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drawings/drawing9.xml" ContentType="application/vnd.openxmlformats-officedocument.drawing+xml"/>
  <Override PartName="/xl/tables/table5.xml" ContentType="application/vnd.openxmlformats-officedocument.spreadsheetml.table+xml"/>
  <Override PartName="/xl/drawings/drawing10.xml" ContentType="application/vnd.openxmlformats-officedocument.drawing+xml"/>
  <Override PartName="/xl/tables/table6.xml" ContentType="application/vnd.openxmlformats-officedocument.spreadsheetml.tab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únior\Downloads\"/>
    </mc:Choice>
  </mc:AlternateContent>
  <xr:revisionPtr revIDLastSave="0" documentId="8_{822DF61E-199C-49D8-8C46-CAF8AEC5814B}" xr6:coauthVersionLast="47" xr6:coauthVersionMax="47" xr10:uidLastSave="{00000000-0000-0000-0000-000000000000}"/>
  <bookViews>
    <workbookView xWindow="-120" yWindow="-120" windowWidth="24240" windowHeight="13140" tabRatio="929" activeTab="9" xr2:uid="{EA3107E7-AEA8-4CAF-8A80-E6C02D8FC433}"/>
  </bookViews>
  <sheets>
    <sheet name="Dashboard" sheetId="1" r:id="rId1"/>
    <sheet name="Ctas Pagar" sheetId="2" r:id="rId2"/>
    <sheet name="Ctas Receber" sheetId="3" r:id="rId3"/>
    <sheet name="Fluxo de Caixa" sheetId="4" r:id="rId4"/>
    <sheet name="DRE Gerencial" sheetId="5" r:id="rId5"/>
    <sheet name="DRE Sintético" sheetId="11" r:id="rId6"/>
    <sheet name="Clientes" sheetId="6" r:id="rId7"/>
    <sheet name="Fornecedores" sheetId="7" r:id="rId8"/>
    <sheet name="Plano de Contas" sheetId="8" r:id="rId9"/>
    <sheet name="Parametros" sheetId="9" r:id="rId10"/>
    <sheet name="Grafico Fluxo de Caixa" sheetId="10" state="hidden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152" i="5" l="1"/>
  <c r="B6" i="4"/>
  <c r="A139" i="4"/>
  <c r="B6" i="9"/>
  <c r="K7" i="2"/>
  <c r="L7" i="2"/>
  <c r="K8" i="2"/>
  <c r="L8" i="2"/>
  <c r="K9" i="2"/>
  <c r="L9" i="2"/>
  <c r="K10" i="2"/>
  <c r="L10" i="2"/>
  <c r="K11" i="2"/>
  <c r="L11" i="2"/>
  <c r="K12" i="2"/>
  <c r="L12" i="2"/>
  <c r="H7" i="2"/>
  <c r="H8" i="2"/>
  <c r="H9" i="2"/>
  <c r="H10" i="2"/>
  <c r="H11" i="2"/>
  <c r="H12" i="2"/>
  <c r="I7" i="2"/>
  <c r="I8" i="2"/>
  <c r="I9" i="2"/>
  <c r="I10" i="2"/>
  <c r="I11" i="2"/>
  <c r="I12" i="2"/>
  <c r="H7" i="3"/>
  <c r="I7" i="3"/>
  <c r="H8" i="3"/>
  <c r="I8" i="3"/>
  <c r="H9" i="3"/>
  <c r="I9" i="3"/>
  <c r="H10" i="3"/>
  <c r="I10" i="3"/>
  <c r="H11" i="3"/>
  <c r="I11" i="3"/>
  <c r="H12" i="3"/>
  <c r="I12" i="3"/>
  <c r="H13" i="3"/>
  <c r="I13" i="3"/>
  <c r="H14" i="3"/>
  <c r="I14" i="3"/>
  <c r="H15" i="3"/>
  <c r="I15" i="3"/>
  <c r="H16" i="3"/>
  <c r="I16" i="3"/>
  <c r="H17" i="3"/>
  <c r="I17" i="3"/>
  <c r="K7" i="3"/>
  <c r="K8" i="3"/>
  <c r="K9" i="3"/>
  <c r="K10" i="3"/>
  <c r="K11" i="3"/>
  <c r="K12" i="3"/>
  <c r="K13" i="3"/>
  <c r="K14" i="3"/>
  <c r="K15" i="3"/>
  <c r="K16" i="3"/>
  <c r="K17" i="3"/>
  <c r="K18" i="3"/>
  <c r="L7" i="3"/>
  <c r="L8" i="3"/>
  <c r="L9" i="3"/>
  <c r="L10" i="3"/>
  <c r="L11" i="3"/>
  <c r="L12" i="3"/>
  <c r="L13" i="3"/>
  <c r="L14" i="3"/>
  <c r="L15" i="3"/>
  <c r="L16" i="3"/>
  <c r="L17" i="3"/>
  <c r="L18" i="3"/>
  <c r="H18" i="3"/>
  <c r="I18" i="3"/>
  <c r="O7" i="6"/>
  <c r="A161" i="11"/>
  <c r="A160" i="11"/>
  <c r="A159" i="11"/>
  <c r="A158" i="11"/>
  <c r="A157" i="11"/>
  <c r="A156" i="11"/>
  <c r="A155" i="11"/>
  <c r="A154" i="11"/>
  <c r="A153" i="11"/>
  <c r="A152" i="11"/>
  <c r="A143" i="11" a="1"/>
  <c r="A143" i="11" s="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6" i="10"/>
  <c r="A142" i="10"/>
  <c r="A141" i="10"/>
  <c r="A140" i="10"/>
  <c r="A139" i="10"/>
  <c r="A138" i="10"/>
  <c r="A137" i="10"/>
  <c r="A136" i="10"/>
  <c r="A135" i="10"/>
  <c r="A133" i="10"/>
  <c r="A132" i="10"/>
  <c r="A131" i="10"/>
  <c r="A130" i="10"/>
  <c r="A129" i="10"/>
  <c r="A128" i="10"/>
  <c r="A127" i="10"/>
  <c r="A126" i="10"/>
  <c r="A125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O29" i="7"/>
  <c r="P29" i="7"/>
  <c r="O30" i="7"/>
  <c r="P30" i="7"/>
  <c r="O31" i="7"/>
  <c r="P31" i="7"/>
  <c r="O32" i="7"/>
  <c r="P32" i="7"/>
  <c r="O33" i="7"/>
  <c r="P33" i="7"/>
  <c r="O34" i="7"/>
  <c r="P34" i="7"/>
  <c r="O35" i="7"/>
  <c r="P35" i="7"/>
  <c r="O36" i="7"/>
  <c r="P36" i="7"/>
  <c r="O37" i="7"/>
  <c r="P37" i="7"/>
  <c r="O38" i="7"/>
  <c r="P38" i="7"/>
  <c r="O39" i="7"/>
  <c r="P39" i="7"/>
  <c r="O40" i="7"/>
  <c r="P40" i="7"/>
  <c r="O41" i="7"/>
  <c r="P41" i="7"/>
  <c r="O42" i="7"/>
  <c r="P42" i="7"/>
  <c r="O43" i="7"/>
  <c r="P43" i="7"/>
  <c r="O44" i="7"/>
  <c r="P44" i="7"/>
  <c r="O45" i="7"/>
  <c r="P45" i="7"/>
  <c r="O46" i="7"/>
  <c r="P46" i="7"/>
  <c r="O47" i="7"/>
  <c r="P47" i="7"/>
  <c r="O48" i="7"/>
  <c r="P48" i="7"/>
  <c r="O49" i="7"/>
  <c r="P49" i="7"/>
  <c r="O50" i="7"/>
  <c r="P50" i="7"/>
  <c r="O51" i="7"/>
  <c r="P51" i="7"/>
  <c r="O52" i="7"/>
  <c r="P52" i="7"/>
  <c r="O53" i="7"/>
  <c r="P53" i="7"/>
  <c r="O54" i="7"/>
  <c r="P54" i="7"/>
  <c r="O55" i="7"/>
  <c r="P55" i="7"/>
  <c r="O56" i="7"/>
  <c r="P56" i="7"/>
  <c r="O57" i="7"/>
  <c r="P57" i="7"/>
  <c r="O58" i="7"/>
  <c r="P58" i="7"/>
  <c r="O59" i="7"/>
  <c r="P59" i="7"/>
  <c r="O60" i="7"/>
  <c r="P60" i="7"/>
  <c r="O61" i="7"/>
  <c r="P61" i="7"/>
  <c r="O62" i="7"/>
  <c r="P62" i="7"/>
  <c r="O63" i="7"/>
  <c r="P63" i="7"/>
  <c r="O64" i="7"/>
  <c r="P64" i="7"/>
  <c r="O65" i="7"/>
  <c r="P65" i="7"/>
  <c r="O66" i="7"/>
  <c r="P66" i="7"/>
  <c r="O67" i="7"/>
  <c r="P67" i="7"/>
  <c r="O68" i="7"/>
  <c r="P68" i="7"/>
  <c r="O69" i="7"/>
  <c r="P69" i="7"/>
  <c r="O70" i="7"/>
  <c r="P70" i="7"/>
  <c r="O71" i="7"/>
  <c r="P71" i="7"/>
  <c r="O72" i="7"/>
  <c r="P72" i="7"/>
  <c r="O73" i="7"/>
  <c r="P73" i="7"/>
  <c r="O74" i="7"/>
  <c r="P74" i="7"/>
  <c r="O75" i="7"/>
  <c r="P75" i="7"/>
  <c r="O76" i="7"/>
  <c r="P76" i="7"/>
  <c r="O77" i="7"/>
  <c r="P77" i="7"/>
  <c r="O78" i="7"/>
  <c r="P78" i="7"/>
  <c r="O79" i="7"/>
  <c r="P79" i="7"/>
  <c r="O80" i="7"/>
  <c r="P80" i="7"/>
  <c r="O81" i="7"/>
  <c r="P81" i="7"/>
  <c r="O82" i="7"/>
  <c r="P82" i="7"/>
  <c r="O83" i="7"/>
  <c r="P83" i="7"/>
  <c r="O84" i="7"/>
  <c r="P84" i="7"/>
  <c r="O85" i="7"/>
  <c r="P85" i="7"/>
  <c r="O86" i="7"/>
  <c r="P86" i="7"/>
  <c r="O87" i="7"/>
  <c r="P87" i="7"/>
  <c r="O88" i="7"/>
  <c r="P88" i="7"/>
  <c r="O89" i="7"/>
  <c r="P89" i="7"/>
  <c r="O90" i="7"/>
  <c r="P90" i="7"/>
  <c r="O91" i="7"/>
  <c r="P91" i="7"/>
  <c r="O92" i="7"/>
  <c r="P92" i="7"/>
  <c r="O93" i="7"/>
  <c r="P93" i="7"/>
  <c r="O94" i="7"/>
  <c r="P94" i="7"/>
  <c r="O95" i="7"/>
  <c r="P95" i="7"/>
  <c r="O96" i="7"/>
  <c r="P96" i="7"/>
  <c r="O97" i="7"/>
  <c r="P97" i="7"/>
  <c r="O98" i="7"/>
  <c r="P98" i="7"/>
  <c r="O99" i="7"/>
  <c r="P99" i="7"/>
  <c r="O100" i="7"/>
  <c r="P100" i="7"/>
  <c r="O101" i="7"/>
  <c r="P101" i="7"/>
  <c r="O102" i="7"/>
  <c r="P102" i="7"/>
  <c r="O103" i="7"/>
  <c r="P103" i="7"/>
  <c r="O104" i="7"/>
  <c r="P104" i="7"/>
  <c r="O105" i="7"/>
  <c r="P105" i="7"/>
  <c r="O106" i="7"/>
  <c r="P106" i="7"/>
  <c r="O107" i="7"/>
  <c r="P107" i="7"/>
  <c r="O108" i="7"/>
  <c r="P108" i="7"/>
  <c r="O109" i="7"/>
  <c r="P109" i="7"/>
  <c r="O110" i="7"/>
  <c r="P110" i="7"/>
  <c r="O111" i="7"/>
  <c r="P111" i="7"/>
  <c r="O112" i="7"/>
  <c r="P112" i="7"/>
  <c r="O113" i="7"/>
  <c r="P113" i="7"/>
  <c r="O114" i="7"/>
  <c r="P114" i="7"/>
  <c r="O115" i="7"/>
  <c r="P115" i="7"/>
  <c r="O116" i="7"/>
  <c r="P116" i="7"/>
  <c r="O117" i="7"/>
  <c r="P117" i="7"/>
  <c r="O118" i="7"/>
  <c r="P118" i="7"/>
  <c r="O119" i="7"/>
  <c r="P119" i="7"/>
  <c r="O120" i="7"/>
  <c r="P120" i="7"/>
  <c r="O121" i="7"/>
  <c r="P121" i="7"/>
  <c r="O122" i="7"/>
  <c r="P122" i="7"/>
  <c r="O123" i="7"/>
  <c r="P123" i="7"/>
  <c r="O124" i="7"/>
  <c r="P124" i="7"/>
  <c r="O125" i="7"/>
  <c r="P125" i="7"/>
  <c r="O126" i="7"/>
  <c r="P126" i="7"/>
  <c r="O127" i="7"/>
  <c r="P127" i="7"/>
  <c r="O128" i="7"/>
  <c r="P128" i="7"/>
  <c r="O129" i="7"/>
  <c r="P129" i="7"/>
  <c r="O130" i="7"/>
  <c r="P130" i="7"/>
  <c r="O131" i="7"/>
  <c r="P131" i="7"/>
  <c r="O132" i="7"/>
  <c r="P132" i="7"/>
  <c r="O133" i="7"/>
  <c r="P133" i="7"/>
  <c r="O134" i="7"/>
  <c r="P134" i="7"/>
  <c r="O135" i="7"/>
  <c r="P135" i="7"/>
  <c r="O136" i="7"/>
  <c r="P136" i="7"/>
  <c r="O137" i="7"/>
  <c r="P137" i="7"/>
  <c r="O138" i="7"/>
  <c r="P138" i="7"/>
  <c r="O139" i="7"/>
  <c r="P139" i="7"/>
  <c r="O140" i="7"/>
  <c r="P140" i="7"/>
  <c r="O141" i="7"/>
  <c r="P141" i="7"/>
  <c r="O142" i="7"/>
  <c r="P142" i="7"/>
  <c r="O143" i="7"/>
  <c r="P143" i="7"/>
  <c r="O144" i="7"/>
  <c r="P144" i="7"/>
  <c r="O145" i="7"/>
  <c r="P145" i="7"/>
  <c r="O146" i="7"/>
  <c r="P146" i="7"/>
  <c r="O147" i="7"/>
  <c r="P147" i="7"/>
  <c r="O148" i="7"/>
  <c r="P148" i="7"/>
  <c r="O149" i="7"/>
  <c r="P149" i="7"/>
  <c r="O150" i="7"/>
  <c r="P150" i="7"/>
  <c r="O151" i="7"/>
  <c r="P151" i="7"/>
  <c r="O152" i="7"/>
  <c r="P152" i="7"/>
  <c r="O153" i="7"/>
  <c r="P153" i="7"/>
  <c r="O154" i="7"/>
  <c r="P154" i="7"/>
  <c r="O155" i="7"/>
  <c r="P155" i="7"/>
  <c r="O156" i="7"/>
  <c r="P156" i="7"/>
  <c r="O157" i="7"/>
  <c r="P157" i="7"/>
  <c r="O158" i="7"/>
  <c r="P158" i="7"/>
  <c r="O159" i="7"/>
  <c r="P159" i="7"/>
  <c r="O160" i="7"/>
  <c r="P160" i="7"/>
  <c r="O161" i="7"/>
  <c r="P161" i="7"/>
  <c r="O162" i="7"/>
  <c r="P162" i="7"/>
  <c r="O163" i="7"/>
  <c r="P163" i="7"/>
  <c r="O164" i="7"/>
  <c r="P164" i="7"/>
  <c r="O165" i="7"/>
  <c r="P165" i="7"/>
  <c r="O166" i="7"/>
  <c r="P166" i="7"/>
  <c r="O167" i="7"/>
  <c r="P167" i="7"/>
  <c r="O168" i="7"/>
  <c r="P168" i="7"/>
  <c r="O169" i="7"/>
  <c r="P169" i="7"/>
  <c r="O170" i="7"/>
  <c r="P170" i="7"/>
  <c r="O171" i="7"/>
  <c r="P171" i="7"/>
  <c r="O172" i="7"/>
  <c r="P172" i="7"/>
  <c r="O173" i="7"/>
  <c r="P173" i="7"/>
  <c r="O174" i="7"/>
  <c r="P174" i="7"/>
  <c r="O175" i="7"/>
  <c r="P175" i="7"/>
  <c r="O176" i="7"/>
  <c r="P176" i="7"/>
  <c r="O177" i="7"/>
  <c r="P177" i="7"/>
  <c r="O178" i="7"/>
  <c r="P178" i="7"/>
  <c r="O179" i="7"/>
  <c r="P179" i="7"/>
  <c r="O180" i="7"/>
  <c r="P180" i="7"/>
  <c r="O181" i="7"/>
  <c r="P181" i="7"/>
  <c r="O182" i="7"/>
  <c r="P182" i="7"/>
  <c r="O183" i="7"/>
  <c r="P183" i="7"/>
  <c r="O184" i="7"/>
  <c r="P184" i="7"/>
  <c r="O185" i="7"/>
  <c r="P185" i="7"/>
  <c r="O186" i="7"/>
  <c r="P186" i="7"/>
  <c r="O187" i="7"/>
  <c r="P187" i="7"/>
  <c r="O188" i="7"/>
  <c r="P188" i="7"/>
  <c r="O189" i="7"/>
  <c r="P189" i="7"/>
  <c r="O190" i="7"/>
  <c r="P190" i="7"/>
  <c r="O191" i="7"/>
  <c r="P191" i="7"/>
  <c r="O192" i="7"/>
  <c r="P192" i="7"/>
  <c r="O193" i="7"/>
  <c r="P193" i="7"/>
  <c r="O194" i="7"/>
  <c r="P194" i="7"/>
  <c r="O195" i="7"/>
  <c r="P195" i="7"/>
  <c r="O196" i="7"/>
  <c r="P196" i="7"/>
  <c r="O197" i="7"/>
  <c r="P197" i="7"/>
  <c r="O198" i="7"/>
  <c r="P198" i="7"/>
  <c r="O199" i="7"/>
  <c r="P199" i="7"/>
  <c r="O200" i="7"/>
  <c r="P200" i="7"/>
  <c r="O201" i="7"/>
  <c r="P201" i="7"/>
  <c r="O202" i="7"/>
  <c r="P202" i="7"/>
  <c r="O203" i="7"/>
  <c r="P203" i="7"/>
  <c r="O204" i="7"/>
  <c r="P204" i="7"/>
  <c r="O205" i="7"/>
  <c r="P205" i="7"/>
  <c r="O206" i="7"/>
  <c r="P206" i="7"/>
  <c r="O207" i="7"/>
  <c r="P207" i="7"/>
  <c r="O208" i="7"/>
  <c r="P208" i="7"/>
  <c r="O209" i="7"/>
  <c r="P209" i="7"/>
  <c r="O210" i="7"/>
  <c r="P210" i="7"/>
  <c r="O211" i="7"/>
  <c r="P211" i="7"/>
  <c r="O212" i="7"/>
  <c r="P212" i="7"/>
  <c r="O213" i="7"/>
  <c r="P213" i="7"/>
  <c r="O214" i="7"/>
  <c r="P214" i="7"/>
  <c r="O215" i="7"/>
  <c r="P215" i="7"/>
  <c r="O216" i="7"/>
  <c r="P216" i="7"/>
  <c r="O217" i="7"/>
  <c r="P217" i="7"/>
  <c r="O218" i="7"/>
  <c r="P218" i="7"/>
  <c r="O219" i="7"/>
  <c r="P219" i="7"/>
  <c r="O220" i="7"/>
  <c r="P220" i="7"/>
  <c r="O221" i="7"/>
  <c r="P221" i="7"/>
  <c r="O222" i="7"/>
  <c r="P222" i="7"/>
  <c r="O223" i="7"/>
  <c r="P223" i="7"/>
  <c r="O224" i="7"/>
  <c r="P224" i="7"/>
  <c r="O225" i="7"/>
  <c r="P225" i="7"/>
  <c r="O226" i="7"/>
  <c r="P226" i="7"/>
  <c r="O227" i="7"/>
  <c r="P227" i="7"/>
  <c r="O228" i="7"/>
  <c r="P228" i="7"/>
  <c r="O229" i="7"/>
  <c r="P229" i="7"/>
  <c r="O230" i="7"/>
  <c r="P230" i="7"/>
  <c r="O231" i="7"/>
  <c r="P231" i="7"/>
  <c r="O232" i="7"/>
  <c r="P232" i="7"/>
  <c r="O233" i="7"/>
  <c r="P233" i="7"/>
  <c r="O234" i="7"/>
  <c r="P234" i="7"/>
  <c r="O235" i="7"/>
  <c r="P235" i="7"/>
  <c r="O236" i="7"/>
  <c r="P236" i="7"/>
  <c r="O237" i="7"/>
  <c r="P237" i="7"/>
  <c r="O238" i="7"/>
  <c r="P238" i="7"/>
  <c r="O239" i="7"/>
  <c r="P239" i="7"/>
  <c r="O240" i="7"/>
  <c r="P240" i="7"/>
  <c r="O241" i="7"/>
  <c r="P241" i="7"/>
  <c r="O242" i="7"/>
  <c r="P242" i="7"/>
  <c r="O243" i="7"/>
  <c r="P243" i="7"/>
  <c r="O244" i="7"/>
  <c r="P244" i="7"/>
  <c r="O245" i="7"/>
  <c r="P245" i="7"/>
  <c r="O246" i="7"/>
  <c r="P246" i="7"/>
  <c r="O247" i="7"/>
  <c r="P247" i="7"/>
  <c r="O248" i="7"/>
  <c r="P248" i="7"/>
  <c r="O249" i="7"/>
  <c r="P249" i="7"/>
  <c r="O250" i="7"/>
  <c r="P250" i="7"/>
  <c r="O251" i="7"/>
  <c r="P251" i="7"/>
  <c r="O252" i="7"/>
  <c r="P252" i="7"/>
  <c r="O253" i="7"/>
  <c r="P253" i="7"/>
  <c r="O254" i="7"/>
  <c r="P254" i="7"/>
  <c r="O255" i="7"/>
  <c r="P255" i="7"/>
  <c r="O256" i="7"/>
  <c r="P256" i="7"/>
  <c r="O257" i="7"/>
  <c r="P257" i="7"/>
  <c r="O258" i="7"/>
  <c r="P258" i="7"/>
  <c r="O259" i="7"/>
  <c r="P259" i="7"/>
  <c r="O260" i="7"/>
  <c r="P260" i="7"/>
  <c r="O261" i="7"/>
  <c r="P261" i="7"/>
  <c r="O262" i="7"/>
  <c r="P262" i="7"/>
  <c r="O263" i="7"/>
  <c r="P263" i="7"/>
  <c r="O264" i="7"/>
  <c r="P264" i="7"/>
  <c r="O265" i="7"/>
  <c r="P265" i="7"/>
  <c r="O266" i="7"/>
  <c r="P266" i="7"/>
  <c r="O267" i="7"/>
  <c r="P267" i="7"/>
  <c r="O268" i="7"/>
  <c r="P268" i="7"/>
  <c r="O269" i="7"/>
  <c r="P269" i="7"/>
  <c r="O270" i="7"/>
  <c r="P270" i="7"/>
  <c r="O271" i="7"/>
  <c r="P271" i="7"/>
  <c r="O272" i="7"/>
  <c r="P272" i="7"/>
  <c r="O273" i="7"/>
  <c r="P273" i="7"/>
  <c r="O274" i="7"/>
  <c r="P274" i="7"/>
  <c r="O275" i="7"/>
  <c r="P275" i="7"/>
  <c r="O276" i="7"/>
  <c r="P276" i="7"/>
  <c r="O277" i="7"/>
  <c r="P277" i="7"/>
  <c r="O278" i="7"/>
  <c r="P278" i="7"/>
  <c r="O279" i="7"/>
  <c r="P279" i="7"/>
  <c r="O280" i="7"/>
  <c r="P280" i="7"/>
  <c r="O281" i="7"/>
  <c r="P281" i="7"/>
  <c r="O282" i="7"/>
  <c r="P282" i="7"/>
  <c r="O283" i="7"/>
  <c r="P283" i="7"/>
  <c r="O284" i="7"/>
  <c r="P284" i="7"/>
  <c r="O285" i="7"/>
  <c r="P285" i="7"/>
  <c r="O286" i="7"/>
  <c r="P286" i="7"/>
  <c r="O287" i="7"/>
  <c r="P287" i="7"/>
  <c r="O288" i="7"/>
  <c r="P288" i="7"/>
  <c r="O289" i="7"/>
  <c r="P289" i="7"/>
  <c r="O290" i="7"/>
  <c r="P290" i="7"/>
  <c r="O291" i="7"/>
  <c r="P291" i="7"/>
  <c r="O292" i="7"/>
  <c r="P292" i="7"/>
  <c r="O293" i="7"/>
  <c r="P293" i="7"/>
  <c r="O294" i="7"/>
  <c r="P294" i="7"/>
  <c r="O295" i="7"/>
  <c r="P295" i="7"/>
  <c r="O296" i="7"/>
  <c r="P296" i="7"/>
  <c r="O297" i="7"/>
  <c r="P297" i="7"/>
  <c r="O298" i="7"/>
  <c r="P298" i="7"/>
  <c r="O299" i="7"/>
  <c r="P299" i="7"/>
  <c r="O300" i="7"/>
  <c r="P300" i="7"/>
  <c r="O301" i="7"/>
  <c r="P301" i="7"/>
  <c r="O302" i="7"/>
  <c r="P302" i="7"/>
  <c r="O303" i="7"/>
  <c r="P303" i="7"/>
  <c r="O304" i="7"/>
  <c r="P304" i="7"/>
  <c r="O305" i="7"/>
  <c r="P305" i="7"/>
  <c r="O306" i="7"/>
  <c r="P306" i="7"/>
  <c r="O307" i="7"/>
  <c r="P307" i="7"/>
  <c r="O308" i="7"/>
  <c r="P308" i="7"/>
  <c r="O309" i="7"/>
  <c r="P309" i="7"/>
  <c r="O310" i="7"/>
  <c r="P310" i="7"/>
  <c r="O311" i="7"/>
  <c r="P311" i="7"/>
  <c r="O312" i="7"/>
  <c r="P312" i="7"/>
  <c r="O313" i="7"/>
  <c r="P313" i="7"/>
  <c r="O314" i="7"/>
  <c r="P314" i="7"/>
  <c r="O315" i="7"/>
  <c r="P315" i="7"/>
  <c r="O316" i="7"/>
  <c r="P316" i="7"/>
  <c r="O317" i="7"/>
  <c r="P317" i="7"/>
  <c r="O318" i="7"/>
  <c r="P318" i="7"/>
  <c r="O319" i="7"/>
  <c r="P319" i="7"/>
  <c r="O320" i="7"/>
  <c r="P320" i="7"/>
  <c r="O321" i="7"/>
  <c r="P321" i="7"/>
  <c r="O322" i="7"/>
  <c r="P322" i="7"/>
  <c r="O323" i="7"/>
  <c r="P323" i="7"/>
  <c r="O324" i="7"/>
  <c r="P324" i="7"/>
  <c r="O325" i="7"/>
  <c r="P325" i="7"/>
  <c r="O326" i="7"/>
  <c r="P326" i="7"/>
  <c r="O327" i="7"/>
  <c r="P327" i="7"/>
  <c r="O328" i="7"/>
  <c r="P328" i="7"/>
  <c r="O329" i="7"/>
  <c r="P329" i="7"/>
  <c r="O330" i="7"/>
  <c r="P330" i="7"/>
  <c r="O331" i="7"/>
  <c r="P331" i="7"/>
  <c r="O332" i="7"/>
  <c r="P332" i="7"/>
  <c r="O333" i="7"/>
  <c r="P333" i="7"/>
  <c r="O334" i="7"/>
  <c r="P334" i="7"/>
  <c r="O335" i="7"/>
  <c r="P335" i="7"/>
  <c r="O336" i="7"/>
  <c r="P336" i="7"/>
  <c r="O337" i="7"/>
  <c r="P337" i="7"/>
  <c r="O338" i="7"/>
  <c r="P338" i="7"/>
  <c r="O339" i="7"/>
  <c r="P339" i="7"/>
  <c r="O340" i="7"/>
  <c r="P340" i="7"/>
  <c r="O341" i="7"/>
  <c r="P341" i="7"/>
  <c r="O342" i="7"/>
  <c r="P342" i="7"/>
  <c r="O343" i="7"/>
  <c r="P343" i="7"/>
  <c r="O344" i="7"/>
  <c r="P344" i="7"/>
  <c r="O345" i="7"/>
  <c r="P345" i="7"/>
  <c r="O346" i="7"/>
  <c r="P346" i="7"/>
  <c r="O347" i="7"/>
  <c r="P347" i="7"/>
  <c r="O348" i="7"/>
  <c r="P348" i="7"/>
  <c r="O349" i="7"/>
  <c r="P349" i="7"/>
  <c r="O350" i="7"/>
  <c r="P350" i="7"/>
  <c r="O351" i="7"/>
  <c r="P351" i="7"/>
  <c r="O352" i="7"/>
  <c r="P352" i="7"/>
  <c r="O353" i="7"/>
  <c r="P353" i="7"/>
  <c r="O354" i="7"/>
  <c r="P354" i="7"/>
  <c r="O355" i="7"/>
  <c r="P355" i="7"/>
  <c r="O356" i="7"/>
  <c r="P356" i="7"/>
  <c r="O357" i="7"/>
  <c r="P357" i="7"/>
  <c r="O358" i="7"/>
  <c r="P358" i="7"/>
  <c r="O359" i="7"/>
  <c r="P359" i="7"/>
  <c r="O360" i="7"/>
  <c r="P360" i="7"/>
  <c r="O361" i="7"/>
  <c r="P361" i="7"/>
  <c r="O362" i="7"/>
  <c r="P362" i="7"/>
  <c r="O363" i="7"/>
  <c r="P363" i="7"/>
  <c r="O364" i="7"/>
  <c r="P364" i="7"/>
  <c r="O365" i="7"/>
  <c r="P365" i="7"/>
  <c r="O366" i="7"/>
  <c r="P366" i="7"/>
  <c r="O367" i="7"/>
  <c r="P367" i="7"/>
  <c r="O368" i="7"/>
  <c r="P368" i="7"/>
  <c r="O369" i="7"/>
  <c r="P369" i="7"/>
  <c r="O370" i="7"/>
  <c r="P370" i="7"/>
  <c r="O371" i="7"/>
  <c r="P371" i="7"/>
  <c r="O372" i="7"/>
  <c r="P372" i="7"/>
  <c r="O373" i="7"/>
  <c r="P373" i="7"/>
  <c r="O374" i="7"/>
  <c r="P374" i="7"/>
  <c r="O375" i="7"/>
  <c r="P375" i="7"/>
  <c r="O376" i="7"/>
  <c r="P376" i="7"/>
  <c r="O377" i="7"/>
  <c r="P377" i="7"/>
  <c r="O378" i="7"/>
  <c r="P378" i="7"/>
  <c r="O379" i="7"/>
  <c r="P379" i="7"/>
  <c r="O380" i="7"/>
  <c r="P380" i="7"/>
  <c r="O381" i="7"/>
  <c r="P381" i="7"/>
  <c r="O382" i="7"/>
  <c r="P382" i="7"/>
  <c r="O383" i="7"/>
  <c r="P383" i="7"/>
  <c r="O384" i="7"/>
  <c r="P384" i="7"/>
  <c r="O385" i="7"/>
  <c r="P385" i="7"/>
  <c r="O386" i="7"/>
  <c r="P386" i="7"/>
  <c r="O387" i="7"/>
  <c r="P387" i="7"/>
  <c r="O388" i="7"/>
  <c r="P388" i="7"/>
  <c r="O389" i="7"/>
  <c r="P389" i="7"/>
  <c r="O390" i="7"/>
  <c r="P390" i="7"/>
  <c r="O391" i="7"/>
  <c r="P391" i="7"/>
  <c r="O392" i="7"/>
  <c r="P392" i="7"/>
  <c r="O393" i="7"/>
  <c r="P393" i="7"/>
  <c r="O394" i="7"/>
  <c r="P394" i="7"/>
  <c r="O395" i="7"/>
  <c r="P395" i="7"/>
  <c r="O396" i="7"/>
  <c r="P396" i="7"/>
  <c r="O397" i="7"/>
  <c r="P397" i="7"/>
  <c r="O398" i="7"/>
  <c r="P398" i="7"/>
  <c r="O399" i="7"/>
  <c r="P399" i="7"/>
  <c r="O400" i="7"/>
  <c r="P400" i="7"/>
  <c r="O401" i="7"/>
  <c r="P401" i="7"/>
  <c r="O402" i="7"/>
  <c r="P402" i="7"/>
  <c r="O403" i="7"/>
  <c r="P403" i="7"/>
  <c r="O404" i="7"/>
  <c r="P404" i="7"/>
  <c r="O405" i="7"/>
  <c r="P405" i="7"/>
  <c r="O406" i="7"/>
  <c r="P406" i="7"/>
  <c r="O407" i="7"/>
  <c r="P407" i="7"/>
  <c r="O408" i="7"/>
  <c r="P408" i="7"/>
  <c r="O409" i="7"/>
  <c r="P409" i="7"/>
  <c r="O410" i="7"/>
  <c r="P410" i="7"/>
  <c r="O411" i="7"/>
  <c r="P411" i="7"/>
  <c r="O412" i="7"/>
  <c r="P412" i="7"/>
  <c r="O413" i="7"/>
  <c r="P413" i="7"/>
  <c r="O414" i="7"/>
  <c r="P414" i="7"/>
  <c r="O415" i="7"/>
  <c r="P415" i="7"/>
  <c r="O416" i="7"/>
  <c r="P416" i="7"/>
  <c r="O417" i="7"/>
  <c r="P417" i="7"/>
  <c r="O418" i="7"/>
  <c r="P418" i="7"/>
  <c r="O419" i="7"/>
  <c r="P419" i="7"/>
  <c r="O420" i="7"/>
  <c r="P420" i="7"/>
  <c r="O421" i="7"/>
  <c r="P421" i="7"/>
  <c r="O422" i="7"/>
  <c r="P422" i="7"/>
  <c r="O423" i="7"/>
  <c r="P423" i="7"/>
  <c r="O424" i="7"/>
  <c r="P424" i="7"/>
  <c r="O425" i="7"/>
  <c r="P425" i="7"/>
  <c r="O426" i="7"/>
  <c r="P426" i="7"/>
  <c r="O427" i="7"/>
  <c r="P427" i="7"/>
  <c r="O428" i="7"/>
  <c r="P428" i="7"/>
  <c r="O429" i="7"/>
  <c r="P429" i="7"/>
  <c r="O430" i="7"/>
  <c r="P430" i="7"/>
  <c r="O431" i="7"/>
  <c r="P431" i="7"/>
  <c r="O432" i="7"/>
  <c r="P432" i="7"/>
  <c r="O433" i="7"/>
  <c r="P433" i="7"/>
  <c r="O434" i="7"/>
  <c r="P434" i="7"/>
  <c r="O435" i="7"/>
  <c r="P435" i="7"/>
  <c r="O436" i="7"/>
  <c r="P436" i="7"/>
  <c r="O437" i="7"/>
  <c r="P437" i="7"/>
  <c r="O438" i="7"/>
  <c r="P438" i="7"/>
  <c r="O439" i="7"/>
  <c r="P439" i="7"/>
  <c r="O440" i="7"/>
  <c r="P440" i="7"/>
  <c r="O441" i="7"/>
  <c r="P441" i="7"/>
  <c r="O442" i="7"/>
  <c r="P442" i="7"/>
  <c r="O443" i="7"/>
  <c r="P443" i="7"/>
  <c r="O444" i="7"/>
  <c r="P444" i="7"/>
  <c r="O445" i="7"/>
  <c r="P445" i="7"/>
  <c r="O446" i="7"/>
  <c r="P446" i="7"/>
  <c r="O447" i="7"/>
  <c r="P447" i="7"/>
  <c r="O448" i="7"/>
  <c r="P448" i="7"/>
  <c r="O449" i="7"/>
  <c r="P449" i="7"/>
  <c r="O450" i="7"/>
  <c r="P450" i="7"/>
  <c r="O451" i="7"/>
  <c r="P451" i="7"/>
  <c r="O452" i="7"/>
  <c r="P452" i="7"/>
  <c r="O453" i="7"/>
  <c r="P453" i="7"/>
  <c r="O454" i="7"/>
  <c r="P454" i="7"/>
  <c r="O455" i="7"/>
  <c r="P455" i="7"/>
  <c r="O456" i="7"/>
  <c r="P456" i="7"/>
  <c r="O457" i="7"/>
  <c r="P457" i="7"/>
  <c r="O458" i="7"/>
  <c r="P458" i="7"/>
  <c r="O459" i="7"/>
  <c r="P459" i="7"/>
  <c r="O460" i="7"/>
  <c r="P460" i="7"/>
  <c r="O461" i="7"/>
  <c r="P461" i="7"/>
  <c r="O462" i="7"/>
  <c r="P462" i="7"/>
  <c r="O463" i="7"/>
  <c r="P463" i="7"/>
  <c r="O464" i="7"/>
  <c r="P464" i="7"/>
  <c r="O465" i="7"/>
  <c r="P465" i="7"/>
  <c r="O466" i="7"/>
  <c r="P466" i="7"/>
  <c r="O467" i="7"/>
  <c r="P467" i="7"/>
  <c r="O468" i="7"/>
  <c r="P468" i="7"/>
  <c r="O469" i="7"/>
  <c r="P469" i="7"/>
  <c r="O470" i="7"/>
  <c r="P470" i="7"/>
  <c r="O471" i="7"/>
  <c r="P471" i="7"/>
  <c r="O472" i="7"/>
  <c r="P472" i="7"/>
  <c r="O473" i="7"/>
  <c r="P473" i="7"/>
  <c r="O474" i="7"/>
  <c r="P474" i="7"/>
  <c r="O475" i="7"/>
  <c r="P475" i="7"/>
  <c r="O476" i="7"/>
  <c r="P476" i="7"/>
  <c r="O477" i="7"/>
  <c r="P477" i="7"/>
  <c r="O478" i="7"/>
  <c r="P478" i="7"/>
  <c r="O479" i="7"/>
  <c r="P479" i="7"/>
  <c r="O480" i="7"/>
  <c r="P480" i="7"/>
  <c r="O481" i="7"/>
  <c r="P481" i="7"/>
  <c r="O482" i="7"/>
  <c r="P482" i="7"/>
  <c r="O483" i="7"/>
  <c r="P483" i="7"/>
  <c r="O484" i="7"/>
  <c r="P484" i="7"/>
  <c r="O485" i="7"/>
  <c r="P485" i="7"/>
  <c r="O486" i="7"/>
  <c r="P486" i="7"/>
  <c r="O487" i="7"/>
  <c r="P487" i="7"/>
  <c r="O488" i="7"/>
  <c r="P488" i="7"/>
  <c r="O489" i="7"/>
  <c r="P489" i="7"/>
  <c r="O490" i="7"/>
  <c r="P490" i="7"/>
  <c r="O491" i="7"/>
  <c r="P491" i="7"/>
  <c r="O492" i="7"/>
  <c r="P492" i="7"/>
  <c r="O493" i="7"/>
  <c r="P493" i="7"/>
  <c r="O494" i="7"/>
  <c r="P494" i="7"/>
  <c r="O495" i="7"/>
  <c r="P495" i="7"/>
  <c r="O496" i="7"/>
  <c r="P496" i="7"/>
  <c r="O497" i="7"/>
  <c r="P497" i="7"/>
  <c r="O498" i="7"/>
  <c r="P498" i="7"/>
  <c r="O499" i="7"/>
  <c r="P499" i="7"/>
  <c r="O500" i="7"/>
  <c r="P500" i="7"/>
  <c r="O501" i="7"/>
  <c r="P501" i="7"/>
  <c r="O502" i="7"/>
  <c r="P502" i="7"/>
  <c r="O503" i="7"/>
  <c r="P503" i="7"/>
  <c r="O504" i="7"/>
  <c r="P504" i="7"/>
  <c r="O505" i="7"/>
  <c r="P505" i="7"/>
  <c r="O506" i="7"/>
  <c r="P506" i="7"/>
  <c r="O507" i="7"/>
  <c r="P507" i="7"/>
  <c r="O508" i="7"/>
  <c r="P508" i="7"/>
  <c r="O509" i="7"/>
  <c r="P509" i="7"/>
  <c r="O510" i="7"/>
  <c r="P510" i="7"/>
  <c r="O511" i="7"/>
  <c r="P511" i="7"/>
  <c r="O512" i="7"/>
  <c r="P512" i="7"/>
  <c r="O513" i="7"/>
  <c r="P513" i="7"/>
  <c r="O514" i="7"/>
  <c r="P514" i="7"/>
  <c r="O515" i="7"/>
  <c r="P515" i="7"/>
  <c r="O516" i="7"/>
  <c r="P516" i="7"/>
  <c r="O517" i="7"/>
  <c r="P517" i="7"/>
  <c r="O518" i="7"/>
  <c r="P518" i="7"/>
  <c r="O519" i="7"/>
  <c r="P519" i="7"/>
  <c r="O520" i="7"/>
  <c r="P520" i="7"/>
  <c r="O521" i="7"/>
  <c r="P521" i="7"/>
  <c r="O522" i="7"/>
  <c r="P522" i="7"/>
  <c r="O523" i="7"/>
  <c r="P523" i="7"/>
  <c r="O524" i="7"/>
  <c r="P524" i="7"/>
  <c r="O525" i="7"/>
  <c r="P525" i="7"/>
  <c r="O526" i="7"/>
  <c r="P526" i="7"/>
  <c r="O527" i="7"/>
  <c r="P527" i="7"/>
  <c r="O528" i="7"/>
  <c r="P528" i="7"/>
  <c r="O529" i="7"/>
  <c r="P529" i="7"/>
  <c r="O530" i="7"/>
  <c r="P530" i="7"/>
  <c r="O531" i="7"/>
  <c r="P531" i="7"/>
  <c r="O532" i="7"/>
  <c r="P532" i="7"/>
  <c r="O533" i="7"/>
  <c r="P533" i="7"/>
  <c r="O534" i="7"/>
  <c r="P534" i="7"/>
  <c r="O535" i="7"/>
  <c r="P535" i="7"/>
  <c r="O536" i="7"/>
  <c r="P536" i="7"/>
  <c r="O537" i="7"/>
  <c r="P537" i="7"/>
  <c r="O538" i="7"/>
  <c r="P538" i="7"/>
  <c r="O539" i="7"/>
  <c r="P539" i="7"/>
  <c r="O540" i="7"/>
  <c r="P540" i="7"/>
  <c r="O541" i="7"/>
  <c r="P541" i="7"/>
  <c r="O542" i="7"/>
  <c r="P542" i="7"/>
  <c r="O543" i="7"/>
  <c r="P543" i="7"/>
  <c r="O544" i="7"/>
  <c r="P544" i="7"/>
  <c r="O545" i="7"/>
  <c r="P545" i="7"/>
  <c r="O546" i="7"/>
  <c r="P546" i="7"/>
  <c r="O547" i="7"/>
  <c r="P547" i="7"/>
  <c r="O548" i="7"/>
  <c r="P548" i="7"/>
  <c r="O549" i="7"/>
  <c r="P549" i="7"/>
  <c r="O550" i="7"/>
  <c r="P550" i="7"/>
  <c r="O551" i="7"/>
  <c r="P551" i="7"/>
  <c r="O552" i="7"/>
  <c r="P552" i="7"/>
  <c r="O553" i="7"/>
  <c r="P553" i="7"/>
  <c r="O554" i="7"/>
  <c r="P554" i="7"/>
  <c r="O555" i="7"/>
  <c r="P555" i="7"/>
  <c r="O556" i="7"/>
  <c r="P556" i="7"/>
  <c r="O557" i="7"/>
  <c r="P557" i="7"/>
  <c r="O558" i="7"/>
  <c r="P558" i="7"/>
  <c r="O559" i="7"/>
  <c r="P559" i="7"/>
  <c r="O560" i="7"/>
  <c r="P560" i="7"/>
  <c r="O561" i="7"/>
  <c r="P561" i="7"/>
  <c r="O562" i="7"/>
  <c r="P562" i="7"/>
  <c r="O563" i="7"/>
  <c r="P563" i="7"/>
  <c r="O564" i="7"/>
  <c r="P564" i="7"/>
  <c r="O565" i="7"/>
  <c r="P565" i="7"/>
  <c r="O566" i="7"/>
  <c r="P566" i="7"/>
  <c r="O567" i="7"/>
  <c r="P567" i="7"/>
  <c r="O568" i="7"/>
  <c r="P568" i="7"/>
  <c r="O569" i="7"/>
  <c r="P569" i="7"/>
  <c r="O570" i="7"/>
  <c r="P570" i="7"/>
  <c r="O571" i="7"/>
  <c r="P571" i="7"/>
  <c r="O572" i="7"/>
  <c r="P572" i="7"/>
  <c r="O573" i="7"/>
  <c r="P573" i="7"/>
  <c r="O574" i="7"/>
  <c r="P574" i="7"/>
  <c r="O575" i="7"/>
  <c r="P575" i="7"/>
  <c r="O576" i="7"/>
  <c r="P576" i="7"/>
  <c r="O577" i="7"/>
  <c r="P577" i="7"/>
  <c r="O578" i="7"/>
  <c r="P578" i="7"/>
  <c r="O579" i="7"/>
  <c r="P579" i="7"/>
  <c r="O580" i="7"/>
  <c r="P580" i="7"/>
  <c r="O581" i="7"/>
  <c r="P581" i="7"/>
  <c r="O582" i="7"/>
  <c r="P582" i="7"/>
  <c r="O583" i="7"/>
  <c r="P583" i="7"/>
  <c r="O584" i="7"/>
  <c r="P584" i="7"/>
  <c r="O585" i="7"/>
  <c r="P585" i="7"/>
  <c r="O586" i="7"/>
  <c r="P586" i="7"/>
  <c r="O587" i="7"/>
  <c r="P587" i="7"/>
  <c r="O588" i="7"/>
  <c r="P588" i="7"/>
  <c r="O589" i="7"/>
  <c r="P589" i="7"/>
  <c r="O590" i="7"/>
  <c r="P590" i="7"/>
  <c r="O591" i="7"/>
  <c r="P591" i="7"/>
  <c r="O592" i="7"/>
  <c r="P592" i="7"/>
  <c r="O593" i="7"/>
  <c r="P593" i="7"/>
  <c r="O594" i="7"/>
  <c r="P594" i="7"/>
  <c r="O595" i="7"/>
  <c r="P595" i="7"/>
  <c r="O596" i="7"/>
  <c r="P596" i="7"/>
  <c r="O597" i="7"/>
  <c r="P597" i="7"/>
  <c r="O598" i="7"/>
  <c r="P598" i="7"/>
  <c r="O599" i="7"/>
  <c r="P599" i="7"/>
  <c r="O600" i="7"/>
  <c r="P600" i="7"/>
  <c r="O601" i="7"/>
  <c r="P601" i="7"/>
  <c r="O602" i="7"/>
  <c r="P602" i="7"/>
  <c r="O603" i="7"/>
  <c r="P603" i="7"/>
  <c r="O604" i="7"/>
  <c r="P604" i="7"/>
  <c r="O605" i="7"/>
  <c r="P605" i="7"/>
  <c r="O606" i="7"/>
  <c r="P606" i="7"/>
  <c r="O607" i="7"/>
  <c r="P607" i="7"/>
  <c r="O608" i="7"/>
  <c r="P608" i="7"/>
  <c r="O609" i="7"/>
  <c r="P609" i="7"/>
  <c r="O610" i="7"/>
  <c r="P610" i="7"/>
  <c r="O611" i="7"/>
  <c r="P611" i="7"/>
  <c r="O612" i="7"/>
  <c r="P612" i="7"/>
  <c r="O613" i="7"/>
  <c r="P613" i="7"/>
  <c r="O614" i="7"/>
  <c r="P614" i="7"/>
  <c r="O615" i="7"/>
  <c r="P615" i="7"/>
  <c r="O616" i="7"/>
  <c r="P616" i="7"/>
  <c r="O617" i="7"/>
  <c r="P617" i="7"/>
  <c r="O618" i="7"/>
  <c r="P618" i="7"/>
  <c r="O619" i="7"/>
  <c r="P619" i="7"/>
  <c r="O620" i="7"/>
  <c r="P620" i="7"/>
  <c r="O621" i="7"/>
  <c r="P621" i="7"/>
  <c r="O622" i="7"/>
  <c r="P622" i="7"/>
  <c r="O623" i="7"/>
  <c r="P623" i="7"/>
  <c r="O624" i="7"/>
  <c r="P624" i="7"/>
  <c r="O625" i="7"/>
  <c r="P625" i="7"/>
  <c r="O626" i="7"/>
  <c r="P626" i="7"/>
  <c r="O627" i="7"/>
  <c r="P627" i="7"/>
  <c r="O628" i="7"/>
  <c r="P628" i="7"/>
  <c r="O629" i="7"/>
  <c r="P629" i="7"/>
  <c r="O630" i="7"/>
  <c r="P630" i="7"/>
  <c r="O631" i="7"/>
  <c r="P631" i="7"/>
  <c r="O632" i="7"/>
  <c r="P632" i="7"/>
  <c r="O633" i="7"/>
  <c r="P633" i="7"/>
  <c r="O634" i="7"/>
  <c r="P634" i="7"/>
  <c r="O635" i="7"/>
  <c r="P635" i="7"/>
  <c r="O636" i="7"/>
  <c r="P636" i="7"/>
  <c r="O637" i="7"/>
  <c r="P637" i="7"/>
  <c r="O638" i="7"/>
  <c r="P638" i="7"/>
  <c r="O639" i="7"/>
  <c r="P639" i="7"/>
  <c r="O640" i="7"/>
  <c r="P640" i="7"/>
  <c r="O641" i="7"/>
  <c r="P641" i="7"/>
  <c r="O642" i="7"/>
  <c r="P642" i="7"/>
  <c r="O643" i="7"/>
  <c r="P643" i="7"/>
  <c r="O644" i="7"/>
  <c r="P644" i="7"/>
  <c r="O645" i="7"/>
  <c r="P645" i="7"/>
  <c r="O646" i="7"/>
  <c r="P646" i="7"/>
  <c r="O647" i="7"/>
  <c r="P647" i="7"/>
  <c r="O648" i="7"/>
  <c r="P648" i="7"/>
  <c r="O649" i="7"/>
  <c r="P649" i="7"/>
  <c r="O650" i="7"/>
  <c r="P650" i="7"/>
  <c r="O651" i="7"/>
  <c r="P651" i="7"/>
  <c r="O652" i="7"/>
  <c r="P652" i="7"/>
  <c r="O653" i="7"/>
  <c r="P653" i="7"/>
  <c r="O654" i="7"/>
  <c r="P654" i="7"/>
  <c r="O655" i="7"/>
  <c r="P655" i="7"/>
  <c r="O656" i="7"/>
  <c r="P656" i="7"/>
  <c r="O657" i="7"/>
  <c r="P657" i="7"/>
  <c r="O658" i="7"/>
  <c r="P658" i="7"/>
  <c r="O659" i="7"/>
  <c r="P659" i="7"/>
  <c r="O660" i="7"/>
  <c r="P660" i="7"/>
  <c r="O661" i="7"/>
  <c r="P661" i="7"/>
  <c r="O662" i="7"/>
  <c r="P662" i="7"/>
  <c r="O663" i="7"/>
  <c r="P663" i="7"/>
  <c r="O664" i="7"/>
  <c r="P664" i="7"/>
  <c r="O665" i="7"/>
  <c r="P665" i="7"/>
  <c r="O666" i="7"/>
  <c r="P666" i="7"/>
  <c r="O667" i="7"/>
  <c r="P667" i="7"/>
  <c r="O668" i="7"/>
  <c r="P668" i="7"/>
  <c r="O669" i="7"/>
  <c r="P669" i="7"/>
  <c r="O670" i="7"/>
  <c r="P670" i="7"/>
  <c r="O671" i="7"/>
  <c r="P671" i="7"/>
  <c r="O672" i="7"/>
  <c r="P672" i="7"/>
  <c r="O673" i="7"/>
  <c r="P673" i="7"/>
  <c r="O674" i="7"/>
  <c r="P674" i="7"/>
  <c r="O675" i="7"/>
  <c r="P675" i="7"/>
  <c r="O676" i="7"/>
  <c r="P676" i="7"/>
  <c r="O677" i="7"/>
  <c r="P677" i="7"/>
  <c r="O678" i="7"/>
  <c r="P678" i="7"/>
  <c r="O679" i="7"/>
  <c r="P679" i="7"/>
  <c r="O680" i="7"/>
  <c r="P680" i="7"/>
  <c r="O681" i="7"/>
  <c r="P681" i="7"/>
  <c r="O682" i="7"/>
  <c r="P682" i="7"/>
  <c r="O683" i="7"/>
  <c r="P683" i="7"/>
  <c r="O684" i="7"/>
  <c r="P684" i="7"/>
  <c r="O685" i="7"/>
  <c r="P685" i="7"/>
  <c r="O686" i="7"/>
  <c r="P686" i="7"/>
  <c r="O687" i="7"/>
  <c r="P687" i="7"/>
  <c r="O688" i="7"/>
  <c r="P688" i="7"/>
  <c r="O689" i="7"/>
  <c r="P689" i="7"/>
  <c r="O690" i="7"/>
  <c r="P690" i="7"/>
  <c r="O691" i="7"/>
  <c r="P691" i="7"/>
  <c r="O692" i="7"/>
  <c r="P692" i="7"/>
  <c r="O693" i="7"/>
  <c r="P693" i="7"/>
  <c r="O694" i="7"/>
  <c r="P694" i="7"/>
  <c r="O695" i="7"/>
  <c r="P695" i="7"/>
  <c r="O696" i="7"/>
  <c r="P696" i="7"/>
  <c r="O697" i="7"/>
  <c r="P697" i="7"/>
  <c r="O698" i="7"/>
  <c r="P698" i="7"/>
  <c r="O699" i="7"/>
  <c r="P699" i="7"/>
  <c r="O700" i="7"/>
  <c r="P700" i="7"/>
  <c r="O701" i="7"/>
  <c r="P701" i="7"/>
  <c r="O702" i="7"/>
  <c r="P702" i="7"/>
  <c r="O703" i="7"/>
  <c r="P703" i="7"/>
  <c r="O704" i="7"/>
  <c r="P704" i="7"/>
  <c r="O705" i="7"/>
  <c r="P705" i="7"/>
  <c r="O706" i="7"/>
  <c r="P706" i="7"/>
  <c r="O707" i="7"/>
  <c r="P707" i="7"/>
  <c r="O708" i="7"/>
  <c r="P708" i="7"/>
  <c r="O709" i="7"/>
  <c r="P709" i="7"/>
  <c r="O710" i="7"/>
  <c r="P710" i="7"/>
  <c r="O711" i="7"/>
  <c r="P711" i="7"/>
  <c r="O712" i="7"/>
  <c r="P712" i="7"/>
  <c r="O713" i="7"/>
  <c r="P713" i="7"/>
  <c r="O714" i="7"/>
  <c r="P714" i="7"/>
  <c r="O715" i="7"/>
  <c r="P715" i="7"/>
  <c r="O716" i="7"/>
  <c r="P716" i="7"/>
  <c r="O717" i="7"/>
  <c r="P717" i="7"/>
  <c r="O718" i="7"/>
  <c r="P718" i="7"/>
  <c r="O719" i="7"/>
  <c r="P719" i="7"/>
  <c r="O720" i="7"/>
  <c r="P720" i="7"/>
  <c r="O721" i="7"/>
  <c r="P721" i="7"/>
  <c r="O722" i="7"/>
  <c r="P722" i="7"/>
  <c r="O723" i="7"/>
  <c r="P723" i="7"/>
  <c r="O724" i="7"/>
  <c r="P724" i="7"/>
  <c r="O725" i="7"/>
  <c r="P725" i="7"/>
  <c r="O726" i="7"/>
  <c r="P726" i="7"/>
  <c r="O727" i="7"/>
  <c r="P727" i="7"/>
  <c r="O728" i="7"/>
  <c r="P728" i="7"/>
  <c r="O729" i="7"/>
  <c r="P729" i="7"/>
  <c r="O730" i="7"/>
  <c r="P730" i="7"/>
  <c r="O731" i="7"/>
  <c r="P731" i="7"/>
  <c r="O732" i="7"/>
  <c r="P732" i="7"/>
  <c r="O733" i="7"/>
  <c r="P733" i="7"/>
  <c r="O734" i="7"/>
  <c r="P734" i="7"/>
  <c r="O735" i="7"/>
  <c r="P735" i="7"/>
  <c r="O736" i="7"/>
  <c r="P736" i="7"/>
  <c r="O737" i="7"/>
  <c r="P737" i="7"/>
  <c r="O738" i="7"/>
  <c r="P738" i="7"/>
  <c r="O739" i="7"/>
  <c r="P739" i="7"/>
  <c r="O740" i="7"/>
  <c r="P740" i="7"/>
  <c r="O741" i="7"/>
  <c r="P741" i="7"/>
  <c r="O742" i="7"/>
  <c r="P742" i="7"/>
  <c r="O743" i="7"/>
  <c r="P743" i="7"/>
  <c r="O744" i="7"/>
  <c r="P744" i="7"/>
  <c r="O745" i="7"/>
  <c r="P745" i="7"/>
  <c r="O746" i="7"/>
  <c r="P746" i="7"/>
  <c r="O747" i="7"/>
  <c r="P747" i="7"/>
  <c r="O748" i="7"/>
  <c r="P748" i="7"/>
  <c r="O749" i="7"/>
  <c r="P749" i="7"/>
  <c r="O750" i="7"/>
  <c r="P750" i="7"/>
  <c r="O751" i="7"/>
  <c r="P751" i="7"/>
  <c r="O752" i="7"/>
  <c r="P752" i="7"/>
  <c r="O753" i="7"/>
  <c r="P753" i="7"/>
  <c r="O754" i="7"/>
  <c r="P754" i="7"/>
  <c r="O755" i="7"/>
  <c r="P755" i="7"/>
  <c r="O756" i="7"/>
  <c r="P756" i="7"/>
  <c r="O757" i="7"/>
  <c r="P757" i="7"/>
  <c r="O758" i="7"/>
  <c r="P758" i="7"/>
  <c r="O759" i="7"/>
  <c r="P759" i="7"/>
  <c r="O760" i="7"/>
  <c r="P760" i="7"/>
  <c r="O761" i="7"/>
  <c r="P761" i="7"/>
  <c r="O762" i="7"/>
  <c r="P762" i="7"/>
  <c r="O763" i="7"/>
  <c r="P763" i="7"/>
  <c r="O764" i="7"/>
  <c r="P764" i="7"/>
  <c r="O765" i="7"/>
  <c r="P765" i="7"/>
  <c r="O766" i="7"/>
  <c r="P766" i="7"/>
  <c r="O767" i="7"/>
  <c r="P767" i="7"/>
  <c r="O768" i="7"/>
  <c r="P768" i="7"/>
  <c r="O769" i="7"/>
  <c r="P769" i="7"/>
  <c r="O770" i="7"/>
  <c r="P770" i="7"/>
  <c r="O771" i="7"/>
  <c r="P771" i="7"/>
  <c r="O772" i="7"/>
  <c r="P772" i="7"/>
  <c r="O773" i="7"/>
  <c r="P773" i="7"/>
  <c r="O774" i="7"/>
  <c r="P774" i="7"/>
  <c r="O775" i="7"/>
  <c r="P775" i="7"/>
  <c r="O776" i="7"/>
  <c r="P776" i="7"/>
  <c r="O777" i="7"/>
  <c r="P777" i="7"/>
  <c r="O778" i="7"/>
  <c r="P778" i="7"/>
  <c r="O779" i="7"/>
  <c r="P779" i="7"/>
  <c r="O780" i="7"/>
  <c r="P780" i="7"/>
  <c r="O781" i="7"/>
  <c r="P781" i="7"/>
  <c r="O782" i="7"/>
  <c r="P782" i="7"/>
  <c r="O783" i="7"/>
  <c r="P783" i="7"/>
  <c r="O784" i="7"/>
  <c r="P784" i="7"/>
  <c r="O785" i="7"/>
  <c r="P785" i="7"/>
  <c r="O786" i="7"/>
  <c r="P786" i="7"/>
  <c r="O787" i="7"/>
  <c r="P787" i="7"/>
  <c r="O788" i="7"/>
  <c r="P788" i="7"/>
  <c r="O789" i="7"/>
  <c r="P789" i="7"/>
  <c r="O790" i="7"/>
  <c r="P790" i="7"/>
  <c r="O791" i="7"/>
  <c r="P791" i="7"/>
  <c r="O792" i="7"/>
  <c r="P792" i="7"/>
  <c r="O793" i="7"/>
  <c r="P793" i="7"/>
  <c r="O794" i="7"/>
  <c r="P794" i="7"/>
  <c r="O795" i="7"/>
  <c r="P795" i="7"/>
  <c r="O796" i="7"/>
  <c r="P796" i="7"/>
  <c r="O797" i="7"/>
  <c r="P797" i="7"/>
  <c r="O798" i="7"/>
  <c r="P798" i="7"/>
  <c r="O799" i="7"/>
  <c r="P799" i="7"/>
  <c r="O800" i="7"/>
  <c r="P800" i="7"/>
  <c r="O801" i="7"/>
  <c r="P801" i="7"/>
  <c r="O802" i="7"/>
  <c r="P802" i="7"/>
  <c r="O803" i="7"/>
  <c r="P803" i="7"/>
  <c r="O804" i="7"/>
  <c r="P804" i="7"/>
  <c r="O805" i="7"/>
  <c r="P805" i="7"/>
  <c r="O806" i="7"/>
  <c r="P806" i="7"/>
  <c r="O807" i="7"/>
  <c r="P807" i="7"/>
  <c r="O808" i="7"/>
  <c r="P808" i="7"/>
  <c r="O809" i="7"/>
  <c r="P809" i="7"/>
  <c r="O810" i="7"/>
  <c r="P810" i="7"/>
  <c r="O811" i="7"/>
  <c r="P811" i="7"/>
  <c r="O812" i="7"/>
  <c r="P812" i="7"/>
  <c r="O813" i="7"/>
  <c r="P813" i="7"/>
  <c r="O814" i="7"/>
  <c r="P814" i="7"/>
  <c r="O815" i="7"/>
  <c r="P815" i="7"/>
  <c r="O816" i="7"/>
  <c r="P816" i="7"/>
  <c r="O817" i="7"/>
  <c r="P817" i="7"/>
  <c r="O818" i="7"/>
  <c r="P818" i="7"/>
  <c r="O819" i="7"/>
  <c r="P819" i="7"/>
  <c r="O820" i="7"/>
  <c r="P820" i="7"/>
  <c r="O821" i="7"/>
  <c r="P821" i="7"/>
  <c r="O822" i="7"/>
  <c r="P822" i="7"/>
  <c r="O823" i="7"/>
  <c r="P823" i="7"/>
  <c r="O824" i="7"/>
  <c r="P824" i="7"/>
  <c r="O825" i="7"/>
  <c r="P825" i="7"/>
  <c r="O826" i="7"/>
  <c r="P826" i="7"/>
  <c r="O827" i="7"/>
  <c r="P827" i="7"/>
  <c r="O828" i="7"/>
  <c r="P828" i="7"/>
  <c r="O829" i="7"/>
  <c r="P829" i="7"/>
  <c r="O830" i="7"/>
  <c r="P830" i="7"/>
  <c r="O831" i="7"/>
  <c r="P831" i="7"/>
  <c r="O832" i="7"/>
  <c r="P832" i="7"/>
  <c r="O833" i="7"/>
  <c r="P833" i="7"/>
  <c r="O834" i="7"/>
  <c r="P834" i="7"/>
  <c r="O835" i="7"/>
  <c r="P835" i="7"/>
  <c r="O836" i="7"/>
  <c r="P836" i="7"/>
  <c r="O837" i="7"/>
  <c r="P837" i="7"/>
  <c r="O838" i="7"/>
  <c r="P838" i="7"/>
  <c r="O839" i="7"/>
  <c r="P839" i="7"/>
  <c r="O840" i="7"/>
  <c r="P840" i="7"/>
  <c r="O841" i="7"/>
  <c r="P841" i="7"/>
  <c r="O842" i="7"/>
  <c r="P842" i="7"/>
  <c r="O843" i="7"/>
  <c r="P843" i="7"/>
  <c r="O844" i="7"/>
  <c r="P844" i="7"/>
  <c r="O845" i="7"/>
  <c r="P845" i="7"/>
  <c r="O846" i="7"/>
  <c r="P846" i="7"/>
  <c r="O847" i="7"/>
  <c r="P847" i="7"/>
  <c r="O848" i="7"/>
  <c r="P848" i="7"/>
  <c r="O849" i="7"/>
  <c r="P849" i="7"/>
  <c r="O850" i="7"/>
  <c r="P850" i="7"/>
  <c r="O851" i="7"/>
  <c r="P851" i="7"/>
  <c r="O852" i="7"/>
  <c r="P852" i="7"/>
  <c r="O853" i="7"/>
  <c r="P853" i="7"/>
  <c r="O854" i="7"/>
  <c r="P854" i="7"/>
  <c r="O855" i="7"/>
  <c r="P855" i="7"/>
  <c r="O856" i="7"/>
  <c r="P856" i="7"/>
  <c r="O857" i="7"/>
  <c r="P857" i="7"/>
  <c r="O858" i="7"/>
  <c r="P858" i="7"/>
  <c r="O859" i="7"/>
  <c r="P859" i="7"/>
  <c r="O860" i="7"/>
  <c r="P860" i="7"/>
  <c r="O861" i="7"/>
  <c r="P861" i="7"/>
  <c r="O862" i="7"/>
  <c r="P862" i="7"/>
  <c r="O863" i="7"/>
  <c r="P863" i="7"/>
  <c r="O864" i="7"/>
  <c r="P864" i="7"/>
  <c r="O865" i="7"/>
  <c r="P865" i="7"/>
  <c r="O866" i="7"/>
  <c r="P866" i="7"/>
  <c r="O867" i="7"/>
  <c r="P867" i="7"/>
  <c r="O868" i="7"/>
  <c r="P868" i="7"/>
  <c r="O869" i="7"/>
  <c r="P869" i="7"/>
  <c r="O870" i="7"/>
  <c r="P870" i="7"/>
  <c r="O871" i="7"/>
  <c r="P871" i="7"/>
  <c r="O872" i="7"/>
  <c r="P872" i="7"/>
  <c r="O873" i="7"/>
  <c r="P873" i="7"/>
  <c r="O874" i="7"/>
  <c r="P874" i="7"/>
  <c r="O875" i="7"/>
  <c r="P875" i="7"/>
  <c r="O876" i="7"/>
  <c r="P876" i="7"/>
  <c r="O877" i="7"/>
  <c r="P877" i="7"/>
  <c r="O878" i="7"/>
  <c r="P878" i="7"/>
  <c r="O879" i="7"/>
  <c r="P879" i="7"/>
  <c r="O880" i="7"/>
  <c r="P880" i="7"/>
  <c r="O881" i="7"/>
  <c r="P881" i="7"/>
  <c r="O882" i="7"/>
  <c r="P882" i="7"/>
  <c r="O883" i="7"/>
  <c r="P883" i="7"/>
  <c r="O884" i="7"/>
  <c r="P884" i="7"/>
  <c r="O885" i="7"/>
  <c r="P885" i="7"/>
  <c r="O886" i="7"/>
  <c r="P886" i="7"/>
  <c r="O887" i="7"/>
  <c r="P887" i="7"/>
  <c r="O888" i="7"/>
  <c r="P888" i="7"/>
  <c r="O889" i="7"/>
  <c r="P889" i="7"/>
  <c r="O890" i="7"/>
  <c r="P890" i="7"/>
  <c r="O891" i="7"/>
  <c r="P891" i="7"/>
  <c r="O892" i="7"/>
  <c r="P892" i="7"/>
  <c r="O893" i="7"/>
  <c r="P893" i="7"/>
  <c r="O894" i="7"/>
  <c r="P894" i="7"/>
  <c r="O895" i="7"/>
  <c r="P895" i="7"/>
  <c r="O896" i="7"/>
  <c r="P896" i="7"/>
  <c r="O897" i="7"/>
  <c r="P897" i="7"/>
  <c r="O898" i="7"/>
  <c r="P898" i="7"/>
  <c r="O899" i="7"/>
  <c r="P899" i="7"/>
  <c r="O900" i="7"/>
  <c r="P900" i="7"/>
  <c r="O901" i="7"/>
  <c r="P901" i="7"/>
  <c r="O902" i="7"/>
  <c r="P902" i="7"/>
  <c r="O903" i="7"/>
  <c r="P903" i="7"/>
  <c r="O904" i="7"/>
  <c r="P904" i="7"/>
  <c r="O905" i="7"/>
  <c r="P905" i="7"/>
  <c r="O906" i="7"/>
  <c r="P906" i="7"/>
  <c r="O907" i="7"/>
  <c r="P907" i="7"/>
  <c r="O908" i="7"/>
  <c r="P908" i="7"/>
  <c r="O909" i="7"/>
  <c r="P909" i="7"/>
  <c r="O910" i="7"/>
  <c r="P910" i="7"/>
  <c r="O911" i="7"/>
  <c r="P911" i="7"/>
  <c r="O912" i="7"/>
  <c r="P912" i="7"/>
  <c r="O913" i="7"/>
  <c r="P913" i="7"/>
  <c r="O914" i="7"/>
  <c r="P914" i="7"/>
  <c r="O915" i="7"/>
  <c r="P915" i="7"/>
  <c r="O916" i="7"/>
  <c r="P916" i="7"/>
  <c r="O917" i="7"/>
  <c r="P917" i="7"/>
  <c r="O918" i="7"/>
  <c r="P918" i="7"/>
  <c r="O919" i="7"/>
  <c r="P919" i="7"/>
  <c r="O920" i="7"/>
  <c r="P920" i="7"/>
  <c r="O921" i="7"/>
  <c r="P921" i="7"/>
  <c r="O922" i="7"/>
  <c r="P922" i="7"/>
  <c r="O923" i="7"/>
  <c r="P923" i="7"/>
  <c r="O924" i="7"/>
  <c r="P924" i="7"/>
  <c r="O925" i="7"/>
  <c r="P925" i="7"/>
  <c r="O926" i="7"/>
  <c r="P926" i="7"/>
  <c r="O927" i="7"/>
  <c r="P927" i="7"/>
  <c r="O928" i="7"/>
  <c r="P928" i="7"/>
  <c r="O929" i="7"/>
  <c r="P929" i="7"/>
  <c r="O930" i="7"/>
  <c r="P930" i="7"/>
  <c r="O931" i="7"/>
  <c r="P931" i="7"/>
  <c r="O932" i="7"/>
  <c r="P932" i="7"/>
  <c r="O933" i="7"/>
  <c r="P933" i="7"/>
  <c r="O934" i="7"/>
  <c r="P934" i="7"/>
  <c r="O935" i="7"/>
  <c r="P935" i="7"/>
  <c r="O936" i="7"/>
  <c r="P936" i="7"/>
  <c r="O937" i="7"/>
  <c r="P937" i="7"/>
  <c r="O938" i="7"/>
  <c r="P938" i="7"/>
  <c r="O939" i="7"/>
  <c r="P939" i="7"/>
  <c r="O940" i="7"/>
  <c r="P940" i="7"/>
  <c r="O941" i="7"/>
  <c r="P941" i="7"/>
  <c r="O942" i="7"/>
  <c r="P942" i="7"/>
  <c r="O943" i="7"/>
  <c r="P943" i="7"/>
  <c r="O944" i="7"/>
  <c r="P944" i="7"/>
  <c r="O945" i="7"/>
  <c r="P945" i="7"/>
  <c r="O946" i="7"/>
  <c r="P946" i="7"/>
  <c r="O947" i="7"/>
  <c r="P947" i="7"/>
  <c r="O948" i="7"/>
  <c r="P948" i="7"/>
  <c r="O949" i="7"/>
  <c r="P949" i="7"/>
  <c r="O950" i="7"/>
  <c r="P950" i="7"/>
  <c r="O951" i="7"/>
  <c r="P951" i="7"/>
  <c r="O952" i="7"/>
  <c r="P952" i="7"/>
  <c r="O953" i="7"/>
  <c r="P953" i="7"/>
  <c r="O954" i="7"/>
  <c r="P954" i="7"/>
  <c r="O955" i="7"/>
  <c r="P955" i="7"/>
  <c r="O956" i="7"/>
  <c r="P956" i="7"/>
  <c r="O957" i="7"/>
  <c r="P957" i="7"/>
  <c r="O958" i="7"/>
  <c r="P958" i="7"/>
  <c r="O959" i="7"/>
  <c r="P959" i="7"/>
  <c r="O960" i="7"/>
  <c r="P960" i="7"/>
  <c r="O961" i="7"/>
  <c r="P961" i="7"/>
  <c r="O962" i="7"/>
  <c r="P962" i="7"/>
  <c r="O963" i="7"/>
  <c r="P963" i="7"/>
  <c r="O964" i="7"/>
  <c r="P964" i="7"/>
  <c r="O965" i="7"/>
  <c r="P965" i="7"/>
  <c r="O966" i="7"/>
  <c r="P966" i="7"/>
  <c r="O967" i="7"/>
  <c r="P967" i="7"/>
  <c r="O968" i="7"/>
  <c r="P968" i="7"/>
  <c r="O969" i="7"/>
  <c r="P969" i="7"/>
  <c r="O970" i="7"/>
  <c r="P970" i="7"/>
  <c r="O971" i="7"/>
  <c r="P971" i="7"/>
  <c r="O972" i="7"/>
  <c r="P972" i="7"/>
  <c r="O973" i="7"/>
  <c r="P973" i="7"/>
  <c r="O974" i="7"/>
  <c r="P974" i="7"/>
  <c r="O975" i="7"/>
  <c r="P975" i="7"/>
  <c r="O976" i="7"/>
  <c r="P976" i="7"/>
  <c r="O977" i="7"/>
  <c r="P977" i="7"/>
  <c r="O978" i="7"/>
  <c r="P978" i="7"/>
  <c r="O979" i="7"/>
  <c r="P979" i="7"/>
  <c r="O980" i="7"/>
  <c r="P980" i="7"/>
  <c r="O981" i="7"/>
  <c r="P981" i="7"/>
  <c r="O982" i="7"/>
  <c r="P982" i="7"/>
  <c r="O983" i="7"/>
  <c r="P983" i="7"/>
  <c r="O984" i="7"/>
  <c r="P984" i="7"/>
  <c r="O985" i="7"/>
  <c r="P985" i="7"/>
  <c r="O986" i="7"/>
  <c r="P986" i="7"/>
  <c r="O987" i="7"/>
  <c r="P987" i="7"/>
  <c r="O988" i="7"/>
  <c r="P988" i="7"/>
  <c r="O989" i="7"/>
  <c r="P989" i="7"/>
  <c r="O990" i="7"/>
  <c r="P990" i="7"/>
  <c r="O991" i="7"/>
  <c r="P991" i="7"/>
  <c r="O992" i="7"/>
  <c r="P992" i="7"/>
  <c r="O993" i="7"/>
  <c r="P993" i="7"/>
  <c r="O994" i="7"/>
  <c r="P994" i="7"/>
  <c r="O995" i="7"/>
  <c r="P995" i="7"/>
  <c r="O996" i="7"/>
  <c r="P996" i="7"/>
  <c r="O997" i="7"/>
  <c r="P997" i="7"/>
  <c r="O998" i="7"/>
  <c r="P998" i="7"/>
  <c r="O999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6"/>
  <c r="P29" i="6"/>
  <c r="O30" i="6"/>
  <c r="P30" i="6"/>
  <c r="O31" i="6"/>
  <c r="P31" i="6"/>
  <c r="O32" i="6"/>
  <c r="P32" i="6"/>
  <c r="O33" i="6"/>
  <c r="P33" i="6"/>
  <c r="O34" i="6"/>
  <c r="P34" i="6"/>
  <c r="O35" i="6"/>
  <c r="P35" i="6"/>
  <c r="O36" i="6"/>
  <c r="P36" i="6"/>
  <c r="O37" i="6"/>
  <c r="P37" i="6"/>
  <c r="O38" i="6"/>
  <c r="P38" i="6"/>
  <c r="O39" i="6"/>
  <c r="P39" i="6"/>
  <c r="O40" i="6"/>
  <c r="P40" i="6"/>
  <c r="O41" i="6"/>
  <c r="P41" i="6"/>
  <c r="O42" i="6"/>
  <c r="P42" i="6"/>
  <c r="O43" i="6"/>
  <c r="P43" i="6"/>
  <c r="O44" i="6"/>
  <c r="P44" i="6"/>
  <c r="O45" i="6"/>
  <c r="P45" i="6"/>
  <c r="O46" i="6"/>
  <c r="P46" i="6"/>
  <c r="O47" i="6"/>
  <c r="P47" i="6"/>
  <c r="O48" i="6"/>
  <c r="P48" i="6"/>
  <c r="O49" i="6"/>
  <c r="P49" i="6"/>
  <c r="O50" i="6"/>
  <c r="P50" i="6"/>
  <c r="O51" i="6"/>
  <c r="P51" i="6"/>
  <c r="O52" i="6"/>
  <c r="P52" i="6"/>
  <c r="O53" i="6"/>
  <c r="P53" i="6"/>
  <c r="O54" i="6"/>
  <c r="P54" i="6"/>
  <c r="O55" i="6"/>
  <c r="P55" i="6"/>
  <c r="O56" i="6"/>
  <c r="P56" i="6"/>
  <c r="O57" i="6"/>
  <c r="P57" i="6"/>
  <c r="O58" i="6"/>
  <c r="P58" i="6"/>
  <c r="O59" i="6"/>
  <c r="P59" i="6"/>
  <c r="O60" i="6"/>
  <c r="P60" i="6"/>
  <c r="O61" i="6"/>
  <c r="P61" i="6"/>
  <c r="O62" i="6"/>
  <c r="P62" i="6"/>
  <c r="O63" i="6"/>
  <c r="P63" i="6"/>
  <c r="O64" i="6"/>
  <c r="P64" i="6"/>
  <c r="O65" i="6"/>
  <c r="P65" i="6"/>
  <c r="O66" i="6"/>
  <c r="P66" i="6"/>
  <c r="O67" i="6"/>
  <c r="P67" i="6"/>
  <c r="O68" i="6"/>
  <c r="P68" i="6"/>
  <c r="O69" i="6"/>
  <c r="P69" i="6"/>
  <c r="O70" i="6"/>
  <c r="P70" i="6"/>
  <c r="O71" i="6"/>
  <c r="P71" i="6"/>
  <c r="O72" i="6"/>
  <c r="P72" i="6"/>
  <c r="O73" i="6"/>
  <c r="P73" i="6"/>
  <c r="O74" i="6"/>
  <c r="P74" i="6"/>
  <c r="O75" i="6"/>
  <c r="P75" i="6"/>
  <c r="O76" i="6"/>
  <c r="P76" i="6"/>
  <c r="O77" i="6"/>
  <c r="P77" i="6"/>
  <c r="O78" i="6"/>
  <c r="P78" i="6"/>
  <c r="O79" i="6"/>
  <c r="P79" i="6"/>
  <c r="O80" i="6"/>
  <c r="P80" i="6"/>
  <c r="O81" i="6"/>
  <c r="P81" i="6"/>
  <c r="O82" i="6"/>
  <c r="P82" i="6"/>
  <c r="O83" i="6"/>
  <c r="P83" i="6"/>
  <c r="O84" i="6"/>
  <c r="P84" i="6"/>
  <c r="O85" i="6"/>
  <c r="P85" i="6"/>
  <c r="O86" i="6"/>
  <c r="P86" i="6"/>
  <c r="O87" i="6"/>
  <c r="P87" i="6"/>
  <c r="O88" i="6"/>
  <c r="P88" i="6"/>
  <c r="O89" i="6"/>
  <c r="P89" i="6"/>
  <c r="O90" i="6"/>
  <c r="P90" i="6"/>
  <c r="O91" i="6"/>
  <c r="P91" i="6"/>
  <c r="O92" i="6"/>
  <c r="P92" i="6"/>
  <c r="O93" i="6"/>
  <c r="P93" i="6"/>
  <c r="O94" i="6"/>
  <c r="P94" i="6"/>
  <c r="O95" i="6"/>
  <c r="P95" i="6"/>
  <c r="O96" i="6"/>
  <c r="P96" i="6"/>
  <c r="O97" i="6"/>
  <c r="P97" i="6"/>
  <c r="O98" i="6"/>
  <c r="P98" i="6"/>
  <c r="O99" i="6"/>
  <c r="P99" i="6"/>
  <c r="O100" i="6"/>
  <c r="P100" i="6"/>
  <c r="O101" i="6"/>
  <c r="P101" i="6"/>
  <c r="O102" i="6"/>
  <c r="P102" i="6"/>
  <c r="O103" i="6"/>
  <c r="P103" i="6"/>
  <c r="O104" i="6"/>
  <c r="P104" i="6"/>
  <c r="O105" i="6"/>
  <c r="P105" i="6"/>
  <c r="O106" i="6"/>
  <c r="P106" i="6"/>
  <c r="O107" i="6"/>
  <c r="P107" i="6"/>
  <c r="O108" i="6"/>
  <c r="P108" i="6"/>
  <c r="O109" i="6"/>
  <c r="P109" i="6"/>
  <c r="O110" i="6"/>
  <c r="P110" i="6"/>
  <c r="O111" i="6"/>
  <c r="P111" i="6"/>
  <c r="O112" i="6"/>
  <c r="P112" i="6"/>
  <c r="O113" i="6"/>
  <c r="P113" i="6"/>
  <c r="O114" i="6"/>
  <c r="P114" i="6"/>
  <c r="O115" i="6"/>
  <c r="P115" i="6"/>
  <c r="O116" i="6"/>
  <c r="P116" i="6"/>
  <c r="O117" i="6"/>
  <c r="P117" i="6"/>
  <c r="O118" i="6"/>
  <c r="P118" i="6"/>
  <c r="O119" i="6"/>
  <c r="P119" i="6"/>
  <c r="O120" i="6"/>
  <c r="P120" i="6"/>
  <c r="O121" i="6"/>
  <c r="P121" i="6"/>
  <c r="O122" i="6"/>
  <c r="P122" i="6"/>
  <c r="O123" i="6"/>
  <c r="P123" i="6"/>
  <c r="O124" i="6"/>
  <c r="P124" i="6"/>
  <c r="O125" i="6"/>
  <c r="P125" i="6"/>
  <c r="O126" i="6"/>
  <c r="P126" i="6"/>
  <c r="O127" i="6"/>
  <c r="P127" i="6"/>
  <c r="O128" i="6"/>
  <c r="P128" i="6"/>
  <c r="O129" i="6"/>
  <c r="P129" i="6"/>
  <c r="O130" i="6"/>
  <c r="P130" i="6"/>
  <c r="O131" i="6"/>
  <c r="P131" i="6"/>
  <c r="O132" i="6"/>
  <c r="P132" i="6"/>
  <c r="O133" i="6"/>
  <c r="P133" i="6"/>
  <c r="O134" i="6"/>
  <c r="P134" i="6"/>
  <c r="O135" i="6"/>
  <c r="P135" i="6"/>
  <c r="O136" i="6"/>
  <c r="P136" i="6"/>
  <c r="O137" i="6"/>
  <c r="P137" i="6"/>
  <c r="O138" i="6"/>
  <c r="P138" i="6"/>
  <c r="O139" i="6"/>
  <c r="P139" i="6"/>
  <c r="O140" i="6"/>
  <c r="P140" i="6"/>
  <c r="O141" i="6"/>
  <c r="P141" i="6"/>
  <c r="O142" i="6"/>
  <c r="P142" i="6"/>
  <c r="O143" i="6"/>
  <c r="P143" i="6"/>
  <c r="O144" i="6"/>
  <c r="P144" i="6"/>
  <c r="O145" i="6"/>
  <c r="P145" i="6"/>
  <c r="O146" i="6"/>
  <c r="P146" i="6"/>
  <c r="O147" i="6"/>
  <c r="P147" i="6"/>
  <c r="O148" i="6"/>
  <c r="P148" i="6"/>
  <c r="O149" i="6"/>
  <c r="P149" i="6"/>
  <c r="O150" i="6"/>
  <c r="P150" i="6"/>
  <c r="O151" i="6"/>
  <c r="P151" i="6"/>
  <c r="O152" i="6"/>
  <c r="P152" i="6"/>
  <c r="O153" i="6"/>
  <c r="P153" i="6"/>
  <c r="O154" i="6"/>
  <c r="P154" i="6"/>
  <c r="O155" i="6"/>
  <c r="P155" i="6"/>
  <c r="O156" i="6"/>
  <c r="P156" i="6"/>
  <c r="O157" i="6"/>
  <c r="P157" i="6"/>
  <c r="O158" i="6"/>
  <c r="P158" i="6"/>
  <c r="O159" i="6"/>
  <c r="P159" i="6"/>
  <c r="O160" i="6"/>
  <c r="P160" i="6"/>
  <c r="O161" i="6"/>
  <c r="P161" i="6"/>
  <c r="O162" i="6"/>
  <c r="P162" i="6"/>
  <c r="O163" i="6"/>
  <c r="P163" i="6"/>
  <c r="O164" i="6"/>
  <c r="P164" i="6"/>
  <c r="O165" i="6"/>
  <c r="P165" i="6"/>
  <c r="O166" i="6"/>
  <c r="P166" i="6"/>
  <c r="O167" i="6"/>
  <c r="P167" i="6"/>
  <c r="O168" i="6"/>
  <c r="P168" i="6"/>
  <c r="O169" i="6"/>
  <c r="P169" i="6"/>
  <c r="O170" i="6"/>
  <c r="P170" i="6"/>
  <c r="O171" i="6"/>
  <c r="P171" i="6"/>
  <c r="O172" i="6"/>
  <c r="P172" i="6"/>
  <c r="O173" i="6"/>
  <c r="P173" i="6"/>
  <c r="O174" i="6"/>
  <c r="P174" i="6"/>
  <c r="O175" i="6"/>
  <c r="P175" i="6"/>
  <c r="O176" i="6"/>
  <c r="P176" i="6"/>
  <c r="O177" i="6"/>
  <c r="P177" i="6"/>
  <c r="O178" i="6"/>
  <c r="P178" i="6"/>
  <c r="O179" i="6"/>
  <c r="P179" i="6"/>
  <c r="O180" i="6"/>
  <c r="P180" i="6"/>
  <c r="O181" i="6"/>
  <c r="P181" i="6"/>
  <c r="O182" i="6"/>
  <c r="P182" i="6"/>
  <c r="O183" i="6"/>
  <c r="P183" i="6"/>
  <c r="O184" i="6"/>
  <c r="P184" i="6"/>
  <c r="O185" i="6"/>
  <c r="P185" i="6"/>
  <c r="O186" i="6"/>
  <c r="P186" i="6"/>
  <c r="O187" i="6"/>
  <c r="P187" i="6"/>
  <c r="O188" i="6"/>
  <c r="P188" i="6"/>
  <c r="O189" i="6"/>
  <c r="P189" i="6"/>
  <c r="O190" i="6"/>
  <c r="P190" i="6"/>
  <c r="O191" i="6"/>
  <c r="P191" i="6"/>
  <c r="O192" i="6"/>
  <c r="P192" i="6"/>
  <c r="O193" i="6"/>
  <c r="P193" i="6"/>
  <c r="O194" i="6"/>
  <c r="P194" i="6"/>
  <c r="O195" i="6"/>
  <c r="P195" i="6"/>
  <c r="O196" i="6"/>
  <c r="P196" i="6"/>
  <c r="O197" i="6"/>
  <c r="P197" i="6"/>
  <c r="O198" i="6"/>
  <c r="P198" i="6"/>
  <c r="O199" i="6"/>
  <c r="P199" i="6"/>
  <c r="O200" i="6"/>
  <c r="P200" i="6"/>
  <c r="O201" i="6"/>
  <c r="P201" i="6"/>
  <c r="O202" i="6"/>
  <c r="P202" i="6"/>
  <c r="O203" i="6"/>
  <c r="P203" i="6"/>
  <c r="O204" i="6"/>
  <c r="P204" i="6"/>
  <c r="O205" i="6"/>
  <c r="P205" i="6"/>
  <c r="O206" i="6"/>
  <c r="P206" i="6"/>
  <c r="O207" i="6"/>
  <c r="P207" i="6"/>
  <c r="O208" i="6"/>
  <c r="P208" i="6"/>
  <c r="O209" i="6"/>
  <c r="P209" i="6"/>
  <c r="O210" i="6"/>
  <c r="P210" i="6"/>
  <c r="O211" i="6"/>
  <c r="P211" i="6"/>
  <c r="O212" i="6"/>
  <c r="P212" i="6"/>
  <c r="O213" i="6"/>
  <c r="P213" i="6"/>
  <c r="O214" i="6"/>
  <c r="P214" i="6"/>
  <c r="O215" i="6"/>
  <c r="P215" i="6"/>
  <c r="O216" i="6"/>
  <c r="P216" i="6"/>
  <c r="O217" i="6"/>
  <c r="P217" i="6"/>
  <c r="O218" i="6"/>
  <c r="P218" i="6"/>
  <c r="O219" i="6"/>
  <c r="P219" i="6"/>
  <c r="O220" i="6"/>
  <c r="P220" i="6"/>
  <c r="O221" i="6"/>
  <c r="P221" i="6"/>
  <c r="O222" i="6"/>
  <c r="P222" i="6"/>
  <c r="O223" i="6"/>
  <c r="P223" i="6"/>
  <c r="O224" i="6"/>
  <c r="P224" i="6"/>
  <c r="O225" i="6"/>
  <c r="P225" i="6"/>
  <c r="O226" i="6"/>
  <c r="P226" i="6"/>
  <c r="O227" i="6"/>
  <c r="P227" i="6"/>
  <c r="O228" i="6"/>
  <c r="P228" i="6"/>
  <c r="O229" i="6"/>
  <c r="P229" i="6"/>
  <c r="O230" i="6"/>
  <c r="P230" i="6"/>
  <c r="O231" i="6"/>
  <c r="P231" i="6"/>
  <c r="O232" i="6"/>
  <c r="P232" i="6"/>
  <c r="O233" i="6"/>
  <c r="P233" i="6"/>
  <c r="O234" i="6"/>
  <c r="P234" i="6"/>
  <c r="O235" i="6"/>
  <c r="P235" i="6"/>
  <c r="O236" i="6"/>
  <c r="P236" i="6"/>
  <c r="O237" i="6"/>
  <c r="P237" i="6"/>
  <c r="O238" i="6"/>
  <c r="P238" i="6"/>
  <c r="O239" i="6"/>
  <c r="P239" i="6"/>
  <c r="O240" i="6"/>
  <c r="P240" i="6"/>
  <c r="O241" i="6"/>
  <c r="P241" i="6"/>
  <c r="O242" i="6"/>
  <c r="P242" i="6"/>
  <c r="O243" i="6"/>
  <c r="P243" i="6"/>
  <c r="O244" i="6"/>
  <c r="P244" i="6"/>
  <c r="O245" i="6"/>
  <c r="P245" i="6"/>
  <c r="O246" i="6"/>
  <c r="P246" i="6"/>
  <c r="O247" i="6"/>
  <c r="P247" i="6"/>
  <c r="O248" i="6"/>
  <c r="P248" i="6"/>
  <c r="O249" i="6"/>
  <c r="P249" i="6"/>
  <c r="O250" i="6"/>
  <c r="P250" i="6"/>
  <c r="O251" i="6"/>
  <c r="P251" i="6"/>
  <c r="O252" i="6"/>
  <c r="P252" i="6"/>
  <c r="O253" i="6"/>
  <c r="P253" i="6"/>
  <c r="O254" i="6"/>
  <c r="P254" i="6"/>
  <c r="O255" i="6"/>
  <c r="P255" i="6"/>
  <c r="O256" i="6"/>
  <c r="P256" i="6"/>
  <c r="O257" i="6"/>
  <c r="P257" i="6"/>
  <c r="O258" i="6"/>
  <c r="P258" i="6"/>
  <c r="O259" i="6"/>
  <c r="P259" i="6"/>
  <c r="O260" i="6"/>
  <c r="P260" i="6"/>
  <c r="O261" i="6"/>
  <c r="P261" i="6"/>
  <c r="O262" i="6"/>
  <c r="P262" i="6"/>
  <c r="O263" i="6"/>
  <c r="P263" i="6"/>
  <c r="O264" i="6"/>
  <c r="P264" i="6"/>
  <c r="O265" i="6"/>
  <c r="P265" i="6"/>
  <c r="O266" i="6"/>
  <c r="P266" i="6"/>
  <c r="O267" i="6"/>
  <c r="P267" i="6"/>
  <c r="O268" i="6"/>
  <c r="P268" i="6"/>
  <c r="O269" i="6"/>
  <c r="P269" i="6"/>
  <c r="O270" i="6"/>
  <c r="P270" i="6"/>
  <c r="O271" i="6"/>
  <c r="P271" i="6"/>
  <c r="O272" i="6"/>
  <c r="P272" i="6"/>
  <c r="O273" i="6"/>
  <c r="P273" i="6"/>
  <c r="O274" i="6"/>
  <c r="P274" i="6"/>
  <c r="O275" i="6"/>
  <c r="P275" i="6"/>
  <c r="O276" i="6"/>
  <c r="P276" i="6"/>
  <c r="O277" i="6"/>
  <c r="P277" i="6"/>
  <c r="O278" i="6"/>
  <c r="P278" i="6"/>
  <c r="O279" i="6"/>
  <c r="P279" i="6"/>
  <c r="O280" i="6"/>
  <c r="P280" i="6"/>
  <c r="O281" i="6"/>
  <c r="P281" i="6"/>
  <c r="O282" i="6"/>
  <c r="P282" i="6"/>
  <c r="O283" i="6"/>
  <c r="P283" i="6"/>
  <c r="O284" i="6"/>
  <c r="P284" i="6"/>
  <c r="O285" i="6"/>
  <c r="P285" i="6"/>
  <c r="O286" i="6"/>
  <c r="P286" i="6"/>
  <c r="O287" i="6"/>
  <c r="P287" i="6"/>
  <c r="O288" i="6"/>
  <c r="P288" i="6"/>
  <c r="O289" i="6"/>
  <c r="P289" i="6"/>
  <c r="O290" i="6"/>
  <c r="P290" i="6"/>
  <c r="O291" i="6"/>
  <c r="P291" i="6"/>
  <c r="O292" i="6"/>
  <c r="P292" i="6"/>
  <c r="O293" i="6"/>
  <c r="P293" i="6"/>
  <c r="O294" i="6"/>
  <c r="P294" i="6"/>
  <c r="O295" i="6"/>
  <c r="P295" i="6"/>
  <c r="O296" i="6"/>
  <c r="P296" i="6"/>
  <c r="O297" i="6"/>
  <c r="P297" i="6"/>
  <c r="O298" i="6"/>
  <c r="P298" i="6"/>
  <c r="O299" i="6"/>
  <c r="P299" i="6"/>
  <c r="O300" i="6"/>
  <c r="P300" i="6"/>
  <c r="O301" i="6"/>
  <c r="P301" i="6"/>
  <c r="O302" i="6"/>
  <c r="P302" i="6"/>
  <c r="O303" i="6"/>
  <c r="P303" i="6"/>
  <c r="O304" i="6"/>
  <c r="P304" i="6"/>
  <c r="O305" i="6"/>
  <c r="P305" i="6"/>
  <c r="O306" i="6"/>
  <c r="P306" i="6"/>
  <c r="O307" i="6"/>
  <c r="P307" i="6"/>
  <c r="O308" i="6"/>
  <c r="P308" i="6"/>
  <c r="O309" i="6"/>
  <c r="P309" i="6"/>
  <c r="O310" i="6"/>
  <c r="P310" i="6"/>
  <c r="O311" i="6"/>
  <c r="P311" i="6"/>
  <c r="O312" i="6"/>
  <c r="P312" i="6"/>
  <c r="O313" i="6"/>
  <c r="P313" i="6"/>
  <c r="O314" i="6"/>
  <c r="P314" i="6"/>
  <c r="O315" i="6"/>
  <c r="P315" i="6"/>
  <c r="O316" i="6"/>
  <c r="P316" i="6"/>
  <c r="O317" i="6"/>
  <c r="P317" i="6"/>
  <c r="O318" i="6"/>
  <c r="P318" i="6"/>
  <c r="O319" i="6"/>
  <c r="P319" i="6"/>
  <c r="O320" i="6"/>
  <c r="P320" i="6"/>
  <c r="O321" i="6"/>
  <c r="P321" i="6"/>
  <c r="O322" i="6"/>
  <c r="P322" i="6"/>
  <c r="O323" i="6"/>
  <c r="P323" i="6"/>
  <c r="O324" i="6"/>
  <c r="P324" i="6"/>
  <c r="O325" i="6"/>
  <c r="P325" i="6"/>
  <c r="O326" i="6"/>
  <c r="P326" i="6"/>
  <c r="O327" i="6"/>
  <c r="P327" i="6"/>
  <c r="O328" i="6"/>
  <c r="P328" i="6"/>
  <c r="O329" i="6"/>
  <c r="P329" i="6"/>
  <c r="O330" i="6"/>
  <c r="P330" i="6"/>
  <c r="O331" i="6"/>
  <c r="P331" i="6"/>
  <c r="O332" i="6"/>
  <c r="P332" i="6"/>
  <c r="O333" i="6"/>
  <c r="P333" i="6"/>
  <c r="O334" i="6"/>
  <c r="P334" i="6"/>
  <c r="O335" i="6"/>
  <c r="P335" i="6"/>
  <c r="O336" i="6"/>
  <c r="P336" i="6"/>
  <c r="O337" i="6"/>
  <c r="P337" i="6"/>
  <c r="O338" i="6"/>
  <c r="P338" i="6"/>
  <c r="O339" i="6"/>
  <c r="P339" i="6"/>
  <c r="O340" i="6"/>
  <c r="P340" i="6"/>
  <c r="O341" i="6"/>
  <c r="P341" i="6"/>
  <c r="O342" i="6"/>
  <c r="P342" i="6"/>
  <c r="O343" i="6"/>
  <c r="P343" i="6"/>
  <c r="O344" i="6"/>
  <c r="P344" i="6"/>
  <c r="O345" i="6"/>
  <c r="P345" i="6"/>
  <c r="O346" i="6"/>
  <c r="P346" i="6"/>
  <c r="O347" i="6"/>
  <c r="P347" i="6"/>
  <c r="O348" i="6"/>
  <c r="P348" i="6"/>
  <c r="O349" i="6"/>
  <c r="P349" i="6"/>
  <c r="O350" i="6"/>
  <c r="P350" i="6"/>
  <c r="O351" i="6"/>
  <c r="P351" i="6"/>
  <c r="O352" i="6"/>
  <c r="P352" i="6"/>
  <c r="O353" i="6"/>
  <c r="P353" i="6"/>
  <c r="O354" i="6"/>
  <c r="P354" i="6"/>
  <c r="O355" i="6"/>
  <c r="P355" i="6"/>
  <c r="O356" i="6"/>
  <c r="P356" i="6"/>
  <c r="O357" i="6"/>
  <c r="P357" i="6"/>
  <c r="O358" i="6"/>
  <c r="P358" i="6"/>
  <c r="O359" i="6"/>
  <c r="P359" i="6"/>
  <c r="O360" i="6"/>
  <c r="P360" i="6"/>
  <c r="O361" i="6"/>
  <c r="P361" i="6"/>
  <c r="O362" i="6"/>
  <c r="P362" i="6"/>
  <c r="O363" i="6"/>
  <c r="P363" i="6"/>
  <c r="O364" i="6"/>
  <c r="P364" i="6"/>
  <c r="O365" i="6"/>
  <c r="P365" i="6"/>
  <c r="O366" i="6"/>
  <c r="P366" i="6"/>
  <c r="O367" i="6"/>
  <c r="P367" i="6"/>
  <c r="O368" i="6"/>
  <c r="P368" i="6"/>
  <c r="O369" i="6"/>
  <c r="P369" i="6"/>
  <c r="O370" i="6"/>
  <c r="P370" i="6"/>
  <c r="O371" i="6"/>
  <c r="P371" i="6"/>
  <c r="O372" i="6"/>
  <c r="P372" i="6"/>
  <c r="O373" i="6"/>
  <c r="P373" i="6"/>
  <c r="O374" i="6"/>
  <c r="P374" i="6"/>
  <c r="O375" i="6"/>
  <c r="P375" i="6"/>
  <c r="O376" i="6"/>
  <c r="P376" i="6"/>
  <c r="O377" i="6"/>
  <c r="P377" i="6"/>
  <c r="O378" i="6"/>
  <c r="P378" i="6"/>
  <c r="O379" i="6"/>
  <c r="P379" i="6"/>
  <c r="O380" i="6"/>
  <c r="P380" i="6"/>
  <c r="O381" i="6"/>
  <c r="P381" i="6"/>
  <c r="O382" i="6"/>
  <c r="P382" i="6"/>
  <c r="O383" i="6"/>
  <c r="P383" i="6"/>
  <c r="O384" i="6"/>
  <c r="P384" i="6"/>
  <c r="O385" i="6"/>
  <c r="P385" i="6"/>
  <c r="O386" i="6"/>
  <c r="P386" i="6"/>
  <c r="O387" i="6"/>
  <c r="P387" i="6"/>
  <c r="O388" i="6"/>
  <c r="P388" i="6"/>
  <c r="O389" i="6"/>
  <c r="P389" i="6"/>
  <c r="O390" i="6"/>
  <c r="P390" i="6"/>
  <c r="O391" i="6"/>
  <c r="P391" i="6"/>
  <c r="O392" i="6"/>
  <c r="P392" i="6"/>
  <c r="O393" i="6"/>
  <c r="P393" i="6"/>
  <c r="O394" i="6"/>
  <c r="P394" i="6"/>
  <c r="O395" i="6"/>
  <c r="P395" i="6"/>
  <c r="O396" i="6"/>
  <c r="P396" i="6"/>
  <c r="O397" i="6"/>
  <c r="P397" i="6"/>
  <c r="O398" i="6"/>
  <c r="P398" i="6"/>
  <c r="O399" i="6"/>
  <c r="P399" i="6"/>
  <c r="O400" i="6"/>
  <c r="P400" i="6"/>
  <c r="O401" i="6"/>
  <c r="P401" i="6"/>
  <c r="O402" i="6"/>
  <c r="P402" i="6"/>
  <c r="O403" i="6"/>
  <c r="P403" i="6"/>
  <c r="O404" i="6"/>
  <c r="P404" i="6"/>
  <c r="O405" i="6"/>
  <c r="P405" i="6"/>
  <c r="O406" i="6"/>
  <c r="P406" i="6"/>
  <c r="O407" i="6"/>
  <c r="P407" i="6"/>
  <c r="O408" i="6"/>
  <c r="P408" i="6"/>
  <c r="O409" i="6"/>
  <c r="P409" i="6"/>
  <c r="O410" i="6"/>
  <c r="P410" i="6"/>
  <c r="O411" i="6"/>
  <c r="P411" i="6"/>
  <c r="O412" i="6"/>
  <c r="P412" i="6"/>
  <c r="O413" i="6"/>
  <c r="P413" i="6"/>
  <c r="O414" i="6"/>
  <c r="P414" i="6"/>
  <c r="O415" i="6"/>
  <c r="P415" i="6"/>
  <c r="O416" i="6"/>
  <c r="P416" i="6"/>
  <c r="O417" i="6"/>
  <c r="P417" i="6"/>
  <c r="O418" i="6"/>
  <c r="P418" i="6"/>
  <c r="O419" i="6"/>
  <c r="P419" i="6"/>
  <c r="O420" i="6"/>
  <c r="P420" i="6"/>
  <c r="O421" i="6"/>
  <c r="P421" i="6"/>
  <c r="O422" i="6"/>
  <c r="P422" i="6"/>
  <c r="O423" i="6"/>
  <c r="P423" i="6"/>
  <c r="O424" i="6"/>
  <c r="P424" i="6"/>
  <c r="O425" i="6"/>
  <c r="P425" i="6"/>
  <c r="O426" i="6"/>
  <c r="P426" i="6"/>
  <c r="O427" i="6"/>
  <c r="P427" i="6"/>
  <c r="O428" i="6"/>
  <c r="P428" i="6"/>
  <c r="O429" i="6"/>
  <c r="P429" i="6"/>
  <c r="O430" i="6"/>
  <c r="P430" i="6"/>
  <c r="O431" i="6"/>
  <c r="P431" i="6"/>
  <c r="O432" i="6"/>
  <c r="P432" i="6"/>
  <c r="O433" i="6"/>
  <c r="P433" i="6"/>
  <c r="O434" i="6"/>
  <c r="P434" i="6"/>
  <c r="O435" i="6"/>
  <c r="P435" i="6"/>
  <c r="O436" i="6"/>
  <c r="P436" i="6"/>
  <c r="O437" i="6"/>
  <c r="P437" i="6"/>
  <c r="O438" i="6"/>
  <c r="P438" i="6"/>
  <c r="O439" i="6"/>
  <c r="P439" i="6"/>
  <c r="O440" i="6"/>
  <c r="P440" i="6"/>
  <c r="O441" i="6"/>
  <c r="P441" i="6"/>
  <c r="O442" i="6"/>
  <c r="P442" i="6"/>
  <c r="O443" i="6"/>
  <c r="P443" i="6"/>
  <c r="O444" i="6"/>
  <c r="P444" i="6"/>
  <c r="O445" i="6"/>
  <c r="P445" i="6"/>
  <c r="O446" i="6"/>
  <c r="P446" i="6"/>
  <c r="O447" i="6"/>
  <c r="P447" i="6"/>
  <c r="O448" i="6"/>
  <c r="P448" i="6"/>
  <c r="O449" i="6"/>
  <c r="P449" i="6"/>
  <c r="O450" i="6"/>
  <c r="P450" i="6"/>
  <c r="O451" i="6"/>
  <c r="P451" i="6"/>
  <c r="O452" i="6"/>
  <c r="P452" i="6"/>
  <c r="O453" i="6"/>
  <c r="P453" i="6"/>
  <c r="O454" i="6"/>
  <c r="P454" i="6"/>
  <c r="O455" i="6"/>
  <c r="P455" i="6"/>
  <c r="O456" i="6"/>
  <c r="P456" i="6"/>
  <c r="O457" i="6"/>
  <c r="P457" i="6"/>
  <c r="O458" i="6"/>
  <c r="P458" i="6"/>
  <c r="O459" i="6"/>
  <c r="P459" i="6"/>
  <c r="O460" i="6"/>
  <c r="P460" i="6"/>
  <c r="O461" i="6"/>
  <c r="P461" i="6"/>
  <c r="O462" i="6"/>
  <c r="P462" i="6"/>
  <c r="O463" i="6"/>
  <c r="P463" i="6"/>
  <c r="O464" i="6"/>
  <c r="P464" i="6"/>
  <c r="O465" i="6"/>
  <c r="P465" i="6"/>
  <c r="O466" i="6"/>
  <c r="P466" i="6"/>
  <c r="O467" i="6"/>
  <c r="P467" i="6"/>
  <c r="O468" i="6"/>
  <c r="P468" i="6"/>
  <c r="O469" i="6"/>
  <c r="P469" i="6"/>
  <c r="O470" i="6"/>
  <c r="P470" i="6"/>
  <c r="O471" i="6"/>
  <c r="P471" i="6"/>
  <c r="O472" i="6"/>
  <c r="P472" i="6"/>
  <c r="O473" i="6"/>
  <c r="P473" i="6"/>
  <c r="O474" i="6"/>
  <c r="P474" i="6"/>
  <c r="O475" i="6"/>
  <c r="P475" i="6"/>
  <c r="O476" i="6"/>
  <c r="P476" i="6"/>
  <c r="O477" i="6"/>
  <c r="P477" i="6"/>
  <c r="O478" i="6"/>
  <c r="P478" i="6"/>
  <c r="O479" i="6"/>
  <c r="P479" i="6"/>
  <c r="O480" i="6"/>
  <c r="P480" i="6"/>
  <c r="O481" i="6"/>
  <c r="P481" i="6"/>
  <c r="O482" i="6"/>
  <c r="P482" i="6"/>
  <c r="O483" i="6"/>
  <c r="P483" i="6"/>
  <c r="O484" i="6"/>
  <c r="P484" i="6"/>
  <c r="O485" i="6"/>
  <c r="P485" i="6"/>
  <c r="O486" i="6"/>
  <c r="P486" i="6"/>
  <c r="O487" i="6"/>
  <c r="P487" i="6"/>
  <c r="O488" i="6"/>
  <c r="P488" i="6"/>
  <c r="O489" i="6"/>
  <c r="P489" i="6"/>
  <c r="O490" i="6"/>
  <c r="P490" i="6"/>
  <c r="O491" i="6"/>
  <c r="P491" i="6"/>
  <c r="O492" i="6"/>
  <c r="P492" i="6"/>
  <c r="O493" i="6"/>
  <c r="P493" i="6"/>
  <c r="O494" i="6"/>
  <c r="P494" i="6"/>
  <c r="O495" i="6"/>
  <c r="P495" i="6"/>
  <c r="O496" i="6"/>
  <c r="P496" i="6"/>
  <c r="O497" i="6"/>
  <c r="P497" i="6"/>
  <c r="O498" i="6"/>
  <c r="P498" i="6"/>
  <c r="O499" i="6"/>
  <c r="P499" i="6"/>
  <c r="O500" i="6"/>
  <c r="P500" i="6"/>
  <c r="O501" i="6"/>
  <c r="P501" i="6"/>
  <c r="O502" i="6"/>
  <c r="P502" i="6"/>
  <c r="O503" i="6"/>
  <c r="P503" i="6"/>
  <c r="O504" i="6"/>
  <c r="P504" i="6"/>
  <c r="O505" i="6"/>
  <c r="P505" i="6"/>
  <c r="O506" i="6"/>
  <c r="P506" i="6"/>
  <c r="O507" i="6"/>
  <c r="P507" i="6"/>
  <c r="O508" i="6"/>
  <c r="P508" i="6"/>
  <c r="O509" i="6"/>
  <c r="P509" i="6"/>
  <c r="O510" i="6"/>
  <c r="P510" i="6"/>
  <c r="O511" i="6"/>
  <c r="P511" i="6"/>
  <c r="O512" i="6"/>
  <c r="P512" i="6"/>
  <c r="O513" i="6"/>
  <c r="P513" i="6"/>
  <c r="O514" i="6"/>
  <c r="P514" i="6"/>
  <c r="O515" i="6"/>
  <c r="P515" i="6"/>
  <c r="O516" i="6"/>
  <c r="P516" i="6"/>
  <c r="O517" i="6"/>
  <c r="P517" i="6"/>
  <c r="O518" i="6"/>
  <c r="P518" i="6"/>
  <c r="O519" i="6"/>
  <c r="P519" i="6"/>
  <c r="O520" i="6"/>
  <c r="P520" i="6"/>
  <c r="O521" i="6"/>
  <c r="P521" i="6"/>
  <c r="O522" i="6"/>
  <c r="P522" i="6"/>
  <c r="O523" i="6"/>
  <c r="P523" i="6"/>
  <c r="O524" i="6"/>
  <c r="P524" i="6"/>
  <c r="O525" i="6"/>
  <c r="P525" i="6"/>
  <c r="O526" i="6"/>
  <c r="P526" i="6"/>
  <c r="O527" i="6"/>
  <c r="P527" i="6"/>
  <c r="O528" i="6"/>
  <c r="P528" i="6"/>
  <c r="O529" i="6"/>
  <c r="P529" i="6"/>
  <c r="O530" i="6"/>
  <c r="P530" i="6"/>
  <c r="O531" i="6"/>
  <c r="P531" i="6"/>
  <c r="O532" i="6"/>
  <c r="P532" i="6"/>
  <c r="O533" i="6"/>
  <c r="P533" i="6"/>
  <c r="O534" i="6"/>
  <c r="P534" i="6"/>
  <c r="O535" i="6"/>
  <c r="P535" i="6"/>
  <c r="O536" i="6"/>
  <c r="P536" i="6"/>
  <c r="O537" i="6"/>
  <c r="P537" i="6"/>
  <c r="O538" i="6"/>
  <c r="P538" i="6"/>
  <c r="O539" i="6"/>
  <c r="P539" i="6"/>
  <c r="O540" i="6"/>
  <c r="P540" i="6"/>
  <c r="O541" i="6"/>
  <c r="P541" i="6"/>
  <c r="O542" i="6"/>
  <c r="P542" i="6"/>
  <c r="O543" i="6"/>
  <c r="P543" i="6"/>
  <c r="O544" i="6"/>
  <c r="P544" i="6"/>
  <c r="O545" i="6"/>
  <c r="P545" i="6"/>
  <c r="O546" i="6"/>
  <c r="P546" i="6"/>
  <c r="O547" i="6"/>
  <c r="P547" i="6"/>
  <c r="O548" i="6"/>
  <c r="P548" i="6"/>
  <c r="O549" i="6"/>
  <c r="P549" i="6"/>
  <c r="O550" i="6"/>
  <c r="P550" i="6"/>
  <c r="O551" i="6"/>
  <c r="P551" i="6"/>
  <c r="O552" i="6"/>
  <c r="P552" i="6"/>
  <c r="O553" i="6"/>
  <c r="P553" i="6"/>
  <c r="O554" i="6"/>
  <c r="P554" i="6"/>
  <c r="O555" i="6"/>
  <c r="P555" i="6"/>
  <c r="O556" i="6"/>
  <c r="P556" i="6"/>
  <c r="O557" i="6"/>
  <c r="P557" i="6"/>
  <c r="O558" i="6"/>
  <c r="P558" i="6"/>
  <c r="O559" i="6"/>
  <c r="P559" i="6"/>
  <c r="O560" i="6"/>
  <c r="P560" i="6"/>
  <c r="O561" i="6"/>
  <c r="P561" i="6"/>
  <c r="O562" i="6"/>
  <c r="P562" i="6"/>
  <c r="O563" i="6"/>
  <c r="P563" i="6"/>
  <c r="O564" i="6"/>
  <c r="P564" i="6"/>
  <c r="O565" i="6"/>
  <c r="P565" i="6"/>
  <c r="O566" i="6"/>
  <c r="P566" i="6"/>
  <c r="O567" i="6"/>
  <c r="P567" i="6"/>
  <c r="O568" i="6"/>
  <c r="P568" i="6"/>
  <c r="O569" i="6"/>
  <c r="P569" i="6"/>
  <c r="O570" i="6"/>
  <c r="P570" i="6"/>
  <c r="O571" i="6"/>
  <c r="P571" i="6"/>
  <c r="O572" i="6"/>
  <c r="P572" i="6"/>
  <c r="O573" i="6"/>
  <c r="P573" i="6"/>
  <c r="O574" i="6"/>
  <c r="P574" i="6"/>
  <c r="O575" i="6"/>
  <c r="P575" i="6"/>
  <c r="O576" i="6"/>
  <c r="P576" i="6"/>
  <c r="O577" i="6"/>
  <c r="P577" i="6"/>
  <c r="O578" i="6"/>
  <c r="P578" i="6"/>
  <c r="O579" i="6"/>
  <c r="P579" i="6"/>
  <c r="O580" i="6"/>
  <c r="P580" i="6"/>
  <c r="O581" i="6"/>
  <c r="P581" i="6"/>
  <c r="O582" i="6"/>
  <c r="P582" i="6"/>
  <c r="O583" i="6"/>
  <c r="P583" i="6"/>
  <c r="O584" i="6"/>
  <c r="P584" i="6"/>
  <c r="O585" i="6"/>
  <c r="P585" i="6"/>
  <c r="O586" i="6"/>
  <c r="P586" i="6"/>
  <c r="O587" i="6"/>
  <c r="P587" i="6"/>
  <c r="O588" i="6"/>
  <c r="P588" i="6"/>
  <c r="O589" i="6"/>
  <c r="P589" i="6"/>
  <c r="O590" i="6"/>
  <c r="P590" i="6"/>
  <c r="O591" i="6"/>
  <c r="P591" i="6"/>
  <c r="O592" i="6"/>
  <c r="P592" i="6"/>
  <c r="O593" i="6"/>
  <c r="P593" i="6"/>
  <c r="O594" i="6"/>
  <c r="P594" i="6"/>
  <c r="O595" i="6"/>
  <c r="P595" i="6"/>
  <c r="O596" i="6"/>
  <c r="P596" i="6"/>
  <c r="O597" i="6"/>
  <c r="P597" i="6"/>
  <c r="O598" i="6"/>
  <c r="P598" i="6"/>
  <c r="O599" i="6"/>
  <c r="P599" i="6"/>
  <c r="O600" i="6"/>
  <c r="P600" i="6"/>
  <c r="O601" i="6"/>
  <c r="P601" i="6"/>
  <c r="O602" i="6"/>
  <c r="P602" i="6"/>
  <c r="O603" i="6"/>
  <c r="P603" i="6"/>
  <c r="O604" i="6"/>
  <c r="P604" i="6"/>
  <c r="O605" i="6"/>
  <c r="P605" i="6"/>
  <c r="O606" i="6"/>
  <c r="P606" i="6"/>
  <c r="O607" i="6"/>
  <c r="P607" i="6"/>
  <c r="O608" i="6"/>
  <c r="P608" i="6"/>
  <c r="O609" i="6"/>
  <c r="P609" i="6"/>
  <c r="O610" i="6"/>
  <c r="P610" i="6"/>
  <c r="O611" i="6"/>
  <c r="P611" i="6"/>
  <c r="O612" i="6"/>
  <c r="P612" i="6"/>
  <c r="O613" i="6"/>
  <c r="P613" i="6"/>
  <c r="O614" i="6"/>
  <c r="P614" i="6"/>
  <c r="O615" i="6"/>
  <c r="P615" i="6"/>
  <c r="O616" i="6"/>
  <c r="P616" i="6"/>
  <c r="O617" i="6"/>
  <c r="P617" i="6"/>
  <c r="O618" i="6"/>
  <c r="P618" i="6"/>
  <c r="O619" i="6"/>
  <c r="P619" i="6"/>
  <c r="O620" i="6"/>
  <c r="P620" i="6"/>
  <c r="O621" i="6"/>
  <c r="P621" i="6"/>
  <c r="O622" i="6"/>
  <c r="P622" i="6"/>
  <c r="O623" i="6"/>
  <c r="P623" i="6"/>
  <c r="O624" i="6"/>
  <c r="P624" i="6"/>
  <c r="O625" i="6"/>
  <c r="P625" i="6"/>
  <c r="O626" i="6"/>
  <c r="P626" i="6"/>
  <c r="O627" i="6"/>
  <c r="P627" i="6"/>
  <c r="O628" i="6"/>
  <c r="P628" i="6"/>
  <c r="O629" i="6"/>
  <c r="P629" i="6"/>
  <c r="O630" i="6"/>
  <c r="P630" i="6"/>
  <c r="O631" i="6"/>
  <c r="P631" i="6"/>
  <c r="O632" i="6"/>
  <c r="P632" i="6"/>
  <c r="O633" i="6"/>
  <c r="P633" i="6"/>
  <c r="O634" i="6"/>
  <c r="P634" i="6"/>
  <c r="O635" i="6"/>
  <c r="P635" i="6"/>
  <c r="O636" i="6"/>
  <c r="P636" i="6"/>
  <c r="O637" i="6"/>
  <c r="P637" i="6"/>
  <c r="O638" i="6"/>
  <c r="P638" i="6"/>
  <c r="O639" i="6"/>
  <c r="P639" i="6"/>
  <c r="O640" i="6"/>
  <c r="P640" i="6"/>
  <c r="O641" i="6"/>
  <c r="P641" i="6"/>
  <c r="O642" i="6"/>
  <c r="P642" i="6"/>
  <c r="O643" i="6"/>
  <c r="P643" i="6"/>
  <c r="O644" i="6"/>
  <c r="P644" i="6"/>
  <c r="O645" i="6"/>
  <c r="P645" i="6"/>
  <c r="O646" i="6"/>
  <c r="P646" i="6"/>
  <c r="O647" i="6"/>
  <c r="P647" i="6"/>
  <c r="O648" i="6"/>
  <c r="P648" i="6"/>
  <c r="O649" i="6"/>
  <c r="P649" i="6"/>
  <c r="O650" i="6"/>
  <c r="P650" i="6"/>
  <c r="O651" i="6"/>
  <c r="P651" i="6"/>
  <c r="O652" i="6"/>
  <c r="P652" i="6"/>
  <c r="O653" i="6"/>
  <c r="P653" i="6"/>
  <c r="O654" i="6"/>
  <c r="P654" i="6"/>
  <c r="O655" i="6"/>
  <c r="P655" i="6"/>
  <c r="O656" i="6"/>
  <c r="P656" i="6"/>
  <c r="O657" i="6"/>
  <c r="P657" i="6"/>
  <c r="O658" i="6"/>
  <c r="P658" i="6"/>
  <c r="O659" i="6"/>
  <c r="P659" i="6"/>
  <c r="O660" i="6"/>
  <c r="P660" i="6"/>
  <c r="O661" i="6"/>
  <c r="P661" i="6"/>
  <c r="O662" i="6"/>
  <c r="P662" i="6"/>
  <c r="O663" i="6"/>
  <c r="P663" i="6"/>
  <c r="O664" i="6"/>
  <c r="P664" i="6"/>
  <c r="O665" i="6"/>
  <c r="P665" i="6"/>
  <c r="O666" i="6"/>
  <c r="P666" i="6"/>
  <c r="O667" i="6"/>
  <c r="P667" i="6"/>
  <c r="O668" i="6"/>
  <c r="P668" i="6"/>
  <c r="O669" i="6"/>
  <c r="P669" i="6"/>
  <c r="O670" i="6"/>
  <c r="P670" i="6"/>
  <c r="O671" i="6"/>
  <c r="P671" i="6"/>
  <c r="O672" i="6"/>
  <c r="P672" i="6"/>
  <c r="O673" i="6"/>
  <c r="P673" i="6"/>
  <c r="O674" i="6"/>
  <c r="P674" i="6"/>
  <c r="O675" i="6"/>
  <c r="P675" i="6"/>
  <c r="O676" i="6"/>
  <c r="P676" i="6"/>
  <c r="O677" i="6"/>
  <c r="P677" i="6"/>
  <c r="O678" i="6"/>
  <c r="P678" i="6"/>
  <c r="O679" i="6"/>
  <c r="P679" i="6"/>
  <c r="O680" i="6"/>
  <c r="P680" i="6"/>
  <c r="O681" i="6"/>
  <c r="P681" i="6"/>
  <c r="O682" i="6"/>
  <c r="P682" i="6"/>
  <c r="O683" i="6"/>
  <c r="P683" i="6"/>
  <c r="O684" i="6"/>
  <c r="P684" i="6"/>
  <c r="O685" i="6"/>
  <c r="P685" i="6"/>
  <c r="O686" i="6"/>
  <c r="P686" i="6"/>
  <c r="O687" i="6"/>
  <c r="P687" i="6"/>
  <c r="O688" i="6"/>
  <c r="P688" i="6"/>
  <c r="O689" i="6"/>
  <c r="P689" i="6"/>
  <c r="O690" i="6"/>
  <c r="P690" i="6"/>
  <c r="O691" i="6"/>
  <c r="P691" i="6"/>
  <c r="O692" i="6"/>
  <c r="P692" i="6"/>
  <c r="O693" i="6"/>
  <c r="P693" i="6"/>
  <c r="O694" i="6"/>
  <c r="P694" i="6"/>
  <c r="O695" i="6"/>
  <c r="P695" i="6"/>
  <c r="O696" i="6"/>
  <c r="P696" i="6"/>
  <c r="O697" i="6"/>
  <c r="P697" i="6"/>
  <c r="O698" i="6"/>
  <c r="P698" i="6"/>
  <c r="O699" i="6"/>
  <c r="P699" i="6"/>
  <c r="O700" i="6"/>
  <c r="P700" i="6"/>
  <c r="O701" i="6"/>
  <c r="P701" i="6"/>
  <c r="O702" i="6"/>
  <c r="P702" i="6"/>
  <c r="O703" i="6"/>
  <c r="P703" i="6"/>
  <c r="O704" i="6"/>
  <c r="P704" i="6"/>
  <c r="O705" i="6"/>
  <c r="P705" i="6"/>
  <c r="O706" i="6"/>
  <c r="P706" i="6"/>
  <c r="O707" i="6"/>
  <c r="P707" i="6"/>
  <c r="O708" i="6"/>
  <c r="P708" i="6"/>
  <c r="O709" i="6"/>
  <c r="P709" i="6"/>
  <c r="O710" i="6"/>
  <c r="P710" i="6"/>
  <c r="O711" i="6"/>
  <c r="P711" i="6"/>
  <c r="O712" i="6"/>
  <c r="P712" i="6"/>
  <c r="O713" i="6"/>
  <c r="P713" i="6"/>
  <c r="O714" i="6"/>
  <c r="P714" i="6"/>
  <c r="O715" i="6"/>
  <c r="P715" i="6"/>
  <c r="O716" i="6"/>
  <c r="P716" i="6"/>
  <c r="O717" i="6"/>
  <c r="P717" i="6"/>
  <c r="O718" i="6"/>
  <c r="P718" i="6"/>
  <c r="O719" i="6"/>
  <c r="P719" i="6"/>
  <c r="O720" i="6"/>
  <c r="P720" i="6"/>
  <c r="O721" i="6"/>
  <c r="P721" i="6"/>
  <c r="O722" i="6"/>
  <c r="P722" i="6"/>
  <c r="O723" i="6"/>
  <c r="P723" i="6"/>
  <c r="O724" i="6"/>
  <c r="P724" i="6"/>
  <c r="O725" i="6"/>
  <c r="P725" i="6"/>
  <c r="O726" i="6"/>
  <c r="P726" i="6"/>
  <c r="O727" i="6"/>
  <c r="P727" i="6"/>
  <c r="O728" i="6"/>
  <c r="P728" i="6"/>
  <c r="O729" i="6"/>
  <c r="P729" i="6"/>
  <c r="O730" i="6"/>
  <c r="P730" i="6"/>
  <c r="O731" i="6"/>
  <c r="P731" i="6"/>
  <c r="O732" i="6"/>
  <c r="P732" i="6"/>
  <c r="O733" i="6"/>
  <c r="P733" i="6"/>
  <c r="O734" i="6"/>
  <c r="P734" i="6"/>
  <c r="O735" i="6"/>
  <c r="P735" i="6"/>
  <c r="O736" i="6"/>
  <c r="P736" i="6"/>
  <c r="O737" i="6"/>
  <c r="P737" i="6"/>
  <c r="O738" i="6"/>
  <c r="P738" i="6"/>
  <c r="O739" i="6"/>
  <c r="P739" i="6"/>
  <c r="O740" i="6"/>
  <c r="P740" i="6"/>
  <c r="O741" i="6"/>
  <c r="P741" i="6"/>
  <c r="O742" i="6"/>
  <c r="P742" i="6"/>
  <c r="O743" i="6"/>
  <c r="P743" i="6"/>
  <c r="O744" i="6"/>
  <c r="P744" i="6"/>
  <c r="O745" i="6"/>
  <c r="P745" i="6"/>
  <c r="O746" i="6"/>
  <c r="P746" i="6"/>
  <c r="O747" i="6"/>
  <c r="P747" i="6"/>
  <c r="O748" i="6"/>
  <c r="P748" i="6"/>
  <c r="O749" i="6"/>
  <c r="P749" i="6"/>
  <c r="O750" i="6"/>
  <c r="P750" i="6"/>
  <c r="O751" i="6"/>
  <c r="P751" i="6"/>
  <c r="O752" i="6"/>
  <c r="P752" i="6"/>
  <c r="O753" i="6"/>
  <c r="P753" i="6"/>
  <c r="O754" i="6"/>
  <c r="P754" i="6"/>
  <c r="O755" i="6"/>
  <c r="P755" i="6"/>
  <c r="O756" i="6"/>
  <c r="P756" i="6"/>
  <c r="O757" i="6"/>
  <c r="P757" i="6"/>
  <c r="O758" i="6"/>
  <c r="P758" i="6"/>
  <c r="O759" i="6"/>
  <c r="P759" i="6"/>
  <c r="O760" i="6"/>
  <c r="P760" i="6"/>
  <c r="O761" i="6"/>
  <c r="P761" i="6"/>
  <c r="O762" i="6"/>
  <c r="P762" i="6"/>
  <c r="O763" i="6"/>
  <c r="P763" i="6"/>
  <c r="O764" i="6"/>
  <c r="P764" i="6"/>
  <c r="O765" i="6"/>
  <c r="P765" i="6"/>
  <c r="O766" i="6"/>
  <c r="P766" i="6"/>
  <c r="O767" i="6"/>
  <c r="P767" i="6"/>
  <c r="O768" i="6"/>
  <c r="P768" i="6"/>
  <c r="O769" i="6"/>
  <c r="P769" i="6"/>
  <c r="O770" i="6"/>
  <c r="P770" i="6"/>
  <c r="O771" i="6"/>
  <c r="P771" i="6"/>
  <c r="O772" i="6"/>
  <c r="P772" i="6"/>
  <c r="O773" i="6"/>
  <c r="P773" i="6"/>
  <c r="O774" i="6"/>
  <c r="P774" i="6"/>
  <c r="O775" i="6"/>
  <c r="P775" i="6"/>
  <c r="O776" i="6"/>
  <c r="P776" i="6"/>
  <c r="O777" i="6"/>
  <c r="P777" i="6"/>
  <c r="O778" i="6"/>
  <c r="P778" i="6"/>
  <c r="O779" i="6"/>
  <c r="P779" i="6"/>
  <c r="O780" i="6"/>
  <c r="P780" i="6"/>
  <c r="O781" i="6"/>
  <c r="P781" i="6"/>
  <c r="O782" i="6"/>
  <c r="P782" i="6"/>
  <c r="O783" i="6"/>
  <c r="P783" i="6"/>
  <c r="O784" i="6"/>
  <c r="P784" i="6"/>
  <c r="O785" i="6"/>
  <c r="P785" i="6"/>
  <c r="O786" i="6"/>
  <c r="P786" i="6"/>
  <c r="O787" i="6"/>
  <c r="P787" i="6"/>
  <c r="O788" i="6"/>
  <c r="P788" i="6"/>
  <c r="O789" i="6"/>
  <c r="P789" i="6"/>
  <c r="O790" i="6"/>
  <c r="P790" i="6"/>
  <c r="O791" i="6"/>
  <c r="P791" i="6"/>
  <c r="O792" i="6"/>
  <c r="P792" i="6"/>
  <c r="O793" i="6"/>
  <c r="P793" i="6"/>
  <c r="O794" i="6"/>
  <c r="P794" i="6"/>
  <c r="O795" i="6"/>
  <c r="P795" i="6"/>
  <c r="O796" i="6"/>
  <c r="P796" i="6"/>
  <c r="O797" i="6"/>
  <c r="P797" i="6"/>
  <c r="O798" i="6"/>
  <c r="P798" i="6"/>
  <c r="O799" i="6"/>
  <c r="P799" i="6"/>
  <c r="O800" i="6"/>
  <c r="P800" i="6"/>
  <c r="O801" i="6"/>
  <c r="P801" i="6"/>
  <c r="O802" i="6"/>
  <c r="P802" i="6"/>
  <c r="O803" i="6"/>
  <c r="P803" i="6"/>
  <c r="O804" i="6"/>
  <c r="P804" i="6"/>
  <c r="O805" i="6"/>
  <c r="P805" i="6"/>
  <c r="O806" i="6"/>
  <c r="P806" i="6"/>
  <c r="O807" i="6"/>
  <c r="P807" i="6"/>
  <c r="O808" i="6"/>
  <c r="P808" i="6"/>
  <c r="O809" i="6"/>
  <c r="P809" i="6"/>
  <c r="O810" i="6"/>
  <c r="P810" i="6"/>
  <c r="O811" i="6"/>
  <c r="P811" i="6"/>
  <c r="O812" i="6"/>
  <c r="P812" i="6"/>
  <c r="O813" i="6"/>
  <c r="P813" i="6"/>
  <c r="O814" i="6"/>
  <c r="P814" i="6"/>
  <c r="O815" i="6"/>
  <c r="P815" i="6"/>
  <c r="O816" i="6"/>
  <c r="P816" i="6"/>
  <c r="O817" i="6"/>
  <c r="P817" i="6"/>
  <c r="O818" i="6"/>
  <c r="P818" i="6"/>
  <c r="O819" i="6"/>
  <c r="P819" i="6"/>
  <c r="O820" i="6"/>
  <c r="P820" i="6"/>
  <c r="O821" i="6"/>
  <c r="P821" i="6"/>
  <c r="O822" i="6"/>
  <c r="P822" i="6"/>
  <c r="O823" i="6"/>
  <c r="P823" i="6"/>
  <c r="O824" i="6"/>
  <c r="P824" i="6"/>
  <c r="O825" i="6"/>
  <c r="P825" i="6"/>
  <c r="O826" i="6"/>
  <c r="P826" i="6"/>
  <c r="O827" i="6"/>
  <c r="P827" i="6"/>
  <c r="O828" i="6"/>
  <c r="P828" i="6"/>
  <c r="O829" i="6"/>
  <c r="P829" i="6"/>
  <c r="O830" i="6"/>
  <c r="P830" i="6"/>
  <c r="O831" i="6"/>
  <c r="P831" i="6"/>
  <c r="O832" i="6"/>
  <c r="P832" i="6"/>
  <c r="O833" i="6"/>
  <c r="P833" i="6"/>
  <c r="O834" i="6"/>
  <c r="P834" i="6"/>
  <c r="O835" i="6"/>
  <c r="P835" i="6"/>
  <c r="O836" i="6"/>
  <c r="P836" i="6"/>
  <c r="O837" i="6"/>
  <c r="P837" i="6"/>
  <c r="O838" i="6"/>
  <c r="P838" i="6"/>
  <c r="O839" i="6"/>
  <c r="P839" i="6"/>
  <c r="O840" i="6"/>
  <c r="P840" i="6"/>
  <c r="O841" i="6"/>
  <c r="P841" i="6"/>
  <c r="O842" i="6"/>
  <c r="P842" i="6"/>
  <c r="O843" i="6"/>
  <c r="P843" i="6"/>
  <c r="O844" i="6"/>
  <c r="P844" i="6"/>
  <c r="O845" i="6"/>
  <c r="P845" i="6"/>
  <c r="O846" i="6"/>
  <c r="P846" i="6"/>
  <c r="O847" i="6"/>
  <c r="P847" i="6"/>
  <c r="O848" i="6"/>
  <c r="P848" i="6"/>
  <c r="O849" i="6"/>
  <c r="P849" i="6"/>
  <c r="O850" i="6"/>
  <c r="P850" i="6"/>
  <c r="O851" i="6"/>
  <c r="P851" i="6"/>
  <c r="O852" i="6"/>
  <c r="P852" i="6"/>
  <c r="O853" i="6"/>
  <c r="P853" i="6"/>
  <c r="O854" i="6"/>
  <c r="P854" i="6"/>
  <c r="O855" i="6"/>
  <c r="P855" i="6"/>
  <c r="O856" i="6"/>
  <c r="P856" i="6"/>
  <c r="O857" i="6"/>
  <c r="P857" i="6"/>
  <c r="O858" i="6"/>
  <c r="P858" i="6"/>
  <c r="O859" i="6"/>
  <c r="P859" i="6"/>
  <c r="O860" i="6"/>
  <c r="P860" i="6"/>
  <c r="O861" i="6"/>
  <c r="P861" i="6"/>
  <c r="O862" i="6"/>
  <c r="P862" i="6"/>
  <c r="O863" i="6"/>
  <c r="P863" i="6"/>
  <c r="O864" i="6"/>
  <c r="P864" i="6"/>
  <c r="O865" i="6"/>
  <c r="P865" i="6"/>
  <c r="O866" i="6"/>
  <c r="P866" i="6"/>
  <c r="O867" i="6"/>
  <c r="P867" i="6"/>
  <c r="O868" i="6"/>
  <c r="P868" i="6"/>
  <c r="O869" i="6"/>
  <c r="P869" i="6"/>
  <c r="O870" i="6"/>
  <c r="P870" i="6"/>
  <c r="O871" i="6"/>
  <c r="P871" i="6"/>
  <c r="O872" i="6"/>
  <c r="P872" i="6"/>
  <c r="O873" i="6"/>
  <c r="P873" i="6"/>
  <c r="O874" i="6"/>
  <c r="P874" i="6"/>
  <c r="O875" i="6"/>
  <c r="P875" i="6"/>
  <c r="O876" i="6"/>
  <c r="P876" i="6"/>
  <c r="O877" i="6"/>
  <c r="P877" i="6"/>
  <c r="O878" i="6"/>
  <c r="P878" i="6"/>
  <c r="O879" i="6"/>
  <c r="P879" i="6"/>
  <c r="O880" i="6"/>
  <c r="P880" i="6"/>
  <c r="O881" i="6"/>
  <c r="P881" i="6"/>
  <c r="O882" i="6"/>
  <c r="P882" i="6"/>
  <c r="O883" i="6"/>
  <c r="P883" i="6"/>
  <c r="O884" i="6"/>
  <c r="P884" i="6"/>
  <c r="O885" i="6"/>
  <c r="P885" i="6"/>
  <c r="O886" i="6"/>
  <c r="P886" i="6"/>
  <c r="O887" i="6"/>
  <c r="P887" i="6"/>
  <c r="O888" i="6"/>
  <c r="P888" i="6"/>
  <c r="O889" i="6"/>
  <c r="P889" i="6"/>
  <c r="O890" i="6"/>
  <c r="P890" i="6"/>
  <c r="O891" i="6"/>
  <c r="P891" i="6"/>
  <c r="O892" i="6"/>
  <c r="P892" i="6"/>
  <c r="O893" i="6"/>
  <c r="P893" i="6"/>
  <c r="O894" i="6"/>
  <c r="P894" i="6"/>
  <c r="O895" i="6"/>
  <c r="P895" i="6"/>
  <c r="O896" i="6"/>
  <c r="P896" i="6"/>
  <c r="O897" i="6"/>
  <c r="P897" i="6"/>
  <c r="O898" i="6"/>
  <c r="P898" i="6"/>
  <c r="O899" i="6"/>
  <c r="P899" i="6"/>
  <c r="O900" i="6"/>
  <c r="P900" i="6"/>
  <c r="O901" i="6"/>
  <c r="P901" i="6"/>
  <c r="O902" i="6"/>
  <c r="P902" i="6"/>
  <c r="O903" i="6"/>
  <c r="P903" i="6"/>
  <c r="O904" i="6"/>
  <c r="P904" i="6"/>
  <c r="O905" i="6"/>
  <c r="P905" i="6"/>
  <c r="O906" i="6"/>
  <c r="P906" i="6"/>
  <c r="O907" i="6"/>
  <c r="P907" i="6"/>
  <c r="O908" i="6"/>
  <c r="P908" i="6"/>
  <c r="O909" i="6"/>
  <c r="P909" i="6"/>
  <c r="O910" i="6"/>
  <c r="P910" i="6"/>
  <c r="O911" i="6"/>
  <c r="P911" i="6"/>
  <c r="O912" i="6"/>
  <c r="P912" i="6"/>
  <c r="O913" i="6"/>
  <c r="P913" i="6"/>
  <c r="O914" i="6"/>
  <c r="P914" i="6"/>
  <c r="O915" i="6"/>
  <c r="P915" i="6"/>
  <c r="O916" i="6"/>
  <c r="P916" i="6"/>
  <c r="O917" i="6"/>
  <c r="P917" i="6"/>
  <c r="O918" i="6"/>
  <c r="P918" i="6"/>
  <c r="O919" i="6"/>
  <c r="P919" i="6"/>
  <c r="O920" i="6"/>
  <c r="P920" i="6"/>
  <c r="O921" i="6"/>
  <c r="P921" i="6"/>
  <c r="O922" i="6"/>
  <c r="P922" i="6"/>
  <c r="O923" i="6"/>
  <c r="P923" i="6"/>
  <c r="O924" i="6"/>
  <c r="P924" i="6"/>
  <c r="O925" i="6"/>
  <c r="P925" i="6"/>
  <c r="O926" i="6"/>
  <c r="P926" i="6"/>
  <c r="O927" i="6"/>
  <c r="P927" i="6"/>
  <c r="O928" i="6"/>
  <c r="P928" i="6"/>
  <c r="O929" i="6"/>
  <c r="P929" i="6"/>
  <c r="O930" i="6"/>
  <c r="P930" i="6"/>
  <c r="O931" i="6"/>
  <c r="P931" i="6"/>
  <c r="O932" i="6"/>
  <c r="P932" i="6"/>
  <c r="O933" i="6"/>
  <c r="P933" i="6"/>
  <c r="O934" i="6"/>
  <c r="P934" i="6"/>
  <c r="O935" i="6"/>
  <c r="P935" i="6"/>
  <c r="O936" i="6"/>
  <c r="P936" i="6"/>
  <c r="O937" i="6"/>
  <c r="P937" i="6"/>
  <c r="O938" i="6"/>
  <c r="P938" i="6"/>
  <c r="O939" i="6"/>
  <c r="P939" i="6"/>
  <c r="O940" i="6"/>
  <c r="P940" i="6"/>
  <c r="O941" i="6"/>
  <c r="P941" i="6"/>
  <c r="O942" i="6"/>
  <c r="P942" i="6"/>
  <c r="O943" i="6"/>
  <c r="P943" i="6"/>
  <c r="O944" i="6"/>
  <c r="P944" i="6"/>
  <c r="O945" i="6"/>
  <c r="P945" i="6"/>
  <c r="O946" i="6"/>
  <c r="P946" i="6"/>
  <c r="O947" i="6"/>
  <c r="P947" i="6"/>
  <c r="O948" i="6"/>
  <c r="P948" i="6"/>
  <c r="O949" i="6"/>
  <c r="P949" i="6"/>
  <c r="O950" i="6"/>
  <c r="P950" i="6"/>
  <c r="O951" i="6"/>
  <c r="P951" i="6"/>
  <c r="O952" i="6"/>
  <c r="P952" i="6"/>
  <c r="O953" i="6"/>
  <c r="P953" i="6"/>
  <c r="O954" i="6"/>
  <c r="P954" i="6"/>
  <c r="O955" i="6"/>
  <c r="P955" i="6"/>
  <c r="O956" i="6"/>
  <c r="P956" i="6"/>
  <c r="O957" i="6"/>
  <c r="P957" i="6"/>
  <c r="O958" i="6"/>
  <c r="P958" i="6"/>
  <c r="O959" i="6"/>
  <c r="P959" i="6"/>
  <c r="O960" i="6"/>
  <c r="P960" i="6"/>
  <c r="O961" i="6"/>
  <c r="P961" i="6"/>
  <c r="O962" i="6"/>
  <c r="P962" i="6"/>
  <c r="O963" i="6"/>
  <c r="P963" i="6"/>
  <c r="O964" i="6"/>
  <c r="P964" i="6"/>
  <c r="O965" i="6"/>
  <c r="P965" i="6"/>
  <c r="O966" i="6"/>
  <c r="P966" i="6"/>
  <c r="O967" i="6"/>
  <c r="P967" i="6"/>
  <c r="O968" i="6"/>
  <c r="P968" i="6"/>
  <c r="O969" i="6"/>
  <c r="P969" i="6"/>
  <c r="O970" i="6"/>
  <c r="P970" i="6"/>
  <c r="O971" i="6"/>
  <c r="P971" i="6"/>
  <c r="O972" i="6"/>
  <c r="P972" i="6"/>
  <c r="O973" i="6"/>
  <c r="P973" i="6"/>
  <c r="O974" i="6"/>
  <c r="P974" i="6"/>
  <c r="O975" i="6"/>
  <c r="P975" i="6"/>
  <c r="O976" i="6"/>
  <c r="P976" i="6"/>
  <c r="O977" i="6"/>
  <c r="P977" i="6"/>
  <c r="O978" i="6"/>
  <c r="P978" i="6"/>
  <c r="O979" i="6"/>
  <c r="P979" i="6"/>
  <c r="O980" i="6"/>
  <c r="P980" i="6"/>
  <c r="O981" i="6"/>
  <c r="P981" i="6"/>
  <c r="O982" i="6"/>
  <c r="P982" i="6"/>
  <c r="O983" i="6"/>
  <c r="P983" i="6"/>
  <c r="O984" i="6"/>
  <c r="P984" i="6"/>
  <c r="O985" i="6"/>
  <c r="P985" i="6"/>
  <c r="O986" i="6"/>
  <c r="P986" i="6"/>
  <c r="O987" i="6"/>
  <c r="P987" i="6"/>
  <c r="O988" i="6"/>
  <c r="P988" i="6"/>
  <c r="O989" i="6"/>
  <c r="P989" i="6"/>
  <c r="O990" i="6"/>
  <c r="P990" i="6"/>
  <c r="O991" i="6"/>
  <c r="P991" i="6"/>
  <c r="O992" i="6"/>
  <c r="P992" i="6"/>
  <c r="O993" i="6"/>
  <c r="P993" i="6"/>
  <c r="O994" i="6"/>
  <c r="P994" i="6"/>
  <c r="O995" i="6"/>
  <c r="P995" i="6"/>
  <c r="O996" i="6"/>
  <c r="P996" i="6"/>
  <c r="O997" i="6"/>
  <c r="P997" i="6"/>
  <c r="O998" i="6"/>
  <c r="P998" i="6"/>
  <c r="O999" i="6"/>
  <c r="P999" i="6"/>
  <c r="O1000" i="6"/>
  <c r="P1000" i="6"/>
  <c r="O1001" i="6"/>
  <c r="P1001" i="6"/>
  <c r="O1002" i="6"/>
  <c r="P1002" i="6"/>
  <c r="O1003" i="6"/>
  <c r="P1003" i="6"/>
  <c r="O1004" i="6"/>
  <c r="P1004" i="6"/>
  <c r="O1005" i="6"/>
  <c r="P1005" i="6"/>
  <c r="O1006" i="6"/>
  <c r="P1006" i="6"/>
  <c r="O1007" i="6"/>
  <c r="P1007" i="6"/>
  <c r="O1008" i="6"/>
  <c r="P1008" i="6"/>
  <c r="O1009" i="6"/>
  <c r="P1009" i="6"/>
  <c r="O1010" i="6"/>
  <c r="P1010" i="6"/>
  <c r="O1011" i="6"/>
  <c r="P1011" i="6"/>
  <c r="O1012" i="6"/>
  <c r="P1012" i="6"/>
  <c r="O1013" i="6"/>
  <c r="P1013" i="6"/>
  <c r="O1014" i="6"/>
  <c r="P1014" i="6"/>
  <c r="O1015" i="6"/>
  <c r="P1015" i="6"/>
  <c r="O1016" i="6"/>
  <c r="P1016" i="6"/>
  <c r="O1017" i="6"/>
  <c r="P1017" i="6"/>
  <c r="O1018" i="6"/>
  <c r="P1018" i="6"/>
  <c r="O1019" i="6"/>
  <c r="P1019" i="6"/>
  <c r="O1020" i="6"/>
  <c r="P1020" i="6"/>
  <c r="O1021" i="6"/>
  <c r="P1021" i="6"/>
  <c r="O1022" i="6"/>
  <c r="P1022" i="6"/>
  <c r="O1023" i="6"/>
  <c r="P1023" i="6"/>
  <c r="O1024" i="6"/>
  <c r="P1024" i="6"/>
  <c r="O1025" i="6"/>
  <c r="P1025" i="6"/>
  <c r="O1026" i="6"/>
  <c r="P1026" i="6"/>
  <c r="O1027" i="6"/>
  <c r="P1027" i="6"/>
  <c r="O1028" i="6"/>
  <c r="P1028" i="6"/>
  <c r="O1029" i="6"/>
  <c r="P1029" i="6"/>
  <c r="O1030" i="6"/>
  <c r="P1030" i="6"/>
  <c r="O1031" i="6"/>
  <c r="P1031" i="6"/>
  <c r="O1032" i="6"/>
  <c r="P1032" i="6"/>
  <c r="O1033" i="6"/>
  <c r="P1033" i="6"/>
  <c r="O1034" i="6"/>
  <c r="P1034" i="6"/>
  <c r="O1035" i="6"/>
  <c r="P1035" i="6"/>
  <c r="O1036" i="6"/>
  <c r="P1036" i="6"/>
  <c r="O1037" i="6"/>
  <c r="P1037" i="6"/>
  <c r="O1038" i="6"/>
  <c r="P1038" i="6"/>
  <c r="O1039" i="6"/>
  <c r="P1039" i="6"/>
  <c r="O1040" i="6"/>
  <c r="P1040" i="6"/>
  <c r="O1041" i="6"/>
  <c r="P1041" i="6"/>
  <c r="O1042" i="6"/>
  <c r="P1042" i="6"/>
  <c r="O1043" i="6"/>
  <c r="P1043" i="6"/>
  <c r="O1044" i="6"/>
  <c r="P1044" i="6"/>
  <c r="O1045" i="6"/>
  <c r="P1045" i="6"/>
  <c r="O1046" i="6"/>
  <c r="P1046" i="6"/>
  <c r="O1047" i="6"/>
  <c r="P1047" i="6"/>
  <c r="O1048" i="6"/>
  <c r="P1048" i="6"/>
  <c r="O1049" i="6"/>
  <c r="P1049" i="6"/>
  <c r="O1050" i="6"/>
  <c r="P1050" i="6"/>
  <c r="O1051" i="6"/>
  <c r="P1051" i="6"/>
  <c r="O1052" i="6"/>
  <c r="P1052" i="6"/>
  <c r="O1053" i="6"/>
  <c r="P1053" i="6"/>
  <c r="O1054" i="6"/>
  <c r="P1054" i="6"/>
  <c r="O1055" i="6"/>
  <c r="P1055" i="6"/>
  <c r="O1056" i="6"/>
  <c r="P1056" i="6"/>
  <c r="O1057" i="6"/>
  <c r="P1057" i="6"/>
  <c r="O1058" i="6"/>
  <c r="P1058" i="6"/>
  <c r="O1059" i="6"/>
  <c r="P1059" i="6"/>
  <c r="O1060" i="6"/>
  <c r="P1060" i="6"/>
  <c r="O1061" i="6"/>
  <c r="P1061" i="6"/>
  <c r="O1062" i="6"/>
  <c r="P1062" i="6"/>
  <c r="O1063" i="6"/>
  <c r="P1063" i="6"/>
  <c r="O1064" i="6"/>
  <c r="P1064" i="6"/>
  <c r="O1065" i="6"/>
  <c r="P1065" i="6"/>
  <c r="O1066" i="6"/>
  <c r="P1066" i="6"/>
  <c r="O1067" i="6"/>
  <c r="P1067" i="6"/>
  <c r="O1068" i="6"/>
  <c r="P1068" i="6"/>
  <c r="O1069" i="6"/>
  <c r="P1069" i="6"/>
  <c r="O1070" i="6"/>
  <c r="P1070" i="6"/>
  <c r="O1071" i="6"/>
  <c r="P1071" i="6"/>
  <c r="O1072" i="6"/>
  <c r="P1072" i="6"/>
  <c r="O1073" i="6"/>
  <c r="P1073" i="6"/>
  <c r="O1074" i="6"/>
  <c r="P1074" i="6"/>
  <c r="O1075" i="6"/>
  <c r="P1075" i="6"/>
  <c r="O1076" i="6"/>
  <c r="P1076" i="6"/>
  <c r="O1077" i="6"/>
  <c r="P1077" i="6"/>
  <c r="O1078" i="6"/>
  <c r="P1078" i="6"/>
  <c r="O1079" i="6"/>
  <c r="P1079" i="6"/>
  <c r="O1080" i="6"/>
  <c r="P1080" i="6"/>
  <c r="O1081" i="6"/>
  <c r="P1081" i="6"/>
  <c r="O1082" i="6"/>
  <c r="P1082" i="6"/>
  <c r="O1083" i="6"/>
  <c r="P1083" i="6"/>
  <c r="O1084" i="6"/>
  <c r="P1084" i="6"/>
  <c r="O1085" i="6"/>
  <c r="P1085" i="6"/>
  <c r="O1086" i="6"/>
  <c r="P1086" i="6"/>
  <c r="O1087" i="6"/>
  <c r="P1087" i="6"/>
  <c r="O1088" i="6"/>
  <c r="P1088" i="6"/>
  <c r="O1089" i="6"/>
  <c r="P1089" i="6"/>
  <c r="O1090" i="6"/>
  <c r="P1090" i="6"/>
  <c r="O1091" i="6"/>
  <c r="P1091" i="6"/>
  <c r="O1092" i="6"/>
  <c r="P1092" i="6"/>
  <c r="O1093" i="6"/>
  <c r="P1093" i="6"/>
  <c r="O1094" i="6"/>
  <c r="P1094" i="6"/>
  <c r="O1095" i="6"/>
  <c r="P1095" i="6"/>
  <c r="O1096" i="6"/>
  <c r="P1096" i="6"/>
  <c r="O1097" i="6"/>
  <c r="P1097" i="6"/>
  <c r="O1098" i="6"/>
  <c r="P1098" i="6"/>
  <c r="O1099" i="6"/>
  <c r="P1099" i="6"/>
  <c r="O1100" i="6"/>
  <c r="P1100" i="6"/>
  <c r="O1101" i="6"/>
  <c r="P1101" i="6"/>
  <c r="O1102" i="6"/>
  <c r="P1102" i="6"/>
  <c r="O1103" i="6"/>
  <c r="P1103" i="6"/>
  <c r="O1104" i="6"/>
  <c r="P1104" i="6"/>
  <c r="O1105" i="6"/>
  <c r="P1105" i="6"/>
  <c r="O1106" i="6"/>
  <c r="P1106" i="6"/>
  <c r="O1107" i="6"/>
  <c r="P1107" i="6"/>
  <c r="O1108" i="6"/>
  <c r="P1108" i="6"/>
  <c r="O1109" i="6"/>
  <c r="P1109" i="6"/>
  <c r="O1110" i="6"/>
  <c r="P1110" i="6"/>
  <c r="O1111" i="6"/>
  <c r="P1111" i="6"/>
  <c r="O1112" i="6"/>
  <c r="P1112" i="6"/>
  <c r="O1113" i="6"/>
  <c r="P1113" i="6"/>
  <c r="O1114" i="6"/>
  <c r="P1114" i="6"/>
  <c r="O1115" i="6"/>
  <c r="P1115" i="6"/>
  <c r="O1116" i="6"/>
  <c r="P1116" i="6"/>
  <c r="O1117" i="6"/>
  <c r="P1117" i="6"/>
  <c r="O1118" i="6"/>
  <c r="P1118" i="6"/>
  <c r="O1119" i="6"/>
  <c r="P1119" i="6"/>
  <c r="O1120" i="6"/>
  <c r="P1120" i="6"/>
  <c r="O1121" i="6"/>
  <c r="P1121" i="6"/>
  <c r="O1122" i="6"/>
  <c r="P1122" i="6"/>
  <c r="O1123" i="6"/>
  <c r="P1123" i="6"/>
  <c r="O1124" i="6"/>
  <c r="P1124" i="6"/>
  <c r="O1125" i="6"/>
  <c r="P1125" i="6"/>
  <c r="O1126" i="6"/>
  <c r="P1126" i="6"/>
  <c r="O1127" i="6"/>
  <c r="P1127" i="6"/>
  <c r="O1128" i="6"/>
  <c r="P1128" i="6"/>
  <c r="O1129" i="6"/>
  <c r="P1129" i="6"/>
  <c r="O1130" i="6"/>
  <c r="P1130" i="6"/>
  <c r="O1131" i="6"/>
  <c r="P1131" i="6"/>
  <c r="O1132" i="6"/>
  <c r="P1132" i="6"/>
  <c r="O1133" i="6"/>
  <c r="P1133" i="6"/>
  <c r="O1134" i="6"/>
  <c r="P1134" i="6"/>
  <c r="O1135" i="6"/>
  <c r="P1135" i="6"/>
  <c r="O1136" i="6"/>
  <c r="P1136" i="6"/>
  <c r="O1137" i="6"/>
  <c r="P1137" i="6"/>
  <c r="O1138" i="6"/>
  <c r="P1138" i="6"/>
  <c r="O1139" i="6"/>
  <c r="P1139" i="6"/>
  <c r="O1140" i="6"/>
  <c r="P1140" i="6"/>
  <c r="O1141" i="6"/>
  <c r="P1141" i="6"/>
  <c r="O1142" i="6"/>
  <c r="P1142" i="6"/>
  <c r="O1143" i="6"/>
  <c r="P1143" i="6"/>
  <c r="O1144" i="6"/>
  <c r="P1144" i="6"/>
  <c r="O1145" i="6"/>
  <c r="P1145" i="6"/>
  <c r="O1146" i="6"/>
  <c r="P1146" i="6"/>
  <c r="O1147" i="6"/>
  <c r="P1147" i="6"/>
  <c r="O1148" i="6"/>
  <c r="P1148" i="6"/>
  <c r="O1149" i="6"/>
  <c r="P1149" i="6"/>
  <c r="O1150" i="6"/>
  <c r="P1150" i="6"/>
  <c r="O1151" i="6"/>
  <c r="P1151" i="6"/>
  <c r="O1152" i="6"/>
  <c r="P1152" i="6"/>
  <c r="O1153" i="6"/>
  <c r="P1153" i="6"/>
  <c r="O1154" i="6"/>
  <c r="P1154" i="6"/>
  <c r="O1155" i="6"/>
  <c r="P1155" i="6"/>
  <c r="O1156" i="6"/>
  <c r="P1156" i="6"/>
  <c r="O1157" i="6"/>
  <c r="P1157" i="6"/>
  <c r="O1158" i="6"/>
  <c r="P1158" i="6"/>
  <c r="O1159" i="6"/>
  <c r="P1159" i="6"/>
  <c r="O1160" i="6"/>
  <c r="P1160" i="6"/>
  <c r="O1161" i="6"/>
  <c r="P1161" i="6"/>
  <c r="O1162" i="6"/>
  <c r="P1162" i="6"/>
  <c r="O1163" i="6"/>
  <c r="P1163" i="6"/>
  <c r="O1164" i="6"/>
  <c r="P1164" i="6"/>
  <c r="O1165" i="6"/>
  <c r="P1165" i="6"/>
  <c r="O1166" i="6"/>
  <c r="P1166" i="6"/>
  <c r="O1167" i="6"/>
  <c r="P1167" i="6"/>
  <c r="O1168" i="6"/>
  <c r="P1168" i="6"/>
  <c r="O1169" i="6"/>
  <c r="P1169" i="6"/>
  <c r="O1170" i="6"/>
  <c r="P1170" i="6"/>
  <c r="O1171" i="6"/>
  <c r="P1171" i="6"/>
  <c r="O1172" i="6"/>
  <c r="P1172" i="6"/>
  <c r="O1173" i="6"/>
  <c r="P1173" i="6"/>
  <c r="O1174" i="6"/>
  <c r="P1174" i="6"/>
  <c r="O1175" i="6"/>
  <c r="P1175" i="6"/>
  <c r="O1176" i="6"/>
  <c r="P1176" i="6"/>
  <c r="O1177" i="6"/>
  <c r="P1177" i="6"/>
  <c r="O1178" i="6"/>
  <c r="P1178" i="6"/>
  <c r="O1179" i="6"/>
  <c r="P1179" i="6"/>
  <c r="O1180" i="6"/>
  <c r="P1180" i="6"/>
  <c r="O1181" i="6"/>
  <c r="P1181" i="6"/>
  <c r="O1182" i="6"/>
  <c r="P1182" i="6"/>
  <c r="O1183" i="6"/>
  <c r="P1183" i="6"/>
  <c r="O1184" i="6"/>
  <c r="P1184" i="6"/>
  <c r="O1185" i="6"/>
  <c r="P1185" i="6"/>
  <c r="O1186" i="6"/>
  <c r="P1186" i="6"/>
  <c r="O1187" i="6"/>
  <c r="P1187" i="6"/>
  <c r="O1188" i="6"/>
  <c r="P1188" i="6"/>
  <c r="O1189" i="6"/>
  <c r="P1189" i="6"/>
  <c r="O1190" i="6"/>
  <c r="P1190" i="6"/>
  <c r="O1191" i="6"/>
  <c r="P1191" i="6"/>
  <c r="O1192" i="6"/>
  <c r="P1192" i="6"/>
  <c r="O1193" i="6"/>
  <c r="P1193" i="6"/>
  <c r="O1194" i="6"/>
  <c r="P1194" i="6"/>
  <c r="O1195" i="6"/>
  <c r="P1195" i="6"/>
  <c r="O1196" i="6"/>
  <c r="P1196" i="6"/>
  <c r="O1197" i="6"/>
  <c r="P1197" i="6"/>
  <c r="O1198" i="6"/>
  <c r="P1198" i="6"/>
  <c r="O1199" i="6"/>
  <c r="P1199" i="6"/>
  <c r="O1200" i="6"/>
  <c r="P1200" i="6"/>
  <c r="O1201" i="6"/>
  <c r="P1201" i="6"/>
  <c r="O1202" i="6"/>
  <c r="P1202" i="6"/>
  <c r="O1203" i="6"/>
  <c r="P1203" i="6"/>
  <c r="O1204" i="6"/>
  <c r="P1204" i="6"/>
  <c r="O1205" i="6"/>
  <c r="P1205" i="6"/>
  <c r="O1206" i="6"/>
  <c r="P1206" i="6"/>
  <c r="O1207" i="6"/>
  <c r="P1207" i="6"/>
  <c r="O1208" i="6"/>
  <c r="P1208" i="6"/>
  <c r="O1209" i="6"/>
  <c r="P1209" i="6"/>
  <c r="O1210" i="6"/>
  <c r="P1210" i="6"/>
  <c r="O1211" i="6"/>
  <c r="P1211" i="6"/>
  <c r="O1212" i="6"/>
  <c r="P1212" i="6"/>
  <c r="O1213" i="6"/>
  <c r="P1213" i="6"/>
  <c r="O1214" i="6"/>
  <c r="P1214" i="6"/>
  <c r="O1215" i="6"/>
  <c r="P1215" i="6"/>
  <c r="O1216" i="6"/>
  <c r="P1216" i="6"/>
  <c r="O1217" i="6"/>
  <c r="P1217" i="6"/>
  <c r="O1218" i="6"/>
  <c r="P1218" i="6"/>
  <c r="O1219" i="6"/>
  <c r="P1219" i="6"/>
  <c r="O1220" i="6"/>
  <c r="P1220" i="6"/>
  <c r="O1221" i="6"/>
  <c r="P1221" i="6"/>
  <c r="O1222" i="6"/>
  <c r="P1222" i="6"/>
  <c r="O1223" i="6"/>
  <c r="P1223" i="6"/>
  <c r="O1224" i="6"/>
  <c r="P1224" i="6"/>
  <c r="O1225" i="6"/>
  <c r="P1225" i="6"/>
  <c r="O1226" i="6"/>
  <c r="P1226" i="6"/>
  <c r="O1227" i="6"/>
  <c r="P1227" i="6"/>
  <c r="O1228" i="6"/>
  <c r="P1228" i="6"/>
  <c r="O1229" i="6"/>
  <c r="P1229" i="6"/>
  <c r="O1230" i="6"/>
  <c r="P1230" i="6"/>
  <c r="O1231" i="6"/>
  <c r="P1231" i="6"/>
  <c r="O1232" i="6"/>
  <c r="P1232" i="6"/>
  <c r="O1233" i="6"/>
  <c r="P1233" i="6"/>
  <c r="O1234" i="6"/>
  <c r="P1234" i="6"/>
  <c r="O1235" i="6"/>
  <c r="P1235" i="6"/>
  <c r="O1236" i="6"/>
  <c r="P1236" i="6"/>
  <c r="O1237" i="6"/>
  <c r="P1237" i="6"/>
  <c r="O1238" i="6"/>
  <c r="P1238" i="6"/>
  <c r="O1239" i="6"/>
  <c r="P1239" i="6"/>
  <c r="O1240" i="6"/>
  <c r="P1240" i="6"/>
  <c r="O1241" i="6"/>
  <c r="P1241" i="6"/>
  <c r="O1242" i="6"/>
  <c r="P1242" i="6"/>
  <c r="O1243" i="6"/>
  <c r="P1243" i="6"/>
  <c r="O1244" i="6"/>
  <c r="P1244" i="6"/>
  <c r="O1245" i="6"/>
  <c r="P1245" i="6"/>
  <c r="O1246" i="6"/>
  <c r="P1246" i="6"/>
  <c r="O1247" i="6"/>
  <c r="P1247" i="6"/>
  <c r="O1248" i="6"/>
  <c r="P1248" i="6"/>
  <c r="O1249" i="6"/>
  <c r="P1249" i="6"/>
  <c r="O1250" i="6"/>
  <c r="P1250" i="6"/>
  <c r="O1251" i="6"/>
  <c r="P1251" i="6"/>
  <c r="O1252" i="6"/>
  <c r="P1252" i="6"/>
  <c r="O1253" i="6"/>
  <c r="P1253" i="6"/>
  <c r="O1254" i="6"/>
  <c r="P1254" i="6"/>
  <c r="O1255" i="6"/>
  <c r="P1255" i="6"/>
  <c r="O1256" i="6"/>
  <c r="P1256" i="6"/>
  <c r="O1257" i="6"/>
  <c r="P1257" i="6"/>
  <c r="O1258" i="6"/>
  <c r="P1258" i="6"/>
  <c r="O1259" i="6"/>
  <c r="P1259" i="6"/>
  <c r="O1260" i="6"/>
  <c r="P1260" i="6"/>
  <c r="O1261" i="6"/>
  <c r="P1261" i="6"/>
  <c r="O1262" i="6"/>
  <c r="P1262" i="6"/>
  <c r="O1263" i="6"/>
  <c r="P1263" i="6"/>
  <c r="O1264" i="6"/>
  <c r="P1264" i="6"/>
  <c r="O1265" i="6"/>
  <c r="P1265" i="6"/>
  <c r="O1266" i="6"/>
  <c r="P1266" i="6"/>
  <c r="O1267" i="6"/>
  <c r="P1267" i="6"/>
  <c r="O1268" i="6"/>
  <c r="P1268" i="6"/>
  <c r="O1269" i="6"/>
  <c r="P1269" i="6"/>
  <c r="O1270" i="6"/>
  <c r="P1270" i="6"/>
  <c r="O1271" i="6"/>
  <c r="P1271" i="6"/>
  <c r="O1272" i="6"/>
  <c r="P1272" i="6"/>
  <c r="O1273" i="6"/>
  <c r="P1273" i="6"/>
  <c r="O1274" i="6"/>
  <c r="P1274" i="6"/>
  <c r="O1275" i="6"/>
  <c r="P1275" i="6"/>
  <c r="O1276" i="6"/>
  <c r="P1276" i="6"/>
  <c r="O1277" i="6"/>
  <c r="P1277" i="6"/>
  <c r="O1278" i="6"/>
  <c r="P1278" i="6"/>
  <c r="O1279" i="6"/>
  <c r="P1279" i="6"/>
  <c r="O1280" i="6"/>
  <c r="P1280" i="6"/>
  <c r="O1281" i="6"/>
  <c r="P1281" i="6"/>
  <c r="O1282" i="6"/>
  <c r="P1282" i="6"/>
  <c r="O1283" i="6"/>
  <c r="P1283" i="6"/>
  <c r="O1284" i="6"/>
  <c r="P1284" i="6"/>
  <c r="O1285" i="6"/>
  <c r="P1285" i="6"/>
  <c r="O1286" i="6"/>
  <c r="P1286" i="6"/>
  <c r="O1287" i="6"/>
  <c r="P1287" i="6"/>
  <c r="O1288" i="6"/>
  <c r="P1288" i="6"/>
  <c r="O1289" i="6"/>
  <c r="P1289" i="6"/>
  <c r="O1290" i="6"/>
  <c r="P1290" i="6"/>
  <c r="O1291" i="6"/>
  <c r="P1291" i="6"/>
  <c r="O1292" i="6"/>
  <c r="P1292" i="6"/>
  <c r="O1293" i="6"/>
  <c r="P1293" i="6"/>
  <c r="O1294" i="6"/>
  <c r="P1294" i="6"/>
  <c r="O1295" i="6"/>
  <c r="P1295" i="6"/>
  <c r="O1296" i="6"/>
  <c r="P1296" i="6"/>
  <c r="O1297" i="6"/>
  <c r="P1297" i="6"/>
  <c r="O1298" i="6"/>
  <c r="P1298" i="6"/>
  <c r="O1299" i="6"/>
  <c r="P1299" i="6"/>
  <c r="O1300" i="6"/>
  <c r="P1300" i="6"/>
  <c r="O1301" i="6"/>
  <c r="P1301" i="6"/>
  <c r="O1302" i="6"/>
  <c r="P1302" i="6"/>
  <c r="O1303" i="6"/>
  <c r="P1303" i="6"/>
  <c r="O1304" i="6"/>
  <c r="P1304" i="6"/>
  <c r="O1305" i="6"/>
  <c r="P1305" i="6"/>
  <c r="O1306" i="6"/>
  <c r="P1306" i="6"/>
  <c r="O1307" i="6"/>
  <c r="P1307" i="6"/>
  <c r="O1308" i="6"/>
  <c r="P1308" i="6"/>
  <c r="O1309" i="6"/>
  <c r="P1309" i="6"/>
  <c r="O1310" i="6"/>
  <c r="P1310" i="6"/>
  <c r="O1311" i="6"/>
  <c r="P1311" i="6"/>
  <c r="O1312" i="6"/>
  <c r="P1312" i="6"/>
  <c r="O1313" i="6"/>
  <c r="P1313" i="6"/>
  <c r="O1314" i="6"/>
  <c r="P1314" i="6"/>
  <c r="O1315" i="6"/>
  <c r="P1315" i="6"/>
  <c r="O1316" i="6"/>
  <c r="P1316" i="6"/>
  <c r="O1317" i="6"/>
  <c r="P1317" i="6"/>
  <c r="O1318" i="6"/>
  <c r="P1318" i="6"/>
  <c r="O1319" i="6"/>
  <c r="P1319" i="6"/>
  <c r="O1320" i="6"/>
  <c r="P1320" i="6"/>
  <c r="O1321" i="6"/>
  <c r="P1321" i="6"/>
  <c r="O1322" i="6"/>
  <c r="P1322" i="6"/>
  <c r="O1323" i="6"/>
  <c r="P1323" i="6"/>
  <c r="O1324" i="6"/>
  <c r="P1324" i="6"/>
  <c r="O1325" i="6"/>
  <c r="P1325" i="6"/>
  <c r="O1326" i="6"/>
  <c r="P1326" i="6"/>
  <c r="O1327" i="6"/>
  <c r="P1327" i="6"/>
  <c r="O1328" i="6"/>
  <c r="P1328" i="6"/>
  <c r="O1329" i="6"/>
  <c r="P1329" i="6"/>
  <c r="O1330" i="6"/>
  <c r="P1330" i="6"/>
  <c r="O1331" i="6"/>
  <c r="P1331" i="6"/>
  <c r="O1332" i="6"/>
  <c r="P1332" i="6"/>
  <c r="O1333" i="6"/>
  <c r="P1333" i="6"/>
  <c r="O1334" i="6"/>
  <c r="P1334" i="6"/>
  <c r="O1335" i="6"/>
  <c r="P1335" i="6"/>
  <c r="O1336" i="6"/>
  <c r="P1336" i="6"/>
  <c r="O1337" i="6"/>
  <c r="P1337" i="6"/>
  <c r="O1338" i="6"/>
  <c r="P1338" i="6"/>
  <c r="O1339" i="6"/>
  <c r="P1339" i="6"/>
  <c r="O1340" i="6"/>
  <c r="P1340" i="6"/>
  <c r="O1341" i="6"/>
  <c r="P1341" i="6"/>
  <c r="O1342" i="6"/>
  <c r="P1342" i="6"/>
  <c r="O1343" i="6"/>
  <c r="P1343" i="6"/>
  <c r="O1344" i="6"/>
  <c r="P1344" i="6"/>
  <c r="O1345" i="6"/>
  <c r="P1345" i="6"/>
  <c r="O1346" i="6"/>
  <c r="P1346" i="6"/>
  <c r="O1347" i="6"/>
  <c r="P1347" i="6"/>
  <c r="O1348" i="6"/>
  <c r="P1348" i="6"/>
  <c r="O1349" i="6"/>
  <c r="P1349" i="6"/>
  <c r="O1350" i="6"/>
  <c r="P1350" i="6"/>
  <c r="O1351" i="6"/>
  <c r="P1351" i="6"/>
  <c r="O1352" i="6"/>
  <c r="P1352" i="6"/>
  <c r="O1353" i="6"/>
  <c r="P1353" i="6"/>
  <c r="O1354" i="6"/>
  <c r="P1354" i="6"/>
  <c r="O1355" i="6"/>
  <c r="P1355" i="6"/>
  <c r="O1356" i="6"/>
  <c r="P1356" i="6"/>
  <c r="O1357" i="6"/>
  <c r="P1357" i="6"/>
  <c r="O1358" i="6"/>
  <c r="P1358" i="6"/>
  <c r="O1359" i="6"/>
  <c r="P1359" i="6"/>
  <c r="O1360" i="6"/>
  <c r="P1360" i="6"/>
  <c r="O1361" i="6"/>
  <c r="P1361" i="6"/>
  <c r="O1362" i="6"/>
  <c r="P1362" i="6"/>
  <c r="O1363" i="6"/>
  <c r="P1363" i="6"/>
  <c r="O1364" i="6"/>
  <c r="P1364" i="6"/>
  <c r="O1365" i="6"/>
  <c r="P1365" i="6"/>
  <c r="O1366" i="6"/>
  <c r="P1366" i="6"/>
  <c r="O1367" i="6"/>
  <c r="P1367" i="6"/>
  <c r="O1368" i="6"/>
  <c r="P1368" i="6"/>
  <c r="O1369" i="6"/>
  <c r="P1369" i="6"/>
  <c r="O1370" i="6"/>
  <c r="P1370" i="6"/>
  <c r="O1371" i="6"/>
  <c r="P1371" i="6"/>
  <c r="O1372" i="6"/>
  <c r="P1372" i="6"/>
  <c r="O1373" i="6"/>
  <c r="P1373" i="6"/>
  <c r="O1374" i="6"/>
  <c r="P1374" i="6"/>
  <c r="O1375" i="6"/>
  <c r="P1375" i="6"/>
  <c r="O1376" i="6"/>
  <c r="P1376" i="6"/>
  <c r="O1377" i="6"/>
  <c r="P1377" i="6"/>
  <c r="O1378" i="6"/>
  <c r="P1378" i="6"/>
  <c r="O1379" i="6"/>
  <c r="P1379" i="6"/>
  <c r="O1380" i="6"/>
  <c r="P1380" i="6"/>
  <c r="O1381" i="6"/>
  <c r="P1381" i="6"/>
  <c r="O1382" i="6"/>
  <c r="P1382" i="6"/>
  <c r="O1383" i="6"/>
  <c r="P1383" i="6"/>
  <c r="O1384" i="6"/>
  <c r="P1384" i="6"/>
  <c r="O1385" i="6"/>
  <c r="P1385" i="6"/>
  <c r="O1386" i="6"/>
  <c r="P1386" i="6"/>
  <c r="O1387" i="6"/>
  <c r="P1387" i="6"/>
  <c r="O1388" i="6"/>
  <c r="P1388" i="6"/>
  <c r="O1389" i="6"/>
  <c r="P1389" i="6"/>
  <c r="O1390" i="6"/>
  <c r="P1390" i="6"/>
  <c r="O1391" i="6"/>
  <c r="P1391" i="6"/>
  <c r="O1392" i="6"/>
  <c r="P1392" i="6"/>
  <c r="O1393" i="6"/>
  <c r="P1393" i="6"/>
  <c r="O1394" i="6"/>
  <c r="P1394" i="6"/>
  <c r="O1395" i="6"/>
  <c r="P1395" i="6"/>
  <c r="O1396" i="6"/>
  <c r="P1396" i="6"/>
  <c r="O1397" i="6"/>
  <c r="P1397" i="6"/>
  <c r="O1398" i="6"/>
  <c r="P1398" i="6"/>
  <c r="O1399" i="6"/>
  <c r="P1399" i="6"/>
  <c r="O1400" i="6"/>
  <c r="P1400" i="6"/>
  <c r="O1401" i="6"/>
  <c r="P1401" i="6"/>
  <c r="O1402" i="6"/>
  <c r="P1402" i="6"/>
  <c r="O1403" i="6"/>
  <c r="P1403" i="6"/>
  <c r="O1404" i="6"/>
  <c r="P1404" i="6"/>
  <c r="O1405" i="6"/>
  <c r="P1405" i="6"/>
  <c r="O1406" i="6"/>
  <c r="P1406" i="6"/>
  <c r="O1407" i="6"/>
  <c r="P1407" i="6"/>
  <c r="O1408" i="6"/>
  <c r="P1408" i="6"/>
  <c r="O1409" i="6"/>
  <c r="P1409" i="6"/>
  <c r="O1410" i="6"/>
  <c r="P1410" i="6"/>
  <c r="O1411" i="6"/>
  <c r="P1411" i="6"/>
  <c r="O1412" i="6"/>
  <c r="P1412" i="6"/>
  <c r="O1413" i="6"/>
  <c r="P1413" i="6"/>
  <c r="O1414" i="6"/>
  <c r="P1414" i="6"/>
  <c r="O1415" i="6"/>
  <c r="P1415" i="6"/>
  <c r="O1416" i="6"/>
  <c r="P1416" i="6"/>
  <c r="O1417" i="6"/>
  <c r="P1417" i="6"/>
  <c r="O1418" i="6"/>
  <c r="P1418" i="6"/>
  <c r="O1419" i="6"/>
  <c r="P1419" i="6"/>
  <c r="O1420" i="6"/>
  <c r="P1420" i="6"/>
  <c r="O1421" i="6"/>
  <c r="P1421" i="6"/>
  <c r="O1422" i="6"/>
  <c r="P1422" i="6"/>
  <c r="O1423" i="6"/>
  <c r="P1423" i="6"/>
  <c r="O1424" i="6"/>
  <c r="P1424" i="6"/>
  <c r="O1425" i="6"/>
  <c r="P1425" i="6"/>
  <c r="O1426" i="6"/>
  <c r="P1426" i="6"/>
  <c r="O1427" i="6"/>
  <c r="P1427" i="6"/>
  <c r="O1428" i="6"/>
  <c r="P1428" i="6"/>
  <c r="O1429" i="6"/>
  <c r="P1429" i="6"/>
  <c r="O1430" i="6"/>
  <c r="P1430" i="6"/>
  <c r="O1431" i="6"/>
  <c r="P1431" i="6"/>
  <c r="O1432" i="6"/>
  <c r="P1432" i="6"/>
  <c r="O1433" i="6"/>
  <c r="P1433" i="6"/>
  <c r="O1434" i="6"/>
  <c r="P1434" i="6"/>
  <c r="O1435" i="6"/>
  <c r="P1435" i="6"/>
  <c r="O1436" i="6"/>
  <c r="P1436" i="6"/>
  <c r="O1437" i="6"/>
  <c r="P1437" i="6"/>
  <c r="O1438" i="6"/>
  <c r="P1438" i="6"/>
  <c r="O1439" i="6"/>
  <c r="P1439" i="6"/>
  <c r="O1440" i="6"/>
  <c r="P1440" i="6"/>
  <c r="O1441" i="6"/>
  <c r="P1441" i="6"/>
  <c r="O1442" i="6"/>
  <c r="P1442" i="6"/>
  <c r="O1443" i="6"/>
  <c r="P1443" i="6"/>
  <c r="O1444" i="6"/>
  <c r="P1444" i="6"/>
  <c r="O1445" i="6"/>
  <c r="P1445" i="6"/>
  <c r="O1446" i="6"/>
  <c r="P1446" i="6"/>
  <c r="O1447" i="6"/>
  <c r="P1447" i="6"/>
  <c r="O1448" i="6"/>
  <c r="P1448" i="6"/>
  <c r="O1449" i="6"/>
  <c r="P1449" i="6"/>
  <c r="O1450" i="6"/>
  <c r="P1450" i="6"/>
  <c r="O1451" i="6"/>
  <c r="P1451" i="6"/>
  <c r="O1452" i="6"/>
  <c r="P1452" i="6"/>
  <c r="O1453" i="6"/>
  <c r="P1453" i="6"/>
  <c r="O1454" i="6"/>
  <c r="P1454" i="6"/>
  <c r="O1455" i="6"/>
  <c r="P1455" i="6"/>
  <c r="O1456" i="6"/>
  <c r="P1456" i="6"/>
  <c r="O1457" i="6"/>
  <c r="P1457" i="6"/>
  <c r="O1458" i="6"/>
  <c r="P1458" i="6"/>
  <c r="O1459" i="6"/>
  <c r="P1459" i="6"/>
  <c r="O1460" i="6"/>
  <c r="P1460" i="6"/>
  <c r="O1461" i="6"/>
  <c r="P1461" i="6"/>
  <c r="O1462" i="6"/>
  <c r="P1462" i="6"/>
  <c r="O1463" i="6"/>
  <c r="P1463" i="6"/>
  <c r="O1464" i="6"/>
  <c r="P1464" i="6"/>
  <c r="O1465" i="6"/>
  <c r="P1465" i="6"/>
  <c r="O1466" i="6"/>
  <c r="P1466" i="6"/>
  <c r="O1467" i="6"/>
  <c r="P1467" i="6"/>
  <c r="O1468" i="6"/>
  <c r="P1468" i="6"/>
  <c r="O1469" i="6"/>
  <c r="P1469" i="6"/>
  <c r="O1470" i="6"/>
  <c r="P1470" i="6"/>
  <c r="O1471" i="6"/>
  <c r="P1471" i="6"/>
  <c r="O1472" i="6"/>
  <c r="P1472" i="6"/>
  <c r="O1473" i="6"/>
  <c r="P1473" i="6"/>
  <c r="O1474" i="6"/>
  <c r="P1474" i="6"/>
  <c r="O1475" i="6"/>
  <c r="P1475" i="6"/>
  <c r="O1476" i="6"/>
  <c r="P1476" i="6"/>
  <c r="O1477" i="6"/>
  <c r="P1477" i="6"/>
  <c r="O1478" i="6"/>
  <c r="P1478" i="6"/>
  <c r="O1479" i="6"/>
  <c r="P1479" i="6"/>
  <c r="O1480" i="6"/>
  <c r="P1480" i="6"/>
  <c r="O1481" i="6"/>
  <c r="P1481" i="6"/>
  <c r="O1482" i="6"/>
  <c r="P1482" i="6"/>
  <c r="O1483" i="6"/>
  <c r="P1483" i="6"/>
  <c r="O1484" i="6"/>
  <c r="P1484" i="6"/>
  <c r="O1485" i="6"/>
  <c r="P1485" i="6"/>
  <c r="O1486" i="6"/>
  <c r="P1486" i="6"/>
  <c r="O1487" i="6"/>
  <c r="P1487" i="6"/>
  <c r="O1488" i="6"/>
  <c r="P1488" i="6"/>
  <c r="O1489" i="6"/>
  <c r="P1489" i="6"/>
  <c r="O1490" i="6"/>
  <c r="P1490" i="6"/>
  <c r="O1491" i="6"/>
  <c r="P1491" i="6"/>
  <c r="O1492" i="6"/>
  <c r="P1492" i="6"/>
  <c r="O1493" i="6"/>
  <c r="P1493" i="6"/>
  <c r="O1494" i="6"/>
  <c r="P1494" i="6"/>
  <c r="O1495" i="6"/>
  <c r="P1495" i="6"/>
  <c r="O1496" i="6"/>
  <c r="P1496" i="6"/>
  <c r="O1497" i="6"/>
  <c r="P1497" i="6"/>
  <c r="O1498" i="6"/>
  <c r="P1498" i="6"/>
  <c r="O1499" i="6"/>
  <c r="P1499" i="6"/>
  <c r="O1500" i="6"/>
  <c r="P1500" i="6"/>
  <c r="O1501" i="6"/>
  <c r="P1501" i="6"/>
  <c r="O1502" i="6"/>
  <c r="P1502" i="6"/>
  <c r="O1503" i="6"/>
  <c r="P1503" i="6"/>
  <c r="O1504" i="6"/>
  <c r="P1504" i="6"/>
  <c r="O1505" i="6"/>
  <c r="P1505" i="6"/>
  <c r="O1506" i="6"/>
  <c r="P1506" i="6"/>
  <c r="O1507" i="6"/>
  <c r="P1507" i="6"/>
  <c r="O1508" i="6"/>
  <c r="P1508" i="6"/>
  <c r="O1509" i="6"/>
  <c r="P1509" i="6"/>
  <c r="O1510" i="6"/>
  <c r="P1510" i="6"/>
  <c r="O1511" i="6"/>
  <c r="P1511" i="6"/>
  <c r="O1512" i="6"/>
  <c r="P1512" i="6"/>
  <c r="O1513" i="6"/>
  <c r="P1513" i="6"/>
  <c r="O1514" i="6"/>
  <c r="P1514" i="6"/>
  <c r="O1515" i="6"/>
  <c r="P1515" i="6"/>
  <c r="O1516" i="6"/>
  <c r="P1516" i="6"/>
  <c r="O1517" i="6"/>
  <c r="P1517" i="6"/>
  <c r="O1518" i="6"/>
  <c r="P1518" i="6"/>
  <c r="O1519" i="6"/>
  <c r="P1519" i="6"/>
  <c r="O1520" i="6"/>
  <c r="P1520" i="6"/>
  <c r="O1521" i="6"/>
  <c r="P1521" i="6"/>
  <c r="O1522" i="6"/>
  <c r="P1522" i="6"/>
  <c r="O1523" i="6"/>
  <c r="P1523" i="6"/>
  <c r="O1524" i="6"/>
  <c r="P1524" i="6"/>
  <c r="O1525" i="6"/>
  <c r="P1525" i="6"/>
  <c r="O1526" i="6"/>
  <c r="P1526" i="6"/>
  <c r="O1527" i="6"/>
  <c r="P1527" i="6"/>
  <c r="O1528" i="6"/>
  <c r="P1528" i="6"/>
  <c r="O1529" i="6"/>
  <c r="P1529" i="6"/>
  <c r="O1530" i="6"/>
  <c r="P1530" i="6"/>
  <c r="O1531" i="6"/>
  <c r="P1531" i="6"/>
  <c r="O1532" i="6"/>
  <c r="P1532" i="6"/>
  <c r="O1533" i="6"/>
  <c r="P1533" i="6"/>
  <c r="O1534" i="6"/>
  <c r="P1534" i="6"/>
  <c r="O1535" i="6"/>
  <c r="P1535" i="6"/>
  <c r="O1536" i="6"/>
  <c r="P1536" i="6"/>
  <c r="O1537" i="6"/>
  <c r="P1537" i="6"/>
  <c r="O1538" i="6"/>
  <c r="P1538" i="6"/>
  <c r="O1539" i="6"/>
  <c r="P1539" i="6"/>
  <c r="O1540" i="6"/>
  <c r="P1540" i="6"/>
  <c r="O1541" i="6"/>
  <c r="P1541" i="6"/>
  <c r="O1542" i="6"/>
  <c r="P1542" i="6"/>
  <c r="O1543" i="6"/>
  <c r="P1543" i="6"/>
  <c r="O1544" i="6"/>
  <c r="P1544" i="6"/>
  <c r="O1545" i="6"/>
  <c r="P1545" i="6"/>
  <c r="O1546" i="6"/>
  <c r="P1546" i="6"/>
  <c r="O1547" i="6"/>
  <c r="P1547" i="6"/>
  <c r="O1548" i="6"/>
  <c r="P1548" i="6"/>
  <c r="O1549" i="6"/>
  <c r="P1549" i="6"/>
  <c r="O1550" i="6"/>
  <c r="P1550" i="6"/>
  <c r="O1551" i="6"/>
  <c r="P1551" i="6"/>
  <c r="O1552" i="6"/>
  <c r="P1552" i="6"/>
  <c r="O1553" i="6"/>
  <c r="P1553" i="6"/>
  <c r="O1554" i="6"/>
  <c r="P1554" i="6"/>
  <c r="O1555" i="6"/>
  <c r="P1555" i="6"/>
  <c r="O1556" i="6"/>
  <c r="P1556" i="6"/>
  <c r="O1557" i="6"/>
  <c r="P1557" i="6"/>
  <c r="O1558" i="6"/>
  <c r="P1558" i="6"/>
  <c r="O1559" i="6"/>
  <c r="P1559" i="6"/>
  <c r="O1560" i="6"/>
  <c r="P1560" i="6"/>
  <c r="O1561" i="6"/>
  <c r="P1561" i="6"/>
  <c r="O1562" i="6"/>
  <c r="P1562" i="6"/>
  <c r="O1563" i="6"/>
  <c r="P1563" i="6"/>
  <c r="O1564" i="6"/>
  <c r="P1564" i="6"/>
  <c r="O1565" i="6"/>
  <c r="P1565" i="6"/>
  <c r="O1566" i="6"/>
  <c r="P1566" i="6"/>
  <c r="O1567" i="6"/>
  <c r="P1567" i="6"/>
  <c r="O1568" i="6"/>
  <c r="P1568" i="6"/>
  <c r="O1569" i="6"/>
  <c r="P1569" i="6"/>
  <c r="O1570" i="6"/>
  <c r="P1570" i="6"/>
  <c r="O1571" i="6"/>
  <c r="P1571" i="6"/>
  <c r="O1572" i="6"/>
  <c r="P1572" i="6"/>
  <c r="O1573" i="6"/>
  <c r="P1573" i="6"/>
  <c r="O1574" i="6"/>
  <c r="P1574" i="6"/>
  <c r="O1575" i="6"/>
  <c r="P1575" i="6"/>
  <c r="O1576" i="6"/>
  <c r="P1576" i="6"/>
  <c r="O1577" i="6"/>
  <c r="P1577" i="6"/>
  <c r="O1578" i="6"/>
  <c r="P1578" i="6"/>
  <c r="O1579" i="6"/>
  <c r="P1579" i="6"/>
  <c r="O1580" i="6"/>
  <c r="P1580" i="6"/>
  <c r="O1581" i="6"/>
  <c r="P1581" i="6"/>
  <c r="O1582" i="6"/>
  <c r="P1582" i="6"/>
  <c r="O1583" i="6"/>
  <c r="P1583" i="6"/>
  <c r="O1584" i="6"/>
  <c r="P1584" i="6"/>
  <c r="O1585" i="6"/>
  <c r="P1585" i="6"/>
  <c r="O1586" i="6"/>
  <c r="P1586" i="6"/>
  <c r="O1587" i="6"/>
  <c r="P1587" i="6"/>
  <c r="O1588" i="6"/>
  <c r="P1588" i="6"/>
  <c r="O1589" i="6"/>
  <c r="P1589" i="6"/>
  <c r="O1590" i="6"/>
  <c r="P1590" i="6"/>
  <c r="O1591" i="6"/>
  <c r="P1591" i="6"/>
  <c r="O1592" i="6"/>
  <c r="P1592" i="6"/>
  <c r="O1593" i="6"/>
  <c r="P1593" i="6"/>
  <c r="O1594" i="6"/>
  <c r="P1594" i="6"/>
  <c r="O1595" i="6"/>
  <c r="P1595" i="6"/>
  <c r="O1596" i="6"/>
  <c r="P1596" i="6"/>
  <c r="O1597" i="6"/>
  <c r="P1597" i="6"/>
  <c r="O1598" i="6"/>
  <c r="P1598" i="6"/>
  <c r="O1599" i="6"/>
  <c r="P1599" i="6"/>
  <c r="O1600" i="6"/>
  <c r="P1600" i="6"/>
  <c r="O1601" i="6"/>
  <c r="P1601" i="6"/>
  <c r="O1602" i="6"/>
  <c r="P1602" i="6"/>
  <c r="O1603" i="6"/>
  <c r="P1603" i="6"/>
  <c r="O1604" i="6"/>
  <c r="P1604" i="6"/>
  <c r="O1605" i="6"/>
  <c r="P1605" i="6"/>
  <c r="O1606" i="6"/>
  <c r="P1606" i="6"/>
  <c r="O1607" i="6"/>
  <c r="P1607" i="6"/>
  <c r="O1608" i="6"/>
  <c r="P1608" i="6"/>
  <c r="O1609" i="6"/>
  <c r="P1609" i="6"/>
  <c r="O1610" i="6"/>
  <c r="P1610" i="6"/>
  <c r="O1611" i="6"/>
  <c r="P1611" i="6"/>
  <c r="O1612" i="6"/>
  <c r="P1612" i="6"/>
  <c r="O1613" i="6"/>
  <c r="P1613" i="6"/>
  <c r="O1614" i="6"/>
  <c r="P1614" i="6"/>
  <c r="O1615" i="6"/>
  <c r="P1615" i="6"/>
  <c r="O1616" i="6"/>
  <c r="P1616" i="6"/>
  <c r="O1617" i="6"/>
  <c r="P1617" i="6"/>
  <c r="O1618" i="6"/>
  <c r="P1618" i="6"/>
  <c r="O1619" i="6"/>
  <c r="P1619" i="6"/>
  <c r="O1620" i="6"/>
  <c r="P1620" i="6"/>
  <c r="O1621" i="6"/>
  <c r="P1621" i="6"/>
  <c r="O1622" i="6"/>
  <c r="P1622" i="6"/>
  <c r="O1623" i="6"/>
  <c r="P1623" i="6"/>
  <c r="O1624" i="6"/>
  <c r="P1624" i="6"/>
  <c r="O1625" i="6"/>
  <c r="P1625" i="6"/>
  <c r="O1626" i="6"/>
  <c r="P1626" i="6"/>
  <c r="O1627" i="6"/>
  <c r="P1627" i="6"/>
  <c r="O1628" i="6"/>
  <c r="P1628" i="6"/>
  <c r="O1629" i="6"/>
  <c r="P1629" i="6"/>
  <c r="O1630" i="6"/>
  <c r="P1630" i="6"/>
  <c r="O1631" i="6"/>
  <c r="P1631" i="6"/>
  <c r="O1632" i="6"/>
  <c r="P1632" i="6"/>
  <c r="O1633" i="6"/>
  <c r="P1633" i="6"/>
  <c r="O1634" i="6"/>
  <c r="P1634" i="6"/>
  <c r="O1635" i="6"/>
  <c r="P1635" i="6"/>
  <c r="O1636" i="6"/>
  <c r="P1636" i="6"/>
  <c r="O1637" i="6"/>
  <c r="P1637" i="6"/>
  <c r="O1638" i="6"/>
  <c r="P1638" i="6"/>
  <c r="O1639" i="6"/>
  <c r="P1639" i="6"/>
  <c r="O1640" i="6"/>
  <c r="P1640" i="6"/>
  <c r="O1641" i="6"/>
  <c r="P1641" i="6"/>
  <c r="O1642" i="6"/>
  <c r="P1642" i="6"/>
  <c r="O1643" i="6"/>
  <c r="P1643" i="6"/>
  <c r="O1644" i="6"/>
  <c r="P1644" i="6"/>
  <c r="O1645" i="6"/>
  <c r="P1645" i="6"/>
  <c r="O1646" i="6"/>
  <c r="P1646" i="6"/>
  <c r="O1647" i="6"/>
  <c r="P1647" i="6"/>
  <c r="O1648" i="6"/>
  <c r="P1648" i="6"/>
  <c r="O1649" i="6"/>
  <c r="P1649" i="6"/>
  <c r="O1650" i="6"/>
  <c r="P1650" i="6"/>
  <c r="O1651" i="6"/>
  <c r="P1651" i="6"/>
  <c r="O1652" i="6"/>
  <c r="P1652" i="6"/>
  <c r="O1653" i="6"/>
  <c r="P1653" i="6"/>
  <c r="O1654" i="6"/>
  <c r="P1654" i="6"/>
  <c r="O1655" i="6"/>
  <c r="P1655" i="6"/>
  <c r="O1656" i="6"/>
  <c r="P1656" i="6"/>
  <c r="O1657" i="6"/>
  <c r="P1657" i="6"/>
  <c r="O1658" i="6"/>
  <c r="P1658" i="6"/>
  <c r="O1659" i="6"/>
  <c r="P1659" i="6"/>
  <c r="O1660" i="6"/>
  <c r="P1660" i="6"/>
  <c r="O1661" i="6"/>
  <c r="P1661" i="6"/>
  <c r="O1662" i="6"/>
  <c r="P1662" i="6"/>
  <c r="O1663" i="6"/>
  <c r="P1663" i="6"/>
  <c r="O1664" i="6"/>
  <c r="P1664" i="6"/>
  <c r="O1665" i="6"/>
  <c r="P1665" i="6"/>
  <c r="O1666" i="6"/>
  <c r="P1666" i="6"/>
  <c r="O1667" i="6"/>
  <c r="P1667" i="6"/>
  <c r="O1668" i="6"/>
  <c r="P1668" i="6"/>
  <c r="O1669" i="6"/>
  <c r="P1669" i="6"/>
  <c r="O1670" i="6"/>
  <c r="P1670" i="6"/>
  <c r="O1671" i="6"/>
  <c r="P1671" i="6"/>
  <c r="O1672" i="6"/>
  <c r="P1672" i="6"/>
  <c r="O1673" i="6"/>
  <c r="P1673" i="6"/>
  <c r="O1674" i="6"/>
  <c r="P1674" i="6"/>
  <c r="O1675" i="6"/>
  <c r="P1675" i="6"/>
  <c r="O1676" i="6"/>
  <c r="P1676" i="6"/>
  <c r="O1677" i="6"/>
  <c r="P1677" i="6"/>
  <c r="O1678" i="6"/>
  <c r="P1678" i="6"/>
  <c r="O1679" i="6"/>
  <c r="P1679" i="6"/>
  <c r="O1680" i="6"/>
  <c r="P1680" i="6"/>
  <c r="O1681" i="6"/>
  <c r="P1681" i="6"/>
  <c r="O1682" i="6"/>
  <c r="P1682" i="6"/>
  <c r="O1683" i="6"/>
  <c r="P1683" i="6"/>
  <c r="O1684" i="6"/>
  <c r="P1684" i="6"/>
  <c r="O1685" i="6"/>
  <c r="P1685" i="6"/>
  <c r="O1686" i="6"/>
  <c r="P1686" i="6"/>
  <c r="O1687" i="6"/>
  <c r="P1687" i="6"/>
  <c r="O1688" i="6"/>
  <c r="P1688" i="6"/>
  <c r="O1689" i="6"/>
  <c r="P1689" i="6"/>
  <c r="O1690" i="6"/>
  <c r="P1690" i="6"/>
  <c r="O1691" i="6"/>
  <c r="P1691" i="6"/>
  <c r="O1692" i="6"/>
  <c r="P1692" i="6"/>
  <c r="O1693" i="6"/>
  <c r="P1693" i="6"/>
  <c r="O1694" i="6"/>
  <c r="P1694" i="6"/>
  <c r="O1695" i="6"/>
  <c r="P1695" i="6"/>
  <c r="O1696" i="6"/>
  <c r="P1696" i="6"/>
  <c r="O1697" i="6"/>
  <c r="P1697" i="6"/>
  <c r="O1698" i="6"/>
  <c r="P1698" i="6"/>
  <c r="O1699" i="6"/>
  <c r="P1699" i="6"/>
  <c r="O1700" i="6"/>
  <c r="P1700" i="6"/>
  <c r="O1701" i="6"/>
  <c r="P1701" i="6"/>
  <c r="O1702" i="6"/>
  <c r="P1702" i="6"/>
  <c r="O1703" i="6"/>
  <c r="P1703" i="6"/>
  <c r="O1704" i="6"/>
  <c r="P1704" i="6"/>
  <c r="O1705" i="6"/>
  <c r="P1705" i="6"/>
  <c r="O1706" i="6"/>
  <c r="P1706" i="6"/>
  <c r="O1707" i="6"/>
  <c r="P1707" i="6"/>
  <c r="O1708" i="6"/>
  <c r="P1708" i="6"/>
  <c r="O1709" i="6"/>
  <c r="P1709" i="6"/>
  <c r="O1710" i="6"/>
  <c r="P1710" i="6"/>
  <c r="O1711" i="6"/>
  <c r="P1711" i="6"/>
  <c r="O1712" i="6"/>
  <c r="P1712" i="6"/>
  <c r="O1713" i="6"/>
  <c r="P1713" i="6"/>
  <c r="O1714" i="6"/>
  <c r="P1714" i="6"/>
  <c r="O1715" i="6"/>
  <c r="P1715" i="6"/>
  <c r="O1716" i="6"/>
  <c r="P1716" i="6"/>
  <c r="O1717" i="6"/>
  <c r="P1717" i="6"/>
  <c r="O1718" i="6"/>
  <c r="P1718" i="6"/>
  <c r="O1719" i="6"/>
  <c r="P1719" i="6"/>
  <c r="O1720" i="6"/>
  <c r="P1720" i="6"/>
  <c r="O1721" i="6"/>
  <c r="P1721" i="6"/>
  <c r="O1722" i="6"/>
  <c r="P1722" i="6"/>
  <c r="O1723" i="6"/>
  <c r="P1723" i="6"/>
  <c r="O1724" i="6"/>
  <c r="P1724" i="6"/>
  <c r="O1725" i="6"/>
  <c r="P1725" i="6"/>
  <c r="O1726" i="6"/>
  <c r="P1726" i="6"/>
  <c r="O1727" i="6"/>
  <c r="P1727" i="6"/>
  <c r="O1728" i="6"/>
  <c r="P1728" i="6"/>
  <c r="O1729" i="6"/>
  <c r="P1729" i="6"/>
  <c r="O1730" i="6"/>
  <c r="P1730" i="6"/>
  <c r="O1731" i="6"/>
  <c r="P1731" i="6"/>
  <c r="O1732" i="6"/>
  <c r="P1732" i="6"/>
  <c r="O1733" i="6"/>
  <c r="P1733" i="6"/>
  <c r="O1734" i="6"/>
  <c r="P1734" i="6"/>
  <c r="O1735" i="6"/>
  <c r="P1735" i="6"/>
  <c r="O1736" i="6"/>
  <c r="P1736" i="6"/>
  <c r="O1737" i="6"/>
  <c r="P1737" i="6"/>
  <c r="O1738" i="6"/>
  <c r="P1738" i="6"/>
  <c r="O1739" i="6"/>
  <c r="P1739" i="6"/>
  <c r="O1740" i="6"/>
  <c r="P1740" i="6"/>
  <c r="O1741" i="6"/>
  <c r="P1741" i="6"/>
  <c r="O1742" i="6"/>
  <c r="P1742" i="6"/>
  <c r="O1743" i="6"/>
  <c r="P1743" i="6"/>
  <c r="O1744" i="6"/>
  <c r="P1744" i="6"/>
  <c r="O1745" i="6"/>
  <c r="P1745" i="6"/>
  <c r="O1746" i="6"/>
  <c r="P1746" i="6"/>
  <c r="O1747" i="6"/>
  <c r="P1747" i="6"/>
  <c r="O1748" i="6"/>
  <c r="P1748" i="6"/>
  <c r="O1749" i="6"/>
  <c r="P1749" i="6"/>
  <c r="O1750" i="6"/>
  <c r="P1750" i="6"/>
  <c r="O1751" i="6"/>
  <c r="P1751" i="6"/>
  <c r="O1752" i="6"/>
  <c r="P1752" i="6"/>
  <c r="O1753" i="6"/>
  <c r="P1753" i="6"/>
  <c r="O1754" i="6"/>
  <c r="P1754" i="6"/>
  <c r="O1755" i="6"/>
  <c r="P1755" i="6"/>
  <c r="O1756" i="6"/>
  <c r="P1756" i="6"/>
  <c r="O1757" i="6"/>
  <c r="P1757" i="6"/>
  <c r="O1758" i="6"/>
  <c r="P1758" i="6"/>
  <c r="O1759" i="6"/>
  <c r="P1759" i="6"/>
  <c r="O1760" i="6"/>
  <c r="P1760" i="6"/>
  <c r="O1761" i="6"/>
  <c r="P1761" i="6"/>
  <c r="O1762" i="6"/>
  <c r="P1762" i="6"/>
  <c r="O1763" i="6"/>
  <c r="P1763" i="6"/>
  <c r="O1764" i="6"/>
  <c r="P1764" i="6"/>
  <c r="O1765" i="6"/>
  <c r="P1765" i="6"/>
  <c r="O1766" i="6"/>
  <c r="P1766" i="6"/>
  <c r="O1767" i="6"/>
  <c r="P1767" i="6"/>
  <c r="O1768" i="6"/>
  <c r="P1768" i="6"/>
  <c r="O1769" i="6"/>
  <c r="P1769" i="6"/>
  <c r="O1770" i="6"/>
  <c r="P1770" i="6"/>
  <c r="O1771" i="6"/>
  <c r="P1771" i="6"/>
  <c r="O1772" i="6"/>
  <c r="P1772" i="6"/>
  <c r="O1773" i="6"/>
  <c r="P1773" i="6"/>
  <c r="O1774" i="6"/>
  <c r="P1774" i="6"/>
  <c r="O1775" i="6"/>
  <c r="P1775" i="6"/>
  <c r="O1776" i="6"/>
  <c r="P1776" i="6"/>
  <c r="O1777" i="6"/>
  <c r="P1777" i="6"/>
  <c r="O1778" i="6"/>
  <c r="P1778" i="6"/>
  <c r="O1779" i="6"/>
  <c r="P1779" i="6"/>
  <c r="O1780" i="6"/>
  <c r="P1780" i="6"/>
  <c r="O1781" i="6"/>
  <c r="P1781" i="6"/>
  <c r="O1782" i="6"/>
  <c r="P1782" i="6"/>
  <c r="O1783" i="6"/>
  <c r="P1783" i="6"/>
  <c r="O1784" i="6"/>
  <c r="P1784" i="6"/>
  <c r="O1785" i="6"/>
  <c r="P1785" i="6"/>
  <c r="O1786" i="6"/>
  <c r="P1786" i="6"/>
  <c r="O1787" i="6"/>
  <c r="P1787" i="6"/>
  <c r="O1788" i="6"/>
  <c r="P1788" i="6"/>
  <c r="O1789" i="6"/>
  <c r="P1789" i="6"/>
  <c r="O1790" i="6"/>
  <c r="P1790" i="6"/>
  <c r="O1791" i="6"/>
  <c r="P1791" i="6"/>
  <c r="O1792" i="6"/>
  <c r="P1792" i="6"/>
  <c r="O1793" i="6"/>
  <c r="P1793" i="6"/>
  <c r="O1794" i="6"/>
  <c r="P1794" i="6"/>
  <c r="O1795" i="6"/>
  <c r="P1795" i="6"/>
  <c r="O1796" i="6"/>
  <c r="P1796" i="6"/>
  <c r="O1797" i="6"/>
  <c r="P1797" i="6"/>
  <c r="O1798" i="6"/>
  <c r="P1798" i="6"/>
  <c r="O1799" i="6"/>
  <c r="P1799" i="6"/>
  <c r="O1800" i="6"/>
  <c r="P1800" i="6"/>
  <c r="O1801" i="6"/>
  <c r="P1801" i="6"/>
  <c r="O1802" i="6"/>
  <c r="P1802" i="6"/>
  <c r="O1803" i="6"/>
  <c r="P1803" i="6"/>
  <c r="O1804" i="6"/>
  <c r="P1804" i="6"/>
  <c r="O1805" i="6"/>
  <c r="P1805" i="6"/>
  <c r="O1806" i="6"/>
  <c r="P1806" i="6"/>
  <c r="O1807" i="6"/>
  <c r="P1807" i="6"/>
  <c r="O1808" i="6"/>
  <c r="P1808" i="6"/>
  <c r="O1809" i="6"/>
  <c r="P1809" i="6"/>
  <c r="O1810" i="6"/>
  <c r="P1810" i="6"/>
  <c r="O1811" i="6"/>
  <c r="P1811" i="6"/>
  <c r="O1812" i="6"/>
  <c r="P1812" i="6"/>
  <c r="O1813" i="6"/>
  <c r="P1813" i="6"/>
  <c r="O1814" i="6"/>
  <c r="P1814" i="6"/>
  <c r="O1815" i="6"/>
  <c r="P1815" i="6"/>
  <c r="O1816" i="6"/>
  <c r="P1816" i="6"/>
  <c r="O1817" i="6"/>
  <c r="P1817" i="6"/>
  <c r="O1818" i="6"/>
  <c r="P1818" i="6"/>
  <c r="O1819" i="6"/>
  <c r="P1819" i="6"/>
  <c r="O1820" i="6"/>
  <c r="P1820" i="6"/>
  <c r="O1821" i="6"/>
  <c r="P1821" i="6"/>
  <c r="O1822" i="6"/>
  <c r="P1822" i="6"/>
  <c r="O1823" i="6"/>
  <c r="P1823" i="6"/>
  <c r="O1824" i="6"/>
  <c r="P1824" i="6"/>
  <c r="O1825" i="6"/>
  <c r="P1825" i="6"/>
  <c r="O1826" i="6"/>
  <c r="P1826" i="6"/>
  <c r="O1827" i="6"/>
  <c r="P1827" i="6"/>
  <c r="O1828" i="6"/>
  <c r="P1828" i="6"/>
  <c r="O1829" i="6"/>
  <c r="P1829" i="6"/>
  <c r="O1830" i="6"/>
  <c r="P1830" i="6"/>
  <c r="O1831" i="6"/>
  <c r="P1831" i="6"/>
  <c r="O1832" i="6"/>
  <c r="P1832" i="6"/>
  <c r="O1833" i="6"/>
  <c r="P1833" i="6"/>
  <c r="O1834" i="6"/>
  <c r="P1834" i="6"/>
  <c r="O1835" i="6"/>
  <c r="P1835" i="6"/>
  <c r="O1836" i="6"/>
  <c r="P1836" i="6"/>
  <c r="O1837" i="6"/>
  <c r="P1837" i="6"/>
  <c r="O1838" i="6"/>
  <c r="P1838" i="6"/>
  <c r="O1839" i="6"/>
  <c r="P1839" i="6"/>
  <c r="O1840" i="6"/>
  <c r="P1840" i="6"/>
  <c r="O1841" i="6"/>
  <c r="P1841" i="6"/>
  <c r="O1842" i="6"/>
  <c r="P1842" i="6"/>
  <c r="O1843" i="6"/>
  <c r="P1843" i="6"/>
  <c r="O1844" i="6"/>
  <c r="P1844" i="6"/>
  <c r="O1845" i="6"/>
  <c r="P1845" i="6"/>
  <c r="O1846" i="6"/>
  <c r="P1846" i="6"/>
  <c r="O1847" i="6"/>
  <c r="P1847" i="6"/>
  <c r="O1848" i="6"/>
  <c r="P1848" i="6"/>
  <c r="O1849" i="6"/>
  <c r="P1849" i="6"/>
  <c r="O1850" i="6"/>
  <c r="P1850" i="6"/>
  <c r="O1851" i="6"/>
  <c r="P1851" i="6"/>
  <c r="O1852" i="6"/>
  <c r="P1852" i="6"/>
  <c r="O1853" i="6"/>
  <c r="P1853" i="6"/>
  <c r="O1854" i="6"/>
  <c r="P1854" i="6"/>
  <c r="O1855" i="6"/>
  <c r="P1855" i="6"/>
  <c r="O1856" i="6"/>
  <c r="P1856" i="6"/>
  <c r="O1857" i="6"/>
  <c r="P1857" i="6"/>
  <c r="O1858" i="6"/>
  <c r="P1858" i="6"/>
  <c r="O1859" i="6"/>
  <c r="P1859" i="6"/>
  <c r="O1860" i="6"/>
  <c r="P1860" i="6"/>
  <c r="O1861" i="6"/>
  <c r="P1861" i="6"/>
  <c r="O1862" i="6"/>
  <c r="P1862" i="6"/>
  <c r="O1863" i="6"/>
  <c r="P1863" i="6"/>
  <c r="O1864" i="6"/>
  <c r="P1864" i="6"/>
  <c r="O1865" i="6"/>
  <c r="P1865" i="6"/>
  <c r="O1866" i="6"/>
  <c r="P1866" i="6"/>
  <c r="O1867" i="6"/>
  <c r="P1867" i="6"/>
  <c r="O1868" i="6"/>
  <c r="P1868" i="6"/>
  <c r="O1869" i="6"/>
  <c r="P1869" i="6"/>
  <c r="O1870" i="6"/>
  <c r="P1870" i="6"/>
  <c r="O1871" i="6"/>
  <c r="P1871" i="6"/>
  <c r="O1872" i="6"/>
  <c r="P1872" i="6"/>
  <c r="O1873" i="6"/>
  <c r="P1873" i="6"/>
  <c r="O1874" i="6"/>
  <c r="P1874" i="6"/>
  <c r="O1875" i="6"/>
  <c r="P1875" i="6"/>
  <c r="O1876" i="6"/>
  <c r="P1876" i="6"/>
  <c r="O1877" i="6"/>
  <c r="P1877" i="6"/>
  <c r="O1878" i="6"/>
  <c r="P1878" i="6"/>
  <c r="O1879" i="6"/>
  <c r="P1879" i="6"/>
  <c r="O1880" i="6"/>
  <c r="P1880" i="6"/>
  <c r="O1881" i="6"/>
  <c r="P1881" i="6"/>
  <c r="O1882" i="6"/>
  <c r="P1882" i="6"/>
  <c r="O1883" i="6"/>
  <c r="P1883" i="6"/>
  <c r="O1884" i="6"/>
  <c r="P1884" i="6"/>
  <c r="O1885" i="6"/>
  <c r="P1885" i="6"/>
  <c r="O1886" i="6"/>
  <c r="P1886" i="6"/>
  <c r="O1887" i="6"/>
  <c r="P1887" i="6"/>
  <c r="O1888" i="6"/>
  <c r="P1888" i="6"/>
  <c r="O1889" i="6"/>
  <c r="P1889" i="6"/>
  <c r="O1890" i="6"/>
  <c r="P1890" i="6"/>
  <c r="O1891" i="6"/>
  <c r="P1891" i="6"/>
  <c r="O1892" i="6"/>
  <c r="P1892" i="6"/>
  <c r="O1893" i="6"/>
  <c r="P1893" i="6"/>
  <c r="O1894" i="6"/>
  <c r="P1894" i="6"/>
  <c r="O1895" i="6"/>
  <c r="P1895" i="6"/>
  <c r="O1896" i="6"/>
  <c r="P1896" i="6"/>
  <c r="O1897" i="6"/>
  <c r="P1897" i="6"/>
  <c r="O1898" i="6"/>
  <c r="P1898" i="6"/>
  <c r="O1899" i="6"/>
  <c r="P1899" i="6"/>
  <c r="O1900" i="6"/>
  <c r="P1900" i="6"/>
  <c r="O1901" i="6"/>
  <c r="P1901" i="6"/>
  <c r="O1902" i="6"/>
  <c r="P1902" i="6"/>
  <c r="O1903" i="6"/>
  <c r="P1903" i="6"/>
  <c r="O1904" i="6"/>
  <c r="P1904" i="6"/>
  <c r="O1905" i="6"/>
  <c r="P1905" i="6"/>
  <c r="O1906" i="6"/>
  <c r="P1906" i="6"/>
  <c r="O1907" i="6"/>
  <c r="P1907" i="6"/>
  <c r="O1908" i="6"/>
  <c r="P1908" i="6"/>
  <c r="O1909" i="6"/>
  <c r="P1909" i="6"/>
  <c r="O1910" i="6"/>
  <c r="P1910" i="6"/>
  <c r="O1911" i="6"/>
  <c r="P1911" i="6"/>
  <c r="O1912" i="6"/>
  <c r="P1912" i="6"/>
  <c r="O1913" i="6"/>
  <c r="P1913" i="6"/>
  <c r="O1914" i="6"/>
  <c r="P1914" i="6"/>
  <c r="O1915" i="6"/>
  <c r="P1915" i="6"/>
  <c r="O1916" i="6"/>
  <c r="P1916" i="6"/>
  <c r="O1917" i="6"/>
  <c r="P1917" i="6"/>
  <c r="O1918" i="6"/>
  <c r="P1918" i="6"/>
  <c r="O1919" i="6"/>
  <c r="P1919" i="6"/>
  <c r="O1920" i="6"/>
  <c r="P1920" i="6"/>
  <c r="O1921" i="6"/>
  <c r="P1921" i="6"/>
  <c r="O1922" i="6"/>
  <c r="P1922" i="6"/>
  <c r="O1923" i="6"/>
  <c r="P1923" i="6"/>
  <c r="O1924" i="6"/>
  <c r="P1924" i="6"/>
  <c r="O1925" i="6"/>
  <c r="P1925" i="6"/>
  <c r="O1926" i="6"/>
  <c r="P1926" i="6"/>
  <c r="O1927" i="6"/>
  <c r="P1927" i="6"/>
  <c r="O1928" i="6"/>
  <c r="P1928" i="6"/>
  <c r="O1929" i="6"/>
  <c r="P1929" i="6"/>
  <c r="O1930" i="6"/>
  <c r="P1930" i="6"/>
  <c r="O1931" i="6"/>
  <c r="P1931" i="6"/>
  <c r="O1932" i="6"/>
  <c r="P1932" i="6"/>
  <c r="O1933" i="6"/>
  <c r="P1933" i="6"/>
  <c r="O1934" i="6"/>
  <c r="P1934" i="6"/>
  <c r="O1935" i="6"/>
  <c r="P1935" i="6"/>
  <c r="O1936" i="6"/>
  <c r="P1936" i="6"/>
  <c r="O1937" i="6"/>
  <c r="P1937" i="6"/>
  <c r="O1938" i="6"/>
  <c r="P1938" i="6"/>
  <c r="O1939" i="6"/>
  <c r="P1939" i="6"/>
  <c r="O1940" i="6"/>
  <c r="P1940" i="6"/>
  <c r="O1941" i="6"/>
  <c r="P1941" i="6"/>
  <c r="O1942" i="6"/>
  <c r="P1942" i="6"/>
  <c r="O1943" i="6"/>
  <c r="P1943" i="6"/>
  <c r="O1944" i="6"/>
  <c r="P1944" i="6"/>
  <c r="O1945" i="6"/>
  <c r="P1945" i="6"/>
  <c r="O1946" i="6"/>
  <c r="P1946" i="6"/>
  <c r="O1947" i="6"/>
  <c r="P1947" i="6"/>
  <c r="O1948" i="6"/>
  <c r="P1948" i="6"/>
  <c r="O1949" i="6"/>
  <c r="P1949" i="6"/>
  <c r="O1950" i="6"/>
  <c r="P1950" i="6"/>
  <c r="O1951" i="6"/>
  <c r="P1951" i="6"/>
  <c r="O1952" i="6"/>
  <c r="P1952" i="6"/>
  <c r="O1953" i="6"/>
  <c r="P1953" i="6"/>
  <c r="O1954" i="6"/>
  <c r="P1954" i="6"/>
  <c r="O1955" i="6"/>
  <c r="P1955" i="6"/>
  <c r="O1956" i="6"/>
  <c r="P1956" i="6"/>
  <c r="O1957" i="6"/>
  <c r="P1957" i="6"/>
  <c r="O1958" i="6"/>
  <c r="P1958" i="6"/>
  <c r="O1959" i="6"/>
  <c r="P1959" i="6"/>
  <c r="O1960" i="6"/>
  <c r="P1960" i="6"/>
  <c r="O1961" i="6"/>
  <c r="P1961" i="6"/>
  <c r="O1962" i="6"/>
  <c r="P1962" i="6"/>
  <c r="O1963" i="6"/>
  <c r="P1963" i="6"/>
  <c r="O1964" i="6"/>
  <c r="P1964" i="6"/>
  <c r="O1965" i="6"/>
  <c r="P1965" i="6"/>
  <c r="O1966" i="6"/>
  <c r="P1966" i="6"/>
  <c r="O1967" i="6"/>
  <c r="P1967" i="6"/>
  <c r="O1968" i="6"/>
  <c r="P1968" i="6"/>
  <c r="O1969" i="6"/>
  <c r="P1969" i="6"/>
  <c r="O1970" i="6"/>
  <c r="P1970" i="6"/>
  <c r="O1971" i="6"/>
  <c r="P1971" i="6"/>
  <c r="O1972" i="6"/>
  <c r="P1972" i="6"/>
  <c r="O1973" i="6"/>
  <c r="P1973" i="6"/>
  <c r="O1974" i="6"/>
  <c r="P1974" i="6"/>
  <c r="O1975" i="6"/>
  <c r="P1975" i="6"/>
  <c r="O1976" i="6"/>
  <c r="P1976" i="6"/>
  <c r="O1977" i="6"/>
  <c r="P1977" i="6"/>
  <c r="O1978" i="6"/>
  <c r="P1978" i="6"/>
  <c r="O1979" i="6"/>
  <c r="P1979" i="6"/>
  <c r="O1980" i="6"/>
  <c r="P1980" i="6"/>
  <c r="O1981" i="6"/>
  <c r="P1981" i="6"/>
  <c r="O1982" i="6"/>
  <c r="P1982" i="6"/>
  <c r="O1983" i="6"/>
  <c r="P1983" i="6"/>
  <c r="O1984" i="6"/>
  <c r="P1984" i="6"/>
  <c r="O1985" i="6"/>
  <c r="P1985" i="6"/>
  <c r="O1986" i="6"/>
  <c r="P1986" i="6"/>
  <c r="O1987" i="6"/>
  <c r="P1987" i="6"/>
  <c r="O1988" i="6"/>
  <c r="P1988" i="6"/>
  <c r="O1989" i="6"/>
  <c r="P1989" i="6"/>
  <c r="O1990" i="6"/>
  <c r="P1990" i="6"/>
  <c r="O1991" i="6"/>
  <c r="P1991" i="6"/>
  <c r="O1992" i="6"/>
  <c r="P1992" i="6"/>
  <c r="O1993" i="6"/>
  <c r="P1993" i="6"/>
  <c r="O1994" i="6"/>
  <c r="P1994" i="6"/>
  <c r="O1995" i="6"/>
  <c r="P1995" i="6"/>
  <c r="O1996" i="6"/>
  <c r="P1996" i="6"/>
  <c r="O1997" i="6"/>
  <c r="P1997" i="6"/>
  <c r="O1998" i="6"/>
  <c r="P1998" i="6"/>
  <c r="O1999" i="6"/>
  <c r="P1999" i="6"/>
  <c r="O2000" i="6"/>
  <c r="P2000" i="6"/>
  <c r="O2001" i="6"/>
  <c r="P2001" i="6"/>
  <c r="O2002" i="6"/>
  <c r="P2002" i="6"/>
  <c r="O2003" i="6"/>
  <c r="P2003" i="6"/>
  <c r="O2004" i="6"/>
  <c r="P2004" i="6"/>
  <c r="O2005" i="6"/>
  <c r="P2005" i="6"/>
  <c r="O2006" i="6"/>
  <c r="P2006" i="6"/>
  <c r="O2007" i="6"/>
  <c r="P2007" i="6"/>
  <c r="O2008" i="6"/>
  <c r="P2008" i="6"/>
  <c r="O2009" i="6"/>
  <c r="P2009" i="6"/>
  <c r="O2010" i="6"/>
  <c r="P2010" i="6"/>
  <c r="O2011" i="6"/>
  <c r="P2011" i="6"/>
  <c r="O2012" i="6"/>
  <c r="P2012" i="6"/>
  <c r="O2013" i="6"/>
  <c r="P2013" i="6"/>
  <c r="O2014" i="6"/>
  <c r="P2014" i="6"/>
  <c r="O2015" i="6"/>
  <c r="P2015" i="6"/>
  <c r="O2016" i="6"/>
  <c r="P2016" i="6"/>
  <c r="O2017" i="6"/>
  <c r="P2017" i="6"/>
  <c r="O2018" i="6"/>
  <c r="P2018" i="6"/>
  <c r="O2019" i="6"/>
  <c r="P2019" i="6"/>
  <c r="O2020" i="6"/>
  <c r="P2020" i="6"/>
  <c r="O2021" i="6"/>
  <c r="P2021" i="6"/>
  <c r="O2022" i="6"/>
  <c r="P2022" i="6"/>
  <c r="O2023" i="6"/>
  <c r="P2023" i="6"/>
  <c r="O2024" i="6"/>
  <c r="P2024" i="6"/>
  <c r="O2025" i="6"/>
  <c r="P2025" i="6"/>
  <c r="O2026" i="6"/>
  <c r="P2026" i="6"/>
  <c r="O2027" i="6"/>
  <c r="P2027" i="6"/>
  <c r="O2028" i="6"/>
  <c r="P2028" i="6"/>
  <c r="O2029" i="6"/>
  <c r="P2029" i="6"/>
  <c r="O2030" i="6"/>
  <c r="P2030" i="6"/>
  <c r="O2031" i="6"/>
  <c r="P2031" i="6"/>
  <c r="O2032" i="6"/>
  <c r="P2032" i="6"/>
  <c r="O2033" i="6"/>
  <c r="P2033" i="6"/>
  <c r="O2034" i="6"/>
  <c r="P2034" i="6"/>
  <c r="O2035" i="6"/>
  <c r="P2035" i="6"/>
  <c r="O2036" i="6"/>
  <c r="P2036" i="6"/>
  <c r="O2037" i="6"/>
  <c r="P2037" i="6"/>
  <c r="O2038" i="6"/>
  <c r="P2038" i="6"/>
  <c r="O2039" i="6"/>
  <c r="P2039" i="6"/>
  <c r="O2040" i="6"/>
  <c r="P2040" i="6"/>
  <c r="O2041" i="6"/>
  <c r="P2041" i="6"/>
  <c r="O2042" i="6"/>
  <c r="P2042" i="6"/>
  <c r="O2043" i="6"/>
  <c r="P2043" i="6"/>
  <c r="O2044" i="6"/>
  <c r="P2044" i="6"/>
  <c r="O2045" i="6"/>
  <c r="P2045" i="6"/>
  <c r="O2046" i="6"/>
  <c r="P2046" i="6"/>
  <c r="O2047" i="6"/>
  <c r="P2047" i="6"/>
  <c r="O2048" i="6"/>
  <c r="P2048" i="6"/>
  <c r="O2049" i="6"/>
  <c r="P2049" i="6"/>
  <c r="O2050" i="6"/>
  <c r="P2050" i="6"/>
  <c r="O2051" i="6"/>
  <c r="P2051" i="6"/>
  <c r="O2052" i="6"/>
  <c r="P2052" i="6"/>
  <c r="O2053" i="6"/>
  <c r="P2053" i="6"/>
  <c r="O2054" i="6"/>
  <c r="P2054" i="6"/>
  <c r="O2055" i="6"/>
  <c r="P2055" i="6"/>
  <c r="O2056" i="6"/>
  <c r="P2056" i="6"/>
  <c r="O2057" i="6"/>
  <c r="P2057" i="6"/>
  <c r="O2058" i="6"/>
  <c r="P2058" i="6"/>
  <c r="O2059" i="6"/>
  <c r="P2059" i="6"/>
  <c r="O2060" i="6"/>
  <c r="P2060" i="6"/>
  <c r="O2061" i="6"/>
  <c r="P2061" i="6"/>
  <c r="O2062" i="6"/>
  <c r="P2062" i="6"/>
  <c r="O2063" i="6"/>
  <c r="P2063" i="6"/>
  <c r="O2064" i="6"/>
  <c r="P2064" i="6"/>
  <c r="O2065" i="6"/>
  <c r="P2065" i="6"/>
  <c r="O2066" i="6"/>
  <c r="P2066" i="6"/>
  <c r="O2067" i="6"/>
  <c r="P2067" i="6"/>
  <c r="O2068" i="6"/>
  <c r="P2068" i="6"/>
  <c r="O2069" i="6"/>
  <c r="P2069" i="6"/>
  <c r="O2070" i="6"/>
  <c r="P2070" i="6"/>
  <c r="O2071" i="6"/>
  <c r="P2071" i="6"/>
  <c r="O2072" i="6"/>
  <c r="P2072" i="6"/>
  <c r="O2073" i="6"/>
  <c r="P2073" i="6"/>
  <c r="O2074" i="6"/>
  <c r="P2074" i="6"/>
  <c r="O2075" i="6"/>
  <c r="P2075" i="6"/>
  <c r="O2076" i="6"/>
  <c r="P2076" i="6"/>
  <c r="O2077" i="6"/>
  <c r="P2077" i="6"/>
  <c r="O2078" i="6"/>
  <c r="P2078" i="6"/>
  <c r="O2079" i="6"/>
  <c r="P2079" i="6"/>
  <c r="O2080" i="6"/>
  <c r="P2080" i="6"/>
  <c r="O2081" i="6"/>
  <c r="P2081" i="6"/>
  <c r="O2082" i="6"/>
  <c r="P2082" i="6"/>
  <c r="O2083" i="6"/>
  <c r="P2083" i="6"/>
  <c r="O2084" i="6"/>
  <c r="P2084" i="6"/>
  <c r="O2085" i="6"/>
  <c r="P2085" i="6"/>
  <c r="O2086" i="6"/>
  <c r="P2086" i="6"/>
  <c r="O2087" i="6"/>
  <c r="P2087" i="6"/>
  <c r="O2088" i="6"/>
  <c r="P2088" i="6"/>
  <c r="O2089" i="6"/>
  <c r="P2089" i="6"/>
  <c r="O2090" i="6"/>
  <c r="P2090" i="6"/>
  <c r="O2091" i="6"/>
  <c r="P2091" i="6"/>
  <c r="O2092" i="6"/>
  <c r="P2092" i="6"/>
  <c r="O2093" i="6"/>
  <c r="P2093" i="6"/>
  <c r="O2094" i="6"/>
  <c r="P2094" i="6"/>
  <c r="O2095" i="6"/>
  <c r="P2095" i="6"/>
  <c r="O2096" i="6"/>
  <c r="P2096" i="6"/>
  <c r="O2097" i="6"/>
  <c r="P2097" i="6"/>
  <c r="O2098" i="6"/>
  <c r="P2098" i="6"/>
  <c r="O2099" i="6"/>
  <c r="P2099" i="6"/>
  <c r="O2100" i="6"/>
  <c r="P2100" i="6"/>
  <c r="O2101" i="6"/>
  <c r="P2101" i="6"/>
  <c r="O2102" i="6"/>
  <c r="P2102" i="6"/>
  <c r="O2103" i="6"/>
  <c r="P2103" i="6"/>
  <c r="O2104" i="6"/>
  <c r="P2104" i="6"/>
  <c r="O2105" i="6"/>
  <c r="P2105" i="6"/>
  <c r="O2106" i="6"/>
  <c r="P2106" i="6"/>
  <c r="O2107" i="6"/>
  <c r="P2107" i="6"/>
  <c r="O2108" i="6"/>
  <c r="P2108" i="6"/>
  <c r="O2109" i="6"/>
  <c r="P2109" i="6"/>
  <c r="O2110" i="6"/>
  <c r="P2110" i="6"/>
  <c r="O2111" i="6"/>
  <c r="P2111" i="6"/>
  <c r="O2112" i="6"/>
  <c r="P2112" i="6"/>
  <c r="O2113" i="6"/>
  <c r="P2113" i="6"/>
  <c r="O2114" i="6"/>
  <c r="P2114" i="6"/>
  <c r="O2115" i="6"/>
  <c r="P2115" i="6"/>
  <c r="O2116" i="6"/>
  <c r="P2116" i="6"/>
  <c r="O2117" i="6"/>
  <c r="P2117" i="6"/>
  <c r="O2118" i="6"/>
  <c r="P2118" i="6"/>
  <c r="O2119" i="6"/>
  <c r="P2119" i="6"/>
  <c r="O2120" i="6"/>
  <c r="P2120" i="6"/>
  <c r="O2121" i="6"/>
  <c r="P2121" i="6"/>
  <c r="O2122" i="6"/>
  <c r="P2122" i="6"/>
  <c r="O2123" i="6"/>
  <c r="P2123" i="6"/>
  <c r="O2124" i="6"/>
  <c r="P2124" i="6"/>
  <c r="O2125" i="6"/>
  <c r="P2125" i="6"/>
  <c r="O2126" i="6"/>
  <c r="P2126" i="6"/>
  <c r="O2127" i="6"/>
  <c r="P2127" i="6"/>
  <c r="O2128" i="6"/>
  <c r="P2128" i="6"/>
  <c r="O2129" i="6"/>
  <c r="P2129" i="6"/>
  <c r="O2130" i="6"/>
  <c r="P2130" i="6"/>
  <c r="O2131" i="6"/>
  <c r="P2131" i="6"/>
  <c r="O2132" i="6"/>
  <c r="P2132" i="6"/>
  <c r="O2133" i="6"/>
  <c r="P2133" i="6"/>
  <c r="O2134" i="6"/>
  <c r="P2134" i="6"/>
  <c r="O2135" i="6"/>
  <c r="P2135" i="6"/>
  <c r="O2136" i="6"/>
  <c r="P2136" i="6"/>
  <c r="O2137" i="6"/>
  <c r="P2137" i="6"/>
  <c r="O2138" i="6"/>
  <c r="P2138" i="6"/>
  <c r="O2139" i="6"/>
  <c r="P2139" i="6"/>
  <c r="O2140" i="6"/>
  <c r="P2140" i="6"/>
  <c r="O2141" i="6"/>
  <c r="P2141" i="6"/>
  <c r="O2142" i="6"/>
  <c r="P2142" i="6"/>
  <c r="O2143" i="6"/>
  <c r="P2143" i="6"/>
  <c r="O2144" i="6"/>
  <c r="P2144" i="6"/>
  <c r="O2145" i="6"/>
  <c r="P2145" i="6"/>
  <c r="O2146" i="6"/>
  <c r="P2146" i="6"/>
  <c r="O2147" i="6"/>
  <c r="P2147" i="6"/>
  <c r="O2148" i="6"/>
  <c r="P2148" i="6"/>
  <c r="O2149" i="6"/>
  <c r="P2149" i="6"/>
  <c r="O2150" i="6"/>
  <c r="P2150" i="6"/>
  <c r="O2151" i="6"/>
  <c r="P2151" i="6"/>
  <c r="O2152" i="6"/>
  <c r="P2152" i="6"/>
  <c r="O2153" i="6"/>
  <c r="P2153" i="6"/>
  <c r="O2154" i="6"/>
  <c r="P2154" i="6"/>
  <c r="O2155" i="6"/>
  <c r="P2155" i="6"/>
  <c r="O2156" i="6"/>
  <c r="P2156" i="6"/>
  <c r="O2157" i="6"/>
  <c r="P2157" i="6"/>
  <c r="O2158" i="6"/>
  <c r="P2158" i="6"/>
  <c r="O2159" i="6"/>
  <c r="P2159" i="6"/>
  <c r="O2160" i="6"/>
  <c r="P2160" i="6"/>
  <c r="O2161" i="6"/>
  <c r="P2161" i="6"/>
  <c r="O2162" i="6"/>
  <c r="P2162" i="6"/>
  <c r="O2163" i="6"/>
  <c r="P2163" i="6"/>
  <c r="O2164" i="6"/>
  <c r="P2164" i="6"/>
  <c r="O2165" i="6"/>
  <c r="P2165" i="6"/>
  <c r="O2166" i="6"/>
  <c r="P2166" i="6"/>
  <c r="O2167" i="6"/>
  <c r="P2167" i="6"/>
  <c r="O2168" i="6"/>
  <c r="P2168" i="6"/>
  <c r="O2169" i="6"/>
  <c r="P2169" i="6"/>
  <c r="O2170" i="6"/>
  <c r="P2170" i="6"/>
  <c r="O2171" i="6"/>
  <c r="P2171" i="6"/>
  <c r="O2172" i="6"/>
  <c r="P2172" i="6"/>
  <c r="O2173" i="6"/>
  <c r="P2173" i="6"/>
  <c r="O2174" i="6"/>
  <c r="P2174" i="6"/>
  <c r="O2175" i="6"/>
  <c r="P2175" i="6"/>
  <c r="O2176" i="6"/>
  <c r="P2176" i="6"/>
  <c r="O2177" i="6"/>
  <c r="P2177" i="6"/>
  <c r="O2178" i="6"/>
  <c r="P2178" i="6"/>
  <c r="O2179" i="6"/>
  <c r="P2179" i="6"/>
  <c r="O2180" i="6"/>
  <c r="P2180" i="6"/>
  <c r="O2181" i="6"/>
  <c r="P2181" i="6"/>
  <c r="O2182" i="6"/>
  <c r="P2182" i="6"/>
  <c r="O2183" i="6"/>
  <c r="P2183" i="6"/>
  <c r="O2184" i="6"/>
  <c r="P2184" i="6"/>
  <c r="O2185" i="6"/>
  <c r="P2185" i="6"/>
  <c r="O2186" i="6"/>
  <c r="P2186" i="6"/>
  <c r="O2187" i="6"/>
  <c r="P2187" i="6"/>
  <c r="O2188" i="6"/>
  <c r="P2188" i="6"/>
  <c r="O2189" i="6"/>
  <c r="P2189" i="6"/>
  <c r="O2190" i="6"/>
  <c r="P2190" i="6"/>
  <c r="O2191" i="6"/>
  <c r="P2191" i="6"/>
  <c r="O2192" i="6"/>
  <c r="P2192" i="6"/>
  <c r="O2193" i="6"/>
  <c r="P2193" i="6"/>
  <c r="O2194" i="6"/>
  <c r="P2194" i="6"/>
  <c r="O2195" i="6"/>
  <c r="P2195" i="6"/>
  <c r="O2196" i="6"/>
  <c r="P2196" i="6"/>
  <c r="O2197" i="6"/>
  <c r="P2197" i="6"/>
  <c r="O2198" i="6"/>
  <c r="P2198" i="6"/>
  <c r="O2199" i="6"/>
  <c r="P2199" i="6"/>
  <c r="O2200" i="6"/>
  <c r="P2200" i="6"/>
  <c r="O2201" i="6"/>
  <c r="P2201" i="6"/>
  <c r="O2202" i="6"/>
  <c r="P2202" i="6"/>
  <c r="O2203" i="6"/>
  <c r="P2203" i="6"/>
  <c r="O2204" i="6"/>
  <c r="P2204" i="6"/>
  <c r="O2205" i="6"/>
  <c r="P2205" i="6"/>
  <c r="O2206" i="6"/>
  <c r="P2206" i="6"/>
  <c r="O2207" i="6"/>
  <c r="P2207" i="6"/>
  <c r="O2208" i="6"/>
  <c r="P2208" i="6"/>
  <c r="O2209" i="6"/>
  <c r="P2209" i="6"/>
  <c r="O2210" i="6"/>
  <c r="P2210" i="6"/>
  <c r="O2211" i="6"/>
  <c r="P2211" i="6"/>
  <c r="O2212" i="6"/>
  <c r="P2212" i="6"/>
  <c r="O2213" i="6"/>
  <c r="P2213" i="6"/>
  <c r="O2214" i="6"/>
  <c r="P2214" i="6"/>
  <c r="O2215" i="6"/>
  <c r="P2215" i="6"/>
  <c r="O2216" i="6"/>
  <c r="P2216" i="6"/>
  <c r="O2217" i="6"/>
  <c r="P2217" i="6"/>
  <c r="O2218" i="6"/>
  <c r="P2218" i="6"/>
  <c r="O2219" i="6"/>
  <c r="P2219" i="6"/>
  <c r="O2220" i="6"/>
  <c r="P2220" i="6"/>
  <c r="O2221" i="6"/>
  <c r="P2221" i="6"/>
  <c r="O2222" i="6"/>
  <c r="P2222" i="6"/>
  <c r="O2223" i="6"/>
  <c r="P2223" i="6"/>
  <c r="O2224" i="6"/>
  <c r="P2224" i="6"/>
  <c r="O2225" i="6"/>
  <c r="P2225" i="6"/>
  <c r="O2226" i="6"/>
  <c r="P2226" i="6"/>
  <c r="O2227" i="6"/>
  <c r="P2227" i="6"/>
  <c r="O2228" i="6"/>
  <c r="P2228" i="6"/>
  <c r="O2229" i="6"/>
  <c r="P2229" i="6"/>
  <c r="O2230" i="6"/>
  <c r="P2230" i="6"/>
  <c r="O2231" i="6"/>
  <c r="P2231" i="6"/>
  <c r="O2232" i="6"/>
  <c r="P2232" i="6"/>
  <c r="O2233" i="6"/>
  <c r="P2233" i="6"/>
  <c r="O2234" i="6"/>
  <c r="P2234" i="6"/>
  <c r="O2235" i="6"/>
  <c r="P2235" i="6"/>
  <c r="O2236" i="6"/>
  <c r="P2236" i="6"/>
  <c r="O2237" i="6"/>
  <c r="P2237" i="6"/>
  <c r="O2238" i="6"/>
  <c r="P2238" i="6"/>
  <c r="O2239" i="6"/>
  <c r="P2239" i="6"/>
  <c r="O2240" i="6"/>
  <c r="P2240" i="6"/>
  <c r="O2241" i="6"/>
  <c r="P2241" i="6"/>
  <c r="O2242" i="6"/>
  <c r="P2242" i="6"/>
  <c r="O2243" i="6"/>
  <c r="P2243" i="6"/>
  <c r="O2244" i="6"/>
  <c r="P2244" i="6"/>
  <c r="O2245" i="6"/>
  <c r="P2245" i="6"/>
  <c r="O2246" i="6"/>
  <c r="P2246" i="6"/>
  <c r="O2247" i="6"/>
  <c r="P2247" i="6"/>
  <c r="O2248" i="6"/>
  <c r="P2248" i="6"/>
  <c r="O2249" i="6"/>
  <c r="P2249" i="6"/>
  <c r="O2250" i="6"/>
  <c r="P2250" i="6"/>
  <c r="O2251" i="6"/>
  <c r="P2251" i="6"/>
  <c r="O2252" i="6"/>
  <c r="P2252" i="6"/>
  <c r="O2253" i="6"/>
  <c r="P2253" i="6"/>
  <c r="O2254" i="6"/>
  <c r="P2254" i="6"/>
  <c r="O2255" i="6"/>
  <c r="P2255" i="6"/>
  <c r="O2256" i="6"/>
  <c r="P2256" i="6"/>
  <c r="O2257" i="6"/>
  <c r="P2257" i="6"/>
  <c r="O2258" i="6"/>
  <c r="P2258" i="6"/>
  <c r="O2259" i="6"/>
  <c r="P2259" i="6"/>
  <c r="O2260" i="6"/>
  <c r="P2260" i="6"/>
  <c r="O2261" i="6"/>
  <c r="P2261" i="6"/>
  <c r="O2262" i="6"/>
  <c r="P2262" i="6"/>
  <c r="O2263" i="6"/>
  <c r="P2263" i="6"/>
  <c r="O2264" i="6"/>
  <c r="P2264" i="6"/>
  <c r="O2265" i="6"/>
  <c r="P2265" i="6"/>
  <c r="O2266" i="6"/>
  <c r="P2266" i="6"/>
  <c r="O2267" i="6"/>
  <c r="P2267" i="6"/>
  <c r="O2268" i="6"/>
  <c r="P2268" i="6"/>
  <c r="O2269" i="6"/>
  <c r="P2269" i="6"/>
  <c r="O2270" i="6"/>
  <c r="P2270" i="6"/>
  <c r="O2271" i="6"/>
  <c r="P2271" i="6"/>
  <c r="O2272" i="6"/>
  <c r="P2272" i="6"/>
  <c r="O2273" i="6"/>
  <c r="P2273" i="6"/>
  <c r="O2274" i="6"/>
  <c r="P2274" i="6"/>
  <c r="O2275" i="6"/>
  <c r="P2275" i="6"/>
  <c r="O2276" i="6"/>
  <c r="P2276" i="6"/>
  <c r="O2277" i="6"/>
  <c r="P2277" i="6"/>
  <c r="O2278" i="6"/>
  <c r="P2278" i="6"/>
  <c r="O2279" i="6"/>
  <c r="P2279" i="6"/>
  <c r="O2280" i="6"/>
  <c r="P2280" i="6"/>
  <c r="O2281" i="6"/>
  <c r="P2281" i="6"/>
  <c r="O2282" i="6"/>
  <c r="P2282" i="6"/>
  <c r="O2283" i="6"/>
  <c r="P2283" i="6"/>
  <c r="O2284" i="6"/>
  <c r="P2284" i="6"/>
  <c r="O2285" i="6"/>
  <c r="P2285" i="6"/>
  <c r="O2286" i="6"/>
  <c r="P2286" i="6"/>
  <c r="O2287" i="6"/>
  <c r="P2287" i="6"/>
  <c r="O2288" i="6"/>
  <c r="P2288" i="6"/>
  <c r="O2289" i="6"/>
  <c r="P2289" i="6"/>
  <c r="O2290" i="6"/>
  <c r="P2290" i="6"/>
  <c r="O2291" i="6"/>
  <c r="P2291" i="6"/>
  <c r="O2292" i="6"/>
  <c r="P2292" i="6"/>
  <c r="O2293" i="6"/>
  <c r="P2293" i="6"/>
  <c r="O2294" i="6"/>
  <c r="P2294" i="6"/>
  <c r="O2295" i="6"/>
  <c r="P2295" i="6"/>
  <c r="O2296" i="6"/>
  <c r="P2296" i="6"/>
  <c r="O2297" i="6"/>
  <c r="P2297" i="6"/>
  <c r="O2298" i="6"/>
  <c r="P2298" i="6"/>
  <c r="O2299" i="6"/>
  <c r="P2299" i="6"/>
  <c r="O2300" i="6"/>
  <c r="P2300" i="6"/>
  <c r="O2301" i="6"/>
  <c r="P2301" i="6"/>
  <c r="O2302" i="6"/>
  <c r="P2302" i="6"/>
  <c r="O2303" i="6"/>
  <c r="P2303" i="6"/>
  <c r="O2304" i="6"/>
  <c r="P2304" i="6"/>
  <c r="O2305" i="6"/>
  <c r="P2305" i="6"/>
  <c r="O2306" i="6"/>
  <c r="P2306" i="6"/>
  <c r="O2307" i="6"/>
  <c r="P2307" i="6"/>
  <c r="O2308" i="6"/>
  <c r="P2308" i="6"/>
  <c r="O2309" i="6"/>
  <c r="P2309" i="6"/>
  <c r="O2310" i="6"/>
  <c r="P2310" i="6"/>
  <c r="O2311" i="6"/>
  <c r="P2311" i="6"/>
  <c r="O2312" i="6"/>
  <c r="P2312" i="6"/>
  <c r="O2313" i="6"/>
  <c r="P2313" i="6"/>
  <c r="O2314" i="6"/>
  <c r="P2314" i="6"/>
  <c r="O2315" i="6"/>
  <c r="P2315" i="6"/>
  <c r="O2316" i="6"/>
  <c r="P2316" i="6"/>
  <c r="O2317" i="6"/>
  <c r="P2317" i="6"/>
  <c r="O2318" i="6"/>
  <c r="P2318" i="6"/>
  <c r="O2319" i="6"/>
  <c r="P2319" i="6"/>
  <c r="O2320" i="6"/>
  <c r="P2320" i="6"/>
  <c r="O2321" i="6"/>
  <c r="P2321" i="6"/>
  <c r="O2322" i="6"/>
  <c r="P2322" i="6"/>
  <c r="O2323" i="6"/>
  <c r="P2323" i="6"/>
  <c r="O2324" i="6"/>
  <c r="P2324" i="6"/>
  <c r="O2325" i="6"/>
  <c r="P2325" i="6"/>
  <c r="O2326" i="6"/>
  <c r="P2326" i="6"/>
  <c r="O2327" i="6"/>
  <c r="P2327" i="6"/>
  <c r="O2328" i="6"/>
  <c r="P2328" i="6"/>
  <c r="O2329" i="6"/>
  <c r="P2329" i="6"/>
  <c r="O2330" i="6"/>
  <c r="P2330" i="6"/>
  <c r="O2331" i="6"/>
  <c r="P2331" i="6"/>
  <c r="O2332" i="6"/>
  <c r="P2332" i="6"/>
  <c r="O2333" i="6"/>
  <c r="P2333" i="6"/>
  <c r="O2334" i="6"/>
  <c r="P2334" i="6"/>
  <c r="O2335" i="6"/>
  <c r="P2335" i="6"/>
  <c r="O2336" i="6"/>
  <c r="P2336" i="6"/>
  <c r="O2337" i="6"/>
  <c r="P2337" i="6"/>
  <c r="O2338" i="6"/>
  <c r="P2338" i="6"/>
  <c r="O2339" i="6"/>
  <c r="P2339" i="6"/>
  <c r="O2340" i="6"/>
  <c r="P2340" i="6"/>
  <c r="O2341" i="6"/>
  <c r="P2341" i="6"/>
  <c r="O2342" i="6"/>
  <c r="P2342" i="6"/>
  <c r="O2343" i="6"/>
  <c r="P2343" i="6"/>
  <c r="O2344" i="6"/>
  <c r="P2344" i="6"/>
  <c r="O2345" i="6"/>
  <c r="P2345" i="6"/>
  <c r="O2346" i="6"/>
  <c r="P2346" i="6"/>
  <c r="O2347" i="6"/>
  <c r="P2347" i="6"/>
  <c r="O2348" i="6"/>
  <c r="P2348" i="6"/>
  <c r="O2349" i="6"/>
  <c r="P2349" i="6"/>
  <c r="O2350" i="6"/>
  <c r="P2350" i="6"/>
  <c r="O2351" i="6"/>
  <c r="P2351" i="6"/>
  <c r="O2352" i="6"/>
  <c r="P2352" i="6"/>
  <c r="O2353" i="6"/>
  <c r="P2353" i="6"/>
  <c r="O2354" i="6"/>
  <c r="P2354" i="6"/>
  <c r="O2355" i="6"/>
  <c r="P2355" i="6"/>
  <c r="O2356" i="6"/>
  <c r="P2356" i="6"/>
  <c r="O2357" i="6"/>
  <c r="P2357" i="6"/>
  <c r="O2358" i="6"/>
  <c r="P2358" i="6"/>
  <c r="O2359" i="6"/>
  <c r="P2359" i="6"/>
  <c r="O2360" i="6"/>
  <c r="P2360" i="6"/>
  <c r="O2361" i="6"/>
  <c r="P2361" i="6"/>
  <c r="O2362" i="6"/>
  <c r="P2362" i="6"/>
  <c r="O2363" i="6"/>
  <c r="P2363" i="6"/>
  <c r="O2364" i="6"/>
  <c r="P2364" i="6"/>
  <c r="O2365" i="6"/>
  <c r="P2365" i="6"/>
  <c r="O2366" i="6"/>
  <c r="P2366" i="6"/>
  <c r="O2367" i="6"/>
  <c r="P2367" i="6"/>
  <c r="O2368" i="6"/>
  <c r="P2368" i="6"/>
  <c r="O2369" i="6"/>
  <c r="P2369" i="6"/>
  <c r="O2370" i="6"/>
  <c r="P2370" i="6"/>
  <c r="O2371" i="6"/>
  <c r="P2371" i="6"/>
  <c r="O2372" i="6"/>
  <c r="P2372" i="6"/>
  <c r="O2373" i="6"/>
  <c r="P2373" i="6"/>
  <c r="O2374" i="6"/>
  <c r="P2374" i="6"/>
  <c r="O2375" i="6"/>
  <c r="P2375" i="6"/>
  <c r="O2376" i="6"/>
  <c r="P2376" i="6"/>
  <c r="O2377" i="6"/>
  <c r="P2377" i="6"/>
  <c r="O2378" i="6"/>
  <c r="P2378" i="6"/>
  <c r="O2379" i="6"/>
  <c r="P2379" i="6"/>
  <c r="O2380" i="6"/>
  <c r="P2380" i="6"/>
  <c r="O2381" i="6"/>
  <c r="P2381" i="6"/>
  <c r="O2382" i="6"/>
  <c r="P2382" i="6"/>
  <c r="O2383" i="6"/>
  <c r="P2383" i="6"/>
  <c r="O2384" i="6"/>
  <c r="P2384" i="6"/>
  <c r="O2385" i="6"/>
  <c r="P2385" i="6"/>
  <c r="O2386" i="6"/>
  <c r="P2386" i="6"/>
  <c r="O2387" i="6"/>
  <c r="P2387" i="6"/>
  <c r="O2388" i="6"/>
  <c r="P2388" i="6"/>
  <c r="O2389" i="6"/>
  <c r="P2389" i="6"/>
  <c r="O2390" i="6"/>
  <c r="P2390" i="6"/>
  <c r="O2391" i="6"/>
  <c r="P2391" i="6"/>
  <c r="O2392" i="6"/>
  <c r="P2392" i="6"/>
  <c r="O2393" i="6"/>
  <c r="P2393" i="6"/>
  <c r="O2394" i="6"/>
  <c r="P2394" i="6"/>
  <c r="O2395" i="6"/>
  <c r="P2395" i="6"/>
  <c r="O2396" i="6"/>
  <c r="P2396" i="6"/>
  <c r="O2397" i="6"/>
  <c r="P2397" i="6"/>
  <c r="O2398" i="6"/>
  <c r="P2398" i="6"/>
  <c r="O2399" i="6"/>
  <c r="P2399" i="6"/>
  <c r="O2400" i="6"/>
  <c r="P2400" i="6"/>
  <c r="O2401" i="6"/>
  <c r="P2401" i="6"/>
  <c r="O2402" i="6"/>
  <c r="P2402" i="6"/>
  <c r="O2403" i="6"/>
  <c r="P2403" i="6"/>
  <c r="O2404" i="6"/>
  <c r="P2404" i="6"/>
  <c r="O2405" i="6"/>
  <c r="P2405" i="6"/>
  <c r="O2406" i="6"/>
  <c r="P2406" i="6"/>
  <c r="O2407" i="6"/>
  <c r="P2407" i="6"/>
  <c r="O2408" i="6"/>
  <c r="P2408" i="6"/>
  <c r="O2409" i="6"/>
  <c r="P2409" i="6"/>
  <c r="O2410" i="6"/>
  <c r="P2410" i="6"/>
  <c r="O2411" i="6"/>
  <c r="P2411" i="6"/>
  <c r="O2412" i="6"/>
  <c r="P2412" i="6"/>
  <c r="O2413" i="6"/>
  <c r="P2413" i="6"/>
  <c r="O2414" i="6"/>
  <c r="P2414" i="6"/>
  <c r="O2415" i="6"/>
  <c r="P2415" i="6"/>
  <c r="O2416" i="6"/>
  <c r="P2416" i="6"/>
  <c r="O2417" i="6"/>
  <c r="P2417" i="6"/>
  <c r="O2418" i="6"/>
  <c r="P2418" i="6"/>
  <c r="O2419" i="6"/>
  <c r="P2419" i="6"/>
  <c r="O2420" i="6"/>
  <c r="P2420" i="6"/>
  <c r="O2421" i="6"/>
  <c r="P2421" i="6"/>
  <c r="O2422" i="6"/>
  <c r="P2422" i="6"/>
  <c r="O2423" i="6"/>
  <c r="P2423" i="6"/>
  <c r="O2424" i="6"/>
  <c r="P2424" i="6"/>
  <c r="O2425" i="6"/>
  <c r="P2425" i="6"/>
  <c r="O2426" i="6"/>
  <c r="P2426" i="6"/>
  <c r="O2427" i="6"/>
  <c r="P2427" i="6"/>
  <c r="O2428" i="6"/>
  <c r="P2428" i="6"/>
  <c r="O2429" i="6"/>
  <c r="P2429" i="6"/>
  <c r="O2430" i="6"/>
  <c r="P2430" i="6"/>
  <c r="O2431" i="6"/>
  <c r="P2431" i="6"/>
  <c r="O2432" i="6"/>
  <c r="P2432" i="6"/>
  <c r="O2433" i="6"/>
  <c r="P2433" i="6"/>
  <c r="O2434" i="6"/>
  <c r="P2434" i="6"/>
  <c r="O2435" i="6"/>
  <c r="P2435" i="6"/>
  <c r="O2436" i="6"/>
  <c r="P2436" i="6"/>
  <c r="O2437" i="6"/>
  <c r="P2437" i="6"/>
  <c r="O2438" i="6"/>
  <c r="P2438" i="6"/>
  <c r="O2439" i="6"/>
  <c r="P2439" i="6"/>
  <c r="O2440" i="6"/>
  <c r="P2440" i="6"/>
  <c r="O2441" i="6"/>
  <c r="P2441" i="6"/>
  <c r="O2442" i="6"/>
  <c r="P2442" i="6"/>
  <c r="O2443" i="6"/>
  <c r="P2443" i="6"/>
  <c r="O2444" i="6"/>
  <c r="P2444" i="6"/>
  <c r="O2445" i="6"/>
  <c r="P2445" i="6"/>
  <c r="O2446" i="6"/>
  <c r="P2446" i="6"/>
  <c r="O2447" i="6"/>
  <c r="P2447" i="6"/>
  <c r="O2448" i="6"/>
  <c r="P2448" i="6"/>
  <c r="O2449" i="6"/>
  <c r="P2449" i="6"/>
  <c r="O2450" i="6"/>
  <c r="P2450" i="6"/>
  <c r="O2451" i="6"/>
  <c r="P2451" i="6"/>
  <c r="O2452" i="6"/>
  <c r="P2452" i="6"/>
  <c r="O2453" i="6"/>
  <c r="P2453" i="6"/>
  <c r="O2454" i="6"/>
  <c r="P2454" i="6"/>
  <c r="O2455" i="6"/>
  <c r="P2455" i="6"/>
  <c r="O2456" i="6"/>
  <c r="P2456" i="6"/>
  <c r="O2457" i="6"/>
  <c r="P2457" i="6"/>
  <c r="O2458" i="6"/>
  <c r="P2458" i="6"/>
  <c r="O2459" i="6"/>
  <c r="P2459" i="6"/>
  <c r="O2460" i="6"/>
  <c r="P2460" i="6"/>
  <c r="O2461" i="6"/>
  <c r="P2461" i="6"/>
  <c r="O2462" i="6"/>
  <c r="P2462" i="6"/>
  <c r="O2463" i="6"/>
  <c r="P2463" i="6"/>
  <c r="O2464" i="6"/>
  <c r="P2464" i="6"/>
  <c r="O2465" i="6"/>
  <c r="P2465" i="6"/>
  <c r="O2466" i="6"/>
  <c r="P2466" i="6"/>
  <c r="O2467" i="6"/>
  <c r="P2467" i="6"/>
  <c r="O2468" i="6"/>
  <c r="P2468" i="6"/>
  <c r="O2469" i="6"/>
  <c r="P2469" i="6"/>
  <c r="O2470" i="6"/>
  <c r="P2470" i="6"/>
  <c r="O2471" i="6"/>
  <c r="P2471" i="6"/>
  <c r="O2472" i="6"/>
  <c r="P2472" i="6"/>
  <c r="O2473" i="6"/>
  <c r="P2473" i="6"/>
  <c r="O2474" i="6"/>
  <c r="P2474" i="6"/>
  <c r="O2475" i="6"/>
  <c r="P2475" i="6"/>
  <c r="O2476" i="6"/>
  <c r="P2476" i="6"/>
  <c r="O2477" i="6"/>
  <c r="P2477" i="6"/>
  <c r="O2478" i="6"/>
  <c r="P2478" i="6"/>
  <c r="O2479" i="6"/>
  <c r="P2479" i="6"/>
  <c r="O2480" i="6"/>
  <c r="P2480" i="6"/>
  <c r="O2481" i="6"/>
  <c r="P2481" i="6"/>
  <c r="O2482" i="6"/>
  <c r="P2482" i="6"/>
  <c r="O2483" i="6"/>
  <c r="P2483" i="6"/>
  <c r="O2484" i="6"/>
  <c r="P2484" i="6"/>
  <c r="O2485" i="6"/>
  <c r="P2485" i="6"/>
  <c r="O2486" i="6"/>
  <c r="P2486" i="6"/>
  <c r="O2487" i="6"/>
  <c r="P2487" i="6"/>
  <c r="O2488" i="6"/>
  <c r="P2488" i="6"/>
  <c r="O2489" i="6"/>
  <c r="P2489" i="6"/>
  <c r="O2490" i="6"/>
  <c r="P2490" i="6"/>
  <c r="O2491" i="6"/>
  <c r="P2491" i="6"/>
  <c r="O2492" i="6"/>
  <c r="P2492" i="6"/>
  <c r="O2493" i="6"/>
  <c r="P2493" i="6"/>
  <c r="O2494" i="6"/>
  <c r="P2494" i="6"/>
  <c r="O2495" i="6"/>
  <c r="P2495" i="6"/>
  <c r="O2496" i="6"/>
  <c r="P2496" i="6"/>
  <c r="O2497" i="6"/>
  <c r="P2497" i="6"/>
  <c r="O2498" i="6"/>
  <c r="P2498" i="6"/>
  <c r="O2499" i="6"/>
  <c r="P2499" i="6"/>
  <c r="O2500" i="6"/>
  <c r="P2500" i="6"/>
  <c r="O2501" i="6"/>
  <c r="P2501" i="6"/>
  <c r="O2502" i="6"/>
  <c r="P2502" i="6"/>
  <c r="O2503" i="6"/>
  <c r="P2503" i="6"/>
  <c r="O2504" i="6"/>
  <c r="P2504" i="6"/>
  <c r="O2505" i="6"/>
  <c r="P2505" i="6"/>
  <c r="O2506" i="6"/>
  <c r="P2506" i="6"/>
  <c r="O2507" i="6"/>
  <c r="P2507" i="6"/>
  <c r="O2508" i="6"/>
  <c r="P2508" i="6"/>
  <c r="O2509" i="6"/>
  <c r="P2509" i="6"/>
  <c r="O2510" i="6"/>
  <c r="P2510" i="6"/>
  <c r="O2511" i="6"/>
  <c r="P2511" i="6"/>
  <c r="O2512" i="6"/>
  <c r="P2512" i="6"/>
  <c r="O2513" i="6"/>
  <c r="P2513" i="6"/>
  <c r="O2514" i="6"/>
  <c r="P2514" i="6"/>
  <c r="O2515" i="6"/>
  <c r="P2515" i="6"/>
  <c r="O2516" i="6"/>
  <c r="P2516" i="6"/>
  <c r="O2517" i="6"/>
  <c r="P2517" i="6"/>
  <c r="O2518" i="6"/>
  <c r="P2518" i="6"/>
  <c r="O2519" i="6"/>
  <c r="P2519" i="6"/>
  <c r="O2520" i="6"/>
  <c r="P2520" i="6"/>
  <c r="O2521" i="6"/>
  <c r="P2521" i="6"/>
  <c r="O2522" i="6"/>
  <c r="P2522" i="6"/>
  <c r="O2523" i="6"/>
  <c r="P2523" i="6"/>
  <c r="O2524" i="6"/>
  <c r="P2524" i="6"/>
  <c r="O2525" i="6"/>
  <c r="P2525" i="6"/>
  <c r="O2526" i="6"/>
  <c r="P2526" i="6"/>
  <c r="O2527" i="6"/>
  <c r="P2527" i="6"/>
  <c r="O2528" i="6"/>
  <c r="P2528" i="6"/>
  <c r="O2529" i="6"/>
  <c r="P2529" i="6"/>
  <c r="O2530" i="6"/>
  <c r="P2530" i="6"/>
  <c r="O2531" i="6"/>
  <c r="P2531" i="6"/>
  <c r="O2532" i="6"/>
  <c r="P2532" i="6"/>
  <c r="O2533" i="6"/>
  <c r="P2533" i="6"/>
  <c r="O2534" i="6"/>
  <c r="P2534" i="6"/>
  <c r="O2535" i="6"/>
  <c r="P2535" i="6"/>
  <c r="O2536" i="6"/>
  <c r="P2536" i="6"/>
  <c r="O2537" i="6"/>
  <c r="P2537" i="6"/>
  <c r="O2538" i="6"/>
  <c r="P2538" i="6"/>
  <c r="O2539" i="6"/>
  <c r="P2539" i="6"/>
  <c r="O2540" i="6"/>
  <c r="P2540" i="6"/>
  <c r="O2541" i="6"/>
  <c r="P2541" i="6"/>
  <c r="O2542" i="6"/>
  <c r="P2542" i="6"/>
  <c r="O2543" i="6"/>
  <c r="P2543" i="6"/>
  <c r="O2544" i="6"/>
  <c r="P2544" i="6"/>
  <c r="O2545" i="6"/>
  <c r="P2545" i="6"/>
  <c r="O2546" i="6"/>
  <c r="P2546" i="6"/>
  <c r="O2547" i="6"/>
  <c r="P2547" i="6"/>
  <c r="O2548" i="6"/>
  <c r="P2548" i="6"/>
  <c r="O2549" i="6"/>
  <c r="P2549" i="6"/>
  <c r="O2550" i="6"/>
  <c r="P2550" i="6"/>
  <c r="O2551" i="6"/>
  <c r="P2551" i="6"/>
  <c r="O2552" i="6"/>
  <c r="P2552" i="6"/>
  <c r="O2553" i="6"/>
  <c r="P2553" i="6"/>
  <c r="O2554" i="6"/>
  <c r="P2554" i="6"/>
  <c r="O2555" i="6"/>
  <c r="P2555" i="6"/>
  <c r="O2556" i="6"/>
  <c r="P2556" i="6"/>
  <c r="O2557" i="6"/>
  <c r="P2557" i="6"/>
  <c r="O2558" i="6"/>
  <c r="P2558" i="6"/>
  <c r="O2559" i="6"/>
  <c r="P2559" i="6"/>
  <c r="O2560" i="6"/>
  <c r="P2560" i="6"/>
  <c r="O2561" i="6"/>
  <c r="P2561" i="6"/>
  <c r="O2562" i="6"/>
  <c r="P2562" i="6"/>
  <c r="O2563" i="6"/>
  <c r="P2563" i="6"/>
  <c r="O2564" i="6"/>
  <c r="P2564" i="6"/>
  <c r="O2565" i="6"/>
  <c r="P2565" i="6"/>
  <c r="O2566" i="6"/>
  <c r="P2566" i="6"/>
  <c r="O2567" i="6"/>
  <c r="P2567" i="6"/>
  <c r="O2568" i="6"/>
  <c r="P2568" i="6"/>
  <c r="O2569" i="6"/>
  <c r="P2569" i="6"/>
  <c r="O2570" i="6"/>
  <c r="P2570" i="6"/>
  <c r="O2571" i="6"/>
  <c r="P2571" i="6"/>
  <c r="O2572" i="6"/>
  <c r="P2572" i="6"/>
  <c r="O2573" i="6"/>
  <c r="P2573" i="6"/>
  <c r="O2574" i="6"/>
  <c r="P2574" i="6"/>
  <c r="O2575" i="6"/>
  <c r="P2575" i="6"/>
  <c r="O2576" i="6"/>
  <c r="P2576" i="6"/>
  <c r="O2577" i="6"/>
  <c r="P2577" i="6"/>
  <c r="O2578" i="6"/>
  <c r="P2578" i="6"/>
  <c r="O2579" i="6"/>
  <c r="P2579" i="6"/>
  <c r="O2580" i="6"/>
  <c r="P2580" i="6"/>
  <c r="O2581" i="6"/>
  <c r="P2581" i="6"/>
  <c r="O2582" i="6"/>
  <c r="P2582" i="6"/>
  <c r="O2583" i="6"/>
  <c r="P2583" i="6"/>
  <c r="O2584" i="6"/>
  <c r="P2584" i="6"/>
  <c r="O2585" i="6"/>
  <c r="P2585" i="6"/>
  <c r="O2586" i="6"/>
  <c r="P2586" i="6"/>
  <c r="O2587" i="6"/>
  <c r="P2587" i="6"/>
  <c r="O2588" i="6"/>
  <c r="P2588" i="6"/>
  <c r="O2589" i="6"/>
  <c r="P2589" i="6"/>
  <c r="O2590" i="6"/>
  <c r="P2590" i="6"/>
  <c r="O2591" i="6"/>
  <c r="P2591" i="6"/>
  <c r="O2592" i="6"/>
  <c r="P2592" i="6"/>
  <c r="O2593" i="6"/>
  <c r="P2593" i="6"/>
  <c r="O2594" i="6"/>
  <c r="P2594" i="6"/>
  <c r="O2595" i="6"/>
  <c r="P2595" i="6"/>
  <c r="O2596" i="6"/>
  <c r="P2596" i="6"/>
  <c r="O2597" i="6"/>
  <c r="P2597" i="6"/>
  <c r="O2598" i="6"/>
  <c r="P2598" i="6"/>
  <c r="O2599" i="6"/>
  <c r="P2599" i="6"/>
  <c r="O2600" i="6"/>
  <c r="P2600" i="6"/>
  <c r="O2601" i="6"/>
  <c r="P2601" i="6"/>
  <c r="O2602" i="6"/>
  <c r="P2602" i="6"/>
  <c r="O2603" i="6"/>
  <c r="P2603" i="6"/>
  <c r="O2604" i="6"/>
  <c r="P2604" i="6"/>
  <c r="O2605" i="6"/>
  <c r="P2605" i="6"/>
  <c r="O2606" i="6"/>
  <c r="P2606" i="6"/>
  <c r="O2607" i="6"/>
  <c r="P2607" i="6"/>
  <c r="O2608" i="6"/>
  <c r="P2608" i="6"/>
  <c r="O2609" i="6"/>
  <c r="P2609" i="6"/>
  <c r="O2610" i="6"/>
  <c r="P2610" i="6"/>
  <c r="O2611" i="6"/>
  <c r="P2611" i="6"/>
  <c r="O2612" i="6"/>
  <c r="P2612" i="6"/>
  <c r="O2613" i="6"/>
  <c r="P2613" i="6"/>
  <c r="O2614" i="6"/>
  <c r="P2614" i="6"/>
  <c r="O2615" i="6"/>
  <c r="P2615" i="6"/>
  <c r="O2616" i="6"/>
  <c r="P2616" i="6"/>
  <c r="O2617" i="6"/>
  <c r="P2617" i="6"/>
  <c r="O2618" i="6"/>
  <c r="P2618" i="6"/>
  <c r="O2619" i="6"/>
  <c r="P2619" i="6"/>
  <c r="O2620" i="6"/>
  <c r="P2620" i="6"/>
  <c r="O2621" i="6"/>
  <c r="P2621" i="6"/>
  <c r="O2622" i="6"/>
  <c r="P2622" i="6"/>
  <c r="O2623" i="6"/>
  <c r="P2623" i="6"/>
  <c r="O2624" i="6"/>
  <c r="P2624" i="6"/>
  <c r="O2625" i="6"/>
  <c r="P2625" i="6"/>
  <c r="O2626" i="6"/>
  <c r="P2626" i="6"/>
  <c r="O2627" i="6"/>
  <c r="P2627" i="6"/>
  <c r="O2628" i="6"/>
  <c r="P2628" i="6"/>
  <c r="O2629" i="6"/>
  <c r="P2629" i="6"/>
  <c r="O2630" i="6"/>
  <c r="P2630" i="6"/>
  <c r="O2631" i="6"/>
  <c r="P2631" i="6"/>
  <c r="O2632" i="6"/>
  <c r="P2632" i="6"/>
  <c r="O2633" i="6"/>
  <c r="P2633" i="6"/>
  <c r="O2634" i="6"/>
  <c r="P2634" i="6"/>
  <c r="O2635" i="6"/>
  <c r="P2635" i="6"/>
  <c r="O2636" i="6"/>
  <c r="P2636" i="6"/>
  <c r="O2637" i="6"/>
  <c r="P2637" i="6"/>
  <c r="O2638" i="6"/>
  <c r="P2638" i="6"/>
  <c r="O2639" i="6"/>
  <c r="P2639" i="6"/>
  <c r="O2640" i="6"/>
  <c r="P2640" i="6"/>
  <c r="O2641" i="6"/>
  <c r="P2641" i="6"/>
  <c r="O2642" i="6"/>
  <c r="P2642" i="6"/>
  <c r="O2643" i="6"/>
  <c r="P2643" i="6"/>
  <c r="O2644" i="6"/>
  <c r="P2644" i="6"/>
  <c r="O2645" i="6"/>
  <c r="P2645" i="6"/>
  <c r="O2646" i="6"/>
  <c r="P2646" i="6"/>
  <c r="O2647" i="6"/>
  <c r="P2647" i="6"/>
  <c r="O2648" i="6"/>
  <c r="P2648" i="6"/>
  <c r="O2649" i="6"/>
  <c r="P2649" i="6"/>
  <c r="O2650" i="6"/>
  <c r="P2650" i="6"/>
  <c r="O2651" i="6"/>
  <c r="P2651" i="6"/>
  <c r="O2652" i="6"/>
  <c r="P2652" i="6"/>
  <c r="O2653" i="6"/>
  <c r="P2653" i="6"/>
  <c r="O2654" i="6"/>
  <c r="P2654" i="6"/>
  <c r="O2655" i="6"/>
  <c r="P2655" i="6"/>
  <c r="O2656" i="6"/>
  <c r="P2656" i="6"/>
  <c r="O2657" i="6"/>
  <c r="P2657" i="6"/>
  <c r="O2658" i="6"/>
  <c r="P2658" i="6"/>
  <c r="O2659" i="6"/>
  <c r="P2659" i="6"/>
  <c r="O2660" i="6"/>
  <c r="P2660" i="6"/>
  <c r="O2661" i="6"/>
  <c r="P2661" i="6"/>
  <c r="O2662" i="6"/>
  <c r="P2662" i="6"/>
  <c r="O2663" i="6"/>
  <c r="P2663" i="6"/>
  <c r="O2664" i="6"/>
  <c r="P2664" i="6"/>
  <c r="O2665" i="6"/>
  <c r="P2665" i="6"/>
  <c r="O2666" i="6"/>
  <c r="P2666" i="6"/>
  <c r="O2667" i="6"/>
  <c r="P2667" i="6"/>
  <c r="O2668" i="6"/>
  <c r="P2668" i="6"/>
  <c r="O2669" i="6"/>
  <c r="P2669" i="6"/>
  <c r="O2670" i="6"/>
  <c r="P2670" i="6"/>
  <c r="O2671" i="6"/>
  <c r="P2671" i="6"/>
  <c r="O2672" i="6"/>
  <c r="P2672" i="6"/>
  <c r="O2673" i="6"/>
  <c r="P2673" i="6"/>
  <c r="O2674" i="6"/>
  <c r="P2674" i="6"/>
  <c r="O2675" i="6"/>
  <c r="P2675" i="6"/>
  <c r="O2676" i="6"/>
  <c r="P2676" i="6"/>
  <c r="O2677" i="6"/>
  <c r="P2677" i="6"/>
  <c r="O2678" i="6"/>
  <c r="P2678" i="6"/>
  <c r="O2679" i="6"/>
  <c r="P2679" i="6"/>
  <c r="O2680" i="6"/>
  <c r="P2680" i="6"/>
  <c r="O2681" i="6"/>
  <c r="P2681" i="6"/>
  <c r="O2682" i="6"/>
  <c r="P2682" i="6"/>
  <c r="O2683" i="6"/>
  <c r="P2683" i="6"/>
  <c r="O2684" i="6"/>
  <c r="P2684" i="6"/>
  <c r="O2685" i="6"/>
  <c r="P2685" i="6"/>
  <c r="O2686" i="6"/>
  <c r="P2686" i="6"/>
  <c r="O2687" i="6"/>
  <c r="P2687" i="6"/>
  <c r="O2688" i="6"/>
  <c r="P2688" i="6"/>
  <c r="O2689" i="6"/>
  <c r="P2689" i="6"/>
  <c r="O2690" i="6"/>
  <c r="P2690" i="6"/>
  <c r="O2691" i="6"/>
  <c r="P2691" i="6"/>
  <c r="O2692" i="6"/>
  <c r="P2692" i="6"/>
  <c r="O2693" i="6"/>
  <c r="P2693" i="6"/>
  <c r="O2694" i="6"/>
  <c r="P2694" i="6"/>
  <c r="O2695" i="6"/>
  <c r="P2695" i="6"/>
  <c r="O2696" i="6"/>
  <c r="P2696" i="6"/>
  <c r="O2697" i="6"/>
  <c r="P2697" i="6"/>
  <c r="O2698" i="6"/>
  <c r="P2698" i="6"/>
  <c r="O2699" i="6"/>
  <c r="P2699" i="6"/>
  <c r="O2700" i="6"/>
  <c r="P2700" i="6"/>
  <c r="O2701" i="6"/>
  <c r="P2701" i="6"/>
  <c r="O2702" i="6"/>
  <c r="P2702" i="6"/>
  <c r="O2703" i="6"/>
  <c r="P2703" i="6"/>
  <c r="O2704" i="6"/>
  <c r="P2704" i="6"/>
  <c r="O2705" i="6"/>
  <c r="P2705" i="6"/>
  <c r="O2706" i="6"/>
  <c r="P2706" i="6"/>
  <c r="O2707" i="6"/>
  <c r="P2707" i="6"/>
  <c r="O2708" i="6"/>
  <c r="P2708" i="6"/>
  <c r="O2709" i="6"/>
  <c r="P2709" i="6"/>
  <c r="O2710" i="6"/>
  <c r="P2710" i="6"/>
  <c r="O2711" i="6"/>
  <c r="P2711" i="6"/>
  <c r="O2712" i="6"/>
  <c r="P2712" i="6"/>
  <c r="O2713" i="6"/>
  <c r="P2713" i="6"/>
  <c r="O2714" i="6"/>
  <c r="P2714" i="6"/>
  <c r="O2715" i="6"/>
  <c r="P2715" i="6"/>
  <c r="O2716" i="6"/>
  <c r="P2716" i="6"/>
  <c r="O2717" i="6"/>
  <c r="P2717" i="6"/>
  <c r="O2718" i="6"/>
  <c r="P2718" i="6"/>
  <c r="O2719" i="6"/>
  <c r="P2719" i="6"/>
  <c r="O2720" i="6"/>
  <c r="P2720" i="6"/>
  <c r="O2721" i="6"/>
  <c r="P2721" i="6"/>
  <c r="O2722" i="6"/>
  <c r="P2722" i="6"/>
  <c r="O2723" i="6"/>
  <c r="P2723" i="6"/>
  <c r="O2724" i="6"/>
  <c r="P2724" i="6"/>
  <c r="O2725" i="6"/>
  <c r="P2725" i="6"/>
  <c r="O2726" i="6"/>
  <c r="P2726" i="6"/>
  <c r="O2727" i="6"/>
  <c r="P2727" i="6"/>
  <c r="O2728" i="6"/>
  <c r="P2728" i="6"/>
  <c r="O2729" i="6"/>
  <c r="P2729" i="6"/>
  <c r="O2730" i="6"/>
  <c r="P2730" i="6"/>
  <c r="O2731" i="6"/>
  <c r="P2731" i="6"/>
  <c r="O2732" i="6"/>
  <c r="P2732" i="6"/>
  <c r="O2733" i="6"/>
  <c r="P2733" i="6"/>
  <c r="O2734" i="6"/>
  <c r="P2734" i="6"/>
  <c r="O2735" i="6"/>
  <c r="P2735" i="6"/>
  <c r="O2736" i="6"/>
  <c r="P2736" i="6"/>
  <c r="O2737" i="6"/>
  <c r="P2737" i="6"/>
  <c r="O2738" i="6"/>
  <c r="P2738" i="6"/>
  <c r="O2739" i="6"/>
  <c r="P2739" i="6"/>
  <c r="O2740" i="6"/>
  <c r="P2740" i="6"/>
  <c r="O2741" i="6"/>
  <c r="P2741" i="6"/>
  <c r="O2742" i="6"/>
  <c r="P2742" i="6"/>
  <c r="O2743" i="6"/>
  <c r="P2743" i="6"/>
  <c r="O2744" i="6"/>
  <c r="P2744" i="6"/>
  <c r="O2745" i="6"/>
  <c r="P2745" i="6"/>
  <c r="O2746" i="6"/>
  <c r="P2746" i="6"/>
  <c r="O2747" i="6"/>
  <c r="P2747" i="6"/>
  <c r="O2748" i="6"/>
  <c r="P2748" i="6"/>
  <c r="O2749" i="6"/>
  <c r="P2749" i="6"/>
  <c r="O2750" i="6"/>
  <c r="P2750" i="6"/>
  <c r="O2751" i="6"/>
  <c r="P2751" i="6"/>
  <c r="O2752" i="6"/>
  <c r="P2752" i="6"/>
  <c r="O2753" i="6"/>
  <c r="P2753" i="6"/>
  <c r="O2754" i="6"/>
  <c r="P2754" i="6"/>
  <c r="O2755" i="6"/>
  <c r="P2755" i="6"/>
  <c r="O2756" i="6"/>
  <c r="P2756" i="6"/>
  <c r="O2757" i="6"/>
  <c r="P2757" i="6"/>
  <c r="O2758" i="6"/>
  <c r="P2758" i="6"/>
  <c r="O2759" i="6"/>
  <c r="P2759" i="6"/>
  <c r="O2760" i="6"/>
  <c r="P2760" i="6"/>
  <c r="O2761" i="6"/>
  <c r="P2761" i="6"/>
  <c r="O2762" i="6"/>
  <c r="P2762" i="6"/>
  <c r="O2763" i="6"/>
  <c r="P2763" i="6"/>
  <c r="O2764" i="6"/>
  <c r="P2764" i="6"/>
  <c r="O2765" i="6"/>
  <c r="P2765" i="6"/>
  <c r="O2766" i="6"/>
  <c r="P2766" i="6"/>
  <c r="O2767" i="6"/>
  <c r="P2767" i="6"/>
  <c r="O2768" i="6"/>
  <c r="P2768" i="6"/>
  <c r="O2769" i="6"/>
  <c r="P2769" i="6"/>
  <c r="O2770" i="6"/>
  <c r="P2770" i="6"/>
  <c r="O2771" i="6"/>
  <c r="P2771" i="6"/>
  <c r="O2772" i="6"/>
  <c r="P2772" i="6"/>
  <c r="O2773" i="6"/>
  <c r="P2773" i="6"/>
  <c r="O2774" i="6"/>
  <c r="P2774" i="6"/>
  <c r="O2775" i="6"/>
  <c r="P2775" i="6"/>
  <c r="O2776" i="6"/>
  <c r="P2776" i="6"/>
  <c r="O2777" i="6"/>
  <c r="P2777" i="6"/>
  <c r="O2778" i="6"/>
  <c r="P2778" i="6"/>
  <c r="O2779" i="6"/>
  <c r="P2779" i="6"/>
  <c r="O2780" i="6"/>
  <c r="P2780" i="6"/>
  <c r="O2781" i="6"/>
  <c r="P2781" i="6"/>
  <c r="O2782" i="6"/>
  <c r="P2782" i="6"/>
  <c r="O2783" i="6"/>
  <c r="P2783" i="6"/>
  <c r="O2784" i="6"/>
  <c r="P2784" i="6"/>
  <c r="O2785" i="6"/>
  <c r="P2785" i="6"/>
  <c r="O2786" i="6"/>
  <c r="P2786" i="6"/>
  <c r="O2787" i="6"/>
  <c r="P2787" i="6"/>
  <c r="O2788" i="6"/>
  <c r="P2788" i="6"/>
  <c r="O2789" i="6"/>
  <c r="P2789" i="6"/>
  <c r="O2790" i="6"/>
  <c r="P2790" i="6"/>
  <c r="O2791" i="6"/>
  <c r="P2791" i="6"/>
  <c r="O2792" i="6"/>
  <c r="P2792" i="6"/>
  <c r="O2793" i="6"/>
  <c r="P2793" i="6"/>
  <c r="O2794" i="6"/>
  <c r="P2794" i="6"/>
  <c r="O2795" i="6"/>
  <c r="P2795" i="6"/>
  <c r="O2796" i="6"/>
  <c r="P2796" i="6"/>
  <c r="O2797" i="6"/>
  <c r="P2797" i="6"/>
  <c r="O2798" i="6"/>
  <c r="P2798" i="6"/>
  <c r="O2799" i="6"/>
  <c r="P2799" i="6"/>
  <c r="O2800" i="6"/>
  <c r="P2800" i="6"/>
  <c r="O2801" i="6"/>
  <c r="P2801" i="6"/>
  <c r="O2802" i="6"/>
  <c r="P2802" i="6"/>
  <c r="O2803" i="6"/>
  <c r="P2803" i="6"/>
  <c r="O2804" i="6"/>
  <c r="P2804" i="6"/>
  <c r="O2805" i="6"/>
  <c r="P2805" i="6"/>
  <c r="O2806" i="6"/>
  <c r="P2806" i="6"/>
  <c r="O2807" i="6"/>
  <c r="P2807" i="6"/>
  <c r="O2808" i="6"/>
  <c r="P2808" i="6"/>
  <c r="O2809" i="6"/>
  <c r="P2809" i="6"/>
  <c r="O2810" i="6"/>
  <c r="P2810" i="6"/>
  <c r="O2811" i="6"/>
  <c r="P2811" i="6"/>
  <c r="O2812" i="6"/>
  <c r="P2812" i="6"/>
  <c r="O2813" i="6"/>
  <c r="P2813" i="6"/>
  <c r="O2814" i="6"/>
  <c r="P2814" i="6"/>
  <c r="O2815" i="6"/>
  <c r="P2815" i="6"/>
  <c r="O2816" i="6"/>
  <c r="P2816" i="6"/>
  <c r="O2817" i="6"/>
  <c r="P2817" i="6"/>
  <c r="O2818" i="6"/>
  <c r="P2818" i="6"/>
  <c r="O2819" i="6"/>
  <c r="P2819" i="6"/>
  <c r="O2820" i="6"/>
  <c r="P2820" i="6"/>
  <c r="O2821" i="6"/>
  <c r="P2821" i="6"/>
  <c r="O2822" i="6"/>
  <c r="P2822" i="6"/>
  <c r="O2823" i="6"/>
  <c r="P2823" i="6"/>
  <c r="O2824" i="6"/>
  <c r="P2824" i="6"/>
  <c r="O2825" i="6"/>
  <c r="P2825" i="6"/>
  <c r="O2826" i="6"/>
  <c r="P2826" i="6"/>
  <c r="O2827" i="6"/>
  <c r="P2827" i="6"/>
  <c r="O2828" i="6"/>
  <c r="P2828" i="6"/>
  <c r="O2829" i="6"/>
  <c r="P2829" i="6"/>
  <c r="O2830" i="6"/>
  <c r="P2830" i="6"/>
  <c r="O2831" i="6"/>
  <c r="P2831" i="6"/>
  <c r="O2832" i="6"/>
  <c r="P2832" i="6"/>
  <c r="O2833" i="6"/>
  <c r="P2833" i="6"/>
  <c r="O2834" i="6"/>
  <c r="P2834" i="6"/>
  <c r="O2835" i="6"/>
  <c r="P2835" i="6"/>
  <c r="O2836" i="6"/>
  <c r="P2836" i="6"/>
  <c r="O2837" i="6"/>
  <c r="P2837" i="6"/>
  <c r="O2838" i="6"/>
  <c r="P2838" i="6"/>
  <c r="O2839" i="6"/>
  <c r="P2839" i="6"/>
  <c r="O2840" i="6"/>
  <c r="P2840" i="6"/>
  <c r="O2841" i="6"/>
  <c r="P2841" i="6"/>
  <c r="O2842" i="6"/>
  <c r="P2842" i="6"/>
  <c r="O2843" i="6"/>
  <c r="P2843" i="6"/>
  <c r="O2844" i="6"/>
  <c r="P2844" i="6"/>
  <c r="O2845" i="6"/>
  <c r="P2845" i="6"/>
  <c r="O2846" i="6"/>
  <c r="P2846" i="6"/>
  <c r="O2847" i="6"/>
  <c r="P2847" i="6"/>
  <c r="O2848" i="6"/>
  <c r="P2848" i="6"/>
  <c r="O2849" i="6"/>
  <c r="P2849" i="6"/>
  <c r="O2850" i="6"/>
  <c r="P2850" i="6"/>
  <c r="O2851" i="6"/>
  <c r="P2851" i="6"/>
  <c r="O2852" i="6"/>
  <c r="P2852" i="6"/>
  <c r="O2853" i="6"/>
  <c r="P2853" i="6"/>
  <c r="O2854" i="6"/>
  <c r="P2854" i="6"/>
  <c r="O2855" i="6"/>
  <c r="P2855" i="6"/>
  <c r="O2856" i="6"/>
  <c r="P2856" i="6"/>
  <c r="O2857" i="6"/>
  <c r="P2857" i="6"/>
  <c r="O2858" i="6"/>
  <c r="P2858" i="6"/>
  <c r="O2859" i="6"/>
  <c r="P2859" i="6"/>
  <c r="O2860" i="6"/>
  <c r="P2860" i="6"/>
  <c r="O2861" i="6"/>
  <c r="P2861" i="6"/>
  <c r="O2862" i="6"/>
  <c r="P2862" i="6"/>
  <c r="O2863" i="6"/>
  <c r="P2863" i="6"/>
  <c r="O2864" i="6"/>
  <c r="P2864" i="6"/>
  <c r="O2865" i="6"/>
  <c r="P2865" i="6"/>
  <c r="O2866" i="6"/>
  <c r="P2866" i="6"/>
  <c r="O2867" i="6"/>
  <c r="P2867" i="6"/>
  <c r="O2868" i="6"/>
  <c r="P2868" i="6"/>
  <c r="O2869" i="6"/>
  <c r="P2869" i="6"/>
  <c r="O2870" i="6"/>
  <c r="P2870" i="6"/>
  <c r="O2871" i="6"/>
  <c r="P2871" i="6"/>
  <c r="O2872" i="6"/>
  <c r="P2872" i="6"/>
  <c r="O2873" i="6"/>
  <c r="P2873" i="6"/>
  <c r="O2874" i="6"/>
  <c r="P2874" i="6"/>
  <c r="O2875" i="6"/>
  <c r="P2875" i="6"/>
  <c r="O2876" i="6"/>
  <c r="P2876" i="6"/>
  <c r="O2877" i="6"/>
  <c r="P2877" i="6"/>
  <c r="O2878" i="6"/>
  <c r="P2878" i="6"/>
  <c r="O2879" i="6"/>
  <c r="P2879" i="6"/>
  <c r="O2880" i="6"/>
  <c r="P2880" i="6"/>
  <c r="O2881" i="6"/>
  <c r="P2881" i="6"/>
  <c r="O2882" i="6"/>
  <c r="P2882" i="6"/>
  <c r="O2883" i="6"/>
  <c r="P2883" i="6"/>
  <c r="O2884" i="6"/>
  <c r="P2884" i="6"/>
  <c r="O2885" i="6"/>
  <c r="P2885" i="6"/>
  <c r="O2886" i="6"/>
  <c r="P2886" i="6"/>
  <c r="O2887" i="6"/>
  <c r="P2887" i="6"/>
  <c r="O2888" i="6"/>
  <c r="P2888" i="6"/>
  <c r="O2889" i="6"/>
  <c r="P2889" i="6"/>
  <c r="O2890" i="6"/>
  <c r="P2890" i="6"/>
  <c r="O2891" i="6"/>
  <c r="P2891" i="6"/>
  <c r="O2892" i="6"/>
  <c r="P2892" i="6"/>
  <c r="O2893" i="6"/>
  <c r="P2893" i="6"/>
  <c r="O2894" i="6"/>
  <c r="P2894" i="6"/>
  <c r="O2895" i="6"/>
  <c r="P2895" i="6"/>
  <c r="O2896" i="6"/>
  <c r="P2896" i="6"/>
  <c r="O2897" i="6"/>
  <c r="P2897" i="6"/>
  <c r="O2898" i="6"/>
  <c r="P2898" i="6"/>
  <c r="O2899" i="6"/>
  <c r="P2899" i="6"/>
  <c r="O2900" i="6"/>
  <c r="P2900" i="6"/>
  <c r="O2901" i="6"/>
  <c r="P2901" i="6"/>
  <c r="O2902" i="6"/>
  <c r="P2902" i="6"/>
  <c r="O2903" i="6"/>
  <c r="P2903" i="6"/>
  <c r="O2904" i="6"/>
  <c r="P2904" i="6"/>
  <c r="O2905" i="6"/>
  <c r="P2905" i="6"/>
  <c r="O2906" i="6"/>
  <c r="P2906" i="6"/>
  <c r="O2907" i="6"/>
  <c r="P2907" i="6"/>
  <c r="O2908" i="6"/>
  <c r="P2908" i="6"/>
  <c r="O2909" i="6"/>
  <c r="P2909" i="6"/>
  <c r="O2910" i="6"/>
  <c r="P2910" i="6"/>
  <c r="O2911" i="6"/>
  <c r="P2911" i="6"/>
  <c r="O2912" i="6"/>
  <c r="P2912" i="6"/>
  <c r="O2913" i="6"/>
  <c r="P2913" i="6"/>
  <c r="O2914" i="6"/>
  <c r="P2914" i="6"/>
  <c r="O2915" i="6"/>
  <c r="P2915" i="6"/>
  <c r="O2916" i="6"/>
  <c r="P2916" i="6"/>
  <c r="O2917" i="6"/>
  <c r="P2917" i="6"/>
  <c r="O2918" i="6"/>
  <c r="P2918" i="6"/>
  <c r="O2919" i="6"/>
  <c r="P2919" i="6"/>
  <c r="O2920" i="6"/>
  <c r="P2920" i="6"/>
  <c r="O2921" i="6"/>
  <c r="P2921" i="6"/>
  <c r="O2922" i="6"/>
  <c r="P2922" i="6"/>
  <c r="O2923" i="6"/>
  <c r="P2923" i="6"/>
  <c r="O2924" i="6"/>
  <c r="P2924" i="6"/>
  <c r="O2925" i="6"/>
  <c r="P2925" i="6"/>
  <c r="O2926" i="6"/>
  <c r="P2926" i="6"/>
  <c r="O2927" i="6"/>
  <c r="P2927" i="6"/>
  <c r="O2928" i="6"/>
  <c r="P2928" i="6"/>
  <c r="O2929" i="6"/>
  <c r="P2929" i="6"/>
  <c r="O2930" i="6"/>
  <c r="P2930" i="6"/>
  <c r="O2931" i="6"/>
  <c r="P2931" i="6"/>
  <c r="O2932" i="6"/>
  <c r="P2932" i="6"/>
  <c r="O2933" i="6"/>
  <c r="P2933" i="6"/>
  <c r="O2934" i="6"/>
  <c r="P2934" i="6"/>
  <c r="O2935" i="6"/>
  <c r="P2935" i="6"/>
  <c r="O2936" i="6"/>
  <c r="P2936" i="6"/>
  <c r="O2937" i="6"/>
  <c r="P2937" i="6"/>
  <c r="O2938" i="6"/>
  <c r="P2938" i="6"/>
  <c r="O2939" i="6"/>
  <c r="P2939" i="6"/>
  <c r="O2940" i="6"/>
  <c r="P2940" i="6"/>
  <c r="O2941" i="6"/>
  <c r="P2941" i="6"/>
  <c r="O2942" i="6"/>
  <c r="P2942" i="6"/>
  <c r="O2943" i="6"/>
  <c r="P2943" i="6"/>
  <c r="O2944" i="6"/>
  <c r="P2944" i="6"/>
  <c r="O2945" i="6"/>
  <c r="P2945" i="6"/>
  <c r="O2946" i="6"/>
  <c r="P2946" i="6"/>
  <c r="O2947" i="6"/>
  <c r="P2947" i="6"/>
  <c r="O2948" i="6"/>
  <c r="P2948" i="6"/>
  <c r="O2949" i="6"/>
  <c r="P2949" i="6"/>
  <c r="O2950" i="6"/>
  <c r="P2950" i="6"/>
  <c r="O2951" i="6"/>
  <c r="P2951" i="6"/>
  <c r="O2952" i="6"/>
  <c r="P2952" i="6"/>
  <c r="O2953" i="6"/>
  <c r="P2953" i="6"/>
  <c r="O2954" i="6"/>
  <c r="P2954" i="6"/>
  <c r="O2955" i="6"/>
  <c r="P2955" i="6"/>
  <c r="O2956" i="6"/>
  <c r="P2956" i="6"/>
  <c r="O2957" i="6"/>
  <c r="P2957" i="6"/>
  <c r="O2958" i="6"/>
  <c r="P2958" i="6"/>
  <c r="O2959" i="6"/>
  <c r="P2959" i="6"/>
  <c r="O2960" i="6"/>
  <c r="P2960" i="6"/>
  <c r="O2961" i="6"/>
  <c r="P2961" i="6"/>
  <c r="O2962" i="6"/>
  <c r="P2962" i="6"/>
  <c r="O2963" i="6"/>
  <c r="P2963" i="6"/>
  <c r="O2964" i="6"/>
  <c r="P2964" i="6"/>
  <c r="O2965" i="6"/>
  <c r="P2965" i="6"/>
  <c r="O2966" i="6"/>
  <c r="P2966" i="6"/>
  <c r="O2967" i="6"/>
  <c r="P2967" i="6"/>
  <c r="O2968" i="6"/>
  <c r="P2968" i="6"/>
  <c r="O2969" i="6"/>
  <c r="P2969" i="6"/>
  <c r="O2970" i="6"/>
  <c r="P2970" i="6"/>
  <c r="O2971" i="6"/>
  <c r="P2971" i="6"/>
  <c r="O2972" i="6"/>
  <c r="P2972" i="6"/>
  <c r="O2973" i="6"/>
  <c r="P2973" i="6"/>
  <c r="O2974" i="6"/>
  <c r="P2974" i="6"/>
  <c r="O2975" i="6"/>
  <c r="P2975" i="6"/>
  <c r="O2976" i="6"/>
  <c r="P2976" i="6"/>
  <c r="O2977" i="6"/>
  <c r="P2977" i="6"/>
  <c r="O2978" i="6"/>
  <c r="P2978" i="6"/>
  <c r="O2979" i="6"/>
  <c r="P2979" i="6"/>
  <c r="O2980" i="6"/>
  <c r="P2980" i="6"/>
  <c r="O2981" i="6"/>
  <c r="P2981" i="6"/>
  <c r="O2982" i="6"/>
  <c r="P2982" i="6"/>
  <c r="O2983" i="6"/>
  <c r="P2983" i="6"/>
  <c r="O2984" i="6"/>
  <c r="P2984" i="6"/>
  <c r="O2985" i="6"/>
  <c r="P2985" i="6"/>
  <c r="O2986" i="6"/>
  <c r="P2986" i="6"/>
  <c r="O2987" i="6"/>
  <c r="P2987" i="6"/>
  <c r="O2988" i="6"/>
  <c r="P2988" i="6"/>
  <c r="O2989" i="6"/>
  <c r="P2989" i="6"/>
  <c r="O2990" i="6"/>
  <c r="P2990" i="6"/>
  <c r="O2991" i="6"/>
  <c r="P2991" i="6"/>
  <c r="O2992" i="6"/>
  <c r="P2992" i="6"/>
  <c r="O2993" i="6"/>
  <c r="P2993" i="6"/>
  <c r="O2994" i="6"/>
  <c r="P2994" i="6"/>
  <c r="O2995" i="6"/>
  <c r="P2995" i="6"/>
  <c r="O2996" i="6"/>
  <c r="P2996" i="6"/>
  <c r="O2997" i="6"/>
  <c r="P2997" i="6"/>
  <c r="O2998" i="6"/>
  <c r="P2998" i="6"/>
  <c r="O2999" i="6"/>
  <c r="P2999" i="6"/>
  <c r="P10" i="6"/>
  <c r="P11" i="6"/>
  <c r="P12" i="6"/>
  <c r="P13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H21" i="3"/>
  <c r="I21" i="3"/>
  <c r="K21" i="3"/>
  <c r="L21" i="3"/>
  <c r="H22" i="3"/>
  <c r="I22" i="3"/>
  <c r="K22" i="3"/>
  <c r="L22" i="3"/>
  <c r="H23" i="3"/>
  <c r="I23" i="3"/>
  <c r="K23" i="3"/>
  <c r="L23" i="3"/>
  <c r="H24" i="3"/>
  <c r="I24" i="3"/>
  <c r="K24" i="3"/>
  <c r="L24" i="3"/>
  <c r="H25" i="3"/>
  <c r="I25" i="3"/>
  <c r="K25" i="3"/>
  <c r="L25" i="3"/>
  <c r="H26" i="3"/>
  <c r="I26" i="3"/>
  <c r="K26" i="3"/>
  <c r="L26" i="3"/>
  <c r="H27" i="3"/>
  <c r="I27" i="3"/>
  <c r="K27" i="3"/>
  <c r="L27" i="3"/>
  <c r="H28" i="3"/>
  <c r="I28" i="3"/>
  <c r="K28" i="3"/>
  <c r="L28" i="3"/>
  <c r="H29" i="3"/>
  <c r="I29" i="3"/>
  <c r="K29" i="3"/>
  <c r="L29" i="3"/>
  <c r="H30" i="3"/>
  <c r="I30" i="3"/>
  <c r="K30" i="3"/>
  <c r="L30" i="3"/>
  <c r="H31" i="3"/>
  <c r="I31" i="3"/>
  <c r="K31" i="3"/>
  <c r="L31" i="3"/>
  <c r="H32" i="3"/>
  <c r="I32" i="3"/>
  <c r="K32" i="3"/>
  <c r="L32" i="3"/>
  <c r="H33" i="3"/>
  <c r="I33" i="3"/>
  <c r="K33" i="3"/>
  <c r="L33" i="3"/>
  <c r="H34" i="3"/>
  <c r="I34" i="3"/>
  <c r="K34" i="3"/>
  <c r="L34" i="3"/>
  <c r="H35" i="3"/>
  <c r="I35" i="3"/>
  <c r="K35" i="3"/>
  <c r="L35" i="3"/>
  <c r="H36" i="3"/>
  <c r="I36" i="3"/>
  <c r="K36" i="3"/>
  <c r="L36" i="3"/>
  <c r="H37" i="3"/>
  <c r="I37" i="3"/>
  <c r="K37" i="3"/>
  <c r="L37" i="3"/>
  <c r="H38" i="3"/>
  <c r="I38" i="3"/>
  <c r="K38" i="3"/>
  <c r="L38" i="3"/>
  <c r="H39" i="3"/>
  <c r="I39" i="3"/>
  <c r="K39" i="3"/>
  <c r="L39" i="3"/>
  <c r="H40" i="3"/>
  <c r="I40" i="3"/>
  <c r="K40" i="3"/>
  <c r="L40" i="3"/>
  <c r="H41" i="3"/>
  <c r="I41" i="3"/>
  <c r="K41" i="3"/>
  <c r="L41" i="3"/>
  <c r="H42" i="3"/>
  <c r="I42" i="3"/>
  <c r="K42" i="3"/>
  <c r="L42" i="3"/>
  <c r="H43" i="3"/>
  <c r="I43" i="3"/>
  <c r="K43" i="3"/>
  <c r="L43" i="3"/>
  <c r="H44" i="3"/>
  <c r="I44" i="3"/>
  <c r="K44" i="3"/>
  <c r="L44" i="3"/>
  <c r="H45" i="3"/>
  <c r="I45" i="3"/>
  <c r="K45" i="3"/>
  <c r="L45" i="3"/>
  <c r="H46" i="3"/>
  <c r="I46" i="3"/>
  <c r="K46" i="3"/>
  <c r="L46" i="3"/>
  <c r="H47" i="3"/>
  <c r="I47" i="3"/>
  <c r="K47" i="3"/>
  <c r="L47" i="3"/>
  <c r="H48" i="3"/>
  <c r="I48" i="3"/>
  <c r="K48" i="3"/>
  <c r="L48" i="3"/>
  <c r="H49" i="3"/>
  <c r="I49" i="3"/>
  <c r="K49" i="3"/>
  <c r="L49" i="3"/>
  <c r="H50" i="3"/>
  <c r="I50" i="3"/>
  <c r="K50" i="3"/>
  <c r="L50" i="3"/>
  <c r="H51" i="3"/>
  <c r="I51" i="3"/>
  <c r="K51" i="3"/>
  <c r="L51" i="3"/>
  <c r="H52" i="3"/>
  <c r="I52" i="3"/>
  <c r="K52" i="3"/>
  <c r="L52" i="3"/>
  <c r="H53" i="3"/>
  <c r="I53" i="3"/>
  <c r="K53" i="3"/>
  <c r="L53" i="3"/>
  <c r="H54" i="3"/>
  <c r="I54" i="3"/>
  <c r="K54" i="3"/>
  <c r="L54" i="3"/>
  <c r="H55" i="3"/>
  <c r="I55" i="3"/>
  <c r="K55" i="3"/>
  <c r="L55" i="3"/>
  <c r="H56" i="3"/>
  <c r="I56" i="3"/>
  <c r="K56" i="3"/>
  <c r="L56" i="3"/>
  <c r="H57" i="3"/>
  <c r="I57" i="3"/>
  <c r="K57" i="3"/>
  <c r="L57" i="3"/>
  <c r="H58" i="3"/>
  <c r="I58" i="3"/>
  <c r="K58" i="3"/>
  <c r="L58" i="3"/>
  <c r="H59" i="3"/>
  <c r="I59" i="3"/>
  <c r="K59" i="3"/>
  <c r="L59" i="3"/>
  <c r="H60" i="3"/>
  <c r="I60" i="3"/>
  <c r="K60" i="3"/>
  <c r="L60" i="3"/>
  <c r="H61" i="3"/>
  <c r="I61" i="3"/>
  <c r="K61" i="3"/>
  <c r="L61" i="3"/>
  <c r="H62" i="3"/>
  <c r="I62" i="3"/>
  <c r="K62" i="3"/>
  <c r="L62" i="3"/>
  <c r="H63" i="3"/>
  <c r="I63" i="3"/>
  <c r="K63" i="3"/>
  <c r="L63" i="3"/>
  <c r="H64" i="3"/>
  <c r="I64" i="3"/>
  <c r="K64" i="3"/>
  <c r="L64" i="3"/>
  <c r="H65" i="3"/>
  <c r="I65" i="3"/>
  <c r="K65" i="3"/>
  <c r="L65" i="3"/>
  <c r="H66" i="3"/>
  <c r="I66" i="3"/>
  <c r="K66" i="3"/>
  <c r="L66" i="3"/>
  <c r="H67" i="3"/>
  <c r="I67" i="3"/>
  <c r="K67" i="3"/>
  <c r="L67" i="3"/>
  <c r="H68" i="3"/>
  <c r="I68" i="3"/>
  <c r="K68" i="3"/>
  <c r="L68" i="3"/>
  <c r="H69" i="3"/>
  <c r="I69" i="3"/>
  <c r="K69" i="3"/>
  <c r="L69" i="3"/>
  <c r="H70" i="3"/>
  <c r="I70" i="3"/>
  <c r="K70" i="3"/>
  <c r="L70" i="3"/>
  <c r="H71" i="3"/>
  <c r="I71" i="3"/>
  <c r="K71" i="3"/>
  <c r="L71" i="3"/>
  <c r="H72" i="3"/>
  <c r="I72" i="3"/>
  <c r="K72" i="3"/>
  <c r="L72" i="3"/>
  <c r="H73" i="3"/>
  <c r="I73" i="3"/>
  <c r="K73" i="3"/>
  <c r="L73" i="3"/>
  <c r="H74" i="3"/>
  <c r="I74" i="3"/>
  <c r="K74" i="3"/>
  <c r="L74" i="3"/>
  <c r="H75" i="3"/>
  <c r="I75" i="3"/>
  <c r="K75" i="3"/>
  <c r="L75" i="3"/>
  <c r="H76" i="3"/>
  <c r="I76" i="3"/>
  <c r="K76" i="3"/>
  <c r="L76" i="3"/>
  <c r="H77" i="3"/>
  <c r="I77" i="3"/>
  <c r="K77" i="3"/>
  <c r="L77" i="3"/>
  <c r="H78" i="3"/>
  <c r="I78" i="3"/>
  <c r="K78" i="3"/>
  <c r="L78" i="3"/>
  <c r="H79" i="3"/>
  <c r="I79" i="3"/>
  <c r="K79" i="3"/>
  <c r="L79" i="3"/>
  <c r="H80" i="3"/>
  <c r="I80" i="3"/>
  <c r="K80" i="3"/>
  <c r="L80" i="3"/>
  <c r="H81" i="3"/>
  <c r="I81" i="3"/>
  <c r="K81" i="3"/>
  <c r="L81" i="3"/>
  <c r="H82" i="3"/>
  <c r="I82" i="3"/>
  <c r="K82" i="3"/>
  <c r="L82" i="3"/>
  <c r="H83" i="3"/>
  <c r="I83" i="3"/>
  <c r="K83" i="3"/>
  <c r="L83" i="3"/>
  <c r="H84" i="3"/>
  <c r="I84" i="3"/>
  <c r="K84" i="3"/>
  <c r="L84" i="3"/>
  <c r="H85" i="3"/>
  <c r="I85" i="3"/>
  <c r="K85" i="3"/>
  <c r="L85" i="3"/>
  <c r="H86" i="3"/>
  <c r="I86" i="3"/>
  <c r="K86" i="3"/>
  <c r="L86" i="3"/>
  <c r="H87" i="3"/>
  <c r="I87" i="3"/>
  <c r="K87" i="3"/>
  <c r="L87" i="3"/>
  <c r="H88" i="3"/>
  <c r="I88" i="3"/>
  <c r="K88" i="3"/>
  <c r="L88" i="3"/>
  <c r="H89" i="3"/>
  <c r="I89" i="3"/>
  <c r="K89" i="3"/>
  <c r="L89" i="3"/>
  <c r="H90" i="3"/>
  <c r="I90" i="3"/>
  <c r="K90" i="3"/>
  <c r="L90" i="3"/>
  <c r="H91" i="3"/>
  <c r="I91" i="3"/>
  <c r="K91" i="3"/>
  <c r="L91" i="3"/>
  <c r="H92" i="3"/>
  <c r="I92" i="3"/>
  <c r="K92" i="3"/>
  <c r="L92" i="3"/>
  <c r="H93" i="3"/>
  <c r="I93" i="3"/>
  <c r="K93" i="3"/>
  <c r="L93" i="3"/>
  <c r="H94" i="3"/>
  <c r="I94" i="3"/>
  <c r="K94" i="3"/>
  <c r="L94" i="3"/>
  <c r="H95" i="3"/>
  <c r="I95" i="3"/>
  <c r="K95" i="3"/>
  <c r="L95" i="3"/>
  <c r="H96" i="3"/>
  <c r="I96" i="3"/>
  <c r="K96" i="3"/>
  <c r="L96" i="3"/>
  <c r="H97" i="3"/>
  <c r="I97" i="3"/>
  <c r="K97" i="3"/>
  <c r="L97" i="3"/>
  <c r="H98" i="3"/>
  <c r="I98" i="3"/>
  <c r="K98" i="3"/>
  <c r="L98" i="3"/>
  <c r="H99" i="3"/>
  <c r="I99" i="3"/>
  <c r="K99" i="3"/>
  <c r="L99" i="3"/>
  <c r="H100" i="3"/>
  <c r="I100" i="3"/>
  <c r="K100" i="3"/>
  <c r="L100" i="3"/>
  <c r="H101" i="3"/>
  <c r="I101" i="3"/>
  <c r="K101" i="3"/>
  <c r="L101" i="3"/>
  <c r="H102" i="3"/>
  <c r="I102" i="3"/>
  <c r="K102" i="3"/>
  <c r="L102" i="3"/>
  <c r="H103" i="3"/>
  <c r="I103" i="3"/>
  <c r="K103" i="3"/>
  <c r="L103" i="3"/>
  <c r="H104" i="3"/>
  <c r="I104" i="3"/>
  <c r="K104" i="3"/>
  <c r="L104" i="3"/>
  <c r="H105" i="3"/>
  <c r="I105" i="3"/>
  <c r="K105" i="3"/>
  <c r="L105" i="3"/>
  <c r="H106" i="3"/>
  <c r="I106" i="3"/>
  <c r="K106" i="3"/>
  <c r="L106" i="3"/>
  <c r="H107" i="3"/>
  <c r="I107" i="3"/>
  <c r="K107" i="3"/>
  <c r="L107" i="3"/>
  <c r="H108" i="3"/>
  <c r="I108" i="3"/>
  <c r="K108" i="3"/>
  <c r="L108" i="3"/>
  <c r="H109" i="3"/>
  <c r="I109" i="3"/>
  <c r="K109" i="3"/>
  <c r="L109" i="3"/>
  <c r="H110" i="3"/>
  <c r="I110" i="3"/>
  <c r="K110" i="3"/>
  <c r="L110" i="3"/>
  <c r="H111" i="3"/>
  <c r="I111" i="3"/>
  <c r="K111" i="3"/>
  <c r="L111" i="3"/>
  <c r="H112" i="3"/>
  <c r="I112" i="3"/>
  <c r="K112" i="3"/>
  <c r="L112" i="3"/>
  <c r="H113" i="3"/>
  <c r="I113" i="3"/>
  <c r="K113" i="3"/>
  <c r="L113" i="3"/>
  <c r="H114" i="3"/>
  <c r="I114" i="3"/>
  <c r="K114" i="3"/>
  <c r="L114" i="3"/>
  <c r="H115" i="3"/>
  <c r="I115" i="3"/>
  <c r="K115" i="3"/>
  <c r="L115" i="3"/>
  <c r="H116" i="3"/>
  <c r="I116" i="3"/>
  <c r="K116" i="3"/>
  <c r="L116" i="3"/>
  <c r="H117" i="3"/>
  <c r="I117" i="3"/>
  <c r="K117" i="3"/>
  <c r="L117" i="3"/>
  <c r="H118" i="3"/>
  <c r="I118" i="3"/>
  <c r="K118" i="3"/>
  <c r="L118" i="3"/>
  <c r="H119" i="3"/>
  <c r="I119" i="3"/>
  <c r="K119" i="3"/>
  <c r="L119" i="3"/>
  <c r="H120" i="3"/>
  <c r="I120" i="3"/>
  <c r="K120" i="3"/>
  <c r="L120" i="3"/>
  <c r="H121" i="3"/>
  <c r="I121" i="3"/>
  <c r="K121" i="3"/>
  <c r="L121" i="3"/>
  <c r="H122" i="3"/>
  <c r="I122" i="3"/>
  <c r="K122" i="3"/>
  <c r="L122" i="3"/>
  <c r="H123" i="3"/>
  <c r="I123" i="3"/>
  <c r="K123" i="3"/>
  <c r="L123" i="3"/>
  <c r="H124" i="3"/>
  <c r="I124" i="3"/>
  <c r="K124" i="3"/>
  <c r="L124" i="3"/>
  <c r="H125" i="3"/>
  <c r="I125" i="3"/>
  <c r="K125" i="3"/>
  <c r="L125" i="3"/>
  <c r="H126" i="3"/>
  <c r="I126" i="3"/>
  <c r="K126" i="3"/>
  <c r="L126" i="3"/>
  <c r="H127" i="3"/>
  <c r="I127" i="3"/>
  <c r="K127" i="3"/>
  <c r="L127" i="3"/>
  <c r="H128" i="3"/>
  <c r="I128" i="3"/>
  <c r="K128" i="3"/>
  <c r="L128" i="3"/>
  <c r="H129" i="3"/>
  <c r="I129" i="3"/>
  <c r="K129" i="3"/>
  <c r="L129" i="3"/>
  <c r="H130" i="3"/>
  <c r="I130" i="3"/>
  <c r="K130" i="3"/>
  <c r="L130" i="3"/>
  <c r="H131" i="3"/>
  <c r="I131" i="3"/>
  <c r="K131" i="3"/>
  <c r="L131" i="3"/>
  <c r="H132" i="3"/>
  <c r="I132" i="3"/>
  <c r="K132" i="3"/>
  <c r="L132" i="3"/>
  <c r="H133" i="3"/>
  <c r="I133" i="3"/>
  <c r="K133" i="3"/>
  <c r="L133" i="3"/>
  <c r="H134" i="3"/>
  <c r="I134" i="3"/>
  <c r="K134" i="3"/>
  <c r="L134" i="3"/>
  <c r="H135" i="3"/>
  <c r="I135" i="3"/>
  <c r="K135" i="3"/>
  <c r="L135" i="3"/>
  <c r="H136" i="3"/>
  <c r="I136" i="3"/>
  <c r="K136" i="3"/>
  <c r="L136" i="3"/>
  <c r="H137" i="3"/>
  <c r="I137" i="3"/>
  <c r="K137" i="3"/>
  <c r="L137" i="3"/>
  <c r="H138" i="3"/>
  <c r="I138" i="3"/>
  <c r="K138" i="3"/>
  <c r="L138" i="3"/>
  <c r="H139" i="3"/>
  <c r="I139" i="3"/>
  <c r="K139" i="3"/>
  <c r="L139" i="3"/>
  <c r="H140" i="3"/>
  <c r="I140" i="3"/>
  <c r="K140" i="3"/>
  <c r="L140" i="3"/>
  <c r="H141" i="3"/>
  <c r="I141" i="3"/>
  <c r="K141" i="3"/>
  <c r="L141" i="3"/>
  <c r="H142" i="3"/>
  <c r="I142" i="3"/>
  <c r="K142" i="3"/>
  <c r="L142" i="3"/>
  <c r="H143" i="3"/>
  <c r="I143" i="3"/>
  <c r="K143" i="3"/>
  <c r="L143" i="3"/>
  <c r="H144" i="3"/>
  <c r="I144" i="3"/>
  <c r="K144" i="3"/>
  <c r="L144" i="3"/>
  <c r="H145" i="3"/>
  <c r="I145" i="3"/>
  <c r="K145" i="3"/>
  <c r="L145" i="3"/>
  <c r="H146" i="3"/>
  <c r="I146" i="3"/>
  <c r="K146" i="3"/>
  <c r="L146" i="3"/>
  <c r="H147" i="3"/>
  <c r="I147" i="3"/>
  <c r="K147" i="3"/>
  <c r="L147" i="3"/>
  <c r="H148" i="3"/>
  <c r="I148" i="3"/>
  <c r="K148" i="3"/>
  <c r="L148" i="3"/>
  <c r="H149" i="3"/>
  <c r="I149" i="3"/>
  <c r="K149" i="3"/>
  <c r="L149" i="3"/>
  <c r="H150" i="3"/>
  <c r="I150" i="3"/>
  <c r="K150" i="3"/>
  <c r="L150" i="3"/>
  <c r="H151" i="3"/>
  <c r="I151" i="3"/>
  <c r="K151" i="3"/>
  <c r="L151" i="3"/>
  <c r="H152" i="3"/>
  <c r="I152" i="3"/>
  <c r="K152" i="3"/>
  <c r="L152" i="3"/>
  <c r="H153" i="3"/>
  <c r="I153" i="3"/>
  <c r="K153" i="3"/>
  <c r="L153" i="3"/>
  <c r="H154" i="3"/>
  <c r="I154" i="3"/>
  <c r="K154" i="3"/>
  <c r="L154" i="3"/>
  <c r="H155" i="3"/>
  <c r="I155" i="3"/>
  <c r="K155" i="3"/>
  <c r="L155" i="3"/>
  <c r="H156" i="3"/>
  <c r="I156" i="3"/>
  <c r="K156" i="3"/>
  <c r="L156" i="3"/>
  <c r="H157" i="3"/>
  <c r="I157" i="3"/>
  <c r="K157" i="3"/>
  <c r="L157" i="3"/>
  <c r="H158" i="3"/>
  <c r="I158" i="3"/>
  <c r="K158" i="3"/>
  <c r="L158" i="3"/>
  <c r="H159" i="3"/>
  <c r="I159" i="3"/>
  <c r="K159" i="3"/>
  <c r="L159" i="3"/>
  <c r="H160" i="3"/>
  <c r="I160" i="3"/>
  <c r="K160" i="3"/>
  <c r="L160" i="3"/>
  <c r="H161" i="3"/>
  <c r="I161" i="3"/>
  <c r="K161" i="3"/>
  <c r="L161" i="3"/>
  <c r="H162" i="3"/>
  <c r="I162" i="3"/>
  <c r="K162" i="3"/>
  <c r="L162" i="3"/>
  <c r="H163" i="3"/>
  <c r="I163" i="3"/>
  <c r="K163" i="3"/>
  <c r="L163" i="3"/>
  <c r="H164" i="3"/>
  <c r="I164" i="3"/>
  <c r="K164" i="3"/>
  <c r="L164" i="3"/>
  <c r="H165" i="3"/>
  <c r="I165" i="3"/>
  <c r="K165" i="3"/>
  <c r="L165" i="3"/>
  <c r="H166" i="3"/>
  <c r="I166" i="3"/>
  <c r="K166" i="3"/>
  <c r="L166" i="3"/>
  <c r="H167" i="3"/>
  <c r="I167" i="3"/>
  <c r="K167" i="3"/>
  <c r="L167" i="3"/>
  <c r="H168" i="3"/>
  <c r="I168" i="3"/>
  <c r="K168" i="3"/>
  <c r="L168" i="3"/>
  <c r="H169" i="3"/>
  <c r="I169" i="3"/>
  <c r="K169" i="3"/>
  <c r="L169" i="3"/>
  <c r="H170" i="3"/>
  <c r="I170" i="3"/>
  <c r="K170" i="3"/>
  <c r="L170" i="3"/>
  <c r="H171" i="3"/>
  <c r="I171" i="3"/>
  <c r="K171" i="3"/>
  <c r="L171" i="3"/>
  <c r="H172" i="3"/>
  <c r="I172" i="3"/>
  <c r="K172" i="3"/>
  <c r="L172" i="3"/>
  <c r="H173" i="3"/>
  <c r="I173" i="3"/>
  <c r="K173" i="3"/>
  <c r="L173" i="3"/>
  <c r="H174" i="3"/>
  <c r="I174" i="3"/>
  <c r="K174" i="3"/>
  <c r="L174" i="3"/>
  <c r="H175" i="3"/>
  <c r="I175" i="3"/>
  <c r="K175" i="3"/>
  <c r="L175" i="3"/>
  <c r="H176" i="3"/>
  <c r="I176" i="3"/>
  <c r="K176" i="3"/>
  <c r="L176" i="3"/>
  <c r="H177" i="3"/>
  <c r="I177" i="3"/>
  <c r="K177" i="3"/>
  <c r="L177" i="3"/>
  <c r="H178" i="3"/>
  <c r="I178" i="3"/>
  <c r="K178" i="3"/>
  <c r="L178" i="3"/>
  <c r="H179" i="3"/>
  <c r="I179" i="3"/>
  <c r="K179" i="3"/>
  <c r="L179" i="3"/>
  <c r="H180" i="3"/>
  <c r="I180" i="3"/>
  <c r="K180" i="3"/>
  <c r="L180" i="3"/>
  <c r="H181" i="3"/>
  <c r="I181" i="3"/>
  <c r="K181" i="3"/>
  <c r="L181" i="3"/>
  <c r="H182" i="3"/>
  <c r="I182" i="3"/>
  <c r="K182" i="3"/>
  <c r="L182" i="3"/>
  <c r="H183" i="3"/>
  <c r="I183" i="3"/>
  <c r="K183" i="3"/>
  <c r="L183" i="3"/>
  <c r="H184" i="3"/>
  <c r="I184" i="3"/>
  <c r="K184" i="3"/>
  <c r="L184" i="3"/>
  <c r="H185" i="3"/>
  <c r="I185" i="3"/>
  <c r="K185" i="3"/>
  <c r="L185" i="3"/>
  <c r="H186" i="3"/>
  <c r="I186" i="3"/>
  <c r="K186" i="3"/>
  <c r="L186" i="3"/>
  <c r="H187" i="3"/>
  <c r="I187" i="3"/>
  <c r="K187" i="3"/>
  <c r="L187" i="3"/>
  <c r="H188" i="3"/>
  <c r="I188" i="3"/>
  <c r="K188" i="3"/>
  <c r="L188" i="3"/>
  <c r="H189" i="3"/>
  <c r="I189" i="3"/>
  <c r="K189" i="3"/>
  <c r="L189" i="3"/>
  <c r="H190" i="3"/>
  <c r="I190" i="3"/>
  <c r="K190" i="3"/>
  <c r="L190" i="3"/>
  <c r="H191" i="3"/>
  <c r="I191" i="3"/>
  <c r="K191" i="3"/>
  <c r="L191" i="3"/>
  <c r="H192" i="3"/>
  <c r="I192" i="3"/>
  <c r="K192" i="3"/>
  <c r="L192" i="3"/>
  <c r="H193" i="3"/>
  <c r="I193" i="3"/>
  <c r="K193" i="3"/>
  <c r="L193" i="3"/>
  <c r="H194" i="3"/>
  <c r="I194" i="3"/>
  <c r="K194" i="3"/>
  <c r="L194" i="3"/>
  <c r="H195" i="3"/>
  <c r="I195" i="3"/>
  <c r="K195" i="3"/>
  <c r="L195" i="3"/>
  <c r="H196" i="3"/>
  <c r="I196" i="3"/>
  <c r="K196" i="3"/>
  <c r="L196" i="3"/>
  <c r="H197" i="3"/>
  <c r="I197" i="3"/>
  <c r="K197" i="3"/>
  <c r="L197" i="3"/>
  <c r="H198" i="3"/>
  <c r="I198" i="3"/>
  <c r="K198" i="3"/>
  <c r="L198" i="3"/>
  <c r="H199" i="3"/>
  <c r="I199" i="3"/>
  <c r="K199" i="3"/>
  <c r="L199" i="3"/>
  <c r="H200" i="3"/>
  <c r="I200" i="3"/>
  <c r="K200" i="3"/>
  <c r="L200" i="3"/>
  <c r="H201" i="3"/>
  <c r="I201" i="3"/>
  <c r="K201" i="3"/>
  <c r="L201" i="3"/>
  <c r="H202" i="3"/>
  <c r="I202" i="3"/>
  <c r="K202" i="3"/>
  <c r="L202" i="3"/>
  <c r="H203" i="3"/>
  <c r="I203" i="3"/>
  <c r="K203" i="3"/>
  <c r="L203" i="3"/>
  <c r="H204" i="3"/>
  <c r="I204" i="3"/>
  <c r="K204" i="3"/>
  <c r="L204" i="3"/>
  <c r="H205" i="3"/>
  <c r="I205" i="3"/>
  <c r="K205" i="3"/>
  <c r="L205" i="3"/>
  <c r="H206" i="3"/>
  <c r="I206" i="3"/>
  <c r="K206" i="3"/>
  <c r="L206" i="3"/>
  <c r="H207" i="3"/>
  <c r="I207" i="3"/>
  <c r="K207" i="3"/>
  <c r="L207" i="3"/>
  <c r="H208" i="3"/>
  <c r="I208" i="3"/>
  <c r="K208" i="3"/>
  <c r="L208" i="3"/>
  <c r="H209" i="3"/>
  <c r="I209" i="3"/>
  <c r="K209" i="3"/>
  <c r="L209" i="3"/>
  <c r="H210" i="3"/>
  <c r="I210" i="3"/>
  <c r="K210" i="3"/>
  <c r="L210" i="3"/>
  <c r="H211" i="3"/>
  <c r="I211" i="3"/>
  <c r="K211" i="3"/>
  <c r="L211" i="3"/>
  <c r="H212" i="3"/>
  <c r="I212" i="3"/>
  <c r="K212" i="3"/>
  <c r="L212" i="3"/>
  <c r="H213" i="3"/>
  <c r="I213" i="3"/>
  <c r="K213" i="3"/>
  <c r="L213" i="3"/>
  <c r="H214" i="3"/>
  <c r="I214" i="3"/>
  <c r="K214" i="3"/>
  <c r="L214" i="3"/>
  <c r="H215" i="3"/>
  <c r="I215" i="3"/>
  <c r="K215" i="3"/>
  <c r="L215" i="3"/>
  <c r="H216" i="3"/>
  <c r="I216" i="3"/>
  <c r="K216" i="3"/>
  <c r="L216" i="3"/>
  <c r="H217" i="3"/>
  <c r="I217" i="3"/>
  <c r="K217" i="3"/>
  <c r="L217" i="3"/>
  <c r="H218" i="3"/>
  <c r="I218" i="3"/>
  <c r="K218" i="3"/>
  <c r="L218" i="3"/>
  <c r="H219" i="3"/>
  <c r="I219" i="3"/>
  <c r="K219" i="3"/>
  <c r="L219" i="3"/>
  <c r="H220" i="3"/>
  <c r="I220" i="3"/>
  <c r="K220" i="3"/>
  <c r="L220" i="3"/>
  <c r="H221" i="3"/>
  <c r="I221" i="3"/>
  <c r="K221" i="3"/>
  <c r="L221" i="3"/>
  <c r="H222" i="3"/>
  <c r="I222" i="3"/>
  <c r="K222" i="3"/>
  <c r="L222" i="3"/>
  <c r="H223" i="3"/>
  <c r="I223" i="3"/>
  <c r="K223" i="3"/>
  <c r="L223" i="3"/>
  <c r="H224" i="3"/>
  <c r="I224" i="3"/>
  <c r="K224" i="3"/>
  <c r="L224" i="3"/>
  <c r="H225" i="3"/>
  <c r="I225" i="3"/>
  <c r="K225" i="3"/>
  <c r="L225" i="3"/>
  <c r="H226" i="3"/>
  <c r="I226" i="3"/>
  <c r="K226" i="3"/>
  <c r="L226" i="3"/>
  <c r="H227" i="3"/>
  <c r="I227" i="3"/>
  <c r="K227" i="3"/>
  <c r="L227" i="3"/>
  <c r="H228" i="3"/>
  <c r="I228" i="3"/>
  <c r="K228" i="3"/>
  <c r="L228" i="3"/>
  <c r="H229" i="3"/>
  <c r="I229" i="3"/>
  <c r="K229" i="3"/>
  <c r="L229" i="3"/>
  <c r="H230" i="3"/>
  <c r="I230" i="3"/>
  <c r="K230" i="3"/>
  <c r="L230" i="3"/>
  <c r="H231" i="3"/>
  <c r="I231" i="3"/>
  <c r="K231" i="3"/>
  <c r="L231" i="3"/>
  <c r="H232" i="3"/>
  <c r="I232" i="3"/>
  <c r="K232" i="3"/>
  <c r="L232" i="3"/>
  <c r="H233" i="3"/>
  <c r="I233" i="3"/>
  <c r="K233" i="3"/>
  <c r="L233" i="3"/>
  <c r="H234" i="3"/>
  <c r="I234" i="3"/>
  <c r="K234" i="3"/>
  <c r="L234" i="3"/>
  <c r="H235" i="3"/>
  <c r="I235" i="3"/>
  <c r="K235" i="3"/>
  <c r="L235" i="3"/>
  <c r="H236" i="3"/>
  <c r="I236" i="3"/>
  <c r="K236" i="3"/>
  <c r="L236" i="3"/>
  <c r="H237" i="3"/>
  <c r="I237" i="3"/>
  <c r="K237" i="3"/>
  <c r="L237" i="3"/>
  <c r="H238" i="3"/>
  <c r="I238" i="3"/>
  <c r="K238" i="3"/>
  <c r="L238" i="3"/>
  <c r="H239" i="3"/>
  <c r="I239" i="3"/>
  <c r="K239" i="3"/>
  <c r="L239" i="3"/>
  <c r="H240" i="3"/>
  <c r="I240" i="3"/>
  <c r="K240" i="3"/>
  <c r="L240" i="3"/>
  <c r="H241" i="3"/>
  <c r="I241" i="3"/>
  <c r="K241" i="3"/>
  <c r="L241" i="3"/>
  <c r="H242" i="3"/>
  <c r="I242" i="3"/>
  <c r="K242" i="3"/>
  <c r="L242" i="3"/>
  <c r="H243" i="3"/>
  <c r="I243" i="3"/>
  <c r="K243" i="3"/>
  <c r="L243" i="3"/>
  <c r="H244" i="3"/>
  <c r="I244" i="3"/>
  <c r="K244" i="3"/>
  <c r="L244" i="3"/>
  <c r="H245" i="3"/>
  <c r="I245" i="3"/>
  <c r="K245" i="3"/>
  <c r="L245" i="3"/>
  <c r="H246" i="3"/>
  <c r="I246" i="3"/>
  <c r="K246" i="3"/>
  <c r="L246" i="3"/>
  <c r="H247" i="3"/>
  <c r="I247" i="3"/>
  <c r="K247" i="3"/>
  <c r="L247" i="3"/>
  <c r="H248" i="3"/>
  <c r="I248" i="3"/>
  <c r="K248" i="3"/>
  <c r="L248" i="3"/>
  <c r="H249" i="3"/>
  <c r="I249" i="3"/>
  <c r="K249" i="3"/>
  <c r="L249" i="3"/>
  <c r="H250" i="3"/>
  <c r="I250" i="3"/>
  <c r="K250" i="3"/>
  <c r="L250" i="3"/>
  <c r="H251" i="3"/>
  <c r="I251" i="3"/>
  <c r="K251" i="3"/>
  <c r="L251" i="3"/>
  <c r="H252" i="3"/>
  <c r="I252" i="3"/>
  <c r="K252" i="3"/>
  <c r="L252" i="3"/>
  <c r="H253" i="3"/>
  <c r="I253" i="3"/>
  <c r="K253" i="3"/>
  <c r="L253" i="3"/>
  <c r="H254" i="3"/>
  <c r="I254" i="3"/>
  <c r="K254" i="3"/>
  <c r="L254" i="3"/>
  <c r="H255" i="3"/>
  <c r="I255" i="3"/>
  <c r="K255" i="3"/>
  <c r="L255" i="3"/>
  <c r="H256" i="3"/>
  <c r="I256" i="3"/>
  <c r="K256" i="3"/>
  <c r="L256" i="3"/>
  <c r="H257" i="3"/>
  <c r="I257" i="3"/>
  <c r="K257" i="3"/>
  <c r="L257" i="3"/>
  <c r="H258" i="3"/>
  <c r="I258" i="3"/>
  <c r="K258" i="3"/>
  <c r="L258" i="3"/>
  <c r="H259" i="3"/>
  <c r="I259" i="3"/>
  <c r="K259" i="3"/>
  <c r="L259" i="3"/>
  <c r="H260" i="3"/>
  <c r="I260" i="3"/>
  <c r="K260" i="3"/>
  <c r="L260" i="3"/>
  <c r="H261" i="3"/>
  <c r="I261" i="3"/>
  <c r="K261" i="3"/>
  <c r="L261" i="3"/>
  <c r="H262" i="3"/>
  <c r="I262" i="3"/>
  <c r="K262" i="3"/>
  <c r="L262" i="3"/>
  <c r="H263" i="3"/>
  <c r="I263" i="3"/>
  <c r="K263" i="3"/>
  <c r="L263" i="3"/>
  <c r="H264" i="3"/>
  <c r="I264" i="3"/>
  <c r="K264" i="3"/>
  <c r="L264" i="3"/>
  <c r="H265" i="3"/>
  <c r="I265" i="3"/>
  <c r="K265" i="3"/>
  <c r="L265" i="3"/>
  <c r="H266" i="3"/>
  <c r="I266" i="3"/>
  <c r="K266" i="3"/>
  <c r="L266" i="3"/>
  <c r="H267" i="3"/>
  <c r="I267" i="3"/>
  <c r="K267" i="3"/>
  <c r="L267" i="3"/>
  <c r="H268" i="3"/>
  <c r="I268" i="3"/>
  <c r="K268" i="3"/>
  <c r="L268" i="3"/>
  <c r="H269" i="3"/>
  <c r="I269" i="3"/>
  <c r="K269" i="3"/>
  <c r="L269" i="3"/>
  <c r="H270" i="3"/>
  <c r="I270" i="3"/>
  <c r="K270" i="3"/>
  <c r="L270" i="3"/>
  <c r="H271" i="3"/>
  <c r="I271" i="3"/>
  <c r="K271" i="3"/>
  <c r="L271" i="3"/>
  <c r="H272" i="3"/>
  <c r="I272" i="3"/>
  <c r="K272" i="3"/>
  <c r="L272" i="3"/>
  <c r="H273" i="3"/>
  <c r="I273" i="3"/>
  <c r="K273" i="3"/>
  <c r="L273" i="3"/>
  <c r="H274" i="3"/>
  <c r="I274" i="3"/>
  <c r="K274" i="3"/>
  <c r="L274" i="3"/>
  <c r="H275" i="3"/>
  <c r="I275" i="3"/>
  <c r="K275" i="3"/>
  <c r="L275" i="3"/>
  <c r="H276" i="3"/>
  <c r="I276" i="3"/>
  <c r="K276" i="3"/>
  <c r="L276" i="3"/>
  <c r="H277" i="3"/>
  <c r="I277" i="3"/>
  <c r="K277" i="3"/>
  <c r="L277" i="3"/>
  <c r="H278" i="3"/>
  <c r="I278" i="3"/>
  <c r="K278" i="3"/>
  <c r="L278" i="3"/>
  <c r="H279" i="3"/>
  <c r="I279" i="3"/>
  <c r="K279" i="3"/>
  <c r="L279" i="3"/>
  <c r="H280" i="3"/>
  <c r="I280" i="3"/>
  <c r="K280" i="3"/>
  <c r="L280" i="3"/>
  <c r="H281" i="3"/>
  <c r="I281" i="3"/>
  <c r="K281" i="3"/>
  <c r="L281" i="3"/>
  <c r="H282" i="3"/>
  <c r="I282" i="3"/>
  <c r="K282" i="3"/>
  <c r="L282" i="3"/>
  <c r="H283" i="3"/>
  <c r="I283" i="3"/>
  <c r="K283" i="3"/>
  <c r="L283" i="3"/>
  <c r="H284" i="3"/>
  <c r="I284" i="3"/>
  <c r="K284" i="3"/>
  <c r="L284" i="3"/>
  <c r="H285" i="3"/>
  <c r="I285" i="3"/>
  <c r="K285" i="3"/>
  <c r="L285" i="3"/>
  <c r="H286" i="3"/>
  <c r="I286" i="3"/>
  <c r="K286" i="3"/>
  <c r="L286" i="3"/>
  <c r="H287" i="3"/>
  <c r="I287" i="3"/>
  <c r="K287" i="3"/>
  <c r="L287" i="3"/>
  <c r="H288" i="3"/>
  <c r="I288" i="3"/>
  <c r="K288" i="3"/>
  <c r="L288" i="3"/>
  <c r="H289" i="3"/>
  <c r="I289" i="3"/>
  <c r="K289" i="3"/>
  <c r="L289" i="3"/>
  <c r="H290" i="3"/>
  <c r="I290" i="3"/>
  <c r="K290" i="3"/>
  <c r="L290" i="3"/>
  <c r="H291" i="3"/>
  <c r="I291" i="3"/>
  <c r="K291" i="3"/>
  <c r="L291" i="3"/>
  <c r="H292" i="3"/>
  <c r="I292" i="3"/>
  <c r="K292" i="3"/>
  <c r="L292" i="3"/>
  <c r="H293" i="3"/>
  <c r="I293" i="3"/>
  <c r="K293" i="3"/>
  <c r="L293" i="3"/>
  <c r="H294" i="3"/>
  <c r="I294" i="3"/>
  <c r="K294" i="3"/>
  <c r="L294" i="3"/>
  <c r="H295" i="3"/>
  <c r="I295" i="3"/>
  <c r="K295" i="3"/>
  <c r="L295" i="3"/>
  <c r="H296" i="3"/>
  <c r="I296" i="3"/>
  <c r="K296" i="3"/>
  <c r="L296" i="3"/>
  <c r="H297" i="3"/>
  <c r="I297" i="3"/>
  <c r="K297" i="3"/>
  <c r="L297" i="3"/>
  <c r="H298" i="3"/>
  <c r="I298" i="3"/>
  <c r="K298" i="3"/>
  <c r="L298" i="3"/>
  <c r="H299" i="3"/>
  <c r="I299" i="3"/>
  <c r="K299" i="3"/>
  <c r="L299" i="3"/>
  <c r="H300" i="3"/>
  <c r="I300" i="3"/>
  <c r="K300" i="3"/>
  <c r="L300" i="3"/>
  <c r="H301" i="3"/>
  <c r="I301" i="3"/>
  <c r="K301" i="3"/>
  <c r="L301" i="3"/>
  <c r="H302" i="3"/>
  <c r="I302" i="3"/>
  <c r="K302" i="3"/>
  <c r="L302" i="3"/>
  <c r="H303" i="3"/>
  <c r="I303" i="3"/>
  <c r="K303" i="3"/>
  <c r="L303" i="3"/>
  <c r="H304" i="3"/>
  <c r="I304" i="3"/>
  <c r="K304" i="3"/>
  <c r="L304" i="3"/>
  <c r="H305" i="3"/>
  <c r="I305" i="3"/>
  <c r="K305" i="3"/>
  <c r="L305" i="3"/>
  <c r="H306" i="3"/>
  <c r="I306" i="3"/>
  <c r="K306" i="3"/>
  <c r="L306" i="3"/>
  <c r="H307" i="3"/>
  <c r="I307" i="3"/>
  <c r="K307" i="3"/>
  <c r="L307" i="3"/>
  <c r="H308" i="3"/>
  <c r="I308" i="3"/>
  <c r="K308" i="3"/>
  <c r="L308" i="3"/>
  <c r="H309" i="3"/>
  <c r="I309" i="3"/>
  <c r="K309" i="3"/>
  <c r="L309" i="3"/>
  <c r="H310" i="3"/>
  <c r="I310" i="3"/>
  <c r="K310" i="3"/>
  <c r="L310" i="3"/>
  <c r="H311" i="3"/>
  <c r="I311" i="3"/>
  <c r="K311" i="3"/>
  <c r="L311" i="3"/>
  <c r="H312" i="3"/>
  <c r="I312" i="3"/>
  <c r="K312" i="3"/>
  <c r="L312" i="3"/>
  <c r="H313" i="3"/>
  <c r="I313" i="3"/>
  <c r="K313" i="3"/>
  <c r="L313" i="3"/>
  <c r="H314" i="3"/>
  <c r="I314" i="3"/>
  <c r="K314" i="3"/>
  <c r="L314" i="3"/>
  <c r="H315" i="3"/>
  <c r="I315" i="3"/>
  <c r="K315" i="3"/>
  <c r="L315" i="3"/>
  <c r="H316" i="3"/>
  <c r="I316" i="3"/>
  <c r="K316" i="3"/>
  <c r="L316" i="3"/>
  <c r="H317" i="3"/>
  <c r="I317" i="3"/>
  <c r="K317" i="3"/>
  <c r="L317" i="3"/>
  <c r="H318" i="3"/>
  <c r="I318" i="3"/>
  <c r="K318" i="3"/>
  <c r="L318" i="3"/>
  <c r="H319" i="3"/>
  <c r="I319" i="3"/>
  <c r="K319" i="3"/>
  <c r="L319" i="3"/>
  <c r="H320" i="3"/>
  <c r="I320" i="3"/>
  <c r="K320" i="3"/>
  <c r="L320" i="3"/>
  <c r="H321" i="3"/>
  <c r="I321" i="3"/>
  <c r="K321" i="3"/>
  <c r="L321" i="3"/>
  <c r="H322" i="3"/>
  <c r="I322" i="3"/>
  <c r="K322" i="3"/>
  <c r="L322" i="3"/>
  <c r="H323" i="3"/>
  <c r="I323" i="3"/>
  <c r="K323" i="3"/>
  <c r="L323" i="3"/>
  <c r="H324" i="3"/>
  <c r="I324" i="3"/>
  <c r="K324" i="3"/>
  <c r="L324" i="3"/>
  <c r="H325" i="3"/>
  <c r="I325" i="3"/>
  <c r="K325" i="3"/>
  <c r="L325" i="3"/>
  <c r="H326" i="3"/>
  <c r="I326" i="3"/>
  <c r="K326" i="3"/>
  <c r="L326" i="3"/>
  <c r="H327" i="3"/>
  <c r="I327" i="3"/>
  <c r="K327" i="3"/>
  <c r="L327" i="3"/>
  <c r="H328" i="3"/>
  <c r="I328" i="3"/>
  <c r="K328" i="3"/>
  <c r="L328" i="3"/>
  <c r="H329" i="3"/>
  <c r="I329" i="3"/>
  <c r="K329" i="3"/>
  <c r="L329" i="3"/>
  <c r="H330" i="3"/>
  <c r="I330" i="3"/>
  <c r="K330" i="3"/>
  <c r="L330" i="3"/>
  <c r="H331" i="3"/>
  <c r="I331" i="3"/>
  <c r="K331" i="3"/>
  <c r="L331" i="3"/>
  <c r="H332" i="3"/>
  <c r="I332" i="3"/>
  <c r="K332" i="3"/>
  <c r="L332" i="3"/>
  <c r="H333" i="3"/>
  <c r="I333" i="3"/>
  <c r="K333" i="3"/>
  <c r="L333" i="3"/>
  <c r="H334" i="3"/>
  <c r="I334" i="3"/>
  <c r="K334" i="3"/>
  <c r="L334" i="3"/>
  <c r="H335" i="3"/>
  <c r="I335" i="3"/>
  <c r="K335" i="3"/>
  <c r="L335" i="3"/>
  <c r="H336" i="3"/>
  <c r="I336" i="3"/>
  <c r="K336" i="3"/>
  <c r="L336" i="3"/>
  <c r="H337" i="3"/>
  <c r="I337" i="3"/>
  <c r="K337" i="3"/>
  <c r="L337" i="3"/>
  <c r="H338" i="3"/>
  <c r="I338" i="3"/>
  <c r="K338" i="3"/>
  <c r="L338" i="3"/>
  <c r="H339" i="3"/>
  <c r="I339" i="3"/>
  <c r="K339" i="3"/>
  <c r="L339" i="3"/>
  <c r="H340" i="3"/>
  <c r="I340" i="3"/>
  <c r="K340" i="3"/>
  <c r="L340" i="3"/>
  <c r="H341" i="3"/>
  <c r="I341" i="3"/>
  <c r="K341" i="3"/>
  <c r="L341" i="3"/>
  <c r="H342" i="3"/>
  <c r="I342" i="3"/>
  <c r="K342" i="3"/>
  <c r="L342" i="3"/>
  <c r="H343" i="3"/>
  <c r="I343" i="3"/>
  <c r="K343" i="3"/>
  <c r="L343" i="3"/>
  <c r="H344" i="3"/>
  <c r="I344" i="3"/>
  <c r="K344" i="3"/>
  <c r="L344" i="3"/>
  <c r="H345" i="3"/>
  <c r="I345" i="3"/>
  <c r="K345" i="3"/>
  <c r="L345" i="3"/>
  <c r="H346" i="3"/>
  <c r="I346" i="3"/>
  <c r="K346" i="3"/>
  <c r="L346" i="3"/>
  <c r="H347" i="3"/>
  <c r="I347" i="3"/>
  <c r="K347" i="3"/>
  <c r="L347" i="3"/>
  <c r="H348" i="3"/>
  <c r="I348" i="3"/>
  <c r="K348" i="3"/>
  <c r="L348" i="3"/>
  <c r="H349" i="3"/>
  <c r="I349" i="3"/>
  <c r="K349" i="3"/>
  <c r="L349" i="3"/>
  <c r="H350" i="3"/>
  <c r="I350" i="3"/>
  <c r="K350" i="3"/>
  <c r="L350" i="3"/>
  <c r="H351" i="3"/>
  <c r="I351" i="3"/>
  <c r="K351" i="3"/>
  <c r="L351" i="3"/>
  <c r="H352" i="3"/>
  <c r="I352" i="3"/>
  <c r="K352" i="3"/>
  <c r="L352" i="3"/>
  <c r="H353" i="3"/>
  <c r="I353" i="3"/>
  <c r="K353" i="3"/>
  <c r="L353" i="3"/>
  <c r="H354" i="3"/>
  <c r="I354" i="3"/>
  <c r="K354" i="3"/>
  <c r="L354" i="3"/>
  <c r="H355" i="3"/>
  <c r="I355" i="3"/>
  <c r="K355" i="3"/>
  <c r="L355" i="3"/>
  <c r="H356" i="3"/>
  <c r="I356" i="3"/>
  <c r="K356" i="3"/>
  <c r="L356" i="3"/>
  <c r="H357" i="3"/>
  <c r="I357" i="3"/>
  <c r="K357" i="3"/>
  <c r="L357" i="3"/>
  <c r="H358" i="3"/>
  <c r="I358" i="3"/>
  <c r="K358" i="3"/>
  <c r="L358" i="3"/>
  <c r="H359" i="3"/>
  <c r="I359" i="3"/>
  <c r="K359" i="3"/>
  <c r="L359" i="3"/>
  <c r="H360" i="3"/>
  <c r="I360" i="3"/>
  <c r="K360" i="3"/>
  <c r="L360" i="3"/>
  <c r="H361" i="3"/>
  <c r="I361" i="3"/>
  <c r="K361" i="3"/>
  <c r="L361" i="3"/>
  <c r="H362" i="3"/>
  <c r="I362" i="3"/>
  <c r="K362" i="3"/>
  <c r="L362" i="3"/>
  <c r="H363" i="3"/>
  <c r="I363" i="3"/>
  <c r="K363" i="3"/>
  <c r="L363" i="3"/>
  <c r="H364" i="3"/>
  <c r="I364" i="3"/>
  <c r="K364" i="3"/>
  <c r="L364" i="3"/>
  <c r="H365" i="3"/>
  <c r="I365" i="3"/>
  <c r="K365" i="3"/>
  <c r="L365" i="3"/>
  <c r="H366" i="3"/>
  <c r="I366" i="3"/>
  <c r="K366" i="3"/>
  <c r="L366" i="3"/>
  <c r="H367" i="3"/>
  <c r="I367" i="3"/>
  <c r="K367" i="3"/>
  <c r="L367" i="3"/>
  <c r="H368" i="3"/>
  <c r="I368" i="3"/>
  <c r="K368" i="3"/>
  <c r="L368" i="3"/>
  <c r="H369" i="3"/>
  <c r="I369" i="3"/>
  <c r="K369" i="3"/>
  <c r="L369" i="3"/>
  <c r="H370" i="3"/>
  <c r="I370" i="3"/>
  <c r="K370" i="3"/>
  <c r="L370" i="3"/>
  <c r="H371" i="3"/>
  <c r="I371" i="3"/>
  <c r="K371" i="3"/>
  <c r="L371" i="3"/>
  <c r="H372" i="3"/>
  <c r="I372" i="3"/>
  <c r="K372" i="3"/>
  <c r="L372" i="3"/>
  <c r="H373" i="3"/>
  <c r="I373" i="3"/>
  <c r="K373" i="3"/>
  <c r="L373" i="3"/>
  <c r="H374" i="3"/>
  <c r="I374" i="3"/>
  <c r="K374" i="3"/>
  <c r="L374" i="3"/>
  <c r="H375" i="3"/>
  <c r="I375" i="3"/>
  <c r="K375" i="3"/>
  <c r="L375" i="3"/>
  <c r="H376" i="3"/>
  <c r="I376" i="3"/>
  <c r="K376" i="3"/>
  <c r="L376" i="3"/>
  <c r="H377" i="3"/>
  <c r="I377" i="3"/>
  <c r="K377" i="3"/>
  <c r="L377" i="3"/>
  <c r="H378" i="3"/>
  <c r="I378" i="3"/>
  <c r="K378" i="3"/>
  <c r="L378" i="3"/>
  <c r="H379" i="3"/>
  <c r="I379" i="3"/>
  <c r="K379" i="3"/>
  <c r="L379" i="3"/>
  <c r="H380" i="3"/>
  <c r="I380" i="3"/>
  <c r="K380" i="3"/>
  <c r="L380" i="3"/>
  <c r="H381" i="3"/>
  <c r="I381" i="3"/>
  <c r="K381" i="3"/>
  <c r="L381" i="3"/>
  <c r="H382" i="3"/>
  <c r="I382" i="3"/>
  <c r="K382" i="3"/>
  <c r="L382" i="3"/>
  <c r="H383" i="3"/>
  <c r="I383" i="3"/>
  <c r="K383" i="3"/>
  <c r="L383" i="3"/>
  <c r="H384" i="3"/>
  <c r="I384" i="3"/>
  <c r="K384" i="3"/>
  <c r="L384" i="3"/>
  <c r="H385" i="3"/>
  <c r="I385" i="3"/>
  <c r="K385" i="3"/>
  <c r="L385" i="3"/>
  <c r="H386" i="3"/>
  <c r="I386" i="3"/>
  <c r="K386" i="3"/>
  <c r="L386" i="3"/>
  <c r="H387" i="3"/>
  <c r="I387" i="3"/>
  <c r="K387" i="3"/>
  <c r="L387" i="3"/>
  <c r="H388" i="3"/>
  <c r="I388" i="3"/>
  <c r="K388" i="3"/>
  <c r="L388" i="3"/>
  <c r="H389" i="3"/>
  <c r="I389" i="3"/>
  <c r="K389" i="3"/>
  <c r="L389" i="3"/>
  <c r="H390" i="3"/>
  <c r="I390" i="3"/>
  <c r="K390" i="3"/>
  <c r="L390" i="3"/>
  <c r="H391" i="3"/>
  <c r="I391" i="3"/>
  <c r="K391" i="3"/>
  <c r="L391" i="3"/>
  <c r="H392" i="3"/>
  <c r="I392" i="3"/>
  <c r="K392" i="3"/>
  <c r="L392" i="3"/>
  <c r="H393" i="3"/>
  <c r="I393" i="3"/>
  <c r="K393" i="3"/>
  <c r="L393" i="3"/>
  <c r="H394" i="3"/>
  <c r="I394" i="3"/>
  <c r="K394" i="3"/>
  <c r="L394" i="3"/>
  <c r="H395" i="3"/>
  <c r="I395" i="3"/>
  <c r="K395" i="3"/>
  <c r="L395" i="3"/>
  <c r="H396" i="3"/>
  <c r="I396" i="3"/>
  <c r="K396" i="3"/>
  <c r="L396" i="3"/>
  <c r="H397" i="3"/>
  <c r="I397" i="3"/>
  <c r="K397" i="3"/>
  <c r="L397" i="3"/>
  <c r="H398" i="3"/>
  <c r="I398" i="3"/>
  <c r="K398" i="3"/>
  <c r="L398" i="3"/>
  <c r="H399" i="3"/>
  <c r="I399" i="3"/>
  <c r="K399" i="3"/>
  <c r="L399" i="3"/>
  <c r="H400" i="3"/>
  <c r="I400" i="3"/>
  <c r="K400" i="3"/>
  <c r="L400" i="3"/>
  <c r="H401" i="3"/>
  <c r="I401" i="3"/>
  <c r="K401" i="3"/>
  <c r="L401" i="3"/>
  <c r="H402" i="3"/>
  <c r="I402" i="3"/>
  <c r="K402" i="3"/>
  <c r="L402" i="3"/>
  <c r="H403" i="3"/>
  <c r="I403" i="3"/>
  <c r="K403" i="3"/>
  <c r="L403" i="3"/>
  <c r="H404" i="3"/>
  <c r="I404" i="3"/>
  <c r="K404" i="3"/>
  <c r="L404" i="3"/>
  <c r="H405" i="3"/>
  <c r="I405" i="3"/>
  <c r="K405" i="3"/>
  <c r="L405" i="3"/>
  <c r="H406" i="3"/>
  <c r="I406" i="3"/>
  <c r="K406" i="3"/>
  <c r="L406" i="3"/>
  <c r="H407" i="3"/>
  <c r="I407" i="3"/>
  <c r="K407" i="3"/>
  <c r="L407" i="3"/>
  <c r="H408" i="3"/>
  <c r="I408" i="3"/>
  <c r="K408" i="3"/>
  <c r="L408" i="3"/>
  <c r="H409" i="3"/>
  <c r="I409" i="3"/>
  <c r="K409" i="3"/>
  <c r="L409" i="3"/>
  <c r="H410" i="3"/>
  <c r="I410" i="3"/>
  <c r="K410" i="3"/>
  <c r="L410" i="3"/>
  <c r="H411" i="3"/>
  <c r="I411" i="3"/>
  <c r="K411" i="3"/>
  <c r="L411" i="3"/>
  <c r="H412" i="3"/>
  <c r="I412" i="3"/>
  <c r="K412" i="3"/>
  <c r="L412" i="3"/>
  <c r="H413" i="3"/>
  <c r="I413" i="3"/>
  <c r="K413" i="3"/>
  <c r="L413" i="3"/>
  <c r="H414" i="3"/>
  <c r="I414" i="3"/>
  <c r="K414" i="3"/>
  <c r="L414" i="3"/>
  <c r="H415" i="3"/>
  <c r="I415" i="3"/>
  <c r="K415" i="3"/>
  <c r="L415" i="3"/>
  <c r="H416" i="3"/>
  <c r="I416" i="3"/>
  <c r="K416" i="3"/>
  <c r="L416" i="3"/>
  <c r="H417" i="3"/>
  <c r="I417" i="3"/>
  <c r="K417" i="3"/>
  <c r="L417" i="3"/>
  <c r="H418" i="3"/>
  <c r="I418" i="3"/>
  <c r="K418" i="3"/>
  <c r="L418" i="3"/>
  <c r="H419" i="3"/>
  <c r="I419" i="3"/>
  <c r="K419" i="3"/>
  <c r="L419" i="3"/>
  <c r="H420" i="3"/>
  <c r="I420" i="3"/>
  <c r="K420" i="3"/>
  <c r="L420" i="3"/>
  <c r="H421" i="3"/>
  <c r="I421" i="3"/>
  <c r="K421" i="3"/>
  <c r="L421" i="3"/>
  <c r="H422" i="3"/>
  <c r="I422" i="3"/>
  <c r="K422" i="3"/>
  <c r="L422" i="3"/>
  <c r="H423" i="3"/>
  <c r="I423" i="3"/>
  <c r="K423" i="3"/>
  <c r="L423" i="3"/>
  <c r="H424" i="3"/>
  <c r="I424" i="3"/>
  <c r="K424" i="3"/>
  <c r="L424" i="3"/>
  <c r="H425" i="3"/>
  <c r="I425" i="3"/>
  <c r="K425" i="3"/>
  <c r="L425" i="3"/>
  <c r="H426" i="3"/>
  <c r="I426" i="3"/>
  <c r="K426" i="3"/>
  <c r="L426" i="3"/>
  <c r="H427" i="3"/>
  <c r="I427" i="3"/>
  <c r="K427" i="3"/>
  <c r="L427" i="3"/>
  <c r="H428" i="3"/>
  <c r="I428" i="3"/>
  <c r="K428" i="3"/>
  <c r="L428" i="3"/>
  <c r="H429" i="3"/>
  <c r="I429" i="3"/>
  <c r="K429" i="3"/>
  <c r="L429" i="3"/>
  <c r="H430" i="3"/>
  <c r="I430" i="3"/>
  <c r="K430" i="3"/>
  <c r="L430" i="3"/>
  <c r="H431" i="3"/>
  <c r="I431" i="3"/>
  <c r="K431" i="3"/>
  <c r="L431" i="3"/>
  <c r="H432" i="3"/>
  <c r="I432" i="3"/>
  <c r="K432" i="3"/>
  <c r="L432" i="3"/>
  <c r="H433" i="3"/>
  <c r="I433" i="3"/>
  <c r="K433" i="3"/>
  <c r="L433" i="3"/>
  <c r="H434" i="3"/>
  <c r="I434" i="3"/>
  <c r="K434" i="3"/>
  <c r="L434" i="3"/>
  <c r="H435" i="3"/>
  <c r="I435" i="3"/>
  <c r="K435" i="3"/>
  <c r="L435" i="3"/>
  <c r="H436" i="3"/>
  <c r="I436" i="3"/>
  <c r="K436" i="3"/>
  <c r="L436" i="3"/>
  <c r="H437" i="3"/>
  <c r="I437" i="3"/>
  <c r="K437" i="3"/>
  <c r="L437" i="3"/>
  <c r="H438" i="3"/>
  <c r="I438" i="3"/>
  <c r="K438" i="3"/>
  <c r="L438" i="3"/>
  <c r="H439" i="3"/>
  <c r="I439" i="3"/>
  <c r="K439" i="3"/>
  <c r="L439" i="3"/>
  <c r="H440" i="3"/>
  <c r="I440" i="3"/>
  <c r="K440" i="3"/>
  <c r="L440" i="3"/>
  <c r="H441" i="3"/>
  <c r="I441" i="3"/>
  <c r="K441" i="3"/>
  <c r="L441" i="3"/>
  <c r="H442" i="3"/>
  <c r="I442" i="3"/>
  <c r="K442" i="3"/>
  <c r="L442" i="3"/>
  <c r="H443" i="3"/>
  <c r="I443" i="3"/>
  <c r="K443" i="3"/>
  <c r="L443" i="3"/>
  <c r="H444" i="3"/>
  <c r="I444" i="3"/>
  <c r="K444" i="3"/>
  <c r="L444" i="3"/>
  <c r="H445" i="3"/>
  <c r="I445" i="3"/>
  <c r="K445" i="3"/>
  <c r="L445" i="3"/>
  <c r="H446" i="3"/>
  <c r="I446" i="3"/>
  <c r="K446" i="3"/>
  <c r="L446" i="3"/>
  <c r="H447" i="3"/>
  <c r="I447" i="3"/>
  <c r="K447" i="3"/>
  <c r="L447" i="3"/>
  <c r="H448" i="3"/>
  <c r="I448" i="3"/>
  <c r="K448" i="3"/>
  <c r="L448" i="3"/>
  <c r="H449" i="3"/>
  <c r="I449" i="3"/>
  <c r="K449" i="3"/>
  <c r="L449" i="3"/>
  <c r="H450" i="3"/>
  <c r="I450" i="3"/>
  <c r="K450" i="3"/>
  <c r="L450" i="3"/>
  <c r="H451" i="3"/>
  <c r="I451" i="3"/>
  <c r="K451" i="3"/>
  <c r="L451" i="3"/>
  <c r="H452" i="3"/>
  <c r="I452" i="3"/>
  <c r="K452" i="3"/>
  <c r="L452" i="3"/>
  <c r="H453" i="3"/>
  <c r="I453" i="3"/>
  <c r="K453" i="3"/>
  <c r="L453" i="3"/>
  <c r="H454" i="3"/>
  <c r="I454" i="3"/>
  <c r="K454" i="3"/>
  <c r="L454" i="3"/>
  <c r="H455" i="3"/>
  <c r="I455" i="3"/>
  <c r="K455" i="3"/>
  <c r="L455" i="3"/>
  <c r="H456" i="3"/>
  <c r="I456" i="3"/>
  <c r="K456" i="3"/>
  <c r="L456" i="3"/>
  <c r="H457" i="3"/>
  <c r="I457" i="3"/>
  <c r="K457" i="3"/>
  <c r="L457" i="3"/>
  <c r="H458" i="3"/>
  <c r="I458" i="3"/>
  <c r="K458" i="3"/>
  <c r="L458" i="3"/>
  <c r="H459" i="3"/>
  <c r="I459" i="3"/>
  <c r="K459" i="3"/>
  <c r="L459" i="3"/>
  <c r="H460" i="3"/>
  <c r="I460" i="3"/>
  <c r="K460" i="3"/>
  <c r="L460" i="3"/>
  <c r="H461" i="3"/>
  <c r="I461" i="3"/>
  <c r="K461" i="3"/>
  <c r="L461" i="3"/>
  <c r="H462" i="3"/>
  <c r="I462" i="3"/>
  <c r="K462" i="3"/>
  <c r="L462" i="3"/>
  <c r="H463" i="3"/>
  <c r="I463" i="3"/>
  <c r="K463" i="3"/>
  <c r="L463" i="3"/>
  <c r="H464" i="3"/>
  <c r="I464" i="3"/>
  <c r="K464" i="3"/>
  <c r="L464" i="3"/>
  <c r="H465" i="3"/>
  <c r="I465" i="3"/>
  <c r="K465" i="3"/>
  <c r="L465" i="3"/>
  <c r="H466" i="3"/>
  <c r="I466" i="3"/>
  <c r="K466" i="3"/>
  <c r="L466" i="3"/>
  <c r="H467" i="3"/>
  <c r="I467" i="3"/>
  <c r="K467" i="3"/>
  <c r="L467" i="3"/>
  <c r="H468" i="3"/>
  <c r="I468" i="3"/>
  <c r="K468" i="3"/>
  <c r="L468" i="3"/>
  <c r="H469" i="3"/>
  <c r="I469" i="3"/>
  <c r="K469" i="3"/>
  <c r="L469" i="3"/>
  <c r="H470" i="3"/>
  <c r="I470" i="3"/>
  <c r="K470" i="3"/>
  <c r="L470" i="3"/>
  <c r="H471" i="3"/>
  <c r="I471" i="3"/>
  <c r="K471" i="3"/>
  <c r="L471" i="3"/>
  <c r="H472" i="3"/>
  <c r="I472" i="3"/>
  <c r="K472" i="3"/>
  <c r="L472" i="3"/>
  <c r="H473" i="3"/>
  <c r="I473" i="3"/>
  <c r="K473" i="3"/>
  <c r="L473" i="3"/>
  <c r="H474" i="3"/>
  <c r="I474" i="3"/>
  <c r="K474" i="3"/>
  <c r="L474" i="3"/>
  <c r="H475" i="3"/>
  <c r="I475" i="3"/>
  <c r="K475" i="3"/>
  <c r="L475" i="3"/>
  <c r="H476" i="3"/>
  <c r="I476" i="3"/>
  <c r="K476" i="3"/>
  <c r="L476" i="3"/>
  <c r="H477" i="3"/>
  <c r="I477" i="3"/>
  <c r="K477" i="3"/>
  <c r="L477" i="3"/>
  <c r="H478" i="3"/>
  <c r="I478" i="3"/>
  <c r="K478" i="3"/>
  <c r="L478" i="3"/>
  <c r="H479" i="3"/>
  <c r="I479" i="3"/>
  <c r="K479" i="3"/>
  <c r="L479" i="3"/>
  <c r="H480" i="3"/>
  <c r="I480" i="3"/>
  <c r="K480" i="3"/>
  <c r="L480" i="3"/>
  <c r="H481" i="3"/>
  <c r="I481" i="3"/>
  <c r="K481" i="3"/>
  <c r="L481" i="3"/>
  <c r="H482" i="3"/>
  <c r="I482" i="3"/>
  <c r="K482" i="3"/>
  <c r="L482" i="3"/>
  <c r="H483" i="3"/>
  <c r="I483" i="3"/>
  <c r="K483" i="3"/>
  <c r="L483" i="3"/>
  <c r="H484" i="3"/>
  <c r="I484" i="3"/>
  <c r="K484" i="3"/>
  <c r="L484" i="3"/>
  <c r="H485" i="3"/>
  <c r="I485" i="3"/>
  <c r="K485" i="3"/>
  <c r="L485" i="3"/>
  <c r="H486" i="3"/>
  <c r="I486" i="3"/>
  <c r="K486" i="3"/>
  <c r="L486" i="3"/>
  <c r="H487" i="3"/>
  <c r="I487" i="3"/>
  <c r="K487" i="3"/>
  <c r="L487" i="3"/>
  <c r="H488" i="3"/>
  <c r="I488" i="3"/>
  <c r="K488" i="3"/>
  <c r="L488" i="3"/>
  <c r="H489" i="3"/>
  <c r="I489" i="3"/>
  <c r="K489" i="3"/>
  <c r="L489" i="3"/>
  <c r="H490" i="3"/>
  <c r="I490" i="3"/>
  <c r="K490" i="3"/>
  <c r="L490" i="3"/>
  <c r="H491" i="3"/>
  <c r="I491" i="3"/>
  <c r="K491" i="3"/>
  <c r="L491" i="3"/>
  <c r="H492" i="3"/>
  <c r="I492" i="3"/>
  <c r="K492" i="3"/>
  <c r="L492" i="3"/>
  <c r="H493" i="3"/>
  <c r="I493" i="3"/>
  <c r="K493" i="3"/>
  <c r="L493" i="3"/>
  <c r="H494" i="3"/>
  <c r="I494" i="3"/>
  <c r="K494" i="3"/>
  <c r="L494" i="3"/>
  <c r="H495" i="3"/>
  <c r="I495" i="3"/>
  <c r="K495" i="3"/>
  <c r="L495" i="3"/>
  <c r="H496" i="3"/>
  <c r="I496" i="3"/>
  <c r="K496" i="3"/>
  <c r="L496" i="3"/>
  <c r="H497" i="3"/>
  <c r="I497" i="3"/>
  <c r="K497" i="3"/>
  <c r="L497" i="3"/>
  <c r="H498" i="3"/>
  <c r="I498" i="3"/>
  <c r="K498" i="3"/>
  <c r="L498" i="3"/>
  <c r="H499" i="3"/>
  <c r="I499" i="3"/>
  <c r="K499" i="3"/>
  <c r="L499" i="3"/>
  <c r="H500" i="3"/>
  <c r="I500" i="3"/>
  <c r="K500" i="3"/>
  <c r="L500" i="3"/>
  <c r="H501" i="3"/>
  <c r="I501" i="3"/>
  <c r="K501" i="3"/>
  <c r="L501" i="3"/>
  <c r="H502" i="3"/>
  <c r="I502" i="3"/>
  <c r="K502" i="3"/>
  <c r="L502" i="3"/>
  <c r="H503" i="3"/>
  <c r="I503" i="3"/>
  <c r="K503" i="3"/>
  <c r="L503" i="3"/>
  <c r="H504" i="3"/>
  <c r="I504" i="3"/>
  <c r="K504" i="3"/>
  <c r="L504" i="3"/>
  <c r="H505" i="3"/>
  <c r="I505" i="3"/>
  <c r="K505" i="3"/>
  <c r="L505" i="3"/>
  <c r="H506" i="3"/>
  <c r="I506" i="3"/>
  <c r="K506" i="3"/>
  <c r="L506" i="3"/>
  <c r="H507" i="3"/>
  <c r="I507" i="3"/>
  <c r="K507" i="3"/>
  <c r="L507" i="3"/>
  <c r="H508" i="3"/>
  <c r="I508" i="3"/>
  <c r="K508" i="3"/>
  <c r="L508" i="3"/>
  <c r="H509" i="3"/>
  <c r="I509" i="3"/>
  <c r="K509" i="3"/>
  <c r="L509" i="3"/>
  <c r="H510" i="3"/>
  <c r="I510" i="3"/>
  <c r="K510" i="3"/>
  <c r="L510" i="3"/>
  <c r="H511" i="3"/>
  <c r="I511" i="3"/>
  <c r="K511" i="3"/>
  <c r="L511" i="3"/>
  <c r="H512" i="3"/>
  <c r="I512" i="3"/>
  <c r="K512" i="3"/>
  <c r="L512" i="3"/>
  <c r="H513" i="3"/>
  <c r="I513" i="3"/>
  <c r="K513" i="3"/>
  <c r="L513" i="3"/>
  <c r="H514" i="3"/>
  <c r="I514" i="3"/>
  <c r="K514" i="3"/>
  <c r="L514" i="3"/>
  <c r="H515" i="3"/>
  <c r="I515" i="3"/>
  <c r="K515" i="3"/>
  <c r="L515" i="3"/>
  <c r="H516" i="3"/>
  <c r="I516" i="3"/>
  <c r="K516" i="3"/>
  <c r="L516" i="3"/>
  <c r="H517" i="3"/>
  <c r="I517" i="3"/>
  <c r="K517" i="3"/>
  <c r="L517" i="3"/>
  <c r="H518" i="3"/>
  <c r="I518" i="3"/>
  <c r="K518" i="3"/>
  <c r="L518" i="3"/>
  <c r="H519" i="3"/>
  <c r="I519" i="3"/>
  <c r="K519" i="3"/>
  <c r="L519" i="3"/>
  <c r="H520" i="3"/>
  <c r="I520" i="3"/>
  <c r="K520" i="3"/>
  <c r="L520" i="3"/>
  <c r="H521" i="3"/>
  <c r="I521" i="3"/>
  <c r="K521" i="3"/>
  <c r="L521" i="3"/>
  <c r="H522" i="3"/>
  <c r="I522" i="3"/>
  <c r="K522" i="3"/>
  <c r="L522" i="3"/>
  <c r="H523" i="3"/>
  <c r="I523" i="3"/>
  <c r="K523" i="3"/>
  <c r="L523" i="3"/>
  <c r="H524" i="3"/>
  <c r="I524" i="3"/>
  <c r="K524" i="3"/>
  <c r="L524" i="3"/>
  <c r="H525" i="3"/>
  <c r="I525" i="3"/>
  <c r="K525" i="3"/>
  <c r="L525" i="3"/>
  <c r="H526" i="3"/>
  <c r="I526" i="3"/>
  <c r="K526" i="3"/>
  <c r="L526" i="3"/>
  <c r="H527" i="3"/>
  <c r="I527" i="3"/>
  <c r="K527" i="3"/>
  <c r="L527" i="3"/>
  <c r="H528" i="3"/>
  <c r="I528" i="3"/>
  <c r="K528" i="3"/>
  <c r="L528" i="3"/>
  <c r="H529" i="3"/>
  <c r="I529" i="3"/>
  <c r="K529" i="3"/>
  <c r="L529" i="3"/>
  <c r="H530" i="3"/>
  <c r="I530" i="3"/>
  <c r="K530" i="3"/>
  <c r="L530" i="3"/>
  <c r="H531" i="3"/>
  <c r="I531" i="3"/>
  <c r="K531" i="3"/>
  <c r="L531" i="3"/>
  <c r="H532" i="3"/>
  <c r="I532" i="3"/>
  <c r="K532" i="3"/>
  <c r="L532" i="3"/>
  <c r="H533" i="3"/>
  <c r="I533" i="3"/>
  <c r="K533" i="3"/>
  <c r="L533" i="3"/>
  <c r="H534" i="3"/>
  <c r="I534" i="3"/>
  <c r="K534" i="3"/>
  <c r="L534" i="3"/>
  <c r="H535" i="3"/>
  <c r="I535" i="3"/>
  <c r="K535" i="3"/>
  <c r="L535" i="3"/>
  <c r="H536" i="3"/>
  <c r="I536" i="3"/>
  <c r="K536" i="3"/>
  <c r="L536" i="3"/>
  <c r="H537" i="3"/>
  <c r="I537" i="3"/>
  <c r="K537" i="3"/>
  <c r="L537" i="3"/>
  <c r="H538" i="3"/>
  <c r="I538" i="3"/>
  <c r="K538" i="3"/>
  <c r="L538" i="3"/>
  <c r="H539" i="3"/>
  <c r="I539" i="3"/>
  <c r="K539" i="3"/>
  <c r="L539" i="3"/>
  <c r="H540" i="3"/>
  <c r="I540" i="3"/>
  <c r="K540" i="3"/>
  <c r="L540" i="3"/>
  <c r="H541" i="3"/>
  <c r="I541" i="3"/>
  <c r="K541" i="3"/>
  <c r="L541" i="3"/>
  <c r="H542" i="3"/>
  <c r="I542" i="3"/>
  <c r="K542" i="3"/>
  <c r="L542" i="3"/>
  <c r="H543" i="3"/>
  <c r="I543" i="3"/>
  <c r="K543" i="3"/>
  <c r="L543" i="3"/>
  <c r="H544" i="3"/>
  <c r="I544" i="3"/>
  <c r="K544" i="3"/>
  <c r="L544" i="3"/>
  <c r="H545" i="3"/>
  <c r="I545" i="3"/>
  <c r="K545" i="3"/>
  <c r="L545" i="3"/>
  <c r="H546" i="3"/>
  <c r="I546" i="3"/>
  <c r="K546" i="3"/>
  <c r="L546" i="3"/>
  <c r="H547" i="3"/>
  <c r="I547" i="3"/>
  <c r="K547" i="3"/>
  <c r="L547" i="3"/>
  <c r="H548" i="3"/>
  <c r="I548" i="3"/>
  <c r="K548" i="3"/>
  <c r="L548" i="3"/>
  <c r="H549" i="3"/>
  <c r="I549" i="3"/>
  <c r="K549" i="3"/>
  <c r="L549" i="3"/>
  <c r="H550" i="3"/>
  <c r="I550" i="3"/>
  <c r="K550" i="3"/>
  <c r="L550" i="3"/>
  <c r="H551" i="3"/>
  <c r="I551" i="3"/>
  <c r="K551" i="3"/>
  <c r="L551" i="3"/>
  <c r="H552" i="3"/>
  <c r="I552" i="3"/>
  <c r="K552" i="3"/>
  <c r="L552" i="3"/>
  <c r="H553" i="3"/>
  <c r="I553" i="3"/>
  <c r="K553" i="3"/>
  <c r="L553" i="3"/>
  <c r="H554" i="3"/>
  <c r="I554" i="3"/>
  <c r="K554" i="3"/>
  <c r="L554" i="3"/>
  <c r="H555" i="3"/>
  <c r="I555" i="3"/>
  <c r="K555" i="3"/>
  <c r="L555" i="3"/>
  <c r="H556" i="3"/>
  <c r="I556" i="3"/>
  <c r="K556" i="3"/>
  <c r="L556" i="3"/>
  <c r="H557" i="3"/>
  <c r="I557" i="3"/>
  <c r="K557" i="3"/>
  <c r="L557" i="3"/>
  <c r="H558" i="3"/>
  <c r="I558" i="3"/>
  <c r="K558" i="3"/>
  <c r="L558" i="3"/>
  <c r="H559" i="3"/>
  <c r="I559" i="3"/>
  <c r="K559" i="3"/>
  <c r="L559" i="3"/>
  <c r="H560" i="3"/>
  <c r="I560" i="3"/>
  <c r="K560" i="3"/>
  <c r="L560" i="3"/>
  <c r="H561" i="3"/>
  <c r="I561" i="3"/>
  <c r="K561" i="3"/>
  <c r="L561" i="3"/>
  <c r="H562" i="3"/>
  <c r="I562" i="3"/>
  <c r="K562" i="3"/>
  <c r="L562" i="3"/>
  <c r="H563" i="3"/>
  <c r="I563" i="3"/>
  <c r="K563" i="3"/>
  <c r="L563" i="3"/>
  <c r="H564" i="3"/>
  <c r="I564" i="3"/>
  <c r="K564" i="3"/>
  <c r="L564" i="3"/>
  <c r="H565" i="3"/>
  <c r="I565" i="3"/>
  <c r="K565" i="3"/>
  <c r="L565" i="3"/>
  <c r="H566" i="3"/>
  <c r="I566" i="3"/>
  <c r="K566" i="3"/>
  <c r="L566" i="3"/>
  <c r="H567" i="3"/>
  <c r="I567" i="3"/>
  <c r="K567" i="3"/>
  <c r="L567" i="3"/>
  <c r="H568" i="3"/>
  <c r="I568" i="3"/>
  <c r="K568" i="3"/>
  <c r="L568" i="3"/>
  <c r="H569" i="3"/>
  <c r="I569" i="3"/>
  <c r="K569" i="3"/>
  <c r="L569" i="3"/>
  <c r="H570" i="3"/>
  <c r="I570" i="3"/>
  <c r="K570" i="3"/>
  <c r="L570" i="3"/>
  <c r="H571" i="3"/>
  <c r="I571" i="3"/>
  <c r="K571" i="3"/>
  <c r="L571" i="3"/>
  <c r="H572" i="3"/>
  <c r="I572" i="3"/>
  <c r="K572" i="3"/>
  <c r="L572" i="3"/>
  <c r="H573" i="3"/>
  <c r="I573" i="3"/>
  <c r="K573" i="3"/>
  <c r="L573" i="3"/>
  <c r="H574" i="3"/>
  <c r="I574" i="3"/>
  <c r="K574" i="3"/>
  <c r="L574" i="3"/>
  <c r="H575" i="3"/>
  <c r="I575" i="3"/>
  <c r="K575" i="3"/>
  <c r="L575" i="3"/>
  <c r="H576" i="3"/>
  <c r="I576" i="3"/>
  <c r="K576" i="3"/>
  <c r="L576" i="3"/>
  <c r="H577" i="3"/>
  <c r="I577" i="3"/>
  <c r="K577" i="3"/>
  <c r="L577" i="3"/>
  <c r="H578" i="3"/>
  <c r="I578" i="3"/>
  <c r="K578" i="3"/>
  <c r="L578" i="3"/>
  <c r="H579" i="3"/>
  <c r="I579" i="3"/>
  <c r="K579" i="3"/>
  <c r="L579" i="3"/>
  <c r="H580" i="3"/>
  <c r="I580" i="3"/>
  <c r="K580" i="3"/>
  <c r="L580" i="3"/>
  <c r="H581" i="3"/>
  <c r="I581" i="3"/>
  <c r="K581" i="3"/>
  <c r="L581" i="3"/>
  <c r="H582" i="3"/>
  <c r="I582" i="3"/>
  <c r="K582" i="3"/>
  <c r="L582" i="3"/>
  <c r="H583" i="3"/>
  <c r="I583" i="3"/>
  <c r="K583" i="3"/>
  <c r="L583" i="3"/>
  <c r="H584" i="3"/>
  <c r="I584" i="3"/>
  <c r="K584" i="3"/>
  <c r="L584" i="3"/>
  <c r="H585" i="3"/>
  <c r="I585" i="3"/>
  <c r="K585" i="3"/>
  <c r="L585" i="3"/>
  <c r="H586" i="3"/>
  <c r="I586" i="3"/>
  <c r="K586" i="3"/>
  <c r="L586" i="3"/>
  <c r="H587" i="3"/>
  <c r="I587" i="3"/>
  <c r="K587" i="3"/>
  <c r="L587" i="3"/>
  <c r="H588" i="3"/>
  <c r="I588" i="3"/>
  <c r="K588" i="3"/>
  <c r="L588" i="3"/>
  <c r="H589" i="3"/>
  <c r="I589" i="3"/>
  <c r="K589" i="3"/>
  <c r="L589" i="3"/>
  <c r="H590" i="3"/>
  <c r="I590" i="3"/>
  <c r="K590" i="3"/>
  <c r="L590" i="3"/>
  <c r="H591" i="3"/>
  <c r="I591" i="3"/>
  <c r="K591" i="3"/>
  <c r="L591" i="3"/>
  <c r="H592" i="3"/>
  <c r="I592" i="3"/>
  <c r="K592" i="3"/>
  <c r="L592" i="3"/>
  <c r="H593" i="3"/>
  <c r="I593" i="3"/>
  <c r="K593" i="3"/>
  <c r="L593" i="3"/>
  <c r="H594" i="3"/>
  <c r="I594" i="3"/>
  <c r="K594" i="3"/>
  <c r="L594" i="3"/>
  <c r="H595" i="3"/>
  <c r="I595" i="3"/>
  <c r="K595" i="3"/>
  <c r="L595" i="3"/>
  <c r="H596" i="3"/>
  <c r="I596" i="3"/>
  <c r="K596" i="3"/>
  <c r="L596" i="3"/>
  <c r="H597" i="3"/>
  <c r="I597" i="3"/>
  <c r="K597" i="3"/>
  <c r="L597" i="3"/>
  <c r="H598" i="3"/>
  <c r="I598" i="3"/>
  <c r="K598" i="3"/>
  <c r="L598" i="3"/>
  <c r="H599" i="3"/>
  <c r="I599" i="3"/>
  <c r="K599" i="3"/>
  <c r="L599" i="3"/>
  <c r="H600" i="3"/>
  <c r="I600" i="3"/>
  <c r="K600" i="3"/>
  <c r="L600" i="3"/>
  <c r="H601" i="3"/>
  <c r="I601" i="3"/>
  <c r="K601" i="3"/>
  <c r="L601" i="3"/>
  <c r="H602" i="3"/>
  <c r="I602" i="3"/>
  <c r="K602" i="3"/>
  <c r="L602" i="3"/>
  <c r="H603" i="3"/>
  <c r="I603" i="3"/>
  <c r="K603" i="3"/>
  <c r="L603" i="3"/>
  <c r="H604" i="3"/>
  <c r="I604" i="3"/>
  <c r="K604" i="3"/>
  <c r="L604" i="3"/>
  <c r="H605" i="3"/>
  <c r="I605" i="3"/>
  <c r="K605" i="3"/>
  <c r="L605" i="3"/>
  <c r="H606" i="3"/>
  <c r="I606" i="3"/>
  <c r="K606" i="3"/>
  <c r="L606" i="3"/>
  <c r="H607" i="3"/>
  <c r="I607" i="3"/>
  <c r="K607" i="3"/>
  <c r="L607" i="3"/>
  <c r="H608" i="3"/>
  <c r="I608" i="3"/>
  <c r="K608" i="3"/>
  <c r="L608" i="3"/>
  <c r="H609" i="3"/>
  <c r="I609" i="3"/>
  <c r="K609" i="3"/>
  <c r="L609" i="3"/>
  <c r="H610" i="3"/>
  <c r="I610" i="3"/>
  <c r="K610" i="3"/>
  <c r="L610" i="3"/>
  <c r="H611" i="3"/>
  <c r="I611" i="3"/>
  <c r="K611" i="3"/>
  <c r="L611" i="3"/>
  <c r="H612" i="3"/>
  <c r="I612" i="3"/>
  <c r="K612" i="3"/>
  <c r="L612" i="3"/>
  <c r="H613" i="3"/>
  <c r="I613" i="3"/>
  <c r="K613" i="3"/>
  <c r="L613" i="3"/>
  <c r="H614" i="3"/>
  <c r="I614" i="3"/>
  <c r="K614" i="3"/>
  <c r="L614" i="3"/>
  <c r="H615" i="3"/>
  <c r="I615" i="3"/>
  <c r="K615" i="3"/>
  <c r="L615" i="3"/>
  <c r="H616" i="3"/>
  <c r="I616" i="3"/>
  <c r="K616" i="3"/>
  <c r="L616" i="3"/>
  <c r="H617" i="3"/>
  <c r="I617" i="3"/>
  <c r="K617" i="3"/>
  <c r="L617" i="3"/>
  <c r="H618" i="3"/>
  <c r="I618" i="3"/>
  <c r="K618" i="3"/>
  <c r="L618" i="3"/>
  <c r="H619" i="3"/>
  <c r="I619" i="3"/>
  <c r="K619" i="3"/>
  <c r="L619" i="3"/>
  <c r="H620" i="3"/>
  <c r="I620" i="3"/>
  <c r="K620" i="3"/>
  <c r="L620" i="3"/>
  <c r="H621" i="3"/>
  <c r="I621" i="3"/>
  <c r="K621" i="3"/>
  <c r="L621" i="3"/>
  <c r="H622" i="3"/>
  <c r="I622" i="3"/>
  <c r="K622" i="3"/>
  <c r="L622" i="3"/>
  <c r="H623" i="3"/>
  <c r="I623" i="3"/>
  <c r="K623" i="3"/>
  <c r="L623" i="3"/>
  <c r="H624" i="3"/>
  <c r="I624" i="3"/>
  <c r="K624" i="3"/>
  <c r="L624" i="3"/>
  <c r="H625" i="3"/>
  <c r="I625" i="3"/>
  <c r="K625" i="3"/>
  <c r="L625" i="3"/>
  <c r="H626" i="3"/>
  <c r="I626" i="3"/>
  <c r="K626" i="3"/>
  <c r="L626" i="3"/>
  <c r="H627" i="3"/>
  <c r="I627" i="3"/>
  <c r="K627" i="3"/>
  <c r="L627" i="3"/>
  <c r="H628" i="3"/>
  <c r="I628" i="3"/>
  <c r="K628" i="3"/>
  <c r="L628" i="3"/>
  <c r="H629" i="3"/>
  <c r="I629" i="3"/>
  <c r="K629" i="3"/>
  <c r="L629" i="3"/>
  <c r="H630" i="3"/>
  <c r="I630" i="3"/>
  <c r="K630" i="3"/>
  <c r="L630" i="3"/>
  <c r="H631" i="3"/>
  <c r="I631" i="3"/>
  <c r="K631" i="3"/>
  <c r="L631" i="3"/>
  <c r="H632" i="3"/>
  <c r="I632" i="3"/>
  <c r="K632" i="3"/>
  <c r="L632" i="3"/>
  <c r="H633" i="3"/>
  <c r="I633" i="3"/>
  <c r="K633" i="3"/>
  <c r="L633" i="3"/>
  <c r="H634" i="3"/>
  <c r="I634" i="3"/>
  <c r="K634" i="3"/>
  <c r="L634" i="3"/>
  <c r="H635" i="3"/>
  <c r="I635" i="3"/>
  <c r="K635" i="3"/>
  <c r="L635" i="3"/>
  <c r="H636" i="3"/>
  <c r="I636" i="3"/>
  <c r="K636" i="3"/>
  <c r="L636" i="3"/>
  <c r="H637" i="3"/>
  <c r="I637" i="3"/>
  <c r="K637" i="3"/>
  <c r="L637" i="3"/>
  <c r="H638" i="3"/>
  <c r="I638" i="3"/>
  <c r="K638" i="3"/>
  <c r="L638" i="3"/>
  <c r="H639" i="3"/>
  <c r="I639" i="3"/>
  <c r="K639" i="3"/>
  <c r="L639" i="3"/>
  <c r="H640" i="3"/>
  <c r="I640" i="3"/>
  <c r="K640" i="3"/>
  <c r="L640" i="3"/>
  <c r="H641" i="3"/>
  <c r="I641" i="3"/>
  <c r="K641" i="3"/>
  <c r="L641" i="3"/>
  <c r="H642" i="3"/>
  <c r="I642" i="3"/>
  <c r="K642" i="3"/>
  <c r="L642" i="3"/>
  <c r="H643" i="3"/>
  <c r="I643" i="3"/>
  <c r="K643" i="3"/>
  <c r="L643" i="3"/>
  <c r="H644" i="3"/>
  <c r="I644" i="3"/>
  <c r="K644" i="3"/>
  <c r="L644" i="3"/>
  <c r="H645" i="3"/>
  <c r="I645" i="3"/>
  <c r="K645" i="3"/>
  <c r="L645" i="3"/>
  <c r="H646" i="3"/>
  <c r="I646" i="3"/>
  <c r="K646" i="3"/>
  <c r="L646" i="3"/>
  <c r="H647" i="3"/>
  <c r="I647" i="3"/>
  <c r="K647" i="3"/>
  <c r="L647" i="3"/>
  <c r="H648" i="3"/>
  <c r="I648" i="3"/>
  <c r="K648" i="3"/>
  <c r="L648" i="3"/>
  <c r="H649" i="3"/>
  <c r="I649" i="3"/>
  <c r="K649" i="3"/>
  <c r="L649" i="3"/>
  <c r="H650" i="3"/>
  <c r="I650" i="3"/>
  <c r="K650" i="3"/>
  <c r="L650" i="3"/>
  <c r="H651" i="3"/>
  <c r="I651" i="3"/>
  <c r="K651" i="3"/>
  <c r="L651" i="3"/>
  <c r="H652" i="3"/>
  <c r="I652" i="3"/>
  <c r="K652" i="3"/>
  <c r="L652" i="3"/>
  <c r="H653" i="3"/>
  <c r="I653" i="3"/>
  <c r="K653" i="3"/>
  <c r="L653" i="3"/>
  <c r="H654" i="3"/>
  <c r="I654" i="3"/>
  <c r="K654" i="3"/>
  <c r="L654" i="3"/>
  <c r="H655" i="3"/>
  <c r="I655" i="3"/>
  <c r="K655" i="3"/>
  <c r="L655" i="3"/>
  <c r="H656" i="3"/>
  <c r="I656" i="3"/>
  <c r="K656" i="3"/>
  <c r="L656" i="3"/>
  <c r="H657" i="3"/>
  <c r="I657" i="3"/>
  <c r="K657" i="3"/>
  <c r="L657" i="3"/>
  <c r="H658" i="3"/>
  <c r="I658" i="3"/>
  <c r="K658" i="3"/>
  <c r="L658" i="3"/>
  <c r="H659" i="3"/>
  <c r="I659" i="3"/>
  <c r="K659" i="3"/>
  <c r="L659" i="3"/>
  <c r="H660" i="3"/>
  <c r="I660" i="3"/>
  <c r="K660" i="3"/>
  <c r="L660" i="3"/>
  <c r="H661" i="3"/>
  <c r="I661" i="3"/>
  <c r="K661" i="3"/>
  <c r="L661" i="3"/>
  <c r="H662" i="3"/>
  <c r="I662" i="3"/>
  <c r="K662" i="3"/>
  <c r="L662" i="3"/>
  <c r="H663" i="3"/>
  <c r="I663" i="3"/>
  <c r="K663" i="3"/>
  <c r="L663" i="3"/>
  <c r="H664" i="3"/>
  <c r="I664" i="3"/>
  <c r="K664" i="3"/>
  <c r="L664" i="3"/>
  <c r="H665" i="3"/>
  <c r="I665" i="3"/>
  <c r="K665" i="3"/>
  <c r="L665" i="3"/>
  <c r="H666" i="3"/>
  <c r="I666" i="3"/>
  <c r="K666" i="3"/>
  <c r="L666" i="3"/>
  <c r="H667" i="3"/>
  <c r="I667" i="3"/>
  <c r="K667" i="3"/>
  <c r="L667" i="3"/>
  <c r="H668" i="3"/>
  <c r="I668" i="3"/>
  <c r="K668" i="3"/>
  <c r="L668" i="3"/>
  <c r="H669" i="3"/>
  <c r="I669" i="3"/>
  <c r="K669" i="3"/>
  <c r="L669" i="3"/>
  <c r="H670" i="3"/>
  <c r="I670" i="3"/>
  <c r="K670" i="3"/>
  <c r="L670" i="3"/>
  <c r="H671" i="3"/>
  <c r="I671" i="3"/>
  <c r="K671" i="3"/>
  <c r="L671" i="3"/>
  <c r="H672" i="3"/>
  <c r="I672" i="3"/>
  <c r="K672" i="3"/>
  <c r="L672" i="3"/>
  <c r="H673" i="3"/>
  <c r="I673" i="3"/>
  <c r="K673" i="3"/>
  <c r="L673" i="3"/>
  <c r="H674" i="3"/>
  <c r="I674" i="3"/>
  <c r="K674" i="3"/>
  <c r="L674" i="3"/>
  <c r="H675" i="3"/>
  <c r="I675" i="3"/>
  <c r="K675" i="3"/>
  <c r="L675" i="3"/>
  <c r="H676" i="3"/>
  <c r="I676" i="3"/>
  <c r="K676" i="3"/>
  <c r="L676" i="3"/>
  <c r="H677" i="3"/>
  <c r="I677" i="3"/>
  <c r="K677" i="3"/>
  <c r="L677" i="3"/>
  <c r="H678" i="3"/>
  <c r="I678" i="3"/>
  <c r="K678" i="3"/>
  <c r="L678" i="3"/>
  <c r="H679" i="3"/>
  <c r="I679" i="3"/>
  <c r="K679" i="3"/>
  <c r="L679" i="3"/>
  <c r="H680" i="3"/>
  <c r="I680" i="3"/>
  <c r="K680" i="3"/>
  <c r="L680" i="3"/>
  <c r="H681" i="3"/>
  <c r="I681" i="3"/>
  <c r="K681" i="3"/>
  <c r="L681" i="3"/>
  <c r="H682" i="3"/>
  <c r="I682" i="3"/>
  <c r="K682" i="3"/>
  <c r="L682" i="3"/>
  <c r="H683" i="3"/>
  <c r="I683" i="3"/>
  <c r="K683" i="3"/>
  <c r="L683" i="3"/>
  <c r="H684" i="3"/>
  <c r="I684" i="3"/>
  <c r="K684" i="3"/>
  <c r="L684" i="3"/>
  <c r="H685" i="3"/>
  <c r="I685" i="3"/>
  <c r="K685" i="3"/>
  <c r="L685" i="3"/>
  <c r="H686" i="3"/>
  <c r="I686" i="3"/>
  <c r="K686" i="3"/>
  <c r="L686" i="3"/>
  <c r="H687" i="3"/>
  <c r="I687" i="3"/>
  <c r="K687" i="3"/>
  <c r="L687" i="3"/>
  <c r="H688" i="3"/>
  <c r="I688" i="3"/>
  <c r="K688" i="3"/>
  <c r="L688" i="3"/>
  <c r="H689" i="3"/>
  <c r="I689" i="3"/>
  <c r="K689" i="3"/>
  <c r="L689" i="3"/>
  <c r="H690" i="3"/>
  <c r="I690" i="3"/>
  <c r="K690" i="3"/>
  <c r="L690" i="3"/>
  <c r="H691" i="3"/>
  <c r="I691" i="3"/>
  <c r="K691" i="3"/>
  <c r="L691" i="3"/>
  <c r="H692" i="3"/>
  <c r="I692" i="3"/>
  <c r="K692" i="3"/>
  <c r="L692" i="3"/>
  <c r="H693" i="3"/>
  <c r="I693" i="3"/>
  <c r="K693" i="3"/>
  <c r="L693" i="3"/>
  <c r="H694" i="3"/>
  <c r="I694" i="3"/>
  <c r="K694" i="3"/>
  <c r="L694" i="3"/>
  <c r="H695" i="3"/>
  <c r="I695" i="3"/>
  <c r="K695" i="3"/>
  <c r="L695" i="3"/>
  <c r="H696" i="3"/>
  <c r="I696" i="3"/>
  <c r="K696" i="3"/>
  <c r="L696" i="3"/>
  <c r="H697" i="3"/>
  <c r="I697" i="3"/>
  <c r="K697" i="3"/>
  <c r="L697" i="3"/>
  <c r="H698" i="3"/>
  <c r="I698" i="3"/>
  <c r="K698" i="3"/>
  <c r="L698" i="3"/>
  <c r="H699" i="3"/>
  <c r="I699" i="3"/>
  <c r="K699" i="3"/>
  <c r="L699" i="3"/>
  <c r="H700" i="3"/>
  <c r="I700" i="3"/>
  <c r="K700" i="3"/>
  <c r="L700" i="3"/>
  <c r="H701" i="3"/>
  <c r="I701" i="3"/>
  <c r="K701" i="3"/>
  <c r="L701" i="3"/>
  <c r="H702" i="3"/>
  <c r="I702" i="3"/>
  <c r="K702" i="3"/>
  <c r="L702" i="3"/>
  <c r="H703" i="3"/>
  <c r="I703" i="3"/>
  <c r="K703" i="3"/>
  <c r="L703" i="3"/>
  <c r="H704" i="3"/>
  <c r="I704" i="3"/>
  <c r="K704" i="3"/>
  <c r="L704" i="3"/>
  <c r="H705" i="3"/>
  <c r="I705" i="3"/>
  <c r="K705" i="3"/>
  <c r="L705" i="3"/>
  <c r="H706" i="3"/>
  <c r="I706" i="3"/>
  <c r="K706" i="3"/>
  <c r="L706" i="3"/>
  <c r="H707" i="3"/>
  <c r="I707" i="3"/>
  <c r="K707" i="3"/>
  <c r="L707" i="3"/>
  <c r="H708" i="3"/>
  <c r="I708" i="3"/>
  <c r="K708" i="3"/>
  <c r="L708" i="3"/>
  <c r="H709" i="3"/>
  <c r="I709" i="3"/>
  <c r="K709" i="3"/>
  <c r="L709" i="3"/>
  <c r="H710" i="3"/>
  <c r="I710" i="3"/>
  <c r="K710" i="3"/>
  <c r="L710" i="3"/>
  <c r="H711" i="3"/>
  <c r="I711" i="3"/>
  <c r="K711" i="3"/>
  <c r="L711" i="3"/>
  <c r="H712" i="3"/>
  <c r="I712" i="3"/>
  <c r="K712" i="3"/>
  <c r="L712" i="3"/>
  <c r="H713" i="3"/>
  <c r="I713" i="3"/>
  <c r="K713" i="3"/>
  <c r="L713" i="3"/>
  <c r="H714" i="3"/>
  <c r="I714" i="3"/>
  <c r="K714" i="3"/>
  <c r="L714" i="3"/>
  <c r="H715" i="3"/>
  <c r="I715" i="3"/>
  <c r="K715" i="3"/>
  <c r="L715" i="3"/>
  <c r="H716" i="3"/>
  <c r="I716" i="3"/>
  <c r="K716" i="3"/>
  <c r="L716" i="3"/>
  <c r="H717" i="3"/>
  <c r="I717" i="3"/>
  <c r="K717" i="3"/>
  <c r="L717" i="3"/>
  <c r="H718" i="3"/>
  <c r="I718" i="3"/>
  <c r="K718" i="3"/>
  <c r="L718" i="3"/>
  <c r="H719" i="3"/>
  <c r="I719" i="3"/>
  <c r="K719" i="3"/>
  <c r="L719" i="3"/>
  <c r="H720" i="3"/>
  <c r="I720" i="3"/>
  <c r="K720" i="3"/>
  <c r="L720" i="3"/>
  <c r="H721" i="3"/>
  <c r="I721" i="3"/>
  <c r="K721" i="3"/>
  <c r="L721" i="3"/>
  <c r="H722" i="3"/>
  <c r="I722" i="3"/>
  <c r="K722" i="3"/>
  <c r="L722" i="3"/>
  <c r="H723" i="3"/>
  <c r="I723" i="3"/>
  <c r="K723" i="3"/>
  <c r="L723" i="3"/>
  <c r="H724" i="3"/>
  <c r="I724" i="3"/>
  <c r="K724" i="3"/>
  <c r="L724" i="3"/>
  <c r="H725" i="3"/>
  <c r="I725" i="3"/>
  <c r="K725" i="3"/>
  <c r="L725" i="3"/>
  <c r="H726" i="3"/>
  <c r="I726" i="3"/>
  <c r="K726" i="3"/>
  <c r="L726" i="3"/>
  <c r="H727" i="3"/>
  <c r="I727" i="3"/>
  <c r="K727" i="3"/>
  <c r="L727" i="3"/>
  <c r="H728" i="3"/>
  <c r="I728" i="3"/>
  <c r="K728" i="3"/>
  <c r="L728" i="3"/>
  <c r="H729" i="3"/>
  <c r="I729" i="3"/>
  <c r="K729" i="3"/>
  <c r="L729" i="3"/>
  <c r="H730" i="3"/>
  <c r="I730" i="3"/>
  <c r="K730" i="3"/>
  <c r="L730" i="3"/>
  <c r="H731" i="3"/>
  <c r="I731" i="3"/>
  <c r="K731" i="3"/>
  <c r="L731" i="3"/>
  <c r="H732" i="3"/>
  <c r="I732" i="3"/>
  <c r="K732" i="3"/>
  <c r="L732" i="3"/>
  <c r="H733" i="3"/>
  <c r="I733" i="3"/>
  <c r="K733" i="3"/>
  <c r="L733" i="3"/>
  <c r="H734" i="3"/>
  <c r="I734" i="3"/>
  <c r="K734" i="3"/>
  <c r="L734" i="3"/>
  <c r="H735" i="3"/>
  <c r="I735" i="3"/>
  <c r="K735" i="3"/>
  <c r="L735" i="3"/>
  <c r="H736" i="3"/>
  <c r="I736" i="3"/>
  <c r="K736" i="3"/>
  <c r="L736" i="3"/>
  <c r="H737" i="3"/>
  <c r="I737" i="3"/>
  <c r="K737" i="3"/>
  <c r="L737" i="3"/>
  <c r="H738" i="3"/>
  <c r="I738" i="3"/>
  <c r="K738" i="3"/>
  <c r="L738" i="3"/>
  <c r="H739" i="3"/>
  <c r="I739" i="3"/>
  <c r="K739" i="3"/>
  <c r="L739" i="3"/>
  <c r="H740" i="3"/>
  <c r="I740" i="3"/>
  <c r="K740" i="3"/>
  <c r="L740" i="3"/>
  <c r="H741" i="3"/>
  <c r="I741" i="3"/>
  <c r="K741" i="3"/>
  <c r="L741" i="3"/>
  <c r="H742" i="3"/>
  <c r="I742" i="3"/>
  <c r="K742" i="3"/>
  <c r="L742" i="3"/>
  <c r="H743" i="3"/>
  <c r="I743" i="3"/>
  <c r="K743" i="3"/>
  <c r="L743" i="3"/>
  <c r="H744" i="3"/>
  <c r="I744" i="3"/>
  <c r="K744" i="3"/>
  <c r="L744" i="3"/>
  <c r="H745" i="3"/>
  <c r="I745" i="3"/>
  <c r="K745" i="3"/>
  <c r="L745" i="3"/>
  <c r="H746" i="3"/>
  <c r="I746" i="3"/>
  <c r="K746" i="3"/>
  <c r="L746" i="3"/>
  <c r="H747" i="3"/>
  <c r="I747" i="3"/>
  <c r="K747" i="3"/>
  <c r="L747" i="3"/>
  <c r="H748" i="3"/>
  <c r="I748" i="3"/>
  <c r="K748" i="3"/>
  <c r="L748" i="3"/>
  <c r="H749" i="3"/>
  <c r="I749" i="3"/>
  <c r="K749" i="3"/>
  <c r="L749" i="3"/>
  <c r="H750" i="3"/>
  <c r="I750" i="3"/>
  <c r="K750" i="3"/>
  <c r="L750" i="3"/>
  <c r="H751" i="3"/>
  <c r="I751" i="3"/>
  <c r="K751" i="3"/>
  <c r="L751" i="3"/>
  <c r="H752" i="3"/>
  <c r="I752" i="3"/>
  <c r="K752" i="3"/>
  <c r="L752" i="3"/>
  <c r="H753" i="3"/>
  <c r="I753" i="3"/>
  <c r="K753" i="3"/>
  <c r="L753" i="3"/>
  <c r="H754" i="3"/>
  <c r="I754" i="3"/>
  <c r="K754" i="3"/>
  <c r="L754" i="3"/>
  <c r="H755" i="3"/>
  <c r="I755" i="3"/>
  <c r="K755" i="3"/>
  <c r="L755" i="3"/>
  <c r="H756" i="3"/>
  <c r="I756" i="3"/>
  <c r="K756" i="3"/>
  <c r="L756" i="3"/>
  <c r="H757" i="3"/>
  <c r="I757" i="3"/>
  <c r="K757" i="3"/>
  <c r="L757" i="3"/>
  <c r="H758" i="3"/>
  <c r="I758" i="3"/>
  <c r="K758" i="3"/>
  <c r="L758" i="3"/>
  <c r="H759" i="3"/>
  <c r="I759" i="3"/>
  <c r="K759" i="3"/>
  <c r="L759" i="3"/>
  <c r="H760" i="3"/>
  <c r="I760" i="3"/>
  <c r="K760" i="3"/>
  <c r="L760" i="3"/>
  <c r="H761" i="3"/>
  <c r="I761" i="3"/>
  <c r="K761" i="3"/>
  <c r="L761" i="3"/>
  <c r="H762" i="3"/>
  <c r="I762" i="3"/>
  <c r="K762" i="3"/>
  <c r="L762" i="3"/>
  <c r="H763" i="3"/>
  <c r="I763" i="3"/>
  <c r="K763" i="3"/>
  <c r="L763" i="3"/>
  <c r="H764" i="3"/>
  <c r="I764" i="3"/>
  <c r="K764" i="3"/>
  <c r="L764" i="3"/>
  <c r="H765" i="3"/>
  <c r="I765" i="3"/>
  <c r="K765" i="3"/>
  <c r="L765" i="3"/>
  <c r="H766" i="3"/>
  <c r="I766" i="3"/>
  <c r="K766" i="3"/>
  <c r="L766" i="3"/>
  <c r="H767" i="3"/>
  <c r="I767" i="3"/>
  <c r="K767" i="3"/>
  <c r="L767" i="3"/>
  <c r="H768" i="3"/>
  <c r="I768" i="3"/>
  <c r="K768" i="3"/>
  <c r="L768" i="3"/>
  <c r="H769" i="3"/>
  <c r="I769" i="3"/>
  <c r="K769" i="3"/>
  <c r="L769" i="3"/>
  <c r="H770" i="3"/>
  <c r="I770" i="3"/>
  <c r="K770" i="3"/>
  <c r="L770" i="3"/>
  <c r="H771" i="3"/>
  <c r="I771" i="3"/>
  <c r="K771" i="3"/>
  <c r="L771" i="3"/>
  <c r="H772" i="3"/>
  <c r="I772" i="3"/>
  <c r="K772" i="3"/>
  <c r="L772" i="3"/>
  <c r="H773" i="3"/>
  <c r="I773" i="3"/>
  <c r="K773" i="3"/>
  <c r="L773" i="3"/>
  <c r="H774" i="3"/>
  <c r="I774" i="3"/>
  <c r="K774" i="3"/>
  <c r="L774" i="3"/>
  <c r="H775" i="3"/>
  <c r="I775" i="3"/>
  <c r="K775" i="3"/>
  <c r="L775" i="3"/>
  <c r="H776" i="3"/>
  <c r="I776" i="3"/>
  <c r="K776" i="3"/>
  <c r="L776" i="3"/>
  <c r="H777" i="3"/>
  <c r="I777" i="3"/>
  <c r="K777" i="3"/>
  <c r="L777" i="3"/>
  <c r="H778" i="3"/>
  <c r="I778" i="3"/>
  <c r="K778" i="3"/>
  <c r="L778" i="3"/>
  <c r="H779" i="3"/>
  <c r="I779" i="3"/>
  <c r="K779" i="3"/>
  <c r="L779" i="3"/>
  <c r="H780" i="3"/>
  <c r="I780" i="3"/>
  <c r="K780" i="3"/>
  <c r="L780" i="3"/>
  <c r="H781" i="3"/>
  <c r="I781" i="3"/>
  <c r="K781" i="3"/>
  <c r="L781" i="3"/>
  <c r="H782" i="3"/>
  <c r="I782" i="3"/>
  <c r="K782" i="3"/>
  <c r="L782" i="3"/>
  <c r="H783" i="3"/>
  <c r="I783" i="3"/>
  <c r="K783" i="3"/>
  <c r="L783" i="3"/>
  <c r="H784" i="3"/>
  <c r="I784" i="3"/>
  <c r="K784" i="3"/>
  <c r="L784" i="3"/>
  <c r="H785" i="3"/>
  <c r="I785" i="3"/>
  <c r="K785" i="3"/>
  <c r="L785" i="3"/>
  <c r="H786" i="3"/>
  <c r="I786" i="3"/>
  <c r="K786" i="3"/>
  <c r="L786" i="3"/>
  <c r="H787" i="3"/>
  <c r="I787" i="3"/>
  <c r="K787" i="3"/>
  <c r="L787" i="3"/>
  <c r="H788" i="3"/>
  <c r="I788" i="3"/>
  <c r="K788" i="3"/>
  <c r="L788" i="3"/>
  <c r="H789" i="3"/>
  <c r="I789" i="3"/>
  <c r="K789" i="3"/>
  <c r="L789" i="3"/>
  <c r="H790" i="3"/>
  <c r="I790" i="3"/>
  <c r="K790" i="3"/>
  <c r="L790" i="3"/>
  <c r="H791" i="3"/>
  <c r="I791" i="3"/>
  <c r="K791" i="3"/>
  <c r="L791" i="3"/>
  <c r="H792" i="3"/>
  <c r="I792" i="3"/>
  <c r="K792" i="3"/>
  <c r="L792" i="3"/>
  <c r="H793" i="3"/>
  <c r="I793" i="3"/>
  <c r="K793" i="3"/>
  <c r="L793" i="3"/>
  <c r="H794" i="3"/>
  <c r="I794" i="3"/>
  <c r="K794" i="3"/>
  <c r="L794" i="3"/>
  <c r="H795" i="3"/>
  <c r="I795" i="3"/>
  <c r="K795" i="3"/>
  <c r="L795" i="3"/>
  <c r="H796" i="3"/>
  <c r="I796" i="3"/>
  <c r="K796" i="3"/>
  <c r="L796" i="3"/>
  <c r="H797" i="3"/>
  <c r="I797" i="3"/>
  <c r="K797" i="3"/>
  <c r="L797" i="3"/>
  <c r="H798" i="3"/>
  <c r="I798" i="3"/>
  <c r="K798" i="3"/>
  <c r="L798" i="3"/>
  <c r="H799" i="3"/>
  <c r="I799" i="3"/>
  <c r="K799" i="3"/>
  <c r="L799" i="3"/>
  <c r="H800" i="3"/>
  <c r="I800" i="3"/>
  <c r="K800" i="3"/>
  <c r="L800" i="3"/>
  <c r="H801" i="3"/>
  <c r="I801" i="3"/>
  <c r="K801" i="3"/>
  <c r="L801" i="3"/>
  <c r="H802" i="3"/>
  <c r="I802" i="3"/>
  <c r="K802" i="3"/>
  <c r="L802" i="3"/>
  <c r="H803" i="3"/>
  <c r="I803" i="3"/>
  <c r="K803" i="3"/>
  <c r="L803" i="3"/>
  <c r="H804" i="3"/>
  <c r="I804" i="3"/>
  <c r="K804" i="3"/>
  <c r="L804" i="3"/>
  <c r="H805" i="3"/>
  <c r="I805" i="3"/>
  <c r="K805" i="3"/>
  <c r="L805" i="3"/>
  <c r="H806" i="3"/>
  <c r="I806" i="3"/>
  <c r="K806" i="3"/>
  <c r="L806" i="3"/>
  <c r="H807" i="3"/>
  <c r="I807" i="3"/>
  <c r="K807" i="3"/>
  <c r="L807" i="3"/>
  <c r="H808" i="3"/>
  <c r="I808" i="3"/>
  <c r="K808" i="3"/>
  <c r="L808" i="3"/>
  <c r="H809" i="3"/>
  <c r="I809" i="3"/>
  <c r="K809" i="3"/>
  <c r="L809" i="3"/>
  <c r="H810" i="3"/>
  <c r="I810" i="3"/>
  <c r="K810" i="3"/>
  <c r="L810" i="3"/>
  <c r="H811" i="3"/>
  <c r="I811" i="3"/>
  <c r="K811" i="3"/>
  <c r="L811" i="3"/>
  <c r="H812" i="3"/>
  <c r="I812" i="3"/>
  <c r="K812" i="3"/>
  <c r="L812" i="3"/>
  <c r="H813" i="3"/>
  <c r="I813" i="3"/>
  <c r="K813" i="3"/>
  <c r="L813" i="3"/>
  <c r="H814" i="3"/>
  <c r="I814" i="3"/>
  <c r="K814" i="3"/>
  <c r="L814" i="3"/>
  <c r="H815" i="3"/>
  <c r="I815" i="3"/>
  <c r="K815" i="3"/>
  <c r="L815" i="3"/>
  <c r="H816" i="3"/>
  <c r="I816" i="3"/>
  <c r="K816" i="3"/>
  <c r="L816" i="3"/>
  <c r="H817" i="3"/>
  <c r="I817" i="3"/>
  <c r="K817" i="3"/>
  <c r="L817" i="3"/>
  <c r="H818" i="3"/>
  <c r="I818" i="3"/>
  <c r="K818" i="3"/>
  <c r="L818" i="3"/>
  <c r="H819" i="3"/>
  <c r="I819" i="3"/>
  <c r="K819" i="3"/>
  <c r="L819" i="3"/>
  <c r="H820" i="3"/>
  <c r="I820" i="3"/>
  <c r="K820" i="3"/>
  <c r="L820" i="3"/>
  <c r="H821" i="3"/>
  <c r="I821" i="3"/>
  <c r="K821" i="3"/>
  <c r="L821" i="3"/>
  <c r="H822" i="3"/>
  <c r="I822" i="3"/>
  <c r="K822" i="3"/>
  <c r="L822" i="3"/>
  <c r="H823" i="3"/>
  <c r="I823" i="3"/>
  <c r="K823" i="3"/>
  <c r="L823" i="3"/>
  <c r="H824" i="3"/>
  <c r="I824" i="3"/>
  <c r="K824" i="3"/>
  <c r="L824" i="3"/>
  <c r="H825" i="3"/>
  <c r="I825" i="3"/>
  <c r="K825" i="3"/>
  <c r="L825" i="3"/>
  <c r="H826" i="3"/>
  <c r="I826" i="3"/>
  <c r="K826" i="3"/>
  <c r="L826" i="3"/>
  <c r="H827" i="3"/>
  <c r="I827" i="3"/>
  <c r="K827" i="3"/>
  <c r="L827" i="3"/>
  <c r="H828" i="3"/>
  <c r="I828" i="3"/>
  <c r="K828" i="3"/>
  <c r="L828" i="3"/>
  <c r="H829" i="3"/>
  <c r="I829" i="3"/>
  <c r="K829" i="3"/>
  <c r="L829" i="3"/>
  <c r="H830" i="3"/>
  <c r="I830" i="3"/>
  <c r="K830" i="3"/>
  <c r="L830" i="3"/>
  <c r="H831" i="3"/>
  <c r="I831" i="3"/>
  <c r="K831" i="3"/>
  <c r="L831" i="3"/>
  <c r="H832" i="3"/>
  <c r="I832" i="3"/>
  <c r="K832" i="3"/>
  <c r="L832" i="3"/>
  <c r="H833" i="3"/>
  <c r="I833" i="3"/>
  <c r="K833" i="3"/>
  <c r="L833" i="3"/>
  <c r="H834" i="3"/>
  <c r="I834" i="3"/>
  <c r="K834" i="3"/>
  <c r="L834" i="3"/>
  <c r="H835" i="3"/>
  <c r="I835" i="3"/>
  <c r="K835" i="3"/>
  <c r="L835" i="3"/>
  <c r="H836" i="3"/>
  <c r="I836" i="3"/>
  <c r="K836" i="3"/>
  <c r="L836" i="3"/>
  <c r="H837" i="3"/>
  <c r="I837" i="3"/>
  <c r="K837" i="3"/>
  <c r="L837" i="3"/>
  <c r="H838" i="3"/>
  <c r="I838" i="3"/>
  <c r="K838" i="3"/>
  <c r="L838" i="3"/>
  <c r="H839" i="3"/>
  <c r="I839" i="3"/>
  <c r="K839" i="3"/>
  <c r="L839" i="3"/>
  <c r="H840" i="3"/>
  <c r="I840" i="3"/>
  <c r="K840" i="3"/>
  <c r="L840" i="3"/>
  <c r="H841" i="3"/>
  <c r="I841" i="3"/>
  <c r="K841" i="3"/>
  <c r="L841" i="3"/>
  <c r="H842" i="3"/>
  <c r="I842" i="3"/>
  <c r="K842" i="3"/>
  <c r="L842" i="3"/>
  <c r="H843" i="3"/>
  <c r="I843" i="3"/>
  <c r="K843" i="3"/>
  <c r="L843" i="3"/>
  <c r="H844" i="3"/>
  <c r="I844" i="3"/>
  <c r="K844" i="3"/>
  <c r="L844" i="3"/>
  <c r="H845" i="3"/>
  <c r="I845" i="3"/>
  <c r="K845" i="3"/>
  <c r="L845" i="3"/>
  <c r="H846" i="3"/>
  <c r="I846" i="3"/>
  <c r="K846" i="3"/>
  <c r="L846" i="3"/>
  <c r="H847" i="3"/>
  <c r="I847" i="3"/>
  <c r="K847" i="3"/>
  <c r="L847" i="3"/>
  <c r="H848" i="3"/>
  <c r="I848" i="3"/>
  <c r="K848" i="3"/>
  <c r="L848" i="3"/>
  <c r="H849" i="3"/>
  <c r="I849" i="3"/>
  <c r="K849" i="3"/>
  <c r="L849" i="3"/>
  <c r="H850" i="3"/>
  <c r="I850" i="3"/>
  <c r="K850" i="3"/>
  <c r="L850" i="3"/>
  <c r="H851" i="3"/>
  <c r="I851" i="3"/>
  <c r="K851" i="3"/>
  <c r="L851" i="3"/>
  <c r="H852" i="3"/>
  <c r="I852" i="3"/>
  <c r="K852" i="3"/>
  <c r="L852" i="3"/>
  <c r="H853" i="3"/>
  <c r="I853" i="3"/>
  <c r="K853" i="3"/>
  <c r="L853" i="3"/>
  <c r="H854" i="3"/>
  <c r="I854" i="3"/>
  <c r="K854" i="3"/>
  <c r="L854" i="3"/>
  <c r="H855" i="3"/>
  <c r="I855" i="3"/>
  <c r="K855" i="3"/>
  <c r="L855" i="3"/>
  <c r="H856" i="3"/>
  <c r="I856" i="3"/>
  <c r="K856" i="3"/>
  <c r="L856" i="3"/>
  <c r="H857" i="3"/>
  <c r="I857" i="3"/>
  <c r="K857" i="3"/>
  <c r="L857" i="3"/>
  <c r="H858" i="3"/>
  <c r="I858" i="3"/>
  <c r="K858" i="3"/>
  <c r="L858" i="3"/>
  <c r="H859" i="3"/>
  <c r="I859" i="3"/>
  <c r="K859" i="3"/>
  <c r="L859" i="3"/>
  <c r="H860" i="3"/>
  <c r="I860" i="3"/>
  <c r="K860" i="3"/>
  <c r="L860" i="3"/>
  <c r="H861" i="3"/>
  <c r="I861" i="3"/>
  <c r="K861" i="3"/>
  <c r="L861" i="3"/>
  <c r="H862" i="3"/>
  <c r="I862" i="3"/>
  <c r="K862" i="3"/>
  <c r="L862" i="3"/>
  <c r="H863" i="3"/>
  <c r="I863" i="3"/>
  <c r="K863" i="3"/>
  <c r="L863" i="3"/>
  <c r="H864" i="3"/>
  <c r="I864" i="3"/>
  <c r="K864" i="3"/>
  <c r="L864" i="3"/>
  <c r="H865" i="3"/>
  <c r="I865" i="3"/>
  <c r="K865" i="3"/>
  <c r="L865" i="3"/>
  <c r="H866" i="3"/>
  <c r="I866" i="3"/>
  <c r="K866" i="3"/>
  <c r="L866" i="3"/>
  <c r="H867" i="3"/>
  <c r="I867" i="3"/>
  <c r="K867" i="3"/>
  <c r="L867" i="3"/>
  <c r="H868" i="3"/>
  <c r="I868" i="3"/>
  <c r="K868" i="3"/>
  <c r="L868" i="3"/>
  <c r="H869" i="3"/>
  <c r="I869" i="3"/>
  <c r="K869" i="3"/>
  <c r="L869" i="3"/>
  <c r="H870" i="3"/>
  <c r="I870" i="3"/>
  <c r="K870" i="3"/>
  <c r="L870" i="3"/>
  <c r="H871" i="3"/>
  <c r="I871" i="3"/>
  <c r="K871" i="3"/>
  <c r="L871" i="3"/>
  <c r="H872" i="3"/>
  <c r="I872" i="3"/>
  <c r="K872" i="3"/>
  <c r="L872" i="3"/>
  <c r="H873" i="3"/>
  <c r="I873" i="3"/>
  <c r="K873" i="3"/>
  <c r="L873" i="3"/>
  <c r="H874" i="3"/>
  <c r="I874" i="3"/>
  <c r="K874" i="3"/>
  <c r="L874" i="3"/>
  <c r="H875" i="3"/>
  <c r="I875" i="3"/>
  <c r="K875" i="3"/>
  <c r="L875" i="3"/>
  <c r="H876" i="3"/>
  <c r="I876" i="3"/>
  <c r="K876" i="3"/>
  <c r="L876" i="3"/>
  <c r="H877" i="3"/>
  <c r="I877" i="3"/>
  <c r="K877" i="3"/>
  <c r="L877" i="3"/>
  <c r="H878" i="3"/>
  <c r="I878" i="3"/>
  <c r="K878" i="3"/>
  <c r="L878" i="3"/>
  <c r="H879" i="3"/>
  <c r="I879" i="3"/>
  <c r="K879" i="3"/>
  <c r="L879" i="3"/>
  <c r="H880" i="3"/>
  <c r="I880" i="3"/>
  <c r="K880" i="3"/>
  <c r="L880" i="3"/>
  <c r="H881" i="3"/>
  <c r="I881" i="3"/>
  <c r="K881" i="3"/>
  <c r="L881" i="3"/>
  <c r="H882" i="3"/>
  <c r="I882" i="3"/>
  <c r="K882" i="3"/>
  <c r="L882" i="3"/>
  <c r="H883" i="3"/>
  <c r="I883" i="3"/>
  <c r="K883" i="3"/>
  <c r="L883" i="3"/>
  <c r="H884" i="3"/>
  <c r="I884" i="3"/>
  <c r="K884" i="3"/>
  <c r="L884" i="3"/>
  <c r="H885" i="3"/>
  <c r="I885" i="3"/>
  <c r="K885" i="3"/>
  <c r="L885" i="3"/>
  <c r="H886" i="3"/>
  <c r="I886" i="3"/>
  <c r="K886" i="3"/>
  <c r="L886" i="3"/>
  <c r="H887" i="3"/>
  <c r="I887" i="3"/>
  <c r="K887" i="3"/>
  <c r="L887" i="3"/>
  <c r="H888" i="3"/>
  <c r="I888" i="3"/>
  <c r="K888" i="3"/>
  <c r="L888" i="3"/>
  <c r="H889" i="3"/>
  <c r="I889" i="3"/>
  <c r="K889" i="3"/>
  <c r="L889" i="3"/>
  <c r="H890" i="3"/>
  <c r="I890" i="3"/>
  <c r="K890" i="3"/>
  <c r="L890" i="3"/>
  <c r="H891" i="3"/>
  <c r="I891" i="3"/>
  <c r="K891" i="3"/>
  <c r="L891" i="3"/>
  <c r="H892" i="3"/>
  <c r="I892" i="3"/>
  <c r="K892" i="3"/>
  <c r="L892" i="3"/>
  <c r="H893" i="3"/>
  <c r="I893" i="3"/>
  <c r="K893" i="3"/>
  <c r="L893" i="3"/>
  <c r="H894" i="3"/>
  <c r="I894" i="3"/>
  <c r="K894" i="3"/>
  <c r="L894" i="3"/>
  <c r="H895" i="3"/>
  <c r="I895" i="3"/>
  <c r="K895" i="3"/>
  <c r="L895" i="3"/>
  <c r="H896" i="3"/>
  <c r="I896" i="3"/>
  <c r="K896" i="3"/>
  <c r="L896" i="3"/>
  <c r="H897" i="3"/>
  <c r="I897" i="3"/>
  <c r="K897" i="3"/>
  <c r="L897" i="3"/>
  <c r="H898" i="3"/>
  <c r="I898" i="3"/>
  <c r="K898" i="3"/>
  <c r="L898" i="3"/>
  <c r="H899" i="3"/>
  <c r="I899" i="3"/>
  <c r="K899" i="3"/>
  <c r="L899" i="3"/>
  <c r="H900" i="3"/>
  <c r="I900" i="3"/>
  <c r="K900" i="3"/>
  <c r="L900" i="3"/>
  <c r="H901" i="3"/>
  <c r="I901" i="3"/>
  <c r="K901" i="3"/>
  <c r="L901" i="3"/>
  <c r="H902" i="3"/>
  <c r="I902" i="3"/>
  <c r="K902" i="3"/>
  <c r="L902" i="3"/>
  <c r="H903" i="3"/>
  <c r="I903" i="3"/>
  <c r="K903" i="3"/>
  <c r="L903" i="3"/>
  <c r="H904" i="3"/>
  <c r="I904" i="3"/>
  <c r="K904" i="3"/>
  <c r="L904" i="3"/>
  <c r="H905" i="3"/>
  <c r="I905" i="3"/>
  <c r="K905" i="3"/>
  <c r="L905" i="3"/>
  <c r="H906" i="3"/>
  <c r="I906" i="3"/>
  <c r="K906" i="3"/>
  <c r="L906" i="3"/>
  <c r="H907" i="3"/>
  <c r="I907" i="3"/>
  <c r="K907" i="3"/>
  <c r="L907" i="3"/>
  <c r="H908" i="3"/>
  <c r="I908" i="3"/>
  <c r="K908" i="3"/>
  <c r="L908" i="3"/>
  <c r="H909" i="3"/>
  <c r="I909" i="3"/>
  <c r="K909" i="3"/>
  <c r="L909" i="3"/>
  <c r="H910" i="3"/>
  <c r="I910" i="3"/>
  <c r="K910" i="3"/>
  <c r="L910" i="3"/>
  <c r="H911" i="3"/>
  <c r="I911" i="3"/>
  <c r="K911" i="3"/>
  <c r="L911" i="3"/>
  <c r="H912" i="3"/>
  <c r="I912" i="3"/>
  <c r="K912" i="3"/>
  <c r="L912" i="3"/>
  <c r="H913" i="3"/>
  <c r="I913" i="3"/>
  <c r="K913" i="3"/>
  <c r="L913" i="3"/>
  <c r="H914" i="3"/>
  <c r="I914" i="3"/>
  <c r="K914" i="3"/>
  <c r="L914" i="3"/>
  <c r="H915" i="3"/>
  <c r="I915" i="3"/>
  <c r="K915" i="3"/>
  <c r="L915" i="3"/>
  <c r="H916" i="3"/>
  <c r="I916" i="3"/>
  <c r="K916" i="3"/>
  <c r="L916" i="3"/>
  <c r="H917" i="3"/>
  <c r="I917" i="3"/>
  <c r="K917" i="3"/>
  <c r="L917" i="3"/>
  <c r="H918" i="3"/>
  <c r="I918" i="3"/>
  <c r="K918" i="3"/>
  <c r="L918" i="3"/>
  <c r="H919" i="3"/>
  <c r="I919" i="3"/>
  <c r="K919" i="3"/>
  <c r="L919" i="3"/>
  <c r="H920" i="3"/>
  <c r="I920" i="3"/>
  <c r="K920" i="3"/>
  <c r="L920" i="3"/>
  <c r="H921" i="3"/>
  <c r="I921" i="3"/>
  <c r="K921" i="3"/>
  <c r="L921" i="3"/>
  <c r="H922" i="3"/>
  <c r="I922" i="3"/>
  <c r="K922" i="3"/>
  <c r="L922" i="3"/>
  <c r="H923" i="3"/>
  <c r="I923" i="3"/>
  <c r="K923" i="3"/>
  <c r="L923" i="3"/>
  <c r="H924" i="3"/>
  <c r="I924" i="3"/>
  <c r="K924" i="3"/>
  <c r="L924" i="3"/>
  <c r="H925" i="3"/>
  <c r="I925" i="3"/>
  <c r="K925" i="3"/>
  <c r="L925" i="3"/>
  <c r="H926" i="3"/>
  <c r="I926" i="3"/>
  <c r="K926" i="3"/>
  <c r="L926" i="3"/>
  <c r="H927" i="3"/>
  <c r="I927" i="3"/>
  <c r="K927" i="3"/>
  <c r="L927" i="3"/>
  <c r="H928" i="3"/>
  <c r="I928" i="3"/>
  <c r="K928" i="3"/>
  <c r="L928" i="3"/>
  <c r="H929" i="3"/>
  <c r="I929" i="3"/>
  <c r="K929" i="3"/>
  <c r="L929" i="3"/>
  <c r="H930" i="3"/>
  <c r="I930" i="3"/>
  <c r="K930" i="3"/>
  <c r="L930" i="3"/>
  <c r="H931" i="3"/>
  <c r="I931" i="3"/>
  <c r="K931" i="3"/>
  <c r="L931" i="3"/>
  <c r="H932" i="3"/>
  <c r="I932" i="3"/>
  <c r="K932" i="3"/>
  <c r="L932" i="3"/>
  <c r="H933" i="3"/>
  <c r="I933" i="3"/>
  <c r="K933" i="3"/>
  <c r="L933" i="3"/>
  <c r="H934" i="3"/>
  <c r="I934" i="3"/>
  <c r="K934" i="3"/>
  <c r="L934" i="3"/>
  <c r="H935" i="3"/>
  <c r="I935" i="3"/>
  <c r="K935" i="3"/>
  <c r="L935" i="3"/>
  <c r="H936" i="3"/>
  <c r="I936" i="3"/>
  <c r="K936" i="3"/>
  <c r="L936" i="3"/>
  <c r="H937" i="3"/>
  <c r="I937" i="3"/>
  <c r="K937" i="3"/>
  <c r="L937" i="3"/>
  <c r="H938" i="3"/>
  <c r="I938" i="3"/>
  <c r="K938" i="3"/>
  <c r="L938" i="3"/>
  <c r="H939" i="3"/>
  <c r="I939" i="3"/>
  <c r="K939" i="3"/>
  <c r="L939" i="3"/>
  <c r="H940" i="3"/>
  <c r="I940" i="3"/>
  <c r="K940" i="3"/>
  <c r="L940" i="3"/>
  <c r="H941" i="3"/>
  <c r="I941" i="3"/>
  <c r="K941" i="3"/>
  <c r="L941" i="3"/>
  <c r="H942" i="3"/>
  <c r="I942" i="3"/>
  <c r="K942" i="3"/>
  <c r="L942" i="3"/>
  <c r="H943" i="3"/>
  <c r="I943" i="3"/>
  <c r="K943" i="3"/>
  <c r="L943" i="3"/>
  <c r="H944" i="3"/>
  <c r="I944" i="3"/>
  <c r="K944" i="3"/>
  <c r="L944" i="3"/>
  <c r="H945" i="3"/>
  <c r="I945" i="3"/>
  <c r="K945" i="3"/>
  <c r="L945" i="3"/>
  <c r="H946" i="3"/>
  <c r="I946" i="3"/>
  <c r="K946" i="3"/>
  <c r="L946" i="3"/>
  <c r="H947" i="3"/>
  <c r="I947" i="3"/>
  <c r="K947" i="3"/>
  <c r="L947" i="3"/>
  <c r="H948" i="3"/>
  <c r="I948" i="3"/>
  <c r="K948" i="3"/>
  <c r="L948" i="3"/>
  <c r="H949" i="3"/>
  <c r="I949" i="3"/>
  <c r="K949" i="3"/>
  <c r="L949" i="3"/>
  <c r="H950" i="3"/>
  <c r="I950" i="3"/>
  <c r="K950" i="3"/>
  <c r="L950" i="3"/>
  <c r="H951" i="3"/>
  <c r="I951" i="3"/>
  <c r="K951" i="3"/>
  <c r="L951" i="3"/>
  <c r="H952" i="3"/>
  <c r="I952" i="3"/>
  <c r="K952" i="3"/>
  <c r="L952" i="3"/>
  <c r="H953" i="3"/>
  <c r="I953" i="3"/>
  <c r="K953" i="3"/>
  <c r="L953" i="3"/>
  <c r="H954" i="3"/>
  <c r="I954" i="3"/>
  <c r="K954" i="3"/>
  <c r="L954" i="3"/>
  <c r="H955" i="3"/>
  <c r="I955" i="3"/>
  <c r="K955" i="3"/>
  <c r="L955" i="3"/>
  <c r="H956" i="3"/>
  <c r="I956" i="3"/>
  <c r="K956" i="3"/>
  <c r="L956" i="3"/>
  <c r="H957" i="3"/>
  <c r="I957" i="3"/>
  <c r="K957" i="3"/>
  <c r="L957" i="3"/>
  <c r="H958" i="3"/>
  <c r="I958" i="3"/>
  <c r="K958" i="3"/>
  <c r="L958" i="3"/>
  <c r="H959" i="3"/>
  <c r="I959" i="3"/>
  <c r="K959" i="3"/>
  <c r="L959" i="3"/>
  <c r="H960" i="3"/>
  <c r="I960" i="3"/>
  <c r="K960" i="3"/>
  <c r="L960" i="3"/>
  <c r="H961" i="3"/>
  <c r="I961" i="3"/>
  <c r="K961" i="3"/>
  <c r="L961" i="3"/>
  <c r="H962" i="3"/>
  <c r="I962" i="3"/>
  <c r="K962" i="3"/>
  <c r="L962" i="3"/>
  <c r="H963" i="3"/>
  <c r="I963" i="3"/>
  <c r="K963" i="3"/>
  <c r="L963" i="3"/>
  <c r="H964" i="3"/>
  <c r="I964" i="3"/>
  <c r="K964" i="3"/>
  <c r="L964" i="3"/>
  <c r="H965" i="3"/>
  <c r="I965" i="3"/>
  <c r="K965" i="3"/>
  <c r="L965" i="3"/>
  <c r="H966" i="3"/>
  <c r="I966" i="3"/>
  <c r="K966" i="3"/>
  <c r="L966" i="3"/>
  <c r="H967" i="3"/>
  <c r="I967" i="3"/>
  <c r="K967" i="3"/>
  <c r="L967" i="3"/>
  <c r="H968" i="3"/>
  <c r="I968" i="3"/>
  <c r="K968" i="3"/>
  <c r="L968" i="3"/>
  <c r="H969" i="3"/>
  <c r="I969" i="3"/>
  <c r="K969" i="3"/>
  <c r="L969" i="3"/>
  <c r="H970" i="3"/>
  <c r="I970" i="3"/>
  <c r="K970" i="3"/>
  <c r="L970" i="3"/>
  <c r="H971" i="3"/>
  <c r="I971" i="3"/>
  <c r="K971" i="3"/>
  <c r="L971" i="3"/>
  <c r="H972" i="3"/>
  <c r="I972" i="3"/>
  <c r="K972" i="3"/>
  <c r="L972" i="3"/>
  <c r="H973" i="3"/>
  <c r="I973" i="3"/>
  <c r="K973" i="3"/>
  <c r="L973" i="3"/>
  <c r="H974" i="3"/>
  <c r="I974" i="3"/>
  <c r="K974" i="3"/>
  <c r="L974" i="3"/>
  <c r="H975" i="3"/>
  <c r="I975" i="3"/>
  <c r="K975" i="3"/>
  <c r="L975" i="3"/>
  <c r="H976" i="3"/>
  <c r="I976" i="3"/>
  <c r="K976" i="3"/>
  <c r="L976" i="3"/>
  <c r="H977" i="3"/>
  <c r="I977" i="3"/>
  <c r="K977" i="3"/>
  <c r="L977" i="3"/>
  <c r="H978" i="3"/>
  <c r="I978" i="3"/>
  <c r="K978" i="3"/>
  <c r="L978" i="3"/>
  <c r="H979" i="3"/>
  <c r="I979" i="3"/>
  <c r="K979" i="3"/>
  <c r="L979" i="3"/>
  <c r="H980" i="3"/>
  <c r="I980" i="3"/>
  <c r="K980" i="3"/>
  <c r="L980" i="3"/>
  <c r="H981" i="3"/>
  <c r="I981" i="3"/>
  <c r="K981" i="3"/>
  <c r="L981" i="3"/>
  <c r="H982" i="3"/>
  <c r="I982" i="3"/>
  <c r="K982" i="3"/>
  <c r="L982" i="3"/>
  <c r="H983" i="3"/>
  <c r="I983" i="3"/>
  <c r="K983" i="3"/>
  <c r="L983" i="3"/>
  <c r="H984" i="3"/>
  <c r="I984" i="3"/>
  <c r="K984" i="3"/>
  <c r="L984" i="3"/>
  <c r="H985" i="3"/>
  <c r="I985" i="3"/>
  <c r="K985" i="3"/>
  <c r="L985" i="3"/>
  <c r="H986" i="3"/>
  <c r="I986" i="3"/>
  <c r="K986" i="3"/>
  <c r="L986" i="3"/>
  <c r="H987" i="3"/>
  <c r="I987" i="3"/>
  <c r="K987" i="3"/>
  <c r="L987" i="3"/>
  <c r="H988" i="3"/>
  <c r="I988" i="3"/>
  <c r="K988" i="3"/>
  <c r="L988" i="3"/>
  <c r="H989" i="3"/>
  <c r="I989" i="3"/>
  <c r="K989" i="3"/>
  <c r="L989" i="3"/>
  <c r="H990" i="3"/>
  <c r="I990" i="3"/>
  <c r="K990" i="3"/>
  <c r="L990" i="3"/>
  <c r="H991" i="3"/>
  <c r="I991" i="3"/>
  <c r="K991" i="3"/>
  <c r="L991" i="3"/>
  <c r="H992" i="3"/>
  <c r="I992" i="3"/>
  <c r="K992" i="3"/>
  <c r="L992" i="3"/>
  <c r="H993" i="3"/>
  <c r="I993" i="3"/>
  <c r="K993" i="3"/>
  <c r="L993" i="3"/>
  <c r="H994" i="3"/>
  <c r="I994" i="3"/>
  <c r="K994" i="3"/>
  <c r="L994" i="3"/>
  <c r="H995" i="3"/>
  <c r="I995" i="3"/>
  <c r="K995" i="3"/>
  <c r="L995" i="3"/>
  <c r="H996" i="3"/>
  <c r="I996" i="3"/>
  <c r="K996" i="3"/>
  <c r="L996" i="3"/>
  <c r="H997" i="3"/>
  <c r="I997" i="3"/>
  <c r="K997" i="3"/>
  <c r="L997" i="3"/>
  <c r="H998" i="3"/>
  <c r="I998" i="3"/>
  <c r="K998" i="3"/>
  <c r="L998" i="3"/>
  <c r="H999" i="3"/>
  <c r="I999" i="3"/>
  <c r="K999" i="3"/>
  <c r="L999" i="3"/>
  <c r="H1000" i="3"/>
  <c r="I1000" i="3"/>
  <c r="K1000" i="3"/>
  <c r="L1000" i="3"/>
  <c r="H1001" i="3"/>
  <c r="I1001" i="3"/>
  <c r="K1001" i="3"/>
  <c r="L1001" i="3"/>
  <c r="H1002" i="3"/>
  <c r="I1002" i="3"/>
  <c r="K1002" i="3"/>
  <c r="L1002" i="3"/>
  <c r="H1003" i="3"/>
  <c r="I1003" i="3"/>
  <c r="K1003" i="3"/>
  <c r="L1003" i="3"/>
  <c r="H1004" i="3"/>
  <c r="I1004" i="3"/>
  <c r="K1004" i="3"/>
  <c r="L1004" i="3"/>
  <c r="H1005" i="3"/>
  <c r="I1005" i="3"/>
  <c r="K1005" i="3"/>
  <c r="L1005" i="3"/>
  <c r="H1006" i="3"/>
  <c r="I1006" i="3"/>
  <c r="K1006" i="3"/>
  <c r="L1006" i="3"/>
  <c r="H1007" i="3"/>
  <c r="I1007" i="3"/>
  <c r="K1007" i="3"/>
  <c r="L1007" i="3"/>
  <c r="H1008" i="3"/>
  <c r="I1008" i="3"/>
  <c r="K1008" i="3"/>
  <c r="L1008" i="3"/>
  <c r="H1009" i="3"/>
  <c r="I1009" i="3"/>
  <c r="K1009" i="3"/>
  <c r="L1009" i="3"/>
  <c r="H1010" i="3"/>
  <c r="I1010" i="3"/>
  <c r="K1010" i="3"/>
  <c r="L1010" i="3"/>
  <c r="H1011" i="3"/>
  <c r="I1011" i="3"/>
  <c r="K1011" i="3"/>
  <c r="L1011" i="3"/>
  <c r="H1012" i="3"/>
  <c r="I1012" i="3"/>
  <c r="K1012" i="3"/>
  <c r="L1012" i="3"/>
  <c r="H1013" i="3"/>
  <c r="I1013" i="3"/>
  <c r="K1013" i="3"/>
  <c r="L1013" i="3"/>
  <c r="H1014" i="3"/>
  <c r="I1014" i="3"/>
  <c r="K1014" i="3"/>
  <c r="L1014" i="3"/>
  <c r="H1015" i="3"/>
  <c r="I1015" i="3"/>
  <c r="K1015" i="3"/>
  <c r="L1015" i="3"/>
  <c r="H1016" i="3"/>
  <c r="I1016" i="3"/>
  <c r="K1016" i="3"/>
  <c r="L1016" i="3"/>
  <c r="H1017" i="3"/>
  <c r="I1017" i="3"/>
  <c r="K1017" i="3"/>
  <c r="L1017" i="3"/>
  <c r="H1018" i="3"/>
  <c r="I1018" i="3"/>
  <c r="K1018" i="3"/>
  <c r="L1018" i="3"/>
  <c r="H1019" i="3"/>
  <c r="I1019" i="3"/>
  <c r="K1019" i="3"/>
  <c r="L1019" i="3"/>
  <c r="H1020" i="3"/>
  <c r="I1020" i="3"/>
  <c r="K1020" i="3"/>
  <c r="L1020" i="3"/>
  <c r="H1021" i="3"/>
  <c r="I1021" i="3"/>
  <c r="K1021" i="3"/>
  <c r="L1021" i="3"/>
  <c r="H1022" i="3"/>
  <c r="I1022" i="3"/>
  <c r="K1022" i="3"/>
  <c r="L1022" i="3"/>
  <c r="H1023" i="3"/>
  <c r="I1023" i="3"/>
  <c r="K1023" i="3"/>
  <c r="L1023" i="3"/>
  <c r="H1024" i="3"/>
  <c r="I1024" i="3"/>
  <c r="K1024" i="3"/>
  <c r="L1024" i="3"/>
  <c r="H1025" i="3"/>
  <c r="I1025" i="3"/>
  <c r="K1025" i="3"/>
  <c r="L1025" i="3"/>
  <c r="H1026" i="3"/>
  <c r="I1026" i="3"/>
  <c r="K1026" i="3"/>
  <c r="L1026" i="3"/>
  <c r="H1027" i="3"/>
  <c r="I1027" i="3"/>
  <c r="K1027" i="3"/>
  <c r="L1027" i="3"/>
  <c r="H1028" i="3"/>
  <c r="I1028" i="3"/>
  <c r="K1028" i="3"/>
  <c r="L1028" i="3"/>
  <c r="H1029" i="3"/>
  <c r="I1029" i="3"/>
  <c r="K1029" i="3"/>
  <c r="L1029" i="3"/>
  <c r="H1030" i="3"/>
  <c r="I1030" i="3"/>
  <c r="K1030" i="3"/>
  <c r="L1030" i="3"/>
  <c r="H1031" i="3"/>
  <c r="I1031" i="3"/>
  <c r="K1031" i="3"/>
  <c r="L1031" i="3"/>
  <c r="H1032" i="3"/>
  <c r="I1032" i="3"/>
  <c r="K1032" i="3"/>
  <c r="L1032" i="3"/>
  <c r="H1033" i="3"/>
  <c r="I1033" i="3"/>
  <c r="K1033" i="3"/>
  <c r="L1033" i="3"/>
  <c r="H1034" i="3"/>
  <c r="I1034" i="3"/>
  <c r="K1034" i="3"/>
  <c r="L1034" i="3"/>
  <c r="H1035" i="3"/>
  <c r="I1035" i="3"/>
  <c r="K1035" i="3"/>
  <c r="L1035" i="3"/>
  <c r="H1036" i="3"/>
  <c r="I1036" i="3"/>
  <c r="K1036" i="3"/>
  <c r="L1036" i="3"/>
  <c r="H1037" i="3"/>
  <c r="I1037" i="3"/>
  <c r="K1037" i="3"/>
  <c r="L1037" i="3"/>
  <c r="H1038" i="3"/>
  <c r="I1038" i="3"/>
  <c r="K1038" i="3"/>
  <c r="L1038" i="3"/>
  <c r="H1039" i="3"/>
  <c r="I1039" i="3"/>
  <c r="K1039" i="3"/>
  <c r="L1039" i="3"/>
  <c r="H1040" i="3"/>
  <c r="I1040" i="3"/>
  <c r="K1040" i="3"/>
  <c r="L1040" i="3"/>
  <c r="H1041" i="3"/>
  <c r="I1041" i="3"/>
  <c r="K1041" i="3"/>
  <c r="L1041" i="3"/>
  <c r="H1042" i="3"/>
  <c r="I1042" i="3"/>
  <c r="K1042" i="3"/>
  <c r="L1042" i="3"/>
  <c r="H1043" i="3"/>
  <c r="I1043" i="3"/>
  <c r="K1043" i="3"/>
  <c r="L1043" i="3"/>
  <c r="H1044" i="3"/>
  <c r="I1044" i="3"/>
  <c r="K1044" i="3"/>
  <c r="L1044" i="3"/>
  <c r="H1045" i="3"/>
  <c r="I1045" i="3"/>
  <c r="K1045" i="3"/>
  <c r="L1045" i="3"/>
  <c r="H1046" i="3"/>
  <c r="I1046" i="3"/>
  <c r="K1046" i="3"/>
  <c r="L1046" i="3"/>
  <c r="H1047" i="3"/>
  <c r="I1047" i="3"/>
  <c r="K1047" i="3"/>
  <c r="L1047" i="3"/>
  <c r="H1048" i="3"/>
  <c r="I1048" i="3"/>
  <c r="K1048" i="3"/>
  <c r="L1048" i="3"/>
  <c r="H1049" i="3"/>
  <c r="I1049" i="3"/>
  <c r="K1049" i="3"/>
  <c r="L1049" i="3"/>
  <c r="H1050" i="3"/>
  <c r="I1050" i="3"/>
  <c r="K1050" i="3"/>
  <c r="L1050" i="3"/>
  <c r="H1051" i="3"/>
  <c r="I1051" i="3"/>
  <c r="K1051" i="3"/>
  <c r="L1051" i="3"/>
  <c r="H1052" i="3"/>
  <c r="I1052" i="3"/>
  <c r="K1052" i="3"/>
  <c r="L1052" i="3"/>
  <c r="H1053" i="3"/>
  <c r="I1053" i="3"/>
  <c r="K1053" i="3"/>
  <c r="L1053" i="3"/>
  <c r="H1054" i="3"/>
  <c r="I1054" i="3"/>
  <c r="K1054" i="3"/>
  <c r="L1054" i="3"/>
  <c r="H1055" i="3"/>
  <c r="I1055" i="3"/>
  <c r="K1055" i="3"/>
  <c r="L1055" i="3"/>
  <c r="H1056" i="3"/>
  <c r="I1056" i="3"/>
  <c r="K1056" i="3"/>
  <c r="L1056" i="3"/>
  <c r="H1057" i="3"/>
  <c r="I1057" i="3"/>
  <c r="K1057" i="3"/>
  <c r="L1057" i="3"/>
  <c r="H1058" i="3"/>
  <c r="I1058" i="3"/>
  <c r="K1058" i="3"/>
  <c r="L1058" i="3"/>
  <c r="H1059" i="3"/>
  <c r="I1059" i="3"/>
  <c r="K1059" i="3"/>
  <c r="L1059" i="3"/>
  <c r="H1060" i="3"/>
  <c r="I1060" i="3"/>
  <c r="K1060" i="3"/>
  <c r="L1060" i="3"/>
  <c r="H1061" i="3"/>
  <c r="I1061" i="3"/>
  <c r="K1061" i="3"/>
  <c r="L1061" i="3"/>
  <c r="H1062" i="3"/>
  <c r="I1062" i="3"/>
  <c r="K1062" i="3"/>
  <c r="L1062" i="3"/>
  <c r="H1063" i="3"/>
  <c r="I1063" i="3"/>
  <c r="K1063" i="3"/>
  <c r="L1063" i="3"/>
  <c r="H1064" i="3"/>
  <c r="I1064" i="3"/>
  <c r="K1064" i="3"/>
  <c r="L1064" i="3"/>
  <c r="H1065" i="3"/>
  <c r="I1065" i="3"/>
  <c r="K1065" i="3"/>
  <c r="L1065" i="3"/>
  <c r="H1066" i="3"/>
  <c r="I1066" i="3"/>
  <c r="K1066" i="3"/>
  <c r="L1066" i="3"/>
  <c r="H1067" i="3"/>
  <c r="I1067" i="3"/>
  <c r="K1067" i="3"/>
  <c r="L1067" i="3"/>
  <c r="H1068" i="3"/>
  <c r="I1068" i="3"/>
  <c r="K1068" i="3"/>
  <c r="L1068" i="3"/>
  <c r="H1069" i="3"/>
  <c r="I1069" i="3"/>
  <c r="K1069" i="3"/>
  <c r="L1069" i="3"/>
  <c r="H1070" i="3"/>
  <c r="I1070" i="3"/>
  <c r="K1070" i="3"/>
  <c r="L1070" i="3"/>
  <c r="H1071" i="3"/>
  <c r="I1071" i="3"/>
  <c r="K1071" i="3"/>
  <c r="L1071" i="3"/>
  <c r="H1072" i="3"/>
  <c r="I1072" i="3"/>
  <c r="K1072" i="3"/>
  <c r="L1072" i="3"/>
  <c r="H1073" i="3"/>
  <c r="I1073" i="3"/>
  <c r="K1073" i="3"/>
  <c r="L1073" i="3"/>
  <c r="H1074" i="3"/>
  <c r="I1074" i="3"/>
  <c r="K1074" i="3"/>
  <c r="L1074" i="3"/>
  <c r="H1075" i="3"/>
  <c r="I1075" i="3"/>
  <c r="K1075" i="3"/>
  <c r="L1075" i="3"/>
  <c r="H1076" i="3"/>
  <c r="I1076" i="3"/>
  <c r="K1076" i="3"/>
  <c r="L1076" i="3"/>
  <c r="H1077" i="3"/>
  <c r="I1077" i="3"/>
  <c r="K1077" i="3"/>
  <c r="L1077" i="3"/>
  <c r="H1078" i="3"/>
  <c r="I1078" i="3"/>
  <c r="K1078" i="3"/>
  <c r="L1078" i="3"/>
  <c r="H1079" i="3"/>
  <c r="I1079" i="3"/>
  <c r="K1079" i="3"/>
  <c r="L1079" i="3"/>
  <c r="H1080" i="3"/>
  <c r="I1080" i="3"/>
  <c r="K1080" i="3"/>
  <c r="L1080" i="3"/>
  <c r="H1081" i="3"/>
  <c r="I1081" i="3"/>
  <c r="K1081" i="3"/>
  <c r="L1081" i="3"/>
  <c r="H1082" i="3"/>
  <c r="I1082" i="3"/>
  <c r="K1082" i="3"/>
  <c r="L1082" i="3"/>
  <c r="H1083" i="3"/>
  <c r="I1083" i="3"/>
  <c r="K1083" i="3"/>
  <c r="L1083" i="3"/>
  <c r="H1084" i="3"/>
  <c r="I1084" i="3"/>
  <c r="K1084" i="3"/>
  <c r="L1084" i="3"/>
  <c r="H1085" i="3"/>
  <c r="I1085" i="3"/>
  <c r="K1085" i="3"/>
  <c r="L1085" i="3"/>
  <c r="H1086" i="3"/>
  <c r="I1086" i="3"/>
  <c r="K1086" i="3"/>
  <c r="L1086" i="3"/>
  <c r="H1087" i="3"/>
  <c r="I1087" i="3"/>
  <c r="K1087" i="3"/>
  <c r="L1087" i="3"/>
  <c r="H1088" i="3"/>
  <c r="I1088" i="3"/>
  <c r="K1088" i="3"/>
  <c r="L1088" i="3"/>
  <c r="H1089" i="3"/>
  <c r="I1089" i="3"/>
  <c r="K1089" i="3"/>
  <c r="L1089" i="3"/>
  <c r="H1090" i="3"/>
  <c r="I1090" i="3"/>
  <c r="K1090" i="3"/>
  <c r="L1090" i="3"/>
  <c r="H1091" i="3"/>
  <c r="I1091" i="3"/>
  <c r="K1091" i="3"/>
  <c r="L1091" i="3"/>
  <c r="H1092" i="3"/>
  <c r="I1092" i="3"/>
  <c r="K1092" i="3"/>
  <c r="L1092" i="3"/>
  <c r="H1093" i="3"/>
  <c r="I1093" i="3"/>
  <c r="K1093" i="3"/>
  <c r="L1093" i="3"/>
  <c r="H1094" i="3"/>
  <c r="I1094" i="3"/>
  <c r="K1094" i="3"/>
  <c r="L1094" i="3"/>
  <c r="H1095" i="3"/>
  <c r="I1095" i="3"/>
  <c r="K1095" i="3"/>
  <c r="L1095" i="3"/>
  <c r="H1096" i="3"/>
  <c r="I1096" i="3"/>
  <c r="K1096" i="3"/>
  <c r="L1096" i="3"/>
  <c r="H1097" i="3"/>
  <c r="I1097" i="3"/>
  <c r="K1097" i="3"/>
  <c r="L1097" i="3"/>
  <c r="H1098" i="3"/>
  <c r="I1098" i="3"/>
  <c r="K1098" i="3"/>
  <c r="L1098" i="3"/>
  <c r="H1099" i="3"/>
  <c r="I1099" i="3"/>
  <c r="K1099" i="3"/>
  <c r="L1099" i="3"/>
  <c r="H1100" i="3"/>
  <c r="I1100" i="3"/>
  <c r="K1100" i="3"/>
  <c r="L1100" i="3"/>
  <c r="H1101" i="3"/>
  <c r="I1101" i="3"/>
  <c r="K1101" i="3"/>
  <c r="L1101" i="3"/>
  <c r="H1102" i="3"/>
  <c r="I1102" i="3"/>
  <c r="K1102" i="3"/>
  <c r="L1102" i="3"/>
  <c r="H1103" i="3"/>
  <c r="I1103" i="3"/>
  <c r="K1103" i="3"/>
  <c r="L1103" i="3"/>
  <c r="H1104" i="3"/>
  <c r="I1104" i="3"/>
  <c r="K1104" i="3"/>
  <c r="L1104" i="3"/>
  <c r="H1105" i="3"/>
  <c r="I1105" i="3"/>
  <c r="K1105" i="3"/>
  <c r="L1105" i="3"/>
  <c r="H1106" i="3"/>
  <c r="I1106" i="3"/>
  <c r="K1106" i="3"/>
  <c r="L1106" i="3"/>
  <c r="H1107" i="3"/>
  <c r="I1107" i="3"/>
  <c r="K1107" i="3"/>
  <c r="L1107" i="3"/>
  <c r="H1108" i="3"/>
  <c r="I1108" i="3"/>
  <c r="K1108" i="3"/>
  <c r="L1108" i="3"/>
  <c r="H1109" i="3"/>
  <c r="I1109" i="3"/>
  <c r="K1109" i="3"/>
  <c r="L1109" i="3"/>
  <c r="H1110" i="3"/>
  <c r="I1110" i="3"/>
  <c r="K1110" i="3"/>
  <c r="L1110" i="3"/>
  <c r="H1111" i="3"/>
  <c r="I1111" i="3"/>
  <c r="K1111" i="3"/>
  <c r="L1111" i="3"/>
  <c r="H1112" i="3"/>
  <c r="I1112" i="3"/>
  <c r="K1112" i="3"/>
  <c r="L1112" i="3"/>
  <c r="H1113" i="3"/>
  <c r="I1113" i="3"/>
  <c r="K1113" i="3"/>
  <c r="L1113" i="3"/>
  <c r="H1114" i="3"/>
  <c r="I1114" i="3"/>
  <c r="K1114" i="3"/>
  <c r="L1114" i="3"/>
  <c r="H1115" i="3"/>
  <c r="I1115" i="3"/>
  <c r="K1115" i="3"/>
  <c r="L1115" i="3"/>
  <c r="H1116" i="3"/>
  <c r="I1116" i="3"/>
  <c r="K1116" i="3"/>
  <c r="L1116" i="3"/>
  <c r="H1117" i="3"/>
  <c r="I1117" i="3"/>
  <c r="K1117" i="3"/>
  <c r="L1117" i="3"/>
  <c r="H1118" i="3"/>
  <c r="I1118" i="3"/>
  <c r="K1118" i="3"/>
  <c r="L1118" i="3"/>
  <c r="H1119" i="3"/>
  <c r="I1119" i="3"/>
  <c r="K1119" i="3"/>
  <c r="L1119" i="3"/>
  <c r="H1120" i="3"/>
  <c r="I1120" i="3"/>
  <c r="K1120" i="3"/>
  <c r="L1120" i="3"/>
  <c r="H1121" i="3"/>
  <c r="I1121" i="3"/>
  <c r="K1121" i="3"/>
  <c r="L1121" i="3"/>
  <c r="H1122" i="3"/>
  <c r="I1122" i="3"/>
  <c r="K1122" i="3"/>
  <c r="L1122" i="3"/>
  <c r="H1123" i="3"/>
  <c r="I1123" i="3"/>
  <c r="K1123" i="3"/>
  <c r="L1123" i="3"/>
  <c r="H1124" i="3"/>
  <c r="I1124" i="3"/>
  <c r="K1124" i="3"/>
  <c r="L1124" i="3"/>
  <c r="H1125" i="3"/>
  <c r="I1125" i="3"/>
  <c r="K1125" i="3"/>
  <c r="L1125" i="3"/>
  <c r="H1126" i="3"/>
  <c r="I1126" i="3"/>
  <c r="K1126" i="3"/>
  <c r="L1126" i="3"/>
  <c r="H1127" i="3"/>
  <c r="I1127" i="3"/>
  <c r="K1127" i="3"/>
  <c r="L1127" i="3"/>
  <c r="H1128" i="3"/>
  <c r="I1128" i="3"/>
  <c r="K1128" i="3"/>
  <c r="L1128" i="3"/>
  <c r="H1129" i="3"/>
  <c r="I1129" i="3"/>
  <c r="K1129" i="3"/>
  <c r="L1129" i="3"/>
  <c r="H1130" i="3"/>
  <c r="I1130" i="3"/>
  <c r="K1130" i="3"/>
  <c r="L1130" i="3"/>
  <c r="H1131" i="3"/>
  <c r="I1131" i="3"/>
  <c r="K1131" i="3"/>
  <c r="L1131" i="3"/>
  <c r="H1132" i="3"/>
  <c r="I1132" i="3"/>
  <c r="K1132" i="3"/>
  <c r="L1132" i="3"/>
  <c r="H1133" i="3"/>
  <c r="I1133" i="3"/>
  <c r="K1133" i="3"/>
  <c r="L1133" i="3"/>
  <c r="H1134" i="3"/>
  <c r="I1134" i="3"/>
  <c r="K1134" i="3"/>
  <c r="L1134" i="3"/>
  <c r="H1135" i="3"/>
  <c r="I1135" i="3"/>
  <c r="K1135" i="3"/>
  <c r="L1135" i="3"/>
  <c r="H1136" i="3"/>
  <c r="I1136" i="3"/>
  <c r="K1136" i="3"/>
  <c r="L1136" i="3"/>
  <c r="H1137" i="3"/>
  <c r="I1137" i="3"/>
  <c r="K1137" i="3"/>
  <c r="L1137" i="3"/>
  <c r="H1138" i="3"/>
  <c r="I1138" i="3"/>
  <c r="K1138" i="3"/>
  <c r="L1138" i="3"/>
  <c r="H1139" i="3"/>
  <c r="I1139" i="3"/>
  <c r="K1139" i="3"/>
  <c r="L1139" i="3"/>
  <c r="H1140" i="3"/>
  <c r="I1140" i="3"/>
  <c r="K1140" i="3"/>
  <c r="L1140" i="3"/>
  <c r="H1141" i="3"/>
  <c r="I1141" i="3"/>
  <c r="K1141" i="3"/>
  <c r="L1141" i="3"/>
  <c r="H1142" i="3"/>
  <c r="I1142" i="3"/>
  <c r="K1142" i="3"/>
  <c r="L1142" i="3"/>
  <c r="H1143" i="3"/>
  <c r="I1143" i="3"/>
  <c r="K1143" i="3"/>
  <c r="L1143" i="3"/>
  <c r="H1144" i="3"/>
  <c r="I1144" i="3"/>
  <c r="K1144" i="3"/>
  <c r="L1144" i="3"/>
  <c r="H1145" i="3"/>
  <c r="I1145" i="3"/>
  <c r="K1145" i="3"/>
  <c r="L1145" i="3"/>
  <c r="H1146" i="3"/>
  <c r="I1146" i="3"/>
  <c r="K1146" i="3"/>
  <c r="L1146" i="3"/>
  <c r="H1147" i="3"/>
  <c r="I1147" i="3"/>
  <c r="K1147" i="3"/>
  <c r="L1147" i="3"/>
  <c r="H1148" i="3"/>
  <c r="I1148" i="3"/>
  <c r="K1148" i="3"/>
  <c r="L1148" i="3"/>
  <c r="H1149" i="3"/>
  <c r="I1149" i="3"/>
  <c r="K1149" i="3"/>
  <c r="L1149" i="3"/>
  <c r="H1150" i="3"/>
  <c r="I1150" i="3"/>
  <c r="K1150" i="3"/>
  <c r="L1150" i="3"/>
  <c r="H1151" i="3"/>
  <c r="I1151" i="3"/>
  <c r="K1151" i="3"/>
  <c r="L1151" i="3"/>
  <c r="H1152" i="3"/>
  <c r="I1152" i="3"/>
  <c r="K1152" i="3"/>
  <c r="L1152" i="3"/>
  <c r="H1153" i="3"/>
  <c r="I1153" i="3"/>
  <c r="K1153" i="3"/>
  <c r="L1153" i="3"/>
  <c r="H1154" i="3"/>
  <c r="I1154" i="3"/>
  <c r="K1154" i="3"/>
  <c r="L1154" i="3"/>
  <c r="H1155" i="3"/>
  <c r="I1155" i="3"/>
  <c r="K1155" i="3"/>
  <c r="L1155" i="3"/>
  <c r="H1156" i="3"/>
  <c r="I1156" i="3"/>
  <c r="K1156" i="3"/>
  <c r="L1156" i="3"/>
  <c r="H1157" i="3"/>
  <c r="I1157" i="3"/>
  <c r="K1157" i="3"/>
  <c r="L1157" i="3"/>
  <c r="H1158" i="3"/>
  <c r="I1158" i="3"/>
  <c r="K1158" i="3"/>
  <c r="L1158" i="3"/>
  <c r="H1159" i="3"/>
  <c r="I1159" i="3"/>
  <c r="K1159" i="3"/>
  <c r="L1159" i="3"/>
  <c r="H1160" i="3"/>
  <c r="I1160" i="3"/>
  <c r="K1160" i="3"/>
  <c r="L1160" i="3"/>
  <c r="H1161" i="3"/>
  <c r="I1161" i="3"/>
  <c r="K1161" i="3"/>
  <c r="L1161" i="3"/>
  <c r="H1162" i="3"/>
  <c r="I1162" i="3"/>
  <c r="K1162" i="3"/>
  <c r="L1162" i="3"/>
  <c r="H1163" i="3"/>
  <c r="I1163" i="3"/>
  <c r="K1163" i="3"/>
  <c r="L1163" i="3"/>
  <c r="H1164" i="3"/>
  <c r="I1164" i="3"/>
  <c r="K1164" i="3"/>
  <c r="L1164" i="3"/>
  <c r="H1165" i="3"/>
  <c r="I1165" i="3"/>
  <c r="K1165" i="3"/>
  <c r="L1165" i="3"/>
  <c r="H1166" i="3"/>
  <c r="I1166" i="3"/>
  <c r="K1166" i="3"/>
  <c r="L1166" i="3"/>
  <c r="H1167" i="3"/>
  <c r="I1167" i="3"/>
  <c r="K1167" i="3"/>
  <c r="L1167" i="3"/>
  <c r="H1168" i="3"/>
  <c r="I1168" i="3"/>
  <c r="K1168" i="3"/>
  <c r="L1168" i="3"/>
  <c r="H1169" i="3"/>
  <c r="I1169" i="3"/>
  <c r="K1169" i="3"/>
  <c r="L1169" i="3"/>
  <c r="H1170" i="3"/>
  <c r="I1170" i="3"/>
  <c r="K1170" i="3"/>
  <c r="L1170" i="3"/>
  <c r="H1171" i="3"/>
  <c r="I1171" i="3"/>
  <c r="K1171" i="3"/>
  <c r="L1171" i="3"/>
  <c r="H1172" i="3"/>
  <c r="I1172" i="3"/>
  <c r="K1172" i="3"/>
  <c r="L1172" i="3"/>
  <c r="H1173" i="3"/>
  <c r="I1173" i="3"/>
  <c r="K1173" i="3"/>
  <c r="L1173" i="3"/>
  <c r="H1174" i="3"/>
  <c r="I1174" i="3"/>
  <c r="K1174" i="3"/>
  <c r="L1174" i="3"/>
  <c r="H1175" i="3"/>
  <c r="I1175" i="3"/>
  <c r="K1175" i="3"/>
  <c r="L1175" i="3"/>
  <c r="H1176" i="3"/>
  <c r="I1176" i="3"/>
  <c r="K1176" i="3"/>
  <c r="L1176" i="3"/>
  <c r="H1177" i="3"/>
  <c r="I1177" i="3"/>
  <c r="K1177" i="3"/>
  <c r="L1177" i="3"/>
  <c r="H1178" i="3"/>
  <c r="I1178" i="3"/>
  <c r="K1178" i="3"/>
  <c r="L1178" i="3"/>
  <c r="H1179" i="3"/>
  <c r="I1179" i="3"/>
  <c r="K1179" i="3"/>
  <c r="L1179" i="3"/>
  <c r="H1180" i="3"/>
  <c r="I1180" i="3"/>
  <c r="K1180" i="3"/>
  <c r="L1180" i="3"/>
  <c r="H1181" i="3"/>
  <c r="I1181" i="3"/>
  <c r="K1181" i="3"/>
  <c r="L1181" i="3"/>
  <c r="H1182" i="3"/>
  <c r="I1182" i="3"/>
  <c r="K1182" i="3"/>
  <c r="L1182" i="3"/>
  <c r="H1183" i="3"/>
  <c r="I1183" i="3"/>
  <c r="K1183" i="3"/>
  <c r="L1183" i="3"/>
  <c r="H1184" i="3"/>
  <c r="I1184" i="3"/>
  <c r="K1184" i="3"/>
  <c r="L1184" i="3"/>
  <c r="H1185" i="3"/>
  <c r="I1185" i="3"/>
  <c r="K1185" i="3"/>
  <c r="L1185" i="3"/>
  <c r="H1186" i="3"/>
  <c r="I1186" i="3"/>
  <c r="K1186" i="3"/>
  <c r="L1186" i="3"/>
  <c r="H1187" i="3"/>
  <c r="I1187" i="3"/>
  <c r="K1187" i="3"/>
  <c r="L1187" i="3"/>
  <c r="H1188" i="3"/>
  <c r="I1188" i="3"/>
  <c r="K1188" i="3"/>
  <c r="L1188" i="3"/>
  <c r="H1189" i="3"/>
  <c r="I1189" i="3"/>
  <c r="K1189" i="3"/>
  <c r="L1189" i="3"/>
  <c r="H1190" i="3"/>
  <c r="I1190" i="3"/>
  <c r="K1190" i="3"/>
  <c r="L1190" i="3"/>
  <c r="H1191" i="3"/>
  <c r="I1191" i="3"/>
  <c r="K1191" i="3"/>
  <c r="L1191" i="3"/>
  <c r="H1192" i="3"/>
  <c r="I1192" i="3"/>
  <c r="K1192" i="3"/>
  <c r="L1192" i="3"/>
  <c r="H1193" i="3"/>
  <c r="I1193" i="3"/>
  <c r="K1193" i="3"/>
  <c r="L1193" i="3"/>
  <c r="H1194" i="3"/>
  <c r="I1194" i="3"/>
  <c r="K1194" i="3"/>
  <c r="L1194" i="3"/>
  <c r="H1195" i="3"/>
  <c r="I1195" i="3"/>
  <c r="K1195" i="3"/>
  <c r="L1195" i="3"/>
  <c r="H1196" i="3"/>
  <c r="I1196" i="3"/>
  <c r="K1196" i="3"/>
  <c r="L1196" i="3"/>
  <c r="H1197" i="3"/>
  <c r="I1197" i="3"/>
  <c r="K1197" i="3"/>
  <c r="L1197" i="3"/>
  <c r="H1198" i="3"/>
  <c r="I1198" i="3"/>
  <c r="K1198" i="3"/>
  <c r="L1198" i="3"/>
  <c r="H1199" i="3"/>
  <c r="I1199" i="3"/>
  <c r="K1199" i="3"/>
  <c r="L1199" i="3"/>
  <c r="H1200" i="3"/>
  <c r="I1200" i="3"/>
  <c r="K1200" i="3"/>
  <c r="L1200" i="3"/>
  <c r="H1201" i="3"/>
  <c r="I1201" i="3"/>
  <c r="K1201" i="3"/>
  <c r="L1201" i="3"/>
  <c r="H1202" i="3"/>
  <c r="I1202" i="3"/>
  <c r="K1202" i="3"/>
  <c r="L1202" i="3"/>
  <c r="H1203" i="3"/>
  <c r="I1203" i="3"/>
  <c r="K1203" i="3"/>
  <c r="L1203" i="3"/>
  <c r="H1204" i="3"/>
  <c r="I1204" i="3"/>
  <c r="K1204" i="3"/>
  <c r="L1204" i="3"/>
  <c r="H1205" i="3"/>
  <c r="I1205" i="3"/>
  <c r="K1205" i="3"/>
  <c r="L1205" i="3"/>
  <c r="H1206" i="3"/>
  <c r="I1206" i="3"/>
  <c r="K1206" i="3"/>
  <c r="L1206" i="3"/>
  <c r="H1207" i="3"/>
  <c r="I1207" i="3"/>
  <c r="K1207" i="3"/>
  <c r="L1207" i="3"/>
  <c r="H1208" i="3"/>
  <c r="I1208" i="3"/>
  <c r="K1208" i="3"/>
  <c r="L1208" i="3"/>
  <c r="H1209" i="3"/>
  <c r="I1209" i="3"/>
  <c r="K1209" i="3"/>
  <c r="L1209" i="3"/>
  <c r="H1210" i="3"/>
  <c r="I1210" i="3"/>
  <c r="K1210" i="3"/>
  <c r="L1210" i="3"/>
  <c r="H1211" i="3"/>
  <c r="I1211" i="3"/>
  <c r="K1211" i="3"/>
  <c r="L1211" i="3"/>
  <c r="H1212" i="3"/>
  <c r="I1212" i="3"/>
  <c r="K1212" i="3"/>
  <c r="L1212" i="3"/>
  <c r="H1213" i="3"/>
  <c r="I1213" i="3"/>
  <c r="K1213" i="3"/>
  <c r="L1213" i="3"/>
  <c r="H1214" i="3"/>
  <c r="I1214" i="3"/>
  <c r="K1214" i="3"/>
  <c r="L1214" i="3"/>
  <c r="H1215" i="3"/>
  <c r="I1215" i="3"/>
  <c r="K1215" i="3"/>
  <c r="L1215" i="3"/>
  <c r="H1216" i="3"/>
  <c r="I1216" i="3"/>
  <c r="K1216" i="3"/>
  <c r="L1216" i="3"/>
  <c r="H1217" i="3"/>
  <c r="I1217" i="3"/>
  <c r="K1217" i="3"/>
  <c r="L1217" i="3"/>
  <c r="H1218" i="3"/>
  <c r="I1218" i="3"/>
  <c r="K1218" i="3"/>
  <c r="L1218" i="3"/>
  <c r="H1219" i="3"/>
  <c r="I1219" i="3"/>
  <c r="K1219" i="3"/>
  <c r="L1219" i="3"/>
  <c r="H1220" i="3"/>
  <c r="I1220" i="3"/>
  <c r="K1220" i="3"/>
  <c r="L1220" i="3"/>
  <c r="H1221" i="3"/>
  <c r="I1221" i="3"/>
  <c r="K1221" i="3"/>
  <c r="L1221" i="3"/>
  <c r="H1222" i="3"/>
  <c r="I1222" i="3"/>
  <c r="K1222" i="3"/>
  <c r="L1222" i="3"/>
  <c r="H1223" i="3"/>
  <c r="I1223" i="3"/>
  <c r="K1223" i="3"/>
  <c r="L1223" i="3"/>
  <c r="H1224" i="3"/>
  <c r="I1224" i="3"/>
  <c r="K1224" i="3"/>
  <c r="L1224" i="3"/>
  <c r="H1225" i="3"/>
  <c r="I1225" i="3"/>
  <c r="K1225" i="3"/>
  <c r="L1225" i="3"/>
  <c r="H1226" i="3"/>
  <c r="I1226" i="3"/>
  <c r="K1226" i="3"/>
  <c r="L1226" i="3"/>
  <c r="H1227" i="3"/>
  <c r="I1227" i="3"/>
  <c r="K1227" i="3"/>
  <c r="L1227" i="3"/>
  <c r="H1228" i="3"/>
  <c r="I1228" i="3"/>
  <c r="K1228" i="3"/>
  <c r="L1228" i="3"/>
  <c r="H1229" i="3"/>
  <c r="I1229" i="3"/>
  <c r="K1229" i="3"/>
  <c r="L1229" i="3"/>
  <c r="H1230" i="3"/>
  <c r="I1230" i="3"/>
  <c r="K1230" i="3"/>
  <c r="L1230" i="3"/>
  <c r="H1231" i="3"/>
  <c r="I1231" i="3"/>
  <c r="K1231" i="3"/>
  <c r="L1231" i="3"/>
  <c r="H1232" i="3"/>
  <c r="I1232" i="3"/>
  <c r="K1232" i="3"/>
  <c r="L1232" i="3"/>
  <c r="H1233" i="3"/>
  <c r="I1233" i="3"/>
  <c r="K1233" i="3"/>
  <c r="L1233" i="3"/>
  <c r="H1234" i="3"/>
  <c r="I1234" i="3"/>
  <c r="K1234" i="3"/>
  <c r="L1234" i="3"/>
  <c r="H1235" i="3"/>
  <c r="I1235" i="3"/>
  <c r="K1235" i="3"/>
  <c r="L1235" i="3"/>
  <c r="H1236" i="3"/>
  <c r="I1236" i="3"/>
  <c r="K1236" i="3"/>
  <c r="L1236" i="3"/>
  <c r="H1237" i="3"/>
  <c r="I1237" i="3"/>
  <c r="K1237" i="3"/>
  <c r="L1237" i="3"/>
  <c r="H1238" i="3"/>
  <c r="I1238" i="3"/>
  <c r="K1238" i="3"/>
  <c r="L1238" i="3"/>
  <c r="H1239" i="3"/>
  <c r="I1239" i="3"/>
  <c r="K1239" i="3"/>
  <c r="L1239" i="3"/>
  <c r="H1240" i="3"/>
  <c r="I1240" i="3"/>
  <c r="K1240" i="3"/>
  <c r="L1240" i="3"/>
  <c r="H1241" i="3"/>
  <c r="I1241" i="3"/>
  <c r="K1241" i="3"/>
  <c r="L1241" i="3"/>
  <c r="H1242" i="3"/>
  <c r="I1242" i="3"/>
  <c r="K1242" i="3"/>
  <c r="L1242" i="3"/>
  <c r="H1243" i="3"/>
  <c r="I1243" i="3"/>
  <c r="K1243" i="3"/>
  <c r="L1243" i="3"/>
  <c r="H1244" i="3"/>
  <c r="I1244" i="3"/>
  <c r="K1244" i="3"/>
  <c r="L1244" i="3"/>
  <c r="H1245" i="3"/>
  <c r="I1245" i="3"/>
  <c r="K1245" i="3"/>
  <c r="L1245" i="3"/>
  <c r="H1246" i="3"/>
  <c r="I1246" i="3"/>
  <c r="K1246" i="3"/>
  <c r="L1246" i="3"/>
  <c r="H1247" i="3"/>
  <c r="I1247" i="3"/>
  <c r="K1247" i="3"/>
  <c r="L1247" i="3"/>
  <c r="H1248" i="3"/>
  <c r="I1248" i="3"/>
  <c r="K1248" i="3"/>
  <c r="L1248" i="3"/>
  <c r="H1249" i="3"/>
  <c r="I1249" i="3"/>
  <c r="K1249" i="3"/>
  <c r="L1249" i="3"/>
  <c r="H1250" i="3"/>
  <c r="I1250" i="3"/>
  <c r="K1250" i="3"/>
  <c r="L1250" i="3"/>
  <c r="H1251" i="3"/>
  <c r="I1251" i="3"/>
  <c r="K1251" i="3"/>
  <c r="L1251" i="3"/>
  <c r="H1252" i="3"/>
  <c r="I1252" i="3"/>
  <c r="K1252" i="3"/>
  <c r="L1252" i="3"/>
  <c r="H1253" i="3"/>
  <c r="I1253" i="3"/>
  <c r="K1253" i="3"/>
  <c r="L1253" i="3"/>
  <c r="H1254" i="3"/>
  <c r="I1254" i="3"/>
  <c r="K1254" i="3"/>
  <c r="L1254" i="3"/>
  <c r="H1255" i="3"/>
  <c r="I1255" i="3"/>
  <c r="K1255" i="3"/>
  <c r="L1255" i="3"/>
  <c r="H1256" i="3"/>
  <c r="I1256" i="3"/>
  <c r="K1256" i="3"/>
  <c r="L1256" i="3"/>
  <c r="H1257" i="3"/>
  <c r="I1257" i="3"/>
  <c r="K1257" i="3"/>
  <c r="L1257" i="3"/>
  <c r="H1258" i="3"/>
  <c r="I1258" i="3"/>
  <c r="K1258" i="3"/>
  <c r="L1258" i="3"/>
  <c r="H1259" i="3"/>
  <c r="I1259" i="3"/>
  <c r="K1259" i="3"/>
  <c r="L1259" i="3"/>
  <c r="H1260" i="3"/>
  <c r="I1260" i="3"/>
  <c r="K1260" i="3"/>
  <c r="L1260" i="3"/>
  <c r="H1261" i="3"/>
  <c r="I1261" i="3"/>
  <c r="K1261" i="3"/>
  <c r="L1261" i="3"/>
  <c r="H1262" i="3"/>
  <c r="I1262" i="3"/>
  <c r="K1262" i="3"/>
  <c r="L1262" i="3"/>
  <c r="H1263" i="3"/>
  <c r="I1263" i="3"/>
  <c r="K1263" i="3"/>
  <c r="L1263" i="3"/>
  <c r="H1264" i="3"/>
  <c r="I1264" i="3"/>
  <c r="K1264" i="3"/>
  <c r="L1264" i="3"/>
  <c r="H1265" i="3"/>
  <c r="I1265" i="3"/>
  <c r="K1265" i="3"/>
  <c r="L1265" i="3"/>
  <c r="H1266" i="3"/>
  <c r="I1266" i="3"/>
  <c r="K1266" i="3"/>
  <c r="L1266" i="3"/>
  <c r="H1267" i="3"/>
  <c r="I1267" i="3"/>
  <c r="K1267" i="3"/>
  <c r="L1267" i="3"/>
  <c r="H1268" i="3"/>
  <c r="I1268" i="3"/>
  <c r="K1268" i="3"/>
  <c r="L1268" i="3"/>
  <c r="H1269" i="3"/>
  <c r="I1269" i="3"/>
  <c r="K1269" i="3"/>
  <c r="L1269" i="3"/>
  <c r="H1270" i="3"/>
  <c r="I1270" i="3"/>
  <c r="K1270" i="3"/>
  <c r="L1270" i="3"/>
  <c r="H1271" i="3"/>
  <c r="I1271" i="3"/>
  <c r="K1271" i="3"/>
  <c r="L1271" i="3"/>
  <c r="H1272" i="3"/>
  <c r="I1272" i="3"/>
  <c r="K1272" i="3"/>
  <c r="L1272" i="3"/>
  <c r="H1273" i="3"/>
  <c r="I1273" i="3"/>
  <c r="K1273" i="3"/>
  <c r="L1273" i="3"/>
  <c r="H1274" i="3"/>
  <c r="I1274" i="3"/>
  <c r="K1274" i="3"/>
  <c r="L1274" i="3"/>
  <c r="H1275" i="3"/>
  <c r="I1275" i="3"/>
  <c r="K1275" i="3"/>
  <c r="L1275" i="3"/>
  <c r="H1276" i="3"/>
  <c r="I1276" i="3"/>
  <c r="K1276" i="3"/>
  <c r="L1276" i="3"/>
  <c r="H1277" i="3"/>
  <c r="I1277" i="3"/>
  <c r="K1277" i="3"/>
  <c r="L1277" i="3"/>
  <c r="H1278" i="3"/>
  <c r="I1278" i="3"/>
  <c r="K1278" i="3"/>
  <c r="L1278" i="3"/>
  <c r="H1279" i="3"/>
  <c r="I1279" i="3"/>
  <c r="K1279" i="3"/>
  <c r="L1279" i="3"/>
  <c r="H1280" i="3"/>
  <c r="I1280" i="3"/>
  <c r="K1280" i="3"/>
  <c r="L1280" i="3"/>
  <c r="H1281" i="3"/>
  <c r="I1281" i="3"/>
  <c r="K1281" i="3"/>
  <c r="L1281" i="3"/>
  <c r="H1282" i="3"/>
  <c r="I1282" i="3"/>
  <c r="K1282" i="3"/>
  <c r="L1282" i="3"/>
  <c r="H1283" i="3"/>
  <c r="I1283" i="3"/>
  <c r="K1283" i="3"/>
  <c r="L1283" i="3"/>
  <c r="H1284" i="3"/>
  <c r="I1284" i="3"/>
  <c r="K1284" i="3"/>
  <c r="L1284" i="3"/>
  <c r="H1285" i="3"/>
  <c r="I1285" i="3"/>
  <c r="K1285" i="3"/>
  <c r="L1285" i="3"/>
  <c r="H1286" i="3"/>
  <c r="I1286" i="3"/>
  <c r="K1286" i="3"/>
  <c r="L1286" i="3"/>
  <c r="H1287" i="3"/>
  <c r="I1287" i="3"/>
  <c r="K1287" i="3"/>
  <c r="L1287" i="3"/>
  <c r="H1288" i="3"/>
  <c r="I1288" i="3"/>
  <c r="K1288" i="3"/>
  <c r="L1288" i="3"/>
  <c r="H1289" i="3"/>
  <c r="I1289" i="3"/>
  <c r="K1289" i="3"/>
  <c r="L1289" i="3"/>
  <c r="H1290" i="3"/>
  <c r="I1290" i="3"/>
  <c r="K1290" i="3"/>
  <c r="L1290" i="3"/>
  <c r="H1291" i="3"/>
  <c r="I1291" i="3"/>
  <c r="K1291" i="3"/>
  <c r="L1291" i="3"/>
  <c r="H1292" i="3"/>
  <c r="I1292" i="3"/>
  <c r="K1292" i="3"/>
  <c r="L1292" i="3"/>
  <c r="H1293" i="3"/>
  <c r="I1293" i="3"/>
  <c r="K1293" i="3"/>
  <c r="L1293" i="3"/>
  <c r="H1294" i="3"/>
  <c r="I1294" i="3"/>
  <c r="K1294" i="3"/>
  <c r="L1294" i="3"/>
  <c r="H1295" i="3"/>
  <c r="I1295" i="3"/>
  <c r="K1295" i="3"/>
  <c r="L1295" i="3"/>
  <c r="H1296" i="3"/>
  <c r="I1296" i="3"/>
  <c r="K1296" i="3"/>
  <c r="L1296" i="3"/>
  <c r="H1297" i="3"/>
  <c r="I1297" i="3"/>
  <c r="K1297" i="3"/>
  <c r="L1297" i="3"/>
  <c r="H1298" i="3"/>
  <c r="I1298" i="3"/>
  <c r="K1298" i="3"/>
  <c r="L1298" i="3"/>
  <c r="H1299" i="3"/>
  <c r="I1299" i="3"/>
  <c r="K1299" i="3"/>
  <c r="L1299" i="3"/>
  <c r="H1300" i="3"/>
  <c r="I1300" i="3"/>
  <c r="K1300" i="3"/>
  <c r="L1300" i="3"/>
  <c r="H1301" i="3"/>
  <c r="I1301" i="3"/>
  <c r="K1301" i="3"/>
  <c r="L1301" i="3"/>
  <c r="H1302" i="3"/>
  <c r="I1302" i="3"/>
  <c r="K1302" i="3"/>
  <c r="L1302" i="3"/>
  <c r="H1303" i="3"/>
  <c r="I1303" i="3"/>
  <c r="K1303" i="3"/>
  <c r="L1303" i="3"/>
  <c r="H1304" i="3"/>
  <c r="I1304" i="3"/>
  <c r="K1304" i="3"/>
  <c r="L1304" i="3"/>
  <c r="H1305" i="3"/>
  <c r="I1305" i="3"/>
  <c r="K1305" i="3"/>
  <c r="L1305" i="3"/>
  <c r="H1306" i="3"/>
  <c r="I1306" i="3"/>
  <c r="K1306" i="3"/>
  <c r="L1306" i="3"/>
  <c r="H1307" i="3"/>
  <c r="I1307" i="3"/>
  <c r="K1307" i="3"/>
  <c r="L1307" i="3"/>
  <c r="H1308" i="3"/>
  <c r="I1308" i="3"/>
  <c r="K1308" i="3"/>
  <c r="L1308" i="3"/>
  <c r="H1309" i="3"/>
  <c r="I1309" i="3"/>
  <c r="K1309" i="3"/>
  <c r="L1309" i="3"/>
  <c r="H1310" i="3"/>
  <c r="I1310" i="3"/>
  <c r="K1310" i="3"/>
  <c r="L1310" i="3"/>
  <c r="H1311" i="3"/>
  <c r="I1311" i="3"/>
  <c r="K1311" i="3"/>
  <c r="L1311" i="3"/>
  <c r="H1312" i="3"/>
  <c r="I1312" i="3"/>
  <c r="K1312" i="3"/>
  <c r="L1312" i="3"/>
  <c r="H1313" i="3"/>
  <c r="I1313" i="3"/>
  <c r="K1313" i="3"/>
  <c r="L1313" i="3"/>
  <c r="H1314" i="3"/>
  <c r="I1314" i="3"/>
  <c r="K1314" i="3"/>
  <c r="L1314" i="3"/>
  <c r="H1315" i="3"/>
  <c r="I1315" i="3"/>
  <c r="K1315" i="3"/>
  <c r="L1315" i="3"/>
  <c r="H1316" i="3"/>
  <c r="I1316" i="3"/>
  <c r="K1316" i="3"/>
  <c r="L1316" i="3"/>
  <c r="H1317" i="3"/>
  <c r="I1317" i="3"/>
  <c r="K1317" i="3"/>
  <c r="L1317" i="3"/>
  <c r="H1318" i="3"/>
  <c r="I1318" i="3"/>
  <c r="K1318" i="3"/>
  <c r="L1318" i="3"/>
  <c r="H1319" i="3"/>
  <c r="I1319" i="3"/>
  <c r="K1319" i="3"/>
  <c r="L1319" i="3"/>
  <c r="H1320" i="3"/>
  <c r="I1320" i="3"/>
  <c r="K1320" i="3"/>
  <c r="L1320" i="3"/>
  <c r="H1321" i="3"/>
  <c r="I1321" i="3"/>
  <c r="K1321" i="3"/>
  <c r="L1321" i="3"/>
  <c r="H1322" i="3"/>
  <c r="I1322" i="3"/>
  <c r="K1322" i="3"/>
  <c r="L1322" i="3"/>
  <c r="H1323" i="3"/>
  <c r="I1323" i="3"/>
  <c r="K1323" i="3"/>
  <c r="L1323" i="3"/>
  <c r="H1324" i="3"/>
  <c r="I1324" i="3"/>
  <c r="K1324" i="3"/>
  <c r="L1324" i="3"/>
  <c r="H1325" i="3"/>
  <c r="I1325" i="3"/>
  <c r="K1325" i="3"/>
  <c r="L1325" i="3"/>
  <c r="H1326" i="3"/>
  <c r="I1326" i="3"/>
  <c r="K1326" i="3"/>
  <c r="L1326" i="3"/>
  <c r="H1327" i="3"/>
  <c r="I1327" i="3"/>
  <c r="K1327" i="3"/>
  <c r="L1327" i="3"/>
  <c r="H1328" i="3"/>
  <c r="I1328" i="3"/>
  <c r="K1328" i="3"/>
  <c r="L1328" i="3"/>
  <c r="H1329" i="3"/>
  <c r="I1329" i="3"/>
  <c r="K1329" i="3"/>
  <c r="L1329" i="3"/>
  <c r="H1330" i="3"/>
  <c r="I1330" i="3"/>
  <c r="K1330" i="3"/>
  <c r="L1330" i="3"/>
  <c r="H1331" i="3"/>
  <c r="I1331" i="3"/>
  <c r="K1331" i="3"/>
  <c r="L1331" i="3"/>
  <c r="H1332" i="3"/>
  <c r="I1332" i="3"/>
  <c r="K1332" i="3"/>
  <c r="L1332" i="3"/>
  <c r="H1333" i="3"/>
  <c r="I1333" i="3"/>
  <c r="K1333" i="3"/>
  <c r="L1333" i="3"/>
  <c r="H1334" i="3"/>
  <c r="I1334" i="3"/>
  <c r="K1334" i="3"/>
  <c r="L1334" i="3"/>
  <c r="H1335" i="3"/>
  <c r="I1335" i="3"/>
  <c r="K1335" i="3"/>
  <c r="L1335" i="3"/>
  <c r="H1336" i="3"/>
  <c r="I1336" i="3"/>
  <c r="K1336" i="3"/>
  <c r="L1336" i="3"/>
  <c r="H1337" i="3"/>
  <c r="I1337" i="3"/>
  <c r="K1337" i="3"/>
  <c r="L1337" i="3"/>
  <c r="H1338" i="3"/>
  <c r="I1338" i="3"/>
  <c r="K1338" i="3"/>
  <c r="L1338" i="3"/>
  <c r="H1339" i="3"/>
  <c r="I1339" i="3"/>
  <c r="K1339" i="3"/>
  <c r="L1339" i="3"/>
  <c r="H1340" i="3"/>
  <c r="I1340" i="3"/>
  <c r="K1340" i="3"/>
  <c r="L1340" i="3"/>
  <c r="H1341" i="3"/>
  <c r="I1341" i="3"/>
  <c r="K1341" i="3"/>
  <c r="L1341" i="3"/>
  <c r="H1342" i="3"/>
  <c r="I1342" i="3"/>
  <c r="K1342" i="3"/>
  <c r="L1342" i="3"/>
  <c r="H1343" i="3"/>
  <c r="I1343" i="3"/>
  <c r="K1343" i="3"/>
  <c r="L1343" i="3"/>
  <c r="H1344" i="3"/>
  <c r="I1344" i="3"/>
  <c r="K1344" i="3"/>
  <c r="L1344" i="3"/>
  <c r="H1345" i="3"/>
  <c r="I1345" i="3"/>
  <c r="K1345" i="3"/>
  <c r="L1345" i="3"/>
  <c r="H1346" i="3"/>
  <c r="I1346" i="3"/>
  <c r="K1346" i="3"/>
  <c r="L1346" i="3"/>
  <c r="H1347" i="3"/>
  <c r="I1347" i="3"/>
  <c r="K1347" i="3"/>
  <c r="L1347" i="3"/>
  <c r="H1348" i="3"/>
  <c r="I1348" i="3"/>
  <c r="K1348" i="3"/>
  <c r="L1348" i="3"/>
  <c r="H1349" i="3"/>
  <c r="I1349" i="3"/>
  <c r="K1349" i="3"/>
  <c r="L1349" i="3"/>
  <c r="H1350" i="3"/>
  <c r="I1350" i="3"/>
  <c r="K1350" i="3"/>
  <c r="L1350" i="3"/>
  <c r="H1351" i="3"/>
  <c r="I1351" i="3"/>
  <c r="K1351" i="3"/>
  <c r="L1351" i="3"/>
  <c r="H1352" i="3"/>
  <c r="I1352" i="3"/>
  <c r="K1352" i="3"/>
  <c r="L1352" i="3"/>
  <c r="H1353" i="3"/>
  <c r="I1353" i="3"/>
  <c r="K1353" i="3"/>
  <c r="L1353" i="3"/>
  <c r="H1354" i="3"/>
  <c r="I1354" i="3"/>
  <c r="K1354" i="3"/>
  <c r="L1354" i="3"/>
  <c r="H1355" i="3"/>
  <c r="I1355" i="3"/>
  <c r="K1355" i="3"/>
  <c r="L1355" i="3"/>
  <c r="H1356" i="3"/>
  <c r="I1356" i="3"/>
  <c r="K1356" i="3"/>
  <c r="L1356" i="3"/>
  <c r="H1357" i="3"/>
  <c r="I1357" i="3"/>
  <c r="K1357" i="3"/>
  <c r="L1357" i="3"/>
  <c r="H1358" i="3"/>
  <c r="I1358" i="3"/>
  <c r="K1358" i="3"/>
  <c r="L1358" i="3"/>
  <c r="H1359" i="3"/>
  <c r="I1359" i="3"/>
  <c r="K1359" i="3"/>
  <c r="L1359" i="3"/>
  <c r="H1360" i="3"/>
  <c r="I1360" i="3"/>
  <c r="K1360" i="3"/>
  <c r="L1360" i="3"/>
  <c r="H1361" i="3"/>
  <c r="I1361" i="3"/>
  <c r="K1361" i="3"/>
  <c r="L1361" i="3"/>
  <c r="H1362" i="3"/>
  <c r="I1362" i="3"/>
  <c r="K1362" i="3"/>
  <c r="L1362" i="3"/>
  <c r="H1363" i="3"/>
  <c r="I1363" i="3"/>
  <c r="K1363" i="3"/>
  <c r="L1363" i="3"/>
  <c r="H1364" i="3"/>
  <c r="I1364" i="3"/>
  <c r="K1364" i="3"/>
  <c r="L1364" i="3"/>
  <c r="H1365" i="3"/>
  <c r="I1365" i="3"/>
  <c r="K1365" i="3"/>
  <c r="L1365" i="3"/>
  <c r="H1366" i="3"/>
  <c r="I1366" i="3"/>
  <c r="K1366" i="3"/>
  <c r="L1366" i="3"/>
  <c r="H1367" i="3"/>
  <c r="I1367" i="3"/>
  <c r="K1367" i="3"/>
  <c r="L1367" i="3"/>
  <c r="H1368" i="3"/>
  <c r="I1368" i="3"/>
  <c r="K1368" i="3"/>
  <c r="L1368" i="3"/>
  <c r="H1369" i="3"/>
  <c r="I1369" i="3"/>
  <c r="K1369" i="3"/>
  <c r="L1369" i="3"/>
  <c r="H1370" i="3"/>
  <c r="I1370" i="3"/>
  <c r="K1370" i="3"/>
  <c r="L1370" i="3"/>
  <c r="H1371" i="3"/>
  <c r="I1371" i="3"/>
  <c r="K1371" i="3"/>
  <c r="L1371" i="3"/>
  <c r="H1372" i="3"/>
  <c r="I1372" i="3"/>
  <c r="K1372" i="3"/>
  <c r="L1372" i="3"/>
  <c r="H1373" i="3"/>
  <c r="I1373" i="3"/>
  <c r="K1373" i="3"/>
  <c r="L1373" i="3"/>
  <c r="H1374" i="3"/>
  <c r="I1374" i="3"/>
  <c r="K1374" i="3"/>
  <c r="L1374" i="3"/>
  <c r="H1375" i="3"/>
  <c r="I1375" i="3"/>
  <c r="K1375" i="3"/>
  <c r="L1375" i="3"/>
  <c r="H1376" i="3"/>
  <c r="I1376" i="3"/>
  <c r="K1376" i="3"/>
  <c r="L1376" i="3"/>
  <c r="H1377" i="3"/>
  <c r="I1377" i="3"/>
  <c r="K1377" i="3"/>
  <c r="L1377" i="3"/>
  <c r="H1378" i="3"/>
  <c r="I1378" i="3"/>
  <c r="K1378" i="3"/>
  <c r="L1378" i="3"/>
  <c r="H1379" i="3"/>
  <c r="I1379" i="3"/>
  <c r="K1379" i="3"/>
  <c r="L1379" i="3"/>
  <c r="H1380" i="3"/>
  <c r="I1380" i="3"/>
  <c r="K1380" i="3"/>
  <c r="L1380" i="3"/>
  <c r="H1381" i="3"/>
  <c r="I1381" i="3"/>
  <c r="K1381" i="3"/>
  <c r="L1381" i="3"/>
  <c r="H1382" i="3"/>
  <c r="I1382" i="3"/>
  <c r="K1382" i="3"/>
  <c r="L1382" i="3"/>
  <c r="H1383" i="3"/>
  <c r="I1383" i="3"/>
  <c r="K1383" i="3"/>
  <c r="L1383" i="3"/>
  <c r="H1384" i="3"/>
  <c r="I1384" i="3"/>
  <c r="K1384" i="3"/>
  <c r="L1384" i="3"/>
  <c r="H1385" i="3"/>
  <c r="I1385" i="3"/>
  <c r="K1385" i="3"/>
  <c r="L1385" i="3"/>
  <c r="H1386" i="3"/>
  <c r="I1386" i="3"/>
  <c r="K1386" i="3"/>
  <c r="L1386" i="3"/>
  <c r="H1387" i="3"/>
  <c r="I1387" i="3"/>
  <c r="K1387" i="3"/>
  <c r="L1387" i="3"/>
  <c r="H1388" i="3"/>
  <c r="I1388" i="3"/>
  <c r="K1388" i="3"/>
  <c r="L1388" i="3"/>
  <c r="H1389" i="3"/>
  <c r="I1389" i="3"/>
  <c r="K1389" i="3"/>
  <c r="L1389" i="3"/>
  <c r="H1390" i="3"/>
  <c r="I1390" i="3"/>
  <c r="K1390" i="3"/>
  <c r="L1390" i="3"/>
  <c r="H1391" i="3"/>
  <c r="I1391" i="3"/>
  <c r="K1391" i="3"/>
  <c r="L1391" i="3"/>
  <c r="H1392" i="3"/>
  <c r="I1392" i="3"/>
  <c r="K1392" i="3"/>
  <c r="L1392" i="3"/>
  <c r="H1393" i="3"/>
  <c r="I1393" i="3"/>
  <c r="K1393" i="3"/>
  <c r="L1393" i="3"/>
  <c r="H1394" i="3"/>
  <c r="I1394" i="3"/>
  <c r="K1394" i="3"/>
  <c r="L1394" i="3"/>
  <c r="H1395" i="3"/>
  <c r="I1395" i="3"/>
  <c r="K1395" i="3"/>
  <c r="L1395" i="3"/>
  <c r="H1396" i="3"/>
  <c r="I1396" i="3"/>
  <c r="K1396" i="3"/>
  <c r="L1396" i="3"/>
  <c r="H1397" i="3"/>
  <c r="I1397" i="3"/>
  <c r="K1397" i="3"/>
  <c r="L1397" i="3"/>
  <c r="H1398" i="3"/>
  <c r="I1398" i="3"/>
  <c r="K1398" i="3"/>
  <c r="L1398" i="3"/>
  <c r="H1399" i="3"/>
  <c r="I1399" i="3"/>
  <c r="K1399" i="3"/>
  <c r="L1399" i="3"/>
  <c r="H1400" i="3"/>
  <c r="I1400" i="3"/>
  <c r="K1400" i="3"/>
  <c r="L1400" i="3"/>
  <c r="H1401" i="3"/>
  <c r="I1401" i="3"/>
  <c r="K1401" i="3"/>
  <c r="L1401" i="3"/>
  <c r="H1402" i="3"/>
  <c r="I1402" i="3"/>
  <c r="K1402" i="3"/>
  <c r="L1402" i="3"/>
  <c r="H1403" i="3"/>
  <c r="I1403" i="3"/>
  <c r="K1403" i="3"/>
  <c r="L1403" i="3"/>
  <c r="H1404" i="3"/>
  <c r="I1404" i="3"/>
  <c r="K1404" i="3"/>
  <c r="L1404" i="3"/>
  <c r="H1405" i="3"/>
  <c r="I1405" i="3"/>
  <c r="K1405" i="3"/>
  <c r="L1405" i="3"/>
  <c r="H1406" i="3"/>
  <c r="I1406" i="3"/>
  <c r="K1406" i="3"/>
  <c r="L1406" i="3"/>
  <c r="H1407" i="3"/>
  <c r="I1407" i="3"/>
  <c r="K1407" i="3"/>
  <c r="L1407" i="3"/>
  <c r="H1408" i="3"/>
  <c r="I1408" i="3"/>
  <c r="K1408" i="3"/>
  <c r="L1408" i="3"/>
  <c r="H1409" i="3"/>
  <c r="I1409" i="3"/>
  <c r="K1409" i="3"/>
  <c r="L1409" i="3"/>
  <c r="H1410" i="3"/>
  <c r="I1410" i="3"/>
  <c r="K1410" i="3"/>
  <c r="L1410" i="3"/>
  <c r="H1411" i="3"/>
  <c r="I1411" i="3"/>
  <c r="K1411" i="3"/>
  <c r="L1411" i="3"/>
  <c r="H1412" i="3"/>
  <c r="I1412" i="3"/>
  <c r="K1412" i="3"/>
  <c r="L1412" i="3"/>
  <c r="H1413" i="3"/>
  <c r="I1413" i="3"/>
  <c r="K1413" i="3"/>
  <c r="L1413" i="3"/>
  <c r="H1414" i="3"/>
  <c r="I1414" i="3"/>
  <c r="K1414" i="3"/>
  <c r="L1414" i="3"/>
  <c r="H1415" i="3"/>
  <c r="I1415" i="3"/>
  <c r="K1415" i="3"/>
  <c r="L1415" i="3"/>
  <c r="H1416" i="3"/>
  <c r="I1416" i="3"/>
  <c r="K1416" i="3"/>
  <c r="L1416" i="3"/>
  <c r="H1417" i="3"/>
  <c r="I1417" i="3"/>
  <c r="K1417" i="3"/>
  <c r="L1417" i="3"/>
  <c r="H1418" i="3"/>
  <c r="I1418" i="3"/>
  <c r="K1418" i="3"/>
  <c r="L1418" i="3"/>
  <c r="H1419" i="3"/>
  <c r="I1419" i="3"/>
  <c r="K1419" i="3"/>
  <c r="L1419" i="3"/>
  <c r="H1420" i="3"/>
  <c r="I1420" i="3"/>
  <c r="K1420" i="3"/>
  <c r="L1420" i="3"/>
  <c r="H1421" i="3"/>
  <c r="I1421" i="3"/>
  <c r="K1421" i="3"/>
  <c r="L1421" i="3"/>
  <c r="H1422" i="3"/>
  <c r="I1422" i="3"/>
  <c r="K1422" i="3"/>
  <c r="L1422" i="3"/>
  <c r="H1423" i="3"/>
  <c r="I1423" i="3"/>
  <c r="K1423" i="3"/>
  <c r="L1423" i="3"/>
  <c r="H1424" i="3"/>
  <c r="I1424" i="3"/>
  <c r="K1424" i="3"/>
  <c r="L1424" i="3"/>
  <c r="H1425" i="3"/>
  <c r="I1425" i="3"/>
  <c r="K1425" i="3"/>
  <c r="L1425" i="3"/>
  <c r="H1426" i="3"/>
  <c r="I1426" i="3"/>
  <c r="K1426" i="3"/>
  <c r="L1426" i="3"/>
  <c r="H1427" i="3"/>
  <c r="I1427" i="3"/>
  <c r="K1427" i="3"/>
  <c r="L1427" i="3"/>
  <c r="H1428" i="3"/>
  <c r="I1428" i="3"/>
  <c r="K1428" i="3"/>
  <c r="L1428" i="3"/>
  <c r="H1429" i="3"/>
  <c r="I1429" i="3"/>
  <c r="K1429" i="3"/>
  <c r="L1429" i="3"/>
  <c r="H1430" i="3"/>
  <c r="I1430" i="3"/>
  <c r="K1430" i="3"/>
  <c r="L1430" i="3"/>
  <c r="H1431" i="3"/>
  <c r="I1431" i="3"/>
  <c r="K1431" i="3"/>
  <c r="L1431" i="3"/>
  <c r="H1432" i="3"/>
  <c r="I1432" i="3"/>
  <c r="K1432" i="3"/>
  <c r="L1432" i="3"/>
  <c r="H1433" i="3"/>
  <c r="I1433" i="3"/>
  <c r="K1433" i="3"/>
  <c r="L1433" i="3"/>
  <c r="H1434" i="3"/>
  <c r="I1434" i="3"/>
  <c r="K1434" i="3"/>
  <c r="L1434" i="3"/>
  <c r="H1435" i="3"/>
  <c r="I1435" i="3"/>
  <c r="K1435" i="3"/>
  <c r="L1435" i="3"/>
  <c r="H1436" i="3"/>
  <c r="I1436" i="3"/>
  <c r="K1436" i="3"/>
  <c r="L1436" i="3"/>
  <c r="H1437" i="3"/>
  <c r="I1437" i="3"/>
  <c r="K1437" i="3"/>
  <c r="L1437" i="3"/>
  <c r="H1438" i="3"/>
  <c r="I1438" i="3"/>
  <c r="K1438" i="3"/>
  <c r="L1438" i="3"/>
  <c r="H1439" i="3"/>
  <c r="I1439" i="3"/>
  <c r="K1439" i="3"/>
  <c r="L1439" i="3"/>
  <c r="H1440" i="3"/>
  <c r="I1440" i="3"/>
  <c r="K1440" i="3"/>
  <c r="L1440" i="3"/>
  <c r="H1441" i="3"/>
  <c r="I1441" i="3"/>
  <c r="K1441" i="3"/>
  <c r="L1441" i="3"/>
  <c r="H1442" i="3"/>
  <c r="I1442" i="3"/>
  <c r="K1442" i="3"/>
  <c r="L1442" i="3"/>
  <c r="H1443" i="3"/>
  <c r="I1443" i="3"/>
  <c r="K1443" i="3"/>
  <c r="L1443" i="3"/>
  <c r="H1444" i="3"/>
  <c r="I1444" i="3"/>
  <c r="K1444" i="3"/>
  <c r="L1444" i="3"/>
  <c r="H1445" i="3"/>
  <c r="I1445" i="3"/>
  <c r="K1445" i="3"/>
  <c r="L1445" i="3"/>
  <c r="H1446" i="3"/>
  <c r="I1446" i="3"/>
  <c r="K1446" i="3"/>
  <c r="L1446" i="3"/>
  <c r="H1447" i="3"/>
  <c r="I1447" i="3"/>
  <c r="K1447" i="3"/>
  <c r="L1447" i="3"/>
  <c r="H1448" i="3"/>
  <c r="I1448" i="3"/>
  <c r="K1448" i="3"/>
  <c r="L1448" i="3"/>
  <c r="H1449" i="3"/>
  <c r="I1449" i="3"/>
  <c r="K1449" i="3"/>
  <c r="L1449" i="3"/>
  <c r="H1450" i="3"/>
  <c r="I1450" i="3"/>
  <c r="K1450" i="3"/>
  <c r="L1450" i="3"/>
  <c r="H1451" i="3"/>
  <c r="I1451" i="3"/>
  <c r="K1451" i="3"/>
  <c r="L1451" i="3"/>
  <c r="H1452" i="3"/>
  <c r="I1452" i="3"/>
  <c r="K1452" i="3"/>
  <c r="L1452" i="3"/>
  <c r="H1453" i="3"/>
  <c r="I1453" i="3"/>
  <c r="K1453" i="3"/>
  <c r="L1453" i="3"/>
  <c r="H1454" i="3"/>
  <c r="I1454" i="3"/>
  <c r="K1454" i="3"/>
  <c r="L1454" i="3"/>
  <c r="H1455" i="3"/>
  <c r="I1455" i="3"/>
  <c r="K1455" i="3"/>
  <c r="L1455" i="3"/>
  <c r="H1456" i="3"/>
  <c r="I1456" i="3"/>
  <c r="K1456" i="3"/>
  <c r="L1456" i="3"/>
  <c r="H1457" i="3"/>
  <c r="I1457" i="3"/>
  <c r="K1457" i="3"/>
  <c r="L1457" i="3"/>
  <c r="H1458" i="3"/>
  <c r="I1458" i="3"/>
  <c r="K1458" i="3"/>
  <c r="L1458" i="3"/>
  <c r="H1459" i="3"/>
  <c r="I1459" i="3"/>
  <c r="K1459" i="3"/>
  <c r="L1459" i="3"/>
  <c r="H1460" i="3"/>
  <c r="I1460" i="3"/>
  <c r="K1460" i="3"/>
  <c r="L1460" i="3"/>
  <c r="H1461" i="3"/>
  <c r="I1461" i="3"/>
  <c r="K1461" i="3"/>
  <c r="L1461" i="3"/>
  <c r="H1462" i="3"/>
  <c r="I1462" i="3"/>
  <c r="K1462" i="3"/>
  <c r="L1462" i="3"/>
  <c r="H1463" i="3"/>
  <c r="I1463" i="3"/>
  <c r="K1463" i="3"/>
  <c r="L1463" i="3"/>
  <c r="H1464" i="3"/>
  <c r="I1464" i="3"/>
  <c r="K1464" i="3"/>
  <c r="L1464" i="3"/>
  <c r="H1465" i="3"/>
  <c r="I1465" i="3"/>
  <c r="K1465" i="3"/>
  <c r="L1465" i="3"/>
  <c r="H1466" i="3"/>
  <c r="I1466" i="3"/>
  <c r="K1466" i="3"/>
  <c r="L1466" i="3"/>
  <c r="H1467" i="3"/>
  <c r="I1467" i="3"/>
  <c r="K1467" i="3"/>
  <c r="L1467" i="3"/>
  <c r="H1468" i="3"/>
  <c r="I1468" i="3"/>
  <c r="K1468" i="3"/>
  <c r="L1468" i="3"/>
  <c r="H1469" i="3"/>
  <c r="I1469" i="3"/>
  <c r="K1469" i="3"/>
  <c r="L1469" i="3"/>
  <c r="H1470" i="3"/>
  <c r="I1470" i="3"/>
  <c r="K1470" i="3"/>
  <c r="L1470" i="3"/>
  <c r="H1471" i="3"/>
  <c r="I1471" i="3"/>
  <c r="K1471" i="3"/>
  <c r="L1471" i="3"/>
  <c r="H1472" i="3"/>
  <c r="I1472" i="3"/>
  <c r="K1472" i="3"/>
  <c r="L1472" i="3"/>
  <c r="H1473" i="3"/>
  <c r="I1473" i="3"/>
  <c r="K1473" i="3"/>
  <c r="L1473" i="3"/>
  <c r="H1474" i="3"/>
  <c r="I1474" i="3"/>
  <c r="K1474" i="3"/>
  <c r="L1474" i="3"/>
  <c r="H1475" i="3"/>
  <c r="I1475" i="3"/>
  <c r="K1475" i="3"/>
  <c r="L1475" i="3"/>
  <c r="H1476" i="3"/>
  <c r="I1476" i="3"/>
  <c r="K1476" i="3"/>
  <c r="L1476" i="3"/>
  <c r="H1477" i="3"/>
  <c r="I1477" i="3"/>
  <c r="K1477" i="3"/>
  <c r="L1477" i="3"/>
  <c r="H1478" i="3"/>
  <c r="I1478" i="3"/>
  <c r="K1478" i="3"/>
  <c r="L1478" i="3"/>
  <c r="H1479" i="3"/>
  <c r="I1479" i="3"/>
  <c r="K1479" i="3"/>
  <c r="L1479" i="3"/>
  <c r="H1480" i="3"/>
  <c r="I1480" i="3"/>
  <c r="K1480" i="3"/>
  <c r="L1480" i="3"/>
  <c r="H1481" i="3"/>
  <c r="I1481" i="3"/>
  <c r="K1481" i="3"/>
  <c r="L1481" i="3"/>
  <c r="H1482" i="3"/>
  <c r="I1482" i="3"/>
  <c r="K1482" i="3"/>
  <c r="L1482" i="3"/>
  <c r="H1483" i="3"/>
  <c r="I1483" i="3"/>
  <c r="K1483" i="3"/>
  <c r="L1483" i="3"/>
  <c r="H1484" i="3"/>
  <c r="I1484" i="3"/>
  <c r="K1484" i="3"/>
  <c r="L1484" i="3"/>
  <c r="H1485" i="3"/>
  <c r="I1485" i="3"/>
  <c r="K1485" i="3"/>
  <c r="L1485" i="3"/>
  <c r="H1486" i="3"/>
  <c r="I1486" i="3"/>
  <c r="K1486" i="3"/>
  <c r="L1486" i="3"/>
  <c r="H1487" i="3"/>
  <c r="I1487" i="3"/>
  <c r="K1487" i="3"/>
  <c r="L1487" i="3"/>
  <c r="H1488" i="3"/>
  <c r="I1488" i="3"/>
  <c r="K1488" i="3"/>
  <c r="L1488" i="3"/>
  <c r="H1489" i="3"/>
  <c r="I1489" i="3"/>
  <c r="K1489" i="3"/>
  <c r="L1489" i="3"/>
  <c r="H1490" i="3"/>
  <c r="I1490" i="3"/>
  <c r="K1490" i="3"/>
  <c r="L1490" i="3"/>
  <c r="H1491" i="3"/>
  <c r="I1491" i="3"/>
  <c r="K1491" i="3"/>
  <c r="L1491" i="3"/>
  <c r="H1492" i="3"/>
  <c r="I1492" i="3"/>
  <c r="K1492" i="3"/>
  <c r="L1492" i="3"/>
  <c r="H1493" i="3"/>
  <c r="I1493" i="3"/>
  <c r="K1493" i="3"/>
  <c r="L1493" i="3"/>
  <c r="H1494" i="3"/>
  <c r="I1494" i="3"/>
  <c r="K1494" i="3"/>
  <c r="L1494" i="3"/>
  <c r="H1495" i="3"/>
  <c r="I1495" i="3"/>
  <c r="K1495" i="3"/>
  <c r="L1495" i="3"/>
  <c r="H1496" i="3"/>
  <c r="I1496" i="3"/>
  <c r="K1496" i="3"/>
  <c r="L1496" i="3"/>
  <c r="H1497" i="3"/>
  <c r="I1497" i="3"/>
  <c r="K1497" i="3"/>
  <c r="L1497" i="3"/>
  <c r="H1498" i="3"/>
  <c r="I1498" i="3"/>
  <c r="K1498" i="3"/>
  <c r="L1498" i="3"/>
  <c r="H1499" i="3"/>
  <c r="I1499" i="3"/>
  <c r="K1499" i="3"/>
  <c r="L1499" i="3"/>
  <c r="H1500" i="3"/>
  <c r="I1500" i="3"/>
  <c r="K1500" i="3"/>
  <c r="L1500" i="3"/>
  <c r="H1501" i="3"/>
  <c r="I1501" i="3"/>
  <c r="K1501" i="3"/>
  <c r="L1501" i="3"/>
  <c r="H1502" i="3"/>
  <c r="I1502" i="3"/>
  <c r="K1502" i="3"/>
  <c r="L1502" i="3"/>
  <c r="H1503" i="3"/>
  <c r="I1503" i="3"/>
  <c r="K1503" i="3"/>
  <c r="L1503" i="3"/>
  <c r="H1504" i="3"/>
  <c r="I1504" i="3"/>
  <c r="K1504" i="3"/>
  <c r="L1504" i="3"/>
  <c r="H1505" i="3"/>
  <c r="I1505" i="3"/>
  <c r="K1505" i="3"/>
  <c r="L1505" i="3"/>
  <c r="H1506" i="3"/>
  <c r="I1506" i="3"/>
  <c r="K1506" i="3"/>
  <c r="L1506" i="3"/>
  <c r="H1507" i="3"/>
  <c r="I1507" i="3"/>
  <c r="K1507" i="3"/>
  <c r="L1507" i="3"/>
  <c r="H1508" i="3"/>
  <c r="I1508" i="3"/>
  <c r="K1508" i="3"/>
  <c r="L1508" i="3"/>
  <c r="H1509" i="3"/>
  <c r="I1509" i="3"/>
  <c r="K1509" i="3"/>
  <c r="L1509" i="3"/>
  <c r="H1510" i="3"/>
  <c r="I1510" i="3"/>
  <c r="K1510" i="3"/>
  <c r="L1510" i="3"/>
  <c r="H1511" i="3"/>
  <c r="I1511" i="3"/>
  <c r="K1511" i="3"/>
  <c r="L1511" i="3"/>
  <c r="H1512" i="3"/>
  <c r="I1512" i="3"/>
  <c r="K1512" i="3"/>
  <c r="L1512" i="3"/>
  <c r="H1513" i="3"/>
  <c r="I1513" i="3"/>
  <c r="K1513" i="3"/>
  <c r="L1513" i="3"/>
  <c r="H1514" i="3"/>
  <c r="I1514" i="3"/>
  <c r="K1514" i="3"/>
  <c r="L1514" i="3"/>
  <c r="H1515" i="3"/>
  <c r="I1515" i="3"/>
  <c r="K1515" i="3"/>
  <c r="L1515" i="3"/>
  <c r="H1516" i="3"/>
  <c r="I1516" i="3"/>
  <c r="K1516" i="3"/>
  <c r="L1516" i="3"/>
  <c r="H1517" i="3"/>
  <c r="I1517" i="3"/>
  <c r="K1517" i="3"/>
  <c r="L1517" i="3"/>
  <c r="H1518" i="3"/>
  <c r="I1518" i="3"/>
  <c r="K1518" i="3"/>
  <c r="L1518" i="3"/>
  <c r="H1519" i="3"/>
  <c r="I1519" i="3"/>
  <c r="K1519" i="3"/>
  <c r="L1519" i="3"/>
  <c r="H1520" i="3"/>
  <c r="I1520" i="3"/>
  <c r="K1520" i="3"/>
  <c r="L1520" i="3"/>
  <c r="H1521" i="3"/>
  <c r="I1521" i="3"/>
  <c r="K1521" i="3"/>
  <c r="L1521" i="3"/>
  <c r="H1522" i="3"/>
  <c r="I1522" i="3"/>
  <c r="K1522" i="3"/>
  <c r="L1522" i="3"/>
  <c r="H1523" i="3"/>
  <c r="I1523" i="3"/>
  <c r="K1523" i="3"/>
  <c r="L1523" i="3"/>
  <c r="H1524" i="3"/>
  <c r="I1524" i="3"/>
  <c r="K1524" i="3"/>
  <c r="L1524" i="3"/>
  <c r="H1525" i="3"/>
  <c r="I1525" i="3"/>
  <c r="K1525" i="3"/>
  <c r="L1525" i="3"/>
  <c r="H1526" i="3"/>
  <c r="I1526" i="3"/>
  <c r="K1526" i="3"/>
  <c r="L1526" i="3"/>
  <c r="H1527" i="3"/>
  <c r="I1527" i="3"/>
  <c r="K1527" i="3"/>
  <c r="L1527" i="3"/>
  <c r="H1528" i="3"/>
  <c r="I1528" i="3"/>
  <c r="K1528" i="3"/>
  <c r="L1528" i="3"/>
  <c r="H1529" i="3"/>
  <c r="I1529" i="3"/>
  <c r="K1529" i="3"/>
  <c r="L1529" i="3"/>
  <c r="H1530" i="3"/>
  <c r="I1530" i="3"/>
  <c r="K1530" i="3"/>
  <c r="L1530" i="3"/>
  <c r="H1531" i="3"/>
  <c r="I1531" i="3"/>
  <c r="K1531" i="3"/>
  <c r="L1531" i="3"/>
  <c r="H1532" i="3"/>
  <c r="I1532" i="3"/>
  <c r="K1532" i="3"/>
  <c r="L1532" i="3"/>
  <c r="H1533" i="3"/>
  <c r="I1533" i="3"/>
  <c r="K1533" i="3"/>
  <c r="L1533" i="3"/>
  <c r="H1534" i="3"/>
  <c r="I1534" i="3"/>
  <c r="K1534" i="3"/>
  <c r="L1534" i="3"/>
  <c r="H1535" i="3"/>
  <c r="I1535" i="3"/>
  <c r="K1535" i="3"/>
  <c r="L1535" i="3"/>
  <c r="H1536" i="3"/>
  <c r="I1536" i="3"/>
  <c r="K1536" i="3"/>
  <c r="L1536" i="3"/>
  <c r="H1537" i="3"/>
  <c r="I1537" i="3"/>
  <c r="K1537" i="3"/>
  <c r="L1537" i="3"/>
  <c r="H1538" i="3"/>
  <c r="I1538" i="3"/>
  <c r="K1538" i="3"/>
  <c r="L1538" i="3"/>
  <c r="H1539" i="3"/>
  <c r="I1539" i="3"/>
  <c r="K1539" i="3"/>
  <c r="L1539" i="3"/>
  <c r="H1540" i="3"/>
  <c r="I1540" i="3"/>
  <c r="K1540" i="3"/>
  <c r="L1540" i="3"/>
  <c r="H1541" i="3"/>
  <c r="I1541" i="3"/>
  <c r="K1541" i="3"/>
  <c r="L1541" i="3"/>
  <c r="H1542" i="3"/>
  <c r="I1542" i="3"/>
  <c r="K1542" i="3"/>
  <c r="L1542" i="3"/>
  <c r="H1543" i="3"/>
  <c r="I1543" i="3"/>
  <c r="K1543" i="3"/>
  <c r="L1543" i="3"/>
  <c r="H1544" i="3"/>
  <c r="I1544" i="3"/>
  <c r="K1544" i="3"/>
  <c r="L1544" i="3"/>
  <c r="H1545" i="3"/>
  <c r="I1545" i="3"/>
  <c r="K1545" i="3"/>
  <c r="L1545" i="3"/>
  <c r="H1546" i="3"/>
  <c r="I1546" i="3"/>
  <c r="K1546" i="3"/>
  <c r="L1546" i="3"/>
  <c r="H1547" i="3"/>
  <c r="I1547" i="3"/>
  <c r="K1547" i="3"/>
  <c r="L1547" i="3"/>
  <c r="H1548" i="3"/>
  <c r="I1548" i="3"/>
  <c r="K1548" i="3"/>
  <c r="L1548" i="3"/>
  <c r="H1549" i="3"/>
  <c r="I1549" i="3"/>
  <c r="K1549" i="3"/>
  <c r="L1549" i="3"/>
  <c r="H1550" i="3"/>
  <c r="I1550" i="3"/>
  <c r="K1550" i="3"/>
  <c r="L1550" i="3"/>
  <c r="H1551" i="3"/>
  <c r="I1551" i="3"/>
  <c r="K1551" i="3"/>
  <c r="L1551" i="3"/>
  <c r="H1552" i="3"/>
  <c r="I1552" i="3"/>
  <c r="K1552" i="3"/>
  <c r="L1552" i="3"/>
  <c r="H1553" i="3"/>
  <c r="I1553" i="3"/>
  <c r="K1553" i="3"/>
  <c r="L1553" i="3"/>
  <c r="H1554" i="3"/>
  <c r="I1554" i="3"/>
  <c r="K1554" i="3"/>
  <c r="L1554" i="3"/>
  <c r="H1555" i="3"/>
  <c r="I1555" i="3"/>
  <c r="K1555" i="3"/>
  <c r="L1555" i="3"/>
  <c r="H1556" i="3"/>
  <c r="I1556" i="3"/>
  <c r="K1556" i="3"/>
  <c r="L1556" i="3"/>
  <c r="H1557" i="3"/>
  <c r="I1557" i="3"/>
  <c r="K1557" i="3"/>
  <c r="L1557" i="3"/>
  <c r="H1558" i="3"/>
  <c r="I1558" i="3"/>
  <c r="K1558" i="3"/>
  <c r="L1558" i="3"/>
  <c r="H1559" i="3"/>
  <c r="I1559" i="3"/>
  <c r="K1559" i="3"/>
  <c r="L1559" i="3"/>
  <c r="H1560" i="3"/>
  <c r="I1560" i="3"/>
  <c r="K1560" i="3"/>
  <c r="L1560" i="3"/>
  <c r="H1561" i="3"/>
  <c r="I1561" i="3"/>
  <c r="K1561" i="3"/>
  <c r="L1561" i="3"/>
  <c r="H1562" i="3"/>
  <c r="I1562" i="3"/>
  <c r="K1562" i="3"/>
  <c r="L1562" i="3"/>
  <c r="H1563" i="3"/>
  <c r="I1563" i="3"/>
  <c r="K1563" i="3"/>
  <c r="L1563" i="3"/>
  <c r="H1564" i="3"/>
  <c r="I1564" i="3"/>
  <c r="K1564" i="3"/>
  <c r="L1564" i="3"/>
  <c r="H1565" i="3"/>
  <c r="I1565" i="3"/>
  <c r="K1565" i="3"/>
  <c r="L1565" i="3"/>
  <c r="H1566" i="3"/>
  <c r="I1566" i="3"/>
  <c r="K1566" i="3"/>
  <c r="L1566" i="3"/>
  <c r="H1567" i="3"/>
  <c r="I1567" i="3"/>
  <c r="K1567" i="3"/>
  <c r="L1567" i="3"/>
  <c r="H1568" i="3"/>
  <c r="I1568" i="3"/>
  <c r="K1568" i="3"/>
  <c r="L1568" i="3"/>
  <c r="H1569" i="3"/>
  <c r="I1569" i="3"/>
  <c r="K1569" i="3"/>
  <c r="L1569" i="3"/>
  <c r="H1570" i="3"/>
  <c r="I1570" i="3"/>
  <c r="K1570" i="3"/>
  <c r="L1570" i="3"/>
  <c r="H1571" i="3"/>
  <c r="I1571" i="3"/>
  <c r="K1571" i="3"/>
  <c r="L1571" i="3"/>
  <c r="H1572" i="3"/>
  <c r="I1572" i="3"/>
  <c r="K1572" i="3"/>
  <c r="L1572" i="3"/>
  <c r="H1573" i="3"/>
  <c r="I1573" i="3"/>
  <c r="K1573" i="3"/>
  <c r="L1573" i="3"/>
  <c r="H1574" i="3"/>
  <c r="I1574" i="3"/>
  <c r="K1574" i="3"/>
  <c r="L1574" i="3"/>
  <c r="H1575" i="3"/>
  <c r="I1575" i="3"/>
  <c r="K1575" i="3"/>
  <c r="L1575" i="3"/>
  <c r="H1576" i="3"/>
  <c r="I1576" i="3"/>
  <c r="K1576" i="3"/>
  <c r="L1576" i="3"/>
  <c r="H1577" i="3"/>
  <c r="I1577" i="3"/>
  <c r="K1577" i="3"/>
  <c r="L1577" i="3"/>
  <c r="H1578" i="3"/>
  <c r="I1578" i="3"/>
  <c r="K1578" i="3"/>
  <c r="L1578" i="3"/>
  <c r="H1579" i="3"/>
  <c r="I1579" i="3"/>
  <c r="K1579" i="3"/>
  <c r="L1579" i="3"/>
  <c r="H1580" i="3"/>
  <c r="I1580" i="3"/>
  <c r="K1580" i="3"/>
  <c r="L1580" i="3"/>
  <c r="H1581" i="3"/>
  <c r="I1581" i="3"/>
  <c r="K1581" i="3"/>
  <c r="L1581" i="3"/>
  <c r="H1582" i="3"/>
  <c r="I1582" i="3"/>
  <c r="K1582" i="3"/>
  <c r="L1582" i="3"/>
  <c r="H1583" i="3"/>
  <c r="I1583" i="3"/>
  <c r="K1583" i="3"/>
  <c r="L1583" i="3"/>
  <c r="H1584" i="3"/>
  <c r="I1584" i="3"/>
  <c r="K1584" i="3"/>
  <c r="L1584" i="3"/>
  <c r="H1585" i="3"/>
  <c r="I1585" i="3"/>
  <c r="K1585" i="3"/>
  <c r="L1585" i="3"/>
  <c r="H1586" i="3"/>
  <c r="I1586" i="3"/>
  <c r="K1586" i="3"/>
  <c r="L1586" i="3"/>
  <c r="H1587" i="3"/>
  <c r="I1587" i="3"/>
  <c r="K1587" i="3"/>
  <c r="L1587" i="3"/>
  <c r="H1588" i="3"/>
  <c r="I1588" i="3"/>
  <c r="K1588" i="3"/>
  <c r="L1588" i="3"/>
  <c r="H1589" i="3"/>
  <c r="I1589" i="3"/>
  <c r="K1589" i="3"/>
  <c r="L1589" i="3"/>
  <c r="H1590" i="3"/>
  <c r="I1590" i="3"/>
  <c r="K1590" i="3"/>
  <c r="L1590" i="3"/>
  <c r="H1591" i="3"/>
  <c r="I1591" i="3"/>
  <c r="K1591" i="3"/>
  <c r="L1591" i="3"/>
  <c r="H1592" i="3"/>
  <c r="I1592" i="3"/>
  <c r="K1592" i="3"/>
  <c r="L1592" i="3"/>
  <c r="H1593" i="3"/>
  <c r="I1593" i="3"/>
  <c r="K1593" i="3"/>
  <c r="L1593" i="3"/>
  <c r="H1594" i="3"/>
  <c r="I1594" i="3"/>
  <c r="K1594" i="3"/>
  <c r="L1594" i="3"/>
  <c r="H1595" i="3"/>
  <c r="I1595" i="3"/>
  <c r="K1595" i="3"/>
  <c r="L1595" i="3"/>
  <c r="H1596" i="3"/>
  <c r="I1596" i="3"/>
  <c r="K1596" i="3"/>
  <c r="L1596" i="3"/>
  <c r="H1597" i="3"/>
  <c r="I1597" i="3"/>
  <c r="K1597" i="3"/>
  <c r="L1597" i="3"/>
  <c r="H1598" i="3"/>
  <c r="I1598" i="3"/>
  <c r="K1598" i="3"/>
  <c r="L1598" i="3"/>
  <c r="H1599" i="3"/>
  <c r="I1599" i="3"/>
  <c r="K1599" i="3"/>
  <c r="L1599" i="3"/>
  <c r="H1600" i="3"/>
  <c r="I1600" i="3"/>
  <c r="K1600" i="3"/>
  <c r="L1600" i="3"/>
  <c r="H1601" i="3"/>
  <c r="I1601" i="3"/>
  <c r="K1601" i="3"/>
  <c r="L1601" i="3"/>
  <c r="H1602" i="3"/>
  <c r="I1602" i="3"/>
  <c r="K1602" i="3"/>
  <c r="L1602" i="3"/>
  <c r="H1603" i="3"/>
  <c r="I1603" i="3"/>
  <c r="K1603" i="3"/>
  <c r="L1603" i="3"/>
  <c r="H1604" i="3"/>
  <c r="I1604" i="3"/>
  <c r="K1604" i="3"/>
  <c r="L1604" i="3"/>
  <c r="H1605" i="3"/>
  <c r="I1605" i="3"/>
  <c r="K1605" i="3"/>
  <c r="L1605" i="3"/>
  <c r="H1606" i="3"/>
  <c r="I1606" i="3"/>
  <c r="K1606" i="3"/>
  <c r="L1606" i="3"/>
  <c r="H1607" i="3"/>
  <c r="I1607" i="3"/>
  <c r="K1607" i="3"/>
  <c r="L1607" i="3"/>
  <c r="H1608" i="3"/>
  <c r="I1608" i="3"/>
  <c r="K1608" i="3"/>
  <c r="L1608" i="3"/>
  <c r="H1609" i="3"/>
  <c r="I1609" i="3"/>
  <c r="K1609" i="3"/>
  <c r="L1609" i="3"/>
  <c r="H1610" i="3"/>
  <c r="I1610" i="3"/>
  <c r="K1610" i="3"/>
  <c r="L1610" i="3"/>
  <c r="H1611" i="3"/>
  <c r="I1611" i="3"/>
  <c r="K1611" i="3"/>
  <c r="L1611" i="3"/>
  <c r="H1612" i="3"/>
  <c r="I1612" i="3"/>
  <c r="K1612" i="3"/>
  <c r="L1612" i="3"/>
  <c r="H1613" i="3"/>
  <c r="I1613" i="3"/>
  <c r="K1613" i="3"/>
  <c r="L1613" i="3"/>
  <c r="H1614" i="3"/>
  <c r="I1614" i="3"/>
  <c r="K1614" i="3"/>
  <c r="L1614" i="3"/>
  <c r="H1615" i="3"/>
  <c r="I1615" i="3"/>
  <c r="K1615" i="3"/>
  <c r="L1615" i="3"/>
  <c r="H1616" i="3"/>
  <c r="I1616" i="3"/>
  <c r="K1616" i="3"/>
  <c r="L1616" i="3"/>
  <c r="H1617" i="3"/>
  <c r="I1617" i="3"/>
  <c r="K1617" i="3"/>
  <c r="L1617" i="3"/>
  <c r="H1618" i="3"/>
  <c r="I1618" i="3"/>
  <c r="K1618" i="3"/>
  <c r="L1618" i="3"/>
  <c r="H1619" i="3"/>
  <c r="I1619" i="3"/>
  <c r="K1619" i="3"/>
  <c r="L1619" i="3"/>
  <c r="H1620" i="3"/>
  <c r="I1620" i="3"/>
  <c r="K1620" i="3"/>
  <c r="L1620" i="3"/>
  <c r="H1621" i="3"/>
  <c r="I1621" i="3"/>
  <c r="K1621" i="3"/>
  <c r="L1621" i="3"/>
  <c r="H1622" i="3"/>
  <c r="I1622" i="3"/>
  <c r="K1622" i="3"/>
  <c r="L1622" i="3"/>
  <c r="H1623" i="3"/>
  <c r="I1623" i="3"/>
  <c r="K1623" i="3"/>
  <c r="L1623" i="3"/>
  <c r="H1624" i="3"/>
  <c r="I1624" i="3"/>
  <c r="K1624" i="3"/>
  <c r="L1624" i="3"/>
  <c r="H1625" i="3"/>
  <c r="I1625" i="3"/>
  <c r="K1625" i="3"/>
  <c r="L1625" i="3"/>
  <c r="H1626" i="3"/>
  <c r="I1626" i="3"/>
  <c r="K1626" i="3"/>
  <c r="L1626" i="3"/>
  <c r="H1627" i="3"/>
  <c r="I1627" i="3"/>
  <c r="K1627" i="3"/>
  <c r="L1627" i="3"/>
  <c r="H1628" i="3"/>
  <c r="I1628" i="3"/>
  <c r="K1628" i="3"/>
  <c r="L1628" i="3"/>
  <c r="H1629" i="3"/>
  <c r="I1629" i="3"/>
  <c r="K1629" i="3"/>
  <c r="L1629" i="3"/>
  <c r="H1630" i="3"/>
  <c r="I1630" i="3"/>
  <c r="K1630" i="3"/>
  <c r="L1630" i="3"/>
  <c r="H1631" i="3"/>
  <c r="I1631" i="3"/>
  <c r="K1631" i="3"/>
  <c r="L1631" i="3"/>
  <c r="H1632" i="3"/>
  <c r="I1632" i="3"/>
  <c r="K1632" i="3"/>
  <c r="L1632" i="3"/>
  <c r="H1633" i="3"/>
  <c r="I1633" i="3"/>
  <c r="K1633" i="3"/>
  <c r="L1633" i="3"/>
  <c r="H1634" i="3"/>
  <c r="I1634" i="3"/>
  <c r="K1634" i="3"/>
  <c r="L1634" i="3"/>
  <c r="H1635" i="3"/>
  <c r="I1635" i="3"/>
  <c r="K1635" i="3"/>
  <c r="L1635" i="3"/>
  <c r="H1636" i="3"/>
  <c r="I1636" i="3"/>
  <c r="K1636" i="3"/>
  <c r="L1636" i="3"/>
  <c r="H1637" i="3"/>
  <c r="I1637" i="3"/>
  <c r="K1637" i="3"/>
  <c r="L1637" i="3"/>
  <c r="H1638" i="3"/>
  <c r="I1638" i="3"/>
  <c r="K1638" i="3"/>
  <c r="L1638" i="3"/>
  <c r="H1639" i="3"/>
  <c r="I1639" i="3"/>
  <c r="K1639" i="3"/>
  <c r="L1639" i="3"/>
  <c r="H1640" i="3"/>
  <c r="I1640" i="3"/>
  <c r="K1640" i="3"/>
  <c r="L1640" i="3"/>
  <c r="H1641" i="3"/>
  <c r="I1641" i="3"/>
  <c r="K1641" i="3"/>
  <c r="L1641" i="3"/>
  <c r="H1642" i="3"/>
  <c r="I1642" i="3"/>
  <c r="K1642" i="3"/>
  <c r="L1642" i="3"/>
  <c r="H1643" i="3"/>
  <c r="I1643" i="3"/>
  <c r="K1643" i="3"/>
  <c r="L1643" i="3"/>
  <c r="H1644" i="3"/>
  <c r="I1644" i="3"/>
  <c r="K1644" i="3"/>
  <c r="L1644" i="3"/>
  <c r="H1645" i="3"/>
  <c r="I1645" i="3"/>
  <c r="K1645" i="3"/>
  <c r="L1645" i="3"/>
  <c r="H1646" i="3"/>
  <c r="I1646" i="3"/>
  <c r="K1646" i="3"/>
  <c r="L1646" i="3"/>
  <c r="H1647" i="3"/>
  <c r="I1647" i="3"/>
  <c r="K1647" i="3"/>
  <c r="L1647" i="3"/>
  <c r="H1648" i="3"/>
  <c r="I1648" i="3"/>
  <c r="K1648" i="3"/>
  <c r="L1648" i="3"/>
  <c r="H1649" i="3"/>
  <c r="I1649" i="3"/>
  <c r="K1649" i="3"/>
  <c r="L1649" i="3"/>
  <c r="H1650" i="3"/>
  <c r="I1650" i="3"/>
  <c r="K1650" i="3"/>
  <c r="L1650" i="3"/>
  <c r="H1651" i="3"/>
  <c r="I1651" i="3"/>
  <c r="K1651" i="3"/>
  <c r="L1651" i="3"/>
  <c r="H1652" i="3"/>
  <c r="I1652" i="3"/>
  <c r="K1652" i="3"/>
  <c r="L1652" i="3"/>
  <c r="H1653" i="3"/>
  <c r="I1653" i="3"/>
  <c r="K1653" i="3"/>
  <c r="L1653" i="3"/>
  <c r="H1654" i="3"/>
  <c r="I1654" i="3"/>
  <c r="K1654" i="3"/>
  <c r="L1654" i="3"/>
  <c r="H1655" i="3"/>
  <c r="I1655" i="3"/>
  <c r="K1655" i="3"/>
  <c r="L1655" i="3"/>
  <c r="H1656" i="3"/>
  <c r="I1656" i="3"/>
  <c r="K1656" i="3"/>
  <c r="L1656" i="3"/>
  <c r="H1657" i="3"/>
  <c r="I1657" i="3"/>
  <c r="K1657" i="3"/>
  <c r="L1657" i="3"/>
  <c r="H1658" i="3"/>
  <c r="I1658" i="3"/>
  <c r="K1658" i="3"/>
  <c r="L1658" i="3"/>
  <c r="H1659" i="3"/>
  <c r="I1659" i="3"/>
  <c r="K1659" i="3"/>
  <c r="L1659" i="3"/>
  <c r="H1660" i="3"/>
  <c r="I1660" i="3"/>
  <c r="K1660" i="3"/>
  <c r="L1660" i="3"/>
  <c r="H1661" i="3"/>
  <c r="I1661" i="3"/>
  <c r="K1661" i="3"/>
  <c r="L1661" i="3"/>
  <c r="H1662" i="3"/>
  <c r="I1662" i="3"/>
  <c r="K1662" i="3"/>
  <c r="L1662" i="3"/>
  <c r="H1663" i="3"/>
  <c r="I1663" i="3"/>
  <c r="K1663" i="3"/>
  <c r="L1663" i="3"/>
  <c r="H1664" i="3"/>
  <c r="I1664" i="3"/>
  <c r="K1664" i="3"/>
  <c r="L1664" i="3"/>
  <c r="H1665" i="3"/>
  <c r="I1665" i="3"/>
  <c r="K1665" i="3"/>
  <c r="L1665" i="3"/>
  <c r="H1666" i="3"/>
  <c r="I1666" i="3"/>
  <c r="K1666" i="3"/>
  <c r="L1666" i="3"/>
  <c r="H1667" i="3"/>
  <c r="I1667" i="3"/>
  <c r="K1667" i="3"/>
  <c r="L1667" i="3"/>
  <c r="H1668" i="3"/>
  <c r="I1668" i="3"/>
  <c r="K1668" i="3"/>
  <c r="L1668" i="3"/>
  <c r="H1669" i="3"/>
  <c r="I1669" i="3"/>
  <c r="K1669" i="3"/>
  <c r="L1669" i="3"/>
  <c r="H1670" i="3"/>
  <c r="I1670" i="3"/>
  <c r="K1670" i="3"/>
  <c r="L1670" i="3"/>
  <c r="H1671" i="3"/>
  <c r="I1671" i="3"/>
  <c r="K1671" i="3"/>
  <c r="L1671" i="3"/>
  <c r="H1672" i="3"/>
  <c r="I1672" i="3"/>
  <c r="K1672" i="3"/>
  <c r="L1672" i="3"/>
  <c r="H1673" i="3"/>
  <c r="I1673" i="3"/>
  <c r="K1673" i="3"/>
  <c r="L1673" i="3"/>
  <c r="H1674" i="3"/>
  <c r="I1674" i="3"/>
  <c r="K1674" i="3"/>
  <c r="L1674" i="3"/>
  <c r="H1675" i="3"/>
  <c r="I1675" i="3"/>
  <c r="K1675" i="3"/>
  <c r="L1675" i="3"/>
  <c r="H1676" i="3"/>
  <c r="I1676" i="3"/>
  <c r="K1676" i="3"/>
  <c r="L1676" i="3"/>
  <c r="H1677" i="3"/>
  <c r="I1677" i="3"/>
  <c r="K1677" i="3"/>
  <c r="L1677" i="3"/>
  <c r="H1678" i="3"/>
  <c r="I1678" i="3"/>
  <c r="K1678" i="3"/>
  <c r="L1678" i="3"/>
  <c r="H1679" i="3"/>
  <c r="I1679" i="3"/>
  <c r="K1679" i="3"/>
  <c r="L1679" i="3"/>
  <c r="H1680" i="3"/>
  <c r="I1680" i="3"/>
  <c r="K1680" i="3"/>
  <c r="L1680" i="3"/>
  <c r="H1681" i="3"/>
  <c r="I1681" i="3"/>
  <c r="K1681" i="3"/>
  <c r="L1681" i="3"/>
  <c r="H1682" i="3"/>
  <c r="I1682" i="3"/>
  <c r="K1682" i="3"/>
  <c r="L1682" i="3"/>
  <c r="H1683" i="3"/>
  <c r="I1683" i="3"/>
  <c r="K1683" i="3"/>
  <c r="L1683" i="3"/>
  <c r="H1684" i="3"/>
  <c r="I1684" i="3"/>
  <c r="K1684" i="3"/>
  <c r="L1684" i="3"/>
  <c r="H1685" i="3"/>
  <c r="I1685" i="3"/>
  <c r="K1685" i="3"/>
  <c r="L1685" i="3"/>
  <c r="H1686" i="3"/>
  <c r="I1686" i="3"/>
  <c r="K1686" i="3"/>
  <c r="L1686" i="3"/>
  <c r="H1687" i="3"/>
  <c r="I1687" i="3"/>
  <c r="K1687" i="3"/>
  <c r="L1687" i="3"/>
  <c r="H1688" i="3"/>
  <c r="I1688" i="3"/>
  <c r="K1688" i="3"/>
  <c r="L1688" i="3"/>
  <c r="H1689" i="3"/>
  <c r="I1689" i="3"/>
  <c r="K1689" i="3"/>
  <c r="L1689" i="3"/>
  <c r="H1690" i="3"/>
  <c r="I1690" i="3"/>
  <c r="K1690" i="3"/>
  <c r="L1690" i="3"/>
  <c r="H1691" i="3"/>
  <c r="I1691" i="3"/>
  <c r="K1691" i="3"/>
  <c r="L1691" i="3"/>
  <c r="H1692" i="3"/>
  <c r="I1692" i="3"/>
  <c r="K1692" i="3"/>
  <c r="L1692" i="3"/>
  <c r="H1693" i="3"/>
  <c r="I1693" i="3"/>
  <c r="K1693" i="3"/>
  <c r="L1693" i="3"/>
  <c r="H1694" i="3"/>
  <c r="I1694" i="3"/>
  <c r="K1694" i="3"/>
  <c r="L1694" i="3"/>
  <c r="H1695" i="3"/>
  <c r="I1695" i="3"/>
  <c r="K1695" i="3"/>
  <c r="L1695" i="3"/>
  <c r="H1696" i="3"/>
  <c r="I1696" i="3"/>
  <c r="K1696" i="3"/>
  <c r="L1696" i="3"/>
  <c r="H1697" i="3"/>
  <c r="I1697" i="3"/>
  <c r="K1697" i="3"/>
  <c r="L1697" i="3"/>
  <c r="H1698" i="3"/>
  <c r="I1698" i="3"/>
  <c r="K1698" i="3"/>
  <c r="L1698" i="3"/>
  <c r="H1699" i="3"/>
  <c r="I1699" i="3"/>
  <c r="K1699" i="3"/>
  <c r="L1699" i="3"/>
  <c r="H1700" i="3"/>
  <c r="I1700" i="3"/>
  <c r="K1700" i="3"/>
  <c r="L1700" i="3"/>
  <c r="H1701" i="3"/>
  <c r="I1701" i="3"/>
  <c r="K1701" i="3"/>
  <c r="L1701" i="3"/>
  <c r="H1702" i="3"/>
  <c r="I1702" i="3"/>
  <c r="K1702" i="3"/>
  <c r="L1702" i="3"/>
  <c r="H1703" i="3"/>
  <c r="I1703" i="3"/>
  <c r="K1703" i="3"/>
  <c r="L1703" i="3"/>
  <c r="H1704" i="3"/>
  <c r="I1704" i="3"/>
  <c r="K1704" i="3"/>
  <c r="L1704" i="3"/>
  <c r="H1705" i="3"/>
  <c r="I1705" i="3"/>
  <c r="K1705" i="3"/>
  <c r="L1705" i="3"/>
  <c r="H1706" i="3"/>
  <c r="I1706" i="3"/>
  <c r="K1706" i="3"/>
  <c r="L1706" i="3"/>
  <c r="H1707" i="3"/>
  <c r="I1707" i="3"/>
  <c r="K1707" i="3"/>
  <c r="L1707" i="3"/>
  <c r="H1708" i="3"/>
  <c r="I1708" i="3"/>
  <c r="K1708" i="3"/>
  <c r="L1708" i="3"/>
  <c r="H1709" i="3"/>
  <c r="I1709" i="3"/>
  <c r="K1709" i="3"/>
  <c r="L1709" i="3"/>
  <c r="H1710" i="3"/>
  <c r="I1710" i="3"/>
  <c r="K1710" i="3"/>
  <c r="L1710" i="3"/>
  <c r="H1711" i="3"/>
  <c r="I1711" i="3"/>
  <c r="K1711" i="3"/>
  <c r="L1711" i="3"/>
  <c r="H1712" i="3"/>
  <c r="I1712" i="3"/>
  <c r="K1712" i="3"/>
  <c r="L1712" i="3"/>
  <c r="H1713" i="3"/>
  <c r="I1713" i="3"/>
  <c r="K1713" i="3"/>
  <c r="L1713" i="3"/>
  <c r="H1714" i="3"/>
  <c r="I1714" i="3"/>
  <c r="K1714" i="3"/>
  <c r="L1714" i="3"/>
  <c r="H1715" i="3"/>
  <c r="I1715" i="3"/>
  <c r="K1715" i="3"/>
  <c r="L1715" i="3"/>
  <c r="H1716" i="3"/>
  <c r="I1716" i="3"/>
  <c r="K1716" i="3"/>
  <c r="L1716" i="3"/>
  <c r="H1717" i="3"/>
  <c r="I1717" i="3"/>
  <c r="K1717" i="3"/>
  <c r="L1717" i="3"/>
  <c r="H1718" i="3"/>
  <c r="I1718" i="3"/>
  <c r="K1718" i="3"/>
  <c r="L1718" i="3"/>
  <c r="H1719" i="3"/>
  <c r="I1719" i="3"/>
  <c r="K1719" i="3"/>
  <c r="L1719" i="3"/>
  <c r="H1720" i="3"/>
  <c r="I1720" i="3"/>
  <c r="K1720" i="3"/>
  <c r="L1720" i="3"/>
  <c r="H1721" i="3"/>
  <c r="I1721" i="3"/>
  <c r="K1721" i="3"/>
  <c r="L1721" i="3"/>
  <c r="H1722" i="3"/>
  <c r="I1722" i="3"/>
  <c r="K1722" i="3"/>
  <c r="L1722" i="3"/>
  <c r="H1723" i="3"/>
  <c r="I1723" i="3"/>
  <c r="K1723" i="3"/>
  <c r="L1723" i="3"/>
  <c r="H1724" i="3"/>
  <c r="I1724" i="3"/>
  <c r="K1724" i="3"/>
  <c r="L1724" i="3"/>
  <c r="H1725" i="3"/>
  <c r="I1725" i="3"/>
  <c r="K1725" i="3"/>
  <c r="L1725" i="3"/>
  <c r="H1726" i="3"/>
  <c r="I1726" i="3"/>
  <c r="K1726" i="3"/>
  <c r="L1726" i="3"/>
  <c r="H1727" i="3"/>
  <c r="I1727" i="3"/>
  <c r="K1727" i="3"/>
  <c r="L1727" i="3"/>
  <c r="H1728" i="3"/>
  <c r="I1728" i="3"/>
  <c r="K1728" i="3"/>
  <c r="L1728" i="3"/>
  <c r="H1729" i="3"/>
  <c r="I1729" i="3"/>
  <c r="K1729" i="3"/>
  <c r="L1729" i="3"/>
  <c r="H1730" i="3"/>
  <c r="I1730" i="3"/>
  <c r="K1730" i="3"/>
  <c r="L1730" i="3"/>
  <c r="H1731" i="3"/>
  <c r="I1731" i="3"/>
  <c r="K1731" i="3"/>
  <c r="L1731" i="3"/>
  <c r="H1732" i="3"/>
  <c r="I1732" i="3"/>
  <c r="K1732" i="3"/>
  <c r="L1732" i="3"/>
  <c r="H1733" i="3"/>
  <c r="I1733" i="3"/>
  <c r="K1733" i="3"/>
  <c r="L1733" i="3"/>
  <c r="H1734" i="3"/>
  <c r="I1734" i="3"/>
  <c r="K1734" i="3"/>
  <c r="L1734" i="3"/>
  <c r="H1735" i="3"/>
  <c r="I1735" i="3"/>
  <c r="K1735" i="3"/>
  <c r="L1735" i="3"/>
  <c r="H1736" i="3"/>
  <c r="I1736" i="3"/>
  <c r="K1736" i="3"/>
  <c r="L1736" i="3"/>
  <c r="H1737" i="3"/>
  <c r="I1737" i="3"/>
  <c r="K1737" i="3"/>
  <c r="L1737" i="3"/>
  <c r="H1738" i="3"/>
  <c r="I1738" i="3"/>
  <c r="K1738" i="3"/>
  <c r="L1738" i="3"/>
  <c r="H1739" i="3"/>
  <c r="I1739" i="3"/>
  <c r="K1739" i="3"/>
  <c r="L1739" i="3"/>
  <c r="H1740" i="3"/>
  <c r="I1740" i="3"/>
  <c r="K1740" i="3"/>
  <c r="L1740" i="3"/>
  <c r="H1741" i="3"/>
  <c r="I1741" i="3"/>
  <c r="K1741" i="3"/>
  <c r="L1741" i="3"/>
  <c r="H1742" i="3"/>
  <c r="I1742" i="3"/>
  <c r="K1742" i="3"/>
  <c r="L1742" i="3"/>
  <c r="H1743" i="3"/>
  <c r="I1743" i="3"/>
  <c r="K1743" i="3"/>
  <c r="L1743" i="3"/>
  <c r="H1744" i="3"/>
  <c r="I1744" i="3"/>
  <c r="K1744" i="3"/>
  <c r="L1744" i="3"/>
  <c r="H1745" i="3"/>
  <c r="I1745" i="3"/>
  <c r="K1745" i="3"/>
  <c r="L1745" i="3"/>
  <c r="H1746" i="3"/>
  <c r="I1746" i="3"/>
  <c r="K1746" i="3"/>
  <c r="L1746" i="3"/>
  <c r="H1747" i="3"/>
  <c r="I1747" i="3"/>
  <c r="K1747" i="3"/>
  <c r="L1747" i="3"/>
  <c r="H1748" i="3"/>
  <c r="I1748" i="3"/>
  <c r="K1748" i="3"/>
  <c r="L1748" i="3"/>
  <c r="H1749" i="3"/>
  <c r="I1749" i="3"/>
  <c r="K1749" i="3"/>
  <c r="L1749" i="3"/>
  <c r="H1750" i="3"/>
  <c r="I1750" i="3"/>
  <c r="K1750" i="3"/>
  <c r="L1750" i="3"/>
  <c r="H1751" i="3"/>
  <c r="I1751" i="3"/>
  <c r="K1751" i="3"/>
  <c r="L1751" i="3"/>
  <c r="H1752" i="3"/>
  <c r="I1752" i="3"/>
  <c r="K1752" i="3"/>
  <c r="L1752" i="3"/>
  <c r="H1753" i="3"/>
  <c r="I1753" i="3"/>
  <c r="K1753" i="3"/>
  <c r="L1753" i="3"/>
  <c r="H1754" i="3"/>
  <c r="I1754" i="3"/>
  <c r="K1754" i="3"/>
  <c r="L1754" i="3"/>
  <c r="H1755" i="3"/>
  <c r="I1755" i="3"/>
  <c r="K1755" i="3"/>
  <c r="L1755" i="3"/>
  <c r="H1756" i="3"/>
  <c r="I1756" i="3"/>
  <c r="K1756" i="3"/>
  <c r="L1756" i="3"/>
  <c r="H1757" i="3"/>
  <c r="I1757" i="3"/>
  <c r="K1757" i="3"/>
  <c r="L1757" i="3"/>
  <c r="H1758" i="3"/>
  <c r="I1758" i="3"/>
  <c r="K1758" i="3"/>
  <c r="L1758" i="3"/>
  <c r="H1759" i="3"/>
  <c r="I1759" i="3"/>
  <c r="K1759" i="3"/>
  <c r="L1759" i="3"/>
  <c r="H1760" i="3"/>
  <c r="I1760" i="3"/>
  <c r="K1760" i="3"/>
  <c r="L1760" i="3"/>
  <c r="H1761" i="3"/>
  <c r="I1761" i="3"/>
  <c r="K1761" i="3"/>
  <c r="L1761" i="3"/>
  <c r="H1762" i="3"/>
  <c r="I1762" i="3"/>
  <c r="K1762" i="3"/>
  <c r="L1762" i="3"/>
  <c r="H1763" i="3"/>
  <c r="I1763" i="3"/>
  <c r="K1763" i="3"/>
  <c r="L1763" i="3"/>
  <c r="H1764" i="3"/>
  <c r="I1764" i="3"/>
  <c r="K1764" i="3"/>
  <c r="L1764" i="3"/>
  <c r="H1765" i="3"/>
  <c r="I1765" i="3"/>
  <c r="K1765" i="3"/>
  <c r="L1765" i="3"/>
  <c r="H1766" i="3"/>
  <c r="I1766" i="3"/>
  <c r="K1766" i="3"/>
  <c r="L1766" i="3"/>
  <c r="H1767" i="3"/>
  <c r="I1767" i="3"/>
  <c r="K1767" i="3"/>
  <c r="L1767" i="3"/>
  <c r="H1768" i="3"/>
  <c r="I1768" i="3"/>
  <c r="K1768" i="3"/>
  <c r="L1768" i="3"/>
  <c r="H1769" i="3"/>
  <c r="I1769" i="3"/>
  <c r="K1769" i="3"/>
  <c r="L1769" i="3"/>
  <c r="H1770" i="3"/>
  <c r="I1770" i="3"/>
  <c r="K1770" i="3"/>
  <c r="L1770" i="3"/>
  <c r="H1771" i="3"/>
  <c r="I1771" i="3"/>
  <c r="K1771" i="3"/>
  <c r="L1771" i="3"/>
  <c r="H1772" i="3"/>
  <c r="I1772" i="3"/>
  <c r="K1772" i="3"/>
  <c r="L1772" i="3"/>
  <c r="H1773" i="3"/>
  <c r="I1773" i="3"/>
  <c r="K1773" i="3"/>
  <c r="L1773" i="3"/>
  <c r="H1774" i="3"/>
  <c r="I1774" i="3"/>
  <c r="K1774" i="3"/>
  <c r="L1774" i="3"/>
  <c r="H1775" i="3"/>
  <c r="I1775" i="3"/>
  <c r="K1775" i="3"/>
  <c r="L1775" i="3"/>
  <c r="H1776" i="3"/>
  <c r="I1776" i="3"/>
  <c r="K1776" i="3"/>
  <c r="L1776" i="3"/>
  <c r="H1777" i="3"/>
  <c r="I1777" i="3"/>
  <c r="K1777" i="3"/>
  <c r="L1777" i="3"/>
  <c r="H1778" i="3"/>
  <c r="I1778" i="3"/>
  <c r="K1778" i="3"/>
  <c r="L1778" i="3"/>
  <c r="H1779" i="3"/>
  <c r="I1779" i="3"/>
  <c r="K1779" i="3"/>
  <c r="L1779" i="3"/>
  <c r="H1780" i="3"/>
  <c r="I1780" i="3"/>
  <c r="K1780" i="3"/>
  <c r="L1780" i="3"/>
  <c r="H1781" i="3"/>
  <c r="I1781" i="3"/>
  <c r="K1781" i="3"/>
  <c r="L1781" i="3"/>
  <c r="H1782" i="3"/>
  <c r="I1782" i="3"/>
  <c r="K1782" i="3"/>
  <c r="L1782" i="3"/>
  <c r="H1783" i="3"/>
  <c r="I1783" i="3"/>
  <c r="K1783" i="3"/>
  <c r="L1783" i="3"/>
  <c r="H1784" i="3"/>
  <c r="I1784" i="3"/>
  <c r="K1784" i="3"/>
  <c r="L1784" i="3"/>
  <c r="H1785" i="3"/>
  <c r="I1785" i="3"/>
  <c r="K1785" i="3"/>
  <c r="L1785" i="3"/>
  <c r="H1786" i="3"/>
  <c r="I1786" i="3"/>
  <c r="K1786" i="3"/>
  <c r="L1786" i="3"/>
  <c r="H1787" i="3"/>
  <c r="I1787" i="3"/>
  <c r="K1787" i="3"/>
  <c r="L1787" i="3"/>
  <c r="H1788" i="3"/>
  <c r="I1788" i="3"/>
  <c r="K1788" i="3"/>
  <c r="L1788" i="3"/>
  <c r="H1789" i="3"/>
  <c r="I1789" i="3"/>
  <c r="K1789" i="3"/>
  <c r="L1789" i="3"/>
  <c r="H1790" i="3"/>
  <c r="I1790" i="3"/>
  <c r="K1790" i="3"/>
  <c r="L1790" i="3"/>
  <c r="H1791" i="3"/>
  <c r="I1791" i="3"/>
  <c r="K1791" i="3"/>
  <c r="L1791" i="3"/>
  <c r="H1792" i="3"/>
  <c r="I1792" i="3"/>
  <c r="K1792" i="3"/>
  <c r="L1792" i="3"/>
  <c r="H1793" i="3"/>
  <c r="I1793" i="3"/>
  <c r="K1793" i="3"/>
  <c r="L1793" i="3"/>
  <c r="H1794" i="3"/>
  <c r="I1794" i="3"/>
  <c r="K1794" i="3"/>
  <c r="L1794" i="3"/>
  <c r="H1795" i="3"/>
  <c r="I1795" i="3"/>
  <c r="K1795" i="3"/>
  <c r="L1795" i="3"/>
  <c r="H1796" i="3"/>
  <c r="I1796" i="3"/>
  <c r="K1796" i="3"/>
  <c r="L1796" i="3"/>
  <c r="H1797" i="3"/>
  <c r="I1797" i="3"/>
  <c r="K1797" i="3"/>
  <c r="L1797" i="3"/>
  <c r="H1798" i="3"/>
  <c r="I1798" i="3"/>
  <c r="K1798" i="3"/>
  <c r="L1798" i="3"/>
  <c r="H1799" i="3"/>
  <c r="I1799" i="3"/>
  <c r="K1799" i="3"/>
  <c r="L1799" i="3"/>
  <c r="H1800" i="3"/>
  <c r="I1800" i="3"/>
  <c r="K1800" i="3"/>
  <c r="L1800" i="3"/>
  <c r="H1801" i="3"/>
  <c r="I1801" i="3"/>
  <c r="K1801" i="3"/>
  <c r="L1801" i="3"/>
  <c r="H1802" i="3"/>
  <c r="I1802" i="3"/>
  <c r="K1802" i="3"/>
  <c r="L1802" i="3"/>
  <c r="H1803" i="3"/>
  <c r="I1803" i="3"/>
  <c r="K1803" i="3"/>
  <c r="L1803" i="3"/>
  <c r="H1804" i="3"/>
  <c r="I1804" i="3"/>
  <c r="K1804" i="3"/>
  <c r="L1804" i="3"/>
  <c r="H1805" i="3"/>
  <c r="I1805" i="3"/>
  <c r="K1805" i="3"/>
  <c r="L1805" i="3"/>
  <c r="H1806" i="3"/>
  <c r="I1806" i="3"/>
  <c r="K1806" i="3"/>
  <c r="L1806" i="3"/>
  <c r="H1807" i="3"/>
  <c r="I1807" i="3"/>
  <c r="K1807" i="3"/>
  <c r="L1807" i="3"/>
  <c r="H1808" i="3"/>
  <c r="I1808" i="3"/>
  <c r="K1808" i="3"/>
  <c r="L1808" i="3"/>
  <c r="H1809" i="3"/>
  <c r="I1809" i="3"/>
  <c r="K1809" i="3"/>
  <c r="L1809" i="3"/>
  <c r="H1810" i="3"/>
  <c r="I1810" i="3"/>
  <c r="K1810" i="3"/>
  <c r="L1810" i="3"/>
  <c r="H1811" i="3"/>
  <c r="I1811" i="3"/>
  <c r="K1811" i="3"/>
  <c r="L1811" i="3"/>
  <c r="H1812" i="3"/>
  <c r="I1812" i="3"/>
  <c r="K1812" i="3"/>
  <c r="L1812" i="3"/>
  <c r="H1813" i="3"/>
  <c r="I1813" i="3"/>
  <c r="K1813" i="3"/>
  <c r="L1813" i="3"/>
  <c r="H1814" i="3"/>
  <c r="I1814" i="3"/>
  <c r="K1814" i="3"/>
  <c r="L1814" i="3"/>
  <c r="H1815" i="3"/>
  <c r="I1815" i="3"/>
  <c r="K1815" i="3"/>
  <c r="L1815" i="3"/>
  <c r="H1816" i="3"/>
  <c r="I1816" i="3"/>
  <c r="K1816" i="3"/>
  <c r="L1816" i="3"/>
  <c r="H1817" i="3"/>
  <c r="I1817" i="3"/>
  <c r="K1817" i="3"/>
  <c r="L1817" i="3"/>
  <c r="H1818" i="3"/>
  <c r="I1818" i="3"/>
  <c r="K1818" i="3"/>
  <c r="L1818" i="3"/>
  <c r="H1819" i="3"/>
  <c r="I1819" i="3"/>
  <c r="K1819" i="3"/>
  <c r="L1819" i="3"/>
  <c r="H1820" i="3"/>
  <c r="I1820" i="3"/>
  <c r="K1820" i="3"/>
  <c r="L1820" i="3"/>
  <c r="H1821" i="3"/>
  <c r="I1821" i="3"/>
  <c r="K1821" i="3"/>
  <c r="L1821" i="3"/>
  <c r="H1822" i="3"/>
  <c r="I1822" i="3"/>
  <c r="K1822" i="3"/>
  <c r="L1822" i="3"/>
  <c r="H1823" i="3"/>
  <c r="I1823" i="3"/>
  <c r="K1823" i="3"/>
  <c r="L1823" i="3"/>
  <c r="H1824" i="3"/>
  <c r="I1824" i="3"/>
  <c r="K1824" i="3"/>
  <c r="L1824" i="3"/>
  <c r="H1825" i="3"/>
  <c r="I1825" i="3"/>
  <c r="K1825" i="3"/>
  <c r="L1825" i="3"/>
  <c r="H1826" i="3"/>
  <c r="I1826" i="3"/>
  <c r="K1826" i="3"/>
  <c r="L1826" i="3"/>
  <c r="H1827" i="3"/>
  <c r="I1827" i="3"/>
  <c r="K1827" i="3"/>
  <c r="L1827" i="3"/>
  <c r="H1828" i="3"/>
  <c r="I1828" i="3"/>
  <c r="K1828" i="3"/>
  <c r="L1828" i="3"/>
  <c r="H1829" i="3"/>
  <c r="I1829" i="3"/>
  <c r="K1829" i="3"/>
  <c r="L1829" i="3"/>
  <c r="H1830" i="3"/>
  <c r="I1830" i="3"/>
  <c r="K1830" i="3"/>
  <c r="L1830" i="3"/>
  <c r="H1831" i="3"/>
  <c r="I1831" i="3"/>
  <c r="K1831" i="3"/>
  <c r="L1831" i="3"/>
  <c r="H1832" i="3"/>
  <c r="I1832" i="3"/>
  <c r="K1832" i="3"/>
  <c r="L1832" i="3"/>
  <c r="H1833" i="3"/>
  <c r="I1833" i="3"/>
  <c r="K1833" i="3"/>
  <c r="L1833" i="3"/>
  <c r="H1834" i="3"/>
  <c r="I1834" i="3"/>
  <c r="K1834" i="3"/>
  <c r="L1834" i="3"/>
  <c r="H1835" i="3"/>
  <c r="I1835" i="3"/>
  <c r="K1835" i="3"/>
  <c r="L1835" i="3"/>
  <c r="H1836" i="3"/>
  <c r="I1836" i="3"/>
  <c r="K1836" i="3"/>
  <c r="L1836" i="3"/>
  <c r="H1837" i="3"/>
  <c r="I1837" i="3"/>
  <c r="K1837" i="3"/>
  <c r="L1837" i="3"/>
  <c r="H1838" i="3"/>
  <c r="I1838" i="3"/>
  <c r="K1838" i="3"/>
  <c r="L1838" i="3"/>
  <c r="H1839" i="3"/>
  <c r="I1839" i="3"/>
  <c r="K1839" i="3"/>
  <c r="L1839" i="3"/>
  <c r="H1840" i="3"/>
  <c r="I1840" i="3"/>
  <c r="K1840" i="3"/>
  <c r="L1840" i="3"/>
  <c r="H1841" i="3"/>
  <c r="I1841" i="3"/>
  <c r="K1841" i="3"/>
  <c r="L1841" i="3"/>
  <c r="H1842" i="3"/>
  <c r="I1842" i="3"/>
  <c r="K1842" i="3"/>
  <c r="L1842" i="3"/>
  <c r="H1843" i="3"/>
  <c r="I1843" i="3"/>
  <c r="K1843" i="3"/>
  <c r="L1843" i="3"/>
  <c r="H1844" i="3"/>
  <c r="I1844" i="3"/>
  <c r="K1844" i="3"/>
  <c r="L1844" i="3"/>
  <c r="H1845" i="3"/>
  <c r="I1845" i="3"/>
  <c r="K1845" i="3"/>
  <c r="L1845" i="3"/>
  <c r="H1846" i="3"/>
  <c r="I1846" i="3"/>
  <c r="K1846" i="3"/>
  <c r="L1846" i="3"/>
  <c r="H1847" i="3"/>
  <c r="I1847" i="3"/>
  <c r="K1847" i="3"/>
  <c r="L1847" i="3"/>
  <c r="H1848" i="3"/>
  <c r="I1848" i="3"/>
  <c r="K1848" i="3"/>
  <c r="L1848" i="3"/>
  <c r="H1849" i="3"/>
  <c r="I1849" i="3"/>
  <c r="K1849" i="3"/>
  <c r="L1849" i="3"/>
  <c r="H1850" i="3"/>
  <c r="I1850" i="3"/>
  <c r="K1850" i="3"/>
  <c r="L1850" i="3"/>
  <c r="H1851" i="3"/>
  <c r="I1851" i="3"/>
  <c r="K1851" i="3"/>
  <c r="L1851" i="3"/>
  <c r="H1852" i="3"/>
  <c r="I1852" i="3"/>
  <c r="K1852" i="3"/>
  <c r="L1852" i="3"/>
  <c r="H1853" i="3"/>
  <c r="I1853" i="3"/>
  <c r="K1853" i="3"/>
  <c r="L1853" i="3"/>
  <c r="H1854" i="3"/>
  <c r="I1854" i="3"/>
  <c r="K1854" i="3"/>
  <c r="L1854" i="3"/>
  <c r="H1855" i="3"/>
  <c r="I1855" i="3"/>
  <c r="K1855" i="3"/>
  <c r="L1855" i="3"/>
  <c r="H1856" i="3"/>
  <c r="I1856" i="3"/>
  <c r="K1856" i="3"/>
  <c r="L1856" i="3"/>
  <c r="H1857" i="3"/>
  <c r="I1857" i="3"/>
  <c r="K1857" i="3"/>
  <c r="L1857" i="3"/>
  <c r="H1858" i="3"/>
  <c r="I1858" i="3"/>
  <c r="K1858" i="3"/>
  <c r="L1858" i="3"/>
  <c r="H1859" i="3"/>
  <c r="I1859" i="3"/>
  <c r="K1859" i="3"/>
  <c r="L1859" i="3"/>
  <c r="H1860" i="3"/>
  <c r="I1860" i="3"/>
  <c r="K1860" i="3"/>
  <c r="L1860" i="3"/>
  <c r="H1861" i="3"/>
  <c r="I1861" i="3"/>
  <c r="K1861" i="3"/>
  <c r="L1861" i="3"/>
  <c r="H1862" i="3"/>
  <c r="I1862" i="3"/>
  <c r="K1862" i="3"/>
  <c r="L1862" i="3"/>
  <c r="H1863" i="3"/>
  <c r="I1863" i="3"/>
  <c r="K1863" i="3"/>
  <c r="L1863" i="3"/>
  <c r="H1864" i="3"/>
  <c r="I1864" i="3"/>
  <c r="K1864" i="3"/>
  <c r="L1864" i="3"/>
  <c r="H1865" i="3"/>
  <c r="I1865" i="3"/>
  <c r="K1865" i="3"/>
  <c r="L1865" i="3"/>
  <c r="H1866" i="3"/>
  <c r="I1866" i="3"/>
  <c r="K1866" i="3"/>
  <c r="L1866" i="3"/>
  <c r="H1867" i="3"/>
  <c r="I1867" i="3"/>
  <c r="K1867" i="3"/>
  <c r="L1867" i="3"/>
  <c r="H1868" i="3"/>
  <c r="I1868" i="3"/>
  <c r="K1868" i="3"/>
  <c r="L1868" i="3"/>
  <c r="H1869" i="3"/>
  <c r="I1869" i="3"/>
  <c r="K1869" i="3"/>
  <c r="L1869" i="3"/>
  <c r="H1870" i="3"/>
  <c r="I1870" i="3"/>
  <c r="K1870" i="3"/>
  <c r="L1870" i="3"/>
  <c r="H1871" i="3"/>
  <c r="I1871" i="3"/>
  <c r="K1871" i="3"/>
  <c r="L1871" i="3"/>
  <c r="H1872" i="3"/>
  <c r="I1872" i="3"/>
  <c r="K1872" i="3"/>
  <c r="L1872" i="3"/>
  <c r="H1873" i="3"/>
  <c r="I1873" i="3"/>
  <c r="K1873" i="3"/>
  <c r="L1873" i="3"/>
  <c r="H1874" i="3"/>
  <c r="I1874" i="3"/>
  <c r="K1874" i="3"/>
  <c r="L1874" i="3"/>
  <c r="H1875" i="3"/>
  <c r="I1875" i="3"/>
  <c r="K1875" i="3"/>
  <c r="L1875" i="3"/>
  <c r="H1876" i="3"/>
  <c r="I1876" i="3"/>
  <c r="K1876" i="3"/>
  <c r="L1876" i="3"/>
  <c r="H1877" i="3"/>
  <c r="I1877" i="3"/>
  <c r="K1877" i="3"/>
  <c r="L1877" i="3"/>
  <c r="H1878" i="3"/>
  <c r="I1878" i="3"/>
  <c r="K1878" i="3"/>
  <c r="L1878" i="3"/>
  <c r="H1879" i="3"/>
  <c r="I1879" i="3"/>
  <c r="K1879" i="3"/>
  <c r="L1879" i="3"/>
  <c r="H1880" i="3"/>
  <c r="I1880" i="3"/>
  <c r="K1880" i="3"/>
  <c r="L1880" i="3"/>
  <c r="H1881" i="3"/>
  <c r="I1881" i="3"/>
  <c r="K1881" i="3"/>
  <c r="L1881" i="3"/>
  <c r="H1882" i="3"/>
  <c r="I1882" i="3"/>
  <c r="K1882" i="3"/>
  <c r="L1882" i="3"/>
  <c r="H1883" i="3"/>
  <c r="I1883" i="3"/>
  <c r="K1883" i="3"/>
  <c r="L1883" i="3"/>
  <c r="H1884" i="3"/>
  <c r="I1884" i="3"/>
  <c r="K1884" i="3"/>
  <c r="L1884" i="3"/>
  <c r="H1885" i="3"/>
  <c r="I1885" i="3"/>
  <c r="K1885" i="3"/>
  <c r="L1885" i="3"/>
  <c r="H1886" i="3"/>
  <c r="I1886" i="3"/>
  <c r="K1886" i="3"/>
  <c r="L1886" i="3"/>
  <c r="H1887" i="3"/>
  <c r="I1887" i="3"/>
  <c r="K1887" i="3"/>
  <c r="L1887" i="3"/>
  <c r="H1888" i="3"/>
  <c r="I1888" i="3"/>
  <c r="K1888" i="3"/>
  <c r="L1888" i="3"/>
  <c r="H1889" i="3"/>
  <c r="I1889" i="3"/>
  <c r="K1889" i="3"/>
  <c r="L1889" i="3"/>
  <c r="H1890" i="3"/>
  <c r="I1890" i="3"/>
  <c r="K1890" i="3"/>
  <c r="L1890" i="3"/>
  <c r="H1891" i="3"/>
  <c r="I1891" i="3"/>
  <c r="K1891" i="3"/>
  <c r="L1891" i="3"/>
  <c r="H1892" i="3"/>
  <c r="I1892" i="3"/>
  <c r="K1892" i="3"/>
  <c r="L1892" i="3"/>
  <c r="H1893" i="3"/>
  <c r="I1893" i="3"/>
  <c r="K1893" i="3"/>
  <c r="L1893" i="3"/>
  <c r="H1894" i="3"/>
  <c r="I1894" i="3"/>
  <c r="K1894" i="3"/>
  <c r="L1894" i="3"/>
  <c r="H1895" i="3"/>
  <c r="I1895" i="3"/>
  <c r="K1895" i="3"/>
  <c r="L1895" i="3"/>
  <c r="H1896" i="3"/>
  <c r="I1896" i="3"/>
  <c r="K1896" i="3"/>
  <c r="L1896" i="3"/>
  <c r="H1897" i="3"/>
  <c r="I1897" i="3"/>
  <c r="K1897" i="3"/>
  <c r="L1897" i="3"/>
  <c r="H1898" i="3"/>
  <c r="I1898" i="3"/>
  <c r="K1898" i="3"/>
  <c r="L1898" i="3"/>
  <c r="H1899" i="3"/>
  <c r="I1899" i="3"/>
  <c r="K1899" i="3"/>
  <c r="L1899" i="3"/>
  <c r="H1900" i="3"/>
  <c r="I1900" i="3"/>
  <c r="K1900" i="3"/>
  <c r="L1900" i="3"/>
  <c r="H1901" i="3"/>
  <c r="I1901" i="3"/>
  <c r="K1901" i="3"/>
  <c r="L1901" i="3"/>
  <c r="H1902" i="3"/>
  <c r="I1902" i="3"/>
  <c r="K1902" i="3"/>
  <c r="L1902" i="3"/>
  <c r="H1903" i="3"/>
  <c r="I1903" i="3"/>
  <c r="K1903" i="3"/>
  <c r="L1903" i="3"/>
  <c r="H1904" i="3"/>
  <c r="I1904" i="3"/>
  <c r="K1904" i="3"/>
  <c r="L1904" i="3"/>
  <c r="H1905" i="3"/>
  <c r="I1905" i="3"/>
  <c r="K1905" i="3"/>
  <c r="L1905" i="3"/>
  <c r="H1906" i="3"/>
  <c r="I1906" i="3"/>
  <c r="K1906" i="3"/>
  <c r="L1906" i="3"/>
  <c r="H1907" i="3"/>
  <c r="I1907" i="3"/>
  <c r="K1907" i="3"/>
  <c r="L1907" i="3"/>
  <c r="H1908" i="3"/>
  <c r="I1908" i="3"/>
  <c r="K1908" i="3"/>
  <c r="L1908" i="3"/>
  <c r="H1909" i="3"/>
  <c r="I1909" i="3"/>
  <c r="K1909" i="3"/>
  <c r="L1909" i="3"/>
  <c r="H1910" i="3"/>
  <c r="I1910" i="3"/>
  <c r="K1910" i="3"/>
  <c r="L1910" i="3"/>
  <c r="H1911" i="3"/>
  <c r="I1911" i="3"/>
  <c r="K1911" i="3"/>
  <c r="L1911" i="3"/>
  <c r="H1912" i="3"/>
  <c r="I1912" i="3"/>
  <c r="K1912" i="3"/>
  <c r="L1912" i="3"/>
  <c r="H1913" i="3"/>
  <c r="I1913" i="3"/>
  <c r="K1913" i="3"/>
  <c r="L1913" i="3"/>
  <c r="H1914" i="3"/>
  <c r="I1914" i="3"/>
  <c r="K1914" i="3"/>
  <c r="L1914" i="3"/>
  <c r="H1915" i="3"/>
  <c r="I1915" i="3"/>
  <c r="K1915" i="3"/>
  <c r="L1915" i="3"/>
  <c r="H1916" i="3"/>
  <c r="I1916" i="3"/>
  <c r="K1916" i="3"/>
  <c r="L1916" i="3"/>
  <c r="H1917" i="3"/>
  <c r="I1917" i="3"/>
  <c r="K1917" i="3"/>
  <c r="L1917" i="3"/>
  <c r="H1918" i="3"/>
  <c r="I1918" i="3"/>
  <c r="K1918" i="3"/>
  <c r="L1918" i="3"/>
  <c r="H1919" i="3"/>
  <c r="I1919" i="3"/>
  <c r="K1919" i="3"/>
  <c r="L1919" i="3"/>
  <c r="H1920" i="3"/>
  <c r="I1920" i="3"/>
  <c r="K1920" i="3"/>
  <c r="L1920" i="3"/>
  <c r="H1921" i="3"/>
  <c r="I1921" i="3"/>
  <c r="K1921" i="3"/>
  <c r="L1921" i="3"/>
  <c r="H1922" i="3"/>
  <c r="I1922" i="3"/>
  <c r="K1922" i="3"/>
  <c r="L1922" i="3"/>
  <c r="H1923" i="3"/>
  <c r="I1923" i="3"/>
  <c r="K1923" i="3"/>
  <c r="L1923" i="3"/>
  <c r="H1924" i="3"/>
  <c r="I1924" i="3"/>
  <c r="K1924" i="3"/>
  <c r="L1924" i="3"/>
  <c r="H1925" i="3"/>
  <c r="I1925" i="3"/>
  <c r="K1925" i="3"/>
  <c r="L1925" i="3"/>
  <c r="H1926" i="3"/>
  <c r="I1926" i="3"/>
  <c r="K1926" i="3"/>
  <c r="L1926" i="3"/>
  <c r="H1927" i="3"/>
  <c r="I1927" i="3"/>
  <c r="K1927" i="3"/>
  <c r="L1927" i="3"/>
  <c r="H1928" i="3"/>
  <c r="I1928" i="3"/>
  <c r="K1928" i="3"/>
  <c r="L1928" i="3"/>
  <c r="H1929" i="3"/>
  <c r="I1929" i="3"/>
  <c r="K1929" i="3"/>
  <c r="L1929" i="3"/>
  <c r="H1930" i="3"/>
  <c r="I1930" i="3"/>
  <c r="K1930" i="3"/>
  <c r="L1930" i="3"/>
  <c r="H1931" i="3"/>
  <c r="I1931" i="3"/>
  <c r="K1931" i="3"/>
  <c r="L1931" i="3"/>
  <c r="H1932" i="3"/>
  <c r="I1932" i="3"/>
  <c r="K1932" i="3"/>
  <c r="L1932" i="3"/>
  <c r="H1933" i="3"/>
  <c r="I1933" i="3"/>
  <c r="K1933" i="3"/>
  <c r="L1933" i="3"/>
  <c r="H1934" i="3"/>
  <c r="I1934" i="3"/>
  <c r="K1934" i="3"/>
  <c r="L1934" i="3"/>
  <c r="H1935" i="3"/>
  <c r="I1935" i="3"/>
  <c r="K1935" i="3"/>
  <c r="L1935" i="3"/>
  <c r="H1936" i="3"/>
  <c r="I1936" i="3"/>
  <c r="K1936" i="3"/>
  <c r="L1936" i="3"/>
  <c r="H1937" i="3"/>
  <c r="I1937" i="3"/>
  <c r="K1937" i="3"/>
  <c r="L1937" i="3"/>
  <c r="H1938" i="3"/>
  <c r="I1938" i="3"/>
  <c r="K1938" i="3"/>
  <c r="L1938" i="3"/>
  <c r="H1939" i="3"/>
  <c r="I1939" i="3"/>
  <c r="K1939" i="3"/>
  <c r="L1939" i="3"/>
  <c r="H1940" i="3"/>
  <c r="I1940" i="3"/>
  <c r="K1940" i="3"/>
  <c r="L1940" i="3"/>
  <c r="H1941" i="3"/>
  <c r="I1941" i="3"/>
  <c r="K1941" i="3"/>
  <c r="L1941" i="3"/>
  <c r="H1942" i="3"/>
  <c r="I1942" i="3"/>
  <c r="K1942" i="3"/>
  <c r="L1942" i="3"/>
  <c r="H1943" i="3"/>
  <c r="I1943" i="3"/>
  <c r="K1943" i="3"/>
  <c r="L1943" i="3"/>
  <c r="H1944" i="3"/>
  <c r="I1944" i="3"/>
  <c r="K1944" i="3"/>
  <c r="L1944" i="3"/>
  <c r="H1945" i="3"/>
  <c r="I1945" i="3"/>
  <c r="K1945" i="3"/>
  <c r="L1945" i="3"/>
  <c r="H1946" i="3"/>
  <c r="I1946" i="3"/>
  <c r="K1946" i="3"/>
  <c r="L1946" i="3"/>
  <c r="H1947" i="3"/>
  <c r="I1947" i="3"/>
  <c r="K1947" i="3"/>
  <c r="L1947" i="3"/>
  <c r="H1948" i="3"/>
  <c r="I1948" i="3"/>
  <c r="K1948" i="3"/>
  <c r="L1948" i="3"/>
  <c r="H1949" i="3"/>
  <c r="I1949" i="3"/>
  <c r="K1949" i="3"/>
  <c r="L1949" i="3"/>
  <c r="H1950" i="3"/>
  <c r="I1950" i="3"/>
  <c r="K1950" i="3"/>
  <c r="L1950" i="3"/>
  <c r="H1951" i="3"/>
  <c r="I1951" i="3"/>
  <c r="K1951" i="3"/>
  <c r="L1951" i="3"/>
  <c r="H1952" i="3"/>
  <c r="I1952" i="3"/>
  <c r="K1952" i="3"/>
  <c r="L1952" i="3"/>
  <c r="H1953" i="3"/>
  <c r="I1953" i="3"/>
  <c r="K1953" i="3"/>
  <c r="L1953" i="3"/>
  <c r="H1954" i="3"/>
  <c r="I1954" i="3"/>
  <c r="K1954" i="3"/>
  <c r="L1954" i="3"/>
  <c r="H1955" i="3"/>
  <c r="I1955" i="3"/>
  <c r="K1955" i="3"/>
  <c r="L1955" i="3"/>
  <c r="H1956" i="3"/>
  <c r="I1956" i="3"/>
  <c r="K1956" i="3"/>
  <c r="L1956" i="3"/>
  <c r="H1957" i="3"/>
  <c r="I1957" i="3"/>
  <c r="K1957" i="3"/>
  <c r="L1957" i="3"/>
  <c r="H1958" i="3"/>
  <c r="I1958" i="3"/>
  <c r="K1958" i="3"/>
  <c r="L1958" i="3"/>
  <c r="H1959" i="3"/>
  <c r="I1959" i="3"/>
  <c r="K1959" i="3"/>
  <c r="L1959" i="3"/>
  <c r="H1960" i="3"/>
  <c r="I1960" i="3"/>
  <c r="K1960" i="3"/>
  <c r="L1960" i="3"/>
  <c r="H1961" i="3"/>
  <c r="I1961" i="3"/>
  <c r="K1961" i="3"/>
  <c r="L1961" i="3"/>
  <c r="H1962" i="3"/>
  <c r="I1962" i="3"/>
  <c r="K1962" i="3"/>
  <c r="L1962" i="3"/>
  <c r="H1963" i="3"/>
  <c r="I1963" i="3"/>
  <c r="K1963" i="3"/>
  <c r="L1963" i="3"/>
  <c r="H1964" i="3"/>
  <c r="I1964" i="3"/>
  <c r="K1964" i="3"/>
  <c r="L1964" i="3"/>
  <c r="H1965" i="3"/>
  <c r="I1965" i="3"/>
  <c r="K1965" i="3"/>
  <c r="L1965" i="3"/>
  <c r="H1966" i="3"/>
  <c r="I1966" i="3"/>
  <c r="K1966" i="3"/>
  <c r="L1966" i="3"/>
  <c r="H1967" i="3"/>
  <c r="I1967" i="3"/>
  <c r="K1967" i="3"/>
  <c r="L1967" i="3"/>
  <c r="H1968" i="3"/>
  <c r="I1968" i="3"/>
  <c r="K1968" i="3"/>
  <c r="L1968" i="3"/>
  <c r="H1969" i="3"/>
  <c r="I1969" i="3"/>
  <c r="K1969" i="3"/>
  <c r="L1969" i="3"/>
  <c r="H1970" i="3"/>
  <c r="I1970" i="3"/>
  <c r="K1970" i="3"/>
  <c r="L1970" i="3"/>
  <c r="H1971" i="3"/>
  <c r="I1971" i="3"/>
  <c r="K1971" i="3"/>
  <c r="L1971" i="3"/>
  <c r="H1972" i="3"/>
  <c r="I1972" i="3"/>
  <c r="K1972" i="3"/>
  <c r="L1972" i="3"/>
  <c r="H1973" i="3"/>
  <c r="I1973" i="3"/>
  <c r="K1973" i="3"/>
  <c r="L1973" i="3"/>
  <c r="H1974" i="3"/>
  <c r="I1974" i="3"/>
  <c r="K1974" i="3"/>
  <c r="L1974" i="3"/>
  <c r="H1975" i="3"/>
  <c r="I1975" i="3"/>
  <c r="K1975" i="3"/>
  <c r="L1975" i="3"/>
  <c r="H1976" i="3"/>
  <c r="I1976" i="3"/>
  <c r="K1976" i="3"/>
  <c r="L1976" i="3"/>
  <c r="H1977" i="3"/>
  <c r="I1977" i="3"/>
  <c r="K1977" i="3"/>
  <c r="L1977" i="3"/>
  <c r="H1978" i="3"/>
  <c r="I1978" i="3"/>
  <c r="K1978" i="3"/>
  <c r="L1978" i="3"/>
  <c r="H1979" i="3"/>
  <c r="I1979" i="3"/>
  <c r="K1979" i="3"/>
  <c r="L1979" i="3"/>
  <c r="H1980" i="3"/>
  <c r="I1980" i="3"/>
  <c r="K1980" i="3"/>
  <c r="L1980" i="3"/>
  <c r="H1981" i="3"/>
  <c r="I1981" i="3"/>
  <c r="K1981" i="3"/>
  <c r="L1981" i="3"/>
  <c r="H1982" i="3"/>
  <c r="I1982" i="3"/>
  <c r="K1982" i="3"/>
  <c r="L1982" i="3"/>
  <c r="H1983" i="3"/>
  <c r="I1983" i="3"/>
  <c r="K1983" i="3"/>
  <c r="L1983" i="3"/>
  <c r="H1984" i="3"/>
  <c r="I1984" i="3"/>
  <c r="K1984" i="3"/>
  <c r="L1984" i="3"/>
  <c r="H1985" i="3"/>
  <c r="I1985" i="3"/>
  <c r="K1985" i="3"/>
  <c r="L1985" i="3"/>
  <c r="H1986" i="3"/>
  <c r="I1986" i="3"/>
  <c r="K1986" i="3"/>
  <c r="L1986" i="3"/>
  <c r="H1987" i="3"/>
  <c r="I1987" i="3"/>
  <c r="K1987" i="3"/>
  <c r="L1987" i="3"/>
  <c r="H1988" i="3"/>
  <c r="I1988" i="3"/>
  <c r="K1988" i="3"/>
  <c r="L1988" i="3"/>
  <c r="H1989" i="3"/>
  <c r="I1989" i="3"/>
  <c r="K1989" i="3"/>
  <c r="L1989" i="3"/>
  <c r="H1990" i="3"/>
  <c r="I1990" i="3"/>
  <c r="K1990" i="3"/>
  <c r="L1990" i="3"/>
  <c r="H1991" i="3"/>
  <c r="I1991" i="3"/>
  <c r="K1991" i="3"/>
  <c r="L1991" i="3"/>
  <c r="H1992" i="3"/>
  <c r="I1992" i="3"/>
  <c r="K1992" i="3"/>
  <c r="L1992" i="3"/>
  <c r="H1993" i="3"/>
  <c r="I1993" i="3"/>
  <c r="K1993" i="3"/>
  <c r="L1993" i="3"/>
  <c r="H1994" i="3"/>
  <c r="I1994" i="3"/>
  <c r="K1994" i="3"/>
  <c r="L1994" i="3"/>
  <c r="H1995" i="3"/>
  <c r="I1995" i="3"/>
  <c r="K1995" i="3"/>
  <c r="L1995" i="3"/>
  <c r="H1996" i="3"/>
  <c r="I1996" i="3"/>
  <c r="K1996" i="3"/>
  <c r="L1996" i="3"/>
  <c r="H1997" i="3"/>
  <c r="I1997" i="3"/>
  <c r="K1997" i="3"/>
  <c r="L1997" i="3"/>
  <c r="H1998" i="3"/>
  <c r="I1998" i="3"/>
  <c r="K1998" i="3"/>
  <c r="L1998" i="3"/>
  <c r="H1999" i="3"/>
  <c r="I1999" i="3"/>
  <c r="K1999" i="3"/>
  <c r="L1999" i="3"/>
  <c r="H2000" i="3"/>
  <c r="I2000" i="3"/>
  <c r="K2000" i="3"/>
  <c r="L2000" i="3"/>
  <c r="H2001" i="3"/>
  <c r="I2001" i="3"/>
  <c r="K2001" i="3"/>
  <c r="L2001" i="3"/>
  <c r="H2002" i="3"/>
  <c r="I2002" i="3"/>
  <c r="K2002" i="3"/>
  <c r="L2002" i="3"/>
  <c r="H2003" i="3"/>
  <c r="I2003" i="3"/>
  <c r="K2003" i="3"/>
  <c r="L2003" i="3"/>
  <c r="H2004" i="3"/>
  <c r="I2004" i="3"/>
  <c r="K2004" i="3"/>
  <c r="L2004" i="3"/>
  <c r="H2005" i="3"/>
  <c r="I2005" i="3"/>
  <c r="K2005" i="3"/>
  <c r="L2005" i="3"/>
  <c r="H2006" i="3"/>
  <c r="I2006" i="3"/>
  <c r="K2006" i="3"/>
  <c r="L2006" i="3"/>
  <c r="H2007" i="3"/>
  <c r="I2007" i="3"/>
  <c r="K2007" i="3"/>
  <c r="L2007" i="3"/>
  <c r="H2008" i="3"/>
  <c r="I2008" i="3"/>
  <c r="K2008" i="3"/>
  <c r="L2008" i="3"/>
  <c r="H2009" i="3"/>
  <c r="I2009" i="3"/>
  <c r="K2009" i="3"/>
  <c r="L2009" i="3"/>
  <c r="H2010" i="3"/>
  <c r="I2010" i="3"/>
  <c r="K2010" i="3"/>
  <c r="L2010" i="3"/>
  <c r="H2011" i="3"/>
  <c r="I2011" i="3"/>
  <c r="K2011" i="3"/>
  <c r="L2011" i="3"/>
  <c r="H2012" i="3"/>
  <c r="I2012" i="3"/>
  <c r="K2012" i="3"/>
  <c r="L2012" i="3"/>
  <c r="H2013" i="3"/>
  <c r="I2013" i="3"/>
  <c r="K2013" i="3"/>
  <c r="L2013" i="3"/>
  <c r="H2014" i="3"/>
  <c r="I2014" i="3"/>
  <c r="K2014" i="3"/>
  <c r="L2014" i="3"/>
  <c r="H2015" i="3"/>
  <c r="I2015" i="3"/>
  <c r="K2015" i="3"/>
  <c r="L2015" i="3"/>
  <c r="H2016" i="3"/>
  <c r="I2016" i="3"/>
  <c r="K2016" i="3"/>
  <c r="L2016" i="3"/>
  <c r="H2017" i="3"/>
  <c r="I2017" i="3"/>
  <c r="K2017" i="3"/>
  <c r="L2017" i="3"/>
  <c r="H2018" i="3"/>
  <c r="I2018" i="3"/>
  <c r="K2018" i="3"/>
  <c r="L2018" i="3"/>
  <c r="H2019" i="3"/>
  <c r="I2019" i="3"/>
  <c r="K2019" i="3"/>
  <c r="L2019" i="3"/>
  <c r="H2020" i="3"/>
  <c r="I2020" i="3"/>
  <c r="K2020" i="3"/>
  <c r="L2020" i="3"/>
  <c r="H2021" i="3"/>
  <c r="I2021" i="3"/>
  <c r="K2021" i="3"/>
  <c r="L2021" i="3"/>
  <c r="H2022" i="3"/>
  <c r="I2022" i="3"/>
  <c r="K2022" i="3"/>
  <c r="L2022" i="3"/>
  <c r="H2023" i="3"/>
  <c r="I2023" i="3"/>
  <c r="K2023" i="3"/>
  <c r="L2023" i="3"/>
  <c r="H2024" i="3"/>
  <c r="I2024" i="3"/>
  <c r="K2024" i="3"/>
  <c r="L2024" i="3"/>
  <c r="H2025" i="3"/>
  <c r="I2025" i="3"/>
  <c r="K2025" i="3"/>
  <c r="L2025" i="3"/>
  <c r="H2026" i="3"/>
  <c r="I2026" i="3"/>
  <c r="K2026" i="3"/>
  <c r="L2026" i="3"/>
  <c r="H2027" i="3"/>
  <c r="I2027" i="3"/>
  <c r="K2027" i="3"/>
  <c r="L2027" i="3"/>
  <c r="H2028" i="3"/>
  <c r="I2028" i="3"/>
  <c r="K2028" i="3"/>
  <c r="L2028" i="3"/>
  <c r="H2029" i="3"/>
  <c r="I2029" i="3"/>
  <c r="K2029" i="3"/>
  <c r="L2029" i="3"/>
  <c r="H2030" i="3"/>
  <c r="I2030" i="3"/>
  <c r="K2030" i="3"/>
  <c r="L2030" i="3"/>
  <c r="H2031" i="3"/>
  <c r="I2031" i="3"/>
  <c r="K2031" i="3"/>
  <c r="L2031" i="3"/>
  <c r="H2032" i="3"/>
  <c r="I2032" i="3"/>
  <c r="K2032" i="3"/>
  <c r="L2032" i="3"/>
  <c r="H2033" i="3"/>
  <c r="I2033" i="3"/>
  <c r="K2033" i="3"/>
  <c r="L2033" i="3"/>
  <c r="H2034" i="3"/>
  <c r="I2034" i="3"/>
  <c r="K2034" i="3"/>
  <c r="L2034" i="3"/>
  <c r="H2035" i="3"/>
  <c r="I2035" i="3"/>
  <c r="K2035" i="3"/>
  <c r="L2035" i="3"/>
  <c r="H2036" i="3"/>
  <c r="I2036" i="3"/>
  <c r="K2036" i="3"/>
  <c r="L2036" i="3"/>
  <c r="H2037" i="3"/>
  <c r="I2037" i="3"/>
  <c r="K2037" i="3"/>
  <c r="L2037" i="3"/>
  <c r="H2038" i="3"/>
  <c r="I2038" i="3"/>
  <c r="K2038" i="3"/>
  <c r="L2038" i="3"/>
  <c r="H2039" i="3"/>
  <c r="I2039" i="3"/>
  <c r="K2039" i="3"/>
  <c r="L2039" i="3"/>
  <c r="H2040" i="3"/>
  <c r="I2040" i="3"/>
  <c r="K2040" i="3"/>
  <c r="L2040" i="3"/>
  <c r="H2041" i="3"/>
  <c r="I2041" i="3"/>
  <c r="K2041" i="3"/>
  <c r="L2041" i="3"/>
  <c r="H2042" i="3"/>
  <c r="I2042" i="3"/>
  <c r="K2042" i="3"/>
  <c r="L2042" i="3"/>
  <c r="H2043" i="3"/>
  <c r="I2043" i="3"/>
  <c r="K2043" i="3"/>
  <c r="L2043" i="3"/>
  <c r="H2044" i="3"/>
  <c r="I2044" i="3"/>
  <c r="K2044" i="3"/>
  <c r="L2044" i="3"/>
  <c r="H2045" i="3"/>
  <c r="I2045" i="3"/>
  <c r="K2045" i="3"/>
  <c r="L2045" i="3"/>
  <c r="H2046" i="3"/>
  <c r="I2046" i="3"/>
  <c r="K2046" i="3"/>
  <c r="L2046" i="3"/>
  <c r="H2047" i="3"/>
  <c r="I2047" i="3"/>
  <c r="K2047" i="3"/>
  <c r="L2047" i="3"/>
  <c r="H2048" i="3"/>
  <c r="I2048" i="3"/>
  <c r="K2048" i="3"/>
  <c r="L2048" i="3"/>
  <c r="H2049" i="3"/>
  <c r="I2049" i="3"/>
  <c r="K2049" i="3"/>
  <c r="L2049" i="3"/>
  <c r="H2050" i="3"/>
  <c r="I2050" i="3"/>
  <c r="K2050" i="3"/>
  <c r="L2050" i="3"/>
  <c r="H2051" i="3"/>
  <c r="I2051" i="3"/>
  <c r="K2051" i="3"/>
  <c r="L2051" i="3"/>
  <c r="H2052" i="3"/>
  <c r="I2052" i="3"/>
  <c r="K2052" i="3"/>
  <c r="L2052" i="3"/>
  <c r="H2053" i="3"/>
  <c r="I2053" i="3"/>
  <c r="K2053" i="3"/>
  <c r="L2053" i="3"/>
  <c r="H2054" i="3"/>
  <c r="I2054" i="3"/>
  <c r="K2054" i="3"/>
  <c r="L2054" i="3"/>
  <c r="H2055" i="3"/>
  <c r="I2055" i="3"/>
  <c r="K2055" i="3"/>
  <c r="L2055" i="3"/>
  <c r="H2056" i="3"/>
  <c r="I2056" i="3"/>
  <c r="K2056" i="3"/>
  <c r="L2056" i="3"/>
  <c r="H2057" i="3"/>
  <c r="I2057" i="3"/>
  <c r="K2057" i="3"/>
  <c r="L2057" i="3"/>
  <c r="H2058" i="3"/>
  <c r="I2058" i="3"/>
  <c r="K2058" i="3"/>
  <c r="L2058" i="3"/>
  <c r="H2059" i="3"/>
  <c r="I2059" i="3"/>
  <c r="K2059" i="3"/>
  <c r="L2059" i="3"/>
  <c r="H2060" i="3"/>
  <c r="I2060" i="3"/>
  <c r="K2060" i="3"/>
  <c r="L2060" i="3"/>
  <c r="H2061" i="3"/>
  <c r="I2061" i="3"/>
  <c r="K2061" i="3"/>
  <c r="L2061" i="3"/>
  <c r="H2062" i="3"/>
  <c r="I2062" i="3"/>
  <c r="K2062" i="3"/>
  <c r="L2062" i="3"/>
  <c r="H2063" i="3"/>
  <c r="I2063" i="3"/>
  <c r="K2063" i="3"/>
  <c r="L2063" i="3"/>
  <c r="H2064" i="3"/>
  <c r="I2064" i="3"/>
  <c r="K2064" i="3"/>
  <c r="L2064" i="3"/>
  <c r="H2065" i="3"/>
  <c r="I2065" i="3"/>
  <c r="K2065" i="3"/>
  <c r="L2065" i="3"/>
  <c r="H2066" i="3"/>
  <c r="I2066" i="3"/>
  <c r="K2066" i="3"/>
  <c r="L2066" i="3"/>
  <c r="H2067" i="3"/>
  <c r="I2067" i="3"/>
  <c r="K2067" i="3"/>
  <c r="L2067" i="3"/>
  <c r="H2068" i="3"/>
  <c r="I2068" i="3"/>
  <c r="K2068" i="3"/>
  <c r="L2068" i="3"/>
  <c r="H2069" i="3"/>
  <c r="I2069" i="3"/>
  <c r="K2069" i="3"/>
  <c r="L2069" i="3"/>
  <c r="H2070" i="3"/>
  <c r="I2070" i="3"/>
  <c r="K2070" i="3"/>
  <c r="L2070" i="3"/>
  <c r="H2071" i="3"/>
  <c r="I2071" i="3"/>
  <c r="K2071" i="3"/>
  <c r="L2071" i="3"/>
  <c r="H2072" i="3"/>
  <c r="I2072" i="3"/>
  <c r="K2072" i="3"/>
  <c r="L2072" i="3"/>
  <c r="H2073" i="3"/>
  <c r="I2073" i="3"/>
  <c r="K2073" i="3"/>
  <c r="L2073" i="3"/>
  <c r="H2074" i="3"/>
  <c r="I2074" i="3"/>
  <c r="K2074" i="3"/>
  <c r="L2074" i="3"/>
  <c r="H2075" i="3"/>
  <c r="I2075" i="3"/>
  <c r="K2075" i="3"/>
  <c r="L2075" i="3"/>
  <c r="H2076" i="3"/>
  <c r="I2076" i="3"/>
  <c r="K2076" i="3"/>
  <c r="L2076" i="3"/>
  <c r="H2077" i="3"/>
  <c r="I2077" i="3"/>
  <c r="K2077" i="3"/>
  <c r="L2077" i="3"/>
  <c r="H2078" i="3"/>
  <c r="I2078" i="3"/>
  <c r="K2078" i="3"/>
  <c r="L2078" i="3"/>
  <c r="H2079" i="3"/>
  <c r="I2079" i="3"/>
  <c r="K2079" i="3"/>
  <c r="L2079" i="3"/>
  <c r="H2080" i="3"/>
  <c r="I2080" i="3"/>
  <c r="K2080" i="3"/>
  <c r="L2080" i="3"/>
  <c r="H2081" i="3"/>
  <c r="I2081" i="3"/>
  <c r="K2081" i="3"/>
  <c r="L2081" i="3"/>
  <c r="H2082" i="3"/>
  <c r="I2082" i="3"/>
  <c r="K2082" i="3"/>
  <c r="L2082" i="3"/>
  <c r="H2083" i="3"/>
  <c r="I2083" i="3"/>
  <c r="K2083" i="3"/>
  <c r="L2083" i="3"/>
  <c r="H2084" i="3"/>
  <c r="I2084" i="3"/>
  <c r="K2084" i="3"/>
  <c r="L2084" i="3"/>
  <c r="H2085" i="3"/>
  <c r="I2085" i="3"/>
  <c r="K2085" i="3"/>
  <c r="L2085" i="3"/>
  <c r="H2086" i="3"/>
  <c r="I2086" i="3"/>
  <c r="K2086" i="3"/>
  <c r="L2086" i="3"/>
  <c r="H2087" i="3"/>
  <c r="I2087" i="3"/>
  <c r="K2087" i="3"/>
  <c r="L2087" i="3"/>
  <c r="H2088" i="3"/>
  <c r="I2088" i="3"/>
  <c r="K2088" i="3"/>
  <c r="L2088" i="3"/>
  <c r="H2089" i="3"/>
  <c r="I2089" i="3"/>
  <c r="K2089" i="3"/>
  <c r="L2089" i="3"/>
  <c r="H2090" i="3"/>
  <c r="I2090" i="3"/>
  <c r="K2090" i="3"/>
  <c r="L2090" i="3"/>
  <c r="H2091" i="3"/>
  <c r="I2091" i="3"/>
  <c r="K2091" i="3"/>
  <c r="L2091" i="3"/>
  <c r="H2092" i="3"/>
  <c r="I2092" i="3"/>
  <c r="K2092" i="3"/>
  <c r="L2092" i="3"/>
  <c r="H2093" i="3"/>
  <c r="I2093" i="3"/>
  <c r="K2093" i="3"/>
  <c r="L2093" i="3"/>
  <c r="H2094" i="3"/>
  <c r="I2094" i="3"/>
  <c r="K2094" i="3"/>
  <c r="L2094" i="3"/>
  <c r="H2095" i="3"/>
  <c r="I2095" i="3"/>
  <c r="K2095" i="3"/>
  <c r="L2095" i="3"/>
  <c r="H2096" i="3"/>
  <c r="I2096" i="3"/>
  <c r="K2096" i="3"/>
  <c r="L2096" i="3"/>
  <c r="H2097" i="3"/>
  <c r="I2097" i="3"/>
  <c r="K2097" i="3"/>
  <c r="L2097" i="3"/>
  <c r="H2098" i="3"/>
  <c r="I2098" i="3"/>
  <c r="K2098" i="3"/>
  <c r="L2098" i="3"/>
  <c r="H2099" i="3"/>
  <c r="I2099" i="3"/>
  <c r="K2099" i="3"/>
  <c r="L2099" i="3"/>
  <c r="H2100" i="3"/>
  <c r="I2100" i="3"/>
  <c r="K2100" i="3"/>
  <c r="L2100" i="3"/>
  <c r="H2101" i="3"/>
  <c r="I2101" i="3"/>
  <c r="K2101" i="3"/>
  <c r="L2101" i="3"/>
  <c r="H2102" i="3"/>
  <c r="I2102" i="3"/>
  <c r="K2102" i="3"/>
  <c r="L2102" i="3"/>
  <c r="H2103" i="3"/>
  <c r="I2103" i="3"/>
  <c r="K2103" i="3"/>
  <c r="L2103" i="3"/>
  <c r="H2104" i="3"/>
  <c r="I2104" i="3"/>
  <c r="K2104" i="3"/>
  <c r="L2104" i="3"/>
  <c r="H2105" i="3"/>
  <c r="I2105" i="3"/>
  <c r="K2105" i="3"/>
  <c r="L2105" i="3"/>
  <c r="H2106" i="3"/>
  <c r="I2106" i="3"/>
  <c r="K2106" i="3"/>
  <c r="L2106" i="3"/>
  <c r="H2107" i="3"/>
  <c r="I2107" i="3"/>
  <c r="K2107" i="3"/>
  <c r="L2107" i="3"/>
  <c r="H2108" i="3"/>
  <c r="I2108" i="3"/>
  <c r="K2108" i="3"/>
  <c r="L2108" i="3"/>
  <c r="H2109" i="3"/>
  <c r="I2109" i="3"/>
  <c r="K2109" i="3"/>
  <c r="L2109" i="3"/>
  <c r="H2110" i="3"/>
  <c r="I2110" i="3"/>
  <c r="K2110" i="3"/>
  <c r="L2110" i="3"/>
  <c r="H2111" i="3"/>
  <c r="I2111" i="3"/>
  <c r="K2111" i="3"/>
  <c r="L2111" i="3"/>
  <c r="H2112" i="3"/>
  <c r="I2112" i="3"/>
  <c r="K2112" i="3"/>
  <c r="L2112" i="3"/>
  <c r="H2113" i="3"/>
  <c r="I2113" i="3"/>
  <c r="K2113" i="3"/>
  <c r="L2113" i="3"/>
  <c r="H2114" i="3"/>
  <c r="I2114" i="3"/>
  <c r="K2114" i="3"/>
  <c r="L2114" i="3"/>
  <c r="H2115" i="3"/>
  <c r="I2115" i="3"/>
  <c r="K2115" i="3"/>
  <c r="L2115" i="3"/>
  <c r="H2116" i="3"/>
  <c r="I2116" i="3"/>
  <c r="K2116" i="3"/>
  <c r="L2116" i="3"/>
  <c r="H2117" i="3"/>
  <c r="I2117" i="3"/>
  <c r="K2117" i="3"/>
  <c r="L2117" i="3"/>
  <c r="H2118" i="3"/>
  <c r="I2118" i="3"/>
  <c r="K2118" i="3"/>
  <c r="L2118" i="3"/>
  <c r="H2119" i="3"/>
  <c r="I2119" i="3"/>
  <c r="K2119" i="3"/>
  <c r="L2119" i="3"/>
  <c r="H2120" i="3"/>
  <c r="I2120" i="3"/>
  <c r="K2120" i="3"/>
  <c r="L2120" i="3"/>
  <c r="H2121" i="3"/>
  <c r="I2121" i="3"/>
  <c r="K2121" i="3"/>
  <c r="L2121" i="3"/>
  <c r="H2122" i="3"/>
  <c r="I2122" i="3"/>
  <c r="K2122" i="3"/>
  <c r="L2122" i="3"/>
  <c r="H2123" i="3"/>
  <c r="I2123" i="3"/>
  <c r="K2123" i="3"/>
  <c r="L2123" i="3"/>
  <c r="H2124" i="3"/>
  <c r="I2124" i="3"/>
  <c r="K2124" i="3"/>
  <c r="L2124" i="3"/>
  <c r="H2125" i="3"/>
  <c r="I2125" i="3"/>
  <c r="K2125" i="3"/>
  <c r="L2125" i="3"/>
  <c r="H2126" i="3"/>
  <c r="I2126" i="3"/>
  <c r="K2126" i="3"/>
  <c r="L2126" i="3"/>
  <c r="H2127" i="3"/>
  <c r="I2127" i="3"/>
  <c r="K2127" i="3"/>
  <c r="L2127" i="3"/>
  <c r="H2128" i="3"/>
  <c r="I2128" i="3"/>
  <c r="K2128" i="3"/>
  <c r="L2128" i="3"/>
  <c r="H2129" i="3"/>
  <c r="I2129" i="3"/>
  <c r="K2129" i="3"/>
  <c r="L2129" i="3"/>
  <c r="H2130" i="3"/>
  <c r="I2130" i="3"/>
  <c r="K2130" i="3"/>
  <c r="L2130" i="3"/>
  <c r="H2131" i="3"/>
  <c r="I2131" i="3"/>
  <c r="K2131" i="3"/>
  <c r="L2131" i="3"/>
  <c r="H2132" i="3"/>
  <c r="I2132" i="3"/>
  <c r="K2132" i="3"/>
  <c r="L2132" i="3"/>
  <c r="H2133" i="3"/>
  <c r="I2133" i="3"/>
  <c r="K2133" i="3"/>
  <c r="L2133" i="3"/>
  <c r="H2134" i="3"/>
  <c r="I2134" i="3"/>
  <c r="K2134" i="3"/>
  <c r="L2134" i="3"/>
  <c r="H2135" i="3"/>
  <c r="I2135" i="3"/>
  <c r="K2135" i="3"/>
  <c r="L2135" i="3"/>
  <c r="H2136" i="3"/>
  <c r="I2136" i="3"/>
  <c r="K2136" i="3"/>
  <c r="L2136" i="3"/>
  <c r="H2137" i="3"/>
  <c r="I2137" i="3"/>
  <c r="K2137" i="3"/>
  <c r="L2137" i="3"/>
  <c r="H2138" i="3"/>
  <c r="I2138" i="3"/>
  <c r="K2138" i="3"/>
  <c r="L2138" i="3"/>
  <c r="H2139" i="3"/>
  <c r="I2139" i="3"/>
  <c r="K2139" i="3"/>
  <c r="L2139" i="3"/>
  <c r="H2140" i="3"/>
  <c r="I2140" i="3"/>
  <c r="K2140" i="3"/>
  <c r="L2140" i="3"/>
  <c r="H2141" i="3"/>
  <c r="I2141" i="3"/>
  <c r="K2141" i="3"/>
  <c r="L2141" i="3"/>
  <c r="H2142" i="3"/>
  <c r="I2142" i="3"/>
  <c r="K2142" i="3"/>
  <c r="L2142" i="3"/>
  <c r="H2143" i="3"/>
  <c r="I2143" i="3"/>
  <c r="K2143" i="3"/>
  <c r="L2143" i="3"/>
  <c r="H2144" i="3"/>
  <c r="I2144" i="3"/>
  <c r="K2144" i="3"/>
  <c r="L2144" i="3"/>
  <c r="H2145" i="3"/>
  <c r="I2145" i="3"/>
  <c r="K2145" i="3"/>
  <c r="L2145" i="3"/>
  <c r="H2146" i="3"/>
  <c r="I2146" i="3"/>
  <c r="K2146" i="3"/>
  <c r="L2146" i="3"/>
  <c r="H2147" i="3"/>
  <c r="I2147" i="3"/>
  <c r="K2147" i="3"/>
  <c r="L2147" i="3"/>
  <c r="H2148" i="3"/>
  <c r="I2148" i="3"/>
  <c r="K2148" i="3"/>
  <c r="L2148" i="3"/>
  <c r="H2149" i="3"/>
  <c r="I2149" i="3"/>
  <c r="K2149" i="3"/>
  <c r="L2149" i="3"/>
  <c r="H2150" i="3"/>
  <c r="I2150" i="3"/>
  <c r="K2150" i="3"/>
  <c r="L2150" i="3"/>
  <c r="H2151" i="3"/>
  <c r="I2151" i="3"/>
  <c r="K2151" i="3"/>
  <c r="L2151" i="3"/>
  <c r="H2152" i="3"/>
  <c r="I2152" i="3"/>
  <c r="K2152" i="3"/>
  <c r="L2152" i="3"/>
  <c r="H2153" i="3"/>
  <c r="I2153" i="3"/>
  <c r="K2153" i="3"/>
  <c r="L2153" i="3"/>
  <c r="H2154" i="3"/>
  <c r="I2154" i="3"/>
  <c r="K2154" i="3"/>
  <c r="L2154" i="3"/>
  <c r="H2155" i="3"/>
  <c r="I2155" i="3"/>
  <c r="K2155" i="3"/>
  <c r="L2155" i="3"/>
  <c r="H2156" i="3"/>
  <c r="I2156" i="3"/>
  <c r="K2156" i="3"/>
  <c r="L2156" i="3"/>
  <c r="H2157" i="3"/>
  <c r="I2157" i="3"/>
  <c r="K2157" i="3"/>
  <c r="L2157" i="3"/>
  <c r="H2158" i="3"/>
  <c r="I2158" i="3"/>
  <c r="K2158" i="3"/>
  <c r="L2158" i="3"/>
  <c r="H2159" i="3"/>
  <c r="I2159" i="3"/>
  <c r="K2159" i="3"/>
  <c r="L2159" i="3"/>
  <c r="H2160" i="3"/>
  <c r="I2160" i="3"/>
  <c r="K2160" i="3"/>
  <c r="L2160" i="3"/>
  <c r="H2161" i="3"/>
  <c r="I2161" i="3"/>
  <c r="K2161" i="3"/>
  <c r="L2161" i="3"/>
  <c r="H2162" i="3"/>
  <c r="I2162" i="3"/>
  <c r="K2162" i="3"/>
  <c r="L2162" i="3"/>
  <c r="H2163" i="3"/>
  <c r="I2163" i="3"/>
  <c r="K2163" i="3"/>
  <c r="L2163" i="3"/>
  <c r="H2164" i="3"/>
  <c r="I2164" i="3"/>
  <c r="K2164" i="3"/>
  <c r="L2164" i="3"/>
  <c r="H2165" i="3"/>
  <c r="I2165" i="3"/>
  <c r="K2165" i="3"/>
  <c r="L2165" i="3"/>
  <c r="H2166" i="3"/>
  <c r="I2166" i="3"/>
  <c r="K2166" i="3"/>
  <c r="L2166" i="3"/>
  <c r="H2167" i="3"/>
  <c r="I2167" i="3"/>
  <c r="K2167" i="3"/>
  <c r="L2167" i="3"/>
  <c r="H2168" i="3"/>
  <c r="I2168" i="3"/>
  <c r="K2168" i="3"/>
  <c r="L2168" i="3"/>
  <c r="H2169" i="3"/>
  <c r="I2169" i="3"/>
  <c r="K2169" i="3"/>
  <c r="L2169" i="3"/>
  <c r="H2170" i="3"/>
  <c r="I2170" i="3"/>
  <c r="K2170" i="3"/>
  <c r="L2170" i="3"/>
  <c r="H2171" i="3"/>
  <c r="I2171" i="3"/>
  <c r="K2171" i="3"/>
  <c r="L2171" i="3"/>
  <c r="H2172" i="3"/>
  <c r="I2172" i="3"/>
  <c r="K2172" i="3"/>
  <c r="L2172" i="3"/>
  <c r="H2173" i="3"/>
  <c r="I2173" i="3"/>
  <c r="K2173" i="3"/>
  <c r="L2173" i="3"/>
  <c r="H2174" i="3"/>
  <c r="I2174" i="3"/>
  <c r="K2174" i="3"/>
  <c r="L2174" i="3"/>
  <c r="H2175" i="3"/>
  <c r="I2175" i="3"/>
  <c r="K2175" i="3"/>
  <c r="L2175" i="3"/>
  <c r="H2176" i="3"/>
  <c r="I2176" i="3"/>
  <c r="K2176" i="3"/>
  <c r="L2176" i="3"/>
  <c r="H2177" i="3"/>
  <c r="I2177" i="3"/>
  <c r="K2177" i="3"/>
  <c r="L2177" i="3"/>
  <c r="H2178" i="3"/>
  <c r="I2178" i="3"/>
  <c r="K2178" i="3"/>
  <c r="L2178" i="3"/>
  <c r="H2179" i="3"/>
  <c r="I2179" i="3"/>
  <c r="K2179" i="3"/>
  <c r="L2179" i="3"/>
  <c r="H2180" i="3"/>
  <c r="I2180" i="3"/>
  <c r="K2180" i="3"/>
  <c r="L2180" i="3"/>
  <c r="H2181" i="3"/>
  <c r="I2181" i="3"/>
  <c r="K2181" i="3"/>
  <c r="L2181" i="3"/>
  <c r="H2182" i="3"/>
  <c r="I2182" i="3"/>
  <c r="K2182" i="3"/>
  <c r="L2182" i="3"/>
  <c r="H2183" i="3"/>
  <c r="I2183" i="3"/>
  <c r="K2183" i="3"/>
  <c r="L2183" i="3"/>
  <c r="H2184" i="3"/>
  <c r="I2184" i="3"/>
  <c r="K2184" i="3"/>
  <c r="L2184" i="3"/>
  <c r="H2185" i="3"/>
  <c r="I2185" i="3"/>
  <c r="K2185" i="3"/>
  <c r="L2185" i="3"/>
  <c r="H2186" i="3"/>
  <c r="I2186" i="3"/>
  <c r="K2186" i="3"/>
  <c r="L2186" i="3"/>
  <c r="H2187" i="3"/>
  <c r="I2187" i="3"/>
  <c r="K2187" i="3"/>
  <c r="L2187" i="3"/>
  <c r="H2188" i="3"/>
  <c r="I2188" i="3"/>
  <c r="K2188" i="3"/>
  <c r="L2188" i="3"/>
  <c r="H2189" i="3"/>
  <c r="I2189" i="3"/>
  <c r="K2189" i="3"/>
  <c r="L2189" i="3"/>
  <c r="H2190" i="3"/>
  <c r="I2190" i="3"/>
  <c r="K2190" i="3"/>
  <c r="L2190" i="3"/>
  <c r="H2191" i="3"/>
  <c r="I2191" i="3"/>
  <c r="K2191" i="3"/>
  <c r="L2191" i="3"/>
  <c r="H2192" i="3"/>
  <c r="I2192" i="3"/>
  <c r="K2192" i="3"/>
  <c r="L2192" i="3"/>
  <c r="H2193" i="3"/>
  <c r="I2193" i="3"/>
  <c r="K2193" i="3"/>
  <c r="L2193" i="3"/>
  <c r="H2194" i="3"/>
  <c r="I2194" i="3"/>
  <c r="K2194" i="3"/>
  <c r="L2194" i="3"/>
  <c r="H2195" i="3"/>
  <c r="I2195" i="3"/>
  <c r="K2195" i="3"/>
  <c r="L2195" i="3"/>
  <c r="H2196" i="3"/>
  <c r="I2196" i="3"/>
  <c r="K2196" i="3"/>
  <c r="L2196" i="3"/>
  <c r="H2197" i="3"/>
  <c r="I2197" i="3"/>
  <c r="K2197" i="3"/>
  <c r="L2197" i="3"/>
  <c r="H2198" i="3"/>
  <c r="I2198" i="3"/>
  <c r="K2198" i="3"/>
  <c r="L2198" i="3"/>
  <c r="H2199" i="3"/>
  <c r="I2199" i="3"/>
  <c r="K2199" i="3"/>
  <c r="L2199" i="3"/>
  <c r="H2200" i="3"/>
  <c r="I2200" i="3"/>
  <c r="K2200" i="3"/>
  <c r="L2200" i="3"/>
  <c r="H2201" i="3"/>
  <c r="I2201" i="3"/>
  <c r="K2201" i="3"/>
  <c r="L2201" i="3"/>
  <c r="H2202" i="3"/>
  <c r="I2202" i="3"/>
  <c r="K2202" i="3"/>
  <c r="L2202" i="3"/>
  <c r="H2203" i="3"/>
  <c r="I2203" i="3"/>
  <c r="K2203" i="3"/>
  <c r="L2203" i="3"/>
  <c r="H2204" i="3"/>
  <c r="I2204" i="3"/>
  <c r="K2204" i="3"/>
  <c r="L2204" i="3"/>
  <c r="H2205" i="3"/>
  <c r="I2205" i="3"/>
  <c r="K2205" i="3"/>
  <c r="L2205" i="3"/>
  <c r="H2206" i="3"/>
  <c r="I2206" i="3"/>
  <c r="K2206" i="3"/>
  <c r="L2206" i="3"/>
  <c r="H2207" i="3"/>
  <c r="I2207" i="3"/>
  <c r="K2207" i="3"/>
  <c r="L2207" i="3"/>
  <c r="H2208" i="3"/>
  <c r="I2208" i="3"/>
  <c r="K2208" i="3"/>
  <c r="L2208" i="3"/>
  <c r="H2209" i="3"/>
  <c r="I2209" i="3"/>
  <c r="K2209" i="3"/>
  <c r="L2209" i="3"/>
  <c r="H2210" i="3"/>
  <c r="I2210" i="3"/>
  <c r="K2210" i="3"/>
  <c r="L2210" i="3"/>
  <c r="H2211" i="3"/>
  <c r="I2211" i="3"/>
  <c r="K2211" i="3"/>
  <c r="L2211" i="3"/>
  <c r="H2212" i="3"/>
  <c r="I2212" i="3"/>
  <c r="K2212" i="3"/>
  <c r="L2212" i="3"/>
  <c r="H2213" i="3"/>
  <c r="I2213" i="3"/>
  <c r="K2213" i="3"/>
  <c r="L2213" i="3"/>
  <c r="H2214" i="3"/>
  <c r="I2214" i="3"/>
  <c r="K2214" i="3"/>
  <c r="L2214" i="3"/>
  <c r="H2215" i="3"/>
  <c r="I2215" i="3"/>
  <c r="K2215" i="3"/>
  <c r="L2215" i="3"/>
  <c r="H2216" i="3"/>
  <c r="I2216" i="3"/>
  <c r="K2216" i="3"/>
  <c r="L2216" i="3"/>
  <c r="H2217" i="3"/>
  <c r="I2217" i="3"/>
  <c r="K2217" i="3"/>
  <c r="L2217" i="3"/>
  <c r="H2218" i="3"/>
  <c r="I2218" i="3"/>
  <c r="K2218" i="3"/>
  <c r="L2218" i="3"/>
  <c r="H2219" i="3"/>
  <c r="I2219" i="3"/>
  <c r="K2219" i="3"/>
  <c r="L2219" i="3"/>
  <c r="H2220" i="3"/>
  <c r="I2220" i="3"/>
  <c r="K2220" i="3"/>
  <c r="L2220" i="3"/>
  <c r="H2221" i="3"/>
  <c r="I2221" i="3"/>
  <c r="K2221" i="3"/>
  <c r="L2221" i="3"/>
  <c r="H2222" i="3"/>
  <c r="I2222" i="3"/>
  <c r="K2222" i="3"/>
  <c r="L2222" i="3"/>
  <c r="H2223" i="3"/>
  <c r="I2223" i="3"/>
  <c r="K2223" i="3"/>
  <c r="L2223" i="3"/>
  <c r="H2224" i="3"/>
  <c r="I2224" i="3"/>
  <c r="K2224" i="3"/>
  <c r="L2224" i="3"/>
  <c r="H2225" i="3"/>
  <c r="I2225" i="3"/>
  <c r="K2225" i="3"/>
  <c r="L2225" i="3"/>
  <c r="H2226" i="3"/>
  <c r="I2226" i="3"/>
  <c r="K2226" i="3"/>
  <c r="L2226" i="3"/>
  <c r="H2227" i="3"/>
  <c r="I2227" i="3"/>
  <c r="K2227" i="3"/>
  <c r="L2227" i="3"/>
  <c r="H2228" i="3"/>
  <c r="I2228" i="3"/>
  <c r="K2228" i="3"/>
  <c r="L2228" i="3"/>
  <c r="H2229" i="3"/>
  <c r="I2229" i="3"/>
  <c r="K2229" i="3"/>
  <c r="L2229" i="3"/>
  <c r="H2230" i="3"/>
  <c r="I2230" i="3"/>
  <c r="K2230" i="3"/>
  <c r="L2230" i="3"/>
  <c r="H2231" i="3"/>
  <c r="I2231" i="3"/>
  <c r="K2231" i="3"/>
  <c r="L2231" i="3"/>
  <c r="H2232" i="3"/>
  <c r="I2232" i="3"/>
  <c r="K2232" i="3"/>
  <c r="L2232" i="3"/>
  <c r="H2233" i="3"/>
  <c r="I2233" i="3"/>
  <c r="K2233" i="3"/>
  <c r="L2233" i="3"/>
  <c r="H2234" i="3"/>
  <c r="I2234" i="3"/>
  <c r="K2234" i="3"/>
  <c r="L2234" i="3"/>
  <c r="H2235" i="3"/>
  <c r="I2235" i="3"/>
  <c r="K2235" i="3"/>
  <c r="L2235" i="3"/>
  <c r="H2236" i="3"/>
  <c r="I2236" i="3"/>
  <c r="K2236" i="3"/>
  <c r="L2236" i="3"/>
  <c r="H2237" i="3"/>
  <c r="I2237" i="3"/>
  <c r="K2237" i="3"/>
  <c r="L2237" i="3"/>
  <c r="H2238" i="3"/>
  <c r="I2238" i="3"/>
  <c r="K2238" i="3"/>
  <c r="L2238" i="3"/>
  <c r="H2239" i="3"/>
  <c r="I2239" i="3"/>
  <c r="K2239" i="3"/>
  <c r="L2239" i="3"/>
  <c r="H2240" i="3"/>
  <c r="I2240" i="3"/>
  <c r="K2240" i="3"/>
  <c r="L2240" i="3"/>
  <c r="H2241" i="3"/>
  <c r="I2241" i="3"/>
  <c r="K2241" i="3"/>
  <c r="L2241" i="3"/>
  <c r="H2242" i="3"/>
  <c r="I2242" i="3"/>
  <c r="K2242" i="3"/>
  <c r="L2242" i="3"/>
  <c r="H2243" i="3"/>
  <c r="I2243" i="3"/>
  <c r="K2243" i="3"/>
  <c r="L2243" i="3"/>
  <c r="H2244" i="3"/>
  <c r="I2244" i="3"/>
  <c r="K2244" i="3"/>
  <c r="L2244" i="3"/>
  <c r="H2245" i="3"/>
  <c r="I2245" i="3"/>
  <c r="K2245" i="3"/>
  <c r="L2245" i="3"/>
  <c r="H2246" i="3"/>
  <c r="I2246" i="3"/>
  <c r="K2246" i="3"/>
  <c r="L2246" i="3"/>
  <c r="H2247" i="3"/>
  <c r="I2247" i="3"/>
  <c r="K2247" i="3"/>
  <c r="L2247" i="3"/>
  <c r="H2248" i="3"/>
  <c r="I2248" i="3"/>
  <c r="K2248" i="3"/>
  <c r="L2248" i="3"/>
  <c r="H2249" i="3"/>
  <c r="I2249" i="3"/>
  <c r="K2249" i="3"/>
  <c r="L2249" i="3"/>
  <c r="H2250" i="3"/>
  <c r="I2250" i="3"/>
  <c r="K2250" i="3"/>
  <c r="L2250" i="3"/>
  <c r="H2251" i="3"/>
  <c r="I2251" i="3"/>
  <c r="K2251" i="3"/>
  <c r="L2251" i="3"/>
  <c r="H2252" i="3"/>
  <c r="I2252" i="3"/>
  <c r="K2252" i="3"/>
  <c r="L2252" i="3"/>
  <c r="H2253" i="3"/>
  <c r="I2253" i="3"/>
  <c r="K2253" i="3"/>
  <c r="L2253" i="3"/>
  <c r="H2254" i="3"/>
  <c r="I2254" i="3"/>
  <c r="K2254" i="3"/>
  <c r="L2254" i="3"/>
  <c r="H2255" i="3"/>
  <c r="I2255" i="3"/>
  <c r="K2255" i="3"/>
  <c r="L2255" i="3"/>
  <c r="H2256" i="3"/>
  <c r="I2256" i="3"/>
  <c r="K2256" i="3"/>
  <c r="L2256" i="3"/>
  <c r="H2257" i="3"/>
  <c r="I2257" i="3"/>
  <c r="K2257" i="3"/>
  <c r="L2257" i="3"/>
  <c r="H2258" i="3"/>
  <c r="I2258" i="3"/>
  <c r="K2258" i="3"/>
  <c r="L2258" i="3"/>
  <c r="H2259" i="3"/>
  <c r="I2259" i="3"/>
  <c r="K2259" i="3"/>
  <c r="L2259" i="3"/>
  <c r="H2260" i="3"/>
  <c r="I2260" i="3"/>
  <c r="K2260" i="3"/>
  <c r="L2260" i="3"/>
  <c r="H2261" i="3"/>
  <c r="I2261" i="3"/>
  <c r="K2261" i="3"/>
  <c r="L2261" i="3"/>
  <c r="H2262" i="3"/>
  <c r="I2262" i="3"/>
  <c r="K2262" i="3"/>
  <c r="L2262" i="3"/>
  <c r="H2263" i="3"/>
  <c r="I2263" i="3"/>
  <c r="K2263" i="3"/>
  <c r="L2263" i="3"/>
  <c r="H2264" i="3"/>
  <c r="I2264" i="3"/>
  <c r="K2264" i="3"/>
  <c r="L2264" i="3"/>
  <c r="H2265" i="3"/>
  <c r="I2265" i="3"/>
  <c r="K2265" i="3"/>
  <c r="L2265" i="3"/>
  <c r="H2266" i="3"/>
  <c r="I2266" i="3"/>
  <c r="K2266" i="3"/>
  <c r="L2266" i="3"/>
  <c r="H2267" i="3"/>
  <c r="I2267" i="3"/>
  <c r="K2267" i="3"/>
  <c r="L2267" i="3"/>
  <c r="H2268" i="3"/>
  <c r="I2268" i="3"/>
  <c r="K2268" i="3"/>
  <c r="L2268" i="3"/>
  <c r="H2269" i="3"/>
  <c r="I2269" i="3"/>
  <c r="K2269" i="3"/>
  <c r="L2269" i="3"/>
  <c r="H2270" i="3"/>
  <c r="I2270" i="3"/>
  <c r="K2270" i="3"/>
  <c r="L2270" i="3"/>
  <c r="H2271" i="3"/>
  <c r="I2271" i="3"/>
  <c r="K2271" i="3"/>
  <c r="L2271" i="3"/>
  <c r="H2272" i="3"/>
  <c r="I2272" i="3"/>
  <c r="K2272" i="3"/>
  <c r="L2272" i="3"/>
  <c r="H2273" i="3"/>
  <c r="I2273" i="3"/>
  <c r="K2273" i="3"/>
  <c r="L2273" i="3"/>
  <c r="H2274" i="3"/>
  <c r="I2274" i="3"/>
  <c r="K2274" i="3"/>
  <c r="L2274" i="3"/>
  <c r="H2275" i="3"/>
  <c r="I2275" i="3"/>
  <c r="K2275" i="3"/>
  <c r="L2275" i="3"/>
  <c r="H2276" i="3"/>
  <c r="I2276" i="3"/>
  <c r="K2276" i="3"/>
  <c r="L2276" i="3"/>
  <c r="H2277" i="3"/>
  <c r="I2277" i="3"/>
  <c r="K2277" i="3"/>
  <c r="L2277" i="3"/>
  <c r="H2278" i="3"/>
  <c r="I2278" i="3"/>
  <c r="K2278" i="3"/>
  <c r="L2278" i="3"/>
  <c r="H2279" i="3"/>
  <c r="I2279" i="3"/>
  <c r="K2279" i="3"/>
  <c r="L2279" i="3"/>
  <c r="H2280" i="3"/>
  <c r="I2280" i="3"/>
  <c r="K2280" i="3"/>
  <c r="L2280" i="3"/>
  <c r="H2281" i="3"/>
  <c r="I2281" i="3"/>
  <c r="K2281" i="3"/>
  <c r="L2281" i="3"/>
  <c r="H2282" i="3"/>
  <c r="I2282" i="3"/>
  <c r="K2282" i="3"/>
  <c r="L2282" i="3"/>
  <c r="H2283" i="3"/>
  <c r="I2283" i="3"/>
  <c r="K2283" i="3"/>
  <c r="L2283" i="3"/>
  <c r="H2284" i="3"/>
  <c r="I2284" i="3"/>
  <c r="K2284" i="3"/>
  <c r="L2284" i="3"/>
  <c r="H2285" i="3"/>
  <c r="I2285" i="3"/>
  <c r="K2285" i="3"/>
  <c r="L2285" i="3"/>
  <c r="H2286" i="3"/>
  <c r="I2286" i="3"/>
  <c r="K2286" i="3"/>
  <c r="L2286" i="3"/>
  <c r="H2287" i="3"/>
  <c r="I2287" i="3"/>
  <c r="K2287" i="3"/>
  <c r="L2287" i="3"/>
  <c r="H2288" i="3"/>
  <c r="I2288" i="3"/>
  <c r="K2288" i="3"/>
  <c r="L2288" i="3"/>
  <c r="H2289" i="3"/>
  <c r="I2289" i="3"/>
  <c r="K2289" i="3"/>
  <c r="L2289" i="3"/>
  <c r="H2290" i="3"/>
  <c r="I2290" i="3"/>
  <c r="K2290" i="3"/>
  <c r="L2290" i="3"/>
  <c r="H2291" i="3"/>
  <c r="I2291" i="3"/>
  <c r="K2291" i="3"/>
  <c r="L2291" i="3"/>
  <c r="H2292" i="3"/>
  <c r="I2292" i="3"/>
  <c r="K2292" i="3"/>
  <c r="L2292" i="3"/>
  <c r="H2293" i="3"/>
  <c r="I2293" i="3"/>
  <c r="K2293" i="3"/>
  <c r="L2293" i="3"/>
  <c r="H2294" i="3"/>
  <c r="I2294" i="3"/>
  <c r="K2294" i="3"/>
  <c r="L2294" i="3"/>
  <c r="H2295" i="3"/>
  <c r="I2295" i="3"/>
  <c r="K2295" i="3"/>
  <c r="L2295" i="3"/>
  <c r="H2296" i="3"/>
  <c r="I2296" i="3"/>
  <c r="K2296" i="3"/>
  <c r="L2296" i="3"/>
  <c r="H2297" i="3"/>
  <c r="I2297" i="3"/>
  <c r="K2297" i="3"/>
  <c r="L2297" i="3"/>
  <c r="H2298" i="3"/>
  <c r="I2298" i="3"/>
  <c r="K2298" i="3"/>
  <c r="L2298" i="3"/>
  <c r="H2299" i="3"/>
  <c r="I2299" i="3"/>
  <c r="K2299" i="3"/>
  <c r="L2299" i="3"/>
  <c r="H2300" i="3"/>
  <c r="I2300" i="3"/>
  <c r="K2300" i="3"/>
  <c r="L2300" i="3"/>
  <c r="H2301" i="3"/>
  <c r="I2301" i="3"/>
  <c r="K2301" i="3"/>
  <c r="L2301" i="3"/>
  <c r="H2302" i="3"/>
  <c r="I2302" i="3"/>
  <c r="K2302" i="3"/>
  <c r="L2302" i="3"/>
  <c r="H2303" i="3"/>
  <c r="I2303" i="3"/>
  <c r="K2303" i="3"/>
  <c r="L2303" i="3"/>
  <c r="H2304" i="3"/>
  <c r="I2304" i="3"/>
  <c r="K2304" i="3"/>
  <c r="L2304" i="3"/>
  <c r="H2305" i="3"/>
  <c r="I2305" i="3"/>
  <c r="K2305" i="3"/>
  <c r="L2305" i="3"/>
  <c r="H2306" i="3"/>
  <c r="I2306" i="3"/>
  <c r="K2306" i="3"/>
  <c r="L2306" i="3"/>
  <c r="H2307" i="3"/>
  <c r="I2307" i="3"/>
  <c r="K2307" i="3"/>
  <c r="L2307" i="3"/>
  <c r="H2308" i="3"/>
  <c r="I2308" i="3"/>
  <c r="K2308" i="3"/>
  <c r="L2308" i="3"/>
  <c r="H2309" i="3"/>
  <c r="I2309" i="3"/>
  <c r="K2309" i="3"/>
  <c r="L2309" i="3"/>
  <c r="H2310" i="3"/>
  <c r="I2310" i="3"/>
  <c r="K2310" i="3"/>
  <c r="L2310" i="3"/>
  <c r="H2311" i="3"/>
  <c r="I2311" i="3"/>
  <c r="K2311" i="3"/>
  <c r="L2311" i="3"/>
  <c r="H2312" i="3"/>
  <c r="I2312" i="3"/>
  <c r="K2312" i="3"/>
  <c r="L2312" i="3"/>
  <c r="H2313" i="3"/>
  <c r="I2313" i="3"/>
  <c r="K2313" i="3"/>
  <c r="L2313" i="3"/>
  <c r="H2314" i="3"/>
  <c r="I2314" i="3"/>
  <c r="K2314" i="3"/>
  <c r="L2314" i="3"/>
  <c r="H2315" i="3"/>
  <c r="I2315" i="3"/>
  <c r="K2315" i="3"/>
  <c r="L2315" i="3"/>
  <c r="H2316" i="3"/>
  <c r="I2316" i="3"/>
  <c r="K2316" i="3"/>
  <c r="L2316" i="3"/>
  <c r="H2317" i="3"/>
  <c r="I2317" i="3"/>
  <c r="K2317" i="3"/>
  <c r="L2317" i="3"/>
  <c r="H2318" i="3"/>
  <c r="I2318" i="3"/>
  <c r="K2318" i="3"/>
  <c r="L2318" i="3"/>
  <c r="H2319" i="3"/>
  <c r="I2319" i="3"/>
  <c r="K2319" i="3"/>
  <c r="L2319" i="3"/>
  <c r="H2320" i="3"/>
  <c r="I2320" i="3"/>
  <c r="K2320" i="3"/>
  <c r="L2320" i="3"/>
  <c r="H2321" i="3"/>
  <c r="I2321" i="3"/>
  <c r="K2321" i="3"/>
  <c r="L2321" i="3"/>
  <c r="H2322" i="3"/>
  <c r="I2322" i="3"/>
  <c r="K2322" i="3"/>
  <c r="L2322" i="3"/>
  <c r="H2323" i="3"/>
  <c r="I2323" i="3"/>
  <c r="K2323" i="3"/>
  <c r="L2323" i="3"/>
  <c r="H2324" i="3"/>
  <c r="I2324" i="3"/>
  <c r="K2324" i="3"/>
  <c r="L2324" i="3"/>
  <c r="H2325" i="3"/>
  <c r="I2325" i="3"/>
  <c r="K2325" i="3"/>
  <c r="L2325" i="3"/>
  <c r="H2326" i="3"/>
  <c r="I2326" i="3"/>
  <c r="K2326" i="3"/>
  <c r="L2326" i="3"/>
  <c r="H2327" i="3"/>
  <c r="I2327" i="3"/>
  <c r="K2327" i="3"/>
  <c r="L2327" i="3"/>
  <c r="H2328" i="3"/>
  <c r="I2328" i="3"/>
  <c r="K2328" i="3"/>
  <c r="L2328" i="3"/>
  <c r="H2329" i="3"/>
  <c r="I2329" i="3"/>
  <c r="K2329" i="3"/>
  <c r="L2329" i="3"/>
  <c r="H2330" i="3"/>
  <c r="I2330" i="3"/>
  <c r="K2330" i="3"/>
  <c r="L2330" i="3"/>
  <c r="H2331" i="3"/>
  <c r="I2331" i="3"/>
  <c r="K2331" i="3"/>
  <c r="L2331" i="3"/>
  <c r="H2332" i="3"/>
  <c r="I2332" i="3"/>
  <c r="K2332" i="3"/>
  <c r="L2332" i="3"/>
  <c r="H2333" i="3"/>
  <c r="I2333" i="3"/>
  <c r="K2333" i="3"/>
  <c r="L2333" i="3"/>
  <c r="H2334" i="3"/>
  <c r="I2334" i="3"/>
  <c r="K2334" i="3"/>
  <c r="L2334" i="3"/>
  <c r="H2335" i="3"/>
  <c r="I2335" i="3"/>
  <c r="K2335" i="3"/>
  <c r="L2335" i="3"/>
  <c r="H2336" i="3"/>
  <c r="I2336" i="3"/>
  <c r="K2336" i="3"/>
  <c r="L2336" i="3"/>
  <c r="H2337" i="3"/>
  <c r="I2337" i="3"/>
  <c r="K2337" i="3"/>
  <c r="L2337" i="3"/>
  <c r="H2338" i="3"/>
  <c r="I2338" i="3"/>
  <c r="K2338" i="3"/>
  <c r="L2338" i="3"/>
  <c r="H2339" i="3"/>
  <c r="I2339" i="3"/>
  <c r="K2339" i="3"/>
  <c r="L2339" i="3"/>
  <c r="H2340" i="3"/>
  <c r="I2340" i="3"/>
  <c r="K2340" i="3"/>
  <c r="L2340" i="3"/>
  <c r="H2341" i="3"/>
  <c r="I2341" i="3"/>
  <c r="K2341" i="3"/>
  <c r="L2341" i="3"/>
  <c r="H2342" i="3"/>
  <c r="I2342" i="3"/>
  <c r="K2342" i="3"/>
  <c r="L2342" i="3"/>
  <c r="H2343" i="3"/>
  <c r="I2343" i="3"/>
  <c r="K2343" i="3"/>
  <c r="L2343" i="3"/>
  <c r="H2344" i="3"/>
  <c r="I2344" i="3"/>
  <c r="K2344" i="3"/>
  <c r="L2344" i="3"/>
  <c r="H2345" i="3"/>
  <c r="I2345" i="3"/>
  <c r="K2345" i="3"/>
  <c r="L2345" i="3"/>
  <c r="H2346" i="3"/>
  <c r="I2346" i="3"/>
  <c r="K2346" i="3"/>
  <c r="L2346" i="3"/>
  <c r="H2347" i="3"/>
  <c r="I2347" i="3"/>
  <c r="K2347" i="3"/>
  <c r="L2347" i="3"/>
  <c r="H2348" i="3"/>
  <c r="I2348" i="3"/>
  <c r="K2348" i="3"/>
  <c r="L2348" i="3"/>
  <c r="H2349" i="3"/>
  <c r="I2349" i="3"/>
  <c r="K2349" i="3"/>
  <c r="L2349" i="3"/>
  <c r="H2350" i="3"/>
  <c r="I2350" i="3"/>
  <c r="K2350" i="3"/>
  <c r="L2350" i="3"/>
  <c r="H2351" i="3"/>
  <c r="I2351" i="3"/>
  <c r="K2351" i="3"/>
  <c r="L2351" i="3"/>
  <c r="H2352" i="3"/>
  <c r="I2352" i="3"/>
  <c r="K2352" i="3"/>
  <c r="L2352" i="3"/>
  <c r="H2353" i="3"/>
  <c r="I2353" i="3"/>
  <c r="K2353" i="3"/>
  <c r="L2353" i="3"/>
  <c r="H2354" i="3"/>
  <c r="I2354" i="3"/>
  <c r="K2354" i="3"/>
  <c r="L2354" i="3"/>
  <c r="H2355" i="3"/>
  <c r="I2355" i="3"/>
  <c r="K2355" i="3"/>
  <c r="L2355" i="3"/>
  <c r="H2356" i="3"/>
  <c r="I2356" i="3"/>
  <c r="K2356" i="3"/>
  <c r="L2356" i="3"/>
  <c r="H2357" i="3"/>
  <c r="I2357" i="3"/>
  <c r="K2357" i="3"/>
  <c r="L2357" i="3"/>
  <c r="H2358" i="3"/>
  <c r="I2358" i="3"/>
  <c r="K2358" i="3"/>
  <c r="L2358" i="3"/>
  <c r="H2359" i="3"/>
  <c r="I2359" i="3"/>
  <c r="K2359" i="3"/>
  <c r="L2359" i="3"/>
  <c r="H2360" i="3"/>
  <c r="I2360" i="3"/>
  <c r="K2360" i="3"/>
  <c r="L2360" i="3"/>
  <c r="H2361" i="3"/>
  <c r="I2361" i="3"/>
  <c r="K2361" i="3"/>
  <c r="L2361" i="3"/>
  <c r="H2362" i="3"/>
  <c r="I2362" i="3"/>
  <c r="K2362" i="3"/>
  <c r="L2362" i="3"/>
  <c r="H2363" i="3"/>
  <c r="I2363" i="3"/>
  <c r="K2363" i="3"/>
  <c r="L2363" i="3"/>
  <c r="H2364" i="3"/>
  <c r="I2364" i="3"/>
  <c r="K2364" i="3"/>
  <c r="L2364" i="3"/>
  <c r="H2365" i="3"/>
  <c r="I2365" i="3"/>
  <c r="K2365" i="3"/>
  <c r="L2365" i="3"/>
  <c r="H2366" i="3"/>
  <c r="I2366" i="3"/>
  <c r="K2366" i="3"/>
  <c r="L2366" i="3"/>
  <c r="H2367" i="3"/>
  <c r="I2367" i="3"/>
  <c r="K2367" i="3"/>
  <c r="L2367" i="3"/>
  <c r="H2368" i="3"/>
  <c r="I2368" i="3"/>
  <c r="K2368" i="3"/>
  <c r="L2368" i="3"/>
  <c r="H2369" i="3"/>
  <c r="I2369" i="3"/>
  <c r="K2369" i="3"/>
  <c r="L2369" i="3"/>
  <c r="H2370" i="3"/>
  <c r="I2370" i="3"/>
  <c r="K2370" i="3"/>
  <c r="L2370" i="3"/>
  <c r="H2371" i="3"/>
  <c r="I2371" i="3"/>
  <c r="K2371" i="3"/>
  <c r="L2371" i="3"/>
  <c r="H2372" i="3"/>
  <c r="I2372" i="3"/>
  <c r="K2372" i="3"/>
  <c r="L2372" i="3"/>
  <c r="H2373" i="3"/>
  <c r="I2373" i="3"/>
  <c r="K2373" i="3"/>
  <c r="L2373" i="3"/>
  <c r="H2374" i="3"/>
  <c r="I2374" i="3"/>
  <c r="K2374" i="3"/>
  <c r="L2374" i="3"/>
  <c r="H2375" i="3"/>
  <c r="I2375" i="3"/>
  <c r="K2375" i="3"/>
  <c r="L2375" i="3"/>
  <c r="H2376" i="3"/>
  <c r="I2376" i="3"/>
  <c r="K2376" i="3"/>
  <c r="L2376" i="3"/>
  <c r="H2377" i="3"/>
  <c r="I2377" i="3"/>
  <c r="K2377" i="3"/>
  <c r="L2377" i="3"/>
  <c r="H2378" i="3"/>
  <c r="I2378" i="3"/>
  <c r="K2378" i="3"/>
  <c r="L2378" i="3"/>
  <c r="H2379" i="3"/>
  <c r="I2379" i="3"/>
  <c r="K2379" i="3"/>
  <c r="L2379" i="3"/>
  <c r="H2380" i="3"/>
  <c r="I2380" i="3"/>
  <c r="K2380" i="3"/>
  <c r="L2380" i="3"/>
  <c r="H2381" i="3"/>
  <c r="I2381" i="3"/>
  <c r="K2381" i="3"/>
  <c r="L2381" i="3"/>
  <c r="H2382" i="3"/>
  <c r="I2382" i="3"/>
  <c r="K2382" i="3"/>
  <c r="L2382" i="3"/>
  <c r="H2383" i="3"/>
  <c r="I2383" i="3"/>
  <c r="K2383" i="3"/>
  <c r="L2383" i="3"/>
  <c r="H2384" i="3"/>
  <c r="I2384" i="3"/>
  <c r="K2384" i="3"/>
  <c r="L2384" i="3"/>
  <c r="H2385" i="3"/>
  <c r="I2385" i="3"/>
  <c r="K2385" i="3"/>
  <c r="L2385" i="3"/>
  <c r="H2386" i="3"/>
  <c r="I2386" i="3"/>
  <c r="K2386" i="3"/>
  <c r="L2386" i="3"/>
  <c r="H2387" i="3"/>
  <c r="I2387" i="3"/>
  <c r="K2387" i="3"/>
  <c r="L2387" i="3"/>
  <c r="H2388" i="3"/>
  <c r="I2388" i="3"/>
  <c r="K2388" i="3"/>
  <c r="L2388" i="3"/>
  <c r="H2389" i="3"/>
  <c r="I2389" i="3"/>
  <c r="K2389" i="3"/>
  <c r="L2389" i="3"/>
  <c r="H2390" i="3"/>
  <c r="I2390" i="3"/>
  <c r="K2390" i="3"/>
  <c r="L2390" i="3"/>
  <c r="H2391" i="3"/>
  <c r="I2391" i="3"/>
  <c r="K2391" i="3"/>
  <c r="L2391" i="3"/>
  <c r="H2392" i="3"/>
  <c r="I2392" i="3"/>
  <c r="K2392" i="3"/>
  <c r="L2392" i="3"/>
  <c r="H2393" i="3"/>
  <c r="I2393" i="3"/>
  <c r="K2393" i="3"/>
  <c r="L2393" i="3"/>
  <c r="H2394" i="3"/>
  <c r="I2394" i="3"/>
  <c r="K2394" i="3"/>
  <c r="L2394" i="3"/>
  <c r="H2395" i="3"/>
  <c r="I2395" i="3"/>
  <c r="K2395" i="3"/>
  <c r="L2395" i="3"/>
  <c r="H2396" i="3"/>
  <c r="I2396" i="3"/>
  <c r="K2396" i="3"/>
  <c r="L2396" i="3"/>
  <c r="H2397" i="3"/>
  <c r="I2397" i="3"/>
  <c r="K2397" i="3"/>
  <c r="L2397" i="3"/>
  <c r="H2398" i="3"/>
  <c r="I2398" i="3"/>
  <c r="K2398" i="3"/>
  <c r="L2398" i="3"/>
  <c r="H2399" i="3"/>
  <c r="I2399" i="3"/>
  <c r="K2399" i="3"/>
  <c r="L2399" i="3"/>
  <c r="H2400" i="3"/>
  <c r="I2400" i="3"/>
  <c r="K2400" i="3"/>
  <c r="L2400" i="3"/>
  <c r="H2401" i="3"/>
  <c r="I2401" i="3"/>
  <c r="K2401" i="3"/>
  <c r="L2401" i="3"/>
  <c r="H2402" i="3"/>
  <c r="I2402" i="3"/>
  <c r="K2402" i="3"/>
  <c r="L2402" i="3"/>
  <c r="H2403" i="3"/>
  <c r="I2403" i="3"/>
  <c r="K2403" i="3"/>
  <c r="L2403" i="3"/>
  <c r="H2404" i="3"/>
  <c r="I2404" i="3"/>
  <c r="K2404" i="3"/>
  <c r="L2404" i="3"/>
  <c r="H2405" i="3"/>
  <c r="I2405" i="3"/>
  <c r="K2405" i="3"/>
  <c r="L2405" i="3"/>
  <c r="H2406" i="3"/>
  <c r="I2406" i="3"/>
  <c r="K2406" i="3"/>
  <c r="L2406" i="3"/>
  <c r="H2407" i="3"/>
  <c r="I2407" i="3"/>
  <c r="K2407" i="3"/>
  <c r="L2407" i="3"/>
  <c r="H2408" i="3"/>
  <c r="I2408" i="3"/>
  <c r="K2408" i="3"/>
  <c r="L2408" i="3"/>
  <c r="H2409" i="3"/>
  <c r="I2409" i="3"/>
  <c r="K2409" i="3"/>
  <c r="L2409" i="3"/>
  <c r="H2410" i="3"/>
  <c r="I2410" i="3"/>
  <c r="K2410" i="3"/>
  <c r="L2410" i="3"/>
  <c r="H2411" i="3"/>
  <c r="I2411" i="3"/>
  <c r="K2411" i="3"/>
  <c r="L2411" i="3"/>
  <c r="H2412" i="3"/>
  <c r="I2412" i="3"/>
  <c r="K2412" i="3"/>
  <c r="L2412" i="3"/>
  <c r="H2413" i="3"/>
  <c r="I2413" i="3"/>
  <c r="K2413" i="3"/>
  <c r="L2413" i="3"/>
  <c r="H2414" i="3"/>
  <c r="I2414" i="3"/>
  <c r="K2414" i="3"/>
  <c r="L2414" i="3"/>
  <c r="H2415" i="3"/>
  <c r="I2415" i="3"/>
  <c r="K2415" i="3"/>
  <c r="L2415" i="3"/>
  <c r="H2416" i="3"/>
  <c r="I2416" i="3"/>
  <c r="K2416" i="3"/>
  <c r="L2416" i="3"/>
  <c r="H2417" i="3"/>
  <c r="I2417" i="3"/>
  <c r="K2417" i="3"/>
  <c r="L2417" i="3"/>
  <c r="H2418" i="3"/>
  <c r="I2418" i="3"/>
  <c r="K2418" i="3"/>
  <c r="L2418" i="3"/>
  <c r="H2419" i="3"/>
  <c r="I2419" i="3"/>
  <c r="K2419" i="3"/>
  <c r="L2419" i="3"/>
  <c r="H2420" i="3"/>
  <c r="I2420" i="3"/>
  <c r="K2420" i="3"/>
  <c r="L2420" i="3"/>
  <c r="H2421" i="3"/>
  <c r="I2421" i="3"/>
  <c r="K2421" i="3"/>
  <c r="L2421" i="3"/>
  <c r="H2422" i="3"/>
  <c r="I2422" i="3"/>
  <c r="K2422" i="3"/>
  <c r="L2422" i="3"/>
  <c r="H2423" i="3"/>
  <c r="I2423" i="3"/>
  <c r="K2423" i="3"/>
  <c r="L2423" i="3"/>
  <c r="H2424" i="3"/>
  <c r="I2424" i="3"/>
  <c r="K2424" i="3"/>
  <c r="L2424" i="3"/>
  <c r="H2425" i="3"/>
  <c r="I2425" i="3"/>
  <c r="K2425" i="3"/>
  <c r="L2425" i="3"/>
  <c r="H2426" i="3"/>
  <c r="I2426" i="3"/>
  <c r="K2426" i="3"/>
  <c r="L2426" i="3"/>
  <c r="H2427" i="3"/>
  <c r="I2427" i="3"/>
  <c r="K2427" i="3"/>
  <c r="L2427" i="3"/>
  <c r="H2428" i="3"/>
  <c r="I2428" i="3"/>
  <c r="K2428" i="3"/>
  <c r="L2428" i="3"/>
  <c r="H2429" i="3"/>
  <c r="I2429" i="3"/>
  <c r="K2429" i="3"/>
  <c r="L2429" i="3"/>
  <c r="H2430" i="3"/>
  <c r="I2430" i="3"/>
  <c r="K2430" i="3"/>
  <c r="L2430" i="3"/>
  <c r="H2431" i="3"/>
  <c r="I2431" i="3"/>
  <c r="K2431" i="3"/>
  <c r="L2431" i="3"/>
  <c r="H2432" i="3"/>
  <c r="I2432" i="3"/>
  <c r="K2432" i="3"/>
  <c r="L2432" i="3"/>
  <c r="H2433" i="3"/>
  <c r="I2433" i="3"/>
  <c r="K2433" i="3"/>
  <c r="L2433" i="3"/>
  <c r="H2434" i="3"/>
  <c r="I2434" i="3"/>
  <c r="K2434" i="3"/>
  <c r="L2434" i="3"/>
  <c r="H2435" i="3"/>
  <c r="I2435" i="3"/>
  <c r="K2435" i="3"/>
  <c r="L2435" i="3"/>
  <c r="H2436" i="3"/>
  <c r="I2436" i="3"/>
  <c r="K2436" i="3"/>
  <c r="L2436" i="3"/>
  <c r="H2437" i="3"/>
  <c r="I2437" i="3"/>
  <c r="K2437" i="3"/>
  <c r="L2437" i="3"/>
  <c r="H2438" i="3"/>
  <c r="I2438" i="3"/>
  <c r="K2438" i="3"/>
  <c r="L2438" i="3"/>
  <c r="H2439" i="3"/>
  <c r="I2439" i="3"/>
  <c r="K2439" i="3"/>
  <c r="L2439" i="3"/>
  <c r="H2440" i="3"/>
  <c r="I2440" i="3"/>
  <c r="K2440" i="3"/>
  <c r="L2440" i="3"/>
  <c r="H2441" i="3"/>
  <c r="I2441" i="3"/>
  <c r="K2441" i="3"/>
  <c r="L2441" i="3"/>
  <c r="H2442" i="3"/>
  <c r="I2442" i="3"/>
  <c r="K2442" i="3"/>
  <c r="L2442" i="3"/>
  <c r="H2443" i="3"/>
  <c r="I2443" i="3"/>
  <c r="K2443" i="3"/>
  <c r="L2443" i="3"/>
  <c r="H2444" i="3"/>
  <c r="I2444" i="3"/>
  <c r="K2444" i="3"/>
  <c r="L2444" i="3"/>
  <c r="H2445" i="3"/>
  <c r="I2445" i="3"/>
  <c r="K2445" i="3"/>
  <c r="L2445" i="3"/>
  <c r="H2446" i="3"/>
  <c r="I2446" i="3"/>
  <c r="K2446" i="3"/>
  <c r="L2446" i="3"/>
  <c r="H2447" i="3"/>
  <c r="I2447" i="3"/>
  <c r="K2447" i="3"/>
  <c r="L2447" i="3"/>
  <c r="H2448" i="3"/>
  <c r="I2448" i="3"/>
  <c r="K2448" i="3"/>
  <c r="L2448" i="3"/>
  <c r="H2449" i="3"/>
  <c r="I2449" i="3"/>
  <c r="K2449" i="3"/>
  <c r="L2449" i="3"/>
  <c r="H2450" i="3"/>
  <c r="I2450" i="3"/>
  <c r="K2450" i="3"/>
  <c r="L2450" i="3"/>
  <c r="H2451" i="3"/>
  <c r="I2451" i="3"/>
  <c r="K2451" i="3"/>
  <c r="L2451" i="3"/>
  <c r="H2452" i="3"/>
  <c r="I2452" i="3"/>
  <c r="K2452" i="3"/>
  <c r="L2452" i="3"/>
  <c r="H2453" i="3"/>
  <c r="I2453" i="3"/>
  <c r="K2453" i="3"/>
  <c r="L2453" i="3"/>
  <c r="H2454" i="3"/>
  <c r="I2454" i="3"/>
  <c r="K2454" i="3"/>
  <c r="L2454" i="3"/>
  <c r="H2455" i="3"/>
  <c r="I2455" i="3"/>
  <c r="K2455" i="3"/>
  <c r="L2455" i="3"/>
  <c r="H2456" i="3"/>
  <c r="I2456" i="3"/>
  <c r="K2456" i="3"/>
  <c r="L2456" i="3"/>
  <c r="H2457" i="3"/>
  <c r="I2457" i="3"/>
  <c r="K2457" i="3"/>
  <c r="L2457" i="3"/>
  <c r="H2458" i="3"/>
  <c r="I2458" i="3"/>
  <c r="K2458" i="3"/>
  <c r="L2458" i="3"/>
  <c r="H2459" i="3"/>
  <c r="I2459" i="3"/>
  <c r="K2459" i="3"/>
  <c r="L2459" i="3"/>
  <c r="H2460" i="3"/>
  <c r="I2460" i="3"/>
  <c r="K2460" i="3"/>
  <c r="L2460" i="3"/>
  <c r="H2461" i="3"/>
  <c r="I2461" i="3"/>
  <c r="K2461" i="3"/>
  <c r="L2461" i="3"/>
  <c r="H2462" i="3"/>
  <c r="I2462" i="3"/>
  <c r="K2462" i="3"/>
  <c r="L2462" i="3"/>
  <c r="H2463" i="3"/>
  <c r="I2463" i="3"/>
  <c r="K2463" i="3"/>
  <c r="L2463" i="3"/>
  <c r="H2464" i="3"/>
  <c r="I2464" i="3"/>
  <c r="K2464" i="3"/>
  <c r="L2464" i="3"/>
  <c r="H2465" i="3"/>
  <c r="I2465" i="3"/>
  <c r="K2465" i="3"/>
  <c r="L2465" i="3"/>
  <c r="H2466" i="3"/>
  <c r="I2466" i="3"/>
  <c r="K2466" i="3"/>
  <c r="L2466" i="3"/>
  <c r="H2467" i="3"/>
  <c r="I2467" i="3"/>
  <c r="K2467" i="3"/>
  <c r="L2467" i="3"/>
  <c r="H2468" i="3"/>
  <c r="I2468" i="3"/>
  <c r="K2468" i="3"/>
  <c r="L2468" i="3"/>
  <c r="H2469" i="3"/>
  <c r="I2469" i="3"/>
  <c r="K2469" i="3"/>
  <c r="L2469" i="3"/>
  <c r="H2470" i="3"/>
  <c r="I2470" i="3"/>
  <c r="K2470" i="3"/>
  <c r="L2470" i="3"/>
  <c r="H2471" i="3"/>
  <c r="I2471" i="3"/>
  <c r="K2471" i="3"/>
  <c r="L2471" i="3"/>
  <c r="H2472" i="3"/>
  <c r="I2472" i="3"/>
  <c r="K2472" i="3"/>
  <c r="L2472" i="3"/>
  <c r="H2473" i="3"/>
  <c r="I2473" i="3"/>
  <c r="K2473" i="3"/>
  <c r="L2473" i="3"/>
  <c r="H2474" i="3"/>
  <c r="I2474" i="3"/>
  <c r="K2474" i="3"/>
  <c r="L2474" i="3"/>
  <c r="H2475" i="3"/>
  <c r="I2475" i="3"/>
  <c r="K2475" i="3"/>
  <c r="L2475" i="3"/>
  <c r="H2476" i="3"/>
  <c r="I2476" i="3"/>
  <c r="K2476" i="3"/>
  <c r="L2476" i="3"/>
  <c r="H2477" i="3"/>
  <c r="I2477" i="3"/>
  <c r="K2477" i="3"/>
  <c r="L2477" i="3"/>
  <c r="H2478" i="3"/>
  <c r="I2478" i="3"/>
  <c r="K2478" i="3"/>
  <c r="L2478" i="3"/>
  <c r="H2479" i="3"/>
  <c r="I2479" i="3"/>
  <c r="K2479" i="3"/>
  <c r="L2479" i="3"/>
  <c r="H2480" i="3"/>
  <c r="I2480" i="3"/>
  <c r="K2480" i="3"/>
  <c r="L2480" i="3"/>
  <c r="H2481" i="3"/>
  <c r="I2481" i="3"/>
  <c r="K2481" i="3"/>
  <c r="L2481" i="3"/>
  <c r="H2482" i="3"/>
  <c r="I2482" i="3"/>
  <c r="K2482" i="3"/>
  <c r="L2482" i="3"/>
  <c r="H2483" i="3"/>
  <c r="I2483" i="3"/>
  <c r="K2483" i="3"/>
  <c r="L2483" i="3"/>
  <c r="H2484" i="3"/>
  <c r="I2484" i="3"/>
  <c r="K2484" i="3"/>
  <c r="L2484" i="3"/>
  <c r="H2485" i="3"/>
  <c r="I2485" i="3"/>
  <c r="K2485" i="3"/>
  <c r="L2485" i="3"/>
  <c r="H2486" i="3"/>
  <c r="I2486" i="3"/>
  <c r="K2486" i="3"/>
  <c r="L2486" i="3"/>
  <c r="H2487" i="3"/>
  <c r="I2487" i="3"/>
  <c r="K2487" i="3"/>
  <c r="L2487" i="3"/>
  <c r="H2488" i="3"/>
  <c r="I2488" i="3"/>
  <c r="K2488" i="3"/>
  <c r="L2488" i="3"/>
  <c r="H2489" i="3"/>
  <c r="I2489" i="3"/>
  <c r="K2489" i="3"/>
  <c r="L2489" i="3"/>
  <c r="H2490" i="3"/>
  <c r="I2490" i="3"/>
  <c r="K2490" i="3"/>
  <c r="L2490" i="3"/>
  <c r="H2491" i="3"/>
  <c r="I2491" i="3"/>
  <c r="K2491" i="3"/>
  <c r="L2491" i="3"/>
  <c r="H2492" i="3"/>
  <c r="I2492" i="3"/>
  <c r="K2492" i="3"/>
  <c r="L2492" i="3"/>
  <c r="H2493" i="3"/>
  <c r="I2493" i="3"/>
  <c r="K2493" i="3"/>
  <c r="L2493" i="3"/>
  <c r="H2494" i="3"/>
  <c r="I2494" i="3"/>
  <c r="K2494" i="3"/>
  <c r="L2494" i="3"/>
  <c r="H2495" i="3"/>
  <c r="I2495" i="3"/>
  <c r="K2495" i="3"/>
  <c r="L2495" i="3"/>
  <c r="H2496" i="3"/>
  <c r="I2496" i="3"/>
  <c r="K2496" i="3"/>
  <c r="L2496" i="3"/>
  <c r="H2497" i="3"/>
  <c r="I2497" i="3"/>
  <c r="K2497" i="3"/>
  <c r="L2497" i="3"/>
  <c r="H2498" i="3"/>
  <c r="I2498" i="3"/>
  <c r="K2498" i="3"/>
  <c r="L2498" i="3"/>
  <c r="H2499" i="3"/>
  <c r="I2499" i="3"/>
  <c r="K2499" i="3"/>
  <c r="L2499" i="3"/>
  <c r="H2500" i="3"/>
  <c r="I2500" i="3"/>
  <c r="K2500" i="3"/>
  <c r="L2500" i="3"/>
  <c r="H2501" i="3"/>
  <c r="I2501" i="3"/>
  <c r="K2501" i="3"/>
  <c r="L2501" i="3"/>
  <c r="H2502" i="3"/>
  <c r="I2502" i="3"/>
  <c r="K2502" i="3"/>
  <c r="L2502" i="3"/>
  <c r="H2503" i="3"/>
  <c r="I2503" i="3"/>
  <c r="K2503" i="3"/>
  <c r="L2503" i="3"/>
  <c r="H2504" i="3"/>
  <c r="I2504" i="3"/>
  <c r="K2504" i="3"/>
  <c r="L2504" i="3"/>
  <c r="H2505" i="3"/>
  <c r="I2505" i="3"/>
  <c r="K2505" i="3"/>
  <c r="L2505" i="3"/>
  <c r="H2506" i="3"/>
  <c r="I2506" i="3"/>
  <c r="K2506" i="3"/>
  <c r="L2506" i="3"/>
  <c r="H2507" i="3"/>
  <c r="I2507" i="3"/>
  <c r="K2507" i="3"/>
  <c r="L2507" i="3"/>
  <c r="H2508" i="3"/>
  <c r="I2508" i="3"/>
  <c r="K2508" i="3"/>
  <c r="L2508" i="3"/>
  <c r="H2509" i="3"/>
  <c r="I2509" i="3"/>
  <c r="K2509" i="3"/>
  <c r="L2509" i="3"/>
  <c r="H2510" i="3"/>
  <c r="I2510" i="3"/>
  <c r="K2510" i="3"/>
  <c r="L2510" i="3"/>
  <c r="H2511" i="3"/>
  <c r="I2511" i="3"/>
  <c r="K2511" i="3"/>
  <c r="L2511" i="3"/>
  <c r="H2512" i="3"/>
  <c r="I2512" i="3"/>
  <c r="K2512" i="3"/>
  <c r="L2512" i="3"/>
  <c r="H2513" i="3"/>
  <c r="I2513" i="3"/>
  <c r="K2513" i="3"/>
  <c r="L2513" i="3"/>
  <c r="H2514" i="3"/>
  <c r="I2514" i="3"/>
  <c r="K2514" i="3"/>
  <c r="L2514" i="3"/>
  <c r="H2515" i="3"/>
  <c r="I2515" i="3"/>
  <c r="K2515" i="3"/>
  <c r="L2515" i="3"/>
  <c r="H2516" i="3"/>
  <c r="I2516" i="3"/>
  <c r="K2516" i="3"/>
  <c r="L2516" i="3"/>
  <c r="H2517" i="3"/>
  <c r="I2517" i="3"/>
  <c r="K2517" i="3"/>
  <c r="L2517" i="3"/>
  <c r="H2518" i="3"/>
  <c r="I2518" i="3"/>
  <c r="K2518" i="3"/>
  <c r="L2518" i="3"/>
  <c r="H2519" i="3"/>
  <c r="I2519" i="3"/>
  <c r="K2519" i="3"/>
  <c r="L2519" i="3"/>
  <c r="H2520" i="3"/>
  <c r="I2520" i="3"/>
  <c r="K2520" i="3"/>
  <c r="L2520" i="3"/>
  <c r="H2521" i="3"/>
  <c r="I2521" i="3"/>
  <c r="K2521" i="3"/>
  <c r="L2521" i="3"/>
  <c r="H2522" i="3"/>
  <c r="I2522" i="3"/>
  <c r="K2522" i="3"/>
  <c r="L2522" i="3"/>
  <c r="H2523" i="3"/>
  <c r="I2523" i="3"/>
  <c r="K2523" i="3"/>
  <c r="L2523" i="3"/>
  <c r="H2524" i="3"/>
  <c r="I2524" i="3"/>
  <c r="K2524" i="3"/>
  <c r="L2524" i="3"/>
  <c r="H2525" i="3"/>
  <c r="I2525" i="3"/>
  <c r="K2525" i="3"/>
  <c r="L2525" i="3"/>
  <c r="H2526" i="3"/>
  <c r="I2526" i="3"/>
  <c r="K2526" i="3"/>
  <c r="L2526" i="3"/>
  <c r="H2527" i="3"/>
  <c r="I2527" i="3"/>
  <c r="K2527" i="3"/>
  <c r="L2527" i="3"/>
  <c r="H2528" i="3"/>
  <c r="I2528" i="3"/>
  <c r="K2528" i="3"/>
  <c r="L2528" i="3"/>
  <c r="H2529" i="3"/>
  <c r="I2529" i="3"/>
  <c r="K2529" i="3"/>
  <c r="L2529" i="3"/>
  <c r="H2530" i="3"/>
  <c r="I2530" i="3"/>
  <c r="K2530" i="3"/>
  <c r="L2530" i="3"/>
  <c r="H2531" i="3"/>
  <c r="I2531" i="3"/>
  <c r="K2531" i="3"/>
  <c r="L2531" i="3"/>
  <c r="H2532" i="3"/>
  <c r="I2532" i="3"/>
  <c r="K2532" i="3"/>
  <c r="L2532" i="3"/>
  <c r="H2533" i="3"/>
  <c r="I2533" i="3"/>
  <c r="K2533" i="3"/>
  <c r="L2533" i="3"/>
  <c r="H2534" i="3"/>
  <c r="I2534" i="3"/>
  <c r="K2534" i="3"/>
  <c r="L2534" i="3"/>
  <c r="H2535" i="3"/>
  <c r="I2535" i="3"/>
  <c r="K2535" i="3"/>
  <c r="L2535" i="3"/>
  <c r="H2536" i="3"/>
  <c r="I2536" i="3"/>
  <c r="K2536" i="3"/>
  <c r="L2536" i="3"/>
  <c r="H2537" i="3"/>
  <c r="I2537" i="3"/>
  <c r="K2537" i="3"/>
  <c r="L2537" i="3"/>
  <c r="H2538" i="3"/>
  <c r="I2538" i="3"/>
  <c r="K2538" i="3"/>
  <c r="L2538" i="3"/>
  <c r="H2539" i="3"/>
  <c r="I2539" i="3"/>
  <c r="K2539" i="3"/>
  <c r="L2539" i="3"/>
  <c r="H2540" i="3"/>
  <c r="I2540" i="3"/>
  <c r="K2540" i="3"/>
  <c r="L2540" i="3"/>
  <c r="H2541" i="3"/>
  <c r="I2541" i="3"/>
  <c r="K2541" i="3"/>
  <c r="L2541" i="3"/>
  <c r="H2542" i="3"/>
  <c r="I2542" i="3"/>
  <c r="K2542" i="3"/>
  <c r="L2542" i="3"/>
  <c r="H2543" i="3"/>
  <c r="I2543" i="3"/>
  <c r="K2543" i="3"/>
  <c r="L2543" i="3"/>
  <c r="H2544" i="3"/>
  <c r="I2544" i="3"/>
  <c r="K2544" i="3"/>
  <c r="L2544" i="3"/>
  <c r="H2545" i="3"/>
  <c r="I2545" i="3"/>
  <c r="K2545" i="3"/>
  <c r="L2545" i="3"/>
  <c r="H2546" i="3"/>
  <c r="I2546" i="3"/>
  <c r="K2546" i="3"/>
  <c r="L2546" i="3"/>
  <c r="H2547" i="3"/>
  <c r="I2547" i="3"/>
  <c r="K2547" i="3"/>
  <c r="L2547" i="3"/>
  <c r="H2548" i="3"/>
  <c r="I2548" i="3"/>
  <c r="K2548" i="3"/>
  <c r="L2548" i="3"/>
  <c r="H2549" i="3"/>
  <c r="I2549" i="3"/>
  <c r="K2549" i="3"/>
  <c r="L2549" i="3"/>
  <c r="H2550" i="3"/>
  <c r="I2550" i="3"/>
  <c r="K2550" i="3"/>
  <c r="L2550" i="3"/>
  <c r="H2551" i="3"/>
  <c r="I2551" i="3"/>
  <c r="K2551" i="3"/>
  <c r="L2551" i="3"/>
  <c r="H2552" i="3"/>
  <c r="I2552" i="3"/>
  <c r="K2552" i="3"/>
  <c r="L2552" i="3"/>
  <c r="H2553" i="3"/>
  <c r="I2553" i="3"/>
  <c r="K2553" i="3"/>
  <c r="L2553" i="3"/>
  <c r="H2554" i="3"/>
  <c r="I2554" i="3"/>
  <c r="K2554" i="3"/>
  <c r="L2554" i="3"/>
  <c r="H2555" i="3"/>
  <c r="I2555" i="3"/>
  <c r="K2555" i="3"/>
  <c r="L2555" i="3"/>
  <c r="H2556" i="3"/>
  <c r="I2556" i="3"/>
  <c r="K2556" i="3"/>
  <c r="L2556" i="3"/>
  <c r="H2557" i="3"/>
  <c r="I2557" i="3"/>
  <c r="K2557" i="3"/>
  <c r="L2557" i="3"/>
  <c r="H2558" i="3"/>
  <c r="I2558" i="3"/>
  <c r="K2558" i="3"/>
  <c r="L2558" i="3"/>
  <c r="H2559" i="3"/>
  <c r="I2559" i="3"/>
  <c r="K2559" i="3"/>
  <c r="L2559" i="3"/>
  <c r="H2560" i="3"/>
  <c r="I2560" i="3"/>
  <c r="K2560" i="3"/>
  <c r="L2560" i="3"/>
  <c r="H2561" i="3"/>
  <c r="I2561" i="3"/>
  <c r="K2561" i="3"/>
  <c r="L2561" i="3"/>
  <c r="H2562" i="3"/>
  <c r="I2562" i="3"/>
  <c r="K2562" i="3"/>
  <c r="L2562" i="3"/>
  <c r="H2563" i="3"/>
  <c r="I2563" i="3"/>
  <c r="K2563" i="3"/>
  <c r="L2563" i="3"/>
  <c r="H2564" i="3"/>
  <c r="I2564" i="3"/>
  <c r="K2564" i="3"/>
  <c r="L2564" i="3"/>
  <c r="H2565" i="3"/>
  <c r="I2565" i="3"/>
  <c r="K2565" i="3"/>
  <c r="L2565" i="3"/>
  <c r="H2566" i="3"/>
  <c r="I2566" i="3"/>
  <c r="K2566" i="3"/>
  <c r="L2566" i="3"/>
  <c r="H2567" i="3"/>
  <c r="I2567" i="3"/>
  <c r="K2567" i="3"/>
  <c r="L2567" i="3"/>
  <c r="H2568" i="3"/>
  <c r="I2568" i="3"/>
  <c r="K2568" i="3"/>
  <c r="L2568" i="3"/>
  <c r="H2569" i="3"/>
  <c r="I2569" i="3"/>
  <c r="K2569" i="3"/>
  <c r="L2569" i="3"/>
  <c r="H2570" i="3"/>
  <c r="I2570" i="3"/>
  <c r="K2570" i="3"/>
  <c r="L2570" i="3"/>
  <c r="H2571" i="3"/>
  <c r="I2571" i="3"/>
  <c r="K2571" i="3"/>
  <c r="L2571" i="3"/>
  <c r="H2572" i="3"/>
  <c r="I2572" i="3"/>
  <c r="K2572" i="3"/>
  <c r="L2572" i="3"/>
  <c r="H2573" i="3"/>
  <c r="I2573" i="3"/>
  <c r="K2573" i="3"/>
  <c r="L2573" i="3"/>
  <c r="H2574" i="3"/>
  <c r="I2574" i="3"/>
  <c r="K2574" i="3"/>
  <c r="L2574" i="3"/>
  <c r="H2575" i="3"/>
  <c r="I2575" i="3"/>
  <c r="K2575" i="3"/>
  <c r="L2575" i="3"/>
  <c r="H2576" i="3"/>
  <c r="I2576" i="3"/>
  <c r="K2576" i="3"/>
  <c r="L2576" i="3"/>
  <c r="H2577" i="3"/>
  <c r="I2577" i="3"/>
  <c r="K2577" i="3"/>
  <c r="L2577" i="3"/>
  <c r="H2578" i="3"/>
  <c r="I2578" i="3"/>
  <c r="K2578" i="3"/>
  <c r="L2578" i="3"/>
  <c r="H2579" i="3"/>
  <c r="I2579" i="3"/>
  <c r="K2579" i="3"/>
  <c r="L2579" i="3"/>
  <c r="H2580" i="3"/>
  <c r="I2580" i="3"/>
  <c r="K2580" i="3"/>
  <c r="L2580" i="3"/>
  <c r="H2581" i="3"/>
  <c r="I2581" i="3"/>
  <c r="K2581" i="3"/>
  <c r="L2581" i="3"/>
  <c r="H2582" i="3"/>
  <c r="I2582" i="3"/>
  <c r="K2582" i="3"/>
  <c r="L2582" i="3"/>
  <c r="H2583" i="3"/>
  <c r="I2583" i="3"/>
  <c r="K2583" i="3"/>
  <c r="L2583" i="3"/>
  <c r="H2584" i="3"/>
  <c r="I2584" i="3"/>
  <c r="K2584" i="3"/>
  <c r="L2584" i="3"/>
  <c r="H2585" i="3"/>
  <c r="I2585" i="3"/>
  <c r="K2585" i="3"/>
  <c r="L2585" i="3"/>
  <c r="H2586" i="3"/>
  <c r="I2586" i="3"/>
  <c r="K2586" i="3"/>
  <c r="L2586" i="3"/>
  <c r="H2587" i="3"/>
  <c r="I2587" i="3"/>
  <c r="K2587" i="3"/>
  <c r="L2587" i="3"/>
  <c r="H2588" i="3"/>
  <c r="I2588" i="3"/>
  <c r="K2588" i="3"/>
  <c r="L2588" i="3"/>
  <c r="H2589" i="3"/>
  <c r="I2589" i="3"/>
  <c r="K2589" i="3"/>
  <c r="L2589" i="3"/>
  <c r="H2590" i="3"/>
  <c r="I2590" i="3"/>
  <c r="K2590" i="3"/>
  <c r="L2590" i="3"/>
  <c r="H2591" i="3"/>
  <c r="I2591" i="3"/>
  <c r="K2591" i="3"/>
  <c r="L2591" i="3"/>
  <c r="H2592" i="3"/>
  <c r="I2592" i="3"/>
  <c r="K2592" i="3"/>
  <c r="L2592" i="3"/>
  <c r="H2593" i="3"/>
  <c r="I2593" i="3"/>
  <c r="K2593" i="3"/>
  <c r="L2593" i="3"/>
  <c r="H2594" i="3"/>
  <c r="I2594" i="3"/>
  <c r="K2594" i="3"/>
  <c r="L2594" i="3"/>
  <c r="H2595" i="3"/>
  <c r="I2595" i="3"/>
  <c r="K2595" i="3"/>
  <c r="L2595" i="3"/>
  <c r="H2596" i="3"/>
  <c r="I2596" i="3"/>
  <c r="K2596" i="3"/>
  <c r="L2596" i="3"/>
  <c r="H2597" i="3"/>
  <c r="I2597" i="3"/>
  <c r="K2597" i="3"/>
  <c r="L2597" i="3"/>
  <c r="H2598" i="3"/>
  <c r="I2598" i="3"/>
  <c r="K2598" i="3"/>
  <c r="L2598" i="3"/>
  <c r="H2599" i="3"/>
  <c r="I2599" i="3"/>
  <c r="K2599" i="3"/>
  <c r="L2599" i="3"/>
  <c r="H2600" i="3"/>
  <c r="I2600" i="3"/>
  <c r="K2600" i="3"/>
  <c r="L2600" i="3"/>
  <c r="H2601" i="3"/>
  <c r="I2601" i="3"/>
  <c r="K2601" i="3"/>
  <c r="L2601" i="3"/>
  <c r="H2602" i="3"/>
  <c r="I2602" i="3"/>
  <c r="K2602" i="3"/>
  <c r="L2602" i="3"/>
  <c r="H2603" i="3"/>
  <c r="I2603" i="3"/>
  <c r="K2603" i="3"/>
  <c r="L2603" i="3"/>
  <c r="H2604" i="3"/>
  <c r="I2604" i="3"/>
  <c r="K2604" i="3"/>
  <c r="L2604" i="3"/>
  <c r="H2605" i="3"/>
  <c r="I2605" i="3"/>
  <c r="K2605" i="3"/>
  <c r="L2605" i="3"/>
  <c r="H2606" i="3"/>
  <c r="I2606" i="3"/>
  <c r="K2606" i="3"/>
  <c r="L2606" i="3"/>
  <c r="H2607" i="3"/>
  <c r="I2607" i="3"/>
  <c r="K2607" i="3"/>
  <c r="L2607" i="3"/>
  <c r="H2608" i="3"/>
  <c r="I2608" i="3"/>
  <c r="K2608" i="3"/>
  <c r="L2608" i="3"/>
  <c r="H2609" i="3"/>
  <c r="I2609" i="3"/>
  <c r="K2609" i="3"/>
  <c r="L2609" i="3"/>
  <c r="H2610" i="3"/>
  <c r="I2610" i="3"/>
  <c r="K2610" i="3"/>
  <c r="L2610" i="3"/>
  <c r="H2611" i="3"/>
  <c r="I2611" i="3"/>
  <c r="K2611" i="3"/>
  <c r="L2611" i="3"/>
  <c r="H2612" i="3"/>
  <c r="I2612" i="3"/>
  <c r="K2612" i="3"/>
  <c r="L2612" i="3"/>
  <c r="H2613" i="3"/>
  <c r="I2613" i="3"/>
  <c r="K2613" i="3"/>
  <c r="L2613" i="3"/>
  <c r="H2614" i="3"/>
  <c r="I2614" i="3"/>
  <c r="K2614" i="3"/>
  <c r="L2614" i="3"/>
  <c r="H2615" i="3"/>
  <c r="I2615" i="3"/>
  <c r="K2615" i="3"/>
  <c r="L2615" i="3"/>
  <c r="H2616" i="3"/>
  <c r="I2616" i="3"/>
  <c r="K2616" i="3"/>
  <c r="L2616" i="3"/>
  <c r="H2617" i="3"/>
  <c r="I2617" i="3"/>
  <c r="K2617" i="3"/>
  <c r="L2617" i="3"/>
  <c r="H2618" i="3"/>
  <c r="I2618" i="3"/>
  <c r="K2618" i="3"/>
  <c r="L2618" i="3"/>
  <c r="H2619" i="3"/>
  <c r="I2619" i="3"/>
  <c r="K2619" i="3"/>
  <c r="L2619" i="3"/>
  <c r="H2620" i="3"/>
  <c r="I2620" i="3"/>
  <c r="K2620" i="3"/>
  <c r="L2620" i="3"/>
  <c r="H2621" i="3"/>
  <c r="I2621" i="3"/>
  <c r="K2621" i="3"/>
  <c r="L2621" i="3"/>
  <c r="H2622" i="3"/>
  <c r="I2622" i="3"/>
  <c r="K2622" i="3"/>
  <c r="L2622" i="3"/>
  <c r="H2623" i="3"/>
  <c r="I2623" i="3"/>
  <c r="K2623" i="3"/>
  <c r="L2623" i="3"/>
  <c r="H2624" i="3"/>
  <c r="I2624" i="3"/>
  <c r="K2624" i="3"/>
  <c r="L2624" i="3"/>
  <c r="H2625" i="3"/>
  <c r="I2625" i="3"/>
  <c r="K2625" i="3"/>
  <c r="L2625" i="3"/>
  <c r="H2626" i="3"/>
  <c r="I2626" i="3"/>
  <c r="K2626" i="3"/>
  <c r="L2626" i="3"/>
  <c r="H2627" i="3"/>
  <c r="I2627" i="3"/>
  <c r="K2627" i="3"/>
  <c r="L2627" i="3"/>
  <c r="H2628" i="3"/>
  <c r="I2628" i="3"/>
  <c r="K2628" i="3"/>
  <c r="L2628" i="3"/>
  <c r="H2629" i="3"/>
  <c r="I2629" i="3"/>
  <c r="K2629" i="3"/>
  <c r="L2629" i="3"/>
  <c r="H2630" i="3"/>
  <c r="I2630" i="3"/>
  <c r="K2630" i="3"/>
  <c r="L2630" i="3"/>
  <c r="H2631" i="3"/>
  <c r="I2631" i="3"/>
  <c r="K2631" i="3"/>
  <c r="L2631" i="3"/>
  <c r="H2632" i="3"/>
  <c r="I2632" i="3"/>
  <c r="K2632" i="3"/>
  <c r="L2632" i="3"/>
  <c r="H2633" i="3"/>
  <c r="I2633" i="3"/>
  <c r="K2633" i="3"/>
  <c r="L2633" i="3"/>
  <c r="H2634" i="3"/>
  <c r="I2634" i="3"/>
  <c r="K2634" i="3"/>
  <c r="L2634" i="3"/>
  <c r="H2635" i="3"/>
  <c r="I2635" i="3"/>
  <c r="K2635" i="3"/>
  <c r="L2635" i="3"/>
  <c r="H2636" i="3"/>
  <c r="I2636" i="3"/>
  <c r="K2636" i="3"/>
  <c r="L2636" i="3"/>
  <c r="H2637" i="3"/>
  <c r="I2637" i="3"/>
  <c r="K2637" i="3"/>
  <c r="L2637" i="3"/>
  <c r="H2638" i="3"/>
  <c r="I2638" i="3"/>
  <c r="K2638" i="3"/>
  <c r="L2638" i="3"/>
  <c r="H2639" i="3"/>
  <c r="I2639" i="3"/>
  <c r="K2639" i="3"/>
  <c r="L2639" i="3"/>
  <c r="H2640" i="3"/>
  <c r="I2640" i="3"/>
  <c r="K2640" i="3"/>
  <c r="L2640" i="3"/>
  <c r="H2641" i="3"/>
  <c r="I2641" i="3"/>
  <c r="K2641" i="3"/>
  <c r="L2641" i="3"/>
  <c r="H2642" i="3"/>
  <c r="I2642" i="3"/>
  <c r="K2642" i="3"/>
  <c r="L2642" i="3"/>
  <c r="H2643" i="3"/>
  <c r="I2643" i="3"/>
  <c r="K2643" i="3"/>
  <c r="L2643" i="3"/>
  <c r="H2644" i="3"/>
  <c r="I2644" i="3"/>
  <c r="K2644" i="3"/>
  <c r="L2644" i="3"/>
  <c r="H2645" i="3"/>
  <c r="I2645" i="3"/>
  <c r="K2645" i="3"/>
  <c r="L2645" i="3"/>
  <c r="H2646" i="3"/>
  <c r="I2646" i="3"/>
  <c r="K2646" i="3"/>
  <c r="L2646" i="3"/>
  <c r="H2647" i="3"/>
  <c r="I2647" i="3"/>
  <c r="K2647" i="3"/>
  <c r="L2647" i="3"/>
  <c r="H2648" i="3"/>
  <c r="I2648" i="3"/>
  <c r="K2648" i="3"/>
  <c r="L2648" i="3"/>
  <c r="H2649" i="3"/>
  <c r="I2649" i="3"/>
  <c r="K2649" i="3"/>
  <c r="L2649" i="3"/>
  <c r="H2650" i="3"/>
  <c r="I2650" i="3"/>
  <c r="K2650" i="3"/>
  <c r="L2650" i="3"/>
  <c r="H2651" i="3"/>
  <c r="I2651" i="3"/>
  <c r="K2651" i="3"/>
  <c r="L2651" i="3"/>
  <c r="H2652" i="3"/>
  <c r="I2652" i="3"/>
  <c r="K2652" i="3"/>
  <c r="L2652" i="3"/>
  <c r="H2653" i="3"/>
  <c r="I2653" i="3"/>
  <c r="K2653" i="3"/>
  <c r="L2653" i="3"/>
  <c r="H2654" i="3"/>
  <c r="I2654" i="3"/>
  <c r="K2654" i="3"/>
  <c r="L2654" i="3"/>
  <c r="H2655" i="3"/>
  <c r="I2655" i="3"/>
  <c r="K2655" i="3"/>
  <c r="L2655" i="3"/>
  <c r="H2656" i="3"/>
  <c r="I2656" i="3"/>
  <c r="K2656" i="3"/>
  <c r="L2656" i="3"/>
  <c r="H2657" i="3"/>
  <c r="I2657" i="3"/>
  <c r="K2657" i="3"/>
  <c r="L2657" i="3"/>
  <c r="H2658" i="3"/>
  <c r="I2658" i="3"/>
  <c r="K2658" i="3"/>
  <c r="L2658" i="3"/>
  <c r="H2659" i="3"/>
  <c r="I2659" i="3"/>
  <c r="K2659" i="3"/>
  <c r="L2659" i="3"/>
  <c r="H2660" i="3"/>
  <c r="I2660" i="3"/>
  <c r="K2660" i="3"/>
  <c r="L2660" i="3"/>
  <c r="H2661" i="3"/>
  <c r="I2661" i="3"/>
  <c r="K2661" i="3"/>
  <c r="L2661" i="3"/>
  <c r="H2662" i="3"/>
  <c r="I2662" i="3"/>
  <c r="K2662" i="3"/>
  <c r="L2662" i="3"/>
  <c r="H2663" i="3"/>
  <c r="I2663" i="3"/>
  <c r="K2663" i="3"/>
  <c r="L2663" i="3"/>
  <c r="H2664" i="3"/>
  <c r="I2664" i="3"/>
  <c r="K2664" i="3"/>
  <c r="L2664" i="3"/>
  <c r="H2665" i="3"/>
  <c r="I2665" i="3"/>
  <c r="K2665" i="3"/>
  <c r="L2665" i="3"/>
  <c r="H2666" i="3"/>
  <c r="I2666" i="3"/>
  <c r="K2666" i="3"/>
  <c r="L2666" i="3"/>
  <c r="H2667" i="3"/>
  <c r="I2667" i="3"/>
  <c r="K2667" i="3"/>
  <c r="L2667" i="3"/>
  <c r="H2668" i="3"/>
  <c r="I2668" i="3"/>
  <c r="K2668" i="3"/>
  <c r="L2668" i="3"/>
  <c r="H2669" i="3"/>
  <c r="I2669" i="3"/>
  <c r="K2669" i="3"/>
  <c r="L2669" i="3"/>
  <c r="H2670" i="3"/>
  <c r="I2670" i="3"/>
  <c r="K2670" i="3"/>
  <c r="L2670" i="3"/>
  <c r="H2671" i="3"/>
  <c r="I2671" i="3"/>
  <c r="K2671" i="3"/>
  <c r="L2671" i="3"/>
  <c r="H2672" i="3"/>
  <c r="I2672" i="3"/>
  <c r="K2672" i="3"/>
  <c r="L2672" i="3"/>
  <c r="H2673" i="3"/>
  <c r="I2673" i="3"/>
  <c r="K2673" i="3"/>
  <c r="L2673" i="3"/>
  <c r="H2674" i="3"/>
  <c r="I2674" i="3"/>
  <c r="K2674" i="3"/>
  <c r="L2674" i="3"/>
  <c r="H2675" i="3"/>
  <c r="I2675" i="3"/>
  <c r="K2675" i="3"/>
  <c r="L2675" i="3"/>
  <c r="H2676" i="3"/>
  <c r="I2676" i="3"/>
  <c r="K2676" i="3"/>
  <c r="L2676" i="3"/>
  <c r="H2677" i="3"/>
  <c r="I2677" i="3"/>
  <c r="K2677" i="3"/>
  <c r="L2677" i="3"/>
  <c r="H2678" i="3"/>
  <c r="I2678" i="3"/>
  <c r="K2678" i="3"/>
  <c r="L2678" i="3"/>
  <c r="H2679" i="3"/>
  <c r="I2679" i="3"/>
  <c r="K2679" i="3"/>
  <c r="L2679" i="3"/>
  <c r="H2680" i="3"/>
  <c r="I2680" i="3"/>
  <c r="K2680" i="3"/>
  <c r="L2680" i="3"/>
  <c r="H2681" i="3"/>
  <c r="I2681" i="3"/>
  <c r="K2681" i="3"/>
  <c r="L2681" i="3"/>
  <c r="H2682" i="3"/>
  <c r="I2682" i="3"/>
  <c r="K2682" i="3"/>
  <c r="L2682" i="3"/>
  <c r="H2683" i="3"/>
  <c r="I2683" i="3"/>
  <c r="K2683" i="3"/>
  <c r="L2683" i="3"/>
  <c r="H2684" i="3"/>
  <c r="I2684" i="3"/>
  <c r="K2684" i="3"/>
  <c r="L2684" i="3"/>
  <c r="H2685" i="3"/>
  <c r="I2685" i="3"/>
  <c r="K2685" i="3"/>
  <c r="L2685" i="3"/>
  <c r="H2686" i="3"/>
  <c r="I2686" i="3"/>
  <c r="K2686" i="3"/>
  <c r="L2686" i="3"/>
  <c r="H2687" i="3"/>
  <c r="I2687" i="3"/>
  <c r="K2687" i="3"/>
  <c r="L2687" i="3"/>
  <c r="H2688" i="3"/>
  <c r="I2688" i="3"/>
  <c r="K2688" i="3"/>
  <c r="L2688" i="3"/>
  <c r="H2689" i="3"/>
  <c r="I2689" i="3"/>
  <c r="K2689" i="3"/>
  <c r="L2689" i="3"/>
  <c r="H2690" i="3"/>
  <c r="I2690" i="3"/>
  <c r="K2690" i="3"/>
  <c r="L2690" i="3"/>
  <c r="H2691" i="3"/>
  <c r="I2691" i="3"/>
  <c r="K2691" i="3"/>
  <c r="L2691" i="3"/>
  <c r="H2692" i="3"/>
  <c r="I2692" i="3"/>
  <c r="K2692" i="3"/>
  <c r="L2692" i="3"/>
  <c r="H2693" i="3"/>
  <c r="I2693" i="3"/>
  <c r="K2693" i="3"/>
  <c r="L2693" i="3"/>
  <c r="H2694" i="3"/>
  <c r="I2694" i="3"/>
  <c r="K2694" i="3"/>
  <c r="L2694" i="3"/>
  <c r="H2695" i="3"/>
  <c r="I2695" i="3"/>
  <c r="K2695" i="3"/>
  <c r="L2695" i="3"/>
  <c r="H2696" i="3"/>
  <c r="I2696" i="3"/>
  <c r="K2696" i="3"/>
  <c r="L2696" i="3"/>
  <c r="H2697" i="3"/>
  <c r="I2697" i="3"/>
  <c r="K2697" i="3"/>
  <c r="L2697" i="3"/>
  <c r="H2698" i="3"/>
  <c r="I2698" i="3"/>
  <c r="K2698" i="3"/>
  <c r="L2698" i="3"/>
  <c r="H2699" i="3"/>
  <c r="I2699" i="3"/>
  <c r="K2699" i="3"/>
  <c r="L2699" i="3"/>
  <c r="H2700" i="3"/>
  <c r="I2700" i="3"/>
  <c r="K2700" i="3"/>
  <c r="L2700" i="3"/>
  <c r="H2701" i="3"/>
  <c r="I2701" i="3"/>
  <c r="K2701" i="3"/>
  <c r="L2701" i="3"/>
  <c r="H2702" i="3"/>
  <c r="I2702" i="3"/>
  <c r="K2702" i="3"/>
  <c r="L2702" i="3"/>
  <c r="H2703" i="3"/>
  <c r="I2703" i="3"/>
  <c r="K2703" i="3"/>
  <c r="L2703" i="3"/>
  <c r="H2704" i="3"/>
  <c r="I2704" i="3"/>
  <c r="K2704" i="3"/>
  <c r="L2704" i="3"/>
  <c r="H2705" i="3"/>
  <c r="I2705" i="3"/>
  <c r="K2705" i="3"/>
  <c r="L2705" i="3"/>
  <c r="H2706" i="3"/>
  <c r="I2706" i="3"/>
  <c r="K2706" i="3"/>
  <c r="L2706" i="3"/>
  <c r="H2707" i="3"/>
  <c r="I2707" i="3"/>
  <c r="K2707" i="3"/>
  <c r="L2707" i="3"/>
  <c r="H2708" i="3"/>
  <c r="I2708" i="3"/>
  <c r="K2708" i="3"/>
  <c r="L2708" i="3"/>
  <c r="H2709" i="3"/>
  <c r="I2709" i="3"/>
  <c r="K2709" i="3"/>
  <c r="L2709" i="3"/>
  <c r="H2710" i="3"/>
  <c r="I2710" i="3"/>
  <c r="K2710" i="3"/>
  <c r="L2710" i="3"/>
  <c r="H2711" i="3"/>
  <c r="I2711" i="3"/>
  <c r="K2711" i="3"/>
  <c r="L2711" i="3"/>
  <c r="H2712" i="3"/>
  <c r="I2712" i="3"/>
  <c r="K2712" i="3"/>
  <c r="L2712" i="3"/>
  <c r="H2713" i="3"/>
  <c r="I2713" i="3"/>
  <c r="K2713" i="3"/>
  <c r="L2713" i="3"/>
  <c r="H2714" i="3"/>
  <c r="I2714" i="3"/>
  <c r="K2714" i="3"/>
  <c r="L2714" i="3"/>
  <c r="H2715" i="3"/>
  <c r="I2715" i="3"/>
  <c r="K2715" i="3"/>
  <c r="L2715" i="3"/>
  <c r="H2716" i="3"/>
  <c r="I2716" i="3"/>
  <c r="K2716" i="3"/>
  <c r="L2716" i="3"/>
  <c r="H2717" i="3"/>
  <c r="I2717" i="3"/>
  <c r="K2717" i="3"/>
  <c r="L2717" i="3"/>
  <c r="H2718" i="3"/>
  <c r="I2718" i="3"/>
  <c r="K2718" i="3"/>
  <c r="L2718" i="3"/>
  <c r="H2719" i="3"/>
  <c r="I2719" i="3"/>
  <c r="K2719" i="3"/>
  <c r="L2719" i="3"/>
  <c r="H2720" i="3"/>
  <c r="I2720" i="3"/>
  <c r="K2720" i="3"/>
  <c r="L2720" i="3"/>
  <c r="H2721" i="3"/>
  <c r="I2721" i="3"/>
  <c r="K2721" i="3"/>
  <c r="L2721" i="3"/>
  <c r="H2722" i="3"/>
  <c r="I2722" i="3"/>
  <c r="K2722" i="3"/>
  <c r="L2722" i="3"/>
  <c r="H2723" i="3"/>
  <c r="I2723" i="3"/>
  <c r="K2723" i="3"/>
  <c r="L2723" i="3"/>
  <c r="H2724" i="3"/>
  <c r="I2724" i="3"/>
  <c r="K2724" i="3"/>
  <c r="L2724" i="3"/>
  <c r="H2725" i="3"/>
  <c r="I2725" i="3"/>
  <c r="K2725" i="3"/>
  <c r="L2725" i="3"/>
  <c r="H2726" i="3"/>
  <c r="I2726" i="3"/>
  <c r="K2726" i="3"/>
  <c r="L2726" i="3"/>
  <c r="H2727" i="3"/>
  <c r="I2727" i="3"/>
  <c r="K2727" i="3"/>
  <c r="L2727" i="3"/>
  <c r="H2728" i="3"/>
  <c r="I2728" i="3"/>
  <c r="K2728" i="3"/>
  <c r="L2728" i="3"/>
  <c r="H2729" i="3"/>
  <c r="I2729" i="3"/>
  <c r="K2729" i="3"/>
  <c r="L2729" i="3"/>
  <c r="H2730" i="3"/>
  <c r="I2730" i="3"/>
  <c r="K2730" i="3"/>
  <c r="L2730" i="3"/>
  <c r="H2731" i="3"/>
  <c r="I2731" i="3"/>
  <c r="K2731" i="3"/>
  <c r="L2731" i="3"/>
  <c r="H2732" i="3"/>
  <c r="I2732" i="3"/>
  <c r="K2732" i="3"/>
  <c r="L2732" i="3"/>
  <c r="H2733" i="3"/>
  <c r="I2733" i="3"/>
  <c r="K2733" i="3"/>
  <c r="L2733" i="3"/>
  <c r="H2734" i="3"/>
  <c r="I2734" i="3"/>
  <c r="K2734" i="3"/>
  <c r="L2734" i="3"/>
  <c r="H2735" i="3"/>
  <c r="I2735" i="3"/>
  <c r="K2735" i="3"/>
  <c r="L2735" i="3"/>
  <c r="H2736" i="3"/>
  <c r="I2736" i="3"/>
  <c r="K2736" i="3"/>
  <c r="L2736" i="3"/>
  <c r="H2737" i="3"/>
  <c r="I2737" i="3"/>
  <c r="K2737" i="3"/>
  <c r="L2737" i="3"/>
  <c r="H2738" i="3"/>
  <c r="I2738" i="3"/>
  <c r="K2738" i="3"/>
  <c r="L2738" i="3"/>
  <c r="H2739" i="3"/>
  <c r="I2739" i="3"/>
  <c r="K2739" i="3"/>
  <c r="L2739" i="3"/>
  <c r="H2740" i="3"/>
  <c r="I2740" i="3"/>
  <c r="K2740" i="3"/>
  <c r="L2740" i="3"/>
  <c r="H2741" i="3"/>
  <c r="I2741" i="3"/>
  <c r="K2741" i="3"/>
  <c r="L2741" i="3"/>
  <c r="H2742" i="3"/>
  <c r="I2742" i="3"/>
  <c r="K2742" i="3"/>
  <c r="L2742" i="3"/>
  <c r="H2743" i="3"/>
  <c r="I2743" i="3"/>
  <c r="K2743" i="3"/>
  <c r="L2743" i="3"/>
  <c r="H2744" i="3"/>
  <c r="I2744" i="3"/>
  <c r="K2744" i="3"/>
  <c r="L2744" i="3"/>
  <c r="H2745" i="3"/>
  <c r="I2745" i="3"/>
  <c r="K2745" i="3"/>
  <c r="L2745" i="3"/>
  <c r="H2746" i="3"/>
  <c r="I2746" i="3"/>
  <c r="K2746" i="3"/>
  <c r="L2746" i="3"/>
  <c r="H2747" i="3"/>
  <c r="I2747" i="3"/>
  <c r="K2747" i="3"/>
  <c r="L2747" i="3"/>
  <c r="H2748" i="3"/>
  <c r="I2748" i="3"/>
  <c r="K2748" i="3"/>
  <c r="L2748" i="3"/>
  <c r="H2749" i="3"/>
  <c r="I2749" i="3"/>
  <c r="K2749" i="3"/>
  <c r="L2749" i="3"/>
  <c r="H2750" i="3"/>
  <c r="I2750" i="3"/>
  <c r="K2750" i="3"/>
  <c r="L2750" i="3"/>
  <c r="H2751" i="3"/>
  <c r="I2751" i="3"/>
  <c r="K2751" i="3"/>
  <c r="L2751" i="3"/>
  <c r="H2752" i="3"/>
  <c r="I2752" i="3"/>
  <c r="K2752" i="3"/>
  <c r="L2752" i="3"/>
  <c r="H2753" i="3"/>
  <c r="I2753" i="3"/>
  <c r="K2753" i="3"/>
  <c r="L2753" i="3"/>
  <c r="H2754" i="3"/>
  <c r="I2754" i="3"/>
  <c r="K2754" i="3"/>
  <c r="L2754" i="3"/>
  <c r="H2755" i="3"/>
  <c r="I2755" i="3"/>
  <c r="K2755" i="3"/>
  <c r="L2755" i="3"/>
  <c r="H2756" i="3"/>
  <c r="I2756" i="3"/>
  <c r="K2756" i="3"/>
  <c r="L2756" i="3"/>
  <c r="H2757" i="3"/>
  <c r="I2757" i="3"/>
  <c r="K2757" i="3"/>
  <c r="L2757" i="3"/>
  <c r="H2758" i="3"/>
  <c r="I2758" i="3"/>
  <c r="K2758" i="3"/>
  <c r="L2758" i="3"/>
  <c r="H2759" i="3"/>
  <c r="I2759" i="3"/>
  <c r="K2759" i="3"/>
  <c r="L2759" i="3"/>
  <c r="H2760" i="3"/>
  <c r="I2760" i="3"/>
  <c r="K2760" i="3"/>
  <c r="L2760" i="3"/>
  <c r="H2761" i="3"/>
  <c r="I2761" i="3"/>
  <c r="K2761" i="3"/>
  <c r="L2761" i="3"/>
  <c r="H2762" i="3"/>
  <c r="I2762" i="3"/>
  <c r="K2762" i="3"/>
  <c r="L2762" i="3"/>
  <c r="H2763" i="3"/>
  <c r="I2763" i="3"/>
  <c r="K2763" i="3"/>
  <c r="L2763" i="3"/>
  <c r="H2764" i="3"/>
  <c r="I2764" i="3"/>
  <c r="K2764" i="3"/>
  <c r="L2764" i="3"/>
  <c r="H2765" i="3"/>
  <c r="I2765" i="3"/>
  <c r="K2765" i="3"/>
  <c r="L2765" i="3"/>
  <c r="H2766" i="3"/>
  <c r="I2766" i="3"/>
  <c r="K2766" i="3"/>
  <c r="L2766" i="3"/>
  <c r="H2767" i="3"/>
  <c r="I2767" i="3"/>
  <c r="K2767" i="3"/>
  <c r="L2767" i="3"/>
  <c r="H2768" i="3"/>
  <c r="I2768" i="3"/>
  <c r="K2768" i="3"/>
  <c r="L2768" i="3"/>
  <c r="H2769" i="3"/>
  <c r="I2769" i="3"/>
  <c r="K2769" i="3"/>
  <c r="L2769" i="3"/>
  <c r="H2770" i="3"/>
  <c r="I2770" i="3"/>
  <c r="K2770" i="3"/>
  <c r="L2770" i="3"/>
  <c r="H2771" i="3"/>
  <c r="I2771" i="3"/>
  <c r="K2771" i="3"/>
  <c r="L2771" i="3"/>
  <c r="H2772" i="3"/>
  <c r="I2772" i="3"/>
  <c r="K2772" i="3"/>
  <c r="L2772" i="3"/>
  <c r="H2773" i="3"/>
  <c r="I2773" i="3"/>
  <c r="K2773" i="3"/>
  <c r="L2773" i="3"/>
  <c r="H2774" i="3"/>
  <c r="I2774" i="3"/>
  <c r="K2774" i="3"/>
  <c r="L2774" i="3"/>
  <c r="H2775" i="3"/>
  <c r="I2775" i="3"/>
  <c r="K2775" i="3"/>
  <c r="L2775" i="3"/>
  <c r="H2776" i="3"/>
  <c r="I2776" i="3"/>
  <c r="K2776" i="3"/>
  <c r="L2776" i="3"/>
  <c r="H2777" i="3"/>
  <c r="I2777" i="3"/>
  <c r="K2777" i="3"/>
  <c r="L2777" i="3"/>
  <c r="H2778" i="3"/>
  <c r="I2778" i="3"/>
  <c r="K2778" i="3"/>
  <c r="L2778" i="3"/>
  <c r="H2779" i="3"/>
  <c r="I2779" i="3"/>
  <c r="K2779" i="3"/>
  <c r="L2779" i="3"/>
  <c r="H2780" i="3"/>
  <c r="I2780" i="3"/>
  <c r="K2780" i="3"/>
  <c r="L2780" i="3"/>
  <c r="H2781" i="3"/>
  <c r="I2781" i="3"/>
  <c r="K2781" i="3"/>
  <c r="L2781" i="3"/>
  <c r="H2782" i="3"/>
  <c r="I2782" i="3"/>
  <c r="K2782" i="3"/>
  <c r="L2782" i="3"/>
  <c r="H2783" i="3"/>
  <c r="I2783" i="3"/>
  <c r="K2783" i="3"/>
  <c r="L2783" i="3"/>
  <c r="H2784" i="3"/>
  <c r="I2784" i="3"/>
  <c r="K2784" i="3"/>
  <c r="L2784" i="3"/>
  <c r="H2785" i="3"/>
  <c r="I2785" i="3"/>
  <c r="K2785" i="3"/>
  <c r="L2785" i="3"/>
  <c r="H2786" i="3"/>
  <c r="I2786" i="3"/>
  <c r="K2786" i="3"/>
  <c r="L2786" i="3"/>
  <c r="H2787" i="3"/>
  <c r="I2787" i="3"/>
  <c r="K2787" i="3"/>
  <c r="L2787" i="3"/>
  <c r="H2788" i="3"/>
  <c r="I2788" i="3"/>
  <c r="K2788" i="3"/>
  <c r="L2788" i="3"/>
  <c r="H2789" i="3"/>
  <c r="I2789" i="3"/>
  <c r="K2789" i="3"/>
  <c r="L2789" i="3"/>
  <c r="H2790" i="3"/>
  <c r="I2790" i="3"/>
  <c r="K2790" i="3"/>
  <c r="L2790" i="3"/>
  <c r="H2791" i="3"/>
  <c r="I2791" i="3"/>
  <c r="K2791" i="3"/>
  <c r="L2791" i="3"/>
  <c r="H2792" i="3"/>
  <c r="I2792" i="3"/>
  <c r="K2792" i="3"/>
  <c r="L2792" i="3"/>
  <c r="H2793" i="3"/>
  <c r="I2793" i="3"/>
  <c r="K2793" i="3"/>
  <c r="L2793" i="3"/>
  <c r="H2794" i="3"/>
  <c r="I2794" i="3"/>
  <c r="K2794" i="3"/>
  <c r="L2794" i="3"/>
  <c r="H2795" i="3"/>
  <c r="I2795" i="3"/>
  <c r="K2795" i="3"/>
  <c r="L2795" i="3"/>
  <c r="H2796" i="3"/>
  <c r="I2796" i="3"/>
  <c r="K2796" i="3"/>
  <c r="L2796" i="3"/>
  <c r="H2797" i="3"/>
  <c r="I2797" i="3"/>
  <c r="K2797" i="3"/>
  <c r="L2797" i="3"/>
  <c r="H2798" i="3"/>
  <c r="I2798" i="3"/>
  <c r="K2798" i="3"/>
  <c r="L2798" i="3"/>
  <c r="H2799" i="3"/>
  <c r="I2799" i="3"/>
  <c r="K2799" i="3"/>
  <c r="L2799" i="3"/>
  <c r="H2800" i="3"/>
  <c r="I2800" i="3"/>
  <c r="K2800" i="3"/>
  <c r="L2800" i="3"/>
  <c r="H2801" i="3"/>
  <c r="I2801" i="3"/>
  <c r="K2801" i="3"/>
  <c r="L2801" i="3"/>
  <c r="H2802" i="3"/>
  <c r="I2802" i="3"/>
  <c r="K2802" i="3"/>
  <c r="L2802" i="3"/>
  <c r="H2803" i="3"/>
  <c r="I2803" i="3"/>
  <c r="K2803" i="3"/>
  <c r="L2803" i="3"/>
  <c r="H2804" i="3"/>
  <c r="I2804" i="3"/>
  <c r="K2804" i="3"/>
  <c r="L2804" i="3"/>
  <c r="H2805" i="3"/>
  <c r="I2805" i="3"/>
  <c r="K2805" i="3"/>
  <c r="L2805" i="3"/>
  <c r="H2806" i="3"/>
  <c r="I2806" i="3"/>
  <c r="K2806" i="3"/>
  <c r="L2806" i="3"/>
  <c r="H2807" i="3"/>
  <c r="I2807" i="3"/>
  <c r="K2807" i="3"/>
  <c r="L2807" i="3"/>
  <c r="H2808" i="3"/>
  <c r="I2808" i="3"/>
  <c r="K2808" i="3"/>
  <c r="L2808" i="3"/>
  <c r="H2809" i="3"/>
  <c r="I2809" i="3"/>
  <c r="K2809" i="3"/>
  <c r="L2809" i="3"/>
  <c r="H2810" i="3"/>
  <c r="I2810" i="3"/>
  <c r="K2810" i="3"/>
  <c r="L2810" i="3"/>
  <c r="H2811" i="3"/>
  <c r="I2811" i="3"/>
  <c r="K2811" i="3"/>
  <c r="L2811" i="3"/>
  <c r="H2812" i="3"/>
  <c r="I2812" i="3"/>
  <c r="K2812" i="3"/>
  <c r="L2812" i="3"/>
  <c r="H2813" i="3"/>
  <c r="I2813" i="3"/>
  <c r="K2813" i="3"/>
  <c r="L2813" i="3"/>
  <c r="H2814" i="3"/>
  <c r="I2814" i="3"/>
  <c r="K2814" i="3"/>
  <c r="L2814" i="3"/>
  <c r="H2815" i="3"/>
  <c r="I2815" i="3"/>
  <c r="K2815" i="3"/>
  <c r="L2815" i="3"/>
  <c r="H2816" i="3"/>
  <c r="I2816" i="3"/>
  <c r="K2816" i="3"/>
  <c r="L2816" i="3"/>
  <c r="H2817" i="3"/>
  <c r="I2817" i="3"/>
  <c r="K2817" i="3"/>
  <c r="L2817" i="3"/>
  <c r="H2818" i="3"/>
  <c r="I2818" i="3"/>
  <c r="K2818" i="3"/>
  <c r="L2818" i="3"/>
  <c r="H2819" i="3"/>
  <c r="I2819" i="3"/>
  <c r="K2819" i="3"/>
  <c r="L2819" i="3"/>
  <c r="H2820" i="3"/>
  <c r="I2820" i="3"/>
  <c r="K2820" i="3"/>
  <c r="L2820" i="3"/>
  <c r="H2821" i="3"/>
  <c r="I2821" i="3"/>
  <c r="K2821" i="3"/>
  <c r="L2821" i="3"/>
  <c r="H2822" i="3"/>
  <c r="I2822" i="3"/>
  <c r="K2822" i="3"/>
  <c r="L2822" i="3"/>
  <c r="H2823" i="3"/>
  <c r="I2823" i="3"/>
  <c r="K2823" i="3"/>
  <c r="L2823" i="3"/>
  <c r="H2824" i="3"/>
  <c r="I2824" i="3"/>
  <c r="K2824" i="3"/>
  <c r="L2824" i="3"/>
  <c r="H2825" i="3"/>
  <c r="I2825" i="3"/>
  <c r="K2825" i="3"/>
  <c r="L2825" i="3"/>
  <c r="H2826" i="3"/>
  <c r="I2826" i="3"/>
  <c r="K2826" i="3"/>
  <c r="L2826" i="3"/>
  <c r="H2827" i="3"/>
  <c r="I2827" i="3"/>
  <c r="K2827" i="3"/>
  <c r="L2827" i="3"/>
  <c r="H2828" i="3"/>
  <c r="I2828" i="3"/>
  <c r="K2828" i="3"/>
  <c r="L2828" i="3"/>
  <c r="H2829" i="3"/>
  <c r="I2829" i="3"/>
  <c r="K2829" i="3"/>
  <c r="L2829" i="3"/>
  <c r="H2830" i="3"/>
  <c r="I2830" i="3"/>
  <c r="K2830" i="3"/>
  <c r="L2830" i="3"/>
  <c r="H2831" i="3"/>
  <c r="I2831" i="3"/>
  <c r="K2831" i="3"/>
  <c r="L2831" i="3"/>
  <c r="H2832" i="3"/>
  <c r="I2832" i="3"/>
  <c r="K2832" i="3"/>
  <c r="L2832" i="3"/>
  <c r="H2833" i="3"/>
  <c r="I2833" i="3"/>
  <c r="K2833" i="3"/>
  <c r="L2833" i="3"/>
  <c r="H2834" i="3"/>
  <c r="I2834" i="3"/>
  <c r="K2834" i="3"/>
  <c r="L2834" i="3"/>
  <c r="H2835" i="3"/>
  <c r="I2835" i="3"/>
  <c r="K2835" i="3"/>
  <c r="L2835" i="3"/>
  <c r="H2836" i="3"/>
  <c r="I2836" i="3"/>
  <c r="K2836" i="3"/>
  <c r="L2836" i="3"/>
  <c r="H2837" i="3"/>
  <c r="I2837" i="3"/>
  <c r="K2837" i="3"/>
  <c r="L2837" i="3"/>
  <c r="H2838" i="3"/>
  <c r="I2838" i="3"/>
  <c r="K2838" i="3"/>
  <c r="L2838" i="3"/>
  <c r="H2839" i="3"/>
  <c r="I2839" i="3"/>
  <c r="K2839" i="3"/>
  <c r="L2839" i="3"/>
  <c r="H2840" i="3"/>
  <c r="I2840" i="3"/>
  <c r="K2840" i="3"/>
  <c r="L2840" i="3"/>
  <c r="H2841" i="3"/>
  <c r="I2841" i="3"/>
  <c r="K2841" i="3"/>
  <c r="L2841" i="3"/>
  <c r="H2842" i="3"/>
  <c r="I2842" i="3"/>
  <c r="K2842" i="3"/>
  <c r="L2842" i="3"/>
  <c r="H2843" i="3"/>
  <c r="I2843" i="3"/>
  <c r="K2843" i="3"/>
  <c r="L2843" i="3"/>
  <c r="H2844" i="3"/>
  <c r="I2844" i="3"/>
  <c r="K2844" i="3"/>
  <c r="L2844" i="3"/>
  <c r="H2845" i="3"/>
  <c r="I2845" i="3"/>
  <c r="K2845" i="3"/>
  <c r="L2845" i="3"/>
  <c r="H2846" i="3"/>
  <c r="I2846" i="3"/>
  <c r="K2846" i="3"/>
  <c r="L2846" i="3"/>
  <c r="H2847" i="3"/>
  <c r="I2847" i="3"/>
  <c r="K2847" i="3"/>
  <c r="L2847" i="3"/>
  <c r="H2848" i="3"/>
  <c r="I2848" i="3"/>
  <c r="K2848" i="3"/>
  <c r="L2848" i="3"/>
  <c r="H2849" i="3"/>
  <c r="I2849" i="3"/>
  <c r="K2849" i="3"/>
  <c r="L2849" i="3"/>
  <c r="H2850" i="3"/>
  <c r="I2850" i="3"/>
  <c r="K2850" i="3"/>
  <c r="L2850" i="3"/>
  <c r="H2851" i="3"/>
  <c r="I2851" i="3"/>
  <c r="K2851" i="3"/>
  <c r="L2851" i="3"/>
  <c r="H2852" i="3"/>
  <c r="I2852" i="3"/>
  <c r="K2852" i="3"/>
  <c r="L2852" i="3"/>
  <c r="H2853" i="3"/>
  <c r="I2853" i="3"/>
  <c r="K2853" i="3"/>
  <c r="L2853" i="3"/>
  <c r="H2854" i="3"/>
  <c r="I2854" i="3"/>
  <c r="K2854" i="3"/>
  <c r="L2854" i="3"/>
  <c r="H2855" i="3"/>
  <c r="I2855" i="3"/>
  <c r="K2855" i="3"/>
  <c r="L2855" i="3"/>
  <c r="H2856" i="3"/>
  <c r="I2856" i="3"/>
  <c r="K2856" i="3"/>
  <c r="L2856" i="3"/>
  <c r="H2857" i="3"/>
  <c r="I2857" i="3"/>
  <c r="K2857" i="3"/>
  <c r="L2857" i="3"/>
  <c r="H2858" i="3"/>
  <c r="I2858" i="3"/>
  <c r="K2858" i="3"/>
  <c r="L2858" i="3"/>
  <c r="H2859" i="3"/>
  <c r="I2859" i="3"/>
  <c r="K2859" i="3"/>
  <c r="L2859" i="3"/>
  <c r="H2860" i="3"/>
  <c r="I2860" i="3"/>
  <c r="K2860" i="3"/>
  <c r="L2860" i="3"/>
  <c r="H2861" i="3"/>
  <c r="I2861" i="3"/>
  <c r="K2861" i="3"/>
  <c r="L2861" i="3"/>
  <c r="H2862" i="3"/>
  <c r="I2862" i="3"/>
  <c r="K2862" i="3"/>
  <c r="L2862" i="3"/>
  <c r="H2863" i="3"/>
  <c r="I2863" i="3"/>
  <c r="K2863" i="3"/>
  <c r="L2863" i="3"/>
  <c r="H2864" i="3"/>
  <c r="I2864" i="3"/>
  <c r="K2864" i="3"/>
  <c r="L2864" i="3"/>
  <c r="H2865" i="3"/>
  <c r="I2865" i="3"/>
  <c r="K2865" i="3"/>
  <c r="L2865" i="3"/>
  <c r="H2866" i="3"/>
  <c r="I2866" i="3"/>
  <c r="K2866" i="3"/>
  <c r="L2866" i="3"/>
  <c r="H2867" i="3"/>
  <c r="I2867" i="3"/>
  <c r="K2867" i="3"/>
  <c r="L2867" i="3"/>
  <c r="H2868" i="3"/>
  <c r="I2868" i="3"/>
  <c r="K2868" i="3"/>
  <c r="L2868" i="3"/>
  <c r="H2869" i="3"/>
  <c r="I2869" i="3"/>
  <c r="K2869" i="3"/>
  <c r="L2869" i="3"/>
  <c r="H2870" i="3"/>
  <c r="I2870" i="3"/>
  <c r="K2870" i="3"/>
  <c r="L2870" i="3"/>
  <c r="H2871" i="3"/>
  <c r="I2871" i="3"/>
  <c r="K2871" i="3"/>
  <c r="L2871" i="3"/>
  <c r="H2872" i="3"/>
  <c r="I2872" i="3"/>
  <c r="K2872" i="3"/>
  <c r="L2872" i="3"/>
  <c r="H2873" i="3"/>
  <c r="I2873" i="3"/>
  <c r="K2873" i="3"/>
  <c r="L2873" i="3"/>
  <c r="H2874" i="3"/>
  <c r="I2874" i="3"/>
  <c r="K2874" i="3"/>
  <c r="L2874" i="3"/>
  <c r="H2875" i="3"/>
  <c r="I2875" i="3"/>
  <c r="K2875" i="3"/>
  <c r="L2875" i="3"/>
  <c r="H2876" i="3"/>
  <c r="I2876" i="3"/>
  <c r="K2876" i="3"/>
  <c r="L2876" i="3"/>
  <c r="H2877" i="3"/>
  <c r="I2877" i="3"/>
  <c r="K2877" i="3"/>
  <c r="L2877" i="3"/>
  <c r="H2878" i="3"/>
  <c r="I2878" i="3"/>
  <c r="K2878" i="3"/>
  <c r="L2878" i="3"/>
  <c r="H2879" i="3"/>
  <c r="I2879" i="3"/>
  <c r="K2879" i="3"/>
  <c r="L2879" i="3"/>
  <c r="H2880" i="3"/>
  <c r="I2880" i="3"/>
  <c r="K2880" i="3"/>
  <c r="L2880" i="3"/>
  <c r="H2881" i="3"/>
  <c r="I2881" i="3"/>
  <c r="K2881" i="3"/>
  <c r="L2881" i="3"/>
  <c r="H2882" i="3"/>
  <c r="I2882" i="3"/>
  <c r="K2882" i="3"/>
  <c r="L2882" i="3"/>
  <c r="H2883" i="3"/>
  <c r="I2883" i="3"/>
  <c r="K2883" i="3"/>
  <c r="L2883" i="3"/>
  <c r="H2884" i="3"/>
  <c r="I2884" i="3"/>
  <c r="K2884" i="3"/>
  <c r="L2884" i="3"/>
  <c r="H2885" i="3"/>
  <c r="I2885" i="3"/>
  <c r="K2885" i="3"/>
  <c r="L2885" i="3"/>
  <c r="H2886" i="3"/>
  <c r="I2886" i="3"/>
  <c r="K2886" i="3"/>
  <c r="L2886" i="3"/>
  <c r="H2887" i="3"/>
  <c r="I2887" i="3"/>
  <c r="K2887" i="3"/>
  <c r="L2887" i="3"/>
  <c r="H2888" i="3"/>
  <c r="I2888" i="3"/>
  <c r="K2888" i="3"/>
  <c r="L2888" i="3"/>
  <c r="H2889" i="3"/>
  <c r="I2889" i="3"/>
  <c r="K2889" i="3"/>
  <c r="L2889" i="3"/>
  <c r="H2890" i="3"/>
  <c r="I2890" i="3"/>
  <c r="K2890" i="3"/>
  <c r="L2890" i="3"/>
  <c r="H2891" i="3"/>
  <c r="I2891" i="3"/>
  <c r="K2891" i="3"/>
  <c r="L2891" i="3"/>
  <c r="H2892" i="3"/>
  <c r="I2892" i="3"/>
  <c r="K2892" i="3"/>
  <c r="L2892" i="3"/>
  <c r="H2893" i="3"/>
  <c r="I2893" i="3"/>
  <c r="K2893" i="3"/>
  <c r="L2893" i="3"/>
  <c r="H2894" i="3"/>
  <c r="I2894" i="3"/>
  <c r="K2894" i="3"/>
  <c r="L2894" i="3"/>
  <c r="H2895" i="3"/>
  <c r="I2895" i="3"/>
  <c r="K2895" i="3"/>
  <c r="L2895" i="3"/>
  <c r="H2896" i="3"/>
  <c r="I2896" i="3"/>
  <c r="K2896" i="3"/>
  <c r="L2896" i="3"/>
  <c r="H2897" i="3"/>
  <c r="I2897" i="3"/>
  <c r="K2897" i="3"/>
  <c r="L2897" i="3"/>
  <c r="H2898" i="3"/>
  <c r="I2898" i="3"/>
  <c r="K2898" i="3"/>
  <c r="L2898" i="3"/>
  <c r="H2899" i="3"/>
  <c r="I2899" i="3"/>
  <c r="K2899" i="3"/>
  <c r="L2899" i="3"/>
  <c r="H2900" i="3"/>
  <c r="I2900" i="3"/>
  <c r="K2900" i="3"/>
  <c r="L2900" i="3"/>
  <c r="H2901" i="3"/>
  <c r="I2901" i="3"/>
  <c r="K2901" i="3"/>
  <c r="L2901" i="3"/>
  <c r="H2902" i="3"/>
  <c r="I2902" i="3"/>
  <c r="K2902" i="3"/>
  <c r="L2902" i="3"/>
  <c r="H2903" i="3"/>
  <c r="I2903" i="3"/>
  <c r="K2903" i="3"/>
  <c r="L2903" i="3"/>
  <c r="H2904" i="3"/>
  <c r="I2904" i="3"/>
  <c r="K2904" i="3"/>
  <c r="L2904" i="3"/>
  <c r="H2905" i="3"/>
  <c r="I2905" i="3"/>
  <c r="K2905" i="3"/>
  <c r="L2905" i="3"/>
  <c r="H2906" i="3"/>
  <c r="I2906" i="3"/>
  <c r="K2906" i="3"/>
  <c r="L2906" i="3"/>
  <c r="H2907" i="3"/>
  <c r="I2907" i="3"/>
  <c r="K2907" i="3"/>
  <c r="L2907" i="3"/>
  <c r="H2908" i="3"/>
  <c r="I2908" i="3"/>
  <c r="K2908" i="3"/>
  <c r="L2908" i="3"/>
  <c r="H2909" i="3"/>
  <c r="I2909" i="3"/>
  <c r="K2909" i="3"/>
  <c r="L2909" i="3"/>
  <c r="H2910" i="3"/>
  <c r="I2910" i="3"/>
  <c r="K2910" i="3"/>
  <c r="L2910" i="3"/>
  <c r="H2911" i="3"/>
  <c r="I2911" i="3"/>
  <c r="K2911" i="3"/>
  <c r="L2911" i="3"/>
  <c r="H2912" i="3"/>
  <c r="I2912" i="3"/>
  <c r="K2912" i="3"/>
  <c r="L2912" i="3"/>
  <c r="H2913" i="3"/>
  <c r="I2913" i="3"/>
  <c r="K2913" i="3"/>
  <c r="L2913" i="3"/>
  <c r="H2914" i="3"/>
  <c r="I2914" i="3"/>
  <c r="K2914" i="3"/>
  <c r="L2914" i="3"/>
  <c r="H2915" i="3"/>
  <c r="I2915" i="3"/>
  <c r="K2915" i="3"/>
  <c r="L2915" i="3"/>
  <c r="H2916" i="3"/>
  <c r="I2916" i="3"/>
  <c r="K2916" i="3"/>
  <c r="L2916" i="3"/>
  <c r="H2917" i="3"/>
  <c r="I2917" i="3"/>
  <c r="K2917" i="3"/>
  <c r="L2917" i="3"/>
  <c r="H2918" i="3"/>
  <c r="I2918" i="3"/>
  <c r="K2918" i="3"/>
  <c r="L2918" i="3"/>
  <c r="H2919" i="3"/>
  <c r="I2919" i="3"/>
  <c r="K2919" i="3"/>
  <c r="L2919" i="3"/>
  <c r="H2920" i="3"/>
  <c r="I2920" i="3"/>
  <c r="K2920" i="3"/>
  <c r="L2920" i="3"/>
  <c r="H2921" i="3"/>
  <c r="I2921" i="3"/>
  <c r="K2921" i="3"/>
  <c r="L2921" i="3"/>
  <c r="H2922" i="3"/>
  <c r="I2922" i="3"/>
  <c r="K2922" i="3"/>
  <c r="L2922" i="3"/>
  <c r="H2923" i="3"/>
  <c r="I2923" i="3"/>
  <c r="K2923" i="3"/>
  <c r="L2923" i="3"/>
  <c r="H2924" i="3"/>
  <c r="I2924" i="3"/>
  <c r="K2924" i="3"/>
  <c r="L2924" i="3"/>
  <c r="H2925" i="3"/>
  <c r="I2925" i="3"/>
  <c r="K2925" i="3"/>
  <c r="L2925" i="3"/>
  <c r="H2926" i="3"/>
  <c r="I2926" i="3"/>
  <c r="K2926" i="3"/>
  <c r="L2926" i="3"/>
  <c r="H2927" i="3"/>
  <c r="I2927" i="3"/>
  <c r="K2927" i="3"/>
  <c r="L2927" i="3"/>
  <c r="H2928" i="3"/>
  <c r="I2928" i="3"/>
  <c r="K2928" i="3"/>
  <c r="L2928" i="3"/>
  <c r="H2929" i="3"/>
  <c r="I2929" i="3"/>
  <c r="K2929" i="3"/>
  <c r="L2929" i="3"/>
  <c r="H2930" i="3"/>
  <c r="I2930" i="3"/>
  <c r="K2930" i="3"/>
  <c r="L2930" i="3"/>
  <c r="H2931" i="3"/>
  <c r="I2931" i="3"/>
  <c r="K2931" i="3"/>
  <c r="L2931" i="3"/>
  <c r="H2932" i="3"/>
  <c r="I2932" i="3"/>
  <c r="K2932" i="3"/>
  <c r="L2932" i="3"/>
  <c r="H2933" i="3"/>
  <c r="I2933" i="3"/>
  <c r="K2933" i="3"/>
  <c r="L2933" i="3"/>
  <c r="H2934" i="3"/>
  <c r="I2934" i="3"/>
  <c r="K2934" i="3"/>
  <c r="L2934" i="3"/>
  <c r="H2935" i="3"/>
  <c r="I2935" i="3"/>
  <c r="K2935" i="3"/>
  <c r="L2935" i="3"/>
  <c r="H2936" i="3"/>
  <c r="I2936" i="3"/>
  <c r="K2936" i="3"/>
  <c r="L2936" i="3"/>
  <c r="H2937" i="3"/>
  <c r="I2937" i="3"/>
  <c r="K2937" i="3"/>
  <c r="L2937" i="3"/>
  <c r="H2938" i="3"/>
  <c r="I2938" i="3"/>
  <c r="K2938" i="3"/>
  <c r="L2938" i="3"/>
  <c r="H2939" i="3"/>
  <c r="I2939" i="3"/>
  <c r="K2939" i="3"/>
  <c r="L2939" i="3"/>
  <c r="H2940" i="3"/>
  <c r="I2940" i="3"/>
  <c r="K2940" i="3"/>
  <c r="L2940" i="3"/>
  <c r="H2941" i="3"/>
  <c r="I2941" i="3"/>
  <c r="K2941" i="3"/>
  <c r="L2941" i="3"/>
  <c r="H2942" i="3"/>
  <c r="I2942" i="3"/>
  <c r="K2942" i="3"/>
  <c r="L2942" i="3"/>
  <c r="H2943" i="3"/>
  <c r="I2943" i="3"/>
  <c r="K2943" i="3"/>
  <c r="L2943" i="3"/>
  <c r="H2944" i="3"/>
  <c r="I2944" i="3"/>
  <c r="K2944" i="3"/>
  <c r="L2944" i="3"/>
  <c r="H2945" i="3"/>
  <c r="I2945" i="3"/>
  <c r="K2945" i="3"/>
  <c r="L2945" i="3"/>
  <c r="H2946" i="3"/>
  <c r="I2946" i="3"/>
  <c r="K2946" i="3"/>
  <c r="L2946" i="3"/>
  <c r="H2947" i="3"/>
  <c r="I2947" i="3"/>
  <c r="K2947" i="3"/>
  <c r="L2947" i="3"/>
  <c r="H2948" i="3"/>
  <c r="I2948" i="3"/>
  <c r="K2948" i="3"/>
  <c r="L2948" i="3"/>
  <c r="H2949" i="3"/>
  <c r="I2949" i="3"/>
  <c r="K2949" i="3"/>
  <c r="L2949" i="3"/>
  <c r="H2950" i="3"/>
  <c r="I2950" i="3"/>
  <c r="K2950" i="3"/>
  <c r="L2950" i="3"/>
  <c r="H2951" i="3"/>
  <c r="I2951" i="3"/>
  <c r="K2951" i="3"/>
  <c r="L2951" i="3"/>
  <c r="H2952" i="3"/>
  <c r="I2952" i="3"/>
  <c r="K2952" i="3"/>
  <c r="L2952" i="3"/>
  <c r="H2953" i="3"/>
  <c r="I2953" i="3"/>
  <c r="K2953" i="3"/>
  <c r="L2953" i="3"/>
  <c r="H2954" i="3"/>
  <c r="I2954" i="3"/>
  <c r="K2954" i="3"/>
  <c r="L2954" i="3"/>
  <c r="H2955" i="3"/>
  <c r="I2955" i="3"/>
  <c r="K2955" i="3"/>
  <c r="L2955" i="3"/>
  <c r="H2956" i="3"/>
  <c r="I2956" i="3"/>
  <c r="K2956" i="3"/>
  <c r="L2956" i="3"/>
  <c r="H2957" i="3"/>
  <c r="I2957" i="3"/>
  <c r="K2957" i="3"/>
  <c r="L2957" i="3"/>
  <c r="H2958" i="3"/>
  <c r="I2958" i="3"/>
  <c r="K2958" i="3"/>
  <c r="L2958" i="3"/>
  <c r="H2959" i="3"/>
  <c r="I2959" i="3"/>
  <c r="K2959" i="3"/>
  <c r="L2959" i="3"/>
  <c r="H2960" i="3"/>
  <c r="I2960" i="3"/>
  <c r="K2960" i="3"/>
  <c r="L2960" i="3"/>
  <c r="H2961" i="3"/>
  <c r="I2961" i="3"/>
  <c r="K2961" i="3"/>
  <c r="L2961" i="3"/>
  <c r="H2962" i="3"/>
  <c r="I2962" i="3"/>
  <c r="K2962" i="3"/>
  <c r="L2962" i="3"/>
  <c r="H2963" i="3"/>
  <c r="I2963" i="3"/>
  <c r="K2963" i="3"/>
  <c r="L2963" i="3"/>
  <c r="H2964" i="3"/>
  <c r="I2964" i="3"/>
  <c r="K2964" i="3"/>
  <c r="L2964" i="3"/>
  <c r="H2965" i="3"/>
  <c r="I2965" i="3"/>
  <c r="K2965" i="3"/>
  <c r="L2965" i="3"/>
  <c r="H2966" i="3"/>
  <c r="I2966" i="3"/>
  <c r="K2966" i="3"/>
  <c r="L2966" i="3"/>
  <c r="H2967" i="3"/>
  <c r="I2967" i="3"/>
  <c r="K2967" i="3"/>
  <c r="L2967" i="3"/>
  <c r="H2968" i="3"/>
  <c r="I2968" i="3"/>
  <c r="K2968" i="3"/>
  <c r="L2968" i="3"/>
  <c r="H2969" i="3"/>
  <c r="I2969" i="3"/>
  <c r="K2969" i="3"/>
  <c r="L2969" i="3"/>
  <c r="H2970" i="3"/>
  <c r="I2970" i="3"/>
  <c r="K2970" i="3"/>
  <c r="L2970" i="3"/>
  <c r="H2971" i="3"/>
  <c r="I2971" i="3"/>
  <c r="K2971" i="3"/>
  <c r="L2971" i="3"/>
  <c r="H2972" i="3"/>
  <c r="I2972" i="3"/>
  <c r="K2972" i="3"/>
  <c r="L2972" i="3"/>
  <c r="H2973" i="3"/>
  <c r="I2973" i="3"/>
  <c r="K2973" i="3"/>
  <c r="L2973" i="3"/>
  <c r="H2974" i="3"/>
  <c r="I2974" i="3"/>
  <c r="K2974" i="3"/>
  <c r="L2974" i="3"/>
  <c r="H2975" i="3"/>
  <c r="I2975" i="3"/>
  <c r="K2975" i="3"/>
  <c r="L2975" i="3"/>
  <c r="H2976" i="3"/>
  <c r="I2976" i="3"/>
  <c r="K2976" i="3"/>
  <c r="L2976" i="3"/>
  <c r="H2977" i="3"/>
  <c r="I2977" i="3"/>
  <c r="K2977" i="3"/>
  <c r="L2977" i="3"/>
  <c r="H2978" i="3"/>
  <c r="I2978" i="3"/>
  <c r="K2978" i="3"/>
  <c r="L2978" i="3"/>
  <c r="H2979" i="3"/>
  <c r="I2979" i="3"/>
  <c r="K2979" i="3"/>
  <c r="L2979" i="3"/>
  <c r="H2980" i="3"/>
  <c r="I2980" i="3"/>
  <c r="K2980" i="3"/>
  <c r="L2980" i="3"/>
  <c r="H2981" i="3"/>
  <c r="I2981" i="3"/>
  <c r="K2981" i="3"/>
  <c r="L2981" i="3"/>
  <c r="H2982" i="3"/>
  <c r="I2982" i="3"/>
  <c r="K2982" i="3"/>
  <c r="L2982" i="3"/>
  <c r="H2983" i="3"/>
  <c r="I2983" i="3"/>
  <c r="K2983" i="3"/>
  <c r="L2983" i="3"/>
  <c r="H2984" i="3"/>
  <c r="I2984" i="3"/>
  <c r="K2984" i="3"/>
  <c r="L2984" i="3"/>
  <c r="H2985" i="3"/>
  <c r="I2985" i="3"/>
  <c r="K2985" i="3"/>
  <c r="L2985" i="3"/>
  <c r="H2986" i="3"/>
  <c r="I2986" i="3"/>
  <c r="K2986" i="3"/>
  <c r="L2986" i="3"/>
  <c r="H2987" i="3"/>
  <c r="I2987" i="3"/>
  <c r="K2987" i="3"/>
  <c r="L2987" i="3"/>
  <c r="H2988" i="3"/>
  <c r="I2988" i="3"/>
  <c r="K2988" i="3"/>
  <c r="L2988" i="3"/>
  <c r="H2989" i="3"/>
  <c r="I2989" i="3"/>
  <c r="K2989" i="3"/>
  <c r="L2989" i="3"/>
  <c r="H2990" i="3"/>
  <c r="I2990" i="3"/>
  <c r="K2990" i="3"/>
  <c r="L2990" i="3"/>
  <c r="H2991" i="3"/>
  <c r="I2991" i="3"/>
  <c r="K2991" i="3"/>
  <c r="L2991" i="3"/>
  <c r="H2992" i="3"/>
  <c r="I2992" i="3"/>
  <c r="K2992" i="3"/>
  <c r="L2992" i="3"/>
  <c r="H2993" i="3"/>
  <c r="I2993" i="3"/>
  <c r="K2993" i="3"/>
  <c r="L2993" i="3"/>
  <c r="H2994" i="3"/>
  <c r="I2994" i="3"/>
  <c r="K2994" i="3"/>
  <c r="L2994" i="3"/>
  <c r="H2995" i="3"/>
  <c r="I2995" i="3"/>
  <c r="K2995" i="3"/>
  <c r="L2995" i="3"/>
  <c r="H2996" i="3"/>
  <c r="I2996" i="3"/>
  <c r="K2996" i="3"/>
  <c r="L2996" i="3"/>
  <c r="H2997" i="3"/>
  <c r="I2997" i="3"/>
  <c r="K2997" i="3"/>
  <c r="L2997" i="3"/>
  <c r="H2998" i="3"/>
  <c r="I2998" i="3"/>
  <c r="K2998" i="3"/>
  <c r="L2998" i="3"/>
  <c r="H2999" i="3"/>
  <c r="I2999" i="3"/>
  <c r="K2999" i="3"/>
  <c r="L2999" i="3"/>
  <c r="H3000" i="3"/>
  <c r="I3000" i="3"/>
  <c r="K3000" i="3"/>
  <c r="L3000" i="3"/>
  <c r="H3001" i="3"/>
  <c r="I3001" i="3"/>
  <c r="K3001" i="3"/>
  <c r="L3001" i="3"/>
  <c r="H3002" i="3"/>
  <c r="I3002" i="3"/>
  <c r="K3002" i="3"/>
  <c r="L3002" i="3"/>
  <c r="H3003" i="3"/>
  <c r="I3003" i="3"/>
  <c r="K3003" i="3"/>
  <c r="L3003" i="3"/>
  <c r="H3004" i="3"/>
  <c r="I3004" i="3"/>
  <c r="K3004" i="3"/>
  <c r="L3004" i="3"/>
  <c r="H3005" i="3"/>
  <c r="I3005" i="3"/>
  <c r="K3005" i="3"/>
  <c r="L3005" i="3"/>
  <c r="H3006" i="3"/>
  <c r="I3006" i="3"/>
  <c r="K3006" i="3"/>
  <c r="L3006" i="3"/>
  <c r="H3007" i="3"/>
  <c r="I3007" i="3"/>
  <c r="K3007" i="3"/>
  <c r="L3007" i="3"/>
  <c r="H3008" i="3"/>
  <c r="I3008" i="3"/>
  <c r="K3008" i="3"/>
  <c r="L3008" i="3"/>
  <c r="H3009" i="3"/>
  <c r="I3009" i="3"/>
  <c r="K3009" i="3"/>
  <c r="L3009" i="3"/>
  <c r="H3010" i="3"/>
  <c r="I3010" i="3"/>
  <c r="K3010" i="3"/>
  <c r="L3010" i="3"/>
  <c r="H3011" i="3"/>
  <c r="I3011" i="3"/>
  <c r="K3011" i="3"/>
  <c r="L3011" i="3"/>
  <c r="H3012" i="3"/>
  <c r="I3012" i="3"/>
  <c r="K3012" i="3"/>
  <c r="L3012" i="3"/>
  <c r="H3013" i="3"/>
  <c r="I3013" i="3"/>
  <c r="K3013" i="3"/>
  <c r="L3013" i="3"/>
  <c r="H3014" i="3"/>
  <c r="I3014" i="3"/>
  <c r="K3014" i="3"/>
  <c r="L3014" i="3"/>
  <c r="H3015" i="3"/>
  <c r="I3015" i="3"/>
  <c r="K3015" i="3"/>
  <c r="L3015" i="3"/>
  <c r="H3016" i="3"/>
  <c r="I3016" i="3"/>
  <c r="K3016" i="3"/>
  <c r="L3016" i="3"/>
  <c r="H3017" i="3"/>
  <c r="I3017" i="3"/>
  <c r="K3017" i="3"/>
  <c r="L3017" i="3"/>
  <c r="H3018" i="3"/>
  <c r="I3018" i="3"/>
  <c r="K3018" i="3"/>
  <c r="L3018" i="3"/>
  <c r="H3019" i="3"/>
  <c r="I3019" i="3"/>
  <c r="K3019" i="3"/>
  <c r="L3019" i="3"/>
  <c r="H3020" i="3"/>
  <c r="I3020" i="3"/>
  <c r="K3020" i="3"/>
  <c r="L3020" i="3"/>
  <c r="H3021" i="3"/>
  <c r="I3021" i="3"/>
  <c r="K3021" i="3"/>
  <c r="L3021" i="3"/>
  <c r="H3022" i="3"/>
  <c r="I3022" i="3"/>
  <c r="K3022" i="3"/>
  <c r="L3022" i="3"/>
  <c r="H3023" i="3"/>
  <c r="I3023" i="3"/>
  <c r="K3023" i="3"/>
  <c r="L3023" i="3"/>
  <c r="H3024" i="3"/>
  <c r="I3024" i="3"/>
  <c r="K3024" i="3"/>
  <c r="L3024" i="3"/>
  <c r="H3025" i="3"/>
  <c r="I3025" i="3"/>
  <c r="K3025" i="3"/>
  <c r="L3025" i="3"/>
  <c r="H3026" i="3"/>
  <c r="I3026" i="3"/>
  <c r="K3026" i="3"/>
  <c r="L3026" i="3"/>
  <c r="H3027" i="3"/>
  <c r="I3027" i="3"/>
  <c r="K3027" i="3"/>
  <c r="L3027" i="3"/>
  <c r="H3028" i="3"/>
  <c r="I3028" i="3"/>
  <c r="K3028" i="3"/>
  <c r="L3028" i="3"/>
  <c r="H3029" i="3"/>
  <c r="I3029" i="3"/>
  <c r="K3029" i="3"/>
  <c r="L3029" i="3"/>
  <c r="H3030" i="3"/>
  <c r="I3030" i="3"/>
  <c r="K3030" i="3"/>
  <c r="L3030" i="3"/>
  <c r="H3031" i="3"/>
  <c r="I3031" i="3"/>
  <c r="K3031" i="3"/>
  <c r="L3031" i="3"/>
  <c r="H3032" i="3"/>
  <c r="I3032" i="3"/>
  <c r="K3032" i="3"/>
  <c r="L3032" i="3"/>
  <c r="H3033" i="3"/>
  <c r="I3033" i="3"/>
  <c r="K3033" i="3"/>
  <c r="L3033" i="3"/>
  <c r="H3034" i="3"/>
  <c r="I3034" i="3"/>
  <c r="K3034" i="3"/>
  <c r="L3034" i="3"/>
  <c r="H3035" i="3"/>
  <c r="I3035" i="3"/>
  <c r="K3035" i="3"/>
  <c r="L3035" i="3"/>
  <c r="H3036" i="3"/>
  <c r="I3036" i="3"/>
  <c r="K3036" i="3"/>
  <c r="L3036" i="3"/>
  <c r="H3037" i="3"/>
  <c r="I3037" i="3"/>
  <c r="K3037" i="3"/>
  <c r="L3037" i="3"/>
  <c r="H3038" i="3"/>
  <c r="I3038" i="3"/>
  <c r="K3038" i="3"/>
  <c r="L3038" i="3"/>
  <c r="H3039" i="3"/>
  <c r="I3039" i="3"/>
  <c r="K3039" i="3"/>
  <c r="L3039" i="3"/>
  <c r="H3040" i="3"/>
  <c r="I3040" i="3"/>
  <c r="K3040" i="3"/>
  <c r="L3040" i="3"/>
  <c r="H3041" i="3"/>
  <c r="I3041" i="3"/>
  <c r="K3041" i="3"/>
  <c r="L3041" i="3"/>
  <c r="H3042" i="3"/>
  <c r="I3042" i="3"/>
  <c r="K3042" i="3"/>
  <c r="L3042" i="3"/>
  <c r="H3043" i="3"/>
  <c r="I3043" i="3"/>
  <c r="K3043" i="3"/>
  <c r="L3043" i="3"/>
  <c r="H3044" i="3"/>
  <c r="I3044" i="3"/>
  <c r="K3044" i="3"/>
  <c r="L3044" i="3"/>
  <c r="H3045" i="3"/>
  <c r="I3045" i="3"/>
  <c r="K3045" i="3"/>
  <c r="L3045" i="3"/>
  <c r="H3046" i="3"/>
  <c r="I3046" i="3"/>
  <c r="K3046" i="3"/>
  <c r="L3046" i="3"/>
  <c r="H3047" i="3"/>
  <c r="I3047" i="3"/>
  <c r="K3047" i="3"/>
  <c r="L3047" i="3"/>
  <c r="H3048" i="3"/>
  <c r="I3048" i="3"/>
  <c r="K3048" i="3"/>
  <c r="L3048" i="3"/>
  <c r="H3049" i="3"/>
  <c r="I3049" i="3"/>
  <c r="K3049" i="3"/>
  <c r="L3049" i="3"/>
  <c r="H3050" i="3"/>
  <c r="I3050" i="3"/>
  <c r="K3050" i="3"/>
  <c r="L3050" i="3"/>
  <c r="H3051" i="3"/>
  <c r="I3051" i="3"/>
  <c r="K3051" i="3"/>
  <c r="L3051" i="3"/>
  <c r="H3052" i="3"/>
  <c r="I3052" i="3"/>
  <c r="K3052" i="3"/>
  <c r="L3052" i="3"/>
  <c r="H3053" i="3"/>
  <c r="I3053" i="3"/>
  <c r="K3053" i="3"/>
  <c r="L3053" i="3"/>
  <c r="H3054" i="3"/>
  <c r="I3054" i="3"/>
  <c r="K3054" i="3"/>
  <c r="L3054" i="3"/>
  <c r="H3055" i="3"/>
  <c r="I3055" i="3"/>
  <c r="K3055" i="3"/>
  <c r="L3055" i="3"/>
  <c r="H3056" i="3"/>
  <c r="I3056" i="3"/>
  <c r="K3056" i="3"/>
  <c r="L3056" i="3"/>
  <c r="H3057" i="3"/>
  <c r="I3057" i="3"/>
  <c r="K3057" i="3"/>
  <c r="L3057" i="3"/>
  <c r="H3058" i="3"/>
  <c r="I3058" i="3"/>
  <c r="K3058" i="3"/>
  <c r="L3058" i="3"/>
  <c r="H3059" i="3"/>
  <c r="I3059" i="3"/>
  <c r="K3059" i="3"/>
  <c r="L3059" i="3"/>
  <c r="H3060" i="3"/>
  <c r="I3060" i="3"/>
  <c r="K3060" i="3"/>
  <c r="L3060" i="3"/>
  <c r="H3061" i="3"/>
  <c r="I3061" i="3"/>
  <c r="K3061" i="3"/>
  <c r="L3061" i="3"/>
  <c r="H3062" i="3"/>
  <c r="I3062" i="3"/>
  <c r="K3062" i="3"/>
  <c r="L3062" i="3"/>
  <c r="H3063" i="3"/>
  <c r="I3063" i="3"/>
  <c r="K3063" i="3"/>
  <c r="L3063" i="3"/>
  <c r="H3064" i="3"/>
  <c r="I3064" i="3"/>
  <c r="K3064" i="3"/>
  <c r="L3064" i="3"/>
  <c r="H3065" i="3"/>
  <c r="I3065" i="3"/>
  <c r="K3065" i="3"/>
  <c r="L3065" i="3"/>
  <c r="H3066" i="3"/>
  <c r="I3066" i="3"/>
  <c r="K3066" i="3"/>
  <c r="L3066" i="3"/>
  <c r="H3067" i="3"/>
  <c r="I3067" i="3"/>
  <c r="K3067" i="3"/>
  <c r="L3067" i="3"/>
  <c r="H3068" i="3"/>
  <c r="I3068" i="3"/>
  <c r="K3068" i="3"/>
  <c r="L3068" i="3"/>
  <c r="H3069" i="3"/>
  <c r="I3069" i="3"/>
  <c r="K3069" i="3"/>
  <c r="L3069" i="3"/>
  <c r="H3070" i="3"/>
  <c r="I3070" i="3"/>
  <c r="K3070" i="3"/>
  <c r="L3070" i="3"/>
  <c r="H3071" i="3"/>
  <c r="I3071" i="3"/>
  <c r="K3071" i="3"/>
  <c r="L3071" i="3"/>
  <c r="H3072" i="3"/>
  <c r="I3072" i="3"/>
  <c r="K3072" i="3"/>
  <c r="L3072" i="3"/>
  <c r="H3073" i="3"/>
  <c r="I3073" i="3"/>
  <c r="K3073" i="3"/>
  <c r="L3073" i="3"/>
  <c r="H3074" i="3"/>
  <c r="I3074" i="3"/>
  <c r="K3074" i="3"/>
  <c r="L3074" i="3"/>
  <c r="H3075" i="3"/>
  <c r="I3075" i="3"/>
  <c r="K3075" i="3"/>
  <c r="L3075" i="3"/>
  <c r="H3076" i="3"/>
  <c r="I3076" i="3"/>
  <c r="K3076" i="3"/>
  <c r="L3076" i="3"/>
  <c r="H3077" i="3"/>
  <c r="I3077" i="3"/>
  <c r="K3077" i="3"/>
  <c r="L3077" i="3"/>
  <c r="H3078" i="3"/>
  <c r="I3078" i="3"/>
  <c r="K3078" i="3"/>
  <c r="L3078" i="3"/>
  <c r="H3079" i="3"/>
  <c r="I3079" i="3"/>
  <c r="K3079" i="3"/>
  <c r="L3079" i="3"/>
  <c r="H3080" i="3"/>
  <c r="I3080" i="3"/>
  <c r="K3080" i="3"/>
  <c r="L3080" i="3"/>
  <c r="H3081" i="3"/>
  <c r="I3081" i="3"/>
  <c r="K3081" i="3"/>
  <c r="L3081" i="3"/>
  <c r="H3082" i="3"/>
  <c r="I3082" i="3"/>
  <c r="K3082" i="3"/>
  <c r="L3082" i="3"/>
  <c r="H3083" i="3"/>
  <c r="I3083" i="3"/>
  <c r="K3083" i="3"/>
  <c r="L3083" i="3"/>
  <c r="H3084" i="3"/>
  <c r="I3084" i="3"/>
  <c r="K3084" i="3"/>
  <c r="L3084" i="3"/>
  <c r="H3085" i="3"/>
  <c r="I3085" i="3"/>
  <c r="K3085" i="3"/>
  <c r="L3085" i="3"/>
  <c r="H3086" i="3"/>
  <c r="I3086" i="3"/>
  <c r="K3086" i="3"/>
  <c r="L3086" i="3"/>
  <c r="H3087" i="3"/>
  <c r="I3087" i="3"/>
  <c r="K3087" i="3"/>
  <c r="L3087" i="3"/>
  <c r="H3088" i="3"/>
  <c r="I3088" i="3"/>
  <c r="K3088" i="3"/>
  <c r="L3088" i="3"/>
  <c r="H3089" i="3"/>
  <c r="I3089" i="3"/>
  <c r="K3089" i="3"/>
  <c r="L3089" i="3"/>
  <c r="H3090" i="3"/>
  <c r="I3090" i="3"/>
  <c r="K3090" i="3"/>
  <c r="L3090" i="3"/>
  <c r="H3091" i="3"/>
  <c r="I3091" i="3"/>
  <c r="K3091" i="3"/>
  <c r="L3091" i="3"/>
  <c r="H3092" i="3"/>
  <c r="I3092" i="3"/>
  <c r="K3092" i="3"/>
  <c r="L3092" i="3"/>
  <c r="H3093" i="3"/>
  <c r="I3093" i="3"/>
  <c r="K3093" i="3"/>
  <c r="L3093" i="3"/>
  <c r="H3094" i="3"/>
  <c r="I3094" i="3"/>
  <c r="K3094" i="3"/>
  <c r="L3094" i="3"/>
  <c r="H3095" i="3"/>
  <c r="I3095" i="3"/>
  <c r="K3095" i="3"/>
  <c r="L3095" i="3"/>
  <c r="H3096" i="3"/>
  <c r="I3096" i="3"/>
  <c r="K3096" i="3"/>
  <c r="L3096" i="3"/>
  <c r="H3097" i="3"/>
  <c r="I3097" i="3"/>
  <c r="K3097" i="3"/>
  <c r="L3097" i="3"/>
  <c r="H3098" i="3"/>
  <c r="I3098" i="3"/>
  <c r="K3098" i="3"/>
  <c r="L3098" i="3"/>
  <c r="H3099" i="3"/>
  <c r="I3099" i="3"/>
  <c r="K3099" i="3"/>
  <c r="L3099" i="3"/>
  <c r="H3100" i="3"/>
  <c r="I3100" i="3"/>
  <c r="K3100" i="3"/>
  <c r="L3100" i="3"/>
  <c r="H3101" i="3"/>
  <c r="I3101" i="3"/>
  <c r="K3101" i="3"/>
  <c r="L3101" i="3"/>
  <c r="H3102" i="3"/>
  <c r="I3102" i="3"/>
  <c r="K3102" i="3"/>
  <c r="L3102" i="3"/>
  <c r="H3103" i="3"/>
  <c r="I3103" i="3"/>
  <c r="K3103" i="3"/>
  <c r="L3103" i="3"/>
  <c r="H3104" i="3"/>
  <c r="I3104" i="3"/>
  <c r="K3104" i="3"/>
  <c r="L3104" i="3"/>
  <c r="H3105" i="3"/>
  <c r="I3105" i="3"/>
  <c r="K3105" i="3"/>
  <c r="L3105" i="3"/>
  <c r="H3106" i="3"/>
  <c r="I3106" i="3"/>
  <c r="K3106" i="3"/>
  <c r="L3106" i="3"/>
  <c r="H3107" i="3"/>
  <c r="I3107" i="3"/>
  <c r="K3107" i="3"/>
  <c r="L3107" i="3"/>
  <c r="H3108" i="3"/>
  <c r="I3108" i="3"/>
  <c r="K3108" i="3"/>
  <c r="L3108" i="3"/>
  <c r="H3109" i="3"/>
  <c r="I3109" i="3"/>
  <c r="K3109" i="3"/>
  <c r="L3109" i="3"/>
  <c r="H3110" i="3"/>
  <c r="I3110" i="3"/>
  <c r="K3110" i="3"/>
  <c r="L3110" i="3"/>
  <c r="H3111" i="3"/>
  <c r="I3111" i="3"/>
  <c r="K3111" i="3"/>
  <c r="L3111" i="3"/>
  <c r="H3112" i="3"/>
  <c r="I3112" i="3"/>
  <c r="K3112" i="3"/>
  <c r="L3112" i="3"/>
  <c r="H3113" i="3"/>
  <c r="I3113" i="3"/>
  <c r="K3113" i="3"/>
  <c r="L3113" i="3"/>
  <c r="H3114" i="3"/>
  <c r="I3114" i="3"/>
  <c r="K3114" i="3"/>
  <c r="L3114" i="3"/>
  <c r="H3115" i="3"/>
  <c r="I3115" i="3"/>
  <c r="K3115" i="3"/>
  <c r="L3115" i="3"/>
  <c r="H3116" i="3"/>
  <c r="I3116" i="3"/>
  <c r="K3116" i="3"/>
  <c r="L3116" i="3"/>
  <c r="H3117" i="3"/>
  <c r="I3117" i="3"/>
  <c r="K3117" i="3"/>
  <c r="L3117" i="3"/>
  <c r="H3118" i="3"/>
  <c r="I3118" i="3"/>
  <c r="K3118" i="3"/>
  <c r="L3118" i="3"/>
  <c r="H3119" i="3"/>
  <c r="I3119" i="3"/>
  <c r="K3119" i="3"/>
  <c r="L3119" i="3"/>
  <c r="H3120" i="3"/>
  <c r="I3120" i="3"/>
  <c r="K3120" i="3"/>
  <c r="L3120" i="3"/>
  <c r="H3121" i="3"/>
  <c r="I3121" i="3"/>
  <c r="K3121" i="3"/>
  <c r="L3121" i="3"/>
  <c r="H3122" i="3"/>
  <c r="I3122" i="3"/>
  <c r="K3122" i="3"/>
  <c r="L3122" i="3"/>
  <c r="H3123" i="3"/>
  <c r="I3123" i="3"/>
  <c r="K3123" i="3"/>
  <c r="L3123" i="3"/>
  <c r="H3124" i="3"/>
  <c r="I3124" i="3"/>
  <c r="K3124" i="3"/>
  <c r="L3124" i="3"/>
  <c r="H3125" i="3"/>
  <c r="I3125" i="3"/>
  <c r="K3125" i="3"/>
  <c r="L3125" i="3"/>
  <c r="H3126" i="3"/>
  <c r="I3126" i="3"/>
  <c r="K3126" i="3"/>
  <c r="L3126" i="3"/>
  <c r="H3127" i="3"/>
  <c r="I3127" i="3"/>
  <c r="K3127" i="3"/>
  <c r="L3127" i="3"/>
  <c r="H3128" i="3"/>
  <c r="I3128" i="3"/>
  <c r="K3128" i="3"/>
  <c r="L3128" i="3"/>
  <c r="H3129" i="3"/>
  <c r="I3129" i="3"/>
  <c r="K3129" i="3"/>
  <c r="L3129" i="3"/>
  <c r="H3130" i="3"/>
  <c r="I3130" i="3"/>
  <c r="K3130" i="3"/>
  <c r="L3130" i="3"/>
  <c r="H3131" i="3"/>
  <c r="I3131" i="3"/>
  <c r="K3131" i="3"/>
  <c r="L3131" i="3"/>
  <c r="H3132" i="3"/>
  <c r="I3132" i="3"/>
  <c r="K3132" i="3"/>
  <c r="L3132" i="3"/>
  <c r="H3133" i="3"/>
  <c r="I3133" i="3"/>
  <c r="K3133" i="3"/>
  <c r="L3133" i="3"/>
  <c r="H3134" i="3"/>
  <c r="I3134" i="3"/>
  <c r="K3134" i="3"/>
  <c r="L3134" i="3"/>
  <c r="H3135" i="3"/>
  <c r="I3135" i="3"/>
  <c r="K3135" i="3"/>
  <c r="L3135" i="3"/>
  <c r="H3136" i="3"/>
  <c r="I3136" i="3"/>
  <c r="K3136" i="3"/>
  <c r="L3136" i="3"/>
  <c r="H3137" i="3"/>
  <c r="I3137" i="3"/>
  <c r="K3137" i="3"/>
  <c r="L3137" i="3"/>
  <c r="H3138" i="3"/>
  <c r="I3138" i="3"/>
  <c r="K3138" i="3"/>
  <c r="L3138" i="3"/>
  <c r="H3139" i="3"/>
  <c r="I3139" i="3"/>
  <c r="K3139" i="3"/>
  <c r="L3139" i="3"/>
  <c r="H3140" i="3"/>
  <c r="I3140" i="3"/>
  <c r="K3140" i="3"/>
  <c r="L3140" i="3"/>
  <c r="H3141" i="3"/>
  <c r="I3141" i="3"/>
  <c r="K3141" i="3"/>
  <c r="L3141" i="3"/>
  <c r="H3142" i="3"/>
  <c r="I3142" i="3"/>
  <c r="K3142" i="3"/>
  <c r="L3142" i="3"/>
  <c r="H3143" i="3"/>
  <c r="I3143" i="3"/>
  <c r="K3143" i="3"/>
  <c r="L3143" i="3"/>
  <c r="H3144" i="3"/>
  <c r="I3144" i="3"/>
  <c r="K3144" i="3"/>
  <c r="L3144" i="3"/>
  <c r="H3145" i="3"/>
  <c r="I3145" i="3"/>
  <c r="K3145" i="3"/>
  <c r="L3145" i="3"/>
  <c r="H3146" i="3"/>
  <c r="I3146" i="3"/>
  <c r="K3146" i="3"/>
  <c r="L3146" i="3"/>
  <c r="H3147" i="3"/>
  <c r="I3147" i="3"/>
  <c r="K3147" i="3"/>
  <c r="L3147" i="3"/>
  <c r="H3148" i="3"/>
  <c r="I3148" i="3"/>
  <c r="K3148" i="3"/>
  <c r="L3148" i="3"/>
  <c r="H3149" i="3"/>
  <c r="I3149" i="3"/>
  <c r="K3149" i="3"/>
  <c r="L3149" i="3"/>
  <c r="H3150" i="3"/>
  <c r="I3150" i="3"/>
  <c r="K3150" i="3"/>
  <c r="L3150" i="3"/>
  <c r="H3151" i="3"/>
  <c r="I3151" i="3"/>
  <c r="K3151" i="3"/>
  <c r="L3151" i="3"/>
  <c r="H3152" i="3"/>
  <c r="I3152" i="3"/>
  <c r="K3152" i="3"/>
  <c r="L3152" i="3"/>
  <c r="H3153" i="3"/>
  <c r="I3153" i="3"/>
  <c r="K3153" i="3"/>
  <c r="L3153" i="3"/>
  <c r="H3154" i="3"/>
  <c r="I3154" i="3"/>
  <c r="K3154" i="3"/>
  <c r="L3154" i="3"/>
  <c r="H3155" i="3"/>
  <c r="I3155" i="3"/>
  <c r="K3155" i="3"/>
  <c r="L3155" i="3"/>
  <c r="H3156" i="3"/>
  <c r="I3156" i="3"/>
  <c r="K3156" i="3"/>
  <c r="L3156" i="3"/>
  <c r="H3157" i="3"/>
  <c r="I3157" i="3"/>
  <c r="K3157" i="3"/>
  <c r="L3157" i="3"/>
  <c r="H3158" i="3"/>
  <c r="I3158" i="3"/>
  <c r="K3158" i="3"/>
  <c r="L3158" i="3"/>
  <c r="H3159" i="3"/>
  <c r="I3159" i="3"/>
  <c r="K3159" i="3"/>
  <c r="L3159" i="3"/>
  <c r="H3160" i="3"/>
  <c r="I3160" i="3"/>
  <c r="K3160" i="3"/>
  <c r="L3160" i="3"/>
  <c r="H3161" i="3"/>
  <c r="I3161" i="3"/>
  <c r="K3161" i="3"/>
  <c r="L3161" i="3"/>
  <c r="H3162" i="3"/>
  <c r="I3162" i="3"/>
  <c r="K3162" i="3"/>
  <c r="L3162" i="3"/>
  <c r="H3163" i="3"/>
  <c r="I3163" i="3"/>
  <c r="K3163" i="3"/>
  <c r="L3163" i="3"/>
  <c r="H3164" i="3"/>
  <c r="I3164" i="3"/>
  <c r="K3164" i="3"/>
  <c r="L3164" i="3"/>
  <c r="H3165" i="3"/>
  <c r="I3165" i="3"/>
  <c r="K3165" i="3"/>
  <c r="L3165" i="3"/>
  <c r="H3166" i="3"/>
  <c r="I3166" i="3"/>
  <c r="K3166" i="3"/>
  <c r="L3166" i="3"/>
  <c r="H3167" i="3"/>
  <c r="I3167" i="3"/>
  <c r="K3167" i="3"/>
  <c r="L3167" i="3"/>
  <c r="H3168" i="3"/>
  <c r="I3168" i="3"/>
  <c r="K3168" i="3"/>
  <c r="L3168" i="3"/>
  <c r="H3169" i="3"/>
  <c r="I3169" i="3"/>
  <c r="K3169" i="3"/>
  <c r="L3169" i="3"/>
  <c r="H3170" i="3"/>
  <c r="I3170" i="3"/>
  <c r="K3170" i="3"/>
  <c r="L3170" i="3"/>
  <c r="H3171" i="3"/>
  <c r="I3171" i="3"/>
  <c r="K3171" i="3"/>
  <c r="L3171" i="3"/>
  <c r="H3172" i="3"/>
  <c r="I3172" i="3"/>
  <c r="K3172" i="3"/>
  <c r="L3172" i="3"/>
  <c r="H3173" i="3"/>
  <c r="I3173" i="3"/>
  <c r="K3173" i="3"/>
  <c r="L3173" i="3"/>
  <c r="H3174" i="3"/>
  <c r="I3174" i="3"/>
  <c r="K3174" i="3"/>
  <c r="L3174" i="3"/>
  <c r="H3175" i="3"/>
  <c r="I3175" i="3"/>
  <c r="K3175" i="3"/>
  <c r="L3175" i="3"/>
  <c r="H3176" i="3"/>
  <c r="I3176" i="3"/>
  <c r="K3176" i="3"/>
  <c r="L3176" i="3"/>
  <c r="H3177" i="3"/>
  <c r="I3177" i="3"/>
  <c r="K3177" i="3"/>
  <c r="L3177" i="3"/>
  <c r="H3178" i="3"/>
  <c r="I3178" i="3"/>
  <c r="K3178" i="3"/>
  <c r="L3178" i="3"/>
  <c r="H3179" i="3"/>
  <c r="I3179" i="3"/>
  <c r="K3179" i="3"/>
  <c r="L3179" i="3"/>
  <c r="H3180" i="3"/>
  <c r="I3180" i="3"/>
  <c r="K3180" i="3"/>
  <c r="L3180" i="3"/>
  <c r="H3181" i="3"/>
  <c r="I3181" i="3"/>
  <c r="K3181" i="3"/>
  <c r="L3181" i="3"/>
  <c r="H3182" i="3"/>
  <c r="I3182" i="3"/>
  <c r="K3182" i="3"/>
  <c r="L3182" i="3"/>
  <c r="H3183" i="3"/>
  <c r="I3183" i="3"/>
  <c r="K3183" i="3"/>
  <c r="L3183" i="3"/>
  <c r="H3184" i="3"/>
  <c r="I3184" i="3"/>
  <c r="K3184" i="3"/>
  <c r="L3184" i="3"/>
  <c r="H3185" i="3"/>
  <c r="I3185" i="3"/>
  <c r="K3185" i="3"/>
  <c r="L3185" i="3"/>
  <c r="H3186" i="3"/>
  <c r="I3186" i="3"/>
  <c r="K3186" i="3"/>
  <c r="L3186" i="3"/>
  <c r="H3187" i="3"/>
  <c r="I3187" i="3"/>
  <c r="K3187" i="3"/>
  <c r="L3187" i="3"/>
  <c r="H3188" i="3"/>
  <c r="I3188" i="3"/>
  <c r="K3188" i="3"/>
  <c r="L3188" i="3"/>
  <c r="H3189" i="3"/>
  <c r="I3189" i="3"/>
  <c r="K3189" i="3"/>
  <c r="L3189" i="3"/>
  <c r="H3190" i="3"/>
  <c r="I3190" i="3"/>
  <c r="K3190" i="3"/>
  <c r="L3190" i="3"/>
  <c r="H3191" i="3"/>
  <c r="I3191" i="3"/>
  <c r="K3191" i="3"/>
  <c r="L3191" i="3"/>
  <c r="H3192" i="3"/>
  <c r="I3192" i="3"/>
  <c r="K3192" i="3"/>
  <c r="L3192" i="3"/>
  <c r="H3193" i="3"/>
  <c r="I3193" i="3"/>
  <c r="K3193" i="3"/>
  <c r="L3193" i="3"/>
  <c r="H3194" i="3"/>
  <c r="I3194" i="3"/>
  <c r="K3194" i="3"/>
  <c r="L3194" i="3"/>
  <c r="H3195" i="3"/>
  <c r="I3195" i="3"/>
  <c r="K3195" i="3"/>
  <c r="L3195" i="3"/>
  <c r="H3196" i="3"/>
  <c r="I3196" i="3"/>
  <c r="K3196" i="3"/>
  <c r="L3196" i="3"/>
  <c r="H3197" i="3"/>
  <c r="I3197" i="3"/>
  <c r="K3197" i="3"/>
  <c r="L3197" i="3"/>
  <c r="H3198" i="3"/>
  <c r="I3198" i="3"/>
  <c r="K3198" i="3"/>
  <c r="L3198" i="3"/>
  <c r="H3199" i="3"/>
  <c r="I3199" i="3"/>
  <c r="K3199" i="3"/>
  <c r="L3199" i="3"/>
  <c r="H3200" i="3"/>
  <c r="I3200" i="3"/>
  <c r="K3200" i="3"/>
  <c r="L3200" i="3"/>
  <c r="H3201" i="3"/>
  <c r="I3201" i="3"/>
  <c r="K3201" i="3"/>
  <c r="L3201" i="3"/>
  <c r="H3202" i="3"/>
  <c r="I3202" i="3"/>
  <c r="K3202" i="3"/>
  <c r="L3202" i="3"/>
  <c r="H3203" i="3"/>
  <c r="I3203" i="3"/>
  <c r="K3203" i="3"/>
  <c r="L3203" i="3"/>
  <c r="H3204" i="3"/>
  <c r="I3204" i="3"/>
  <c r="K3204" i="3"/>
  <c r="L3204" i="3"/>
  <c r="H3205" i="3"/>
  <c r="I3205" i="3"/>
  <c r="K3205" i="3"/>
  <c r="L3205" i="3"/>
  <c r="H3206" i="3"/>
  <c r="I3206" i="3"/>
  <c r="K3206" i="3"/>
  <c r="L3206" i="3"/>
  <c r="H3207" i="3"/>
  <c r="I3207" i="3"/>
  <c r="K3207" i="3"/>
  <c r="L3207" i="3"/>
  <c r="H3208" i="3"/>
  <c r="I3208" i="3"/>
  <c r="K3208" i="3"/>
  <c r="L3208" i="3"/>
  <c r="H3209" i="3"/>
  <c r="I3209" i="3"/>
  <c r="K3209" i="3"/>
  <c r="L3209" i="3"/>
  <c r="H3210" i="3"/>
  <c r="I3210" i="3"/>
  <c r="K3210" i="3"/>
  <c r="L3210" i="3"/>
  <c r="H3211" i="3"/>
  <c r="I3211" i="3"/>
  <c r="K3211" i="3"/>
  <c r="L3211" i="3"/>
  <c r="H3212" i="3"/>
  <c r="I3212" i="3"/>
  <c r="K3212" i="3"/>
  <c r="L3212" i="3"/>
  <c r="H3213" i="3"/>
  <c r="I3213" i="3"/>
  <c r="K3213" i="3"/>
  <c r="L3213" i="3"/>
  <c r="H3214" i="3"/>
  <c r="I3214" i="3"/>
  <c r="K3214" i="3"/>
  <c r="L3214" i="3"/>
  <c r="H3215" i="3"/>
  <c r="I3215" i="3"/>
  <c r="K3215" i="3"/>
  <c r="L3215" i="3"/>
  <c r="H3216" i="3"/>
  <c r="I3216" i="3"/>
  <c r="K3216" i="3"/>
  <c r="L3216" i="3"/>
  <c r="H3217" i="3"/>
  <c r="I3217" i="3"/>
  <c r="K3217" i="3"/>
  <c r="L3217" i="3"/>
  <c r="H3218" i="3"/>
  <c r="I3218" i="3"/>
  <c r="K3218" i="3"/>
  <c r="L3218" i="3"/>
  <c r="H3219" i="3"/>
  <c r="I3219" i="3"/>
  <c r="K3219" i="3"/>
  <c r="L3219" i="3"/>
  <c r="H3220" i="3"/>
  <c r="I3220" i="3"/>
  <c r="K3220" i="3"/>
  <c r="L3220" i="3"/>
  <c r="H3221" i="3"/>
  <c r="I3221" i="3"/>
  <c r="K3221" i="3"/>
  <c r="L3221" i="3"/>
  <c r="H3222" i="3"/>
  <c r="I3222" i="3"/>
  <c r="K3222" i="3"/>
  <c r="L3222" i="3"/>
  <c r="H3223" i="3"/>
  <c r="I3223" i="3"/>
  <c r="K3223" i="3"/>
  <c r="L3223" i="3"/>
  <c r="H3224" i="3"/>
  <c r="I3224" i="3"/>
  <c r="K3224" i="3"/>
  <c r="L3224" i="3"/>
  <c r="H3225" i="3"/>
  <c r="I3225" i="3"/>
  <c r="K3225" i="3"/>
  <c r="L3225" i="3"/>
  <c r="H3226" i="3"/>
  <c r="I3226" i="3"/>
  <c r="K3226" i="3"/>
  <c r="L3226" i="3"/>
  <c r="H3227" i="3"/>
  <c r="I3227" i="3"/>
  <c r="K3227" i="3"/>
  <c r="L3227" i="3"/>
  <c r="H3228" i="3"/>
  <c r="I3228" i="3"/>
  <c r="K3228" i="3"/>
  <c r="L3228" i="3"/>
  <c r="H3229" i="3"/>
  <c r="I3229" i="3"/>
  <c r="K3229" i="3"/>
  <c r="L3229" i="3"/>
  <c r="H3230" i="3"/>
  <c r="I3230" i="3"/>
  <c r="K3230" i="3"/>
  <c r="L3230" i="3"/>
  <c r="H3231" i="3"/>
  <c r="I3231" i="3"/>
  <c r="K3231" i="3"/>
  <c r="L3231" i="3"/>
  <c r="H3232" i="3"/>
  <c r="I3232" i="3"/>
  <c r="K3232" i="3"/>
  <c r="L3232" i="3"/>
  <c r="H3233" i="3"/>
  <c r="I3233" i="3"/>
  <c r="K3233" i="3"/>
  <c r="L3233" i="3"/>
  <c r="H3234" i="3"/>
  <c r="I3234" i="3"/>
  <c r="K3234" i="3"/>
  <c r="L3234" i="3"/>
  <c r="H3235" i="3"/>
  <c r="I3235" i="3"/>
  <c r="K3235" i="3"/>
  <c r="L3235" i="3"/>
  <c r="H3236" i="3"/>
  <c r="I3236" i="3"/>
  <c r="K3236" i="3"/>
  <c r="L3236" i="3"/>
  <c r="H3237" i="3"/>
  <c r="I3237" i="3"/>
  <c r="K3237" i="3"/>
  <c r="L3237" i="3"/>
  <c r="H3238" i="3"/>
  <c r="I3238" i="3"/>
  <c r="K3238" i="3"/>
  <c r="L3238" i="3"/>
  <c r="H3239" i="3"/>
  <c r="I3239" i="3"/>
  <c r="K3239" i="3"/>
  <c r="L3239" i="3"/>
  <c r="H3240" i="3"/>
  <c r="I3240" i="3"/>
  <c r="K3240" i="3"/>
  <c r="L3240" i="3"/>
  <c r="H3241" i="3"/>
  <c r="I3241" i="3"/>
  <c r="K3241" i="3"/>
  <c r="L3241" i="3"/>
  <c r="H3242" i="3"/>
  <c r="I3242" i="3"/>
  <c r="K3242" i="3"/>
  <c r="L3242" i="3"/>
  <c r="H3243" i="3"/>
  <c r="I3243" i="3"/>
  <c r="K3243" i="3"/>
  <c r="L3243" i="3"/>
  <c r="H3244" i="3"/>
  <c r="I3244" i="3"/>
  <c r="K3244" i="3"/>
  <c r="L3244" i="3"/>
  <c r="H3245" i="3"/>
  <c r="I3245" i="3"/>
  <c r="K3245" i="3"/>
  <c r="L3245" i="3"/>
  <c r="H3246" i="3"/>
  <c r="I3246" i="3"/>
  <c r="K3246" i="3"/>
  <c r="L3246" i="3"/>
  <c r="H3247" i="3"/>
  <c r="I3247" i="3"/>
  <c r="K3247" i="3"/>
  <c r="L3247" i="3"/>
  <c r="H3248" i="3"/>
  <c r="I3248" i="3"/>
  <c r="K3248" i="3"/>
  <c r="L3248" i="3"/>
  <c r="H3249" i="3"/>
  <c r="I3249" i="3"/>
  <c r="K3249" i="3"/>
  <c r="L3249" i="3"/>
  <c r="H3250" i="3"/>
  <c r="I3250" i="3"/>
  <c r="K3250" i="3"/>
  <c r="L3250" i="3"/>
  <c r="H3251" i="3"/>
  <c r="I3251" i="3"/>
  <c r="K3251" i="3"/>
  <c r="L3251" i="3"/>
  <c r="H3252" i="3"/>
  <c r="I3252" i="3"/>
  <c r="K3252" i="3"/>
  <c r="L3252" i="3"/>
  <c r="H3253" i="3"/>
  <c r="I3253" i="3"/>
  <c r="K3253" i="3"/>
  <c r="L3253" i="3"/>
  <c r="H3254" i="3"/>
  <c r="I3254" i="3"/>
  <c r="K3254" i="3"/>
  <c r="L3254" i="3"/>
  <c r="H3255" i="3"/>
  <c r="I3255" i="3"/>
  <c r="K3255" i="3"/>
  <c r="L3255" i="3"/>
  <c r="H3256" i="3"/>
  <c r="I3256" i="3"/>
  <c r="K3256" i="3"/>
  <c r="L3256" i="3"/>
  <c r="H3257" i="3"/>
  <c r="I3257" i="3"/>
  <c r="K3257" i="3"/>
  <c r="L3257" i="3"/>
  <c r="H3258" i="3"/>
  <c r="I3258" i="3"/>
  <c r="K3258" i="3"/>
  <c r="L3258" i="3"/>
  <c r="H3259" i="3"/>
  <c r="I3259" i="3"/>
  <c r="K3259" i="3"/>
  <c r="L3259" i="3"/>
  <c r="H3260" i="3"/>
  <c r="I3260" i="3"/>
  <c r="K3260" i="3"/>
  <c r="L3260" i="3"/>
  <c r="H3261" i="3"/>
  <c r="I3261" i="3"/>
  <c r="K3261" i="3"/>
  <c r="L3261" i="3"/>
  <c r="H3262" i="3"/>
  <c r="I3262" i="3"/>
  <c r="K3262" i="3"/>
  <c r="L3262" i="3"/>
  <c r="H3263" i="3"/>
  <c r="I3263" i="3"/>
  <c r="K3263" i="3"/>
  <c r="L3263" i="3"/>
  <c r="H3264" i="3"/>
  <c r="I3264" i="3"/>
  <c r="K3264" i="3"/>
  <c r="L3264" i="3"/>
  <c r="H3265" i="3"/>
  <c r="I3265" i="3"/>
  <c r="K3265" i="3"/>
  <c r="L3265" i="3"/>
  <c r="H3266" i="3"/>
  <c r="I3266" i="3"/>
  <c r="K3266" i="3"/>
  <c r="L3266" i="3"/>
  <c r="H3267" i="3"/>
  <c r="I3267" i="3"/>
  <c r="K3267" i="3"/>
  <c r="L3267" i="3"/>
  <c r="H3268" i="3"/>
  <c r="I3268" i="3"/>
  <c r="K3268" i="3"/>
  <c r="L3268" i="3"/>
  <c r="H3269" i="3"/>
  <c r="I3269" i="3"/>
  <c r="K3269" i="3"/>
  <c r="L3269" i="3"/>
  <c r="H3270" i="3"/>
  <c r="I3270" i="3"/>
  <c r="K3270" i="3"/>
  <c r="L3270" i="3"/>
  <c r="H3271" i="3"/>
  <c r="I3271" i="3"/>
  <c r="K3271" i="3"/>
  <c r="L3271" i="3"/>
  <c r="H3272" i="3"/>
  <c r="I3272" i="3"/>
  <c r="K3272" i="3"/>
  <c r="L3272" i="3"/>
  <c r="H3273" i="3"/>
  <c r="I3273" i="3"/>
  <c r="K3273" i="3"/>
  <c r="L3273" i="3"/>
  <c r="H3274" i="3"/>
  <c r="I3274" i="3"/>
  <c r="K3274" i="3"/>
  <c r="L3274" i="3"/>
  <c r="H3275" i="3"/>
  <c r="I3275" i="3"/>
  <c r="K3275" i="3"/>
  <c r="L3275" i="3"/>
  <c r="H3276" i="3"/>
  <c r="I3276" i="3"/>
  <c r="K3276" i="3"/>
  <c r="L3276" i="3"/>
  <c r="H3277" i="3"/>
  <c r="I3277" i="3"/>
  <c r="K3277" i="3"/>
  <c r="L3277" i="3"/>
  <c r="H3278" i="3"/>
  <c r="I3278" i="3"/>
  <c r="K3278" i="3"/>
  <c r="L3278" i="3"/>
  <c r="H3279" i="3"/>
  <c r="I3279" i="3"/>
  <c r="K3279" i="3"/>
  <c r="L3279" i="3"/>
  <c r="H3280" i="3"/>
  <c r="I3280" i="3"/>
  <c r="K3280" i="3"/>
  <c r="L3280" i="3"/>
  <c r="H3281" i="3"/>
  <c r="I3281" i="3"/>
  <c r="K3281" i="3"/>
  <c r="L3281" i="3"/>
  <c r="H3282" i="3"/>
  <c r="I3282" i="3"/>
  <c r="K3282" i="3"/>
  <c r="L3282" i="3"/>
  <c r="H3283" i="3"/>
  <c r="I3283" i="3"/>
  <c r="K3283" i="3"/>
  <c r="L3283" i="3"/>
  <c r="H3284" i="3"/>
  <c r="I3284" i="3"/>
  <c r="K3284" i="3"/>
  <c r="L3284" i="3"/>
  <c r="H3285" i="3"/>
  <c r="I3285" i="3"/>
  <c r="K3285" i="3"/>
  <c r="L3285" i="3"/>
  <c r="H3286" i="3"/>
  <c r="I3286" i="3"/>
  <c r="K3286" i="3"/>
  <c r="L3286" i="3"/>
  <c r="H3287" i="3"/>
  <c r="I3287" i="3"/>
  <c r="K3287" i="3"/>
  <c r="L3287" i="3"/>
  <c r="H3288" i="3"/>
  <c r="I3288" i="3"/>
  <c r="K3288" i="3"/>
  <c r="L3288" i="3"/>
  <c r="H3289" i="3"/>
  <c r="I3289" i="3"/>
  <c r="K3289" i="3"/>
  <c r="L3289" i="3"/>
  <c r="H3290" i="3"/>
  <c r="I3290" i="3"/>
  <c r="K3290" i="3"/>
  <c r="L3290" i="3"/>
  <c r="H3291" i="3"/>
  <c r="I3291" i="3"/>
  <c r="K3291" i="3"/>
  <c r="L3291" i="3"/>
  <c r="H3292" i="3"/>
  <c r="I3292" i="3"/>
  <c r="K3292" i="3"/>
  <c r="L3292" i="3"/>
  <c r="H3293" i="3"/>
  <c r="I3293" i="3"/>
  <c r="K3293" i="3"/>
  <c r="L3293" i="3"/>
  <c r="H3294" i="3"/>
  <c r="I3294" i="3"/>
  <c r="K3294" i="3"/>
  <c r="L3294" i="3"/>
  <c r="H3295" i="3"/>
  <c r="I3295" i="3"/>
  <c r="K3295" i="3"/>
  <c r="L3295" i="3"/>
  <c r="H3296" i="3"/>
  <c r="I3296" i="3"/>
  <c r="K3296" i="3"/>
  <c r="L3296" i="3"/>
  <c r="H3297" i="3"/>
  <c r="I3297" i="3"/>
  <c r="K3297" i="3"/>
  <c r="L3297" i="3"/>
  <c r="H3298" i="3"/>
  <c r="I3298" i="3"/>
  <c r="K3298" i="3"/>
  <c r="L3298" i="3"/>
  <c r="H3299" i="3"/>
  <c r="I3299" i="3"/>
  <c r="K3299" i="3"/>
  <c r="L3299" i="3"/>
  <c r="H3300" i="3"/>
  <c r="I3300" i="3"/>
  <c r="K3300" i="3"/>
  <c r="L3300" i="3"/>
  <c r="H3301" i="3"/>
  <c r="I3301" i="3"/>
  <c r="K3301" i="3"/>
  <c r="L3301" i="3"/>
  <c r="H3302" i="3"/>
  <c r="I3302" i="3"/>
  <c r="K3302" i="3"/>
  <c r="L3302" i="3"/>
  <c r="H3303" i="3"/>
  <c r="I3303" i="3"/>
  <c r="K3303" i="3"/>
  <c r="L3303" i="3"/>
  <c r="H3304" i="3"/>
  <c r="I3304" i="3"/>
  <c r="K3304" i="3"/>
  <c r="L3304" i="3"/>
  <c r="H3305" i="3"/>
  <c r="I3305" i="3"/>
  <c r="K3305" i="3"/>
  <c r="L3305" i="3"/>
  <c r="H3306" i="3"/>
  <c r="I3306" i="3"/>
  <c r="K3306" i="3"/>
  <c r="L3306" i="3"/>
  <c r="H3307" i="3"/>
  <c r="I3307" i="3"/>
  <c r="K3307" i="3"/>
  <c r="L3307" i="3"/>
  <c r="H3308" i="3"/>
  <c r="I3308" i="3"/>
  <c r="K3308" i="3"/>
  <c r="L3308" i="3"/>
  <c r="H3309" i="3"/>
  <c r="I3309" i="3"/>
  <c r="K3309" i="3"/>
  <c r="L3309" i="3"/>
  <c r="H3310" i="3"/>
  <c r="I3310" i="3"/>
  <c r="K3310" i="3"/>
  <c r="L3310" i="3"/>
  <c r="H3311" i="3"/>
  <c r="I3311" i="3"/>
  <c r="K3311" i="3"/>
  <c r="L3311" i="3"/>
  <c r="H3312" i="3"/>
  <c r="I3312" i="3"/>
  <c r="K3312" i="3"/>
  <c r="L3312" i="3"/>
  <c r="H3313" i="3"/>
  <c r="I3313" i="3"/>
  <c r="K3313" i="3"/>
  <c r="L3313" i="3"/>
  <c r="H3314" i="3"/>
  <c r="I3314" i="3"/>
  <c r="K3314" i="3"/>
  <c r="L3314" i="3"/>
  <c r="H3315" i="3"/>
  <c r="I3315" i="3"/>
  <c r="K3315" i="3"/>
  <c r="L3315" i="3"/>
  <c r="H3316" i="3"/>
  <c r="I3316" i="3"/>
  <c r="K3316" i="3"/>
  <c r="L3316" i="3"/>
  <c r="H3317" i="3"/>
  <c r="I3317" i="3"/>
  <c r="K3317" i="3"/>
  <c r="L3317" i="3"/>
  <c r="H3318" i="3"/>
  <c r="I3318" i="3"/>
  <c r="K3318" i="3"/>
  <c r="L3318" i="3"/>
  <c r="H3319" i="3"/>
  <c r="I3319" i="3"/>
  <c r="K3319" i="3"/>
  <c r="L3319" i="3"/>
  <c r="H3320" i="3"/>
  <c r="I3320" i="3"/>
  <c r="K3320" i="3"/>
  <c r="L3320" i="3"/>
  <c r="H3321" i="3"/>
  <c r="I3321" i="3"/>
  <c r="K3321" i="3"/>
  <c r="L3321" i="3"/>
  <c r="H3322" i="3"/>
  <c r="I3322" i="3"/>
  <c r="K3322" i="3"/>
  <c r="L3322" i="3"/>
  <c r="H3323" i="3"/>
  <c r="I3323" i="3"/>
  <c r="K3323" i="3"/>
  <c r="L3323" i="3"/>
  <c r="H3324" i="3"/>
  <c r="I3324" i="3"/>
  <c r="K3324" i="3"/>
  <c r="L3324" i="3"/>
  <c r="H3325" i="3"/>
  <c r="I3325" i="3"/>
  <c r="K3325" i="3"/>
  <c r="L3325" i="3"/>
  <c r="H3326" i="3"/>
  <c r="I3326" i="3"/>
  <c r="K3326" i="3"/>
  <c r="L3326" i="3"/>
  <c r="H3327" i="3"/>
  <c r="I3327" i="3"/>
  <c r="K3327" i="3"/>
  <c r="L3327" i="3"/>
  <c r="H3328" i="3"/>
  <c r="I3328" i="3"/>
  <c r="K3328" i="3"/>
  <c r="L3328" i="3"/>
  <c r="H3329" i="3"/>
  <c r="I3329" i="3"/>
  <c r="K3329" i="3"/>
  <c r="L3329" i="3"/>
  <c r="H3330" i="3"/>
  <c r="I3330" i="3"/>
  <c r="K3330" i="3"/>
  <c r="L3330" i="3"/>
  <c r="H3331" i="3"/>
  <c r="I3331" i="3"/>
  <c r="K3331" i="3"/>
  <c r="L3331" i="3"/>
  <c r="H3332" i="3"/>
  <c r="I3332" i="3"/>
  <c r="K3332" i="3"/>
  <c r="L3332" i="3"/>
  <c r="H3333" i="3"/>
  <c r="I3333" i="3"/>
  <c r="K3333" i="3"/>
  <c r="L3333" i="3"/>
  <c r="H3334" i="3"/>
  <c r="I3334" i="3"/>
  <c r="K3334" i="3"/>
  <c r="L3334" i="3"/>
  <c r="H3335" i="3"/>
  <c r="I3335" i="3"/>
  <c r="K3335" i="3"/>
  <c r="L3335" i="3"/>
  <c r="H3336" i="3"/>
  <c r="I3336" i="3"/>
  <c r="K3336" i="3"/>
  <c r="L3336" i="3"/>
  <c r="H3337" i="3"/>
  <c r="I3337" i="3"/>
  <c r="K3337" i="3"/>
  <c r="L3337" i="3"/>
  <c r="H3338" i="3"/>
  <c r="I3338" i="3"/>
  <c r="K3338" i="3"/>
  <c r="L3338" i="3"/>
  <c r="H3339" i="3"/>
  <c r="I3339" i="3"/>
  <c r="K3339" i="3"/>
  <c r="L3339" i="3"/>
  <c r="H3340" i="3"/>
  <c r="I3340" i="3"/>
  <c r="K3340" i="3"/>
  <c r="L3340" i="3"/>
  <c r="H3341" i="3"/>
  <c r="I3341" i="3"/>
  <c r="K3341" i="3"/>
  <c r="L3341" i="3"/>
  <c r="H3342" i="3"/>
  <c r="I3342" i="3"/>
  <c r="K3342" i="3"/>
  <c r="L3342" i="3"/>
  <c r="H3343" i="3"/>
  <c r="I3343" i="3"/>
  <c r="K3343" i="3"/>
  <c r="L3343" i="3"/>
  <c r="H3344" i="3"/>
  <c r="I3344" i="3"/>
  <c r="K3344" i="3"/>
  <c r="L3344" i="3"/>
  <c r="H3345" i="3"/>
  <c r="I3345" i="3"/>
  <c r="K3345" i="3"/>
  <c r="L3345" i="3"/>
  <c r="H3346" i="3"/>
  <c r="I3346" i="3"/>
  <c r="K3346" i="3"/>
  <c r="L3346" i="3"/>
  <c r="H3347" i="3"/>
  <c r="I3347" i="3"/>
  <c r="K3347" i="3"/>
  <c r="L3347" i="3"/>
  <c r="H3348" i="3"/>
  <c r="I3348" i="3"/>
  <c r="K3348" i="3"/>
  <c r="L3348" i="3"/>
  <c r="H3349" i="3"/>
  <c r="I3349" i="3"/>
  <c r="K3349" i="3"/>
  <c r="L3349" i="3"/>
  <c r="H3350" i="3"/>
  <c r="I3350" i="3"/>
  <c r="K3350" i="3"/>
  <c r="L3350" i="3"/>
  <c r="H3351" i="3"/>
  <c r="I3351" i="3"/>
  <c r="K3351" i="3"/>
  <c r="L3351" i="3"/>
  <c r="H3352" i="3"/>
  <c r="I3352" i="3"/>
  <c r="K3352" i="3"/>
  <c r="L3352" i="3"/>
  <c r="H3353" i="3"/>
  <c r="I3353" i="3"/>
  <c r="K3353" i="3"/>
  <c r="L3353" i="3"/>
  <c r="H3354" i="3"/>
  <c r="I3354" i="3"/>
  <c r="K3354" i="3"/>
  <c r="L3354" i="3"/>
  <c r="H3355" i="3"/>
  <c r="I3355" i="3"/>
  <c r="K3355" i="3"/>
  <c r="L3355" i="3"/>
  <c r="H3356" i="3"/>
  <c r="I3356" i="3"/>
  <c r="K3356" i="3"/>
  <c r="L3356" i="3"/>
  <c r="H3357" i="3"/>
  <c r="I3357" i="3"/>
  <c r="K3357" i="3"/>
  <c r="L3357" i="3"/>
  <c r="H3358" i="3"/>
  <c r="I3358" i="3"/>
  <c r="K3358" i="3"/>
  <c r="L3358" i="3"/>
  <c r="H3359" i="3"/>
  <c r="I3359" i="3"/>
  <c r="K3359" i="3"/>
  <c r="L3359" i="3"/>
  <c r="H3360" i="3"/>
  <c r="I3360" i="3"/>
  <c r="K3360" i="3"/>
  <c r="L3360" i="3"/>
  <c r="H3361" i="3"/>
  <c r="I3361" i="3"/>
  <c r="K3361" i="3"/>
  <c r="L3361" i="3"/>
  <c r="H3362" i="3"/>
  <c r="I3362" i="3"/>
  <c r="K3362" i="3"/>
  <c r="L3362" i="3"/>
  <c r="H3363" i="3"/>
  <c r="I3363" i="3"/>
  <c r="K3363" i="3"/>
  <c r="L3363" i="3"/>
  <c r="H3364" i="3"/>
  <c r="I3364" i="3"/>
  <c r="K3364" i="3"/>
  <c r="L3364" i="3"/>
  <c r="H3365" i="3"/>
  <c r="I3365" i="3"/>
  <c r="K3365" i="3"/>
  <c r="L3365" i="3"/>
  <c r="H3366" i="3"/>
  <c r="I3366" i="3"/>
  <c r="K3366" i="3"/>
  <c r="L3366" i="3"/>
  <c r="H3367" i="3"/>
  <c r="I3367" i="3"/>
  <c r="K3367" i="3"/>
  <c r="L3367" i="3"/>
  <c r="H3368" i="3"/>
  <c r="I3368" i="3"/>
  <c r="K3368" i="3"/>
  <c r="L3368" i="3"/>
  <c r="H3369" i="3"/>
  <c r="I3369" i="3"/>
  <c r="K3369" i="3"/>
  <c r="L3369" i="3"/>
  <c r="H3370" i="3"/>
  <c r="I3370" i="3"/>
  <c r="K3370" i="3"/>
  <c r="L3370" i="3"/>
  <c r="H3371" i="3"/>
  <c r="I3371" i="3"/>
  <c r="K3371" i="3"/>
  <c r="L3371" i="3"/>
  <c r="H3372" i="3"/>
  <c r="I3372" i="3"/>
  <c r="K3372" i="3"/>
  <c r="L3372" i="3"/>
  <c r="H3373" i="3"/>
  <c r="I3373" i="3"/>
  <c r="K3373" i="3"/>
  <c r="L3373" i="3"/>
  <c r="H3374" i="3"/>
  <c r="I3374" i="3"/>
  <c r="K3374" i="3"/>
  <c r="L3374" i="3"/>
  <c r="H3375" i="3"/>
  <c r="I3375" i="3"/>
  <c r="K3375" i="3"/>
  <c r="L3375" i="3"/>
  <c r="H3376" i="3"/>
  <c r="I3376" i="3"/>
  <c r="K3376" i="3"/>
  <c r="L3376" i="3"/>
  <c r="H3377" i="3"/>
  <c r="I3377" i="3"/>
  <c r="K3377" i="3"/>
  <c r="L3377" i="3"/>
  <c r="H3378" i="3"/>
  <c r="I3378" i="3"/>
  <c r="K3378" i="3"/>
  <c r="L3378" i="3"/>
  <c r="H3379" i="3"/>
  <c r="I3379" i="3"/>
  <c r="K3379" i="3"/>
  <c r="L3379" i="3"/>
  <c r="H3380" i="3"/>
  <c r="I3380" i="3"/>
  <c r="K3380" i="3"/>
  <c r="L3380" i="3"/>
  <c r="H3381" i="3"/>
  <c r="I3381" i="3"/>
  <c r="K3381" i="3"/>
  <c r="L3381" i="3"/>
  <c r="H3382" i="3"/>
  <c r="I3382" i="3"/>
  <c r="K3382" i="3"/>
  <c r="L3382" i="3"/>
  <c r="H3383" i="3"/>
  <c r="I3383" i="3"/>
  <c r="K3383" i="3"/>
  <c r="L3383" i="3"/>
  <c r="H3384" i="3"/>
  <c r="I3384" i="3"/>
  <c r="K3384" i="3"/>
  <c r="L3384" i="3"/>
  <c r="H3385" i="3"/>
  <c r="I3385" i="3"/>
  <c r="K3385" i="3"/>
  <c r="L3385" i="3"/>
  <c r="H3386" i="3"/>
  <c r="I3386" i="3"/>
  <c r="K3386" i="3"/>
  <c r="L3386" i="3"/>
  <c r="H3387" i="3"/>
  <c r="I3387" i="3"/>
  <c r="K3387" i="3"/>
  <c r="L3387" i="3"/>
  <c r="H3388" i="3"/>
  <c r="I3388" i="3"/>
  <c r="K3388" i="3"/>
  <c r="L3388" i="3"/>
  <c r="H3389" i="3"/>
  <c r="I3389" i="3"/>
  <c r="K3389" i="3"/>
  <c r="L3389" i="3"/>
  <c r="H3390" i="3"/>
  <c r="I3390" i="3"/>
  <c r="K3390" i="3"/>
  <c r="L3390" i="3"/>
  <c r="H3391" i="3"/>
  <c r="I3391" i="3"/>
  <c r="K3391" i="3"/>
  <c r="L3391" i="3"/>
  <c r="H3392" i="3"/>
  <c r="I3392" i="3"/>
  <c r="K3392" i="3"/>
  <c r="L3392" i="3"/>
  <c r="H3393" i="3"/>
  <c r="I3393" i="3"/>
  <c r="K3393" i="3"/>
  <c r="L3393" i="3"/>
  <c r="H3394" i="3"/>
  <c r="I3394" i="3"/>
  <c r="K3394" i="3"/>
  <c r="L3394" i="3"/>
  <c r="H3395" i="3"/>
  <c r="I3395" i="3"/>
  <c r="K3395" i="3"/>
  <c r="L3395" i="3"/>
  <c r="H3396" i="3"/>
  <c r="I3396" i="3"/>
  <c r="K3396" i="3"/>
  <c r="L3396" i="3"/>
  <c r="H3397" i="3"/>
  <c r="I3397" i="3"/>
  <c r="K3397" i="3"/>
  <c r="L3397" i="3"/>
  <c r="H3398" i="3"/>
  <c r="I3398" i="3"/>
  <c r="K3398" i="3"/>
  <c r="L3398" i="3"/>
  <c r="H3399" i="3"/>
  <c r="I3399" i="3"/>
  <c r="K3399" i="3"/>
  <c r="L3399" i="3"/>
  <c r="H3400" i="3"/>
  <c r="I3400" i="3"/>
  <c r="K3400" i="3"/>
  <c r="L3400" i="3"/>
  <c r="H3401" i="3"/>
  <c r="I3401" i="3"/>
  <c r="K3401" i="3"/>
  <c r="L3401" i="3"/>
  <c r="H3402" i="3"/>
  <c r="I3402" i="3"/>
  <c r="K3402" i="3"/>
  <c r="L3402" i="3"/>
  <c r="H3403" i="3"/>
  <c r="I3403" i="3"/>
  <c r="K3403" i="3"/>
  <c r="L3403" i="3"/>
  <c r="H3404" i="3"/>
  <c r="I3404" i="3"/>
  <c r="K3404" i="3"/>
  <c r="L3404" i="3"/>
  <c r="H3405" i="3"/>
  <c r="I3405" i="3"/>
  <c r="K3405" i="3"/>
  <c r="L3405" i="3"/>
  <c r="H3406" i="3"/>
  <c r="I3406" i="3"/>
  <c r="K3406" i="3"/>
  <c r="L3406" i="3"/>
  <c r="H3407" i="3"/>
  <c r="I3407" i="3"/>
  <c r="K3407" i="3"/>
  <c r="L3407" i="3"/>
  <c r="H3408" i="3"/>
  <c r="I3408" i="3"/>
  <c r="K3408" i="3"/>
  <c r="L3408" i="3"/>
  <c r="H3409" i="3"/>
  <c r="I3409" i="3"/>
  <c r="K3409" i="3"/>
  <c r="L3409" i="3"/>
  <c r="H3410" i="3"/>
  <c r="I3410" i="3"/>
  <c r="K3410" i="3"/>
  <c r="L3410" i="3"/>
  <c r="H3411" i="3"/>
  <c r="I3411" i="3"/>
  <c r="K3411" i="3"/>
  <c r="L3411" i="3"/>
  <c r="H3412" i="3"/>
  <c r="I3412" i="3"/>
  <c r="K3412" i="3"/>
  <c r="L3412" i="3"/>
  <c r="H3413" i="3"/>
  <c r="I3413" i="3"/>
  <c r="K3413" i="3"/>
  <c r="L3413" i="3"/>
  <c r="H3414" i="3"/>
  <c r="I3414" i="3"/>
  <c r="K3414" i="3"/>
  <c r="L3414" i="3"/>
  <c r="H3415" i="3"/>
  <c r="I3415" i="3"/>
  <c r="K3415" i="3"/>
  <c r="L3415" i="3"/>
  <c r="H3416" i="3"/>
  <c r="I3416" i="3"/>
  <c r="K3416" i="3"/>
  <c r="L3416" i="3"/>
  <c r="H3417" i="3"/>
  <c r="I3417" i="3"/>
  <c r="K3417" i="3"/>
  <c r="L3417" i="3"/>
  <c r="H3418" i="3"/>
  <c r="I3418" i="3"/>
  <c r="K3418" i="3"/>
  <c r="L3418" i="3"/>
  <c r="H3419" i="3"/>
  <c r="I3419" i="3"/>
  <c r="K3419" i="3"/>
  <c r="L3419" i="3"/>
  <c r="H3420" i="3"/>
  <c r="I3420" i="3"/>
  <c r="K3420" i="3"/>
  <c r="L3420" i="3"/>
  <c r="H3421" i="3"/>
  <c r="I3421" i="3"/>
  <c r="K3421" i="3"/>
  <c r="L3421" i="3"/>
  <c r="H3422" i="3"/>
  <c r="I3422" i="3"/>
  <c r="K3422" i="3"/>
  <c r="L3422" i="3"/>
  <c r="H3423" i="3"/>
  <c r="I3423" i="3"/>
  <c r="K3423" i="3"/>
  <c r="L3423" i="3"/>
  <c r="H3424" i="3"/>
  <c r="I3424" i="3"/>
  <c r="K3424" i="3"/>
  <c r="L3424" i="3"/>
  <c r="H3425" i="3"/>
  <c r="I3425" i="3"/>
  <c r="K3425" i="3"/>
  <c r="L3425" i="3"/>
  <c r="H3426" i="3"/>
  <c r="I3426" i="3"/>
  <c r="K3426" i="3"/>
  <c r="L3426" i="3"/>
  <c r="H3427" i="3"/>
  <c r="I3427" i="3"/>
  <c r="K3427" i="3"/>
  <c r="L3427" i="3"/>
  <c r="H3428" i="3"/>
  <c r="I3428" i="3"/>
  <c r="K3428" i="3"/>
  <c r="L3428" i="3"/>
  <c r="H3429" i="3"/>
  <c r="I3429" i="3"/>
  <c r="K3429" i="3"/>
  <c r="L3429" i="3"/>
  <c r="H3430" i="3"/>
  <c r="I3430" i="3"/>
  <c r="K3430" i="3"/>
  <c r="L3430" i="3"/>
  <c r="H3431" i="3"/>
  <c r="I3431" i="3"/>
  <c r="K3431" i="3"/>
  <c r="L3431" i="3"/>
  <c r="H3432" i="3"/>
  <c r="I3432" i="3"/>
  <c r="K3432" i="3"/>
  <c r="L3432" i="3"/>
  <c r="H3433" i="3"/>
  <c r="I3433" i="3"/>
  <c r="K3433" i="3"/>
  <c r="L3433" i="3"/>
  <c r="H3434" i="3"/>
  <c r="I3434" i="3"/>
  <c r="K3434" i="3"/>
  <c r="L3434" i="3"/>
  <c r="H3435" i="3"/>
  <c r="I3435" i="3"/>
  <c r="K3435" i="3"/>
  <c r="L3435" i="3"/>
  <c r="H3436" i="3"/>
  <c r="I3436" i="3"/>
  <c r="K3436" i="3"/>
  <c r="L3436" i="3"/>
  <c r="H3437" i="3"/>
  <c r="I3437" i="3"/>
  <c r="K3437" i="3"/>
  <c r="L3437" i="3"/>
  <c r="H3438" i="3"/>
  <c r="I3438" i="3"/>
  <c r="K3438" i="3"/>
  <c r="L3438" i="3"/>
  <c r="H3439" i="3"/>
  <c r="I3439" i="3"/>
  <c r="K3439" i="3"/>
  <c r="L3439" i="3"/>
  <c r="H3440" i="3"/>
  <c r="I3440" i="3"/>
  <c r="K3440" i="3"/>
  <c r="L3440" i="3"/>
  <c r="H3441" i="3"/>
  <c r="I3441" i="3"/>
  <c r="K3441" i="3"/>
  <c r="L3441" i="3"/>
  <c r="H3442" i="3"/>
  <c r="I3442" i="3"/>
  <c r="K3442" i="3"/>
  <c r="L3442" i="3"/>
  <c r="H3443" i="3"/>
  <c r="I3443" i="3"/>
  <c r="K3443" i="3"/>
  <c r="L3443" i="3"/>
  <c r="H3444" i="3"/>
  <c r="I3444" i="3"/>
  <c r="K3444" i="3"/>
  <c r="L3444" i="3"/>
  <c r="H3445" i="3"/>
  <c r="I3445" i="3"/>
  <c r="K3445" i="3"/>
  <c r="L3445" i="3"/>
  <c r="H3446" i="3"/>
  <c r="I3446" i="3"/>
  <c r="K3446" i="3"/>
  <c r="L3446" i="3"/>
  <c r="H3447" i="3"/>
  <c r="I3447" i="3"/>
  <c r="K3447" i="3"/>
  <c r="L3447" i="3"/>
  <c r="H3448" i="3"/>
  <c r="I3448" i="3"/>
  <c r="K3448" i="3"/>
  <c r="L3448" i="3"/>
  <c r="H3449" i="3"/>
  <c r="I3449" i="3"/>
  <c r="K3449" i="3"/>
  <c r="L3449" i="3"/>
  <c r="H3450" i="3"/>
  <c r="I3450" i="3"/>
  <c r="K3450" i="3"/>
  <c r="L3450" i="3"/>
  <c r="H3451" i="3"/>
  <c r="I3451" i="3"/>
  <c r="K3451" i="3"/>
  <c r="L3451" i="3"/>
  <c r="H3452" i="3"/>
  <c r="I3452" i="3"/>
  <c r="K3452" i="3"/>
  <c r="L3452" i="3"/>
  <c r="H3453" i="3"/>
  <c r="I3453" i="3"/>
  <c r="K3453" i="3"/>
  <c r="L3453" i="3"/>
  <c r="H3454" i="3"/>
  <c r="I3454" i="3"/>
  <c r="K3454" i="3"/>
  <c r="L3454" i="3"/>
  <c r="H3455" i="3"/>
  <c r="I3455" i="3"/>
  <c r="K3455" i="3"/>
  <c r="L3455" i="3"/>
  <c r="H3456" i="3"/>
  <c r="I3456" i="3"/>
  <c r="K3456" i="3"/>
  <c r="L3456" i="3"/>
  <c r="H3457" i="3"/>
  <c r="I3457" i="3"/>
  <c r="K3457" i="3"/>
  <c r="L3457" i="3"/>
  <c r="H3458" i="3"/>
  <c r="I3458" i="3"/>
  <c r="K3458" i="3"/>
  <c r="L3458" i="3"/>
  <c r="H3459" i="3"/>
  <c r="I3459" i="3"/>
  <c r="K3459" i="3"/>
  <c r="L3459" i="3"/>
  <c r="H3460" i="3"/>
  <c r="I3460" i="3"/>
  <c r="K3460" i="3"/>
  <c r="L3460" i="3"/>
  <c r="H3461" i="3"/>
  <c r="I3461" i="3"/>
  <c r="K3461" i="3"/>
  <c r="L3461" i="3"/>
  <c r="H3462" i="3"/>
  <c r="I3462" i="3"/>
  <c r="K3462" i="3"/>
  <c r="L3462" i="3"/>
  <c r="H3463" i="3"/>
  <c r="I3463" i="3"/>
  <c r="K3463" i="3"/>
  <c r="L3463" i="3"/>
  <c r="H3464" i="3"/>
  <c r="I3464" i="3"/>
  <c r="K3464" i="3"/>
  <c r="L3464" i="3"/>
  <c r="H3465" i="3"/>
  <c r="I3465" i="3"/>
  <c r="K3465" i="3"/>
  <c r="L3465" i="3"/>
  <c r="H3466" i="3"/>
  <c r="I3466" i="3"/>
  <c r="K3466" i="3"/>
  <c r="L3466" i="3"/>
  <c r="H3467" i="3"/>
  <c r="I3467" i="3"/>
  <c r="K3467" i="3"/>
  <c r="L3467" i="3"/>
  <c r="H3468" i="3"/>
  <c r="I3468" i="3"/>
  <c r="K3468" i="3"/>
  <c r="L3468" i="3"/>
  <c r="H3469" i="3"/>
  <c r="I3469" i="3"/>
  <c r="K3469" i="3"/>
  <c r="L3469" i="3"/>
  <c r="H3470" i="3"/>
  <c r="I3470" i="3"/>
  <c r="K3470" i="3"/>
  <c r="L3470" i="3"/>
  <c r="H3471" i="3"/>
  <c r="I3471" i="3"/>
  <c r="K3471" i="3"/>
  <c r="L3471" i="3"/>
  <c r="H3472" i="3"/>
  <c r="I3472" i="3"/>
  <c r="K3472" i="3"/>
  <c r="L3472" i="3"/>
  <c r="H3473" i="3"/>
  <c r="I3473" i="3"/>
  <c r="K3473" i="3"/>
  <c r="L3473" i="3"/>
  <c r="H3474" i="3"/>
  <c r="I3474" i="3"/>
  <c r="K3474" i="3"/>
  <c r="L3474" i="3"/>
  <c r="H3475" i="3"/>
  <c r="I3475" i="3"/>
  <c r="K3475" i="3"/>
  <c r="L3475" i="3"/>
  <c r="H3476" i="3"/>
  <c r="I3476" i="3"/>
  <c r="K3476" i="3"/>
  <c r="L3476" i="3"/>
  <c r="H3477" i="3"/>
  <c r="I3477" i="3"/>
  <c r="K3477" i="3"/>
  <c r="L3477" i="3"/>
  <c r="H3478" i="3"/>
  <c r="I3478" i="3"/>
  <c r="K3478" i="3"/>
  <c r="L3478" i="3"/>
  <c r="H3479" i="3"/>
  <c r="I3479" i="3"/>
  <c r="K3479" i="3"/>
  <c r="L3479" i="3"/>
  <c r="H3480" i="3"/>
  <c r="I3480" i="3"/>
  <c r="K3480" i="3"/>
  <c r="L3480" i="3"/>
  <c r="H3481" i="3"/>
  <c r="I3481" i="3"/>
  <c r="K3481" i="3"/>
  <c r="L3481" i="3"/>
  <c r="H3482" i="3"/>
  <c r="I3482" i="3"/>
  <c r="K3482" i="3"/>
  <c r="L3482" i="3"/>
  <c r="H3483" i="3"/>
  <c r="I3483" i="3"/>
  <c r="K3483" i="3"/>
  <c r="L3483" i="3"/>
  <c r="H3484" i="3"/>
  <c r="I3484" i="3"/>
  <c r="K3484" i="3"/>
  <c r="L3484" i="3"/>
  <c r="H3485" i="3"/>
  <c r="I3485" i="3"/>
  <c r="K3485" i="3"/>
  <c r="L3485" i="3"/>
  <c r="H3486" i="3"/>
  <c r="I3486" i="3"/>
  <c r="K3486" i="3"/>
  <c r="L3486" i="3"/>
  <c r="H3487" i="3"/>
  <c r="I3487" i="3"/>
  <c r="K3487" i="3"/>
  <c r="L3487" i="3"/>
  <c r="H3488" i="3"/>
  <c r="I3488" i="3"/>
  <c r="K3488" i="3"/>
  <c r="L3488" i="3"/>
  <c r="H3489" i="3"/>
  <c r="I3489" i="3"/>
  <c r="K3489" i="3"/>
  <c r="L3489" i="3"/>
  <c r="H3490" i="3"/>
  <c r="I3490" i="3"/>
  <c r="K3490" i="3"/>
  <c r="L3490" i="3"/>
  <c r="H3491" i="3"/>
  <c r="I3491" i="3"/>
  <c r="K3491" i="3"/>
  <c r="L3491" i="3"/>
  <c r="H3492" i="3"/>
  <c r="I3492" i="3"/>
  <c r="K3492" i="3"/>
  <c r="L3492" i="3"/>
  <c r="H3493" i="3"/>
  <c r="I3493" i="3"/>
  <c r="K3493" i="3"/>
  <c r="L3493" i="3"/>
  <c r="H3494" i="3"/>
  <c r="I3494" i="3"/>
  <c r="K3494" i="3"/>
  <c r="L3494" i="3"/>
  <c r="H3495" i="3"/>
  <c r="I3495" i="3"/>
  <c r="K3495" i="3"/>
  <c r="L3495" i="3"/>
  <c r="H3496" i="3"/>
  <c r="I3496" i="3"/>
  <c r="K3496" i="3"/>
  <c r="L3496" i="3"/>
  <c r="H3497" i="3"/>
  <c r="I3497" i="3"/>
  <c r="K3497" i="3"/>
  <c r="L3497" i="3"/>
  <c r="H3498" i="3"/>
  <c r="I3498" i="3"/>
  <c r="K3498" i="3"/>
  <c r="L3498" i="3"/>
  <c r="H3499" i="3"/>
  <c r="I3499" i="3"/>
  <c r="K3499" i="3"/>
  <c r="L3499" i="3"/>
  <c r="H3500" i="3"/>
  <c r="I3500" i="3"/>
  <c r="K3500" i="3"/>
  <c r="L3500" i="3"/>
  <c r="H3501" i="3"/>
  <c r="I3501" i="3"/>
  <c r="K3501" i="3"/>
  <c r="L3501" i="3"/>
  <c r="H3502" i="3"/>
  <c r="I3502" i="3"/>
  <c r="K3502" i="3"/>
  <c r="L3502" i="3"/>
  <c r="H3503" i="3"/>
  <c r="I3503" i="3"/>
  <c r="K3503" i="3"/>
  <c r="L3503" i="3"/>
  <c r="H3504" i="3"/>
  <c r="I3504" i="3"/>
  <c r="K3504" i="3"/>
  <c r="L3504" i="3"/>
  <c r="H3505" i="3"/>
  <c r="I3505" i="3"/>
  <c r="K3505" i="3"/>
  <c r="L3505" i="3"/>
  <c r="H3506" i="3"/>
  <c r="I3506" i="3"/>
  <c r="K3506" i="3"/>
  <c r="L3506" i="3"/>
  <c r="H3507" i="3"/>
  <c r="I3507" i="3"/>
  <c r="K3507" i="3"/>
  <c r="L3507" i="3"/>
  <c r="H3508" i="3"/>
  <c r="I3508" i="3"/>
  <c r="K3508" i="3"/>
  <c r="L3508" i="3"/>
  <c r="H3509" i="3"/>
  <c r="I3509" i="3"/>
  <c r="K3509" i="3"/>
  <c r="L3509" i="3"/>
  <c r="H3510" i="3"/>
  <c r="I3510" i="3"/>
  <c r="K3510" i="3"/>
  <c r="L3510" i="3"/>
  <c r="H3511" i="3"/>
  <c r="I3511" i="3"/>
  <c r="K3511" i="3"/>
  <c r="L3511" i="3"/>
  <c r="H3512" i="3"/>
  <c r="I3512" i="3"/>
  <c r="K3512" i="3"/>
  <c r="L3512" i="3"/>
  <c r="H3513" i="3"/>
  <c r="I3513" i="3"/>
  <c r="K3513" i="3"/>
  <c r="L3513" i="3"/>
  <c r="H3514" i="3"/>
  <c r="I3514" i="3"/>
  <c r="K3514" i="3"/>
  <c r="L3514" i="3"/>
  <c r="H3515" i="3"/>
  <c r="I3515" i="3"/>
  <c r="K3515" i="3"/>
  <c r="L3515" i="3"/>
  <c r="H3516" i="3"/>
  <c r="I3516" i="3"/>
  <c r="K3516" i="3"/>
  <c r="L3516" i="3"/>
  <c r="H3517" i="3"/>
  <c r="I3517" i="3"/>
  <c r="K3517" i="3"/>
  <c r="L3517" i="3"/>
  <c r="H3518" i="3"/>
  <c r="I3518" i="3"/>
  <c r="K3518" i="3"/>
  <c r="L3518" i="3"/>
  <c r="H3519" i="3"/>
  <c r="I3519" i="3"/>
  <c r="K3519" i="3"/>
  <c r="L3519" i="3"/>
  <c r="H3520" i="3"/>
  <c r="I3520" i="3"/>
  <c r="K3520" i="3"/>
  <c r="L3520" i="3"/>
  <c r="H3521" i="3"/>
  <c r="I3521" i="3"/>
  <c r="K3521" i="3"/>
  <c r="L3521" i="3"/>
  <c r="H3522" i="3"/>
  <c r="I3522" i="3"/>
  <c r="K3522" i="3"/>
  <c r="L3522" i="3"/>
  <c r="H3523" i="3"/>
  <c r="I3523" i="3"/>
  <c r="K3523" i="3"/>
  <c r="L3523" i="3"/>
  <c r="H3524" i="3"/>
  <c r="I3524" i="3"/>
  <c r="K3524" i="3"/>
  <c r="L3524" i="3"/>
  <c r="H3525" i="3"/>
  <c r="I3525" i="3"/>
  <c r="K3525" i="3"/>
  <c r="L3525" i="3"/>
  <c r="H3526" i="3"/>
  <c r="I3526" i="3"/>
  <c r="K3526" i="3"/>
  <c r="L3526" i="3"/>
  <c r="H3527" i="3"/>
  <c r="I3527" i="3"/>
  <c r="K3527" i="3"/>
  <c r="L3527" i="3"/>
  <c r="H3528" i="3"/>
  <c r="I3528" i="3"/>
  <c r="K3528" i="3"/>
  <c r="L3528" i="3"/>
  <c r="H3529" i="3"/>
  <c r="I3529" i="3"/>
  <c r="K3529" i="3"/>
  <c r="L3529" i="3"/>
  <c r="H3530" i="3"/>
  <c r="I3530" i="3"/>
  <c r="K3530" i="3"/>
  <c r="L3530" i="3"/>
  <c r="H3531" i="3"/>
  <c r="I3531" i="3"/>
  <c r="K3531" i="3"/>
  <c r="L3531" i="3"/>
  <c r="H3532" i="3"/>
  <c r="I3532" i="3"/>
  <c r="K3532" i="3"/>
  <c r="L3532" i="3"/>
  <c r="H3533" i="3"/>
  <c r="I3533" i="3"/>
  <c r="K3533" i="3"/>
  <c r="L3533" i="3"/>
  <c r="H3534" i="3"/>
  <c r="I3534" i="3"/>
  <c r="K3534" i="3"/>
  <c r="L3534" i="3"/>
  <c r="H3535" i="3"/>
  <c r="I3535" i="3"/>
  <c r="K3535" i="3"/>
  <c r="L3535" i="3"/>
  <c r="H3536" i="3"/>
  <c r="I3536" i="3"/>
  <c r="K3536" i="3"/>
  <c r="L3536" i="3"/>
  <c r="H3537" i="3"/>
  <c r="I3537" i="3"/>
  <c r="K3537" i="3"/>
  <c r="L3537" i="3"/>
  <c r="H3538" i="3"/>
  <c r="I3538" i="3"/>
  <c r="K3538" i="3"/>
  <c r="L3538" i="3"/>
  <c r="H3539" i="3"/>
  <c r="I3539" i="3"/>
  <c r="K3539" i="3"/>
  <c r="L3539" i="3"/>
  <c r="H3540" i="3"/>
  <c r="I3540" i="3"/>
  <c r="K3540" i="3"/>
  <c r="L3540" i="3"/>
  <c r="H3541" i="3"/>
  <c r="I3541" i="3"/>
  <c r="K3541" i="3"/>
  <c r="L3541" i="3"/>
  <c r="H3542" i="3"/>
  <c r="I3542" i="3"/>
  <c r="K3542" i="3"/>
  <c r="L3542" i="3"/>
  <c r="H3543" i="3"/>
  <c r="I3543" i="3"/>
  <c r="K3543" i="3"/>
  <c r="L3543" i="3"/>
  <c r="H3544" i="3"/>
  <c r="I3544" i="3"/>
  <c r="K3544" i="3"/>
  <c r="L3544" i="3"/>
  <c r="H3545" i="3"/>
  <c r="I3545" i="3"/>
  <c r="K3545" i="3"/>
  <c r="L3545" i="3"/>
  <c r="H3546" i="3"/>
  <c r="I3546" i="3"/>
  <c r="K3546" i="3"/>
  <c r="L3546" i="3"/>
  <c r="H3547" i="3"/>
  <c r="I3547" i="3"/>
  <c r="K3547" i="3"/>
  <c r="L3547" i="3"/>
  <c r="H3548" i="3"/>
  <c r="I3548" i="3"/>
  <c r="K3548" i="3"/>
  <c r="L3548" i="3"/>
  <c r="H3549" i="3"/>
  <c r="I3549" i="3"/>
  <c r="K3549" i="3"/>
  <c r="L3549" i="3"/>
  <c r="H3550" i="3"/>
  <c r="I3550" i="3"/>
  <c r="K3550" i="3"/>
  <c r="L3550" i="3"/>
  <c r="H3551" i="3"/>
  <c r="I3551" i="3"/>
  <c r="K3551" i="3"/>
  <c r="L3551" i="3"/>
  <c r="H3552" i="3"/>
  <c r="I3552" i="3"/>
  <c r="K3552" i="3"/>
  <c r="L3552" i="3"/>
  <c r="H3553" i="3"/>
  <c r="I3553" i="3"/>
  <c r="K3553" i="3"/>
  <c r="L3553" i="3"/>
  <c r="H3554" i="3"/>
  <c r="I3554" i="3"/>
  <c r="K3554" i="3"/>
  <c r="L3554" i="3"/>
  <c r="H3555" i="3"/>
  <c r="I3555" i="3"/>
  <c r="K3555" i="3"/>
  <c r="L3555" i="3"/>
  <c r="H3556" i="3"/>
  <c r="I3556" i="3"/>
  <c r="K3556" i="3"/>
  <c r="L3556" i="3"/>
  <c r="H3557" i="3"/>
  <c r="I3557" i="3"/>
  <c r="K3557" i="3"/>
  <c r="L3557" i="3"/>
  <c r="H3558" i="3"/>
  <c r="I3558" i="3"/>
  <c r="K3558" i="3"/>
  <c r="L3558" i="3"/>
  <c r="H3559" i="3"/>
  <c r="I3559" i="3"/>
  <c r="K3559" i="3"/>
  <c r="L3559" i="3"/>
  <c r="H3560" i="3"/>
  <c r="I3560" i="3"/>
  <c r="K3560" i="3"/>
  <c r="L3560" i="3"/>
  <c r="H3561" i="3"/>
  <c r="I3561" i="3"/>
  <c r="K3561" i="3"/>
  <c r="L3561" i="3"/>
  <c r="H3562" i="3"/>
  <c r="I3562" i="3"/>
  <c r="K3562" i="3"/>
  <c r="L3562" i="3"/>
  <c r="H3563" i="3"/>
  <c r="I3563" i="3"/>
  <c r="K3563" i="3"/>
  <c r="L3563" i="3"/>
  <c r="H3564" i="3"/>
  <c r="I3564" i="3"/>
  <c r="K3564" i="3"/>
  <c r="L3564" i="3"/>
  <c r="H3565" i="3"/>
  <c r="I3565" i="3"/>
  <c r="K3565" i="3"/>
  <c r="L3565" i="3"/>
  <c r="H3566" i="3"/>
  <c r="I3566" i="3"/>
  <c r="K3566" i="3"/>
  <c r="L3566" i="3"/>
  <c r="H3567" i="3"/>
  <c r="I3567" i="3"/>
  <c r="K3567" i="3"/>
  <c r="L3567" i="3"/>
  <c r="H3568" i="3"/>
  <c r="I3568" i="3"/>
  <c r="K3568" i="3"/>
  <c r="L3568" i="3"/>
  <c r="H3569" i="3"/>
  <c r="I3569" i="3"/>
  <c r="K3569" i="3"/>
  <c r="L3569" i="3"/>
  <c r="H3570" i="3"/>
  <c r="I3570" i="3"/>
  <c r="K3570" i="3"/>
  <c r="L3570" i="3"/>
  <c r="H3571" i="3"/>
  <c r="I3571" i="3"/>
  <c r="K3571" i="3"/>
  <c r="L3571" i="3"/>
  <c r="H3572" i="3"/>
  <c r="I3572" i="3"/>
  <c r="K3572" i="3"/>
  <c r="L3572" i="3"/>
  <c r="H3573" i="3"/>
  <c r="I3573" i="3"/>
  <c r="K3573" i="3"/>
  <c r="L3573" i="3"/>
  <c r="H3574" i="3"/>
  <c r="I3574" i="3"/>
  <c r="K3574" i="3"/>
  <c r="L3574" i="3"/>
  <c r="H3575" i="3"/>
  <c r="I3575" i="3"/>
  <c r="K3575" i="3"/>
  <c r="L3575" i="3"/>
  <c r="H3576" i="3"/>
  <c r="I3576" i="3"/>
  <c r="K3576" i="3"/>
  <c r="L3576" i="3"/>
  <c r="H3577" i="3"/>
  <c r="I3577" i="3"/>
  <c r="K3577" i="3"/>
  <c r="L3577" i="3"/>
  <c r="H3578" i="3"/>
  <c r="I3578" i="3"/>
  <c r="K3578" i="3"/>
  <c r="L3578" i="3"/>
  <c r="H3579" i="3"/>
  <c r="I3579" i="3"/>
  <c r="K3579" i="3"/>
  <c r="L3579" i="3"/>
  <c r="H3580" i="3"/>
  <c r="I3580" i="3"/>
  <c r="K3580" i="3"/>
  <c r="L3580" i="3"/>
  <c r="H3581" i="3"/>
  <c r="I3581" i="3"/>
  <c r="K3581" i="3"/>
  <c r="L3581" i="3"/>
  <c r="H3582" i="3"/>
  <c r="I3582" i="3"/>
  <c r="K3582" i="3"/>
  <c r="L3582" i="3"/>
  <c r="H3583" i="3"/>
  <c r="I3583" i="3"/>
  <c r="K3583" i="3"/>
  <c r="L3583" i="3"/>
  <c r="H3584" i="3"/>
  <c r="I3584" i="3"/>
  <c r="K3584" i="3"/>
  <c r="L3584" i="3"/>
  <c r="H3585" i="3"/>
  <c r="I3585" i="3"/>
  <c r="K3585" i="3"/>
  <c r="L3585" i="3"/>
  <c r="H3586" i="3"/>
  <c r="I3586" i="3"/>
  <c r="K3586" i="3"/>
  <c r="L3586" i="3"/>
  <c r="H3587" i="3"/>
  <c r="I3587" i="3"/>
  <c r="K3587" i="3"/>
  <c r="L3587" i="3"/>
  <c r="H3588" i="3"/>
  <c r="I3588" i="3"/>
  <c r="K3588" i="3"/>
  <c r="L3588" i="3"/>
  <c r="H3589" i="3"/>
  <c r="I3589" i="3"/>
  <c r="K3589" i="3"/>
  <c r="L3589" i="3"/>
  <c r="H3590" i="3"/>
  <c r="I3590" i="3"/>
  <c r="K3590" i="3"/>
  <c r="L3590" i="3"/>
  <c r="H3591" i="3"/>
  <c r="I3591" i="3"/>
  <c r="K3591" i="3"/>
  <c r="L3591" i="3"/>
  <c r="H3592" i="3"/>
  <c r="I3592" i="3"/>
  <c r="K3592" i="3"/>
  <c r="L3592" i="3"/>
  <c r="H3593" i="3"/>
  <c r="I3593" i="3"/>
  <c r="K3593" i="3"/>
  <c r="L3593" i="3"/>
  <c r="H3594" i="3"/>
  <c r="I3594" i="3"/>
  <c r="K3594" i="3"/>
  <c r="L3594" i="3"/>
  <c r="H3595" i="3"/>
  <c r="I3595" i="3"/>
  <c r="K3595" i="3"/>
  <c r="L3595" i="3"/>
  <c r="H3596" i="3"/>
  <c r="I3596" i="3"/>
  <c r="K3596" i="3"/>
  <c r="L3596" i="3"/>
  <c r="H3597" i="3"/>
  <c r="I3597" i="3"/>
  <c r="K3597" i="3"/>
  <c r="L3597" i="3"/>
  <c r="H3598" i="3"/>
  <c r="I3598" i="3"/>
  <c r="K3598" i="3"/>
  <c r="L3598" i="3"/>
  <c r="H3599" i="3"/>
  <c r="I3599" i="3"/>
  <c r="K3599" i="3"/>
  <c r="L3599" i="3"/>
  <c r="H3600" i="3"/>
  <c r="I3600" i="3"/>
  <c r="K3600" i="3"/>
  <c r="L3600" i="3"/>
  <c r="H3601" i="3"/>
  <c r="I3601" i="3"/>
  <c r="K3601" i="3"/>
  <c r="L3601" i="3"/>
  <c r="H3602" i="3"/>
  <c r="I3602" i="3"/>
  <c r="K3602" i="3"/>
  <c r="L3602" i="3"/>
  <c r="H3603" i="3"/>
  <c r="I3603" i="3"/>
  <c r="K3603" i="3"/>
  <c r="L3603" i="3"/>
  <c r="H3604" i="3"/>
  <c r="I3604" i="3"/>
  <c r="K3604" i="3"/>
  <c r="L3604" i="3"/>
  <c r="H3605" i="3"/>
  <c r="I3605" i="3"/>
  <c r="K3605" i="3"/>
  <c r="L3605" i="3"/>
  <c r="H3606" i="3"/>
  <c r="I3606" i="3"/>
  <c r="K3606" i="3"/>
  <c r="L3606" i="3"/>
  <c r="H3607" i="3"/>
  <c r="I3607" i="3"/>
  <c r="K3607" i="3"/>
  <c r="L3607" i="3"/>
  <c r="H3608" i="3"/>
  <c r="I3608" i="3"/>
  <c r="K3608" i="3"/>
  <c r="L3608" i="3"/>
  <c r="H3609" i="3"/>
  <c r="I3609" i="3"/>
  <c r="K3609" i="3"/>
  <c r="L3609" i="3"/>
  <c r="H3610" i="3"/>
  <c r="I3610" i="3"/>
  <c r="K3610" i="3"/>
  <c r="L3610" i="3"/>
  <c r="H3611" i="3"/>
  <c r="I3611" i="3"/>
  <c r="K3611" i="3"/>
  <c r="L3611" i="3"/>
  <c r="H3612" i="3"/>
  <c r="I3612" i="3"/>
  <c r="K3612" i="3"/>
  <c r="L3612" i="3"/>
  <c r="H3613" i="3"/>
  <c r="I3613" i="3"/>
  <c r="K3613" i="3"/>
  <c r="L3613" i="3"/>
  <c r="H3614" i="3"/>
  <c r="I3614" i="3"/>
  <c r="K3614" i="3"/>
  <c r="L3614" i="3"/>
  <c r="H3615" i="3"/>
  <c r="I3615" i="3"/>
  <c r="K3615" i="3"/>
  <c r="L3615" i="3"/>
  <c r="H3616" i="3"/>
  <c r="I3616" i="3"/>
  <c r="K3616" i="3"/>
  <c r="L3616" i="3"/>
  <c r="H3617" i="3"/>
  <c r="I3617" i="3"/>
  <c r="K3617" i="3"/>
  <c r="L3617" i="3"/>
  <c r="H3618" i="3"/>
  <c r="I3618" i="3"/>
  <c r="K3618" i="3"/>
  <c r="L3618" i="3"/>
  <c r="H3619" i="3"/>
  <c r="I3619" i="3"/>
  <c r="K3619" i="3"/>
  <c r="L3619" i="3"/>
  <c r="H3620" i="3"/>
  <c r="I3620" i="3"/>
  <c r="K3620" i="3"/>
  <c r="L3620" i="3"/>
  <c r="H3621" i="3"/>
  <c r="I3621" i="3"/>
  <c r="K3621" i="3"/>
  <c r="L3621" i="3"/>
  <c r="H3622" i="3"/>
  <c r="I3622" i="3"/>
  <c r="K3622" i="3"/>
  <c r="L3622" i="3"/>
  <c r="H3623" i="3"/>
  <c r="I3623" i="3"/>
  <c r="K3623" i="3"/>
  <c r="L3623" i="3"/>
  <c r="H3624" i="3"/>
  <c r="I3624" i="3"/>
  <c r="K3624" i="3"/>
  <c r="L3624" i="3"/>
  <c r="H3625" i="3"/>
  <c r="I3625" i="3"/>
  <c r="K3625" i="3"/>
  <c r="L3625" i="3"/>
  <c r="H3626" i="3"/>
  <c r="I3626" i="3"/>
  <c r="K3626" i="3"/>
  <c r="L3626" i="3"/>
  <c r="H3627" i="3"/>
  <c r="I3627" i="3"/>
  <c r="K3627" i="3"/>
  <c r="L3627" i="3"/>
  <c r="H3628" i="3"/>
  <c r="I3628" i="3"/>
  <c r="K3628" i="3"/>
  <c r="L3628" i="3"/>
  <c r="H3629" i="3"/>
  <c r="I3629" i="3"/>
  <c r="K3629" i="3"/>
  <c r="L3629" i="3"/>
  <c r="H3630" i="3"/>
  <c r="I3630" i="3"/>
  <c r="K3630" i="3"/>
  <c r="L3630" i="3"/>
  <c r="H3631" i="3"/>
  <c r="I3631" i="3"/>
  <c r="K3631" i="3"/>
  <c r="L3631" i="3"/>
  <c r="H3632" i="3"/>
  <c r="I3632" i="3"/>
  <c r="K3632" i="3"/>
  <c r="L3632" i="3"/>
  <c r="H3633" i="3"/>
  <c r="I3633" i="3"/>
  <c r="K3633" i="3"/>
  <c r="L3633" i="3"/>
  <c r="H3634" i="3"/>
  <c r="I3634" i="3"/>
  <c r="K3634" i="3"/>
  <c r="L3634" i="3"/>
  <c r="H3635" i="3"/>
  <c r="I3635" i="3"/>
  <c r="K3635" i="3"/>
  <c r="L3635" i="3"/>
  <c r="H3636" i="3"/>
  <c r="I3636" i="3"/>
  <c r="K3636" i="3"/>
  <c r="L3636" i="3"/>
  <c r="H3637" i="3"/>
  <c r="I3637" i="3"/>
  <c r="K3637" i="3"/>
  <c r="L3637" i="3"/>
  <c r="H3638" i="3"/>
  <c r="I3638" i="3"/>
  <c r="K3638" i="3"/>
  <c r="L3638" i="3"/>
  <c r="H3639" i="3"/>
  <c r="I3639" i="3"/>
  <c r="K3639" i="3"/>
  <c r="L3639" i="3"/>
  <c r="H3640" i="3"/>
  <c r="I3640" i="3"/>
  <c r="K3640" i="3"/>
  <c r="L3640" i="3"/>
  <c r="H3641" i="3"/>
  <c r="I3641" i="3"/>
  <c r="K3641" i="3"/>
  <c r="L3641" i="3"/>
  <c r="H3642" i="3"/>
  <c r="I3642" i="3"/>
  <c r="K3642" i="3"/>
  <c r="L3642" i="3"/>
  <c r="H3643" i="3"/>
  <c r="I3643" i="3"/>
  <c r="K3643" i="3"/>
  <c r="L3643" i="3"/>
  <c r="H3644" i="3"/>
  <c r="I3644" i="3"/>
  <c r="K3644" i="3"/>
  <c r="L3644" i="3"/>
  <c r="H3645" i="3"/>
  <c r="I3645" i="3"/>
  <c r="K3645" i="3"/>
  <c r="L3645" i="3"/>
  <c r="H3646" i="3"/>
  <c r="I3646" i="3"/>
  <c r="K3646" i="3"/>
  <c r="L3646" i="3"/>
  <c r="H3647" i="3"/>
  <c r="I3647" i="3"/>
  <c r="K3647" i="3"/>
  <c r="L3647" i="3"/>
  <c r="H3648" i="3"/>
  <c r="I3648" i="3"/>
  <c r="K3648" i="3"/>
  <c r="L3648" i="3"/>
  <c r="H3649" i="3"/>
  <c r="I3649" i="3"/>
  <c r="K3649" i="3"/>
  <c r="L3649" i="3"/>
  <c r="H3650" i="3"/>
  <c r="I3650" i="3"/>
  <c r="K3650" i="3"/>
  <c r="L3650" i="3"/>
  <c r="H3651" i="3"/>
  <c r="I3651" i="3"/>
  <c r="K3651" i="3"/>
  <c r="L3651" i="3"/>
  <c r="H3652" i="3"/>
  <c r="I3652" i="3"/>
  <c r="K3652" i="3"/>
  <c r="L3652" i="3"/>
  <c r="H3653" i="3"/>
  <c r="I3653" i="3"/>
  <c r="K3653" i="3"/>
  <c r="L3653" i="3"/>
  <c r="H3654" i="3"/>
  <c r="I3654" i="3"/>
  <c r="K3654" i="3"/>
  <c r="L3654" i="3"/>
  <c r="H3655" i="3"/>
  <c r="I3655" i="3"/>
  <c r="K3655" i="3"/>
  <c r="L3655" i="3"/>
  <c r="H3656" i="3"/>
  <c r="I3656" i="3"/>
  <c r="K3656" i="3"/>
  <c r="L3656" i="3"/>
  <c r="H3657" i="3"/>
  <c r="I3657" i="3"/>
  <c r="K3657" i="3"/>
  <c r="L3657" i="3"/>
  <c r="H3658" i="3"/>
  <c r="I3658" i="3"/>
  <c r="K3658" i="3"/>
  <c r="L3658" i="3"/>
  <c r="H3659" i="3"/>
  <c r="I3659" i="3"/>
  <c r="K3659" i="3"/>
  <c r="L3659" i="3"/>
  <c r="H3660" i="3"/>
  <c r="I3660" i="3"/>
  <c r="K3660" i="3"/>
  <c r="L3660" i="3"/>
  <c r="H3661" i="3"/>
  <c r="I3661" i="3"/>
  <c r="K3661" i="3"/>
  <c r="L3661" i="3"/>
  <c r="H3662" i="3"/>
  <c r="I3662" i="3"/>
  <c r="K3662" i="3"/>
  <c r="L3662" i="3"/>
  <c r="H3663" i="3"/>
  <c r="I3663" i="3"/>
  <c r="K3663" i="3"/>
  <c r="L3663" i="3"/>
  <c r="H3664" i="3"/>
  <c r="I3664" i="3"/>
  <c r="K3664" i="3"/>
  <c r="L3664" i="3"/>
  <c r="H3665" i="3"/>
  <c r="I3665" i="3"/>
  <c r="K3665" i="3"/>
  <c r="L3665" i="3"/>
  <c r="H3666" i="3"/>
  <c r="I3666" i="3"/>
  <c r="K3666" i="3"/>
  <c r="L3666" i="3"/>
  <c r="H3667" i="3"/>
  <c r="I3667" i="3"/>
  <c r="K3667" i="3"/>
  <c r="L3667" i="3"/>
  <c r="H3668" i="3"/>
  <c r="I3668" i="3"/>
  <c r="K3668" i="3"/>
  <c r="L3668" i="3"/>
  <c r="H3669" i="3"/>
  <c r="I3669" i="3"/>
  <c r="K3669" i="3"/>
  <c r="L3669" i="3"/>
  <c r="H3670" i="3"/>
  <c r="I3670" i="3"/>
  <c r="K3670" i="3"/>
  <c r="L3670" i="3"/>
  <c r="H3671" i="3"/>
  <c r="I3671" i="3"/>
  <c r="K3671" i="3"/>
  <c r="L3671" i="3"/>
  <c r="H3672" i="3"/>
  <c r="I3672" i="3"/>
  <c r="K3672" i="3"/>
  <c r="L3672" i="3"/>
  <c r="H3673" i="3"/>
  <c r="I3673" i="3"/>
  <c r="K3673" i="3"/>
  <c r="L3673" i="3"/>
  <c r="H3674" i="3"/>
  <c r="I3674" i="3"/>
  <c r="K3674" i="3"/>
  <c r="L3674" i="3"/>
  <c r="H3675" i="3"/>
  <c r="I3675" i="3"/>
  <c r="K3675" i="3"/>
  <c r="L3675" i="3"/>
  <c r="H3676" i="3"/>
  <c r="I3676" i="3"/>
  <c r="K3676" i="3"/>
  <c r="L3676" i="3"/>
  <c r="H3677" i="3"/>
  <c r="I3677" i="3"/>
  <c r="K3677" i="3"/>
  <c r="L3677" i="3"/>
  <c r="H3678" i="3"/>
  <c r="I3678" i="3"/>
  <c r="K3678" i="3"/>
  <c r="L3678" i="3"/>
  <c r="H3679" i="3"/>
  <c r="I3679" i="3"/>
  <c r="K3679" i="3"/>
  <c r="L3679" i="3"/>
  <c r="H3680" i="3"/>
  <c r="I3680" i="3"/>
  <c r="K3680" i="3"/>
  <c r="L3680" i="3"/>
  <c r="H3681" i="3"/>
  <c r="I3681" i="3"/>
  <c r="K3681" i="3"/>
  <c r="L3681" i="3"/>
  <c r="H3682" i="3"/>
  <c r="I3682" i="3"/>
  <c r="K3682" i="3"/>
  <c r="L3682" i="3"/>
  <c r="H3683" i="3"/>
  <c r="I3683" i="3"/>
  <c r="K3683" i="3"/>
  <c r="L3683" i="3"/>
  <c r="H3684" i="3"/>
  <c r="I3684" i="3"/>
  <c r="K3684" i="3"/>
  <c r="L3684" i="3"/>
  <c r="H3685" i="3"/>
  <c r="I3685" i="3"/>
  <c r="K3685" i="3"/>
  <c r="L3685" i="3"/>
  <c r="H3686" i="3"/>
  <c r="I3686" i="3"/>
  <c r="K3686" i="3"/>
  <c r="L3686" i="3"/>
  <c r="H3687" i="3"/>
  <c r="I3687" i="3"/>
  <c r="K3687" i="3"/>
  <c r="L3687" i="3"/>
  <c r="H3688" i="3"/>
  <c r="I3688" i="3"/>
  <c r="K3688" i="3"/>
  <c r="L3688" i="3"/>
  <c r="H3689" i="3"/>
  <c r="I3689" i="3"/>
  <c r="K3689" i="3"/>
  <c r="L3689" i="3"/>
  <c r="H3690" i="3"/>
  <c r="I3690" i="3"/>
  <c r="K3690" i="3"/>
  <c r="L3690" i="3"/>
  <c r="H3691" i="3"/>
  <c r="I3691" i="3"/>
  <c r="K3691" i="3"/>
  <c r="L3691" i="3"/>
  <c r="H3692" i="3"/>
  <c r="I3692" i="3"/>
  <c r="K3692" i="3"/>
  <c r="L3692" i="3"/>
  <c r="H3693" i="3"/>
  <c r="I3693" i="3"/>
  <c r="K3693" i="3"/>
  <c r="L3693" i="3"/>
  <c r="H3694" i="3"/>
  <c r="I3694" i="3"/>
  <c r="K3694" i="3"/>
  <c r="L3694" i="3"/>
  <c r="H3695" i="3"/>
  <c r="I3695" i="3"/>
  <c r="K3695" i="3"/>
  <c r="L3695" i="3"/>
  <c r="H3696" i="3"/>
  <c r="I3696" i="3"/>
  <c r="K3696" i="3"/>
  <c r="L3696" i="3"/>
  <c r="H3697" i="3"/>
  <c r="I3697" i="3"/>
  <c r="K3697" i="3"/>
  <c r="L3697" i="3"/>
  <c r="H3698" i="3"/>
  <c r="I3698" i="3"/>
  <c r="K3698" i="3"/>
  <c r="L3698" i="3"/>
  <c r="H3699" i="3"/>
  <c r="I3699" i="3"/>
  <c r="K3699" i="3"/>
  <c r="L3699" i="3"/>
  <c r="H3700" i="3"/>
  <c r="I3700" i="3"/>
  <c r="K3700" i="3"/>
  <c r="L3700" i="3"/>
  <c r="H3701" i="3"/>
  <c r="I3701" i="3"/>
  <c r="K3701" i="3"/>
  <c r="L3701" i="3"/>
  <c r="H3702" i="3"/>
  <c r="I3702" i="3"/>
  <c r="K3702" i="3"/>
  <c r="L3702" i="3"/>
  <c r="H3703" i="3"/>
  <c r="I3703" i="3"/>
  <c r="K3703" i="3"/>
  <c r="L3703" i="3"/>
  <c r="H3704" i="3"/>
  <c r="I3704" i="3"/>
  <c r="K3704" i="3"/>
  <c r="L3704" i="3"/>
  <c r="H3705" i="3"/>
  <c r="I3705" i="3"/>
  <c r="K3705" i="3"/>
  <c r="L3705" i="3"/>
  <c r="H3706" i="3"/>
  <c r="I3706" i="3"/>
  <c r="K3706" i="3"/>
  <c r="L3706" i="3"/>
  <c r="H3707" i="3"/>
  <c r="I3707" i="3"/>
  <c r="K3707" i="3"/>
  <c r="L3707" i="3"/>
  <c r="H3708" i="3"/>
  <c r="I3708" i="3"/>
  <c r="K3708" i="3"/>
  <c r="L3708" i="3"/>
  <c r="H3709" i="3"/>
  <c r="I3709" i="3"/>
  <c r="K3709" i="3"/>
  <c r="L3709" i="3"/>
  <c r="H3710" i="3"/>
  <c r="I3710" i="3"/>
  <c r="K3710" i="3"/>
  <c r="L3710" i="3"/>
  <c r="H3711" i="3"/>
  <c r="I3711" i="3"/>
  <c r="K3711" i="3"/>
  <c r="L3711" i="3"/>
  <c r="H3712" i="3"/>
  <c r="I3712" i="3"/>
  <c r="K3712" i="3"/>
  <c r="L3712" i="3"/>
  <c r="H3713" i="3"/>
  <c r="I3713" i="3"/>
  <c r="K3713" i="3"/>
  <c r="L3713" i="3"/>
  <c r="H3714" i="3"/>
  <c r="I3714" i="3"/>
  <c r="K3714" i="3"/>
  <c r="L3714" i="3"/>
  <c r="H3715" i="3"/>
  <c r="I3715" i="3"/>
  <c r="K3715" i="3"/>
  <c r="L3715" i="3"/>
  <c r="H3716" i="3"/>
  <c r="I3716" i="3"/>
  <c r="K3716" i="3"/>
  <c r="L3716" i="3"/>
  <c r="H3717" i="3"/>
  <c r="I3717" i="3"/>
  <c r="K3717" i="3"/>
  <c r="L3717" i="3"/>
  <c r="H3718" i="3"/>
  <c r="I3718" i="3"/>
  <c r="K3718" i="3"/>
  <c r="L3718" i="3"/>
  <c r="H3719" i="3"/>
  <c r="I3719" i="3"/>
  <c r="K3719" i="3"/>
  <c r="L3719" i="3"/>
  <c r="H3720" i="3"/>
  <c r="I3720" i="3"/>
  <c r="K3720" i="3"/>
  <c r="L3720" i="3"/>
  <c r="H3721" i="3"/>
  <c r="I3721" i="3"/>
  <c r="K3721" i="3"/>
  <c r="L3721" i="3"/>
  <c r="H3722" i="3"/>
  <c r="I3722" i="3"/>
  <c r="K3722" i="3"/>
  <c r="L3722" i="3"/>
  <c r="H3723" i="3"/>
  <c r="I3723" i="3"/>
  <c r="K3723" i="3"/>
  <c r="L3723" i="3"/>
  <c r="H3724" i="3"/>
  <c r="I3724" i="3"/>
  <c r="K3724" i="3"/>
  <c r="L3724" i="3"/>
  <c r="H3725" i="3"/>
  <c r="I3725" i="3"/>
  <c r="K3725" i="3"/>
  <c r="L3725" i="3"/>
  <c r="H3726" i="3"/>
  <c r="I3726" i="3"/>
  <c r="K3726" i="3"/>
  <c r="L3726" i="3"/>
  <c r="H3727" i="3"/>
  <c r="I3727" i="3"/>
  <c r="K3727" i="3"/>
  <c r="L3727" i="3"/>
  <c r="H3728" i="3"/>
  <c r="I3728" i="3"/>
  <c r="K3728" i="3"/>
  <c r="L3728" i="3"/>
  <c r="H3729" i="3"/>
  <c r="I3729" i="3"/>
  <c r="K3729" i="3"/>
  <c r="L3729" i="3"/>
  <c r="H3730" i="3"/>
  <c r="I3730" i="3"/>
  <c r="K3730" i="3"/>
  <c r="L3730" i="3"/>
  <c r="H3731" i="3"/>
  <c r="I3731" i="3"/>
  <c r="K3731" i="3"/>
  <c r="L3731" i="3"/>
  <c r="H3732" i="3"/>
  <c r="I3732" i="3"/>
  <c r="K3732" i="3"/>
  <c r="L3732" i="3"/>
  <c r="H3733" i="3"/>
  <c r="I3733" i="3"/>
  <c r="K3733" i="3"/>
  <c r="L3733" i="3"/>
  <c r="H3734" i="3"/>
  <c r="I3734" i="3"/>
  <c r="K3734" i="3"/>
  <c r="L3734" i="3"/>
  <c r="H3735" i="3"/>
  <c r="I3735" i="3"/>
  <c r="K3735" i="3"/>
  <c r="L3735" i="3"/>
  <c r="H3736" i="3"/>
  <c r="I3736" i="3"/>
  <c r="K3736" i="3"/>
  <c r="L3736" i="3"/>
  <c r="H3737" i="3"/>
  <c r="I3737" i="3"/>
  <c r="K3737" i="3"/>
  <c r="L3737" i="3"/>
  <c r="H3738" i="3"/>
  <c r="I3738" i="3"/>
  <c r="K3738" i="3"/>
  <c r="L3738" i="3"/>
  <c r="H3739" i="3"/>
  <c r="I3739" i="3"/>
  <c r="K3739" i="3"/>
  <c r="L3739" i="3"/>
  <c r="H3740" i="3"/>
  <c r="I3740" i="3"/>
  <c r="K3740" i="3"/>
  <c r="L3740" i="3"/>
  <c r="H3741" i="3"/>
  <c r="I3741" i="3"/>
  <c r="K3741" i="3"/>
  <c r="L3741" i="3"/>
  <c r="H3742" i="3"/>
  <c r="I3742" i="3"/>
  <c r="K3742" i="3"/>
  <c r="L3742" i="3"/>
  <c r="H3743" i="3"/>
  <c r="I3743" i="3"/>
  <c r="K3743" i="3"/>
  <c r="L3743" i="3"/>
  <c r="H3744" i="3"/>
  <c r="I3744" i="3"/>
  <c r="K3744" i="3"/>
  <c r="L3744" i="3"/>
  <c r="H3745" i="3"/>
  <c r="I3745" i="3"/>
  <c r="K3745" i="3"/>
  <c r="L3745" i="3"/>
  <c r="H3746" i="3"/>
  <c r="I3746" i="3"/>
  <c r="K3746" i="3"/>
  <c r="L3746" i="3"/>
  <c r="H3747" i="3"/>
  <c r="I3747" i="3"/>
  <c r="K3747" i="3"/>
  <c r="L3747" i="3"/>
  <c r="H3748" i="3"/>
  <c r="I3748" i="3"/>
  <c r="K3748" i="3"/>
  <c r="L3748" i="3"/>
  <c r="H3749" i="3"/>
  <c r="I3749" i="3"/>
  <c r="K3749" i="3"/>
  <c r="L3749" i="3"/>
  <c r="H3750" i="3"/>
  <c r="I3750" i="3"/>
  <c r="K3750" i="3"/>
  <c r="L3750" i="3"/>
  <c r="H3751" i="3"/>
  <c r="I3751" i="3"/>
  <c r="K3751" i="3"/>
  <c r="L3751" i="3"/>
  <c r="H3752" i="3"/>
  <c r="I3752" i="3"/>
  <c r="K3752" i="3"/>
  <c r="L3752" i="3"/>
  <c r="H3753" i="3"/>
  <c r="I3753" i="3"/>
  <c r="K3753" i="3"/>
  <c r="L3753" i="3"/>
  <c r="H3754" i="3"/>
  <c r="I3754" i="3"/>
  <c r="K3754" i="3"/>
  <c r="L3754" i="3"/>
  <c r="H3755" i="3"/>
  <c r="I3755" i="3"/>
  <c r="K3755" i="3"/>
  <c r="L3755" i="3"/>
  <c r="H3756" i="3"/>
  <c r="I3756" i="3"/>
  <c r="K3756" i="3"/>
  <c r="L3756" i="3"/>
  <c r="H3757" i="3"/>
  <c r="I3757" i="3"/>
  <c r="K3757" i="3"/>
  <c r="L3757" i="3"/>
  <c r="H3758" i="3"/>
  <c r="I3758" i="3"/>
  <c r="K3758" i="3"/>
  <c r="L3758" i="3"/>
  <c r="H3759" i="3"/>
  <c r="I3759" i="3"/>
  <c r="K3759" i="3"/>
  <c r="L3759" i="3"/>
  <c r="H3760" i="3"/>
  <c r="I3760" i="3"/>
  <c r="K3760" i="3"/>
  <c r="L3760" i="3"/>
  <c r="H3761" i="3"/>
  <c r="I3761" i="3"/>
  <c r="K3761" i="3"/>
  <c r="L3761" i="3"/>
  <c r="H3762" i="3"/>
  <c r="I3762" i="3"/>
  <c r="K3762" i="3"/>
  <c r="L3762" i="3"/>
  <c r="H3763" i="3"/>
  <c r="I3763" i="3"/>
  <c r="K3763" i="3"/>
  <c r="L3763" i="3"/>
  <c r="H3764" i="3"/>
  <c r="I3764" i="3"/>
  <c r="K3764" i="3"/>
  <c r="L3764" i="3"/>
  <c r="H3765" i="3"/>
  <c r="I3765" i="3"/>
  <c r="K3765" i="3"/>
  <c r="L3765" i="3"/>
  <c r="H3766" i="3"/>
  <c r="I3766" i="3"/>
  <c r="K3766" i="3"/>
  <c r="L3766" i="3"/>
  <c r="H3767" i="3"/>
  <c r="I3767" i="3"/>
  <c r="K3767" i="3"/>
  <c r="L3767" i="3"/>
  <c r="H3768" i="3"/>
  <c r="I3768" i="3"/>
  <c r="K3768" i="3"/>
  <c r="L3768" i="3"/>
  <c r="H3769" i="3"/>
  <c r="I3769" i="3"/>
  <c r="K3769" i="3"/>
  <c r="L3769" i="3"/>
  <c r="H3770" i="3"/>
  <c r="I3770" i="3"/>
  <c r="K3770" i="3"/>
  <c r="L3770" i="3"/>
  <c r="H3771" i="3"/>
  <c r="I3771" i="3"/>
  <c r="K3771" i="3"/>
  <c r="L3771" i="3"/>
  <c r="H3772" i="3"/>
  <c r="I3772" i="3"/>
  <c r="K3772" i="3"/>
  <c r="L3772" i="3"/>
  <c r="H3773" i="3"/>
  <c r="I3773" i="3"/>
  <c r="K3773" i="3"/>
  <c r="L3773" i="3"/>
  <c r="H3774" i="3"/>
  <c r="I3774" i="3"/>
  <c r="K3774" i="3"/>
  <c r="L3774" i="3"/>
  <c r="H3775" i="3"/>
  <c r="I3775" i="3"/>
  <c r="K3775" i="3"/>
  <c r="L3775" i="3"/>
  <c r="H3776" i="3"/>
  <c r="I3776" i="3"/>
  <c r="K3776" i="3"/>
  <c r="L3776" i="3"/>
  <c r="H3777" i="3"/>
  <c r="I3777" i="3"/>
  <c r="K3777" i="3"/>
  <c r="L3777" i="3"/>
  <c r="H3778" i="3"/>
  <c r="I3778" i="3"/>
  <c r="K3778" i="3"/>
  <c r="L3778" i="3"/>
  <c r="H3779" i="3"/>
  <c r="I3779" i="3"/>
  <c r="K3779" i="3"/>
  <c r="L3779" i="3"/>
  <c r="H3780" i="3"/>
  <c r="I3780" i="3"/>
  <c r="K3780" i="3"/>
  <c r="L3780" i="3"/>
  <c r="H3781" i="3"/>
  <c r="I3781" i="3"/>
  <c r="K3781" i="3"/>
  <c r="L3781" i="3"/>
  <c r="H3782" i="3"/>
  <c r="I3782" i="3"/>
  <c r="K3782" i="3"/>
  <c r="L3782" i="3"/>
  <c r="H3783" i="3"/>
  <c r="I3783" i="3"/>
  <c r="K3783" i="3"/>
  <c r="L3783" i="3"/>
  <c r="H3784" i="3"/>
  <c r="I3784" i="3"/>
  <c r="K3784" i="3"/>
  <c r="L3784" i="3"/>
  <c r="H3785" i="3"/>
  <c r="I3785" i="3"/>
  <c r="K3785" i="3"/>
  <c r="L3785" i="3"/>
  <c r="H3786" i="3"/>
  <c r="I3786" i="3"/>
  <c r="K3786" i="3"/>
  <c r="L3786" i="3"/>
  <c r="H3787" i="3"/>
  <c r="I3787" i="3"/>
  <c r="K3787" i="3"/>
  <c r="L3787" i="3"/>
  <c r="H3788" i="3"/>
  <c r="I3788" i="3"/>
  <c r="K3788" i="3"/>
  <c r="L3788" i="3"/>
  <c r="H3789" i="3"/>
  <c r="I3789" i="3"/>
  <c r="K3789" i="3"/>
  <c r="L3789" i="3"/>
  <c r="H3790" i="3"/>
  <c r="I3790" i="3"/>
  <c r="K3790" i="3"/>
  <c r="L3790" i="3"/>
  <c r="H3791" i="3"/>
  <c r="I3791" i="3"/>
  <c r="K3791" i="3"/>
  <c r="L3791" i="3"/>
  <c r="H3792" i="3"/>
  <c r="I3792" i="3"/>
  <c r="K3792" i="3"/>
  <c r="L3792" i="3"/>
  <c r="H3793" i="3"/>
  <c r="I3793" i="3"/>
  <c r="K3793" i="3"/>
  <c r="L3793" i="3"/>
  <c r="H3794" i="3"/>
  <c r="I3794" i="3"/>
  <c r="K3794" i="3"/>
  <c r="L3794" i="3"/>
  <c r="H3795" i="3"/>
  <c r="I3795" i="3"/>
  <c r="K3795" i="3"/>
  <c r="L3795" i="3"/>
  <c r="H3796" i="3"/>
  <c r="I3796" i="3"/>
  <c r="K3796" i="3"/>
  <c r="L3796" i="3"/>
  <c r="H3797" i="3"/>
  <c r="I3797" i="3"/>
  <c r="K3797" i="3"/>
  <c r="L3797" i="3"/>
  <c r="H3798" i="3"/>
  <c r="I3798" i="3"/>
  <c r="K3798" i="3"/>
  <c r="L3798" i="3"/>
  <c r="H3799" i="3"/>
  <c r="I3799" i="3"/>
  <c r="K3799" i="3"/>
  <c r="L3799" i="3"/>
  <c r="H3800" i="3"/>
  <c r="I3800" i="3"/>
  <c r="K3800" i="3"/>
  <c r="L3800" i="3"/>
  <c r="H3801" i="3"/>
  <c r="I3801" i="3"/>
  <c r="K3801" i="3"/>
  <c r="L3801" i="3"/>
  <c r="H3802" i="3"/>
  <c r="I3802" i="3"/>
  <c r="K3802" i="3"/>
  <c r="L3802" i="3"/>
  <c r="H3803" i="3"/>
  <c r="I3803" i="3"/>
  <c r="K3803" i="3"/>
  <c r="L3803" i="3"/>
  <c r="H3804" i="3"/>
  <c r="I3804" i="3"/>
  <c r="K3804" i="3"/>
  <c r="L3804" i="3"/>
  <c r="H3805" i="3"/>
  <c r="I3805" i="3"/>
  <c r="K3805" i="3"/>
  <c r="L3805" i="3"/>
  <c r="H3806" i="3"/>
  <c r="I3806" i="3"/>
  <c r="K3806" i="3"/>
  <c r="L3806" i="3"/>
  <c r="H3807" i="3"/>
  <c r="I3807" i="3"/>
  <c r="K3807" i="3"/>
  <c r="L3807" i="3"/>
  <c r="H3808" i="3"/>
  <c r="I3808" i="3"/>
  <c r="K3808" i="3"/>
  <c r="L3808" i="3"/>
  <c r="H3809" i="3"/>
  <c r="I3809" i="3"/>
  <c r="K3809" i="3"/>
  <c r="L3809" i="3"/>
  <c r="H3810" i="3"/>
  <c r="I3810" i="3"/>
  <c r="K3810" i="3"/>
  <c r="L3810" i="3"/>
  <c r="H3811" i="3"/>
  <c r="I3811" i="3"/>
  <c r="K3811" i="3"/>
  <c r="L3811" i="3"/>
  <c r="H3812" i="3"/>
  <c r="I3812" i="3"/>
  <c r="K3812" i="3"/>
  <c r="L3812" i="3"/>
  <c r="H3813" i="3"/>
  <c r="I3813" i="3"/>
  <c r="K3813" i="3"/>
  <c r="L3813" i="3"/>
  <c r="H3814" i="3"/>
  <c r="I3814" i="3"/>
  <c r="K3814" i="3"/>
  <c r="L3814" i="3"/>
  <c r="H3815" i="3"/>
  <c r="I3815" i="3"/>
  <c r="K3815" i="3"/>
  <c r="L3815" i="3"/>
  <c r="H3816" i="3"/>
  <c r="I3816" i="3"/>
  <c r="K3816" i="3"/>
  <c r="L3816" i="3"/>
  <c r="H3817" i="3"/>
  <c r="I3817" i="3"/>
  <c r="K3817" i="3"/>
  <c r="L3817" i="3"/>
  <c r="H3818" i="3"/>
  <c r="I3818" i="3"/>
  <c r="K3818" i="3"/>
  <c r="L3818" i="3"/>
  <c r="H3819" i="3"/>
  <c r="I3819" i="3"/>
  <c r="K3819" i="3"/>
  <c r="L3819" i="3"/>
  <c r="H3820" i="3"/>
  <c r="I3820" i="3"/>
  <c r="K3820" i="3"/>
  <c r="L3820" i="3"/>
  <c r="H3821" i="3"/>
  <c r="I3821" i="3"/>
  <c r="K3821" i="3"/>
  <c r="L3821" i="3"/>
  <c r="H3822" i="3"/>
  <c r="I3822" i="3"/>
  <c r="K3822" i="3"/>
  <c r="L3822" i="3"/>
  <c r="H3823" i="3"/>
  <c r="I3823" i="3"/>
  <c r="K3823" i="3"/>
  <c r="L3823" i="3"/>
  <c r="H3824" i="3"/>
  <c r="I3824" i="3"/>
  <c r="K3824" i="3"/>
  <c r="L3824" i="3"/>
  <c r="H3825" i="3"/>
  <c r="I3825" i="3"/>
  <c r="K3825" i="3"/>
  <c r="L3825" i="3"/>
  <c r="H3826" i="3"/>
  <c r="I3826" i="3"/>
  <c r="K3826" i="3"/>
  <c r="L3826" i="3"/>
  <c r="H3827" i="3"/>
  <c r="I3827" i="3"/>
  <c r="K3827" i="3"/>
  <c r="L3827" i="3"/>
  <c r="H3828" i="3"/>
  <c r="I3828" i="3"/>
  <c r="K3828" i="3"/>
  <c r="L3828" i="3"/>
  <c r="H3829" i="3"/>
  <c r="I3829" i="3"/>
  <c r="K3829" i="3"/>
  <c r="L3829" i="3"/>
  <c r="H3830" i="3"/>
  <c r="I3830" i="3"/>
  <c r="K3830" i="3"/>
  <c r="L3830" i="3"/>
  <c r="H3831" i="3"/>
  <c r="I3831" i="3"/>
  <c r="K3831" i="3"/>
  <c r="L3831" i="3"/>
  <c r="H3832" i="3"/>
  <c r="I3832" i="3"/>
  <c r="K3832" i="3"/>
  <c r="L3832" i="3"/>
  <c r="H3833" i="3"/>
  <c r="I3833" i="3"/>
  <c r="K3833" i="3"/>
  <c r="L3833" i="3"/>
  <c r="H3834" i="3"/>
  <c r="I3834" i="3"/>
  <c r="K3834" i="3"/>
  <c r="L3834" i="3"/>
  <c r="H3835" i="3"/>
  <c r="I3835" i="3"/>
  <c r="K3835" i="3"/>
  <c r="L3835" i="3"/>
  <c r="H3836" i="3"/>
  <c r="I3836" i="3"/>
  <c r="K3836" i="3"/>
  <c r="L3836" i="3"/>
  <c r="H3837" i="3"/>
  <c r="I3837" i="3"/>
  <c r="K3837" i="3"/>
  <c r="L3837" i="3"/>
  <c r="H3838" i="3"/>
  <c r="I3838" i="3"/>
  <c r="K3838" i="3"/>
  <c r="L3838" i="3"/>
  <c r="H3839" i="3"/>
  <c r="I3839" i="3"/>
  <c r="K3839" i="3"/>
  <c r="L3839" i="3"/>
  <c r="H3840" i="3"/>
  <c r="I3840" i="3"/>
  <c r="K3840" i="3"/>
  <c r="L3840" i="3"/>
  <c r="H3841" i="3"/>
  <c r="I3841" i="3"/>
  <c r="K3841" i="3"/>
  <c r="L3841" i="3"/>
  <c r="H3842" i="3"/>
  <c r="I3842" i="3"/>
  <c r="K3842" i="3"/>
  <c r="L3842" i="3"/>
  <c r="H3843" i="3"/>
  <c r="I3843" i="3"/>
  <c r="K3843" i="3"/>
  <c r="L3843" i="3"/>
  <c r="H3844" i="3"/>
  <c r="I3844" i="3"/>
  <c r="K3844" i="3"/>
  <c r="L3844" i="3"/>
  <c r="H3845" i="3"/>
  <c r="I3845" i="3"/>
  <c r="K3845" i="3"/>
  <c r="L3845" i="3"/>
  <c r="H3846" i="3"/>
  <c r="I3846" i="3"/>
  <c r="K3846" i="3"/>
  <c r="L3846" i="3"/>
  <c r="H3847" i="3"/>
  <c r="I3847" i="3"/>
  <c r="K3847" i="3"/>
  <c r="L3847" i="3"/>
  <c r="H3848" i="3"/>
  <c r="I3848" i="3"/>
  <c r="K3848" i="3"/>
  <c r="L3848" i="3"/>
  <c r="H3849" i="3"/>
  <c r="I3849" i="3"/>
  <c r="K3849" i="3"/>
  <c r="L3849" i="3"/>
  <c r="H3850" i="3"/>
  <c r="I3850" i="3"/>
  <c r="K3850" i="3"/>
  <c r="L3850" i="3"/>
  <c r="H3851" i="3"/>
  <c r="I3851" i="3"/>
  <c r="K3851" i="3"/>
  <c r="L3851" i="3"/>
  <c r="H3852" i="3"/>
  <c r="I3852" i="3"/>
  <c r="K3852" i="3"/>
  <c r="L3852" i="3"/>
  <c r="H3853" i="3"/>
  <c r="I3853" i="3"/>
  <c r="K3853" i="3"/>
  <c r="L3853" i="3"/>
  <c r="H3854" i="3"/>
  <c r="I3854" i="3"/>
  <c r="K3854" i="3"/>
  <c r="L3854" i="3"/>
  <c r="H3855" i="3"/>
  <c r="I3855" i="3"/>
  <c r="K3855" i="3"/>
  <c r="L3855" i="3"/>
  <c r="H3856" i="3"/>
  <c r="I3856" i="3"/>
  <c r="K3856" i="3"/>
  <c r="L3856" i="3"/>
  <c r="H3857" i="3"/>
  <c r="I3857" i="3"/>
  <c r="K3857" i="3"/>
  <c r="L3857" i="3"/>
  <c r="H3858" i="3"/>
  <c r="I3858" i="3"/>
  <c r="K3858" i="3"/>
  <c r="L3858" i="3"/>
  <c r="H3859" i="3"/>
  <c r="I3859" i="3"/>
  <c r="K3859" i="3"/>
  <c r="L3859" i="3"/>
  <c r="H3860" i="3"/>
  <c r="I3860" i="3"/>
  <c r="K3860" i="3"/>
  <c r="L3860" i="3"/>
  <c r="H3861" i="3"/>
  <c r="I3861" i="3"/>
  <c r="K3861" i="3"/>
  <c r="L3861" i="3"/>
  <c r="H3862" i="3"/>
  <c r="I3862" i="3"/>
  <c r="K3862" i="3"/>
  <c r="L3862" i="3"/>
  <c r="H3863" i="3"/>
  <c r="I3863" i="3"/>
  <c r="K3863" i="3"/>
  <c r="L3863" i="3"/>
  <c r="H3864" i="3"/>
  <c r="I3864" i="3"/>
  <c r="K3864" i="3"/>
  <c r="L3864" i="3"/>
  <c r="H3865" i="3"/>
  <c r="I3865" i="3"/>
  <c r="K3865" i="3"/>
  <c r="L3865" i="3"/>
  <c r="H3866" i="3"/>
  <c r="I3866" i="3"/>
  <c r="K3866" i="3"/>
  <c r="L3866" i="3"/>
  <c r="H3867" i="3"/>
  <c r="I3867" i="3"/>
  <c r="K3867" i="3"/>
  <c r="L3867" i="3"/>
  <c r="H3868" i="3"/>
  <c r="I3868" i="3"/>
  <c r="K3868" i="3"/>
  <c r="L3868" i="3"/>
  <c r="H3869" i="3"/>
  <c r="I3869" i="3"/>
  <c r="K3869" i="3"/>
  <c r="L3869" i="3"/>
  <c r="H3870" i="3"/>
  <c r="I3870" i="3"/>
  <c r="K3870" i="3"/>
  <c r="L3870" i="3"/>
  <c r="H3871" i="3"/>
  <c r="I3871" i="3"/>
  <c r="K3871" i="3"/>
  <c r="L3871" i="3"/>
  <c r="H3872" i="3"/>
  <c r="I3872" i="3"/>
  <c r="K3872" i="3"/>
  <c r="L3872" i="3"/>
  <c r="H3873" i="3"/>
  <c r="I3873" i="3"/>
  <c r="K3873" i="3"/>
  <c r="L3873" i="3"/>
  <c r="H3874" i="3"/>
  <c r="I3874" i="3"/>
  <c r="K3874" i="3"/>
  <c r="L3874" i="3"/>
  <c r="H3875" i="3"/>
  <c r="I3875" i="3"/>
  <c r="K3875" i="3"/>
  <c r="L3875" i="3"/>
  <c r="H3876" i="3"/>
  <c r="I3876" i="3"/>
  <c r="K3876" i="3"/>
  <c r="L3876" i="3"/>
  <c r="H3877" i="3"/>
  <c r="I3877" i="3"/>
  <c r="K3877" i="3"/>
  <c r="L3877" i="3"/>
  <c r="H3878" i="3"/>
  <c r="I3878" i="3"/>
  <c r="K3878" i="3"/>
  <c r="L3878" i="3"/>
  <c r="H3879" i="3"/>
  <c r="I3879" i="3"/>
  <c r="K3879" i="3"/>
  <c r="L3879" i="3"/>
  <c r="H3880" i="3"/>
  <c r="I3880" i="3"/>
  <c r="K3880" i="3"/>
  <c r="L3880" i="3"/>
  <c r="H3881" i="3"/>
  <c r="I3881" i="3"/>
  <c r="K3881" i="3"/>
  <c r="L3881" i="3"/>
  <c r="H3882" i="3"/>
  <c r="I3882" i="3"/>
  <c r="K3882" i="3"/>
  <c r="L3882" i="3"/>
  <c r="H3883" i="3"/>
  <c r="I3883" i="3"/>
  <c r="K3883" i="3"/>
  <c r="L3883" i="3"/>
  <c r="H3884" i="3"/>
  <c r="I3884" i="3"/>
  <c r="K3884" i="3"/>
  <c r="L3884" i="3"/>
  <c r="H3885" i="3"/>
  <c r="I3885" i="3"/>
  <c r="K3885" i="3"/>
  <c r="L3885" i="3"/>
  <c r="H3886" i="3"/>
  <c r="I3886" i="3"/>
  <c r="K3886" i="3"/>
  <c r="L3886" i="3"/>
  <c r="H3887" i="3"/>
  <c r="I3887" i="3"/>
  <c r="K3887" i="3"/>
  <c r="L3887" i="3"/>
  <c r="H3888" i="3"/>
  <c r="I3888" i="3"/>
  <c r="K3888" i="3"/>
  <c r="L3888" i="3"/>
  <c r="H3889" i="3"/>
  <c r="I3889" i="3"/>
  <c r="K3889" i="3"/>
  <c r="L3889" i="3"/>
  <c r="H3890" i="3"/>
  <c r="I3890" i="3"/>
  <c r="K3890" i="3"/>
  <c r="L3890" i="3"/>
  <c r="H3891" i="3"/>
  <c r="I3891" i="3"/>
  <c r="K3891" i="3"/>
  <c r="L3891" i="3"/>
  <c r="H3892" i="3"/>
  <c r="I3892" i="3"/>
  <c r="K3892" i="3"/>
  <c r="L3892" i="3"/>
  <c r="H3893" i="3"/>
  <c r="I3893" i="3"/>
  <c r="K3893" i="3"/>
  <c r="L3893" i="3"/>
  <c r="H3894" i="3"/>
  <c r="I3894" i="3"/>
  <c r="K3894" i="3"/>
  <c r="L3894" i="3"/>
  <c r="H3895" i="3"/>
  <c r="I3895" i="3"/>
  <c r="K3895" i="3"/>
  <c r="L3895" i="3"/>
  <c r="H3896" i="3"/>
  <c r="I3896" i="3"/>
  <c r="K3896" i="3"/>
  <c r="L3896" i="3"/>
  <c r="H3897" i="3"/>
  <c r="I3897" i="3"/>
  <c r="K3897" i="3"/>
  <c r="L3897" i="3"/>
  <c r="H3898" i="3"/>
  <c r="I3898" i="3"/>
  <c r="K3898" i="3"/>
  <c r="L3898" i="3"/>
  <c r="H3899" i="3"/>
  <c r="I3899" i="3"/>
  <c r="K3899" i="3"/>
  <c r="L3899" i="3"/>
  <c r="H3900" i="3"/>
  <c r="I3900" i="3"/>
  <c r="K3900" i="3"/>
  <c r="L3900" i="3"/>
  <c r="H3901" i="3"/>
  <c r="I3901" i="3"/>
  <c r="K3901" i="3"/>
  <c r="L3901" i="3"/>
  <c r="H3902" i="3"/>
  <c r="I3902" i="3"/>
  <c r="K3902" i="3"/>
  <c r="L3902" i="3"/>
  <c r="H3903" i="3"/>
  <c r="I3903" i="3"/>
  <c r="K3903" i="3"/>
  <c r="L3903" i="3"/>
  <c r="H3904" i="3"/>
  <c r="I3904" i="3"/>
  <c r="K3904" i="3"/>
  <c r="L3904" i="3"/>
  <c r="H3905" i="3"/>
  <c r="I3905" i="3"/>
  <c r="K3905" i="3"/>
  <c r="L3905" i="3"/>
  <c r="H3906" i="3"/>
  <c r="I3906" i="3"/>
  <c r="K3906" i="3"/>
  <c r="L3906" i="3"/>
  <c r="H3907" i="3"/>
  <c r="I3907" i="3"/>
  <c r="K3907" i="3"/>
  <c r="L3907" i="3"/>
  <c r="H3908" i="3"/>
  <c r="I3908" i="3"/>
  <c r="K3908" i="3"/>
  <c r="L3908" i="3"/>
  <c r="H3909" i="3"/>
  <c r="I3909" i="3"/>
  <c r="K3909" i="3"/>
  <c r="L3909" i="3"/>
  <c r="H3910" i="3"/>
  <c r="I3910" i="3"/>
  <c r="K3910" i="3"/>
  <c r="L3910" i="3"/>
  <c r="H3911" i="3"/>
  <c r="I3911" i="3"/>
  <c r="K3911" i="3"/>
  <c r="L3911" i="3"/>
  <c r="H3912" i="3"/>
  <c r="I3912" i="3"/>
  <c r="K3912" i="3"/>
  <c r="L3912" i="3"/>
  <c r="H3913" i="3"/>
  <c r="I3913" i="3"/>
  <c r="K3913" i="3"/>
  <c r="L3913" i="3"/>
  <c r="H3914" i="3"/>
  <c r="I3914" i="3"/>
  <c r="K3914" i="3"/>
  <c r="L3914" i="3"/>
  <c r="H3915" i="3"/>
  <c r="I3915" i="3"/>
  <c r="K3915" i="3"/>
  <c r="L3915" i="3"/>
  <c r="H3916" i="3"/>
  <c r="I3916" i="3"/>
  <c r="K3916" i="3"/>
  <c r="L3916" i="3"/>
  <c r="H3917" i="3"/>
  <c r="I3917" i="3"/>
  <c r="K3917" i="3"/>
  <c r="L3917" i="3"/>
  <c r="H3918" i="3"/>
  <c r="I3918" i="3"/>
  <c r="K3918" i="3"/>
  <c r="L3918" i="3"/>
  <c r="H3919" i="3"/>
  <c r="I3919" i="3"/>
  <c r="K3919" i="3"/>
  <c r="L3919" i="3"/>
  <c r="H3920" i="3"/>
  <c r="I3920" i="3"/>
  <c r="K3920" i="3"/>
  <c r="L3920" i="3"/>
  <c r="H3921" i="3"/>
  <c r="I3921" i="3"/>
  <c r="K3921" i="3"/>
  <c r="L3921" i="3"/>
  <c r="H3922" i="3"/>
  <c r="I3922" i="3"/>
  <c r="K3922" i="3"/>
  <c r="L3922" i="3"/>
  <c r="H3923" i="3"/>
  <c r="I3923" i="3"/>
  <c r="K3923" i="3"/>
  <c r="L3923" i="3"/>
  <c r="H3924" i="3"/>
  <c r="I3924" i="3"/>
  <c r="K3924" i="3"/>
  <c r="L3924" i="3"/>
  <c r="H3925" i="3"/>
  <c r="I3925" i="3"/>
  <c r="K3925" i="3"/>
  <c r="L3925" i="3"/>
  <c r="H3926" i="3"/>
  <c r="I3926" i="3"/>
  <c r="K3926" i="3"/>
  <c r="L3926" i="3"/>
  <c r="H3927" i="3"/>
  <c r="I3927" i="3"/>
  <c r="K3927" i="3"/>
  <c r="L3927" i="3"/>
  <c r="H3928" i="3"/>
  <c r="I3928" i="3"/>
  <c r="K3928" i="3"/>
  <c r="L3928" i="3"/>
  <c r="H3929" i="3"/>
  <c r="I3929" i="3"/>
  <c r="K3929" i="3"/>
  <c r="L3929" i="3"/>
  <c r="H3930" i="3"/>
  <c r="I3930" i="3"/>
  <c r="K3930" i="3"/>
  <c r="L3930" i="3"/>
  <c r="H3931" i="3"/>
  <c r="I3931" i="3"/>
  <c r="K3931" i="3"/>
  <c r="L3931" i="3"/>
  <c r="H3932" i="3"/>
  <c r="I3932" i="3"/>
  <c r="K3932" i="3"/>
  <c r="L3932" i="3"/>
  <c r="H3933" i="3"/>
  <c r="I3933" i="3"/>
  <c r="K3933" i="3"/>
  <c r="L3933" i="3"/>
  <c r="H3934" i="3"/>
  <c r="I3934" i="3"/>
  <c r="K3934" i="3"/>
  <c r="L3934" i="3"/>
  <c r="H3935" i="3"/>
  <c r="I3935" i="3"/>
  <c r="K3935" i="3"/>
  <c r="L3935" i="3"/>
  <c r="H3936" i="3"/>
  <c r="I3936" i="3"/>
  <c r="K3936" i="3"/>
  <c r="L3936" i="3"/>
  <c r="H3937" i="3"/>
  <c r="I3937" i="3"/>
  <c r="K3937" i="3"/>
  <c r="L3937" i="3"/>
  <c r="H3938" i="3"/>
  <c r="I3938" i="3"/>
  <c r="K3938" i="3"/>
  <c r="L3938" i="3"/>
  <c r="H3939" i="3"/>
  <c r="I3939" i="3"/>
  <c r="K3939" i="3"/>
  <c r="L3939" i="3"/>
  <c r="H3940" i="3"/>
  <c r="I3940" i="3"/>
  <c r="K3940" i="3"/>
  <c r="L3940" i="3"/>
  <c r="H3941" i="3"/>
  <c r="I3941" i="3"/>
  <c r="K3941" i="3"/>
  <c r="L3941" i="3"/>
  <c r="H3942" i="3"/>
  <c r="I3942" i="3"/>
  <c r="K3942" i="3"/>
  <c r="L3942" i="3"/>
  <c r="H3943" i="3"/>
  <c r="I3943" i="3"/>
  <c r="K3943" i="3"/>
  <c r="L3943" i="3"/>
  <c r="H3944" i="3"/>
  <c r="I3944" i="3"/>
  <c r="K3944" i="3"/>
  <c r="L3944" i="3"/>
  <c r="H3945" i="3"/>
  <c r="I3945" i="3"/>
  <c r="K3945" i="3"/>
  <c r="L3945" i="3"/>
  <c r="H3946" i="3"/>
  <c r="I3946" i="3"/>
  <c r="K3946" i="3"/>
  <c r="L3946" i="3"/>
  <c r="H3947" i="3"/>
  <c r="I3947" i="3"/>
  <c r="K3947" i="3"/>
  <c r="L3947" i="3"/>
  <c r="H3948" i="3"/>
  <c r="I3948" i="3"/>
  <c r="K3948" i="3"/>
  <c r="L3948" i="3"/>
  <c r="H3949" i="3"/>
  <c r="I3949" i="3"/>
  <c r="K3949" i="3"/>
  <c r="L3949" i="3"/>
  <c r="H3950" i="3"/>
  <c r="I3950" i="3"/>
  <c r="K3950" i="3"/>
  <c r="L3950" i="3"/>
  <c r="H3951" i="3"/>
  <c r="I3951" i="3"/>
  <c r="K3951" i="3"/>
  <c r="L3951" i="3"/>
  <c r="H3952" i="3"/>
  <c r="I3952" i="3"/>
  <c r="K3952" i="3"/>
  <c r="L3952" i="3"/>
  <c r="H3953" i="3"/>
  <c r="I3953" i="3"/>
  <c r="K3953" i="3"/>
  <c r="L3953" i="3"/>
  <c r="H3954" i="3"/>
  <c r="I3954" i="3"/>
  <c r="K3954" i="3"/>
  <c r="L3954" i="3"/>
  <c r="H3955" i="3"/>
  <c r="I3955" i="3"/>
  <c r="K3955" i="3"/>
  <c r="L3955" i="3"/>
  <c r="H3956" i="3"/>
  <c r="I3956" i="3"/>
  <c r="K3956" i="3"/>
  <c r="L3956" i="3"/>
  <c r="H3957" i="3"/>
  <c r="I3957" i="3"/>
  <c r="K3957" i="3"/>
  <c r="L3957" i="3"/>
  <c r="H3958" i="3"/>
  <c r="I3958" i="3"/>
  <c r="K3958" i="3"/>
  <c r="L3958" i="3"/>
  <c r="H3959" i="3"/>
  <c r="I3959" i="3"/>
  <c r="K3959" i="3"/>
  <c r="L3959" i="3"/>
  <c r="H3960" i="3"/>
  <c r="I3960" i="3"/>
  <c r="K3960" i="3"/>
  <c r="L3960" i="3"/>
  <c r="H3961" i="3"/>
  <c r="I3961" i="3"/>
  <c r="K3961" i="3"/>
  <c r="L3961" i="3"/>
  <c r="H3962" i="3"/>
  <c r="I3962" i="3"/>
  <c r="K3962" i="3"/>
  <c r="L3962" i="3"/>
  <c r="H3963" i="3"/>
  <c r="I3963" i="3"/>
  <c r="K3963" i="3"/>
  <c r="L3963" i="3"/>
  <c r="H3964" i="3"/>
  <c r="I3964" i="3"/>
  <c r="K3964" i="3"/>
  <c r="L3964" i="3"/>
  <c r="H3965" i="3"/>
  <c r="I3965" i="3"/>
  <c r="K3965" i="3"/>
  <c r="L3965" i="3"/>
  <c r="H3966" i="3"/>
  <c r="I3966" i="3"/>
  <c r="K3966" i="3"/>
  <c r="L3966" i="3"/>
  <c r="H3967" i="3"/>
  <c r="I3967" i="3"/>
  <c r="K3967" i="3"/>
  <c r="L3967" i="3"/>
  <c r="H3968" i="3"/>
  <c r="I3968" i="3"/>
  <c r="K3968" i="3"/>
  <c r="L3968" i="3"/>
  <c r="H3969" i="3"/>
  <c r="I3969" i="3"/>
  <c r="K3969" i="3"/>
  <c r="L3969" i="3"/>
  <c r="H3970" i="3"/>
  <c r="I3970" i="3"/>
  <c r="K3970" i="3"/>
  <c r="L3970" i="3"/>
  <c r="H3971" i="3"/>
  <c r="I3971" i="3"/>
  <c r="K3971" i="3"/>
  <c r="L3971" i="3"/>
  <c r="H3972" i="3"/>
  <c r="I3972" i="3"/>
  <c r="K3972" i="3"/>
  <c r="L3972" i="3"/>
  <c r="H3973" i="3"/>
  <c r="I3973" i="3"/>
  <c r="K3973" i="3"/>
  <c r="L3973" i="3"/>
  <c r="H3974" i="3"/>
  <c r="I3974" i="3"/>
  <c r="K3974" i="3"/>
  <c r="L3974" i="3"/>
  <c r="H3975" i="3"/>
  <c r="I3975" i="3"/>
  <c r="K3975" i="3"/>
  <c r="L3975" i="3"/>
  <c r="H3976" i="3"/>
  <c r="I3976" i="3"/>
  <c r="K3976" i="3"/>
  <c r="L3976" i="3"/>
  <c r="H3977" i="3"/>
  <c r="I3977" i="3"/>
  <c r="K3977" i="3"/>
  <c r="L3977" i="3"/>
  <c r="H3978" i="3"/>
  <c r="I3978" i="3"/>
  <c r="K3978" i="3"/>
  <c r="L3978" i="3"/>
  <c r="H3979" i="3"/>
  <c r="I3979" i="3"/>
  <c r="K3979" i="3"/>
  <c r="L3979" i="3"/>
  <c r="H3980" i="3"/>
  <c r="I3980" i="3"/>
  <c r="K3980" i="3"/>
  <c r="L3980" i="3"/>
  <c r="H3981" i="3"/>
  <c r="I3981" i="3"/>
  <c r="K3981" i="3"/>
  <c r="L3981" i="3"/>
  <c r="H3982" i="3"/>
  <c r="I3982" i="3"/>
  <c r="K3982" i="3"/>
  <c r="L3982" i="3"/>
  <c r="H3983" i="3"/>
  <c r="I3983" i="3"/>
  <c r="K3983" i="3"/>
  <c r="L3983" i="3"/>
  <c r="H3984" i="3"/>
  <c r="I3984" i="3"/>
  <c r="K3984" i="3"/>
  <c r="L3984" i="3"/>
  <c r="H3985" i="3"/>
  <c r="I3985" i="3"/>
  <c r="K3985" i="3"/>
  <c r="L3985" i="3"/>
  <c r="H3986" i="3"/>
  <c r="I3986" i="3"/>
  <c r="K3986" i="3"/>
  <c r="L3986" i="3"/>
  <c r="H3987" i="3"/>
  <c r="I3987" i="3"/>
  <c r="K3987" i="3"/>
  <c r="L3987" i="3"/>
  <c r="H3988" i="3"/>
  <c r="I3988" i="3"/>
  <c r="K3988" i="3"/>
  <c r="L3988" i="3"/>
  <c r="H3989" i="3"/>
  <c r="I3989" i="3"/>
  <c r="K3989" i="3"/>
  <c r="L3989" i="3"/>
  <c r="H3990" i="3"/>
  <c r="I3990" i="3"/>
  <c r="K3990" i="3"/>
  <c r="L3990" i="3"/>
  <c r="H3991" i="3"/>
  <c r="I3991" i="3"/>
  <c r="K3991" i="3"/>
  <c r="L3991" i="3"/>
  <c r="H3992" i="3"/>
  <c r="I3992" i="3"/>
  <c r="K3992" i="3"/>
  <c r="L3992" i="3"/>
  <c r="H3993" i="3"/>
  <c r="I3993" i="3"/>
  <c r="K3993" i="3"/>
  <c r="L3993" i="3"/>
  <c r="H3994" i="3"/>
  <c r="I3994" i="3"/>
  <c r="K3994" i="3"/>
  <c r="L3994" i="3"/>
  <c r="H3995" i="3"/>
  <c r="I3995" i="3"/>
  <c r="K3995" i="3"/>
  <c r="L3995" i="3"/>
  <c r="H3996" i="3"/>
  <c r="I3996" i="3"/>
  <c r="K3996" i="3"/>
  <c r="L3996" i="3"/>
  <c r="H3997" i="3"/>
  <c r="I3997" i="3"/>
  <c r="K3997" i="3"/>
  <c r="L3997" i="3"/>
  <c r="H3998" i="3"/>
  <c r="I3998" i="3"/>
  <c r="K3998" i="3"/>
  <c r="L3998" i="3"/>
  <c r="H3999" i="3"/>
  <c r="I3999" i="3"/>
  <c r="K3999" i="3"/>
  <c r="L3999" i="3"/>
  <c r="H4000" i="3"/>
  <c r="I4000" i="3"/>
  <c r="K4000" i="3"/>
  <c r="L4000" i="3"/>
  <c r="H4001" i="3"/>
  <c r="I4001" i="3"/>
  <c r="K4001" i="3"/>
  <c r="L4001" i="3"/>
  <c r="H4002" i="3"/>
  <c r="I4002" i="3"/>
  <c r="K4002" i="3"/>
  <c r="L4002" i="3"/>
  <c r="H4003" i="3"/>
  <c r="I4003" i="3"/>
  <c r="K4003" i="3"/>
  <c r="L4003" i="3"/>
  <c r="H4004" i="3"/>
  <c r="I4004" i="3"/>
  <c r="K4004" i="3"/>
  <c r="L4004" i="3"/>
  <c r="H4005" i="3"/>
  <c r="I4005" i="3"/>
  <c r="K4005" i="3"/>
  <c r="L4005" i="3"/>
  <c r="H4006" i="3"/>
  <c r="I4006" i="3"/>
  <c r="K4006" i="3"/>
  <c r="L4006" i="3"/>
  <c r="H4007" i="3"/>
  <c r="I4007" i="3"/>
  <c r="K4007" i="3"/>
  <c r="L4007" i="3"/>
  <c r="H4008" i="3"/>
  <c r="I4008" i="3"/>
  <c r="K4008" i="3"/>
  <c r="L4008" i="3"/>
  <c r="H4009" i="3"/>
  <c r="I4009" i="3"/>
  <c r="K4009" i="3"/>
  <c r="L4009" i="3"/>
  <c r="H4010" i="3"/>
  <c r="I4010" i="3"/>
  <c r="K4010" i="3"/>
  <c r="L4010" i="3"/>
  <c r="H4011" i="3"/>
  <c r="I4011" i="3"/>
  <c r="K4011" i="3"/>
  <c r="L4011" i="3"/>
  <c r="H4012" i="3"/>
  <c r="I4012" i="3"/>
  <c r="K4012" i="3"/>
  <c r="L4012" i="3"/>
  <c r="H4013" i="3"/>
  <c r="I4013" i="3"/>
  <c r="K4013" i="3"/>
  <c r="L4013" i="3"/>
  <c r="H4014" i="3"/>
  <c r="I4014" i="3"/>
  <c r="K4014" i="3"/>
  <c r="L4014" i="3"/>
  <c r="H4015" i="3"/>
  <c r="I4015" i="3"/>
  <c r="K4015" i="3"/>
  <c r="L4015" i="3"/>
  <c r="H4016" i="3"/>
  <c r="I4016" i="3"/>
  <c r="K4016" i="3"/>
  <c r="L4016" i="3"/>
  <c r="H4017" i="3"/>
  <c r="I4017" i="3"/>
  <c r="K4017" i="3"/>
  <c r="L4017" i="3"/>
  <c r="H4018" i="3"/>
  <c r="I4018" i="3"/>
  <c r="K4018" i="3"/>
  <c r="L4018" i="3"/>
  <c r="H4019" i="3"/>
  <c r="I4019" i="3"/>
  <c r="K4019" i="3"/>
  <c r="L4019" i="3"/>
  <c r="H4020" i="3"/>
  <c r="I4020" i="3"/>
  <c r="K4020" i="3"/>
  <c r="L4020" i="3"/>
  <c r="H4021" i="3"/>
  <c r="I4021" i="3"/>
  <c r="K4021" i="3"/>
  <c r="L4021" i="3"/>
  <c r="H4022" i="3"/>
  <c r="I4022" i="3"/>
  <c r="K4022" i="3"/>
  <c r="L4022" i="3"/>
  <c r="H4023" i="3"/>
  <c r="I4023" i="3"/>
  <c r="K4023" i="3"/>
  <c r="L4023" i="3"/>
  <c r="H4024" i="3"/>
  <c r="I4024" i="3"/>
  <c r="K4024" i="3"/>
  <c r="L4024" i="3"/>
  <c r="H4025" i="3"/>
  <c r="I4025" i="3"/>
  <c r="K4025" i="3"/>
  <c r="L4025" i="3"/>
  <c r="H4026" i="3"/>
  <c r="I4026" i="3"/>
  <c r="K4026" i="3"/>
  <c r="L4026" i="3"/>
  <c r="H4027" i="3"/>
  <c r="I4027" i="3"/>
  <c r="K4027" i="3"/>
  <c r="L4027" i="3"/>
  <c r="H4028" i="3"/>
  <c r="I4028" i="3"/>
  <c r="K4028" i="3"/>
  <c r="L4028" i="3"/>
  <c r="H4029" i="3"/>
  <c r="I4029" i="3"/>
  <c r="K4029" i="3"/>
  <c r="L4029" i="3"/>
  <c r="H4030" i="3"/>
  <c r="I4030" i="3"/>
  <c r="K4030" i="3"/>
  <c r="L4030" i="3"/>
  <c r="H4031" i="3"/>
  <c r="I4031" i="3"/>
  <c r="K4031" i="3"/>
  <c r="L4031" i="3"/>
  <c r="H4032" i="3"/>
  <c r="I4032" i="3"/>
  <c r="K4032" i="3"/>
  <c r="L4032" i="3"/>
  <c r="H4033" i="3"/>
  <c r="I4033" i="3"/>
  <c r="K4033" i="3"/>
  <c r="L4033" i="3"/>
  <c r="H4034" i="3"/>
  <c r="I4034" i="3"/>
  <c r="K4034" i="3"/>
  <c r="L4034" i="3"/>
  <c r="H4035" i="3"/>
  <c r="I4035" i="3"/>
  <c r="K4035" i="3"/>
  <c r="L4035" i="3"/>
  <c r="H4036" i="3"/>
  <c r="I4036" i="3"/>
  <c r="K4036" i="3"/>
  <c r="L4036" i="3"/>
  <c r="H4037" i="3"/>
  <c r="I4037" i="3"/>
  <c r="K4037" i="3"/>
  <c r="L4037" i="3"/>
  <c r="H4038" i="3"/>
  <c r="I4038" i="3"/>
  <c r="K4038" i="3"/>
  <c r="L4038" i="3"/>
  <c r="H4039" i="3"/>
  <c r="I4039" i="3"/>
  <c r="K4039" i="3"/>
  <c r="L4039" i="3"/>
  <c r="H4040" i="3"/>
  <c r="I4040" i="3"/>
  <c r="K4040" i="3"/>
  <c r="L4040" i="3"/>
  <c r="H4041" i="3"/>
  <c r="I4041" i="3"/>
  <c r="K4041" i="3"/>
  <c r="L4041" i="3"/>
  <c r="H4042" i="3"/>
  <c r="I4042" i="3"/>
  <c r="K4042" i="3"/>
  <c r="L4042" i="3"/>
  <c r="H4043" i="3"/>
  <c r="I4043" i="3"/>
  <c r="K4043" i="3"/>
  <c r="L4043" i="3"/>
  <c r="H4044" i="3"/>
  <c r="I4044" i="3"/>
  <c r="K4044" i="3"/>
  <c r="L4044" i="3"/>
  <c r="H4045" i="3"/>
  <c r="I4045" i="3"/>
  <c r="K4045" i="3"/>
  <c r="L4045" i="3"/>
  <c r="H4046" i="3"/>
  <c r="I4046" i="3"/>
  <c r="K4046" i="3"/>
  <c r="L4046" i="3"/>
  <c r="H4047" i="3"/>
  <c r="I4047" i="3"/>
  <c r="K4047" i="3"/>
  <c r="L4047" i="3"/>
  <c r="H4048" i="3"/>
  <c r="I4048" i="3"/>
  <c r="K4048" i="3"/>
  <c r="L4048" i="3"/>
  <c r="H4049" i="3"/>
  <c r="I4049" i="3"/>
  <c r="K4049" i="3"/>
  <c r="L4049" i="3"/>
  <c r="H4050" i="3"/>
  <c r="I4050" i="3"/>
  <c r="K4050" i="3"/>
  <c r="L4050" i="3"/>
  <c r="H4051" i="3"/>
  <c r="I4051" i="3"/>
  <c r="K4051" i="3"/>
  <c r="L4051" i="3"/>
  <c r="H4052" i="3"/>
  <c r="I4052" i="3"/>
  <c r="K4052" i="3"/>
  <c r="L4052" i="3"/>
  <c r="H4053" i="3"/>
  <c r="I4053" i="3"/>
  <c r="K4053" i="3"/>
  <c r="L4053" i="3"/>
  <c r="H4054" i="3"/>
  <c r="I4054" i="3"/>
  <c r="K4054" i="3"/>
  <c r="L4054" i="3"/>
  <c r="H4055" i="3"/>
  <c r="I4055" i="3"/>
  <c r="K4055" i="3"/>
  <c r="L4055" i="3"/>
  <c r="H4056" i="3"/>
  <c r="I4056" i="3"/>
  <c r="K4056" i="3"/>
  <c r="L4056" i="3"/>
  <c r="H4057" i="3"/>
  <c r="I4057" i="3"/>
  <c r="K4057" i="3"/>
  <c r="L4057" i="3"/>
  <c r="H4058" i="3"/>
  <c r="I4058" i="3"/>
  <c r="K4058" i="3"/>
  <c r="L4058" i="3"/>
  <c r="H4059" i="3"/>
  <c r="I4059" i="3"/>
  <c r="K4059" i="3"/>
  <c r="L4059" i="3"/>
  <c r="H4060" i="3"/>
  <c r="I4060" i="3"/>
  <c r="K4060" i="3"/>
  <c r="L4060" i="3"/>
  <c r="H4061" i="3"/>
  <c r="I4061" i="3"/>
  <c r="K4061" i="3"/>
  <c r="L4061" i="3"/>
  <c r="H4062" i="3"/>
  <c r="I4062" i="3"/>
  <c r="K4062" i="3"/>
  <c r="L4062" i="3"/>
  <c r="H4063" i="3"/>
  <c r="I4063" i="3"/>
  <c r="K4063" i="3"/>
  <c r="L4063" i="3"/>
  <c r="H4064" i="3"/>
  <c r="I4064" i="3"/>
  <c r="K4064" i="3"/>
  <c r="L4064" i="3"/>
  <c r="H4065" i="3"/>
  <c r="I4065" i="3"/>
  <c r="K4065" i="3"/>
  <c r="L4065" i="3"/>
  <c r="H4066" i="3"/>
  <c r="I4066" i="3"/>
  <c r="K4066" i="3"/>
  <c r="L4066" i="3"/>
  <c r="H4067" i="3"/>
  <c r="I4067" i="3"/>
  <c r="K4067" i="3"/>
  <c r="L4067" i="3"/>
  <c r="H4068" i="3"/>
  <c r="I4068" i="3"/>
  <c r="K4068" i="3"/>
  <c r="L4068" i="3"/>
  <c r="H4069" i="3"/>
  <c r="I4069" i="3"/>
  <c r="K4069" i="3"/>
  <c r="L4069" i="3"/>
  <c r="H4070" i="3"/>
  <c r="I4070" i="3"/>
  <c r="K4070" i="3"/>
  <c r="L4070" i="3"/>
  <c r="H4071" i="3"/>
  <c r="I4071" i="3"/>
  <c r="K4071" i="3"/>
  <c r="L4071" i="3"/>
  <c r="H4072" i="3"/>
  <c r="I4072" i="3"/>
  <c r="K4072" i="3"/>
  <c r="L4072" i="3"/>
  <c r="H4073" i="3"/>
  <c r="I4073" i="3"/>
  <c r="K4073" i="3"/>
  <c r="L4073" i="3"/>
  <c r="H4074" i="3"/>
  <c r="I4074" i="3"/>
  <c r="K4074" i="3"/>
  <c r="L4074" i="3"/>
  <c r="H4075" i="3"/>
  <c r="I4075" i="3"/>
  <c r="K4075" i="3"/>
  <c r="L4075" i="3"/>
  <c r="H4076" i="3"/>
  <c r="I4076" i="3"/>
  <c r="K4076" i="3"/>
  <c r="L4076" i="3"/>
  <c r="H4077" i="3"/>
  <c r="I4077" i="3"/>
  <c r="K4077" i="3"/>
  <c r="L4077" i="3"/>
  <c r="H4078" i="3"/>
  <c r="I4078" i="3"/>
  <c r="K4078" i="3"/>
  <c r="L4078" i="3"/>
  <c r="H4079" i="3"/>
  <c r="I4079" i="3"/>
  <c r="K4079" i="3"/>
  <c r="L4079" i="3"/>
  <c r="H4080" i="3"/>
  <c r="I4080" i="3"/>
  <c r="K4080" i="3"/>
  <c r="L4080" i="3"/>
  <c r="H4081" i="3"/>
  <c r="I4081" i="3"/>
  <c r="K4081" i="3"/>
  <c r="L4081" i="3"/>
  <c r="H4082" i="3"/>
  <c r="I4082" i="3"/>
  <c r="K4082" i="3"/>
  <c r="L4082" i="3"/>
  <c r="H4083" i="3"/>
  <c r="I4083" i="3"/>
  <c r="K4083" i="3"/>
  <c r="L4083" i="3"/>
  <c r="H4084" i="3"/>
  <c r="I4084" i="3"/>
  <c r="K4084" i="3"/>
  <c r="L4084" i="3"/>
  <c r="H4085" i="3"/>
  <c r="I4085" i="3"/>
  <c r="K4085" i="3"/>
  <c r="L4085" i="3"/>
  <c r="H4086" i="3"/>
  <c r="I4086" i="3"/>
  <c r="K4086" i="3"/>
  <c r="L4086" i="3"/>
  <c r="H4087" i="3"/>
  <c r="I4087" i="3"/>
  <c r="K4087" i="3"/>
  <c r="L4087" i="3"/>
  <c r="H4088" i="3"/>
  <c r="I4088" i="3"/>
  <c r="K4088" i="3"/>
  <c r="L4088" i="3"/>
  <c r="H4089" i="3"/>
  <c r="I4089" i="3"/>
  <c r="K4089" i="3"/>
  <c r="L4089" i="3"/>
  <c r="H4090" i="3"/>
  <c r="I4090" i="3"/>
  <c r="K4090" i="3"/>
  <c r="L4090" i="3"/>
  <c r="H4091" i="3"/>
  <c r="I4091" i="3"/>
  <c r="K4091" i="3"/>
  <c r="L4091" i="3"/>
  <c r="H4092" i="3"/>
  <c r="I4092" i="3"/>
  <c r="K4092" i="3"/>
  <c r="L4092" i="3"/>
  <c r="H4093" i="3"/>
  <c r="I4093" i="3"/>
  <c r="K4093" i="3"/>
  <c r="L4093" i="3"/>
  <c r="H4094" i="3"/>
  <c r="I4094" i="3"/>
  <c r="K4094" i="3"/>
  <c r="L4094" i="3"/>
  <c r="H4095" i="3"/>
  <c r="I4095" i="3"/>
  <c r="K4095" i="3"/>
  <c r="L4095" i="3"/>
  <c r="H4096" i="3"/>
  <c r="I4096" i="3"/>
  <c r="K4096" i="3"/>
  <c r="L4096" i="3"/>
  <c r="H4097" i="3"/>
  <c r="I4097" i="3"/>
  <c r="K4097" i="3"/>
  <c r="L4097" i="3"/>
  <c r="H4098" i="3"/>
  <c r="I4098" i="3"/>
  <c r="K4098" i="3"/>
  <c r="L4098" i="3"/>
  <c r="H4099" i="3"/>
  <c r="I4099" i="3"/>
  <c r="K4099" i="3"/>
  <c r="L4099" i="3"/>
  <c r="H4100" i="3"/>
  <c r="I4100" i="3"/>
  <c r="K4100" i="3"/>
  <c r="L4100" i="3"/>
  <c r="H4101" i="3"/>
  <c r="I4101" i="3"/>
  <c r="K4101" i="3"/>
  <c r="L4101" i="3"/>
  <c r="H4102" i="3"/>
  <c r="I4102" i="3"/>
  <c r="K4102" i="3"/>
  <c r="L4102" i="3"/>
  <c r="H4103" i="3"/>
  <c r="I4103" i="3"/>
  <c r="K4103" i="3"/>
  <c r="L4103" i="3"/>
  <c r="H4104" i="3"/>
  <c r="I4104" i="3"/>
  <c r="K4104" i="3"/>
  <c r="L4104" i="3"/>
  <c r="H4105" i="3"/>
  <c r="I4105" i="3"/>
  <c r="K4105" i="3"/>
  <c r="L4105" i="3"/>
  <c r="H4106" i="3"/>
  <c r="I4106" i="3"/>
  <c r="K4106" i="3"/>
  <c r="L4106" i="3"/>
  <c r="H4107" i="3"/>
  <c r="I4107" i="3"/>
  <c r="K4107" i="3"/>
  <c r="L4107" i="3"/>
  <c r="H4108" i="3"/>
  <c r="I4108" i="3"/>
  <c r="K4108" i="3"/>
  <c r="L4108" i="3"/>
  <c r="H4109" i="3"/>
  <c r="I4109" i="3"/>
  <c r="K4109" i="3"/>
  <c r="L4109" i="3"/>
  <c r="H4110" i="3"/>
  <c r="I4110" i="3"/>
  <c r="K4110" i="3"/>
  <c r="L4110" i="3"/>
  <c r="H4111" i="3"/>
  <c r="I4111" i="3"/>
  <c r="K4111" i="3"/>
  <c r="L4111" i="3"/>
  <c r="H4112" i="3"/>
  <c r="I4112" i="3"/>
  <c r="K4112" i="3"/>
  <c r="L4112" i="3"/>
  <c r="H4113" i="3"/>
  <c r="I4113" i="3"/>
  <c r="K4113" i="3"/>
  <c r="L4113" i="3"/>
  <c r="H4114" i="3"/>
  <c r="I4114" i="3"/>
  <c r="K4114" i="3"/>
  <c r="L4114" i="3"/>
  <c r="H4115" i="3"/>
  <c r="I4115" i="3"/>
  <c r="K4115" i="3"/>
  <c r="L4115" i="3"/>
  <c r="H4116" i="3"/>
  <c r="I4116" i="3"/>
  <c r="K4116" i="3"/>
  <c r="L4116" i="3"/>
  <c r="H4117" i="3"/>
  <c r="I4117" i="3"/>
  <c r="K4117" i="3"/>
  <c r="L4117" i="3"/>
  <c r="H4118" i="3"/>
  <c r="I4118" i="3"/>
  <c r="K4118" i="3"/>
  <c r="L4118" i="3"/>
  <c r="H4119" i="3"/>
  <c r="I4119" i="3"/>
  <c r="K4119" i="3"/>
  <c r="L4119" i="3"/>
  <c r="H4120" i="3"/>
  <c r="I4120" i="3"/>
  <c r="K4120" i="3"/>
  <c r="L4120" i="3"/>
  <c r="H4121" i="3"/>
  <c r="I4121" i="3"/>
  <c r="K4121" i="3"/>
  <c r="L4121" i="3"/>
  <c r="H4122" i="3"/>
  <c r="I4122" i="3"/>
  <c r="K4122" i="3"/>
  <c r="L4122" i="3"/>
  <c r="H4123" i="3"/>
  <c r="I4123" i="3"/>
  <c r="K4123" i="3"/>
  <c r="L4123" i="3"/>
  <c r="H4124" i="3"/>
  <c r="I4124" i="3"/>
  <c r="K4124" i="3"/>
  <c r="L4124" i="3"/>
  <c r="H4125" i="3"/>
  <c r="I4125" i="3"/>
  <c r="K4125" i="3"/>
  <c r="L4125" i="3"/>
  <c r="H4126" i="3"/>
  <c r="I4126" i="3"/>
  <c r="K4126" i="3"/>
  <c r="L4126" i="3"/>
  <c r="H4127" i="3"/>
  <c r="I4127" i="3"/>
  <c r="K4127" i="3"/>
  <c r="L4127" i="3"/>
  <c r="H4128" i="3"/>
  <c r="I4128" i="3"/>
  <c r="K4128" i="3"/>
  <c r="L4128" i="3"/>
  <c r="H4129" i="3"/>
  <c r="I4129" i="3"/>
  <c r="K4129" i="3"/>
  <c r="L4129" i="3"/>
  <c r="H4130" i="3"/>
  <c r="I4130" i="3"/>
  <c r="K4130" i="3"/>
  <c r="L4130" i="3"/>
  <c r="H4131" i="3"/>
  <c r="I4131" i="3"/>
  <c r="K4131" i="3"/>
  <c r="L4131" i="3"/>
  <c r="H4132" i="3"/>
  <c r="I4132" i="3"/>
  <c r="K4132" i="3"/>
  <c r="L4132" i="3"/>
  <c r="H4133" i="3"/>
  <c r="I4133" i="3"/>
  <c r="K4133" i="3"/>
  <c r="L4133" i="3"/>
  <c r="H4134" i="3"/>
  <c r="I4134" i="3"/>
  <c r="K4134" i="3"/>
  <c r="L4134" i="3"/>
  <c r="H4135" i="3"/>
  <c r="I4135" i="3"/>
  <c r="K4135" i="3"/>
  <c r="L4135" i="3"/>
  <c r="H4136" i="3"/>
  <c r="I4136" i="3"/>
  <c r="K4136" i="3"/>
  <c r="L4136" i="3"/>
  <c r="H4137" i="3"/>
  <c r="I4137" i="3"/>
  <c r="K4137" i="3"/>
  <c r="L4137" i="3"/>
  <c r="H4138" i="3"/>
  <c r="I4138" i="3"/>
  <c r="K4138" i="3"/>
  <c r="L4138" i="3"/>
  <c r="H4139" i="3"/>
  <c r="I4139" i="3"/>
  <c r="K4139" i="3"/>
  <c r="L4139" i="3"/>
  <c r="H4140" i="3"/>
  <c r="I4140" i="3"/>
  <c r="K4140" i="3"/>
  <c r="L4140" i="3"/>
  <c r="H4141" i="3"/>
  <c r="I4141" i="3"/>
  <c r="K4141" i="3"/>
  <c r="L4141" i="3"/>
  <c r="H4142" i="3"/>
  <c r="I4142" i="3"/>
  <c r="K4142" i="3"/>
  <c r="L4142" i="3"/>
  <c r="H4143" i="3"/>
  <c r="I4143" i="3"/>
  <c r="K4143" i="3"/>
  <c r="L4143" i="3"/>
  <c r="H4144" i="3"/>
  <c r="I4144" i="3"/>
  <c r="K4144" i="3"/>
  <c r="L4144" i="3"/>
  <c r="H4145" i="3"/>
  <c r="I4145" i="3"/>
  <c r="K4145" i="3"/>
  <c r="L4145" i="3"/>
  <c r="H4146" i="3"/>
  <c r="I4146" i="3"/>
  <c r="K4146" i="3"/>
  <c r="L4146" i="3"/>
  <c r="H4147" i="3"/>
  <c r="I4147" i="3"/>
  <c r="K4147" i="3"/>
  <c r="L4147" i="3"/>
  <c r="H4148" i="3"/>
  <c r="I4148" i="3"/>
  <c r="K4148" i="3"/>
  <c r="L4148" i="3"/>
  <c r="H4149" i="3"/>
  <c r="I4149" i="3"/>
  <c r="K4149" i="3"/>
  <c r="L4149" i="3"/>
  <c r="H4150" i="3"/>
  <c r="I4150" i="3"/>
  <c r="K4150" i="3"/>
  <c r="L4150" i="3"/>
  <c r="H4151" i="3"/>
  <c r="I4151" i="3"/>
  <c r="K4151" i="3"/>
  <c r="L4151" i="3"/>
  <c r="H4152" i="3"/>
  <c r="I4152" i="3"/>
  <c r="K4152" i="3"/>
  <c r="L4152" i="3"/>
  <c r="H4153" i="3"/>
  <c r="I4153" i="3"/>
  <c r="K4153" i="3"/>
  <c r="L4153" i="3"/>
  <c r="H4154" i="3"/>
  <c r="I4154" i="3"/>
  <c r="K4154" i="3"/>
  <c r="L4154" i="3"/>
  <c r="H4155" i="3"/>
  <c r="I4155" i="3"/>
  <c r="K4155" i="3"/>
  <c r="L4155" i="3"/>
  <c r="H4156" i="3"/>
  <c r="I4156" i="3"/>
  <c r="K4156" i="3"/>
  <c r="L4156" i="3"/>
  <c r="H4157" i="3"/>
  <c r="I4157" i="3"/>
  <c r="K4157" i="3"/>
  <c r="L4157" i="3"/>
  <c r="H4158" i="3"/>
  <c r="I4158" i="3"/>
  <c r="K4158" i="3"/>
  <c r="L4158" i="3"/>
  <c r="H4159" i="3"/>
  <c r="I4159" i="3"/>
  <c r="K4159" i="3"/>
  <c r="L4159" i="3"/>
  <c r="H4160" i="3"/>
  <c r="I4160" i="3"/>
  <c r="K4160" i="3"/>
  <c r="L4160" i="3"/>
  <c r="H4161" i="3"/>
  <c r="I4161" i="3"/>
  <c r="K4161" i="3"/>
  <c r="L4161" i="3"/>
  <c r="H4162" i="3"/>
  <c r="I4162" i="3"/>
  <c r="K4162" i="3"/>
  <c r="L4162" i="3"/>
  <c r="H4163" i="3"/>
  <c r="I4163" i="3"/>
  <c r="K4163" i="3"/>
  <c r="L4163" i="3"/>
  <c r="H4164" i="3"/>
  <c r="I4164" i="3"/>
  <c r="K4164" i="3"/>
  <c r="L4164" i="3"/>
  <c r="H4165" i="3"/>
  <c r="I4165" i="3"/>
  <c r="K4165" i="3"/>
  <c r="L4165" i="3"/>
  <c r="H4166" i="3"/>
  <c r="I4166" i="3"/>
  <c r="K4166" i="3"/>
  <c r="L4166" i="3"/>
  <c r="H4167" i="3"/>
  <c r="I4167" i="3"/>
  <c r="K4167" i="3"/>
  <c r="L4167" i="3"/>
  <c r="H4168" i="3"/>
  <c r="I4168" i="3"/>
  <c r="K4168" i="3"/>
  <c r="L4168" i="3"/>
  <c r="H4169" i="3"/>
  <c r="I4169" i="3"/>
  <c r="K4169" i="3"/>
  <c r="L4169" i="3"/>
  <c r="H4170" i="3"/>
  <c r="I4170" i="3"/>
  <c r="K4170" i="3"/>
  <c r="L4170" i="3"/>
  <c r="H4171" i="3"/>
  <c r="I4171" i="3"/>
  <c r="K4171" i="3"/>
  <c r="L4171" i="3"/>
  <c r="H4172" i="3"/>
  <c r="I4172" i="3"/>
  <c r="K4172" i="3"/>
  <c r="L4172" i="3"/>
  <c r="H4173" i="3"/>
  <c r="I4173" i="3"/>
  <c r="K4173" i="3"/>
  <c r="L4173" i="3"/>
  <c r="H4174" i="3"/>
  <c r="I4174" i="3"/>
  <c r="K4174" i="3"/>
  <c r="L4174" i="3"/>
  <c r="H4175" i="3"/>
  <c r="I4175" i="3"/>
  <c r="K4175" i="3"/>
  <c r="L4175" i="3"/>
  <c r="H4176" i="3"/>
  <c r="I4176" i="3"/>
  <c r="K4176" i="3"/>
  <c r="L4176" i="3"/>
  <c r="H4177" i="3"/>
  <c r="I4177" i="3"/>
  <c r="K4177" i="3"/>
  <c r="L4177" i="3"/>
  <c r="H4178" i="3"/>
  <c r="I4178" i="3"/>
  <c r="K4178" i="3"/>
  <c r="L4178" i="3"/>
  <c r="H4179" i="3"/>
  <c r="I4179" i="3"/>
  <c r="K4179" i="3"/>
  <c r="L4179" i="3"/>
  <c r="H4180" i="3"/>
  <c r="I4180" i="3"/>
  <c r="K4180" i="3"/>
  <c r="L4180" i="3"/>
  <c r="H4181" i="3"/>
  <c r="I4181" i="3"/>
  <c r="K4181" i="3"/>
  <c r="L4181" i="3"/>
  <c r="H4182" i="3"/>
  <c r="I4182" i="3"/>
  <c r="K4182" i="3"/>
  <c r="L4182" i="3"/>
  <c r="H4183" i="3"/>
  <c r="I4183" i="3"/>
  <c r="K4183" i="3"/>
  <c r="L4183" i="3"/>
  <c r="H4184" i="3"/>
  <c r="I4184" i="3"/>
  <c r="K4184" i="3"/>
  <c r="L4184" i="3"/>
  <c r="H4185" i="3"/>
  <c r="I4185" i="3"/>
  <c r="K4185" i="3"/>
  <c r="L4185" i="3"/>
  <c r="H4186" i="3"/>
  <c r="I4186" i="3"/>
  <c r="K4186" i="3"/>
  <c r="L4186" i="3"/>
  <c r="H4187" i="3"/>
  <c r="I4187" i="3"/>
  <c r="K4187" i="3"/>
  <c r="L4187" i="3"/>
  <c r="H4188" i="3"/>
  <c r="I4188" i="3"/>
  <c r="K4188" i="3"/>
  <c r="L4188" i="3"/>
  <c r="H4189" i="3"/>
  <c r="I4189" i="3"/>
  <c r="K4189" i="3"/>
  <c r="L4189" i="3"/>
  <c r="H4190" i="3"/>
  <c r="I4190" i="3"/>
  <c r="K4190" i="3"/>
  <c r="L4190" i="3"/>
  <c r="H4191" i="3"/>
  <c r="I4191" i="3"/>
  <c r="K4191" i="3"/>
  <c r="L4191" i="3"/>
  <c r="H4192" i="3"/>
  <c r="I4192" i="3"/>
  <c r="K4192" i="3"/>
  <c r="L4192" i="3"/>
  <c r="H4193" i="3"/>
  <c r="I4193" i="3"/>
  <c r="K4193" i="3"/>
  <c r="L4193" i="3"/>
  <c r="H4194" i="3"/>
  <c r="I4194" i="3"/>
  <c r="K4194" i="3"/>
  <c r="L4194" i="3"/>
  <c r="H4195" i="3"/>
  <c r="I4195" i="3"/>
  <c r="K4195" i="3"/>
  <c r="L4195" i="3"/>
  <c r="H4196" i="3"/>
  <c r="I4196" i="3"/>
  <c r="K4196" i="3"/>
  <c r="L4196" i="3"/>
  <c r="H4197" i="3"/>
  <c r="I4197" i="3"/>
  <c r="K4197" i="3"/>
  <c r="L4197" i="3"/>
  <c r="H4198" i="3"/>
  <c r="I4198" i="3"/>
  <c r="K4198" i="3"/>
  <c r="L4198" i="3"/>
  <c r="H4199" i="3"/>
  <c r="I4199" i="3"/>
  <c r="K4199" i="3"/>
  <c r="L4199" i="3"/>
  <c r="H4200" i="3"/>
  <c r="I4200" i="3"/>
  <c r="K4200" i="3"/>
  <c r="L4200" i="3"/>
  <c r="H4201" i="3"/>
  <c r="I4201" i="3"/>
  <c r="K4201" i="3"/>
  <c r="L4201" i="3"/>
  <c r="H4202" i="3"/>
  <c r="I4202" i="3"/>
  <c r="K4202" i="3"/>
  <c r="L4202" i="3"/>
  <c r="H4203" i="3"/>
  <c r="I4203" i="3"/>
  <c r="K4203" i="3"/>
  <c r="L4203" i="3"/>
  <c r="H4204" i="3"/>
  <c r="I4204" i="3"/>
  <c r="K4204" i="3"/>
  <c r="L4204" i="3"/>
  <c r="H4205" i="3"/>
  <c r="I4205" i="3"/>
  <c r="K4205" i="3"/>
  <c r="L4205" i="3"/>
  <c r="H4206" i="3"/>
  <c r="I4206" i="3"/>
  <c r="K4206" i="3"/>
  <c r="L4206" i="3"/>
  <c r="H4207" i="3"/>
  <c r="I4207" i="3"/>
  <c r="K4207" i="3"/>
  <c r="L4207" i="3"/>
  <c r="H4208" i="3"/>
  <c r="I4208" i="3"/>
  <c r="K4208" i="3"/>
  <c r="L4208" i="3"/>
  <c r="H4209" i="3"/>
  <c r="I4209" i="3"/>
  <c r="K4209" i="3"/>
  <c r="L4209" i="3"/>
  <c r="H4210" i="3"/>
  <c r="I4210" i="3"/>
  <c r="K4210" i="3"/>
  <c r="L4210" i="3"/>
  <c r="H4211" i="3"/>
  <c r="I4211" i="3"/>
  <c r="K4211" i="3"/>
  <c r="L4211" i="3"/>
  <c r="H4212" i="3"/>
  <c r="I4212" i="3"/>
  <c r="K4212" i="3"/>
  <c r="L4212" i="3"/>
  <c r="H4213" i="3"/>
  <c r="I4213" i="3"/>
  <c r="K4213" i="3"/>
  <c r="L4213" i="3"/>
  <c r="H4214" i="3"/>
  <c r="I4214" i="3"/>
  <c r="K4214" i="3"/>
  <c r="L4214" i="3"/>
  <c r="H4215" i="3"/>
  <c r="I4215" i="3"/>
  <c r="K4215" i="3"/>
  <c r="L4215" i="3"/>
  <c r="H4216" i="3"/>
  <c r="I4216" i="3"/>
  <c r="K4216" i="3"/>
  <c r="L4216" i="3"/>
  <c r="H4217" i="3"/>
  <c r="I4217" i="3"/>
  <c r="K4217" i="3"/>
  <c r="L4217" i="3"/>
  <c r="H4218" i="3"/>
  <c r="I4218" i="3"/>
  <c r="K4218" i="3"/>
  <c r="L4218" i="3"/>
  <c r="H4219" i="3"/>
  <c r="I4219" i="3"/>
  <c r="K4219" i="3"/>
  <c r="L4219" i="3"/>
  <c r="H4220" i="3"/>
  <c r="I4220" i="3"/>
  <c r="K4220" i="3"/>
  <c r="L4220" i="3"/>
  <c r="H4221" i="3"/>
  <c r="I4221" i="3"/>
  <c r="K4221" i="3"/>
  <c r="L4221" i="3"/>
  <c r="H4222" i="3"/>
  <c r="I4222" i="3"/>
  <c r="K4222" i="3"/>
  <c r="L4222" i="3"/>
  <c r="H4223" i="3"/>
  <c r="I4223" i="3"/>
  <c r="K4223" i="3"/>
  <c r="L4223" i="3"/>
  <c r="H4224" i="3"/>
  <c r="I4224" i="3"/>
  <c r="K4224" i="3"/>
  <c r="L4224" i="3"/>
  <c r="H4225" i="3"/>
  <c r="I4225" i="3"/>
  <c r="K4225" i="3"/>
  <c r="L4225" i="3"/>
  <c r="H4226" i="3"/>
  <c r="I4226" i="3"/>
  <c r="K4226" i="3"/>
  <c r="L4226" i="3"/>
  <c r="H4227" i="3"/>
  <c r="I4227" i="3"/>
  <c r="K4227" i="3"/>
  <c r="L4227" i="3"/>
  <c r="H4228" i="3"/>
  <c r="I4228" i="3"/>
  <c r="K4228" i="3"/>
  <c r="L4228" i="3"/>
  <c r="H4229" i="3"/>
  <c r="I4229" i="3"/>
  <c r="K4229" i="3"/>
  <c r="L4229" i="3"/>
  <c r="H4230" i="3"/>
  <c r="I4230" i="3"/>
  <c r="K4230" i="3"/>
  <c r="L4230" i="3"/>
  <c r="H4231" i="3"/>
  <c r="I4231" i="3"/>
  <c r="K4231" i="3"/>
  <c r="L4231" i="3"/>
  <c r="H4232" i="3"/>
  <c r="I4232" i="3"/>
  <c r="K4232" i="3"/>
  <c r="L4232" i="3"/>
  <c r="H4233" i="3"/>
  <c r="I4233" i="3"/>
  <c r="K4233" i="3"/>
  <c r="L4233" i="3"/>
  <c r="H4234" i="3"/>
  <c r="I4234" i="3"/>
  <c r="K4234" i="3"/>
  <c r="L4234" i="3"/>
  <c r="H4235" i="3"/>
  <c r="I4235" i="3"/>
  <c r="K4235" i="3"/>
  <c r="L4235" i="3"/>
  <c r="H4236" i="3"/>
  <c r="I4236" i="3"/>
  <c r="K4236" i="3"/>
  <c r="L4236" i="3"/>
  <c r="H4237" i="3"/>
  <c r="I4237" i="3"/>
  <c r="K4237" i="3"/>
  <c r="L4237" i="3"/>
  <c r="H4238" i="3"/>
  <c r="I4238" i="3"/>
  <c r="K4238" i="3"/>
  <c r="L4238" i="3"/>
  <c r="H4239" i="3"/>
  <c r="I4239" i="3"/>
  <c r="K4239" i="3"/>
  <c r="L4239" i="3"/>
  <c r="H4240" i="3"/>
  <c r="I4240" i="3"/>
  <c r="K4240" i="3"/>
  <c r="L4240" i="3"/>
  <c r="H4241" i="3"/>
  <c r="I4241" i="3"/>
  <c r="K4241" i="3"/>
  <c r="L4241" i="3"/>
  <c r="H4242" i="3"/>
  <c r="I4242" i="3"/>
  <c r="K4242" i="3"/>
  <c r="L4242" i="3"/>
  <c r="H4243" i="3"/>
  <c r="I4243" i="3"/>
  <c r="K4243" i="3"/>
  <c r="L4243" i="3"/>
  <c r="H4244" i="3"/>
  <c r="I4244" i="3"/>
  <c r="K4244" i="3"/>
  <c r="L4244" i="3"/>
  <c r="H4245" i="3"/>
  <c r="I4245" i="3"/>
  <c r="K4245" i="3"/>
  <c r="L4245" i="3"/>
  <c r="H4246" i="3"/>
  <c r="I4246" i="3"/>
  <c r="K4246" i="3"/>
  <c r="L4246" i="3"/>
  <c r="H4247" i="3"/>
  <c r="I4247" i="3"/>
  <c r="K4247" i="3"/>
  <c r="L4247" i="3"/>
  <c r="H4248" i="3"/>
  <c r="I4248" i="3"/>
  <c r="K4248" i="3"/>
  <c r="L4248" i="3"/>
  <c r="H4249" i="3"/>
  <c r="I4249" i="3"/>
  <c r="K4249" i="3"/>
  <c r="L4249" i="3"/>
  <c r="H4250" i="3"/>
  <c r="I4250" i="3"/>
  <c r="K4250" i="3"/>
  <c r="L4250" i="3"/>
  <c r="H4251" i="3"/>
  <c r="I4251" i="3"/>
  <c r="K4251" i="3"/>
  <c r="L4251" i="3"/>
  <c r="H4252" i="3"/>
  <c r="I4252" i="3"/>
  <c r="K4252" i="3"/>
  <c r="L4252" i="3"/>
  <c r="H4253" i="3"/>
  <c r="I4253" i="3"/>
  <c r="K4253" i="3"/>
  <c r="L4253" i="3"/>
  <c r="H4254" i="3"/>
  <c r="I4254" i="3"/>
  <c r="K4254" i="3"/>
  <c r="L4254" i="3"/>
  <c r="H4255" i="3"/>
  <c r="I4255" i="3"/>
  <c r="K4255" i="3"/>
  <c r="L4255" i="3"/>
  <c r="H4256" i="3"/>
  <c r="I4256" i="3"/>
  <c r="K4256" i="3"/>
  <c r="L4256" i="3"/>
  <c r="H4257" i="3"/>
  <c r="I4257" i="3"/>
  <c r="K4257" i="3"/>
  <c r="L4257" i="3"/>
  <c r="H4258" i="3"/>
  <c r="I4258" i="3"/>
  <c r="K4258" i="3"/>
  <c r="L4258" i="3"/>
  <c r="H4259" i="3"/>
  <c r="I4259" i="3"/>
  <c r="K4259" i="3"/>
  <c r="L4259" i="3"/>
  <c r="H4260" i="3"/>
  <c r="I4260" i="3"/>
  <c r="K4260" i="3"/>
  <c r="L4260" i="3"/>
  <c r="H4261" i="3"/>
  <c r="I4261" i="3"/>
  <c r="K4261" i="3"/>
  <c r="L4261" i="3"/>
  <c r="H4262" i="3"/>
  <c r="I4262" i="3"/>
  <c r="K4262" i="3"/>
  <c r="L4262" i="3"/>
  <c r="H4263" i="3"/>
  <c r="I4263" i="3"/>
  <c r="K4263" i="3"/>
  <c r="L4263" i="3"/>
  <c r="H4264" i="3"/>
  <c r="I4264" i="3"/>
  <c r="K4264" i="3"/>
  <c r="L4264" i="3"/>
  <c r="H4265" i="3"/>
  <c r="I4265" i="3"/>
  <c r="K4265" i="3"/>
  <c r="L4265" i="3"/>
  <c r="H4266" i="3"/>
  <c r="I4266" i="3"/>
  <c r="K4266" i="3"/>
  <c r="L4266" i="3"/>
  <c r="H4267" i="3"/>
  <c r="I4267" i="3"/>
  <c r="K4267" i="3"/>
  <c r="L4267" i="3"/>
  <c r="H4268" i="3"/>
  <c r="I4268" i="3"/>
  <c r="K4268" i="3"/>
  <c r="L4268" i="3"/>
  <c r="H4269" i="3"/>
  <c r="I4269" i="3"/>
  <c r="K4269" i="3"/>
  <c r="L4269" i="3"/>
  <c r="H4270" i="3"/>
  <c r="I4270" i="3"/>
  <c r="K4270" i="3"/>
  <c r="L4270" i="3"/>
  <c r="H4271" i="3"/>
  <c r="I4271" i="3"/>
  <c r="K4271" i="3"/>
  <c r="L4271" i="3"/>
  <c r="H4272" i="3"/>
  <c r="I4272" i="3"/>
  <c r="K4272" i="3"/>
  <c r="L4272" i="3"/>
  <c r="H4273" i="3"/>
  <c r="I4273" i="3"/>
  <c r="K4273" i="3"/>
  <c r="L4273" i="3"/>
  <c r="H4274" i="3"/>
  <c r="I4274" i="3"/>
  <c r="K4274" i="3"/>
  <c r="L4274" i="3"/>
  <c r="H4275" i="3"/>
  <c r="I4275" i="3"/>
  <c r="K4275" i="3"/>
  <c r="L4275" i="3"/>
  <c r="H4276" i="3"/>
  <c r="I4276" i="3"/>
  <c r="K4276" i="3"/>
  <c r="L4276" i="3"/>
  <c r="H4277" i="3"/>
  <c r="I4277" i="3"/>
  <c r="K4277" i="3"/>
  <c r="L4277" i="3"/>
  <c r="H4278" i="3"/>
  <c r="I4278" i="3"/>
  <c r="K4278" i="3"/>
  <c r="L4278" i="3"/>
  <c r="H4279" i="3"/>
  <c r="I4279" i="3"/>
  <c r="K4279" i="3"/>
  <c r="L4279" i="3"/>
  <c r="H4280" i="3"/>
  <c r="I4280" i="3"/>
  <c r="K4280" i="3"/>
  <c r="L4280" i="3"/>
  <c r="H4281" i="3"/>
  <c r="I4281" i="3"/>
  <c r="K4281" i="3"/>
  <c r="L4281" i="3"/>
  <c r="H4282" i="3"/>
  <c r="I4282" i="3"/>
  <c r="K4282" i="3"/>
  <c r="L4282" i="3"/>
  <c r="H4283" i="3"/>
  <c r="I4283" i="3"/>
  <c r="K4283" i="3"/>
  <c r="L4283" i="3"/>
  <c r="H4284" i="3"/>
  <c r="I4284" i="3"/>
  <c r="K4284" i="3"/>
  <c r="L4284" i="3"/>
  <c r="H4285" i="3"/>
  <c r="I4285" i="3"/>
  <c r="K4285" i="3"/>
  <c r="L4285" i="3"/>
  <c r="H4286" i="3"/>
  <c r="I4286" i="3"/>
  <c r="K4286" i="3"/>
  <c r="L4286" i="3"/>
  <c r="H4287" i="3"/>
  <c r="I4287" i="3"/>
  <c r="K4287" i="3"/>
  <c r="L4287" i="3"/>
  <c r="H4288" i="3"/>
  <c r="I4288" i="3"/>
  <c r="K4288" i="3"/>
  <c r="L4288" i="3"/>
  <c r="H4289" i="3"/>
  <c r="I4289" i="3"/>
  <c r="K4289" i="3"/>
  <c r="L4289" i="3"/>
  <c r="H4290" i="3"/>
  <c r="I4290" i="3"/>
  <c r="K4290" i="3"/>
  <c r="L4290" i="3"/>
  <c r="H4291" i="3"/>
  <c r="I4291" i="3"/>
  <c r="K4291" i="3"/>
  <c r="L4291" i="3"/>
  <c r="H4292" i="3"/>
  <c r="I4292" i="3"/>
  <c r="K4292" i="3"/>
  <c r="L4292" i="3"/>
  <c r="H4293" i="3"/>
  <c r="I4293" i="3"/>
  <c r="K4293" i="3"/>
  <c r="L4293" i="3"/>
  <c r="H4294" i="3"/>
  <c r="I4294" i="3"/>
  <c r="K4294" i="3"/>
  <c r="L4294" i="3"/>
  <c r="H4295" i="3"/>
  <c r="I4295" i="3"/>
  <c r="K4295" i="3"/>
  <c r="L4295" i="3"/>
  <c r="H4296" i="3"/>
  <c r="I4296" i="3"/>
  <c r="K4296" i="3"/>
  <c r="L4296" i="3"/>
  <c r="H4297" i="3"/>
  <c r="I4297" i="3"/>
  <c r="K4297" i="3"/>
  <c r="L4297" i="3"/>
  <c r="H4298" i="3"/>
  <c r="I4298" i="3"/>
  <c r="K4298" i="3"/>
  <c r="L4298" i="3"/>
  <c r="H4299" i="3"/>
  <c r="I4299" i="3"/>
  <c r="K4299" i="3"/>
  <c r="L4299" i="3"/>
  <c r="H4300" i="3"/>
  <c r="I4300" i="3"/>
  <c r="K4300" i="3"/>
  <c r="L4300" i="3"/>
  <c r="H4301" i="3"/>
  <c r="I4301" i="3"/>
  <c r="K4301" i="3"/>
  <c r="L4301" i="3"/>
  <c r="H4302" i="3"/>
  <c r="I4302" i="3"/>
  <c r="K4302" i="3"/>
  <c r="L4302" i="3"/>
  <c r="H4303" i="3"/>
  <c r="I4303" i="3"/>
  <c r="K4303" i="3"/>
  <c r="L4303" i="3"/>
  <c r="H4304" i="3"/>
  <c r="I4304" i="3"/>
  <c r="K4304" i="3"/>
  <c r="L4304" i="3"/>
  <c r="H4305" i="3"/>
  <c r="I4305" i="3"/>
  <c r="K4305" i="3"/>
  <c r="L4305" i="3"/>
  <c r="H4306" i="3"/>
  <c r="I4306" i="3"/>
  <c r="K4306" i="3"/>
  <c r="L4306" i="3"/>
  <c r="H4307" i="3"/>
  <c r="I4307" i="3"/>
  <c r="K4307" i="3"/>
  <c r="L4307" i="3"/>
  <c r="H4308" i="3"/>
  <c r="I4308" i="3"/>
  <c r="K4308" i="3"/>
  <c r="L4308" i="3"/>
  <c r="H4309" i="3"/>
  <c r="I4309" i="3"/>
  <c r="K4309" i="3"/>
  <c r="L4309" i="3"/>
  <c r="H4310" i="3"/>
  <c r="I4310" i="3"/>
  <c r="K4310" i="3"/>
  <c r="L4310" i="3"/>
  <c r="H4311" i="3"/>
  <c r="I4311" i="3"/>
  <c r="K4311" i="3"/>
  <c r="L4311" i="3"/>
  <c r="H4312" i="3"/>
  <c r="I4312" i="3"/>
  <c r="K4312" i="3"/>
  <c r="L4312" i="3"/>
  <c r="H4313" i="3"/>
  <c r="I4313" i="3"/>
  <c r="K4313" i="3"/>
  <c r="L4313" i="3"/>
  <c r="H4314" i="3"/>
  <c r="I4314" i="3"/>
  <c r="K4314" i="3"/>
  <c r="L4314" i="3"/>
  <c r="H4315" i="3"/>
  <c r="I4315" i="3"/>
  <c r="K4315" i="3"/>
  <c r="L4315" i="3"/>
  <c r="H4316" i="3"/>
  <c r="I4316" i="3"/>
  <c r="K4316" i="3"/>
  <c r="L4316" i="3"/>
  <c r="H4317" i="3"/>
  <c r="I4317" i="3"/>
  <c r="K4317" i="3"/>
  <c r="L4317" i="3"/>
  <c r="H4318" i="3"/>
  <c r="I4318" i="3"/>
  <c r="K4318" i="3"/>
  <c r="L4318" i="3"/>
  <c r="H4319" i="3"/>
  <c r="I4319" i="3"/>
  <c r="K4319" i="3"/>
  <c r="L4319" i="3"/>
  <c r="H4320" i="3"/>
  <c r="I4320" i="3"/>
  <c r="K4320" i="3"/>
  <c r="L4320" i="3"/>
  <c r="H4321" i="3"/>
  <c r="I4321" i="3"/>
  <c r="K4321" i="3"/>
  <c r="L4321" i="3"/>
  <c r="H4322" i="3"/>
  <c r="I4322" i="3"/>
  <c r="K4322" i="3"/>
  <c r="L4322" i="3"/>
  <c r="H4323" i="3"/>
  <c r="I4323" i="3"/>
  <c r="K4323" i="3"/>
  <c r="L4323" i="3"/>
  <c r="H4324" i="3"/>
  <c r="I4324" i="3"/>
  <c r="K4324" i="3"/>
  <c r="L4324" i="3"/>
  <c r="H4325" i="3"/>
  <c r="I4325" i="3"/>
  <c r="K4325" i="3"/>
  <c r="L4325" i="3"/>
  <c r="H4326" i="3"/>
  <c r="I4326" i="3"/>
  <c r="K4326" i="3"/>
  <c r="L4326" i="3"/>
  <c r="H4327" i="3"/>
  <c r="I4327" i="3"/>
  <c r="K4327" i="3"/>
  <c r="L4327" i="3"/>
  <c r="H4328" i="3"/>
  <c r="I4328" i="3"/>
  <c r="K4328" i="3"/>
  <c r="L4328" i="3"/>
  <c r="H4329" i="3"/>
  <c r="I4329" i="3"/>
  <c r="K4329" i="3"/>
  <c r="L4329" i="3"/>
  <c r="H4330" i="3"/>
  <c r="I4330" i="3"/>
  <c r="K4330" i="3"/>
  <c r="L4330" i="3"/>
  <c r="H4331" i="3"/>
  <c r="I4331" i="3"/>
  <c r="K4331" i="3"/>
  <c r="L4331" i="3"/>
  <c r="H4332" i="3"/>
  <c r="I4332" i="3"/>
  <c r="K4332" i="3"/>
  <c r="L4332" i="3"/>
  <c r="H4333" i="3"/>
  <c r="I4333" i="3"/>
  <c r="K4333" i="3"/>
  <c r="L4333" i="3"/>
  <c r="H4334" i="3"/>
  <c r="I4334" i="3"/>
  <c r="K4334" i="3"/>
  <c r="L4334" i="3"/>
  <c r="H4335" i="3"/>
  <c r="I4335" i="3"/>
  <c r="K4335" i="3"/>
  <c r="L4335" i="3"/>
  <c r="H4336" i="3"/>
  <c r="I4336" i="3"/>
  <c r="K4336" i="3"/>
  <c r="L4336" i="3"/>
  <c r="H4337" i="3"/>
  <c r="I4337" i="3"/>
  <c r="K4337" i="3"/>
  <c r="L4337" i="3"/>
  <c r="H4338" i="3"/>
  <c r="I4338" i="3"/>
  <c r="K4338" i="3"/>
  <c r="L4338" i="3"/>
  <c r="H4339" i="3"/>
  <c r="I4339" i="3"/>
  <c r="K4339" i="3"/>
  <c r="L4339" i="3"/>
  <c r="H4340" i="3"/>
  <c r="I4340" i="3"/>
  <c r="K4340" i="3"/>
  <c r="L4340" i="3"/>
  <c r="H4341" i="3"/>
  <c r="I4341" i="3"/>
  <c r="K4341" i="3"/>
  <c r="L4341" i="3"/>
  <c r="H4342" i="3"/>
  <c r="I4342" i="3"/>
  <c r="K4342" i="3"/>
  <c r="L4342" i="3"/>
  <c r="H4343" i="3"/>
  <c r="I4343" i="3"/>
  <c r="K4343" i="3"/>
  <c r="L4343" i="3"/>
  <c r="H4344" i="3"/>
  <c r="I4344" i="3"/>
  <c r="K4344" i="3"/>
  <c r="L4344" i="3"/>
  <c r="H4345" i="3"/>
  <c r="I4345" i="3"/>
  <c r="K4345" i="3"/>
  <c r="L4345" i="3"/>
  <c r="H4346" i="3"/>
  <c r="I4346" i="3"/>
  <c r="K4346" i="3"/>
  <c r="L4346" i="3"/>
  <c r="H4347" i="3"/>
  <c r="I4347" i="3"/>
  <c r="K4347" i="3"/>
  <c r="L4347" i="3"/>
  <c r="H4348" i="3"/>
  <c r="I4348" i="3"/>
  <c r="K4348" i="3"/>
  <c r="L4348" i="3"/>
  <c r="H4349" i="3"/>
  <c r="I4349" i="3"/>
  <c r="K4349" i="3"/>
  <c r="L4349" i="3"/>
  <c r="H4350" i="3"/>
  <c r="I4350" i="3"/>
  <c r="K4350" i="3"/>
  <c r="L4350" i="3"/>
  <c r="H4351" i="3"/>
  <c r="I4351" i="3"/>
  <c r="K4351" i="3"/>
  <c r="L4351" i="3"/>
  <c r="H4352" i="3"/>
  <c r="I4352" i="3"/>
  <c r="K4352" i="3"/>
  <c r="L4352" i="3"/>
  <c r="H4353" i="3"/>
  <c r="I4353" i="3"/>
  <c r="K4353" i="3"/>
  <c r="L4353" i="3"/>
  <c r="H4354" i="3"/>
  <c r="I4354" i="3"/>
  <c r="K4354" i="3"/>
  <c r="L4354" i="3"/>
  <c r="H4355" i="3"/>
  <c r="I4355" i="3"/>
  <c r="K4355" i="3"/>
  <c r="L4355" i="3"/>
  <c r="H4356" i="3"/>
  <c r="I4356" i="3"/>
  <c r="K4356" i="3"/>
  <c r="L4356" i="3"/>
  <c r="H4357" i="3"/>
  <c r="I4357" i="3"/>
  <c r="K4357" i="3"/>
  <c r="L4357" i="3"/>
  <c r="H4358" i="3"/>
  <c r="I4358" i="3"/>
  <c r="K4358" i="3"/>
  <c r="L4358" i="3"/>
  <c r="H4359" i="3"/>
  <c r="I4359" i="3"/>
  <c r="K4359" i="3"/>
  <c r="L4359" i="3"/>
  <c r="H4360" i="3"/>
  <c r="I4360" i="3"/>
  <c r="K4360" i="3"/>
  <c r="L4360" i="3"/>
  <c r="H4361" i="3"/>
  <c r="I4361" i="3"/>
  <c r="K4361" i="3"/>
  <c r="L4361" i="3"/>
  <c r="H4362" i="3"/>
  <c r="I4362" i="3"/>
  <c r="K4362" i="3"/>
  <c r="L4362" i="3"/>
  <c r="H4363" i="3"/>
  <c r="I4363" i="3"/>
  <c r="K4363" i="3"/>
  <c r="L4363" i="3"/>
  <c r="H4364" i="3"/>
  <c r="I4364" i="3"/>
  <c r="K4364" i="3"/>
  <c r="L4364" i="3"/>
  <c r="H4365" i="3"/>
  <c r="I4365" i="3"/>
  <c r="K4365" i="3"/>
  <c r="L4365" i="3"/>
  <c r="H4366" i="3"/>
  <c r="I4366" i="3"/>
  <c r="K4366" i="3"/>
  <c r="L4366" i="3"/>
  <c r="H4367" i="3"/>
  <c r="I4367" i="3"/>
  <c r="K4367" i="3"/>
  <c r="L4367" i="3"/>
  <c r="H4368" i="3"/>
  <c r="I4368" i="3"/>
  <c r="K4368" i="3"/>
  <c r="L4368" i="3"/>
  <c r="H4369" i="3"/>
  <c r="I4369" i="3"/>
  <c r="K4369" i="3"/>
  <c r="L4369" i="3"/>
  <c r="H4370" i="3"/>
  <c r="I4370" i="3"/>
  <c r="K4370" i="3"/>
  <c r="L4370" i="3"/>
  <c r="H4371" i="3"/>
  <c r="I4371" i="3"/>
  <c r="K4371" i="3"/>
  <c r="L4371" i="3"/>
  <c r="H4372" i="3"/>
  <c r="I4372" i="3"/>
  <c r="K4372" i="3"/>
  <c r="L4372" i="3"/>
  <c r="H4373" i="3"/>
  <c r="I4373" i="3"/>
  <c r="K4373" i="3"/>
  <c r="L4373" i="3"/>
  <c r="H4374" i="3"/>
  <c r="I4374" i="3"/>
  <c r="K4374" i="3"/>
  <c r="L4374" i="3"/>
  <c r="H4375" i="3"/>
  <c r="I4375" i="3"/>
  <c r="K4375" i="3"/>
  <c r="L4375" i="3"/>
  <c r="H4376" i="3"/>
  <c r="I4376" i="3"/>
  <c r="K4376" i="3"/>
  <c r="L4376" i="3"/>
  <c r="H4377" i="3"/>
  <c r="I4377" i="3"/>
  <c r="K4377" i="3"/>
  <c r="L4377" i="3"/>
  <c r="H4378" i="3"/>
  <c r="I4378" i="3"/>
  <c r="K4378" i="3"/>
  <c r="L4378" i="3"/>
  <c r="H4379" i="3"/>
  <c r="I4379" i="3"/>
  <c r="K4379" i="3"/>
  <c r="L4379" i="3"/>
  <c r="H4380" i="3"/>
  <c r="I4380" i="3"/>
  <c r="K4380" i="3"/>
  <c r="L4380" i="3"/>
  <c r="H4381" i="3"/>
  <c r="I4381" i="3"/>
  <c r="K4381" i="3"/>
  <c r="L4381" i="3"/>
  <c r="H4382" i="3"/>
  <c r="I4382" i="3"/>
  <c r="K4382" i="3"/>
  <c r="L4382" i="3"/>
  <c r="H4383" i="3"/>
  <c r="I4383" i="3"/>
  <c r="K4383" i="3"/>
  <c r="L4383" i="3"/>
  <c r="H4384" i="3"/>
  <c r="I4384" i="3"/>
  <c r="K4384" i="3"/>
  <c r="L4384" i="3"/>
  <c r="H4385" i="3"/>
  <c r="I4385" i="3"/>
  <c r="K4385" i="3"/>
  <c r="L4385" i="3"/>
  <c r="H4386" i="3"/>
  <c r="I4386" i="3"/>
  <c r="K4386" i="3"/>
  <c r="L4386" i="3"/>
  <c r="H4387" i="3"/>
  <c r="I4387" i="3"/>
  <c r="K4387" i="3"/>
  <c r="L4387" i="3"/>
  <c r="H4388" i="3"/>
  <c r="I4388" i="3"/>
  <c r="K4388" i="3"/>
  <c r="L4388" i="3"/>
  <c r="H4389" i="3"/>
  <c r="I4389" i="3"/>
  <c r="K4389" i="3"/>
  <c r="L4389" i="3"/>
  <c r="H4390" i="3"/>
  <c r="I4390" i="3"/>
  <c r="K4390" i="3"/>
  <c r="L4390" i="3"/>
  <c r="H4391" i="3"/>
  <c r="I4391" i="3"/>
  <c r="K4391" i="3"/>
  <c r="L4391" i="3"/>
  <c r="H4392" i="3"/>
  <c r="I4392" i="3"/>
  <c r="K4392" i="3"/>
  <c r="L4392" i="3"/>
  <c r="H4393" i="3"/>
  <c r="I4393" i="3"/>
  <c r="K4393" i="3"/>
  <c r="L4393" i="3"/>
  <c r="H4394" i="3"/>
  <c r="I4394" i="3"/>
  <c r="K4394" i="3"/>
  <c r="L4394" i="3"/>
  <c r="H4395" i="3"/>
  <c r="I4395" i="3"/>
  <c r="K4395" i="3"/>
  <c r="L4395" i="3"/>
  <c r="H4396" i="3"/>
  <c r="I4396" i="3"/>
  <c r="K4396" i="3"/>
  <c r="L4396" i="3"/>
  <c r="H4397" i="3"/>
  <c r="I4397" i="3"/>
  <c r="K4397" i="3"/>
  <c r="L4397" i="3"/>
  <c r="H4398" i="3"/>
  <c r="I4398" i="3"/>
  <c r="K4398" i="3"/>
  <c r="L4398" i="3"/>
  <c r="H4399" i="3"/>
  <c r="I4399" i="3"/>
  <c r="K4399" i="3"/>
  <c r="L4399" i="3"/>
  <c r="H4400" i="3"/>
  <c r="I4400" i="3"/>
  <c r="K4400" i="3"/>
  <c r="L4400" i="3"/>
  <c r="H4401" i="3"/>
  <c r="I4401" i="3"/>
  <c r="K4401" i="3"/>
  <c r="L4401" i="3"/>
  <c r="H4402" i="3"/>
  <c r="I4402" i="3"/>
  <c r="K4402" i="3"/>
  <c r="L4402" i="3"/>
  <c r="H4403" i="3"/>
  <c r="I4403" i="3"/>
  <c r="K4403" i="3"/>
  <c r="L4403" i="3"/>
  <c r="H4404" i="3"/>
  <c r="I4404" i="3"/>
  <c r="K4404" i="3"/>
  <c r="L4404" i="3"/>
  <c r="H4405" i="3"/>
  <c r="I4405" i="3"/>
  <c r="K4405" i="3"/>
  <c r="L4405" i="3"/>
  <c r="H4406" i="3"/>
  <c r="I4406" i="3"/>
  <c r="K4406" i="3"/>
  <c r="L4406" i="3"/>
  <c r="H4407" i="3"/>
  <c r="I4407" i="3"/>
  <c r="K4407" i="3"/>
  <c r="L4407" i="3"/>
  <c r="H4408" i="3"/>
  <c r="I4408" i="3"/>
  <c r="K4408" i="3"/>
  <c r="L4408" i="3"/>
  <c r="H4409" i="3"/>
  <c r="I4409" i="3"/>
  <c r="K4409" i="3"/>
  <c r="L4409" i="3"/>
  <c r="H4410" i="3"/>
  <c r="I4410" i="3"/>
  <c r="K4410" i="3"/>
  <c r="L4410" i="3"/>
  <c r="H4411" i="3"/>
  <c r="I4411" i="3"/>
  <c r="K4411" i="3"/>
  <c r="L4411" i="3"/>
  <c r="H4412" i="3"/>
  <c r="I4412" i="3"/>
  <c r="K4412" i="3"/>
  <c r="L4412" i="3"/>
  <c r="H4413" i="3"/>
  <c r="I4413" i="3"/>
  <c r="K4413" i="3"/>
  <c r="L4413" i="3"/>
  <c r="H4414" i="3"/>
  <c r="I4414" i="3"/>
  <c r="K4414" i="3"/>
  <c r="L4414" i="3"/>
  <c r="H4415" i="3"/>
  <c r="I4415" i="3"/>
  <c r="K4415" i="3"/>
  <c r="L4415" i="3"/>
  <c r="H4416" i="3"/>
  <c r="I4416" i="3"/>
  <c r="K4416" i="3"/>
  <c r="L4416" i="3"/>
  <c r="H4417" i="3"/>
  <c r="I4417" i="3"/>
  <c r="K4417" i="3"/>
  <c r="L4417" i="3"/>
  <c r="H4418" i="3"/>
  <c r="I4418" i="3"/>
  <c r="K4418" i="3"/>
  <c r="L4418" i="3"/>
  <c r="H4419" i="3"/>
  <c r="I4419" i="3"/>
  <c r="K4419" i="3"/>
  <c r="L4419" i="3"/>
  <c r="H4420" i="3"/>
  <c r="I4420" i="3"/>
  <c r="K4420" i="3"/>
  <c r="L4420" i="3"/>
  <c r="H4421" i="3"/>
  <c r="I4421" i="3"/>
  <c r="K4421" i="3"/>
  <c r="L4421" i="3"/>
  <c r="H4422" i="3"/>
  <c r="I4422" i="3"/>
  <c r="K4422" i="3"/>
  <c r="L4422" i="3"/>
  <c r="H4423" i="3"/>
  <c r="I4423" i="3"/>
  <c r="K4423" i="3"/>
  <c r="L4423" i="3"/>
  <c r="H4424" i="3"/>
  <c r="I4424" i="3"/>
  <c r="K4424" i="3"/>
  <c r="L4424" i="3"/>
  <c r="H4425" i="3"/>
  <c r="I4425" i="3"/>
  <c r="K4425" i="3"/>
  <c r="L4425" i="3"/>
  <c r="H4426" i="3"/>
  <c r="I4426" i="3"/>
  <c r="K4426" i="3"/>
  <c r="L4426" i="3"/>
  <c r="H4427" i="3"/>
  <c r="I4427" i="3"/>
  <c r="K4427" i="3"/>
  <c r="L4427" i="3"/>
  <c r="H4428" i="3"/>
  <c r="I4428" i="3"/>
  <c r="K4428" i="3"/>
  <c r="L4428" i="3"/>
  <c r="H4429" i="3"/>
  <c r="I4429" i="3"/>
  <c r="K4429" i="3"/>
  <c r="L4429" i="3"/>
  <c r="H4430" i="3"/>
  <c r="I4430" i="3"/>
  <c r="K4430" i="3"/>
  <c r="L4430" i="3"/>
  <c r="H4431" i="3"/>
  <c r="I4431" i="3"/>
  <c r="K4431" i="3"/>
  <c r="L4431" i="3"/>
  <c r="H4432" i="3"/>
  <c r="I4432" i="3"/>
  <c r="K4432" i="3"/>
  <c r="L4432" i="3"/>
  <c r="H4433" i="3"/>
  <c r="I4433" i="3"/>
  <c r="K4433" i="3"/>
  <c r="L4433" i="3"/>
  <c r="H4434" i="3"/>
  <c r="I4434" i="3"/>
  <c r="K4434" i="3"/>
  <c r="L4434" i="3"/>
  <c r="H4435" i="3"/>
  <c r="I4435" i="3"/>
  <c r="K4435" i="3"/>
  <c r="L4435" i="3"/>
  <c r="H4436" i="3"/>
  <c r="I4436" i="3"/>
  <c r="K4436" i="3"/>
  <c r="L4436" i="3"/>
  <c r="H4437" i="3"/>
  <c r="I4437" i="3"/>
  <c r="K4437" i="3"/>
  <c r="L4437" i="3"/>
  <c r="H4438" i="3"/>
  <c r="I4438" i="3"/>
  <c r="K4438" i="3"/>
  <c r="L4438" i="3"/>
  <c r="H4439" i="3"/>
  <c r="I4439" i="3"/>
  <c r="K4439" i="3"/>
  <c r="L4439" i="3"/>
  <c r="H4440" i="3"/>
  <c r="I4440" i="3"/>
  <c r="K4440" i="3"/>
  <c r="L4440" i="3"/>
  <c r="H4441" i="3"/>
  <c r="I4441" i="3"/>
  <c r="K4441" i="3"/>
  <c r="L4441" i="3"/>
  <c r="H4442" i="3"/>
  <c r="I4442" i="3"/>
  <c r="K4442" i="3"/>
  <c r="L4442" i="3"/>
  <c r="H4443" i="3"/>
  <c r="I4443" i="3"/>
  <c r="K4443" i="3"/>
  <c r="L4443" i="3"/>
  <c r="H4444" i="3"/>
  <c r="I4444" i="3"/>
  <c r="K4444" i="3"/>
  <c r="L4444" i="3"/>
  <c r="H4445" i="3"/>
  <c r="I4445" i="3"/>
  <c r="K4445" i="3"/>
  <c r="L4445" i="3"/>
  <c r="H4446" i="3"/>
  <c r="I4446" i="3"/>
  <c r="K4446" i="3"/>
  <c r="L4446" i="3"/>
  <c r="H4447" i="3"/>
  <c r="I4447" i="3"/>
  <c r="K4447" i="3"/>
  <c r="L4447" i="3"/>
  <c r="H4448" i="3"/>
  <c r="I4448" i="3"/>
  <c r="K4448" i="3"/>
  <c r="L4448" i="3"/>
  <c r="H4449" i="3"/>
  <c r="I4449" i="3"/>
  <c r="K4449" i="3"/>
  <c r="L4449" i="3"/>
  <c r="H4450" i="3"/>
  <c r="I4450" i="3"/>
  <c r="K4450" i="3"/>
  <c r="L4450" i="3"/>
  <c r="H4451" i="3"/>
  <c r="I4451" i="3"/>
  <c r="K4451" i="3"/>
  <c r="L4451" i="3"/>
  <c r="H4452" i="3"/>
  <c r="I4452" i="3"/>
  <c r="K4452" i="3"/>
  <c r="L4452" i="3"/>
  <c r="H4453" i="3"/>
  <c r="I4453" i="3"/>
  <c r="K4453" i="3"/>
  <c r="L4453" i="3"/>
  <c r="H4454" i="3"/>
  <c r="I4454" i="3"/>
  <c r="K4454" i="3"/>
  <c r="L4454" i="3"/>
  <c r="H4455" i="3"/>
  <c r="I4455" i="3"/>
  <c r="K4455" i="3"/>
  <c r="L4455" i="3"/>
  <c r="H4456" i="3"/>
  <c r="I4456" i="3"/>
  <c r="K4456" i="3"/>
  <c r="L4456" i="3"/>
  <c r="H4457" i="3"/>
  <c r="I4457" i="3"/>
  <c r="K4457" i="3"/>
  <c r="L4457" i="3"/>
  <c r="H4458" i="3"/>
  <c r="I4458" i="3"/>
  <c r="K4458" i="3"/>
  <c r="L4458" i="3"/>
  <c r="H4459" i="3"/>
  <c r="I4459" i="3"/>
  <c r="K4459" i="3"/>
  <c r="L4459" i="3"/>
  <c r="H4460" i="3"/>
  <c r="I4460" i="3"/>
  <c r="K4460" i="3"/>
  <c r="L4460" i="3"/>
  <c r="H4461" i="3"/>
  <c r="I4461" i="3"/>
  <c r="K4461" i="3"/>
  <c r="L4461" i="3"/>
  <c r="H4462" i="3"/>
  <c r="I4462" i="3"/>
  <c r="K4462" i="3"/>
  <c r="L4462" i="3"/>
  <c r="H4463" i="3"/>
  <c r="I4463" i="3"/>
  <c r="K4463" i="3"/>
  <c r="L4463" i="3"/>
  <c r="H4464" i="3"/>
  <c r="I4464" i="3"/>
  <c r="K4464" i="3"/>
  <c r="L4464" i="3"/>
  <c r="H4465" i="3"/>
  <c r="I4465" i="3"/>
  <c r="K4465" i="3"/>
  <c r="L4465" i="3"/>
  <c r="H4466" i="3"/>
  <c r="I4466" i="3"/>
  <c r="K4466" i="3"/>
  <c r="L4466" i="3"/>
  <c r="H4467" i="3"/>
  <c r="I4467" i="3"/>
  <c r="K4467" i="3"/>
  <c r="L4467" i="3"/>
  <c r="H4468" i="3"/>
  <c r="I4468" i="3"/>
  <c r="K4468" i="3"/>
  <c r="L4468" i="3"/>
  <c r="H4469" i="3"/>
  <c r="I4469" i="3"/>
  <c r="K4469" i="3"/>
  <c r="L4469" i="3"/>
  <c r="H4470" i="3"/>
  <c r="I4470" i="3"/>
  <c r="K4470" i="3"/>
  <c r="L4470" i="3"/>
  <c r="H4471" i="3"/>
  <c r="I4471" i="3"/>
  <c r="K4471" i="3"/>
  <c r="L4471" i="3"/>
  <c r="H4472" i="3"/>
  <c r="I4472" i="3"/>
  <c r="K4472" i="3"/>
  <c r="L4472" i="3"/>
  <c r="H4473" i="3"/>
  <c r="I4473" i="3"/>
  <c r="K4473" i="3"/>
  <c r="L4473" i="3"/>
  <c r="H4474" i="3"/>
  <c r="I4474" i="3"/>
  <c r="K4474" i="3"/>
  <c r="L4474" i="3"/>
  <c r="H4475" i="3"/>
  <c r="I4475" i="3"/>
  <c r="K4475" i="3"/>
  <c r="L4475" i="3"/>
  <c r="H4476" i="3"/>
  <c r="I4476" i="3"/>
  <c r="K4476" i="3"/>
  <c r="L4476" i="3"/>
  <c r="H4477" i="3"/>
  <c r="I4477" i="3"/>
  <c r="K4477" i="3"/>
  <c r="L4477" i="3"/>
  <c r="H4478" i="3"/>
  <c r="I4478" i="3"/>
  <c r="K4478" i="3"/>
  <c r="L4478" i="3"/>
  <c r="H4479" i="3"/>
  <c r="I4479" i="3"/>
  <c r="K4479" i="3"/>
  <c r="L4479" i="3"/>
  <c r="H4480" i="3"/>
  <c r="I4480" i="3"/>
  <c r="K4480" i="3"/>
  <c r="L4480" i="3"/>
  <c r="H4481" i="3"/>
  <c r="I4481" i="3"/>
  <c r="K4481" i="3"/>
  <c r="L4481" i="3"/>
  <c r="H4482" i="3"/>
  <c r="I4482" i="3"/>
  <c r="K4482" i="3"/>
  <c r="L4482" i="3"/>
  <c r="H4483" i="3"/>
  <c r="I4483" i="3"/>
  <c r="K4483" i="3"/>
  <c r="L4483" i="3"/>
  <c r="H4484" i="3"/>
  <c r="I4484" i="3"/>
  <c r="K4484" i="3"/>
  <c r="L4484" i="3"/>
  <c r="H4485" i="3"/>
  <c r="I4485" i="3"/>
  <c r="K4485" i="3"/>
  <c r="L4485" i="3"/>
  <c r="H4486" i="3"/>
  <c r="I4486" i="3"/>
  <c r="K4486" i="3"/>
  <c r="L4486" i="3"/>
  <c r="H4487" i="3"/>
  <c r="I4487" i="3"/>
  <c r="K4487" i="3"/>
  <c r="L4487" i="3"/>
  <c r="H4488" i="3"/>
  <c r="I4488" i="3"/>
  <c r="K4488" i="3"/>
  <c r="L4488" i="3"/>
  <c r="H4489" i="3"/>
  <c r="I4489" i="3"/>
  <c r="K4489" i="3"/>
  <c r="L4489" i="3"/>
  <c r="H4490" i="3"/>
  <c r="I4490" i="3"/>
  <c r="K4490" i="3"/>
  <c r="L4490" i="3"/>
  <c r="H4491" i="3"/>
  <c r="I4491" i="3"/>
  <c r="K4491" i="3"/>
  <c r="L4491" i="3"/>
  <c r="H4492" i="3"/>
  <c r="I4492" i="3"/>
  <c r="K4492" i="3"/>
  <c r="L4492" i="3"/>
  <c r="H4493" i="3"/>
  <c r="I4493" i="3"/>
  <c r="K4493" i="3"/>
  <c r="L4493" i="3"/>
  <c r="H4494" i="3"/>
  <c r="I4494" i="3"/>
  <c r="K4494" i="3"/>
  <c r="L4494" i="3"/>
  <c r="H4495" i="3"/>
  <c r="I4495" i="3"/>
  <c r="K4495" i="3"/>
  <c r="L4495" i="3"/>
  <c r="H4496" i="3"/>
  <c r="I4496" i="3"/>
  <c r="K4496" i="3"/>
  <c r="L4496" i="3"/>
  <c r="H4497" i="3"/>
  <c r="I4497" i="3"/>
  <c r="K4497" i="3"/>
  <c r="L4497" i="3"/>
  <c r="H4498" i="3"/>
  <c r="I4498" i="3"/>
  <c r="K4498" i="3"/>
  <c r="L4498" i="3"/>
  <c r="H4499" i="3"/>
  <c r="I4499" i="3"/>
  <c r="K4499" i="3"/>
  <c r="L4499" i="3"/>
  <c r="H4500" i="3"/>
  <c r="I4500" i="3"/>
  <c r="K4500" i="3"/>
  <c r="L4500" i="3"/>
  <c r="H4501" i="3"/>
  <c r="I4501" i="3"/>
  <c r="K4501" i="3"/>
  <c r="L4501" i="3"/>
  <c r="H4502" i="3"/>
  <c r="I4502" i="3"/>
  <c r="K4502" i="3"/>
  <c r="L4502" i="3"/>
  <c r="H4503" i="3"/>
  <c r="I4503" i="3"/>
  <c r="K4503" i="3"/>
  <c r="L4503" i="3"/>
  <c r="H4504" i="3"/>
  <c r="I4504" i="3"/>
  <c r="K4504" i="3"/>
  <c r="L4504" i="3"/>
  <c r="H4505" i="3"/>
  <c r="I4505" i="3"/>
  <c r="K4505" i="3"/>
  <c r="L4505" i="3"/>
  <c r="H4506" i="3"/>
  <c r="I4506" i="3"/>
  <c r="K4506" i="3"/>
  <c r="L4506" i="3"/>
  <c r="H4507" i="3"/>
  <c r="I4507" i="3"/>
  <c r="K4507" i="3"/>
  <c r="L4507" i="3"/>
  <c r="H4508" i="3"/>
  <c r="I4508" i="3"/>
  <c r="K4508" i="3"/>
  <c r="L4508" i="3"/>
  <c r="H4509" i="3"/>
  <c r="I4509" i="3"/>
  <c r="K4509" i="3"/>
  <c r="L4509" i="3"/>
  <c r="H4510" i="3"/>
  <c r="I4510" i="3"/>
  <c r="K4510" i="3"/>
  <c r="L4510" i="3"/>
  <c r="H4511" i="3"/>
  <c r="I4511" i="3"/>
  <c r="K4511" i="3"/>
  <c r="L4511" i="3"/>
  <c r="H4512" i="3"/>
  <c r="I4512" i="3"/>
  <c r="K4512" i="3"/>
  <c r="L4512" i="3"/>
  <c r="H4513" i="3"/>
  <c r="I4513" i="3"/>
  <c r="K4513" i="3"/>
  <c r="L4513" i="3"/>
  <c r="H4514" i="3"/>
  <c r="I4514" i="3"/>
  <c r="K4514" i="3"/>
  <c r="L4514" i="3"/>
  <c r="H4515" i="3"/>
  <c r="I4515" i="3"/>
  <c r="K4515" i="3"/>
  <c r="L4515" i="3"/>
  <c r="H4516" i="3"/>
  <c r="I4516" i="3"/>
  <c r="K4516" i="3"/>
  <c r="L4516" i="3"/>
  <c r="H4517" i="3"/>
  <c r="I4517" i="3"/>
  <c r="K4517" i="3"/>
  <c r="L4517" i="3"/>
  <c r="H4518" i="3"/>
  <c r="I4518" i="3"/>
  <c r="K4518" i="3"/>
  <c r="L4518" i="3"/>
  <c r="H4519" i="3"/>
  <c r="I4519" i="3"/>
  <c r="K4519" i="3"/>
  <c r="L4519" i="3"/>
  <c r="H4520" i="3"/>
  <c r="I4520" i="3"/>
  <c r="K4520" i="3"/>
  <c r="L4520" i="3"/>
  <c r="H4521" i="3"/>
  <c r="I4521" i="3"/>
  <c r="K4521" i="3"/>
  <c r="L4521" i="3"/>
  <c r="H4522" i="3"/>
  <c r="I4522" i="3"/>
  <c r="K4522" i="3"/>
  <c r="L4522" i="3"/>
  <c r="H4523" i="3"/>
  <c r="I4523" i="3"/>
  <c r="K4523" i="3"/>
  <c r="L4523" i="3"/>
  <c r="H4524" i="3"/>
  <c r="I4524" i="3"/>
  <c r="K4524" i="3"/>
  <c r="L4524" i="3"/>
  <c r="H4525" i="3"/>
  <c r="I4525" i="3"/>
  <c r="K4525" i="3"/>
  <c r="L4525" i="3"/>
  <c r="H4526" i="3"/>
  <c r="I4526" i="3"/>
  <c r="K4526" i="3"/>
  <c r="L4526" i="3"/>
  <c r="H4527" i="3"/>
  <c r="I4527" i="3"/>
  <c r="K4527" i="3"/>
  <c r="L4527" i="3"/>
  <c r="H4528" i="3"/>
  <c r="I4528" i="3"/>
  <c r="K4528" i="3"/>
  <c r="L4528" i="3"/>
  <c r="H4529" i="3"/>
  <c r="I4529" i="3"/>
  <c r="K4529" i="3"/>
  <c r="L4529" i="3"/>
  <c r="H4530" i="3"/>
  <c r="I4530" i="3"/>
  <c r="K4530" i="3"/>
  <c r="L4530" i="3"/>
  <c r="H4531" i="3"/>
  <c r="I4531" i="3"/>
  <c r="K4531" i="3"/>
  <c r="L4531" i="3"/>
  <c r="H4532" i="3"/>
  <c r="I4532" i="3"/>
  <c r="K4532" i="3"/>
  <c r="L4532" i="3"/>
  <c r="H4533" i="3"/>
  <c r="I4533" i="3"/>
  <c r="K4533" i="3"/>
  <c r="L4533" i="3"/>
  <c r="H4534" i="3"/>
  <c r="I4534" i="3"/>
  <c r="K4534" i="3"/>
  <c r="L4534" i="3"/>
  <c r="H4535" i="3"/>
  <c r="I4535" i="3"/>
  <c r="K4535" i="3"/>
  <c r="L4535" i="3"/>
  <c r="H4536" i="3"/>
  <c r="I4536" i="3"/>
  <c r="K4536" i="3"/>
  <c r="L4536" i="3"/>
  <c r="H4537" i="3"/>
  <c r="I4537" i="3"/>
  <c r="K4537" i="3"/>
  <c r="L4537" i="3"/>
  <c r="H4538" i="3"/>
  <c r="I4538" i="3"/>
  <c r="K4538" i="3"/>
  <c r="L4538" i="3"/>
  <c r="H4539" i="3"/>
  <c r="I4539" i="3"/>
  <c r="K4539" i="3"/>
  <c r="L4539" i="3"/>
  <c r="H4540" i="3"/>
  <c r="I4540" i="3"/>
  <c r="K4540" i="3"/>
  <c r="L4540" i="3"/>
  <c r="H4541" i="3"/>
  <c r="I4541" i="3"/>
  <c r="K4541" i="3"/>
  <c r="L4541" i="3"/>
  <c r="H4542" i="3"/>
  <c r="I4542" i="3"/>
  <c r="K4542" i="3"/>
  <c r="L4542" i="3"/>
  <c r="H4543" i="3"/>
  <c r="I4543" i="3"/>
  <c r="K4543" i="3"/>
  <c r="L4543" i="3"/>
  <c r="H4544" i="3"/>
  <c r="I4544" i="3"/>
  <c r="K4544" i="3"/>
  <c r="L4544" i="3"/>
  <c r="H4545" i="3"/>
  <c r="I4545" i="3"/>
  <c r="K4545" i="3"/>
  <c r="L4545" i="3"/>
  <c r="H4546" i="3"/>
  <c r="I4546" i="3"/>
  <c r="K4546" i="3"/>
  <c r="L4546" i="3"/>
  <c r="H4547" i="3"/>
  <c r="I4547" i="3"/>
  <c r="K4547" i="3"/>
  <c r="L4547" i="3"/>
  <c r="H4548" i="3"/>
  <c r="I4548" i="3"/>
  <c r="K4548" i="3"/>
  <c r="L4548" i="3"/>
  <c r="H4549" i="3"/>
  <c r="I4549" i="3"/>
  <c r="K4549" i="3"/>
  <c r="L4549" i="3"/>
  <c r="H4550" i="3"/>
  <c r="I4550" i="3"/>
  <c r="K4550" i="3"/>
  <c r="L4550" i="3"/>
  <c r="H4551" i="3"/>
  <c r="I4551" i="3"/>
  <c r="K4551" i="3"/>
  <c r="L4551" i="3"/>
  <c r="H4552" i="3"/>
  <c r="I4552" i="3"/>
  <c r="K4552" i="3"/>
  <c r="L4552" i="3"/>
  <c r="H4553" i="3"/>
  <c r="I4553" i="3"/>
  <c r="K4553" i="3"/>
  <c r="L4553" i="3"/>
  <c r="H4554" i="3"/>
  <c r="I4554" i="3"/>
  <c r="K4554" i="3"/>
  <c r="L4554" i="3"/>
  <c r="H4555" i="3"/>
  <c r="I4555" i="3"/>
  <c r="K4555" i="3"/>
  <c r="L4555" i="3"/>
  <c r="H4556" i="3"/>
  <c r="I4556" i="3"/>
  <c r="K4556" i="3"/>
  <c r="L4556" i="3"/>
  <c r="H4557" i="3"/>
  <c r="I4557" i="3"/>
  <c r="K4557" i="3"/>
  <c r="L4557" i="3"/>
  <c r="H4558" i="3"/>
  <c r="I4558" i="3"/>
  <c r="K4558" i="3"/>
  <c r="L4558" i="3"/>
  <c r="H4559" i="3"/>
  <c r="I4559" i="3"/>
  <c r="K4559" i="3"/>
  <c r="L4559" i="3"/>
  <c r="H4560" i="3"/>
  <c r="I4560" i="3"/>
  <c r="K4560" i="3"/>
  <c r="L4560" i="3"/>
  <c r="H4561" i="3"/>
  <c r="I4561" i="3"/>
  <c r="K4561" i="3"/>
  <c r="L4561" i="3"/>
  <c r="H4562" i="3"/>
  <c r="I4562" i="3"/>
  <c r="K4562" i="3"/>
  <c r="L4562" i="3"/>
  <c r="H4563" i="3"/>
  <c r="I4563" i="3"/>
  <c r="K4563" i="3"/>
  <c r="L4563" i="3"/>
  <c r="H4564" i="3"/>
  <c r="I4564" i="3"/>
  <c r="K4564" i="3"/>
  <c r="L4564" i="3"/>
  <c r="H4565" i="3"/>
  <c r="I4565" i="3"/>
  <c r="K4565" i="3"/>
  <c r="L4565" i="3"/>
  <c r="H4566" i="3"/>
  <c r="I4566" i="3"/>
  <c r="K4566" i="3"/>
  <c r="L4566" i="3"/>
  <c r="H4567" i="3"/>
  <c r="I4567" i="3"/>
  <c r="K4567" i="3"/>
  <c r="L4567" i="3"/>
  <c r="H4568" i="3"/>
  <c r="I4568" i="3"/>
  <c r="K4568" i="3"/>
  <c r="L4568" i="3"/>
  <c r="H4569" i="3"/>
  <c r="I4569" i="3"/>
  <c r="K4569" i="3"/>
  <c r="L4569" i="3"/>
  <c r="H4570" i="3"/>
  <c r="I4570" i="3"/>
  <c r="K4570" i="3"/>
  <c r="L4570" i="3"/>
  <c r="H4571" i="3"/>
  <c r="I4571" i="3"/>
  <c r="K4571" i="3"/>
  <c r="L4571" i="3"/>
  <c r="H4572" i="3"/>
  <c r="I4572" i="3"/>
  <c r="K4572" i="3"/>
  <c r="L4572" i="3"/>
  <c r="H4573" i="3"/>
  <c r="I4573" i="3"/>
  <c r="K4573" i="3"/>
  <c r="L4573" i="3"/>
  <c r="H4574" i="3"/>
  <c r="I4574" i="3"/>
  <c r="K4574" i="3"/>
  <c r="L4574" i="3"/>
  <c r="H4575" i="3"/>
  <c r="I4575" i="3"/>
  <c r="K4575" i="3"/>
  <c r="L4575" i="3"/>
  <c r="H4576" i="3"/>
  <c r="I4576" i="3"/>
  <c r="K4576" i="3"/>
  <c r="L4576" i="3"/>
  <c r="H4577" i="3"/>
  <c r="I4577" i="3"/>
  <c r="K4577" i="3"/>
  <c r="L4577" i="3"/>
  <c r="H4578" i="3"/>
  <c r="I4578" i="3"/>
  <c r="K4578" i="3"/>
  <c r="L4578" i="3"/>
  <c r="H4579" i="3"/>
  <c r="I4579" i="3"/>
  <c r="K4579" i="3"/>
  <c r="L4579" i="3"/>
  <c r="H4580" i="3"/>
  <c r="I4580" i="3"/>
  <c r="K4580" i="3"/>
  <c r="L4580" i="3"/>
  <c r="H4581" i="3"/>
  <c r="I4581" i="3"/>
  <c r="K4581" i="3"/>
  <c r="L4581" i="3"/>
  <c r="H4582" i="3"/>
  <c r="I4582" i="3"/>
  <c r="K4582" i="3"/>
  <c r="L4582" i="3"/>
  <c r="H4583" i="3"/>
  <c r="I4583" i="3"/>
  <c r="K4583" i="3"/>
  <c r="L4583" i="3"/>
  <c r="H4584" i="3"/>
  <c r="I4584" i="3"/>
  <c r="K4584" i="3"/>
  <c r="L4584" i="3"/>
  <c r="H4585" i="3"/>
  <c r="I4585" i="3"/>
  <c r="K4585" i="3"/>
  <c r="L4585" i="3"/>
  <c r="H4586" i="3"/>
  <c r="I4586" i="3"/>
  <c r="K4586" i="3"/>
  <c r="L4586" i="3"/>
  <c r="H4587" i="3"/>
  <c r="I4587" i="3"/>
  <c r="K4587" i="3"/>
  <c r="L4587" i="3"/>
  <c r="H4588" i="3"/>
  <c r="I4588" i="3"/>
  <c r="K4588" i="3"/>
  <c r="L4588" i="3"/>
  <c r="H4589" i="3"/>
  <c r="I4589" i="3"/>
  <c r="K4589" i="3"/>
  <c r="L4589" i="3"/>
  <c r="H4590" i="3"/>
  <c r="I4590" i="3"/>
  <c r="K4590" i="3"/>
  <c r="L4590" i="3"/>
  <c r="H4591" i="3"/>
  <c r="I4591" i="3"/>
  <c r="K4591" i="3"/>
  <c r="L4591" i="3"/>
  <c r="H4592" i="3"/>
  <c r="I4592" i="3"/>
  <c r="K4592" i="3"/>
  <c r="L4592" i="3"/>
  <c r="H4593" i="3"/>
  <c r="I4593" i="3"/>
  <c r="K4593" i="3"/>
  <c r="L4593" i="3"/>
  <c r="H4594" i="3"/>
  <c r="I4594" i="3"/>
  <c r="K4594" i="3"/>
  <c r="L4594" i="3"/>
  <c r="H4595" i="3"/>
  <c r="I4595" i="3"/>
  <c r="K4595" i="3"/>
  <c r="L4595" i="3"/>
  <c r="H4596" i="3"/>
  <c r="I4596" i="3"/>
  <c r="K4596" i="3"/>
  <c r="L4596" i="3"/>
  <c r="H4597" i="3"/>
  <c r="I4597" i="3"/>
  <c r="K4597" i="3"/>
  <c r="L4597" i="3"/>
  <c r="H4598" i="3"/>
  <c r="I4598" i="3"/>
  <c r="K4598" i="3"/>
  <c r="L4598" i="3"/>
  <c r="H4599" i="3"/>
  <c r="I4599" i="3"/>
  <c r="K4599" i="3"/>
  <c r="L4599" i="3"/>
  <c r="H4600" i="3"/>
  <c r="I4600" i="3"/>
  <c r="K4600" i="3"/>
  <c r="L4600" i="3"/>
  <c r="H4601" i="3"/>
  <c r="I4601" i="3"/>
  <c r="K4601" i="3"/>
  <c r="L4601" i="3"/>
  <c r="H4602" i="3"/>
  <c r="I4602" i="3"/>
  <c r="K4602" i="3"/>
  <c r="L4602" i="3"/>
  <c r="H4603" i="3"/>
  <c r="I4603" i="3"/>
  <c r="K4603" i="3"/>
  <c r="L4603" i="3"/>
  <c r="H4604" i="3"/>
  <c r="I4604" i="3"/>
  <c r="K4604" i="3"/>
  <c r="L4604" i="3"/>
  <c r="H4605" i="3"/>
  <c r="I4605" i="3"/>
  <c r="K4605" i="3"/>
  <c r="L4605" i="3"/>
  <c r="H4606" i="3"/>
  <c r="I4606" i="3"/>
  <c r="K4606" i="3"/>
  <c r="L4606" i="3"/>
  <c r="H4607" i="3"/>
  <c r="I4607" i="3"/>
  <c r="K4607" i="3"/>
  <c r="L4607" i="3"/>
  <c r="H4608" i="3"/>
  <c r="I4608" i="3"/>
  <c r="K4608" i="3"/>
  <c r="L4608" i="3"/>
  <c r="H4609" i="3"/>
  <c r="I4609" i="3"/>
  <c r="K4609" i="3"/>
  <c r="L4609" i="3"/>
  <c r="H4610" i="3"/>
  <c r="I4610" i="3"/>
  <c r="K4610" i="3"/>
  <c r="L4610" i="3"/>
  <c r="H4611" i="3"/>
  <c r="I4611" i="3"/>
  <c r="K4611" i="3"/>
  <c r="L4611" i="3"/>
  <c r="H4612" i="3"/>
  <c r="I4612" i="3"/>
  <c r="K4612" i="3"/>
  <c r="L4612" i="3"/>
  <c r="H4613" i="3"/>
  <c r="I4613" i="3"/>
  <c r="K4613" i="3"/>
  <c r="L4613" i="3"/>
  <c r="H4614" i="3"/>
  <c r="I4614" i="3"/>
  <c r="K4614" i="3"/>
  <c r="L4614" i="3"/>
  <c r="H4615" i="3"/>
  <c r="I4615" i="3"/>
  <c r="K4615" i="3"/>
  <c r="L4615" i="3"/>
  <c r="H4616" i="3"/>
  <c r="I4616" i="3"/>
  <c r="K4616" i="3"/>
  <c r="L4616" i="3"/>
  <c r="H4617" i="3"/>
  <c r="I4617" i="3"/>
  <c r="K4617" i="3"/>
  <c r="L4617" i="3"/>
  <c r="H4618" i="3"/>
  <c r="I4618" i="3"/>
  <c r="K4618" i="3"/>
  <c r="L4618" i="3"/>
  <c r="H4619" i="3"/>
  <c r="I4619" i="3"/>
  <c r="K4619" i="3"/>
  <c r="L4619" i="3"/>
  <c r="H4620" i="3"/>
  <c r="I4620" i="3"/>
  <c r="K4620" i="3"/>
  <c r="L4620" i="3"/>
  <c r="H4621" i="3"/>
  <c r="I4621" i="3"/>
  <c r="K4621" i="3"/>
  <c r="L4621" i="3"/>
  <c r="H4622" i="3"/>
  <c r="I4622" i="3"/>
  <c r="K4622" i="3"/>
  <c r="L4622" i="3"/>
  <c r="H4623" i="3"/>
  <c r="I4623" i="3"/>
  <c r="K4623" i="3"/>
  <c r="L4623" i="3"/>
  <c r="H4624" i="3"/>
  <c r="I4624" i="3"/>
  <c r="K4624" i="3"/>
  <c r="L4624" i="3"/>
  <c r="H4625" i="3"/>
  <c r="I4625" i="3"/>
  <c r="K4625" i="3"/>
  <c r="L4625" i="3"/>
  <c r="H4626" i="3"/>
  <c r="I4626" i="3"/>
  <c r="K4626" i="3"/>
  <c r="L4626" i="3"/>
  <c r="H4627" i="3"/>
  <c r="I4627" i="3"/>
  <c r="K4627" i="3"/>
  <c r="L4627" i="3"/>
  <c r="H4628" i="3"/>
  <c r="I4628" i="3"/>
  <c r="K4628" i="3"/>
  <c r="L4628" i="3"/>
  <c r="H4629" i="3"/>
  <c r="I4629" i="3"/>
  <c r="K4629" i="3"/>
  <c r="L4629" i="3"/>
  <c r="H4630" i="3"/>
  <c r="I4630" i="3"/>
  <c r="K4630" i="3"/>
  <c r="L4630" i="3"/>
  <c r="H4631" i="3"/>
  <c r="I4631" i="3"/>
  <c r="K4631" i="3"/>
  <c r="L4631" i="3"/>
  <c r="H4632" i="3"/>
  <c r="I4632" i="3"/>
  <c r="K4632" i="3"/>
  <c r="L4632" i="3"/>
  <c r="H4633" i="3"/>
  <c r="I4633" i="3"/>
  <c r="K4633" i="3"/>
  <c r="L4633" i="3"/>
  <c r="H4634" i="3"/>
  <c r="I4634" i="3"/>
  <c r="K4634" i="3"/>
  <c r="L4634" i="3"/>
  <c r="H4635" i="3"/>
  <c r="I4635" i="3"/>
  <c r="K4635" i="3"/>
  <c r="L4635" i="3"/>
  <c r="H4636" i="3"/>
  <c r="I4636" i="3"/>
  <c r="K4636" i="3"/>
  <c r="L4636" i="3"/>
  <c r="H4637" i="3"/>
  <c r="I4637" i="3"/>
  <c r="K4637" i="3"/>
  <c r="L4637" i="3"/>
  <c r="H4638" i="3"/>
  <c r="I4638" i="3"/>
  <c r="K4638" i="3"/>
  <c r="L4638" i="3"/>
  <c r="H4639" i="3"/>
  <c r="I4639" i="3"/>
  <c r="K4639" i="3"/>
  <c r="L4639" i="3"/>
  <c r="H4640" i="3"/>
  <c r="I4640" i="3"/>
  <c r="K4640" i="3"/>
  <c r="L4640" i="3"/>
  <c r="H4641" i="3"/>
  <c r="I4641" i="3"/>
  <c r="K4641" i="3"/>
  <c r="L4641" i="3"/>
  <c r="H4642" i="3"/>
  <c r="I4642" i="3"/>
  <c r="K4642" i="3"/>
  <c r="L4642" i="3"/>
  <c r="H4643" i="3"/>
  <c r="I4643" i="3"/>
  <c r="K4643" i="3"/>
  <c r="L4643" i="3"/>
  <c r="H4644" i="3"/>
  <c r="I4644" i="3"/>
  <c r="K4644" i="3"/>
  <c r="L4644" i="3"/>
  <c r="H4645" i="3"/>
  <c r="I4645" i="3"/>
  <c r="K4645" i="3"/>
  <c r="L4645" i="3"/>
  <c r="H4646" i="3"/>
  <c r="I4646" i="3"/>
  <c r="K4646" i="3"/>
  <c r="L4646" i="3"/>
  <c r="H4647" i="3"/>
  <c r="I4647" i="3"/>
  <c r="K4647" i="3"/>
  <c r="L4647" i="3"/>
  <c r="H4648" i="3"/>
  <c r="I4648" i="3"/>
  <c r="K4648" i="3"/>
  <c r="L4648" i="3"/>
  <c r="H4649" i="3"/>
  <c r="I4649" i="3"/>
  <c r="K4649" i="3"/>
  <c r="L4649" i="3"/>
  <c r="H4650" i="3"/>
  <c r="I4650" i="3"/>
  <c r="K4650" i="3"/>
  <c r="L4650" i="3"/>
  <c r="H4651" i="3"/>
  <c r="I4651" i="3"/>
  <c r="K4651" i="3"/>
  <c r="L4651" i="3"/>
  <c r="H4652" i="3"/>
  <c r="I4652" i="3"/>
  <c r="K4652" i="3"/>
  <c r="L4652" i="3"/>
  <c r="H4653" i="3"/>
  <c r="I4653" i="3"/>
  <c r="K4653" i="3"/>
  <c r="L4653" i="3"/>
  <c r="H4654" i="3"/>
  <c r="I4654" i="3"/>
  <c r="K4654" i="3"/>
  <c r="L4654" i="3"/>
  <c r="H4655" i="3"/>
  <c r="I4655" i="3"/>
  <c r="K4655" i="3"/>
  <c r="L4655" i="3"/>
  <c r="H4656" i="3"/>
  <c r="I4656" i="3"/>
  <c r="K4656" i="3"/>
  <c r="L4656" i="3"/>
  <c r="H4657" i="3"/>
  <c r="I4657" i="3"/>
  <c r="K4657" i="3"/>
  <c r="L4657" i="3"/>
  <c r="H4658" i="3"/>
  <c r="I4658" i="3"/>
  <c r="K4658" i="3"/>
  <c r="L4658" i="3"/>
  <c r="H4659" i="3"/>
  <c r="I4659" i="3"/>
  <c r="K4659" i="3"/>
  <c r="L4659" i="3"/>
  <c r="H4660" i="3"/>
  <c r="I4660" i="3"/>
  <c r="K4660" i="3"/>
  <c r="L4660" i="3"/>
  <c r="H4661" i="3"/>
  <c r="I4661" i="3"/>
  <c r="K4661" i="3"/>
  <c r="L4661" i="3"/>
  <c r="H4662" i="3"/>
  <c r="I4662" i="3"/>
  <c r="K4662" i="3"/>
  <c r="L4662" i="3"/>
  <c r="H4663" i="3"/>
  <c r="I4663" i="3"/>
  <c r="K4663" i="3"/>
  <c r="L4663" i="3"/>
  <c r="H4664" i="3"/>
  <c r="I4664" i="3"/>
  <c r="K4664" i="3"/>
  <c r="L4664" i="3"/>
  <c r="H4665" i="3"/>
  <c r="I4665" i="3"/>
  <c r="K4665" i="3"/>
  <c r="L4665" i="3"/>
  <c r="H4666" i="3"/>
  <c r="I4666" i="3"/>
  <c r="K4666" i="3"/>
  <c r="L4666" i="3"/>
  <c r="H4667" i="3"/>
  <c r="I4667" i="3"/>
  <c r="K4667" i="3"/>
  <c r="L4667" i="3"/>
  <c r="H4668" i="3"/>
  <c r="I4668" i="3"/>
  <c r="K4668" i="3"/>
  <c r="L4668" i="3"/>
  <c r="H4669" i="3"/>
  <c r="I4669" i="3"/>
  <c r="K4669" i="3"/>
  <c r="L4669" i="3"/>
  <c r="H4670" i="3"/>
  <c r="I4670" i="3"/>
  <c r="K4670" i="3"/>
  <c r="L4670" i="3"/>
  <c r="H4671" i="3"/>
  <c r="I4671" i="3"/>
  <c r="K4671" i="3"/>
  <c r="L4671" i="3"/>
  <c r="H4672" i="3"/>
  <c r="I4672" i="3"/>
  <c r="K4672" i="3"/>
  <c r="L4672" i="3"/>
  <c r="H4673" i="3"/>
  <c r="I4673" i="3"/>
  <c r="K4673" i="3"/>
  <c r="L4673" i="3"/>
  <c r="H4674" i="3"/>
  <c r="I4674" i="3"/>
  <c r="K4674" i="3"/>
  <c r="L4674" i="3"/>
  <c r="H4675" i="3"/>
  <c r="I4675" i="3"/>
  <c r="K4675" i="3"/>
  <c r="L4675" i="3"/>
  <c r="H4676" i="3"/>
  <c r="I4676" i="3"/>
  <c r="K4676" i="3"/>
  <c r="L4676" i="3"/>
  <c r="H4677" i="3"/>
  <c r="I4677" i="3"/>
  <c r="K4677" i="3"/>
  <c r="L4677" i="3"/>
  <c r="H4678" i="3"/>
  <c r="I4678" i="3"/>
  <c r="K4678" i="3"/>
  <c r="L4678" i="3"/>
  <c r="H4679" i="3"/>
  <c r="I4679" i="3"/>
  <c r="K4679" i="3"/>
  <c r="L4679" i="3"/>
  <c r="H4680" i="3"/>
  <c r="I4680" i="3"/>
  <c r="K4680" i="3"/>
  <c r="L4680" i="3"/>
  <c r="H4681" i="3"/>
  <c r="I4681" i="3"/>
  <c r="K4681" i="3"/>
  <c r="L4681" i="3"/>
  <c r="H4682" i="3"/>
  <c r="I4682" i="3"/>
  <c r="K4682" i="3"/>
  <c r="L4682" i="3"/>
  <c r="H4683" i="3"/>
  <c r="I4683" i="3"/>
  <c r="K4683" i="3"/>
  <c r="L4683" i="3"/>
  <c r="H4684" i="3"/>
  <c r="I4684" i="3"/>
  <c r="K4684" i="3"/>
  <c r="L4684" i="3"/>
  <c r="H4685" i="3"/>
  <c r="I4685" i="3"/>
  <c r="K4685" i="3"/>
  <c r="L4685" i="3"/>
  <c r="H4686" i="3"/>
  <c r="I4686" i="3"/>
  <c r="K4686" i="3"/>
  <c r="L4686" i="3"/>
  <c r="H4687" i="3"/>
  <c r="I4687" i="3"/>
  <c r="K4687" i="3"/>
  <c r="L4687" i="3"/>
  <c r="H4688" i="3"/>
  <c r="I4688" i="3"/>
  <c r="K4688" i="3"/>
  <c r="L4688" i="3"/>
  <c r="H4689" i="3"/>
  <c r="I4689" i="3"/>
  <c r="K4689" i="3"/>
  <c r="L4689" i="3"/>
  <c r="H4690" i="3"/>
  <c r="I4690" i="3"/>
  <c r="K4690" i="3"/>
  <c r="L4690" i="3"/>
  <c r="H4691" i="3"/>
  <c r="I4691" i="3"/>
  <c r="K4691" i="3"/>
  <c r="L4691" i="3"/>
  <c r="H4692" i="3"/>
  <c r="I4692" i="3"/>
  <c r="K4692" i="3"/>
  <c r="L4692" i="3"/>
  <c r="H4693" i="3"/>
  <c r="I4693" i="3"/>
  <c r="K4693" i="3"/>
  <c r="L4693" i="3"/>
  <c r="H4694" i="3"/>
  <c r="I4694" i="3"/>
  <c r="K4694" i="3"/>
  <c r="L4694" i="3"/>
  <c r="H4695" i="3"/>
  <c r="I4695" i="3"/>
  <c r="K4695" i="3"/>
  <c r="L4695" i="3"/>
  <c r="H4696" i="3"/>
  <c r="I4696" i="3"/>
  <c r="K4696" i="3"/>
  <c r="L4696" i="3"/>
  <c r="H4697" i="3"/>
  <c r="I4697" i="3"/>
  <c r="K4697" i="3"/>
  <c r="L4697" i="3"/>
  <c r="H4698" i="3"/>
  <c r="I4698" i="3"/>
  <c r="K4698" i="3"/>
  <c r="L4698" i="3"/>
  <c r="H4699" i="3"/>
  <c r="I4699" i="3"/>
  <c r="K4699" i="3"/>
  <c r="L4699" i="3"/>
  <c r="H4700" i="3"/>
  <c r="I4700" i="3"/>
  <c r="K4700" i="3"/>
  <c r="L4700" i="3"/>
  <c r="H4701" i="3"/>
  <c r="I4701" i="3"/>
  <c r="K4701" i="3"/>
  <c r="L4701" i="3"/>
  <c r="H4702" i="3"/>
  <c r="I4702" i="3"/>
  <c r="K4702" i="3"/>
  <c r="L4702" i="3"/>
  <c r="H4703" i="3"/>
  <c r="I4703" i="3"/>
  <c r="K4703" i="3"/>
  <c r="L4703" i="3"/>
  <c r="H4704" i="3"/>
  <c r="I4704" i="3"/>
  <c r="K4704" i="3"/>
  <c r="L4704" i="3"/>
  <c r="H4705" i="3"/>
  <c r="I4705" i="3"/>
  <c r="K4705" i="3"/>
  <c r="L4705" i="3"/>
  <c r="H4706" i="3"/>
  <c r="I4706" i="3"/>
  <c r="K4706" i="3"/>
  <c r="L4706" i="3"/>
  <c r="H4707" i="3"/>
  <c r="I4707" i="3"/>
  <c r="K4707" i="3"/>
  <c r="L4707" i="3"/>
  <c r="H4708" i="3"/>
  <c r="I4708" i="3"/>
  <c r="K4708" i="3"/>
  <c r="L4708" i="3"/>
  <c r="H4709" i="3"/>
  <c r="I4709" i="3"/>
  <c r="K4709" i="3"/>
  <c r="L4709" i="3"/>
  <c r="H4710" i="3"/>
  <c r="I4710" i="3"/>
  <c r="K4710" i="3"/>
  <c r="L4710" i="3"/>
  <c r="H4711" i="3"/>
  <c r="I4711" i="3"/>
  <c r="K4711" i="3"/>
  <c r="L4711" i="3"/>
  <c r="H4712" i="3"/>
  <c r="I4712" i="3"/>
  <c r="K4712" i="3"/>
  <c r="L4712" i="3"/>
  <c r="H4713" i="3"/>
  <c r="I4713" i="3"/>
  <c r="K4713" i="3"/>
  <c r="L4713" i="3"/>
  <c r="H4714" i="3"/>
  <c r="I4714" i="3"/>
  <c r="K4714" i="3"/>
  <c r="L4714" i="3"/>
  <c r="H4715" i="3"/>
  <c r="I4715" i="3"/>
  <c r="K4715" i="3"/>
  <c r="L4715" i="3"/>
  <c r="H4716" i="3"/>
  <c r="I4716" i="3"/>
  <c r="K4716" i="3"/>
  <c r="L4716" i="3"/>
  <c r="H4717" i="3"/>
  <c r="I4717" i="3"/>
  <c r="K4717" i="3"/>
  <c r="L4717" i="3"/>
  <c r="H4718" i="3"/>
  <c r="I4718" i="3"/>
  <c r="K4718" i="3"/>
  <c r="L4718" i="3"/>
  <c r="H4719" i="3"/>
  <c r="I4719" i="3"/>
  <c r="K4719" i="3"/>
  <c r="L4719" i="3"/>
  <c r="H4720" i="3"/>
  <c r="I4720" i="3"/>
  <c r="K4720" i="3"/>
  <c r="L4720" i="3"/>
  <c r="H4721" i="3"/>
  <c r="I4721" i="3"/>
  <c r="K4721" i="3"/>
  <c r="L4721" i="3"/>
  <c r="H4722" i="3"/>
  <c r="I4722" i="3"/>
  <c r="K4722" i="3"/>
  <c r="L4722" i="3"/>
  <c r="H4723" i="3"/>
  <c r="I4723" i="3"/>
  <c r="K4723" i="3"/>
  <c r="L4723" i="3"/>
  <c r="H4724" i="3"/>
  <c r="I4724" i="3"/>
  <c r="K4724" i="3"/>
  <c r="L4724" i="3"/>
  <c r="H4725" i="3"/>
  <c r="I4725" i="3"/>
  <c r="K4725" i="3"/>
  <c r="L4725" i="3"/>
  <c r="H4726" i="3"/>
  <c r="I4726" i="3"/>
  <c r="K4726" i="3"/>
  <c r="L4726" i="3"/>
  <c r="H4727" i="3"/>
  <c r="I4727" i="3"/>
  <c r="K4727" i="3"/>
  <c r="L4727" i="3"/>
  <c r="H4728" i="3"/>
  <c r="I4728" i="3"/>
  <c r="K4728" i="3"/>
  <c r="L4728" i="3"/>
  <c r="H4729" i="3"/>
  <c r="I4729" i="3"/>
  <c r="K4729" i="3"/>
  <c r="L4729" i="3"/>
  <c r="H4730" i="3"/>
  <c r="I4730" i="3"/>
  <c r="K4730" i="3"/>
  <c r="L4730" i="3"/>
  <c r="H4731" i="3"/>
  <c r="I4731" i="3"/>
  <c r="K4731" i="3"/>
  <c r="L4731" i="3"/>
  <c r="H4732" i="3"/>
  <c r="I4732" i="3"/>
  <c r="K4732" i="3"/>
  <c r="L4732" i="3"/>
  <c r="H4733" i="3"/>
  <c r="I4733" i="3"/>
  <c r="K4733" i="3"/>
  <c r="L4733" i="3"/>
  <c r="H4734" i="3"/>
  <c r="I4734" i="3"/>
  <c r="K4734" i="3"/>
  <c r="L4734" i="3"/>
  <c r="H4735" i="3"/>
  <c r="I4735" i="3"/>
  <c r="K4735" i="3"/>
  <c r="L4735" i="3"/>
  <c r="H4736" i="3"/>
  <c r="I4736" i="3"/>
  <c r="K4736" i="3"/>
  <c r="L4736" i="3"/>
  <c r="H4737" i="3"/>
  <c r="I4737" i="3"/>
  <c r="K4737" i="3"/>
  <c r="L4737" i="3"/>
  <c r="H4738" i="3"/>
  <c r="I4738" i="3"/>
  <c r="K4738" i="3"/>
  <c r="L4738" i="3"/>
  <c r="H4739" i="3"/>
  <c r="I4739" i="3"/>
  <c r="K4739" i="3"/>
  <c r="L4739" i="3"/>
  <c r="H4740" i="3"/>
  <c r="I4740" i="3"/>
  <c r="K4740" i="3"/>
  <c r="L4740" i="3"/>
  <c r="H4741" i="3"/>
  <c r="I4741" i="3"/>
  <c r="K4741" i="3"/>
  <c r="L4741" i="3"/>
  <c r="H4742" i="3"/>
  <c r="I4742" i="3"/>
  <c r="K4742" i="3"/>
  <c r="L4742" i="3"/>
  <c r="H4743" i="3"/>
  <c r="I4743" i="3"/>
  <c r="K4743" i="3"/>
  <c r="L4743" i="3"/>
  <c r="H4744" i="3"/>
  <c r="I4744" i="3"/>
  <c r="K4744" i="3"/>
  <c r="L4744" i="3"/>
  <c r="H4745" i="3"/>
  <c r="I4745" i="3"/>
  <c r="K4745" i="3"/>
  <c r="L4745" i="3"/>
  <c r="H4746" i="3"/>
  <c r="I4746" i="3"/>
  <c r="K4746" i="3"/>
  <c r="L4746" i="3"/>
  <c r="H4747" i="3"/>
  <c r="I4747" i="3"/>
  <c r="K4747" i="3"/>
  <c r="L4747" i="3"/>
  <c r="H4748" i="3"/>
  <c r="I4748" i="3"/>
  <c r="K4748" i="3"/>
  <c r="L4748" i="3"/>
  <c r="H4749" i="3"/>
  <c r="I4749" i="3"/>
  <c r="K4749" i="3"/>
  <c r="L4749" i="3"/>
  <c r="H4750" i="3"/>
  <c r="I4750" i="3"/>
  <c r="K4750" i="3"/>
  <c r="L4750" i="3"/>
  <c r="H4751" i="3"/>
  <c r="I4751" i="3"/>
  <c r="K4751" i="3"/>
  <c r="L4751" i="3"/>
  <c r="H4752" i="3"/>
  <c r="I4752" i="3"/>
  <c r="K4752" i="3"/>
  <c r="L4752" i="3"/>
  <c r="H4753" i="3"/>
  <c r="I4753" i="3"/>
  <c r="K4753" i="3"/>
  <c r="L4753" i="3"/>
  <c r="H4754" i="3"/>
  <c r="I4754" i="3"/>
  <c r="K4754" i="3"/>
  <c r="L4754" i="3"/>
  <c r="H4755" i="3"/>
  <c r="I4755" i="3"/>
  <c r="K4755" i="3"/>
  <c r="L4755" i="3"/>
  <c r="H4756" i="3"/>
  <c r="I4756" i="3"/>
  <c r="K4756" i="3"/>
  <c r="L4756" i="3"/>
  <c r="H4757" i="3"/>
  <c r="I4757" i="3"/>
  <c r="K4757" i="3"/>
  <c r="L4757" i="3"/>
  <c r="H4758" i="3"/>
  <c r="I4758" i="3"/>
  <c r="K4758" i="3"/>
  <c r="L4758" i="3"/>
  <c r="H4759" i="3"/>
  <c r="I4759" i="3"/>
  <c r="K4759" i="3"/>
  <c r="L4759" i="3"/>
  <c r="H4760" i="3"/>
  <c r="I4760" i="3"/>
  <c r="K4760" i="3"/>
  <c r="L4760" i="3"/>
  <c r="H4761" i="3"/>
  <c r="I4761" i="3"/>
  <c r="K4761" i="3"/>
  <c r="L4761" i="3"/>
  <c r="H4762" i="3"/>
  <c r="I4762" i="3"/>
  <c r="K4762" i="3"/>
  <c r="L4762" i="3"/>
  <c r="H4763" i="3"/>
  <c r="I4763" i="3"/>
  <c r="K4763" i="3"/>
  <c r="L4763" i="3"/>
  <c r="H4764" i="3"/>
  <c r="I4764" i="3"/>
  <c r="K4764" i="3"/>
  <c r="L4764" i="3"/>
  <c r="H4765" i="3"/>
  <c r="I4765" i="3"/>
  <c r="K4765" i="3"/>
  <c r="L4765" i="3"/>
  <c r="H4766" i="3"/>
  <c r="I4766" i="3"/>
  <c r="K4766" i="3"/>
  <c r="L4766" i="3"/>
  <c r="H4767" i="3"/>
  <c r="I4767" i="3"/>
  <c r="K4767" i="3"/>
  <c r="L4767" i="3"/>
  <c r="H4768" i="3"/>
  <c r="I4768" i="3"/>
  <c r="K4768" i="3"/>
  <c r="L4768" i="3"/>
  <c r="H4769" i="3"/>
  <c r="I4769" i="3"/>
  <c r="K4769" i="3"/>
  <c r="L4769" i="3"/>
  <c r="H4770" i="3"/>
  <c r="I4770" i="3"/>
  <c r="K4770" i="3"/>
  <c r="L4770" i="3"/>
  <c r="H4771" i="3"/>
  <c r="I4771" i="3"/>
  <c r="K4771" i="3"/>
  <c r="L4771" i="3"/>
  <c r="H4772" i="3"/>
  <c r="I4772" i="3"/>
  <c r="K4772" i="3"/>
  <c r="L4772" i="3"/>
  <c r="H4773" i="3"/>
  <c r="I4773" i="3"/>
  <c r="K4773" i="3"/>
  <c r="L4773" i="3"/>
  <c r="H4774" i="3"/>
  <c r="I4774" i="3"/>
  <c r="K4774" i="3"/>
  <c r="L4774" i="3"/>
  <c r="H4775" i="3"/>
  <c r="I4775" i="3"/>
  <c r="K4775" i="3"/>
  <c r="L4775" i="3"/>
  <c r="H4776" i="3"/>
  <c r="I4776" i="3"/>
  <c r="K4776" i="3"/>
  <c r="L4776" i="3"/>
  <c r="H4777" i="3"/>
  <c r="I4777" i="3"/>
  <c r="K4777" i="3"/>
  <c r="L4777" i="3"/>
  <c r="H4778" i="3"/>
  <c r="I4778" i="3"/>
  <c r="K4778" i="3"/>
  <c r="L4778" i="3"/>
  <c r="H4779" i="3"/>
  <c r="I4779" i="3"/>
  <c r="K4779" i="3"/>
  <c r="L4779" i="3"/>
  <c r="H4780" i="3"/>
  <c r="I4780" i="3"/>
  <c r="K4780" i="3"/>
  <c r="L4780" i="3"/>
  <c r="H4781" i="3"/>
  <c r="I4781" i="3"/>
  <c r="K4781" i="3"/>
  <c r="L4781" i="3"/>
  <c r="H4782" i="3"/>
  <c r="I4782" i="3"/>
  <c r="K4782" i="3"/>
  <c r="L4782" i="3"/>
  <c r="H4783" i="3"/>
  <c r="I4783" i="3"/>
  <c r="K4783" i="3"/>
  <c r="L4783" i="3"/>
  <c r="H4784" i="3"/>
  <c r="I4784" i="3"/>
  <c r="K4784" i="3"/>
  <c r="L4784" i="3"/>
  <c r="H4785" i="3"/>
  <c r="I4785" i="3"/>
  <c r="K4785" i="3"/>
  <c r="L4785" i="3"/>
  <c r="H4786" i="3"/>
  <c r="I4786" i="3"/>
  <c r="K4786" i="3"/>
  <c r="L4786" i="3"/>
  <c r="H4787" i="3"/>
  <c r="I4787" i="3"/>
  <c r="K4787" i="3"/>
  <c r="L4787" i="3"/>
  <c r="H4788" i="3"/>
  <c r="I4788" i="3"/>
  <c r="K4788" i="3"/>
  <c r="L4788" i="3"/>
  <c r="H4789" i="3"/>
  <c r="I4789" i="3"/>
  <c r="K4789" i="3"/>
  <c r="L4789" i="3"/>
  <c r="H4790" i="3"/>
  <c r="I4790" i="3"/>
  <c r="K4790" i="3"/>
  <c r="L4790" i="3"/>
  <c r="H4791" i="3"/>
  <c r="I4791" i="3"/>
  <c r="K4791" i="3"/>
  <c r="L4791" i="3"/>
  <c r="H4792" i="3"/>
  <c r="I4792" i="3"/>
  <c r="K4792" i="3"/>
  <c r="L4792" i="3"/>
  <c r="H4793" i="3"/>
  <c r="I4793" i="3"/>
  <c r="K4793" i="3"/>
  <c r="L4793" i="3"/>
  <c r="H4794" i="3"/>
  <c r="I4794" i="3"/>
  <c r="K4794" i="3"/>
  <c r="L4794" i="3"/>
  <c r="H4795" i="3"/>
  <c r="I4795" i="3"/>
  <c r="K4795" i="3"/>
  <c r="L4795" i="3"/>
  <c r="H4796" i="3"/>
  <c r="I4796" i="3"/>
  <c r="K4796" i="3"/>
  <c r="L4796" i="3"/>
  <c r="H4797" i="3"/>
  <c r="I4797" i="3"/>
  <c r="K4797" i="3"/>
  <c r="L4797" i="3"/>
  <c r="H4798" i="3"/>
  <c r="I4798" i="3"/>
  <c r="K4798" i="3"/>
  <c r="L4798" i="3"/>
  <c r="H4799" i="3"/>
  <c r="I4799" i="3"/>
  <c r="K4799" i="3"/>
  <c r="L4799" i="3"/>
  <c r="H4800" i="3"/>
  <c r="I4800" i="3"/>
  <c r="K4800" i="3"/>
  <c r="L4800" i="3"/>
  <c r="H4801" i="3"/>
  <c r="I4801" i="3"/>
  <c r="K4801" i="3"/>
  <c r="L4801" i="3"/>
  <c r="H4802" i="3"/>
  <c r="I4802" i="3"/>
  <c r="K4802" i="3"/>
  <c r="L4802" i="3"/>
  <c r="H4803" i="3"/>
  <c r="I4803" i="3"/>
  <c r="K4803" i="3"/>
  <c r="L4803" i="3"/>
  <c r="H4804" i="3"/>
  <c r="I4804" i="3"/>
  <c r="K4804" i="3"/>
  <c r="L4804" i="3"/>
  <c r="H4805" i="3"/>
  <c r="I4805" i="3"/>
  <c r="K4805" i="3"/>
  <c r="L4805" i="3"/>
  <c r="H4806" i="3"/>
  <c r="I4806" i="3"/>
  <c r="K4806" i="3"/>
  <c r="L4806" i="3"/>
  <c r="H4807" i="3"/>
  <c r="I4807" i="3"/>
  <c r="K4807" i="3"/>
  <c r="L4807" i="3"/>
  <c r="H4808" i="3"/>
  <c r="I4808" i="3"/>
  <c r="K4808" i="3"/>
  <c r="L4808" i="3"/>
  <c r="H4809" i="3"/>
  <c r="I4809" i="3"/>
  <c r="K4809" i="3"/>
  <c r="L4809" i="3"/>
  <c r="H4810" i="3"/>
  <c r="I4810" i="3"/>
  <c r="K4810" i="3"/>
  <c r="L4810" i="3"/>
  <c r="H4811" i="3"/>
  <c r="I4811" i="3"/>
  <c r="K4811" i="3"/>
  <c r="L4811" i="3"/>
  <c r="H4812" i="3"/>
  <c r="I4812" i="3"/>
  <c r="K4812" i="3"/>
  <c r="L4812" i="3"/>
  <c r="H4813" i="3"/>
  <c r="I4813" i="3"/>
  <c r="K4813" i="3"/>
  <c r="L4813" i="3"/>
  <c r="H4814" i="3"/>
  <c r="I4814" i="3"/>
  <c r="K4814" i="3"/>
  <c r="L4814" i="3"/>
  <c r="H4815" i="3"/>
  <c r="I4815" i="3"/>
  <c r="K4815" i="3"/>
  <c r="L4815" i="3"/>
  <c r="H4816" i="3"/>
  <c r="I4816" i="3"/>
  <c r="K4816" i="3"/>
  <c r="L4816" i="3"/>
  <c r="H4817" i="3"/>
  <c r="I4817" i="3"/>
  <c r="K4817" i="3"/>
  <c r="L4817" i="3"/>
  <c r="H4818" i="3"/>
  <c r="I4818" i="3"/>
  <c r="K4818" i="3"/>
  <c r="L4818" i="3"/>
  <c r="H4819" i="3"/>
  <c r="I4819" i="3"/>
  <c r="K4819" i="3"/>
  <c r="L4819" i="3"/>
  <c r="H4820" i="3"/>
  <c r="I4820" i="3"/>
  <c r="K4820" i="3"/>
  <c r="L4820" i="3"/>
  <c r="H4821" i="3"/>
  <c r="I4821" i="3"/>
  <c r="K4821" i="3"/>
  <c r="L4821" i="3"/>
  <c r="H4822" i="3"/>
  <c r="I4822" i="3"/>
  <c r="K4822" i="3"/>
  <c r="L4822" i="3"/>
  <c r="H4823" i="3"/>
  <c r="I4823" i="3"/>
  <c r="K4823" i="3"/>
  <c r="L4823" i="3"/>
  <c r="H4824" i="3"/>
  <c r="I4824" i="3"/>
  <c r="K4824" i="3"/>
  <c r="L4824" i="3"/>
  <c r="H4825" i="3"/>
  <c r="I4825" i="3"/>
  <c r="K4825" i="3"/>
  <c r="L4825" i="3"/>
  <c r="H4826" i="3"/>
  <c r="I4826" i="3"/>
  <c r="K4826" i="3"/>
  <c r="L4826" i="3"/>
  <c r="H4827" i="3"/>
  <c r="I4827" i="3"/>
  <c r="K4827" i="3"/>
  <c r="L4827" i="3"/>
  <c r="H4828" i="3"/>
  <c r="I4828" i="3"/>
  <c r="K4828" i="3"/>
  <c r="L4828" i="3"/>
  <c r="H4829" i="3"/>
  <c r="I4829" i="3"/>
  <c r="K4829" i="3"/>
  <c r="L4829" i="3"/>
  <c r="H4830" i="3"/>
  <c r="I4830" i="3"/>
  <c r="K4830" i="3"/>
  <c r="L4830" i="3"/>
  <c r="H4831" i="3"/>
  <c r="I4831" i="3"/>
  <c r="K4831" i="3"/>
  <c r="L4831" i="3"/>
  <c r="H4832" i="3"/>
  <c r="I4832" i="3"/>
  <c r="K4832" i="3"/>
  <c r="L4832" i="3"/>
  <c r="H4833" i="3"/>
  <c r="I4833" i="3"/>
  <c r="K4833" i="3"/>
  <c r="L4833" i="3"/>
  <c r="H4834" i="3"/>
  <c r="I4834" i="3"/>
  <c r="K4834" i="3"/>
  <c r="L4834" i="3"/>
  <c r="H4835" i="3"/>
  <c r="I4835" i="3"/>
  <c r="K4835" i="3"/>
  <c r="L4835" i="3"/>
  <c r="H4836" i="3"/>
  <c r="I4836" i="3"/>
  <c r="K4836" i="3"/>
  <c r="L4836" i="3"/>
  <c r="H4837" i="3"/>
  <c r="I4837" i="3"/>
  <c r="K4837" i="3"/>
  <c r="L4837" i="3"/>
  <c r="H4838" i="3"/>
  <c r="I4838" i="3"/>
  <c r="K4838" i="3"/>
  <c r="L4838" i="3"/>
  <c r="H4839" i="3"/>
  <c r="I4839" i="3"/>
  <c r="K4839" i="3"/>
  <c r="L4839" i="3"/>
  <c r="H4840" i="3"/>
  <c r="I4840" i="3"/>
  <c r="K4840" i="3"/>
  <c r="L4840" i="3"/>
  <c r="H4841" i="3"/>
  <c r="I4841" i="3"/>
  <c r="K4841" i="3"/>
  <c r="L4841" i="3"/>
  <c r="H4842" i="3"/>
  <c r="I4842" i="3"/>
  <c r="K4842" i="3"/>
  <c r="L4842" i="3"/>
  <c r="H4843" i="3"/>
  <c r="I4843" i="3"/>
  <c r="K4843" i="3"/>
  <c r="L4843" i="3"/>
  <c r="H4844" i="3"/>
  <c r="I4844" i="3"/>
  <c r="K4844" i="3"/>
  <c r="L4844" i="3"/>
  <c r="H4845" i="3"/>
  <c r="I4845" i="3"/>
  <c r="K4845" i="3"/>
  <c r="L4845" i="3"/>
  <c r="H4846" i="3"/>
  <c r="I4846" i="3"/>
  <c r="K4846" i="3"/>
  <c r="L4846" i="3"/>
  <c r="H4847" i="3"/>
  <c r="I4847" i="3"/>
  <c r="K4847" i="3"/>
  <c r="L4847" i="3"/>
  <c r="H4848" i="3"/>
  <c r="I4848" i="3"/>
  <c r="K4848" i="3"/>
  <c r="L4848" i="3"/>
  <c r="H4849" i="3"/>
  <c r="I4849" i="3"/>
  <c r="K4849" i="3"/>
  <c r="L4849" i="3"/>
  <c r="H4850" i="3"/>
  <c r="I4850" i="3"/>
  <c r="K4850" i="3"/>
  <c r="L4850" i="3"/>
  <c r="H4851" i="3"/>
  <c r="I4851" i="3"/>
  <c r="K4851" i="3"/>
  <c r="L4851" i="3"/>
  <c r="H4852" i="3"/>
  <c r="I4852" i="3"/>
  <c r="K4852" i="3"/>
  <c r="L4852" i="3"/>
  <c r="H4853" i="3"/>
  <c r="I4853" i="3"/>
  <c r="K4853" i="3"/>
  <c r="L4853" i="3"/>
  <c r="H4854" i="3"/>
  <c r="I4854" i="3"/>
  <c r="K4854" i="3"/>
  <c r="L4854" i="3"/>
  <c r="H4855" i="3"/>
  <c r="I4855" i="3"/>
  <c r="K4855" i="3"/>
  <c r="L4855" i="3"/>
  <c r="H4856" i="3"/>
  <c r="I4856" i="3"/>
  <c r="K4856" i="3"/>
  <c r="L4856" i="3"/>
  <c r="H4857" i="3"/>
  <c r="I4857" i="3"/>
  <c r="K4857" i="3"/>
  <c r="L4857" i="3"/>
  <c r="H4858" i="3"/>
  <c r="I4858" i="3"/>
  <c r="K4858" i="3"/>
  <c r="L4858" i="3"/>
  <c r="H4859" i="3"/>
  <c r="I4859" i="3"/>
  <c r="K4859" i="3"/>
  <c r="L4859" i="3"/>
  <c r="H4860" i="3"/>
  <c r="I4860" i="3"/>
  <c r="K4860" i="3"/>
  <c r="L4860" i="3"/>
  <c r="H4861" i="3"/>
  <c r="I4861" i="3"/>
  <c r="K4861" i="3"/>
  <c r="L4861" i="3"/>
  <c r="H4862" i="3"/>
  <c r="I4862" i="3"/>
  <c r="K4862" i="3"/>
  <c r="L4862" i="3"/>
  <c r="H4863" i="3"/>
  <c r="I4863" i="3"/>
  <c r="K4863" i="3"/>
  <c r="L4863" i="3"/>
  <c r="H4864" i="3"/>
  <c r="I4864" i="3"/>
  <c r="K4864" i="3"/>
  <c r="L4864" i="3"/>
  <c r="H4865" i="3"/>
  <c r="I4865" i="3"/>
  <c r="K4865" i="3"/>
  <c r="L4865" i="3"/>
  <c r="H4866" i="3"/>
  <c r="I4866" i="3"/>
  <c r="K4866" i="3"/>
  <c r="L4866" i="3"/>
  <c r="H4867" i="3"/>
  <c r="I4867" i="3"/>
  <c r="K4867" i="3"/>
  <c r="L4867" i="3"/>
  <c r="H4868" i="3"/>
  <c r="I4868" i="3"/>
  <c r="K4868" i="3"/>
  <c r="L4868" i="3"/>
  <c r="H4869" i="3"/>
  <c r="I4869" i="3"/>
  <c r="K4869" i="3"/>
  <c r="L4869" i="3"/>
  <c r="H4870" i="3"/>
  <c r="I4870" i="3"/>
  <c r="K4870" i="3"/>
  <c r="L4870" i="3"/>
  <c r="H4871" i="3"/>
  <c r="I4871" i="3"/>
  <c r="K4871" i="3"/>
  <c r="L4871" i="3"/>
  <c r="H4872" i="3"/>
  <c r="I4872" i="3"/>
  <c r="K4872" i="3"/>
  <c r="L4872" i="3"/>
  <c r="H4873" i="3"/>
  <c r="I4873" i="3"/>
  <c r="K4873" i="3"/>
  <c r="L4873" i="3"/>
  <c r="H4874" i="3"/>
  <c r="I4874" i="3"/>
  <c r="K4874" i="3"/>
  <c r="L4874" i="3"/>
  <c r="H4875" i="3"/>
  <c r="I4875" i="3"/>
  <c r="K4875" i="3"/>
  <c r="L4875" i="3"/>
  <c r="H4876" i="3"/>
  <c r="I4876" i="3"/>
  <c r="K4876" i="3"/>
  <c r="L4876" i="3"/>
  <c r="H4877" i="3"/>
  <c r="I4877" i="3"/>
  <c r="K4877" i="3"/>
  <c r="L4877" i="3"/>
  <c r="H4878" i="3"/>
  <c r="I4878" i="3"/>
  <c r="K4878" i="3"/>
  <c r="L4878" i="3"/>
  <c r="H4879" i="3"/>
  <c r="I4879" i="3"/>
  <c r="K4879" i="3"/>
  <c r="L4879" i="3"/>
  <c r="H4880" i="3"/>
  <c r="I4880" i="3"/>
  <c r="K4880" i="3"/>
  <c r="L4880" i="3"/>
  <c r="H4881" i="3"/>
  <c r="I4881" i="3"/>
  <c r="K4881" i="3"/>
  <c r="L4881" i="3"/>
  <c r="H4882" i="3"/>
  <c r="I4882" i="3"/>
  <c r="K4882" i="3"/>
  <c r="L4882" i="3"/>
  <c r="H4883" i="3"/>
  <c r="I4883" i="3"/>
  <c r="K4883" i="3"/>
  <c r="L4883" i="3"/>
  <c r="H4884" i="3"/>
  <c r="I4884" i="3"/>
  <c r="K4884" i="3"/>
  <c r="L4884" i="3"/>
  <c r="H4885" i="3"/>
  <c r="I4885" i="3"/>
  <c r="K4885" i="3"/>
  <c r="L4885" i="3"/>
  <c r="H4886" i="3"/>
  <c r="I4886" i="3"/>
  <c r="K4886" i="3"/>
  <c r="L4886" i="3"/>
  <c r="H4887" i="3"/>
  <c r="I4887" i="3"/>
  <c r="K4887" i="3"/>
  <c r="L4887" i="3"/>
  <c r="H4888" i="3"/>
  <c r="I4888" i="3"/>
  <c r="K4888" i="3"/>
  <c r="L4888" i="3"/>
  <c r="H4889" i="3"/>
  <c r="I4889" i="3"/>
  <c r="K4889" i="3"/>
  <c r="L4889" i="3"/>
  <c r="H4890" i="3"/>
  <c r="I4890" i="3"/>
  <c r="K4890" i="3"/>
  <c r="L4890" i="3"/>
  <c r="H4891" i="3"/>
  <c r="I4891" i="3"/>
  <c r="K4891" i="3"/>
  <c r="L4891" i="3"/>
  <c r="H4892" i="3"/>
  <c r="I4892" i="3"/>
  <c r="K4892" i="3"/>
  <c r="L4892" i="3"/>
  <c r="H4893" i="3"/>
  <c r="I4893" i="3"/>
  <c r="K4893" i="3"/>
  <c r="L4893" i="3"/>
  <c r="H4894" i="3"/>
  <c r="I4894" i="3"/>
  <c r="K4894" i="3"/>
  <c r="L4894" i="3"/>
  <c r="H4895" i="3"/>
  <c r="I4895" i="3"/>
  <c r="K4895" i="3"/>
  <c r="L4895" i="3"/>
  <c r="H4896" i="3"/>
  <c r="I4896" i="3"/>
  <c r="K4896" i="3"/>
  <c r="L4896" i="3"/>
  <c r="H4897" i="3"/>
  <c r="I4897" i="3"/>
  <c r="K4897" i="3"/>
  <c r="L4897" i="3"/>
  <c r="H4898" i="3"/>
  <c r="I4898" i="3"/>
  <c r="K4898" i="3"/>
  <c r="L4898" i="3"/>
  <c r="H4899" i="3"/>
  <c r="I4899" i="3"/>
  <c r="K4899" i="3"/>
  <c r="L4899" i="3"/>
  <c r="H4900" i="3"/>
  <c r="I4900" i="3"/>
  <c r="K4900" i="3"/>
  <c r="L4900" i="3"/>
  <c r="H4901" i="3"/>
  <c r="I4901" i="3"/>
  <c r="K4901" i="3"/>
  <c r="L4901" i="3"/>
  <c r="H4902" i="3"/>
  <c r="I4902" i="3"/>
  <c r="K4902" i="3"/>
  <c r="L4902" i="3"/>
  <c r="H4903" i="3"/>
  <c r="I4903" i="3"/>
  <c r="K4903" i="3"/>
  <c r="L4903" i="3"/>
  <c r="H4904" i="3"/>
  <c r="I4904" i="3"/>
  <c r="K4904" i="3"/>
  <c r="L4904" i="3"/>
  <c r="H4905" i="3"/>
  <c r="I4905" i="3"/>
  <c r="K4905" i="3"/>
  <c r="L4905" i="3"/>
  <c r="H4906" i="3"/>
  <c r="I4906" i="3"/>
  <c r="K4906" i="3"/>
  <c r="L4906" i="3"/>
  <c r="H4907" i="3"/>
  <c r="I4907" i="3"/>
  <c r="K4907" i="3"/>
  <c r="L4907" i="3"/>
  <c r="H4908" i="3"/>
  <c r="I4908" i="3"/>
  <c r="K4908" i="3"/>
  <c r="L4908" i="3"/>
  <c r="H4909" i="3"/>
  <c r="I4909" i="3"/>
  <c r="K4909" i="3"/>
  <c r="L4909" i="3"/>
  <c r="H4910" i="3"/>
  <c r="I4910" i="3"/>
  <c r="K4910" i="3"/>
  <c r="L4910" i="3"/>
  <c r="H4911" i="3"/>
  <c r="I4911" i="3"/>
  <c r="K4911" i="3"/>
  <c r="L4911" i="3"/>
  <c r="H4912" i="3"/>
  <c r="I4912" i="3"/>
  <c r="K4912" i="3"/>
  <c r="L4912" i="3"/>
  <c r="H4913" i="3"/>
  <c r="I4913" i="3"/>
  <c r="K4913" i="3"/>
  <c r="L4913" i="3"/>
  <c r="H4914" i="3"/>
  <c r="I4914" i="3"/>
  <c r="K4914" i="3"/>
  <c r="L4914" i="3"/>
  <c r="H4915" i="3"/>
  <c r="I4915" i="3"/>
  <c r="K4915" i="3"/>
  <c r="L4915" i="3"/>
  <c r="H4916" i="3"/>
  <c r="I4916" i="3"/>
  <c r="K4916" i="3"/>
  <c r="L4916" i="3"/>
  <c r="H4917" i="3"/>
  <c r="I4917" i="3"/>
  <c r="K4917" i="3"/>
  <c r="L4917" i="3"/>
  <c r="H4918" i="3"/>
  <c r="I4918" i="3"/>
  <c r="K4918" i="3"/>
  <c r="L4918" i="3"/>
  <c r="H4919" i="3"/>
  <c r="I4919" i="3"/>
  <c r="K4919" i="3"/>
  <c r="L4919" i="3"/>
  <c r="H4920" i="3"/>
  <c r="I4920" i="3"/>
  <c r="K4920" i="3"/>
  <c r="L4920" i="3"/>
  <c r="H4921" i="3"/>
  <c r="I4921" i="3"/>
  <c r="K4921" i="3"/>
  <c r="L4921" i="3"/>
  <c r="H4922" i="3"/>
  <c r="I4922" i="3"/>
  <c r="K4922" i="3"/>
  <c r="L4922" i="3"/>
  <c r="H4923" i="3"/>
  <c r="I4923" i="3"/>
  <c r="K4923" i="3"/>
  <c r="L4923" i="3"/>
  <c r="H4924" i="3"/>
  <c r="I4924" i="3"/>
  <c r="K4924" i="3"/>
  <c r="L4924" i="3"/>
  <c r="H4925" i="3"/>
  <c r="I4925" i="3"/>
  <c r="K4925" i="3"/>
  <c r="L4925" i="3"/>
  <c r="H4926" i="3"/>
  <c r="I4926" i="3"/>
  <c r="K4926" i="3"/>
  <c r="L4926" i="3"/>
  <c r="H4927" i="3"/>
  <c r="I4927" i="3"/>
  <c r="K4927" i="3"/>
  <c r="L4927" i="3"/>
  <c r="H4928" i="3"/>
  <c r="I4928" i="3"/>
  <c r="K4928" i="3"/>
  <c r="L4928" i="3"/>
  <c r="H4929" i="3"/>
  <c r="I4929" i="3"/>
  <c r="K4929" i="3"/>
  <c r="L4929" i="3"/>
  <c r="H4930" i="3"/>
  <c r="I4930" i="3"/>
  <c r="K4930" i="3"/>
  <c r="L4930" i="3"/>
  <c r="H4931" i="3"/>
  <c r="I4931" i="3"/>
  <c r="K4931" i="3"/>
  <c r="L4931" i="3"/>
  <c r="H4932" i="3"/>
  <c r="I4932" i="3"/>
  <c r="K4932" i="3"/>
  <c r="L4932" i="3"/>
  <c r="H4933" i="3"/>
  <c r="I4933" i="3"/>
  <c r="K4933" i="3"/>
  <c r="L4933" i="3"/>
  <c r="H4934" i="3"/>
  <c r="I4934" i="3"/>
  <c r="K4934" i="3"/>
  <c r="L4934" i="3"/>
  <c r="H4935" i="3"/>
  <c r="I4935" i="3"/>
  <c r="K4935" i="3"/>
  <c r="L4935" i="3"/>
  <c r="H4936" i="3"/>
  <c r="I4936" i="3"/>
  <c r="K4936" i="3"/>
  <c r="L4936" i="3"/>
  <c r="H4937" i="3"/>
  <c r="I4937" i="3"/>
  <c r="K4937" i="3"/>
  <c r="L4937" i="3"/>
  <c r="H4938" i="3"/>
  <c r="I4938" i="3"/>
  <c r="K4938" i="3"/>
  <c r="L4938" i="3"/>
  <c r="H4939" i="3"/>
  <c r="I4939" i="3"/>
  <c r="K4939" i="3"/>
  <c r="L4939" i="3"/>
  <c r="H4940" i="3"/>
  <c r="I4940" i="3"/>
  <c r="K4940" i="3"/>
  <c r="L4940" i="3"/>
  <c r="H4941" i="3"/>
  <c r="I4941" i="3"/>
  <c r="K4941" i="3"/>
  <c r="L4941" i="3"/>
  <c r="H4942" i="3"/>
  <c r="I4942" i="3"/>
  <c r="K4942" i="3"/>
  <c r="L4942" i="3"/>
  <c r="H4943" i="3"/>
  <c r="I4943" i="3"/>
  <c r="K4943" i="3"/>
  <c r="L4943" i="3"/>
  <c r="H4944" i="3"/>
  <c r="I4944" i="3"/>
  <c r="K4944" i="3"/>
  <c r="L4944" i="3"/>
  <c r="H4945" i="3"/>
  <c r="I4945" i="3"/>
  <c r="K4945" i="3"/>
  <c r="L4945" i="3"/>
  <c r="H4946" i="3"/>
  <c r="I4946" i="3"/>
  <c r="K4946" i="3"/>
  <c r="L4946" i="3"/>
  <c r="H4947" i="3"/>
  <c r="I4947" i="3"/>
  <c r="K4947" i="3"/>
  <c r="L4947" i="3"/>
  <c r="H4948" i="3"/>
  <c r="I4948" i="3"/>
  <c r="K4948" i="3"/>
  <c r="L4948" i="3"/>
  <c r="H4949" i="3"/>
  <c r="I4949" i="3"/>
  <c r="K4949" i="3"/>
  <c r="L4949" i="3"/>
  <c r="H4950" i="3"/>
  <c r="I4950" i="3"/>
  <c r="K4950" i="3"/>
  <c r="L4950" i="3"/>
  <c r="H4951" i="3"/>
  <c r="I4951" i="3"/>
  <c r="K4951" i="3"/>
  <c r="L4951" i="3"/>
  <c r="H4952" i="3"/>
  <c r="I4952" i="3"/>
  <c r="K4952" i="3"/>
  <c r="L4952" i="3"/>
  <c r="H4953" i="3"/>
  <c r="I4953" i="3"/>
  <c r="K4953" i="3"/>
  <c r="L4953" i="3"/>
  <c r="H4954" i="3"/>
  <c r="I4954" i="3"/>
  <c r="K4954" i="3"/>
  <c r="L4954" i="3"/>
  <c r="H4955" i="3"/>
  <c r="I4955" i="3"/>
  <c r="K4955" i="3"/>
  <c r="L4955" i="3"/>
  <c r="H4956" i="3"/>
  <c r="I4956" i="3"/>
  <c r="K4956" i="3"/>
  <c r="L4956" i="3"/>
  <c r="H4957" i="3"/>
  <c r="I4957" i="3"/>
  <c r="K4957" i="3"/>
  <c r="L4957" i="3"/>
  <c r="H4958" i="3"/>
  <c r="I4958" i="3"/>
  <c r="K4958" i="3"/>
  <c r="L4958" i="3"/>
  <c r="H4959" i="3"/>
  <c r="I4959" i="3"/>
  <c r="K4959" i="3"/>
  <c r="L4959" i="3"/>
  <c r="H4960" i="3"/>
  <c r="I4960" i="3"/>
  <c r="K4960" i="3"/>
  <c r="L4960" i="3"/>
  <c r="H4961" i="3"/>
  <c r="I4961" i="3"/>
  <c r="K4961" i="3"/>
  <c r="L4961" i="3"/>
  <c r="H4962" i="3"/>
  <c r="I4962" i="3"/>
  <c r="K4962" i="3"/>
  <c r="L4962" i="3"/>
  <c r="H4963" i="3"/>
  <c r="I4963" i="3"/>
  <c r="K4963" i="3"/>
  <c r="L4963" i="3"/>
  <c r="H4964" i="3"/>
  <c r="I4964" i="3"/>
  <c r="K4964" i="3"/>
  <c r="L4964" i="3"/>
  <c r="H4965" i="3"/>
  <c r="I4965" i="3"/>
  <c r="K4965" i="3"/>
  <c r="L4965" i="3"/>
  <c r="H4966" i="3"/>
  <c r="I4966" i="3"/>
  <c r="K4966" i="3"/>
  <c r="L4966" i="3"/>
  <c r="H4967" i="3"/>
  <c r="I4967" i="3"/>
  <c r="K4967" i="3"/>
  <c r="L4967" i="3"/>
  <c r="H4968" i="3"/>
  <c r="I4968" i="3"/>
  <c r="K4968" i="3"/>
  <c r="L4968" i="3"/>
  <c r="H4969" i="3"/>
  <c r="I4969" i="3"/>
  <c r="K4969" i="3"/>
  <c r="L4969" i="3"/>
  <c r="H4970" i="3"/>
  <c r="I4970" i="3"/>
  <c r="K4970" i="3"/>
  <c r="L4970" i="3"/>
  <c r="H4971" i="3"/>
  <c r="I4971" i="3"/>
  <c r="K4971" i="3"/>
  <c r="L4971" i="3"/>
  <c r="H4972" i="3"/>
  <c r="I4972" i="3"/>
  <c r="K4972" i="3"/>
  <c r="L4972" i="3"/>
  <c r="H4973" i="3"/>
  <c r="I4973" i="3"/>
  <c r="K4973" i="3"/>
  <c r="L4973" i="3"/>
  <c r="H4974" i="3"/>
  <c r="I4974" i="3"/>
  <c r="K4974" i="3"/>
  <c r="L4974" i="3"/>
  <c r="H4975" i="3"/>
  <c r="I4975" i="3"/>
  <c r="K4975" i="3"/>
  <c r="L4975" i="3"/>
  <c r="H4976" i="3"/>
  <c r="I4976" i="3"/>
  <c r="K4976" i="3"/>
  <c r="L4976" i="3"/>
  <c r="H4977" i="3"/>
  <c r="I4977" i="3"/>
  <c r="K4977" i="3"/>
  <c r="L4977" i="3"/>
  <c r="H4978" i="3"/>
  <c r="I4978" i="3"/>
  <c r="K4978" i="3"/>
  <c r="L4978" i="3"/>
  <c r="H4979" i="3"/>
  <c r="I4979" i="3"/>
  <c r="K4979" i="3"/>
  <c r="L4979" i="3"/>
  <c r="H4980" i="3"/>
  <c r="I4980" i="3"/>
  <c r="K4980" i="3"/>
  <c r="L4980" i="3"/>
  <c r="H4981" i="3"/>
  <c r="I4981" i="3"/>
  <c r="K4981" i="3"/>
  <c r="L4981" i="3"/>
  <c r="H4982" i="3"/>
  <c r="I4982" i="3"/>
  <c r="K4982" i="3"/>
  <c r="L4982" i="3"/>
  <c r="H4983" i="3"/>
  <c r="I4983" i="3"/>
  <c r="K4983" i="3"/>
  <c r="L4983" i="3"/>
  <c r="H4984" i="3"/>
  <c r="I4984" i="3"/>
  <c r="K4984" i="3"/>
  <c r="L4984" i="3"/>
  <c r="H4985" i="3"/>
  <c r="I4985" i="3"/>
  <c r="K4985" i="3"/>
  <c r="L4985" i="3"/>
  <c r="H4986" i="3"/>
  <c r="I4986" i="3"/>
  <c r="K4986" i="3"/>
  <c r="L4986" i="3"/>
  <c r="H4987" i="3"/>
  <c r="I4987" i="3"/>
  <c r="K4987" i="3"/>
  <c r="L4987" i="3"/>
  <c r="H4988" i="3"/>
  <c r="I4988" i="3"/>
  <c r="K4988" i="3"/>
  <c r="L4988" i="3"/>
  <c r="H4989" i="3"/>
  <c r="I4989" i="3"/>
  <c r="K4989" i="3"/>
  <c r="L4989" i="3"/>
  <c r="H4990" i="3"/>
  <c r="I4990" i="3"/>
  <c r="K4990" i="3"/>
  <c r="L4990" i="3"/>
  <c r="H4991" i="3"/>
  <c r="I4991" i="3"/>
  <c r="K4991" i="3"/>
  <c r="L4991" i="3"/>
  <c r="H4992" i="3"/>
  <c r="I4992" i="3"/>
  <c r="K4992" i="3"/>
  <c r="L4992" i="3"/>
  <c r="H4993" i="3"/>
  <c r="I4993" i="3"/>
  <c r="K4993" i="3"/>
  <c r="L4993" i="3"/>
  <c r="H4994" i="3"/>
  <c r="I4994" i="3"/>
  <c r="K4994" i="3"/>
  <c r="L4994" i="3"/>
  <c r="H4995" i="3"/>
  <c r="I4995" i="3"/>
  <c r="K4995" i="3"/>
  <c r="L4995" i="3"/>
  <c r="H4996" i="3"/>
  <c r="I4996" i="3"/>
  <c r="K4996" i="3"/>
  <c r="L4996" i="3"/>
  <c r="H4997" i="3"/>
  <c r="I4997" i="3"/>
  <c r="K4997" i="3"/>
  <c r="L4997" i="3"/>
  <c r="H4998" i="3"/>
  <c r="I4998" i="3"/>
  <c r="K4998" i="3"/>
  <c r="L4998" i="3"/>
  <c r="H4999" i="3"/>
  <c r="I4999" i="3"/>
  <c r="K4999" i="3"/>
  <c r="L4999" i="3"/>
  <c r="H19" i="2"/>
  <c r="I19" i="2"/>
  <c r="K19" i="2"/>
  <c r="L19" i="2"/>
  <c r="H20" i="2"/>
  <c r="I20" i="2"/>
  <c r="K20" i="2"/>
  <c r="L20" i="2"/>
  <c r="H21" i="2"/>
  <c r="I21" i="2"/>
  <c r="K21" i="2"/>
  <c r="L21" i="2"/>
  <c r="H22" i="2"/>
  <c r="I22" i="2"/>
  <c r="K22" i="2"/>
  <c r="L22" i="2"/>
  <c r="H23" i="2"/>
  <c r="I23" i="2"/>
  <c r="K23" i="2"/>
  <c r="L23" i="2"/>
  <c r="H24" i="2"/>
  <c r="I24" i="2"/>
  <c r="K24" i="2"/>
  <c r="L24" i="2"/>
  <c r="H25" i="2"/>
  <c r="I25" i="2"/>
  <c r="K25" i="2"/>
  <c r="L25" i="2"/>
  <c r="H26" i="2"/>
  <c r="I26" i="2"/>
  <c r="K26" i="2"/>
  <c r="L26" i="2"/>
  <c r="H27" i="2"/>
  <c r="I27" i="2"/>
  <c r="K27" i="2"/>
  <c r="L27" i="2"/>
  <c r="H28" i="2"/>
  <c r="I28" i="2"/>
  <c r="K28" i="2"/>
  <c r="L28" i="2"/>
  <c r="H29" i="2"/>
  <c r="I29" i="2"/>
  <c r="K29" i="2"/>
  <c r="L29" i="2"/>
  <c r="H30" i="2"/>
  <c r="I30" i="2"/>
  <c r="K30" i="2"/>
  <c r="L30" i="2"/>
  <c r="H31" i="2"/>
  <c r="I31" i="2"/>
  <c r="K31" i="2"/>
  <c r="L31" i="2"/>
  <c r="H32" i="2"/>
  <c r="I32" i="2"/>
  <c r="K32" i="2"/>
  <c r="L32" i="2"/>
  <c r="H33" i="2"/>
  <c r="I33" i="2"/>
  <c r="K33" i="2"/>
  <c r="L33" i="2"/>
  <c r="H34" i="2"/>
  <c r="I34" i="2"/>
  <c r="K34" i="2"/>
  <c r="L34" i="2"/>
  <c r="H35" i="2"/>
  <c r="I35" i="2"/>
  <c r="K35" i="2"/>
  <c r="L35" i="2"/>
  <c r="H36" i="2"/>
  <c r="I36" i="2"/>
  <c r="K36" i="2"/>
  <c r="L36" i="2"/>
  <c r="H37" i="2"/>
  <c r="I37" i="2"/>
  <c r="K37" i="2"/>
  <c r="L37" i="2"/>
  <c r="H38" i="2"/>
  <c r="I38" i="2"/>
  <c r="K38" i="2"/>
  <c r="L38" i="2"/>
  <c r="H39" i="2"/>
  <c r="I39" i="2"/>
  <c r="K39" i="2"/>
  <c r="L39" i="2"/>
  <c r="H40" i="2"/>
  <c r="I40" i="2"/>
  <c r="K40" i="2"/>
  <c r="L40" i="2"/>
  <c r="H41" i="2"/>
  <c r="I41" i="2"/>
  <c r="K41" i="2"/>
  <c r="L41" i="2"/>
  <c r="H42" i="2"/>
  <c r="I42" i="2"/>
  <c r="K42" i="2"/>
  <c r="L42" i="2"/>
  <c r="H43" i="2"/>
  <c r="I43" i="2"/>
  <c r="K43" i="2"/>
  <c r="L43" i="2"/>
  <c r="H44" i="2"/>
  <c r="I44" i="2"/>
  <c r="K44" i="2"/>
  <c r="L44" i="2"/>
  <c r="H45" i="2"/>
  <c r="I45" i="2"/>
  <c r="K45" i="2"/>
  <c r="L45" i="2"/>
  <c r="H46" i="2"/>
  <c r="I46" i="2"/>
  <c r="K46" i="2"/>
  <c r="L46" i="2"/>
  <c r="H47" i="2"/>
  <c r="I47" i="2"/>
  <c r="K47" i="2"/>
  <c r="L47" i="2"/>
  <c r="H48" i="2"/>
  <c r="I48" i="2"/>
  <c r="K48" i="2"/>
  <c r="L48" i="2"/>
  <c r="H49" i="2"/>
  <c r="I49" i="2"/>
  <c r="K49" i="2"/>
  <c r="L49" i="2"/>
  <c r="H50" i="2"/>
  <c r="I50" i="2"/>
  <c r="K50" i="2"/>
  <c r="L50" i="2"/>
  <c r="H51" i="2"/>
  <c r="I51" i="2"/>
  <c r="K51" i="2"/>
  <c r="L51" i="2"/>
  <c r="H52" i="2"/>
  <c r="I52" i="2"/>
  <c r="K52" i="2"/>
  <c r="L52" i="2"/>
  <c r="H53" i="2"/>
  <c r="I53" i="2"/>
  <c r="K53" i="2"/>
  <c r="L53" i="2"/>
  <c r="H54" i="2"/>
  <c r="I54" i="2"/>
  <c r="K54" i="2"/>
  <c r="L54" i="2"/>
  <c r="H55" i="2"/>
  <c r="I55" i="2"/>
  <c r="K55" i="2"/>
  <c r="L55" i="2"/>
  <c r="H56" i="2"/>
  <c r="I56" i="2"/>
  <c r="K56" i="2"/>
  <c r="L56" i="2"/>
  <c r="H57" i="2"/>
  <c r="I57" i="2"/>
  <c r="K57" i="2"/>
  <c r="L57" i="2"/>
  <c r="H58" i="2"/>
  <c r="I58" i="2"/>
  <c r="K58" i="2"/>
  <c r="L58" i="2"/>
  <c r="H59" i="2"/>
  <c r="I59" i="2"/>
  <c r="K59" i="2"/>
  <c r="L59" i="2"/>
  <c r="H60" i="2"/>
  <c r="I60" i="2"/>
  <c r="K60" i="2"/>
  <c r="L60" i="2"/>
  <c r="H61" i="2"/>
  <c r="I61" i="2"/>
  <c r="K61" i="2"/>
  <c r="L61" i="2"/>
  <c r="H62" i="2"/>
  <c r="I62" i="2"/>
  <c r="K62" i="2"/>
  <c r="L62" i="2"/>
  <c r="H63" i="2"/>
  <c r="I63" i="2"/>
  <c r="K63" i="2"/>
  <c r="L63" i="2"/>
  <c r="H64" i="2"/>
  <c r="I64" i="2"/>
  <c r="K64" i="2"/>
  <c r="L64" i="2"/>
  <c r="H65" i="2"/>
  <c r="I65" i="2"/>
  <c r="K65" i="2"/>
  <c r="L65" i="2"/>
  <c r="H66" i="2"/>
  <c r="I66" i="2"/>
  <c r="K66" i="2"/>
  <c r="L66" i="2"/>
  <c r="H67" i="2"/>
  <c r="I67" i="2"/>
  <c r="K67" i="2"/>
  <c r="L67" i="2"/>
  <c r="H68" i="2"/>
  <c r="I68" i="2"/>
  <c r="K68" i="2"/>
  <c r="L68" i="2"/>
  <c r="H69" i="2"/>
  <c r="I69" i="2"/>
  <c r="K69" i="2"/>
  <c r="L69" i="2"/>
  <c r="H70" i="2"/>
  <c r="I70" i="2"/>
  <c r="K70" i="2"/>
  <c r="L70" i="2"/>
  <c r="H71" i="2"/>
  <c r="I71" i="2"/>
  <c r="K71" i="2"/>
  <c r="L71" i="2"/>
  <c r="H72" i="2"/>
  <c r="I72" i="2"/>
  <c r="K72" i="2"/>
  <c r="L72" i="2"/>
  <c r="H73" i="2"/>
  <c r="I73" i="2"/>
  <c r="K73" i="2"/>
  <c r="L73" i="2"/>
  <c r="H74" i="2"/>
  <c r="I74" i="2"/>
  <c r="K74" i="2"/>
  <c r="L74" i="2"/>
  <c r="H75" i="2"/>
  <c r="I75" i="2"/>
  <c r="K75" i="2"/>
  <c r="L75" i="2"/>
  <c r="H76" i="2"/>
  <c r="I76" i="2"/>
  <c r="K76" i="2"/>
  <c r="L76" i="2"/>
  <c r="H77" i="2"/>
  <c r="I77" i="2"/>
  <c r="K77" i="2"/>
  <c r="L77" i="2"/>
  <c r="H78" i="2"/>
  <c r="I78" i="2"/>
  <c r="K78" i="2"/>
  <c r="L78" i="2"/>
  <c r="H79" i="2"/>
  <c r="I79" i="2"/>
  <c r="K79" i="2"/>
  <c r="L79" i="2"/>
  <c r="H80" i="2"/>
  <c r="I80" i="2"/>
  <c r="K80" i="2"/>
  <c r="L80" i="2"/>
  <c r="H81" i="2"/>
  <c r="I81" i="2"/>
  <c r="K81" i="2"/>
  <c r="L81" i="2"/>
  <c r="H82" i="2"/>
  <c r="I82" i="2"/>
  <c r="K82" i="2"/>
  <c r="L82" i="2"/>
  <c r="H83" i="2"/>
  <c r="I83" i="2"/>
  <c r="K83" i="2"/>
  <c r="L83" i="2"/>
  <c r="H84" i="2"/>
  <c r="I84" i="2"/>
  <c r="K84" i="2"/>
  <c r="L84" i="2"/>
  <c r="H85" i="2"/>
  <c r="I85" i="2"/>
  <c r="K85" i="2"/>
  <c r="L85" i="2"/>
  <c r="H86" i="2"/>
  <c r="I86" i="2"/>
  <c r="K86" i="2"/>
  <c r="L86" i="2"/>
  <c r="H87" i="2"/>
  <c r="I87" i="2"/>
  <c r="K87" i="2"/>
  <c r="L87" i="2"/>
  <c r="H88" i="2"/>
  <c r="I88" i="2"/>
  <c r="K88" i="2"/>
  <c r="L88" i="2"/>
  <c r="H89" i="2"/>
  <c r="I89" i="2"/>
  <c r="K89" i="2"/>
  <c r="L89" i="2"/>
  <c r="H90" i="2"/>
  <c r="I90" i="2"/>
  <c r="K90" i="2"/>
  <c r="L90" i="2"/>
  <c r="H91" i="2"/>
  <c r="I91" i="2"/>
  <c r="K91" i="2"/>
  <c r="L91" i="2"/>
  <c r="H92" i="2"/>
  <c r="I92" i="2"/>
  <c r="K92" i="2"/>
  <c r="L92" i="2"/>
  <c r="H93" i="2"/>
  <c r="I93" i="2"/>
  <c r="K93" i="2"/>
  <c r="L93" i="2"/>
  <c r="H94" i="2"/>
  <c r="I94" i="2"/>
  <c r="K94" i="2"/>
  <c r="L94" i="2"/>
  <c r="H95" i="2"/>
  <c r="I95" i="2"/>
  <c r="K95" i="2"/>
  <c r="L95" i="2"/>
  <c r="H96" i="2"/>
  <c r="I96" i="2"/>
  <c r="K96" i="2"/>
  <c r="L96" i="2"/>
  <c r="H97" i="2"/>
  <c r="I97" i="2"/>
  <c r="K97" i="2"/>
  <c r="L97" i="2"/>
  <c r="H98" i="2"/>
  <c r="I98" i="2"/>
  <c r="K98" i="2"/>
  <c r="L98" i="2"/>
  <c r="H99" i="2"/>
  <c r="I99" i="2"/>
  <c r="K99" i="2"/>
  <c r="L99" i="2"/>
  <c r="H100" i="2"/>
  <c r="I100" i="2"/>
  <c r="K100" i="2"/>
  <c r="L100" i="2"/>
  <c r="H101" i="2"/>
  <c r="I101" i="2"/>
  <c r="K101" i="2"/>
  <c r="L101" i="2"/>
  <c r="H102" i="2"/>
  <c r="I102" i="2"/>
  <c r="K102" i="2"/>
  <c r="L102" i="2"/>
  <c r="H103" i="2"/>
  <c r="I103" i="2"/>
  <c r="K103" i="2"/>
  <c r="L103" i="2"/>
  <c r="H104" i="2"/>
  <c r="I104" i="2"/>
  <c r="K104" i="2"/>
  <c r="L104" i="2"/>
  <c r="H105" i="2"/>
  <c r="I105" i="2"/>
  <c r="K105" i="2"/>
  <c r="L105" i="2"/>
  <c r="H106" i="2"/>
  <c r="I106" i="2"/>
  <c r="K106" i="2"/>
  <c r="L106" i="2"/>
  <c r="H107" i="2"/>
  <c r="I107" i="2"/>
  <c r="K107" i="2"/>
  <c r="L107" i="2"/>
  <c r="H108" i="2"/>
  <c r="I108" i="2"/>
  <c r="K108" i="2"/>
  <c r="L108" i="2"/>
  <c r="H109" i="2"/>
  <c r="I109" i="2"/>
  <c r="K109" i="2"/>
  <c r="L109" i="2"/>
  <c r="H110" i="2"/>
  <c r="I110" i="2"/>
  <c r="K110" i="2"/>
  <c r="L110" i="2"/>
  <c r="H111" i="2"/>
  <c r="I111" i="2"/>
  <c r="K111" i="2"/>
  <c r="L111" i="2"/>
  <c r="H112" i="2"/>
  <c r="I112" i="2"/>
  <c r="K112" i="2"/>
  <c r="L112" i="2"/>
  <c r="H113" i="2"/>
  <c r="I113" i="2"/>
  <c r="K113" i="2"/>
  <c r="L113" i="2"/>
  <c r="H114" i="2"/>
  <c r="I114" i="2"/>
  <c r="K114" i="2"/>
  <c r="L114" i="2"/>
  <c r="H115" i="2"/>
  <c r="I115" i="2"/>
  <c r="K115" i="2"/>
  <c r="L115" i="2"/>
  <c r="H116" i="2"/>
  <c r="I116" i="2"/>
  <c r="K116" i="2"/>
  <c r="L116" i="2"/>
  <c r="H117" i="2"/>
  <c r="I117" i="2"/>
  <c r="K117" i="2"/>
  <c r="L117" i="2"/>
  <c r="H118" i="2"/>
  <c r="I118" i="2"/>
  <c r="K118" i="2"/>
  <c r="L118" i="2"/>
  <c r="H119" i="2"/>
  <c r="I119" i="2"/>
  <c r="K119" i="2"/>
  <c r="L119" i="2"/>
  <c r="H120" i="2"/>
  <c r="I120" i="2"/>
  <c r="K120" i="2"/>
  <c r="L120" i="2"/>
  <c r="H121" i="2"/>
  <c r="I121" i="2"/>
  <c r="K121" i="2"/>
  <c r="L121" i="2"/>
  <c r="H122" i="2"/>
  <c r="I122" i="2"/>
  <c r="K122" i="2"/>
  <c r="L122" i="2"/>
  <c r="H123" i="2"/>
  <c r="I123" i="2"/>
  <c r="K123" i="2"/>
  <c r="L123" i="2"/>
  <c r="H124" i="2"/>
  <c r="I124" i="2"/>
  <c r="K124" i="2"/>
  <c r="L124" i="2"/>
  <c r="H125" i="2"/>
  <c r="I125" i="2"/>
  <c r="K125" i="2"/>
  <c r="L125" i="2"/>
  <c r="H126" i="2"/>
  <c r="I126" i="2"/>
  <c r="K126" i="2"/>
  <c r="L126" i="2"/>
  <c r="H127" i="2"/>
  <c r="I127" i="2"/>
  <c r="K127" i="2"/>
  <c r="L127" i="2"/>
  <c r="H128" i="2"/>
  <c r="I128" i="2"/>
  <c r="K128" i="2"/>
  <c r="L128" i="2"/>
  <c r="H129" i="2"/>
  <c r="I129" i="2"/>
  <c r="K129" i="2"/>
  <c r="L129" i="2"/>
  <c r="H130" i="2"/>
  <c r="I130" i="2"/>
  <c r="K130" i="2"/>
  <c r="L130" i="2"/>
  <c r="H131" i="2"/>
  <c r="I131" i="2"/>
  <c r="K131" i="2"/>
  <c r="L131" i="2"/>
  <c r="H132" i="2"/>
  <c r="I132" i="2"/>
  <c r="K132" i="2"/>
  <c r="L132" i="2"/>
  <c r="H133" i="2"/>
  <c r="I133" i="2"/>
  <c r="K133" i="2"/>
  <c r="L133" i="2"/>
  <c r="H134" i="2"/>
  <c r="I134" i="2"/>
  <c r="K134" i="2"/>
  <c r="L134" i="2"/>
  <c r="H135" i="2"/>
  <c r="I135" i="2"/>
  <c r="K135" i="2"/>
  <c r="L135" i="2"/>
  <c r="H136" i="2"/>
  <c r="I136" i="2"/>
  <c r="K136" i="2"/>
  <c r="L136" i="2"/>
  <c r="H137" i="2"/>
  <c r="I137" i="2"/>
  <c r="K137" i="2"/>
  <c r="L137" i="2"/>
  <c r="H138" i="2"/>
  <c r="I138" i="2"/>
  <c r="K138" i="2"/>
  <c r="L138" i="2"/>
  <c r="H139" i="2"/>
  <c r="I139" i="2"/>
  <c r="K139" i="2"/>
  <c r="L139" i="2"/>
  <c r="H140" i="2"/>
  <c r="I140" i="2"/>
  <c r="K140" i="2"/>
  <c r="L140" i="2"/>
  <c r="H141" i="2"/>
  <c r="I141" i="2"/>
  <c r="K141" i="2"/>
  <c r="L141" i="2"/>
  <c r="H142" i="2"/>
  <c r="I142" i="2"/>
  <c r="K142" i="2"/>
  <c r="L142" i="2"/>
  <c r="H143" i="2"/>
  <c r="I143" i="2"/>
  <c r="K143" i="2"/>
  <c r="L143" i="2"/>
  <c r="H144" i="2"/>
  <c r="I144" i="2"/>
  <c r="K144" i="2"/>
  <c r="L144" i="2"/>
  <c r="H145" i="2"/>
  <c r="I145" i="2"/>
  <c r="K145" i="2"/>
  <c r="L145" i="2"/>
  <c r="H146" i="2"/>
  <c r="I146" i="2"/>
  <c r="K146" i="2"/>
  <c r="L146" i="2"/>
  <c r="H147" i="2"/>
  <c r="I147" i="2"/>
  <c r="K147" i="2"/>
  <c r="L147" i="2"/>
  <c r="H148" i="2"/>
  <c r="I148" i="2"/>
  <c r="K148" i="2"/>
  <c r="L148" i="2"/>
  <c r="H149" i="2"/>
  <c r="I149" i="2"/>
  <c r="K149" i="2"/>
  <c r="L149" i="2"/>
  <c r="H150" i="2"/>
  <c r="I150" i="2"/>
  <c r="K150" i="2"/>
  <c r="L150" i="2"/>
  <c r="H151" i="2"/>
  <c r="I151" i="2"/>
  <c r="K151" i="2"/>
  <c r="L151" i="2"/>
  <c r="H152" i="2"/>
  <c r="I152" i="2"/>
  <c r="K152" i="2"/>
  <c r="L152" i="2"/>
  <c r="H153" i="2"/>
  <c r="I153" i="2"/>
  <c r="K153" i="2"/>
  <c r="L153" i="2"/>
  <c r="H154" i="2"/>
  <c r="I154" i="2"/>
  <c r="K154" i="2"/>
  <c r="L154" i="2"/>
  <c r="H155" i="2"/>
  <c r="I155" i="2"/>
  <c r="K155" i="2"/>
  <c r="L155" i="2"/>
  <c r="H156" i="2"/>
  <c r="I156" i="2"/>
  <c r="K156" i="2"/>
  <c r="L156" i="2"/>
  <c r="H157" i="2"/>
  <c r="I157" i="2"/>
  <c r="K157" i="2"/>
  <c r="L157" i="2"/>
  <c r="H158" i="2"/>
  <c r="I158" i="2"/>
  <c r="K158" i="2"/>
  <c r="L158" i="2"/>
  <c r="H159" i="2"/>
  <c r="I159" i="2"/>
  <c r="K159" i="2"/>
  <c r="L159" i="2"/>
  <c r="H160" i="2"/>
  <c r="I160" i="2"/>
  <c r="K160" i="2"/>
  <c r="L160" i="2"/>
  <c r="H161" i="2"/>
  <c r="I161" i="2"/>
  <c r="K161" i="2"/>
  <c r="L161" i="2"/>
  <c r="H162" i="2"/>
  <c r="I162" i="2"/>
  <c r="K162" i="2"/>
  <c r="L162" i="2"/>
  <c r="H163" i="2"/>
  <c r="I163" i="2"/>
  <c r="K163" i="2"/>
  <c r="L163" i="2"/>
  <c r="H164" i="2"/>
  <c r="I164" i="2"/>
  <c r="K164" i="2"/>
  <c r="L164" i="2"/>
  <c r="H165" i="2"/>
  <c r="I165" i="2"/>
  <c r="K165" i="2"/>
  <c r="L165" i="2"/>
  <c r="H166" i="2"/>
  <c r="I166" i="2"/>
  <c r="K166" i="2"/>
  <c r="L166" i="2"/>
  <c r="H167" i="2"/>
  <c r="I167" i="2"/>
  <c r="K167" i="2"/>
  <c r="L167" i="2"/>
  <c r="H168" i="2"/>
  <c r="I168" i="2"/>
  <c r="K168" i="2"/>
  <c r="L168" i="2"/>
  <c r="H169" i="2"/>
  <c r="I169" i="2"/>
  <c r="K169" i="2"/>
  <c r="L169" i="2"/>
  <c r="H170" i="2"/>
  <c r="I170" i="2"/>
  <c r="K170" i="2"/>
  <c r="L170" i="2"/>
  <c r="H171" i="2"/>
  <c r="I171" i="2"/>
  <c r="K171" i="2"/>
  <c r="L171" i="2"/>
  <c r="H172" i="2"/>
  <c r="I172" i="2"/>
  <c r="K172" i="2"/>
  <c r="L172" i="2"/>
  <c r="H173" i="2"/>
  <c r="I173" i="2"/>
  <c r="K173" i="2"/>
  <c r="L173" i="2"/>
  <c r="H174" i="2"/>
  <c r="I174" i="2"/>
  <c r="K174" i="2"/>
  <c r="L174" i="2"/>
  <c r="H175" i="2"/>
  <c r="I175" i="2"/>
  <c r="K175" i="2"/>
  <c r="L175" i="2"/>
  <c r="H176" i="2"/>
  <c r="I176" i="2"/>
  <c r="K176" i="2"/>
  <c r="L176" i="2"/>
  <c r="H177" i="2"/>
  <c r="I177" i="2"/>
  <c r="K177" i="2"/>
  <c r="L177" i="2"/>
  <c r="H178" i="2"/>
  <c r="I178" i="2"/>
  <c r="K178" i="2"/>
  <c r="L178" i="2"/>
  <c r="H179" i="2"/>
  <c r="I179" i="2"/>
  <c r="K179" i="2"/>
  <c r="L179" i="2"/>
  <c r="H180" i="2"/>
  <c r="I180" i="2"/>
  <c r="K180" i="2"/>
  <c r="L180" i="2"/>
  <c r="H181" i="2"/>
  <c r="I181" i="2"/>
  <c r="K181" i="2"/>
  <c r="L181" i="2"/>
  <c r="H182" i="2"/>
  <c r="I182" i="2"/>
  <c r="K182" i="2"/>
  <c r="L182" i="2"/>
  <c r="H183" i="2"/>
  <c r="I183" i="2"/>
  <c r="K183" i="2"/>
  <c r="L183" i="2"/>
  <c r="H184" i="2"/>
  <c r="I184" i="2"/>
  <c r="K184" i="2"/>
  <c r="L184" i="2"/>
  <c r="H185" i="2"/>
  <c r="I185" i="2"/>
  <c r="K185" i="2"/>
  <c r="L185" i="2"/>
  <c r="H186" i="2"/>
  <c r="I186" i="2"/>
  <c r="K186" i="2"/>
  <c r="L186" i="2"/>
  <c r="H187" i="2"/>
  <c r="I187" i="2"/>
  <c r="K187" i="2"/>
  <c r="L187" i="2"/>
  <c r="H188" i="2"/>
  <c r="I188" i="2"/>
  <c r="K188" i="2"/>
  <c r="L188" i="2"/>
  <c r="H189" i="2"/>
  <c r="I189" i="2"/>
  <c r="K189" i="2"/>
  <c r="L189" i="2"/>
  <c r="H190" i="2"/>
  <c r="I190" i="2"/>
  <c r="K190" i="2"/>
  <c r="L190" i="2"/>
  <c r="H191" i="2"/>
  <c r="I191" i="2"/>
  <c r="K191" i="2"/>
  <c r="L191" i="2"/>
  <c r="H192" i="2"/>
  <c r="I192" i="2"/>
  <c r="K192" i="2"/>
  <c r="L192" i="2"/>
  <c r="H193" i="2"/>
  <c r="I193" i="2"/>
  <c r="K193" i="2"/>
  <c r="L193" i="2"/>
  <c r="H194" i="2"/>
  <c r="I194" i="2"/>
  <c r="K194" i="2"/>
  <c r="L194" i="2"/>
  <c r="H195" i="2"/>
  <c r="I195" i="2"/>
  <c r="K195" i="2"/>
  <c r="L195" i="2"/>
  <c r="H196" i="2"/>
  <c r="I196" i="2"/>
  <c r="K196" i="2"/>
  <c r="L196" i="2"/>
  <c r="H197" i="2"/>
  <c r="I197" i="2"/>
  <c r="K197" i="2"/>
  <c r="L197" i="2"/>
  <c r="H198" i="2"/>
  <c r="I198" i="2"/>
  <c r="K198" i="2"/>
  <c r="L198" i="2"/>
  <c r="H199" i="2"/>
  <c r="I199" i="2"/>
  <c r="K199" i="2"/>
  <c r="L199" i="2"/>
  <c r="H200" i="2"/>
  <c r="I200" i="2"/>
  <c r="K200" i="2"/>
  <c r="L200" i="2"/>
  <c r="H201" i="2"/>
  <c r="I201" i="2"/>
  <c r="K201" i="2"/>
  <c r="L201" i="2"/>
  <c r="H202" i="2"/>
  <c r="I202" i="2"/>
  <c r="K202" i="2"/>
  <c r="L202" i="2"/>
  <c r="H203" i="2"/>
  <c r="I203" i="2"/>
  <c r="K203" i="2"/>
  <c r="L203" i="2"/>
  <c r="H204" i="2"/>
  <c r="I204" i="2"/>
  <c r="K204" i="2"/>
  <c r="L204" i="2"/>
  <c r="H205" i="2"/>
  <c r="I205" i="2"/>
  <c r="K205" i="2"/>
  <c r="L205" i="2"/>
  <c r="H206" i="2"/>
  <c r="I206" i="2"/>
  <c r="K206" i="2"/>
  <c r="L206" i="2"/>
  <c r="H207" i="2"/>
  <c r="I207" i="2"/>
  <c r="K207" i="2"/>
  <c r="L207" i="2"/>
  <c r="H208" i="2"/>
  <c r="I208" i="2"/>
  <c r="K208" i="2"/>
  <c r="L208" i="2"/>
  <c r="H209" i="2"/>
  <c r="I209" i="2"/>
  <c r="K209" i="2"/>
  <c r="L209" i="2"/>
  <c r="H210" i="2"/>
  <c r="I210" i="2"/>
  <c r="K210" i="2"/>
  <c r="L210" i="2"/>
  <c r="H211" i="2"/>
  <c r="I211" i="2"/>
  <c r="K211" i="2"/>
  <c r="L211" i="2"/>
  <c r="H212" i="2"/>
  <c r="I212" i="2"/>
  <c r="K212" i="2"/>
  <c r="L212" i="2"/>
  <c r="H213" i="2"/>
  <c r="I213" i="2"/>
  <c r="K213" i="2"/>
  <c r="L213" i="2"/>
  <c r="H214" i="2"/>
  <c r="I214" i="2"/>
  <c r="K214" i="2"/>
  <c r="L214" i="2"/>
  <c r="H215" i="2"/>
  <c r="I215" i="2"/>
  <c r="K215" i="2"/>
  <c r="L215" i="2"/>
  <c r="H216" i="2"/>
  <c r="I216" i="2"/>
  <c r="K216" i="2"/>
  <c r="L216" i="2"/>
  <c r="H217" i="2"/>
  <c r="I217" i="2"/>
  <c r="K217" i="2"/>
  <c r="L217" i="2"/>
  <c r="H218" i="2"/>
  <c r="I218" i="2"/>
  <c r="K218" i="2"/>
  <c r="L218" i="2"/>
  <c r="H219" i="2"/>
  <c r="I219" i="2"/>
  <c r="K219" i="2"/>
  <c r="L219" i="2"/>
  <c r="H220" i="2"/>
  <c r="I220" i="2"/>
  <c r="K220" i="2"/>
  <c r="L220" i="2"/>
  <c r="H221" i="2"/>
  <c r="I221" i="2"/>
  <c r="K221" i="2"/>
  <c r="L221" i="2"/>
  <c r="H222" i="2"/>
  <c r="I222" i="2"/>
  <c r="K222" i="2"/>
  <c r="L222" i="2"/>
  <c r="H223" i="2"/>
  <c r="I223" i="2"/>
  <c r="K223" i="2"/>
  <c r="L223" i="2"/>
  <c r="H224" i="2"/>
  <c r="I224" i="2"/>
  <c r="K224" i="2"/>
  <c r="L224" i="2"/>
  <c r="H225" i="2"/>
  <c r="I225" i="2"/>
  <c r="K225" i="2"/>
  <c r="L225" i="2"/>
  <c r="H226" i="2"/>
  <c r="I226" i="2"/>
  <c r="K226" i="2"/>
  <c r="L226" i="2"/>
  <c r="H227" i="2"/>
  <c r="I227" i="2"/>
  <c r="K227" i="2"/>
  <c r="L227" i="2"/>
  <c r="H228" i="2"/>
  <c r="I228" i="2"/>
  <c r="K228" i="2"/>
  <c r="L228" i="2"/>
  <c r="H229" i="2"/>
  <c r="I229" i="2"/>
  <c r="K229" i="2"/>
  <c r="L229" i="2"/>
  <c r="H230" i="2"/>
  <c r="I230" i="2"/>
  <c r="K230" i="2"/>
  <c r="L230" i="2"/>
  <c r="H231" i="2"/>
  <c r="I231" i="2"/>
  <c r="K231" i="2"/>
  <c r="L231" i="2"/>
  <c r="H232" i="2"/>
  <c r="I232" i="2"/>
  <c r="K232" i="2"/>
  <c r="L232" i="2"/>
  <c r="H233" i="2"/>
  <c r="I233" i="2"/>
  <c r="K233" i="2"/>
  <c r="L233" i="2"/>
  <c r="H234" i="2"/>
  <c r="I234" i="2"/>
  <c r="K234" i="2"/>
  <c r="L234" i="2"/>
  <c r="H235" i="2"/>
  <c r="I235" i="2"/>
  <c r="K235" i="2"/>
  <c r="L235" i="2"/>
  <c r="H236" i="2"/>
  <c r="I236" i="2"/>
  <c r="K236" i="2"/>
  <c r="L236" i="2"/>
  <c r="H237" i="2"/>
  <c r="I237" i="2"/>
  <c r="K237" i="2"/>
  <c r="L237" i="2"/>
  <c r="H238" i="2"/>
  <c r="I238" i="2"/>
  <c r="K238" i="2"/>
  <c r="L238" i="2"/>
  <c r="H239" i="2"/>
  <c r="I239" i="2"/>
  <c r="K239" i="2"/>
  <c r="L239" i="2"/>
  <c r="H240" i="2"/>
  <c r="I240" i="2"/>
  <c r="K240" i="2"/>
  <c r="L240" i="2"/>
  <c r="H241" i="2"/>
  <c r="I241" i="2"/>
  <c r="K241" i="2"/>
  <c r="L241" i="2"/>
  <c r="H242" i="2"/>
  <c r="I242" i="2"/>
  <c r="K242" i="2"/>
  <c r="L242" i="2"/>
  <c r="H243" i="2"/>
  <c r="I243" i="2"/>
  <c r="K243" i="2"/>
  <c r="L243" i="2"/>
  <c r="H244" i="2"/>
  <c r="I244" i="2"/>
  <c r="K244" i="2"/>
  <c r="L244" i="2"/>
  <c r="H245" i="2"/>
  <c r="I245" i="2"/>
  <c r="K245" i="2"/>
  <c r="L245" i="2"/>
  <c r="H246" i="2"/>
  <c r="I246" i="2"/>
  <c r="K246" i="2"/>
  <c r="L246" i="2"/>
  <c r="H247" i="2"/>
  <c r="I247" i="2"/>
  <c r="K247" i="2"/>
  <c r="L247" i="2"/>
  <c r="H248" i="2"/>
  <c r="I248" i="2"/>
  <c r="K248" i="2"/>
  <c r="L248" i="2"/>
  <c r="H249" i="2"/>
  <c r="I249" i="2"/>
  <c r="K249" i="2"/>
  <c r="L249" i="2"/>
  <c r="H250" i="2"/>
  <c r="I250" i="2"/>
  <c r="K250" i="2"/>
  <c r="L250" i="2"/>
  <c r="H251" i="2"/>
  <c r="I251" i="2"/>
  <c r="K251" i="2"/>
  <c r="L251" i="2"/>
  <c r="H252" i="2"/>
  <c r="I252" i="2"/>
  <c r="K252" i="2"/>
  <c r="L252" i="2"/>
  <c r="H253" i="2"/>
  <c r="I253" i="2"/>
  <c r="K253" i="2"/>
  <c r="L253" i="2"/>
  <c r="H254" i="2"/>
  <c r="I254" i="2"/>
  <c r="K254" i="2"/>
  <c r="L254" i="2"/>
  <c r="H255" i="2"/>
  <c r="I255" i="2"/>
  <c r="K255" i="2"/>
  <c r="L255" i="2"/>
  <c r="H256" i="2"/>
  <c r="I256" i="2"/>
  <c r="K256" i="2"/>
  <c r="L256" i="2"/>
  <c r="H257" i="2"/>
  <c r="I257" i="2"/>
  <c r="K257" i="2"/>
  <c r="L257" i="2"/>
  <c r="H258" i="2"/>
  <c r="I258" i="2"/>
  <c r="K258" i="2"/>
  <c r="L258" i="2"/>
  <c r="H259" i="2"/>
  <c r="I259" i="2"/>
  <c r="K259" i="2"/>
  <c r="L259" i="2"/>
  <c r="H260" i="2"/>
  <c r="I260" i="2"/>
  <c r="K260" i="2"/>
  <c r="L260" i="2"/>
  <c r="H261" i="2"/>
  <c r="I261" i="2"/>
  <c r="K261" i="2"/>
  <c r="L261" i="2"/>
  <c r="H262" i="2"/>
  <c r="I262" i="2"/>
  <c r="K262" i="2"/>
  <c r="L262" i="2"/>
  <c r="H263" i="2"/>
  <c r="I263" i="2"/>
  <c r="K263" i="2"/>
  <c r="L263" i="2"/>
  <c r="H264" i="2"/>
  <c r="I264" i="2"/>
  <c r="K264" i="2"/>
  <c r="L264" i="2"/>
  <c r="H265" i="2"/>
  <c r="I265" i="2"/>
  <c r="K265" i="2"/>
  <c r="L265" i="2"/>
  <c r="H266" i="2"/>
  <c r="I266" i="2"/>
  <c r="K266" i="2"/>
  <c r="L266" i="2"/>
  <c r="H267" i="2"/>
  <c r="I267" i="2"/>
  <c r="K267" i="2"/>
  <c r="L267" i="2"/>
  <c r="H268" i="2"/>
  <c r="I268" i="2"/>
  <c r="K268" i="2"/>
  <c r="L268" i="2"/>
  <c r="H269" i="2"/>
  <c r="I269" i="2"/>
  <c r="K269" i="2"/>
  <c r="L269" i="2"/>
  <c r="H270" i="2"/>
  <c r="I270" i="2"/>
  <c r="K270" i="2"/>
  <c r="L270" i="2"/>
  <c r="H271" i="2"/>
  <c r="I271" i="2"/>
  <c r="K271" i="2"/>
  <c r="L271" i="2"/>
  <c r="H272" i="2"/>
  <c r="I272" i="2"/>
  <c r="K272" i="2"/>
  <c r="L272" i="2"/>
  <c r="H273" i="2"/>
  <c r="I273" i="2"/>
  <c r="K273" i="2"/>
  <c r="L273" i="2"/>
  <c r="H274" i="2"/>
  <c r="I274" i="2"/>
  <c r="K274" i="2"/>
  <c r="L274" i="2"/>
  <c r="H275" i="2"/>
  <c r="I275" i="2"/>
  <c r="K275" i="2"/>
  <c r="L275" i="2"/>
  <c r="H276" i="2"/>
  <c r="I276" i="2"/>
  <c r="K276" i="2"/>
  <c r="L276" i="2"/>
  <c r="H277" i="2"/>
  <c r="I277" i="2"/>
  <c r="K277" i="2"/>
  <c r="L277" i="2"/>
  <c r="H278" i="2"/>
  <c r="I278" i="2"/>
  <c r="K278" i="2"/>
  <c r="L278" i="2"/>
  <c r="H279" i="2"/>
  <c r="I279" i="2"/>
  <c r="K279" i="2"/>
  <c r="L279" i="2"/>
  <c r="H280" i="2"/>
  <c r="I280" i="2"/>
  <c r="K280" i="2"/>
  <c r="L280" i="2"/>
  <c r="H281" i="2"/>
  <c r="I281" i="2"/>
  <c r="K281" i="2"/>
  <c r="L281" i="2"/>
  <c r="H282" i="2"/>
  <c r="I282" i="2"/>
  <c r="K282" i="2"/>
  <c r="L282" i="2"/>
  <c r="H283" i="2"/>
  <c r="I283" i="2"/>
  <c r="K283" i="2"/>
  <c r="L283" i="2"/>
  <c r="H284" i="2"/>
  <c r="I284" i="2"/>
  <c r="K284" i="2"/>
  <c r="L284" i="2"/>
  <c r="H285" i="2"/>
  <c r="I285" i="2"/>
  <c r="K285" i="2"/>
  <c r="L285" i="2"/>
  <c r="H286" i="2"/>
  <c r="I286" i="2"/>
  <c r="K286" i="2"/>
  <c r="L286" i="2"/>
  <c r="H287" i="2"/>
  <c r="I287" i="2"/>
  <c r="K287" i="2"/>
  <c r="L287" i="2"/>
  <c r="H288" i="2"/>
  <c r="I288" i="2"/>
  <c r="K288" i="2"/>
  <c r="L288" i="2"/>
  <c r="H289" i="2"/>
  <c r="I289" i="2"/>
  <c r="K289" i="2"/>
  <c r="L289" i="2"/>
  <c r="H290" i="2"/>
  <c r="I290" i="2"/>
  <c r="K290" i="2"/>
  <c r="L290" i="2"/>
  <c r="H291" i="2"/>
  <c r="I291" i="2"/>
  <c r="K291" i="2"/>
  <c r="L291" i="2"/>
  <c r="H292" i="2"/>
  <c r="I292" i="2"/>
  <c r="K292" i="2"/>
  <c r="L292" i="2"/>
  <c r="H293" i="2"/>
  <c r="I293" i="2"/>
  <c r="K293" i="2"/>
  <c r="L293" i="2"/>
  <c r="H294" i="2"/>
  <c r="I294" i="2"/>
  <c r="K294" i="2"/>
  <c r="L294" i="2"/>
  <c r="H295" i="2"/>
  <c r="I295" i="2"/>
  <c r="K295" i="2"/>
  <c r="L295" i="2"/>
  <c r="H296" i="2"/>
  <c r="I296" i="2"/>
  <c r="K296" i="2"/>
  <c r="L296" i="2"/>
  <c r="H297" i="2"/>
  <c r="I297" i="2"/>
  <c r="K297" i="2"/>
  <c r="L297" i="2"/>
  <c r="H298" i="2"/>
  <c r="I298" i="2"/>
  <c r="K298" i="2"/>
  <c r="L298" i="2"/>
  <c r="H299" i="2"/>
  <c r="I299" i="2"/>
  <c r="K299" i="2"/>
  <c r="L299" i="2"/>
  <c r="H300" i="2"/>
  <c r="I300" i="2"/>
  <c r="K300" i="2"/>
  <c r="L300" i="2"/>
  <c r="H301" i="2"/>
  <c r="I301" i="2"/>
  <c r="K301" i="2"/>
  <c r="L301" i="2"/>
  <c r="H302" i="2"/>
  <c r="I302" i="2"/>
  <c r="K302" i="2"/>
  <c r="L302" i="2"/>
  <c r="H303" i="2"/>
  <c r="I303" i="2"/>
  <c r="K303" i="2"/>
  <c r="L303" i="2"/>
  <c r="H304" i="2"/>
  <c r="I304" i="2"/>
  <c r="K304" i="2"/>
  <c r="L304" i="2"/>
  <c r="H305" i="2"/>
  <c r="I305" i="2"/>
  <c r="K305" i="2"/>
  <c r="L305" i="2"/>
  <c r="H306" i="2"/>
  <c r="I306" i="2"/>
  <c r="K306" i="2"/>
  <c r="L306" i="2"/>
  <c r="H307" i="2"/>
  <c r="I307" i="2"/>
  <c r="K307" i="2"/>
  <c r="L307" i="2"/>
  <c r="H308" i="2"/>
  <c r="I308" i="2"/>
  <c r="K308" i="2"/>
  <c r="L308" i="2"/>
  <c r="H309" i="2"/>
  <c r="I309" i="2"/>
  <c r="K309" i="2"/>
  <c r="L309" i="2"/>
  <c r="H310" i="2"/>
  <c r="I310" i="2"/>
  <c r="K310" i="2"/>
  <c r="L310" i="2"/>
  <c r="H311" i="2"/>
  <c r="I311" i="2"/>
  <c r="K311" i="2"/>
  <c r="L311" i="2"/>
  <c r="H312" i="2"/>
  <c r="I312" i="2"/>
  <c r="K312" i="2"/>
  <c r="L312" i="2"/>
  <c r="H313" i="2"/>
  <c r="I313" i="2"/>
  <c r="K313" i="2"/>
  <c r="L313" i="2"/>
  <c r="H314" i="2"/>
  <c r="I314" i="2"/>
  <c r="K314" i="2"/>
  <c r="L314" i="2"/>
  <c r="H315" i="2"/>
  <c r="I315" i="2"/>
  <c r="K315" i="2"/>
  <c r="L315" i="2"/>
  <c r="H316" i="2"/>
  <c r="I316" i="2"/>
  <c r="K316" i="2"/>
  <c r="L316" i="2"/>
  <c r="H317" i="2"/>
  <c r="I317" i="2"/>
  <c r="K317" i="2"/>
  <c r="L317" i="2"/>
  <c r="H318" i="2"/>
  <c r="I318" i="2"/>
  <c r="K318" i="2"/>
  <c r="L318" i="2"/>
  <c r="H319" i="2"/>
  <c r="I319" i="2"/>
  <c r="K319" i="2"/>
  <c r="L319" i="2"/>
  <c r="H320" i="2"/>
  <c r="I320" i="2"/>
  <c r="K320" i="2"/>
  <c r="L320" i="2"/>
  <c r="H321" i="2"/>
  <c r="I321" i="2"/>
  <c r="K321" i="2"/>
  <c r="L321" i="2"/>
  <c r="H322" i="2"/>
  <c r="I322" i="2"/>
  <c r="K322" i="2"/>
  <c r="L322" i="2"/>
  <c r="H323" i="2"/>
  <c r="I323" i="2"/>
  <c r="K323" i="2"/>
  <c r="L323" i="2"/>
  <c r="H324" i="2"/>
  <c r="I324" i="2"/>
  <c r="K324" i="2"/>
  <c r="L324" i="2"/>
  <c r="H325" i="2"/>
  <c r="I325" i="2"/>
  <c r="K325" i="2"/>
  <c r="L325" i="2"/>
  <c r="H326" i="2"/>
  <c r="I326" i="2"/>
  <c r="K326" i="2"/>
  <c r="L326" i="2"/>
  <c r="H327" i="2"/>
  <c r="I327" i="2"/>
  <c r="K327" i="2"/>
  <c r="L327" i="2"/>
  <c r="H328" i="2"/>
  <c r="I328" i="2"/>
  <c r="K328" i="2"/>
  <c r="L328" i="2"/>
  <c r="H329" i="2"/>
  <c r="I329" i="2"/>
  <c r="K329" i="2"/>
  <c r="L329" i="2"/>
  <c r="H330" i="2"/>
  <c r="I330" i="2"/>
  <c r="K330" i="2"/>
  <c r="L330" i="2"/>
  <c r="H331" i="2"/>
  <c r="I331" i="2"/>
  <c r="K331" i="2"/>
  <c r="L331" i="2"/>
  <c r="H332" i="2"/>
  <c r="I332" i="2"/>
  <c r="K332" i="2"/>
  <c r="L332" i="2"/>
  <c r="H333" i="2"/>
  <c r="I333" i="2"/>
  <c r="K333" i="2"/>
  <c r="L333" i="2"/>
  <c r="H334" i="2"/>
  <c r="I334" i="2"/>
  <c r="K334" i="2"/>
  <c r="L334" i="2"/>
  <c r="H335" i="2"/>
  <c r="I335" i="2"/>
  <c r="K335" i="2"/>
  <c r="L335" i="2"/>
  <c r="H336" i="2"/>
  <c r="I336" i="2"/>
  <c r="K336" i="2"/>
  <c r="L336" i="2"/>
  <c r="H337" i="2"/>
  <c r="I337" i="2"/>
  <c r="K337" i="2"/>
  <c r="L337" i="2"/>
  <c r="H338" i="2"/>
  <c r="I338" i="2"/>
  <c r="K338" i="2"/>
  <c r="L338" i="2"/>
  <c r="H339" i="2"/>
  <c r="I339" i="2"/>
  <c r="K339" i="2"/>
  <c r="L339" i="2"/>
  <c r="H340" i="2"/>
  <c r="I340" i="2"/>
  <c r="K340" i="2"/>
  <c r="L340" i="2"/>
  <c r="H341" i="2"/>
  <c r="I341" i="2"/>
  <c r="K341" i="2"/>
  <c r="L341" i="2"/>
  <c r="H342" i="2"/>
  <c r="I342" i="2"/>
  <c r="K342" i="2"/>
  <c r="L342" i="2"/>
  <c r="H343" i="2"/>
  <c r="I343" i="2"/>
  <c r="K343" i="2"/>
  <c r="L343" i="2"/>
  <c r="H344" i="2"/>
  <c r="I344" i="2"/>
  <c r="K344" i="2"/>
  <c r="L344" i="2"/>
  <c r="H345" i="2"/>
  <c r="I345" i="2"/>
  <c r="K345" i="2"/>
  <c r="L345" i="2"/>
  <c r="H346" i="2"/>
  <c r="I346" i="2"/>
  <c r="K346" i="2"/>
  <c r="L346" i="2"/>
  <c r="H347" i="2"/>
  <c r="I347" i="2"/>
  <c r="K347" i="2"/>
  <c r="L347" i="2"/>
  <c r="H348" i="2"/>
  <c r="I348" i="2"/>
  <c r="K348" i="2"/>
  <c r="L348" i="2"/>
  <c r="H349" i="2"/>
  <c r="I349" i="2"/>
  <c r="K349" i="2"/>
  <c r="L349" i="2"/>
  <c r="H350" i="2"/>
  <c r="I350" i="2"/>
  <c r="K350" i="2"/>
  <c r="L350" i="2"/>
  <c r="H351" i="2"/>
  <c r="I351" i="2"/>
  <c r="K351" i="2"/>
  <c r="L351" i="2"/>
  <c r="H352" i="2"/>
  <c r="I352" i="2"/>
  <c r="K352" i="2"/>
  <c r="L352" i="2"/>
  <c r="H353" i="2"/>
  <c r="I353" i="2"/>
  <c r="K353" i="2"/>
  <c r="L353" i="2"/>
  <c r="H354" i="2"/>
  <c r="I354" i="2"/>
  <c r="K354" i="2"/>
  <c r="L354" i="2"/>
  <c r="H355" i="2"/>
  <c r="I355" i="2"/>
  <c r="K355" i="2"/>
  <c r="L355" i="2"/>
  <c r="H356" i="2"/>
  <c r="I356" i="2"/>
  <c r="K356" i="2"/>
  <c r="L356" i="2"/>
  <c r="H357" i="2"/>
  <c r="I357" i="2"/>
  <c r="K357" i="2"/>
  <c r="L357" i="2"/>
  <c r="H358" i="2"/>
  <c r="I358" i="2"/>
  <c r="K358" i="2"/>
  <c r="L358" i="2"/>
  <c r="H359" i="2"/>
  <c r="I359" i="2"/>
  <c r="K359" i="2"/>
  <c r="L359" i="2"/>
  <c r="H360" i="2"/>
  <c r="I360" i="2"/>
  <c r="K360" i="2"/>
  <c r="L360" i="2"/>
  <c r="H361" i="2"/>
  <c r="I361" i="2"/>
  <c r="K361" i="2"/>
  <c r="L361" i="2"/>
  <c r="H362" i="2"/>
  <c r="I362" i="2"/>
  <c r="K362" i="2"/>
  <c r="L362" i="2"/>
  <c r="H363" i="2"/>
  <c r="I363" i="2"/>
  <c r="K363" i="2"/>
  <c r="L363" i="2"/>
  <c r="H364" i="2"/>
  <c r="I364" i="2"/>
  <c r="K364" i="2"/>
  <c r="L364" i="2"/>
  <c r="H365" i="2"/>
  <c r="I365" i="2"/>
  <c r="K365" i="2"/>
  <c r="L365" i="2"/>
  <c r="H366" i="2"/>
  <c r="I366" i="2"/>
  <c r="K366" i="2"/>
  <c r="L366" i="2"/>
  <c r="H367" i="2"/>
  <c r="I367" i="2"/>
  <c r="K367" i="2"/>
  <c r="L367" i="2"/>
  <c r="H368" i="2"/>
  <c r="I368" i="2"/>
  <c r="K368" i="2"/>
  <c r="L368" i="2"/>
  <c r="H369" i="2"/>
  <c r="I369" i="2"/>
  <c r="K369" i="2"/>
  <c r="L369" i="2"/>
  <c r="H370" i="2"/>
  <c r="I370" i="2"/>
  <c r="K370" i="2"/>
  <c r="L370" i="2"/>
  <c r="H371" i="2"/>
  <c r="I371" i="2"/>
  <c r="K371" i="2"/>
  <c r="L371" i="2"/>
  <c r="H372" i="2"/>
  <c r="I372" i="2"/>
  <c r="K372" i="2"/>
  <c r="L372" i="2"/>
  <c r="H373" i="2"/>
  <c r="I373" i="2"/>
  <c r="K373" i="2"/>
  <c r="L373" i="2"/>
  <c r="H374" i="2"/>
  <c r="I374" i="2"/>
  <c r="K374" i="2"/>
  <c r="L374" i="2"/>
  <c r="H375" i="2"/>
  <c r="I375" i="2"/>
  <c r="K375" i="2"/>
  <c r="L375" i="2"/>
  <c r="H376" i="2"/>
  <c r="I376" i="2"/>
  <c r="K376" i="2"/>
  <c r="L376" i="2"/>
  <c r="H377" i="2"/>
  <c r="I377" i="2"/>
  <c r="K377" i="2"/>
  <c r="L377" i="2"/>
  <c r="H378" i="2"/>
  <c r="I378" i="2"/>
  <c r="K378" i="2"/>
  <c r="L378" i="2"/>
  <c r="H379" i="2"/>
  <c r="I379" i="2"/>
  <c r="K379" i="2"/>
  <c r="L379" i="2"/>
  <c r="H380" i="2"/>
  <c r="I380" i="2"/>
  <c r="K380" i="2"/>
  <c r="L380" i="2"/>
  <c r="H381" i="2"/>
  <c r="I381" i="2"/>
  <c r="K381" i="2"/>
  <c r="L381" i="2"/>
  <c r="H382" i="2"/>
  <c r="I382" i="2"/>
  <c r="K382" i="2"/>
  <c r="L382" i="2"/>
  <c r="H383" i="2"/>
  <c r="I383" i="2"/>
  <c r="K383" i="2"/>
  <c r="L383" i="2"/>
  <c r="H384" i="2"/>
  <c r="I384" i="2"/>
  <c r="K384" i="2"/>
  <c r="L384" i="2"/>
  <c r="H385" i="2"/>
  <c r="I385" i="2"/>
  <c r="K385" i="2"/>
  <c r="L385" i="2"/>
  <c r="H386" i="2"/>
  <c r="I386" i="2"/>
  <c r="K386" i="2"/>
  <c r="L386" i="2"/>
  <c r="H387" i="2"/>
  <c r="I387" i="2"/>
  <c r="K387" i="2"/>
  <c r="L387" i="2"/>
  <c r="H388" i="2"/>
  <c r="I388" i="2"/>
  <c r="K388" i="2"/>
  <c r="L388" i="2"/>
  <c r="H389" i="2"/>
  <c r="I389" i="2"/>
  <c r="K389" i="2"/>
  <c r="L389" i="2"/>
  <c r="H390" i="2"/>
  <c r="I390" i="2"/>
  <c r="K390" i="2"/>
  <c r="L390" i="2"/>
  <c r="H391" i="2"/>
  <c r="I391" i="2"/>
  <c r="K391" i="2"/>
  <c r="L391" i="2"/>
  <c r="H392" i="2"/>
  <c r="I392" i="2"/>
  <c r="K392" i="2"/>
  <c r="L392" i="2"/>
  <c r="H393" i="2"/>
  <c r="I393" i="2"/>
  <c r="K393" i="2"/>
  <c r="L393" i="2"/>
  <c r="H394" i="2"/>
  <c r="I394" i="2"/>
  <c r="K394" i="2"/>
  <c r="L394" i="2"/>
  <c r="H395" i="2"/>
  <c r="I395" i="2"/>
  <c r="K395" i="2"/>
  <c r="L395" i="2"/>
  <c r="H396" i="2"/>
  <c r="I396" i="2"/>
  <c r="K396" i="2"/>
  <c r="L396" i="2"/>
  <c r="H397" i="2"/>
  <c r="I397" i="2"/>
  <c r="K397" i="2"/>
  <c r="L397" i="2"/>
  <c r="H398" i="2"/>
  <c r="I398" i="2"/>
  <c r="K398" i="2"/>
  <c r="L398" i="2"/>
  <c r="H399" i="2"/>
  <c r="I399" i="2"/>
  <c r="K399" i="2"/>
  <c r="L399" i="2"/>
  <c r="H400" i="2"/>
  <c r="I400" i="2"/>
  <c r="K400" i="2"/>
  <c r="L400" i="2"/>
  <c r="H401" i="2"/>
  <c r="I401" i="2"/>
  <c r="K401" i="2"/>
  <c r="L401" i="2"/>
  <c r="H402" i="2"/>
  <c r="I402" i="2"/>
  <c r="K402" i="2"/>
  <c r="L402" i="2"/>
  <c r="H403" i="2"/>
  <c r="I403" i="2"/>
  <c r="K403" i="2"/>
  <c r="L403" i="2"/>
  <c r="H404" i="2"/>
  <c r="I404" i="2"/>
  <c r="K404" i="2"/>
  <c r="L404" i="2"/>
  <c r="H405" i="2"/>
  <c r="I405" i="2"/>
  <c r="K405" i="2"/>
  <c r="L405" i="2"/>
  <c r="H406" i="2"/>
  <c r="I406" i="2"/>
  <c r="K406" i="2"/>
  <c r="L406" i="2"/>
  <c r="H407" i="2"/>
  <c r="I407" i="2"/>
  <c r="K407" i="2"/>
  <c r="L407" i="2"/>
  <c r="H408" i="2"/>
  <c r="I408" i="2"/>
  <c r="K408" i="2"/>
  <c r="L408" i="2"/>
  <c r="H409" i="2"/>
  <c r="I409" i="2"/>
  <c r="K409" i="2"/>
  <c r="L409" i="2"/>
  <c r="H410" i="2"/>
  <c r="I410" i="2"/>
  <c r="K410" i="2"/>
  <c r="L410" i="2"/>
  <c r="H411" i="2"/>
  <c r="I411" i="2"/>
  <c r="K411" i="2"/>
  <c r="L411" i="2"/>
  <c r="H412" i="2"/>
  <c r="I412" i="2"/>
  <c r="K412" i="2"/>
  <c r="L412" i="2"/>
  <c r="H413" i="2"/>
  <c r="I413" i="2"/>
  <c r="K413" i="2"/>
  <c r="L413" i="2"/>
  <c r="H414" i="2"/>
  <c r="I414" i="2"/>
  <c r="K414" i="2"/>
  <c r="L414" i="2"/>
  <c r="H415" i="2"/>
  <c r="I415" i="2"/>
  <c r="K415" i="2"/>
  <c r="L415" i="2"/>
  <c r="H416" i="2"/>
  <c r="I416" i="2"/>
  <c r="K416" i="2"/>
  <c r="L416" i="2"/>
  <c r="H417" i="2"/>
  <c r="I417" i="2"/>
  <c r="K417" i="2"/>
  <c r="L417" i="2"/>
  <c r="H418" i="2"/>
  <c r="I418" i="2"/>
  <c r="K418" i="2"/>
  <c r="L418" i="2"/>
  <c r="H419" i="2"/>
  <c r="I419" i="2"/>
  <c r="K419" i="2"/>
  <c r="L419" i="2"/>
  <c r="H420" i="2"/>
  <c r="I420" i="2"/>
  <c r="K420" i="2"/>
  <c r="L420" i="2"/>
  <c r="H421" i="2"/>
  <c r="I421" i="2"/>
  <c r="K421" i="2"/>
  <c r="L421" i="2"/>
  <c r="H422" i="2"/>
  <c r="I422" i="2"/>
  <c r="K422" i="2"/>
  <c r="L422" i="2"/>
  <c r="H423" i="2"/>
  <c r="I423" i="2"/>
  <c r="K423" i="2"/>
  <c r="L423" i="2"/>
  <c r="H424" i="2"/>
  <c r="I424" i="2"/>
  <c r="K424" i="2"/>
  <c r="L424" i="2"/>
  <c r="H425" i="2"/>
  <c r="I425" i="2"/>
  <c r="K425" i="2"/>
  <c r="L425" i="2"/>
  <c r="H426" i="2"/>
  <c r="I426" i="2"/>
  <c r="K426" i="2"/>
  <c r="L426" i="2"/>
  <c r="H427" i="2"/>
  <c r="I427" i="2"/>
  <c r="K427" i="2"/>
  <c r="L427" i="2"/>
  <c r="H428" i="2"/>
  <c r="I428" i="2"/>
  <c r="K428" i="2"/>
  <c r="L428" i="2"/>
  <c r="H429" i="2"/>
  <c r="I429" i="2"/>
  <c r="K429" i="2"/>
  <c r="L429" i="2"/>
  <c r="H430" i="2"/>
  <c r="I430" i="2"/>
  <c r="K430" i="2"/>
  <c r="L430" i="2"/>
  <c r="H431" i="2"/>
  <c r="I431" i="2"/>
  <c r="K431" i="2"/>
  <c r="L431" i="2"/>
  <c r="H432" i="2"/>
  <c r="I432" i="2"/>
  <c r="K432" i="2"/>
  <c r="L432" i="2"/>
  <c r="H433" i="2"/>
  <c r="I433" i="2"/>
  <c r="K433" i="2"/>
  <c r="L433" i="2"/>
  <c r="H434" i="2"/>
  <c r="I434" i="2"/>
  <c r="K434" i="2"/>
  <c r="L434" i="2"/>
  <c r="H435" i="2"/>
  <c r="I435" i="2"/>
  <c r="K435" i="2"/>
  <c r="L435" i="2"/>
  <c r="H436" i="2"/>
  <c r="I436" i="2"/>
  <c r="K436" i="2"/>
  <c r="L436" i="2"/>
  <c r="H437" i="2"/>
  <c r="I437" i="2"/>
  <c r="K437" i="2"/>
  <c r="L437" i="2"/>
  <c r="H438" i="2"/>
  <c r="I438" i="2"/>
  <c r="K438" i="2"/>
  <c r="L438" i="2"/>
  <c r="H439" i="2"/>
  <c r="I439" i="2"/>
  <c r="K439" i="2"/>
  <c r="L439" i="2"/>
  <c r="H440" i="2"/>
  <c r="I440" i="2"/>
  <c r="K440" i="2"/>
  <c r="L440" i="2"/>
  <c r="H441" i="2"/>
  <c r="I441" i="2"/>
  <c r="K441" i="2"/>
  <c r="L441" i="2"/>
  <c r="H442" i="2"/>
  <c r="I442" i="2"/>
  <c r="K442" i="2"/>
  <c r="L442" i="2"/>
  <c r="H443" i="2"/>
  <c r="I443" i="2"/>
  <c r="K443" i="2"/>
  <c r="L443" i="2"/>
  <c r="H444" i="2"/>
  <c r="I444" i="2"/>
  <c r="K444" i="2"/>
  <c r="L444" i="2"/>
  <c r="H445" i="2"/>
  <c r="I445" i="2"/>
  <c r="K445" i="2"/>
  <c r="L445" i="2"/>
  <c r="H446" i="2"/>
  <c r="I446" i="2"/>
  <c r="K446" i="2"/>
  <c r="L446" i="2"/>
  <c r="H447" i="2"/>
  <c r="I447" i="2"/>
  <c r="K447" i="2"/>
  <c r="L447" i="2"/>
  <c r="H448" i="2"/>
  <c r="I448" i="2"/>
  <c r="K448" i="2"/>
  <c r="L448" i="2"/>
  <c r="H449" i="2"/>
  <c r="I449" i="2"/>
  <c r="K449" i="2"/>
  <c r="L449" i="2"/>
  <c r="H450" i="2"/>
  <c r="I450" i="2"/>
  <c r="K450" i="2"/>
  <c r="L450" i="2"/>
  <c r="H451" i="2"/>
  <c r="I451" i="2"/>
  <c r="K451" i="2"/>
  <c r="L451" i="2"/>
  <c r="H452" i="2"/>
  <c r="I452" i="2"/>
  <c r="K452" i="2"/>
  <c r="L452" i="2"/>
  <c r="H453" i="2"/>
  <c r="I453" i="2"/>
  <c r="K453" i="2"/>
  <c r="L453" i="2"/>
  <c r="H454" i="2"/>
  <c r="I454" i="2"/>
  <c r="K454" i="2"/>
  <c r="L454" i="2"/>
  <c r="H455" i="2"/>
  <c r="I455" i="2"/>
  <c r="K455" i="2"/>
  <c r="L455" i="2"/>
  <c r="H456" i="2"/>
  <c r="I456" i="2"/>
  <c r="K456" i="2"/>
  <c r="L456" i="2"/>
  <c r="H457" i="2"/>
  <c r="I457" i="2"/>
  <c r="K457" i="2"/>
  <c r="L457" i="2"/>
  <c r="H458" i="2"/>
  <c r="I458" i="2"/>
  <c r="K458" i="2"/>
  <c r="L458" i="2"/>
  <c r="H459" i="2"/>
  <c r="I459" i="2"/>
  <c r="K459" i="2"/>
  <c r="L459" i="2"/>
  <c r="H460" i="2"/>
  <c r="I460" i="2"/>
  <c r="K460" i="2"/>
  <c r="L460" i="2"/>
  <c r="H461" i="2"/>
  <c r="I461" i="2"/>
  <c r="K461" i="2"/>
  <c r="L461" i="2"/>
  <c r="H462" i="2"/>
  <c r="I462" i="2"/>
  <c r="K462" i="2"/>
  <c r="L462" i="2"/>
  <c r="H463" i="2"/>
  <c r="I463" i="2"/>
  <c r="K463" i="2"/>
  <c r="L463" i="2"/>
  <c r="H464" i="2"/>
  <c r="I464" i="2"/>
  <c r="K464" i="2"/>
  <c r="L464" i="2"/>
  <c r="H465" i="2"/>
  <c r="I465" i="2"/>
  <c r="K465" i="2"/>
  <c r="L465" i="2"/>
  <c r="H466" i="2"/>
  <c r="I466" i="2"/>
  <c r="K466" i="2"/>
  <c r="L466" i="2"/>
  <c r="H467" i="2"/>
  <c r="I467" i="2"/>
  <c r="K467" i="2"/>
  <c r="L467" i="2"/>
  <c r="H468" i="2"/>
  <c r="I468" i="2"/>
  <c r="K468" i="2"/>
  <c r="L468" i="2"/>
  <c r="H469" i="2"/>
  <c r="I469" i="2"/>
  <c r="K469" i="2"/>
  <c r="L469" i="2"/>
  <c r="H470" i="2"/>
  <c r="I470" i="2"/>
  <c r="K470" i="2"/>
  <c r="L470" i="2"/>
  <c r="H471" i="2"/>
  <c r="I471" i="2"/>
  <c r="K471" i="2"/>
  <c r="L471" i="2"/>
  <c r="H472" i="2"/>
  <c r="I472" i="2"/>
  <c r="K472" i="2"/>
  <c r="L472" i="2"/>
  <c r="H473" i="2"/>
  <c r="I473" i="2"/>
  <c r="K473" i="2"/>
  <c r="L473" i="2"/>
  <c r="H474" i="2"/>
  <c r="I474" i="2"/>
  <c r="K474" i="2"/>
  <c r="L474" i="2"/>
  <c r="H475" i="2"/>
  <c r="I475" i="2"/>
  <c r="K475" i="2"/>
  <c r="L475" i="2"/>
  <c r="H476" i="2"/>
  <c r="I476" i="2"/>
  <c r="K476" i="2"/>
  <c r="L476" i="2"/>
  <c r="H477" i="2"/>
  <c r="I477" i="2"/>
  <c r="K477" i="2"/>
  <c r="L477" i="2"/>
  <c r="H478" i="2"/>
  <c r="I478" i="2"/>
  <c r="K478" i="2"/>
  <c r="L478" i="2"/>
  <c r="H479" i="2"/>
  <c r="I479" i="2"/>
  <c r="K479" i="2"/>
  <c r="L479" i="2"/>
  <c r="H480" i="2"/>
  <c r="I480" i="2"/>
  <c r="K480" i="2"/>
  <c r="L480" i="2"/>
  <c r="H481" i="2"/>
  <c r="I481" i="2"/>
  <c r="K481" i="2"/>
  <c r="L481" i="2"/>
  <c r="H482" i="2"/>
  <c r="I482" i="2"/>
  <c r="K482" i="2"/>
  <c r="L482" i="2"/>
  <c r="H483" i="2"/>
  <c r="I483" i="2"/>
  <c r="K483" i="2"/>
  <c r="L483" i="2"/>
  <c r="H484" i="2"/>
  <c r="I484" i="2"/>
  <c r="K484" i="2"/>
  <c r="L484" i="2"/>
  <c r="H485" i="2"/>
  <c r="I485" i="2"/>
  <c r="K485" i="2"/>
  <c r="L485" i="2"/>
  <c r="H486" i="2"/>
  <c r="I486" i="2"/>
  <c r="K486" i="2"/>
  <c r="L486" i="2"/>
  <c r="H487" i="2"/>
  <c r="I487" i="2"/>
  <c r="K487" i="2"/>
  <c r="L487" i="2"/>
  <c r="H488" i="2"/>
  <c r="I488" i="2"/>
  <c r="K488" i="2"/>
  <c r="L488" i="2"/>
  <c r="H489" i="2"/>
  <c r="I489" i="2"/>
  <c r="K489" i="2"/>
  <c r="L489" i="2"/>
  <c r="H490" i="2"/>
  <c r="I490" i="2"/>
  <c r="K490" i="2"/>
  <c r="L490" i="2"/>
  <c r="H491" i="2"/>
  <c r="I491" i="2"/>
  <c r="K491" i="2"/>
  <c r="L491" i="2"/>
  <c r="H492" i="2"/>
  <c r="I492" i="2"/>
  <c r="K492" i="2"/>
  <c r="L492" i="2"/>
  <c r="H493" i="2"/>
  <c r="I493" i="2"/>
  <c r="K493" i="2"/>
  <c r="L493" i="2"/>
  <c r="H494" i="2"/>
  <c r="I494" i="2"/>
  <c r="K494" i="2"/>
  <c r="L494" i="2"/>
  <c r="H495" i="2"/>
  <c r="I495" i="2"/>
  <c r="K495" i="2"/>
  <c r="L495" i="2"/>
  <c r="H496" i="2"/>
  <c r="I496" i="2"/>
  <c r="K496" i="2"/>
  <c r="L496" i="2"/>
  <c r="H497" i="2"/>
  <c r="I497" i="2"/>
  <c r="K497" i="2"/>
  <c r="L497" i="2"/>
  <c r="H498" i="2"/>
  <c r="I498" i="2"/>
  <c r="K498" i="2"/>
  <c r="L498" i="2"/>
  <c r="H499" i="2"/>
  <c r="I499" i="2"/>
  <c r="K499" i="2"/>
  <c r="L499" i="2"/>
  <c r="H500" i="2"/>
  <c r="I500" i="2"/>
  <c r="K500" i="2"/>
  <c r="L500" i="2"/>
  <c r="H501" i="2"/>
  <c r="I501" i="2"/>
  <c r="K501" i="2"/>
  <c r="L501" i="2"/>
  <c r="H502" i="2"/>
  <c r="I502" i="2"/>
  <c r="K502" i="2"/>
  <c r="L502" i="2"/>
  <c r="H503" i="2"/>
  <c r="I503" i="2"/>
  <c r="K503" i="2"/>
  <c r="L503" i="2"/>
  <c r="H504" i="2"/>
  <c r="I504" i="2"/>
  <c r="K504" i="2"/>
  <c r="L504" i="2"/>
  <c r="H505" i="2"/>
  <c r="I505" i="2"/>
  <c r="K505" i="2"/>
  <c r="L505" i="2"/>
  <c r="H506" i="2"/>
  <c r="I506" i="2"/>
  <c r="K506" i="2"/>
  <c r="L506" i="2"/>
  <c r="H507" i="2"/>
  <c r="I507" i="2"/>
  <c r="K507" i="2"/>
  <c r="L507" i="2"/>
  <c r="H508" i="2"/>
  <c r="I508" i="2"/>
  <c r="K508" i="2"/>
  <c r="L508" i="2"/>
  <c r="H509" i="2"/>
  <c r="I509" i="2"/>
  <c r="K509" i="2"/>
  <c r="L509" i="2"/>
  <c r="H510" i="2"/>
  <c r="I510" i="2"/>
  <c r="K510" i="2"/>
  <c r="L510" i="2"/>
  <c r="H511" i="2"/>
  <c r="I511" i="2"/>
  <c r="K511" i="2"/>
  <c r="L511" i="2"/>
  <c r="H512" i="2"/>
  <c r="I512" i="2"/>
  <c r="K512" i="2"/>
  <c r="L512" i="2"/>
  <c r="H513" i="2"/>
  <c r="I513" i="2"/>
  <c r="K513" i="2"/>
  <c r="L513" i="2"/>
  <c r="H514" i="2"/>
  <c r="I514" i="2"/>
  <c r="K514" i="2"/>
  <c r="L514" i="2"/>
  <c r="H515" i="2"/>
  <c r="I515" i="2"/>
  <c r="K515" i="2"/>
  <c r="L515" i="2"/>
  <c r="H516" i="2"/>
  <c r="I516" i="2"/>
  <c r="K516" i="2"/>
  <c r="L516" i="2"/>
  <c r="H517" i="2"/>
  <c r="I517" i="2"/>
  <c r="K517" i="2"/>
  <c r="L517" i="2"/>
  <c r="H518" i="2"/>
  <c r="I518" i="2"/>
  <c r="K518" i="2"/>
  <c r="L518" i="2"/>
  <c r="H519" i="2"/>
  <c r="I519" i="2"/>
  <c r="K519" i="2"/>
  <c r="L519" i="2"/>
  <c r="H520" i="2"/>
  <c r="I520" i="2"/>
  <c r="K520" i="2"/>
  <c r="L520" i="2"/>
  <c r="H521" i="2"/>
  <c r="I521" i="2"/>
  <c r="K521" i="2"/>
  <c r="L521" i="2"/>
  <c r="H522" i="2"/>
  <c r="I522" i="2"/>
  <c r="K522" i="2"/>
  <c r="L522" i="2"/>
  <c r="H523" i="2"/>
  <c r="I523" i="2"/>
  <c r="K523" i="2"/>
  <c r="L523" i="2"/>
  <c r="H524" i="2"/>
  <c r="I524" i="2"/>
  <c r="K524" i="2"/>
  <c r="L524" i="2"/>
  <c r="H525" i="2"/>
  <c r="I525" i="2"/>
  <c r="K525" i="2"/>
  <c r="L525" i="2"/>
  <c r="H526" i="2"/>
  <c r="I526" i="2"/>
  <c r="K526" i="2"/>
  <c r="L526" i="2"/>
  <c r="H527" i="2"/>
  <c r="I527" i="2"/>
  <c r="K527" i="2"/>
  <c r="L527" i="2"/>
  <c r="H528" i="2"/>
  <c r="I528" i="2"/>
  <c r="K528" i="2"/>
  <c r="L528" i="2"/>
  <c r="H529" i="2"/>
  <c r="I529" i="2"/>
  <c r="K529" i="2"/>
  <c r="L529" i="2"/>
  <c r="H530" i="2"/>
  <c r="I530" i="2"/>
  <c r="K530" i="2"/>
  <c r="L530" i="2"/>
  <c r="H531" i="2"/>
  <c r="I531" i="2"/>
  <c r="K531" i="2"/>
  <c r="L531" i="2"/>
  <c r="H532" i="2"/>
  <c r="I532" i="2"/>
  <c r="K532" i="2"/>
  <c r="L532" i="2"/>
  <c r="H533" i="2"/>
  <c r="I533" i="2"/>
  <c r="K533" i="2"/>
  <c r="L533" i="2"/>
  <c r="H534" i="2"/>
  <c r="I534" i="2"/>
  <c r="K534" i="2"/>
  <c r="L534" i="2"/>
  <c r="H535" i="2"/>
  <c r="I535" i="2"/>
  <c r="K535" i="2"/>
  <c r="L535" i="2"/>
  <c r="H536" i="2"/>
  <c r="I536" i="2"/>
  <c r="K536" i="2"/>
  <c r="L536" i="2"/>
  <c r="H537" i="2"/>
  <c r="I537" i="2"/>
  <c r="K537" i="2"/>
  <c r="L537" i="2"/>
  <c r="H538" i="2"/>
  <c r="I538" i="2"/>
  <c r="K538" i="2"/>
  <c r="L538" i="2"/>
  <c r="H539" i="2"/>
  <c r="I539" i="2"/>
  <c r="K539" i="2"/>
  <c r="L539" i="2"/>
  <c r="H540" i="2"/>
  <c r="I540" i="2"/>
  <c r="K540" i="2"/>
  <c r="L540" i="2"/>
  <c r="H541" i="2"/>
  <c r="I541" i="2"/>
  <c r="K541" i="2"/>
  <c r="L541" i="2"/>
  <c r="H542" i="2"/>
  <c r="I542" i="2"/>
  <c r="K542" i="2"/>
  <c r="L542" i="2"/>
  <c r="H543" i="2"/>
  <c r="I543" i="2"/>
  <c r="K543" i="2"/>
  <c r="L543" i="2"/>
  <c r="H544" i="2"/>
  <c r="I544" i="2"/>
  <c r="K544" i="2"/>
  <c r="L544" i="2"/>
  <c r="H545" i="2"/>
  <c r="I545" i="2"/>
  <c r="K545" i="2"/>
  <c r="L545" i="2"/>
  <c r="H546" i="2"/>
  <c r="I546" i="2"/>
  <c r="K546" i="2"/>
  <c r="L546" i="2"/>
  <c r="H547" i="2"/>
  <c r="I547" i="2"/>
  <c r="K547" i="2"/>
  <c r="L547" i="2"/>
  <c r="H548" i="2"/>
  <c r="I548" i="2"/>
  <c r="K548" i="2"/>
  <c r="L548" i="2"/>
  <c r="H549" i="2"/>
  <c r="I549" i="2"/>
  <c r="K549" i="2"/>
  <c r="L549" i="2"/>
  <c r="H550" i="2"/>
  <c r="I550" i="2"/>
  <c r="K550" i="2"/>
  <c r="L550" i="2"/>
  <c r="H551" i="2"/>
  <c r="I551" i="2"/>
  <c r="K551" i="2"/>
  <c r="L551" i="2"/>
  <c r="H552" i="2"/>
  <c r="I552" i="2"/>
  <c r="K552" i="2"/>
  <c r="L552" i="2"/>
  <c r="H553" i="2"/>
  <c r="I553" i="2"/>
  <c r="K553" i="2"/>
  <c r="L553" i="2"/>
  <c r="H554" i="2"/>
  <c r="I554" i="2"/>
  <c r="K554" i="2"/>
  <c r="L554" i="2"/>
  <c r="H555" i="2"/>
  <c r="I555" i="2"/>
  <c r="K555" i="2"/>
  <c r="L555" i="2"/>
  <c r="H556" i="2"/>
  <c r="I556" i="2"/>
  <c r="K556" i="2"/>
  <c r="L556" i="2"/>
  <c r="H557" i="2"/>
  <c r="I557" i="2"/>
  <c r="K557" i="2"/>
  <c r="L557" i="2"/>
  <c r="H558" i="2"/>
  <c r="I558" i="2"/>
  <c r="K558" i="2"/>
  <c r="L558" i="2"/>
  <c r="H559" i="2"/>
  <c r="I559" i="2"/>
  <c r="K559" i="2"/>
  <c r="L559" i="2"/>
  <c r="H560" i="2"/>
  <c r="I560" i="2"/>
  <c r="K560" i="2"/>
  <c r="L560" i="2"/>
  <c r="H561" i="2"/>
  <c r="I561" i="2"/>
  <c r="K561" i="2"/>
  <c r="L561" i="2"/>
  <c r="H562" i="2"/>
  <c r="I562" i="2"/>
  <c r="K562" i="2"/>
  <c r="L562" i="2"/>
  <c r="H563" i="2"/>
  <c r="I563" i="2"/>
  <c r="K563" i="2"/>
  <c r="L563" i="2"/>
  <c r="H564" i="2"/>
  <c r="I564" i="2"/>
  <c r="K564" i="2"/>
  <c r="L564" i="2"/>
  <c r="H565" i="2"/>
  <c r="I565" i="2"/>
  <c r="K565" i="2"/>
  <c r="L565" i="2"/>
  <c r="H566" i="2"/>
  <c r="I566" i="2"/>
  <c r="K566" i="2"/>
  <c r="L566" i="2"/>
  <c r="H567" i="2"/>
  <c r="I567" i="2"/>
  <c r="K567" i="2"/>
  <c r="L567" i="2"/>
  <c r="H568" i="2"/>
  <c r="I568" i="2"/>
  <c r="K568" i="2"/>
  <c r="L568" i="2"/>
  <c r="H569" i="2"/>
  <c r="I569" i="2"/>
  <c r="K569" i="2"/>
  <c r="L569" i="2"/>
  <c r="H570" i="2"/>
  <c r="I570" i="2"/>
  <c r="K570" i="2"/>
  <c r="L570" i="2"/>
  <c r="H571" i="2"/>
  <c r="I571" i="2"/>
  <c r="K571" i="2"/>
  <c r="L571" i="2"/>
  <c r="H572" i="2"/>
  <c r="I572" i="2"/>
  <c r="K572" i="2"/>
  <c r="L572" i="2"/>
  <c r="H573" i="2"/>
  <c r="I573" i="2"/>
  <c r="K573" i="2"/>
  <c r="L573" i="2"/>
  <c r="H574" i="2"/>
  <c r="I574" i="2"/>
  <c r="K574" i="2"/>
  <c r="L574" i="2"/>
  <c r="H575" i="2"/>
  <c r="I575" i="2"/>
  <c r="K575" i="2"/>
  <c r="L575" i="2"/>
  <c r="H576" i="2"/>
  <c r="I576" i="2"/>
  <c r="K576" i="2"/>
  <c r="L576" i="2"/>
  <c r="H577" i="2"/>
  <c r="I577" i="2"/>
  <c r="K577" i="2"/>
  <c r="L577" i="2"/>
  <c r="H578" i="2"/>
  <c r="I578" i="2"/>
  <c r="K578" i="2"/>
  <c r="L578" i="2"/>
  <c r="H579" i="2"/>
  <c r="I579" i="2"/>
  <c r="K579" i="2"/>
  <c r="L579" i="2"/>
  <c r="H580" i="2"/>
  <c r="I580" i="2"/>
  <c r="K580" i="2"/>
  <c r="L580" i="2"/>
  <c r="H581" i="2"/>
  <c r="I581" i="2"/>
  <c r="K581" i="2"/>
  <c r="L581" i="2"/>
  <c r="H582" i="2"/>
  <c r="I582" i="2"/>
  <c r="K582" i="2"/>
  <c r="L582" i="2"/>
  <c r="H583" i="2"/>
  <c r="I583" i="2"/>
  <c r="K583" i="2"/>
  <c r="L583" i="2"/>
  <c r="H584" i="2"/>
  <c r="I584" i="2"/>
  <c r="K584" i="2"/>
  <c r="L584" i="2"/>
  <c r="H585" i="2"/>
  <c r="I585" i="2"/>
  <c r="K585" i="2"/>
  <c r="L585" i="2"/>
  <c r="H586" i="2"/>
  <c r="I586" i="2"/>
  <c r="K586" i="2"/>
  <c r="L586" i="2"/>
  <c r="H587" i="2"/>
  <c r="I587" i="2"/>
  <c r="K587" i="2"/>
  <c r="L587" i="2"/>
  <c r="H588" i="2"/>
  <c r="I588" i="2"/>
  <c r="K588" i="2"/>
  <c r="L588" i="2"/>
  <c r="H589" i="2"/>
  <c r="I589" i="2"/>
  <c r="K589" i="2"/>
  <c r="L589" i="2"/>
  <c r="H590" i="2"/>
  <c r="I590" i="2"/>
  <c r="K590" i="2"/>
  <c r="L590" i="2"/>
  <c r="H591" i="2"/>
  <c r="I591" i="2"/>
  <c r="K591" i="2"/>
  <c r="L591" i="2"/>
  <c r="H592" i="2"/>
  <c r="I592" i="2"/>
  <c r="K592" i="2"/>
  <c r="L592" i="2"/>
  <c r="H593" i="2"/>
  <c r="I593" i="2"/>
  <c r="K593" i="2"/>
  <c r="L593" i="2"/>
  <c r="H594" i="2"/>
  <c r="I594" i="2"/>
  <c r="K594" i="2"/>
  <c r="L594" i="2"/>
  <c r="H595" i="2"/>
  <c r="I595" i="2"/>
  <c r="K595" i="2"/>
  <c r="L595" i="2"/>
  <c r="H596" i="2"/>
  <c r="I596" i="2"/>
  <c r="K596" i="2"/>
  <c r="L596" i="2"/>
  <c r="H597" i="2"/>
  <c r="I597" i="2"/>
  <c r="K597" i="2"/>
  <c r="L597" i="2"/>
  <c r="H598" i="2"/>
  <c r="I598" i="2"/>
  <c r="K598" i="2"/>
  <c r="L598" i="2"/>
  <c r="H599" i="2"/>
  <c r="I599" i="2"/>
  <c r="K599" i="2"/>
  <c r="L599" i="2"/>
  <c r="H600" i="2"/>
  <c r="I600" i="2"/>
  <c r="K600" i="2"/>
  <c r="L600" i="2"/>
  <c r="H601" i="2"/>
  <c r="I601" i="2"/>
  <c r="K601" i="2"/>
  <c r="L601" i="2"/>
  <c r="H602" i="2"/>
  <c r="I602" i="2"/>
  <c r="K602" i="2"/>
  <c r="L602" i="2"/>
  <c r="H603" i="2"/>
  <c r="I603" i="2"/>
  <c r="K603" i="2"/>
  <c r="L603" i="2"/>
  <c r="H604" i="2"/>
  <c r="I604" i="2"/>
  <c r="K604" i="2"/>
  <c r="L604" i="2"/>
  <c r="H605" i="2"/>
  <c r="I605" i="2"/>
  <c r="K605" i="2"/>
  <c r="L605" i="2"/>
  <c r="H606" i="2"/>
  <c r="I606" i="2"/>
  <c r="K606" i="2"/>
  <c r="L606" i="2"/>
  <c r="H607" i="2"/>
  <c r="I607" i="2"/>
  <c r="K607" i="2"/>
  <c r="L607" i="2"/>
  <c r="H608" i="2"/>
  <c r="I608" i="2"/>
  <c r="K608" i="2"/>
  <c r="L608" i="2"/>
  <c r="H609" i="2"/>
  <c r="I609" i="2"/>
  <c r="K609" i="2"/>
  <c r="L609" i="2"/>
  <c r="H610" i="2"/>
  <c r="I610" i="2"/>
  <c r="K610" i="2"/>
  <c r="L610" i="2"/>
  <c r="H611" i="2"/>
  <c r="I611" i="2"/>
  <c r="K611" i="2"/>
  <c r="L611" i="2"/>
  <c r="H612" i="2"/>
  <c r="I612" i="2"/>
  <c r="K612" i="2"/>
  <c r="L612" i="2"/>
  <c r="H613" i="2"/>
  <c r="I613" i="2"/>
  <c r="K613" i="2"/>
  <c r="L613" i="2"/>
  <c r="H614" i="2"/>
  <c r="I614" i="2"/>
  <c r="K614" i="2"/>
  <c r="L614" i="2"/>
  <c r="H615" i="2"/>
  <c r="I615" i="2"/>
  <c r="K615" i="2"/>
  <c r="L615" i="2"/>
  <c r="H616" i="2"/>
  <c r="I616" i="2"/>
  <c r="K616" i="2"/>
  <c r="L616" i="2"/>
  <c r="H617" i="2"/>
  <c r="I617" i="2"/>
  <c r="K617" i="2"/>
  <c r="L617" i="2"/>
  <c r="H618" i="2"/>
  <c r="I618" i="2"/>
  <c r="K618" i="2"/>
  <c r="L618" i="2"/>
  <c r="H619" i="2"/>
  <c r="I619" i="2"/>
  <c r="K619" i="2"/>
  <c r="L619" i="2"/>
  <c r="H620" i="2"/>
  <c r="I620" i="2"/>
  <c r="K620" i="2"/>
  <c r="L620" i="2"/>
  <c r="H621" i="2"/>
  <c r="I621" i="2"/>
  <c r="K621" i="2"/>
  <c r="L621" i="2"/>
  <c r="H622" i="2"/>
  <c r="I622" i="2"/>
  <c r="K622" i="2"/>
  <c r="L622" i="2"/>
  <c r="H623" i="2"/>
  <c r="I623" i="2"/>
  <c r="K623" i="2"/>
  <c r="L623" i="2"/>
  <c r="H624" i="2"/>
  <c r="I624" i="2"/>
  <c r="K624" i="2"/>
  <c r="L624" i="2"/>
  <c r="H625" i="2"/>
  <c r="I625" i="2"/>
  <c r="K625" i="2"/>
  <c r="L625" i="2"/>
  <c r="H626" i="2"/>
  <c r="I626" i="2"/>
  <c r="K626" i="2"/>
  <c r="L626" i="2"/>
  <c r="H627" i="2"/>
  <c r="I627" i="2"/>
  <c r="K627" i="2"/>
  <c r="L627" i="2"/>
  <c r="H628" i="2"/>
  <c r="I628" i="2"/>
  <c r="K628" i="2"/>
  <c r="L628" i="2"/>
  <c r="H629" i="2"/>
  <c r="I629" i="2"/>
  <c r="K629" i="2"/>
  <c r="L629" i="2"/>
  <c r="H630" i="2"/>
  <c r="I630" i="2"/>
  <c r="K630" i="2"/>
  <c r="L630" i="2"/>
  <c r="H631" i="2"/>
  <c r="I631" i="2"/>
  <c r="K631" i="2"/>
  <c r="L631" i="2"/>
  <c r="H632" i="2"/>
  <c r="I632" i="2"/>
  <c r="K632" i="2"/>
  <c r="L632" i="2"/>
  <c r="H633" i="2"/>
  <c r="I633" i="2"/>
  <c r="K633" i="2"/>
  <c r="L633" i="2"/>
  <c r="H634" i="2"/>
  <c r="I634" i="2"/>
  <c r="K634" i="2"/>
  <c r="L634" i="2"/>
  <c r="H635" i="2"/>
  <c r="I635" i="2"/>
  <c r="K635" i="2"/>
  <c r="L635" i="2"/>
  <c r="H636" i="2"/>
  <c r="I636" i="2"/>
  <c r="K636" i="2"/>
  <c r="L636" i="2"/>
  <c r="H637" i="2"/>
  <c r="I637" i="2"/>
  <c r="K637" i="2"/>
  <c r="L637" i="2"/>
  <c r="H638" i="2"/>
  <c r="I638" i="2"/>
  <c r="K638" i="2"/>
  <c r="L638" i="2"/>
  <c r="H639" i="2"/>
  <c r="I639" i="2"/>
  <c r="K639" i="2"/>
  <c r="L639" i="2"/>
  <c r="H640" i="2"/>
  <c r="I640" i="2"/>
  <c r="K640" i="2"/>
  <c r="L640" i="2"/>
  <c r="H641" i="2"/>
  <c r="I641" i="2"/>
  <c r="K641" i="2"/>
  <c r="L641" i="2"/>
  <c r="H642" i="2"/>
  <c r="I642" i="2"/>
  <c r="K642" i="2"/>
  <c r="L642" i="2"/>
  <c r="H643" i="2"/>
  <c r="I643" i="2"/>
  <c r="K643" i="2"/>
  <c r="L643" i="2"/>
  <c r="H644" i="2"/>
  <c r="I644" i="2"/>
  <c r="K644" i="2"/>
  <c r="L644" i="2"/>
  <c r="H645" i="2"/>
  <c r="I645" i="2"/>
  <c r="K645" i="2"/>
  <c r="L645" i="2"/>
  <c r="H646" i="2"/>
  <c r="I646" i="2"/>
  <c r="K646" i="2"/>
  <c r="L646" i="2"/>
  <c r="H647" i="2"/>
  <c r="I647" i="2"/>
  <c r="K647" i="2"/>
  <c r="L647" i="2"/>
  <c r="H648" i="2"/>
  <c r="I648" i="2"/>
  <c r="K648" i="2"/>
  <c r="L648" i="2"/>
  <c r="H649" i="2"/>
  <c r="I649" i="2"/>
  <c r="K649" i="2"/>
  <c r="L649" i="2"/>
  <c r="H650" i="2"/>
  <c r="I650" i="2"/>
  <c r="K650" i="2"/>
  <c r="L650" i="2"/>
  <c r="H651" i="2"/>
  <c r="I651" i="2"/>
  <c r="K651" i="2"/>
  <c r="L651" i="2"/>
  <c r="H652" i="2"/>
  <c r="I652" i="2"/>
  <c r="K652" i="2"/>
  <c r="L652" i="2"/>
  <c r="H653" i="2"/>
  <c r="I653" i="2"/>
  <c r="K653" i="2"/>
  <c r="L653" i="2"/>
  <c r="H654" i="2"/>
  <c r="I654" i="2"/>
  <c r="K654" i="2"/>
  <c r="L654" i="2"/>
  <c r="H655" i="2"/>
  <c r="I655" i="2"/>
  <c r="K655" i="2"/>
  <c r="L655" i="2"/>
  <c r="H656" i="2"/>
  <c r="I656" i="2"/>
  <c r="K656" i="2"/>
  <c r="L656" i="2"/>
  <c r="H657" i="2"/>
  <c r="I657" i="2"/>
  <c r="K657" i="2"/>
  <c r="L657" i="2"/>
  <c r="H658" i="2"/>
  <c r="I658" i="2"/>
  <c r="K658" i="2"/>
  <c r="L658" i="2"/>
  <c r="H659" i="2"/>
  <c r="I659" i="2"/>
  <c r="K659" i="2"/>
  <c r="L659" i="2"/>
  <c r="H660" i="2"/>
  <c r="I660" i="2"/>
  <c r="K660" i="2"/>
  <c r="L660" i="2"/>
  <c r="H661" i="2"/>
  <c r="I661" i="2"/>
  <c r="K661" i="2"/>
  <c r="L661" i="2"/>
  <c r="H662" i="2"/>
  <c r="I662" i="2"/>
  <c r="K662" i="2"/>
  <c r="L662" i="2"/>
  <c r="H663" i="2"/>
  <c r="I663" i="2"/>
  <c r="K663" i="2"/>
  <c r="L663" i="2"/>
  <c r="H664" i="2"/>
  <c r="I664" i="2"/>
  <c r="K664" i="2"/>
  <c r="L664" i="2"/>
  <c r="H665" i="2"/>
  <c r="I665" i="2"/>
  <c r="K665" i="2"/>
  <c r="L665" i="2"/>
  <c r="H666" i="2"/>
  <c r="I666" i="2"/>
  <c r="K666" i="2"/>
  <c r="L666" i="2"/>
  <c r="H667" i="2"/>
  <c r="I667" i="2"/>
  <c r="K667" i="2"/>
  <c r="L667" i="2"/>
  <c r="H668" i="2"/>
  <c r="I668" i="2"/>
  <c r="K668" i="2"/>
  <c r="L668" i="2"/>
  <c r="H669" i="2"/>
  <c r="I669" i="2"/>
  <c r="K669" i="2"/>
  <c r="L669" i="2"/>
  <c r="H670" i="2"/>
  <c r="I670" i="2"/>
  <c r="K670" i="2"/>
  <c r="L670" i="2"/>
  <c r="H671" i="2"/>
  <c r="I671" i="2"/>
  <c r="K671" i="2"/>
  <c r="L671" i="2"/>
  <c r="H672" i="2"/>
  <c r="I672" i="2"/>
  <c r="K672" i="2"/>
  <c r="L672" i="2"/>
  <c r="H673" i="2"/>
  <c r="I673" i="2"/>
  <c r="K673" i="2"/>
  <c r="L673" i="2"/>
  <c r="H674" i="2"/>
  <c r="I674" i="2"/>
  <c r="K674" i="2"/>
  <c r="L674" i="2"/>
  <c r="H675" i="2"/>
  <c r="I675" i="2"/>
  <c r="K675" i="2"/>
  <c r="L675" i="2"/>
  <c r="H676" i="2"/>
  <c r="I676" i="2"/>
  <c r="K676" i="2"/>
  <c r="L676" i="2"/>
  <c r="H677" i="2"/>
  <c r="I677" i="2"/>
  <c r="K677" i="2"/>
  <c r="L677" i="2"/>
  <c r="H678" i="2"/>
  <c r="I678" i="2"/>
  <c r="K678" i="2"/>
  <c r="L678" i="2"/>
  <c r="H679" i="2"/>
  <c r="I679" i="2"/>
  <c r="K679" i="2"/>
  <c r="L679" i="2"/>
  <c r="H680" i="2"/>
  <c r="I680" i="2"/>
  <c r="K680" i="2"/>
  <c r="L680" i="2"/>
  <c r="H681" i="2"/>
  <c r="I681" i="2"/>
  <c r="K681" i="2"/>
  <c r="L681" i="2"/>
  <c r="H682" i="2"/>
  <c r="I682" i="2"/>
  <c r="K682" i="2"/>
  <c r="L682" i="2"/>
  <c r="H683" i="2"/>
  <c r="I683" i="2"/>
  <c r="K683" i="2"/>
  <c r="L683" i="2"/>
  <c r="H684" i="2"/>
  <c r="I684" i="2"/>
  <c r="K684" i="2"/>
  <c r="L684" i="2"/>
  <c r="H685" i="2"/>
  <c r="I685" i="2"/>
  <c r="K685" i="2"/>
  <c r="L685" i="2"/>
  <c r="H686" i="2"/>
  <c r="I686" i="2"/>
  <c r="K686" i="2"/>
  <c r="L686" i="2"/>
  <c r="H687" i="2"/>
  <c r="I687" i="2"/>
  <c r="K687" i="2"/>
  <c r="L687" i="2"/>
  <c r="H688" i="2"/>
  <c r="I688" i="2"/>
  <c r="K688" i="2"/>
  <c r="L688" i="2"/>
  <c r="H689" i="2"/>
  <c r="I689" i="2"/>
  <c r="K689" i="2"/>
  <c r="L689" i="2"/>
  <c r="H690" i="2"/>
  <c r="I690" i="2"/>
  <c r="K690" i="2"/>
  <c r="L690" i="2"/>
  <c r="H691" i="2"/>
  <c r="I691" i="2"/>
  <c r="K691" i="2"/>
  <c r="L691" i="2"/>
  <c r="H692" i="2"/>
  <c r="I692" i="2"/>
  <c r="K692" i="2"/>
  <c r="L692" i="2"/>
  <c r="H693" i="2"/>
  <c r="I693" i="2"/>
  <c r="K693" i="2"/>
  <c r="L693" i="2"/>
  <c r="H694" i="2"/>
  <c r="I694" i="2"/>
  <c r="K694" i="2"/>
  <c r="L694" i="2"/>
  <c r="H695" i="2"/>
  <c r="I695" i="2"/>
  <c r="K695" i="2"/>
  <c r="L695" i="2"/>
  <c r="H696" i="2"/>
  <c r="I696" i="2"/>
  <c r="K696" i="2"/>
  <c r="L696" i="2"/>
  <c r="H697" i="2"/>
  <c r="I697" i="2"/>
  <c r="K697" i="2"/>
  <c r="L697" i="2"/>
  <c r="H698" i="2"/>
  <c r="I698" i="2"/>
  <c r="K698" i="2"/>
  <c r="L698" i="2"/>
  <c r="H699" i="2"/>
  <c r="I699" i="2"/>
  <c r="K699" i="2"/>
  <c r="L699" i="2"/>
  <c r="H700" i="2"/>
  <c r="I700" i="2"/>
  <c r="K700" i="2"/>
  <c r="L700" i="2"/>
  <c r="H701" i="2"/>
  <c r="I701" i="2"/>
  <c r="K701" i="2"/>
  <c r="L701" i="2"/>
  <c r="H702" i="2"/>
  <c r="I702" i="2"/>
  <c r="K702" i="2"/>
  <c r="L702" i="2"/>
  <c r="H703" i="2"/>
  <c r="I703" i="2"/>
  <c r="K703" i="2"/>
  <c r="L703" i="2"/>
  <c r="H704" i="2"/>
  <c r="I704" i="2"/>
  <c r="K704" i="2"/>
  <c r="L704" i="2"/>
  <c r="H705" i="2"/>
  <c r="I705" i="2"/>
  <c r="K705" i="2"/>
  <c r="L705" i="2"/>
  <c r="H706" i="2"/>
  <c r="I706" i="2"/>
  <c r="K706" i="2"/>
  <c r="L706" i="2"/>
  <c r="H707" i="2"/>
  <c r="I707" i="2"/>
  <c r="K707" i="2"/>
  <c r="L707" i="2"/>
  <c r="H708" i="2"/>
  <c r="I708" i="2"/>
  <c r="K708" i="2"/>
  <c r="L708" i="2"/>
  <c r="H709" i="2"/>
  <c r="I709" i="2"/>
  <c r="K709" i="2"/>
  <c r="L709" i="2"/>
  <c r="H710" i="2"/>
  <c r="I710" i="2"/>
  <c r="K710" i="2"/>
  <c r="L710" i="2"/>
  <c r="H711" i="2"/>
  <c r="I711" i="2"/>
  <c r="K711" i="2"/>
  <c r="L711" i="2"/>
  <c r="H712" i="2"/>
  <c r="I712" i="2"/>
  <c r="K712" i="2"/>
  <c r="L712" i="2"/>
  <c r="H713" i="2"/>
  <c r="I713" i="2"/>
  <c r="K713" i="2"/>
  <c r="L713" i="2"/>
  <c r="H714" i="2"/>
  <c r="I714" i="2"/>
  <c r="K714" i="2"/>
  <c r="L714" i="2"/>
  <c r="H715" i="2"/>
  <c r="I715" i="2"/>
  <c r="K715" i="2"/>
  <c r="L715" i="2"/>
  <c r="H716" i="2"/>
  <c r="I716" i="2"/>
  <c r="K716" i="2"/>
  <c r="L716" i="2"/>
  <c r="H717" i="2"/>
  <c r="I717" i="2"/>
  <c r="K717" i="2"/>
  <c r="L717" i="2"/>
  <c r="H718" i="2"/>
  <c r="I718" i="2"/>
  <c r="K718" i="2"/>
  <c r="L718" i="2"/>
  <c r="H719" i="2"/>
  <c r="I719" i="2"/>
  <c r="K719" i="2"/>
  <c r="L719" i="2"/>
  <c r="H720" i="2"/>
  <c r="I720" i="2"/>
  <c r="K720" i="2"/>
  <c r="L720" i="2"/>
  <c r="H721" i="2"/>
  <c r="I721" i="2"/>
  <c r="K721" i="2"/>
  <c r="L721" i="2"/>
  <c r="H722" i="2"/>
  <c r="I722" i="2"/>
  <c r="K722" i="2"/>
  <c r="L722" i="2"/>
  <c r="H723" i="2"/>
  <c r="I723" i="2"/>
  <c r="K723" i="2"/>
  <c r="L723" i="2"/>
  <c r="H724" i="2"/>
  <c r="I724" i="2"/>
  <c r="K724" i="2"/>
  <c r="L724" i="2"/>
  <c r="H725" i="2"/>
  <c r="I725" i="2"/>
  <c r="K725" i="2"/>
  <c r="L725" i="2"/>
  <c r="H726" i="2"/>
  <c r="I726" i="2"/>
  <c r="K726" i="2"/>
  <c r="L726" i="2"/>
  <c r="H727" i="2"/>
  <c r="I727" i="2"/>
  <c r="K727" i="2"/>
  <c r="L727" i="2"/>
  <c r="H728" i="2"/>
  <c r="I728" i="2"/>
  <c r="K728" i="2"/>
  <c r="L728" i="2"/>
  <c r="H729" i="2"/>
  <c r="I729" i="2"/>
  <c r="K729" i="2"/>
  <c r="L729" i="2"/>
  <c r="H730" i="2"/>
  <c r="I730" i="2"/>
  <c r="K730" i="2"/>
  <c r="L730" i="2"/>
  <c r="H731" i="2"/>
  <c r="I731" i="2"/>
  <c r="K731" i="2"/>
  <c r="L731" i="2"/>
  <c r="H732" i="2"/>
  <c r="I732" i="2"/>
  <c r="K732" i="2"/>
  <c r="L732" i="2"/>
  <c r="H733" i="2"/>
  <c r="I733" i="2"/>
  <c r="K733" i="2"/>
  <c r="L733" i="2"/>
  <c r="H734" i="2"/>
  <c r="I734" i="2"/>
  <c r="K734" i="2"/>
  <c r="L734" i="2"/>
  <c r="H735" i="2"/>
  <c r="I735" i="2"/>
  <c r="K735" i="2"/>
  <c r="L735" i="2"/>
  <c r="H736" i="2"/>
  <c r="I736" i="2"/>
  <c r="K736" i="2"/>
  <c r="L736" i="2"/>
  <c r="H737" i="2"/>
  <c r="I737" i="2"/>
  <c r="K737" i="2"/>
  <c r="L737" i="2"/>
  <c r="H738" i="2"/>
  <c r="I738" i="2"/>
  <c r="K738" i="2"/>
  <c r="L738" i="2"/>
  <c r="H739" i="2"/>
  <c r="I739" i="2"/>
  <c r="K739" i="2"/>
  <c r="L739" i="2"/>
  <c r="H740" i="2"/>
  <c r="I740" i="2"/>
  <c r="K740" i="2"/>
  <c r="L740" i="2"/>
  <c r="H741" i="2"/>
  <c r="I741" i="2"/>
  <c r="K741" i="2"/>
  <c r="L741" i="2"/>
  <c r="H742" i="2"/>
  <c r="I742" i="2"/>
  <c r="K742" i="2"/>
  <c r="L742" i="2"/>
  <c r="H743" i="2"/>
  <c r="I743" i="2"/>
  <c r="K743" i="2"/>
  <c r="L743" i="2"/>
  <c r="H744" i="2"/>
  <c r="I744" i="2"/>
  <c r="K744" i="2"/>
  <c r="L744" i="2"/>
  <c r="H745" i="2"/>
  <c r="I745" i="2"/>
  <c r="K745" i="2"/>
  <c r="L745" i="2"/>
  <c r="H746" i="2"/>
  <c r="I746" i="2"/>
  <c r="K746" i="2"/>
  <c r="L746" i="2"/>
  <c r="H747" i="2"/>
  <c r="I747" i="2"/>
  <c r="K747" i="2"/>
  <c r="L747" i="2"/>
  <c r="H748" i="2"/>
  <c r="I748" i="2"/>
  <c r="K748" i="2"/>
  <c r="L748" i="2"/>
  <c r="H749" i="2"/>
  <c r="I749" i="2"/>
  <c r="K749" i="2"/>
  <c r="L749" i="2"/>
  <c r="H750" i="2"/>
  <c r="I750" i="2"/>
  <c r="K750" i="2"/>
  <c r="L750" i="2"/>
  <c r="H751" i="2"/>
  <c r="I751" i="2"/>
  <c r="K751" i="2"/>
  <c r="L751" i="2"/>
  <c r="H752" i="2"/>
  <c r="I752" i="2"/>
  <c r="K752" i="2"/>
  <c r="L752" i="2"/>
  <c r="H753" i="2"/>
  <c r="I753" i="2"/>
  <c r="K753" i="2"/>
  <c r="L753" i="2"/>
  <c r="H754" i="2"/>
  <c r="I754" i="2"/>
  <c r="K754" i="2"/>
  <c r="L754" i="2"/>
  <c r="H755" i="2"/>
  <c r="I755" i="2"/>
  <c r="K755" i="2"/>
  <c r="L755" i="2"/>
  <c r="H756" i="2"/>
  <c r="I756" i="2"/>
  <c r="K756" i="2"/>
  <c r="L756" i="2"/>
  <c r="H757" i="2"/>
  <c r="I757" i="2"/>
  <c r="K757" i="2"/>
  <c r="L757" i="2"/>
  <c r="H758" i="2"/>
  <c r="I758" i="2"/>
  <c r="K758" i="2"/>
  <c r="L758" i="2"/>
  <c r="H759" i="2"/>
  <c r="I759" i="2"/>
  <c r="K759" i="2"/>
  <c r="L759" i="2"/>
  <c r="H760" i="2"/>
  <c r="I760" i="2"/>
  <c r="K760" i="2"/>
  <c r="L760" i="2"/>
  <c r="H761" i="2"/>
  <c r="I761" i="2"/>
  <c r="K761" i="2"/>
  <c r="L761" i="2"/>
  <c r="H762" i="2"/>
  <c r="I762" i="2"/>
  <c r="K762" i="2"/>
  <c r="L762" i="2"/>
  <c r="H763" i="2"/>
  <c r="I763" i="2"/>
  <c r="K763" i="2"/>
  <c r="L763" i="2"/>
  <c r="H764" i="2"/>
  <c r="I764" i="2"/>
  <c r="K764" i="2"/>
  <c r="L764" i="2"/>
  <c r="H765" i="2"/>
  <c r="I765" i="2"/>
  <c r="K765" i="2"/>
  <c r="L765" i="2"/>
  <c r="H766" i="2"/>
  <c r="I766" i="2"/>
  <c r="K766" i="2"/>
  <c r="L766" i="2"/>
  <c r="H767" i="2"/>
  <c r="I767" i="2"/>
  <c r="K767" i="2"/>
  <c r="L767" i="2"/>
  <c r="H768" i="2"/>
  <c r="I768" i="2"/>
  <c r="K768" i="2"/>
  <c r="L768" i="2"/>
  <c r="H769" i="2"/>
  <c r="I769" i="2"/>
  <c r="K769" i="2"/>
  <c r="L769" i="2"/>
  <c r="H770" i="2"/>
  <c r="I770" i="2"/>
  <c r="K770" i="2"/>
  <c r="L770" i="2"/>
  <c r="H771" i="2"/>
  <c r="I771" i="2"/>
  <c r="K771" i="2"/>
  <c r="L771" i="2"/>
  <c r="H772" i="2"/>
  <c r="I772" i="2"/>
  <c r="K772" i="2"/>
  <c r="L772" i="2"/>
  <c r="H773" i="2"/>
  <c r="I773" i="2"/>
  <c r="K773" i="2"/>
  <c r="L773" i="2"/>
  <c r="H774" i="2"/>
  <c r="I774" i="2"/>
  <c r="K774" i="2"/>
  <c r="L774" i="2"/>
  <c r="H775" i="2"/>
  <c r="I775" i="2"/>
  <c r="K775" i="2"/>
  <c r="L775" i="2"/>
  <c r="H776" i="2"/>
  <c r="I776" i="2"/>
  <c r="K776" i="2"/>
  <c r="L776" i="2"/>
  <c r="H777" i="2"/>
  <c r="I777" i="2"/>
  <c r="K777" i="2"/>
  <c r="L777" i="2"/>
  <c r="H778" i="2"/>
  <c r="I778" i="2"/>
  <c r="K778" i="2"/>
  <c r="L778" i="2"/>
  <c r="H779" i="2"/>
  <c r="I779" i="2"/>
  <c r="K779" i="2"/>
  <c r="L779" i="2"/>
  <c r="H780" i="2"/>
  <c r="I780" i="2"/>
  <c r="K780" i="2"/>
  <c r="L780" i="2"/>
  <c r="H781" i="2"/>
  <c r="I781" i="2"/>
  <c r="K781" i="2"/>
  <c r="L781" i="2"/>
  <c r="H782" i="2"/>
  <c r="I782" i="2"/>
  <c r="K782" i="2"/>
  <c r="L782" i="2"/>
  <c r="H783" i="2"/>
  <c r="I783" i="2"/>
  <c r="K783" i="2"/>
  <c r="L783" i="2"/>
  <c r="H784" i="2"/>
  <c r="I784" i="2"/>
  <c r="K784" i="2"/>
  <c r="L784" i="2"/>
  <c r="H785" i="2"/>
  <c r="I785" i="2"/>
  <c r="K785" i="2"/>
  <c r="L785" i="2"/>
  <c r="H786" i="2"/>
  <c r="I786" i="2"/>
  <c r="K786" i="2"/>
  <c r="L786" i="2"/>
  <c r="H787" i="2"/>
  <c r="I787" i="2"/>
  <c r="K787" i="2"/>
  <c r="L787" i="2"/>
  <c r="H788" i="2"/>
  <c r="I788" i="2"/>
  <c r="K788" i="2"/>
  <c r="L788" i="2"/>
  <c r="H789" i="2"/>
  <c r="I789" i="2"/>
  <c r="K789" i="2"/>
  <c r="L789" i="2"/>
  <c r="H790" i="2"/>
  <c r="I790" i="2"/>
  <c r="K790" i="2"/>
  <c r="L790" i="2"/>
  <c r="H791" i="2"/>
  <c r="I791" i="2"/>
  <c r="K791" i="2"/>
  <c r="L791" i="2"/>
  <c r="H792" i="2"/>
  <c r="I792" i="2"/>
  <c r="K792" i="2"/>
  <c r="L792" i="2"/>
  <c r="H793" i="2"/>
  <c r="I793" i="2"/>
  <c r="K793" i="2"/>
  <c r="L793" i="2"/>
  <c r="H794" i="2"/>
  <c r="I794" i="2"/>
  <c r="K794" i="2"/>
  <c r="L794" i="2"/>
  <c r="H795" i="2"/>
  <c r="I795" i="2"/>
  <c r="K795" i="2"/>
  <c r="L795" i="2"/>
  <c r="H796" i="2"/>
  <c r="I796" i="2"/>
  <c r="K796" i="2"/>
  <c r="L796" i="2"/>
  <c r="H797" i="2"/>
  <c r="I797" i="2"/>
  <c r="K797" i="2"/>
  <c r="L797" i="2"/>
  <c r="H798" i="2"/>
  <c r="I798" i="2"/>
  <c r="K798" i="2"/>
  <c r="L798" i="2"/>
  <c r="H799" i="2"/>
  <c r="I799" i="2"/>
  <c r="K799" i="2"/>
  <c r="L799" i="2"/>
  <c r="H800" i="2"/>
  <c r="I800" i="2"/>
  <c r="K800" i="2"/>
  <c r="L800" i="2"/>
  <c r="H801" i="2"/>
  <c r="I801" i="2"/>
  <c r="K801" i="2"/>
  <c r="L801" i="2"/>
  <c r="H802" i="2"/>
  <c r="I802" i="2"/>
  <c r="K802" i="2"/>
  <c r="L802" i="2"/>
  <c r="H803" i="2"/>
  <c r="I803" i="2"/>
  <c r="K803" i="2"/>
  <c r="L803" i="2"/>
  <c r="H804" i="2"/>
  <c r="I804" i="2"/>
  <c r="K804" i="2"/>
  <c r="L804" i="2"/>
  <c r="H805" i="2"/>
  <c r="I805" i="2"/>
  <c r="K805" i="2"/>
  <c r="L805" i="2"/>
  <c r="H806" i="2"/>
  <c r="I806" i="2"/>
  <c r="K806" i="2"/>
  <c r="L806" i="2"/>
  <c r="H807" i="2"/>
  <c r="I807" i="2"/>
  <c r="K807" i="2"/>
  <c r="L807" i="2"/>
  <c r="H808" i="2"/>
  <c r="I808" i="2"/>
  <c r="K808" i="2"/>
  <c r="L808" i="2"/>
  <c r="H809" i="2"/>
  <c r="I809" i="2"/>
  <c r="K809" i="2"/>
  <c r="L809" i="2"/>
  <c r="H810" i="2"/>
  <c r="I810" i="2"/>
  <c r="K810" i="2"/>
  <c r="L810" i="2"/>
  <c r="H811" i="2"/>
  <c r="I811" i="2"/>
  <c r="K811" i="2"/>
  <c r="L811" i="2"/>
  <c r="H812" i="2"/>
  <c r="I812" i="2"/>
  <c r="K812" i="2"/>
  <c r="L812" i="2"/>
  <c r="H813" i="2"/>
  <c r="I813" i="2"/>
  <c r="K813" i="2"/>
  <c r="L813" i="2"/>
  <c r="H814" i="2"/>
  <c r="I814" i="2"/>
  <c r="K814" i="2"/>
  <c r="L814" i="2"/>
  <c r="H815" i="2"/>
  <c r="I815" i="2"/>
  <c r="K815" i="2"/>
  <c r="L815" i="2"/>
  <c r="H816" i="2"/>
  <c r="I816" i="2"/>
  <c r="K816" i="2"/>
  <c r="L816" i="2"/>
  <c r="H817" i="2"/>
  <c r="I817" i="2"/>
  <c r="K817" i="2"/>
  <c r="L817" i="2"/>
  <c r="H818" i="2"/>
  <c r="I818" i="2"/>
  <c r="K818" i="2"/>
  <c r="L818" i="2"/>
  <c r="H819" i="2"/>
  <c r="I819" i="2"/>
  <c r="K819" i="2"/>
  <c r="L819" i="2"/>
  <c r="H820" i="2"/>
  <c r="I820" i="2"/>
  <c r="K820" i="2"/>
  <c r="L820" i="2"/>
  <c r="H821" i="2"/>
  <c r="I821" i="2"/>
  <c r="K821" i="2"/>
  <c r="L821" i="2"/>
  <c r="H822" i="2"/>
  <c r="I822" i="2"/>
  <c r="K822" i="2"/>
  <c r="L822" i="2"/>
  <c r="H823" i="2"/>
  <c r="I823" i="2"/>
  <c r="K823" i="2"/>
  <c r="L823" i="2"/>
  <c r="H824" i="2"/>
  <c r="I824" i="2"/>
  <c r="K824" i="2"/>
  <c r="L824" i="2"/>
  <c r="H825" i="2"/>
  <c r="I825" i="2"/>
  <c r="K825" i="2"/>
  <c r="L825" i="2"/>
  <c r="H826" i="2"/>
  <c r="I826" i="2"/>
  <c r="K826" i="2"/>
  <c r="L826" i="2"/>
  <c r="H827" i="2"/>
  <c r="I827" i="2"/>
  <c r="K827" i="2"/>
  <c r="L827" i="2"/>
  <c r="H828" i="2"/>
  <c r="I828" i="2"/>
  <c r="K828" i="2"/>
  <c r="L828" i="2"/>
  <c r="H829" i="2"/>
  <c r="I829" i="2"/>
  <c r="K829" i="2"/>
  <c r="L829" i="2"/>
  <c r="H830" i="2"/>
  <c r="I830" i="2"/>
  <c r="K830" i="2"/>
  <c r="L830" i="2"/>
  <c r="H831" i="2"/>
  <c r="I831" i="2"/>
  <c r="K831" i="2"/>
  <c r="L831" i="2"/>
  <c r="H832" i="2"/>
  <c r="I832" i="2"/>
  <c r="K832" i="2"/>
  <c r="L832" i="2"/>
  <c r="H833" i="2"/>
  <c r="I833" i="2"/>
  <c r="K833" i="2"/>
  <c r="L833" i="2"/>
  <c r="H834" i="2"/>
  <c r="I834" i="2"/>
  <c r="K834" i="2"/>
  <c r="L834" i="2"/>
  <c r="H835" i="2"/>
  <c r="I835" i="2"/>
  <c r="K835" i="2"/>
  <c r="L835" i="2"/>
  <c r="H836" i="2"/>
  <c r="I836" i="2"/>
  <c r="K836" i="2"/>
  <c r="L836" i="2"/>
  <c r="H837" i="2"/>
  <c r="I837" i="2"/>
  <c r="K837" i="2"/>
  <c r="L837" i="2"/>
  <c r="H838" i="2"/>
  <c r="I838" i="2"/>
  <c r="K838" i="2"/>
  <c r="L838" i="2"/>
  <c r="H839" i="2"/>
  <c r="I839" i="2"/>
  <c r="K839" i="2"/>
  <c r="L839" i="2"/>
  <c r="H840" i="2"/>
  <c r="I840" i="2"/>
  <c r="K840" i="2"/>
  <c r="L840" i="2"/>
  <c r="H841" i="2"/>
  <c r="I841" i="2"/>
  <c r="K841" i="2"/>
  <c r="L841" i="2"/>
  <c r="H842" i="2"/>
  <c r="I842" i="2"/>
  <c r="K842" i="2"/>
  <c r="L842" i="2"/>
  <c r="H843" i="2"/>
  <c r="I843" i="2"/>
  <c r="K843" i="2"/>
  <c r="L843" i="2"/>
  <c r="H844" i="2"/>
  <c r="I844" i="2"/>
  <c r="K844" i="2"/>
  <c r="L844" i="2"/>
  <c r="H845" i="2"/>
  <c r="I845" i="2"/>
  <c r="K845" i="2"/>
  <c r="L845" i="2"/>
  <c r="H846" i="2"/>
  <c r="I846" i="2"/>
  <c r="K846" i="2"/>
  <c r="L846" i="2"/>
  <c r="H847" i="2"/>
  <c r="I847" i="2"/>
  <c r="K847" i="2"/>
  <c r="L847" i="2"/>
  <c r="H848" i="2"/>
  <c r="I848" i="2"/>
  <c r="K848" i="2"/>
  <c r="L848" i="2"/>
  <c r="H849" i="2"/>
  <c r="I849" i="2"/>
  <c r="K849" i="2"/>
  <c r="L849" i="2"/>
  <c r="H850" i="2"/>
  <c r="I850" i="2"/>
  <c r="K850" i="2"/>
  <c r="L850" i="2"/>
  <c r="H851" i="2"/>
  <c r="I851" i="2"/>
  <c r="K851" i="2"/>
  <c r="L851" i="2"/>
  <c r="H852" i="2"/>
  <c r="I852" i="2"/>
  <c r="K852" i="2"/>
  <c r="L852" i="2"/>
  <c r="H853" i="2"/>
  <c r="I853" i="2"/>
  <c r="K853" i="2"/>
  <c r="L853" i="2"/>
  <c r="H854" i="2"/>
  <c r="I854" i="2"/>
  <c r="K854" i="2"/>
  <c r="L854" i="2"/>
  <c r="H855" i="2"/>
  <c r="I855" i="2"/>
  <c r="K855" i="2"/>
  <c r="L855" i="2"/>
  <c r="H856" i="2"/>
  <c r="I856" i="2"/>
  <c r="K856" i="2"/>
  <c r="L856" i="2"/>
  <c r="H857" i="2"/>
  <c r="I857" i="2"/>
  <c r="K857" i="2"/>
  <c r="L857" i="2"/>
  <c r="H858" i="2"/>
  <c r="I858" i="2"/>
  <c r="K858" i="2"/>
  <c r="L858" i="2"/>
  <c r="H859" i="2"/>
  <c r="I859" i="2"/>
  <c r="K859" i="2"/>
  <c r="L859" i="2"/>
  <c r="H860" i="2"/>
  <c r="I860" i="2"/>
  <c r="K860" i="2"/>
  <c r="L860" i="2"/>
  <c r="H861" i="2"/>
  <c r="I861" i="2"/>
  <c r="K861" i="2"/>
  <c r="L861" i="2"/>
  <c r="H862" i="2"/>
  <c r="I862" i="2"/>
  <c r="K862" i="2"/>
  <c r="L862" i="2"/>
  <c r="H863" i="2"/>
  <c r="I863" i="2"/>
  <c r="K863" i="2"/>
  <c r="L863" i="2"/>
  <c r="H864" i="2"/>
  <c r="I864" i="2"/>
  <c r="K864" i="2"/>
  <c r="L864" i="2"/>
  <c r="H865" i="2"/>
  <c r="I865" i="2"/>
  <c r="K865" i="2"/>
  <c r="L865" i="2"/>
  <c r="H866" i="2"/>
  <c r="I866" i="2"/>
  <c r="K866" i="2"/>
  <c r="L866" i="2"/>
  <c r="H867" i="2"/>
  <c r="I867" i="2"/>
  <c r="K867" i="2"/>
  <c r="L867" i="2"/>
  <c r="H868" i="2"/>
  <c r="I868" i="2"/>
  <c r="K868" i="2"/>
  <c r="L868" i="2"/>
  <c r="H869" i="2"/>
  <c r="I869" i="2"/>
  <c r="K869" i="2"/>
  <c r="L869" i="2"/>
  <c r="H870" i="2"/>
  <c r="I870" i="2"/>
  <c r="K870" i="2"/>
  <c r="L870" i="2"/>
  <c r="H871" i="2"/>
  <c r="I871" i="2"/>
  <c r="K871" i="2"/>
  <c r="L871" i="2"/>
  <c r="H872" i="2"/>
  <c r="I872" i="2"/>
  <c r="K872" i="2"/>
  <c r="L872" i="2"/>
  <c r="H873" i="2"/>
  <c r="I873" i="2"/>
  <c r="K873" i="2"/>
  <c r="L873" i="2"/>
  <c r="H874" i="2"/>
  <c r="I874" i="2"/>
  <c r="K874" i="2"/>
  <c r="L874" i="2"/>
  <c r="H875" i="2"/>
  <c r="I875" i="2"/>
  <c r="K875" i="2"/>
  <c r="L875" i="2"/>
  <c r="H876" i="2"/>
  <c r="I876" i="2"/>
  <c r="K876" i="2"/>
  <c r="L876" i="2"/>
  <c r="H877" i="2"/>
  <c r="I877" i="2"/>
  <c r="K877" i="2"/>
  <c r="L877" i="2"/>
  <c r="H878" i="2"/>
  <c r="I878" i="2"/>
  <c r="K878" i="2"/>
  <c r="L878" i="2"/>
  <c r="H879" i="2"/>
  <c r="I879" i="2"/>
  <c r="K879" i="2"/>
  <c r="L879" i="2"/>
  <c r="H880" i="2"/>
  <c r="I880" i="2"/>
  <c r="K880" i="2"/>
  <c r="L880" i="2"/>
  <c r="H881" i="2"/>
  <c r="I881" i="2"/>
  <c r="K881" i="2"/>
  <c r="L881" i="2"/>
  <c r="H882" i="2"/>
  <c r="I882" i="2"/>
  <c r="K882" i="2"/>
  <c r="L882" i="2"/>
  <c r="H883" i="2"/>
  <c r="I883" i="2"/>
  <c r="K883" i="2"/>
  <c r="L883" i="2"/>
  <c r="H884" i="2"/>
  <c r="I884" i="2"/>
  <c r="K884" i="2"/>
  <c r="L884" i="2"/>
  <c r="H885" i="2"/>
  <c r="I885" i="2"/>
  <c r="K885" i="2"/>
  <c r="L885" i="2"/>
  <c r="H886" i="2"/>
  <c r="I886" i="2"/>
  <c r="K886" i="2"/>
  <c r="L886" i="2"/>
  <c r="H887" i="2"/>
  <c r="I887" i="2"/>
  <c r="K887" i="2"/>
  <c r="L887" i="2"/>
  <c r="H888" i="2"/>
  <c r="I888" i="2"/>
  <c r="K888" i="2"/>
  <c r="L888" i="2"/>
  <c r="H889" i="2"/>
  <c r="I889" i="2"/>
  <c r="K889" i="2"/>
  <c r="L889" i="2"/>
  <c r="H890" i="2"/>
  <c r="I890" i="2"/>
  <c r="K890" i="2"/>
  <c r="L890" i="2"/>
  <c r="H891" i="2"/>
  <c r="I891" i="2"/>
  <c r="K891" i="2"/>
  <c r="L891" i="2"/>
  <c r="H892" i="2"/>
  <c r="I892" i="2"/>
  <c r="K892" i="2"/>
  <c r="L892" i="2"/>
  <c r="H893" i="2"/>
  <c r="I893" i="2"/>
  <c r="K893" i="2"/>
  <c r="L893" i="2"/>
  <c r="H894" i="2"/>
  <c r="I894" i="2"/>
  <c r="K894" i="2"/>
  <c r="L894" i="2"/>
  <c r="H895" i="2"/>
  <c r="I895" i="2"/>
  <c r="K895" i="2"/>
  <c r="L895" i="2"/>
  <c r="H896" i="2"/>
  <c r="I896" i="2"/>
  <c r="K896" i="2"/>
  <c r="L896" i="2"/>
  <c r="H897" i="2"/>
  <c r="I897" i="2"/>
  <c r="K897" i="2"/>
  <c r="L897" i="2"/>
  <c r="H898" i="2"/>
  <c r="I898" i="2"/>
  <c r="K898" i="2"/>
  <c r="L898" i="2"/>
  <c r="H899" i="2"/>
  <c r="I899" i="2"/>
  <c r="K899" i="2"/>
  <c r="L899" i="2"/>
  <c r="H900" i="2"/>
  <c r="I900" i="2"/>
  <c r="K900" i="2"/>
  <c r="L900" i="2"/>
  <c r="H901" i="2"/>
  <c r="I901" i="2"/>
  <c r="K901" i="2"/>
  <c r="L901" i="2"/>
  <c r="H902" i="2"/>
  <c r="I902" i="2"/>
  <c r="K902" i="2"/>
  <c r="L902" i="2"/>
  <c r="H903" i="2"/>
  <c r="I903" i="2"/>
  <c r="K903" i="2"/>
  <c r="L903" i="2"/>
  <c r="H904" i="2"/>
  <c r="I904" i="2"/>
  <c r="K904" i="2"/>
  <c r="L904" i="2"/>
  <c r="H905" i="2"/>
  <c r="I905" i="2"/>
  <c r="K905" i="2"/>
  <c r="L905" i="2"/>
  <c r="H906" i="2"/>
  <c r="I906" i="2"/>
  <c r="K906" i="2"/>
  <c r="L906" i="2"/>
  <c r="H907" i="2"/>
  <c r="I907" i="2"/>
  <c r="K907" i="2"/>
  <c r="L907" i="2"/>
  <c r="H908" i="2"/>
  <c r="I908" i="2"/>
  <c r="K908" i="2"/>
  <c r="L908" i="2"/>
  <c r="H909" i="2"/>
  <c r="I909" i="2"/>
  <c r="K909" i="2"/>
  <c r="L909" i="2"/>
  <c r="H910" i="2"/>
  <c r="I910" i="2"/>
  <c r="K910" i="2"/>
  <c r="L910" i="2"/>
  <c r="H911" i="2"/>
  <c r="I911" i="2"/>
  <c r="K911" i="2"/>
  <c r="L911" i="2"/>
  <c r="H912" i="2"/>
  <c r="I912" i="2"/>
  <c r="K912" i="2"/>
  <c r="L912" i="2"/>
  <c r="H913" i="2"/>
  <c r="I913" i="2"/>
  <c r="K913" i="2"/>
  <c r="L913" i="2"/>
  <c r="H914" i="2"/>
  <c r="I914" i="2"/>
  <c r="K914" i="2"/>
  <c r="L914" i="2"/>
  <c r="H915" i="2"/>
  <c r="I915" i="2"/>
  <c r="K915" i="2"/>
  <c r="L915" i="2"/>
  <c r="H916" i="2"/>
  <c r="I916" i="2"/>
  <c r="K916" i="2"/>
  <c r="L916" i="2"/>
  <c r="H917" i="2"/>
  <c r="I917" i="2"/>
  <c r="K917" i="2"/>
  <c r="L917" i="2"/>
  <c r="H918" i="2"/>
  <c r="I918" i="2"/>
  <c r="K918" i="2"/>
  <c r="L918" i="2"/>
  <c r="H919" i="2"/>
  <c r="I919" i="2"/>
  <c r="K919" i="2"/>
  <c r="L919" i="2"/>
  <c r="H920" i="2"/>
  <c r="I920" i="2"/>
  <c r="K920" i="2"/>
  <c r="L920" i="2"/>
  <c r="H921" i="2"/>
  <c r="I921" i="2"/>
  <c r="K921" i="2"/>
  <c r="L921" i="2"/>
  <c r="H922" i="2"/>
  <c r="I922" i="2"/>
  <c r="K922" i="2"/>
  <c r="L922" i="2"/>
  <c r="H923" i="2"/>
  <c r="I923" i="2"/>
  <c r="K923" i="2"/>
  <c r="L923" i="2"/>
  <c r="H924" i="2"/>
  <c r="I924" i="2"/>
  <c r="K924" i="2"/>
  <c r="L924" i="2"/>
  <c r="H925" i="2"/>
  <c r="I925" i="2"/>
  <c r="K925" i="2"/>
  <c r="L925" i="2"/>
  <c r="H926" i="2"/>
  <c r="I926" i="2"/>
  <c r="K926" i="2"/>
  <c r="L926" i="2"/>
  <c r="H927" i="2"/>
  <c r="I927" i="2"/>
  <c r="K927" i="2"/>
  <c r="L927" i="2"/>
  <c r="H928" i="2"/>
  <c r="I928" i="2"/>
  <c r="K928" i="2"/>
  <c r="L928" i="2"/>
  <c r="H929" i="2"/>
  <c r="I929" i="2"/>
  <c r="K929" i="2"/>
  <c r="L929" i="2"/>
  <c r="H930" i="2"/>
  <c r="I930" i="2"/>
  <c r="K930" i="2"/>
  <c r="L930" i="2"/>
  <c r="H931" i="2"/>
  <c r="I931" i="2"/>
  <c r="K931" i="2"/>
  <c r="L931" i="2"/>
  <c r="H932" i="2"/>
  <c r="I932" i="2"/>
  <c r="K932" i="2"/>
  <c r="L932" i="2"/>
  <c r="H933" i="2"/>
  <c r="I933" i="2"/>
  <c r="K933" i="2"/>
  <c r="L933" i="2"/>
  <c r="H934" i="2"/>
  <c r="I934" i="2"/>
  <c r="K934" i="2"/>
  <c r="L934" i="2"/>
  <c r="H935" i="2"/>
  <c r="I935" i="2"/>
  <c r="K935" i="2"/>
  <c r="L935" i="2"/>
  <c r="H936" i="2"/>
  <c r="I936" i="2"/>
  <c r="K936" i="2"/>
  <c r="L936" i="2"/>
  <c r="H937" i="2"/>
  <c r="I937" i="2"/>
  <c r="K937" i="2"/>
  <c r="L937" i="2"/>
  <c r="H938" i="2"/>
  <c r="I938" i="2"/>
  <c r="K938" i="2"/>
  <c r="L938" i="2"/>
  <c r="H939" i="2"/>
  <c r="I939" i="2"/>
  <c r="K939" i="2"/>
  <c r="L939" i="2"/>
  <c r="H940" i="2"/>
  <c r="I940" i="2"/>
  <c r="K940" i="2"/>
  <c r="L940" i="2"/>
  <c r="H941" i="2"/>
  <c r="I941" i="2"/>
  <c r="K941" i="2"/>
  <c r="L941" i="2"/>
  <c r="H942" i="2"/>
  <c r="I942" i="2"/>
  <c r="K942" i="2"/>
  <c r="L942" i="2"/>
  <c r="H943" i="2"/>
  <c r="I943" i="2"/>
  <c r="K943" i="2"/>
  <c r="L943" i="2"/>
  <c r="H944" i="2"/>
  <c r="I944" i="2"/>
  <c r="K944" i="2"/>
  <c r="L944" i="2"/>
  <c r="H945" i="2"/>
  <c r="I945" i="2"/>
  <c r="K945" i="2"/>
  <c r="L945" i="2"/>
  <c r="H946" i="2"/>
  <c r="I946" i="2"/>
  <c r="K946" i="2"/>
  <c r="L946" i="2"/>
  <c r="H947" i="2"/>
  <c r="I947" i="2"/>
  <c r="K947" i="2"/>
  <c r="L947" i="2"/>
  <c r="H948" i="2"/>
  <c r="I948" i="2"/>
  <c r="K948" i="2"/>
  <c r="L948" i="2"/>
  <c r="H949" i="2"/>
  <c r="I949" i="2"/>
  <c r="K949" i="2"/>
  <c r="L949" i="2"/>
  <c r="H950" i="2"/>
  <c r="I950" i="2"/>
  <c r="K950" i="2"/>
  <c r="L950" i="2"/>
  <c r="H951" i="2"/>
  <c r="I951" i="2"/>
  <c r="K951" i="2"/>
  <c r="L951" i="2"/>
  <c r="H952" i="2"/>
  <c r="I952" i="2"/>
  <c r="K952" i="2"/>
  <c r="L952" i="2"/>
  <c r="H953" i="2"/>
  <c r="I953" i="2"/>
  <c r="K953" i="2"/>
  <c r="L953" i="2"/>
  <c r="H954" i="2"/>
  <c r="I954" i="2"/>
  <c r="K954" i="2"/>
  <c r="L954" i="2"/>
  <c r="H955" i="2"/>
  <c r="I955" i="2"/>
  <c r="K955" i="2"/>
  <c r="L955" i="2"/>
  <c r="H956" i="2"/>
  <c r="I956" i="2"/>
  <c r="K956" i="2"/>
  <c r="L956" i="2"/>
  <c r="H957" i="2"/>
  <c r="I957" i="2"/>
  <c r="K957" i="2"/>
  <c r="L957" i="2"/>
  <c r="H958" i="2"/>
  <c r="I958" i="2"/>
  <c r="K958" i="2"/>
  <c r="L958" i="2"/>
  <c r="H959" i="2"/>
  <c r="I959" i="2"/>
  <c r="K959" i="2"/>
  <c r="L959" i="2"/>
  <c r="H960" i="2"/>
  <c r="I960" i="2"/>
  <c r="K960" i="2"/>
  <c r="L960" i="2"/>
  <c r="H961" i="2"/>
  <c r="I961" i="2"/>
  <c r="K961" i="2"/>
  <c r="L961" i="2"/>
  <c r="H962" i="2"/>
  <c r="I962" i="2"/>
  <c r="K962" i="2"/>
  <c r="L962" i="2"/>
  <c r="H963" i="2"/>
  <c r="I963" i="2"/>
  <c r="K963" i="2"/>
  <c r="L963" i="2"/>
  <c r="H964" i="2"/>
  <c r="I964" i="2"/>
  <c r="K964" i="2"/>
  <c r="L964" i="2"/>
  <c r="H965" i="2"/>
  <c r="I965" i="2"/>
  <c r="K965" i="2"/>
  <c r="L965" i="2"/>
  <c r="H966" i="2"/>
  <c r="I966" i="2"/>
  <c r="K966" i="2"/>
  <c r="L966" i="2"/>
  <c r="H967" i="2"/>
  <c r="I967" i="2"/>
  <c r="K967" i="2"/>
  <c r="L967" i="2"/>
  <c r="H968" i="2"/>
  <c r="I968" i="2"/>
  <c r="K968" i="2"/>
  <c r="L968" i="2"/>
  <c r="H969" i="2"/>
  <c r="I969" i="2"/>
  <c r="K969" i="2"/>
  <c r="L969" i="2"/>
  <c r="H970" i="2"/>
  <c r="I970" i="2"/>
  <c r="K970" i="2"/>
  <c r="L970" i="2"/>
  <c r="H971" i="2"/>
  <c r="I971" i="2"/>
  <c r="K971" i="2"/>
  <c r="L971" i="2"/>
  <c r="H972" i="2"/>
  <c r="I972" i="2"/>
  <c r="K972" i="2"/>
  <c r="L972" i="2"/>
  <c r="H973" i="2"/>
  <c r="I973" i="2"/>
  <c r="K973" i="2"/>
  <c r="L973" i="2"/>
  <c r="H974" i="2"/>
  <c r="I974" i="2"/>
  <c r="K974" i="2"/>
  <c r="L974" i="2"/>
  <c r="H975" i="2"/>
  <c r="I975" i="2"/>
  <c r="K975" i="2"/>
  <c r="L975" i="2"/>
  <c r="H976" i="2"/>
  <c r="I976" i="2"/>
  <c r="K976" i="2"/>
  <c r="L976" i="2"/>
  <c r="H977" i="2"/>
  <c r="I977" i="2"/>
  <c r="K977" i="2"/>
  <c r="L977" i="2"/>
  <c r="H978" i="2"/>
  <c r="I978" i="2"/>
  <c r="K978" i="2"/>
  <c r="L978" i="2"/>
  <c r="H979" i="2"/>
  <c r="I979" i="2"/>
  <c r="K979" i="2"/>
  <c r="L979" i="2"/>
  <c r="H980" i="2"/>
  <c r="I980" i="2"/>
  <c r="K980" i="2"/>
  <c r="L980" i="2"/>
  <c r="H981" i="2"/>
  <c r="I981" i="2"/>
  <c r="K981" i="2"/>
  <c r="L981" i="2"/>
  <c r="H982" i="2"/>
  <c r="I982" i="2"/>
  <c r="K982" i="2"/>
  <c r="L982" i="2"/>
  <c r="H983" i="2"/>
  <c r="I983" i="2"/>
  <c r="K983" i="2"/>
  <c r="L983" i="2"/>
  <c r="H984" i="2"/>
  <c r="I984" i="2"/>
  <c r="K984" i="2"/>
  <c r="L984" i="2"/>
  <c r="H985" i="2"/>
  <c r="I985" i="2"/>
  <c r="K985" i="2"/>
  <c r="L985" i="2"/>
  <c r="H986" i="2"/>
  <c r="I986" i="2"/>
  <c r="K986" i="2"/>
  <c r="L986" i="2"/>
  <c r="H987" i="2"/>
  <c r="I987" i="2"/>
  <c r="K987" i="2"/>
  <c r="L987" i="2"/>
  <c r="H988" i="2"/>
  <c r="I988" i="2"/>
  <c r="K988" i="2"/>
  <c r="L988" i="2"/>
  <c r="H989" i="2"/>
  <c r="I989" i="2"/>
  <c r="K989" i="2"/>
  <c r="L989" i="2"/>
  <c r="H990" i="2"/>
  <c r="I990" i="2"/>
  <c r="K990" i="2"/>
  <c r="L990" i="2"/>
  <c r="H991" i="2"/>
  <c r="I991" i="2"/>
  <c r="K991" i="2"/>
  <c r="L991" i="2"/>
  <c r="H992" i="2"/>
  <c r="I992" i="2"/>
  <c r="K992" i="2"/>
  <c r="L992" i="2"/>
  <c r="H993" i="2"/>
  <c r="I993" i="2"/>
  <c r="K993" i="2"/>
  <c r="L993" i="2"/>
  <c r="H994" i="2"/>
  <c r="I994" i="2"/>
  <c r="K994" i="2"/>
  <c r="L994" i="2"/>
  <c r="H995" i="2"/>
  <c r="I995" i="2"/>
  <c r="K995" i="2"/>
  <c r="L995" i="2"/>
  <c r="H996" i="2"/>
  <c r="I996" i="2"/>
  <c r="K996" i="2"/>
  <c r="L996" i="2"/>
  <c r="H997" i="2"/>
  <c r="I997" i="2"/>
  <c r="K997" i="2"/>
  <c r="L997" i="2"/>
  <c r="H998" i="2"/>
  <c r="I998" i="2"/>
  <c r="K998" i="2"/>
  <c r="L998" i="2"/>
  <c r="H999" i="2"/>
  <c r="I999" i="2"/>
  <c r="K999" i="2"/>
  <c r="L999" i="2"/>
  <c r="H1000" i="2"/>
  <c r="I1000" i="2"/>
  <c r="K1000" i="2"/>
  <c r="L1000" i="2"/>
  <c r="H1001" i="2"/>
  <c r="I1001" i="2"/>
  <c r="K1001" i="2"/>
  <c r="L1001" i="2"/>
  <c r="H1002" i="2"/>
  <c r="I1002" i="2"/>
  <c r="K1002" i="2"/>
  <c r="L1002" i="2"/>
  <c r="H1003" i="2"/>
  <c r="I1003" i="2"/>
  <c r="K1003" i="2"/>
  <c r="L1003" i="2"/>
  <c r="H1004" i="2"/>
  <c r="I1004" i="2"/>
  <c r="K1004" i="2"/>
  <c r="L1004" i="2"/>
  <c r="H1005" i="2"/>
  <c r="I1005" i="2"/>
  <c r="K1005" i="2"/>
  <c r="L1005" i="2"/>
  <c r="H1006" i="2"/>
  <c r="I1006" i="2"/>
  <c r="K1006" i="2"/>
  <c r="L1006" i="2"/>
  <c r="H1007" i="2"/>
  <c r="I1007" i="2"/>
  <c r="K1007" i="2"/>
  <c r="L1007" i="2"/>
  <c r="H1008" i="2"/>
  <c r="I1008" i="2"/>
  <c r="K1008" i="2"/>
  <c r="L1008" i="2"/>
  <c r="H1009" i="2"/>
  <c r="I1009" i="2"/>
  <c r="K1009" i="2"/>
  <c r="L1009" i="2"/>
  <c r="H1010" i="2"/>
  <c r="I1010" i="2"/>
  <c r="K1010" i="2"/>
  <c r="L1010" i="2"/>
  <c r="H1011" i="2"/>
  <c r="I1011" i="2"/>
  <c r="K1011" i="2"/>
  <c r="L1011" i="2"/>
  <c r="H1012" i="2"/>
  <c r="I1012" i="2"/>
  <c r="K1012" i="2"/>
  <c r="L1012" i="2"/>
  <c r="H1013" i="2"/>
  <c r="I1013" i="2"/>
  <c r="K1013" i="2"/>
  <c r="L1013" i="2"/>
  <c r="H1014" i="2"/>
  <c r="I1014" i="2"/>
  <c r="K1014" i="2"/>
  <c r="L1014" i="2"/>
  <c r="H1015" i="2"/>
  <c r="I1015" i="2"/>
  <c r="K1015" i="2"/>
  <c r="L1015" i="2"/>
  <c r="H1016" i="2"/>
  <c r="I1016" i="2"/>
  <c r="K1016" i="2"/>
  <c r="L1016" i="2"/>
  <c r="H1017" i="2"/>
  <c r="I1017" i="2"/>
  <c r="K1017" i="2"/>
  <c r="L1017" i="2"/>
  <c r="H1018" i="2"/>
  <c r="I1018" i="2"/>
  <c r="K1018" i="2"/>
  <c r="L1018" i="2"/>
  <c r="H1019" i="2"/>
  <c r="I1019" i="2"/>
  <c r="K1019" i="2"/>
  <c r="L1019" i="2"/>
  <c r="H1020" i="2"/>
  <c r="I1020" i="2"/>
  <c r="K1020" i="2"/>
  <c r="L1020" i="2"/>
  <c r="H1021" i="2"/>
  <c r="I1021" i="2"/>
  <c r="K1021" i="2"/>
  <c r="L1021" i="2"/>
  <c r="H1022" i="2"/>
  <c r="I1022" i="2"/>
  <c r="K1022" i="2"/>
  <c r="L1022" i="2"/>
  <c r="H1023" i="2"/>
  <c r="I1023" i="2"/>
  <c r="K1023" i="2"/>
  <c r="L1023" i="2"/>
  <c r="H1024" i="2"/>
  <c r="I1024" i="2"/>
  <c r="K1024" i="2"/>
  <c r="L1024" i="2"/>
  <c r="H1025" i="2"/>
  <c r="I1025" i="2"/>
  <c r="K1025" i="2"/>
  <c r="L1025" i="2"/>
  <c r="H1026" i="2"/>
  <c r="I1026" i="2"/>
  <c r="K1026" i="2"/>
  <c r="L1026" i="2"/>
  <c r="H1027" i="2"/>
  <c r="I1027" i="2"/>
  <c r="K1027" i="2"/>
  <c r="L1027" i="2"/>
  <c r="H1028" i="2"/>
  <c r="I1028" i="2"/>
  <c r="K1028" i="2"/>
  <c r="L1028" i="2"/>
  <c r="H1029" i="2"/>
  <c r="I1029" i="2"/>
  <c r="K1029" i="2"/>
  <c r="L1029" i="2"/>
  <c r="H1030" i="2"/>
  <c r="I1030" i="2"/>
  <c r="K1030" i="2"/>
  <c r="L1030" i="2"/>
  <c r="H1031" i="2"/>
  <c r="I1031" i="2"/>
  <c r="K1031" i="2"/>
  <c r="L1031" i="2"/>
  <c r="H1032" i="2"/>
  <c r="I1032" i="2"/>
  <c r="K1032" i="2"/>
  <c r="L1032" i="2"/>
  <c r="H1033" i="2"/>
  <c r="I1033" i="2"/>
  <c r="K1033" i="2"/>
  <c r="L1033" i="2"/>
  <c r="H1034" i="2"/>
  <c r="I1034" i="2"/>
  <c r="K1034" i="2"/>
  <c r="L1034" i="2"/>
  <c r="H1035" i="2"/>
  <c r="I1035" i="2"/>
  <c r="K1035" i="2"/>
  <c r="L1035" i="2"/>
  <c r="H1036" i="2"/>
  <c r="I1036" i="2"/>
  <c r="K1036" i="2"/>
  <c r="L1036" i="2"/>
  <c r="H1037" i="2"/>
  <c r="I1037" i="2"/>
  <c r="K1037" i="2"/>
  <c r="L1037" i="2"/>
  <c r="H1038" i="2"/>
  <c r="I1038" i="2"/>
  <c r="K1038" i="2"/>
  <c r="L1038" i="2"/>
  <c r="H1039" i="2"/>
  <c r="I1039" i="2"/>
  <c r="K1039" i="2"/>
  <c r="L1039" i="2"/>
  <c r="H1040" i="2"/>
  <c r="I1040" i="2"/>
  <c r="K1040" i="2"/>
  <c r="L1040" i="2"/>
  <c r="H1041" i="2"/>
  <c r="I1041" i="2"/>
  <c r="K1041" i="2"/>
  <c r="L1041" i="2"/>
  <c r="H1042" i="2"/>
  <c r="I1042" i="2"/>
  <c r="K1042" i="2"/>
  <c r="L1042" i="2"/>
  <c r="H1043" i="2"/>
  <c r="I1043" i="2"/>
  <c r="K1043" i="2"/>
  <c r="L1043" i="2"/>
  <c r="H1044" i="2"/>
  <c r="I1044" i="2"/>
  <c r="K1044" i="2"/>
  <c r="L1044" i="2"/>
  <c r="H1045" i="2"/>
  <c r="I1045" i="2"/>
  <c r="K1045" i="2"/>
  <c r="L1045" i="2"/>
  <c r="H1046" i="2"/>
  <c r="I1046" i="2"/>
  <c r="K1046" i="2"/>
  <c r="L1046" i="2"/>
  <c r="H1047" i="2"/>
  <c r="I1047" i="2"/>
  <c r="K1047" i="2"/>
  <c r="L1047" i="2"/>
  <c r="H1048" i="2"/>
  <c r="I1048" i="2"/>
  <c r="K1048" i="2"/>
  <c r="L1048" i="2"/>
  <c r="H1049" i="2"/>
  <c r="I1049" i="2"/>
  <c r="K1049" i="2"/>
  <c r="L1049" i="2"/>
  <c r="H1050" i="2"/>
  <c r="I1050" i="2"/>
  <c r="K1050" i="2"/>
  <c r="L1050" i="2"/>
  <c r="H1051" i="2"/>
  <c r="I1051" i="2"/>
  <c r="K1051" i="2"/>
  <c r="L1051" i="2"/>
  <c r="H1052" i="2"/>
  <c r="I1052" i="2"/>
  <c r="K1052" i="2"/>
  <c r="L1052" i="2"/>
  <c r="H1053" i="2"/>
  <c r="I1053" i="2"/>
  <c r="K1053" i="2"/>
  <c r="L1053" i="2"/>
  <c r="H1054" i="2"/>
  <c r="I1054" i="2"/>
  <c r="K1054" i="2"/>
  <c r="L1054" i="2"/>
  <c r="H1055" i="2"/>
  <c r="I1055" i="2"/>
  <c r="K1055" i="2"/>
  <c r="L1055" i="2"/>
  <c r="H1056" i="2"/>
  <c r="I1056" i="2"/>
  <c r="K1056" i="2"/>
  <c r="L1056" i="2"/>
  <c r="H1057" i="2"/>
  <c r="I1057" i="2"/>
  <c r="K1057" i="2"/>
  <c r="L1057" i="2"/>
  <c r="H1058" i="2"/>
  <c r="I1058" i="2"/>
  <c r="K1058" i="2"/>
  <c r="L1058" i="2"/>
  <c r="H1059" i="2"/>
  <c r="I1059" i="2"/>
  <c r="K1059" i="2"/>
  <c r="L1059" i="2"/>
  <c r="H1060" i="2"/>
  <c r="I1060" i="2"/>
  <c r="K1060" i="2"/>
  <c r="L1060" i="2"/>
  <c r="H1061" i="2"/>
  <c r="I1061" i="2"/>
  <c r="K1061" i="2"/>
  <c r="L1061" i="2"/>
  <c r="H1062" i="2"/>
  <c r="I1062" i="2"/>
  <c r="K1062" i="2"/>
  <c r="L1062" i="2"/>
  <c r="H1063" i="2"/>
  <c r="I1063" i="2"/>
  <c r="K1063" i="2"/>
  <c r="L1063" i="2"/>
  <c r="H1064" i="2"/>
  <c r="I1064" i="2"/>
  <c r="K1064" i="2"/>
  <c r="L1064" i="2"/>
  <c r="H1065" i="2"/>
  <c r="I1065" i="2"/>
  <c r="K1065" i="2"/>
  <c r="L1065" i="2"/>
  <c r="H1066" i="2"/>
  <c r="I1066" i="2"/>
  <c r="K1066" i="2"/>
  <c r="L1066" i="2"/>
  <c r="H1067" i="2"/>
  <c r="I1067" i="2"/>
  <c r="K1067" i="2"/>
  <c r="L1067" i="2"/>
  <c r="H1068" i="2"/>
  <c r="I1068" i="2"/>
  <c r="K1068" i="2"/>
  <c r="L1068" i="2"/>
  <c r="H1069" i="2"/>
  <c r="I1069" i="2"/>
  <c r="K1069" i="2"/>
  <c r="L1069" i="2"/>
  <c r="H1070" i="2"/>
  <c r="I1070" i="2"/>
  <c r="K1070" i="2"/>
  <c r="L1070" i="2"/>
  <c r="H1071" i="2"/>
  <c r="I1071" i="2"/>
  <c r="K1071" i="2"/>
  <c r="L1071" i="2"/>
  <c r="H1072" i="2"/>
  <c r="I1072" i="2"/>
  <c r="K1072" i="2"/>
  <c r="L1072" i="2"/>
  <c r="H1073" i="2"/>
  <c r="I1073" i="2"/>
  <c r="K1073" i="2"/>
  <c r="L1073" i="2"/>
  <c r="H1074" i="2"/>
  <c r="I1074" i="2"/>
  <c r="K1074" i="2"/>
  <c r="L1074" i="2"/>
  <c r="H1075" i="2"/>
  <c r="I1075" i="2"/>
  <c r="K1075" i="2"/>
  <c r="L1075" i="2"/>
  <c r="H1076" i="2"/>
  <c r="I1076" i="2"/>
  <c r="K1076" i="2"/>
  <c r="L1076" i="2"/>
  <c r="H1077" i="2"/>
  <c r="I1077" i="2"/>
  <c r="K1077" i="2"/>
  <c r="L1077" i="2"/>
  <c r="H1078" i="2"/>
  <c r="I1078" i="2"/>
  <c r="K1078" i="2"/>
  <c r="L1078" i="2"/>
  <c r="H1079" i="2"/>
  <c r="I1079" i="2"/>
  <c r="K1079" i="2"/>
  <c r="L1079" i="2"/>
  <c r="H1080" i="2"/>
  <c r="I1080" i="2"/>
  <c r="K1080" i="2"/>
  <c r="L1080" i="2"/>
  <c r="H1081" i="2"/>
  <c r="I1081" i="2"/>
  <c r="K1081" i="2"/>
  <c r="L1081" i="2"/>
  <c r="H1082" i="2"/>
  <c r="I1082" i="2"/>
  <c r="K1082" i="2"/>
  <c r="L1082" i="2"/>
  <c r="H1083" i="2"/>
  <c r="I1083" i="2"/>
  <c r="K1083" i="2"/>
  <c r="L1083" i="2"/>
  <c r="H1084" i="2"/>
  <c r="I1084" i="2"/>
  <c r="K1084" i="2"/>
  <c r="L1084" i="2"/>
  <c r="H1085" i="2"/>
  <c r="I1085" i="2"/>
  <c r="K1085" i="2"/>
  <c r="L1085" i="2"/>
  <c r="H1086" i="2"/>
  <c r="I1086" i="2"/>
  <c r="K1086" i="2"/>
  <c r="L1086" i="2"/>
  <c r="H1087" i="2"/>
  <c r="I1087" i="2"/>
  <c r="K1087" i="2"/>
  <c r="L1087" i="2"/>
  <c r="H1088" i="2"/>
  <c r="I1088" i="2"/>
  <c r="K1088" i="2"/>
  <c r="L1088" i="2"/>
  <c r="H1089" i="2"/>
  <c r="I1089" i="2"/>
  <c r="K1089" i="2"/>
  <c r="L1089" i="2"/>
  <c r="H1090" i="2"/>
  <c r="I1090" i="2"/>
  <c r="K1090" i="2"/>
  <c r="L1090" i="2"/>
  <c r="H1091" i="2"/>
  <c r="I1091" i="2"/>
  <c r="K1091" i="2"/>
  <c r="L1091" i="2"/>
  <c r="H1092" i="2"/>
  <c r="I1092" i="2"/>
  <c r="K1092" i="2"/>
  <c r="L1092" i="2"/>
  <c r="H1093" i="2"/>
  <c r="I1093" i="2"/>
  <c r="K1093" i="2"/>
  <c r="L1093" i="2"/>
  <c r="H1094" i="2"/>
  <c r="I1094" i="2"/>
  <c r="K1094" i="2"/>
  <c r="L1094" i="2"/>
  <c r="H1095" i="2"/>
  <c r="I1095" i="2"/>
  <c r="K1095" i="2"/>
  <c r="L1095" i="2"/>
  <c r="H1096" i="2"/>
  <c r="I1096" i="2"/>
  <c r="K1096" i="2"/>
  <c r="L1096" i="2"/>
  <c r="H1097" i="2"/>
  <c r="I1097" i="2"/>
  <c r="K1097" i="2"/>
  <c r="L1097" i="2"/>
  <c r="H1098" i="2"/>
  <c r="I1098" i="2"/>
  <c r="K1098" i="2"/>
  <c r="L1098" i="2"/>
  <c r="H1099" i="2"/>
  <c r="I1099" i="2"/>
  <c r="K1099" i="2"/>
  <c r="L1099" i="2"/>
  <c r="H1100" i="2"/>
  <c r="I1100" i="2"/>
  <c r="K1100" i="2"/>
  <c r="L1100" i="2"/>
  <c r="H1101" i="2"/>
  <c r="I1101" i="2"/>
  <c r="K1101" i="2"/>
  <c r="L1101" i="2"/>
  <c r="H1102" i="2"/>
  <c r="I1102" i="2"/>
  <c r="K1102" i="2"/>
  <c r="L1102" i="2"/>
  <c r="H1103" i="2"/>
  <c r="I1103" i="2"/>
  <c r="K1103" i="2"/>
  <c r="L1103" i="2"/>
  <c r="H1104" i="2"/>
  <c r="I1104" i="2"/>
  <c r="K1104" i="2"/>
  <c r="L1104" i="2"/>
  <c r="H1105" i="2"/>
  <c r="I1105" i="2"/>
  <c r="K1105" i="2"/>
  <c r="L1105" i="2"/>
  <c r="H1106" i="2"/>
  <c r="I1106" i="2"/>
  <c r="K1106" i="2"/>
  <c r="L1106" i="2"/>
  <c r="H1107" i="2"/>
  <c r="I1107" i="2"/>
  <c r="K1107" i="2"/>
  <c r="L1107" i="2"/>
  <c r="H1108" i="2"/>
  <c r="I1108" i="2"/>
  <c r="K1108" i="2"/>
  <c r="L1108" i="2"/>
  <c r="H1109" i="2"/>
  <c r="I1109" i="2"/>
  <c r="K1109" i="2"/>
  <c r="L1109" i="2"/>
  <c r="H1110" i="2"/>
  <c r="I1110" i="2"/>
  <c r="K1110" i="2"/>
  <c r="L1110" i="2"/>
  <c r="H1111" i="2"/>
  <c r="I1111" i="2"/>
  <c r="K1111" i="2"/>
  <c r="L1111" i="2"/>
  <c r="H1112" i="2"/>
  <c r="I1112" i="2"/>
  <c r="K1112" i="2"/>
  <c r="L1112" i="2"/>
  <c r="H1113" i="2"/>
  <c r="I1113" i="2"/>
  <c r="K1113" i="2"/>
  <c r="L1113" i="2"/>
  <c r="H1114" i="2"/>
  <c r="I1114" i="2"/>
  <c r="K1114" i="2"/>
  <c r="L1114" i="2"/>
  <c r="H1115" i="2"/>
  <c r="I1115" i="2"/>
  <c r="K1115" i="2"/>
  <c r="L1115" i="2"/>
  <c r="H1116" i="2"/>
  <c r="I1116" i="2"/>
  <c r="K1116" i="2"/>
  <c r="L1116" i="2"/>
  <c r="H1117" i="2"/>
  <c r="I1117" i="2"/>
  <c r="K1117" i="2"/>
  <c r="L1117" i="2"/>
  <c r="H1118" i="2"/>
  <c r="I1118" i="2"/>
  <c r="K1118" i="2"/>
  <c r="L1118" i="2"/>
  <c r="H1119" i="2"/>
  <c r="I1119" i="2"/>
  <c r="K1119" i="2"/>
  <c r="L1119" i="2"/>
  <c r="H1120" i="2"/>
  <c r="I1120" i="2"/>
  <c r="K1120" i="2"/>
  <c r="L1120" i="2"/>
  <c r="H1121" i="2"/>
  <c r="I1121" i="2"/>
  <c r="K1121" i="2"/>
  <c r="L1121" i="2"/>
  <c r="H1122" i="2"/>
  <c r="I1122" i="2"/>
  <c r="K1122" i="2"/>
  <c r="L1122" i="2"/>
  <c r="H1123" i="2"/>
  <c r="I1123" i="2"/>
  <c r="K1123" i="2"/>
  <c r="L1123" i="2"/>
  <c r="H1124" i="2"/>
  <c r="I1124" i="2"/>
  <c r="K1124" i="2"/>
  <c r="L1124" i="2"/>
  <c r="H1125" i="2"/>
  <c r="I1125" i="2"/>
  <c r="K1125" i="2"/>
  <c r="L1125" i="2"/>
  <c r="H1126" i="2"/>
  <c r="I1126" i="2"/>
  <c r="K1126" i="2"/>
  <c r="L1126" i="2"/>
  <c r="H1127" i="2"/>
  <c r="I1127" i="2"/>
  <c r="K1127" i="2"/>
  <c r="L1127" i="2"/>
  <c r="H1128" i="2"/>
  <c r="I1128" i="2"/>
  <c r="K1128" i="2"/>
  <c r="L1128" i="2"/>
  <c r="H1129" i="2"/>
  <c r="I1129" i="2"/>
  <c r="K1129" i="2"/>
  <c r="L1129" i="2"/>
  <c r="H1130" i="2"/>
  <c r="I1130" i="2"/>
  <c r="K1130" i="2"/>
  <c r="L1130" i="2"/>
  <c r="H1131" i="2"/>
  <c r="I1131" i="2"/>
  <c r="K1131" i="2"/>
  <c r="L1131" i="2"/>
  <c r="H1132" i="2"/>
  <c r="I1132" i="2"/>
  <c r="K1132" i="2"/>
  <c r="L1132" i="2"/>
  <c r="H1133" i="2"/>
  <c r="I1133" i="2"/>
  <c r="K1133" i="2"/>
  <c r="L1133" i="2"/>
  <c r="H1134" i="2"/>
  <c r="I1134" i="2"/>
  <c r="K1134" i="2"/>
  <c r="L1134" i="2"/>
  <c r="H1135" i="2"/>
  <c r="I1135" i="2"/>
  <c r="K1135" i="2"/>
  <c r="L1135" i="2"/>
  <c r="H1136" i="2"/>
  <c r="I1136" i="2"/>
  <c r="K1136" i="2"/>
  <c r="L1136" i="2"/>
  <c r="H1137" i="2"/>
  <c r="I1137" i="2"/>
  <c r="K1137" i="2"/>
  <c r="L1137" i="2"/>
  <c r="H1138" i="2"/>
  <c r="I1138" i="2"/>
  <c r="K1138" i="2"/>
  <c r="L1138" i="2"/>
  <c r="H1139" i="2"/>
  <c r="I1139" i="2"/>
  <c r="K1139" i="2"/>
  <c r="L1139" i="2"/>
  <c r="H1140" i="2"/>
  <c r="I1140" i="2"/>
  <c r="K1140" i="2"/>
  <c r="L1140" i="2"/>
  <c r="H1141" i="2"/>
  <c r="I1141" i="2"/>
  <c r="K1141" i="2"/>
  <c r="L1141" i="2"/>
  <c r="H1142" i="2"/>
  <c r="I1142" i="2"/>
  <c r="K1142" i="2"/>
  <c r="L1142" i="2"/>
  <c r="H1143" i="2"/>
  <c r="I1143" i="2"/>
  <c r="K1143" i="2"/>
  <c r="L1143" i="2"/>
  <c r="H1144" i="2"/>
  <c r="I1144" i="2"/>
  <c r="K1144" i="2"/>
  <c r="L1144" i="2"/>
  <c r="H1145" i="2"/>
  <c r="I1145" i="2"/>
  <c r="K1145" i="2"/>
  <c r="L1145" i="2"/>
  <c r="H1146" i="2"/>
  <c r="I1146" i="2"/>
  <c r="K1146" i="2"/>
  <c r="L1146" i="2"/>
  <c r="H1147" i="2"/>
  <c r="I1147" i="2"/>
  <c r="K1147" i="2"/>
  <c r="L1147" i="2"/>
  <c r="H1148" i="2"/>
  <c r="I1148" i="2"/>
  <c r="K1148" i="2"/>
  <c r="L1148" i="2"/>
  <c r="H1149" i="2"/>
  <c r="I1149" i="2"/>
  <c r="K1149" i="2"/>
  <c r="L1149" i="2"/>
  <c r="H1150" i="2"/>
  <c r="I1150" i="2"/>
  <c r="K1150" i="2"/>
  <c r="L1150" i="2"/>
  <c r="H1151" i="2"/>
  <c r="I1151" i="2"/>
  <c r="K1151" i="2"/>
  <c r="L1151" i="2"/>
  <c r="H1152" i="2"/>
  <c r="I1152" i="2"/>
  <c r="K1152" i="2"/>
  <c r="L1152" i="2"/>
  <c r="H1153" i="2"/>
  <c r="I1153" i="2"/>
  <c r="K1153" i="2"/>
  <c r="L1153" i="2"/>
  <c r="H1154" i="2"/>
  <c r="I1154" i="2"/>
  <c r="K1154" i="2"/>
  <c r="L1154" i="2"/>
  <c r="H1155" i="2"/>
  <c r="I1155" i="2"/>
  <c r="K1155" i="2"/>
  <c r="L1155" i="2"/>
  <c r="H1156" i="2"/>
  <c r="I1156" i="2"/>
  <c r="K1156" i="2"/>
  <c r="L1156" i="2"/>
  <c r="H1157" i="2"/>
  <c r="I1157" i="2"/>
  <c r="K1157" i="2"/>
  <c r="L1157" i="2"/>
  <c r="H1158" i="2"/>
  <c r="I1158" i="2"/>
  <c r="K1158" i="2"/>
  <c r="L1158" i="2"/>
  <c r="H1159" i="2"/>
  <c r="I1159" i="2"/>
  <c r="K1159" i="2"/>
  <c r="L1159" i="2"/>
  <c r="H1160" i="2"/>
  <c r="I1160" i="2"/>
  <c r="K1160" i="2"/>
  <c r="L1160" i="2"/>
  <c r="H1161" i="2"/>
  <c r="I1161" i="2"/>
  <c r="K1161" i="2"/>
  <c r="L1161" i="2"/>
  <c r="H1162" i="2"/>
  <c r="I1162" i="2"/>
  <c r="K1162" i="2"/>
  <c r="L1162" i="2"/>
  <c r="H1163" i="2"/>
  <c r="I1163" i="2"/>
  <c r="K1163" i="2"/>
  <c r="L1163" i="2"/>
  <c r="H1164" i="2"/>
  <c r="I1164" i="2"/>
  <c r="K1164" i="2"/>
  <c r="L1164" i="2"/>
  <c r="H1165" i="2"/>
  <c r="I1165" i="2"/>
  <c r="K1165" i="2"/>
  <c r="L1165" i="2"/>
  <c r="H1166" i="2"/>
  <c r="I1166" i="2"/>
  <c r="K1166" i="2"/>
  <c r="L1166" i="2"/>
  <c r="H1167" i="2"/>
  <c r="I1167" i="2"/>
  <c r="K1167" i="2"/>
  <c r="L1167" i="2"/>
  <c r="H1168" i="2"/>
  <c r="I1168" i="2"/>
  <c r="K1168" i="2"/>
  <c r="L1168" i="2"/>
  <c r="H1169" i="2"/>
  <c r="I1169" i="2"/>
  <c r="K1169" i="2"/>
  <c r="L1169" i="2"/>
  <c r="H1170" i="2"/>
  <c r="I1170" i="2"/>
  <c r="K1170" i="2"/>
  <c r="L1170" i="2"/>
  <c r="H1171" i="2"/>
  <c r="I1171" i="2"/>
  <c r="K1171" i="2"/>
  <c r="L1171" i="2"/>
  <c r="H1172" i="2"/>
  <c r="I1172" i="2"/>
  <c r="K1172" i="2"/>
  <c r="L1172" i="2"/>
  <c r="H1173" i="2"/>
  <c r="I1173" i="2"/>
  <c r="K1173" i="2"/>
  <c r="L1173" i="2"/>
  <c r="H1174" i="2"/>
  <c r="I1174" i="2"/>
  <c r="K1174" i="2"/>
  <c r="L1174" i="2"/>
  <c r="H1175" i="2"/>
  <c r="I1175" i="2"/>
  <c r="K1175" i="2"/>
  <c r="L1175" i="2"/>
  <c r="H1176" i="2"/>
  <c r="I1176" i="2"/>
  <c r="K1176" i="2"/>
  <c r="L1176" i="2"/>
  <c r="H1177" i="2"/>
  <c r="I1177" i="2"/>
  <c r="K1177" i="2"/>
  <c r="L1177" i="2"/>
  <c r="H1178" i="2"/>
  <c r="I1178" i="2"/>
  <c r="K1178" i="2"/>
  <c r="L1178" i="2"/>
  <c r="H1179" i="2"/>
  <c r="I1179" i="2"/>
  <c r="K1179" i="2"/>
  <c r="L1179" i="2"/>
  <c r="H1180" i="2"/>
  <c r="I1180" i="2"/>
  <c r="K1180" i="2"/>
  <c r="L1180" i="2"/>
  <c r="H1181" i="2"/>
  <c r="I1181" i="2"/>
  <c r="K1181" i="2"/>
  <c r="L1181" i="2"/>
  <c r="H1182" i="2"/>
  <c r="I1182" i="2"/>
  <c r="K1182" i="2"/>
  <c r="L1182" i="2"/>
  <c r="H1183" i="2"/>
  <c r="I1183" i="2"/>
  <c r="K1183" i="2"/>
  <c r="L1183" i="2"/>
  <c r="H1184" i="2"/>
  <c r="I1184" i="2"/>
  <c r="K1184" i="2"/>
  <c r="L1184" i="2"/>
  <c r="H1185" i="2"/>
  <c r="I1185" i="2"/>
  <c r="K1185" i="2"/>
  <c r="L1185" i="2"/>
  <c r="H1186" i="2"/>
  <c r="I1186" i="2"/>
  <c r="K1186" i="2"/>
  <c r="L1186" i="2"/>
  <c r="H1187" i="2"/>
  <c r="I1187" i="2"/>
  <c r="K1187" i="2"/>
  <c r="L1187" i="2"/>
  <c r="H1188" i="2"/>
  <c r="I1188" i="2"/>
  <c r="K1188" i="2"/>
  <c r="L1188" i="2"/>
  <c r="H1189" i="2"/>
  <c r="I1189" i="2"/>
  <c r="K1189" i="2"/>
  <c r="L1189" i="2"/>
  <c r="H1190" i="2"/>
  <c r="I1190" i="2"/>
  <c r="K1190" i="2"/>
  <c r="L1190" i="2"/>
  <c r="H1191" i="2"/>
  <c r="I1191" i="2"/>
  <c r="K1191" i="2"/>
  <c r="L1191" i="2"/>
  <c r="H1192" i="2"/>
  <c r="I1192" i="2"/>
  <c r="K1192" i="2"/>
  <c r="L1192" i="2"/>
  <c r="H1193" i="2"/>
  <c r="I1193" i="2"/>
  <c r="K1193" i="2"/>
  <c r="L1193" i="2"/>
  <c r="H1194" i="2"/>
  <c r="I1194" i="2"/>
  <c r="K1194" i="2"/>
  <c r="L1194" i="2"/>
  <c r="H1195" i="2"/>
  <c r="I1195" i="2"/>
  <c r="K1195" i="2"/>
  <c r="L1195" i="2"/>
  <c r="H1196" i="2"/>
  <c r="I1196" i="2"/>
  <c r="K1196" i="2"/>
  <c r="L1196" i="2"/>
  <c r="H1197" i="2"/>
  <c r="I1197" i="2"/>
  <c r="K1197" i="2"/>
  <c r="L1197" i="2"/>
  <c r="H1198" i="2"/>
  <c r="I1198" i="2"/>
  <c r="K1198" i="2"/>
  <c r="L1198" i="2"/>
  <c r="H1199" i="2"/>
  <c r="I1199" i="2"/>
  <c r="K1199" i="2"/>
  <c r="L1199" i="2"/>
  <c r="H1200" i="2"/>
  <c r="I1200" i="2"/>
  <c r="K1200" i="2"/>
  <c r="L1200" i="2"/>
  <c r="H1201" i="2"/>
  <c r="I1201" i="2"/>
  <c r="K1201" i="2"/>
  <c r="L1201" i="2"/>
  <c r="H1202" i="2"/>
  <c r="I1202" i="2"/>
  <c r="K1202" i="2"/>
  <c r="L1202" i="2"/>
  <c r="H1203" i="2"/>
  <c r="I1203" i="2"/>
  <c r="K1203" i="2"/>
  <c r="L1203" i="2"/>
  <c r="H1204" i="2"/>
  <c r="I1204" i="2"/>
  <c r="K1204" i="2"/>
  <c r="L1204" i="2"/>
  <c r="H1205" i="2"/>
  <c r="I1205" i="2"/>
  <c r="K1205" i="2"/>
  <c r="L1205" i="2"/>
  <c r="H1206" i="2"/>
  <c r="I1206" i="2"/>
  <c r="K1206" i="2"/>
  <c r="L1206" i="2"/>
  <c r="H1207" i="2"/>
  <c r="I1207" i="2"/>
  <c r="K1207" i="2"/>
  <c r="L1207" i="2"/>
  <c r="H1208" i="2"/>
  <c r="I1208" i="2"/>
  <c r="K1208" i="2"/>
  <c r="L1208" i="2"/>
  <c r="H1209" i="2"/>
  <c r="I1209" i="2"/>
  <c r="K1209" i="2"/>
  <c r="L1209" i="2"/>
  <c r="H1210" i="2"/>
  <c r="I1210" i="2"/>
  <c r="K1210" i="2"/>
  <c r="L1210" i="2"/>
  <c r="H1211" i="2"/>
  <c r="I1211" i="2"/>
  <c r="K1211" i="2"/>
  <c r="L1211" i="2"/>
  <c r="H1212" i="2"/>
  <c r="I1212" i="2"/>
  <c r="K1212" i="2"/>
  <c r="L1212" i="2"/>
  <c r="H1213" i="2"/>
  <c r="I1213" i="2"/>
  <c r="K1213" i="2"/>
  <c r="L1213" i="2"/>
  <c r="H1214" i="2"/>
  <c r="I1214" i="2"/>
  <c r="K1214" i="2"/>
  <c r="L1214" i="2"/>
  <c r="H1215" i="2"/>
  <c r="I1215" i="2"/>
  <c r="K1215" i="2"/>
  <c r="L1215" i="2"/>
  <c r="H1216" i="2"/>
  <c r="I1216" i="2"/>
  <c r="K1216" i="2"/>
  <c r="L1216" i="2"/>
  <c r="H1217" i="2"/>
  <c r="I1217" i="2"/>
  <c r="K1217" i="2"/>
  <c r="L1217" i="2"/>
  <c r="H1218" i="2"/>
  <c r="I1218" i="2"/>
  <c r="K1218" i="2"/>
  <c r="L1218" i="2"/>
  <c r="H1219" i="2"/>
  <c r="I1219" i="2"/>
  <c r="K1219" i="2"/>
  <c r="L1219" i="2"/>
  <c r="H1220" i="2"/>
  <c r="I1220" i="2"/>
  <c r="K1220" i="2"/>
  <c r="L1220" i="2"/>
  <c r="H1221" i="2"/>
  <c r="I1221" i="2"/>
  <c r="K1221" i="2"/>
  <c r="L1221" i="2"/>
  <c r="H1222" i="2"/>
  <c r="I1222" i="2"/>
  <c r="K1222" i="2"/>
  <c r="L1222" i="2"/>
  <c r="H1223" i="2"/>
  <c r="I1223" i="2"/>
  <c r="K1223" i="2"/>
  <c r="L1223" i="2"/>
  <c r="H1224" i="2"/>
  <c r="I1224" i="2"/>
  <c r="K1224" i="2"/>
  <c r="L1224" i="2"/>
  <c r="H1225" i="2"/>
  <c r="I1225" i="2"/>
  <c r="K1225" i="2"/>
  <c r="L1225" i="2"/>
  <c r="H1226" i="2"/>
  <c r="I1226" i="2"/>
  <c r="K1226" i="2"/>
  <c r="L1226" i="2"/>
  <c r="H1227" i="2"/>
  <c r="I1227" i="2"/>
  <c r="K1227" i="2"/>
  <c r="L1227" i="2"/>
  <c r="H1228" i="2"/>
  <c r="I1228" i="2"/>
  <c r="K1228" i="2"/>
  <c r="L1228" i="2"/>
  <c r="H1229" i="2"/>
  <c r="I1229" i="2"/>
  <c r="K1229" i="2"/>
  <c r="L1229" i="2"/>
  <c r="H1230" i="2"/>
  <c r="I1230" i="2"/>
  <c r="K1230" i="2"/>
  <c r="L1230" i="2"/>
  <c r="H1231" i="2"/>
  <c r="I1231" i="2"/>
  <c r="K1231" i="2"/>
  <c r="L1231" i="2"/>
  <c r="H1232" i="2"/>
  <c r="I1232" i="2"/>
  <c r="K1232" i="2"/>
  <c r="L1232" i="2"/>
  <c r="H1233" i="2"/>
  <c r="I1233" i="2"/>
  <c r="K1233" i="2"/>
  <c r="L1233" i="2"/>
  <c r="H1234" i="2"/>
  <c r="I1234" i="2"/>
  <c r="K1234" i="2"/>
  <c r="L1234" i="2"/>
  <c r="H1235" i="2"/>
  <c r="I1235" i="2"/>
  <c r="K1235" i="2"/>
  <c r="L1235" i="2"/>
  <c r="H1236" i="2"/>
  <c r="I1236" i="2"/>
  <c r="K1236" i="2"/>
  <c r="L1236" i="2"/>
  <c r="H1237" i="2"/>
  <c r="I1237" i="2"/>
  <c r="K1237" i="2"/>
  <c r="L1237" i="2"/>
  <c r="H1238" i="2"/>
  <c r="I1238" i="2"/>
  <c r="K1238" i="2"/>
  <c r="L1238" i="2"/>
  <c r="H1239" i="2"/>
  <c r="I1239" i="2"/>
  <c r="K1239" i="2"/>
  <c r="L1239" i="2"/>
  <c r="H1240" i="2"/>
  <c r="I1240" i="2"/>
  <c r="K1240" i="2"/>
  <c r="L1240" i="2"/>
  <c r="H1241" i="2"/>
  <c r="I1241" i="2"/>
  <c r="K1241" i="2"/>
  <c r="L1241" i="2"/>
  <c r="H1242" i="2"/>
  <c r="I1242" i="2"/>
  <c r="K1242" i="2"/>
  <c r="L1242" i="2"/>
  <c r="H1243" i="2"/>
  <c r="I1243" i="2"/>
  <c r="K1243" i="2"/>
  <c r="L1243" i="2"/>
  <c r="H1244" i="2"/>
  <c r="I1244" i="2"/>
  <c r="K1244" i="2"/>
  <c r="L1244" i="2"/>
  <c r="H1245" i="2"/>
  <c r="I1245" i="2"/>
  <c r="K1245" i="2"/>
  <c r="L1245" i="2"/>
  <c r="H1246" i="2"/>
  <c r="I1246" i="2"/>
  <c r="K1246" i="2"/>
  <c r="L1246" i="2"/>
  <c r="H1247" i="2"/>
  <c r="I1247" i="2"/>
  <c r="K1247" i="2"/>
  <c r="L1247" i="2"/>
  <c r="H1248" i="2"/>
  <c r="I1248" i="2"/>
  <c r="K1248" i="2"/>
  <c r="L1248" i="2"/>
  <c r="H1249" i="2"/>
  <c r="I1249" i="2"/>
  <c r="K1249" i="2"/>
  <c r="L1249" i="2"/>
  <c r="H1250" i="2"/>
  <c r="I1250" i="2"/>
  <c r="K1250" i="2"/>
  <c r="L1250" i="2"/>
  <c r="H1251" i="2"/>
  <c r="I1251" i="2"/>
  <c r="K1251" i="2"/>
  <c r="L1251" i="2"/>
  <c r="H1252" i="2"/>
  <c r="I1252" i="2"/>
  <c r="K1252" i="2"/>
  <c r="L1252" i="2"/>
  <c r="H1253" i="2"/>
  <c r="I1253" i="2"/>
  <c r="K1253" i="2"/>
  <c r="L1253" i="2"/>
  <c r="H1254" i="2"/>
  <c r="I1254" i="2"/>
  <c r="K1254" i="2"/>
  <c r="L1254" i="2"/>
  <c r="H1255" i="2"/>
  <c r="I1255" i="2"/>
  <c r="K1255" i="2"/>
  <c r="L1255" i="2"/>
  <c r="H1256" i="2"/>
  <c r="I1256" i="2"/>
  <c r="K1256" i="2"/>
  <c r="L1256" i="2"/>
  <c r="H1257" i="2"/>
  <c r="I1257" i="2"/>
  <c r="K1257" i="2"/>
  <c r="L1257" i="2"/>
  <c r="H1258" i="2"/>
  <c r="I1258" i="2"/>
  <c r="K1258" i="2"/>
  <c r="L1258" i="2"/>
  <c r="H1259" i="2"/>
  <c r="I1259" i="2"/>
  <c r="K1259" i="2"/>
  <c r="L1259" i="2"/>
  <c r="H1260" i="2"/>
  <c r="I1260" i="2"/>
  <c r="K1260" i="2"/>
  <c r="L1260" i="2"/>
  <c r="H1261" i="2"/>
  <c r="I1261" i="2"/>
  <c r="K1261" i="2"/>
  <c r="L1261" i="2"/>
  <c r="H1262" i="2"/>
  <c r="I1262" i="2"/>
  <c r="K1262" i="2"/>
  <c r="L1262" i="2"/>
  <c r="H1263" i="2"/>
  <c r="I1263" i="2"/>
  <c r="K1263" i="2"/>
  <c r="L1263" i="2"/>
  <c r="H1264" i="2"/>
  <c r="I1264" i="2"/>
  <c r="K1264" i="2"/>
  <c r="L1264" i="2"/>
  <c r="H1265" i="2"/>
  <c r="I1265" i="2"/>
  <c r="K1265" i="2"/>
  <c r="L1265" i="2"/>
  <c r="H1266" i="2"/>
  <c r="I1266" i="2"/>
  <c r="K1266" i="2"/>
  <c r="L1266" i="2"/>
  <c r="H1267" i="2"/>
  <c r="I1267" i="2"/>
  <c r="K1267" i="2"/>
  <c r="L1267" i="2"/>
  <c r="H1268" i="2"/>
  <c r="I1268" i="2"/>
  <c r="K1268" i="2"/>
  <c r="L1268" i="2"/>
  <c r="H1269" i="2"/>
  <c r="I1269" i="2"/>
  <c r="K1269" i="2"/>
  <c r="L1269" i="2"/>
  <c r="H1270" i="2"/>
  <c r="I1270" i="2"/>
  <c r="K1270" i="2"/>
  <c r="L1270" i="2"/>
  <c r="H1271" i="2"/>
  <c r="I1271" i="2"/>
  <c r="K1271" i="2"/>
  <c r="L1271" i="2"/>
  <c r="H1272" i="2"/>
  <c r="I1272" i="2"/>
  <c r="K1272" i="2"/>
  <c r="L1272" i="2"/>
  <c r="H1273" i="2"/>
  <c r="I1273" i="2"/>
  <c r="K1273" i="2"/>
  <c r="L1273" i="2"/>
  <c r="H1274" i="2"/>
  <c r="I1274" i="2"/>
  <c r="K1274" i="2"/>
  <c r="L1274" i="2"/>
  <c r="H1275" i="2"/>
  <c r="I1275" i="2"/>
  <c r="K1275" i="2"/>
  <c r="L1275" i="2"/>
  <c r="H1276" i="2"/>
  <c r="I1276" i="2"/>
  <c r="K1276" i="2"/>
  <c r="L1276" i="2"/>
  <c r="H1277" i="2"/>
  <c r="I1277" i="2"/>
  <c r="K1277" i="2"/>
  <c r="L1277" i="2"/>
  <c r="H1278" i="2"/>
  <c r="I1278" i="2"/>
  <c r="K1278" i="2"/>
  <c r="L1278" i="2"/>
  <c r="H1279" i="2"/>
  <c r="I1279" i="2"/>
  <c r="K1279" i="2"/>
  <c r="L1279" i="2"/>
  <c r="H1280" i="2"/>
  <c r="I1280" i="2"/>
  <c r="K1280" i="2"/>
  <c r="L1280" i="2"/>
  <c r="H1281" i="2"/>
  <c r="I1281" i="2"/>
  <c r="K1281" i="2"/>
  <c r="L1281" i="2"/>
  <c r="H1282" i="2"/>
  <c r="I1282" i="2"/>
  <c r="K1282" i="2"/>
  <c r="L1282" i="2"/>
  <c r="H1283" i="2"/>
  <c r="I1283" i="2"/>
  <c r="K1283" i="2"/>
  <c r="L1283" i="2"/>
  <c r="H1284" i="2"/>
  <c r="I1284" i="2"/>
  <c r="K1284" i="2"/>
  <c r="L1284" i="2"/>
  <c r="H1285" i="2"/>
  <c r="I1285" i="2"/>
  <c r="K1285" i="2"/>
  <c r="L1285" i="2"/>
  <c r="H1286" i="2"/>
  <c r="I1286" i="2"/>
  <c r="K1286" i="2"/>
  <c r="L1286" i="2"/>
  <c r="H1287" i="2"/>
  <c r="I1287" i="2"/>
  <c r="K1287" i="2"/>
  <c r="L1287" i="2"/>
  <c r="H1288" i="2"/>
  <c r="I1288" i="2"/>
  <c r="K1288" i="2"/>
  <c r="L1288" i="2"/>
  <c r="H1289" i="2"/>
  <c r="I1289" i="2"/>
  <c r="K1289" i="2"/>
  <c r="L1289" i="2"/>
  <c r="H1290" i="2"/>
  <c r="I1290" i="2"/>
  <c r="K1290" i="2"/>
  <c r="L1290" i="2"/>
  <c r="H1291" i="2"/>
  <c r="I1291" i="2"/>
  <c r="K1291" i="2"/>
  <c r="L1291" i="2"/>
  <c r="H1292" i="2"/>
  <c r="I1292" i="2"/>
  <c r="K1292" i="2"/>
  <c r="L1292" i="2"/>
  <c r="H1293" i="2"/>
  <c r="I1293" i="2"/>
  <c r="K1293" i="2"/>
  <c r="L1293" i="2"/>
  <c r="H1294" i="2"/>
  <c r="I1294" i="2"/>
  <c r="K1294" i="2"/>
  <c r="L1294" i="2"/>
  <c r="H1295" i="2"/>
  <c r="I1295" i="2"/>
  <c r="K1295" i="2"/>
  <c r="L1295" i="2"/>
  <c r="H1296" i="2"/>
  <c r="I1296" i="2"/>
  <c r="K1296" i="2"/>
  <c r="L1296" i="2"/>
  <c r="H1297" i="2"/>
  <c r="I1297" i="2"/>
  <c r="K1297" i="2"/>
  <c r="L1297" i="2"/>
  <c r="H1298" i="2"/>
  <c r="I1298" i="2"/>
  <c r="K1298" i="2"/>
  <c r="L1298" i="2"/>
  <c r="H1299" i="2"/>
  <c r="I1299" i="2"/>
  <c r="K1299" i="2"/>
  <c r="L1299" i="2"/>
  <c r="H1300" i="2"/>
  <c r="I1300" i="2"/>
  <c r="K1300" i="2"/>
  <c r="L1300" i="2"/>
  <c r="H1301" i="2"/>
  <c r="I1301" i="2"/>
  <c r="K1301" i="2"/>
  <c r="L1301" i="2"/>
  <c r="H1302" i="2"/>
  <c r="I1302" i="2"/>
  <c r="K1302" i="2"/>
  <c r="L1302" i="2"/>
  <c r="H1303" i="2"/>
  <c r="I1303" i="2"/>
  <c r="K1303" i="2"/>
  <c r="L1303" i="2"/>
  <c r="H1304" i="2"/>
  <c r="I1304" i="2"/>
  <c r="K1304" i="2"/>
  <c r="L1304" i="2"/>
  <c r="H1305" i="2"/>
  <c r="I1305" i="2"/>
  <c r="K1305" i="2"/>
  <c r="L1305" i="2"/>
  <c r="H1306" i="2"/>
  <c r="I1306" i="2"/>
  <c r="K1306" i="2"/>
  <c r="L1306" i="2"/>
  <c r="H1307" i="2"/>
  <c r="I1307" i="2"/>
  <c r="K1307" i="2"/>
  <c r="L1307" i="2"/>
  <c r="H1308" i="2"/>
  <c r="I1308" i="2"/>
  <c r="K1308" i="2"/>
  <c r="L1308" i="2"/>
  <c r="H1309" i="2"/>
  <c r="I1309" i="2"/>
  <c r="K1309" i="2"/>
  <c r="L1309" i="2"/>
  <c r="H1310" i="2"/>
  <c r="I1310" i="2"/>
  <c r="K1310" i="2"/>
  <c r="L1310" i="2"/>
  <c r="H1311" i="2"/>
  <c r="I1311" i="2"/>
  <c r="K1311" i="2"/>
  <c r="L1311" i="2"/>
  <c r="H1312" i="2"/>
  <c r="I1312" i="2"/>
  <c r="K1312" i="2"/>
  <c r="L1312" i="2"/>
  <c r="H1313" i="2"/>
  <c r="I1313" i="2"/>
  <c r="K1313" i="2"/>
  <c r="L1313" i="2"/>
  <c r="H1314" i="2"/>
  <c r="I1314" i="2"/>
  <c r="K1314" i="2"/>
  <c r="L1314" i="2"/>
  <c r="H1315" i="2"/>
  <c r="I1315" i="2"/>
  <c r="K1315" i="2"/>
  <c r="L1315" i="2"/>
  <c r="H1316" i="2"/>
  <c r="I1316" i="2"/>
  <c r="K1316" i="2"/>
  <c r="L1316" i="2"/>
  <c r="H1317" i="2"/>
  <c r="I1317" i="2"/>
  <c r="K1317" i="2"/>
  <c r="L1317" i="2"/>
  <c r="H1318" i="2"/>
  <c r="I1318" i="2"/>
  <c r="K1318" i="2"/>
  <c r="L1318" i="2"/>
  <c r="H1319" i="2"/>
  <c r="I1319" i="2"/>
  <c r="K1319" i="2"/>
  <c r="L1319" i="2"/>
  <c r="H1320" i="2"/>
  <c r="I1320" i="2"/>
  <c r="K1320" i="2"/>
  <c r="L1320" i="2"/>
  <c r="H1321" i="2"/>
  <c r="I1321" i="2"/>
  <c r="K1321" i="2"/>
  <c r="L1321" i="2"/>
  <c r="H1322" i="2"/>
  <c r="I1322" i="2"/>
  <c r="K1322" i="2"/>
  <c r="L1322" i="2"/>
  <c r="H1323" i="2"/>
  <c r="I1323" i="2"/>
  <c r="K1323" i="2"/>
  <c r="L1323" i="2"/>
  <c r="H1324" i="2"/>
  <c r="I1324" i="2"/>
  <c r="K1324" i="2"/>
  <c r="L1324" i="2"/>
  <c r="H1325" i="2"/>
  <c r="I1325" i="2"/>
  <c r="K1325" i="2"/>
  <c r="L1325" i="2"/>
  <c r="H1326" i="2"/>
  <c r="I1326" i="2"/>
  <c r="K1326" i="2"/>
  <c r="L1326" i="2"/>
  <c r="H1327" i="2"/>
  <c r="I1327" i="2"/>
  <c r="K1327" i="2"/>
  <c r="L1327" i="2"/>
  <c r="H1328" i="2"/>
  <c r="I1328" i="2"/>
  <c r="K1328" i="2"/>
  <c r="L1328" i="2"/>
  <c r="H1329" i="2"/>
  <c r="I1329" i="2"/>
  <c r="K1329" i="2"/>
  <c r="L1329" i="2"/>
  <c r="H1330" i="2"/>
  <c r="I1330" i="2"/>
  <c r="K1330" i="2"/>
  <c r="L1330" i="2"/>
  <c r="H1331" i="2"/>
  <c r="I1331" i="2"/>
  <c r="K1331" i="2"/>
  <c r="L1331" i="2"/>
  <c r="H1332" i="2"/>
  <c r="I1332" i="2"/>
  <c r="K1332" i="2"/>
  <c r="L1332" i="2"/>
  <c r="H1333" i="2"/>
  <c r="I1333" i="2"/>
  <c r="K1333" i="2"/>
  <c r="L1333" i="2"/>
  <c r="H1334" i="2"/>
  <c r="I1334" i="2"/>
  <c r="K1334" i="2"/>
  <c r="L1334" i="2"/>
  <c r="H1335" i="2"/>
  <c r="I1335" i="2"/>
  <c r="K1335" i="2"/>
  <c r="L1335" i="2"/>
  <c r="H1336" i="2"/>
  <c r="I1336" i="2"/>
  <c r="K1336" i="2"/>
  <c r="L1336" i="2"/>
  <c r="H1337" i="2"/>
  <c r="I1337" i="2"/>
  <c r="K1337" i="2"/>
  <c r="L1337" i="2"/>
  <c r="H1338" i="2"/>
  <c r="I1338" i="2"/>
  <c r="K1338" i="2"/>
  <c r="L1338" i="2"/>
  <c r="H1339" i="2"/>
  <c r="I1339" i="2"/>
  <c r="K1339" i="2"/>
  <c r="L1339" i="2"/>
  <c r="H1340" i="2"/>
  <c r="I1340" i="2"/>
  <c r="K1340" i="2"/>
  <c r="L1340" i="2"/>
  <c r="H1341" i="2"/>
  <c r="I1341" i="2"/>
  <c r="K1341" i="2"/>
  <c r="L1341" i="2"/>
  <c r="H1342" i="2"/>
  <c r="I1342" i="2"/>
  <c r="K1342" i="2"/>
  <c r="L1342" i="2"/>
  <c r="H1343" i="2"/>
  <c r="I1343" i="2"/>
  <c r="K1343" i="2"/>
  <c r="L1343" i="2"/>
  <c r="H1344" i="2"/>
  <c r="I1344" i="2"/>
  <c r="K1344" i="2"/>
  <c r="L1344" i="2"/>
  <c r="H1345" i="2"/>
  <c r="I1345" i="2"/>
  <c r="K1345" i="2"/>
  <c r="L1345" i="2"/>
  <c r="H1346" i="2"/>
  <c r="I1346" i="2"/>
  <c r="K1346" i="2"/>
  <c r="L1346" i="2"/>
  <c r="H1347" i="2"/>
  <c r="I1347" i="2"/>
  <c r="K1347" i="2"/>
  <c r="L1347" i="2"/>
  <c r="H1348" i="2"/>
  <c r="I1348" i="2"/>
  <c r="K1348" i="2"/>
  <c r="L1348" i="2"/>
  <c r="H1349" i="2"/>
  <c r="I1349" i="2"/>
  <c r="K1349" i="2"/>
  <c r="L1349" i="2"/>
  <c r="H1350" i="2"/>
  <c r="I1350" i="2"/>
  <c r="K1350" i="2"/>
  <c r="L1350" i="2"/>
  <c r="H1351" i="2"/>
  <c r="I1351" i="2"/>
  <c r="K1351" i="2"/>
  <c r="L1351" i="2"/>
  <c r="H1352" i="2"/>
  <c r="I1352" i="2"/>
  <c r="K1352" i="2"/>
  <c r="L1352" i="2"/>
  <c r="H1353" i="2"/>
  <c r="I1353" i="2"/>
  <c r="K1353" i="2"/>
  <c r="L1353" i="2"/>
  <c r="H1354" i="2"/>
  <c r="I1354" i="2"/>
  <c r="K1354" i="2"/>
  <c r="L1354" i="2"/>
  <c r="H1355" i="2"/>
  <c r="I1355" i="2"/>
  <c r="K1355" i="2"/>
  <c r="L1355" i="2"/>
  <c r="H1356" i="2"/>
  <c r="I1356" i="2"/>
  <c r="K1356" i="2"/>
  <c r="L1356" i="2"/>
  <c r="H1357" i="2"/>
  <c r="I1357" i="2"/>
  <c r="K1357" i="2"/>
  <c r="L1357" i="2"/>
  <c r="H1358" i="2"/>
  <c r="I1358" i="2"/>
  <c r="K1358" i="2"/>
  <c r="L1358" i="2"/>
  <c r="H1359" i="2"/>
  <c r="I1359" i="2"/>
  <c r="K1359" i="2"/>
  <c r="L1359" i="2"/>
  <c r="H1360" i="2"/>
  <c r="I1360" i="2"/>
  <c r="K1360" i="2"/>
  <c r="L1360" i="2"/>
  <c r="H1361" i="2"/>
  <c r="I1361" i="2"/>
  <c r="K1361" i="2"/>
  <c r="L1361" i="2"/>
  <c r="H1362" i="2"/>
  <c r="I1362" i="2"/>
  <c r="K1362" i="2"/>
  <c r="L1362" i="2"/>
  <c r="H1363" i="2"/>
  <c r="I1363" i="2"/>
  <c r="K1363" i="2"/>
  <c r="L1363" i="2"/>
  <c r="H1364" i="2"/>
  <c r="I1364" i="2"/>
  <c r="K1364" i="2"/>
  <c r="L1364" i="2"/>
  <c r="H1365" i="2"/>
  <c r="I1365" i="2"/>
  <c r="K1365" i="2"/>
  <c r="L1365" i="2"/>
  <c r="H1366" i="2"/>
  <c r="I1366" i="2"/>
  <c r="K1366" i="2"/>
  <c r="L1366" i="2"/>
  <c r="H1367" i="2"/>
  <c r="I1367" i="2"/>
  <c r="K1367" i="2"/>
  <c r="L1367" i="2"/>
  <c r="H1368" i="2"/>
  <c r="I1368" i="2"/>
  <c r="K1368" i="2"/>
  <c r="L1368" i="2"/>
  <c r="H1369" i="2"/>
  <c r="I1369" i="2"/>
  <c r="K1369" i="2"/>
  <c r="L1369" i="2"/>
  <c r="H1370" i="2"/>
  <c r="I1370" i="2"/>
  <c r="K1370" i="2"/>
  <c r="L1370" i="2"/>
  <c r="H1371" i="2"/>
  <c r="I1371" i="2"/>
  <c r="K1371" i="2"/>
  <c r="L1371" i="2"/>
  <c r="H1372" i="2"/>
  <c r="I1372" i="2"/>
  <c r="K1372" i="2"/>
  <c r="L1372" i="2"/>
  <c r="H1373" i="2"/>
  <c r="I1373" i="2"/>
  <c r="K1373" i="2"/>
  <c r="L1373" i="2"/>
  <c r="H1374" i="2"/>
  <c r="I1374" i="2"/>
  <c r="K1374" i="2"/>
  <c r="L1374" i="2"/>
  <c r="H1375" i="2"/>
  <c r="I1375" i="2"/>
  <c r="K1375" i="2"/>
  <c r="L1375" i="2"/>
  <c r="H1376" i="2"/>
  <c r="I1376" i="2"/>
  <c r="K1376" i="2"/>
  <c r="L1376" i="2"/>
  <c r="H1377" i="2"/>
  <c r="I1377" i="2"/>
  <c r="K1377" i="2"/>
  <c r="L1377" i="2"/>
  <c r="H1378" i="2"/>
  <c r="I1378" i="2"/>
  <c r="K1378" i="2"/>
  <c r="L1378" i="2"/>
  <c r="H1379" i="2"/>
  <c r="I1379" i="2"/>
  <c r="K1379" i="2"/>
  <c r="L1379" i="2"/>
  <c r="H1380" i="2"/>
  <c r="I1380" i="2"/>
  <c r="K1380" i="2"/>
  <c r="L1380" i="2"/>
  <c r="H1381" i="2"/>
  <c r="I1381" i="2"/>
  <c r="K1381" i="2"/>
  <c r="L1381" i="2"/>
  <c r="H1382" i="2"/>
  <c r="I1382" i="2"/>
  <c r="K1382" i="2"/>
  <c r="L1382" i="2"/>
  <c r="H1383" i="2"/>
  <c r="I1383" i="2"/>
  <c r="K1383" i="2"/>
  <c r="L1383" i="2"/>
  <c r="H1384" i="2"/>
  <c r="I1384" i="2"/>
  <c r="K1384" i="2"/>
  <c r="L1384" i="2"/>
  <c r="H1385" i="2"/>
  <c r="I1385" i="2"/>
  <c r="K1385" i="2"/>
  <c r="L1385" i="2"/>
  <c r="H1386" i="2"/>
  <c r="I1386" i="2"/>
  <c r="K1386" i="2"/>
  <c r="L1386" i="2"/>
  <c r="H1387" i="2"/>
  <c r="I1387" i="2"/>
  <c r="K1387" i="2"/>
  <c r="L1387" i="2"/>
  <c r="H1388" i="2"/>
  <c r="I1388" i="2"/>
  <c r="K1388" i="2"/>
  <c r="L1388" i="2"/>
  <c r="H1389" i="2"/>
  <c r="I1389" i="2"/>
  <c r="K1389" i="2"/>
  <c r="L1389" i="2"/>
  <c r="H1390" i="2"/>
  <c r="I1390" i="2"/>
  <c r="K1390" i="2"/>
  <c r="L1390" i="2"/>
  <c r="H1391" i="2"/>
  <c r="I1391" i="2"/>
  <c r="K1391" i="2"/>
  <c r="L1391" i="2"/>
  <c r="H1392" i="2"/>
  <c r="I1392" i="2"/>
  <c r="K1392" i="2"/>
  <c r="L1392" i="2"/>
  <c r="H1393" i="2"/>
  <c r="I1393" i="2"/>
  <c r="K1393" i="2"/>
  <c r="L1393" i="2"/>
  <c r="H1394" i="2"/>
  <c r="I1394" i="2"/>
  <c r="K1394" i="2"/>
  <c r="L1394" i="2"/>
  <c r="H1395" i="2"/>
  <c r="I1395" i="2"/>
  <c r="K1395" i="2"/>
  <c r="L1395" i="2"/>
  <c r="H1396" i="2"/>
  <c r="I1396" i="2"/>
  <c r="K1396" i="2"/>
  <c r="L1396" i="2"/>
  <c r="H1397" i="2"/>
  <c r="I1397" i="2"/>
  <c r="K1397" i="2"/>
  <c r="L1397" i="2"/>
  <c r="H1398" i="2"/>
  <c r="I1398" i="2"/>
  <c r="K1398" i="2"/>
  <c r="L1398" i="2"/>
  <c r="H1399" i="2"/>
  <c r="I1399" i="2"/>
  <c r="K1399" i="2"/>
  <c r="L1399" i="2"/>
  <c r="H1400" i="2"/>
  <c r="I1400" i="2"/>
  <c r="K1400" i="2"/>
  <c r="L1400" i="2"/>
  <c r="H1401" i="2"/>
  <c r="I1401" i="2"/>
  <c r="K1401" i="2"/>
  <c r="L1401" i="2"/>
  <c r="H1402" i="2"/>
  <c r="I1402" i="2"/>
  <c r="K1402" i="2"/>
  <c r="L1402" i="2"/>
  <c r="H1403" i="2"/>
  <c r="I1403" i="2"/>
  <c r="K1403" i="2"/>
  <c r="L1403" i="2"/>
  <c r="H1404" i="2"/>
  <c r="I1404" i="2"/>
  <c r="K1404" i="2"/>
  <c r="L1404" i="2"/>
  <c r="H1405" i="2"/>
  <c r="I1405" i="2"/>
  <c r="K1405" i="2"/>
  <c r="L1405" i="2"/>
  <c r="H1406" i="2"/>
  <c r="I1406" i="2"/>
  <c r="K1406" i="2"/>
  <c r="L1406" i="2"/>
  <c r="H1407" i="2"/>
  <c r="I1407" i="2"/>
  <c r="K1407" i="2"/>
  <c r="L1407" i="2"/>
  <c r="H1408" i="2"/>
  <c r="I1408" i="2"/>
  <c r="K1408" i="2"/>
  <c r="L1408" i="2"/>
  <c r="H1409" i="2"/>
  <c r="I1409" i="2"/>
  <c r="K1409" i="2"/>
  <c r="L1409" i="2"/>
  <c r="H1410" i="2"/>
  <c r="I1410" i="2"/>
  <c r="K1410" i="2"/>
  <c r="L1410" i="2"/>
  <c r="H1411" i="2"/>
  <c r="I1411" i="2"/>
  <c r="K1411" i="2"/>
  <c r="L1411" i="2"/>
  <c r="H1412" i="2"/>
  <c r="I1412" i="2"/>
  <c r="K1412" i="2"/>
  <c r="L1412" i="2"/>
  <c r="H1413" i="2"/>
  <c r="I1413" i="2"/>
  <c r="K1413" i="2"/>
  <c r="L1413" i="2"/>
  <c r="H1414" i="2"/>
  <c r="I1414" i="2"/>
  <c r="K1414" i="2"/>
  <c r="L1414" i="2"/>
  <c r="H1415" i="2"/>
  <c r="I1415" i="2"/>
  <c r="K1415" i="2"/>
  <c r="L1415" i="2"/>
  <c r="H1416" i="2"/>
  <c r="I1416" i="2"/>
  <c r="K1416" i="2"/>
  <c r="L1416" i="2"/>
  <c r="H1417" i="2"/>
  <c r="I1417" i="2"/>
  <c r="K1417" i="2"/>
  <c r="L1417" i="2"/>
  <c r="H1418" i="2"/>
  <c r="I1418" i="2"/>
  <c r="K1418" i="2"/>
  <c r="L1418" i="2"/>
  <c r="H1419" i="2"/>
  <c r="I1419" i="2"/>
  <c r="K1419" i="2"/>
  <c r="L1419" i="2"/>
  <c r="H1420" i="2"/>
  <c r="I1420" i="2"/>
  <c r="K1420" i="2"/>
  <c r="L1420" i="2"/>
  <c r="H1421" i="2"/>
  <c r="I1421" i="2"/>
  <c r="K1421" i="2"/>
  <c r="L1421" i="2"/>
  <c r="H1422" i="2"/>
  <c r="I1422" i="2"/>
  <c r="K1422" i="2"/>
  <c r="L1422" i="2"/>
  <c r="H1423" i="2"/>
  <c r="I1423" i="2"/>
  <c r="K1423" i="2"/>
  <c r="L1423" i="2"/>
  <c r="H1424" i="2"/>
  <c r="I1424" i="2"/>
  <c r="K1424" i="2"/>
  <c r="L1424" i="2"/>
  <c r="H1425" i="2"/>
  <c r="I1425" i="2"/>
  <c r="K1425" i="2"/>
  <c r="L1425" i="2"/>
  <c r="H1426" i="2"/>
  <c r="I1426" i="2"/>
  <c r="K1426" i="2"/>
  <c r="L1426" i="2"/>
  <c r="H1427" i="2"/>
  <c r="I1427" i="2"/>
  <c r="K1427" i="2"/>
  <c r="L1427" i="2"/>
  <c r="H1428" i="2"/>
  <c r="I1428" i="2"/>
  <c r="K1428" i="2"/>
  <c r="L1428" i="2"/>
  <c r="H1429" i="2"/>
  <c r="I1429" i="2"/>
  <c r="K1429" i="2"/>
  <c r="L1429" i="2"/>
  <c r="H1430" i="2"/>
  <c r="I1430" i="2"/>
  <c r="K1430" i="2"/>
  <c r="L1430" i="2"/>
  <c r="H1431" i="2"/>
  <c r="I1431" i="2"/>
  <c r="K1431" i="2"/>
  <c r="L1431" i="2"/>
  <c r="H1432" i="2"/>
  <c r="I1432" i="2"/>
  <c r="K1432" i="2"/>
  <c r="L1432" i="2"/>
  <c r="H1433" i="2"/>
  <c r="I1433" i="2"/>
  <c r="K1433" i="2"/>
  <c r="L1433" i="2"/>
  <c r="H1434" i="2"/>
  <c r="I1434" i="2"/>
  <c r="K1434" i="2"/>
  <c r="L1434" i="2"/>
  <c r="H1435" i="2"/>
  <c r="I1435" i="2"/>
  <c r="K1435" i="2"/>
  <c r="L1435" i="2"/>
  <c r="H1436" i="2"/>
  <c r="I1436" i="2"/>
  <c r="K1436" i="2"/>
  <c r="L1436" i="2"/>
  <c r="H1437" i="2"/>
  <c r="I1437" i="2"/>
  <c r="K1437" i="2"/>
  <c r="L1437" i="2"/>
  <c r="H1438" i="2"/>
  <c r="I1438" i="2"/>
  <c r="K1438" i="2"/>
  <c r="L1438" i="2"/>
  <c r="H1439" i="2"/>
  <c r="I1439" i="2"/>
  <c r="K1439" i="2"/>
  <c r="L1439" i="2"/>
  <c r="H1440" i="2"/>
  <c r="I1440" i="2"/>
  <c r="K1440" i="2"/>
  <c r="L1440" i="2"/>
  <c r="H1441" i="2"/>
  <c r="I1441" i="2"/>
  <c r="K1441" i="2"/>
  <c r="L1441" i="2"/>
  <c r="H1442" i="2"/>
  <c r="I1442" i="2"/>
  <c r="K1442" i="2"/>
  <c r="L1442" i="2"/>
  <c r="H1443" i="2"/>
  <c r="I1443" i="2"/>
  <c r="K1443" i="2"/>
  <c r="L1443" i="2"/>
  <c r="H1444" i="2"/>
  <c r="I1444" i="2"/>
  <c r="K1444" i="2"/>
  <c r="L1444" i="2"/>
  <c r="H1445" i="2"/>
  <c r="I1445" i="2"/>
  <c r="K1445" i="2"/>
  <c r="L1445" i="2"/>
  <c r="H1446" i="2"/>
  <c r="I1446" i="2"/>
  <c r="K1446" i="2"/>
  <c r="L1446" i="2"/>
  <c r="H1447" i="2"/>
  <c r="I1447" i="2"/>
  <c r="K1447" i="2"/>
  <c r="L1447" i="2"/>
  <c r="H1448" i="2"/>
  <c r="I1448" i="2"/>
  <c r="K1448" i="2"/>
  <c r="L1448" i="2"/>
  <c r="H1449" i="2"/>
  <c r="I1449" i="2"/>
  <c r="K1449" i="2"/>
  <c r="L1449" i="2"/>
  <c r="H1450" i="2"/>
  <c r="I1450" i="2"/>
  <c r="K1450" i="2"/>
  <c r="L1450" i="2"/>
  <c r="H1451" i="2"/>
  <c r="I1451" i="2"/>
  <c r="K1451" i="2"/>
  <c r="L1451" i="2"/>
  <c r="H1452" i="2"/>
  <c r="I1452" i="2"/>
  <c r="K1452" i="2"/>
  <c r="L1452" i="2"/>
  <c r="H1453" i="2"/>
  <c r="I1453" i="2"/>
  <c r="K1453" i="2"/>
  <c r="L1453" i="2"/>
  <c r="H1454" i="2"/>
  <c r="I1454" i="2"/>
  <c r="K1454" i="2"/>
  <c r="L1454" i="2"/>
  <c r="H1455" i="2"/>
  <c r="I1455" i="2"/>
  <c r="K1455" i="2"/>
  <c r="L1455" i="2"/>
  <c r="H1456" i="2"/>
  <c r="I1456" i="2"/>
  <c r="K1456" i="2"/>
  <c r="L1456" i="2"/>
  <c r="H1457" i="2"/>
  <c r="I1457" i="2"/>
  <c r="K1457" i="2"/>
  <c r="L1457" i="2"/>
  <c r="H1458" i="2"/>
  <c r="I1458" i="2"/>
  <c r="K1458" i="2"/>
  <c r="L1458" i="2"/>
  <c r="H1459" i="2"/>
  <c r="I1459" i="2"/>
  <c r="K1459" i="2"/>
  <c r="L1459" i="2"/>
  <c r="H1460" i="2"/>
  <c r="I1460" i="2"/>
  <c r="K1460" i="2"/>
  <c r="L1460" i="2"/>
  <c r="H1461" i="2"/>
  <c r="I1461" i="2"/>
  <c r="K1461" i="2"/>
  <c r="L1461" i="2"/>
  <c r="H1462" i="2"/>
  <c r="I1462" i="2"/>
  <c r="K1462" i="2"/>
  <c r="L1462" i="2"/>
  <c r="H1463" i="2"/>
  <c r="I1463" i="2"/>
  <c r="K1463" i="2"/>
  <c r="L1463" i="2"/>
  <c r="H1464" i="2"/>
  <c r="I1464" i="2"/>
  <c r="K1464" i="2"/>
  <c r="L1464" i="2"/>
  <c r="H1465" i="2"/>
  <c r="I1465" i="2"/>
  <c r="K1465" i="2"/>
  <c r="L1465" i="2"/>
  <c r="H1466" i="2"/>
  <c r="I1466" i="2"/>
  <c r="K1466" i="2"/>
  <c r="L1466" i="2"/>
  <c r="H1467" i="2"/>
  <c r="I1467" i="2"/>
  <c r="K1467" i="2"/>
  <c r="L1467" i="2"/>
  <c r="H1468" i="2"/>
  <c r="I1468" i="2"/>
  <c r="K1468" i="2"/>
  <c r="L1468" i="2"/>
  <c r="H1469" i="2"/>
  <c r="I1469" i="2"/>
  <c r="K1469" i="2"/>
  <c r="L1469" i="2"/>
  <c r="H1470" i="2"/>
  <c r="I1470" i="2"/>
  <c r="K1470" i="2"/>
  <c r="L1470" i="2"/>
  <c r="H1471" i="2"/>
  <c r="I1471" i="2"/>
  <c r="K1471" i="2"/>
  <c r="L1471" i="2"/>
  <c r="H1472" i="2"/>
  <c r="I1472" i="2"/>
  <c r="K1472" i="2"/>
  <c r="L1472" i="2"/>
  <c r="H1473" i="2"/>
  <c r="I1473" i="2"/>
  <c r="K1473" i="2"/>
  <c r="L1473" i="2"/>
  <c r="H1474" i="2"/>
  <c r="I1474" i="2"/>
  <c r="K1474" i="2"/>
  <c r="L1474" i="2"/>
  <c r="H1475" i="2"/>
  <c r="I1475" i="2"/>
  <c r="K1475" i="2"/>
  <c r="L1475" i="2"/>
  <c r="H1476" i="2"/>
  <c r="I1476" i="2"/>
  <c r="K1476" i="2"/>
  <c r="L1476" i="2"/>
  <c r="H1477" i="2"/>
  <c r="I1477" i="2"/>
  <c r="K1477" i="2"/>
  <c r="L1477" i="2"/>
  <c r="H1478" i="2"/>
  <c r="I1478" i="2"/>
  <c r="K1478" i="2"/>
  <c r="L1478" i="2"/>
  <c r="H1479" i="2"/>
  <c r="I1479" i="2"/>
  <c r="K1479" i="2"/>
  <c r="L1479" i="2"/>
  <c r="H1480" i="2"/>
  <c r="I1480" i="2"/>
  <c r="K1480" i="2"/>
  <c r="L1480" i="2"/>
  <c r="H1481" i="2"/>
  <c r="I1481" i="2"/>
  <c r="K1481" i="2"/>
  <c r="L1481" i="2"/>
  <c r="H1482" i="2"/>
  <c r="I1482" i="2"/>
  <c r="K1482" i="2"/>
  <c r="L1482" i="2"/>
  <c r="H1483" i="2"/>
  <c r="I1483" i="2"/>
  <c r="K1483" i="2"/>
  <c r="L1483" i="2"/>
  <c r="H1484" i="2"/>
  <c r="I1484" i="2"/>
  <c r="K1484" i="2"/>
  <c r="L1484" i="2"/>
  <c r="H1485" i="2"/>
  <c r="I1485" i="2"/>
  <c r="K1485" i="2"/>
  <c r="L1485" i="2"/>
  <c r="H1486" i="2"/>
  <c r="I1486" i="2"/>
  <c r="K1486" i="2"/>
  <c r="L1486" i="2"/>
  <c r="H1487" i="2"/>
  <c r="I1487" i="2"/>
  <c r="K1487" i="2"/>
  <c r="L1487" i="2"/>
  <c r="H1488" i="2"/>
  <c r="I1488" i="2"/>
  <c r="K1488" i="2"/>
  <c r="L1488" i="2"/>
  <c r="H1489" i="2"/>
  <c r="I1489" i="2"/>
  <c r="K1489" i="2"/>
  <c r="L1489" i="2"/>
  <c r="H1490" i="2"/>
  <c r="I1490" i="2"/>
  <c r="K1490" i="2"/>
  <c r="L1490" i="2"/>
  <c r="H1491" i="2"/>
  <c r="I1491" i="2"/>
  <c r="K1491" i="2"/>
  <c r="L1491" i="2"/>
  <c r="H1492" i="2"/>
  <c r="I1492" i="2"/>
  <c r="K1492" i="2"/>
  <c r="L1492" i="2"/>
  <c r="H1493" i="2"/>
  <c r="I1493" i="2"/>
  <c r="K1493" i="2"/>
  <c r="L1493" i="2"/>
  <c r="H1494" i="2"/>
  <c r="I1494" i="2"/>
  <c r="K1494" i="2"/>
  <c r="L1494" i="2"/>
  <c r="H1495" i="2"/>
  <c r="I1495" i="2"/>
  <c r="K1495" i="2"/>
  <c r="L1495" i="2"/>
  <c r="H1496" i="2"/>
  <c r="I1496" i="2"/>
  <c r="K1496" i="2"/>
  <c r="L1496" i="2"/>
  <c r="H1497" i="2"/>
  <c r="I1497" i="2"/>
  <c r="K1497" i="2"/>
  <c r="L1497" i="2"/>
  <c r="H1498" i="2"/>
  <c r="I1498" i="2"/>
  <c r="K1498" i="2"/>
  <c r="L1498" i="2"/>
  <c r="H1499" i="2"/>
  <c r="I1499" i="2"/>
  <c r="K1499" i="2"/>
  <c r="L1499" i="2"/>
  <c r="H1500" i="2"/>
  <c r="I1500" i="2"/>
  <c r="K1500" i="2"/>
  <c r="L1500" i="2"/>
  <c r="H1501" i="2"/>
  <c r="I1501" i="2"/>
  <c r="K1501" i="2"/>
  <c r="L1501" i="2"/>
  <c r="H1502" i="2"/>
  <c r="I1502" i="2"/>
  <c r="K1502" i="2"/>
  <c r="L1502" i="2"/>
  <c r="H1503" i="2"/>
  <c r="I1503" i="2"/>
  <c r="K1503" i="2"/>
  <c r="L1503" i="2"/>
  <c r="H1504" i="2"/>
  <c r="I1504" i="2"/>
  <c r="K1504" i="2"/>
  <c r="L1504" i="2"/>
  <c r="H1505" i="2"/>
  <c r="I1505" i="2"/>
  <c r="K1505" i="2"/>
  <c r="L1505" i="2"/>
  <c r="H1506" i="2"/>
  <c r="I1506" i="2"/>
  <c r="K1506" i="2"/>
  <c r="L1506" i="2"/>
  <c r="H1507" i="2"/>
  <c r="I1507" i="2"/>
  <c r="K1507" i="2"/>
  <c r="L1507" i="2"/>
  <c r="H1508" i="2"/>
  <c r="I1508" i="2"/>
  <c r="K1508" i="2"/>
  <c r="L1508" i="2"/>
  <c r="H1509" i="2"/>
  <c r="I1509" i="2"/>
  <c r="K1509" i="2"/>
  <c r="L1509" i="2"/>
  <c r="H1510" i="2"/>
  <c r="I1510" i="2"/>
  <c r="K1510" i="2"/>
  <c r="L1510" i="2"/>
  <c r="H1511" i="2"/>
  <c r="I1511" i="2"/>
  <c r="K1511" i="2"/>
  <c r="L1511" i="2"/>
  <c r="H1512" i="2"/>
  <c r="I1512" i="2"/>
  <c r="K1512" i="2"/>
  <c r="L1512" i="2"/>
  <c r="H1513" i="2"/>
  <c r="I1513" i="2"/>
  <c r="K1513" i="2"/>
  <c r="L1513" i="2"/>
  <c r="H1514" i="2"/>
  <c r="I1514" i="2"/>
  <c r="K1514" i="2"/>
  <c r="L1514" i="2"/>
  <c r="H1515" i="2"/>
  <c r="I1515" i="2"/>
  <c r="K1515" i="2"/>
  <c r="L1515" i="2"/>
  <c r="H1516" i="2"/>
  <c r="I1516" i="2"/>
  <c r="K1516" i="2"/>
  <c r="L1516" i="2"/>
  <c r="H1517" i="2"/>
  <c r="I1517" i="2"/>
  <c r="K1517" i="2"/>
  <c r="L1517" i="2"/>
  <c r="H1518" i="2"/>
  <c r="I1518" i="2"/>
  <c r="K1518" i="2"/>
  <c r="L1518" i="2"/>
  <c r="H1519" i="2"/>
  <c r="I1519" i="2"/>
  <c r="K1519" i="2"/>
  <c r="L1519" i="2"/>
  <c r="H1520" i="2"/>
  <c r="I1520" i="2"/>
  <c r="K1520" i="2"/>
  <c r="L1520" i="2"/>
  <c r="H1521" i="2"/>
  <c r="I1521" i="2"/>
  <c r="K1521" i="2"/>
  <c r="L1521" i="2"/>
  <c r="H1522" i="2"/>
  <c r="I1522" i="2"/>
  <c r="K1522" i="2"/>
  <c r="L1522" i="2"/>
  <c r="H1523" i="2"/>
  <c r="I1523" i="2"/>
  <c r="K1523" i="2"/>
  <c r="L1523" i="2"/>
  <c r="H1524" i="2"/>
  <c r="I1524" i="2"/>
  <c r="K1524" i="2"/>
  <c r="L1524" i="2"/>
  <c r="H1525" i="2"/>
  <c r="I1525" i="2"/>
  <c r="K1525" i="2"/>
  <c r="L1525" i="2"/>
  <c r="H1526" i="2"/>
  <c r="I1526" i="2"/>
  <c r="K1526" i="2"/>
  <c r="L1526" i="2"/>
  <c r="H1527" i="2"/>
  <c r="I1527" i="2"/>
  <c r="K1527" i="2"/>
  <c r="L1527" i="2"/>
  <c r="H1528" i="2"/>
  <c r="I1528" i="2"/>
  <c r="K1528" i="2"/>
  <c r="L1528" i="2"/>
  <c r="H1529" i="2"/>
  <c r="I1529" i="2"/>
  <c r="K1529" i="2"/>
  <c r="L1529" i="2"/>
  <c r="H1530" i="2"/>
  <c r="I1530" i="2"/>
  <c r="K1530" i="2"/>
  <c r="L1530" i="2"/>
  <c r="H1531" i="2"/>
  <c r="I1531" i="2"/>
  <c r="K1531" i="2"/>
  <c r="L1531" i="2"/>
  <c r="H1532" i="2"/>
  <c r="I1532" i="2"/>
  <c r="K1532" i="2"/>
  <c r="L1532" i="2"/>
  <c r="H1533" i="2"/>
  <c r="I1533" i="2"/>
  <c r="K1533" i="2"/>
  <c r="L1533" i="2"/>
  <c r="H1534" i="2"/>
  <c r="I1534" i="2"/>
  <c r="K1534" i="2"/>
  <c r="L1534" i="2"/>
  <c r="H1535" i="2"/>
  <c r="I1535" i="2"/>
  <c r="K1535" i="2"/>
  <c r="L1535" i="2"/>
  <c r="H1536" i="2"/>
  <c r="I1536" i="2"/>
  <c r="K1536" i="2"/>
  <c r="L1536" i="2"/>
  <c r="H1537" i="2"/>
  <c r="I1537" i="2"/>
  <c r="K1537" i="2"/>
  <c r="L1537" i="2"/>
  <c r="H1538" i="2"/>
  <c r="I1538" i="2"/>
  <c r="K1538" i="2"/>
  <c r="L1538" i="2"/>
  <c r="H1539" i="2"/>
  <c r="I1539" i="2"/>
  <c r="K1539" i="2"/>
  <c r="L1539" i="2"/>
  <c r="H1540" i="2"/>
  <c r="I1540" i="2"/>
  <c r="K1540" i="2"/>
  <c r="L1540" i="2"/>
  <c r="H1541" i="2"/>
  <c r="I1541" i="2"/>
  <c r="K1541" i="2"/>
  <c r="L1541" i="2"/>
  <c r="H1542" i="2"/>
  <c r="I1542" i="2"/>
  <c r="K1542" i="2"/>
  <c r="L1542" i="2"/>
  <c r="H1543" i="2"/>
  <c r="I1543" i="2"/>
  <c r="K1543" i="2"/>
  <c r="L1543" i="2"/>
  <c r="H1544" i="2"/>
  <c r="I1544" i="2"/>
  <c r="K1544" i="2"/>
  <c r="L1544" i="2"/>
  <c r="H1545" i="2"/>
  <c r="I1545" i="2"/>
  <c r="K1545" i="2"/>
  <c r="L1545" i="2"/>
  <c r="H1546" i="2"/>
  <c r="I1546" i="2"/>
  <c r="K1546" i="2"/>
  <c r="L1546" i="2"/>
  <c r="H1547" i="2"/>
  <c r="I1547" i="2"/>
  <c r="K1547" i="2"/>
  <c r="L1547" i="2"/>
  <c r="H1548" i="2"/>
  <c r="I1548" i="2"/>
  <c r="K1548" i="2"/>
  <c r="L1548" i="2"/>
  <c r="H1549" i="2"/>
  <c r="I1549" i="2"/>
  <c r="K1549" i="2"/>
  <c r="L1549" i="2"/>
  <c r="H1550" i="2"/>
  <c r="I1550" i="2"/>
  <c r="K1550" i="2"/>
  <c r="L1550" i="2"/>
  <c r="H1551" i="2"/>
  <c r="I1551" i="2"/>
  <c r="K1551" i="2"/>
  <c r="L1551" i="2"/>
  <c r="H1552" i="2"/>
  <c r="I1552" i="2"/>
  <c r="K1552" i="2"/>
  <c r="L1552" i="2"/>
  <c r="H1553" i="2"/>
  <c r="I1553" i="2"/>
  <c r="K1553" i="2"/>
  <c r="L1553" i="2"/>
  <c r="H1554" i="2"/>
  <c r="I1554" i="2"/>
  <c r="K1554" i="2"/>
  <c r="L1554" i="2"/>
  <c r="H1555" i="2"/>
  <c r="I1555" i="2"/>
  <c r="K1555" i="2"/>
  <c r="L1555" i="2"/>
  <c r="H1556" i="2"/>
  <c r="I1556" i="2"/>
  <c r="K1556" i="2"/>
  <c r="L1556" i="2"/>
  <c r="H1557" i="2"/>
  <c r="I1557" i="2"/>
  <c r="K1557" i="2"/>
  <c r="L1557" i="2"/>
  <c r="H1558" i="2"/>
  <c r="I1558" i="2"/>
  <c r="K1558" i="2"/>
  <c r="L1558" i="2"/>
  <c r="H1559" i="2"/>
  <c r="I1559" i="2"/>
  <c r="K1559" i="2"/>
  <c r="L1559" i="2"/>
  <c r="H1560" i="2"/>
  <c r="I1560" i="2"/>
  <c r="K1560" i="2"/>
  <c r="L1560" i="2"/>
  <c r="H1561" i="2"/>
  <c r="I1561" i="2"/>
  <c r="K1561" i="2"/>
  <c r="L1561" i="2"/>
  <c r="H1562" i="2"/>
  <c r="I1562" i="2"/>
  <c r="K1562" i="2"/>
  <c r="L1562" i="2"/>
  <c r="H1563" i="2"/>
  <c r="I1563" i="2"/>
  <c r="K1563" i="2"/>
  <c r="L1563" i="2"/>
  <c r="H1564" i="2"/>
  <c r="I1564" i="2"/>
  <c r="K1564" i="2"/>
  <c r="L1564" i="2"/>
  <c r="H1565" i="2"/>
  <c r="I1565" i="2"/>
  <c r="K1565" i="2"/>
  <c r="L1565" i="2"/>
  <c r="H1566" i="2"/>
  <c r="I1566" i="2"/>
  <c r="K1566" i="2"/>
  <c r="L1566" i="2"/>
  <c r="H1567" i="2"/>
  <c r="I1567" i="2"/>
  <c r="K1567" i="2"/>
  <c r="L1567" i="2"/>
  <c r="H1568" i="2"/>
  <c r="I1568" i="2"/>
  <c r="K1568" i="2"/>
  <c r="L1568" i="2"/>
  <c r="H1569" i="2"/>
  <c r="I1569" i="2"/>
  <c r="K1569" i="2"/>
  <c r="L1569" i="2"/>
  <c r="H1570" i="2"/>
  <c r="I1570" i="2"/>
  <c r="K1570" i="2"/>
  <c r="L1570" i="2"/>
  <c r="H1571" i="2"/>
  <c r="I1571" i="2"/>
  <c r="K1571" i="2"/>
  <c r="L1571" i="2"/>
  <c r="H1572" i="2"/>
  <c r="I1572" i="2"/>
  <c r="K1572" i="2"/>
  <c r="L1572" i="2"/>
  <c r="H1573" i="2"/>
  <c r="I1573" i="2"/>
  <c r="K1573" i="2"/>
  <c r="L1573" i="2"/>
  <c r="H1574" i="2"/>
  <c r="I1574" i="2"/>
  <c r="K1574" i="2"/>
  <c r="L1574" i="2"/>
  <c r="H1575" i="2"/>
  <c r="I1575" i="2"/>
  <c r="K1575" i="2"/>
  <c r="L1575" i="2"/>
  <c r="H1576" i="2"/>
  <c r="I1576" i="2"/>
  <c r="K1576" i="2"/>
  <c r="L1576" i="2"/>
  <c r="H1577" i="2"/>
  <c r="I1577" i="2"/>
  <c r="K1577" i="2"/>
  <c r="L1577" i="2"/>
  <c r="H1578" i="2"/>
  <c r="I1578" i="2"/>
  <c r="K1578" i="2"/>
  <c r="L1578" i="2"/>
  <c r="H1579" i="2"/>
  <c r="I1579" i="2"/>
  <c r="K1579" i="2"/>
  <c r="L1579" i="2"/>
  <c r="H1580" i="2"/>
  <c r="I1580" i="2"/>
  <c r="K1580" i="2"/>
  <c r="L1580" i="2"/>
  <c r="H1581" i="2"/>
  <c r="I1581" i="2"/>
  <c r="K1581" i="2"/>
  <c r="L1581" i="2"/>
  <c r="H1582" i="2"/>
  <c r="I1582" i="2"/>
  <c r="K1582" i="2"/>
  <c r="L1582" i="2"/>
  <c r="H1583" i="2"/>
  <c r="I1583" i="2"/>
  <c r="K1583" i="2"/>
  <c r="L1583" i="2"/>
  <c r="H1584" i="2"/>
  <c r="I1584" i="2"/>
  <c r="K1584" i="2"/>
  <c r="L1584" i="2"/>
  <c r="H1585" i="2"/>
  <c r="I1585" i="2"/>
  <c r="K1585" i="2"/>
  <c r="L1585" i="2"/>
  <c r="H1586" i="2"/>
  <c r="I1586" i="2"/>
  <c r="K1586" i="2"/>
  <c r="L1586" i="2"/>
  <c r="H1587" i="2"/>
  <c r="I1587" i="2"/>
  <c r="K1587" i="2"/>
  <c r="L1587" i="2"/>
  <c r="H1588" i="2"/>
  <c r="I1588" i="2"/>
  <c r="K1588" i="2"/>
  <c r="L1588" i="2"/>
  <c r="H1589" i="2"/>
  <c r="I1589" i="2"/>
  <c r="K1589" i="2"/>
  <c r="L1589" i="2"/>
  <c r="H1590" i="2"/>
  <c r="I1590" i="2"/>
  <c r="K1590" i="2"/>
  <c r="L1590" i="2"/>
  <c r="H1591" i="2"/>
  <c r="I1591" i="2"/>
  <c r="K1591" i="2"/>
  <c r="L1591" i="2"/>
  <c r="H1592" i="2"/>
  <c r="I1592" i="2"/>
  <c r="K1592" i="2"/>
  <c r="L1592" i="2"/>
  <c r="H1593" i="2"/>
  <c r="I1593" i="2"/>
  <c r="K1593" i="2"/>
  <c r="L1593" i="2"/>
  <c r="H1594" i="2"/>
  <c r="I1594" i="2"/>
  <c r="K1594" i="2"/>
  <c r="L1594" i="2"/>
  <c r="H1595" i="2"/>
  <c r="I1595" i="2"/>
  <c r="K1595" i="2"/>
  <c r="L1595" i="2"/>
  <c r="H1596" i="2"/>
  <c r="I1596" i="2"/>
  <c r="K1596" i="2"/>
  <c r="L1596" i="2"/>
  <c r="H1597" i="2"/>
  <c r="I1597" i="2"/>
  <c r="K1597" i="2"/>
  <c r="L1597" i="2"/>
  <c r="H1598" i="2"/>
  <c r="I1598" i="2"/>
  <c r="K1598" i="2"/>
  <c r="L1598" i="2"/>
  <c r="H1599" i="2"/>
  <c r="I1599" i="2"/>
  <c r="K1599" i="2"/>
  <c r="L1599" i="2"/>
  <c r="H1600" i="2"/>
  <c r="I1600" i="2"/>
  <c r="K1600" i="2"/>
  <c r="L1600" i="2"/>
  <c r="H1601" i="2"/>
  <c r="I1601" i="2"/>
  <c r="K1601" i="2"/>
  <c r="L1601" i="2"/>
  <c r="H1602" i="2"/>
  <c r="I1602" i="2"/>
  <c r="K1602" i="2"/>
  <c r="L1602" i="2"/>
  <c r="H1603" i="2"/>
  <c r="I1603" i="2"/>
  <c r="K1603" i="2"/>
  <c r="L1603" i="2"/>
  <c r="H1604" i="2"/>
  <c r="I1604" i="2"/>
  <c r="K1604" i="2"/>
  <c r="L1604" i="2"/>
  <c r="H1605" i="2"/>
  <c r="I1605" i="2"/>
  <c r="K1605" i="2"/>
  <c r="L1605" i="2"/>
  <c r="H1606" i="2"/>
  <c r="I1606" i="2"/>
  <c r="K1606" i="2"/>
  <c r="L1606" i="2"/>
  <c r="H1607" i="2"/>
  <c r="I1607" i="2"/>
  <c r="K1607" i="2"/>
  <c r="L1607" i="2"/>
  <c r="H1608" i="2"/>
  <c r="I1608" i="2"/>
  <c r="K1608" i="2"/>
  <c r="L1608" i="2"/>
  <c r="H1609" i="2"/>
  <c r="I1609" i="2"/>
  <c r="K1609" i="2"/>
  <c r="L1609" i="2"/>
  <c r="H1610" i="2"/>
  <c r="I1610" i="2"/>
  <c r="K1610" i="2"/>
  <c r="L1610" i="2"/>
  <c r="H1611" i="2"/>
  <c r="I1611" i="2"/>
  <c r="K1611" i="2"/>
  <c r="L1611" i="2"/>
  <c r="H1612" i="2"/>
  <c r="I1612" i="2"/>
  <c r="K1612" i="2"/>
  <c r="L1612" i="2"/>
  <c r="H1613" i="2"/>
  <c r="I1613" i="2"/>
  <c r="K1613" i="2"/>
  <c r="L1613" i="2"/>
  <c r="H1614" i="2"/>
  <c r="I1614" i="2"/>
  <c r="K1614" i="2"/>
  <c r="L1614" i="2"/>
  <c r="H1615" i="2"/>
  <c r="I1615" i="2"/>
  <c r="K1615" i="2"/>
  <c r="L1615" i="2"/>
  <c r="H1616" i="2"/>
  <c r="I1616" i="2"/>
  <c r="K1616" i="2"/>
  <c r="L1616" i="2"/>
  <c r="H1617" i="2"/>
  <c r="I1617" i="2"/>
  <c r="K1617" i="2"/>
  <c r="L1617" i="2"/>
  <c r="H1618" i="2"/>
  <c r="I1618" i="2"/>
  <c r="K1618" i="2"/>
  <c r="L1618" i="2"/>
  <c r="H1619" i="2"/>
  <c r="I1619" i="2"/>
  <c r="K1619" i="2"/>
  <c r="L1619" i="2"/>
  <c r="H1620" i="2"/>
  <c r="I1620" i="2"/>
  <c r="K1620" i="2"/>
  <c r="L1620" i="2"/>
  <c r="H1621" i="2"/>
  <c r="I1621" i="2"/>
  <c r="K1621" i="2"/>
  <c r="L1621" i="2"/>
  <c r="H1622" i="2"/>
  <c r="I1622" i="2"/>
  <c r="K1622" i="2"/>
  <c r="L1622" i="2"/>
  <c r="H1623" i="2"/>
  <c r="I1623" i="2"/>
  <c r="K1623" i="2"/>
  <c r="L1623" i="2"/>
  <c r="H1624" i="2"/>
  <c r="I1624" i="2"/>
  <c r="K1624" i="2"/>
  <c r="L1624" i="2"/>
  <c r="H1625" i="2"/>
  <c r="I1625" i="2"/>
  <c r="K1625" i="2"/>
  <c r="L1625" i="2"/>
  <c r="H1626" i="2"/>
  <c r="I1626" i="2"/>
  <c r="K1626" i="2"/>
  <c r="L1626" i="2"/>
  <c r="H1627" i="2"/>
  <c r="I1627" i="2"/>
  <c r="K1627" i="2"/>
  <c r="L1627" i="2"/>
  <c r="H1628" i="2"/>
  <c r="I1628" i="2"/>
  <c r="K1628" i="2"/>
  <c r="L1628" i="2"/>
  <c r="H1629" i="2"/>
  <c r="I1629" i="2"/>
  <c r="K1629" i="2"/>
  <c r="L1629" i="2"/>
  <c r="H1630" i="2"/>
  <c r="I1630" i="2"/>
  <c r="K1630" i="2"/>
  <c r="L1630" i="2"/>
  <c r="H1631" i="2"/>
  <c r="I1631" i="2"/>
  <c r="K1631" i="2"/>
  <c r="L1631" i="2"/>
  <c r="H1632" i="2"/>
  <c r="I1632" i="2"/>
  <c r="K1632" i="2"/>
  <c r="L1632" i="2"/>
  <c r="H1633" i="2"/>
  <c r="I1633" i="2"/>
  <c r="K1633" i="2"/>
  <c r="L1633" i="2"/>
  <c r="H1634" i="2"/>
  <c r="I1634" i="2"/>
  <c r="K1634" i="2"/>
  <c r="L1634" i="2"/>
  <c r="H1635" i="2"/>
  <c r="I1635" i="2"/>
  <c r="K1635" i="2"/>
  <c r="L1635" i="2"/>
  <c r="H1636" i="2"/>
  <c r="I1636" i="2"/>
  <c r="K1636" i="2"/>
  <c r="L1636" i="2"/>
  <c r="H1637" i="2"/>
  <c r="I1637" i="2"/>
  <c r="K1637" i="2"/>
  <c r="L1637" i="2"/>
  <c r="H1638" i="2"/>
  <c r="I1638" i="2"/>
  <c r="K1638" i="2"/>
  <c r="L1638" i="2"/>
  <c r="H1639" i="2"/>
  <c r="I1639" i="2"/>
  <c r="K1639" i="2"/>
  <c r="L1639" i="2"/>
  <c r="H1640" i="2"/>
  <c r="I1640" i="2"/>
  <c r="K1640" i="2"/>
  <c r="L1640" i="2"/>
  <c r="H1641" i="2"/>
  <c r="I1641" i="2"/>
  <c r="K1641" i="2"/>
  <c r="L1641" i="2"/>
  <c r="H1642" i="2"/>
  <c r="I1642" i="2"/>
  <c r="K1642" i="2"/>
  <c r="L1642" i="2"/>
  <c r="H1643" i="2"/>
  <c r="I1643" i="2"/>
  <c r="K1643" i="2"/>
  <c r="L1643" i="2"/>
  <c r="H1644" i="2"/>
  <c r="I1644" i="2"/>
  <c r="K1644" i="2"/>
  <c r="L1644" i="2"/>
  <c r="H1645" i="2"/>
  <c r="I1645" i="2"/>
  <c r="K1645" i="2"/>
  <c r="L1645" i="2"/>
  <c r="H1646" i="2"/>
  <c r="I1646" i="2"/>
  <c r="K1646" i="2"/>
  <c r="L1646" i="2"/>
  <c r="H1647" i="2"/>
  <c r="I1647" i="2"/>
  <c r="K1647" i="2"/>
  <c r="L1647" i="2"/>
  <c r="H1648" i="2"/>
  <c r="I1648" i="2"/>
  <c r="K1648" i="2"/>
  <c r="L1648" i="2"/>
  <c r="H1649" i="2"/>
  <c r="I1649" i="2"/>
  <c r="K1649" i="2"/>
  <c r="L1649" i="2"/>
  <c r="H1650" i="2"/>
  <c r="I1650" i="2"/>
  <c r="K1650" i="2"/>
  <c r="L1650" i="2"/>
  <c r="H1651" i="2"/>
  <c r="I1651" i="2"/>
  <c r="K1651" i="2"/>
  <c r="L1651" i="2"/>
  <c r="H1652" i="2"/>
  <c r="I1652" i="2"/>
  <c r="K1652" i="2"/>
  <c r="L1652" i="2"/>
  <c r="H1653" i="2"/>
  <c r="I1653" i="2"/>
  <c r="K1653" i="2"/>
  <c r="L1653" i="2"/>
  <c r="H1654" i="2"/>
  <c r="I1654" i="2"/>
  <c r="K1654" i="2"/>
  <c r="L1654" i="2"/>
  <c r="H1655" i="2"/>
  <c r="I1655" i="2"/>
  <c r="K1655" i="2"/>
  <c r="L1655" i="2"/>
  <c r="H1656" i="2"/>
  <c r="I1656" i="2"/>
  <c r="K1656" i="2"/>
  <c r="L1656" i="2"/>
  <c r="H1657" i="2"/>
  <c r="I1657" i="2"/>
  <c r="K1657" i="2"/>
  <c r="L1657" i="2"/>
  <c r="H1658" i="2"/>
  <c r="I1658" i="2"/>
  <c r="K1658" i="2"/>
  <c r="L1658" i="2"/>
  <c r="H1659" i="2"/>
  <c r="I1659" i="2"/>
  <c r="K1659" i="2"/>
  <c r="L1659" i="2"/>
  <c r="H1660" i="2"/>
  <c r="I1660" i="2"/>
  <c r="K1660" i="2"/>
  <c r="L1660" i="2"/>
  <c r="H1661" i="2"/>
  <c r="I1661" i="2"/>
  <c r="K1661" i="2"/>
  <c r="L1661" i="2"/>
  <c r="H1662" i="2"/>
  <c r="I1662" i="2"/>
  <c r="K1662" i="2"/>
  <c r="L1662" i="2"/>
  <c r="H1663" i="2"/>
  <c r="I1663" i="2"/>
  <c r="K1663" i="2"/>
  <c r="L1663" i="2"/>
  <c r="H1664" i="2"/>
  <c r="I1664" i="2"/>
  <c r="K1664" i="2"/>
  <c r="L1664" i="2"/>
  <c r="H1665" i="2"/>
  <c r="I1665" i="2"/>
  <c r="K1665" i="2"/>
  <c r="L1665" i="2"/>
  <c r="H1666" i="2"/>
  <c r="I1666" i="2"/>
  <c r="K1666" i="2"/>
  <c r="L1666" i="2"/>
  <c r="H1667" i="2"/>
  <c r="I1667" i="2"/>
  <c r="K1667" i="2"/>
  <c r="L1667" i="2"/>
  <c r="H1668" i="2"/>
  <c r="I1668" i="2"/>
  <c r="K1668" i="2"/>
  <c r="L1668" i="2"/>
  <c r="H1669" i="2"/>
  <c r="I1669" i="2"/>
  <c r="K1669" i="2"/>
  <c r="L1669" i="2"/>
  <c r="H1670" i="2"/>
  <c r="I1670" i="2"/>
  <c r="K1670" i="2"/>
  <c r="L1670" i="2"/>
  <c r="H1671" i="2"/>
  <c r="I1671" i="2"/>
  <c r="K1671" i="2"/>
  <c r="L1671" i="2"/>
  <c r="H1672" i="2"/>
  <c r="I1672" i="2"/>
  <c r="K1672" i="2"/>
  <c r="L1672" i="2"/>
  <c r="H1673" i="2"/>
  <c r="I1673" i="2"/>
  <c r="K1673" i="2"/>
  <c r="L1673" i="2"/>
  <c r="H1674" i="2"/>
  <c r="I1674" i="2"/>
  <c r="K1674" i="2"/>
  <c r="L1674" i="2"/>
  <c r="H1675" i="2"/>
  <c r="I1675" i="2"/>
  <c r="K1675" i="2"/>
  <c r="L1675" i="2"/>
  <c r="H1676" i="2"/>
  <c r="I1676" i="2"/>
  <c r="K1676" i="2"/>
  <c r="L1676" i="2"/>
  <c r="H1677" i="2"/>
  <c r="I1677" i="2"/>
  <c r="K1677" i="2"/>
  <c r="L1677" i="2"/>
  <c r="H1678" i="2"/>
  <c r="I1678" i="2"/>
  <c r="K1678" i="2"/>
  <c r="L1678" i="2"/>
  <c r="H1679" i="2"/>
  <c r="I1679" i="2"/>
  <c r="K1679" i="2"/>
  <c r="L1679" i="2"/>
  <c r="H1680" i="2"/>
  <c r="I1680" i="2"/>
  <c r="K1680" i="2"/>
  <c r="L1680" i="2"/>
  <c r="H1681" i="2"/>
  <c r="I1681" i="2"/>
  <c r="K1681" i="2"/>
  <c r="L1681" i="2"/>
  <c r="H1682" i="2"/>
  <c r="I1682" i="2"/>
  <c r="K1682" i="2"/>
  <c r="L1682" i="2"/>
  <c r="H1683" i="2"/>
  <c r="I1683" i="2"/>
  <c r="K1683" i="2"/>
  <c r="L1683" i="2"/>
  <c r="H1684" i="2"/>
  <c r="I1684" i="2"/>
  <c r="K1684" i="2"/>
  <c r="L1684" i="2"/>
  <c r="H1685" i="2"/>
  <c r="I1685" i="2"/>
  <c r="K1685" i="2"/>
  <c r="L1685" i="2"/>
  <c r="H1686" i="2"/>
  <c r="I1686" i="2"/>
  <c r="K1686" i="2"/>
  <c r="L1686" i="2"/>
  <c r="H1687" i="2"/>
  <c r="I1687" i="2"/>
  <c r="K1687" i="2"/>
  <c r="L1687" i="2"/>
  <c r="H1688" i="2"/>
  <c r="I1688" i="2"/>
  <c r="K1688" i="2"/>
  <c r="L1688" i="2"/>
  <c r="H1689" i="2"/>
  <c r="I1689" i="2"/>
  <c r="K1689" i="2"/>
  <c r="L1689" i="2"/>
  <c r="H1690" i="2"/>
  <c r="I1690" i="2"/>
  <c r="K1690" i="2"/>
  <c r="L1690" i="2"/>
  <c r="H1691" i="2"/>
  <c r="I1691" i="2"/>
  <c r="K1691" i="2"/>
  <c r="L1691" i="2"/>
  <c r="H1692" i="2"/>
  <c r="I1692" i="2"/>
  <c r="K1692" i="2"/>
  <c r="L1692" i="2"/>
  <c r="H1693" i="2"/>
  <c r="I1693" i="2"/>
  <c r="K1693" i="2"/>
  <c r="L1693" i="2"/>
  <c r="H1694" i="2"/>
  <c r="I1694" i="2"/>
  <c r="K1694" i="2"/>
  <c r="L1694" i="2"/>
  <c r="H1695" i="2"/>
  <c r="I1695" i="2"/>
  <c r="K1695" i="2"/>
  <c r="L1695" i="2"/>
  <c r="H1696" i="2"/>
  <c r="I1696" i="2"/>
  <c r="K1696" i="2"/>
  <c r="L1696" i="2"/>
  <c r="H1697" i="2"/>
  <c r="I1697" i="2"/>
  <c r="K1697" i="2"/>
  <c r="L1697" i="2"/>
  <c r="H1698" i="2"/>
  <c r="I1698" i="2"/>
  <c r="K1698" i="2"/>
  <c r="L1698" i="2"/>
  <c r="H1699" i="2"/>
  <c r="I1699" i="2"/>
  <c r="K1699" i="2"/>
  <c r="L1699" i="2"/>
  <c r="H1700" i="2"/>
  <c r="I1700" i="2"/>
  <c r="K1700" i="2"/>
  <c r="L1700" i="2"/>
  <c r="H1701" i="2"/>
  <c r="I1701" i="2"/>
  <c r="K1701" i="2"/>
  <c r="L1701" i="2"/>
  <c r="H1702" i="2"/>
  <c r="I1702" i="2"/>
  <c r="K1702" i="2"/>
  <c r="L1702" i="2"/>
  <c r="H1703" i="2"/>
  <c r="I1703" i="2"/>
  <c r="K1703" i="2"/>
  <c r="L1703" i="2"/>
  <c r="H1704" i="2"/>
  <c r="I1704" i="2"/>
  <c r="K1704" i="2"/>
  <c r="L1704" i="2"/>
  <c r="H1705" i="2"/>
  <c r="I1705" i="2"/>
  <c r="K1705" i="2"/>
  <c r="L1705" i="2"/>
  <c r="H1706" i="2"/>
  <c r="I1706" i="2"/>
  <c r="K1706" i="2"/>
  <c r="L1706" i="2"/>
  <c r="H1707" i="2"/>
  <c r="I1707" i="2"/>
  <c r="K1707" i="2"/>
  <c r="L1707" i="2"/>
  <c r="H1708" i="2"/>
  <c r="I1708" i="2"/>
  <c r="K1708" i="2"/>
  <c r="L1708" i="2"/>
  <c r="H1709" i="2"/>
  <c r="I1709" i="2"/>
  <c r="K1709" i="2"/>
  <c r="L1709" i="2"/>
  <c r="H1710" i="2"/>
  <c r="I1710" i="2"/>
  <c r="K1710" i="2"/>
  <c r="L1710" i="2"/>
  <c r="H1711" i="2"/>
  <c r="I1711" i="2"/>
  <c r="K1711" i="2"/>
  <c r="L1711" i="2"/>
  <c r="H1712" i="2"/>
  <c r="I1712" i="2"/>
  <c r="K1712" i="2"/>
  <c r="L1712" i="2"/>
  <c r="H1713" i="2"/>
  <c r="I1713" i="2"/>
  <c r="K1713" i="2"/>
  <c r="L1713" i="2"/>
  <c r="H1714" i="2"/>
  <c r="I1714" i="2"/>
  <c r="K1714" i="2"/>
  <c r="L1714" i="2"/>
  <c r="H1715" i="2"/>
  <c r="I1715" i="2"/>
  <c r="K1715" i="2"/>
  <c r="L1715" i="2"/>
  <c r="H1716" i="2"/>
  <c r="I1716" i="2"/>
  <c r="K1716" i="2"/>
  <c r="L1716" i="2"/>
  <c r="H1717" i="2"/>
  <c r="I1717" i="2"/>
  <c r="K1717" i="2"/>
  <c r="L1717" i="2"/>
  <c r="H1718" i="2"/>
  <c r="I1718" i="2"/>
  <c r="K1718" i="2"/>
  <c r="L1718" i="2"/>
  <c r="H1719" i="2"/>
  <c r="I1719" i="2"/>
  <c r="K1719" i="2"/>
  <c r="L1719" i="2"/>
  <c r="H1720" i="2"/>
  <c r="I1720" i="2"/>
  <c r="K1720" i="2"/>
  <c r="L1720" i="2"/>
  <c r="H1721" i="2"/>
  <c r="I1721" i="2"/>
  <c r="K1721" i="2"/>
  <c r="L1721" i="2"/>
  <c r="H1722" i="2"/>
  <c r="I1722" i="2"/>
  <c r="K1722" i="2"/>
  <c r="L1722" i="2"/>
  <c r="H1723" i="2"/>
  <c r="I1723" i="2"/>
  <c r="K1723" i="2"/>
  <c r="L1723" i="2"/>
  <c r="H1724" i="2"/>
  <c r="I1724" i="2"/>
  <c r="K1724" i="2"/>
  <c r="L1724" i="2"/>
  <c r="H1725" i="2"/>
  <c r="I1725" i="2"/>
  <c r="K1725" i="2"/>
  <c r="L1725" i="2"/>
  <c r="H1726" i="2"/>
  <c r="I1726" i="2"/>
  <c r="K1726" i="2"/>
  <c r="L1726" i="2"/>
  <c r="H1727" i="2"/>
  <c r="I1727" i="2"/>
  <c r="K1727" i="2"/>
  <c r="L1727" i="2"/>
  <c r="H1728" i="2"/>
  <c r="I1728" i="2"/>
  <c r="K1728" i="2"/>
  <c r="L1728" i="2"/>
  <c r="H1729" i="2"/>
  <c r="I1729" i="2"/>
  <c r="K1729" i="2"/>
  <c r="L1729" i="2"/>
  <c r="H1730" i="2"/>
  <c r="I1730" i="2"/>
  <c r="K1730" i="2"/>
  <c r="L1730" i="2"/>
  <c r="H1731" i="2"/>
  <c r="I1731" i="2"/>
  <c r="K1731" i="2"/>
  <c r="L1731" i="2"/>
  <c r="H1732" i="2"/>
  <c r="I1732" i="2"/>
  <c r="K1732" i="2"/>
  <c r="L1732" i="2"/>
  <c r="H1733" i="2"/>
  <c r="I1733" i="2"/>
  <c r="K1733" i="2"/>
  <c r="L1733" i="2"/>
  <c r="H1734" i="2"/>
  <c r="I1734" i="2"/>
  <c r="K1734" i="2"/>
  <c r="L1734" i="2"/>
  <c r="H1735" i="2"/>
  <c r="I1735" i="2"/>
  <c r="K1735" i="2"/>
  <c r="L1735" i="2"/>
  <c r="H1736" i="2"/>
  <c r="I1736" i="2"/>
  <c r="K1736" i="2"/>
  <c r="L1736" i="2"/>
  <c r="H1737" i="2"/>
  <c r="I1737" i="2"/>
  <c r="K1737" i="2"/>
  <c r="L1737" i="2"/>
  <c r="H1738" i="2"/>
  <c r="I1738" i="2"/>
  <c r="K1738" i="2"/>
  <c r="L1738" i="2"/>
  <c r="H1739" i="2"/>
  <c r="I1739" i="2"/>
  <c r="K1739" i="2"/>
  <c r="L1739" i="2"/>
  <c r="H1740" i="2"/>
  <c r="I1740" i="2"/>
  <c r="K1740" i="2"/>
  <c r="L1740" i="2"/>
  <c r="H1741" i="2"/>
  <c r="I1741" i="2"/>
  <c r="K1741" i="2"/>
  <c r="L1741" i="2"/>
  <c r="H1742" i="2"/>
  <c r="I1742" i="2"/>
  <c r="K1742" i="2"/>
  <c r="L1742" i="2"/>
  <c r="H1743" i="2"/>
  <c r="I1743" i="2"/>
  <c r="K1743" i="2"/>
  <c r="L1743" i="2"/>
  <c r="H1744" i="2"/>
  <c r="I1744" i="2"/>
  <c r="K1744" i="2"/>
  <c r="L1744" i="2"/>
  <c r="H1745" i="2"/>
  <c r="I1745" i="2"/>
  <c r="K1745" i="2"/>
  <c r="L1745" i="2"/>
  <c r="H1746" i="2"/>
  <c r="I1746" i="2"/>
  <c r="K1746" i="2"/>
  <c r="L1746" i="2"/>
  <c r="H1747" i="2"/>
  <c r="I1747" i="2"/>
  <c r="K1747" i="2"/>
  <c r="L1747" i="2"/>
  <c r="H1748" i="2"/>
  <c r="I1748" i="2"/>
  <c r="K1748" i="2"/>
  <c r="L1748" i="2"/>
  <c r="H1749" i="2"/>
  <c r="I1749" i="2"/>
  <c r="K1749" i="2"/>
  <c r="L1749" i="2"/>
  <c r="H1750" i="2"/>
  <c r="I1750" i="2"/>
  <c r="K1750" i="2"/>
  <c r="L1750" i="2"/>
  <c r="H1751" i="2"/>
  <c r="I1751" i="2"/>
  <c r="K1751" i="2"/>
  <c r="L1751" i="2"/>
  <c r="H1752" i="2"/>
  <c r="I1752" i="2"/>
  <c r="K1752" i="2"/>
  <c r="L1752" i="2"/>
  <c r="H1753" i="2"/>
  <c r="I1753" i="2"/>
  <c r="K1753" i="2"/>
  <c r="L1753" i="2"/>
  <c r="H1754" i="2"/>
  <c r="I1754" i="2"/>
  <c r="K1754" i="2"/>
  <c r="L1754" i="2"/>
  <c r="H1755" i="2"/>
  <c r="I1755" i="2"/>
  <c r="K1755" i="2"/>
  <c r="L1755" i="2"/>
  <c r="H1756" i="2"/>
  <c r="I1756" i="2"/>
  <c r="K1756" i="2"/>
  <c r="L1756" i="2"/>
  <c r="H1757" i="2"/>
  <c r="I1757" i="2"/>
  <c r="K1757" i="2"/>
  <c r="L1757" i="2"/>
  <c r="H1758" i="2"/>
  <c r="I1758" i="2"/>
  <c r="K1758" i="2"/>
  <c r="L1758" i="2"/>
  <c r="H1759" i="2"/>
  <c r="I1759" i="2"/>
  <c r="K1759" i="2"/>
  <c r="L1759" i="2"/>
  <c r="H1760" i="2"/>
  <c r="I1760" i="2"/>
  <c r="K1760" i="2"/>
  <c r="L1760" i="2"/>
  <c r="H1761" i="2"/>
  <c r="I1761" i="2"/>
  <c r="K1761" i="2"/>
  <c r="L1761" i="2"/>
  <c r="H1762" i="2"/>
  <c r="I1762" i="2"/>
  <c r="K1762" i="2"/>
  <c r="L1762" i="2"/>
  <c r="H1763" i="2"/>
  <c r="I1763" i="2"/>
  <c r="K1763" i="2"/>
  <c r="L1763" i="2"/>
  <c r="H1764" i="2"/>
  <c r="I1764" i="2"/>
  <c r="K1764" i="2"/>
  <c r="L1764" i="2"/>
  <c r="H1765" i="2"/>
  <c r="I1765" i="2"/>
  <c r="K1765" i="2"/>
  <c r="L1765" i="2"/>
  <c r="H1766" i="2"/>
  <c r="I1766" i="2"/>
  <c r="K1766" i="2"/>
  <c r="L1766" i="2"/>
  <c r="H1767" i="2"/>
  <c r="I1767" i="2"/>
  <c r="K1767" i="2"/>
  <c r="L1767" i="2"/>
  <c r="H1768" i="2"/>
  <c r="I1768" i="2"/>
  <c r="K1768" i="2"/>
  <c r="L1768" i="2"/>
  <c r="H1769" i="2"/>
  <c r="I1769" i="2"/>
  <c r="K1769" i="2"/>
  <c r="L1769" i="2"/>
  <c r="H1770" i="2"/>
  <c r="I1770" i="2"/>
  <c r="K1770" i="2"/>
  <c r="L1770" i="2"/>
  <c r="H1771" i="2"/>
  <c r="I1771" i="2"/>
  <c r="K1771" i="2"/>
  <c r="L1771" i="2"/>
  <c r="H1772" i="2"/>
  <c r="I1772" i="2"/>
  <c r="K1772" i="2"/>
  <c r="L1772" i="2"/>
  <c r="H1773" i="2"/>
  <c r="I1773" i="2"/>
  <c r="K1773" i="2"/>
  <c r="L1773" i="2"/>
  <c r="H1774" i="2"/>
  <c r="I1774" i="2"/>
  <c r="K1774" i="2"/>
  <c r="L1774" i="2"/>
  <c r="H1775" i="2"/>
  <c r="I1775" i="2"/>
  <c r="K1775" i="2"/>
  <c r="L1775" i="2"/>
  <c r="H1776" i="2"/>
  <c r="I1776" i="2"/>
  <c r="K1776" i="2"/>
  <c r="L1776" i="2"/>
  <c r="H1777" i="2"/>
  <c r="I1777" i="2"/>
  <c r="K1777" i="2"/>
  <c r="L1777" i="2"/>
  <c r="H1778" i="2"/>
  <c r="I1778" i="2"/>
  <c r="K1778" i="2"/>
  <c r="L1778" i="2"/>
  <c r="H1779" i="2"/>
  <c r="I1779" i="2"/>
  <c r="K1779" i="2"/>
  <c r="L1779" i="2"/>
  <c r="H1780" i="2"/>
  <c r="I1780" i="2"/>
  <c r="K1780" i="2"/>
  <c r="L1780" i="2"/>
  <c r="H1781" i="2"/>
  <c r="I1781" i="2"/>
  <c r="K1781" i="2"/>
  <c r="L1781" i="2"/>
  <c r="H1782" i="2"/>
  <c r="I1782" i="2"/>
  <c r="K1782" i="2"/>
  <c r="L1782" i="2"/>
  <c r="H1783" i="2"/>
  <c r="I1783" i="2"/>
  <c r="K1783" i="2"/>
  <c r="L1783" i="2"/>
  <c r="H1784" i="2"/>
  <c r="I1784" i="2"/>
  <c r="K1784" i="2"/>
  <c r="L1784" i="2"/>
  <c r="H1785" i="2"/>
  <c r="I1785" i="2"/>
  <c r="K1785" i="2"/>
  <c r="L1785" i="2"/>
  <c r="H1786" i="2"/>
  <c r="I1786" i="2"/>
  <c r="K1786" i="2"/>
  <c r="L1786" i="2"/>
  <c r="H1787" i="2"/>
  <c r="I1787" i="2"/>
  <c r="K1787" i="2"/>
  <c r="L1787" i="2"/>
  <c r="H1788" i="2"/>
  <c r="I1788" i="2"/>
  <c r="K1788" i="2"/>
  <c r="L1788" i="2"/>
  <c r="H1789" i="2"/>
  <c r="I1789" i="2"/>
  <c r="K1789" i="2"/>
  <c r="L1789" i="2"/>
  <c r="H1790" i="2"/>
  <c r="I1790" i="2"/>
  <c r="K1790" i="2"/>
  <c r="L1790" i="2"/>
  <c r="H1791" i="2"/>
  <c r="I1791" i="2"/>
  <c r="K1791" i="2"/>
  <c r="L1791" i="2"/>
  <c r="H1792" i="2"/>
  <c r="I1792" i="2"/>
  <c r="K1792" i="2"/>
  <c r="L1792" i="2"/>
  <c r="H1793" i="2"/>
  <c r="I1793" i="2"/>
  <c r="K1793" i="2"/>
  <c r="L1793" i="2"/>
  <c r="H1794" i="2"/>
  <c r="I1794" i="2"/>
  <c r="K1794" i="2"/>
  <c r="L1794" i="2"/>
  <c r="H1795" i="2"/>
  <c r="I1795" i="2"/>
  <c r="K1795" i="2"/>
  <c r="L1795" i="2"/>
  <c r="H1796" i="2"/>
  <c r="I1796" i="2"/>
  <c r="K1796" i="2"/>
  <c r="L1796" i="2"/>
  <c r="H1797" i="2"/>
  <c r="I1797" i="2"/>
  <c r="K1797" i="2"/>
  <c r="L1797" i="2"/>
  <c r="H1798" i="2"/>
  <c r="I1798" i="2"/>
  <c r="K1798" i="2"/>
  <c r="L1798" i="2"/>
  <c r="H1799" i="2"/>
  <c r="I1799" i="2"/>
  <c r="K1799" i="2"/>
  <c r="L1799" i="2"/>
  <c r="H1800" i="2"/>
  <c r="I1800" i="2"/>
  <c r="K1800" i="2"/>
  <c r="L1800" i="2"/>
  <c r="H1801" i="2"/>
  <c r="I1801" i="2"/>
  <c r="K1801" i="2"/>
  <c r="L1801" i="2"/>
  <c r="H1802" i="2"/>
  <c r="I1802" i="2"/>
  <c r="K1802" i="2"/>
  <c r="L1802" i="2"/>
  <c r="H1803" i="2"/>
  <c r="I1803" i="2"/>
  <c r="K1803" i="2"/>
  <c r="L1803" i="2"/>
  <c r="H1804" i="2"/>
  <c r="I1804" i="2"/>
  <c r="K1804" i="2"/>
  <c r="L1804" i="2"/>
  <c r="H1805" i="2"/>
  <c r="I1805" i="2"/>
  <c r="K1805" i="2"/>
  <c r="L1805" i="2"/>
  <c r="H1806" i="2"/>
  <c r="I1806" i="2"/>
  <c r="K1806" i="2"/>
  <c r="L1806" i="2"/>
  <c r="H1807" i="2"/>
  <c r="I1807" i="2"/>
  <c r="K1807" i="2"/>
  <c r="L1807" i="2"/>
  <c r="H1808" i="2"/>
  <c r="I1808" i="2"/>
  <c r="K1808" i="2"/>
  <c r="L1808" i="2"/>
  <c r="H1809" i="2"/>
  <c r="I1809" i="2"/>
  <c r="K1809" i="2"/>
  <c r="L1809" i="2"/>
  <c r="H1810" i="2"/>
  <c r="I1810" i="2"/>
  <c r="K1810" i="2"/>
  <c r="L1810" i="2"/>
  <c r="H1811" i="2"/>
  <c r="I1811" i="2"/>
  <c r="K1811" i="2"/>
  <c r="L1811" i="2"/>
  <c r="H1812" i="2"/>
  <c r="I1812" i="2"/>
  <c r="K1812" i="2"/>
  <c r="L1812" i="2"/>
  <c r="H1813" i="2"/>
  <c r="I1813" i="2"/>
  <c r="K1813" i="2"/>
  <c r="L1813" i="2"/>
  <c r="H1814" i="2"/>
  <c r="I1814" i="2"/>
  <c r="K1814" i="2"/>
  <c r="L1814" i="2"/>
  <c r="H1815" i="2"/>
  <c r="I1815" i="2"/>
  <c r="K1815" i="2"/>
  <c r="L1815" i="2"/>
  <c r="H1816" i="2"/>
  <c r="I1816" i="2"/>
  <c r="K1816" i="2"/>
  <c r="L1816" i="2"/>
  <c r="H1817" i="2"/>
  <c r="I1817" i="2"/>
  <c r="K1817" i="2"/>
  <c r="L1817" i="2"/>
  <c r="H1818" i="2"/>
  <c r="I1818" i="2"/>
  <c r="K1818" i="2"/>
  <c r="L1818" i="2"/>
  <c r="H1819" i="2"/>
  <c r="I1819" i="2"/>
  <c r="K1819" i="2"/>
  <c r="L1819" i="2"/>
  <c r="H1820" i="2"/>
  <c r="I1820" i="2"/>
  <c r="K1820" i="2"/>
  <c r="L1820" i="2"/>
  <c r="H1821" i="2"/>
  <c r="I1821" i="2"/>
  <c r="K1821" i="2"/>
  <c r="L1821" i="2"/>
  <c r="H1822" i="2"/>
  <c r="I1822" i="2"/>
  <c r="K1822" i="2"/>
  <c r="L1822" i="2"/>
  <c r="H1823" i="2"/>
  <c r="I1823" i="2"/>
  <c r="K1823" i="2"/>
  <c r="L1823" i="2"/>
  <c r="H1824" i="2"/>
  <c r="I1824" i="2"/>
  <c r="K1824" i="2"/>
  <c r="L1824" i="2"/>
  <c r="H1825" i="2"/>
  <c r="I1825" i="2"/>
  <c r="K1825" i="2"/>
  <c r="L1825" i="2"/>
  <c r="H1826" i="2"/>
  <c r="I1826" i="2"/>
  <c r="K1826" i="2"/>
  <c r="L1826" i="2"/>
  <c r="H1827" i="2"/>
  <c r="I1827" i="2"/>
  <c r="K1827" i="2"/>
  <c r="L1827" i="2"/>
  <c r="H1828" i="2"/>
  <c r="I1828" i="2"/>
  <c r="K1828" i="2"/>
  <c r="L1828" i="2"/>
  <c r="H1829" i="2"/>
  <c r="I1829" i="2"/>
  <c r="K1829" i="2"/>
  <c r="L1829" i="2"/>
  <c r="H1830" i="2"/>
  <c r="I1830" i="2"/>
  <c r="K1830" i="2"/>
  <c r="L1830" i="2"/>
  <c r="H1831" i="2"/>
  <c r="I1831" i="2"/>
  <c r="K1831" i="2"/>
  <c r="L1831" i="2"/>
  <c r="H1832" i="2"/>
  <c r="I1832" i="2"/>
  <c r="K1832" i="2"/>
  <c r="L1832" i="2"/>
  <c r="H1833" i="2"/>
  <c r="I1833" i="2"/>
  <c r="K1833" i="2"/>
  <c r="L1833" i="2"/>
  <c r="H1834" i="2"/>
  <c r="I1834" i="2"/>
  <c r="K1834" i="2"/>
  <c r="L1834" i="2"/>
  <c r="H1835" i="2"/>
  <c r="I1835" i="2"/>
  <c r="K1835" i="2"/>
  <c r="L1835" i="2"/>
  <c r="H1836" i="2"/>
  <c r="I1836" i="2"/>
  <c r="K1836" i="2"/>
  <c r="L1836" i="2"/>
  <c r="H1837" i="2"/>
  <c r="I1837" i="2"/>
  <c r="K1837" i="2"/>
  <c r="L1837" i="2"/>
  <c r="H1838" i="2"/>
  <c r="I1838" i="2"/>
  <c r="K1838" i="2"/>
  <c r="L1838" i="2"/>
  <c r="H1839" i="2"/>
  <c r="I1839" i="2"/>
  <c r="K1839" i="2"/>
  <c r="L1839" i="2"/>
  <c r="H1840" i="2"/>
  <c r="I1840" i="2"/>
  <c r="K1840" i="2"/>
  <c r="L1840" i="2"/>
  <c r="H1841" i="2"/>
  <c r="I1841" i="2"/>
  <c r="K1841" i="2"/>
  <c r="L1841" i="2"/>
  <c r="H1842" i="2"/>
  <c r="I1842" i="2"/>
  <c r="K1842" i="2"/>
  <c r="L1842" i="2"/>
  <c r="H1843" i="2"/>
  <c r="I1843" i="2"/>
  <c r="K1843" i="2"/>
  <c r="L1843" i="2"/>
  <c r="H1844" i="2"/>
  <c r="I1844" i="2"/>
  <c r="K1844" i="2"/>
  <c r="L1844" i="2"/>
  <c r="H1845" i="2"/>
  <c r="I1845" i="2"/>
  <c r="K1845" i="2"/>
  <c r="L1845" i="2"/>
  <c r="H1846" i="2"/>
  <c r="I1846" i="2"/>
  <c r="K1846" i="2"/>
  <c r="L1846" i="2"/>
  <c r="H1847" i="2"/>
  <c r="I1847" i="2"/>
  <c r="K1847" i="2"/>
  <c r="L1847" i="2"/>
  <c r="H1848" i="2"/>
  <c r="I1848" i="2"/>
  <c r="K1848" i="2"/>
  <c r="L1848" i="2"/>
  <c r="H1849" i="2"/>
  <c r="I1849" i="2"/>
  <c r="K1849" i="2"/>
  <c r="L1849" i="2"/>
  <c r="H1850" i="2"/>
  <c r="I1850" i="2"/>
  <c r="K1850" i="2"/>
  <c r="L1850" i="2"/>
  <c r="H1851" i="2"/>
  <c r="I1851" i="2"/>
  <c r="K1851" i="2"/>
  <c r="L1851" i="2"/>
  <c r="H1852" i="2"/>
  <c r="I1852" i="2"/>
  <c r="K1852" i="2"/>
  <c r="L1852" i="2"/>
  <c r="H1853" i="2"/>
  <c r="I1853" i="2"/>
  <c r="K1853" i="2"/>
  <c r="L1853" i="2"/>
  <c r="H1854" i="2"/>
  <c r="I1854" i="2"/>
  <c r="K1854" i="2"/>
  <c r="L1854" i="2"/>
  <c r="H1855" i="2"/>
  <c r="I1855" i="2"/>
  <c r="K1855" i="2"/>
  <c r="L1855" i="2"/>
  <c r="H1856" i="2"/>
  <c r="I1856" i="2"/>
  <c r="K1856" i="2"/>
  <c r="L1856" i="2"/>
  <c r="H1857" i="2"/>
  <c r="I1857" i="2"/>
  <c r="K1857" i="2"/>
  <c r="L1857" i="2"/>
  <c r="H1858" i="2"/>
  <c r="I1858" i="2"/>
  <c r="K1858" i="2"/>
  <c r="L1858" i="2"/>
  <c r="H1859" i="2"/>
  <c r="I1859" i="2"/>
  <c r="K1859" i="2"/>
  <c r="L1859" i="2"/>
  <c r="H1860" i="2"/>
  <c r="I1860" i="2"/>
  <c r="K1860" i="2"/>
  <c r="L1860" i="2"/>
  <c r="H1861" i="2"/>
  <c r="I1861" i="2"/>
  <c r="K1861" i="2"/>
  <c r="L1861" i="2"/>
  <c r="H1862" i="2"/>
  <c r="I1862" i="2"/>
  <c r="K1862" i="2"/>
  <c r="L1862" i="2"/>
  <c r="H1863" i="2"/>
  <c r="I1863" i="2"/>
  <c r="K1863" i="2"/>
  <c r="L1863" i="2"/>
  <c r="H1864" i="2"/>
  <c r="I1864" i="2"/>
  <c r="K1864" i="2"/>
  <c r="L1864" i="2"/>
  <c r="H1865" i="2"/>
  <c r="I1865" i="2"/>
  <c r="K1865" i="2"/>
  <c r="L1865" i="2"/>
  <c r="H1866" i="2"/>
  <c r="I1866" i="2"/>
  <c r="K1866" i="2"/>
  <c r="L1866" i="2"/>
  <c r="H1867" i="2"/>
  <c r="I1867" i="2"/>
  <c r="K1867" i="2"/>
  <c r="L1867" i="2"/>
  <c r="H1868" i="2"/>
  <c r="I1868" i="2"/>
  <c r="K1868" i="2"/>
  <c r="L1868" i="2"/>
  <c r="H1869" i="2"/>
  <c r="I1869" i="2"/>
  <c r="K1869" i="2"/>
  <c r="L1869" i="2"/>
  <c r="H1870" i="2"/>
  <c r="I1870" i="2"/>
  <c r="K1870" i="2"/>
  <c r="L1870" i="2"/>
  <c r="H1871" i="2"/>
  <c r="I1871" i="2"/>
  <c r="K1871" i="2"/>
  <c r="L1871" i="2"/>
  <c r="H1872" i="2"/>
  <c r="I1872" i="2"/>
  <c r="K1872" i="2"/>
  <c r="L1872" i="2"/>
  <c r="H1873" i="2"/>
  <c r="I1873" i="2"/>
  <c r="K1873" i="2"/>
  <c r="L1873" i="2"/>
  <c r="H1874" i="2"/>
  <c r="I1874" i="2"/>
  <c r="K1874" i="2"/>
  <c r="L1874" i="2"/>
  <c r="H1875" i="2"/>
  <c r="I1875" i="2"/>
  <c r="K1875" i="2"/>
  <c r="L1875" i="2"/>
  <c r="H1876" i="2"/>
  <c r="I1876" i="2"/>
  <c r="K1876" i="2"/>
  <c r="L1876" i="2"/>
  <c r="H1877" i="2"/>
  <c r="I1877" i="2"/>
  <c r="K1877" i="2"/>
  <c r="L1877" i="2"/>
  <c r="H1878" i="2"/>
  <c r="I1878" i="2"/>
  <c r="K1878" i="2"/>
  <c r="L1878" i="2"/>
  <c r="H1879" i="2"/>
  <c r="I1879" i="2"/>
  <c r="K1879" i="2"/>
  <c r="L1879" i="2"/>
  <c r="H1880" i="2"/>
  <c r="I1880" i="2"/>
  <c r="K1880" i="2"/>
  <c r="L1880" i="2"/>
  <c r="H1881" i="2"/>
  <c r="I1881" i="2"/>
  <c r="K1881" i="2"/>
  <c r="L1881" i="2"/>
  <c r="H1882" i="2"/>
  <c r="I1882" i="2"/>
  <c r="K1882" i="2"/>
  <c r="L1882" i="2"/>
  <c r="H1883" i="2"/>
  <c r="I1883" i="2"/>
  <c r="K1883" i="2"/>
  <c r="L1883" i="2"/>
  <c r="H1884" i="2"/>
  <c r="I1884" i="2"/>
  <c r="K1884" i="2"/>
  <c r="L1884" i="2"/>
  <c r="H1885" i="2"/>
  <c r="I1885" i="2"/>
  <c r="K1885" i="2"/>
  <c r="L1885" i="2"/>
  <c r="H1886" i="2"/>
  <c r="I1886" i="2"/>
  <c r="K1886" i="2"/>
  <c r="L1886" i="2"/>
  <c r="H1887" i="2"/>
  <c r="I1887" i="2"/>
  <c r="K1887" i="2"/>
  <c r="L1887" i="2"/>
  <c r="H1888" i="2"/>
  <c r="I1888" i="2"/>
  <c r="K1888" i="2"/>
  <c r="L1888" i="2"/>
  <c r="H1889" i="2"/>
  <c r="I1889" i="2"/>
  <c r="K1889" i="2"/>
  <c r="L1889" i="2"/>
  <c r="H1890" i="2"/>
  <c r="I1890" i="2"/>
  <c r="K1890" i="2"/>
  <c r="L1890" i="2"/>
  <c r="H1891" i="2"/>
  <c r="I1891" i="2"/>
  <c r="K1891" i="2"/>
  <c r="L1891" i="2"/>
  <c r="H1892" i="2"/>
  <c r="I1892" i="2"/>
  <c r="K1892" i="2"/>
  <c r="L1892" i="2"/>
  <c r="H1893" i="2"/>
  <c r="I1893" i="2"/>
  <c r="K1893" i="2"/>
  <c r="L1893" i="2"/>
  <c r="H1894" i="2"/>
  <c r="I1894" i="2"/>
  <c r="K1894" i="2"/>
  <c r="L1894" i="2"/>
  <c r="H1895" i="2"/>
  <c r="I1895" i="2"/>
  <c r="K1895" i="2"/>
  <c r="L1895" i="2"/>
  <c r="H1896" i="2"/>
  <c r="I1896" i="2"/>
  <c r="K1896" i="2"/>
  <c r="L1896" i="2"/>
  <c r="H1897" i="2"/>
  <c r="I1897" i="2"/>
  <c r="K1897" i="2"/>
  <c r="L1897" i="2"/>
  <c r="H1898" i="2"/>
  <c r="I1898" i="2"/>
  <c r="K1898" i="2"/>
  <c r="L1898" i="2"/>
  <c r="H1899" i="2"/>
  <c r="I1899" i="2"/>
  <c r="K1899" i="2"/>
  <c r="L1899" i="2"/>
  <c r="H1900" i="2"/>
  <c r="I1900" i="2"/>
  <c r="K1900" i="2"/>
  <c r="L1900" i="2"/>
  <c r="H1901" i="2"/>
  <c r="I1901" i="2"/>
  <c r="K1901" i="2"/>
  <c r="L1901" i="2"/>
  <c r="H1902" i="2"/>
  <c r="I1902" i="2"/>
  <c r="K1902" i="2"/>
  <c r="L1902" i="2"/>
  <c r="H1903" i="2"/>
  <c r="I1903" i="2"/>
  <c r="K1903" i="2"/>
  <c r="L1903" i="2"/>
  <c r="H1904" i="2"/>
  <c r="I1904" i="2"/>
  <c r="K1904" i="2"/>
  <c r="L1904" i="2"/>
  <c r="H1905" i="2"/>
  <c r="I1905" i="2"/>
  <c r="K1905" i="2"/>
  <c r="L1905" i="2"/>
  <c r="H1906" i="2"/>
  <c r="I1906" i="2"/>
  <c r="K1906" i="2"/>
  <c r="L1906" i="2"/>
  <c r="H1907" i="2"/>
  <c r="I1907" i="2"/>
  <c r="K1907" i="2"/>
  <c r="L1907" i="2"/>
  <c r="H1908" i="2"/>
  <c r="I1908" i="2"/>
  <c r="K1908" i="2"/>
  <c r="L1908" i="2"/>
  <c r="H1909" i="2"/>
  <c r="I1909" i="2"/>
  <c r="K1909" i="2"/>
  <c r="L1909" i="2"/>
  <c r="H1910" i="2"/>
  <c r="I1910" i="2"/>
  <c r="K1910" i="2"/>
  <c r="L1910" i="2"/>
  <c r="H1911" i="2"/>
  <c r="I1911" i="2"/>
  <c r="K1911" i="2"/>
  <c r="L1911" i="2"/>
  <c r="H1912" i="2"/>
  <c r="I1912" i="2"/>
  <c r="K1912" i="2"/>
  <c r="L1912" i="2"/>
  <c r="H1913" i="2"/>
  <c r="I1913" i="2"/>
  <c r="K1913" i="2"/>
  <c r="L1913" i="2"/>
  <c r="H1914" i="2"/>
  <c r="I1914" i="2"/>
  <c r="K1914" i="2"/>
  <c r="L1914" i="2"/>
  <c r="H1915" i="2"/>
  <c r="I1915" i="2"/>
  <c r="K1915" i="2"/>
  <c r="L1915" i="2"/>
  <c r="H1916" i="2"/>
  <c r="I1916" i="2"/>
  <c r="K1916" i="2"/>
  <c r="L1916" i="2"/>
  <c r="H1917" i="2"/>
  <c r="I1917" i="2"/>
  <c r="K1917" i="2"/>
  <c r="L1917" i="2"/>
  <c r="H1918" i="2"/>
  <c r="I1918" i="2"/>
  <c r="K1918" i="2"/>
  <c r="L1918" i="2"/>
  <c r="H1919" i="2"/>
  <c r="I1919" i="2"/>
  <c r="K1919" i="2"/>
  <c r="L1919" i="2"/>
  <c r="H1920" i="2"/>
  <c r="I1920" i="2"/>
  <c r="K1920" i="2"/>
  <c r="L1920" i="2"/>
  <c r="H1921" i="2"/>
  <c r="I1921" i="2"/>
  <c r="K1921" i="2"/>
  <c r="L1921" i="2"/>
  <c r="H1922" i="2"/>
  <c r="I1922" i="2"/>
  <c r="K1922" i="2"/>
  <c r="L1922" i="2"/>
  <c r="H1923" i="2"/>
  <c r="I1923" i="2"/>
  <c r="K1923" i="2"/>
  <c r="L1923" i="2"/>
  <c r="H1924" i="2"/>
  <c r="I1924" i="2"/>
  <c r="K1924" i="2"/>
  <c r="L1924" i="2"/>
  <c r="H1925" i="2"/>
  <c r="I1925" i="2"/>
  <c r="K1925" i="2"/>
  <c r="L1925" i="2"/>
  <c r="H1926" i="2"/>
  <c r="I1926" i="2"/>
  <c r="K1926" i="2"/>
  <c r="L1926" i="2"/>
  <c r="H1927" i="2"/>
  <c r="I1927" i="2"/>
  <c r="K1927" i="2"/>
  <c r="L1927" i="2"/>
  <c r="H1928" i="2"/>
  <c r="I1928" i="2"/>
  <c r="K1928" i="2"/>
  <c r="L1928" i="2"/>
  <c r="H1929" i="2"/>
  <c r="I1929" i="2"/>
  <c r="K1929" i="2"/>
  <c r="L1929" i="2"/>
  <c r="H1930" i="2"/>
  <c r="I1930" i="2"/>
  <c r="K1930" i="2"/>
  <c r="L1930" i="2"/>
  <c r="H1931" i="2"/>
  <c r="I1931" i="2"/>
  <c r="K1931" i="2"/>
  <c r="L1931" i="2"/>
  <c r="H1932" i="2"/>
  <c r="I1932" i="2"/>
  <c r="K1932" i="2"/>
  <c r="L1932" i="2"/>
  <c r="H1933" i="2"/>
  <c r="I1933" i="2"/>
  <c r="K1933" i="2"/>
  <c r="L1933" i="2"/>
  <c r="H1934" i="2"/>
  <c r="I1934" i="2"/>
  <c r="K1934" i="2"/>
  <c r="L1934" i="2"/>
  <c r="H1935" i="2"/>
  <c r="I1935" i="2"/>
  <c r="K1935" i="2"/>
  <c r="L1935" i="2"/>
  <c r="H1936" i="2"/>
  <c r="I1936" i="2"/>
  <c r="K1936" i="2"/>
  <c r="L1936" i="2"/>
  <c r="H1937" i="2"/>
  <c r="I1937" i="2"/>
  <c r="K1937" i="2"/>
  <c r="L1937" i="2"/>
  <c r="H1938" i="2"/>
  <c r="I1938" i="2"/>
  <c r="K1938" i="2"/>
  <c r="L1938" i="2"/>
  <c r="H1939" i="2"/>
  <c r="I1939" i="2"/>
  <c r="K1939" i="2"/>
  <c r="L1939" i="2"/>
  <c r="H1940" i="2"/>
  <c r="I1940" i="2"/>
  <c r="K1940" i="2"/>
  <c r="L1940" i="2"/>
  <c r="H1941" i="2"/>
  <c r="I1941" i="2"/>
  <c r="K1941" i="2"/>
  <c r="L1941" i="2"/>
  <c r="H1942" i="2"/>
  <c r="I1942" i="2"/>
  <c r="K1942" i="2"/>
  <c r="L1942" i="2"/>
  <c r="H1943" i="2"/>
  <c r="I1943" i="2"/>
  <c r="K1943" i="2"/>
  <c r="L1943" i="2"/>
  <c r="H1944" i="2"/>
  <c r="I1944" i="2"/>
  <c r="K1944" i="2"/>
  <c r="L1944" i="2"/>
  <c r="H1945" i="2"/>
  <c r="I1945" i="2"/>
  <c r="K1945" i="2"/>
  <c r="L1945" i="2"/>
  <c r="H1946" i="2"/>
  <c r="I1946" i="2"/>
  <c r="K1946" i="2"/>
  <c r="L1946" i="2"/>
  <c r="H1947" i="2"/>
  <c r="I1947" i="2"/>
  <c r="K1947" i="2"/>
  <c r="L1947" i="2"/>
  <c r="H1948" i="2"/>
  <c r="I1948" i="2"/>
  <c r="K1948" i="2"/>
  <c r="L1948" i="2"/>
  <c r="H1949" i="2"/>
  <c r="I1949" i="2"/>
  <c r="K1949" i="2"/>
  <c r="L1949" i="2"/>
  <c r="H1950" i="2"/>
  <c r="I1950" i="2"/>
  <c r="K1950" i="2"/>
  <c r="L1950" i="2"/>
  <c r="H1951" i="2"/>
  <c r="I1951" i="2"/>
  <c r="K1951" i="2"/>
  <c r="L1951" i="2"/>
  <c r="H1952" i="2"/>
  <c r="I1952" i="2"/>
  <c r="K1952" i="2"/>
  <c r="L1952" i="2"/>
  <c r="H1953" i="2"/>
  <c r="I1953" i="2"/>
  <c r="K1953" i="2"/>
  <c r="L1953" i="2"/>
  <c r="H1954" i="2"/>
  <c r="I1954" i="2"/>
  <c r="K1954" i="2"/>
  <c r="L1954" i="2"/>
  <c r="H1955" i="2"/>
  <c r="I1955" i="2"/>
  <c r="K1955" i="2"/>
  <c r="L1955" i="2"/>
  <c r="H1956" i="2"/>
  <c r="I1956" i="2"/>
  <c r="K1956" i="2"/>
  <c r="L1956" i="2"/>
  <c r="H1957" i="2"/>
  <c r="I1957" i="2"/>
  <c r="K1957" i="2"/>
  <c r="L1957" i="2"/>
  <c r="H1958" i="2"/>
  <c r="I1958" i="2"/>
  <c r="K1958" i="2"/>
  <c r="L1958" i="2"/>
  <c r="H1959" i="2"/>
  <c r="I1959" i="2"/>
  <c r="K1959" i="2"/>
  <c r="L1959" i="2"/>
  <c r="H1960" i="2"/>
  <c r="I1960" i="2"/>
  <c r="K1960" i="2"/>
  <c r="L1960" i="2"/>
  <c r="H1961" i="2"/>
  <c r="I1961" i="2"/>
  <c r="K1961" i="2"/>
  <c r="L1961" i="2"/>
  <c r="H1962" i="2"/>
  <c r="I1962" i="2"/>
  <c r="K1962" i="2"/>
  <c r="L1962" i="2"/>
  <c r="H1963" i="2"/>
  <c r="I1963" i="2"/>
  <c r="K1963" i="2"/>
  <c r="L1963" i="2"/>
  <c r="H1964" i="2"/>
  <c r="I1964" i="2"/>
  <c r="K1964" i="2"/>
  <c r="L1964" i="2"/>
  <c r="H1965" i="2"/>
  <c r="I1965" i="2"/>
  <c r="K1965" i="2"/>
  <c r="L1965" i="2"/>
  <c r="H1966" i="2"/>
  <c r="I1966" i="2"/>
  <c r="K1966" i="2"/>
  <c r="L1966" i="2"/>
  <c r="H1967" i="2"/>
  <c r="I1967" i="2"/>
  <c r="K1967" i="2"/>
  <c r="L1967" i="2"/>
  <c r="H1968" i="2"/>
  <c r="I1968" i="2"/>
  <c r="K1968" i="2"/>
  <c r="L1968" i="2"/>
  <c r="H1969" i="2"/>
  <c r="I1969" i="2"/>
  <c r="K1969" i="2"/>
  <c r="L1969" i="2"/>
  <c r="H1970" i="2"/>
  <c r="I1970" i="2"/>
  <c r="K1970" i="2"/>
  <c r="L1970" i="2"/>
  <c r="H1971" i="2"/>
  <c r="I1971" i="2"/>
  <c r="K1971" i="2"/>
  <c r="L1971" i="2"/>
  <c r="H1972" i="2"/>
  <c r="I1972" i="2"/>
  <c r="K1972" i="2"/>
  <c r="L1972" i="2"/>
  <c r="H1973" i="2"/>
  <c r="I1973" i="2"/>
  <c r="K1973" i="2"/>
  <c r="L1973" i="2"/>
  <c r="H1974" i="2"/>
  <c r="I1974" i="2"/>
  <c r="K1974" i="2"/>
  <c r="L1974" i="2"/>
  <c r="H1975" i="2"/>
  <c r="I1975" i="2"/>
  <c r="K1975" i="2"/>
  <c r="L1975" i="2"/>
  <c r="H1976" i="2"/>
  <c r="I1976" i="2"/>
  <c r="K1976" i="2"/>
  <c r="L1976" i="2"/>
  <c r="H1977" i="2"/>
  <c r="I1977" i="2"/>
  <c r="K1977" i="2"/>
  <c r="L1977" i="2"/>
  <c r="H1978" i="2"/>
  <c r="I1978" i="2"/>
  <c r="K1978" i="2"/>
  <c r="L1978" i="2"/>
  <c r="H1979" i="2"/>
  <c r="I1979" i="2"/>
  <c r="K1979" i="2"/>
  <c r="L1979" i="2"/>
  <c r="H1980" i="2"/>
  <c r="I1980" i="2"/>
  <c r="K1980" i="2"/>
  <c r="L1980" i="2"/>
  <c r="H1981" i="2"/>
  <c r="I1981" i="2"/>
  <c r="K1981" i="2"/>
  <c r="L1981" i="2"/>
  <c r="H1982" i="2"/>
  <c r="I1982" i="2"/>
  <c r="K1982" i="2"/>
  <c r="L1982" i="2"/>
  <c r="H1983" i="2"/>
  <c r="I1983" i="2"/>
  <c r="K1983" i="2"/>
  <c r="L1983" i="2"/>
  <c r="H1984" i="2"/>
  <c r="I1984" i="2"/>
  <c r="K1984" i="2"/>
  <c r="L1984" i="2"/>
  <c r="H1985" i="2"/>
  <c r="I1985" i="2"/>
  <c r="K1985" i="2"/>
  <c r="L1985" i="2"/>
  <c r="H1986" i="2"/>
  <c r="I1986" i="2"/>
  <c r="K1986" i="2"/>
  <c r="L1986" i="2"/>
  <c r="H1987" i="2"/>
  <c r="I1987" i="2"/>
  <c r="K1987" i="2"/>
  <c r="L1987" i="2"/>
  <c r="H1988" i="2"/>
  <c r="I1988" i="2"/>
  <c r="K1988" i="2"/>
  <c r="L1988" i="2"/>
  <c r="H1989" i="2"/>
  <c r="I1989" i="2"/>
  <c r="K1989" i="2"/>
  <c r="L1989" i="2"/>
  <c r="H1990" i="2"/>
  <c r="I1990" i="2"/>
  <c r="K1990" i="2"/>
  <c r="L1990" i="2"/>
  <c r="H1991" i="2"/>
  <c r="I1991" i="2"/>
  <c r="K1991" i="2"/>
  <c r="L1991" i="2"/>
  <c r="H1992" i="2"/>
  <c r="I1992" i="2"/>
  <c r="K1992" i="2"/>
  <c r="L1992" i="2"/>
  <c r="H1993" i="2"/>
  <c r="I1993" i="2"/>
  <c r="K1993" i="2"/>
  <c r="L1993" i="2"/>
  <c r="H1994" i="2"/>
  <c r="I1994" i="2"/>
  <c r="K1994" i="2"/>
  <c r="L1994" i="2"/>
  <c r="H1995" i="2"/>
  <c r="I1995" i="2"/>
  <c r="K1995" i="2"/>
  <c r="L1995" i="2"/>
  <c r="H1996" i="2"/>
  <c r="I1996" i="2"/>
  <c r="K1996" i="2"/>
  <c r="L1996" i="2"/>
  <c r="H1997" i="2"/>
  <c r="I1997" i="2"/>
  <c r="K1997" i="2"/>
  <c r="L1997" i="2"/>
  <c r="H1998" i="2"/>
  <c r="I1998" i="2"/>
  <c r="K1998" i="2"/>
  <c r="L1998" i="2"/>
  <c r="H1999" i="2"/>
  <c r="I1999" i="2"/>
  <c r="K1999" i="2"/>
  <c r="L1999" i="2"/>
  <c r="H2000" i="2"/>
  <c r="I2000" i="2"/>
  <c r="K2000" i="2"/>
  <c r="L2000" i="2"/>
  <c r="H2001" i="2"/>
  <c r="I2001" i="2"/>
  <c r="K2001" i="2"/>
  <c r="L2001" i="2"/>
  <c r="H2002" i="2"/>
  <c r="I2002" i="2"/>
  <c r="K2002" i="2"/>
  <c r="L2002" i="2"/>
  <c r="H2003" i="2"/>
  <c r="I2003" i="2"/>
  <c r="K2003" i="2"/>
  <c r="L2003" i="2"/>
  <c r="H2004" i="2"/>
  <c r="I2004" i="2"/>
  <c r="K2004" i="2"/>
  <c r="L2004" i="2"/>
  <c r="H2005" i="2"/>
  <c r="I2005" i="2"/>
  <c r="K2005" i="2"/>
  <c r="L2005" i="2"/>
  <c r="H2006" i="2"/>
  <c r="I2006" i="2"/>
  <c r="K2006" i="2"/>
  <c r="L2006" i="2"/>
  <c r="H2007" i="2"/>
  <c r="I2007" i="2"/>
  <c r="K2007" i="2"/>
  <c r="L2007" i="2"/>
  <c r="H2008" i="2"/>
  <c r="I2008" i="2"/>
  <c r="K2008" i="2"/>
  <c r="L2008" i="2"/>
  <c r="H2009" i="2"/>
  <c r="I2009" i="2"/>
  <c r="K2009" i="2"/>
  <c r="L2009" i="2"/>
  <c r="H2010" i="2"/>
  <c r="I2010" i="2"/>
  <c r="K2010" i="2"/>
  <c r="L2010" i="2"/>
  <c r="H2011" i="2"/>
  <c r="I2011" i="2"/>
  <c r="K2011" i="2"/>
  <c r="L2011" i="2"/>
  <c r="H2012" i="2"/>
  <c r="I2012" i="2"/>
  <c r="K2012" i="2"/>
  <c r="L2012" i="2"/>
  <c r="H2013" i="2"/>
  <c r="I2013" i="2"/>
  <c r="K2013" i="2"/>
  <c r="L2013" i="2"/>
  <c r="H2014" i="2"/>
  <c r="I2014" i="2"/>
  <c r="K2014" i="2"/>
  <c r="L2014" i="2"/>
  <c r="H2015" i="2"/>
  <c r="I2015" i="2"/>
  <c r="K2015" i="2"/>
  <c r="L2015" i="2"/>
  <c r="H2016" i="2"/>
  <c r="I2016" i="2"/>
  <c r="K2016" i="2"/>
  <c r="L2016" i="2"/>
  <c r="H2017" i="2"/>
  <c r="I2017" i="2"/>
  <c r="K2017" i="2"/>
  <c r="L2017" i="2"/>
  <c r="H2018" i="2"/>
  <c r="I2018" i="2"/>
  <c r="K2018" i="2"/>
  <c r="L2018" i="2"/>
  <c r="H2019" i="2"/>
  <c r="I2019" i="2"/>
  <c r="K2019" i="2"/>
  <c r="L2019" i="2"/>
  <c r="H2020" i="2"/>
  <c r="I2020" i="2"/>
  <c r="K2020" i="2"/>
  <c r="L2020" i="2"/>
  <c r="H2021" i="2"/>
  <c r="I2021" i="2"/>
  <c r="K2021" i="2"/>
  <c r="L2021" i="2"/>
  <c r="H2022" i="2"/>
  <c r="I2022" i="2"/>
  <c r="K2022" i="2"/>
  <c r="L2022" i="2"/>
  <c r="H2023" i="2"/>
  <c r="I2023" i="2"/>
  <c r="K2023" i="2"/>
  <c r="L2023" i="2"/>
  <c r="H2024" i="2"/>
  <c r="I2024" i="2"/>
  <c r="K2024" i="2"/>
  <c r="L2024" i="2"/>
  <c r="H2025" i="2"/>
  <c r="I2025" i="2"/>
  <c r="K2025" i="2"/>
  <c r="L2025" i="2"/>
  <c r="H2026" i="2"/>
  <c r="I2026" i="2"/>
  <c r="K2026" i="2"/>
  <c r="L2026" i="2"/>
  <c r="H2027" i="2"/>
  <c r="I2027" i="2"/>
  <c r="K2027" i="2"/>
  <c r="L2027" i="2"/>
  <c r="H2028" i="2"/>
  <c r="I2028" i="2"/>
  <c r="K2028" i="2"/>
  <c r="L2028" i="2"/>
  <c r="H2029" i="2"/>
  <c r="I2029" i="2"/>
  <c r="K2029" i="2"/>
  <c r="L2029" i="2"/>
  <c r="H2030" i="2"/>
  <c r="I2030" i="2"/>
  <c r="K2030" i="2"/>
  <c r="L2030" i="2"/>
  <c r="H2031" i="2"/>
  <c r="I2031" i="2"/>
  <c r="K2031" i="2"/>
  <c r="L2031" i="2"/>
  <c r="H2032" i="2"/>
  <c r="I2032" i="2"/>
  <c r="K2032" i="2"/>
  <c r="L2032" i="2"/>
  <c r="H2033" i="2"/>
  <c r="I2033" i="2"/>
  <c r="K2033" i="2"/>
  <c r="L2033" i="2"/>
  <c r="H2034" i="2"/>
  <c r="I2034" i="2"/>
  <c r="K2034" i="2"/>
  <c r="L2034" i="2"/>
  <c r="H2035" i="2"/>
  <c r="I2035" i="2"/>
  <c r="K2035" i="2"/>
  <c r="L2035" i="2"/>
  <c r="H2036" i="2"/>
  <c r="I2036" i="2"/>
  <c r="K2036" i="2"/>
  <c r="L2036" i="2"/>
  <c r="H2037" i="2"/>
  <c r="I2037" i="2"/>
  <c r="K2037" i="2"/>
  <c r="L2037" i="2"/>
  <c r="H2038" i="2"/>
  <c r="I2038" i="2"/>
  <c r="K2038" i="2"/>
  <c r="L2038" i="2"/>
  <c r="H2039" i="2"/>
  <c r="I2039" i="2"/>
  <c r="K2039" i="2"/>
  <c r="L2039" i="2"/>
  <c r="H2040" i="2"/>
  <c r="I2040" i="2"/>
  <c r="K2040" i="2"/>
  <c r="L2040" i="2"/>
  <c r="H2041" i="2"/>
  <c r="I2041" i="2"/>
  <c r="K2041" i="2"/>
  <c r="L2041" i="2"/>
  <c r="H2042" i="2"/>
  <c r="I2042" i="2"/>
  <c r="K2042" i="2"/>
  <c r="L2042" i="2"/>
  <c r="H2043" i="2"/>
  <c r="I2043" i="2"/>
  <c r="K2043" i="2"/>
  <c r="L2043" i="2"/>
  <c r="H2044" i="2"/>
  <c r="I2044" i="2"/>
  <c r="K2044" i="2"/>
  <c r="L2044" i="2"/>
  <c r="H2045" i="2"/>
  <c r="I2045" i="2"/>
  <c r="K2045" i="2"/>
  <c r="L2045" i="2"/>
  <c r="H2046" i="2"/>
  <c r="I2046" i="2"/>
  <c r="K2046" i="2"/>
  <c r="L2046" i="2"/>
  <c r="H2047" i="2"/>
  <c r="I2047" i="2"/>
  <c r="K2047" i="2"/>
  <c r="L2047" i="2"/>
  <c r="H2048" i="2"/>
  <c r="I2048" i="2"/>
  <c r="K2048" i="2"/>
  <c r="L2048" i="2"/>
  <c r="H2049" i="2"/>
  <c r="I2049" i="2"/>
  <c r="K2049" i="2"/>
  <c r="L2049" i="2"/>
  <c r="H2050" i="2"/>
  <c r="I2050" i="2"/>
  <c r="K2050" i="2"/>
  <c r="L2050" i="2"/>
  <c r="H2051" i="2"/>
  <c r="I2051" i="2"/>
  <c r="K2051" i="2"/>
  <c r="L2051" i="2"/>
  <c r="H2052" i="2"/>
  <c r="I2052" i="2"/>
  <c r="K2052" i="2"/>
  <c r="L2052" i="2"/>
  <c r="H2053" i="2"/>
  <c r="I2053" i="2"/>
  <c r="K2053" i="2"/>
  <c r="L2053" i="2"/>
  <c r="H2054" i="2"/>
  <c r="I2054" i="2"/>
  <c r="K2054" i="2"/>
  <c r="L2054" i="2"/>
  <c r="H2055" i="2"/>
  <c r="I2055" i="2"/>
  <c r="K2055" i="2"/>
  <c r="L2055" i="2"/>
  <c r="H2056" i="2"/>
  <c r="I2056" i="2"/>
  <c r="K2056" i="2"/>
  <c r="L2056" i="2"/>
  <c r="H2057" i="2"/>
  <c r="I2057" i="2"/>
  <c r="K2057" i="2"/>
  <c r="L2057" i="2"/>
  <c r="H2058" i="2"/>
  <c r="I2058" i="2"/>
  <c r="K2058" i="2"/>
  <c r="L2058" i="2"/>
  <c r="H2059" i="2"/>
  <c r="I2059" i="2"/>
  <c r="K2059" i="2"/>
  <c r="L2059" i="2"/>
  <c r="H2060" i="2"/>
  <c r="I2060" i="2"/>
  <c r="K2060" i="2"/>
  <c r="L2060" i="2"/>
  <c r="H2061" i="2"/>
  <c r="I2061" i="2"/>
  <c r="K2061" i="2"/>
  <c r="L2061" i="2"/>
  <c r="H2062" i="2"/>
  <c r="I2062" i="2"/>
  <c r="K2062" i="2"/>
  <c r="L2062" i="2"/>
  <c r="H2063" i="2"/>
  <c r="I2063" i="2"/>
  <c r="K2063" i="2"/>
  <c r="L2063" i="2"/>
  <c r="H2064" i="2"/>
  <c r="I2064" i="2"/>
  <c r="K2064" i="2"/>
  <c r="L2064" i="2"/>
  <c r="H2065" i="2"/>
  <c r="I2065" i="2"/>
  <c r="K2065" i="2"/>
  <c r="L2065" i="2"/>
  <c r="H2066" i="2"/>
  <c r="I2066" i="2"/>
  <c r="K2066" i="2"/>
  <c r="L2066" i="2"/>
  <c r="H2067" i="2"/>
  <c r="I2067" i="2"/>
  <c r="K2067" i="2"/>
  <c r="L2067" i="2"/>
  <c r="H2068" i="2"/>
  <c r="I2068" i="2"/>
  <c r="K2068" i="2"/>
  <c r="L2068" i="2"/>
  <c r="H2069" i="2"/>
  <c r="I2069" i="2"/>
  <c r="K2069" i="2"/>
  <c r="L2069" i="2"/>
  <c r="H2070" i="2"/>
  <c r="I2070" i="2"/>
  <c r="K2070" i="2"/>
  <c r="L2070" i="2"/>
  <c r="H2071" i="2"/>
  <c r="I2071" i="2"/>
  <c r="K2071" i="2"/>
  <c r="L2071" i="2"/>
  <c r="H2072" i="2"/>
  <c r="I2072" i="2"/>
  <c r="K2072" i="2"/>
  <c r="L2072" i="2"/>
  <c r="H2073" i="2"/>
  <c r="I2073" i="2"/>
  <c r="K2073" i="2"/>
  <c r="L2073" i="2"/>
  <c r="H2074" i="2"/>
  <c r="I2074" i="2"/>
  <c r="K2074" i="2"/>
  <c r="L2074" i="2"/>
  <c r="H2075" i="2"/>
  <c r="I2075" i="2"/>
  <c r="K2075" i="2"/>
  <c r="L2075" i="2"/>
  <c r="H2076" i="2"/>
  <c r="I2076" i="2"/>
  <c r="K2076" i="2"/>
  <c r="L2076" i="2"/>
  <c r="H2077" i="2"/>
  <c r="I2077" i="2"/>
  <c r="K2077" i="2"/>
  <c r="L2077" i="2"/>
  <c r="H2078" i="2"/>
  <c r="I2078" i="2"/>
  <c r="K2078" i="2"/>
  <c r="L2078" i="2"/>
  <c r="H2079" i="2"/>
  <c r="I2079" i="2"/>
  <c r="K2079" i="2"/>
  <c r="L2079" i="2"/>
  <c r="H2080" i="2"/>
  <c r="I2080" i="2"/>
  <c r="K2080" i="2"/>
  <c r="L2080" i="2"/>
  <c r="H2081" i="2"/>
  <c r="I2081" i="2"/>
  <c r="K2081" i="2"/>
  <c r="L2081" i="2"/>
  <c r="H2082" i="2"/>
  <c r="I2082" i="2"/>
  <c r="K2082" i="2"/>
  <c r="L2082" i="2"/>
  <c r="H2083" i="2"/>
  <c r="I2083" i="2"/>
  <c r="K2083" i="2"/>
  <c r="L2083" i="2"/>
  <c r="H2084" i="2"/>
  <c r="I2084" i="2"/>
  <c r="K2084" i="2"/>
  <c r="L2084" i="2"/>
  <c r="H2085" i="2"/>
  <c r="I2085" i="2"/>
  <c r="K2085" i="2"/>
  <c r="L2085" i="2"/>
  <c r="H2086" i="2"/>
  <c r="I2086" i="2"/>
  <c r="K2086" i="2"/>
  <c r="L2086" i="2"/>
  <c r="H2087" i="2"/>
  <c r="I2087" i="2"/>
  <c r="K2087" i="2"/>
  <c r="L2087" i="2"/>
  <c r="H2088" i="2"/>
  <c r="I2088" i="2"/>
  <c r="K2088" i="2"/>
  <c r="L2088" i="2"/>
  <c r="H2089" i="2"/>
  <c r="I2089" i="2"/>
  <c r="K2089" i="2"/>
  <c r="L2089" i="2"/>
  <c r="H2090" i="2"/>
  <c r="I2090" i="2"/>
  <c r="K2090" i="2"/>
  <c r="L2090" i="2"/>
  <c r="H2091" i="2"/>
  <c r="I2091" i="2"/>
  <c r="K2091" i="2"/>
  <c r="L2091" i="2"/>
  <c r="H2092" i="2"/>
  <c r="I2092" i="2"/>
  <c r="K2092" i="2"/>
  <c r="L2092" i="2"/>
  <c r="H2093" i="2"/>
  <c r="I2093" i="2"/>
  <c r="K2093" i="2"/>
  <c r="L2093" i="2"/>
  <c r="H2094" i="2"/>
  <c r="I2094" i="2"/>
  <c r="K2094" i="2"/>
  <c r="L2094" i="2"/>
  <c r="H2095" i="2"/>
  <c r="I2095" i="2"/>
  <c r="K2095" i="2"/>
  <c r="L2095" i="2"/>
  <c r="H2096" i="2"/>
  <c r="I2096" i="2"/>
  <c r="K2096" i="2"/>
  <c r="L2096" i="2"/>
  <c r="H2097" i="2"/>
  <c r="I2097" i="2"/>
  <c r="K2097" i="2"/>
  <c r="L2097" i="2"/>
  <c r="H2098" i="2"/>
  <c r="I2098" i="2"/>
  <c r="K2098" i="2"/>
  <c r="L2098" i="2"/>
  <c r="H2099" i="2"/>
  <c r="I2099" i="2"/>
  <c r="K2099" i="2"/>
  <c r="L2099" i="2"/>
  <c r="H2100" i="2"/>
  <c r="I2100" i="2"/>
  <c r="K2100" i="2"/>
  <c r="L2100" i="2"/>
  <c r="H2101" i="2"/>
  <c r="I2101" i="2"/>
  <c r="K2101" i="2"/>
  <c r="L2101" i="2"/>
  <c r="H2102" i="2"/>
  <c r="I2102" i="2"/>
  <c r="K2102" i="2"/>
  <c r="L2102" i="2"/>
  <c r="H2103" i="2"/>
  <c r="I2103" i="2"/>
  <c r="K2103" i="2"/>
  <c r="L2103" i="2"/>
  <c r="H2104" i="2"/>
  <c r="I2104" i="2"/>
  <c r="K2104" i="2"/>
  <c r="L2104" i="2"/>
  <c r="H2105" i="2"/>
  <c r="I2105" i="2"/>
  <c r="K2105" i="2"/>
  <c r="L2105" i="2"/>
  <c r="H2106" i="2"/>
  <c r="I2106" i="2"/>
  <c r="K2106" i="2"/>
  <c r="L2106" i="2"/>
  <c r="H2107" i="2"/>
  <c r="I2107" i="2"/>
  <c r="K2107" i="2"/>
  <c r="L2107" i="2"/>
  <c r="H2108" i="2"/>
  <c r="I2108" i="2"/>
  <c r="K2108" i="2"/>
  <c r="L2108" i="2"/>
  <c r="H2109" i="2"/>
  <c r="I2109" i="2"/>
  <c r="K2109" i="2"/>
  <c r="L2109" i="2"/>
  <c r="H2110" i="2"/>
  <c r="I2110" i="2"/>
  <c r="K2110" i="2"/>
  <c r="L2110" i="2"/>
  <c r="H2111" i="2"/>
  <c r="I2111" i="2"/>
  <c r="K2111" i="2"/>
  <c r="L2111" i="2"/>
  <c r="H2112" i="2"/>
  <c r="I2112" i="2"/>
  <c r="K2112" i="2"/>
  <c r="L2112" i="2"/>
  <c r="H2113" i="2"/>
  <c r="I2113" i="2"/>
  <c r="K2113" i="2"/>
  <c r="L2113" i="2"/>
  <c r="H2114" i="2"/>
  <c r="I2114" i="2"/>
  <c r="K2114" i="2"/>
  <c r="L2114" i="2"/>
  <c r="H2115" i="2"/>
  <c r="I2115" i="2"/>
  <c r="K2115" i="2"/>
  <c r="L2115" i="2"/>
  <c r="H2116" i="2"/>
  <c r="I2116" i="2"/>
  <c r="K2116" i="2"/>
  <c r="L2116" i="2"/>
  <c r="H2117" i="2"/>
  <c r="I2117" i="2"/>
  <c r="K2117" i="2"/>
  <c r="L2117" i="2"/>
  <c r="H2118" i="2"/>
  <c r="I2118" i="2"/>
  <c r="K2118" i="2"/>
  <c r="L2118" i="2"/>
  <c r="H2119" i="2"/>
  <c r="I2119" i="2"/>
  <c r="K2119" i="2"/>
  <c r="L2119" i="2"/>
  <c r="H2120" i="2"/>
  <c r="I2120" i="2"/>
  <c r="K2120" i="2"/>
  <c r="L2120" i="2"/>
  <c r="H2121" i="2"/>
  <c r="I2121" i="2"/>
  <c r="K2121" i="2"/>
  <c r="L2121" i="2"/>
  <c r="H2122" i="2"/>
  <c r="I2122" i="2"/>
  <c r="K2122" i="2"/>
  <c r="L2122" i="2"/>
  <c r="H2123" i="2"/>
  <c r="I2123" i="2"/>
  <c r="K2123" i="2"/>
  <c r="L2123" i="2"/>
  <c r="H2124" i="2"/>
  <c r="I2124" i="2"/>
  <c r="K2124" i="2"/>
  <c r="L2124" i="2"/>
  <c r="H2125" i="2"/>
  <c r="I2125" i="2"/>
  <c r="K2125" i="2"/>
  <c r="L2125" i="2"/>
  <c r="H2126" i="2"/>
  <c r="I2126" i="2"/>
  <c r="K2126" i="2"/>
  <c r="L2126" i="2"/>
  <c r="H2127" i="2"/>
  <c r="I2127" i="2"/>
  <c r="K2127" i="2"/>
  <c r="L2127" i="2"/>
  <c r="H2128" i="2"/>
  <c r="I2128" i="2"/>
  <c r="K2128" i="2"/>
  <c r="L2128" i="2"/>
  <c r="H2129" i="2"/>
  <c r="I2129" i="2"/>
  <c r="K2129" i="2"/>
  <c r="L2129" i="2"/>
  <c r="H2130" i="2"/>
  <c r="I2130" i="2"/>
  <c r="K2130" i="2"/>
  <c r="L2130" i="2"/>
  <c r="H2131" i="2"/>
  <c r="I2131" i="2"/>
  <c r="K2131" i="2"/>
  <c r="L2131" i="2"/>
  <c r="H2132" i="2"/>
  <c r="I2132" i="2"/>
  <c r="K2132" i="2"/>
  <c r="L2132" i="2"/>
  <c r="H2133" i="2"/>
  <c r="I2133" i="2"/>
  <c r="K2133" i="2"/>
  <c r="L2133" i="2"/>
  <c r="H2134" i="2"/>
  <c r="I2134" i="2"/>
  <c r="K2134" i="2"/>
  <c r="L2134" i="2"/>
  <c r="H2135" i="2"/>
  <c r="I2135" i="2"/>
  <c r="K2135" i="2"/>
  <c r="L2135" i="2"/>
  <c r="H2136" i="2"/>
  <c r="I2136" i="2"/>
  <c r="K2136" i="2"/>
  <c r="L2136" i="2"/>
  <c r="H2137" i="2"/>
  <c r="I2137" i="2"/>
  <c r="K2137" i="2"/>
  <c r="L2137" i="2"/>
  <c r="H2138" i="2"/>
  <c r="I2138" i="2"/>
  <c r="K2138" i="2"/>
  <c r="L2138" i="2"/>
  <c r="H2139" i="2"/>
  <c r="I2139" i="2"/>
  <c r="K2139" i="2"/>
  <c r="L2139" i="2"/>
  <c r="H2140" i="2"/>
  <c r="I2140" i="2"/>
  <c r="K2140" i="2"/>
  <c r="L2140" i="2"/>
  <c r="H2141" i="2"/>
  <c r="I2141" i="2"/>
  <c r="K2141" i="2"/>
  <c r="L2141" i="2"/>
  <c r="H2142" i="2"/>
  <c r="I2142" i="2"/>
  <c r="K2142" i="2"/>
  <c r="L2142" i="2"/>
  <c r="H2143" i="2"/>
  <c r="I2143" i="2"/>
  <c r="K2143" i="2"/>
  <c r="L2143" i="2"/>
  <c r="H2144" i="2"/>
  <c r="I2144" i="2"/>
  <c r="K2144" i="2"/>
  <c r="L2144" i="2"/>
  <c r="H2145" i="2"/>
  <c r="I2145" i="2"/>
  <c r="K2145" i="2"/>
  <c r="L2145" i="2"/>
  <c r="H2146" i="2"/>
  <c r="I2146" i="2"/>
  <c r="K2146" i="2"/>
  <c r="L2146" i="2"/>
  <c r="H2147" i="2"/>
  <c r="I2147" i="2"/>
  <c r="K2147" i="2"/>
  <c r="L2147" i="2"/>
  <c r="H2148" i="2"/>
  <c r="I2148" i="2"/>
  <c r="K2148" i="2"/>
  <c r="L2148" i="2"/>
  <c r="H2149" i="2"/>
  <c r="I2149" i="2"/>
  <c r="K2149" i="2"/>
  <c r="L2149" i="2"/>
  <c r="H2150" i="2"/>
  <c r="I2150" i="2"/>
  <c r="K2150" i="2"/>
  <c r="L2150" i="2"/>
  <c r="H2151" i="2"/>
  <c r="I2151" i="2"/>
  <c r="K2151" i="2"/>
  <c r="L2151" i="2"/>
  <c r="H2152" i="2"/>
  <c r="I2152" i="2"/>
  <c r="K2152" i="2"/>
  <c r="L2152" i="2"/>
  <c r="H2153" i="2"/>
  <c r="I2153" i="2"/>
  <c r="K2153" i="2"/>
  <c r="L2153" i="2"/>
  <c r="H2154" i="2"/>
  <c r="I2154" i="2"/>
  <c r="K2154" i="2"/>
  <c r="L2154" i="2"/>
  <c r="H2155" i="2"/>
  <c r="I2155" i="2"/>
  <c r="K2155" i="2"/>
  <c r="L2155" i="2"/>
  <c r="H2156" i="2"/>
  <c r="I2156" i="2"/>
  <c r="K2156" i="2"/>
  <c r="L2156" i="2"/>
  <c r="H2157" i="2"/>
  <c r="I2157" i="2"/>
  <c r="K2157" i="2"/>
  <c r="L2157" i="2"/>
  <c r="H2158" i="2"/>
  <c r="I2158" i="2"/>
  <c r="K2158" i="2"/>
  <c r="L2158" i="2"/>
  <c r="H2159" i="2"/>
  <c r="I2159" i="2"/>
  <c r="K2159" i="2"/>
  <c r="L2159" i="2"/>
  <c r="H2160" i="2"/>
  <c r="I2160" i="2"/>
  <c r="K2160" i="2"/>
  <c r="L2160" i="2"/>
  <c r="H2161" i="2"/>
  <c r="I2161" i="2"/>
  <c r="K2161" i="2"/>
  <c r="L2161" i="2"/>
  <c r="H2162" i="2"/>
  <c r="I2162" i="2"/>
  <c r="K2162" i="2"/>
  <c r="L2162" i="2"/>
  <c r="H2163" i="2"/>
  <c r="I2163" i="2"/>
  <c r="K2163" i="2"/>
  <c r="L2163" i="2"/>
  <c r="H2164" i="2"/>
  <c r="I2164" i="2"/>
  <c r="K2164" i="2"/>
  <c r="L2164" i="2"/>
  <c r="H2165" i="2"/>
  <c r="I2165" i="2"/>
  <c r="K2165" i="2"/>
  <c r="L2165" i="2"/>
  <c r="H2166" i="2"/>
  <c r="I2166" i="2"/>
  <c r="K2166" i="2"/>
  <c r="L2166" i="2"/>
  <c r="H2167" i="2"/>
  <c r="I2167" i="2"/>
  <c r="K2167" i="2"/>
  <c r="L2167" i="2"/>
  <c r="H2168" i="2"/>
  <c r="I2168" i="2"/>
  <c r="K2168" i="2"/>
  <c r="L2168" i="2"/>
  <c r="H2169" i="2"/>
  <c r="I2169" i="2"/>
  <c r="K2169" i="2"/>
  <c r="L2169" i="2"/>
  <c r="H2170" i="2"/>
  <c r="I2170" i="2"/>
  <c r="K2170" i="2"/>
  <c r="L2170" i="2"/>
  <c r="H2171" i="2"/>
  <c r="I2171" i="2"/>
  <c r="K2171" i="2"/>
  <c r="L2171" i="2"/>
  <c r="H2172" i="2"/>
  <c r="I2172" i="2"/>
  <c r="K2172" i="2"/>
  <c r="L2172" i="2"/>
  <c r="H2173" i="2"/>
  <c r="I2173" i="2"/>
  <c r="K2173" i="2"/>
  <c r="L2173" i="2"/>
  <c r="H2174" i="2"/>
  <c r="I2174" i="2"/>
  <c r="K2174" i="2"/>
  <c r="L2174" i="2"/>
  <c r="H2175" i="2"/>
  <c r="I2175" i="2"/>
  <c r="K2175" i="2"/>
  <c r="L2175" i="2"/>
  <c r="H2176" i="2"/>
  <c r="I2176" i="2"/>
  <c r="K2176" i="2"/>
  <c r="L2176" i="2"/>
  <c r="H2177" i="2"/>
  <c r="I2177" i="2"/>
  <c r="K2177" i="2"/>
  <c r="L2177" i="2"/>
  <c r="H2178" i="2"/>
  <c r="I2178" i="2"/>
  <c r="K2178" i="2"/>
  <c r="L2178" i="2"/>
  <c r="H2179" i="2"/>
  <c r="I2179" i="2"/>
  <c r="K2179" i="2"/>
  <c r="L2179" i="2"/>
  <c r="H2180" i="2"/>
  <c r="I2180" i="2"/>
  <c r="K2180" i="2"/>
  <c r="L2180" i="2"/>
  <c r="H2181" i="2"/>
  <c r="I2181" i="2"/>
  <c r="K2181" i="2"/>
  <c r="L2181" i="2"/>
  <c r="H2182" i="2"/>
  <c r="I2182" i="2"/>
  <c r="K2182" i="2"/>
  <c r="L2182" i="2"/>
  <c r="H2183" i="2"/>
  <c r="I2183" i="2"/>
  <c r="K2183" i="2"/>
  <c r="L2183" i="2"/>
  <c r="H2184" i="2"/>
  <c r="I2184" i="2"/>
  <c r="K2184" i="2"/>
  <c r="L2184" i="2"/>
  <c r="H2185" i="2"/>
  <c r="I2185" i="2"/>
  <c r="K2185" i="2"/>
  <c r="L2185" i="2"/>
  <c r="H2186" i="2"/>
  <c r="I2186" i="2"/>
  <c r="K2186" i="2"/>
  <c r="L2186" i="2"/>
  <c r="H2187" i="2"/>
  <c r="I2187" i="2"/>
  <c r="K2187" i="2"/>
  <c r="L2187" i="2"/>
  <c r="H2188" i="2"/>
  <c r="I2188" i="2"/>
  <c r="K2188" i="2"/>
  <c r="L2188" i="2"/>
  <c r="H2189" i="2"/>
  <c r="I2189" i="2"/>
  <c r="K2189" i="2"/>
  <c r="L2189" i="2"/>
  <c r="H2190" i="2"/>
  <c r="I2190" i="2"/>
  <c r="K2190" i="2"/>
  <c r="L2190" i="2"/>
  <c r="H2191" i="2"/>
  <c r="I2191" i="2"/>
  <c r="K2191" i="2"/>
  <c r="L2191" i="2"/>
  <c r="H2192" i="2"/>
  <c r="I2192" i="2"/>
  <c r="K2192" i="2"/>
  <c r="L2192" i="2"/>
  <c r="H2193" i="2"/>
  <c r="I2193" i="2"/>
  <c r="K2193" i="2"/>
  <c r="L2193" i="2"/>
  <c r="H2194" i="2"/>
  <c r="I2194" i="2"/>
  <c r="K2194" i="2"/>
  <c r="L2194" i="2"/>
  <c r="H2195" i="2"/>
  <c r="I2195" i="2"/>
  <c r="K2195" i="2"/>
  <c r="L2195" i="2"/>
  <c r="H2196" i="2"/>
  <c r="I2196" i="2"/>
  <c r="K2196" i="2"/>
  <c r="L2196" i="2"/>
  <c r="H2197" i="2"/>
  <c r="I2197" i="2"/>
  <c r="K2197" i="2"/>
  <c r="L2197" i="2"/>
  <c r="H2198" i="2"/>
  <c r="I2198" i="2"/>
  <c r="K2198" i="2"/>
  <c r="L2198" i="2"/>
  <c r="H2199" i="2"/>
  <c r="I2199" i="2"/>
  <c r="K2199" i="2"/>
  <c r="L2199" i="2"/>
  <c r="H2200" i="2"/>
  <c r="I2200" i="2"/>
  <c r="K2200" i="2"/>
  <c r="L2200" i="2"/>
  <c r="H2201" i="2"/>
  <c r="I2201" i="2"/>
  <c r="K2201" i="2"/>
  <c r="L2201" i="2"/>
  <c r="H2202" i="2"/>
  <c r="I2202" i="2"/>
  <c r="K2202" i="2"/>
  <c r="L2202" i="2"/>
  <c r="H2203" i="2"/>
  <c r="I2203" i="2"/>
  <c r="K2203" i="2"/>
  <c r="L2203" i="2"/>
  <c r="H2204" i="2"/>
  <c r="I2204" i="2"/>
  <c r="K2204" i="2"/>
  <c r="L2204" i="2"/>
  <c r="H2205" i="2"/>
  <c r="I2205" i="2"/>
  <c r="K2205" i="2"/>
  <c r="L2205" i="2"/>
  <c r="H2206" i="2"/>
  <c r="I2206" i="2"/>
  <c r="K2206" i="2"/>
  <c r="L2206" i="2"/>
  <c r="H2207" i="2"/>
  <c r="I2207" i="2"/>
  <c r="K2207" i="2"/>
  <c r="L2207" i="2"/>
  <c r="H2208" i="2"/>
  <c r="I2208" i="2"/>
  <c r="K2208" i="2"/>
  <c r="L2208" i="2"/>
  <c r="H2209" i="2"/>
  <c r="I2209" i="2"/>
  <c r="K2209" i="2"/>
  <c r="L2209" i="2"/>
  <c r="H2210" i="2"/>
  <c r="I2210" i="2"/>
  <c r="K2210" i="2"/>
  <c r="L2210" i="2"/>
  <c r="H2211" i="2"/>
  <c r="I2211" i="2"/>
  <c r="K2211" i="2"/>
  <c r="L2211" i="2"/>
  <c r="H2212" i="2"/>
  <c r="I2212" i="2"/>
  <c r="K2212" i="2"/>
  <c r="L2212" i="2"/>
  <c r="H2213" i="2"/>
  <c r="I2213" i="2"/>
  <c r="K2213" i="2"/>
  <c r="L2213" i="2"/>
  <c r="H2214" i="2"/>
  <c r="I2214" i="2"/>
  <c r="K2214" i="2"/>
  <c r="L2214" i="2"/>
  <c r="H2215" i="2"/>
  <c r="I2215" i="2"/>
  <c r="K2215" i="2"/>
  <c r="L2215" i="2"/>
  <c r="H2216" i="2"/>
  <c r="I2216" i="2"/>
  <c r="K2216" i="2"/>
  <c r="L2216" i="2"/>
  <c r="H2217" i="2"/>
  <c r="I2217" i="2"/>
  <c r="K2217" i="2"/>
  <c r="L2217" i="2"/>
  <c r="H2218" i="2"/>
  <c r="I2218" i="2"/>
  <c r="K2218" i="2"/>
  <c r="L2218" i="2"/>
  <c r="H2219" i="2"/>
  <c r="I2219" i="2"/>
  <c r="K2219" i="2"/>
  <c r="L2219" i="2"/>
  <c r="H2220" i="2"/>
  <c r="I2220" i="2"/>
  <c r="K2220" i="2"/>
  <c r="L2220" i="2"/>
  <c r="H2221" i="2"/>
  <c r="I2221" i="2"/>
  <c r="K2221" i="2"/>
  <c r="L2221" i="2"/>
  <c r="H2222" i="2"/>
  <c r="I2222" i="2"/>
  <c r="K2222" i="2"/>
  <c r="L2222" i="2"/>
  <c r="H2223" i="2"/>
  <c r="I2223" i="2"/>
  <c r="K2223" i="2"/>
  <c r="L2223" i="2"/>
  <c r="H2224" i="2"/>
  <c r="I2224" i="2"/>
  <c r="K2224" i="2"/>
  <c r="L2224" i="2"/>
  <c r="H2225" i="2"/>
  <c r="I2225" i="2"/>
  <c r="K2225" i="2"/>
  <c r="L2225" i="2"/>
  <c r="H2226" i="2"/>
  <c r="I2226" i="2"/>
  <c r="K2226" i="2"/>
  <c r="L2226" i="2"/>
  <c r="H2227" i="2"/>
  <c r="I2227" i="2"/>
  <c r="K2227" i="2"/>
  <c r="L2227" i="2"/>
  <c r="H2228" i="2"/>
  <c r="I2228" i="2"/>
  <c r="K2228" i="2"/>
  <c r="L2228" i="2"/>
  <c r="H2229" i="2"/>
  <c r="I2229" i="2"/>
  <c r="K2229" i="2"/>
  <c r="L2229" i="2"/>
  <c r="H2230" i="2"/>
  <c r="I2230" i="2"/>
  <c r="K2230" i="2"/>
  <c r="L2230" i="2"/>
  <c r="H2231" i="2"/>
  <c r="I2231" i="2"/>
  <c r="K2231" i="2"/>
  <c r="L2231" i="2"/>
  <c r="H2232" i="2"/>
  <c r="I2232" i="2"/>
  <c r="K2232" i="2"/>
  <c r="L2232" i="2"/>
  <c r="H2233" i="2"/>
  <c r="I2233" i="2"/>
  <c r="K2233" i="2"/>
  <c r="L2233" i="2"/>
  <c r="H2234" i="2"/>
  <c r="I2234" i="2"/>
  <c r="K2234" i="2"/>
  <c r="L2234" i="2"/>
  <c r="H2235" i="2"/>
  <c r="I2235" i="2"/>
  <c r="K2235" i="2"/>
  <c r="L2235" i="2"/>
  <c r="H2236" i="2"/>
  <c r="I2236" i="2"/>
  <c r="K2236" i="2"/>
  <c r="L2236" i="2"/>
  <c r="H2237" i="2"/>
  <c r="I2237" i="2"/>
  <c r="K2237" i="2"/>
  <c r="L2237" i="2"/>
  <c r="H2238" i="2"/>
  <c r="I2238" i="2"/>
  <c r="K2238" i="2"/>
  <c r="L2238" i="2"/>
  <c r="H2239" i="2"/>
  <c r="I2239" i="2"/>
  <c r="K2239" i="2"/>
  <c r="L2239" i="2"/>
  <c r="H2240" i="2"/>
  <c r="I2240" i="2"/>
  <c r="K2240" i="2"/>
  <c r="L2240" i="2"/>
  <c r="H2241" i="2"/>
  <c r="I2241" i="2"/>
  <c r="K2241" i="2"/>
  <c r="L2241" i="2"/>
  <c r="H2242" i="2"/>
  <c r="I2242" i="2"/>
  <c r="K2242" i="2"/>
  <c r="L2242" i="2"/>
  <c r="H2243" i="2"/>
  <c r="I2243" i="2"/>
  <c r="K2243" i="2"/>
  <c r="L2243" i="2"/>
  <c r="H2244" i="2"/>
  <c r="I2244" i="2"/>
  <c r="K2244" i="2"/>
  <c r="L2244" i="2"/>
  <c r="H2245" i="2"/>
  <c r="I2245" i="2"/>
  <c r="K2245" i="2"/>
  <c r="L2245" i="2"/>
  <c r="H2246" i="2"/>
  <c r="I2246" i="2"/>
  <c r="K2246" i="2"/>
  <c r="L2246" i="2"/>
  <c r="H2247" i="2"/>
  <c r="I2247" i="2"/>
  <c r="K2247" i="2"/>
  <c r="L2247" i="2"/>
  <c r="H2248" i="2"/>
  <c r="I2248" i="2"/>
  <c r="K2248" i="2"/>
  <c r="L2248" i="2"/>
  <c r="H2249" i="2"/>
  <c r="I2249" i="2"/>
  <c r="K2249" i="2"/>
  <c r="L2249" i="2"/>
  <c r="H2250" i="2"/>
  <c r="I2250" i="2"/>
  <c r="K2250" i="2"/>
  <c r="L2250" i="2"/>
  <c r="H2251" i="2"/>
  <c r="I2251" i="2"/>
  <c r="K2251" i="2"/>
  <c r="L2251" i="2"/>
  <c r="H2252" i="2"/>
  <c r="I2252" i="2"/>
  <c r="K2252" i="2"/>
  <c r="L2252" i="2"/>
  <c r="H2253" i="2"/>
  <c r="I2253" i="2"/>
  <c r="K2253" i="2"/>
  <c r="L2253" i="2"/>
  <c r="H2254" i="2"/>
  <c r="I2254" i="2"/>
  <c r="K2254" i="2"/>
  <c r="L2254" i="2"/>
  <c r="H2255" i="2"/>
  <c r="I2255" i="2"/>
  <c r="K2255" i="2"/>
  <c r="L2255" i="2"/>
  <c r="H2256" i="2"/>
  <c r="I2256" i="2"/>
  <c r="K2256" i="2"/>
  <c r="L2256" i="2"/>
  <c r="H2257" i="2"/>
  <c r="I2257" i="2"/>
  <c r="K2257" i="2"/>
  <c r="L2257" i="2"/>
  <c r="H2258" i="2"/>
  <c r="I2258" i="2"/>
  <c r="K2258" i="2"/>
  <c r="L2258" i="2"/>
  <c r="H2259" i="2"/>
  <c r="I2259" i="2"/>
  <c r="K2259" i="2"/>
  <c r="L2259" i="2"/>
  <c r="H2260" i="2"/>
  <c r="I2260" i="2"/>
  <c r="K2260" i="2"/>
  <c r="L2260" i="2"/>
  <c r="H2261" i="2"/>
  <c r="I2261" i="2"/>
  <c r="K2261" i="2"/>
  <c r="L2261" i="2"/>
  <c r="H2262" i="2"/>
  <c r="I2262" i="2"/>
  <c r="K2262" i="2"/>
  <c r="L2262" i="2"/>
  <c r="H2263" i="2"/>
  <c r="I2263" i="2"/>
  <c r="K2263" i="2"/>
  <c r="L2263" i="2"/>
  <c r="H2264" i="2"/>
  <c r="I2264" i="2"/>
  <c r="K2264" i="2"/>
  <c r="L2264" i="2"/>
  <c r="H2265" i="2"/>
  <c r="I2265" i="2"/>
  <c r="K2265" i="2"/>
  <c r="L2265" i="2"/>
  <c r="H2266" i="2"/>
  <c r="I2266" i="2"/>
  <c r="K2266" i="2"/>
  <c r="L2266" i="2"/>
  <c r="H2267" i="2"/>
  <c r="I2267" i="2"/>
  <c r="K2267" i="2"/>
  <c r="L2267" i="2"/>
  <c r="H2268" i="2"/>
  <c r="I2268" i="2"/>
  <c r="K2268" i="2"/>
  <c r="L2268" i="2"/>
  <c r="H2269" i="2"/>
  <c r="I2269" i="2"/>
  <c r="K2269" i="2"/>
  <c r="L2269" i="2"/>
  <c r="H2270" i="2"/>
  <c r="I2270" i="2"/>
  <c r="K2270" i="2"/>
  <c r="L2270" i="2"/>
  <c r="H2271" i="2"/>
  <c r="I2271" i="2"/>
  <c r="K2271" i="2"/>
  <c r="L2271" i="2"/>
  <c r="H2272" i="2"/>
  <c r="I2272" i="2"/>
  <c r="K2272" i="2"/>
  <c r="L2272" i="2"/>
  <c r="H2273" i="2"/>
  <c r="I2273" i="2"/>
  <c r="K2273" i="2"/>
  <c r="L2273" i="2"/>
  <c r="H2274" i="2"/>
  <c r="I2274" i="2"/>
  <c r="K2274" i="2"/>
  <c r="L2274" i="2"/>
  <c r="H2275" i="2"/>
  <c r="I2275" i="2"/>
  <c r="K2275" i="2"/>
  <c r="L2275" i="2"/>
  <c r="H2276" i="2"/>
  <c r="I2276" i="2"/>
  <c r="K2276" i="2"/>
  <c r="L2276" i="2"/>
  <c r="H2277" i="2"/>
  <c r="I2277" i="2"/>
  <c r="K2277" i="2"/>
  <c r="L2277" i="2"/>
  <c r="H2278" i="2"/>
  <c r="I2278" i="2"/>
  <c r="K2278" i="2"/>
  <c r="L2278" i="2"/>
  <c r="H2279" i="2"/>
  <c r="I2279" i="2"/>
  <c r="K2279" i="2"/>
  <c r="L2279" i="2"/>
  <c r="H2280" i="2"/>
  <c r="I2280" i="2"/>
  <c r="K2280" i="2"/>
  <c r="L2280" i="2"/>
  <c r="H2281" i="2"/>
  <c r="I2281" i="2"/>
  <c r="K2281" i="2"/>
  <c r="L2281" i="2"/>
  <c r="H2282" i="2"/>
  <c r="I2282" i="2"/>
  <c r="K2282" i="2"/>
  <c r="L2282" i="2"/>
  <c r="H2283" i="2"/>
  <c r="I2283" i="2"/>
  <c r="K2283" i="2"/>
  <c r="L2283" i="2"/>
  <c r="H2284" i="2"/>
  <c r="I2284" i="2"/>
  <c r="K2284" i="2"/>
  <c r="L2284" i="2"/>
  <c r="H2285" i="2"/>
  <c r="I2285" i="2"/>
  <c r="K2285" i="2"/>
  <c r="L2285" i="2"/>
  <c r="H2286" i="2"/>
  <c r="I2286" i="2"/>
  <c r="K2286" i="2"/>
  <c r="L2286" i="2"/>
  <c r="H2287" i="2"/>
  <c r="I2287" i="2"/>
  <c r="K2287" i="2"/>
  <c r="L2287" i="2"/>
  <c r="H2288" i="2"/>
  <c r="I2288" i="2"/>
  <c r="K2288" i="2"/>
  <c r="L2288" i="2"/>
  <c r="H2289" i="2"/>
  <c r="I2289" i="2"/>
  <c r="K2289" i="2"/>
  <c r="L2289" i="2"/>
  <c r="H2290" i="2"/>
  <c r="I2290" i="2"/>
  <c r="K2290" i="2"/>
  <c r="L2290" i="2"/>
  <c r="H2291" i="2"/>
  <c r="I2291" i="2"/>
  <c r="K2291" i="2"/>
  <c r="L2291" i="2"/>
  <c r="H2292" i="2"/>
  <c r="I2292" i="2"/>
  <c r="K2292" i="2"/>
  <c r="L2292" i="2"/>
  <c r="H2293" i="2"/>
  <c r="I2293" i="2"/>
  <c r="K2293" i="2"/>
  <c r="L2293" i="2"/>
  <c r="H2294" i="2"/>
  <c r="I2294" i="2"/>
  <c r="K2294" i="2"/>
  <c r="L2294" i="2"/>
  <c r="H2295" i="2"/>
  <c r="I2295" i="2"/>
  <c r="K2295" i="2"/>
  <c r="L2295" i="2"/>
  <c r="H2296" i="2"/>
  <c r="I2296" i="2"/>
  <c r="K2296" i="2"/>
  <c r="L2296" i="2"/>
  <c r="H2297" i="2"/>
  <c r="I2297" i="2"/>
  <c r="K2297" i="2"/>
  <c r="L2297" i="2"/>
  <c r="H2298" i="2"/>
  <c r="I2298" i="2"/>
  <c r="K2298" i="2"/>
  <c r="L2298" i="2"/>
  <c r="H2299" i="2"/>
  <c r="I2299" i="2"/>
  <c r="K2299" i="2"/>
  <c r="L2299" i="2"/>
  <c r="H2300" i="2"/>
  <c r="I2300" i="2"/>
  <c r="K2300" i="2"/>
  <c r="L2300" i="2"/>
  <c r="H2301" i="2"/>
  <c r="I2301" i="2"/>
  <c r="K2301" i="2"/>
  <c r="L2301" i="2"/>
  <c r="H2302" i="2"/>
  <c r="I2302" i="2"/>
  <c r="K2302" i="2"/>
  <c r="L2302" i="2"/>
  <c r="H2303" i="2"/>
  <c r="I2303" i="2"/>
  <c r="K2303" i="2"/>
  <c r="L2303" i="2"/>
  <c r="H2304" i="2"/>
  <c r="I2304" i="2"/>
  <c r="K2304" i="2"/>
  <c r="L2304" i="2"/>
  <c r="H2305" i="2"/>
  <c r="I2305" i="2"/>
  <c r="K2305" i="2"/>
  <c r="L2305" i="2"/>
  <c r="H2306" i="2"/>
  <c r="I2306" i="2"/>
  <c r="K2306" i="2"/>
  <c r="L2306" i="2"/>
  <c r="H2307" i="2"/>
  <c r="I2307" i="2"/>
  <c r="K2307" i="2"/>
  <c r="L2307" i="2"/>
  <c r="H2308" i="2"/>
  <c r="I2308" i="2"/>
  <c r="K2308" i="2"/>
  <c r="L2308" i="2"/>
  <c r="H2309" i="2"/>
  <c r="I2309" i="2"/>
  <c r="K2309" i="2"/>
  <c r="L2309" i="2"/>
  <c r="H2310" i="2"/>
  <c r="I2310" i="2"/>
  <c r="K2310" i="2"/>
  <c r="L2310" i="2"/>
  <c r="H2311" i="2"/>
  <c r="I2311" i="2"/>
  <c r="K2311" i="2"/>
  <c r="L2311" i="2"/>
  <c r="H2312" i="2"/>
  <c r="I2312" i="2"/>
  <c r="K2312" i="2"/>
  <c r="L2312" i="2"/>
  <c r="H2313" i="2"/>
  <c r="I2313" i="2"/>
  <c r="K2313" i="2"/>
  <c r="L2313" i="2"/>
  <c r="H2314" i="2"/>
  <c r="I2314" i="2"/>
  <c r="K2314" i="2"/>
  <c r="L2314" i="2"/>
  <c r="H2315" i="2"/>
  <c r="I2315" i="2"/>
  <c r="K2315" i="2"/>
  <c r="L2315" i="2"/>
  <c r="H2316" i="2"/>
  <c r="I2316" i="2"/>
  <c r="K2316" i="2"/>
  <c r="L2316" i="2"/>
  <c r="H2317" i="2"/>
  <c r="I2317" i="2"/>
  <c r="K2317" i="2"/>
  <c r="L2317" i="2"/>
  <c r="H2318" i="2"/>
  <c r="I2318" i="2"/>
  <c r="K2318" i="2"/>
  <c r="L2318" i="2"/>
  <c r="H2319" i="2"/>
  <c r="I2319" i="2"/>
  <c r="K2319" i="2"/>
  <c r="L2319" i="2"/>
  <c r="H2320" i="2"/>
  <c r="I2320" i="2"/>
  <c r="K2320" i="2"/>
  <c r="L2320" i="2"/>
  <c r="H2321" i="2"/>
  <c r="I2321" i="2"/>
  <c r="K2321" i="2"/>
  <c r="L2321" i="2"/>
  <c r="H2322" i="2"/>
  <c r="I2322" i="2"/>
  <c r="K2322" i="2"/>
  <c r="L2322" i="2"/>
  <c r="H2323" i="2"/>
  <c r="I2323" i="2"/>
  <c r="K2323" i="2"/>
  <c r="L2323" i="2"/>
  <c r="H2324" i="2"/>
  <c r="I2324" i="2"/>
  <c r="K2324" i="2"/>
  <c r="L2324" i="2"/>
  <c r="H2325" i="2"/>
  <c r="I2325" i="2"/>
  <c r="K2325" i="2"/>
  <c r="L2325" i="2"/>
  <c r="H2326" i="2"/>
  <c r="I2326" i="2"/>
  <c r="K2326" i="2"/>
  <c r="L2326" i="2"/>
  <c r="H2327" i="2"/>
  <c r="I2327" i="2"/>
  <c r="K2327" i="2"/>
  <c r="L2327" i="2"/>
  <c r="H2328" i="2"/>
  <c r="I2328" i="2"/>
  <c r="K2328" i="2"/>
  <c r="L2328" i="2"/>
  <c r="H2329" i="2"/>
  <c r="I2329" i="2"/>
  <c r="K2329" i="2"/>
  <c r="L2329" i="2"/>
  <c r="H2330" i="2"/>
  <c r="I2330" i="2"/>
  <c r="K2330" i="2"/>
  <c r="L2330" i="2"/>
  <c r="H2331" i="2"/>
  <c r="I2331" i="2"/>
  <c r="K2331" i="2"/>
  <c r="L2331" i="2"/>
  <c r="H2332" i="2"/>
  <c r="I2332" i="2"/>
  <c r="K2332" i="2"/>
  <c r="L2332" i="2"/>
  <c r="H2333" i="2"/>
  <c r="I2333" i="2"/>
  <c r="K2333" i="2"/>
  <c r="L2333" i="2"/>
  <c r="H2334" i="2"/>
  <c r="I2334" i="2"/>
  <c r="K2334" i="2"/>
  <c r="L2334" i="2"/>
  <c r="H2335" i="2"/>
  <c r="I2335" i="2"/>
  <c r="K2335" i="2"/>
  <c r="L2335" i="2"/>
  <c r="H2336" i="2"/>
  <c r="I2336" i="2"/>
  <c r="K2336" i="2"/>
  <c r="L2336" i="2"/>
  <c r="H2337" i="2"/>
  <c r="I2337" i="2"/>
  <c r="K2337" i="2"/>
  <c r="L2337" i="2"/>
  <c r="H2338" i="2"/>
  <c r="I2338" i="2"/>
  <c r="K2338" i="2"/>
  <c r="L2338" i="2"/>
  <c r="H2339" i="2"/>
  <c r="I2339" i="2"/>
  <c r="K2339" i="2"/>
  <c r="L2339" i="2"/>
  <c r="H2340" i="2"/>
  <c r="I2340" i="2"/>
  <c r="K2340" i="2"/>
  <c r="L2340" i="2"/>
  <c r="H2341" i="2"/>
  <c r="I2341" i="2"/>
  <c r="K2341" i="2"/>
  <c r="L2341" i="2"/>
  <c r="H2342" i="2"/>
  <c r="I2342" i="2"/>
  <c r="K2342" i="2"/>
  <c r="L2342" i="2"/>
  <c r="H2343" i="2"/>
  <c r="I2343" i="2"/>
  <c r="K2343" i="2"/>
  <c r="L2343" i="2"/>
  <c r="H2344" i="2"/>
  <c r="I2344" i="2"/>
  <c r="K2344" i="2"/>
  <c r="L2344" i="2"/>
  <c r="H2345" i="2"/>
  <c r="I2345" i="2"/>
  <c r="K2345" i="2"/>
  <c r="L2345" i="2"/>
  <c r="H2346" i="2"/>
  <c r="I2346" i="2"/>
  <c r="K2346" i="2"/>
  <c r="L2346" i="2"/>
  <c r="H2347" i="2"/>
  <c r="I2347" i="2"/>
  <c r="K2347" i="2"/>
  <c r="L2347" i="2"/>
  <c r="H2348" i="2"/>
  <c r="I2348" i="2"/>
  <c r="K2348" i="2"/>
  <c r="L2348" i="2"/>
  <c r="H2349" i="2"/>
  <c r="I2349" i="2"/>
  <c r="K2349" i="2"/>
  <c r="L2349" i="2"/>
  <c r="H2350" i="2"/>
  <c r="I2350" i="2"/>
  <c r="K2350" i="2"/>
  <c r="L2350" i="2"/>
  <c r="H2351" i="2"/>
  <c r="I2351" i="2"/>
  <c r="K2351" i="2"/>
  <c r="L2351" i="2"/>
  <c r="H2352" i="2"/>
  <c r="I2352" i="2"/>
  <c r="K2352" i="2"/>
  <c r="L2352" i="2"/>
  <c r="H2353" i="2"/>
  <c r="I2353" i="2"/>
  <c r="K2353" i="2"/>
  <c r="L2353" i="2"/>
  <c r="H2354" i="2"/>
  <c r="I2354" i="2"/>
  <c r="K2354" i="2"/>
  <c r="L2354" i="2"/>
  <c r="H2355" i="2"/>
  <c r="I2355" i="2"/>
  <c r="K2355" i="2"/>
  <c r="L2355" i="2"/>
  <c r="H2356" i="2"/>
  <c r="I2356" i="2"/>
  <c r="K2356" i="2"/>
  <c r="L2356" i="2"/>
  <c r="H2357" i="2"/>
  <c r="I2357" i="2"/>
  <c r="K2357" i="2"/>
  <c r="L2357" i="2"/>
  <c r="H2358" i="2"/>
  <c r="I2358" i="2"/>
  <c r="K2358" i="2"/>
  <c r="L2358" i="2"/>
  <c r="H2359" i="2"/>
  <c r="I2359" i="2"/>
  <c r="K2359" i="2"/>
  <c r="L2359" i="2"/>
  <c r="H2360" i="2"/>
  <c r="I2360" i="2"/>
  <c r="K2360" i="2"/>
  <c r="L2360" i="2"/>
  <c r="H2361" i="2"/>
  <c r="I2361" i="2"/>
  <c r="K2361" i="2"/>
  <c r="L2361" i="2"/>
  <c r="H2362" i="2"/>
  <c r="I2362" i="2"/>
  <c r="K2362" i="2"/>
  <c r="L2362" i="2"/>
  <c r="H2363" i="2"/>
  <c r="I2363" i="2"/>
  <c r="K2363" i="2"/>
  <c r="L2363" i="2"/>
  <c r="H2364" i="2"/>
  <c r="I2364" i="2"/>
  <c r="K2364" i="2"/>
  <c r="L2364" i="2"/>
  <c r="H2365" i="2"/>
  <c r="I2365" i="2"/>
  <c r="K2365" i="2"/>
  <c r="L2365" i="2"/>
  <c r="H2366" i="2"/>
  <c r="I2366" i="2"/>
  <c r="K2366" i="2"/>
  <c r="L2366" i="2"/>
  <c r="H2367" i="2"/>
  <c r="I2367" i="2"/>
  <c r="K2367" i="2"/>
  <c r="L2367" i="2"/>
  <c r="H2368" i="2"/>
  <c r="I2368" i="2"/>
  <c r="K2368" i="2"/>
  <c r="L2368" i="2"/>
  <c r="H2369" i="2"/>
  <c r="I2369" i="2"/>
  <c r="K2369" i="2"/>
  <c r="L2369" i="2"/>
  <c r="H2370" i="2"/>
  <c r="I2370" i="2"/>
  <c r="K2370" i="2"/>
  <c r="L2370" i="2"/>
  <c r="H2371" i="2"/>
  <c r="I2371" i="2"/>
  <c r="K2371" i="2"/>
  <c r="L2371" i="2"/>
  <c r="H2372" i="2"/>
  <c r="I2372" i="2"/>
  <c r="K2372" i="2"/>
  <c r="L2372" i="2"/>
  <c r="H2373" i="2"/>
  <c r="I2373" i="2"/>
  <c r="K2373" i="2"/>
  <c r="L2373" i="2"/>
  <c r="H2374" i="2"/>
  <c r="I2374" i="2"/>
  <c r="K2374" i="2"/>
  <c r="L2374" i="2"/>
  <c r="H2375" i="2"/>
  <c r="I2375" i="2"/>
  <c r="K2375" i="2"/>
  <c r="L2375" i="2"/>
  <c r="H2376" i="2"/>
  <c r="I2376" i="2"/>
  <c r="K2376" i="2"/>
  <c r="L2376" i="2"/>
  <c r="H2377" i="2"/>
  <c r="I2377" i="2"/>
  <c r="K2377" i="2"/>
  <c r="L2377" i="2"/>
  <c r="H2378" i="2"/>
  <c r="I2378" i="2"/>
  <c r="K2378" i="2"/>
  <c r="L2378" i="2"/>
  <c r="H2379" i="2"/>
  <c r="I2379" i="2"/>
  <c r="K2379" i="2"/>
  <c r="L2379" i="2"/>
  <c r="H2380" i="2"/>
  <c r="I2380" i="2"/>
  <c r="K2380" i="2"/>
  <c r="L2380" i="2"/>
  <c r="H2381" i="2"/>
  <c r="I2381" i="2"/>
  <c r="K2381" i="2"/>
  <c r="L2381" i="2"/>
  <c r="H2382" i="2"/>
  <c r="I2382" i="2"/>
  <c r="K2382" i="2"/>
  <c r="L2382" i="2"/>
  <c r="H2383" i="2"/>
  <c r="I2383" i="2"/>
  <c r="K2383" i="2"/>
  <c r="L2383" i="2"/>
  <c r="H2384" i="2"/>
  <c r="I2384" i="2"/>
  <c r="K2384" i="2"/>
  <c r="L2384" i="2"/>
  <c r="H2385" i="2"/>
  <c r="I2385" i="2"/>
  <c r="K2385" i="2"/>
  <c r="L2385" i="2"/>
  <c r="H2386" i="2"/>
  <c r="I2386" i="2"/>
  <c r="K2386" i="2"/>
  <c r="L2386" i="2"/>
  <c r="H2387" i="2"/>
  <c r="I2387" i="2"/>
  <c r="K2387" i="2"/>
  <c r="L2387" i="2"/>
  <c r="H2388" i="2"/>
  <c r="I2388" i="2"/>
  <c r="K2388" i="2"/>
  <c r="L2388" i="2"/>
  <c r="H2389" i="2"/>
  <c r="I2389" i="2"/>
  <c r="K2389" i="2"/>
  <c r="L2389" i="2"/>
  <c r="H2390" i="2"/>
  <c r="I2390" i="2"/>
  <c r="K2390" i="2"/>
  <c r="L2390" i="2"/>
  <c r="H2391" i="2"/>
  <c r="I2391" i="2"/>
  <c r="K2391" i="2"/>
  <c r="L2391" i="2"/>
  <c r="H2392" i="2"/>
  <c r="I2392" i="2"/>
  <c r="K2392" i="2"/>
  <c r="L2392" i="2"/>
  <c r="H2393" i="2"/>
  <c r="I2393" i="2"/>
  <c r="K2393" i="2"/>
  <c r="L2393" i="2"/>
  <c r="H2394" i="2"/>
  <c r="I2394" i="2"/>
  <c r="K2394" i="2"/>
  <c r="L2394" i="2"/>
  <c r="H2395" i="2"/>
  <c r="I2395" i="2"/>
  <c r="K2395" i="2"/>
  <c r="L2395" i="2"/>
  <c r="H2396" i="2"/>
  <c r="I2396" i="2"/>
  <c r="K2396" i="2"/>
  <c r="L2396" i="2"/>
  <c r="H2397" i="2"/>
  <c r="I2397" i="2"/>
  <c r="K2397" i="2"/>
  <c r="L2397" i="2"/>
  <c r="H2398" i="2"/>
  <c r="I2398" i="2"/>
  <c r="K2398" i="2"/>
  <c r="L2398" i="2"/>
  <c r="H2399" i="2"/>
  <c r="I2399" i="2"/>
  <c r="K2399" i="2"/>
  <c r="L2399" i="2"/>
  <c r="H2400" i="2"/>
  <c r="I2400" i="2"/>
  <c r="K2400" i="2"/>
  <c r="L2400" i="2"/>
  <c r="H2401" i="2"/>
  <c r="I2401" i="2"/>
  <c r="K2401" i="2"/>
  <c r="L2401" i="2"/>
  <c r="H2402" i="2"/>
  <c r="I2402" i="2"/>
  <c r="K2402" i="2"/>
  <c r="L2402" i="2"/>
  <c r="H2403" i="2"/>
  <c r="I2403" i="2"/>
  <c r="K2403" i="2"/>
  <c r="L2403" i="2"/>
  <c r="H2404" i="2"/>
  <c r="I2404" i="2"/>
  <c r="K2404" i="2"/>
  <c r="L2404" i="2"/>
  <c r="H2405" i="2"/>
  <c r="I2405" i="2"/>
  <c r="K2405" i="2"/>
  <c r="L2405" i="2"/>
  <c r="H2406" i="2"/>
  <c r="I2406" i="2"/>
  <c r="K2406" i="2"/>
  <c r="L2406" i="2"/>
  <c r="H2407" i="2"/>
  <c r="I2407" i="2"/>
  <c r="K2407" i="2"/>
  <c r="L2407" i="2"/>
  <c r="H2408" i="2"/>
  <c r="I2408" i="2"/>
  <c r="K2408" i="2"/>
  <c r="L2408" i="2"/>
  <c r="H2409" i="2"/>
  <c r="I2409" i="2"/>
  <c r="K2409" i="2"/>
  <c r="L2409" i="2"/>
  <c r="H2410" i="2"/>
  <c r="I2410" i="2"/>
  <c r="K2410" i="2"/>
  <c r="L2410" i="2"/>
  <c r="H2411" i="2"/>
  <c r="I2411" i="2"/>
  <c r="K2411" i="2"/>
  <c r="L2411" i="2"/>
  <c r="H2412" i="2"/>
  <c r="I2412" i="2"/>
  <c r="K2412" i="2"/>
  <c r="L2412" i="2"/>
  <c r="H2413" i="2"/>
  <c r="I2413" i="2"/>
  <c r="K2413" i="2"/>
  <c r="L2413" i="2"/>
  <c r="H2414" i="2"/>
  <c r="I2414" i="2"/>
  <c r="K2414" i="2"/>
  <c r="L2414" i="2"/>
  <c r="H2415" i="2"/>
  <c r="I2415" i="2"/>
  <c r="K2415" i="2"/>
  <c r="L2415" i="2"/>
  <c r="H2416" i="2"/>
  <c r="I2416" i="2"/>
  <c r="K2416" i="2"/>
  <c r="L2416" i="2"/>
  <c r="H2417" i="2"/>
  <c r="I2417" i="2"/>
  <c r="K2417" i="2"/>
  <c r="L2417" i="2"/>
  <c r="H2418" i="2"/>
  <c r="I2418" i="2"/>
  <c r="K2418" i="2"/>
  <c r="L2418" i="2"/>
  <c r="H2419" i="2"/>
  <c r="I2419" i="2"/>
  <c r="K2419" i="2"/>
  <c r="L2419" i="2"/>
  <c r="H2420" i="2"/>
  <c r="I2420" i="2"/>
  <c r="K2420" i="2"/>
  <c r="L2420" i="2"/>
  <c r="H2421" i="2"/>
  <c r="I2421" i="2"/>
  <c r="K2421" i="2"/>
  <c r="L2421" i="2"/>
  <c r="H2422" i="2"/>
  <c r="I2422" i="2"/>
  <c r="K2422" i="2"/>
  <c r="L2422" i="2"/>
  <c r="H2423" i="2"/>
  <c r="I2423" i="2"/>
  <c r="K2423" i="2"/>
  <c r="L2423" i="2"/>
  <c r="H2424" i="2"/>
  <c r="I2424" i="2"/>
  <c r="K2424" i="2"/>
  <c r="L2424" i="2"/>
  <c r="H2425" i="2"/>
  <c r="I2425" i="2"/>
  <c r="K2425" i="2"/>
  <c r="L2425" i="2"/>
  <c r="H2426" i="2"/>
  <c r="I2426" i="2"/>
  <c r="K2426" i="2"/>
  <c r="L2426" i="2"/>
  <c r="H2427" i="2"/>
  <c r="I2427" i="2"/>
  <c r="K2427" i="2"/>
  <c r="L2427" i="2"/>
  <c r="H2428" i="2"/>
  <c r="I2428" i="2"/>
  <c r="K2428" i="2"/>
  <c r="L2428" i="2"/>
  <c r="H2429" i="2"/>
  <c r="I2429" i="2"/>
  <c r="K2429" i="2"/>
  <c r="L2429" i="2"/>
  <c r="H2430" i="2"/>
  <c r="I2430" i="2"/>
  <c r="K2430" i="2"/>
  <c r="L2430" i="2"/>
  <c r="H2431" i="2"/>
  <c r="I2431" i="2"/>
  <c r="K2431" i="2"/>
  <c r="L2431" i="2"/>
  <c r="H2432" i="2"/>
  <c r="I2432" i="2"/>
  <c r="K2432" i="2"/>
  <c r="L2432" i="2"/>
  <c r="H2433" i="2"/>
  <c r="I2433" i="2"/>
  <c r="K2433" i="2"/>
  <c r="L2433" i="2"/>
  <c r="H2434" i="2"/>
  <c r="I2434" i="2"/>
  <c r="K2434" i="2"/>
  <c r="L2434" i="2"/>
  <c r="H2435" i="2"/>
  <c r="I2435" i="2"/>
  <c r="K2435" i="2"/>
  <c r="L2435" i="2"/>
  <c r="H2436" i="2"/>
  <c r="I2436" i="2"/>
  <c r="K2436" i="2"/>
  <c r="L2436" i="2"/>
  <c r="H2437" i="2"/>
  <c r="I2437" i="2"/>
  <c r="K2437" i="2"/>
  <c r="L2437" i="2"/>
  <c r="H2438" i="2"/>
  <c r="I2438" i="2"/>
  <c r="K2438" i="2"/>
  <c r="L2438" i="2"/>
  <c r="H2439" i="2"/>
  <c r="I2439" i="2"/>
  <c r="K2439" i="2"/>
  <c r="L2439" i="2"/>
  <c r="H2440" i="2"/>
  <c r="I2440" i="2"/>
  <c r="K2440" i="2"/>
  <c r="L2440" i="2"/>
  <c r="H2441" i="2"/>
  <c r="I2441" i="2"/>
  <c r="K2441" i="2"/>
  <c r="L2441" i="2"/>
  <c r="H2442" i="2"/>
  <c r="I2442" i="2"/>
  <c r="K2442" i="2"/>
  <c r="L2442" i="2"/>
  <c r="H2443" i="2"/>
  <c r="I2443" i="2"/>
  <c r="K2443" i="2"/>
  <c r="L2443" i="2"/>
  <c r="H2444" i="2"/>
  <c r="I2444" i="2"/>
  <c r="K2444" i="2"/>
  <c r="L2444" i="2"/>
  <c r="H2445" i="2"/>
  <c r="I2445" i="2"/>
  <c r="K2445" i="2"/>
  <c r="L2445" i="2"/>
  <c r="H2446" i="2"/>
  <c r="I2446" i="2"/>
  <c r="K2446" i="2"/>
  <c r="L2446" i="2"/>
  <c r="H2447" i="2"/>
  <c r="I2447" i="2"/>
  <c r="K2447" i="2"/>
  <c r="L2447" i="2"/>
  <c r="H2448" i="2"/>
  <c r="I2448" i="2"/>
  <c r="K2448" i="2"/>
  <c r="L2448" i="2"/>
  <c r="H2449" i="2"/>
  <c r="I2449" i="2"/>
  <c r="K2449" i="2"/>
  <c r="L2449" i="2"/>
  <c r="H2450" i="2"/>
  <c r="I2450" i="2"/>
  <c r="K2450" i="2"/>
  <c r="L2450" i="2"/>
  <c r="H2451" i="2"/>
  <c r="I2451" i="2"/>
  <c r="K2451" i="2"/>
  <c r="L2451" i="2"/>
  <c r="H2452" i="2"/>
  <c r="I2452" i="2"/>
  <c r="K2452" i="2"/>
  <c r="L2452" i="2"/>
  <c r="H2453" i="2"/>
  <c r="I2453" i="2"/>
  <c r="K2453" i="2"/>
  <c r="L2453" i="2"/>
  <c r="H2454" i="2"/>
  <c r="I2454" i="2"/>
  <c r="K2454" i="2"/>
  <c r="L2454" i="2"/>
  <c r="H2455" i="2"/>
  <c r="I2455" i="2"/>
  <c r="K2455" i="2"/>
  <c r="L2455" i="2"/>
  <c r="H2456" i="2"/>
  <c r="I2456" i="2"/>
  <c r="K2456" i="2"/>
  <c r="L2456" i="2"/>
  <c r="H2457" i="2"/>
  <c r="I2457" i="2"/>
  <c r="K2457" i="2"/>
  <c r="L2457" i="2"/>
  <c r="H2458" i="2"/>
  <c r="I2458" i="2"/>
  <c r="K2458" i="2"/>
  <c r="L2458" i="2"/>
  <c r="H2459" i="2"/>
  <c r="I2459" i="2"/>
  <c r="K2459" i="2"/>
  <c r="L2459" i="2"/>
  <c r="H2460" i="2"/>
  <c r="I2460" i="2"/>
  <c r="K2460" i="2"/>
  <c r="L2460" i="2"/>
  <c r="H2461" i="2"/>
  <c r="I2461" i="2"/>
  <c r="K2461" i="2"/>
  <c r="L2461" i="2"/>
  <c r="H2462" i="2"/>
  <c r="I2462" i="2"/>
  <c r="K2462" i="2"/>
  <c r="L2462" i="2"/>
  <c r="H2463" i="2"/>
  <c r="I2463" i="2"/>
  <c r="K2463" i="2"/>
  <c r="L2463" i="2"/>
  <c r="H2464" i="2"/>
  <c r="I2464" i="2"/>
  <c r="K2464" i="2"/>
  <c r="L2464" i="2"/>
  <c r="H2465" i="2"/>
  <c r="I2465" i="2"/>
  <c r="K2465" i="2"/>
  <c r="L2465" i="2"/>
  <c r="H2466" i="2"/>
  <c r="I2466" i="2"/>
  <c r="K2466" i="2"/>
  <c r="L2466" i="2"/>
  <c r="H2467" i="2"/>
  <c r="I2467" i="2"/>
  <c r="K2467" i="2"/>
  <c r="L2467" i="2"/>
  <c r="H2468" i="2"/>
  <c r="I2468" i="2"/>
  <c r="K2468" i="2"/>
  <c r="L2468" i="2"/>
  <c r="H2469" i="2"/>
  <c r="I2469" i="2"/>
  <c r="K2469" i="2"/>
  <c r="L2469" i="2"/>
  <c r="H2470" i="2"/>
  <c r="I2470" i="2"/>
  <c r="K2470" i="2"/>
  <c r="L2470" i="2"/>
  <c r="H2471" i="2"/>
  <c r="I2471" i="2"/>
  <c r="K2471" i="2"/>
  <c r="L2471" i="2"/>
  <c r="H2472" i="2"/>
  <c r="I2472" i="2"/>
  <c r="K2472" i="2"/>
  <c r="L2472" i="2"/>
  <c r="H2473" i="2"/>
  <c r="I2473" i="2"/>
  <c r="K2473" i="2"/>
  <c r="L2473" i="2"/>
  <c r="H2474" i="2"/>
  <c r="I2474" i="2"/>
  <c r="K2474" i="2"/>
  <c r="L2474" i="2"/>
  <c r="H2475" i="2"/>
  <c r="I2475" i="2"/>
  <c r="K2475" i="2"/>
  <c r="L2475" i="2"/>
  <c r="H2476" i="2"/>
  <c r="I2476" i="2"/>
  <c r="K2476" i="2"/>
  <c r="L2476" i="2"/>
  <c r="H2477" i="2"/>
  <c r="I2477" i="2"/>
  <c r="K2477" i="2"/>
  <c r="L2477" i="2"/>
  <c r="H2478" i="2"/>
  <c r="I2478" i="2"/>
  <c r="K2478" i="2"/>
  <c r="L2478" i="2"/>
  <c r="H2479" i="2"/>
  <c r="I2479" i="2"/>
  <c r="K2479" i="2"/>
  <c r="L2479" i="2"/>
  <c r="H2480" i="2"/>
  <c r="I2480" i="2"/>
  <c r="K2480" i="2"/>
  <c r="L2480" i="2"/>
  <c r="H2481" i="2"/>
  <c r="I2481" i="2"/>
  <c r="K2481" i="2"/>
  <c r="L2481" i="2"/>
  <c r="H2482" i="2"/>
  <c r="I2482" i="2"/>
  <c r="K2482" i="2"/>
  <c r="L2482" i="2"/>
  <c r="H2483" i="2"/>
  <c r="I2483" i="2"/>
  <c r="K2483" i="2"/>
  <c r="L2483" i="2"/>
  <c r="H2484" i="2"/>
  <c r="I2484" i="2"/>
  <c r="K2484" i="2"/>
  <c r="L2484" i="2"/>
  <c r="H2485" i="2"/>
  <c r="I2485" i="2"/>
  <c r="K2485" i="2"/>
  <c r="L2485" i="2"/>
  <c r="H2486" i="2"/>
  <c r="I2486" i="2"/>
  <c r="K2486" i="2"/>
  <c r="L2486" i="2"/>
  <c r="H2487" i="2"/>
  <c r="I2487" i="2"/>
  <c r="K2487" i="2"/>
  <c r="L2487" i="2"/>
  <c r="H2488" i="2"/>
  <c r="I2488" i="2"/>
  <c r="K2488" i="2"/>
  <c r="L2488" i="2"/>
  <c r="H2489" i="2"/>
  <c r="I2489" i="2"/>
  <c r="K2489" i="2"/>
  <c r="L2489" i="2"/>
  <c r="H2490" i="2"/>
  <c r="I2490" i="2"/>
  <c r="K2490" i="2"/>
  <c r="L2490" i="2"/>
  <c r="H2491" i="2"/>
  <c r="I2491" i="2"/>
  <c r="K2491" i="2"/>
  <c r="L2491" i="2"/>
  <c r="H2492" i="2"/>
  <c r="I2492" i="2"/>
  <c r="K2492" i="2"/>
  <c r="L2492" i="2"/>
  <c r="H2493" i="2"/>
  <c r="I2493" i="2"/>
  <c r="K2493" i="2"/>
  <c r="L2493" i="2"/>
  <c r="H2494" i="2"/>
  <c r="I2494" i="2"/>
  <c r="K2494" i="2"/>
  <c r="L2494" i="2"/>
  <c r="H2495" i="2"/>
  <c r="I2495" i="2"/>
  <c r="K2495" i="2"/>
  <c r="L2495" i="2"/>
  <c r="H2496" i="2"/>
  <c r="I2496" i="2"/>
  <c r="K2496" i="2"/>
  <c r="L2496" i="2"/>
  <c r="H2497" i="2"/>
  <c r="I2497" i="2"/>
  <c r="K2497" i="2"/>
  <c r="L2497" i="2"/>
  <c r="H2498" i="2"/>
  <c r="I2498" i="2"/>
  <c r="K2498" i="2"/>
  <c r="L2498" i="2"/>
  <c r="H2499" i="2"/>
  <c r="I2499" i="2"/>
  <c r="K2499" i="2"/>
  <c r="L2499" i="2"/>
  <c r="H2500" i="2"/>
  <c r="I2500" i="2"/>
  <c r="K2500" i="2"/>
  <c r="L2500" i="2"/>
  <c r="H2501" i="2"/>
  <c r="I2501" i="2"/>
  <c r="K2501" i="2"/>
  <c r="L2501" i="2"/>
  <c r="H2502" i="2"/>
  <c r="I2502" i="2"/>
  <c r="K2502" i="2"/>
  <c r="L2502" i="2"/>
  <c r="H2503" i="2"/>
  <c r="I2503" i="2"/>
  <c r="K2503" i="2"/>
  <c r="L2503" i="2"/>
  <c r="H2504" i="2"/>
  <c r="I2504" i="2"/>
  <c r="K2504" i="2"/>
  <c r="L2504" i="2"/>
  <c r="H2505" i="2"/>
  <c r="I2505" i="2"/>
  <c r="K2505" i="2"/>
  <c r="L2505" i="2"/>
  <c r="H2506" i="2"/>
  <c r="I2506" i="2"/>
  <c r="K2506" i="2"/>
  <c r="L2506" i="2"/>
  <c r="H2507" i="2"/>
  <c r="I2507" i="2"/>
  <c r="K2507" i="2"/>
  <c r="L2507" i="2"/>
  <c r="H2508" i="2"/>
  <c r="I2508" i="2"/>
  <c r="K2508" i="2"/>
  <c r="L2508" i="2"/>
  <c r="H2509" i="2"/>
  <c r="I2509" i="2"/>
  <c r="K2509" i="2"/>
  <c r="L2509" i="2"/>
  <c r="H2510" i="2"/>
  <c r="I2510" i="2"/>
  <c r="K2510" i="2"/>
  <c r="L2510" i="2"/>
  <c r="H2511" i="2"/>
  <c r="I2511" i="2"/>
  <c r="K2511" i="2"/>
  <c r="L2511" i="2"/>
  <c r="H2512" i="2"/>
  <c r="I2512" i="2"/>
  <c r="K2512" i="2"/>
  <c r="L2512" i="2"/>
  <c r="H2513" i="2"/>
  <c r="I2513" i="2"/>
  <c r="K2513" i="2"/>
  <c r="L2513" i="2"/>
  <c r="H2514" i="2"/>
  <c r="I2514" i="2"/>
  <c r="K2514" i="2"/>
  <c r="L2514" i="2"/>
  <c r="H2515" i="2"/>
  <c r="I2515" i="2"/>
  <c r="K2515" i="2"/>
  <c r="L2515" i="2"/>
  <c r="H2516" i="2"/>
  <c r="I2516" i="2"/>
  <c r="K2516" i="2"/>
  <c r="L2516" i="2"/>
  <c r="H2517" i="2"/>
  <c r="I2517" i="2"/>
  <c r="K2517" i="2"/>
  <c r="L2517" i="2"/>
  <c r="H2518" i="2"/>
  <c r="I2518" i="2"/>
  <c r="K2518" i="2"/>
  <c r="L2518" i="2"/>
  <c r="H2519" i="2"/>
  <c r="I2519" i="2"/>
  <c r="K2519" i="2"/>
  <c r="L2519" i="2"/>
  <c r="H2520" i="2"/>
  <c r="I2520" i="2"/>
  <c r="K2520" i="2"/>
  <c r="L2520" i="2"/>
  <c r="H2521" i="2"/>
  <c r="I2521" i="2"/>
  <c r="K2521" i="2"/>
  <c r="L2521" i="2"/>
  <c r="H2522" i="2"/>
  <c r="I2522" i="2"/>
  <c r="K2522" i="2"/>
  <c r="L2522" i="2"/>
  <c r="H2523" i="2"/>
  <c r="I2523" i="2"/>
  <c r="K2523" i="2"/>
  <c r="L2523" i="2"/>
  <c r="H2524" i="2"/>
  <c r="I2524" i="2"/>
  <c r="K2524" i="2"/>
  <c r="L2524" i="2"/>
  <c r="H2525" i="2"/>
  <c r="I2525" i="2"/>
  <c r="K2525" i="2"/>
  <c r="L2525" i="2"/>
  <c r="H2526" i="2"/>
  <c r="I2526" i="2"/>
  <c r="K2526" i="2"/>
  <c r="L2526" i="2"/>
  <c r="H2527" i="2"/>
  <c r="I2527" i="2"/>
  <c r="K2527" i="2"/>
  <c r="L2527" i="2"/>
  <c r="H2528" i="2"/>
  <c r="I2528" i="2"/>
  <c r="K2528" i="2"/>
  <c r="L2528" i="2"/>
  <c r="H2529" i="2"/>
  <c r="I2529" i="2"/>
  <c r="K2529" i="2"/>
  <c r="L2529" i="2"/>
  <c r="H2530" i="2"/>
  <c r="I2530" i="2"/>
  <c r="K2530" i="2"/>
  <c r="L2530" i="2"/>
  <c r="H2531" i="2"/>
  <c r="I2531" i="2"/>
  <c r="K2531" i="2"/>
  <c r="L2531" i="2"/>
  <c r="H2532" i="2"/>
  <c r="I2532" i="2"/>
  <c r="K2532" i="2"/>
  <c r="L2532" i="2"/>
  <c r="H2533" i="2"/>
  <c r="I2533" i="2"/>
  <c r="K2533" i="2"/>
  <c r="L2533" i="2"/>
  <c r="H2534" i="2"/>
  <c r="I2534" i="2"/>
  <c r="K2534" i="2"/>
  <c r="L2534" i="2"/>
  <c r="H2535" i="2"/>
  <c r="I2535" i="2"/>
  <c r="K2535" i="2"/>
  <c r="L2535" i="2"/>
  <c r="H2536" i="2"/>
  <c r="I2536" i="2"/>
  <c r="K2536" i="2"/>
  <c r="L2536" i="2"/>
  <c r="H2537" i="2"/>
  <c r="I2537" i="2"/>
  <c r="K2537" i="2"/>
  <c r="L2537" i="2"/>
  <c r="H2538" i="2"/>
  <c r="I2538" i="2"/>
  <c r="K2538" i="2"/>
  <c r="L2538" i="2"/>
  <c r="H2539" i="2"/>
  <c r="I2539" i="2"/>
  <c r="K2539" i="2"/>
  <c r="L2539" i="2"/>
  <c r="H2540" i="2"/>
  <c r="I2540" i="2"/>
  <c r="K2540" i="2"/>
  <c r="L2540" i="2"/>
  <c r="H2541" i="2"/>
  <c r="I2541" i="2"/>
  <c r="K2541" i="2"/>
  <c r="L2541" i="2"/>
  <c r="H2542" i="2"/>
  <c r="I2542" i="2"/>
  <c r="K2542" i="2"/>
  <c r="L2542" i="2"/>
  <c r="H2543" i="2"/>
  <c r="I2543" i="2"/>
  <c r="K2543" i="2"/>
  <c r="L2543" i="2"/>
  <c r="H2544" i="2"/>
  <c r="I2544" i="2"/>
  <c r="K2544" i="2"/>
  <c r="L2544" i="2"/>
  <c r="H2545" i="2"/>
  <c r="I2545" i="2"/>
  <c r="K2545" i="2"/>
  <c r="L2545" i="2"/>
  <c r="H2546" i="2"/>
  <c r="I2546" i="2"/>
  <c r="K2546" i="2"/>
  <c r="L2546" i="2"/>
  <c r="H2547" i="2"/>
  <c r="I2547" i="2"/>
  <c r="K2547" i="2"/>
  <c r="L2547" i="2"/>
  <c r="H2548" i="2"/>
  <c r="I2548" i="2"/>
  <c r="K2548" i="2"/>
  <c r="L2548" i="2"/>
  <c r="H2549" i="2"/>
  <c r="I2549" i="2"/>
  <c r="K2549" i="2"/>
  <c r="L2549" i="2"/>
  <c r="H2550" i="2"/>
  <c r="I2550" i="2"/>
  <c r="K2550" i="2"/>
  <c r="L2550" i="2"/>
  <c r="H2551" i="2"/>
  <c r="I2551" i="2"/>
  <c r="K2551" i="2"/>
  <c r="L2551" i="2"/>
  <c r="H2552" i="2"/>
  <c r="I2552" i="2"/>
  <c r="K2552" i="2"/>
  <c r="L2552" i="2"/>
  <c r="H2553" i="2"/>
  <c r="I2553" i="2"/>
  <c r="K2553" i="2"/>
  <c r="L2553" i="2"/>
  <c r="H2554" i="2"/>
  <c r="I2554" i="2"/>
  <c r="K2554" i="2"/>
  <c r="L2554" i="2"/>
  <c r="H2555" i="2"/>
  <c r="I2555" i="2"/>
  <c r="K2555" i="2"/>
  <c r="L2555" i="2"/>
  <c r="H2556" i="2"/>
  <c r="I2556" i="2"/>
  <c r="K2556" i="2"/>
  <c r="L2556" i="2"/>
  <c r="H2557" i="2"/>
  <c r="I2557" i="2"/>
  <c r="K2557" i="2"/>
  <c r="L2557" i="2"/>
  <c r="H2558" i="2"/>
  <c r="I2558" i="2"/>
  <c r="K2558" i="2"/>
  <c r="L2558" i="2"/>
  <c r="H2559" i="2"/>
  <c r="I2559" i="2"/>
  <c r="K2559" i="2"/>
  <c r="L2559" i="2"/>
  <c r="H2560" i="2"/>
  <c r="I2560" i="2"/>
  <c r="K2560" i="2"/>
  <c r="L2560" i="2"/>
  <c r="H2561" i="2"/>
  <c r="I2561" i="2"/>
  <c r="K2561" i="2"/>
  <c r="L2561" i="2"/>
  <c r="H2562" i="2"/>
  <c r="I2562" i="2"/>
  <c r="K2562" i="2"/>
  <c r="L2562" i="2"/>
  <c r="H2563" i="2"/>
  <c r="I2563" i="2"/>
  <c r="K2563" i="2"/>
  <c r="L2563" i="2"/>
  <c r="H2564" i="2"/>
  <c r="I2564" i="2"/>
  <c r="K2564" i="2"/>
  <c r="L2564" i="2"/>
  <c r="H2565" i="2"/>
  <c r="I2565" i="2"/>
  <c r="K2565" i="2"/>
  <c r="L2565" i="2"/>
  <c r="H2566" i="2"/>
  <c r="I2566" i="2"/>
  <c r="K2566" i="2"/>
  <c r="L2566" i="2"/>
  <c r="H2567" i="2"/>
  <c r="I2567" i="2"/>
  <c r="K2567" i="2"/>
  <c r="L2567" i="2"/>
  <c r="H2568" i="2"/>
  <c r="I2568" i="2"/>
  <c r="K2568" i="2"/>
  <c r="L2568" i="2"/>
  <c r="H2569" i="2"/>
  <c r="I2569" i="2"/>
  <c r="K2569" i="2"/>
  <c r="L2569" i="2"/>
  <c r="H2570" i="2"/>
  <c r="I2570" i="2"/>
  <c r="K2570" i="2"/>
  <c r="L2570" i="2"/>
  <c r="H2571" i="2"/>
  <c r="I2571" i="2"/>
  <c r="K2571" i="2"/>
  <c r="L2571" i="2"/>
  <c r="H2572" i="2"/>
  <c r="I2572" i="2"/>
  <c r="K2572" i="2"/>
  <c r="L2572" i="2"/>
  <c r="H2573" i="2"/>
  <c r="I2573" i="2"/>
  <c r="K2573" i="2"/>
  <c r="L2573" i="2"/>
  <c r="H2574" i="2"/>
  <c r="I2574" i="2"/>
  <c r="K2574" i="2"/>
  <c r="L2574" i="2"/>
  <c r="H2575" i="2"/>
  <c r="I2575" i="2"/>
  <c r="K2575" i="2"/>
  <c r="L2575" i="2"/>
  <c r="H2576" i="2"/>
  <c r="I2576" i="2"/>
  <c r="K2576" i="2"/>
  <c r="L2576" i="2"/>
  <c r="H2577" i="2"/>
  <c r="I2577" i="2"/>
  <c r="K2577" i="2"/>
  <c r="L2577" i="2"/>
  <c r="H2578" i="2"/>
  <c r="I2578" i="2"/>
  <c r="K2578" i="2"/>
  <c r="L2578" i="2"/>
  <c r="H2579" i="2"/>
  <c r="I2579" i="2"/>
  <c r="K2579" i="2"/>
  <c r="L2579" i="2"/>
  <c r="H2580" i="2"/>
  <c r="I2580" i="2"/>
  <c r="K2580" i="2"/>
  <c r="L2580" i="2"/>
  <c r="H2581" i="2"/>
  <c r="I2581" i="2"/>
  <c r="K2581" i="2"/>
  <c r="L2581" i="2"/>
  <c r="H2582" i="2"/>
  <c r="I2582" i="2"/>
  <c r="K2582" i="2"/>
  <c r="L2582" i="2"/>
  <c r="H2583" i="2"/>
  <c r="I2583" i="2"/>
  <c r="K2583" i="2"/>
  <c r="L2583" i="2"/>
  <c r="H2584" i="2"/>
  <c r="I2584" i="2"/>
  <c r="K2584" i="2"/>
  <c r="L2584" i="2"/>
  <c r="H2585" i="2"/>
  <c r="I2585" i="2"/>
  <c r="K2585" i="2"/>
  <c r="L2585" i="2"/>
  <c r="H2586" i="2"/>
  <c r="I2586" i="2"/>
  <c r="K2586" i="2"/>
  <c r="L2586" i="2"/>
  <c r="H2587" i="2"/>
  <c r="I2587" i="2"/>
  <c r="K2587" i="2"/>
  <c r="L2587" i="2"/>
  <c r="H2588" i="2"/>
  <c r="I2588" i="2"/>
  <c r="K2588" i="2"/>
  <c r="L2588" i="2"/>
  <c r="H2589" i="2"/>
  <c r="I2589" i="2"/>
  <c r="K2589" i="2"/>
  <c r="L2589" i="2"/>
  <c r="H2590" i="2"/>
  <c r="I2590" i="2"/>
  <c r="K2590" i="2"/>
  <c r="L2590" i="2"/>
  <c r="H2591" i="2"/>
  <c r="I2591" i="2"/>
  <c r="K2591" i="2"/>
  <c r="L2591" i="2"/>
  <c r="H2592" i="2"/>
  <c r="I2592" i="2"/>
  <c r="K2592" i="2"/>
  <c r="L2592" i="2"/>
  <c r="H2593" i="2"/>
  <c r="I2593" i="2"/>
  <c r="K2593" i="2"/>
  <c r="L2593" i="2"/>
  <c r="H2594" i="2"/>
  <c r="I2594" i="2"/>
  <c r="K2594" i="2"/>
  <c r="L2594" i="2"/>
  <c r="H2595" i="2"/>
  <c r="I2595" i="2"/>
  <c r="K2595" i="2"/>
  <c r="L2595" i="2"/>
  <c r="H2596" i="2"/>
  <c r="I2596" i="2"/>
  <c r="K2596" i="2"/>
  <c r="L2596" i="2"/>
  <c r="H2597" i="2"/>
  <c r="I2597" i="2"/>
  <c r="K2597" i="2"/>
  <c r="L2597" i="2"/>
  <c r="H2598" i="2"/>
  <c r="I2598" i="2"/>
  <c r="K2598" i="2"/>
  <c r="L2598" i="2"/>
  <c r="H2599" i="2"/>
  <c r="I2599" i="2"/>
  <c r="K2599" i="2"/>
  <c r="L2599" i="2"/>
  <c r="H2600" i="2"/>
  <c r="I2600" i="2"/>
  <c r="K2600" i="2"/>
  <c r="L2600" i="2"/>
  <c r="H2601" i="2"/>
  <c r="I2601" i="2"/>
  <c r="K2601" i="2"/>
  <c r="L2601" i="2"/>
  <c r="H2602" i="2"/>
  <c r="I2602" i="2"/>
  <c r="K2602" i="2"/>
  <c r="L2602" i="2"/>
  <c r="H2603" i="2"/>
  <c r="I2603" i="2"/>
  <c r="K2603" i="2"/>
  <c r="L2603" i="2"/>
  <c r="H2604" i="2"/>
  <c r="I2604" i="2"/>
  <c r="K2604" i="2"/>
  <c r="L2604" i="2"/>
  <c r="H2605" i="2"/>
  <c r="I2605" i="2"/>
  <c r="K2605" i="2"/>
  <c r="L2605" i="2"/>
  <c r="H2606" i="2"/>
  <c r="I2606" i="2"/>
  <c r="K2606" i="2"/>
  <c r="L2606" i="2"/>
  <c r="H2607" i="2"/>
  <c r="I2607" i="2"/>
  <c r="K2607" i="2"/>
  <c r="L2607" i="2"/>
  <c r="H2608" i="2"/>
  <c r="I2608" i="2"/>
  <c r="K2608" i="2"/>
  <c r="L2608" i="2"/>
  <c r="H2609" i="2"/>
  <c r="I2609" i="2"/>
  <c r="K2609" i="2"/>
  <c r="L2609" i="2"/>
  <c r="H2610" i="2"/>
  <c r="I2610" i="2"/>
  <c r="K2610" i="2"/>
  <c r="L2610" i="2"/>
  <c r="H2611" i="2"/>
  <c r="I2611" i="2"/>
  <c r="K2611" i="2"/>
  <c r="L2611" i="2"/>
  <c r="H2612" i="2"/>
  <c r="I2612" i="2"/>
  <c r="K2612" i="2"/>
  <c r="L2612" i="2"/>
  <c r="H2613" i="2"/>
  <c r="I2613" i="2"/>
  <c r="K2613" i="2"/>
  <c r="L2613" i="2"/>
  <c r="H2614" i="2"/>
  <c r="I2614" i="2"/>
  <c r="K2614" i="2"/>
  <c r="L2614" i="2"/>
  <c r="H2615" i="2"/>
  <c r="I2615" i="2"/>
  <c r="K2615" i="2"/>
  <c r="L2615" i="2"/>
  <c r="H2616" i="2"/>
  <c r="I2616" i="2"/>
  <c r="K2616" i="2"/>
  <c r="L2616" i="2"/>
  <c r="H2617" i="2"/>
  <c r="I2617" i="2"/>
  <c r="K2617" i="2"/>
  <c r="L2617" i="2"/>
  <c r="H2618" i="2"/>
  <c r="I2618" i="2"/>
  <c r="K2618" i="2"/>
  <c r="L2618" i="2"/>
  <c r="H2619" i="2"/>
  <c r="I2619" i="2"/>
  <c r="K2619" i="2"/>
  <c r="L2619" i="2"/>
  <c r="H2620" i="2"/>
  <c r="I2620" i="2"/>
  <c r="K2620" i="2"/>
  <c r="L2620" i="2"/>
  <c r="H2621" i="2"/>
  <c r="I2621" i="2"/>
  <c r="K2621" i="2"/>
  <c r="L2621" i="2"/>
  <c r="H2622" i="2"/>
  <c r="I2622" i="2"/>
  <c r="K2622" i="2"/>
  <c r="L2622" i="2"/>
  <c r="H2623" i="2"/>
  <c r="I2623" i="2"/>
  <c r="K2623" i="2"/>
  <c r="L2623" i="2"/>
  <c r="H2624" i="2"/>
  <c r="I2624" i="2"/>
  <c r="K2624" i="2"/>
  <c r="L2624" i="2"/>
  <c r="H2625" i="2"/>
  <c r="I2625" i="2"/>
  <c r="K2625" i="2"/>
  <c r="L2625" i="2"/>
  <c r="H2626" i="2"/>
  <c r="I2626" i="2"/>
  <c r="K2626" i="2"/>
  <c r="L2626" i="2"/>
  <c r="H2627" i="2"/>
  <c r="I2627" i="2"/>
  <c r="K2627" i="2"/>
  <c r="L2627" i="2"/>
  <c r="H2628" i="2"/>
  <c r="I2628" i="2"/>
  <c r="K2628" i="2"/>
  <c r="L2628" i="2"/>
  <c r="H2629" i="2"/>
  <c r="I2629" i="2"/>
  <c r="K2629" i="2"/>
  <c r="L2629" i="2"/>
  <c r="H2630" i="2"/>
  <c r="I2630" i="2"/>
  <c r="K2630" i="2"/>
  <c r="L2630" i="2"/>
  <c r="H2631" i="2"/>
  <c r="I2631" i="2"/>
  <c r="K2631" i="2"/>
  <c r="L2631" i="2"/>
  <c r="H2632" i="2"/>
  <c r="I2632" i="2"/>
  <c r="K2632" i="2"/>
  <c r="L2632" i="2"/>
  <c r="H2633" i="2"/>
  <c r="I2633" i="2"/>
  <c r="K2633" i="2"/>
  <c r="L2633" i="2"/>
  <c r="H2634" i="2"/>
  <c r="I2634" i="2"/>
  <c r="K2634" i="2"/>
  <c r="L2634" i="2"/>
  <c r="H2635" i="2"/>
  <c r="I2635" i="2"/>
  <c r="K2635" i="2"/>
  <c r="L2635" i="2"/>
  <c r="H2636" i="2"/>
  <c r="I2636" i="2"/>
  <c r="K2636" i="2"/>
  <c r="L2636" i="2"/>
  <c r="H2637" i="2"/>
  <c r="I2637" i="2"/>
  <c r="K2637" i="2"/>
  <c r="L2637" i="2"/>
  <c r="H2638" i="2"/>
  <c r="I2638" i="2"/>
  <c r="K2638" i="2"/>
  <c r="L2638" i="2"/>
  <c r="H2639" i="2"/>
  <c r="I2639" i="2"/>
  <c r="K2639" i="2"/>
  <c r="L2639" i="2"/>
  <c r="H2640" i="2"/>
  <c r="I2640" i="2"/>
  <c r="K2640" i="2"/>
  <c r="L2640" i="2"/>
  <c r="H2641" i="2"/>
  <c r="I2641" i="2"/>
  <c r="K2641" i="2"/>
  <c r="L2641" i="2"/>
  <c r="H2642" i="2"/>
  <c r="I2642" i="2"/>
  <c r="K2642" i="2"/>
  <c r="L2642" i="2"/>
  <c r="H2643" i="2"/>
  <c r="I2643" i="2"/>
  <c r="K2643" i="2"/>
  <c r="L2643" i="2"/>
  <c r="H2644" i="2"/>
  <c r="I2644" i="2"/>
  <c r="K2644" i="2"/>
  <c r="L2644" i="2"/>
  <c r="H2645" i="2"/>
  <c r="I2645" i="2"/>
  <c r="K2645" i="2"/>
  <c r="L2645" i="2"/>
  <c r="H2646" i="2"/>
  <c r="I2646" i="2"/>
  <c r="K2646" i="2"/>
  <c r="L2646" i="2"/>
  <c r="H2647" i="2"/>
  <c r="I2647" i="2"/>
  <c r="K2647" i="2"/>
  <c r="L2647" i="2"/>
  <c r="H2648" i="2"/>
  <c r="I2648" i="2"/>
  <c r="K2648" i="2"/>
  <c r="L2648" i="2"/>
  <c r="H2649" i="2"/>
  <c r="I2649" i="2"/>
  <c r="K2649" i="2"/>
  <c r="L2649" i="2"/>
  <c r="H2650" i="2"/>
  <c r="I2650" i="2"/>
  <c r="K2650" i="2"/>
  <c r="L2650" i="2"/>
  <c r="H2651" i="2"/>
  <c r="I2651" i="2"/>
  <c r="K2651" i="2"/>
  <c r="L2651" i="2"/>
  <c r="H2652" i="2"/>
  <c r="I2652" i="2"/>
  <c r="K2652" i="2"/>
  <c r="L2652" i="2"/>
  <c r="H2653" i="2"/>
  <c r="I2653" i="2"/>
  <c r="K2653" i="2"/>
  <c r="L2653" i="2"/>
  <c r="H2654" i="2"/>
  <c r="I2654" i="2"/>
  <c r="K2654" i="2"/>
  <c r="L2654" i="2"/>
  <c r="H2655" i="2"/>
  <c r="I2655" i="2"/>
  <c r="K2655" i="2"/>
  <c r="L2655" i="2"/>
  <c r="H2656" i="2"/>
  <c r="I2656" i="2"/>
  <c r="K2656" i="2"/>
  <c r="L2656" i="2"/>
  <c r="H2657" i="2"/>
  <c r="I2657" i="2"/>
  <c r="K2657" i="2"/>
  <c r="L2657" i="2"/>
  <c r="H2658" i="2"/>
  <c r="I2658" i="2"/>
  <c r="K2658" i="2"/>
  <c r="L2658" i="2"/>
  <c r="H2659" i="2"/>
  <c r="I2659" i="2"/>
  <c r="K2659" i="2"/>
  <c r="L2659" i="2"/>
  <c r="H2660" i="2"/>
  <c r="I2660" i="2"/>
  <c r="K2660" i="2"/>
  <c r="L2660" i="2"/>
  <c r="H2661" i="2"/>
  <c r="I2661" i="2"/>
  <c r="K2661" i="2"/>
  <c r="L2661" i="2"/>
  <c r="H2662" i="2"/>
  <c r="I2662" i="2"/>
  <c r="K2662" i="2"/>
  <c r="L2662" i="2"/>
  <c r="H2663" i="2"/>
  <c r="I2663" i="2"/>
  <c r="K2663" i="2"/>
  <c r="L2663" i="2"/>
  <c r="H2664" i="2"/>
  <c r="I2664" i="2"/>
  <c r="K2664" i="2"/>
  <c r="L2664" i="2"/>
  <c r="H2665" i="2"/>
  <c r="I2665" i="2"/>
  <c r="K2665" i="2"/>
  <c r="L2665" i="2"/>
  <c r="H2666" i="2"/>
  <c r="I2666" i="2"/>
  <c r="K2666" i="2"/>
  <c r="L2666" i="2"/>
  <c r="H2667" i="2"/>
  <c r="I2667" i="2"/>
  <c r="K2667" i="2"/>
  <c r="L2667" i="2"/>
  <c r="H2668" i="2"/>
  <c r="I2668" i="2"/>
  <c r="K2668" i="2"/>
  <c r="L2668" i="2"/>
  <c r="H2669" i="2"/>
  <c r="I2669" i="2"/>
  <c r="K2669" i="2"/>
  <c r="L2669" i="2"/>
  <c r="H2670" i="2"/>
  <c r="I2670" i="2"/>
  <c r="K2670" i="2"/>
  <c r="L2670" i="2"/>
  <c r="H2671" i="2"/>
  <c r="I2671" i="2"/>
  <c r="K2671" i="2"/>
  <c r="L2671" i="2"/>
  <c r="H2672" i="2"/>
  <c r="I2672" i="2"/>
  <c r="K2672" i="2"/>
  <c r="L2672" i="2"/>
  <c r="H2673" i="2"/>
  <c r="I2673" i="2"/>
  <c r="K2673" i="2"/>
  <c r="L2673" i="2"/>
  <c r="H2674" i="2"/>
  <c r="I2674" i="2"/>
  <c r="K2674" i="2"/>
  <c r="L2674" i="2"/>
  <c r="H2675" i="2"/>
  <c r="I2675" i="2"/>
  <c r="K2675" i="2"/>
  <c r="L2675" i="2"/>
  <c r="H2676" i="2"/>
  <c r="I2676" i="2"/>
  <c r="K2676" i="2"/>
  <c r="L2676" i="2"/>
  <c r="H2677" i="2"/>
  <c r="I2677" i="2"/>
  <c r="K2677" i="2"/>
  <c r="L2677" i="2"/>
  <c r="H2678" i="2"/>
  <c r="I2678" i="2"/>
  <c r="K2678" i="2"/>
  <c r="L2678" i="2"/>
  <c r="H2679" i="2"/>
  <c r="I2679" i="2"/>
  <c r="K2679" i="2"/>
  <c r="L2679" i="2"/>
  <c r="H2680" i="2"/>
  <c r="I2680" i="2"/>
  <c r="K2680" i="2"/>
  <c r="L2680" i="2"/>
  <c r="H2681" i="2"/>
  <c r="I2681" i="2"/>
  <c r="K2681" i="2"/>
  <c r="L2681" i="2"/>
  <c r="H2682" i="2"/>
  <c r="I2682" i="2"/>
  <c r="K2682" i="2"/>
  <c r="L2682" i="2"/>
  <c r="H2683" i="2"/>
  <c r="I2683" i="2"/>
  <c r="K2683" i="2"/>
  <c r="L2683" i="2"/>
  <c r="H2684" i="2"/>
  <c r="I2684" i="2"/>
  <c r="K2684" i="2"/>
  <c r="L2684" i="2"/>
  <c r="H2685" i="2"/>
  <c r="I2685" i="2"/>
  <c r="K2685" i="2"/>
  <c r="L2685" i="2"/>
  <c r="H2686" i="2"/>
  <c r="I2686" i="2"/>
  <c r="K2686" i="2"/>
  <c r="L2686" i="2"/>
  <c r="H2687" i="2"/>
  <c r="I2687" i="2"/>
  <c r="K2687" i="2"/>
  <c r="L2687" i="2"/>
  <c r="H2688" i="2"/>
  <c r="I2688" i="2"/>
  <c r="K2688" i="2"/>
  <c r="L2688" i="2"/>
  <c r="H2689" i="2"/>
  <c r="I2689" i="2"/>
  <c r="K2689" i="2"/>
  <c r="L2689" i="2"/>
  <c r="H2690" i="2"/>
  <c r="I2690" i="2"/>
  <c r="K2690" i="2"/>
  <c r="L2690" i="2"/>
  <c r="H2691" i="2"/>
  <c r="I2691" i="2"/>
  <c r="K2691" i="2"/>
  <c r="L2691" i="2"/>
  <c r="H2692" i="2"/>
  <c r="I2692" i="2"/>
  <c r="K2692" i="2"/>
  <c r="L2692" i="2"/>
  <c r="H2693" i="2"/>
  <c r="I2693" i="2"/>
  <c r="K2693" i="2"/>
  <c r="L2693" i="2"/>
  <c r="H2694" i="2"/>
  <c r="I2694" i="2"/>
  <c r="K2694" i="2"/>
  <c r="L2694" i="2"/>
  <c r="H2695" i="2"/>
  <c r="I2695" i="2"/>
  <c r="K2695" i="2"/>
  <c r="L2695" i="2"/>
  <c r="H2696" i="2"/>
  <c r="I2696" i="2"/>
  <c r="K2696" i="2"/>
  <c r="L2696" i="2"/>
  <c r="H2697" i="2"/>
  <c r="I2697" i="2"/>
  <c r="K2697" i="2"/>
  <c r="L2697" i="2"/>
  <c r="H2698" i="2"/>
  <c r="I2698" i="2"/>
  <c r="K2698" i="2"/>
  <c r="L2698" i="2"/>
  <c r="H2699" i="2"/>
  <c r="I2699" i="2"/>
  <c r="K2699" i="2"/>
  <c r="L2699" i="2"/>
  <c r="H2700" i="2"/>
  <c r="I2700" i="2"/>
  <c r="K2700" i="2"/>
  <c r="L2700" i="2"/>
  <c r="H2701" i="2"/>
  <c r="I2701" i="2"/>
  <c r="K2701" i="2"/>
  <c r="L2701" i="2"/>
  <c r="H2702" i="2"/>
  <c r="I2702" i="2"/>
  <c r="K2702" i="2"/>
  <c r="L2702" i="2"/>
  <c r="H2703" i="2"/>
  <c r="I2703" i="2"/>
  <c r="K2703" i="2"/>
  <c r="L2703" i="2"/>
  <c r="H2704" i="2"/>
  <c r="I2704" i="2"/>
  <c r="K2704" i="2"/>
  <c r="L2704" i="2"/>
  <c r="H2705" i="2"/>
  <c r="I2705" i="2"/>
  <c r="K2705" i="2"/>
  <c r="L2705" i="2"/>
  <c r="H2706" i="2"/>
  <c r="I2706" i="2"/>
  <c r="K2706" i="2"/>
  <c r="L2706" i="2"/>
  <c r="H2707" i="2"/>
  <c r="I2707" i="2"/>
  <c r="K2707" i="2"/>
  <c r="L2707" i="2"/>
  <c r="H2708" i="2"/>
  <c r="I2708" i="2"/>
  <c r="K2708" i="2"/>
  <c r="L2708" i="2"/>
  <c r="H2709" i="2"/>
  <c r="I2709" i="2"/>
  <c r="K2709" i="2"/>
  <c r="L2709" i="2"/>
  <c r="H2710" i="2"/>
  <c r="I2710" i="2"/>
  <c r="K2710" i="2"/>
  <c r="L2710" i="2"/>
  <c r="H2711" i="2"/>
  <c r="I2711" i="2"/>
  <c r="K2711" i="2"/>
  <c r="L2711" i="2"/>
  <c r="H2712" i="2"/>
  <c r="I2712" i="2"/>
  <c r="K2712" i="2"/>
  <c r="L2712" i="2"/>
  <c r="H2713" i="2"/>
  <c r="I2713" i="2"/>
  <c r="K2713" i="2"/>
  <c r="L2713" i="2"/>
  <c r="H2714" i="2"/>
  <c r="I2714" i="2"/>
  <c r="K2714" i="2"/>
  <c r="L2714" i="2"/>
  <c r="H2715" i="2"/>
  <c r="I2715" i="2"/>
  <c r="K2715" i="2"/>
  <c r="L2715" i="2"/>
  <c r="H2716" i="2"/>
  <c r="I2716" i="2"/>
  <c r="K2716" i="2"/>
  <c r="L2716" i="2"/>
  <c r="H2717" i="2"/>
  <c r="I2717" i="2"/>
  <c r="K2717" i="2"/>
  <c r="L2717" i="2"/>
  <c r="H2718" i="2"/>
  <c r="I2718" i="2"/>
  <c r="K2718" i="2"/>
  <c r="L2718" i="2"/>
  <c r="H2719" i="2"/>
  <c r="I2719" i="2"/>
  <c r="K2719" i="2"/>
  <c r="L2719" i="2"/>
  <c r="H2720" i="2"/>
  <c r="I2720" i="2"/>
  <c r="K2720" i="2"/>
  <c r="L2720" i="2"/>
  <c r="H2721" i="2"/>
  <c r="I2721" i="2"/>
  <c r="K2721" i="2"/>
  <c r="L2721" i="2"/>
  <c r="H2722" i="2"/>
  <c r="I2722" i="2"/>
  <c r="K2722" i="2"/>
  <c r="L2722" i="2"/>
  <c r="H2723" i="2"/>
  <c r="I2723" i="2"/>
  <c r="K2723" i="2"/>
  <c r="L2723" i="2"/>
  <c r="H2724" i="2"/>
  <c r="I2724" i="2"/>
  <c r="K2724" i="2"/>
  <c r="L2724" i="2"/>
  <c r="H2725" i="2"/>
  <c r="I2725" i="2"/>
  <c r="K2725" i="2"/>
  <c r="L2725" i="2"/>
  <c r="H2726" i="2"/>
  <c r="I2726" i="2"/>
  <c r="K2726" i="2"/>
  <c r="L2726" i="2"/>
  <c r="H2727" i="2"/>
  <c r="I2727" i="2"/>
  <c r="K2727" i="2"/>
  <c r="L2727" i="2"/>
  <c r="H2728" i="2"/>
  <c r="I2728" i="2"/>
  <c r="K2728" i="2"/>
  <c r="L2728" i="2"/>
  <c r="H2729" i="2"/>
  <c r="I2729" i="2"/>
  <c r="K2729" i="2"/>
  <c r="L2729" i="2"/>
  <c r="H2730" i="2"/>
  <c r="I2730" i="2"/>
  <c r="K2730" i="2"/>
  <c r="L2730" i="2"/>
  <c r="H2731" i="2"/>
  <c r="I2731" i="2"/>
  <c r="K2731" i="2"/>
  <c r="L2731" i="2"/>
  <c r="H2732" i="2"/>
  <c r="I2732" i="2"/>
  <c r="K2732" i="2"/>
  <c r="L2732" i="2"/>
  <c r="H2733" i="2"/>
  <c r="I2733" i="2"/>
  <c r="K2733" i="2"/>
  <c r="L2733" i="2"/>
  <c r="H2734" i="2"/>
  <c r="I2734" i="2"/>
  <c r="K2734" i="2"/>
  <c r="L2734" i="2"/>
  <c r="H2735" i="2"/>
  <c r="I2735" i="2"/>
  <c r="K2735" i="2"/>
  <c r="L2735" i="2"/>
  <c r="H2736" i="2"/>
  <c r="I2736" i="2"/>
  <c r="K2736" i="2"/>
  <c r="L2736" i="2"/>
  <c r="H2737" i="2"/>
  <c r="I2737" i="2"/>
  <c r="K2737" i="2"/>
  <c r="L2737" i="2"/>
  <c r="H2738" i="2"/>
  <c r="I2738" i="2"/>
  <c r="K2738" i="2"/>
  <c r="L2738" i="2"/>
  <c r="H2739" i="2"/>
  <c r="I2739" i="2"/>
  <c r="K2739" i="2"/>
  <c r="L2739" i="2"/>
  <c r="H2740" i="2"/>
  <c r="I2740" i="2"/>
  <c r="K2740" i="2"/>
  <c r="L2740" i="2"/>
  <c r="H2741" i="2"/>
  <c r="I2741" i="2"/>
  <c r="K2741" i="2"/>
  <c r="L2741" i="2"/>
  <c r="H2742" i="2"/>
  <c r="I2742" i="2"/>
  <c r="K2742" i="2"/>
  <c r="L2742" i="2"/>
  <c r="H2743" i="2"/>
  <c r="I2743" i="2"/>
  <c r="K2743" i="2"/>
  <c r="L2743" i="2"/>
  <c r="H2744" i="2"/>
  <c r="I2744" i="2"/>
  <c r="K2744" i="2"/>
  <c r="L2744" i="2"/>
  <c r="H2745" i="2"/>
  <c r="I2745" i="2"/>
  <c r="K2745" i="2"/>
  <c r="L2745" i="2"/>
  <c r="H2746" i="2"/>
  <c r="I2746" i="2"/>
  <c r="K2746" i="2"/>
  <c r="L2746" i="2"/>
  <c r="H2747" i="2"/>
  <c r="I2747" i="2"/>
  <c r="K2747" i="2"/>
  <c r="L2747" i="2"/>
  <c r="H2748" i="2"/>
  <c r="I2748" i="2"/>
  <c r="K2748" i="2"/>
  <c r="L2748" i="2"/>
  <c r="H2749" i="2"/>
  <c r="I2749" i="2"/>
  <c r="K2749" i="2"/>
  <c r="L2749" i="2"/>
  <c r="H2750" i="2"/>
  <c r="I2750" i="2"/>
  <c r="K2750" i="2"/>
  <c r="L2750" i="2"/>
  <c r="H2751" i="2"/>
  <c r="I2751" i="2"/>
  <c r="K2751" i="2"/>
  <c r="L2751" i="2"/>
  <c r="H2752" i="2"/>
  <c r="I2752" i="2"/>
  <c r="K2752" i="2"/>
  <c r="L2752" i="2"/>
  <c r="H2753" i="2"/>
  <c r="I2753" i="2"/>
  <c r="K2753" i="2"/>
  <c r="L2753" i="2"/>
  <c r="H2754" i="2"/>
  <c r="I2754" i="2"/>
  <c r="K2754" i="2"/>
  <c r="L2754" i="2"/>
  <c r="H2755" i="2"/>
  <c r="I2755" i="2"/>
  <c r="K2755" i="2"/>
  <c r="L2755" i="2"/>
  <c r="H2756" i="2"/>
  <c r="I2756" i="2"/>
  <c r="K2756" i="2"/>
  <c r="L2756" i="2"/>
  <c r="H2757" i="2"/>
  <c r="I2757" i="2"/>
  <c r="K2757" i="2"/>
  <c r="L2757" i="2"/>
  <c r="H2758" i="2"/>
  <c r="I2758" i="2"/>
  <c r="K2758" i="2"/>
  <c r="L2758" i="2"/>
  <c r="H2759" i="2"/>
  <c r="I2759" i="2"/>
  <c r="K2759" i="2"/>
  <c r="L2759" i="2"/>
  <c r="H2760" i="2"/>
  <c r="I2760" i="2"/>
  <c r="K2760" i="2"/>
  <c r="L2760" i="2"/>
  <c r="H2761" i="2"/>
  <c r="I2761" i="2"/>
  <c r="K2761" i="2"/>
  <c r="L2761" i="2"/>
  <c r="H2762" i="2"/>
  <c r="I2762" i="2"/>
  <c r="K2762" i="2"/>
  <c r="L2762" i="2"/>
  <c r="H2763" i="2"/>
  <c r="I2763" i="2"/>
  <c r="K2763" i="2"/>
  <c r="L2763" i="2"/>
  <c r="H2764" i="2"/>
  <c r="I2764" i="2"/>
  <c r="K2764" i="2"/>
  <c r="L2764" i="2"/>
  <c r="H2765" i="2"/>
  <c r="I2765" i="2"/>
  <c r="K2765" i="2"/>
  <c r="L2765" i="2"/>
  <c r="H2766" i="2"/>
  <c r="I2766" i="2"/>
  <c r="K2766" i="2"/>
  <c r="L2766" i="2"/>
  <c r="H2767" i="2"/>
  <c r="I2767" i="2"/>
  <c r="K2767" i="2"/>
  <c r="L2767" i="2"/>
  <c r="H2768" i="2"/>
  <c r="I2768" i="2"/>
  <c r="K2768" i="2"/>
  <c r="L2768" i="2"/>
  <c r="H2769" i="2"/>
  <c r="I2769" i="2"/>
  <c r="K2769" i="2"/>
  <c r="L2769" i="2"/>
  <c r="H2770" i="2"/>
  <c r="I2770" i="2"/>
  <c r="K2770" i="2"/>
  <c r="L2770" i="2"/>
  <c r="H2771" i="2"/>
  <c r="I2771" i="2"/>
  <c r="K2771" i="2"/>
  <c r="L2771" i="2"/>
  <c r="H2772" i="2"/>
  <c r="I2772" i="2"/>
  <c r="K2772" i="2"/>
  <c r="L2772" i="2"/>
  <c r="H2773" i="2"/>
  <c r="I2773" i="2"/>
  <c r="K2773" i="2"/>
  <c r="L2773" i="2"/>
  <c r="H2774" i="2"/>
  <c r="I2774" i="2"/>
  <c r="K2774" i="2"/>
  <c r="L2774" i="2"/>
  <c r="H2775" i="2"/>
  <c r="I2775" i="2"/>
  <c r="K2775" i="2"/>
  <c r="L2775" i="2"/>
  <c r="H2776" i="2"/>
  <c r="I2776" i="2"/>
  <c r="K2776" i="2"/>
  <c r="L2776" i="2"/>
  <c r="H2777" i="2"/>
  <c r="I2777" i="2"/>
  <c r="K2777" i="2"/>
  <c r="L2777" i="2"/>
  <c r="H2778" i="2"/>
  <c r="I2778" i="2"/>
  <c r="K2778" i="2"/>
  <c r="L2778" i="2"/>
  <c r="H2779" i="2"/>
  <c r="I2779" i="2"/>
  <c r="K2779" i="2"/>
  <c r="L2779" i="2"/>
  <c r="H2780" i="2"/>
  <c r="I2780" i="2"/>
  <c r="K2780" i="2"/>
  <c r="L2780" i="2"/>
  <c r="H2781" i="2"/>
  <c r="I2781" i="2"/>
  <c r="K2781" i="2"/>
  <c r="L2781" i="2"/>
  <c r="H2782" i="2"/>
  <c r="I2782" i="2"/>
  <c r="K2782" i="2"/>
  <c r="L2782" i="2"/>
  <c r="H2783" i="2"/>
  <c r="I2783" i="2"/>
  <c r="K2783" i="2"/>
  <c r="L2783" i="2"/>
  <c r="H2784" i="2"/>
  <c r="I2784" i="2"/>
  <c r="K2784" i="2"/>
  <c r="L2784" i="2"/>
  <c r="H2785" i="2"/>
  <c r="I2785" i="2"/>
  <c r="K2785" i="2"/>
  <c r="L2785" i="2"/>
  <c r="H2786" i="2"/>
  <c r="I2786" i="2"/>
  <c r="K2786" i="2"/>
  <c r="L2786" i="2"/>
  <c r="H2787" i="2"/>
  <c r="I2787" i="2"/>
  <c r="K2787" i="2"/>
  <c r="L2787" i="2"/>
  <c r="H2788" i="2"/>
  <c r="I2788" i="2"/>
  <c r="K2788" i="2"/>
  <c r="L2788" i="2"/>
  <c r="H2789" i="2"/>
  <c r="I2789" i="2"/>
  <c r="K2789" i="2"/>
  <c r="L2789" i="2"/>
  <c r="H2790" i="2"/>
  <c r="I2790" i="2"/>
  <c r="K2790" i="2"/>
  <c r="L2790" i="2"/>
  <c r="H2791" i="2"/>
  <c r="I2791" i="2"/>
  <c r="K2791" i="2"/>
  <c r="L2791" i="2"/>
  <c r="H2792" i="2"/>
  <c r="I2792" i="2"/>
  <c r="K2792" i="2"/>
  <c r="L2792" i="2"/>
  <c r="H2793" i="2"/>
  <c r="I2793" i="2"/>
  <c r="K2793" i="2"/>
  <c r="L2793" i="2"/>
  <c r="H2794" i="2"/>
  <c r="I2794" i="2"/>
  <c r="K2794" i="2"/>
  <c r="L2794" i="2"/>
  <c r="H2795" i="2"/>
  <c r="I2795" i="2"/>
  <c r="K2795" i="2"/>
  <c r="L2795" i="2"/>
  <c r="H2796" i="2"/>
  <c r="I2796" i="2"/>
  <c r="K2796" i="2"/>
  <c r="L2796" i="2"/>
  <c r="H2797" i="2"/>
  <c r="I2797" i="2"/>
  <c r="K2797" i="2"/>
  <c r="L2797" i="2"/>
  <c r="H2798" i="2"/>
  <c r="I2798" i="2"/>
  <c r="K2798" i="2"/>
  <c r="L2798" i="2"/>
  <c r="H2799" i="2"/>
  <c r="I2799" i="2"/>
  <c r="K2799" i="2"/>
  <c r="L2799" i="2"/>
  <c r="H2800" i="2"/>
  <c r="I2800" i="2"/>
  <c r="K2800" i="2"/>
  <c r="L2800" i="2"/>
  <c r="H2801" i="2"/>
  <c r="I2801" i="2"/>
  <c r="K2801" i="2"/>
  <c r="L2801" i="2"/>
  <c r="H2802" i="2"/>
  <c r="I2802" i="2"/>
  <c r="K2802" i="2"/>
  <c r="L2802" i="2"/>
  <c r="H2803" i="2"/>
  <c r="I2803" i="2"/>
  <c r="K2803" i="2"/>
  <c r="L2803" i="2"/>
  <c r="H2804" i="2"/>
  <c r="I2804" i="2"/>
  <c r="K2804" i="2"/>
  <c r="L2804" i="2"/>
  <c r="H2805" i="2"/>
  <c r="I2805" i="2"/>
  <c r="K2805" i="2"/>
  <c r="L2805" i="2"/>
  <c r="H2806" i="2"/>
  <c r="I2806" i="2"/>
  <c r="K2806" i="2"/>
  <c r="L2806" i="2"/>
  <c r="H2807" i="2"/>
  <c r="I2807" i="2"/>
  <c r="K2807" i="2"/>
  <c r="L2807" i="2"/>
  <c r="H2808" i="2"/>
  <c r="I2808" i="2"/>
  <c r="K2808" i="2"/>
  <c r="L2808" i="2"/>
  <c r="H2809" i="2"/>
  <c r="I2809" i="2"/>
  <c r="K2809" i="2"/>
  <c r="L2809" i="2"/>
  <c r="H2810" i="2"/>
  <c r="I2810" i="2"/>
  <c r="K2810" i="2"/>
  <c r="L2810" i="2"/>
  <c r="H2811" i="2"/>
  <c r="I2811" i="2"/>
  <c r="K2811" i="2"/>
  <c r="L2811" i="2"/>
  <c r="H2812" i="2"/>
  <c r="I2812" i="2"/>
  <c r="K2812" i="2"/>
  <c r="L2812" i="2"/>
  <c r="H2813" i="2"/>
  <c r="I2813" i="2"/>
  <c r="K2813" i="2"/>
  <c r="L2813" i="2"/>
  <c r="H2814" i="2"/>
  <c r="I2814" i="2"/>
  <c r="K2814" i="2"/>
  <c r="L2814" i="2"/>
  <c r="H2815" i="2"/>
  <c r="I2815" i="2"/>
  <c r="K2815" i="2"/>
  <c r="L2815" i="2"/>
  <c r="H2816" i="2"/>
  <c r="I2816" i="2"/>
  <c r="K2816" i="2"/>
  <c r="L2816" i="2"/>
  <c r="H2817" i="2"/>
  <c r="I2817" i="2"/>
  <c r="K2817" i="2"/>
  <c r="L2817" i="2"/>
  <c r="H2818" i="2"/>
  <c r="I2818" i="2"/>
  <c r="K2818" i="2"/>
  <c r="L2818" i="2"/>
  <c r="H2819" i="2"/>
  <c r="I2819" i="2"/>
  <c r="K2819" i="2"/>
  <c r="L2819" i="2"/>
  <c r="H2820" i="2"/>
  <c r="I2820" i="2"/>
  <c r="K2820" i="2"/>
  <c r="L2820" i="2"/>
  <c r="H2821" i="2"/>
  <c r="I2821" i="2"/>
  <c r="K2821" i="2"/>
  <c r="L2821" i="2"/>
  <c r="H2822" i="2"/>
  <c r="I2822" i="2"/>
  <c r="K2822" i="2"/>
  <c r="L2822" i="2"/>
  <c r="H2823" i="2"/>
  <c r="I2823" i="2"/>
  <c r="K2823" i="2"/>
  <c r="L2823" i="2"/>
  <c r="H2824" i="2"/>
  <c r="I2824" i="2"/>
  <c r="K2824" i="2"/>
  <c r="L2824" i="2"/>
  <c r="H2825" i="2"/>
  <c r="I2825" i="2"/>
  <c r="K2825" i="2"/>
  <c r="L2825" i="2"/>
  <c r="H2826" i="2"/>
  <c r="I2826" i="2"/>
  <c r="K2826" i="2"/>
  <c r="L2826" i="2"/>
  <c r="H2827" i="2"/>
  <c r="I2827" i="2"/>
  <c r="K2827" i="2"/>
  <c r="L2827" i="2"/>
  <c r="H2828" i="2"/>
  <c r="I2828" i="2"/>
  <c r="K2828" i="2"/>
  <c r="L2828" i="2"/>
  <c r="H2829" i="2"/>
  <c r="I2829" i="2"/>
  <c r="K2829" i="2"/>
  <c r="L2829" i="2"/>
  <c r="H2830" i="2"/>
  <c r="I2830" i="2"/>
  <c r="K2830" i="2"/>
  <c r="L2830" i="2"/>
  <c r="H2831" i="2"/>
  <c r="I2831" i="2"/>
  <c r="K2831" i="2"/>
  <c r="L2831" i="2"/>
  <c r="H2832" i="2"/>
  <c r="I2832" i="2"/>
  <c r="K2832" i="2"/>
  <c r="L2832" i="2"/>
  <c r="H2833" i="2"/>
  <c r="I2833" i="2"/>
  <c r="K2833" i="2"/>
  <c r="L2833" i="2"/>
  <c r="H2834" i="2"/>
  <c r="I2834" i="2"/>
  <c r="K2834" i="2"/>
  <c r="L2834" i="2"/>
  <c r="H2835" i="2"/>
  <c r="I2835" i="2"/>
  <c r="K2835" i="2"/>
  <c r="L2835" i="2"/>
  <c r="H2836" i="2"/>
  <c r="I2836" i="2"/>
  <c r="K2836" i="2"/>
  <c r="L2836" i="2"/>
  <c r="H2837" i="2"/>
  <c r="I2837" i="2"/>
  <c r="K2837" i="2"/>
  <c r="L2837" i="2"/>
  <c r="H2838" i="2"/>
  <c r="I2838" i="2"/>
  <c r="K2838" i="2"/>
  <c r="L2838" i="2"/>
  <c r="H2839" i="2"/>
  <c r="I2839" i="2"/>
  <c r="K2839" i="2"/>
  <c r="L2839" i="2"/>
  <c r="H2840" i="2"/>
  <c r="I2840" i="2"/>
  <c r="K2840" i="2"/>
  <c r="L2840" i="2"/>
  <c r="H2841" i="2"/>
  <c r="I2841" i="2"/>
  <c r="K2841" i="2"/>
  <c r="L2841" i="2"/>
  <c r="H2842" i="2"/>
  <c r="I2842" i="2"/>
  <c r="K2842" i="2"/>
  <c r="L2842" i="2"/>
  <c r="H2843" i="2"/>
  <c r="I2843" i="2"/>
  <c r="K2843" i="2"/>
  <c r="L2843" i="2"/>
  <c r="H2844" i="2"/>
  <c r="I2844" i="2"/>
  <c r="K2844" i="2"/>
  <c r="L2844" i="2"/>
  <c r="H2845" i="2"/>
  <c r="I2845" i="2"/>
  <c r="K2845" i="2"/>
  <c r="L2845" i="2"/>
  <c r="H2846" i="2"/>
  <c r="I2846" i="2"/>
  <c r="K2846" i="2"/>
  <c r="L2846" i="2"/>
  <c r="H2847" i="2"/>
  <c r="I2847" i="2"/>
  <c r="K2847" i="2"/>
  <c r="L2847" i="2"/>
  <c r="H2848" i="2"/>
  <c r="I2848" i="2"/>
  <c r="K2848" i="2"/>
  <c r="L2848" i="2"/>
  <c r="H2849" i="2"/>
  <c r="I2849" i="2"/>
  <c r="K2849" i="2"/>
  <c r="L2849" i="2"/>
  <c r="H2850" i="2"/>
  <c r="I2850" i="2"/>
  <c r="K2850" i="2"/>
  <c r="L2850" i="2"/>
  <c r="H2851" i="2"/>
  <c r="I2851" i="2"/>
  <c r="K2851" i="2"/>
  <c r="L2851" i="2"/>
  <c r="H2852" i="2"/>
  <c r="I2852" i="2"/>
  <c r="K2852" i="2"/>
  <c r="L2852" i="2"/>
  <c r="H2853" i="2"/>
  <c r="I2853" i="2"/>
  <c r="K2853" i="2"/>
  <c r="L2853" i="2"/>
  <c r="H2854" i="2"/>
  <c r="I2854" i="2"/>
  <c r="K2854" i="2"/>
  <c r="L2854" i="2"/>
  <c r="H2855" i="2"/>
  <c r="I2855" i="2"/>
  <c r="K2855" i="2"/>
  <c r="L2855" i="2"/>
  <c r="H2856" i="2"/>
  <c r="I2856" i="2"/>
  <c r="K2856" i="2"/>
  <c r="L2856" i="2"/>
  <c r="H2857" i="2"/>
  <c r="I2857" i="2"/>
  <c r="K2857" i="2"/>
  <c r="L2857" i="2"/>
  <c r="H2858" i="2"/>
  <c r="I2858" i="2"/>
  <c r="K2858" i="2"/>
  <c r="L2858" i="2"/>
  <c r="H2859" i="2"/>
  <c r="I2859" i="2"/>
  <c r="K2859" i="2"/>
  <c r="L2859" i="2"/>
  <c r="H2860" i="2"/>
  <c r="I2860" i="2"/>
  <c r="K2860" i="2"/>
  <c r="L2860" i="2"/>
  <c r="H2861" i="2"/>
  <c r="I2861" i="2"/>
  <c r="K2861" i="2"/>
  <c r="L2861" i="2"/>
  <c r="H2862" i="2"/>
  <c r="I2862" i="2"/>
  <c r="K2862" i="2"/>
  <c r="L2862" i="2"/>
  <c r="H2863" i="2"/>
  <c r="I2863" i="2"/>
  <c r="K2863" i="2"/>
  <c r="L2863" i="2"/>
  <c r="H2864" i="2"/>
  <c r="I2864" i="2"/>
  <c r="K2864" i="2"/>
  <c r="L2864" i="2"/>
  <c r="H2865" i="2"/>
  <c r="I2865" i="2"/>
  <c r="K2865" i="2"/>
  <c r="L2865" i="2"/>
  <c r="H2866" i="2"/>
  <c r="I2866" i="2"/>
  <c r="K2866" i="2"/>
  <c r="L2866" i="2"/>
  <c r="H2867" i="2"/>
  <c r="I2867" i="2"/>
  <c r="K2867" i="2"/>
  <c r="L2867" i="2"/>
  <c r="H2868" i="2"/>
  <c r="I2868" i="2"/>
  <c r="K2868" i="2"/>
  <c r="L2868" i="2"/>
  <c r="H2869" i="2"/>
  <c r="I2869" i="2"/>
  <c r="K2869" i="2"/>
  <c r="L2869" i="2"/>
  <c r="H2870" i="2"/>
  <c r="I2870" i="2"/>
  <c r="K2870" i="2"/>
  <c r="L2870" i="2"/>
  <c r="H2871" i="2"/>
  <c r="I2871" i="2"/>
  <c r="K2871" i="2"/>
  <c r="L2871" i="2"/>
  <c r="H2872" i="2"/>
  <c r="I2872" i="2"/>
  <c r="K2872" i="2"/>
  <c r="L2872" i="2"/>
  <c r="H2873" i="2"/>
  <c r="I2873" i="2"/>
  <c r="K2873" i="2"/>
  <c r="L2873" i="2"/>
  <c r="H2874" i="2"/>
  <c r="I2874" i="2"/>
  <c r="K2874" i="2"/>
  <c r="L2874" i="2"/>
  <c r="H2875" i="2"/>
  <c r="I2875" i="2"/>
  <c r="K2875" i="2"/>
  <c r="L2875" i="2"/>
  <c r="H2876" i="2"/>
  <c r="I2876" i="2"/>
  <c r="K2876" i="2"/>
  <c r="L2876" i="2"/>
  <c r="H2877" i="2"/>
  <c r="I2877" i="2"/>
  <c r="K2877" i="2"/>
  <c r="L2877" i="2"/>
  <c r="H2878" i="2"/>
  <c r="I2878" i="2"/>
  <c r="K2878" i="2"/>
  <c r="L2878" i="2"/>
  <c r="H2879" i="2"/>
  <c r="I2879" i="2"/>
  <c r="K2879" i="2"/>
  <c r="L2879" i="2"/>
  <c r="H2880" i="2"/>
  <c r="I2880" i="2"/>
  <c r="K2880" i="2"/>
  <c r="L2880" i="2"/>
  <c r="H2881" i="2"/>
  <c r="I2881" i="2"/>
  <c r="K2881" i="2"/>
  <c r="L2881" i="2"/>
  <c r="H2882" i="2"/>
  <c r="I2882" i="2"/>
  <c r="K2882" i="2"/>
  <c r="L2882" i="2"/>
  <c r="H2883" i="2"/>
  <c r="I2883" i="2"/>
  <c r="K2883" i="2"/>
  <c r="L2883" i="2"/>
  <c r="H2884" i="2"/>
  <c r="I2884" i="2"/>
  <c r="K2884" i="2"/>
  <c r="L2884" i="2"/>
  <c r="H2885" i="2"/>
  <c r="I2885" i="2"/>
  <c r="K2885" i="2"/>
  <c r="L2885" i="2"/>
  <c r="H2886" i="2"/>
  <c r="I2886" i="2"/>
  <c r="K2886" i="2"/>
  <c r="L2886" i="2"/>
  <c r="H2887" i="2"/>
  <c r="I2887" i="2"/>
  <c r="K2887" i="2"/>
  <c r="L2887" i="2"/>
  <c r="H2888" i="2"/>
  <c r="I2888" i="2"/>
  <c r="K2888" i="2"/>
  <c r="L2888" i="2"/>
  <c r="H2889" i="2"/>
  <c r="I2889" i="2"/>
  <c r="K2889" i="2"/>
  <c r="L2889" i="2"/>
  <c r="H2890" i="2"/>
  <c r="I2890" i="2"/>
  <c r="K2890" i="2"/>
  <c r="L2890" i="2"/>
  <c r="H2891" i="2"/>
  <c r="I2891" i="2"/>
  <c r="K2891" i="2"/>
  <c r="L2891" i="2"/>
  <c r="H2892" i="2"/>
  <c r="I2892" i="2"/>
  <c r="K2892" i="2"/>
  <c r="L2892" i="2"/>
  <c r="H2893" i="2"/>
  <c r="I2893" i="2"/>
  <c r="K2893" i="2"/>
  <c r="L2893" i="2"/>
  <c r="H2894" i="2"/>
  <c r="I2894" i="2"/>
  <c r="K2894" i="2"/>
  <c r="L2894" i="2"/>
  <c r="H2895" i="2"/>
  <c r="I2895" i="2"/>
  <c r="K2895" i="2"/>
  <c r="L2895" i="2"/>
  <c r="H2896" i="2"/>
  <c r="I2896" i="2"/>
  <c r="K2896" i="2"/>
  <c r="L2896" i="2"/>
  <c r="H2897" i="2"/>
  <c r="I2897" i="2"/>
  <c r="K2897" i="2"/>
  <c r="L2897" i="2"/>
  <c r="H2898" i="2"/>
  <c r="I2898" i="2"/>
  <c r="K2898" i="2"/>
  <c r="L2898" i="2"/>
  <c r="H2899" i="2"/>
  <c r="I2899" i="2"/>
  <c r="K2899" i="2"/>
  <c r="L2899" i="2"/>
  <c r="H2900" i="2"/>
  <c r="I2900" i="2"/>
  <c r="K2900" i="2"/>
  <c r="L2900" i="2"/>
  <c r="H2901" i="2"/>
  <c r="I2901" i="2"/>
  <c r="K2901" i="2"/>
  <c r="L2901" i="2"/>
  <c r="H2902" i="2"/>
  <c r="I2902" i="2"/>
  <c r="K2902" i="2"/>
  <c r="L2902" i="2"/>
  <c r="H2903" i="2"/>
  <c r="I2903" i="2"/>
  <c r="K2903" i="2"/>
  <c r="L2903" i="2"/>
  <c r="H2904" i="2"/>
  <c r="I2904" i="2"/>
  <c r="K2904" i="2"/>
  <c r="L2904" i="2"/>
  <c r="H2905" i="2"/>
  <c r="I2905" i="2"/>
  <c r="K2905" i="2"/>
  <c r="L2905" i="2"/>
  <c r="H2906" i="2"/>
  <c r="I2906" i="2"/>
  <c r="K2906" i="2"/>
  <c r="L2906" i="2"/>
  <c r="H2907" i="2"/>
  <c r="I2907" i="2"/>
  <c r="K2907" i="2"/>
  <c r="L2907" i="2"/>
  <c r="H2908" i="2"/>
  <c r="I2908" i="2"/>
  <c r="K2908" i="2"/>
  <c r="L2908" i="2"/>
  <c r="H2909" i="2"/>
  <c r="I2909" i="2"/>
  <c r="K2909" i="2"/>
  <c r="L2909" i="2"/>
  <c r="H2910" i="2"/>
  <c r="I2910" i="2"/>
  <c r="K2910" i="2"/>
  <c r="L2910" i="2"/>
  <c r="H2911" i="2"/>
  <c r="I2911" i="2"/>
  <c r="K2911" i="2"/>
  <c r="L2911" i="2"/>
  <c r="H2912" i="2"/>
  <c r="I2912" i="2"/>
  <c r="K2912" i="2"/>
  <c r="L2912" i="2"/>
  <c r="H2913" i="2"/>
  <c r="I2913" i="2"/>
  <c r="K2913" i="2"/>
  <c r="L2913" i="2"/>
  <c r="H2914" i="2"/>
  <c r="I2914" i="2"/>
  <c r="K2914" i="2"/>
  <c r="L2914" i="2"/>
  <c r="H2915" i="2"/>
  <c r="I2915" i="2"/>
  <c r="K2915" i="2"/>
  <c r="L2915" i="2"/>
  <c r="H2916" i="2"/>
  <c r="I2916" i="2"/>
  <c r="K2916" i="2"/>
  <c r="L2916" i="2"/>
  <c r="H2917" i="2"/>
  <c r="I2917" i="2"/>
  <c r="K2917" i="2"/>
  <c r="L2917" i="2"/>
  <c r="H2918" i="2"/>
  <c r="I2918" i="2"/>
  <c r="K2918" i="2"/>
  <c r="L2918" i="2"/>
  <c r="H2919" i="2"/>
  <c r="I2919" i="2"/>
  <c r="K2919" i="2"/>
  <c r="L2919" i="2"/>
  <c r="H2920" i="2"/>
  <c r="I2920" i="2"/>
  <c r="K2920" i="2"/>
  <c r="L2920" i="2"/>
  <c r="H2921" i="2"/>
  <c r="I2921" i="2"/>
  <c r="K2921" i="2"/>
  <c r="L2921" i="2"/>
  <c r="H2922" i="2"/>
  <c r="I2922" i="2"/>
  <c r="K2922" i="2"/>
  <c r="L2922" i="2"/>
  <c r="H2923" i="2"/>
  <c r="I2923" i="2"/>
  <c r="K2923" i="2"/>
  <c r="L2923" i="2"/>
  <c r="H2924" i="2"/>
  <c r="I2924" i="2"/>
  <c r="K2924" i="2"/>
  <c r="L2924" i="2"/>
  <c r="H2925" i="2"/>
  <c r="I2925" i="2"/>
  <c r="K2925" i="2"/>
  <c r="L2925" i="2"/>
  <c r="H2926" i="2"/>
  <c r="I2926" i="2"/>
  <c r="K2926" i="2"/>
  <c r="L2926" i="2"/>
  <c r="H2927" i="2"/>
  <c r="I2927" i="2"/>
  <c r="K2927" i="2"/>
  <c r="L2927" i="2"/>
  <c r="H2928" i="2"/>
  <c r="I2928" i="2"/>
  <c r="K2928" i="2"/>
  <c r="L2928" i="2"/>
  <c r="H2929" i="2"/>
  <c r="I2929" i="2"/>
  <c r="K2929" i="2"/>
  <c r="L2929" i="2"/>
  <c r="H2930" i="2"/>
  <c r="I2930" i="2"/>
  <c r="K2930" i="2"/>
  <c r="L2930" i="2"/>
  <c r="H2931" i="2"/>
  <c r="I2931" i="2"/>
  <c r="K2931" i="2"/>
  <c r="L2931" i="2"/>
  <c r="H2932" i="2"/>
  <c r="I2932" i="2"/>
  <c r="K2932" i="2"/>
  <c r="L2932" i="2"/>
  <c r="H2933" i="2"/>
  <c r="I2933" i="2"/>
  <c r="K2933" i="2"/>
  <c r="L2933" i="2"/>
  <c r="H2934" i="2"/>
  <c r="I2934" i="2"/>
  <c r="K2934" i="2"/>
  <c r="L2934" i="2"/>
  <c r="H2935" i="2"/>
  <c r="I2935" i="2"/>
  <c r="K2935" i="2"/>
  <c r="L2935" i="2"/>
  <c r="H2936" i="2"/>
  <c r="I2936" i="2"/>
  <c r="K2936" i="2"/>
  <c r="L2936" i="2"/>
  <c r="H2937" i="2"/>
  <c r="I2937" i="2"/>
  <c r="K2937" i="2"/>
  <c r="L2937" i="2"/>
  <c r="H2938" i="2"/>
  <c r="I2938" i="2"/>
  <c r="K2938" i="2"/>
  <c r="L2938" i="2"/>
  <c r="H2939" i="2"/>
  <c r="I2939" i="2"/>
  <c r="K2939" i="2"/>
  <c r="L2939" i="2"/>
  <c r="H2940" i="2"/>
  <c r="I2940" i="2"/>
  <c r="K2940" i="2"/>
  <c r="L2940" i="2"/>
  <c r="H2941" i="2"/>
  <c r="I2941" i="2"/>
  <c r="K2941" i="2"/>
  <c r="L2941" i="2"/>
  <c r="H2942" i="2"/>
  <c r="I2942" i="2"/>
  <c r="K2942" i="2"/>
  <c r="L2942" i="2"/>
  <c r="H2943" i="2"/>
  <c r="I2943" i="2"/>
  <c r="K2943" i="2"/>
  <c r="L2943" i="2"/>
  <c r="H2944" i="2"/>
  <c r="I2944" i="2"/>
  <c r="K2944" i="2"/>
  <c r="L2944" i="2"/>
  <c r="H2945" i="2"/>
  <c r="I2945" i="2"/>
  <c r="K2945" i="2"/>
  <c r="L2945" i="2"/>
  <c r="H2946" i="2"/>
  <c r="I2946" i="2"/>
  <c r="K2946" i="2"/>
  <c r="L2946" i="2"/>
  <c r="H2947" i="2"/>
  <c r="I2947" i="2"/>
  <c r="K2947" i="2"/>
  <c r="L2947" i="2"/>
  <c r="H2948" i="2"/>
  <c r="I2948" i="2"/>
  <c r="K2948" i="2"/>
  <c r="L2948" i="2"/>
  <c r="H2949" i="2"/>
  <c r="I2949" i="2"/>
  <c r="K2949" i="2"/>
  <c r="L2949" i="2"/>
  <c r="H2950" i="2"/>
  <c r="I2950" i="2"/>
  <c r="K2950" i="2"/>
  <c r="L2950" i="2"/>
  <c r="H2951" i="2"/>
  <c r="I2951" i="2"/>
  <c r="K2951" i="2"/>
  <c r="L2951" i="2"/>
  <c r="H2952" i="2"/>
  <c r="I2952" i="2"/>
  <c r="K2952" i="2"/>
  <c r="L2952" i="2"/>
  <c r="H2953" i="2"/>
  <c r="I2953" i="2"/>
  <c r="K2953" i="2"/>
  <c r="L2953" i="2"/>
  <c r="H2954" i="2"/>
  <c r="I2954" i="2"/>
  <c r="K2954" i="2"/>
  <c r="L2954" i="2"/>
  <c r="H2955" i="2"/>
  <c r="I2955" i="2"/>
  <c r="K2955" i="2"/>
  <c r="L2955" i="2"/>
  <c r="H2956" i="2"/>
  <c r="I2956" i="2"/>
  <c r="K2956" i="2"/>
  <c r="L2956" i="2"/>
  <c r="H2957" i="2"/>
  <c r="I2957" i="2"/>
  <c r="K2957" i="2"/>
  <c r="L2957" i="2"/>
  <c r="H2958" i="2"/>
  <c r="I2958" i="2"/>
  <c r="K2958" i="2"/>
  <c r="L2958" i="2"/>
  <c r="H2959" i="2"/>
  <c r="I2959" i="2"/>
  <c r="K2959" i="2"/>
  <c r="L2959" i="2"/>
  <c r="H2960" i="2"/>
  <c r="I2960" i="2"/>
  <c r="K2960" i="2"/>
  <c r="L2960" i="2"/>
  <c r="H2961" i="2"/>
  <c r="I2961" i="2"/>
  <c r="K2961" i="2"/>
  <c r="L2961" i="2"/>
  <c r="H2962" i="2"/>
  <c r="I2962" i="2"/>
  <c r="K2962" i="2"/>
  <c r="L2962" i="2"/>
  <c r="H2963" i="2"/>
  <c r="I2963" i="2"/>
  <c r="K2963" i="2"/>
  <c r="L2963" i="2"/>
  <c r="H2964" i="2"/>
  <c r="I2964" i="2"/>
  <c r="K2964" i="2"/>
  <c r="L2964" i="2"/>
  <c r="H2965" i="2"/>
  <c r="I2965" i="2"/>
  <c r="K2965" i="2"/>
  <c r="L2965" i="2"/>
  <c r="H2966" i="2"/>
  <c r="I2966" i="2"/>
  <c r="K2966" i="2"/>
  <c r="L2966" i="2"/>
  <c r="H2967" i="2"/>
  <c r="I2967" i="2"/>
  <c r="K2967" i="2"/>
  <c r="L2967" i="2"/>
  <c r="H2968" i="2"/>
  <c r="I2968" i="2"/>
  <c r="K2968" i="2"/>
  <c r="L2968" i="2"/>
  <c r="H2969" i="2"/>
  <c r="I2969" i="2"/>
  <c r="K2969" i="2"/>
  <c r="L2969" i="2"/>
  <c r="H2970" i="2"/>
  <c r="I2970" i="2"/>
  <c r="K2970" i="2"/>
  <c r="L2970" i="2"/>
  <c r="H2971" i="2"/>
  <c r="I2971" i="2"/>
  <c r="K2971" i="2"/>
  <c r="L2971" i="2"/>
  <c r="H2972" i="2"/>
  <c r="I2972" i="2"/>
  <c r="K2972" i="2"/>
  <c r="L2972" i="2"/>
  <c r="H2973" i="2"/>
  <c r="I2973" i="2"/>
  <c r="K2973" i="2"/>
  <c r="L2973" i="2"/>
  <c r="H2974" i="2"/>
  <c r="I2974" i="2"/>
  <c r="K2974" i="2"/>
  <c r="L2974" i="2"/>
  <c r="H2975" i="2"/>
  <c r="I2975" i="2"/>
  <c r="K2975" i="2"/>
  <c r="L2975" i="2"/>
  <c r="H2976" i="2"/>
  <c r="I2976" i="2"/>
  <c r="K2976" i="2"/>
  <c r="L2976" i="2"/>
  <c r="H2977" i="2"/>
  <c r="I2977" i="2"/>
  <c r="K2977" i="2"/>
  <c r="L2977" i="2"/>
  <c r="H2978" i="2"/>
  <c r="I2978" i="2"/>
  <c r="K2978" i="2"/>
  <c r="L2978" i="2"/>
  <c r="H2979" i="2"/>
  <c r="I2979" i="2"/>
  <c r="K2979" i="2"/>
  <c r="L2979" i="2"/>
  <c r="H2980" i="2"/>
  <c r="I2980" i="2"/>
  <c r="K2980" i="2"/>
  <c r="L2980" i="2"/>
  <c r="H2981" i="2"/>
  <c r="I2981" i="2"/>
  <c r="K2981" i="2"/>
  <c r="L2981" i="2"/>
  <c r="H2982" i="2"/>
  <c r="I2982" i="2"/>
  <c r="K2982" i="2"/>
  <c r="L2982" i="2"/>
  <c r="H2983" i="2"/>
  <c r="I2983" i="2"/>
  <c r="K2983" i="2"/>
  <c r="L2983" i="2"/>
  <c r="H2984" i="2"/>
  <c r="I2984" i="2"/>
  <c r="K2984" i="2"/>
  <c r="L2984" i="2"/>
  <c r="H2985" i="2"/>
  <c r="I2985" i="2"/>
  <c r="K2985" i="2"/>
  <c r="L2985" i="2"/>
  <c r="H2986" i="2"/>
  <c r="I2986" i="2"/>
  <c r="K2986" i="2"/>
  <c r="L2986" i="2"/>
  <c r="H2987" i="2"/>
  <c r="I2987" i="2"/>
  <c r="K2987" i="2"/>
  <c r="L2987" i="2"/>
  <c r="H2988" i="2"/>
  <c r="I2988" i="2"/>
  <c r="K2988" i="2"/>
  <c r="L2988" i="2"/>
  <c r="H2989" i="2"/>
  <c r="I2989" i="2"/>
  <c r="K2989" i="2"/>
  <c r="L2989" i="2"/>
  <c r="H2990" i="2"/>
  <c r="I2990" i="2"/>
  <c r="K2990" i="2"/>
  <c r="L2990" i="2"/>
  <c r="H2991" i="2"/>
  <c r="I2991" i="2"/>
  <c r="K2991" i="2"/>
  <c r="L2991" i="2"/>
  <c r="H2992" i="2"/>
  <c r="I2992" i="2"/>
  <c r="K2992" i="2"/>
  <c r="L2992" i="2"/>
  <c r="H2993" i="2"/>
  <c r="I2993" i="2"/>
  <c r="K2993" i="2"/>
  <c r="L2993" i="2"/>
  <c r="H2994" i="2"/>
  <c r="I2994" i="2"/>
  <c r="K2994" i="2"/>
  <c r="L2994" i="2"/>
  <c r="H2995" i="2"/>
  <c r="I2995" i="2"/>
  <c r="K2995" i="2"/>
  <c r="L2995" i="2"/>
  <c r="H2996" i="2"/>
  <c r="I2996" i="2"/>
  <c r="K2996" i="2"/>
  <c r="L2996" i="2"/>
  <c r="H2997" i="2"/>
  <c r="I2997" i="2"/>
  <c r="K2997" i="2"/>
  <c r="L2997" i="2"/>
  <c r="H2998" i="2"/>
  <c r="I2998" i="2"/>
  <c r="K2998" i="2"/>
  <c r="L2998" i="2"/>
  <c r="H2999" i="2"/>
  <c r="I2999" i="2"/>
  <c r="K2999" i="2"/>
  <c r="L2999" i="2"/>
  <c r="H3000" i="2"/>
  <c r="I3000" i="2"/>
  <c r="K3000" i="2"/>
  <c r="L3000" i="2"/>
  <c r="H3001" i="2"/>
  <c r="I3001" i="2"/>
  <c r="K3001" i="2"/>
  <c r="L3001" i="2"/>
  <c r="H3002" i="2"/>
  <c r="I3002" i="2"/>
  <c r="K3002" i="2"/>
  <c r="L3002" i="2"/>
  <c r="H3003" i="2"/>
  <c r="I3003" i="2"/>
  <c r="K3003" i="2"/>
  <c r="L3003" i="2"/>
  <c r="H3004" i="2"/>
  <c r="I3004" i="2"/>
  <c r="K3004" i="2"/>
  <c r="L3004" i="2"/>
  <c r="H3005" i="2"/>
  <c r="I3005" i="2"/>
  <c r="K3005" i="2"/>
  <c r="L3005" i="2"/>
  <c r="H3006" i="2"/>
  <c r="I3006" i="2"/>
  <c r="K3006" i="2"/>
  <c r="L3006" i="2"/>
  <c r="H3007" i="2"/>
  <c r="I3007" i="2"/>
  <c r="K3007" i="2"/>
  <c r="L3007" i="2"/>
  <c r="H3008" i="2"/>
  <c r="I3008" i="2"/>
  <c r="K3008" i="2"/>
  <c r="L3008" i="2"/>
  <c r="H3009" i="2"/>
  <c r="I3009" i="2"/>
  <c r="K3009" i="2"/>
  <c r="L3009" i="2"/>
  <c r="H3010" i="2"/>
  <c r="I3010" i="2"/>
  <c r="K3010" i="2"/>
  <c r="L3010" i="2"/>
  <c r="H3011" i="2"/>
  <c r="I3011" i="2"/>
  <c r="K3011" i="2"/>
  <c r="L3011" i="2"/>
  <c r="H3012" i="2"/>
  <c r="I3012" i="2"/>
  <c r="K3012" i="2"/>
  <c r="L3012" i="2"/>
  <c r="H3013" i="2"/>
  <c r="I3013" i="2"/>
  <c r="K3013" i="2"/>
  <c r="L3013" i="2"/>
  <c r="H3014" i="2"/>
  <c r="I3014" i="2"/>
  <c r="K3014" i="2"/>
  <c r="L3014" i="2"/>
  <c r="H3015" i="2"/>
  <c r="I3015" i="2"/>
  <c r="K3015" i="2"/>
  <c r="L3015" i="2"/>
  <c r="H3016" i="2"/>
  <c r="I3016" i="2"/>
  <c r="K3016" i="2"/>
  <c r="L3016" i="2"/>
  <c r="H3017" i="2"/>
  <c r="I3017" i="2"/>
  <c r="K3017" i="2"/>
  <c r="L3017" i="2"/>
  <c r="H3018" i="2"/>
  <c r="I3018" i="2"/>
  <c r="K3018" i="2"/>
  <c r="L3018" i="2"/>
  <c r="H3019" i="2"/>
  <c r="I3019" i="2"/>
  <c r="K3019" i="2"/>
  <c r="L3019" i="2"/>
  <c r="H3020" i="2"/>
  <c r="I3020" i="2"/>
  <c r="K3020" i="2"/>
  <c r="L3020" i="2"/>
  <c r="H3021" i="2"/>
  <c r="I3021" i="2"/>
  <c r="K3021" i="2"/>
  <c r="L3021" i="2"/>
  <c r="H3022" i="2"/>
  <c r="I3022" i="2"/>
  <c r="K3022" i="2"/>
  <c r="L3022" i="2"/>
  <c r="H3023" i="2"/>
  <c r="I3023" i="2"/>
  <c r="K3023" i="2"/>
  <c r="L3023" i="2"/>
  <c r="H3024" i="2"/>
  <c r="I3024" i="2"/>
  <c r="K3024" i="2"/>
  <c r="L3024" i="2"/>
  <c r="H3025" i="2"/>
  <c r="I3025" i="2"/>
  <c r="K3025" i="2"/>
  <c r="L3025" i="2"/>
  <c r="H3026" i="2"/>
  <c r="I3026" i="2"/>
  <c r="K3026" i="2"/>
  <c r="L3026" i="2"/>
  <c r="H3027" i="2"/>
  <c r="I3027" i="2"/>
  <c r="K3027" i="2"/>
  <c r="L3027" i="2"/>
  <c r="H3028" i="2"/>
  <c r="I3028" i="2"/>
  <c r="K3028" i="2"/>
  <c r="L3028" i="2"/>
  <c r="H3029" i="2"/>
  <c r="I3029" i="2"/>
  <c r="K3029" i="2"/>
  <c r="L3029" i="2"/>
  <c r="H3030" i="2"/>
  <c r="I3030" i="2"/>
  <c r="K3030" i="2"/>
  <c r="L3030" i="2"/>
  <c r="H3031" i="2"/>
  <c r="I3031" i="2"/>
  <c r="K3031" i="2"/>
  <c r="L3031" i="2"/>
  <c r="H3032" i="2"/>
  <c r="I3032" i="2"/>
  <c r="K3032" i="2"/>
  <c r="L3032" i="2"/>
  <c r="H3033" i="2"/>
  <c r="I3033" i="2"/>
  <c r="K3033" i="2"/>
  <c r="L3033" i="2"/>
  <c r="H3034" i="2"/>
  <c r="I3034" i="2"/>
  <c r="K3034" i="2"/>
  <c r="L3034" i="2"/>
  <c r="H3035" i="2"/>
  <c r="I3035" i="2"/>
  <c r="K3035" i="2"/>
  <c r="L3035" i="2"/>
  <c r="H3036" i="2"/>
  <c r="I3036" i="2"/>
  <c r="K3036" i="2"/>
  <c r="L3036" i="2"/>
  <c r="H3037" i="2"/>
  <c r="I3037" i="2"/>
  <c r="K3037" i="2"/>
  <c r="L3037" i="2"/>
  <c r="H3038" i="2"/>
  <c r="I3038" i="2"/>
  <c r="K3038" i="2"/>
  <c r="L3038" i="2"/>
  <c r="H3039" i="2"/>
  <c r="I3039" i="2"/>
  <c r="K3039" i="2"/>
  <c r="L3039" i="2"/>
  <c r="H3040" i="2"/>
  <c r="I3040" i="2"/>
  <c r="K3040" i="2"/>
  <c r="L3040" i="2"/>
  <c r="H3041" i="2"/>
  <c r="I3041" i="2"/>
  <c r="K3041" i="2"/>
  <c r="L3041" i="2"/>
  <c r="H3042" i="2"/>
  <c r="I3042" i="2"/>
  <c r="K3042" i="2"/>
  <c r="L3042" i="2"/>
  <c r="H3043" i="2"/>
  <c r="I3043" i="2"/>
  <c r="K3043" i="2"/>
  <c r="L3043" i="2"/>
  <c r="H3044" i="2"/>
  <c r="I3044" i="2"/>
  <c r="K3044" i="2"/>
  <c r="L3044" i="2"/>
  <c r="H3045" i="2"/>
  <c r="I3045" i="2"/>
  <c r="K3045" i="2"/>
  <c r="L3045" i="2"/>
  <c r="H3046" i="2"/>
  <c r="I3046" i="2"/>
  <c r="K3046" i="2"/>
  <c r="L3046" i="2"/>
  <c r="H3047" i="2"/>
  <c r="I3047" i="2"/>
  <c r="K3047" i="2"/>
  <c r="L3047" i="2"/>
  <c r="H3048" i="2"/>
  <c r="I3048" i="2"/>
  <c r="K3048" i="2"/>
  <c r="L3048" i="2"/>
  <c r="H3049" i="2"/>
  <c r="I3049" i="2"/>
  <c r="K3049" i="2"/>
  <c r="L3049" i="2"/>
  <c r="H3050" i="2"/>
  <c r="I3050" i="2"/>
  <c r="K3050" i="2"/>
  <c r="L3050" i="2"/>
  <c r="H3051" i="2"/>
  <c r="I3051" i="2"/>
  <c r="K3051" i="2"/>
  <c r="L3051" i="2"/>
  <c r="H3052" i="2"/>
  <c r="I3052" i="2"/>
  <c r="K3052" i="2"/>
  <c r="L3052" i="2"/>
  <c r="H3053" i="2"/>
  <c r="I3053" i="2"/>
  <c r="K3053" i="2"/>
  <c r="L3053" i="2"/>
  <c r="H3054" i="2"/>
  <c r="I3054" i="2"/>
  <c r="K3054" i="2"/>
  <c r="L3054" i="2"/>
  <c r="H3055" i="2"/>
  <c r="I3055" i="2"/>
  <c r="K3055" i="2"/>
  <c r="L3055" i="2"/>
  <c r="H3056" i="2"/>
  <c r="I3056" i="2"/>
  <c r="K3056" i="2"/>
  <c r="L3056" i="2"/>
  <c r="H3057" i="2"/>
  <c r="I3057" i="2"/>
  <c r="K3057" i="2"/>
  <c r="L3057" i="2"/>
  <c r="H3058" i="2"/>
  <c r="I3058" i="2"/>
  <c r="K3058" i="2"/>
  <c r="L3058" i="2"/>
  <c r="H3059" i="2"/>
  <c r="I3059" i="2"/>
  <c r="K3059" i="2"/>
  <c r="L3059" i="2"/>
  <c r="H3060" i="2"/>
  <c r="I3060" i="2"/>
  <c r="K3060" i="2"/>
  <c r="L3060" i="2"/>
  <c r="H3061" i="2"/>
  <c r="I3061" i="2"/>
  <c r="K3061" i="2"/>
  <c r="L3061" i="2"/>
  <c r="H3062" i="2"/>
  <c r="I3062" i="2"/>
  <c r="K3062" i="2"/>
  <c r="L3062" i="2"/>
  <c r="H3063" i="2"/>
  <c r="I3063" i="2"/>
  <c r="K3063" i="2"/>
  <c r="L3063" i="2"/>
  <c r="H3064" i="2"/>
  <c r="I3064" i="2"/>
  <c r="K3064" i="2"/>
  <c r="L3064" i="2"/>
  <c r="H3065" i="2"/>
  <c r="I3065" i="2"/>
  <c r="K3065" i="2"/>
  <c r="L3065" i="2"/>
  <c r="H3066" i="2"/>
  <c r="I3066" i="2"/>
  <c r="K3066" i="2"/>
  <c r="L3066" i="2"/>
  <c r="H3067" i="2"/>
  <c r="I3067" i="2"/>
  <c r="K3067" i="2"/>
  <c r="L3067" i="2"/>
  <c r="H3068" i="2"/>
  <c r="I3068" i="2"/>
  <c r="K3068" i="2"/>
  <c r="L3068" i="2"/>
  <c r="H3069" i="2"/>
  <c r="I3069" i="2"/>
  <c r="K3069" i="2"/>
  <c r="L3069" i="2"/>
  <c r="H3070" i="2"/>
  <c r="I3070" i="2"/>
  <c r="K3070" i="2"/>
  <c r="L3070" i="2"/>
  <c r="H3071" i="2"/>
  <c r="I3071" i="2"/>
  <c r="K3071" i="2"/>
  <c r="L3071" i="2"/>
  <c r="H3072" i="2"/>
  <c r="I3072" i="2"/>
  <c r="K3072" i="2"/>
  <c r="L3072" i="2"/>
  <c r="H3073" i="2"/>
  <c r="I3073" i="2"/>
  <c r="K3073" i="2"/>
  <c r="L3073" i="2"/>
  <c r="H3074" i="2"/>
  <c r="I3074" i="2"/>
  <c r="K3074" i="2"/>
  <c r="L3074" i="2"/>
  <c r="H3075" i="2"/>
  <c r="I3075" i="2"/>
  <c r="K3075" i="2"/>
  <c r="L3075" i="2"/>
  <c r="H3076" i="2"/>
  <c r="I3076" i="2"/>
  <c r="K3076" i="2"/>
  <c r="L3076" i="2"/>
  <c r="H3077" i="2"/>
  <c r="I3077" i="2"/>
  <c r="K3077" i="2"/>
  <c r="L3077" i="2"/>
  <c r="H3078" i="2"/>
  <c r="I3078" i="2"/>
  <c r="K3078" i="2"/>
  <c r="L3078" i="2"/>
  <c r="H3079" i="2"/>
  <c r="I3079" i="2"/>
  <c r="K3079" i="2"/>
  <c r="L3079" i="2"/>
  <c r="H3080" i="2"/>
  <c r="I3080" i="2"/>
  <c r="K3080" i="2"/>
  <c r="L3080" i="2"/>
  <c r="H3081" i="2"/>
  <c r="I3081" i="2"/>
  <c r="K3081" i="2"/>
  <c r="L3081" i="2"/>
  <c r="H3082" i="2"/>
  <c r="I3082" i="2"/>
  <c r="K3082" i="2"/>
  <c r="L3082" i="2"/>
  <c r="H3083" i="2"/>
  <c r="I3083" i="2"/>
  <c r="K3083" i="2"/>
  <c r="L3083" i="2"/>
  <c r="H3084" i="2"/>
  <c r="I3084" i="2"/>
  <c r="K3084" i="2"/>
  <c r="L3084" i="2"/>
  <c r="H3085" i="2"/>
  <c r="I3085" i="2"/>
  <c r="K3085" i="2"/>
  <c r="L3085" i="2"/>
  <c r="H3086" i="2"/>
  <c r="I3086" i="2"/>
  <c r="K3086" i="2"/>
  <c r="L3086" i="2"/>
  <c r="H3087" i="2"/>
  <c r="I3087" i="2"/>
  <c r="K3087" i="2"/>
  <c r="L3087" i="2"/>
  <c r="H3088" i="2"/>
  <c r="I3088" i="2"/>
  <c r="K3088" i="2"/>
  <c r="L3088" i="2"/>
  <c r="H3089" i="2"/>
  <c r="I3089" i="2"/>
  <c r="K3089" i="2"/>
  <c r="L3089" i="2"/>
  <c r="H3090" i="2"/>
  <c r="I3090" i="2"/>
  <c r="K3090" i="2"/>
  <c r="L3090" i="2"/>
  <c r="H3091" i="2"/>
  <c r="I3091" i="2"/>
  <c r="K3091" i="2"/>
  <c r="L3091" i="2"/>
  <c r="H3092" i="2"/>
  <c r="I3092" i="2"/>
  <c r="K3092" i="2"/>
  <c r="L3092" i="2"/>
  <c r="H3093" i="2"/>
  <c r="I3093" i="2"/>
  <c r="K3093" i="2"/>
  <c r="L3093" i="2"/>
  <c r="H3094" i="2"/>
  <c r="I3094" i="2"/>
  <c r="K3094" i="2"/>
  <c r="L3094" i="2"/>
  <c r="H3095" i="2"/>
  <c r="I3095" i="2"/>
  <c r="K3095" i="2"/>
  <c r="L3095" i="2"/>
  <c r="H3096" i="2"/>
  <c r="I3096" i="2"/>
  <c r="K3096" i="2"/>
  <c r="L3096" i="2"/>
  <c r="H3097" i="2"/>
  <c r="I3097" i="2"/>
  <c r="K3097" i="2"/>
  <c r="L3097" i="2"/>
  <c r="H3098" i="2"/>
  <c r="I3098" i="2"/>
  <c r="K3098" i="2"/>
  <c r="L3098" i="2"/>
  <c r="H3099" i="2"/>
  <c r="I3099" i="2"/>
  <c r="K3099" i="2"/>
  <c r="L3099" i="2"/>
  <c r="H3100" i="2"/>
  <c r="I3100" i="2"/>
  <c r="K3100" i="2"/>
  <c r="L3100" i="2"/>
  <c r="H3101" i="2"/>
  <c r="I3101" i="2"/>
  <c r="K3101" i="2"/>
  <c r="L3101" i="2"/>
  <c r="H3102" i="2"/>
  <c r="I3102" i="2"/>
  <c r="K3102" i="2"/>
  <c r="L3102" i="2"/>
  <c r="H3103" i="2"/>
  <c r="I3103" i="2"/>
  <c r="K3103" i="2"/>
  <c r="L3103" i="2"/>
  <c r="H3104" i="2"/>
  <c r="I3104" i="2"/>
  <c r="K3104" i="2"/>
  <c r="L3104" i="2"/>
  <c r="H3105" i="2"/>
  <c r="I3105" i="2"/>
  <c r="K3105" i="2"/>
  <c r="L3105" i="2"/>
  <c r="H3106" i="2"/>
  <c r="I3106" i="2"/>
  <c r="K3106" i="2"/>
  <c r="L3106" i="2"/>
  <c r="H3107" i="2"/>
  <c r="I3107" i="2"/>
  <c r="K3107" i="2"/>
  <c r="L3107" i="2"/>
  <c r="H3108" i="2"/>
  <c r="I3108" i="2"/>
  <c r="K3108" i="2"/>
  <c r="L3108" i="2"/>
  <c r="H3109" i="2"/>
  <c r="I3109" i="2"/>
  <c r="K3109" i="2"/>
  <c r="L3109" i="2"/>
  <c r="H3110" i="2"/>
  <c r="I3110" i="2"/>
  <c r="K3110" i="2"/>
  <c r="L3110" i="2"/>
  <c r="H3111" i="2"/>
  <c r="I3111" i="2"/>
  <c r="K3111" i="2"/>
  <c r="L3111" i="2"/>
  <c r="H3112" i="2"/>
  <c r="I3112" i="2"/>
  <c r="K3112" i="2"/>
  <c r="L3112" i="2"/>
  <c r="H3113" i="2"/>
  <c r="I3113" i="2"/>
  <c r="K3113" i="2"/>
  <c r="L3113" i="2"/>
  <c r="H3114" i="2"/>
  <c r="I3114" i="2"/>
  <c r="K3114" i="2"/>
  <c r="L3114" i="2"/>
  <c r="H3115" i="2"/>
  <c r="I3115" i="2"/>
  <c r="K3115" i="2"/>
  <c r="L3115" i="2"/>
  <c r="H3116" i="2"/>
  <c r="I3116" i="2"/>
  <c r="K3116" i="2"/>
  <c r="L3116" i="2"/>
  <c r="H3117" i="2"/>
  <c r="I3117" i="2"/>
  <c r="K3117" i="2"/>
  <c r="L3117" i="2"/>
  <c r="H3118" i="2"/>
  <c r="I3118" i="2"/>
  <c r="K3118" i="2"/>
  <c r="L3118" i="2"/>
  <c r="H3119" i="2"/>
  <c r="I3119" i="2"/>
  <c r="K3119" i="2"/>
  <c r="L3119" i="2"/>
  <c r="H3120" i="2"/>
  <c r="I3120" i="2"/>
  <c r="K3120" i="2"/>
  <c r="L3120" i="2"/>
  <c r="H3121" i="2"/>
  <c r="I3121" i="2"/>
  <c r="K3121" i="2"/>
  <c r="L3121" i="2"/>
  <c r="H3122" i="2"/>
  <c r="I3122" i="2"/>
  <c r="K3122" i="2"/>
  <c r="L3122" i="2"/>
  <c r="H3123" i="2"/>
  <c r="I3123" i="2"/>
  <c r="K3123" i="2"/>
  <c r="L3123" i="2"/>
  <c r="H3124" i="2"/>
  <c r="I3124" i="2"/>
  <c r="K3124" i="2"/>
  <c r="L3124" i="2"/>
  <c r="H3125" i="2"/>
  <c r="I3125" i="2"/>
  <c r="K3125" i="2"/>
  <c r="L3125" i="2"/>
  <c r="H3126" i="2"/>
  <c r="I3126" i="2"/>
  <c r="K3126" i="2"/>
  <c r="L3126" i="2"/>
  <c r="H3127" i="2"/>
  <c r="I3127" i="2"/>
  <c r="K3127" i="2"/>
  <c r="L3127" i="2"/>
  <c r="H3128" i="2"/>
  <c r="I3128" i="2"/>
  <c r="K3128" i="2"/>
  <c r="L3128" i="2"/>
  <c r="H3129" i="2"/>
  <c r="I3129" i="2"/>
  <c r="K3129" i="2"/>
  <c r="L3129" i="2"/>
  <c r="H3130" i="2"/>
  <c r="I3130" i="2"/>
  <c r="K3130" i="2"/>
  <c r="L3130" i="2"/>
  <c r="H3131" i="2"/>
  <c r="I3131" i="2"/>
  <c r="K3131" i="2"/>
  <c r="L3131" i="2"/>
  <c r="H3132" i="2"/>
  <c r="I3132" i="2"/>
  <c r="K3132" i="2"/>
  <c r="L3132" i="2"/>
  <c r="H3133" i="2"/>
  <c r="I3133" i="2"/>
  <c r="K3133" i="2"/>
  <c r="L3133" i="2"/>
  <c r="H3134" i="2"/>
  <c r="I3134" i="2"/>
  <c r="K3134" i="2"/>
  <c r="L3134" i="2"/>
  <c r="H3135" i="2"/>
  <c r="I3135" i="2"/>
  <c r="K3135" i="2"/>
  <c r="L3135" i="2"/>
  <c r="H3136" i="2"/>
  <c r="I3136" i="2"/>
  <c r="K3136" i="2"/>
  <c r="L3136" i="2"/>
  <c r="H3137" i="2"/>
  <c r="I3137" i="2"/>
  <c r="K3137" i="2"/>
  <c r="L3137" i="2"/>
  <c r="H3138" i="2"/>
  <c r="I3138" i="2"/>
  <c r="K3138" i="2"/>
  <c r="L3138" i="2"/>
  <c r="H3139" i="2"/>
  <c r="I3139" i="2"/>
  <c r="K3139" i="2"/>
  <c r="L3139" i="2"/>
  <c r="H3140" i="2"/>
  <c r="I3140" i="2"/>
  <c r="K3140" i="2"/>
  <c r="L3140" i="2"/>
  <c r="H3141" i="2"/>
  <c r="I3141" i="2"/>
  <c r="K3141" i="2"/>
  <c r="L3141" i="2"/>
  <c r="H3142" i="2"/>
  <c r="I3142" i="2"/>
  <c r="K3142" i="2"/>
  <c r="L3142" i="2"/>
  <c r="H3143" i="2"/>
  <c r="I3143" i="2"/>
  <c r="K3143" i="2"/>
  <c r="L3143" i="2"/>
  <c r="H3144" i="2"/>
  <c r="I3144" i="2"/>
  <c r="K3144" i="2"/>
  <c r="L3144" i="2"/>
  <c r="H3145" i="2"/>
  <c r="I3145" i="2"/>
  <c r="K3145" i="2"/>
  <c r="L3145" i="2"/>
  <c r="H3146" i="2"/>
  <c r="I3146" i="2"/>
  <c r="K3146" i="2"/>
  <c r="L3146" i="2"/>
  <c r="H3147" i="2"/>
  <c r="I3147" i="2"/>
  <c r="K3147" i="2"/>
  <c r="L3147" i="2"/>
  <c r="H3148" i="2"/>
  <c r="I3148" i="2"/>
  <c r="K3148" i="2"/>
  <c r="L3148" i="2"/>
  <c r="H3149" i="2"/>
  <c r="I3149" i="2"/>
  <c r="K3149" i="2"/>
  <c r="L3149" i="2"/>
  <c r="H3150" i="2"/>
  <c r="I3150" i="2"/>
  <c r="K3150" i="2"/>
  <c r="L3150" i="2"/>
  <c r="H3151" i="2"/>
  <c r="I3151" i="2"/>
  <c r="K3151" i="2"/>
  <c r="L3151" i="2"/>
  <c r="H3152" i="2"/>
  <c r="I3152" i="2"/>
  <c r="K3152" i="2"/>
  <c r="L3152" i="2"/>
  <c r="H3153" i="2"/>
  <c r="I3153" i="2"/>
  <c r="K3153" i="2"/>
  <c r="L3153" i="2"/>
  <c r="H3154" i="2"/>
  <c r="I3154" i="2"/>
  <c r="K3154" i="2"/>
  <c r="L3154" i="2"/>
  <c r="H3155" i="2"/>
  <c r="I3155" i="2"/>
  <c r="K3155" i="2"/>
  <c r="L3155" i="2"/>
  <c r="H3156" i="2"/>
  <c r="I3156" i="2"/>
  <c r="K3156" i="2"/>
  <c r="L3156" i="2"/>
  <c r="H3157" i="2"/>
  <c r="I3157" i="2"/>
  <c r="K3157" i="2"/>
  <c r="L3157" i="2"/>
  <c r="H3158" i="2"/>
  <c r="I3158" i="2"/>
  <c r="K3158" i="2"/>
  <c r="L3158" i="2"/>
  <c r="H3159" i="2"/>
  <c r="I3159" i="2"/>
  <c r="K3159" i="2"/>
  <c r="L3159" i="2"/>
  <c r="H3160" i="2"/>
  <c r="I3160" i="2"/>
  <c r="K3160" i="2"/>
  <c r="L3160" i="2"/>
  <c r="H3161" i="2"/>
  <c r="I3161" i="2"/>
  <c r="K3161" i="2"/>
  <c r="L3161" i="2"/>
  <c r="H3162" i="2"/>
  <c r="I3162" i="2"/>
  <c r="K3162" i="2"/>
  <c r="L3162" i="2"/>
  <c r="H3163" i="2"/>
  <c r="I3163" i="2"/>
  <c r="K3163" i="2"/>
  <c r="L3163" i="2"/>
  <c r="H3164" i="2"/>
  <c r="I3164" i="2"/>
  <c r="K3164" i="2"/>
  <c r="L3164" i="2"/>
  <c r="H3165" i="2"/>
  <c r="I3165" i="2"/>
  <c r="K3165" i="2"/>
  <c r="L3165" i="2"/>
  <c r="H3166" i="2"/>
  <c r="I3166" i="2"/>
  <c r="K3166" i="2"/>
  <c r="L3166" i="2"/>
  <c r="H3167" i="2"/>
  <c r="I3167" i="2"/>
  <c r="K3167" i="2"/>
  <c r="L3167" i="2"/>
  <c r="H3168" i="2"/>
  <c r="I3168" i="2"/>
  <c r="K3168" i="2"/>
  <c r="L3168" i="2"/>
  <c r="H3169" i="2"/>
  <c r="I3169" i="2"/>
  <c r="K3169" i="2"/>
  <c r="L3169" i="2"/>
  <c r="H3170" i="2"/>
  <c r="I3170" i="2"/>
  <c r="K3170" i="2"/>
  <c r="L3170" i="2"/>
  <c r="H3171" i="2"/>
  <c r="I3171" i="2"/>
  <c r="K3171" i="2"/>
  <c r="L3171" i="2"/>
  <c r="H3172" i="2"/>
  <c r="I3172" i="2"/>
  <c r="K3172" i="2"/>
  <c r="L3172" i="2"/>
  <c r="H3173" i="2"/>
  <c r="I3173" i="2"/>
  <c r="K3173" i="2"/>
  <c r="L3173" i="2"/>
  <c r="H3174" i="2"/>
  <c r="I3174" i="2"/>
  <c r="K3174" i="2"/>
  <c r="L3174" i="2"/>
  <c r="H3175" i="2"/>
  <c r="I3175" i="2"/>
  <c r="K3175" i="2"/>
  <c r="L3175" i="2"/>
  <c r="H3176" i="2"/>
  <c r="I3176" i="2"/>
  <c r="K3176" i="2"/>
  <c r="L3176" i="2"/>
  <c r="H3177" i="2"/>
  <c r="I3177" i="2"/>
  <c r="K3177" i="2"/>
  <c r="L3177" i="2"/>
  <c r="H3178" i="2"/>
  <c r="I3178" i="2"/>
  <c r="K3178" i="2"/>
  <c r="L3178" i="2"/>
  <c r="H3179" i="2"/>
  <c r="I3179" i="2"/>
  <c r="K3179" i="2"/>
  <c r="L3179" i="2"/>
  <c r="H3180" i="2"/>
  <c r="I3180" i="2"/>
  <c r="K3180" i="2"/>
  <c r="L3180" i="2"/>
  <c r="H3181" i="2"/>
  <c r="I3181" i="2"/>
  <c r="K3181" i="2"/>
  <c r="L3181" i="2"/>
  <c r="H3182" i="2"/>
  <c r="I3182" i="2"/>
  <c r="K3182" i="2"/>
  <c r="L3182" i="2"/>
  <c r="H3183" i="2"/>
  <c r="I3183" i="2"/>
  <c r="K3183" i="2"/>
  <c r="L3183" i="2"/>
  <c r="H3184" i="2"/>
  <c r="I3184" i="2"/>
  <c r="K3184" i="2"/>
  <c r="L3184" i="2"/>
  <c r="H3185" i="2"/>
  <c r="I3185" i="2"/>
  <c r="K3185" i="2"/>
  <c r="L3185" i="2"/>
  <c r="H3186" i="2"/>
  <c r="I3186" i="2"/>
  <c r="K3186" i="2"/>
  <c r="L3186" i="2"/>
  <c r="H3187" i="2"/>
  <c r="I3187" i="2"/>
  <c r="K3187" i="2"/>
  <c r="L3187" i="2"/>
  <c r="H3188" i="2"/>
  <c r="I3188" i="2"/>
  <c r="K3188" i="2"/>
  <c r="L3188" i="2"/>
  <c r="H3189" i="2"/>
  <c r="I3189" i="2"/>
  <c r="K3189" i="2"/>
  <c r="L3189" i="2"/>
  <c r="H3190" i="2"/>
  <c r="I3190" i="2"/>
  <c r="K3190" i="2"/>
  <c r="L3190" i="2"/>
  <c r="H3191" i="2"/>
  <c r="I3191" i="2"/>
  <c r="K3191" i="2"/>
  <c r="L3191" i="2"/>
  <c r="H3192" i="2"/>
  <c r="I3192" i="2"/>
  <c r="K3192" i="2"/>
  <c r="L3192" i="2"/>
  <c r="H3193" i="2"/>
  <c r="I3193" i="2"/>
  <c r="K3193" i="2"/>
  <c r="L3193" i="2"/>
  <c r="H3194" i="2"/>
  <c r="I3194" i="2"/>
  <c r="K3194" i="2"/>
  <c r="L3194" i="2"/>
  <c r="H3195" i="2"/>
  <c r="I3195" i="2"/>
  <c r="K3195" i="2"/>
  <c r="L3195" i="2"/>
  <c r="H3196" i="2"/>
  <c r="I3196" i="2"/>
  <c r="K3196" i="2"/>
  <c r="L3196" i="2"/>
  <c r="H3197" i="2"/>
  <c r="I3197" i="2"/>
  <c r="K3197" i="2"/>
  <c r="L3197" i="2"/>
  <c r="H3198" i="2"/>
  <c r="I3198" i="2"/>
  <c r="K3198" i="2"/>
  <c r="L3198" i="2"/>
  <c r="H3199" i="2"/>
  <c r="I3199" i="2"/>
  <c r="K3199" i="2"/>
  <c r="L3199" i="2"/>
  <c r="H3200" i="2"/>
  <c r="I3200" i="2"/>
  <c r="K3200" i="2"/>
  <c r="L3200" i="2"/>
  <c r="H3201" i="2"/>
  <c r="I3201" i="2"/>
  <c r="K3201" i="2"/>
  <c r="L3201" i="2"/>
  <c r="H3202" i="2"/>
  <c r="I3202" i="2"/>
  <c r="K3202" i="2"/>
  <c r="L3202" i="2"/>
  <c r="H3203" i="2"/>
  <c r="I3203" i="2"/>
  <c r="K3203" i="2"/>
  <c r="L3203" i="2"/>
  <c r="H3204" i="2"/>
  <c r="I3204" i="2"/>
  <c r="K3204" i="2"/>
  <c r="L3204" i="2"/>
  <c r="H3205" i="2"/>
  <c r="I3205" i="2"/>
  <c r="K3205" i="2"/>
  <c r="L3205" i="2"/>
  <c r="H3206" i="2"/>
  <c r="I3206" i="2"/>
  <c r="K3206" i="2"/>
  <c r="L3206" i="2"/>
  <c r="H3207" i="2"/>
  <c r="I3207" i="2"/>
  <c r="K3207" i="2"/>
  <c r="L3207" i="2"/>
  <c r="H3208" i="2"/>
  <c r="I3208" i="2"/>
  <c r="K3208" i="2"/>
  <c r="L3208" i="2"/>
  <c r="H3209" i="2"/>
  <c r="I3209" i="2"/>
  <c r="K3209" i="2"/>
  <c r="L3209" i="2"/>
  <c r="H3210" i="2"/>
  <c r="I3210" i="2"/>
  <c r="K3210" i="2"/>
  <c r="L3210" i="2"/>
  <c r="H3211" i="2"/>
  <c r="I3211" i="2"/>
  <c r="K3211" i="2"/>
  <c r="L3211" i="2"/>
  <c r="H3212" i="2"/>
  <c r="I3212" i="2"/>
  <c r="K3212" i="2"/>
  <c r="L3212" i="2"/>
  <c r="H3213" i="2"/>
  <c r="I3213" i="2"/>
  <c r="K3213" i="2"/>
  <c r="L3213" i="2"/>
  <c r="H3214" i="2"/>
  <c r="I3214" i="2"/>
  <c r="K3214" i="2"/>
  <c r="L3214" i="2"/>
  <c r="H3215" i="2"/>
  <c r="I3215" i="2"/>
  <c r="K3215" i="2"/>
  <c r="L3215" i="2"/>
  <c r="H3216" i="2"/>
  <c r="I3216" i="2"/>
  <c r="K3216" i="2"/>
  <c r="L3216" i="2"/>
  <c r="H3217" i="2"/>
  <c r="I3217" i="2"/>
  <c r="K3217" i="2"/>
  <c r="L3217" i="2"/>
  <c r="H3218" i="2"/>
  <c r="I3218" i="2"/>
  <c r="K3218" i="2"/>
  <c r="L3218" i="2"/>
  <c r="H3219" i="2"/>
  <c r="I3219" i="2"/>
  <c r="K3219" i="2"/>
  <c r="L3219" i="2"/>
  <c r="H3220" i="2"/>
  <c r="I3220" i="2"/>
  <c r="K3220" i="2"/>
  <c r="L3220" i="2"/>
  <c r="H3221" i="2"/>
  <c r="I3221" i="2"/>
  <c r="K3221" i="2"/>
  <c r="L3221" i="2"/>
  <c r="H3222" i="2"/>
  <c r="I3222" i="2"/>
  <c r="K3222" i="2"/>
  <c r="L3222" i="2"/>
  <c r="H3223" i="2"/>
  <c r="I3223" i="2"/>
  <c r="K3223" i="2"/>
  <c r="L3223" i="2"/>
  <c r="H3224" i="2"/>
  <c r="I3224" i="2"/>
  <c r="K3224" i="2"/>
  <c r="L3224" i="2"/>
  <c r="H3225" i="2"/>
  <c r="I3225" i="2"/>
  <c r="K3225" i="2"/>
  <c r="L3225" i="2"/>
  <c r="H3226" i="2"/>
  <c r="I3226" i="2"/>
  <c r="K3226" i="2"/>
  <c r="L3226" i="2"/>
  <c r="H3227" i="2"/>
  <c r="I3227" i="2"/>
  <c r="K3227" i="2"/>
  <c r="L3227" i="2"/>
  <c r="H3228" i="2"/>
  <c r="I3228" i="2"/>
  <c r="K3228" i="2"/>
  <c r="L3228" i="2"/>
  <c r="H3229" i="2"/>
  <c r="I3229" i="2"/>
  <c r="K3229" i="2"/>
  <c r="L3229" i="2"/>
  <c r="H3230" i="2"/>
  <c r="I3230" i="2"/>
  <c r="K3230" i="2"/>
  <c r="L3230" i="2"/>
  <c r="H3231" i="2"/>
  <c r="I3231" i="2"/>
  <c r="K3231" i="2"/>
  <c r="L3231" i="2"/>
  <c r="H3232" i="2"/>
  <c r="I3232" i="2"/>
  <c r="K3232" i="2"/>
  <c r="L3232" i="2"/>
  <c r="H3233" i="2"/>
  <c r="I3233" i="2"/>
  <c r="K3233" i="2"/>
  <c r="L3233" i="2"/>
  <c r="H3234" i="2"/>
  <c r="I3234" i="2"/>
  <c r="K3234" i="2"/>
  <c r="L3234" i="2"/>
  <c r="H3235" i="2"/>
  <c r="I3235" i="2"/>
  <c r="K3235" i="2"/>
  <c r="L3235" i="2"/>
  <c r="H3236" i="2"/>
  <c r="I3236" i="2"/>
  <c r="K3236" i="2"/>
  <c r="L3236" i="2"/>
  <c r="H3237" i="2"/>
  <c r="I3237" i="2"/>
  <c r="K3237" i="2"/>
  <c r="L3237" i="2"/>
  <c r="H3238" i="2"/>
  <c r="I3238" i="2"/>
  <c r="K3238" i="2"/>
  <c r="L3238" i="2"/>
  <c r="H3239" i="2"/>
  <c r="I3239" i="2"/>
  <c r="K3239" i="2"/>
  <c r="L3239" i="2"/>
  <c r="H3240" i="2"/>
  <c r="I3240" i="2"/>
  <c r="K3240" i="2"/>
  <c r="L3240" i="2"/>
  <c r="H3241" i="2"/>
  <c r="I3241" i="2"/>
  <c r="K3241" i="2"/>
  <c r="L3241" i="2"/>
  <c r="H3242" i="2"/>
  <c r="I3242" i="2"/>
  <c r="K3242" i="2"/>
  <c r="L3242" i="2"/>
  <c r="H3243" i="2"/>
  <c r="I3243" i="2"/>
  <c r="K3243" i="2"/>
  <c r="L3243" i="2"/>
  <c r="H3244" i="2"/>
  <c r="I3244" i="2"/>
  <c r="K3244" i="2"/>
  <c r="L3244" i="2"/>
  <c r="H3245" i="2"/>
  <c r="I3245" i="2"/>
  <c r="K3245" i="2"/>
  <c r="L3245" i="2"/>
  <c r="H3246" i="2"/>
  <c r="I3246" i="2"/>
  <c r="K3246" i="2"/>
  <c r="L3246" i="2"/>
  <c r="H3247" i="2"/>
  <c r="I3247" i="2"/>
  <c r="K3247" i="2"/>
  <c r="L3247" i="2"/>
  <c r="H3248" i="2"/>
  <c r="I3248" i="2"/>
  <c r="K3248" i="2"/>
  <c r="L3248" i="2"/>
  <c r="H3249" i="2"/>
  <c r="I3249" i="2"/>
  <c r="K3249" i="2"/>
  <c r="L3249" i="2"/>
  <c r="H3250" i="2"/>
  <c r="I3250" i="2"/>
  <c r="K3250" i="2"/>
  <c r="L3250" i="2"/>
  <c r="H3251" i="2"/>
  <c r="I3251" i="2"/>
  <c r="K3251" i="2"/>
  <c r="L3251" i="2"/>
  <c r="H3252" i="2"/>
  <c r="I3252" i="2"/>
  <c r="K3252" i="2"/>
  <c r="L3252" i="2"/>
  <c r="H3253" i="2"/>
  <c r="I3253" i="2"/>
  <c r="K3253" i="2"/>
  <c r="L3253" i="2"/>
  <c r="H3254" i="2"/>
  <c r="I3254" i="2"/>
  <c r="K3254" i="2"/>
  <c r="L3254" i="2"/>
  <c r="H3255" i="2"/>
  <c r="I3255" i="2"/>
  <c r="K3255" i="2"/>
  <c r="L3255" i="2"/>
  <c r="H3256" i="2"/>
  <c r="I3256" i="2"/>
  <c r="K3256" i="2"/>
  <c r="L3256" i="2"/>
  <c r="H3257" i="2"/>
  <c r="I3257" i="2"/>
  <c r="K3257" i="2"/>
  <c r="L3257" i="2"/>
  <c r="H3258" i="2"/>
  <c r="I3258" i="2"/>
  <c r="K3258" i="2"/>
  <c r="L3258" i="2"/>
  <c r="H3259" i="2"/>
  <c r="I3259" i="2"/>
  <c r="K3259" i="2"/>
  <c r="L3259" i="2"/>
  <c r="H3260" i="2"/>
  <c r="I3260" i="2"/>
  <c r="K3260" i="2"/>
  <c r="L3260" i="2"/>
  <c r="H3261" i="2"/>
  <c r="I3261" i="2"/>
  <c r="K3261" i="2"/>
  <c r="L3261" i="2"/>
  <c r="H3262" i="2"/>
  <c r="I3262" i="2"/>
  <c r="K3262" i="2"/>
  <c r="L3262" i="2"/>
  <c r="H3263" i="2"/>
  <c r="I3263" i="2"/>
  <c r="K3263" i="2"/>
  <c r="L3263" i="2"/>
  <c r="H3264" i="2"/>
  <c r="I3264" i="2"/>
  <c r="K3264" i="2"/>
  <c r="L3264" i="2"/>
  <c r="H3265" i="2"/>
  <c r="I3265" i="2"/>
  <c r="K3265" i="2"/>
  <c r="L3265" i="2"/>
  <c r="H3266" i="2"/>
  <c r="I3266" i="2"/>
  <c r="K3266" i="2"/>
  <c r="L3266" i="2"/>
  <c r="H3267" i="2"/>
  <c r="I3267" i="2"/>
  <c r="K3267" i="2"/>
  <c r="L3267" i="2"/>
  <c r="H3268" i="2"/>
  <c r="I3268" i="2"/>
  <c r="K3268" i="2"/>
  <c r="L3268" i="2"/>
  <c r="H3269" i="2"/>
  <c r="I3269" i="2"/>
  <c r="K3269" i="2"/>
  <c r="L3269" i="2"/>
  <c r="H3270" i="2"/>
  <c r="I3270" i="2"/>
  <c r="K3270" i="2"/>
  <c r="L3270" i="2"/>
  <c r="H3271" i="2"/>
  <c r="I3271" i="2"/>
  <c r="K3271" i="2"/>
  <c r="L3271" i="2"/>
  <c r="H3272" i="2"/>
  <c r="I3272" i="2"/>
  <c r="K3272" i="2"/>
  <c r="L3272" i="2"/>
  <c r="H3273" i="2"/>
  <c r="I3273" i="2"/>
  <c r="K3273" i="2"/>
  <c r="L3273" i="2"/>
  <c r="H3274" i="2"/>
  <c r="I3274" i="2"/>
  <c r="K3274" i="2"/>
  <c r="L3274" i="2"/>
  <c r="H3275" i="2"/>
  <c r="I3275" i="2"/>
  <c r="K3275" i="2"/>
  <c r="L3275" i="2"/>
  <c r="H3276" i="2"/>
  <c r="I3276" i="2"/>
  <c r="K3276" i="2"/>
  <c r="L3276" i="2"/>
  <c r="H3277" i="2"/>
  <c r="I3277" i="2"/>
  <c r="K3277" i="2"/>
  <c r="L3277" i="2"/>
  <c r="H3278" i="2"/>
  <c r="I3278" i="2"/>
  <c r="K3278" i="2"/>
  <c r="L3278" i="2"/>
  <c r="H3279" i="2"/>
  <c r="I3279" i="2"/>
  <c r="K3279" i="2"/>
  <c r="L3279" i="2"/>
  <c r="H3280" i="2"/>
  <c r="I3280" i="2"/>
  <c r="K3280" i="2"/>
  <c r="L3280" i="2"/>
  <c r="H3281" i="2"/>
  <c r="I3281" i="2"/>
  <c r="K3281" i="2"/>
  <c r="L3281" i="2"/>
  <c r="H3282" i="2"/>
  <c r="I3282" i="2"/>
  <c r="K3282" i="2"/>
  <c r="L3282" i="2"/>
  <c r="H3283" i="2"/>
  <c r="I3283" i="2"/>
  <c r="K3283" i="2"/>
  <c r="L3283" i="2"/>
  <c r="H3284" i="2"/>
  <c r="I3284" i="2"/>
  <c r="K3284" i="2"/>
  <c r="L3284" i="2"/>
  <c r="H3285" i="2"/>
  <c r="I3285" i="2"/>
  <c r="K3285" i="2"/>
  <c r="L3285" i="2"/>
  <c r="H3286" i="2"/>
  <c r="I3286" i="2"/>
  <c r="K3286" i="2"/>
  <c r="L3286" i="2"/>
  <c r="H3287" i="2"/>
  <c r="I3287" i="2"/>
  <c r="K3287" i="2"/>
  <c r="L3287" i="2"/>
  <c r="H3288" i="2"/>
  <c r="I3288" i="2"/>
  <c r="K3288" i="2"/>
  <c r="L3288" i="2"/>
  <c r="H3289" i="2"/>
  <c r="I3289" i="2"/>
  <c r="K3289" i="2"/>
  <c r="L3289" i="2"/>
  <c r="H3290" i="2"/>
  <c r="I3290" i="2"/>
  <c r="K3290" i="2"/>
  <c r="L3290" i="2"/>
  <c r="H3291" i="2"/>
  <c r="I3291" i="2"/>
  <c r="K3291" i="2"/>
  <c r="L3291" i="2"/>
  <c r="H3292" i="2"/>
  <c r="I3292" i="2"/>
  <c r="K3292" i="2"/>
  <c r="L3292" i="2"/>
  <c r="H3293" i="2"/>
  <c r="I3293" i="2"/>
  <c r="K3293" i="2"/>
  <c r="L3293" i="2"/>
  <c r="H3294" i="2"/>
  <c r="I3294" i="2"/>
  <c r="K3294" i="2"/>
  <c r="L3294" i="2"/>
  <c r="H3295" i="2"/>
  <c r="I3295" i="2"/>
  <c r="K3295" i="2"/>
  <c r="L3295" i="2"/>
  <c r="H3296" i="2"/>
  <c r="I3296" i="2"/>
  <c r="K3296" i="2"/>
  <c r="L3296" i="2"/>
  <c r="H3297" i="2"/>
  <c r="I3297" i="2"/>
  <c r="K3297" i="2"/>
  <c r="L3297" i="2"/>
  <c r="H3298" i="2"/>
  <c r="I3298" i="2"/>
  <c r="K3298" i="2"/>
  <c r="L3298" i="2"/>
  <c r="H3299" i="2"/>
  <c r="I3299" i="2"/>
  <c r="K3299" i="2"/>
  <c r="L3299" i="2"/>
  <c r="H3300" i="2"/>
  <c r="I3300" i="2"/>
  <c r="K3300" i="2"/>
  <c r="L3300" i="2"/>
  <c r="H3301" i="2"/>
  <c r="I3301" i="2"/>
  <c r="K3301" i="2"/>
  <c r="L3301" i="2"/>
  <c r="H3302" i="2"/>
  <c r="I3302" i="2"/>
  <c r="K3302" i="2"/>
  <c r="L3302" i="2"/>
  <c r="H3303" i="2"/>
  <c r="I3303" i="2"/>
  <c r="K3303" i="2"/>
  <c r="L3303" i="2"/>
  <c r="H3304" i="2"/>
  <c r="I3304" i="2"/>
  <c r="K3304" i="2"/>
  <c r="L3304" i="2"/>
  <c r="H3305" i="2"/>
  <c r="I3305" i="2"/>
  <c r="K3305" i="2"/>
  <c r="L3305" i="2"/>
  <c r="H3306" i="2"/>
  <c r="I3306" i="2"/>
  <c r="K3306" i="2"/>
  <c r="L3306" i="2"/>
  <c r="H3307" i="2"/>
  <c r="I3307" i="2"/>
  <c r="K3307" i="2"/>
  <c r="L3307" i="2"/>
  <c r="H3308" i="2"/>
  <c r="I3308" i="2"/>
  <c r="K3308" i="2"/>
  <c r="L3308" i="2"/>
  <c r="H3309" i="2"/>
  <c r="I3309" i="2"/>
  <c r="K3309" i="2"/>
  <c r="L3309" i="2"/>
  <c r="H3310" i="2"/>
  <c r="I3310" i="2"/>
  <c r="K3310" i="2"/>
  <c r="L3310" i="2"/>
  <c r="H3311" i="2"/>
  <c r="I3311" i="2"/>
  <c r="K3311" i="2"/>
  <c r="L3311" i="2"/>
  <c r="H3312" i="2"/>
  <c r="I3312" i="2"/>
  <c r="K3312" i="2"/>
  <c r="L3312" i="2"/>
  <c r="H3313" i="2"/>
  <c r="I3313" i="2"/>
  <c r="K3313" i="2"/>
  <c r="L3313" i="2"/>
  <c r="H3314" i="2"/>
  <c r="I3314" i="2"/>
  <c r="K3314" i="2"/>
  <c r="L3314" i="2"/>
  <c r="H3315" i="2"/>
  <c r="I3315" i="2"/>
  <c r="K3315" i="2"/>
  <c r="L3315" i="2"/>
  <c r="H3316" i="2"/>
  <c r="I3316" i="2"/>
  <c r="K3316" i="2"/>
  <c r="L3316" i="2"/>
  <c r="H3317" i="2"/>
  <c r="I3317" i="2"/>
  <c r="K3317" i="2"/>
  <c r="L3317" i="2"/>
  <c r="H3318" i="2"/>
  <c r="I3318" i="2"/>
  <c r="K3318" i="2"/>
  <c r="L3318" i="2"/>
  <c r="H3319" i="2"/>
  <c r="I3319" i="2"/>
  <c r="K3319" i="2"/>
  <c r="L3319" i="2"/>
  <c r="H3320" i="2"/>
  <c r="I3320" i="2"/>
  <c r="K3320" i="2"/>
  <c r="L3320" i="2"/>
  <c r="H3321" i="2"/>
  <c r="I3321" i="2"/>
  <c r="K3321" i="2"/>
  <c r="L3321" i="2"/>
  <c r="H3322" i="2"/>
  <c r="I3322" i="2"/>
  <c r="K3322" i="2"/>
  <c r="L3322" i="2"/>
  <c r="H3323" i="2"/>
  <c r="I3323" i="2"/>
  <c r="K3323" i="2"/>
  <c r="L3323" i="2"/>
  <c r="H3324" i="2"/>
  <c r="I3324" i="2"/>
  <c r="K3324" i="2"/>
  <c r="L3324" i="2"/>
  <c r="H3325" i="2"/>
  <c r="I3325" i="2"/>
  <c r="K3325" i="2"/>
  <c r="L3325" i="2"/>
  <c r="H3326" i="2"/>
  <c r="I3326" i="2"/>
  <c r="K3326" i="2"/>
  <c r="L3326" i="2"/>
  <c r="H3327" i="2"/>
  <c r="I3327" i="2"/>
  <c r="K3327" i="2"/>
  <c r="L3327" i="2"/>
  <c r="H3328" i="2"/>
  <c r="I3328" i="2"/>
  <c r="K3328" i="2"/>
  <c r="L3328" i="2"/>
  <c r="H3329" i="2"/>
  <c r="I3329" i="2"/>
  <c r="K3329" i="2"/>
  <c r="L3329" i="2"/>
  <c r="H3330" i="2"/>
  <c r="I3330" i="2"/>
  <c r="K3330" i="2"/>
  <c r="L3330" i="2"/>
  <c r="H3331" i="2"/>
  <c r="I3331" i="2"/>
  <c r="K3331" i="2"/>
  <c r="L3331" i="2"/>
  <c r="H3332" i="2"/>
  <c r="I3332" i="2"/>
  <c r="K3332" i="2"/>
  <c r="L3332" i="2"/>
  <c r="H3333" i="2"/>
  <c r="I3333" i="2"/>
  <c r="K3333" i="2"/>
  <c r="L3333" i="2"/>
  <c r="H3334" i="2"/>
  <c r="I3334" i="2"/>
  <c r="K3334" i="2"/>
  <c r="L3334" i="2"/>
  <c r="H3335" i="2"/>
  <c r="I3335" i="2"/>
  <c r="K3335" i="2"/>
  <c r="L3335" i="2"/>
  <c r="H3336" i="2"/>
  <c r="I3336" i="2"/>
  <c r="K3336" i="2"/>
  <c r="L3336" i="2"/>
  <c r="H3337" i="2"/>
  <c r="I3337" i="2"/>
  <c r="K3337" i="2"/>
  <c r="L3337" i="2"/>
  <c r="H3338" i="2"/>
  <c r="I3338" i="2"/>
  <c r="K3338" i="2"/>
  <c r="L3338" i="2"/>
  <c r="H3339" i="2"/>
  <c r="I3339" i="2"/>
  <c r="K3339" i="2"/>
  <c r="L3339" i="2"/>
  <c r="H3340" i="2"/>
  <c r="I3340" i="2"/>
  <c r="K3340" i="2"/>
  <c r="L3340" i="2"/>
  <c r="H3341" i="2"/>
  <c r="I3341" i="2"/>
  <c r="K3341" i="2"/>
  <c r="L3341" i="2"/>
  <c r="H3342" i="2"/>
  <c r="I3342" i="2"/>
  <c r="K3342" i="2"/>
  <c r="L3342" i="2"/>
  <c r="H3343" i="2"/>
  <c r="I3343" i="2"/>
  <c r="K3343" i="2"/>
  <c r="L3343" i="2"/>
  <c r="H3344" i="2"/>
  <c r="I3344" i="2"/>
  <c r="K3344" i="2"/>
  <c r="L3344" i="2"/>
  <c r="H3345" i="2"/>
  <c r="I3345" i="2"/>
  <c r="K3345" i="2"/>
  <c r="L3345" i="2"/>
  <c r="H3346" i="2"/>
  <c r="I3346" i="2"/>
  <c r="K3346" i="2"/>
  <c r="L3346" i="2"/>
  <c r="H3347" i="2"/>
  <c r="I3347" i="2"/>
  <c r="K3347" i="2"/>
  <c r="L3347" i="2"/>
  <c r="H3348" i="2"/>
  <c r="I3348" i="2"/>
  <c r="K3348" i="2"/>
  <c r="L3348" i="2"/>
  <c r="H3349" i="2"/>
  <c r="I3349" i="2"/>
  <c r="K3349" i="2"/>
  <c r="L3349" i="2"/>
  <c r="H3350" i="2"/>
  <c r="I3350" i="2"/>
  <c r="K3350" i="2"/>
  <c r="L3350" i="2"/>
  <c r="H3351" i="2"/>
  <c r="I3351" i="2"/>
  <c r="K3351" i="2"/>
  <c r="L3351" i="2"/>
  <c r="H3352" i="2"/>
  <c r="I3352" i="2"/>
  <c r="K3352" i="2"/>
  <c r="L3352" i="2"/>
  <c r="H3353" i="2"/>
  <c r="I3353" i="2"/>
  <c r="K3353" i="2"/>
  <c r="L3353" i="2"/>
  <c r="H3354" i="2"/>
  <c r="I3354" i="2"/>
  <c r="K3354" i="2"/>
  <c r="L3354" i="2"/>
  <c r="H3355" i="2"/>
  <c r="I3355" i="2"/>
  <c r="K3355" i="2"/>
  <c r="L3355" i="2"/>
  <c r="H3356" i="2"/>
  <c r="I3356" i="2"/>
  <c r="K3356" i="2"/>
  <c r="L3356" i="2"/>
  <c r="H3357" i="2"/>
  <c r="I3357" i="2"/>
  <c r="K3357" i="2"/>
  <c r="L3357" i="2"/>
  <c r="H3358" i="2"/>
  <c r="I3358" i="2"/>
  <c r="K3358" i="2"/>
  <c r="L3358" i="2"/>
  <c r="H3359" i="2"/>
  <c r="I3359" i="2"/>
  <c r="K3359" i="2"/>
  <c r="L3359" i="2"/>
  <c r="H3360" i="2"/>
  <c r="I3360" i="2"/>
  <c r="K3360" i="2"/>
  <c r="L3360" i="2"/>
  <c r="H3361" i="2"/>
  <c r="I3361" i="2"/>
  <c r="K3361" i="2"/>
  <c r="L3361" i="2"/>
  <c r="H3362" i="2"/>
  <c r="I3362" i="2"/>
  <c r="K3362" i="2"/>
  <c r="L3362" i="2"/>
  <c r="H3363" i="2"/>
  <c r="I3363" i="2"/>
  <c r="K3363" i="2"/>
  <c r="L3363" i="2"/>
  <c r="H3364" i="2"/>
  <c r="I3364" i="2"/>
  <c r="K3364" i="2"/>
  <c r="L3364" i="2"/>
  <c r="H3365" i="2"/>
  <c r="I3365" i="2"/>
  <c r="K3365" i="2"/>
  <c r="L3365" i="2"/>
  <c r="H3366" i="2"/>
  <c r="I3366" i="2"/>
  <c r="K3366" i="2"/>
  <c r="L3366" i="2"/>
  <c r="H3367" i="2"/>
  <c r="I3367" i="2"/>
  <c r="K3367" i="2"/>
  <c r="L3367" i="2"/>
  <c r="H3368" i="2"/>
  <c r="I3368" i="2"/>
  <c r="K3368" i="2"/>
  <c r="L3368" i="2"/>
  <c r="H3369" i="2"/>
  <c r="I3369" i="2"/>
  <c r="K3369" i="2"/>
  <c r="L3369" i="2"/>
  <c r="H3370" i="2"/>
  <c r="I3370" i="2"/>
  <c r="K3370" i="2"/>
  <c r="L3370" i="2"/>
  <c r="H3371" i="2"/>
  <c r="I3371" i="2"/>
  <c r="K3371" i="2"/>
  <c r="L3371" i="2"/>
  <c r="H3372" i="2"/>
  <c r="I3372" i="2"/>
  <c r="K3372" i="2"/>
  <c r="L3372" i="2"/>
  <c r="H3373" i="2"/>
  <c r="I3373" i="2"/>
  <c r="K3373" i="2"/>
  <c r="L3373" i="2"/>
  <c r="H3374" i="2"/>
  <c r="I3374" i="2"/>
  <c r="K3374" i="2"/>
  <c r="L3374" i="2"/>
  <c r="H3375" i="2"/>
  <c r="I3375" i="2"/>
  <c r="K3375" i="2"/>
  <c r="L3375" i="2"/>
  <c r="H3376" i="2"/>
  <c r="I3376" i="2"/>
  <c r="K3376" i="2"/>
  <c r="L3376" i="2"/>
  <c r="H3377" i="2"/>
  <c r="I3377" i="2"/>
  <c r="K3377" i="2"/>
  <c r="L3377" i="2"/>
  <c r="H3378" i="2"/>
  <c r="I3378" i="2"/>
  <c r="K3378" i="2"/>
  <c r="L3378" i="2"/>
  <c r="H3379" i="2"/>
  <c r="I3379" i="2"/>
  <c r="K3379" i="2"/>
  <c r="L3379" i="2"/>
  <c r="H3380" i="2"/>
  <c r="I3380" i="2"/>
  <c r="K3380" i="2"/>
  <c r="L3380" i="2"/>
  <c r="H3381" i="2"/>
  <c r="I3381" i="2"/>
  <c r="K3381" i="2"/>
  <c r="L3381" i="2"/>
  <c r="H3382" i="2"/>
  <c r="I3382" i="2"/>
  <c r="K3382" i="2"/>
  <c r="L3382" i="2"/>
  <c r="H3383" i="2"/>
  <c r="I3383" i="2"/>
  <c r="K3383" i="2"/>
  <c r="L3383" i="2"/>
  <c r="H3384" i="2"/>
  <c r="I3384" i="2"/>
  <c r="K3384" i="2"/>
  <c r="L3384" i="2"/>
  <c r="H3385" i="2"/>
  <c r="I3385" i="2"/>
  <c r="K3385" i="2"/>
  <c r="L3385" i="2"/>
  <c r="H3386" i="2"/>
  <c r="I3386" i="2"/>
  <c r="K3386" i="2"/>
  <c r="L3386" i="2"/>
  <c r="H3387" i="2"/>
  <c r="I3387" i="2"/>
  <c r="K3387" i="2"/>
  <c r="L3387" i="2"/>
  <c r="H3388" i="2"/>
  <c r="I3388" i="2"/>
  <c r="K3388" i="2"/>
  <c r="L3388" i="2"/>
  <c r="H3389" i="2"/>
  <c r="I3389" i="2"/>
  <c r="K3389" i="2"/>
  <c r="L3389" i="2"/>
  <c r="H3390" i="2"/>
  <c r="I3390" i="2"/>
  <c r="K3390" i="2"/>
  <c r="L3390" i="2"/>
  <c r="H3391" i="2"/>
  <c r="I3391" i="2"/>
  <c r="K3391" i="2"/>
  <c r="L3391" i="2"/>
  <c r="H3392" i="2"/>
  <c r="I3392" i="2"/>
  <c r="K3392" i="2"/>
  <c r="L3392" i="2"/>
  <c r="H3393" i="2"/>
  <c r="I3393" i="2"/>
  <c r="K3393" i="2"/>
  <c r="L3393" i="2"/>
  <c r="H3394" i="2"/>
  <c r="I3394" i="2"/>
  <c r="K3394" i="2"/>
  <c r="L3394" i="2"/>
  <c r="H3395" i="2"/>
  <c r="I3395" i="2"/>
  <c r="K3395" i="2"/>
  <c r="L3395" i="2"/>
  <c r="H3396" i="2"/>
  <c r="I3396" i="2"/>
  <c r="K3396" i="2"/>
  <c r="L3396" i="2"/>
  <c r="H3397" i="2"/>
  <c r="I3397" i="2"/>
  <c r="K3397" i="2"/>
  <c r="L3397" i="2"/>
  <c r="H3398" i="2"/>
  <c r="I3398" i="2"/>
  <c r="K3398" i="2"/>
  <c r="L3398" i="2"/>
  <c r="H3399" i="2"/>
  <c r="I3399" i="2"/>
  <c r="K3399" i="2"/>
  <c r="L3399" i="2"/>
  <c r="H3400" i="2"/>
  <c r="I3400" i="2"/>
  <c r="K3400" i="2"/>
  <c r="L3400" i="2"/>
  <c r="H3401" i="2"/>
  <c r="I3401" i="2"/>
  <c r="K3401" i="2"/>
  <c r="L3401" i="2"/>
  <c r="H3402" i="2"/>
  <c r="I3402" i="2"/>
  <c r="K3402" i="2"/>
  <c r="L3402" i="2"/>
  <c r="H3403" i="2"/>
  <c r="I3403" i="2"/>
  <c r="K3403" i="2"/>
  <c r="L3403" i="2"/>
  <c r="H3404" i="2"/>
  <c r="I3404" i="2"/>
  <c r="K3404" i="2"/>
  <c r="L3404" i="2"/>
  <c r="H3405" i="2"/>
  <c r="I3405" i="2"/>
  <c r="K3405" i="2"/>
  <c r="L3405" i="2"/>
  <c r="H3406" i="2"/>
  <c r="I3406" i="2"/>
  <c r="K3406" i="2"/>
  <c r="L3406" i="2"/>
  <c r="H3407" i="2"/>
  <c r="I3407" i="2"/>
  <c r="K3407" i="2"/>
  <c r="L3407" i="2"/>
  <c r="H3408" i="2"/>
  <c r="I3408" i="2"/>
  <c r="K3408" i="2"/>
  <c r="L3408" i="2"/>
  <c r="H3409" i="2"/>
  <c r="I3409" i="2"/>
  <c r="K3409" i="2"/>
  <c r="L3409" i="2"/>
  <c r="H3410" i="2"/>
  <c r="I3410" i="2"/>
  <c r="K3410" i="2"/>
  <c r="L3410" i="2"/>
  <c r="H3411" i="2"/>
  <c r="I3411" i="2"/>
  <c r="K3411" i="2"/>
  <c r="L3411" i="2"/>
  <c r="H3412" i="2"/>
  <c r="I3412" i="2"/>
  <c r="K3412" i="2"/>
  <c r="L3412" i="2"/>
  <c r="H3413" i="2"/>
  <c r="I3413" i="2"/>
  <c r="K3413" i="2"/>
  <c r="L3413" i="2"/>
  <c r="H3414" i="2"/>
  <c r="I3414" i="2"/>
  <c r="K3414" i="2"/>
  <c r="L3414" i="2"/>
  <c r="H3415" i="2"/>
  <c r="I3415" i="2"/>
  <c r="K3415" i="2"/>
  <c r="L3415" i="2"/>
  <c r="H3416" i="2"/>
  <c r="I3416" i="2"/>
  <c r="K3416" i="2"/>
  <c r="L3416" i="2"/>
  <c r="H3417" i="2"/>
  <c r="I3417" i="2"/>
  <c r="K3417" i="2"/>
  <c r="L3417" i="2"/>
  <c r="H3418" i="2"/>
  <c r="I3418" i="2"/>
  <c r="K3418" i="2"/>
  <c r="L3418" i="2"/>
  <c r="H3419" i="2"/>
  <c r="I3419" i="2"/>
  <c r="K3419" i="2"/>
  <c r="L3419" i="2"/>
  <c r="H3420" i="2"/>
  <c r="I3420" i="2"/>
  <c r="K3420" i="2"/>
  <c r="L3420" i="2"/>
  <c r="H3421" i="2"/>
  <c r="I3421" i="2"/>
  <c r="K3421" i="2"/>
  <c r="L3421" i="2"/>
  <c r="H3422" i="2"/>
  <c r="I3422" i="2"/>
  <c r="K3422" i="2"/>
  <c r="L3422" i="2"/>
  <c r="H3423" i="2"/>
  <c r="I3423" i="2"/>
  <c r="K3423" i="2"/>
  <c r="L3423" i="2"/>
  <c r="H3424" i="2"/>
  <c r="I3424" i="2"/>
  <c r="K3424" i="2"/>
  <c r="L3424" i="2"/>
  <c r="H3425" i="2"/>
  <c r="I3425" i="2"/>
  <c r="K3425" i="2"/>
  <c r="L3425" i="2"/>
  <c r="H3426" i="2"/>
  <c r="I3426" i="2"/>
  <c r="K3426" i="2"/>
  <c r="L3426" i="2"/>
  <c r="H3427" i="2"/>
  <c r="I3427" i="2"/>
  <c r="K3427" i="2"/>
  <c r="L3427" i="2"/>
  <c r="H3428" i="2"/>
  <c r="I3428" i="2"/>
  <c r="K3428" i="2"/>
  <c r="L3428" i="2"/>
  <c r="H3429" i="2"/>
  <c r="I3429" i="2"/>
  <c r="K3429" i="2"/>
  <c r="L3429" i="2"/>
  <c r="H3430" i="2"/>
  <c r="I3430" i="2"/>
  <c r="K3430" i="2"/>
  <c r="L3430" i="2"/>
  <c r="H3431" i="2"/>
  <c r="I3431" i="2"/>
  <c r="K3431" i="2"/>
  <c r="L3431" i="2"/>
  <c r="H3432" i="2"/>
  <c r="I3432" i="2"/>
  <c r="K3432" i="2"/>
  <c r="L3432" i="2"/>
  <c r="H3433" i="2"/>
  <c r="I3433" i="2"/>
  <c r="K3433" i="2"/>
  <c r="L3433" i="2"/>
  <c r="H3434" i="2"/>
  <c r="I3434" i="2"/>
  <c r="K3434" i="2"/>
  <c r="L3434" i="2"/>
  <c r="H3435" i="2"/>
  <c r="I3435" i="2"/>
  <c r="K3435" i="2"/>
  <c r="L3435" i="2"/>
  <c r="H3436" i="2"/>
  <c r="I3436" i="2"/>
  <c r="K3436" i="2"/>
  <c r="L3436" i="2"/>
  <c r="H3437" i="2"/>
  <c r="I3437" i="2"/>
  <c r="K3437" i="2"/>
  <c r="L3437" i="2"/>
  <c r="H3438" i="2"/>
  <c r="I3438" i="2"/>
  <c r="K3438" i="2"/>
  <c r="L3438" i="2"/>
  <c r="H3439" i="2"/>
  <c r="I3439" i="2"/>
  <c r="K3439" i="2"/>
  <c r="L3439" i="2"/>
  <c r="H3440" i="2"/>
  <c r="I3440" i="2"/>
  <c r="K3440" i="2"/>
  <c r="L3440" i="2"/>
  <c r="H3441" i="2"/>
  <c r="I3441" i="2"/>
  <c r="K3441" i="2"/>
  <c r="L3441" i="2"/>
  <c r="H3442" i="2"/>
  <c r="I3442" i="2"/>
  <c r="K3442" i="2"/>
  <c r="L3442" i="2"/>
  <c r="H3443" i="2"/>
  <c r="I3443" i="2"/>
  <c r="K3443" i="2"/>
  <c r="L3443" i="2"/>
  <c r="H3444" i="2"/>
  <c r="I3444" i="2"/>
  <c r="K3444" i="2"/>
  <c r="L3444" i="2"/>
  <c r="H3445" i="2"/>
  <c r="I3445" i="2"/>
  <c r="K3445" i="2"/>
  <c r="L3445" i="2"/>
  <c r="H3446" i="2"/>
  <c r="I3446" i="2"/>
  <c r="K3446" i="2"/>
  <c r="L3446" i="2"/>
  <c r="H3447" i="2"/>
  <c r="I3447" i="2"/>
  <c r="K3447" i="2"/>
  <c r="L3447" i="2"/>
  <c r="H3448" i="2"/>
  <c r="I3448" i="2"/>
  <c r="K3448" i="2"/>
  <c r="L3448" i="2"/>
  <c r="H3449" i="2"/>
  <c r="I3449" i="2"/>
  <c r="K3449" i="2"/>
  <c r="L3449" i="2"/>
  <c r="H3450" i="2"/>
  <c r="I3450" i="2"/>
  <c r="K3450" i="2"/>
  <c r="L3450" i="2"/>
  <c r="H3451" i="2"/>
  <c r="I3451" i="2"/>
  <c r="K3451" i="2"/>
  <c r="L3451" i="2"/>
  <c r="H3452" i="2"/>
  <c r="I3452" i="2"/>
  <c r="K3452" i="2"/>
  <c r="L3452" i="2"/>
  <c r="H3453" i="2"/>
  <c r="I3453" i="2"/>
  <c r="K3453" i="2"/>
  <c r="L3453" i="2"/>
  <c r="H3454" i="2"/>
  <c r="I3454" i="2"/>
  <c r="K3454" i="2"/>
  <c r="L3454" i="2"/>
  <c r="H3455" i="2"/>
  <c r="I3455" i="2"/>
  <c r="K3455" i="2"/>
  <c r="L3455" i="2"/>
  <c r="H3456" i="2"/>
  <c r="I3456" i="2"/>
  <c r="K3456" i="2"/>
  <c r="L3456" i="2"/>
  <c r="H3457" i="2"/>
  <c r="I3457" i="2"/>
  <c r="K3457" i="2"/>
  <c r="L3457" i="2"/>
  <c r="H3458" i="2"/>
  <c r="I3458" i="2"/>
  <c r="K3458" i="2"/>
  <c r="L3458" i="2"/>
  <c r="H3459" i="2"/>
  <c r="I3459" i="2"/>
  <c r="K3459" i="2"/>
  <c r="L3459" i="2"/>
  <c r="H3460" i="2"/>
  <c r="I3460" i="2"/>
  <c r="K3460" i="2"/>
  <c r="L3460" i="2"/>
  <c r="H3461" i="2"/>
  <c r="I3461" i="2"/>
  <c r="K3461" i="2"/>
  <c r="L3461" i="2"/>
  <c r="H3462" i="2"/>
  <c r="I3462" i="2"/>
  <c r="K3462" i="2"/>
  <c r="L3462" i="2"/>
  <c r="H3463" i="2"/>
  <c r="I3463" i="2"/>
  <c r="K3463" i="2"/>
  <c r="L3463" i="2"/>
  <c r="H3464" i="2"/>
  <c r="I3464" i="2"/>
  <c r="K3464" i="2"/>
  <c r="L3464" i="2"/>
  <c r="H3465" i="2"/>
  <c r="I3465" i="2"/>
  <c r="K3465" i="2"/>
  <c r="L3465" i="2"/>
  <c r="H3466" i="2"/>
  <c r="I3466" i="2"/>
  <c r="K3466" i="2"/>
  <c r="L3466" i="2"/>
  <c r="H3467" i="2"/>
  <c r="I3467" i="2"/>
  <c r="K3467" i="2"/>
  <c r="L3467" i="2"/>
  <c r="H3468" i="2"/>
  <c r="I3468" i="2"/>
  <c r="K3468" i="2"/>
  <c r="L3468" i="2"/>
  <c r="H3469" i="2"/>
  <c r="I3469" i="2"/>
  <c r="K3469" i="2"/>
  <c r="L3469" i="2"/>
  <c r="H3470" i="2"/>
  <c r="I3470" i="2"/>
  <c r="K3470" i="2"/>
  <c r="L3470" i="2"/>
  <c r="H3471" i="2"/>
  <c r="I3471" i="2"/>
  <c r="K3471" i="2"/>
  <c r="L3471" i="2"/>
  <c r="H3472" i="2"/>
  <c r="I3472" i="2"/>
  <c r="K3472" i="2"/>
  <c r="L3472" i="2"/>
  <c r="H3473" i="2"/>
  <c r="I3473" i="2"/>
  <c r="K3473" i="2"/>
  <c r="L3473" i="2"/>
  <c r="H3474" i="2"/>
  <c r="I3474" i="2"/>
  <c r="K3474" i="2"/>
  <c r="L3474" i="2"/>
  <c r="H3475" i="2"/>
  <c r="I3475" i="2"/>
  <c r="K3475" i="2"/>
  <c r="L3475" i="2"/>
  <c r="H3476" i="2"/>
  <c r="I3476" i="2"/>
  <c r="K3476" i="2"/>
  <c r="L3476" i="2"/>
  <c r="H3477" i="2"/>
  <c r="I3477" i="2"/>
  <c r="K3477" i="2"/>
  <c r="L3477" i="2"/>
  <c r="H3478" i="2"/>
  <c r="I3478" i="2"/>
  <c r="K3478" i="2"/>
  <c r="L3478" i="2"/>
  <c r="H3479" i="2"/>
  <c r="I3479" i="2"/>
  <c r="K3479" i="2"/>
  <c r="L3479" i="2"/>
  <c r="H3480" i="2"/>
  <c r="I3480" i="2"/>
  <c r="K3480" i="2"/>
  <c r="L3480" i="2"/>
  <c r="H3481" i="2"/>
  <c r="I3481" i="2"/>
  <c r="K3481" i="2"/>
  <c r="L3481" i="2"/>
  <c r="H3482" i="2"/>
  <c r="I3482" i="2"/>
  <c r="K3482" i="2"/>
  <c r="L3482" i="2"/>
  <c r="H3483" i="2"/>
  <c r="I3483" i="2"/>
  <c r="K3483" i="2"/>
  <c r="L3483" i="2"/>
  <c r="H3484" i="2"/>
  <c r="I3484" i="2"/>
  <c r="K3484" i="2"/>
  <c r="L3484" i="2"/>
  <c r="H3485" i="2"/>
  <c r="I3485" i="2"/>
  <c r="K3485" i="2"/>
  <c r="L3485" i="2"/>
  <c r="H3486" i="2"/>
  <c r="I3486" i="2"/>
  <c r="K3486" i="2"/>
  <c r="L3486" i="2"/>
  <c r="H3487" i="2"/>
  <c r="I3487" i="2"/>
  <c r="K3487" i="2"/>
  <c r="L3487" i="2"/>
  <c r="H3488" i="2"/>
  <c r="I3488" i="2"/>
  <c r="K3488" i="2"/>
  <c r="L3488" i="2"/>
  <c r="H3489" i="2"/>
  <c r="I3489" i="2"/>
  <c r="K3489" i="2"/>
  <c r="L3489" i="2"/>
  <c r="H3490" i="2"/>
  <c r="I3490" i="2"/>
  <c r="K3490" i="2"/>
  <c r="L3490" i="2"/>
  <c r="H3491" i="2"/>
  <c r="I3491" i="2"/>
  <c r="K3491" i="2"/>
  <c r="L3491" i="2"/>
  <c r="H3492" i="2"/>
  <c r="I3492" i="2"/>
  <c r="K3492" i="2"/>
  <c r="L3492" i="2"/>
  <c r="H3493" i="2"/>
  <c r="I3493" i="2"/>
  <c r="K3493" i="2"/>
  <c r="L3493" i="2"/>
  <c r="H3494" i="2"/>
  <c r="I3494" i="2"/>
  <c r="K3494" i="2"/>
  <c r="L3494" i="2"/>
  <c r="H3495" i="2"/>
  <c r="I3495" i="2"/>
  <c r="K3495" i="2"/>
  <c r="L3495" i="2"/>
  <c r="H3496" i="2"/>
  <c r="I3496" i="2"/>
  <c r="K3496" i="2"/>
  <c r="L3496" i="2"/>
  <c r="H3497" i="2"/>
  <c r="I3497" i="2"/>
  <c r="K3497" i="2"/>
  <c r="L3497" i="2"/>
  <c r="H3498" i="2"/>
  <c r="I3498" i="2"/>
  <c r="K3498" i="2"/>
  <c r="L3498" i="2"/>
  <c r="H3499" i="2"/>
  <c r="I3499" i="2"/>
  <c r="K3499" i="2"/>
  <c r="L3499" i="2"/>
  <c r="H3500" i="2"/>
  <c r="I3500" i="2"/>
  <c r="K3500" i="2"/>
  <c r="L3500" i="2"/>
  <c r="H3501" i="2"/>
  <c r="I3501" i="2"/>
  <c r="K3501" i="2"/>
  <c r="L3501" i="2"/>
  <c r="H3502" i="2"/>
  <c r="I3502" i="2"/>
  <c r="K3502" i="2"/>
  <c r="L3502" i="2"/>
  <c r="H3503" i="2"/>
  <c r="I3503" i="2"/>
  <c r="K3503" i="2"/>
  <c r="L3503" i="2"/>
  <c r="H3504" i="2"/>
  <c r="I3504" i="2"/>
  <c r="K3504" i="2"/>
  <c r="L3504" i="2"/>
  <c r="H3505" i="2"/>
  <c r="I3505" i="2"/>
  <c r="K3505" i="2"/>
  <c r="L3505" i="2"/>
  <c r="H3506" i="2"/>
  <c r="I3506" i="2"/>
  <c r="K3506" i="2"/>
  <c r="L3506" i="2"/>
  <c r="H3507" i="2"/>
  <c r="I3507" i="2"/>
  <c r="K3507" i="2"/>
  <c r="L3507" i="2"/>
  <c r="H3508" i="2"/>
  <c r="I3508" i="2"/>
  <c r="K3508" i="2"/>
  <c r="L3508" i="2"/>
  <c r="H3509" i="2"/>
  <c r="I3509" i="2"/>
  <c r="K3509" i="2"/>
  <c r="L3509" i="2"/>
  <c r="H3510" i="2"/>
  <c r="I3510" i="2"/>
  <c r="K3510" i="2"/>
  <c r="L3510" i="2"/>
  <c r="H3511" i="2"/>
  <c r="I3511" i="2"/>
  <c r="K3511" i="2"/>
  <c r="L3511" i="2"/>
  <c r="H3512" i="2"/>
  <c r="I3512" i="2"/>
  <c r="K3512" i="2"/>
  <c r="L3512" i="2"/>
  <c r="H3513" i="2"/>
  <c r="I3513" i="2"/>
  <c r="K3513" i="2"/>
  <c r="L3513" i="2"/>
  <c r="H3514" i="2"/>
  <c r="I3514" i="2"/>
  <c r="K3514" i="2"/>
  <c r="L3514" i="2"/>
  <c r="H3515" i="2"/>
  <c r="I3515" i="2"/>
  <c r="K3515" i="2"/>
  <c r="L3515" i="2"/>
  <c r="H3516" i="2"/>
  <c r="I3516" i="2"/>
  <c r="K3516" i="2"/>
  <c r="L3516" i="2"/>
  <c r="H3517" i="2"/>
  <c r="I3517" i="2"/>
  <c r="K3517" i="2"/>
  <c r="L3517" i="2"/>
  <c r="H3518" i="2"/>
  <c r="I3518" i="2"/>
  <c r="K3518" i="2"/>
  <c r="L3518" i="2"/>
  <c r="H3519" i="2"/>
  <c r="I3519" i="2"/>
  <c r="K3519" i="2"/>
  <c r="L3519" i="2"/>
  <c r="H3520" i="2"/>
  <c r="I3520" i="2"/>
  <c r="K3520" i="2"/>
  <c r="L3520" i="2"/>
  <c r="H3521" i="2"/>
  <c r="I3521" i="2"/>
  <c r="K3521" i="2"/>
  <c r="L3521" i="2"/>
  <c r="H3522" i="2"/>
  <c r="I3522" i="2"/>
  <c r="K3522" i="2"/>
  <c r="L3522" i="2"/>
  <c r="H3523" i="2"/>
  <c r="I3523" i="2"/>
  <c r="K3523" i="2"/>
  <c r="L3523" i="2"/>
  <c r="H3524" i="2"/>
  <c r="I3524" i="2"/>
  <c r="K3524" i="2"/>
  <c r="L3524" i="2"/>
  <c r="H3525" i="2"/>
  <c r="I3525" i="2"/>
  <c r="K3525" i="2"/>
  <c r="L3525" i="2"/>
  <c r="H3526" i="2"/>
  <c r="I3526" i="2"/>
  <c r="K3526" i="2"/>
  <c r="L3526" i="2"/>
  <c r="H3527" i="2"/>
  <c r="I3527" i="2"/>
  <c r="K3527" i="2"/>
  <c r="L3527" i="2"/>
  <c r="H3528" i="2"/>
  <c r="I3528" i="2"/>
  <c r="K3528" i="2"/>
  <c r="L3528" i="2"/>
  <c r="H3529" i="2"/>
  <c r="I3529" i="2"/>
  <c r="K3529" i="2"/>
  <c r="L3529" i="2"/>
  <c r="H3530" i="2"/>
  <c r="I3530" i="2"/>
  <c r="K3530" i="2"/>
  <c r="L3530" i="2"/>
  <c r="H3531" i="2"/>
  <c r="I3531" i="2"/>
  <c r="K3531" i="2"/>
  <c r="L3531" i="2"/>
  <c r="H3532" i="2"/>
  <c r="I3532" i="2"/>
  <c r="K3532" i="2"/>
  <c r="L3532" i="2"/>
  <c r="H3533" i="2"/>
  <c r="I3533" i="2"/>
  <c r="K3533" i="2"/>
  <c r="L3533" i="2"/>
  <c r="H3534" i="2"/>
  <c r="I3534" i="2"/>
  <c r="K3534" i="2"/>
  <c r="L3534" i="2"/>
  <c r="H3535" i="2"/>
  <c r="I3535" i="2"/>
  <c r="K3535" i="2"/>
  <c r="L3535" i="2"/>
  <c r="H3536" i="2"/>
  <c r="I3536" i="2"/>
  <c r="K3536" i="2"/>
  <c r="L3536" i="2"/>
  <c r="H3537" i="2"/>
  <c r="I3537" i="2"/>
  <c r="K3537" i="2"/>
  <c r="L3537" i="2"/>
  <c r="H3538" i="2"/>
  <c r="I3538" i="2"/>
  <c r="K3538" i="2"/>
  <c r="L3538" i="2"/>
  <c r="H3539" i="2"/>
  <c r="I3539" i="2"/>
  <c r="K3539" i="2"/>
  <c r="L3539" i="2"/>
  <c r="H3540" i="2"/>
  <c r="I3540" i="2"/>
  <c r="K3540" i="2"/>
  <c r="L3540" i="2"/>
  <c r="H3541" i="2"/>
  <c r="I3541" i="2"/>
  <c r="K3541" i="2"/>
  <c r="L3541" i="2"/>
  <c r="H3542" i="2"/>
  <c r="I3542" i="2"/>
  <c r="K3542" i="2"/>
  <c r="L3542" i="2"/>
  <c r="H3543" i="2"/>
  <c r="I3543" i="2"/>
  <c r="K3543" i="2"/>
  <c r="L3543" i="2"/>
  <c r="H3544" i="2"/>
  <c r="I3544" i="2"/>
  <c r="K3544" i="2"/>
  <c r="L3544" i="2"/>
  <c r="H3545" i="2"/>
  <c r="I3545" i="2"/>
  <c r="K3545" i="2"/>
  <c r="L3545" i="2"/>
  <c r="H3546" i="2"/>
  <c r="I3546" i="2"/>
  <c r="K3546" i="2"/>
  <c r="L3546" i="2"/>
  <c r="H3547" i="2"/>
  <c r="I3547" i="2"/>
  <c r="K3547" i="2"/>
  <c r="L3547" i="2"/>
  <c r="H3548" i="2"/>
  <c r="I3548" i="2"/>
  <c r="K3548" i="2"/>
  <c r="L3548" i="2"/>
  <c r="H3549" i="2"/>
  <c r="I3549" i="2"/>
  <c r="K3549" i="2"/>
  <c r="L3549" i="2"/>
  <c r="H3550" i="2"/>
  <c r="I3550" i="2"/>
  <c r="K3550" i="2"/>
  <c r="L3550" i="2"/>
  <c r="H3551" i="2"/>
  <c r="I3551" i="2"/>
  <c r="K3551" i="2"/>
  <c r="L3551" i="2"/>
  <c r="H3552" i="2"/>
  <c r="I3552" i="2"/>
  <c r="K3552" i="2"/>
  <c r="L3552" i="2"/>
  <c r="H3553" i="2"/>
  <c r="I3553" i="2"/>
  <c r="K3553" i="2"/>
  <c r="L3553" i="2"/>
  <c r="H3554" i="2"/>
  <c r="I3554" i="2"/>
  <c r="K3554" i="2"/>
  <c r="L3554" i="2"/>
  <c r="H3555" i="2"/>
  <c r="I3555" i="2"/>
  <c r="K3555" i="2"/>
  <c r="L3555" i="2"/>
  <c r="H3556" i="2"/>
  <c r="I3556" i="2"/>
  <c r="K3556" i="2"/>
  <c r="L3556" i="2"/>
  <c r="H3557" i="2"/>
  <c r="I3557" i="2"/>
  <c r="K3557" i="2"/>
  <c r="L3557" i="2"/>
  <c r="H3558" i="2"/>
  <c r="I3558" i="2"/>
  <c r="K3558" i="2"/>
  <c r="L3558" i="2"/>
  <c r="H3559" i="2"/>
  <c r="I3559" i="2"/>
  <c r="K3559" i="2"/>
  <c r="L3559" i="2"/>
  <c r="H3560" i="2"/>
  <c r="I3560" i="2"/>
  <c r="K3560" i="2"/>
  <c r="L3560" i="2"/>
  <c r="H3561" i="2"/>
  <c r="I3561" i="2"/>
  <c r="K3561" i="2"/>
  <c r="L3561" i="2"/>
  <c r="H3562" i="2"/>
  <c r="I3562" i="2"/>
  <c r="K3562" i="2"/>
  <c r="L3562" i="2"/>
  <c r="H3563" i="2"/>
  <c r="I3563" i="2"/>
  <c r="K3563" i="2"/>
  <c r="L3563" i="2"/>
  <c r="H3564" i="2"/>
  <c r="I3564" i="2"/>
  <c r="K3564" i="2"/>
  <c r="L3564" i="2"/>
  <c r="H3565" i="2"/>
  <c r="I3565" i="2"/>
  <c r="K3565" i="2"/>
  <c r="L3565" i="2"/>
  <c r="H3566" i="2"/>
  <c r="I3566" i="2"/>
  <c r="K3566" i="2"/>
  <c r="L3566" i="2"/>
  <c r="H3567" i="2"/>
  <c r="I3567" i="2"/>
  <c r="K3567" i="2"/>
  <c r="L3567" i="2"/>
  <c r="H3568" i="2"/>
  <c r="I3568" i="2"/>
  <c r="K3568" i="2"/>
  <c r="L3568" i="2"/>
  <c r="H3569" i="2"/>
  <c r="I3569" i="2"/>
  <c r="K3569" i="2"/>
  <c r="L3569" i="2"/>
  <c r="H3570" i="2"/>
  <c r="I3570" i="2"/>
  <c r="K3570" i="2"/>
  <c r="L3570" i="2"/>
  <c r="H3571" i="2"/>
  <c r="I3571" i="2"/>
  <c r="K3571" i="2"/>
  <c r="L3571" i="2"/>
  <c r="H3572" i="2"/>
  <c r="I3572" i="2"/>
  <c r="K3572" i="2"/>
  <c r="L3572" i="2"/>
  <c r="H3573" i="2"/>
  <c r="I3573" i="2"/>
  <c r="K3573" i="2"/>
  <c r="L3573" i="2"/>
  <c r="H3574" i="2"/>
  <c r="I3574" i="2"/>
  <c r="K3574" i="2"/>
  <c r="L3574" i="2"/>
  <c r="H3575" i="2"/>
  <c r="I3575" i="2"/>
  <c r="K3575" i="2"/>
  <c r="L3575" i="2"/>
  <c r="H3576" i="2"/>
  <c r="I3576" i="2"/>
  <c r="K3576" i="2"/>
  <c r="L3576" i="2"/>
  <c r="H3577" i="2"/>
  <c r="I3577" i="2"/>
  <c r="K3577" i="2"/>
  <c r="L3577" i="2"/>
  <c r="H3578" i="2"/>
  <c r="I3578" i="2"/>
  <c r="K3578" i="2"/>
  <c r="L3578" i="2"/>
  <c r="H3579" i="2"/>
  <c r="I3579" i="2"/>
  <c r="K3579" i="2"/>
  <c r="L3579" i="2"/>
  <c r="H3580" i="2"/>
  <c r="I3580" i="2"/>
  <c r="K3580" i="2"/>
  <c r="L3580" i="2"/>
  <c r="H3581" i="2"/>
  <c r="I3581" i="2"/>
  <c r="K3581" i="2"/>
  <c r="L3581" i="2"/>
  <c r="H3582" i="2"/>
  <c r="I3582" i="2"/>
  <c r="K3582" i="2"/>
  <c r="L3582" i="2"/>
  <c r="H3583" i="2"/>
  <c r="I3583" i="2"/>
  <c r="K3583" i="2"/>
  <c r="L3583" i="2"/>
  <c r="H3584" i="2"/>
  <c r="I3584" i="2"/>
  <c r="K3584" i="2"/>
  <c r="L3584" i="2"/>
  <c r="H3585" i="2"/>
  <c r="I3585" i="2"/>
  <c r="K3585" i="2"/>
  <c r="L3585" i="2"/>
  <c r="H3586" i="2"/>
  <c r="I3586" i="2"/>
  <c r="K3586" i="2"/>
  <c r="L3586" i="2"/>
  <c r="H3587" i="2"/>
  <c r="I3587" i="2"/>
  <c r="K3587" i="2"/>
  <c r="L3587" i="2"/>
  <c r="H3588" i="2"/>
  <c r="I3588" i="2"/>
  <c r="K3588" i="2"/>
  <c r="L3588" i="2"/>
  <c r="H3589" i="2"/>
  <c r="I3589" i="2"/>
  <c r="K3589" i="2"/>
  <c r="L3589" i="2"/>
  <c r="H3590" i="2"/>
  <c r="I3590" i="2"/>
  <c r="K3590" i="2"/>
  <c r="L3590" i="2"/>
  <c r="H3591" i="2"/>
  <c r="I3591" i="2"/>
  <c r="K3591" i="2"/>
  <c r="L3591" i="2"/>
  <c r="H3592" i="2"/>
  <c r="I3592" i="2"/>
  <c r="K3592" i="2"/>
  <c r="L3592" i="2"/>
  <c r="H3593" i="2"/>
  <c r="I3593" i="2"/>
  <c r="K3593" i="2"/>
  <c r="L3593" i="2"/>
  <c r="H3594" i="2"/>
  <c r="I3594" i="2"/>
  <c r="K3594" i="2"/>
  <c r="L3594" i="2"/>
  <c r="H3595" i="2"/>
  <c r="I3595" i="2"/>
  <c r="K3595" i="2"/>
  <c r="L3595" i="2"/>
  <c r="H3596" i="2"/>
  <c r="I3596" i="2"/>
  <c r="K3596" i="2"/>
  <c r="L3596" i="2"/>
  <c r="H3597" i="2"/>
  <c r="I3597" i="2"/>
  <c r="K3597" i="2"/>
  <c r="L3597" i="2"/>
  <c r="H3598" i="2"/>
  <c r="I3598" i="2"/>
  <c r="K3598" i="2"/>
  <c r="L3598" i="2"/>
  <c r="H3599" i="2"/>
  <c r="I3599" i="2"/>
  <c r="K3599" i="2"/>
  <c r="L3599" i="2"/>
  <c r="H3600" i="2"/>
  <c r="I3600" i="2"/>
  <c r="K3600" i="2"/>
  <c r="L3600" i="2"/>
  <c r="H3601" i="2"/>
  <c r="I3601" i="2"/>
  <c r="K3601" i="2"/>
  <c r="L3601" i="2"/>
  <c r="H3602" i="2"/>
  <c r="I3602" i="2"/>
  <c r="K3602" i="2"/>
  <c r="L3602" i="2"/>
  <c r="H3603" i="2"/>
  <c r="I3603" i="2"/>
  <c r="K3603" i="2"/>
  <c r="L3603" i="2"/>
  <c r="H3604" i="2"/>
  <c r="I3604" i="2"/>
  <c r="K3604" i="2"/>
  <c r="L3604" i="2"/>
  <c r="H3605" i="2"/>
  <c r="I3605" i="2"/>
  <c r="K3605" i="2"/>
  <c r="L3605" i="2"/>
  <c r="H3606" i="2"/>
  <c r="I3606" i="2"/>
  <c r="K3606" i="2"/>
  <c r="L3606" i="2"/>
  <c r="H3607" i="2"/>
  <c r="I3607" i="2"/>
  <c r="K3607" i="2"/>
  <c r="L3607" i="2"/>
  <c r="H3608" i="2"/>
  <c r="I3608" i="2"/>
  <c r="K3608" i="2"/>
  <c r="L3608" i="2"/>
  <c r="H3609" i="2"/>
  <c r="I3609" i="2"/>
  <c r="K3609" i="2"/>
  <c r="L3609" i="2"/>
  <c r="H3610" i="2"/>
  <c r="I3610" i="2"/>
  <c r="K3610" i="2"/>
  <c r="L3610" i="2"/>
  <c r="H3611" i="2"/>
  <c r="I3611" i="2"/>
  <c r="K3611" i="2"/>
  <c r="L3611" i="2"/>
  <c r="H3612" i="2"/>
  <c r="I3612" i="2"/>
  <c r="K3612" i="2"/>
  <c r="L3612" i="2"/>
  <c r="H3613" i="2"/>
  <c r="I3613" i="2"/>
  <c r="K3613" i="2"/>
  <c r="L3613" i="2"/>
  <c r="H3614" i="2"/>
  <c r="I3614" i="2"/>
  <c r="K3614" i="2"/>
  <c r="L3614" i="2"/>
  <c r="H3615" i="2"/>
  <c r="I3615" i="2"/>
  <c r="K3615" i="2"/>
  <c r="L3615" i="2"/>
  <c r="H3616" i="2"/>
  <c r="I3616" i="2"/>
  <c r="K3616" i="2"/>
  <c r="L3616" i="2"/>
  <c r="H3617" i="2"/>
  <c r="I3617" i="2"/>
  <c r="K3617" i="2"/>
  <c r="L3617" i="2"/>
  <c r="H3618" i="2"/>
  <c r="I3618" i="2"/>
  <c r="K3618" i="2"/>
  <c r="L3618" i="2"/>
  <c r="H3619" i="2"/>
  <c r="I3619" i="2"/>
  <c r="K3619" i="2"/>
  <c r="L3619" i="2"/>
  <c r="H3620" i="2"/>
  <c r="I3620" i="2"/>
  <c r="K3620" i="2"/>
  <c r="L3620" i="2"/>
  <c r="H3621" i="2"/>
  <c r="I3621" i="2"/>
  <c r="K3621" i="2"/>
  <c r="L3621" i="2"/>
  <c r="H3622" i="2"/>
  <c r="I3622" i="2"/>
  <c r="K3622" i="2"/>
  <c r="L3622" i="2"/>
  <c r="H3623" i="2"/>
  <c r="I3623" i="2"/>
  <c r="K3623" i="2"/>
  <c r="L3623" i="2"/>
  <c r="H3624" i="2"/>
  <c r="I3624" i="2"/>
  <c r="K3624" i="2"/>
  <c r="L3624" i="2"/>
  <c r="H3625" i="2"/>
  <c r="I3625" i="2"/>
  <c r="K3625" i="2"/>
  <c r="L3625" i="2"/>
  <c r="H3626" i="2"/>
  <c r="I3626" i="2"/>
  <c r="K3626" i="2"/>
  <c r="L3626" i="2"/>
  <c r="H3627" i="2"/>
  <c r="I3627" i="2"/>
  <c r="K3627" i="2"/>
  <c r="L3627" i="2"/>
  <c r="H3628" i="2"/>
  <c r="I3628" i="2"/>
  <c r="K3628" i="2"/>
  <c r="L3628" i="2"/>
  <c r="H3629" i="2"/>
  <c r="I3629" i="2"/>
  <c r="K3629" i="2"/>
  <c r="L3629" i="2"/>
  <c r="H3630" i="2"/>
  <c r="I3630" i="2"/>
  <c r="K3630" i="2"/>
  <c r="L3630" i="2"/>
  <c r="H3631" i="2"/>
  <c r="I3631" i="2"/>
  <c r="K3631" i="2"/>
  <c r="L3631" i="2"/>
  <c r="H3632" i="2"/>
  <c r="I3632" i="2"/>
  <c r="K3632" i="2"/>
  <c r="L3632" i="2"/>
  <c r="H3633" i="2"/>
  <c r="I3633" i="2"/>
  <c r="K3633" i="2"/>
  <c r="L3633" i="2"/>
  <c r="H3634" i="2"/>
  <c r="I3634" i="2"/>
  <c r="K3634" i="2"/>
  <c r="L3634" i="2"/>
  <c r="H3635" i="2"/>
  <c r="I3635" i="2"/>
  <c r="K3635" i="2"/>
  <c r="L3635" i="2"/>
  <c r="H3636" i="2"/>
  <c r="I3636" i="2"/>
  <c r="K3636" i="2"/>
  <c r="L3636" i="2"/>
  <c r="H3637" i="2"/>
  <c r="I3637" i="2"/>
  <c r="K3637" i="2"/>
  <c r="L3637" i="2"/>
  <c r="H3638" i="2"/>
  <c r="I3638" i="2"/>
  <c r="K3638" i="2"/>
  <c r="L3638" i="2"/>
  <c r="H3639" i="2"/>
  <c r="I3639" i="2"/>
  <c r="K3639" i="2"/>
  <c r="L3639" i="2"/>
  <c r="H3640" i="2"/>
  <c r="I3640" i="2"/>
  <c r="K3640" i="2"/>
  <c r="L3640" i="2"/>
  <c r="H3641" i="2"/>
  <c r="I3641" i="2"/>
  <c r="K3641" i="2"/>
  <c r="L3641" i="2"/>
  <c r="H3642" i="2"/>
  <c r="I3642" i="2"/>
  <c r="K3642" i="2"/>
  <c r="L3642" i="2"/>
  <c r="H3643" i="2"/>
  <c r="I3643" i="2"/>
  <c r="K3643" i="2"/>
  <c r="L3643" i="2"/>
  <c r="H3644" i="2"/>
  <c r="I3644" i="2"/>
  <c r="K3644" i="2"/>
  <c r="L3644" i="2"/>
  <c r="H3645" i="2"/>
  <c r="I3645" i="2"/>
  <c r="K3645" i="2"/>
  <c r="L3645" i="2"/>
  <c r="H3646" i="2"/>
  <c r="I3646" i="2"/>
  <c r="K3646" i="2"/>
  <c r="L3646" i="2"/>
  <c r="H3647" i="2"/>
  <c r="I3647" i="2"/>
  <c r="K3647" i="2"/>
  <c r="L3647" i="2"/>
  <c r="H3648" i="2"/>
  <c r="I3648" i="2"/>
  <c r="K3648" i="2"/>
  <c r="L3648" i="2"/>
  <c r="H3649" i="2"/>
  <c r="I3649" i="2"/>
  <c r="K3649" i="2"/>
  <c r="L3649" i="2"/>
  <c r="H3650" i="2"/>
  <c r="I3650" i="2"/>
  <c r="K3650" i="2"/>
  <c r="L3650" i="2"/>
  <c r="H3651" i="2"/>
  <c r="I3651" i="2"/>
  <c r="K3651" i="2"/>
  <c r="L3651" i="2"/>
  <c r="H3652" i="2"/>
  <c r="I3652" i="2"/>
  <c r="K3652" i="2"/>
  <c r="L3652" i="2"/>
  <c r="H3653" i="2"/>
  <c r="I3653" i="2"/>
  <c r="K3653" i="2"/>
  <c r="L3653" i="2"/>
  <c r="H3654" i="2"/>
  <c r="I3654" i="2"/>
  <c r="K3654" i="2"/>
  <c r="L3654" i="2"/>
  <c r="H3655" i="2"/>
  <c r="I3655" i="2"/>
  <c r="K3655" i="2"/>
  <c r="L3655" i="2"/>
  <c r="H3656" i="2"/>
  <c r="I3656" i="2"/>
  <c r="K3656" i="2"/>
  <c r="L3656" i="2"/>
  <c r="H3657" i="2"/>
  <c r="I3657" i="2"/>
  <c r="K3657" i="2"/>
  <c r="L3657" i="2"/>
  <c r="H3658" i="2"/>
  <c r="I3658" i="2"/>
  <c r="K3658" i="2"/>
  <c r="L3658" i="2"/>
  <c r="H3659" i="2"/>
  <c r="I3659" i="2"/>
  <c r="K3659" i="2"/>
  <c r="L3659" i="2"/>
  <c r="H3660" i="2"/>
  <c r="I3660" i="2"/>
  <c r="K3660" i="2"/>
  <c r="L3660" i="2"/>
  <c r="H3661" i="2"/>
  <c r="I3661" i="2"/>
  <c r="K3661" i="2"/>
  <c r="L3661" i="2"/>
  <c r="H3662" i="2"/>
  <c r="I3662" i="2"/>
  <c r="K3662" i="2"/>
  <c r="L3662" i="2"/>
  <c r="H3663" i="2"/>
  <c r="I3663" i="2"/>
  <c r="K3663" i="2"/>
  <c r="L3663" i="2"/>
  <c r="H3664" i="2"/>
  <c r="I3664" i="2"/>
  <c r="K3664" i="2"/>
  <c r="L3664" i="2"/>
  <c r="H3665" i="2"/>
  <c r="I3665" i="2"/>
  <c r="K3665" i="2"/>
  <c r="L3665" i="2"/>
  <c r="H3666" i="2"/>
  <c r="I3666" i="2"/>
  <c r="K3666" i="2"/>
  <c r="L3666" i="2"/>
  <c r="H3667" i="2"/>
  <c r="I3667" i="2"/>
  <c r="K3667" i="2"/>
  <c r="L3667" i="2"/>
  <c r="H3668" i="2"/>
  <c r="I3668" i="2"/>
  <c r="K3668" i="2"/>
  <c r="L3668" i="2"/>
  <c r="H3669" i="2"/>
  <c r="I3669" i="2"/>
  <c r="K3669" i="2"/>
  <c r="L3669" i="2"/>
  <c r="H3670" i="2"/>
  <c r="I3670" i="2"/>
  <c r="K3670" i="2"/>
  <c r="L3670" i="2"/>
  <c r="H3671" i="2"/>
  <c r="I3671" i="2"/>
  <c r="K3671" i="2"/>
  <c r="L3671" i="2"/>
  <c r="H3672" i="2"/>
  <c r="I3672" i="2"/>
  <c r="K3672" i="2"/>
  <c r="L3672" i="2"/>
  <c r="H3673" i="2"/>
  <c r="I3673" i="2"/>
  <c r="K3673" i="2"/>
  <c r="L3673" i="2"/>
  <c r="H3674" i="2"/>
  <c r="I3674" i="2"/>
  <c r="K3674" i="2"/>
  <c r="L3674" i="2"/>
  <c r="H3675" i="2"/>
  <c r="I3675" i="2"/>
  <c r="K3675" i="2"/>
  <c r="L3675" i="2"/>
  <c r="H3676" i="2"/>
  <c r="I3676" i="2"/>
  <c r="K3676" i="2"/>
  <c r="L3676" i="2"/>
  <c r="H3677" i="2"/>
  <c r="I3677" i="2"/>
  <c r="K3677" i="2"/>
  <c r="L3677" i="2"/>
  <c r="H3678" i="2"/>
  <c r="I3678" i="2"/>
  <c r="K3678" i="2"/>
  <c r="L3678" i="2"/>
  <c r="H3679" i="2"/>
  <c r="I3679" i="2"/>
  <c r="K3679" i="2"/>
  <c r="L3679" i="2"/>
  <c r="H3680" i="2"/>
  <c r="I3680" i="2"/>
  <c r="K3680" i="2"/>
  <c r="L3680" i="2"/>
  <c r="H3681" i="2"/>
  <c r="I3681" i="2"/>
  <c r="K3681" i="2"/>
  <c r="L3681" i="2"/>
  <c r="H3682" i="2"/>
  <c r="I3682" i="2"/>
  <c r="K3682" i="2"/>
  <c r="L3682" i="2"/>
  <c r="H3683" i="2"/>
  <c r="I3683" i="2"/>
  <c r="K3683" i="2"/>
  <c r="L3683" i="2"/>
  <c r="H3684" i="2"/>
  <c r="I3684" i="2"/>
  <c r="K3684" i="2"/>
  <c r="L3684" i="2"/>
  <c r="H3685" i="2"/>
  <c r="I3685" i="2"/>
  <c r="K3685" i="2"/>
  <c r="L3685" i="2"/>
  <c r="H3686" i="2"/>
  <c r="I3686" i="2"/>
  <c r="K3686" i="2"/>
  <c r="L3686" i="2"/>
  <c r="H3687" i="2"/>
  <c r="I3687" i="2"/>
  <c r="K3687" i="2"/>
  <c r="L3687" i="2"/>
  <c r="H3688" i="2"/>
  <c r="I3688" i="2"/>
  <c r="K3688" i="2"/>
  <c r="L3688" i="2"/>
  <c r="H3689" i="2"/>
  <c r="I3689" i="2"/>
  <c r="K3689" i="2"/>
  <c r="L3689" i="2"/>
  <c r="H3690" i="2"/>
  <c r="I3690" i="2"/>
  <c r="K3690" i="2"/>
  <c r="L3690" i="2"/>
  <c r="H3691" i="2"/>
  <c r="I3691" i="2"/>
  <c r="K3691" i="2"/>
  <c r="L3691" i="2"/>
  <c r="H3692" i="2"/>
  <c r="I3692" i="2"/>
  <c r="K3692" i="2"/>
  <c r="L3692" i="2"/>
  <c r="H3693" i="2"/>
  <c r="I3693" i="2"/>
  <c r="K3693" i="2"/>
  <c r="L3693" i="2"/>
  <c r="H3694" i="2"/>
  <c r="I3694" i="2"/>
  <c r="K3694" i="2"/>
  <c r="L3694" i="2"/>
  <c r="H3695" i="2"/>
  <c r="I3695" i="2"/>
  <c r="K3695" i="2"/>
  <c r="L3695" i="2"/>
  <c r="H3696" i="2"/>
  <c r="I3696" i="2"/>
  <c r="K3696" i="2"/>
  <c r="L3696" i="2"/>
  <c r="H3697" i="2"/>
  <c r="I3697" i="2"/>
  <c r="K3697" i="2"/>
  <c r="L3697" i="2"/>
  <c r="H3698" i="2"/>
  <c r="I3698" i="2"/>
  <c r="K3698" i="2"/>
  <c r="L3698" i="2"/>
  <c r="H3699" i="2"/>
  <c r="I3699" i="2"/>
  <c r="K3699" i="2"/>
  <c r="L3699" i="2"/>
  <c r="H3700" i="2"/>
  <c r="I3700" i="2"/>
  <c r="K3700" i="2"/>
  <c r="L3700" i="2"/>
  <c r="H3701" i="2"/>
  <c r="I3701" i="2"/>
  <c r="K3701" i="2"/>
  <c r="L3701" i="2"/>
  <c r="H3702" i="2"/>
  <c r="I3702" i="2"/>
  <c r="K3702" i="2"/>
  <c r="L3702" i="2"/>
  <c r="H3703" i="2"/>
  <c r="I3703" i="2"/>
  <c r="K3703" i="2"/>
  <c r="L3703" i="2"/>
  <c r="H3704" i="2"/>
  <c r="I3704" i="2"/>
  <c r="K3704" i="2"/>
  <c r="L3704" i="2"/>
  <c r="H3705" i="2"/>
  <c r="I3705" i="2"/>
  <c r="K3705" i="2"/>
  <c r="L3705" i="2"/>
  <c r="H3706" i="2"/>
  <c r="I3706" i="2"/>
  <c r="K3706" i="2"/>
  <c r="L3706" i="2"/>
  <c r="H3707" i="2"/>
  <c r="I3707" i="2"/>
  <c r="K3707" i="2"/>
  <c r="L3707" i="2"/>
  <c r="H3708" i="2"/>
  <c r="I3708" i="2"/>
  <c r="K3708" i="2"/>
  <c r="L3708" i="2"/>
  <c r="H3709" i="2"/>
  <c r="I3709" i="2"/>
  <c r="K3709" i="2"/>
  <c r="L3709" i="2"/>
  <c r="H3710" i="2"/>
  <c r="I3710" i="2"/>
  <c r="K3710" i="2"/>
  <c r="L3710" i="2"/>
  <c r="H3711" i="2"/>
  <c r="I3711" i="2"/>
  <c r="K3711" i="2"/>
  <c r="L3711" i="2"/>
  <c r="H3712" i="2"/>
  <c r="I3712" i="2"/>
  <c r="K3712" i="2"/>
  <c r="L3712" i="2"/>
  <c r="H3713" i="2"/>
  <c r="I3713" i="2"/>
  <c r="K3713" i="2"/>
  <c r="L3713" i="2"/>
  <c r="H3714" i="2"/>
  <c r="I3714" i="2"/>
  <c r="K3714" i="2"/>
  <c r="L3714" i="2"/>
  <c r="H3715" i="2"/>
  <c r="I3715" i="2"/>
  <c r="K3715" i="2"/>
  <c r="L3715" i="2"/>
  <c r="H3716" i="2"/>
  <c r="I3716" i="2"/>
  <c r="K3716" i="2"/>
  <c r="L3716" i="2"/>
  <c r="H3717" i="2"/>
  <c r="I3717" i="2"/>
  <c r="K3717" i="2"/>
  <c r="L3717" i="2"/>
  <c r="H3718" i="2"/>
  <c r="I3718" i="2"/>
  <c r="K3718" i="2"/>
  <c r="L3718" i="2"/>
  <c r="H3719" i="2"/>
  <c r="I3719" i="2"/>
  <c r="K3719" i="2"/>
  <c r="L3719" i="2"/>
  <c r="H3720" i="2"/>
  <c r="I3720" i="2"/>
  <c r="K3720" i="2"/>
  <c r="L3720" i="2"/>
  <c r="H3721" i="2"/>
  <c r="I3721" i="2"/>
  <c r="K3721" i="2"/>
  <c r="L3721" i="2"/>
  <c r="H3722" i="2"/>
  <c r="I3722" i="2"/>
  <c r="K3722" i="2"/>
  <c r="L3722" i="2"/>
  <c r="H3723" i="2"/>
  <c r="I3723" i="2"/>
  <c r="K3723" i="2"/>
  <c r="L3723" i="2"/>
  <c r="H3724" i="2"/>
  <c r="I3724" i="2"/>
  <c r="K3724" i="2"/>
  <c r="L3724" i="2"/>
  <c r="H3725" i="2"/>
  <c r="I3725" i="2"/>
  <c r="K3725" i="2"/>
  <c r="L3725" i="2"/>
  <c r="H3726" i="2"/>
  <c r="I3726" i="2"/>
  <c r="K3726" i="2"/>
  <c r="L3726" i="2"/>
  <c r="H3727" i="2"/>
  <c r="I3727" i="2"/>
  <c r="K3727" i="2"/>
  <c r="L3727" i="2"/>
  <c r="H3728" i="2"/>
  <c r="I3728" i="2"/>
  <c r="K3728" i="2"/>
  <c r="L3728" i="2"/>
  <c r="H3729" i="2"/>
  <c r="I3729" i="2"/>
  <c r="K3729" i="2"/>
  <c r="L3729" i="2"/>
  <c r="H3730" i="2"/>
  <c r="I3730" i="2"/>
  <c r="K3730" i="2"/>
  <c r="L3730" i="2"/>
  <c r="H3731" i="2"/>
  <c r="I3731" i="2"/>
  <c r="K3731" i="2"/>
  <c r="L3731" i="2"/>
  <c r="H3732" i="2"/>
  <c r="I3732" i="2"/>
  <c r="K3732" i="2"/>
  <c r="L3732" i="2"/>
  <c r="H3733" i="2"/>
  <c r="I3733" i="2"/>
  <c r="K3733" i="2"/>
  <c r="L3733" i="2"/>
  <c r="H3734" i="2"/>
  <c r="I3734" i="2"/>
  <c r="K3734" i="2"/>
  <c r="L3734" i="2"/>
  <c r="H3735" i="2"/>
  <c r="I3735" i="2"/>
  <c r="K3735" i="2"/>
  <c r="L3735" i="2"/>
  <c r="H3736" i="2"/>
  <c r="I3736" i="2"/>
  <c r="K3736" i="2"/>
  <c r="L3736" i="2"/>
  <c r="H3737" i="2"/>
  <c r="I3737" i="2"/>
  <c r="K3737" i="2"/>
  <c r="L3737" i="2"/>
  <c r="H3738" i="2"/>
  <c r="I3738" i="2"/>
  <c r="K3738" i="2"/>
  <c r="L3738" i="2"/>
  <c r="H3739" i="2"/>
  <c r="I3739" i="2"/>
  <c r="K3739" i="2"/>
  <c r="L3739" i="2"/>
  <c r="H3740" i="2"/>
  <c r="I3740" i="2"/>
  <c r="K3740" i="2"/>
  <c r="L3740" i="2"/>
  <c r="H3741" i="2"/>
  <c r="I3741" i="2"/>
  <c r="K3741" i="2"/>
  <c r="L3741" i="2"/>
  <c r="H3742" i="2"/>
  <c r="I3742" i="2"/>
  <c r="K3742" i="2"/>
  <c r="L3742" i="2"/>
  <c r="H3743" i="2"/>
  <c r="I3743" i="2"/>
  <c r="K3743" i="2"/>
  <c r="L3743" i="2"/>
  <c r="H3744" i="2"/>
  <c r="I3744" i="2"/>
  <c r="K3744" i="2"/>
  <c r="L3744" i="2"/>
  <c r="H3745" i="2"/>
  <c r="I3745" i="2"/>
  <c r="K3745" i="2"/>
  <c r="L3745" i="2"/>
  <c r="H3746" i="2"/>
  <c r="I3746" i="2"/>
  <c r="K3746" i="2"/>
  <c r="L3746" i="2"/>
  <c r="H3747" i="2"/>
  <c r="I3747" i="2"/>
  <c r="K3747" i="2"/>
  <c r="L3747" i="2"/>
  <c r="H3748" i="2"/>
  <c r="I3748" i="2"/>
  <c r="K3748" i="2"/>
  <c r="L3748" i="2"/>
  <c r="H3749" i="2"/>
  <c r="I3749" i="2"/>
  <c r="K3749" i="2"/>
  <c r="L3749" i="2"/>
  <c r="H3750" i="2"/>
  <c r="I3750" i="2"/>
  <c r="K3750" i="2"/>
  <c r="L3750" i="2"/>
  <c r="H3751" i="2"/>
  <c r="I3751" i="2"/>
  <c r="K3751" i="2"/>
  <c r="L3751" i="2"/>
  <c r="H3752" i="2"/>
  <c r="I3752" i="2"/>
  <c r="K3752" i="2"/>
  <c r="L3752" i="2"/>
  <c r="H3753" i="2"/>
  <c r="I3753" i="2"/>
  <c r="K3753" i="2"/>
  <c r="L3753" i="2"/>
  <c r="H3754" i="2"/>
  <c r="I3754" i="2"/>
  <c r="K3754" i="2"/>
  <c r="L3754" i="2"/>
  <c r="H3755" i="2"/>
  <c r="I3755" i="2"/>
  <c r="K3755" i="2"/>
  <c r="L3755" i="2"/>
  <c r="H3756" i="2"/>
  <c r="I3756" i="2"/>
  <c r="K3756" i="2"/>
  <c r="L3756" i="2"/>
  <c r="H3757" i="2"/>
  <c r="I3757" i="2"/>
  <c r="K3757" i="2"/>
  <c r="L3757" i="2"/>
  <c r="H3758" i="2"/>
  <c r="I3758" i="2"/>
  <c r="K3758" i="2"/>
  <c r="L3758" i="2"/>
  <c r="H3759" i="2"/>
  <c r="I3759" i="2"/>
  <c r="K3759" i="2"/>
  <c r="L3759" i="2"/>
  <c r="H3760" i="2"/>
  <c r="I3760" i="2"/>
  <c r="K3760" i="2"/>
  <c r="L3760" i="2"/>
  <c r="H3761" i="2"/>
  <c r="I3761" i="2"/>
  <c r="K3761" i="2"/>
  <c r="L3761" i="2"/>
  <c r="H3762" i="2"/>
  <c r="I3762" i="2"/>
  <c r="K3762" i="2"/>
  <c r="L3762" i="2"/>
  <c r="H3763" i="2"/>
  <c r="I3763" i="2"/>
  <c r="K3763" i="2"/>
  <c r="L3763" i="2"/>
  <c r="H3764" i="2"/>
  <c r="I3764" i="2"/>
  <c r="K3764" i="2"/>
  <c r="L3764" i="2"/>
  <c r="H3765" i="2"/>
  <c r="I3765" i="2"/>
  <c r="K3765" i="2"/>
  <c r="L3765" i="2"/>
  <c r="H3766" i="2"/>
  <c r="I3766" i="2"/>
  <c r="K3766" i="2"/>
  <c r="L3766" i="2"/>
  <c r="H3767" i="2"/>
  <c r="I3767" i="2"/>
  <c r="K3767" i="2"/>
  <c r="L3767" i="2"/>
  <c r="H3768" i="2"/>
  <c r="I3768" i="2"/>
  <c r="K3768" i="2"/>
  <c r="L3768" i="2"/>
  <c r="H3769" i="2"/>
  <c r="I3769" i="2"/>
  <c r="K3769" i="2"/>
  <c r="L3769" i="2"/>
  <c r="H3770" i="2"/>
  <c r="I3770" i="2"/>
  <c r="K3770" i="2"/>
  <c r="L3770" i="2"/>
  <c r="H3771" i="2"/>
  <c r="I3771" i="2"/>
  <c r="K3771" i="2"/>
  <c r="L3771" i="2"/>
  <c r="H3772" i="2"/>
  <c r="I3772" i="2"/>
  <c r="K3772" i="2"/>
  <c r="L3772" i="2"/>
  <c r="H3773" i="2"/>
  <c r="I3773" i="2"/>
  <c r="K3773" i="2"/>
  <c r="L3773" i="2"/>
  <c r="H3774" i="2"/>
  <c r="I3774" i="2"/>
  <c r="K3774" i="2"/>
  <c r="L3774" i="2"/>
  <c r="H3775" i="2"/>
  <c r="I3775" i="2"/>
  <c r="K3775" i="2"/>
  <c r="L3775" i="2"/>
  <c r="H3776" i="2"/>
  <c r="I3776" i="2"/>
  <c r="K3776" i="2"/>
  <c r="L3776" i="2"/>
  <c r="H3777" i="2"/>
  <c r="I3777" i="2"/>
  <c r="K3777" i="2"/>
  <c r="L3777" i="2"/>
  <c r="H3778" i="2"/>
  <c r="I3778" i="2"/>
  <c r="K3778" i="2"/>
  <c r="L3778" i="2"/>
  <c r="H3779" i="2"/>
  <c r="I3779" i="2"/>
  <c r="K3779" i="2"/>
  <c r="L3779" i="2"/>
  <c r="H3780" i="2"/>
  <c r="I3780" i="2"/>
  <c r="K3780" i="2"/>
  <c r="L3780" i="2"/>
  <c r="H3781" i="2"/>
  <c r="I3781" i="2"/>
  <c r="K3781" i="2"/>
  <c r="L3781" i="2"/>
  <c r="H3782" i="2"/>
  <c r="I3782" i="2"/>
  <c r="K3782" i="2"/>
  <c r="L3782" i="2"/>
  <c r="H3783" i="2"/>
  <c r="I3783" i="2"/>
  <c r="K3783" i="2"/>
  <c r="L3783" i="2"/>
  <c r="H3784" i="2"/>
  <c r="I3784" i="2"/>
  <c r="K3784" i="2"/>
  <c r="L3784" i="2"/>
  <c r="H3785" i="2"/>
  <c r="I3785" i="2"/>
  <c r="K3785" i="2"/>
  <c r="L3785" i="2"/>
  <c r="H3786" i="2"/>
  <c r="I3786" i="2"/>
  <c r="K3786" i="2"/>
  <c r="L3786" i="2"/>
  <c r="H3787" i="2"/>
  <c r="I3787" i="2"/>
  <c r="K3787" i="2"/>
  <c r="L3787" i="2"/>
  <c r="H3788" i="2"/>
  <c r="I3788" i="2"/>
  <c r="K3788" i="2"/>
  <c r="L3788" i="2"/>
  <c r="H3789" i="2"/>
  <c r="I3789" i="2"/>
  <c r="K3789" i="2"/>
  <c r="L3789" i="2"/>
  <c r="H3790" i="2"/>
  <c r="I3790" i="2"/>
  <c r="K3790" i="2"/>
  <c r="L3790" i="2"/>
  <c r="H3791" i="2"/>
  <c r="I3791" i="2"/>
  <c r="K3791" i="2"/>
  <c r="L3791" i="2"/>
  <c r="H3792" i="2"/>
  <c r="I3792" i="2"/>
  <c r="K3792" i="2"/>
  <c r="L3792" i="2"/>
  <c r="H3793" i="2"/>
  <c r="I3793" i="2"/>
  <c r="K3793" i="2"/>
  <c r="L3793" i="2"/>
  <c r="H3794" i="2"/>
  <c r="I3794" i="2"/>
  <c r="K3794" i="2"/>
  <c r="L3794" i="2"/>
  <c r="H3795" i="2"/>
  <c r="I3795" i="2"/>
  <c r="K3795" i="2"/>
  <c r="L3795" i="2"/>
  <c r="H3796" i="2"/>
  <c r="I3796" i="2"/>
  <c r="K3796" i="2"/>
  <c r="L3796" i="2"/>
  <c r="H3797" i="2"/>
  <c r="I3797" i="2"/>
  <c r="K3797" i="2"/>
  <c r="L3797" i="2"/>
  <c r="H3798" i="2"/>
  <c r="I3798" i="2"/>
  <c r="K3798" i="2"/>
  <c r="L3798" i="2"/>
  <c r="H3799" i="2"/>
  <c r="I3799" i="2"/>
  <c r="K3799" i="2"/>
  <c r="L3799" i="2"/>
  <c r="H3800" i="2"/>
  <c r="I3800" i="2"/>
  <c r="K3800" i="2"/>
  <c r="L3800" i="2"/>
  <c r="H3801" i="2"/>
  <c r="I3801" i="2"/>
  <c r="K3801" i="2"/>
  <c r="L3801" i="2"/>
  <c r="H3802" i="2"/>
  <c r="I3802" i="2"/>
  <c r="K3802" i="2"/>
  <c r="L3802" i="2"/>
  <c r="H3803" i="2"/>
  <c r="I3803" i="2"/>
  <c r="K3803" i="2"/>
  <c r="L3803" i="2"/>
  <c r="H3804" i="2"/>
  <c r="I3804" i="2"/>
  <c r="K3804" i="2"/>
  <c r="L3804" i="2"/>
  <c r="H3805" i="2"/>
  <c r="I3805" i="2"/>
  <c r="K3805" i="2"/>
  <c r="L3805" i="2"/>
  <c r="H3806" i="2"/>
  <c r="I3806" i="2"/>
  <c r="K3806" i="2"/>
  <c r="L3806" i="2"/>
  <c r="H3807" i="2"/>
  <c r="I3807" i="2"/>
  <c r="K3807" i="2"/>
  <c r="L3807" i="2"/>
  <c r="H3808" i="2"/>
  <c r="I3808" i="2"/>
  <c r="K3808" i="2"/>
  <c r="L3808" i="2"/>
  <c r="H3809" i="2"/>
  <c r="I3809" i="2"/>
  <c r="K3809" i="2"/>
  <c r="L3809" i="2"/>
  <c r="H3810" i="2"/>
  <c r="I3810" i="2"/>
  <c r="K3810" i="2"/>
  <c r="L3810" i="2"/>
  <c r="H3811" i="2"/>
  <c r="I3811" i="2"/>
  <c r="K3811" i="2"/>
  <c r="L3811" i="2"/>
  <c r="H3812" i="2"/>
  <c r="I3812" i="2"/>
  <c r="K3812" i="2"/>
  <c r="L3812" i="2"/>
  <c r="H3813" i="2"/>
  <c r="I3813" i="2"/>
  <c r="K3813" i="2"/>
  <c r="L3813" i="2"/>
  <c r="H3814" i="2"/>
  <c r="I3814" i="2"/>
  <c r="K3814" i="2"/>
  <c r="L3814" i="2"/>
  <c r="H3815" i="2"/>
  <c r="I3815" i="2"/>
  <c r="K3815" i="2"/>
  <c r="L3815" i="2"/>
  <c r="H3816" i="2"/>
  <c r="I3816" i="2"/>
  <c r="K3816" i="2"/>
  <c r="L3816" i="2"/>
  <c r="H3817" i="2"/>
  <c r="I3817" i="2"/>
  <c r="K3817" i="2"/>
  <c r="L3817" i="2"/>
  <c r="H3818" i="2"/>
  <c r="I3818" i="2"/>
  <c r="K3818" i="2"/>
  <c r="L3818" i="2"/>
  <c r="H3819" i="2"/>
  <c r="I3819" i="2"/>
  <c r="K3819" i="2"/>
  <c r="L3819" i="2"/>
  <c r="H3820" i="2"/>
  <c r="I3820" i="2"/>
  <c r="K3820" i="2"/>
  <c r="L3820" i="2"/>
  <c r="H3821" i="2"/>
  <c r="I3821" i="2"/>
  <c r="K3821" i="2"/>
  <c r="L3821" i="2"/>
  <c r="H3822" i="2"/>
  <c r="I3822" i="2"/>
  <c r="K3822" i="2"/>
  <c r="L3822" i="2"/>
  <c r="H3823" i="2"/>
  <c r="I3823" i="2"/>
  <c r="K3823" i="2"/>
  <c r="L3823" i="2"/>
  <c r="H3824" i="2"/>
  <c r="I3824" i="2"/>
  <c r="K3824" i="2"/>
  <c r="L3824" i="2"/>
  <c r="H3825" i="2"/>
  <c r="I3825" i="2"/>
  <c r="K3825" i="2"/>
  <c r="L3825" i="2"/>
  <c r="H3826" i="2"/>
  <c r="I3826" i="2"/>
  <c r="K3826" i="2"/>
  <c r="L3826" i="2"/>
  <c r="H3827" i="2"/>
  <c r="I3827" i="2"/>
  <c r="K3827" i="2"/>
  <c r="L3827" i="2"/>
  <c r="H3828" i="2"/>
  <c r="I3828" i="2"/>
  <c r="K3828" i="2"/>
  <c r="L3828" i="2"/>
  <c r="H3829" i="2"/>
  <c r="I3829" i="2"/>
  <c r="K3829" i="2"/>
  <c r="L3829" i="2"/>
  <c r="H3830" i="2"/>
  <c r="I3830" i="2"/>
  <c r="K3830" i="2"/>
  <c r="L3830" i="2"/>
  <c r="H3831" i="2"/>
  <c r="I3831" i="2"/>
  <c r="K3831" i="2"/>
  <c r="L3831" i="2"/>
  <c r="H3832" i="2"/>
  <c r="I3832" i="2"/>
  <c r="K3832" i="2"/>
  <c r="L3832" i="2"/>
  <c r="H3833" i="2"/>
  <c r="I3833" i="2"/>
  <c r="K3833" i="2"/>
  <c r="L3833" i="2"/>
  <c r="H3834" i="2"/>
  <c r="I3834" i="2"/>
  <c r="K3834" i="2"/>
  <c r="L3834" i="2"/>
  <c r="H3835" i="2"/>
  <c r="I3835" i="2"/>
  <c r="K3835" i="2"/>
  <c r="L3835" i="2"/>
  <c r="H3836" i="2"/>
  <c r="I3836" i="2"/>
  <c r="K3836" i="2"/>
  <c r="L3836" i="2"/>
  <c r="H3837" i="2"/>
  <c r="I3837" i="2"/>
  <c r="K3837" i="2"/>
  <c r="L3837" i="2"/>
  <c r="H3838" i="2"/>
  <c r="I3838" i="2"/>
  <c r="K3838" i="2"/>
  <c r="L3838" i="2"/>
  <c r="H3839" i="2"/>
  <c r="I3839" i="2"/>
  <c r="K3839" i="2"/>
  <c r="L3839" i="2"/>
  <c r="H3840" i="2"/>
  <c r="I3840" i="2"/>
  <c r="K3840" i="2"/>
  <c r="L3840" i="2"/>
  <c r="H3841" i="2"/>
  <c r="I3841" i="2"/>
  <c r="K3841" i="2"/>
  <c r="L3841" i="2"/>
  <c r="H3842" i="2"/>
  <c r="I3842" i="2"/>
  <c r="K3842" i="2"/>
  <c r="L3842" i="2"/>
  <c r="H3843" i="2"/>
  <c r="I3843" i="2"/>
  <c r="K3843" i="2"/>
  <c r="L3843" i="2"/>
  <c r="H3844" i="2"/>
  <c r="I3844" i="2"/>
  <c r="K3844" i="2"/>
  <c r="L3844" i="2"/>
  <c r="H3845" i="2"/>
  <c r="I3845" i="2"/>
  <c r="K3845" i="2"/>
  <c r="L3845" i="2"/>
  <c r="H3846" i="2"/>
  <c r="I3846" i="2"/>
  <c r="K3846" i="2"/>
  <c r="L3846" i="2"/>
  <c r="H3847" i="2"/>
  <c r="I3847" i="2"/>
  <c r="K3847" i="2"/>
  <c r="L3847" i="2"/>
  <c r="H3848" i="2"/>
  <c r="I3848" i="2"/>
  <c r="K3848" i="2"/>
  <c r="L3848" i="2"/>
  <c r="H3849" i="2"/>
  <c r="I3849" i="2"/>
  <c r="K3849" i="2"/>
  <c r="L3849" i="2"/>
  <c r="H3850" i="2"/>
  <c r="I3850" i="2"/>
  <c r="K3850" i="2"/>
  <c r="L3850" i="2"/>
  <c r="H3851" i="2"/>
  <c r="I3851" i="2"/>
  <c r="K3851" i="2"/>
  <c r="L3851" i="2"/>
  <c r="H3852" i="2"/>
  <c r="I3852" i="2"/>
  <c r="K3852" i="2"/>
  <c r="L3852" i="2"/>
  <c r="H3853" i="2"/>
  <c r="I3853" i="2"/>
  <c r="K3853" i="2"/>
  <c r="L3853" i="2"/>
  <c r="H3854" i="2"/>
  <c r="I3854" i="2"/>
  <c r="K3854" i="2"/>
  <c r="L3854" i="2"/>
  <c r="H3855" i="2"/>
  <c r="I3855" i="2"/>
  <c r="K3855" i="2"/>
  <c r="L3855" i="2"/>
  <c r="H3856" i="2"/>
  <c r="I3856" i="2"/>
  <c r="K3856" i="2"/>
  <c r="L3856" i="2"/>
  <c r="H3857" i="2"/>
  <c r="I3857" i="2"/>
  <c r="K3857" i="2"/>
  <c r="L3857" i="2"/>
  <c r="H3858" i="2"/>
  <c r="I3858" i="2"/>
  <c r="K3858" i="2"/>
  <c r="L3858" i="2"/>
  <c r="H3859" i="2"/>
  <c r="I3859" i="2"/>
  <c r="K3859" i="2"/>
  <c r="L3859" i="2"/>
  <c r="H3860" i="2"/>
  <c r="I3860" i="2"/>
  <c r="K3860" i="2"/>
  <c r="L3860" i="2"/>
  <c r="H3861" i="2"/>
  <c r="I3861" i="2"/>
  <c r="K3861" i="2"/>
  <c r="L3861" i="2"/>
  <c r="H3862" i="2"/>
  <c r="I3862" i="2"/>
  <c r="K3862" i="2"/>
  <c r="L3862" i="2"/>
  <c r="H3863" i="2"/>
  <c r="I3863" i="2"/>
  <c r="K3863" i="2"/>
  <c r="L3863" i="2"/>
  <c r="H3864" i="2"/>
  <c r="I3864" i="2"/>
  <c r="K3864" i="2"/>
  <c r="L3864" i="2"/>
  <c r="H3865" i="2"/>
  <c r="I3865" i="2"/>
  <c r="K3865" i="2"/>
  <c r="L3865" i="2"/>
  <c r="H3866" i="2"/>
  <c r="I3866" i="2"/>
  <c r="K3866" i="2"/>
  <c r="L3866" i="2"/>
  <c r="H3867" i="2"/>
  <c r="I3867" i="2"/>
  <c r="K3867" i="2"/>
  <c r="L3867" i="2"/>
  <c r="H3868" i="2"/>
  <c r="I3868" i="2"/>
  <c r="K3868" i="2"/>
  <c r="L3868" i="2"/>
  <c r="H3869" i="2"/>
  <c r="I3869" i="2"/>
  <c r="K3869" i="2"/>
  <c r="L3869" i="2"/>
  <c r="H3870" i="2"/>
  <c r="I3870" i="2"/>
  <c r="K3870" i="2"/>
  <c r="L3870" i="2"/>
  <c r="H3871" i="2"/>
  <c r="I3871" i="2"/>
  <c r="K3871" i="2"/>
  <c r="L3871" i="2"/>
  <c r="H3872" i="2"/>
  <c r="I3872" i="2"/>
  <c r="K3872" i="2"/>
  <c r="L3872" i="2"/>
  <c r="H3873" i="2"/>
  <c r="I3873" i="2"/>
  <c r="K3873" i="2"/>
  <c r="L3873" i="2"/>
  <c r="H3874" i="2"/>
  <c r="I3874" i="2"/>
  <c r="K3874" i="2"/>
  <c r="L3874" i="2"/>
  <c r="H3875" i="2"/>
  <c r="I3875" i="2"/>
  <c r="K3875" i="2"/>
  <c r="L3875" i="2"/>
  <c r="H3876" i="2"/>
  <c r="I3876" i="2"/>
  <c r="K3876" i="2"/>
  <c r="L3876" i="2"/>
  <c r="H3877" i="2"/>
  <c r="I3877" i="2"/>
  <c r="K3877" i="2"/>
  <c r="L3877" i="2"/>
  <c r="H3878" i="2"/>
  <c r="I3878" i="2"/>
  <c r="K3878" i="2"/>
  <c r="L3878" i="2"/>
  <c r="H3879" i="2"/>
  <c r="I3879" i="2"/>
  <c r="K3879" i="2"/>
  <c r="L3879" i="2"/>
  <c r="H3880" i="2"/>
  <c r="I3880" i="2"/>
  <c r="K3880" i="2"/>
  <c r="L3880" i="2"/>
  <c r="H3881" i="2"/>
  <c r="I3881" i="2"/>
  <c r="K3881" i="2"/>
  <c r="L3881" i="2"/>
  <c r="H3882" i="2"/>
  <c r="I3882" i="2"/>
  <c r="K3882" i="2"/>
  <c r="L3882" i="2"/>
  <c r="H3883" i="2"/>
  <c r="I3883" i="2"/>
  <c r="K3883" i="2"/>
  <c r="L3883" i="2"/>
  <c r="H3884" i="2"/>
  <c r="I3884" i="2"/>
  <c r="K3884" i="2"/>
  <c r="L3884" i="2"/>
  <c r="H3885" i="2"/>
  <c r="I3885" i="2"/>
  <c r="K3885" i="2"/>
  <c r="L3885" i="2"/>
  <c r="H3886" i="2"/>
  <c r="I3886" i="2"/>
  <c r="K3886" i="2"/>
  <c r="L3886" i="2"/>
  <c r="H3887" i="2"/>
  <c r="I3887" i="2"/>
  <c r="K3887" i="2"/>
  <c r="L3887" i="2"/>
  <c r="H3888" i="2"/>
  <c r="I3888" i="2"/>
  <c r="K3888" i="2"/>
  <c r="L3888" i="2"/>
  <c r="H3889" i="2"/>
  <c r="I3889" i="2"/>
  <c r="K3889" i="2"/>
  <c r="L3889" i="2"/>
  <c r="H3890" i="2"/>
  <c r="I3890" i="2"/>
  <c r="K3890" i="2"/>
  <c r="L3890" i="2"/>
  <c r="H3891" i="2"/>
  <c r="I3891" i="2"/>
  <c r="K3891" i="2"/>
  <c r="L3891" i="2"/>
  <c r="H3892" i="2"/>
  <c r="I3892" i="2"/>
  <c r="K3892" i="2"/>
  <c r="L3892" i="2"/>
  <c r="H3893" i="2"/>
  <c r="I3893" i="2"/>
  <c r="K3893" i="2"/>
  <c r="L3893" i="2"/>
  <c r="H3894" i="2"/>
  <c r="I3894" i="2"/>
  <c r="K3894" i="2"/>
  <c r="L3894" i="2"/>
  <c r="H3895" i="2"/>
  <c r="I3895" i="2"/>
  <c r="K3895" i="2"/>
  <c r="L3895" i="2"/>
  <c r="H3896" i="2"/>
  <c r="I3896" i="2"/>
  <c r="K3896" i="2"/>
  <c r="L3896" i="2"/>
  <c r="H3897" i="2"/>
  <c r="I3897" i="2"/>
  <c r="K3897" i="2"/>
  <c r="L3897" i="2"/>
  <c r="H3898" i="2"/>
  <c r="I3898" i="2"/>
  <c r="K3898" i="2"/>
  <c r="L3898" i="2"/>
  <c r="H3899" i="2"/>
  <c r="I3899" i="2"/>
  <c r="K3899" i="2"/>
  <c r="L3899" i="2"/>
  <c r="H3900" i="2"/>
  <c r="I3900" i="2"/>
  <c r="K3900" i="2"/>
  <c r="L3900" i="2"/>
  <c r="H3901" i="2"/>
  <c r="I3901" i="2"/>
  <c r="K3901" i="2"/>
  <c r="L3901" i="2"/>
  <c r="H3902" i="2"/>
  <c r="I3902" i="2"/>
  <c r="K3902" i="2"/>
  <c r="L3902" i="2"/>
  <c r="H3903" i="2"/>
  <c r="I3903" i="2"/>
  <c r="K3903" i="2"/>
  <c r="L3903" i="2"/>
  <c r="H3904" i="2"/>
  <c r="I3904" i="2"/>
  <c r="K3904" i="2"/>
  <c r="L3904" i="2"/>
  <c r="H3905" i="2"/>
  <c r="I3905" i="2"/>
  <c r="K3905" i="2"/>
  <c r="L3905" i="2"/>
  <c r="H3906" i="2"/>
  <c r="I3906" i="2"/>
  <c r="K3906" i="2"/>
  <c r="L3906" i="2"/>
  <c r="H3907" i="2"/>
  <c r="I3907" i="2"/>
  <c r="K3907" i="2"/>
  <c r="L3907" i="2"/>
  <c r="H3908" i="2"/>
  <c r="I3908" i="2"/>
  <c r="K3908" i="2"/>
  <c r="L3908" i="2"/>
  <c r="H3909" i="2"/>
  <c r="I3909" i="2"/>
  <c r="K3909" i="2"/>
  <c r="L3909" i="2"/>
  <c r="H3910" i="2"/>
  <c r="I3910" i="2"/>
  <c r="K3910" i="2"/>
  <c r="L3910" i="2"/>
  <c r="H3911" i="2"/>
  <c r="I3911" i="2"/>
  <c r="K3911" i="2"/>
  <c r="L3911" i="2"/>
  <c r="H3912" i="2"/>
  <c r="I3912" i="2"/>
  <c r="K3912" i="2"/>
  <c r="L3912" i="2"/>
  <c r="H3913" i="2"/>
  <c r="I3913" i="2"/>
  <c r="K3913" i="2"/>
  <c r="L3913" i="2"/>
  <c r="H3914" i="2"/>
  <c r="I3914" i="2"/>
  <c r="K3914" i="2"/>
  <c r="L3914" i="2"/>
  <c r="H3915" i="2"/>
  <c r="I3915" i="2"/>
  <c r="K3915" i="2"/>
  <c r="L3915" i="2"/>
  <c r="H3916" i="2"/>
  <c r="I3916" i="2"/>
  <c r="K3916" i="2"/>
  <c r="L3916" i="2"/>
  <c r="H3917" i="2"/>
  <c r="I3917" i="2"/>
  <c r="K3917" i="2"/>
  <c r="L3917" i="2"/>
  <c r="H3918" i="2"/>
  <c r="I3918" i="2"/>
  <c r="K3918" i="2"/>
  <c r="L3918" i="2"/>
  <c r="H3919" i="2"/>
  <c r="I3919" i="2"/>
  <c r="K3919" i="2"/>
  <c r="L3919" i="2"/>
  <c r="H3920" i="2"/>
  <c r="I3920" i="2"/>
  <c r="K3920" i="2"/>
  <c r="L3920" i="2"/>
  <c r="H3921" i="2"/>
  <c r="I3921" i="2"/>
  <c r="K3921" i="2"/>
  <c r="L3921" i="2"/>
  <c r="H3922" i="2"/>
  <c r="I3922" i="2"/>
  <c r="K3922" i="2"/>
  <c r="L3922" i="2"/>
  <c r="H3923" i="2"/>
  <c r="I3923" i="2"/>
  <c r="K3923" i="2"/>
  <c r="L3923" i="2"/>
  <c r="H3924" i="2"/>
  <c r="I3924" i="2"/>
  <c r="K3924" i="2"/>
  <c r="L3924" i="2"/>
  <c r="H3925" i="2"/>
  <c r="I3925" i="2"/>
  <c r="K3925" i="2"/>
  <c r="L3925" i="2"/>
  <c r="H3926" i="2"/>
  <c r="I3926" i="2"/>
  <c r="K3926" i="2"/>
  <c r="L3926" i="2"/>
  <c r="H3927" i="2"/>
  <c r="I3927" i="2"/>
  <c r="K3927" i="2"/>
  <c r="L3927" i="2"/>
  <c r="H3928" i="2"/>
  <c r="I3928" i="2"/>
  <c r="K3928" i="2"/>
  <c r="L3928" i="2"/>
  <c r="H3929" i="2"/>
  <c r="I3929" i="2"/>
  <c r="K3929" i="2"/>
  <c r="L3929" i="2"/>
  <c r="H3930" i="2"/>
  <c r="I3930" i="2"/>
  <c r="K3930" i="2"/>
  <c r="L3930" i="2"/>
  <c r="H3931" i="2"/>
  <c r="I3931" i="2"/>
  <c r="K3931" i="2"/>
  <c r="L3931" i="2"/>
  <c r="H3932" i="2"/>
  <c r="I3932" i="2"/>
  <c r="K3932" i="2"/>
  <c r="L3932" i="2"/>
  <c r="H3933" i="2"/>
  <c r="I3933" i="2"/>
  <c r="K3933" i="2"/>
  <c r="L3933" i="2"/>
  <c r="H3934" i="2"/>
  <c r="I3934" i="2"/>
  <c r="K3934" i="2"/>
  <c r="L3934" i="2"/>
  <c r="H3935" i="2"/>
  <c r="I3935" i="2"/>
  <c r="K3935" i="2"/>
  <c r="L3935" i="2"/>
  <c r="H3936" i="2"/>
  <c r="I3936" i="2"/>
  <c r="K3936" i="2"/>
  <c r="L3936" i="2"/>
  <c r="H3937" i="2"/>
  <c r="I3937" i="2"/>
  <c r="K3937" i="2"/>
  <c r="L3937" i="2"/>
  <c r="H3938" i="2"/>
  <c r="I3938" i="2"/>
  <c r="K3938" i="2"/>
  <c r="L3938" i="2"/>
  <c r="H3939" i="2"/>
  <c r="I3939" i="2"/>
  <c r="K3939" i="2"/>
  <c r="L3939" i="2"/>
  <c r="H3940" i="2"/>
  <c r="I3940" i="2"/>
  <c r="K3940" i="2"/>
  <c r="L3940" i="2"/>
  <c r="H3941" i="2"/>
  <c r="I3941" i="2"/>
  <c r="K3941" i="2"/>
  <c r="L3941" i="2"/>
  <c r="H3942" i="2"/>
  <c r="I3942" i="2"/>
  <c r="K3942" i="2"/>
  <c r="L3942" i="2"/>
  <c r="H3943" i="2"/>
  <c r="I3943" i="2"/>
  <c r="K3943" i="2"/>
  <c r="L3943" i="2"/>
  <c r="H3944" i="2"/>
  <c r="I3944" i="2"/>
  <c r="K3944" i="2"/>
  <c r="L3944" i="2"/>
  <c r="H3945" i="2"/>
  <c r="I3945" i="2"/>
  <c r="K3945" i="2"/>
  <c r="L3945" i="2"/>
  <c r="H3946" i="2"/>
  <c r="I3946" i="2"/>
  <c r="K3946" i="2"/>
  <c r="L3946" i="2"/>
  <c r="H3947" i="2"/>
  <c r="I3947" i="2"/>
  <c r="K3947" i="2"/>
  <c r="L3947" i="2"/>
  <c r="H3948" i="2"/>
  <c r="I3948" i="2"/>
  <c r="K3948" i="2"/>
  <c r="L3948" i="2"/>
  <c r="H3949" i="2"/>
  <c r="I3949" i="2"/>
  <c r="K3949" i="2"/>
  <c r="L3949" i="2"/>
  <c r="H3950" i="2"/>
  <c r="I3950" i="2"/>
  <c r="K3950" i="2"/>
  <c r="L3950" i="2"/>
  <c r="H3951" i="2"/>
  <c r="I3951" i="2"/>
  <c r="K3951" i="2"/>
  <c r="L3951" i="2"/>
  <c r="H3952" i="2"/>
  <c r="I3952" i="2"/>
  <c r="K3952" i="2"/>
  <c r="L3952" i="2"/>
  <c r="H3953" i="2"/>
  <c r="I3953" i="2"/>
  <c r="K3953" i="2"/>
  <c r="L3953" i="2"/>
  <c r="H3954" i="2"/>
  <c r="I3954" i="2"/>
  <c r="K3954" i="2"/>
  <c r="L3954" i="2"/>
  <c r="H3955" i="2"/>
  <c r="I3955" i="2"/>
  <c r="K3955" i="2"/>
  <c r="L3955" i="2"/>
  <c r="H3956" i="2"/>
  <c r="I3956" i="2"/>
  <c r="K3956" i="2"/>
  <c r="L3956" i="2"/>
  <c r="H3957" i="2"/>
  <c r="I3957" i="2"/>
  <c r="K3957" i="2"/>
  <c r="L3957" i="2"/>
  <c r="H3958" i="2"/>
  <c r="I3958" i="2"/>
  <c r="K3958" i="2"/>
  <c r="L3958" i="2"/>
  <c r="H3959" i="2"/>
  <c r="I3959" i="2"/>
  <c r="K3959" i="2"/>
  <c r="L3959" i="2"/>
  <c r="H3960" i="2"/>
  <c r="I3960" i="2"/>
  <c r="K3960" i="2"/>
  <c r="L3960" i="2"/>
  <c r="H3961" i="2"/>
  <c r="I3961" i="2"/>
  <c r="K3961" i="2"/>
  <c r="L3961" i="2"/>
  <c r="H3962" i="2"/>
  <c r="I3962" i="2"/>
  <c r="K3962" i="2"/>
  <c r="L3962" i="2"/>
  <c r="H3963" i="2"/>
  <c r="I3963" i="2"/>
  <c r="K3963" i="2"/>
  <c r="L3963" i="2"/>
  <c r="H3964" i="2"/>
  <c r="I3964" i="2"/>
  <c r="K3964" i="2"/>
  <c r="L3964" i="2"/>
  <c r="H3965" i="2"/>
  <c r="I3965" i="2"/>
  <c r="K3965" i="2"/>
  <c r="L3965" i="2"/>
  <c r="H3966" i="2"/>
  <c r="I3966" i="2"/>
  <c r="K3966" i="2"/>
  <c r="L3966" i="2"/>
  <c r="H3967" i="2"/>
  <c r="I3967" i="2"/>
  <c r="K3967" i="2"/>
  <c r="L3967" i="2"/>
  <c r="H3968" i="2"/>
  <c r="I3968" i="2"/>
  <c r="K3968" i="2"/>
  <c r="L3968" i="2"/>
  <c r="H3969" i="2"/>
  <c r="I3969" i="2"/>
  <c r="K3969" i="2"/>
  <c r="L3969" i="2"/>
  <c r="H3970" i="2"/>
  <c r="I3970" i="2"/>
  <c r="K3970" i="2"/>
  <c r="L3970" i="2"/>
  <c r="H3971" i="2"/>
  <c r="I3971" i="2"/>
  <c r="K3971" i="2"/>
  <c r="L3971" i="2"/>
  <c r="H3972" i="2"/>
  <c r="I3972" i="2"/>
  <c r="K3972" i="2"/>
  <c r="L3972" i="2"/>
  <c r="H3973" i="2"/>
  <c r="I3973" i="2"/>
  <c r="K3973" i="2"/>
  <c r="L3973" i="2"/>
  <c r="H3974" i="2"/>
  <c r="I3974" i="2"/>
  <c r="K3974" i="2"/>
  <c r="L3974" i="2"/>
  <c r="H3975" i="2"/>
  <c r="I3975" i="2"/>
  <c r="K3975" i="2"/>
  <c r="L3975" i="2"/>
  <c r="H3976" i="2"/>
  <c r="I3976" i="2"/>
  <c r="K3976" i="2"/>
  <c r="L3976" i="2"/>
  <c r="H3977" i="2"/>
  <c r="I3977" i="2"/>
  <c r="K3977" i="2"/>
  <c r="L3977" i="2"/>
  <c r="H3978" i="2"/>
  <c r="I3978" i="2"/>
  <c r="K3978" i="2"/>
  <c r="L3978" i="2"/>
  <c r="H3979" i="2"/>
  <c r="I3979" i="2"/>
  <c r="K3979" i="2"/>
  <c r="L3979" i="2"/>
  <c r="H3980" i="2"/>
  <c r="I3980" i="2"/>
  <c r="K3980" i="2"/>
  <c r="L3980" i="2"/>
  <c r="H3981" i="2"/>
  <c r="I3981" i="2"/>
  <c r="K3981" i="2"/>
  <c r="L3981" i="2"/>
  <c r="H3982" i="2"/>
  <c r="I3982" i="2"/>
  <c r="K3982" i="2"/>
  <c r="L3982" i="2"/>
  <c r="H3983" i="2"/>
  <c r="I3983" i="2"/>
  <c r="K3983" i="2"/>
  <c r="L3983" i="2"/>
  <c r="H3984" i="2"/>
  <c r="I3984" i="2"/>
  <c r="K3984" i="2"/>
  <c r="L3984" i="2"/>
  <c r="H3985" i="2"/>
  <c r="I3985" i="2"/>
  <c r="K3985" i="2"/>
  <c r="L3985" i="2"/>
  <c r="H3986" i="2"/>
  <c r="I3986" i="2"/>
  <c r="K3986" i="2"/>
  <c r="L3986" i="2"/>
  <c r="H3987" i="2"/>
  <c r="I3987" i="2"/>
  <c r="K3987" i="2"/>
  <c r="L3987" i="2"/>
  <c r="H3988" i="2"/>
  <c r="I3988" i="2"/>
  <c r="K3988" i="2"/>
  <c r="L3988" i="2"/>
  <c r="H3989" i="2"/>
  <c r="I3989" i="2"/>
  <c r="K3989" i="2"/>
  <c r="L3989" i="2"/>
  <c r="H3990" i="2"/>
  <c r="I3990" i="2"/>
  <c r="K3990" i="2"/>
  <c r="L3990" i="2"/>
  <c r="H3991" i="2"/>
  <c r="I3991" i="2"/>
  <c r="K3991" i="2"/>
  <c r="L3991" i="2"/>
  <c r="H3992" i="2"/>
  <c r="I3992" i="2"/>
  <c r="K3992" i="2"/>
  <c r="L3992" i="2"/>
  <c r="H3993" i="2"/>
  <c r="I3993" i="2"/>
  <c r="K3993" i="2"/>
  <c r="L3993" i="2"/>
  <c r="H3994" i="2"/>
  <c r="I3994" i="2"/>
  <c r="K3994" i="2"/>
  <c r="L3994" i="2"/>
  <c r="H3995" i="2"/>
  <c r="I3995" i="2"/>
  <c r="K3995" i="2"/>
  <c r="L3995" i="2"/>
  <c r="H3996" i="2"/>
  <c r="I3996" i="2"/>
  <c r="K3996" i="2"/>
  <c r="L3996" i="2"/>
  <c r="H3997" i="2"/>
  <c r="I3997" i="2"/>
  <c r="K3997" i="2"/>
  <c r="L3997" i="2"/>
  <c r="H3998" i="2"/>
  <c r="I3998" i="2"/>
  <c r="K3998" i="2"/>
  <c r="L3998" i="2"/>
  <c r="H3999" i="2"/>
  <c r="I3999" i="2"/>
  <c r="K3999" i="2"/>
  <c r="L3999" i="2"/>
  <c r="H4000" i="2"/>
  <c r="I4000" i="2"/>
  <c r="K4000" i="2"/>
  <c r="L4000" i="2"/>
  <c r="H4001" i="2"/>
  <c r="I4001" i="2"/>
  <c r="K4001" i="2"/>
  <c r="L4001" i="2"/>
  <c r="H4002" i="2"/>
  <c r="I4002" i="2"/>
  <c r="K4002" i="2"/>
  <c r="L4002" i="2"/>
  <c r="H4003" i="2"/>
  <c r="I4003" i="2"/>
  <c r="K4003" i="2"/>
  <c r="L4003" i="2"/>
  <c r="H4004" i="2"/>
  <c r="I4004" i="2"/>
  <c r="K4004" i="2"/>
  <c r="L4004" i="2"/>
  <c r="H4005" i="2"/>
  <c r="I4005" i="2"/>
  <c r="K4005" i="2"/>
  <c r="L4005" i="2"/>
  <c r="H4006" i="2"/>
  <c r="I4006" i="2"/>
  <c r="K4006" i="2"/>
  <c r="L4006" i="2"/>
  <c r="H4007" i="2"/>
  <c r="I4007" i="2"/>
  <c r="K4007" i="2"/>
  <c r="L4007" i="2"/>
  <c r="H4008" i="2"/>
  <c r="I4008" i="2"/>
  <c r="K4008" i="2"/>
  <c r="L4008" i="2"/>
  <c r="H4009" i="2"/>
  <c r="I4009" i="2"/>
  <c r="K4009" i="2"/>
  <c r="L4009" i="2"/>
  <c r="H4010" i="2"/>
  <c r="I4010" i="2"/>
  <c r="K4010" i="2"/>
  <c r="L4010" i="2"/>
  <c r="H4011" i="2"/>
  <c r="I4011" i="2"/>
  <c r="K4011" i="2"/>
  <c r="L4011" i="2"/>
  <c r="H4012" i="2"/>
  <c r="I4012" i="2"/>
  <c r="K4012" i="2"/>
  <c r="L4012" i="2"/>
  <c r="H4013" i="2"/>
  <c r="I4013" i="2"/>
  <c r="K4013" i="2"/>
  <c r="L4013" i="2"/>
  <c r="H4014" i="2"/>
  <c r="I4014" i="2"/>
  <c r="K4014" i="2"/>
  <c r="L4014" i="2"/>
  <c r="H4015" i="2"/>
  <c r="I4015" i="2"/>
  <c r="K4015" i="2"/>
  <c r="L4015" i="2"/>
  <c r="H4016" i="2"/>
  <c r="I4016" i="2"/>
  <c r="K4016" i="2"/>
  <c r="L4016" i="2"/>
  <c r="H4017" i="2"/>
  <c r="I4017" i="2"/>
  <c r="K4017" i="2"/>
  <c r="L4017" i="2"/>
  <c r="H4018" i="2"/>
  <c r="I4018" i="2"/>
  <c r="K4018" i="2"/>
  <c r="L4018" i="2"/>
  <c r="H4019" i="2"/>
  <c r="I4019" i="2"/>
  <c r="K4019" i="2"/>
  <c r="L4019" i="2"/>
  <c r="H4020" i="2"/>
  <c r="I4020" i="2"/>
  <c r="K4020" i="2"/>
  <c r="L4020" i="2"/>
  <c r="H4021" i="2"/>
  <c r="I4021" i="2"/>
  <c r="K4021" i="2"/>
  <c r="L4021" i="2"/>
  <c r="H4022" i="2"/>
  <c r="I4022" i="2"/>
  <c r="K4022" i="2"/>
  <c r="L4022" i="2"/>
  <c r="H4023" i="2"/>
  <c r="I4023" i="2"/>
  <c r="K4023" i="2"/>
  <c r="L4023" i="2"/>
  <c r="H4024" i="2"/>
  <c r="I4024" i="2"/>
  <c r="K4024" i="2"/>
  <c r="L4024" i="2"/>
  <c r="H4025" i="2"/>
  <c r="I4025" i="2"/>
  <c r="K4025" i="2"/>
  <c r="L4025" i="2"/>
  <c r="H4026" i="2"/>
  <c r="I4026" i="2"/>
  <c r="K4026" i="2"/>
  <c r="L4026" i="2"/>
  <c r="H4027" i="2"/>
  <c r="I4027" i="2"/>
  <c r="K4027" i="2"/>
  <c r="L4027" i="2"/>
  <c r="H4028" i="2"/>
  <c r="I4028" i="2"/>
  <c r="K4028" i="2"/>
  <c r="L4028" i="2"/>
  <c r="H4029" i="2"/>
  <c r="I4029" i="2"/>
  <c r="K4029" i="2"/>
  <c r="L4029" i="2"/>
  <c r="H4030" i="2"/>
  <c r="I4030" i="2"/>
  <c r="K4030" i="2"/>
  <c r="L4030" i="2"/>
  <c r="H4031" i="2"/>
  <c r="I4031" i="2"/>
  <c r="K4031" i="2"/>
  <c r="L4031" i="2"/>
  <c r="H4032" i="2"/>
  <c r="I4032" i="2"/>
  <c r="K4032" i="2"/>
  <c r="L4032" i="2"/>
  <c r="H4033" i="2"/>
  <c r="I4033" i="2"/>
  <c r="K4033" i="2"/>
  <c r="L4033" i="2"/>
  <c r="H4034" i="2"/>
  <c r="I4034" i="2"/>
  <c r="K4034" i="2"/>
  <c r="L4034" i="2"/>
  <c r="H4035" i="2"/>
  <c r="I4035" i="2"/>
  <c r="K4035" i="2"/>
  <c r="L4035" i="2"/>
  <c r="H4036" i="2"/>
  <c r="I4036" i="2"/>
  <c r="K4036" i="2"/>
  <c r="L4036" i="2"/>
  <c r="H4037" i="2"/>
  <c r="I4037" i="2"/>
  <c r="K4037" i="2"/>
  <c r="L4037" i="2"/>
  <c r="H4038" i="2"/>
  <c r="I4038" i="2"/>
  <c r="K4038" i="2"/>
  <c r="L4038" i="2"/>
  <c r="H4039" i="2"/>
  <c r="I4039" i="2"/>
  <c r="K4039" i="2"/>
  <c r="L4039" i="2"/>
  <c r="H4040" i="2"/>
  <c r="I4040" i="2"/>
  <c r="K4040" i="2"/>
  <c r="L4040" i="2"/>
  <c r="H4041" i="2"/>
  <c r="I4041" i="2"/>
  <c r="K4041" i="2"/>
  <c r="L4041" i="2"/>
  <c r="H4042" i="2"/>
  <c r="I4042" i="2"/>
  <c r="K4042" i="2"/>
  <c r="L4042" i="2"/>
  <c r="H4043" i="2"/>
  <c r="I4043" i="2"/>
  <c r="K4043" i="2"/>
  <c r="L4043" i="2"/>
  <c r="H4044" i="2"/>
  <c r="I4044" i="2"/>
  <c r="K4044" i="2"/>
  <c r="L4044" i="2"/>
  <c r="H4045" i="2"/>
  <c r="I4045" i="2"/>
  <c r="K4045" i="2"/>
  <c r="L4045" i="2"/>
  <c r="H4046" i="2"/>
  <c r="I4046" i="2"/>
  <c r="K4046" i="2"/>
  <c r="L4046" i="2"/>
  <c r="H4047" i="2"/>
  <c r="I4047" i="2"/>
  <c r="K4047" i="2"/>
  <c r="L4047" i="2"/>
  <c r="H4048" i="2"/>
  <c r="I4048" i="2"/>
  <c r="K4048" i="2"/>
  <c r="L4048" i="2"/>
  <c r="H4049" i="2"/>
  <c r="I4049" i="2"/>
  <c r="K4049" i="2"/>
  <c r="L4049" i="2"/>
  <c r="H4050" i="2"/>
  <c r="I4050" i="2"/>
  <c r="K4050" i="2"/>
  <c r="L4050" i="2"/>
  <c r="H4051" i="2"/>
  <c r="I4051" i="2"/>
  <c r="K4051" i="2"/>
  <c r="L4051" i="2"/>
  <c r="H4052" i="2"/>
  <c r="I4052" i="2"/>
  <c r="K4052" i="2"/>
  <c r="L4052" i="2"/>
  <c r="H4053" i="2"/>
  <c r="I4053" i="2"/>
  <c r="K4053" i="2"/>
  <c r="L4053" i="2"/>
  <c r="H4054" i="2"/>
  <c r="I4054" i="2"/>
  <c r="K4054" i="2"/>
  <c r="L4054" i="2"/>
  <c r="H4055" i="2"/>
  <c r="I4055" i="2"/>
  <c r="K4055" i="2"/>
  <c r="L4055" i="2"/>
  <c r="H4056" i="2"/>
  <c r="I4056" i="2"/>
  <c r="K4056" i="2"/>
  <c r="L4056" i="2"/>
  <c r="H4057" i="2"/>
  <c r="I4057" i="2"/>
  <c r="K4057" i="2"/>
  <c r="L4057" i="2"/>
  <c r="H4058" i="2"/>
  <c r="I4058" i="2"/>
  <c r="K4058" i="2"/>
  <c r="L4058" i="2"/>
  <c r="H4059" i="2"/>
  <c r="I4059" i="2"/>
  <c r="K4059" i="2"/>
  <c r="L4059" i="2"/>
  <c r="H4060" i="2"/>
  <c r="I4060" i="2"/>
  <c r="K4060" i="2"/>
  <c r="L4060" i="2"/>
  <c r="H4061" i="2"/>
  <c r="I4061" i="2"/>
  <c r="K4061" i="2"/>
  <c r="L4061" i="2"/>
  <c r="H4062" i="2"/>
  <c r="I4062" i="2"/>
  <c r="K4062" i="2"/>
  <c r="L4062" i="2"/>
  <c r="H4063" i="2"/>
  <c r="I4063" i="2"/>
  <c r="K4063" i="2"/>
  <c r="L4063" i="2"/>
  <c r="H4064" i="2"/>
  <c r="I4064" i="2"/>
  <c r="K4064" i="2"/>
  <c r="L4064" i="2"/>
  <c r="H4065" i="2"/>
  <c r="I4065" i="2"/>
  <c r="K4065" i="2"/>
  <c r="L4065" i="2"/>
  <c r="H4066" i="2"/>
  <c r="I4066" i="2"/>
  <c r="K4066" i="2"/>
  <c r="L4066" i="2"/>
  <c r="H4067" i="2"/>
  <c r="I4067" i="2"/>
  <c r="K4067" i="2"/>
  <c r="L4067" i="2"/>
  <c r="H4068" i="2"/>
  <c r="I4068" i="2"/>
  <c r="K4068" i="2"/>
  <c r="L4068" i="2"/>
  <c r="H4069" i="2"/>
  <c r="I4069" i="2"/>
  <c r="K4069" i="2"/>
  <c r="L4069" i="2"/>
  <c r="H4070" i="2"/>
  <c r="I4070" i="2"/>
  <c r="K4070" i="2"/>
  <c r="L4070" i="2"/>
  <c r="H4071" i="2"/>
  <c r="I4071" i="2"/>
  <c r="K4071" i="2"/>
  <c r="L4071" i="2"/>
  <c r="H4072" i="2"/>
  <c r="I4072" i="2"/>
  <c r="K4072" i="2"/>
  <c r="L4072" i="2"/>
  <c r="H4073" i="2"/>
  <c r="I4073" i="2"/>
  <c r="K4073" i="2"/>
  <c r="L4073" i="2"/>
  <c r="H4074" i="2"/>
  <c r="I4074" i="2"/>
  <c r="K4074" i="2"/>
  <c r="L4074" i="2"/>
  <c r="H4075" i="2"/>
  <c r="I4075" i="2"/>
  <c r="K4075" i="2"/>
  <c r="L4075" i="2"/>
  <c r="H4076" i="2"/>
  <c r="I4076" i="2"/>
  <c r="K4076" i="2"/>
  <c r="L4076" i="2"/>
  <c r="H4077" i="2"/>
  <c r="I4077" i="2"/>
  <c r="K4077" i="2"/>
  <c r="L4077" i="2"/>
  <c r="H4078" i="2"/>
  <c r="I4078" i="2"/>
  <c r="K4078" i="2"/>
  <c r="L4078" i="2"/>
  <c r="H4079" i="2"/>
  <c r="I4079" i="2"/>
  <c r="K4079" i="2"/>
  <c r="L4079" i="2"/>
  <c r="H4080" i="2"/>
  <c r="I4080" i="2"/>
  <c r="K4080" i="2"/>
  <c r="L4080" i="2"/>
  <c r="H4081" i="2"/>
  <c r="I4081" i="2"/>
  <c r="K4081" i="2"/>
  <c r="L4081" i="2"/>
  <c r="H4082" i="2"/>
  <c r="I4082" i="2"/>
  <c r="K4082" i="2"/>
  <c r="L4082" i="2"/>
  <c r="H4083" i="2"/>
  <c r="I4083" i="2"/>
  <c r="K4083" i="2"/>
  <c r="L4083" i="2"/>
  <c r="H4084" i="2"/>
  <c r="I4084" i="2"/>
  <c r="K4084" i="2"/>
  <c r="L4084" i="2"/>
  <c r="H4085" i="2"/>
  <c r="I4085" i="2"/>
  <c r="K4085" i="2"/>
  <c r="L4085" i="2"/>
  <c r="H4086" i="2"/>
  <c r="I4086" i="2"/>
  <c r="K4086" i="2"/>
  <c r="L4086" i="2"/>
  <c r="H4087" i="2"/>
  <c r="I4087" i="2"/>
  <c r="K4087" i="2"/>
  <c r="L4087" i="2"/>
  <c r="H4088" i="2"/>
  <c r="I4088" i="2"/>
  <c r="K4088" i="2"/>
  <c r="L4088" i="2"/>
  <c r="H4089" i="2"/>
  <c r="I4089" i="2"/>
  <c r="K4089" i="2"/>
  <c r="L4089" i="2"/>
  <c r="H4090" i="2"/>
  <c r="I4090" i="2"/>
  <c r="K4090" i="2"/>
  <c r="L4090" i="2"/>
  <c r="H4091" i="2"/>
  <c r="I4091" i="2"/>
  <c r="K4091" i="2"/>
  <c r="L4091" i="2"/>
  <c r="H4092" i="2"/>
  <c r="I4092" i="2"/>
  <c r="K4092" i="2"/>
  <c r="L4092" i="2"/>
  <c r="H4093" i="2"/>
  <c r="I4093" i="2"/>
  <c r="K4093" i="2"/>
  <c r="L4093" i="2"/>
  <c r="H4094" i="2"/>
  <c r="I4094" i="2"/>
  <c r="K4094" i="2"/>
  <c r="L4094" i="2"/>
  <c r="H4095" i="2"/>
  <c r="I4095" i="2"/>
  <c r="K4095" i="2"/>
  <c r="L4095" i="2"/>
  <c r="H4096" i="2"/>
  <c r="I4096" i="2"/>
  <c r="K4096" i="2"/>
  <c r="L4096" i="2"/>
  <c r="H4097" i="2"/>
  <c r="I4097" i="2"/>
  <c r="K4097" i="2"/>
  <c r="L4097" i="2"/>
  <c r="H4098" i="2"/>
  <c r="I4098" i="2"/>
  <c r="K4098" i="2"/>
  <c r="L4098" i="2"/>
  <c r="H4099" i="2"/>
  <c r="I4099" i="2"/>
  <c r="K4099" i="2"/>
  <c r="L4099" i="2"/>
  <c r="H4100" i="2"/>
  <c r="I4100" i="2"/>
  <c r="K4100" i="2"/>
  <c r="L4100" i="2"/>
  <c r="H4101" i="2"/>
  <c r="I4101" i="2"/>
  <c r="K4101" i="2"/>
  <c r="L4101" i="2"/>
  <c r="H4102" i="2"/>
  <c r="I4102" i="2"/>
  <c r="K4102" i="2"/>
  <c r="L4102" i="2"/>
  <c r="H4103" i="2"/>
  <c r="I4103" i="2"/>
  <c r="K4103" i="2"/>
  <c r="L4103" i="2"/>
  <c r="H4104" i="2"/>
  <c r="I4104" i="2"/>
  <c r="K4104" i="2"/>
  <c r="L4104" i="2"/>
  <c r="H4105" i="2"/>
  <c r="I4105" i="2"/>
  <c r="K4105" i="2"/>
  <c r="L4105" i="2"/>
  <c r="H4106" i="2"/>
  <c r="I4106" i="2"/>
  <c r="K4106" i="2"/>
  <c r="L4106" i="2"/>
  <c r="H4107" i="2"/>
  <c r="I4107" i="2"/>
  <c r="K4107" i="2"/>
  <c r="L4107" i="2"/>
  <c r="H4108" i="2"/>
  <c r="I4108" i="2"/>
  <c r="K4108" i="2"/>
  <c r="L4108" i="2"/>
  <c r="H4109" i="2"/>
  <c r="I4109" i="2"/>
  <c r="K4109" i="2"/>
  <c r="L4109" i="2"/>
  <c r="H4110" i="2"/>
  <c r="I4110" i="2"/>
  <c r="K4110" i="2"/>
  <c r="L4110" i="2"/>
  <c r="H4111" i="2"/>
  <c r="I4111" i="2"/>
  <c r="K4111" i="2"/>
  <c r="L4111" i="2"/>
  <c r="H4112" i="2"/>
  <c r="I4112" i="2"/>
  <c r="K4112" i="2"/>
  <c r="L4112" i="2"/>
  <c r="H4113" i="2"/>
  <c r="I4113" i="2"/>
  <c r="K4113" i="2"/>
  <c r="L4113" i="2"/>
  <c r="H4114" i="2"/>
  <c r="I4114" i="2"/>
  <c r="K4114" i="2"/>
  <c r="L4114" i="2"/>
  <c r="H4115" i="2"/>
  <c r="I4115" i="2"/>
  <c r="K4115" i="2"/>
  <c r="L4115" i="2"/>
  <c r="H4116" i="2"/>
  <c r="I4116" i="2"/>
  <c r="K4116" i="2"/>
  <c r="L4116" i="2"/>
  <c r="H4117" i="2"/>
  <c r="I4117" i="2"/>
  <c r="K4117" i="2"/>
  <c r="L4117" i="2"/>
  <c r="H4118" i="2"/>
  <c r="I4118" i="2"/>
  <c r="K4118" i="2"/>
  <c r="L4118" i="2"/>
  <c r="H4119" i="2"/>
  <c r="I4119" i="2"/>
  <c r="K4119" i="2"/>
  <c r="L4119" i="2"/>
  <c r="H4120" i="2"/>
  <c r="I4120" i="2"/>
  <c r="K4120" i="2"/>
  <c r="L4120" i="2"/>
  <c r="H4121" i="2"/>
  <c r="I4121" i="2"/>
  <c r="K4121" i="2"/>
  <c r="L4121" i="2"/>
  <c r="H4122" i="2"/>
  <c r="I4122" i="2"/>
  <c r="K4122" i="2"/>
  <c r="L4122" i="2"/>
  <c r="H4123" i="2"/>
  <c r="I4123" i="2"/>
  <c r="K4123" i="2"/>
  <c r="L4123" i="2"/>
  <c r="H4124" i="2"/>
  <c r="I4124" i="2"/>
  <c r="K4124" i="2"/>
  <c r="L4124" i="2"/>
  <c r="H4125" i="2"/>
  <c r="I4125" i="2"/>
  <c r="K4125" i="2"/>
  <c r="L4125" i="2"/>
  <c r="H4126" i="2"/>
  <c r="I4126" i="2"/>
  <c r="K4126" i="2"/>
  <c r="L4126" i="2"/>
  <c r="H4127" i="2"/>
  <c r="I4127" i="2"/>
  <c r="K4127" i="2"/>
  <c r="L4127" i="2"/>
  <c r="H4128" i="2"/>
  <c r="I4128" i="2"/>
  <c r="K4128" i="2"/>
  <c r="L4128" i="2"/>
  <c r="H4129" i="2"/>
  <c r="I4129" i="2"/>
  <c r="K4129" i="2"/>
  <c r="L4129" i="2"/>
  <c r="H4130" i="2"/>
  <c r="I4130" i="2"/>
  <c r="K4130" i="2"/>
  <c r="L4130" i="2"/>
  <c r="H4131" i="2"/>
  <c r="I4131" i="2"/>
  <c r="K4131" i="2"/>
  <c r="L4131" i="2"/>
  <c r="H4132" i="2"/>
  <c r="I4132" i="2"/>
  <c r="K4132" i="2"/>
  <c r="L4132" i="2"/>
  <c r="H4133" i="2"/>
  <c r="I4133" i="2"/>
  <c r="K4133" i="2"/>
  <c r="L4133" i="2"/>
  <c r="H4134" i="2"/>
  <c r="I4134" i="2"/>
  <c r="K4134" i="2"/>
  <c r="L4134" i="2"/>
  <c r="H4135" i="2"/>
  <c r="I4135" i="2"/>
  <c r="K4135" i="2"/>
  <c r="L4135" i="2"/>
  <c r="H4136" i="2"/>
  <c r="I4136" i="2"/>
  <c r="K4136" i="2"/>
  <c r="L4136" i="2"/>
  <c r="H4137" i="2"/>
  <c r="I4137" i="2"/>
  <c r="K4137" i="2"/>
  <c r="L4137" i="2"/>
  <c r="H4138" i="2"/>
  <c r="I4138" i="2"/>
  <c r="K4138" i="2"/>
  <c r="L4138" i="2"/>
  <c r="H4139" i="2"/>
  <c r="I4139" i="2"/>
  <c r="K4139" i="2"/>
  <c r="L4139" i="2"/>
  <c r="H4140" i="2"/>
  <c r="I4140" i="2"/>
  <c r="K4140" i="2"/>
  <c r="L4140" i="2"/>
  <c r="H4141" i="2"/>
  <c r="I4141" i="2"/>
  <c r="K4141" i="2"/>
  <c r="L4141" i="2"/>
  <c r="H4142" i="2"/>
  <c r="I4142" i="2"/>
  <c r="K4142" i="2"/>
  <c r="L4142" i="2"/>
  <c r="H4143" i="2"/>
  <c r="I4143" i="2"/>
  <c r="K4143" i="2"/>
  <c r="L4143" i="2"/>
  <c r="H4144" i="2"/>
  <c r="I4144" i="2"/>
  <c r="K4144" i="2"/>
  <c r="L4144" i="2"/>
  <c r="H4145" i="2"/>
  <c r="I4145" i="2"/>
  <c r="K4145" i="2"/>
  <c r="L4145" i="2"/>
  <c r="H4146" i="2"/>
  <c r="I4146" i="2"/>
  <c r="K4146" i="2"/>
  <c r="L4146" i="2"/>
  <c r="H4147" i="2"/>
  <c r="I4147" i="2"/>
  <c r="K4147" i="2"/>
  <c r="L4147" i="2"/>
  <c r="H4148" i="2"/>
  <c r="I4148" i="2"/>
  <c r="K4148" i="2"/>
  <c r="L4148" i="2"/>
  <c r="H4149" i="2"/>
  <c r="I4149" i="2"/>
  <c r="K4149" i="2"/>
  <c r="L4149" i="2"/>
  <c r="H4150" i="2"/>
  <c r="I4150" i="2"/>
  <c r="K4150" i="2"/>
  <c r="L4150" i="2"/>
  <c r="H4151" i="2"/>
  <c r="I4151" i="2"/>
  <c r="K4151" i="2"/>
  <c r="L4151" i="2"/>
  <c r="H4152" i="2"/>
  <c r="I4152" i="2"/>
  <c r="K4152" i="2"/>
  <c r="L4152" i="2"/>
  <c r="H4153" i="2"/>
  <c r="I4153" i="2"/>
  <c r="K4153" i="2"/>
  <c r="L4153" i="2"/>
  <c r="H4154" i="2"/>
  <c r="I4154" i="2"/>
  <c r="K4154" i="2"/>
  <c r="L4154" i="2"/>
  <c r="H4155" i="2"/>
  <c r="I4155" i="2"/>
  <c r="K4155" i="2"/>
  <c r="L4155" i="2"/>
  <c r="H4156" i="2"/>
  <c r="I4156" i="2"/>
  <c r="K4156" i="2"/>
  <c r="L4156" i="2"/>
  <c r="H4157" i="2"/>
  <c r="I4157" i="2"/>
  <c r="K4157" i="2"/>
  <c r="L4157" i="2"/>
  <c r="H4158" i="2"/>
  <c r="I4158" i="2"/>
  <c r="K4158" i="2"/>
  <c r="L4158" i="2"/>
  <c r="H4159" i="2"/>
  <c r="I4159" i="2"/>
  <c r="K4159" i="2"/>
  <c r="L4159" i="2"/>
  <c r="H4160" i="2"/>
  <c r="I4160" i="2"/>
  <c r="K4160" i="2"/>
  <c r="L4160" i="2"/>
  <c r="H4161" i="2"/>
  <c r="I4161" i="2"/>
  <c r="K4161" i="2"/>
  <c r="L4161" i="2"/>
  <c r="H4162" i="2"/>
  <c r="I4162" i="2"/>
  <c r="K4162" i="2"/>
  <c r="L4162" i="2"/>
  <c r="H4163" i="2"/>
  <c r="I4163" i="2"/>
  <c r="K4163" i="2"/>
  <c r="L4163" i="2"/>
  <c r="H4164" i="2"/>
  <c r="I4164" i="2"/>
  <c r="K4164" i="2"/>
  <c r="L4164" i="2"/>
  <c r="H4165" i="2"/>
  <c r="I4165" i="2"/>
  <c r="K4165" i="2"/>
  <c r="L4165" i="2"/>
  <c r="H4166" i="2"/>
  <c r="I4166" i="2"/>
  <c r="K4166" i="2"/>
  <c r="L4166" i="2"/>
  <c r="H4167" i="2"/>
  <c r="I4167" i="2"/>
  <c r="K4167" i="2"/>
  <c r="L4167" i="2"/>
  <c r="H4168" i="2"/>
  <c r="I4168" i="2"/>
  <c r="K4168" i="2"/>
  <c r="L4168" i="2"/>
  <c r="H4169" i="2"/>
  <c r="I4169" i="2"/>
  <c r="K4169" i="2"/>
  <c r="L4169" i="2"/>
  <c r="H4170" i="2"/>
  <c r="I4170" i="2"/>
  <c r="K4170" i="2"/>
  <c r="L4170" i="2"/>
  <c r="H4171" i="2"/>
  <c r="I4171" i="2"/>
  <c r="K4171" i="2"/>
  <c r="L4171" i="2"/>
  <c r="H4172" i="2"/>
  <c r="I4172" i="2"/>
  <c r="K4172" i="2"/>
  <c r="L4172" i="2"/>
  <c r="H4173" i="2"/>
  <c r="I4173" i="2"/>
  <c r="K4173" i="2"/>
  <c r="L4173" i="2"/>
  <c r="H4174" i="2"/>
  <c r="I4174" i="2"/>
  <c r="K4174" i="2"/>
  <c r="L4174" i="2"/>
  <c r="H4175" i="2"/>
  <c r="I4175" i="2"/>
  <c r="K4175" i="2"/>
  <c r="L4175" i="2"/>
  <c r="H4176" i="2"/>
  <c r="I4176" i="2"/>
  <c r="K4176" i="2"/>
  <c r="L4176" i="2"/>
  <c r="H4177" i="2"/>
  <c r="I4177" i="2"/>
  <c r="K4177" i="2"/>
  <c r="L4177" i="2"/>
  <c r="H4178" i="2"/>
  <c r="I4178" i="2"/>
  <c r="K4178" i="2"/>
  <c r="L4178" i="2"/>
  <c r="H4179" i="2"/>
  <c r="I4179" i="2"/>
  <c r="K4179" i="2"/>
  <c r="L4179" i="2"/>
  <c r="H4180" i="2"/>
  <c r="I4180" i="2"/>
  <c r="K4180" i="2"/>
  <c r="L4180" i="2"/>
  <c r="H4181" i="2"/>
  <c r="I4181" i="2"/>
  <c r="K4181" i="2"/>
  <c r="L4181" i="2"/>
  <c r="H4182" i="2"/>
  <c r="I4182" i="2"/>
  <c r="K4182" i="2"/>
  <c r="L4182" i="2"/>
  <c r="H4183" i="2"/>
  <c r="I4183" i="2"/>
  <c r="K4183" i="2"/>
  <c r="L4183" i="2"/>
  <c r="H4184" i="2"/>
  <c r="I4184" i="2"/>
  <c r="K4184" i="2"/>
  <c r="L4184" i="2"/>
  <c r="H4185" i="2"/>
  <c r="I4185" i="2"/>
  <c r="K4185" i="2"/>
  <c r="L4185" i="2"/>
  <c r="H4186" i="2"/>
  <c r="I4186" i="2"/>
  <c r="K4186" i="2"/>
  <c r="L4186" i="2"/>
  <c r="H4187" i="2"/>
  <c r="I4187" i="2"/>
  <c r="K4187" i="2"/>
  <c r="L4187" i="2"/>
  <c r="H4188" i="2"/>
  <c r="I4188" i="2"/>
  <c r="K4188" i="2"/>
  <c r="L4188" i="2"/>
  <c r="H4189" i="2"/>
  <c r="I4189" i="2"/>
  <c r="K4189" i="2"/>
  <c r="L4189" i="2"/>
  <c r="H4190" i="2"/>
  <c r="I4190" i="2"/>
  <c r="K4190" i="2"/>
  <c r="L4190" i="2"/>
  <c r="H4191" i="2"/>
  <c r="I4191" i="2"/>
  <c r="K4191" i="2"/>
  <c r="L4191" i="2"/>
  <c r="H4192" i="2"/>
  <c r="I4192" i="2"/>
  <c r="K4192" i="2"/>
  <c r="L4192" i="2"/>
  <c r="H4193" i="2"/>
  <c r="I4193" i="2"/>
  <c r="K4193" i="2"/>
  <c r="L4193" i="2"/>
  <c r="H4194" i="2"/>
  <c r="I4194" i="2"/>
  <c r="K4194" i="2"/>
  <c r="L4194" i="2"/>
  <c r="H4195" i="2"/>
  <c r="I4195" i="2"/>
  <c r="K4195" i="2"/>
  <c r="L4195" i="2"/>
  <c r="H4196" i="2"/>
  <c r="I4196" i="2"/>
  <c r="K4196" i="2"/>
  <c r="L4196" i="2"/>
  <c r="H4197" i="2"/>
  <c r="I4197" i="2"/>
  <c r="K4197" i="2"/>
  <c r="L4197" i="2"/>
  <c r="H4198" i="2"/>
  <c r="I4198" i="2"/>
  <c r="K4198" i="2"/>
  <c r="L4198" i="2"/>
  <c r="H4199" i="2"/>
  <c r="I4199" i="2"/>
  <c r="K4199" i="2"/>
  <c r="L4199" i="2"/>
  <c r="H4200" i="2"/>
  <c r="I4200" i="2"/>
  <c r="K4200" i="2"/>
  <c r="L4200" i="2"/>
  <c r="H4201" i="2"/>
  <c r="I4201" i="2"/>
  <c r="K4201" i="2"/>
  <c r="L4201" i="2"/>
  <c r="H4202" i="2"/>
  <c r="I4202" i="2"/>
  <c r="K4202" i="2"/>
  <c r="L4202" i="2"/>
  <c r="H4203" i="2"/>
  <c r="I4203" i="2"/>
  <c r="K4203" i="2"/>
  <c r="L4203" i="2"/>
  <c r="H4204" i="2"/>
  <c r="I4204" i="2"/>
  <c r="K4204" i="2"/>
  <c r="L4204" i="2"/>
  <c r="H4205" i="2"/>
  <c r="I4205" i="2"/>
  <c r="K4205" i="2"/>
  <c r="L4205" i="2"/>
  <c r="H4206" i="2"/>
  <c r="I4206" i="2"/>
  <c r="K4206" i="2"/>
  <c r="L4206" i="2"/>
  <c r="H4207" i="2"/>
  <c r="I4207" i="2"/>
  <c r="K4207" i="2"/>
  <c r="L4207" i="2"/>
  <c r="H4208" i="2"/>
  <c r="I4208" i="2"/>
  <c r="K4208" i="2"/>
  <c r="L4208" i="2"/>
  <c r="H4209" i="2"/>
  <c r="I4209" i="2"/>
  <c r="K4209" i="2"/>
  <c r="L4209" i="2"/>
  <c r="H4210" i="2"/>
  <c r="I4210" i="2"/>
  <c r="K4210" i="2"/>
  <c r="L4210" i="2"/>
  <c r="H4211" i="2"/>
  <c r="I4211" i="2"/>
  <c r="K4211" i="2"/>
  <c r="L4211" i="2"/>
  <c r="H4212" i="2"/>
  <c r="I4212" i="2"/>
  <c r="K4212" i="2"/>
  <c r="L4212" i="2"/>
  <c r="H4213" i="2"/>
  <c r="I4213" i="2"/>
  <c r="K4213" i="2"/>
  <c r="L4213" i="2"/>
  <c r="H4214" i="2"/>
  <c r="I4214" i="2"/>
  <c r="K4214" i="2"/>
  <c r="L4214" i="2"/>
  <c r="H4215" i="2"/>
  <c r="I4215" i="2"/>
  <c r="K4215" i="2"/>
  <c r="L4215" i="2"/>
  <c r="H4216" i="2"/>
  <c r="I4216" i="2"/>
  <c r="K4216" i="2"/>
  <c r="L4216" i="2"/>
  <c r="H4217" i="2"/>
  <c r="I4217" i="2"/>
  <c r="K4217" i="2"/>
  <c r="L4217" i="2"/>
  <c r="H4218" i="2"/>
  <c r="I4218" i="2"/>
  <c r="K4218" i="2"/>
  <c r="L4218" i="2"/>
  <c r="H4219" i="2"/>
  <c r="I4219" i="2"/>
  <c r="K4219" i="2"/>
  <c r="L4219" i="2"/>
  <c r="H4220" i="2"/>
  <c r="I4220" i="2"/>
  <c r="K4220" i="2"/>
  <c r="L4220" i="2"/>
  <c r="H4221" i="2"/>
  <c r="I4221" i="2"/>
  <c r="K4221" i="2"/>
  <c r="L4221" i="2"/>
  <c r="H4222" i="2"/>
  <c r="I4222" i="2"/>
  <c r="K4222" i="2"/>
  <c r="L4222" i="2"/>
  <c r="H4223" i="2"/>
  <c r="I4223" i="2"/>
  <c r="K4223" i="2"/>
  <c r="L4223" i="2"/>
  <c r="H4224" i="2"/>
  <c r="I4224" i="2"/>
  <c r="K4224" i="2"/>
  <c r="L4224" i="2"/>
  <c r="H4225" i="2"/>
  <c r="I4225" i="2"/>
  <c r="K4225" i="2"/>
  <c r="L4225" i="2"/>
  <c r="H4226" i="2"/>
  <c r="I4226" i="2"/>
  <c r="K4226" i="2"/>
  <c r="L4226" i="2"/>
  <c r="H4227" i="2"/>
  <c r="I4227" i="2"/>
  <c r="K4227" i="2"/>
  <c r="L4227" i="2"/>
  <c r="H4228" i="2"/>
  <c r="I4228" i="2"/>
  <c r="K4228" i="2"/>
  <c r="L4228" i="2"/>
  <c r="H4229" i="2"/>
  <c r="I4229" i="2"/>
  <c r="K4229" i="2"/>
  <c r="L4229" i="2"/>
  <c r="H4230" i="2"/>
  <c r="I4230" i="2"/>
  <c r="K4230" i="2"/>
  <c r="L4230" i="2"/>
  <c r="H4231" i="2"/>
  <c r="I4231" i="2"/>
  <c r="K4231" i="2"/>
  <c r="L4231" i="2"/>
  <c r="H4232" i="2"/>
  <c r="I4232" i="2"/>
  <c r="K4232" i="2"/>
  <c r="L4232" i="2"/>
  <c r="H4233" i="2"/>
  <c r="I4233" i="2"/>
  <c r="K4233" i="2"/>
  <c r="L4233" i="2"/>
  <c r="H4234" i="2"/>
  <c r="I4234" i="2"/>
  <c r="K4234" i="2"/>
  <c r="L4234" i="2"/>
  <c r="H4235" i="2"/>
  <c r="I4235" i="2"/>
  <c r="K4235" i="2"/>
  <c r="L4235" i="2"/>
  <c r="H4236" i="2"/>
  <c r="I4236" i="2"/>
  <c r="K4236" i="2"/>
  <c r="L4236" i="2"/>
  <c r="H4237" i="2"/>
  <c r="I4237" i="2"/>
  <c r="K4237" i="2"/>
  <c r="L4237" i="2"/>
  <c r="H4238" i="2"/>
  <c r="I4238" i="2"/>
  <c r="K4238" i="2"/>
  <c r="L4238" i="2"/>
  <c r="H4239" i="2"/>
  <c r="I4239" i="2"/>
  <c r="K4239" i="2"/>
  <c r="L4239" i="2"/>
  <c r="H4240" i="2"/>
  <c r="I4240" i="2"/>
  <c r="K4240" i="2"/>
  <c r="L4240" i="2"/>
  <c r="H4241" i="2"/>
  <c r="I4241" i="2"/>
  <c r="K4241" i="2"/>
  <c r="L4241" i="2"/>
  <c r="H4242" i="2"/>
  <c r="I4242" i="2"/>
  <c r="K4242" i="2"/>
  <c r="L4242" i="2"/>
  <c r="H4243" i="2"/>
  <c r="I4243" i="2"/>
  <c r="K4243" i="2"/>
  <c r="L4243" i="2"/>
  <c r="H4244" i="2"/>
  <c r="I4244" i="2"/>
  <c r="K4244" i="2"/>
  <c r="L4244" i="2"/>
  <c r="H4245" i="2"/>
  <c r="I4245" i="2"/>
  <c r="K4245" i="2"/>
  <c r="L4245" i="2"/>
  <c r="H4246" i="2"/>
  <c r="I4246" i="2"/>
  <c r="K4246" i="2"/>
  <c r="L4246" i="2"/>
  <c r="H4247" i="2"/>
  <c r="I4247" i="2"/>
  <c r="K4247" i="2"/>
  <c r="L4247" i="2"/>
  <c r="H4248" i="2"/>
  <c r="I4248" i="2"/>
  <c r="K4248" i="2"/>
  <c r="L4248" i="2"/>
  <c r="H4249" i="2"/>
  <c r="I4249" i="2"/>
  <c r="K4249" i="2"/>
  <c r="L4249" i="2"/>
  <c r="H4250" i="2"/>
  <c r="I4250" i="2"/>
  <c r="K4250" i="2"/>
  <c r="L4250" i="2"/>
  <c r="H4251" i="2"/>
  <c r="I4251" i="2"/>
  <c r="K4251" i="2"/>
  <c r="L4251" i="2"/>
  <c r="H4252" i="2"/>
  <c r="I4252" i="2"/>
  <c r="K4252" i="2"/>
  <c r="L4252" i="2"/>
  <c r="H4253" i="2"/>
  <c r="I4253" i="2"/>
  <c r="K4253" i="2"/>
  <c r="L4253" i="2"/>
  <c r="H4254" i="2"/>
  <c r="I4254" i="2"/>
  <c r="K4254" i="2"/>
  <c r="L4254" i="2"/>
  <c r="H4255" i="2"/>
  <c r="I4255" i="2"/>
  <c r="K4255" i="2"/>
  <c r="L4255" i="2"/>
  <c r="H4256" i="2"/>
  <c r="I4256" i="2"/>
  <c r="K4256" i="2"/>
  <c r="L4256" i="2"/>
  <c r="H4257" i="2"/>
  <c r="I4257" i="2"/>
  <c r="K4257" i="2"/>
  <c r="L4257" i="2"/>
  <c r="H4258" i="2"/>
  <c r="I4258" i="2"/>
  <c r="K4258" i="2"/>
  <c r="L4258" i="2"/>
  <c r="H4259" i="2"/>
  <c r="I4259" i="2"/>
  <c r="K4259" i="2"/>
  <c r="L4259" i="2"/>
  <c r="H4260" i="2"/>
  <c r="I4260" i="2"/>
  <c r="K4260" i="2"/>
  <c r="L4260" i="2"/>
  <c r="H4261" i="2"/>
  <c r="I4261" i="2"/>
  <c r="K4261" i="2"/>
  <c r="L4261" i="2"/>
  <c r="H4262" i="2"/>
  <c r="I4262" i="2"/>
  <c r="K4262" i="2"/>
  <c r="L4262" i="2"/>
  <c r="H4263" i="2"/>
  <c r="I4263" i="2"/>
  <c r="K4263" i="2"/>
  <c r="L4263" i="2"/>
  <c r="H4264" i="2"/>
  <c r="I4264" i="2"/>
  <c r="K4264" i="2"/>
  <c r="L4264" i="2"/>
  <c r="H4265" i="2"/>
  <c r="I4265" i="2"/>
  <c r="K4265" i="2"/>
  <c r="L4265" i="2"/>
  <c r="H4266" i="2"/>
  <c r="I4266" i="2"/>
  <c r="K4266" i="2"/>
  <c r="L4266" i="2"/>
  <c r="H4267" i="2"/>
  <c r="I4267" i="2"/>
  <c r="K4267" i="2"/>
  <c r="L4267" i="2"/>
  <c r="H4268" i="2"/>
  <c r="I4268" i="2"/>
  <c r="K4268" i="2"/>
  <c r="L4268" i="2"/>
  <c r="H4269" i="2"/>
  <c r="I4269" i="2"/>
  <c r="K4269" i="2"/>
  <c r="L4269" i="2"/>
  <c r="H4270" i="2"/>
  <c r="I4270" i="2"/>
  <c r="K4270" i="2"/>
  <c r="L4270" i="2"/>
  <c r="H4271" i="2"/>
  <c r="I4271" i="2"/>
  <c r="K4271" i="2"/>
  <c r="L4271" i="2"/>
  <c r="H4272" i="2"/>
  <c r="I4272" i="2"/>
  <c r="K4272" i="2"/>
  <c r="L4272" i="2"/>
  <c r="H4273" i="2"/>
  <c r="I4273" i="2"/>
  <c r="K4273" i="2"/>
  <c r="L4273" i="2"/>
  <c r="H4274" i="2"/>
  <c r="I4274" i="2"/>
  <c r="K4274" i="2"/>
  <c r="L4274" i="2"/>
  <c r="H4275" i="2"/>
  <c r="I4275" i="2"/>
  <c r="K4275" i="2"/>
  <c r="L4275" i="2"/>
  <c r="H4276" i="2"/>
  <c r="I4276" i="2"/>
  <c r="K4276" i="2"/>
  <c r="L4276" i="2"/>
  <c r="H4277" i="2"/>
  <c r="I4277" i="2"/>
  <c r="K4277" i="2"/>
  <c r="L4277" i="2"/>
  <c r="H4278" i="2"/>
  <c r="I4278" i="2"/>
  <c r="K4278" i="2"/>
  <c r="L4278" i="2"/>
  <c r="H4279" i="2"/>
  <c r="I4279" i="2"/>
  <c r="K4279" i="2"/>
  <c r="L4279" i="2"/>
  <c r="H4280" i="2"/>
  <c r="I4280" i="2"/>
  <c r="K4280" i="2"/>
  <c r="L4280" i="2"/>
  <c r="H4281" i="2"/>
  <c r="I4281" i="2"/>
  <c r="K4281" i="2"/>
  <c r="L4281" i="2"/>
  <c r="H4282" i="2"/>
  <c r="I4282" i="2"/>
  <c r="K4282" i="2"/>
  <c r="L4282" i="2"/>
  <c r="H4283" i="2"/>
  <c r="I4283" i="2"/>
  <c r="K4283" i="2"/>
  <c r="L4283" i="2"/>
  <c r="H4284" i="2"/>
  <c r="I4284" i="2"/>
  <c r="K4284" i="2"/>
  <c r="L4284" i="2"/>
  <c r="H4285" i="2"/>
  <c r="I4285" i="2"/>
  <c r="K4285" i="2"/>
  <c r="L4285" i="2"/>
  <c r="H4286" i="2"/>
  <c r="I4286" i="2"/>
  <c r="K4286" i="2"/>
  <c r="L4286" i="2"/>
  <c r="H4287" i="2"/>
  <c r="I4287" i="2"/>
  <c r="K4287" i="2"/>
  <c r="L4287" i="2"/>
  <c r="H4288" i="2"/>
  <c r="I4288" i="2"/>
  <c r="K4288" i="2"/>
  <c r="L4288" i="2"/>
  <c r="H4289" i="2"/>
  <c r="I4289" i="2"/>
  <c r="K4289" i="2"/>
  <c r="L4289" i="2"/>
  <c r="H4290" i="2"/>
  <c r="I4290" i="2"/>
  <c r="K4290" i="2"/>
  <c r="L4290" i="2"/>
  <c r="H4291" i="2"/>
  <c r="I4291" i="2"/>
  <c r="K4291" i="2"/>
  <c r="L4291" i="2"/>
  <c r="H4292" i="2"/>
  <c r="I4292" i="2"/>
  <c r="K4292" i="2"/>
  <c r="L4292" i="2"/>
  <c r="H4293" i="2"/>
  <c r="I4293" i="2"/>
  <c r="K4293" i="2"/>
  <c r="L4293" i="2"/>
  <c r="H4294" i="2"/>
  <c r="I4294" i="2"/>
  <c r="K4294" i="2"/>
  <c r="L4294" i="2"/>
  <c r="H4295" i="2"/>
  <c r="I4295" i="2"/>
  <c r="K4295" i="2"/>
  <c r="L4295" i="2"/>
  <c r="H4296" i="2"/>
  <c r="I4296" i="2"/>
  <c r="K4296" i="2"/>
  <c r="L4296" i="2"/>
  <c r="H4297" i="2"/>
  <c r="I4297" i="2"/>
  <c r="K4297" i="2"/>
  <c r="L4297" i="2"/>
  <c r="H4298" i="2"/>
  <c r="I4298" i="2"/>
  <c r="K4298" i="2"/>
  <c r="L4298" i="2"/>
  <c r="H4299" i="2"/>
  <c r="I4299" i="2"/>
  <c r="K4299" i="2"/>
  <c r="L4299" i="2"/>
  <c r="H4300" i="2"/>
  <c r="I4300" i="2"/>
  <c r="K4300" i="2"/>
  <c r="L4300" i="2"/>
  <c r="H4301" i="2"/>
  <c r="I4301" i="2"/>
  <c r="K4301" i="2"/>
  <c r="L4301" i="2"/>
  <c r="H4302" i="2"/>
  <c r="I4302" i="2"/>
  <c r="K4302" i="2"/>
  <c r="L4302" i="2"/>
  <c r="H4303" i="2"/>
  <c r="I4303" i="2"/>
  <c r="K4303" i="2"/>
  <c r="L4303" i="2"/>
  <c r="H4304" i="2"/>
  <c r="I4304" i="2"/>
  <c r="K4304" i="2"/>
  <c r="L4304" i="2"/>
  <c r="H4305" i="2"/>
  <c r="I4305" i="2"/>
  <c r="K4305" i="2"/>
  <c r="L4305" i="2"/>
  <c r="H4306" i="2"/>
  <c r="I4306" i="2"/>
  <c r="K4306" i="2"/>
  <c r="L4306" i="2"/>
  <c r="H4307" i="2"/>
  <c r="I4307" i="2"/>
  <c r="K4307" i="2"/>
  <c r="L4307" i="2"/>
  <c r="H4308" i="2"/>
  <c r="I4308" i="2"/>
  <c r="K4308" i="2"/>
  <c r="L4308" i="2"/>
  <c r="H4309" i="2"/>
  <c r="I4309" i="2"/>
  <c r="K4309" i="2"/>
  <c r="L4309" i="2"/>
  <c r="H4310" i="2"/>
  <c r="I4310" i="2"/>
  <c r="K4310" i="2"/>
  <c r="L4310" i="2"/>
  <c r="H4311" i="2"/>
  <c r="I4311" i="2"/>
  <c r="K4311" i="2"/>
  <c r="L4311" i="2"/>
  <c r="H4312" i="2"/>
  <c r="I4312" i="2"/>
  <c r="K4312" i="2"/>
  <c r="L4312" i="2"/>
  <c r="H4313" i="2"/>
  <c r="I4313" i="2"/>
  <c r="K4313" i="2"/>
  <c r="L4313" i="2"/>
  <c r="H4314" i="2"/>
  <c r="I4314" i="2"/>
  <c r="K4314" i="2"/>
  <c r="L4314" i="2"/>
  <c r="H4315" i="2"/>
  <c r="I4315" i="2"/>
  <c r="K4315" i="2"/>
  <c r="L4315" i="2"/>
  <c r="H4316" i="2"/>
  <c r="I4316" i="2"/>
  <c r="K4316" i="2"/>
  <c r="L4316" i="2"/>
  <c r="H4317" i="2"/>
  <c r="I4317" i="2"/>
  <c r="K4317" i="2"/>
  <c r="L4317" i="2"/>
  <c r="H4318" i="2"/>
  <c r="I4318" i="2"/>
  <c r="K4318" i="2"/>
  <c r="L4318" i="2"/>
  <c r="H4319" i="2"/>
  <c r="I4319" i="2"/>
  <c r="K4319" i="2"/>
  <c r="L4319" i="2"/>
  <c r="H4320" i="2"/>
  <c r="I4320" i="2"/>
  <c r="K4320" i="2"/>
  <c r="L4320" i="2"/>
  <c r="H4321" i="2"/>
  <c r="I4321" i="2"/>
  <c r="K4321" i="2"/>
  <c r="L4321" i="2"/>
  <c r="H4322" i="2"/>
  <c r="I4322" i="2"/>
  <c r="K4322" i="2"/>
  <c r="L4322" i="2"/>
  <c r="H4323" i="2"/>
  <c r="I4323" i="2"/>
  <c r="K4323" i="2"/>
  <c r="L4323" i="2"/>
  <c r="H4324" i="2"/>
  <c r="I4324" i="2"/>
  <c r="K4324" i="2"/>
  <c r="L4324" i="2"/>
  <c r="H4325" i="2"/>
  <c r="I4325" i="2"/>
  <c r="K4325" i="2"/>
  <c r="L4325" i="2"/>
  <c r="H4326" i="2"/>
  <c r="I4326" i="2"/>
  <c r="K4326" i="2"/>
  <c r="L4326" i="2"/>
  <c r="H4327" i="2"/>
  <c r="I4327" i="2"/>
  <c r="K4327" i="2"/>
  <c r="L4327" i="2"/>
  <c r="H4328" i="2"/>
  <c r="I4328" i="2"/>
  <c r="K4328" i="2"/>
  <c r="L4328" i="2"/>
  <c r="H4329" i="2"/>
  <c r="I4329" i="2"/>
  <c r="K4329" i="2"/>
  <c r="L4329" i="2"/>
  <c r="H4330" i="2"/>
  <c r="I4330" i="2"/>
  <c r="K4330" i="2"/>
  <c r="L4330" i="2"/>
  <c r="H4331" i="2"/>
  <c r="I4331" i="2"/>
  <c r="K4331" i="2"/>
  <c r="L4331" i="2"/>
  <c r="H4332" i="2"/>
  <c r="I4332" i="2"/>
  <c r="K4332" i="2"/>
  <c r="L4332" i="2"/>
  <c r="H4333" i="2"/>
  <c r="I4333" i="2"/>
  <c r="K4333" i="2"/>
  <c r="L4333" i="2"/>
  <c r="H4334" i="2"/>
  <c r="I4334" i="2"/>
  <c r="K4334" i="2"/>
  <c r="L4334" i="2"/>
  <c r="H4335" i="2"/>
  <c r="I4335" i="2"/>
  <c r="K4335" i="2"/>
  <c r="L4335" i="2"/>
  <c r="H4336" i="2"/>
  <c r="I4336" i="2"/>
  <c r="K4336" i="2"/>
  <c r="L4336" i="2"/>
  <c r="H4337" i="2"/>
  <c r="I4337" i="2"/>
  <c r="K4337" i="2"/>
  <c r="L4337" i="2"/>
  <c r="H4338" i="2"/>
  <c r="I4338" i="2"/>
  <c r="K4338" i="2"/>
  <c r="L4338" i="2"/>
  <c r="H4339" i="2"/>
  <c r="I4339" i="2"/>
  <c r="K4339" i="2"/>
  <c r="L4339" i="2"/>
  <c r="H4340" i="2"/>
  <c r="I4340" i="2"/>
  <c r="K4340" i="2"/>
  <c r="L4340" i="2"/>
  <c r="H4341" i="2"/>
  <c r="I4341" i="2"/>
  <c r="K4341" i="2"/>
  <c r="L4341" i="2"/>
  <c r="H4342" i="2"/>
  <c r="I4342" i="2"/>
  <c r="K4342" i="2"/>
  <c r="L4342" i="2"/>
  <c r="H4343" i="2"/>
  <c r="I4343" i="2"/>
  <c r="K4343" i="2"/>
  <c r="L4343" i="2"/>
  <c r="H4344" i="2"/>
  <c r="I4344" i="2"/>
  <c r="K4344" i="2"/>
  <c r="L4344" i="2"/>
  <c r="H4345" i="2"/>
  <c r="I4345" i="2"/>
  <c r="K4345" i="2"/>
  <c r="L4345" i="2"/>
  <c r="H4346" i="2"/>
  <c r="I4346" i="2"/>
  <c r="K4346" i="2"/>
  <c r="L4346" i="2"/>
  <c r="H4347" i="2"/>
  <c r="I4347" i="2"/>
  <c r="K4347" i="2"/>
  <c r="L4347" i="2"/>
  <c r="H4348" i="2"/>
  <c r="I4348" i="2"/>
  <c r="K4348" i="2"/>
  <c r="L4348" i="2"/>
  <c r="H4349" i="2"/>
  <c r="I4349" i="2"/>
  <c r="K4349" i="2"/>
  <c r="L4349" i="2"/>
  <c r="H4350" i="2"/>
  <c r="I4350" i="2"/>
  <c r="K4350" i="2"/>
  <c r="L4350" i="2"/>
  <c r="H4351" i="2"/>
  <c r="I4351" i="2"/>
  <c r="K4351" i="2"/>
  <c r="L4351" i="2"/>
  <c r="H4352" i="2"/>
  <c r="I4352" i="2"/>
  <c r="K4352" i="2"/>
  <c r="L4352" i="2"/>
  <c r="H4353" i="2"/>
  <c r="I4353" i="2"/>
  <c r="K4353" i="2"/>
  <c r="L4353" i="2"/>
  <c r="H4354" i="2"/>
  <c r="I4354" i="2"/>
  <c r="K4354" i="2"/>
  <c r="L4354" i="2"/>
  <c r="H4355" i="2"/>
  <c r="I4355" i="2"/>
  <c r="K4355" i="2"/>
  <c r="L4355" i="2"/>
  <c r="H4356" i="2"/>
  <c r="I4356" i="2"/>
  <c r="K4356" i="2"/>
  <c r="L4356" i="2"/>
  <c r="H4357" i="2"/>
  <c r="I4357" i="2"/>
  <c r="K4357" i="2"/>
  <c r="L4357" i="2"/>
  <c r="H4358" i="2"/>
  <c r="I4358" i="2"/>
  <c r="K4358" i="2"/>
  <c r="L4358" i="2"/>
  <c r="H4359" i="2"/>
  <c r="I4359" i="2"/>
  <c r="K4359" i="2"/>
  <c r="L4359" i="2"/>
  <c r="H4360" i="2"/>
  <c r="I4360" i="2"/>
  <c r="K4360" i="2"/>
  <c r="L4360" i="2"/>
  <c r="H4361" i="2"/>
  <c r="I4361" i="2"/>
  <c r="K4361" i="2"/>
  <c r="L4361" i="2"/>
  <c r="H4362" i="2"/>
  <c r="I4362" i="2"/>
  <c r="K4362" i="2"/>
  <c r="L4362" i="2"/>
  <c r="H4363" i="2"/>
  <c r="I4363" i="2"/>
  <c r="K4363" i="2"/>
  <c r="L4363" i="2"/>
  <c r="H4364" i="2"/>
  <c r="I4364" i="2"/>
  <c r="K4364" i="2"/>
  <c r="L4364" i="2"/>
  <c r="H4365" i="2"/>
  <c r="I4365" i="2"/>
  <c r="K4365" i="2"/>
  <c r="L4365" i="2"/>
  <c r="H4366" i="2"/>
  <c r="I4366" i="2"/>
  <c r="K4366" i="2"/>
  <c r="L4366" i="2"/>
  <c r="H4367" i="2"/>
  <c r="I4367" i="2"/>
  <c r="K4367" i="2"/>
  <c r="L4367" i="2"/>
  <c r="H4368" i="2"/>
  <c r="I4368" i="2"/>
  <c r="K4368" i="2"/>
  <c r="L4368" i="2"/>
  <c r="H4369" i="2"/>
  <c r="I4369" i="2"/>
  <c r="K4369" i="2"/>
  <c r="L4369" i="2"/>
  <c r="H4370" i="2"/>
  <c r="I4370" i="2"/>
  <c r="K4370" i="2"/>
  <c r="L4370" i="2"/>
  <c r="H4371" i="2"/>
  <c r="I4371" i="2"/>
  <c r="K4371" i="2"/>
  <c r="L4371" i="2"/>
  <c r="H4372" i="2"/>
  <c r="I4372" i="2"/>
  <c r="K4372" i="2"/>
  <c r="L4372" i="2"/>
  <c r="H4373" i="2"/>
  <c r="I4373" i="2"/>
  <c r="K4373" i="2"/>
  <c r="L4373" i="2"/>
  <c r="H4374" i="2"/>
  <c r="I4374" i="2"/>
  <c r="K4374" i="2"/>
  <c r="L4374" i="2"/>
  <c r="H4375" i="2"/>
  <c r="I4375" i="2"/>
  <c r="K4375" i="2"/>
  <c r="L4375" i="2"/>
  <c r="H4376" i="2"/>
  <c r="I4376" i="2"/>
  <c r="K4376" i="2"/>
  <c r="L4376" i="2"/>
  <c r="H4377" i="2"/>
  <c r="I4377" i="2"/>
  <c r="K4377" i="2"/>
  <c r="L4377" i="2"/>
  <c r="H4378" i="2"/>
  <c r="I4378" i="2"/>
  <c r="K4378" i="2"/>
  <c r="L4378" i="2"/>
  <c r="H4379" i="2"/>
  <c r="I4379" i="2"/>
  <c r="K4379" i="2"/>
  <c r="L4379" i="2"/>
  <c r="H4380" i="2"/>
  <c r="I4380" i="2"/>
  <c r="K4380" i="2"/>
  <c r="L4380" i="2"/>
  <c r="H4381" i="2"/>
  <c r="I4381" i="2"/>
  <c r="K4381" i="2"/>
  <c r="L4381" i="2"/>
  <c r="H4382" i="2"/>
  <c r="I4382" i="2"/>
  <c r="K4382" i="2"/>
  <c r="L4382" i="2"/>
  <c r="H4383" i="2"/>
  <c r="I4383" i="2"/>
  <c r="K4383" i="2"/>
  <c r="L4383" i="2"/>
  <c r="H4384" i="2"/>
  <c r="I4384" i="2"/>
  <c r="K4384" i="2"/>
  <c r="L4384" i="2"/>
  <c r="H4385" i="2"/>
  <c r="I4385" i="2"/>
  <c r="K4385" i="2"/>
  <c r="L4385" i="2"/>
  <c r="H4386" i="2"/>
  <c r="I4386" i="2"/>
  <c r="K4386" i="2"/>
  <c r="L4386" i="2"/>
  <c r="H4387" i="2"/>
  <c r="I4387" i="2"/>
  <c r="K4387" i="2"/>
  <c r="L4387" i="2"/>
  <c r="H4388" i="2"/>
  <c r="I4388" i="2"/>
  <c r="K4388" i="2"/>
  <c r="L4388" i="2"/>
  <c r="H4389" i="2"/>
  <c r="I4389" i="2"/>
  <c r="K4389" i="2"/>
  <c r="L4389" i="2"/>
  <c r="H4390" i="2"/>
  <c r="I4390" i="2"/>
  <c r="K4390" i="2"/>
  <c r="L4390" i="2"/>
  <c r="H4391" i="2"/>
  <c r="I4391" i="2"/>
  <c r="K4391" i="2"/>
  <c r="L4391" i="2"/>
  <c r="H4392" i="2"/>
  <c r="I4392" i="2"/>
  <c r="K4392" i="2"/>
  <c r="L4392" i="2"/>
  <c r="H4393" i="2"/>
  <c r="I4393" i="2"/>
  <c r="K4393" i="2"/>
  <c r="L4393" i="2"/>
  <c r="H4394" i="2"/>
  <c r="I4394" i="2"/>
  <c r="K4394" i="2"/>
  <c r="L4394" i="2"/>
  <c r="H4395" i="2"/>
  <c r="I4395" i="2"/>
  <c r="K4395" i="2"/>
  <c r="L4395" i="2"/>
  <c r="H4396" i="2"/>
  <c r="I4396" i="2"/>
  <c r="K4396" i="2"/>
  <c r="L4396" i="2"/>
  <c r="H4397" i="2"/>
  <c r="I4397" i="2"/>
  <c r="K4397" i="2"/>
  <c r="L4397" i="2"/>
  <c r="H4398" i="2"/>
  <c r="I4398" i="2"/>
  <c r="K4398" i="2"/>
  <c r="L4398" i="2"/>
  <c r="H4399" i="2"/>
  <c r="I4399" i="2"/>
  <c r="K4399" i="2"/>
  <c r="L4399" i="2"/>
  <c r="H4400" i="2"/>
  <c r="I4400" i="2"/>
  <c r="K4400" i="2"/>
  <c r="L4400" i="2"/>
  <c r="H4401" i="2"/>
  <c r="I4401" i="2"/>
  <c r="K4401" i="2"/>
  <c r="L4401" i="2"/>
  <c r="H4402" i="2"/>
  <c r="I4402" i="2"/>
  <c r="K4402" i="2"/>
  <c r="L4402" i="2"/>
  <c r="H4403" i="2"/>
  <c r="I4403" i="2"/>
  <c r="K4403" i="2"/>
  <c r="L4403" i="2"/>
  <c r="H4404" i="2"/>
  <c r="I4404" i="2"/>
  <c r="K4404" i="2"/>
  <c r="L4404" i="2"/>
  <c r="H4405" i="2"/>
  <c r="I4405" i="2"/>
  <c r="K4405" i="2"/>
  <c r="L4405" i="2"/>
  <c r="H4406" i="2"/>
  <c r="I4406" i="2"/>
  <c r="K4406" i="2"/>
  <c r="L4406" i="2"/>
  <c r="H4407" i="2"/>
  <c r="I4407" i="2"/>
  <c r="K4407" i="2"/>
  <c r="L4407" i="2"/>
  <c r="H4408" i="2"/>
  <c r="I4408" i="2"/>
  <c r="K4408" i="2"/>
  <c r="L4408" i="2"/>
  <c r="H4409" i="2"/>
  <c r="I4409" i="2"/>
  <c r="K4409" i="2"/>
  <c r="L4409" i="2"/>
  <c r="H4410" i="2"/>
  <c r="I4410" i="2"/>
  <c r="K4410" i="2"/>
  <c r="L4410" i="2"/>
  <c r="H4411" i="2"/>
  <c r="I4411" i="2"/>
  <c r="K4411" i="2"/>
  <c r="L4411" i="2"/>
  <c r="H4412" i="2"/>
  <c r="I4412" i="2"/>
  <c r="K4412" i="2"/>
  <c r="L4412" i="2"/>
  <c r="H4413" i="2"/>
  <c r="I4413" i="2"/>
  <c r="K4413" i="2"/>
  <c r="L4413" i="2"/>
  <c r="H4414" i="2"/>
  <c r="I4414" i="2"/>
  <c r="K4414" i="2"/>
  <c r="L4414" i="2"/>
  <c r="H4415" i="2"/>
  <c r="I4415" i="2"/>
  <c r="K4415" i="2"/>
  <c r="L4415" i="2"/>
  <c r="H4416" i="2"/>
  <c r="I4416" i="2"/>
  <c r="K4416" i="2"/>
  <c r="L4416" i="2"/>
  <c r="H4417" i="2"/>
  <c r="I4417" i="2"/>
  <c r="K4417" i="2"/>
  <c r="L4417" i="2"/>
  <c r="H4418" i="2"/>
  <c r="I4418" i="2"/>
  <c r="K4418" i="2"/>
  <c r="L4418" i="2"/>
  <c r="H4419" i="2"/>
  <c r="I4419" i="2"/>
  <c r="K4419" i="2"/>
  <c r="L4419" i="2"/>
  <c r="H4420" i="2"/>
  <c r="I4420" i="2"/>
  <c r="K4420" i="2"/>
  <c r="L4420" i="2"/>
  <c r="H4421" i="2"/>
  <c r="I4421" i="2"/>
  <c r="K4421" i="2"/>
  <c r="L4421" i="2"/>
  <c r="H4422" i="2"/>
  <c r="I4422" i="2"/>
  <c r="K4422" i="2"/>
  <c r="L4422" i="2"/>
  <c r="H4423" i="2"/>
  <c r="I4423" i="2"/>
  <c r="K4423" i="2"/>
  <c r="L4423" i="2"/>
  <c r="H4424" i="2"/>
  <c r="I4424" i="2"/>
  <c r="K4424" i="2"/>
  <c r="L4424" i="2"/>
  <c r="H4425" i="2"/>
  <c r="I4425" i="2"/>
  <c r="K4425" i="2"/>
  <c r="L4425" i="2"/>
  <c r="H4426" i="2"/>
  <c r="I4426" i="2"/>
  <c r="K4426" i="2"/>
  <c r="L4426" i="2"/>
  <c r="H4427" i="2"/>
  <c r="I4427" i="2"/>
  <c r="K4427" i="2"/>
  <c r="L4427" i="2"/>
  <c r="H4428" i="2"/>
  <c r="I4428" i="2"/>
  <c r="K4428" i="2"/>
  <c r="L4428" i="2"/>
  <c r="H4429" i="2"/>
  <c r="I4429" i="2"/>
  <c r="K4429" i="2"/>
  <c r="L4429" i="2"/>
  <c r="H4430" i="2"/>
  <c r="I4430" i="2"/>
  <c r="K4430" i="2"/>
  <c r="L4430" i="2"/>
  <c r="H4431" i="2"/>
  <c r="I4431" i="2"/>
  <c r="K4431" i="2"/>
  <c r="L4431" i="2"/>
  <c r="H4432" i="2"/>
  <c r="I4432" i="2"/>
  <c r="K4432" i="2"/>
  <c r="L4432" i="2"/>
  <c r="H4433" i="2"/>
  <c r="I4433" i="2"/>
  <c r="K4433" i="2"/>
  <c r="L4433" i="2"/>
  <c r="H4434" i="2"/>
  <c r="I4434" i="2"/>
  <c r="K4434" i="2"/>
  <c r="L4434" i="2"/>
  <c r="H4435" i="2"/>
  <c r="I4435" i="2"/>
  <c r="K4435" i="2"/>
  <c r="L4435" i="2"/>
  <c r="H4436" i="2"/>
  <c r="I4436" i="2"/>
  <c r="K4436" i="2"/>
  <c r="L4436" i="2"/>
  <c r="H4437" i="2"/>
  <c r="I4437" i="2"/>
  <c r="K4437" i="2"/>
  <c r="L4437" i="2"/>
  <c r="H4438" i="2"/>
  <c r="I4438" i="2"/>
  <c r="K4438" i="2"/>
  <c r="L4438" i="2"/>
  <c r="H4439" i="2"/>
  <c r="I4439" i="2"/>
  <c r="K4439" i="2"/>
  <c r="L4439" i="2"/>
  <c r="H4440" i="2"/>
  <c r="I4440" i="2"/>
  <c r="K4440" i="2"/>
  <c r="L4440" i="2"/>
  <c r="H4441" i="2"/>
  <c r="I4441" i="2"/>
  <c r="K4441" i="2"/>
  <c r="L4441" i="2"/>
  <c r="H4442" i="2"/>
  <c r="I4442" i="2"/>
  <c r="K4442" i="2"/>
  <c r="L4442" i="2"/>
  <c r="H4443" i="2"/>
  <c r="I4443" i="2"/>
  <c r="K4443" i="2"/>
  <c r="L4443" i="2"/>
  <c r="H4444" i="2"/>
  <c r="I4444" i="2"/>
  <c r="K4444" i="2"/>
  <c r="L4444" i="2"/>
  <c r="H4445" i="2"/>
  <c r="I4445" i="2"/>
  <c r="K4445" i="2"/>
  <c r="L4445" i="2"/>
  <c r="H4446" i="2"/>
  <c r="I4446" i="2"/>
  <c r="K4446" i="2"/>
  <c r="L4446" i="2"/>
  <c r="H4447" i="2"/>
  <c r="I4447" i="2"/>
  <c r="K4447" i="2"/>
  <c r="L4447" i="2"/>
  <c r="H4448" i="2"/>
  <c r="I4448" i="2"/>
  <c r="K4448" i="2"/>
  <c r="L4448" i="2"/>
  <c r="H4449" i="2"/>
  <c r="I4449" i="2"/>
  <c r="K4449" i="2"/>
  <c r="L4449" i="2"/>
  <c r="H4450" i="2"/>
  <c r="I4450" i="2"/>
  <c r="K4450" i="2"/>
  <c r="L4450" i="2"/>
  <c r="H4451" i="2"/>
  <c r="I4451" i="2"/>
  <c r="K4451" i="2"/>
  <c r="L4451" i="2"/>
  <c r="H4452" i="2"/>
  <c r="I4452" i="2"/>
  <c r="K4452" i="2"/>
  <c r="L4452" i="2"/>
  <c r="H4453" i="2"/>
  <c r="I4453" i="2"/>
  <c r="K4453" i="2"/>
  <c r="L4453" i="2"/>
  <c r="H4454" i="2"/>
  <c r="I4454" i="2"/>
  <c r="K4454" i="2"/>
  <c r="L4454" i="2"/>
  <c r="H4455" i="2"/>
  <c r="I4455" i="2"/>
  <c r="K4455" i="2"/>
  <c r="L4455" i="2"/>
  <c r="H4456" i="2"/>
  <c r="I4456" i="2"/>
  <c r="K4456" i="2"/>
  <c r="L4456" i="2"/>
  <c r="H4457" i="2"/>
  <c r="I4457" i="2"/>
  <c r="K4457" i="2"/>
  <c r="L4457" i="2"/>
  <c r="H4458" i="2"/>
  <c r="I4458" i="2"/>
  <c r="K4458" i="2"/>
  <c r="L4458" i="2"/>
  <c r="H4459" i="2"/>
  <c r="I4459" i="2"/>
  <c r="K4459" i="2"/>
  <c r="L4459" i="2"/>
  <c r="H4460" i="2"/>
  <c r="I4460" i="2"/>
  <c r="K4460" i="2"/>
  <c r="L4460" i="2"/>
  <c r="H4461" i="2"/>
  <c r="I4461" i="2"/>
  <c r="K4461" i="2"/>
  <c r="L4461" i="2"/>
  <c r="H4462" i="2"/>
  <c r="I4462" i="2"/>
  <c r="K4462" i="2"/>
  <c r="L4462" i="2"/>
  <c r="H4463" i="2"/>
  <c r="I4463" i="2"/>
  <c r="K4463" i="2"/>
  <c r="L4463" i="2"/>
  <c r="H4464" i="2"/>
  <c r="I4464" i="2"/>
  <c r="K4464" i="2"/>
  <c r="L4464" i="2"/>
  <c r="H4465" i="2"/>
  <c r="I4465" i="2"/>
  <c r="K4465" i="2"/>
  <c r="L4465" i="2"/>
  <c r="H4466" i="2"/>
  <c r="I4466" i="2"/>
  <c r="K4466" i="2"/>
  <c r="L4466" i="2"/>
  <c r="H4467" i="2"/>
  <c r="I4467" i="2"/>
  <c r="K4467" i="2"/>
  <c r="L4467" i="2"/>
  <c r="H4468" i="2"/>
  <c r="I4468" i="2"/>
  <c r="K4468" i="2"/>
  <c r="L4468" i="2"/>
  <c r="H4469" i="2"/>
  <c r="I4469" i="2"/>
  <c r="K4469" i="2"/>
  <c r="L4469" i="2"/>
  <c r="H4470" i="2"/>
  <c r="I4470" i="2"/>
  <c r="K4470" i="2"/>
  <c r="L4470" i="2"/>
  <c r="H4471" i="2"/>
  <c r="I4471" i="2"/>
  <c r="K4471" i="2"/>
  <c r="L4471" i="2"/>
  <c r="H4472" i="2"/>
  <c r="I4472" i="2"/>
  <c r="K4472" i="2"/>
  <c r="L4472" i="2"/>
  <c r="H4473" i="2"/>
  <c r="I4473" i="2"/>
  <c r="K4473" i="2"/>
  <c r="L4473" i="2"/>
  <c r="H4474" i="2"/>
  <c r="I4474" i="2"/>
  <c r="K4474" i="2"/>
  <c r="L4474" i="2"/>
  <c r="H4475" i="2"/>
  <c r="I4475" i="2"/>
  <c r="K4475" i="2"/>
  <c r="L4475" i="2"/>
  <c r="H4476" i="2"/>
  <c r="I4476" i="2"/>
  <c r="K4476" i="2"/>
  <c r="L4476" i="2"/>
  <c r="H4477" i="2"/>
  <c r="I4477" i="2"/>
  <c r="K4477" i="2"/>
  <c r="L4477" i="2"/>
  <c r="H4478" i="2"/>
  <c r="I4478" i="2"/>
  <c r="K4478" i="2"/>
  <c r="L4478" i="2"/>
  <c r="H4479" i="2"/>
  <c r="I4479" i="2"/>
  <c r="K4479" i="2"/>
  <c r="L4479" i="2"/>
  <c r="H4480" i="2"/>
  <c r="I4480" i="2"/>
  <c r="K4480" i="2"/>
  <c r="L4480" i="2"/>
  <c r="H4481" i="2"/>
  <c r="I4481" i="2"/>
  <c r="K4481" i="2"/>
  <c r="L4481" i="2"/>
  <c r="H4482" i="2"/>
  <c r="I4482" i="2"/>
  <c r="K4482" i="2"/>
  <c r="L4482" i="2"/>
  <c r="H4483" i="2"/>
  <c r="I4483" i="2"/>
  <c r="K4483" i="2"/>
  <c r="L4483" i="2"/>
  <c r="H4484" i="2"/>
  <c r="I4484" i="2"/>
  <c r="K4484" i="2"/>
  <c r="L4484" i="2"/>
  <c r="H4485" i="2"/>
  <c r="I4485" i="2"/>
  <c r="K4485" i="2"/>
  <c r="L4485" i="2"/>
  <c r="H4486" i="2"/>
  <c r="I4486" i="2"/>
  <c r="K4486" i="2"/>
  <c r="L4486" i="2"/>
  <c r="H4487" i="2"/>
  <c r="I4487" i="2"/>
  <c r="K4487" i="2"/>
  <c r="L4487" i="2"/>
  <c r="H4488" i="2"/>
  <c r="I4488" i="2"/>
  <c r="K4488" i="2"/>
  <c r="L4488" i="2"/>
  <c r="H4489" i="2"/>
  <c r="I4489" i="2"/>
  <c r="K4489" i="2"/>
  <c r="L4489" i="2"/>
  <c r="H4490" i="2"/>
  <c r="I4490" i="2"/>
  <c r="K4490" i="2"/>
  <c r="L4490" i="2"/>
  <c r="H4491" i="2"/>
  <c r="I4491" i="2"/>
  <c r="K4491" i="2"/>
  <c r="L4491" i="2"/>
  <c r="H4492" i="2"/>
  <c r="I4492" i="2"/>
  <c r="K4492" i="2"/>
  <c r="L4492" i="2"/>
  <c r="H4493" i="2"/>
  <c r="I4493" i="2"/>
  <c r="K4493" i="2"/>
  <c r="L4493" i="2"/>
  <c r="H4494" i="2"/>
  <c r="I4494" i="2"/>
  <c r="K4494" i="2"/>
  <c r="L4494" i="2"/>
  <c r="H4495" i="2"/>
  <c r="I4495" i="2"/>
  <c r="K4495" i="2"/>
  <c r="L4495" i="2"/>
  <c r="H4496" i="2"/>
  <c r="I4496" i="2"/>
  <c r="K4496" i="2"/>
  <c r="L4496" i="2"/>
  <c r="H4497" i="2"/>
  <c r="I4497" i="2"/>
  <c r="K4497" i="2"/>
  <c r="L4497" i="2"/>
  <c r="H4498" i="2"/>
  <c r="I4498" i="2"/>
  <c r="K4498" i="2"/>
  <c r="L4498" i="2"/>
  <c r="H4499" i="2"/>
  <c r="I4499" i="2"/>
  <c r="K4499" i="2"/>
  <c r="L4499" i="2"/>
  <c r="H4500" i="2"/>
  <c r="I4500" i="2"/>
  <c r="K4500" i="2"/>
  <c r="L4500" i="2"/>
  <c r="H4501" i="2"/>
  <c r="I4501" i="2"/>
  <c r="K4501" i="2"/>
  <c r="L4501" i="2"/>
  <c r="H4502" i="2"/>
  <c r="I4502" i="2"/>
  <c r="K4502" i="2"/>
  <c r="L4502" i="2"/>
  <c r="H4503" i="2"/>
  <c r="I4503" i="2"/>
  <c r="K4503" i="2"/>
  <c r="L4503" i="2"/>
  <c r="H4504" i="2"/>
  <c r="I4504" i="2"/>
  <c r="K4504" i="2"/>
  <c r="L4504" i="2"/>
  <c r="H4505" i="2"/>
  <c r="I4505" i="2"/>
  <c r="K4505" i="2"/>
  <c r="L4505" i="2"/>
  <c r="H4506" i="2"/>
  <c r="I4506" i="2"/>
  <c r="K4506" i="2"/>
  <c r="L4506" i="2"/>
  <c r="H4507" i="2"/>
  <c r="I4507" i="2"/>
  <c r="K4507" i="2"/>
  <c r="L4507" i="2"/>
  <c r="H4508" i="2"/>
  <c r="I4508" i="2"/>
  <c r="K4508" i="2"/>
  <c r="L4508" i="2"/>
  <c r="H4509" i="2"/>
  <c r="I4509" i="2"/>
  <c r="K4509" i="2"/>
  <c r="L4509" i="2"/>
  <c r="H4510" i="2"/>
  <c r="I4510" i="2"/>
  <c r="K4510" i="2"/>
  <c r="L4510" i="2"/>
  <c r="H4511" i="2"/>
  <c r="I4511" i="2"/>
  <c r="K4511" i="2"/>
  <c r="L4511" i="2"/>
  <c r="H4512" i="2"/>
  <c r="I4512" i="2"/>
  <c r="K4512" i="2"/>
  <c r="L4512" i="2"/>
  <c r="H4513" i="2"/>
  <c r="I4513" i="2"/>
  <c r="K4513" i="2"/>
  <c r="L4513" i="2"/>
  <c r="H4514" i="2"/>
  <c r="I4514" i="2"/>
  <c r="K4514" i="2"/>
  <c r="L4514" i="2"/>
  <c r="H4515" i="2"/>
  <c r="I4515" i="2"/>
  <c r="K4515" i="2"/>
  <c r="L4515" i="2"/>
  <c r="H4516" i="2"/>
  <c r="I4516" i="2"/>
  <c r="K4516" i="2"/>
  <c r="L4516" i="2"/>
  <c r="H4517" i="2"/>
  <c r="I4517" i="2"/>
  <c r="K4517" i="2"/>
  <c r="L4517" i="2"/>
  <c r="H4518" i="2"/>
  <c r="I4518" i="2"/>
  <c r="K4518" i="2"/>
  <c r="L4518" i="2"/>
  <c r="H4519" i="2"/>
  <c r="I4519" i="2"/>
  <c r="K4519" i="2"/>
  <c r="L4519" i="2"/>
  <c r="H4520" i="2"/>
  <c r="I4520" i="2"/>
  <c r="K4520" i="2"/>
  <c r="L4520" i="2"/>
  <c r="H4521" i="2"/>
  <c r="I4521" i="2"/>
  <c r="K4521" i="2"/>
  <c r="L4521" i="2"/>
  <c r="H4522" i="2"/>
  <c r="I4522" i="2"/>
  <c r="K4522" i="2"/>
  <c r="L4522" i="2"/>
  <c r="H4523" i="2"/>
  <c r="I4523" i="2"/>
  <c r="K4523" i="2"/>
  <c r="L4523" i="2"/>
  <c r="H4524" i="2"/>
  <c r="I4524" i="2"/>
  <c r="K4524" i="2"/>
  <c r="L4524" i="2"/>
  <c r="H4525" i="2"/>
  <c r="I4525" i="2"/>
  <c r="K4525" i="2"/>
  <c r="L4525" i="2"/>
  <c r="H4526" i="2"/>
  <c r="I4526" i="2"/>
  <c r="K4526" i="2"/>
  <c r="L4526" i="2"/>
  <c r="H4527" i="2"/>
  <c r="I4527" i="2"/>
  <c r="K4527" i="2"/>
  <c r="L4527" i="2"/>
  <c r="H4528" i="2"/>
  <c r="I4528" i="2"/>
  <c r="K4528" i="2"/>
  <c r="L4528" i="2"/>
  <c r="H4529" i="2"/>
  <c r="I4529" i="2"/>
  <c r="K4529" i="2"/>
  <c r="L4529" i="2"/>
  <c r="H4530" i="2"/>
  <c r="I4530" i="2"/>
  <c r="K4530" i="2"/>
  <c r="L4530" i="2"/>
  <c r="H4531" i="2"/>
  <c r="I4531" i="2"/>
  <c r="K4531" i="2"/>
  <c r="L4531" i="2"/>
  <c r="H4532" i="2"/>
  <c r="I4532" i="2"/>
  <c r="K4532" i="2"/>
  <c r="L4532" i="2"/>
  <c r="H4533" i="2"/>
  <c r="I4533" i="2"/>
  <c r="K4533" i="2"/>
  <c r="L4533" i="2"/>
  <c r="H4534" i="2"/>
  <c r="I4534" i="2"/>
  <c r="K4534" i="2"/>
  <c r="L4534" i="2"/>
  <c r="H4535" i="2"/>
  <c r="I4535" i="2"/>
  <c r="K4535" i="2"/>
  <c r="L4535" i="2"/>
  <c r="H4536" i="2"/>
  <c r="I4536" i="2"/>
  <c r="K4536" i="2"/>
  <c r="L4536" i="2"/>
  <c r="H4537" i="2"/>
  <c r="I4537" i="2"/>
  <c r="K4537" i="2"/>
  <c r="L4537" i="2"/>
  <c r="H4538" i="2"/>
  <c r="I4538" i="2"/>
  <c r="K4538" i="2"/>
  <c r="L4538" i="2"/>
  <c r="H4539" i="2"/>
  <c r="I4539" i="2"/>
  <c r="K4539" i="2"/>
  <c r="L4539" i="2"/>
  <c r="H4540" i="2"/>
  <c r="I4540" i="2"/>
  <c r="K4540" i="2"/>
  <c r="L4540" i="2"/>
  <c r="H4541" i="2"/>
  <c r="I4541" i="2"/>
  <c r="K4541" i="2"/>
  <c r="L4541" i="2"/>
  <c r="H4542" i="2"/>
  <c r="I4542" i="2"/>
  <c r="K4542" i="2"/>
  <c r="L4542" i="2"/>
  <c r="H4543" i="2"/>
  <c r="I4543" i="2"/>
  <c r="K4543" i="2"/>
  <c r="L4543" i="2"/>
  <c r="H4544" i="2"/>
  <c r="I4544" i="2"/>
  <c r="K4544" i="2"/>
  <c r="L4544" i="2"/>
  <c r="H4545" i="2"/>
  <c r="I4545" i="2"/>
  <c r="K4545" i="2"/>
  <c r="L4545" i="2"/>
  <c r="H4546" i="2"/>
  <c r="I4546" i="2"/>
  <c r="K4546" i="2"/>
  <c r="L4546" i="2"/>
  <c r="H4547" i="2"/>
  <c r="I4547" i="2"/>
  <c r="K4547" i="2"/>
  <c r="L4547" i="2"/>
  <c r="H4548" i="2"/>
  <c r="I4548" i="2"/>
  <c r="K4548" i="2"/>
  <c r="L4548" i="2"/>
  <c r="H4549" i="2"/>
  <c r="I4549" i="2"/>
  <c r="K4549" i="2"/>
  <c r="L4549" i="2"/>
  <c r="H4550" i="2"/>
  <c r="I4550" i="2"/>
  <c r="K4550" i="2"/>
  <c r="L4550" i="2"/>
  <c r="H4551" i="2"/>
  <c r="I4551" i="2"/>
  <c r="K4551" i="2"/>
  <c r="L4551" i="2"/>
  <c r="H4552" i="2"/>
  <c r="I4552" i="2"/>
  <c r="K4552" i="2"/>
  <c r="L4552" i="2"/>
  <c r="H4553" i="2"/>
  <c r="I4553" i="2"/>
  <c r="K4553" i="2"/>
  <c r="L4553" i="2"/>
  <c r="H4554" i="2"/>
  <c r="I4554" i="2"/>
  <c r="K4554" i="2"/>
  <c r="L4554" i="2"/>
  <c r="H4555" i="2"/>
  <c r="I4555" i="2"/>
  <c r="K4555" i="2"/>
  <c r="L4555" i="2"/>
  <c r="H4556" i="2"/>
  <c r="I4556" i="2"/>
  <c r="K4556" i="2"/>
  <c r="L4556" i="2"/>
  <c r="H4557" i="2"/>
  <c r="I4557" i="2"/>
  <c r="K4557" i="2"/>
  <c r="L4557" i="2"/>
  <c r="H4558" i="2"/>
  <c r="I4558" i="2"/>
  <c r="K4558" i="2"/>
  <c r="L4558" i="2"/>
  <c r="H4559" i="2"/>
  <c r="I4559" i="2"/>
  <c r="K4559" i="2"/>
  <c r="L4559" i="2"/>
  <c r="H4560" i="2"/>
  <c r="I4560" i="2"/>
  <c r="K4560" i="2"/>
  <c r="L4560" i="2"/>
  <c r="H4561" i="2"/>
  <c r="I4561" i="2"/>
  <c r="K4561" i="2"/>
  <c r="L4561" i="2"/>
  <c r="H4562" i="2"/>
  <c r="I4562" i="2"/>
  <c r="K4562" i="2"/>
  <c r="L4562" i="2"/>
  <c r="H4563" i="2"/>
  <c r="I4563" i="2"/>
  <c r="K4563" i="2"/>
  <c r="L4563" i="2"/>
  <c r="H4564" i="2"/>
  <c r="I4564" i="2"/>
  <c r="K4564" i="2"/>
  <c r="L4564" i="2"/>
  <c r="H4565" i="2"/>
  <c r="I4565" i="2"/>
  <c r="K4565" i="2"/>
  <c r="L4565" i="2"/>
  <c r="H4566" i="2"/>
  <c r="I4566" i="2"/>
  <c r="K4566" i="2"/>
  <c r="L4566" i="2"/>
  <c r="H4567" i="2"/>
  <c r="I4567" i="2"/>
  <c r="K4567" i="2"/>
  <c r="L4567" i="2"/>
  <c r="H4568" i="2"/>
  <c r="I4568" i="2"/>
  <c r="K4568" i="2"/>
  <c r="L4568" i="2"/>
  <c r="H4569" i="2"/>
  <c r="I4569" i="2"/>
  <c r="K4569" i="2"/>
  <c r="L4569" i="2"/>
  <c r="H4570" i="2"/>
  <c r="I4570" i="2"/>
  <c r="K4570" i="2"/>
  <c r="L4570" i="2"/>
  <c r="H4571" i="2"/>
  <c r="I4571" i="2"/>
  <c r="K4571" i="2"/>
  <c r="L4571" i="2"/>
  <c r="H4572" i="2"/>
  <c r="I4572" i="2"/>
  <c r="K4572" i="2"/>
  <c r="L4572" i="2"/>
  <c r="H4573" i="2"/>
  <c r="I4573" i="2"/>
  <c r="K4573" i="2"/>
  <c r="L4573" i="2"/>
  <c r="H4574" i="2"/>
  <c r="I4574" i="2"/>
  <c r="K4574" i="2"/>
  <c r="L4574" i="2"/>
  <c r="H4575" i="2"/>
  <c r="I4575" i="2"/>
  <c r="K4575" i="2"/>
  <c r="L4575" i="2"/>
  <c r="H4576" i="2"/>
  <c r="I4576" i="2"/>
  <c r="K4576" i="2"/>
  <c r="L4576" i="2"/>
  <c r="H4577" i="2"/>
  <c r="I4577" i="2"/>
  <c r="K4577" i="2"/>
  <c r="L4577" i="2"/>
  <c r="H4578" i="2"/>
  <c r="I4578" i="2"/>
  <c r="K4578" i="2"/>
  <c r="L4578" i="2"/>
  <c r="H4579" i="2"/>
  <c r="I4579" i="2"/>
  <c r="K4579" i="2"/>
  <c r="L4579" i="2"/>
  <c r="H4580" i="2"/>
  <c r="I4580" i="2"/>
  <c r="K4580" i="2"/>
  <c r="L4580" i="2"/>
  <c r="H4581" i="2"/>
  <c r="I4581" i="2"/>
  <c r="K4581" i="2"/>
  <c r="L4581" i="2"/>
  <c r="H4582" i="2"/>
  <c r="I4582" i="2"/>
  <c r="K4582" i="2"/>
  <c r="L4582" i="2"/>
  <c r="H4583" i="2"/>
  <c r="I4583" i="2"/>
  <c r="K4583" i="2"/>
  <c r="L4583" i="2"/>
  <c r="H4584" i="2"/>
  <c r="I4584" i="2"/>
  <c r="K4584" i="2"/>
  <c r="L4584" i="2"/>
  <c r="H4585" i="2"/>
  <c r="I4585" i="2"/>
  <c r="K4585" i="2"/>
  <c r="L4585" i="2"/>
  <c r="H4586" i="2"/>
  <c r="I4586" i="2"/>
  <c r="K4586" i="2"/>
  <c r="L4586" i="2"/>
  <c r="H4587" i="2"/>
  <c r="I4587" i="2"/>
  <c r="K4587" i="2"/>
  <c r="L4587" i="2"/>
  <c r="H4588" i="2"/>
  <c r="I4588" i="2"/>
  <c r="K4588" i="2"/>
  <c r="L4588" i="2"/>
  <c r="H4589" i="2"/>
  <c r="I4589" i="2"/>
  <c r="K4589" i="2"/>
  <c r="L4589" i="2"/>
  <c r="H4590" i="2"/>
  <c r="I4590" i="2"/>
  <c r="K4590" i="2"/>
  <c r="L4590" i="2"/>
  <c r="H4591" i="2"/>
  <c r="I4591" i="2"/>
  <c r="K4591" i="2"/>
  <c r="L4591" i="2"/>
  <c r="H4592" i="2"/>
  <c r="I4592" i="2"/>
  <c r="K4592" i="2"/>
  <c r="L4592" i="2"/>
  <c r="H4593" i="2"/>
  <c r="I4593" i="2"/>
  <c r="K4593" i="2"/>
  <c r="L4593" i="2"/>
  <c r="H4594" i="2"/>
  <c r="I4594" i="2"/>
  <c r="K4594" i="2"/>
  <c r="L4594" i="2"/>
  <c r="H4595" i="2"/>
  <c r="I4595" i="2"/>
  <c r="K4595" i="2"/>
  <c r="L4595" i="2"/>
  <c r="H4596" i="2"/>
  <c r="I4596" i="2"/>
  <c r="K4596" i="2"/>
  <c r="L4596" i="2"/>
  <c r="H4597" i="2"/>
  <c r="I4597" i="2"/>
  <c r="K4597" i="2"/>
  <c r="L4597" i="2"/>
  <c r="H4598" i="2"/>
  <c r="I4598" i="2"/>
  <c r="K4598" i="2"/>
  <c r="L4598" i="2"/>
  <c r="H4599" i="2"/>
  <c r="I4599" i="2"/>
  <c r="K4599" i="2"/>
  <c r="L4599" i="2"/>
  <c r="H4600" i="2"/>
  <c r="I4600" i="2"/>
  <c r="K4600" i="2"/>
  <c r="L4600" i="2"/>
  <c r="H4601" i="2"/>
  <c r="I4601" i="2"/>
  <c r="K4601" i="2"/>
  <c r="L4601" i="2"/>
  <c r="H4602" i="2"/>
  <c r="I4602" i="2"/>
  <c r="K4602" i="2"/>
  <c r="L4602" i="2"/>
  <c r="H4603" i="2"/>
  <c r="I4603" i="2"/>
  <c r="K4603" i="2"/>
  <c r="L4603" i="2"/>
  <c r="H4604" i="2"/>
  <c r="I4604" i="2"/>
  <c r="K4604" i="2"/>
  <c r="L4604" i="2"/>
  <c r="H4605" i="2"/>
  <c r="I4605" i="2"/>
  <c r="K4605" i="2"/>
  <c r="L4605" i="2"/>
  <c r="H4606" i="2"/>
  <c r="I4606" i="2"/>
  <c r="K4606" i="2"/>
  <c r="L4606" i="2"/>
  <c r="H4607" i="2"/>
  <c r="I4607" i="2"/>
  <c r="K4607" i="2"/>
  <c r="L4607" i="2"/>
  <c r="H4608" i="2"/>
  <c r="I4608" i="2"/>
  <c r="K4608" i="2"/>
  <c r="L4608" i="2"/>
  <c r="H4609" i="2"/>
  <c r="I4609" i="2"/>
  <c r="K4609" i="2"/>
  <c r="L4609" i="2"/>
  <c r="H4610" i="2"/>
  <c r="I4610" i="2"/>
  <c r="K4610" i="2"/>
  <c r="L4610" i="2"/>
  <c r="H4611" i="2"/>
  <c r="I4611" i="2"/>
  <c r="K4611" i="2"/>
  <c r="L4611" i="2"/>
  <c r="H4612" i="2"/>
  <c r="I4612" i="2"/>
  <c r="K4612" i="2"/>
  <c r="L4612" i="2"/>
  <c r="H4613" i="2"/>
  <c r="I4613" i="2"/>
  <c r="K4613" i="2"/>
  <c r="L4613" i="2"/>
  <c r="H4614" i="2"/>
  <c r="I4614" i="2"/>
  <c r="K4614" i="2"/>
  <c r="L4614" i="2"/>
  <c r="H4615" i="2"/>
  <c r="I4615" i="2"/>
  <c r="K4615" i="2"/>
  <c r="L4615" i="2"/>
  <c r="H4616" i="2"/>
  <c r="I4616" i="2"/>
  <c r="K4616" i="2"/>
  <c r="L4616" i="2"/>
  <c r="H4617" i="2"/>
  <c r="I4617" i="2"/>
  <c r="K4617" i="2"/>
  <c r="L4617" i="2"/>
  <c r="H4618" i="2"/>
  <c r="I4618" i="2"/>
  <c r="K4618" i="2"/>
  <c r="L4618" i="2"/>
  <c r="H4619" i="2"/>
  <c r="I4619" i="2"/>
  <c r="K4619" i="2"/>
  <c r="L4619" i="2"/>
  <c r="H4620" i="2"/>
  <c r="I4620" i="2"/>
  <c r="K4620" i="2"/>
  <c r="L4620" i="2"/>
  <c r="H4621" i="2"/>
  <c r="I4621" i="2"/>
  <c r="K4621" i="2"/>
  <c r="L4621" i="2"/>
  <c r="H4622" i="2"/>
  <c r="I4622" i="2"/>
  <c r="K4622" i="2"/>
  <c r="L4622" i="2"/>
  <c r="H4623" i="2"/>
  <c r="I4623" i="2"/>
  <c r="K4623" i="2"/>
  <c r="L4623" i="2"/>
  <c r="H4624" i="2"/>
  <c r="I4624" i="2"/>
  <c r="K4624" i="2"/>
  <c r="L4624" i="2"/>
  <c r="H4625" i="2"/>
  <c r="I4625" i="2"/>
  <c r="K4625" i="2"/>
  <c r="L4625" i="2"/>
  <c r="H4626" i="2"/>
  <c r="I4626" i="2"/>
  <c r="K4626" i="2"/>
  <c r="L4626" i="2"/>
  <c r="H4627" i="2"/>
  <c r="I4627" i="2"/>
  <c r="K4627" i="2"/>
  <c r="L4627" i="2"/>
  <c r="H4628" i="2"/>
  <c r="I4628" i="2"/>
  <c r="K4628" i="2"/>
  <c r="L4628" i="2"/>
  <c r="H4629" i="2"/>
  <c r="I4629" i="2"/>
  <c r="K4629" i="2"/>
  <c r="L4629" i="2"/>
  <c r="H4630" i="2"/>
  <c r="I4630" i="2"/>
  <c r="K4630" i="2"/>
  <c r="L4630" i="2"/>
  <c r="H4631" i="2"/>
  <c r="I4631" i="2"/>
  <c r="K4631" i="2"/>
  <c r="L4631" i="2"/>
  <c r="H4632" i="2"/>
  <c r="I4632" i="2"/>
  <c r="K4632" i="2"/>
  <c r="L4632" i="2"/>
  <c r="H4633" i="2"/>
  <c r="I4633" i="2"/>
  <c r="K4633" i="2"/>
  <c r="L4633" i="2"/>
  <c r="H4634" i="2"/>
  <c r="I4634" i="2"/>
  <c r="K4634" i="2"/>
  <c r="L4634" i="2"/>
  <c r="H4635" i="2"/>
  <c r="I4635" i="2"/>
  <c r="K4635" i="2"/>
  <c r="L4635" i="2"/>
  <c r="H4636" i="2"/>
  <c r="I4636" i="2"/>
  <c r="K4636" i="2"/>
  <c r="L4636" i="2"/>
  <c r="H4637" i="2"/>
  <c r="I4637" i="2"/>
  <c r="K4637" i="2"/>
  <c r="L4637" i="2"/>
  <c r="H4638" i="2"/>
  <c r="I4638" i="2"/>
  <c r="K4638" i="2"/>
  <c r="L4638" i="2"/>
  <c r="H4639" i="2"/>
  <c r="I4639" i="2"/>
  <c r="K4639" i="2"/>
  <c r="L4639" i="2"/>
  <c r="H4640" i="2"/>
  <c r="I4640" i="2"/>
  <c r="K4640" i="2"/>
  <c r="L4640" i="2"/>
  <c r="H4641" i="2"/>
  <c r="I4641" i="2"/>
  <c r="K4641" i="2"/>
  <c r="L4641" i="2"/>
  <c r="H4642" i="2"/>
  <c r="I4642" i="2"/>
  <c r="K4642" i="2"/>
  <c r="L4642" i="2"/>
  <c r="H4643" i="2"/>
  <c r="I4643" i="2"/>
  <c r="K4643" i="2"/>
  <c r="L4643" i="2"/>
  <c r="H4644" i="2"/>
  <c r="I4644" i="2"/>
  <c r="K4644" i="2"/>
  <c r="L4644" i="2"/>
  <c r="H4645" i="2"/>
  <c r="I4645" i="2"/>
  <c r="K4645" i="2"/>
  <c r="L4645" i="2"/>
  <c r="H4646" i="2"/>
  <c r="I4646" i="2"/>
  <c r="K4646" i="2"/>
  <c r="L4646" i="2"/>
  <c r="H4647" i="2"/>
  <c r="I4647" i="2"/>
  <c r="K4647" i="2"/>
  <c r="L4647" i="2"/>
  <c r="H4648" i="2"/>
  <c r="I4648" i="2"/>
  <c r="K4648" i="2"/>
  <c r="L4648" i="2"/>
  <c r="H4649" i="2"/>
  <c r="I4649" i="2"/>
  <c r="K4649" i="2"/>
  <c r="L4649" i="2"/>
  <c r="H4650" i="2"/>
  <c r="I4650" i="2"/>
  <c r="K4650" i="2"/>
  <c r="L4650" i="2"/>
  <c r="H4651" i="2"/>
  <c r="I4651" i="2"/>
  <c r="K4651" i="2"/>
  <c r="L4651" i="2"/>
  <c r="H4652" i="2"/>
  <c r="I4652" i="2"/>
  <c r="K4652" i="2"/>
  <c r="L4652" i="2"/>
  <c r="H4653" i="2"/>
  <c r="I4653" i="2"/>
  <c r="K4653" i="2"/>
  <c r="L4653" i="2"/>
  <c r="H4654" i="2"/>
  <c r="I4654" i="2"/>
  <c r="K4654" i="2"/>
  <c r="L4654" i="2"/>
  <c r="H4655" i="2"/>
  <c r="I4655" i="2"/>
  <c r="K4655" i="2"/>
  <c r="L4655" i="2"/>
  <c r="H4656" i="2"/>
  <c r="I4656" i="2"/>
  <c r="K4656" i="2"/>
  <c r="L4656" i="2"/>
  <c r="H4657" i="2"/>
  <c r="I4657" i="2"/>
  <c r="K4657" i="2"/>
  <c r="L4657" i="2"/>
  <c r="H4658" i="2"/>
  <c r="I4658" i="2"/>
  <c r="K4658" i="2"/>
  <c r="L4658" i="2"/>
  <c r="H4659" i="2"/>
  <c r="I4659" i="2"/>
  <c r="K4659" i="2"/>
  <c r="L4659" i="2"/>
  <c r="H4660" i="2"/>
  <c r="I4660" i="2"/>
  <c r="K4660" i="2"/>
  <c r="L4660" i="2"/>
  <c r="H4661" i="2"/>
  <c r="I4661" i="2"/>
  <c r="K4661" i="2"/>
  <c r="L4661" i="2"/>
  <c r="H4662" i="2"/>
  <c r="I4662" i="2"/>
  <c r="K4662" i="2"/>
  <c r="L4662" i="2"/>
  <c r="H4663" i="2"/>
  <c r="I4663" i="2"/>
  <c r="K4663" i="2"/>
  <c r="L4663" i="2"/>
  <c r="H4664" i="2"/>
  <c r="I4664" i="2"/>
  <c r="K4664" i="2"/>
  <c r="L4664" i="2"/>
  <c r="H4665" i="2"/>
  <c r="I4665" i="2"/>
  <c r="K4665" i="2"/>
  <c r="L4665" i="2"/>
  <c r="H4666" i="2"/>
  <c r="I4666" i="2"/>
  <c r="K4666" i="2"/>
  <c r="L4666" i="2"/>
  <c r="H4667" i="2"/>
  <c r="I4667" i="2"/>
  <c r="K4667" i="2"/>
  <c r="L4667" i="2"/>
  <c r="H4668" i="2"/>
  <c r="I4668" i="2"/>
  <c r="K4668" i="2"/>
  <c r="L4668" i="2"/>
  <c r="H4669" i="2"/>
  <c r="I4669" i="2"/>
  <c r="K4669" i="2"/>
  <c r="L4669" i="2"/>
  <c r="H4670" i="2"/>
  <c r="I4670" i="2"/>
  <c r="K4670" i="2"/>
  <c r="L4670" i="2"/>
  <c r="H4671" i="2"/>
  <c r="I4671" i="2"/>
  <c r="K4671" i="2"/>
  <c r="L4671" i="2"/>
  <c r="H4672" i="2"/>
  <c r="I4672" i="2"/>
  <c r="K4672" i="2"/>
  <c r="L4672" i="2"/>
  <c r="H4673" i="2"/>
  <c r="I4673" i="2"/>
  <c r="K4673" i="2"/>
  <c r="L4673" i="2"/>
  <c r="H4674" i="2"/>
  <c r="I4674" i="2"/>
  <c r="K4674" i="2"/>
  <c r="L4674" i="2"/>
  <c r="H4675" i="2"/>
  <c r="I4675" i="2"/>
  <c r="K4675" i="2"/>
  <c r="L4675" i="2"/>
  <c r="H4676" i="2"/>
  <c r="I4676" i="2"/>
  <c r="K4676" i="2"/>
  <c r="L4676" i="2"/>
  <c r="H4677" i="2"/>
  <c r="I4677" i="2"/>
  <c r="K4677" i="2"/>
  <c r="L4677" i="2"/>
  <c r="H4678" i="2"/>
  <c r="I4678" i="2"/>
  <c r="K4678" i="2"/>
  <c r="L4678" i="2"/>
  <c r="H4679" i="2"/>
  <c r="I4679" i="2"/>
  <c r="K4679" i="2"/>
  <c r="L4679" i="2"/>
  <c r="H4680" i="2"/>
  <c r="I4680" i="2"/>
  <c r="K4680" i="2"/>
  <c r="L4680" i="2"/>
  <c r="H4681" i="2"/>
  <c r="I4681" i="2"/>
  <c r="K4681" i="2"/>
  <c r="L4681" i="2"/>
  <c r="H4682" i="2"/>
  <c r="I4682" i="2"/>
  <c r="K4682" i="2"/>
  <c r="L4682" i="2"/>
  <c r="H4683" i="2"/>
  <c r="I4683" i="2"/>
  <c r="K4683" i="2"/>
  <c r="L4683" i="2"/>
  <c r="H4684" i="2"/>
  <c r="I4684" i="2"/>
  <c r="K4684" i="2"/>
  <c r="L4684" i="2"/>
  <c r="H4685" i="2"/>
  <c r="I4685" i="2"/>
  <c r="K4685" i="2"/>
  <c r="L4685" i="2"/>
  <c r="H4686" i="2"/>
  <c r="I4686" i="2"/>
  <c r="K4686" i="2"/>
  <c r="L4686" i="2"/>
  <c r="H4687" i="2"/>
  <c r="I4687" i="2"/>
  <c r="K4687" i="2"/>
  <c r="L4687" i="2"/>
  <c r="H4688" i="2"/>
  <c r="I4688" i="2"/>
  <c r="K4688" i="2"/>
  <c r="L4688" i="2"/>
  <c r="H4689" i="2"/>
  <c r="I4689" i="2"/>
  <c r="K4689" i="2"/>
  <c r="L4689" i="2"/>
  <c r="H4690" i="2"/>
  <c r="I4690" i="2"/>
  <c r="K4690" i="2"/>
  <c r="L4690" i="2"/>
  <c r="H4691" i="2"/>
  <c r="I4691" i="2"/>
  <c r="K4691" i="2"/>
  <c r="L4691" i="2"/>
  <c r="H4692" i="2"/>
  <c r="I4692" i="2"/>
  <c r="K4692" i="2"/>
  <c r="L4692" i="2"/>
  <c r="H4693" i="2"/>
  <c r="I4693" i="2"/>
  <c r="K4693" i="2"/>
  <c r="L4693" i="2"/>
  <c r="H4694" i="2"/>
  <c r="I4694" i="2"/>
  <c r="K4694" i="2"/>
  <c r="L4694" i="2"/>
  <c r="H4695" i="2"/>
  <c r="I4695" i="2"/>
  <c r="K4695" i="2"/>
  <c r="L4695" i="2"/>
  <c r="H4696" i="2"/>
  <c r="I4696" i="2"/>
  <c r="K4696" i="2"/>
  <c r="L4696" i="2"/>
  <c r="H4697" i="2"/>
  <c r="I4697" i="2"/>
  <c r="K4697" i="2"/>
  <c r="L4697" i="2"/>
  <c r="H4698" i="2"/>
  <c r="I4698" i="2"/>
  <c r="K4698" i="2"/>
  <c r="L4698" i="2"/>
  <c r="H4699" i="2"/>
  <c r="I4699" i="2"/>
  <c r="K4699" i="2"/>
  <c r="L4699" i="2"/>
  <c r="H4700" i="2"/>
  <c r="I4700" i="2"/>
  <c r="K4700" i="2"/>
  <c r="L4700" i="2"/>
  <c r="H4701" i="2"/>
  <c r="I4701" i="2"/>
  <c r="K4701" i="2"/>
  <c r="L4701" i="2"/>
  <c r="H4702" i="2"/>
  <c r="I4702" i="2"/>
  <c r="K4702" i="2"/>
  <c r="L4702" i="2"/>
  <c r="H4703" i="2"/>
  <c r="I4703" i="2"/>
  <c r="K4703" i="2"/>
  <c r="L4703" i="2"/>
  <c r="H4704" i="2"/>
  <c r="I4704" i="2"/>
  <c r="K4704" i="2"/>
  <c r="L4704" i="2"/>
  <c r="H4705" i="2"/>
  <c r="I4705" i="2"/>
  <c r="K4705" i="2"/>
  <c r="L4705" i="2"/>
  <c r="H4706" i="2"/>
  <c r="I4706" i="2"/>
  <c r="K4706" i="2"/>
  <c r="L4706" i="2"/>
  <c r="H4707" i="2"/>
  <c r="I4707" i="2"/>
  <c r="K4707" i="2"/>
  <c r="L4707" i="2"/>
  <c r="H4708" i="2"/>
  <c r="I4708" i="2"/>
  <c r="K4708" i="2"/>
  <c r="L4708" i="2"/>
  <c r="H4709" i="2"/>
  <c r="I4709" i="2"/>
  <c r="K4709" i="2"/>
  <c r="L4709" i="2"/>
  <c r="H4710" i="2"/>
  <c r="I4710" i="2"/>
  <c r="K4710" i="2"/>
  <c r="L4710" i="2"/>
  <c r="H4711" i="2"/>
  <c r="I4711" i="2"/>
  <c r="K4711" i="2"/>
  <c r="L4711" i="2"/>
  <c r="H4712" i="2"/>
  <c r="I4712" i="2"/>
  <c r="K4712" i="2"/>
  <c r="L4712" i="2"/>
  <c r="H4713" i="2"/>
  <c r="I4713" i="2"/>
  <c r="K4713" i="2"/>
  <c r="L4713" i="2"/>
  <c r="H4714" i="2"/>
  <c r="I4714" i="2"/>
  <c r="K4714" i="2"/>
  <c r="L4714" i="2"/>
  <c r="H4715" i="2"/>
  <c r="I4715" i="2"/>
  <c r="K4715" i="2"/>
  <c r="L4715" i="2"/>
  <c r="H4716" i="2"/>
  <c r="I4716" i="2"/>
  <c r="K4716" i="2"/>
  <c r="L4716" i="2"/>
  <c r="H4717" i="2"/>
  <c r="I4717" i="2"/>
  <c r="K4717" i="2"/>
  <c r="L4717" i="2"/>
  <c r="H4718" i="2"/>
  <c r="I4718" i="2"/>
  <c r="K4718" i="2"/>
  <c r="L4718" i="2"/>
  <c r="H4719" i="2"/>
  <c r="I4719" i="2"/>
  <c r="K4719" i="2"/>
  <c r="L4719" i="2"/>
  <c r="H4720" i="2"/>
  <c r="I4720" i="2"/>
  <c r="K4720" i="2"/>
  <c r="L4720" i="2"/>
  <c r="H4721" i="2"/>
  <c r="I4721" i="2"/>
  <c r="K4721" i="2"/>
  <c r="L4721" i="2"/>
  <c r="H4722" i="2"/>
  <c r="I4722" i="2"/>
  <c r="K4722" i="2"/>
  <c r="L4722" i="2"/>
  <c r="H4723" i="2"/>
  <c r="I4723" i="2"/>
  <c r="K4723" i="2"/>
  <c r="L4723" i="2"/>
  <c r="H4724" i="2"/>
  <c r="I4724" i="2"/>
  <c r="K4724" i="2"/>
  <c r="L4724" i="2"/>
  <c r="H4725" i="2"/>
  <c r="I4725" i="2"/>
  <c r="K4725" i="2"/>
  <c r="L4725" i="2"/>
  <c r="H4726" i="2"/>
  <c r="I4726" i="2"/>
  <c r="K4726" i="2"/>
  <c r="L4726" i="2"/>
  <c r="H4727" i="2"/>
  <c r="I4727" i="2"/>
  <c r="K4727" i="2"/>
  <c r="L4727" i="2"/>
  <c r="H4728" i="2"/>
  <c r="I4728" i="2"/>
  <c r="K4728" i="2"/>
  <c r="L4728" i="2"/>
  <c r="H4729" i="2"/>
  <c r="I4729" i="2"/>
  <c r="K4729" i="2"/>
  <c r="L4729" i="2"/>
  <c r="H4730" i="2"/>
  <c r="I4730" i="2"/>
  <c r="K4730" i="2"/>
  <c r="L4730" i="2"/>
  <c r="H4731" i="2"/>
  <c r="I4731" i="2"/>
  <c r="K4731" i="2"/>
  <c r="L4731" i="2"/>
  <c r="H4732" i="2"/>
  <c r="I4732" i="2"/>
  <c r="K4732" i="2"/>
  <c r="L4732" i="2"/>
  <c r="H4733" i="2"/>
  <c r="I4733" i="2"/>
  <c r="K4733" i="2"/>
  <c r="L4733" i="2"/>
  <c r="H4734" i="2"/>
  <c r="I4734" i="2"/>
  <c r="K4734" i="2"/>
  <c r="L4734" i="2"/>
  <c r="H4735" i="2"/>
  <c r="I4735" i="2"/>
  <c r="K4735" i="2"/>
  <c r="L4735" i="2"/>
  <c r="H4736" i="2"/>
  <c r="I4736" i="2"/>
  <c r="K4736" i="2"/>
  <c r="L4736" i="2"/>
  <c r="H4737" i="2"/>
  <c r="I4737" i="2"/>
  <c r="K4737" i="2"/>
  <c r="L4737" i="2"/>
  <c r="H4738" i="2"/>
  <c r="I4738" i="2"/>
  <c r="K4738" i="2"/>
  <c r="L4738" i="2"/>
  <c r="H4739" i="2"/>
  <c r="I4739" i="2"/>
  <c r="K4739" i="2"/>
  <c r="L4739" i="2"/>
  <c r="H4740" i="2"/>
  <c r="I4740" i="2"/>
  <c r="K4740" i="2"/>
  <c r="L4740" i="2"/>
  <c r="H4741" i="2"/>
  <c r="I4741" i="2"/>
  <c r="K4741" i="2"/>
  <c r="L4741" i="2"/>
  <c r="H4742" i="2"/>
  <c r="I4742" i="2"/>
  <c r="K4742" i="2"/>
  <c r="L4742" i="2"/>
  <c r="H4743" i="2"/>
  <c r="I4743" i="2"/>
  <c r="K4743" i="2"/>
  <c r="L4743" i="2"/>
  <c r="H4744" i="2"/>
  <c r="I4744" i="2"/>
  <c r="K4744" i="2"/>
  <c r="L4744" i="2"/>
  <c r="H4745" i="2"/>
  <c r="I4745" i="2"/>
  <c r="K4745" i="2"/>
  <c r="L4745" i="2"/>
  <c r="H4746" i="2"/>
  <c r="I4746" i="2"/>
  <c r="K4746" i="2"/>
  <c r="L4746" i="2"/>
  <c r="H4747" i="2"/>
  <c r="I4747" i="2"/>
  <c r="K4747" i="2"/>
  <c r="L4747" i="2"/>
  <c r="H4748" i="2"/>
  <c r="I4748" i="2"/>
  <c r="K4748" i="2"/>
  <c r="L4748" i="2"/>
  <c r="H4749" i="2"/>
  <c r="I4749" i="2"/>
  <c r="K4749" i="2"/>
  <c r="L4749" i="2"/>
  <c r="H4750" i="2"/>
  <c r="I4750" i="2"/>
  <c r="K4750" i="2"/>
  <c r="L4750" i="2"/>
  <c r="H4751" i="2"/>
  <c r="I4751" i="2"/>
  <c r="K4751" i="2"/>
  <c r="L4751" i="2"/>
  <c r="H4752" i="2"/>
  <c r="I4752" i="2"/>
  <c r="K4752" i="2"/>
  <c r="L4752" i="2"/>
  <c r="H4753" i="2"/>
  <c r="I4753" i="2"/>
  <c r="K4753" i="2"/>
  <c r="L4753" i="2"/>
  <c r="H4754" i="2"/>
  <c r="I4754" i="2"/>
  <c r="K4754" i="2"/>
  <c r="L4754" i="2"/>
  <c r="H4755" i="2"/>
  <c r="I4755" i="2"/>
  <c r="K4755" i="2"/>
  <c r="L4755" i="2"/>
  <c r="H4756" i="2"/>
  <c r="I4756" i="2"/>
  <c r="K4756" i="2"/>
  <c r="L4756" i="2"/>
  <c r="H4757" i="2"/>
  <c r="I4757" i="2"/>
  <c r="K4757" i="2"/>
  <c r="L4757" i="2"/>
  <c r="H4758" i="2"/>
  <c r="I4758" i="2"/>
  <c r="K4758" i="2"/>
  <c r="L4758" i="2"/>
  <c r="H4759" i="2"/>
  <c r="I4759" i="2"/>
  <c r="K4759" i="2"/>
  <c r="L4759" i="2"/>
  <c r="H4760" i="2"/>
  <c r="I4760" i="2"/>
  <c r="K4760" i="2"/>
  <c r="L4760" i="2"/>
  <c r="H4761" i="2"/>
  <c r="I4761" i="2"/>
  <c r="K4761" i="2"/>
  <c r="L4761" i="2"/>
  <c r="H4762" i="2"/>
  <c r="I4762" i="2"/>
  <c r="K4762" i="2"/>
  <c r="L4762" i="2"/>
  <c r="H4763" i="2"/>
  <c r="I4763" i="2"/>
  <c r="K4763" i="2"/>
  <c r="L4763" i="2"/>
  <c r="H4764" i="2"/>
  <c r="I4764" i="2"/>
  <c r="K4764" i="2"/>
  <c r="L4764" i="2"/>
  <c r="H4765" i="2"/>
  <c r="I4765" i="2"/>
  <c r="K4765" i="2"/>
  <c r="L4765" i="2"/>
  <c r="H4766" i="2"/>
  <c r="I4766" i="2"/>
  <c r="K4766" i="2"/>
  <c r="L4766" i="2"/>
  <c r="H4767" i="2"/>
  <c r="I4767" i="2"/>
  <c r="K4767" i="2"/>
  <c r="L4767" i="2"/>
  <c r="H4768" i="2"/>
  <c r="I4768" i="2"/>
  <c r="K4768" i="2"/>
  <c r="L4768" i="2"/>
  <c r="H4769" i="2"/>
  <c r="I4769" i="2"/>
  <c r="K4769" i="2"/>
  <c r="L4769" i="2"/>
  <c r="H4770" i="2"/>
  <c r="I4770" i="2"/>
  <c r="K4770" i="2"/>
  <c r="L4770" i="2"/>
  <c r="H4771" i="2"/>
  <c r="I4771" i="2"/>
  <c r="K4771" i="2"/>
  <c r="L4771" i="2"/>
  <c r="H4772" i="2"/>
  <c r="I4772" i="2"/>
  <c r="K4772" i="2"/>
  <c r="L4772" i="2"/>
  <c r="H4773" i="2"/>
  <c r="I4773" i="2"/>
  <c r="K4773" i="2"/>
  <c r="L4773" i="2"/>
  <c r="H4774" i="2"/>
  <c r="I4774" i="2"/>
  <c r="K4774" i="2"/>
  <c r="L4774" i="2"/>
  <c r="H4775" i="2"/>
  <c r="I4775" i="2"/>
  <c r="K4775" i="2"/>
  <c r="L4775" i="2"/>
  <c r="H4776" i="2"/>
  <c r="I4776" i="2"/>
  <c r="K4776" i="2"/>
  <c r="L4776" i="2"/>
  <c r="H4777" i="2"/>
  <c r="I4777" i="2"/>
  <c r="K4777" i="2"/>
  <c r="L4777" i="2"/>
  <c r="H4778" i="2"/>
  <c r="I4778" i="2"/>
  <c r="K4778" i="2"/>
  <c r="L4778" i="2"/>
  <c r="H4779" i="2"/>
  <c r="I4779" i="2"/>
  <c r="K4779" i="2"/>
  <c r="L4779" i="2"/>
  <c r="H4780" i="2"/>
  <c r="I4780" i="2"/>
  <c r="K4780" i="2"/>
  <c r="L4780" i="2"/>
  <c r="H4781" i="2"/>
  <c r="I4781" i="2"/>
  <c r="K4781" i="2"/>
  <c r="L4781" i="2"/>
  <c r="H4782" i="2"/>
  <c r="I4782" i="2"/>
  <c r="K4782" i="2"/>
  <c r="L4782" i="2"/>
  <c r="H4783" i="2"/>
  <c r="I4783" i="2"/>
  <c r="K4783" i="2"/>
  <c r="L4783" i="2"/>
  <c r="H4784" i="2"/>
  <c r="I4784" i="2"/>
  <c r="K4784" i="2"/>
  <c r="L4784" i="2"/>
  <c r="H4785" i="2"/>
  <c r="I4785" i="2"/>
  <c r="K4785" i="2"/>
  <c r="L4785" i="2"/>
  <c r="H4786" i="2"/>
  <c r="I4786" i="2"/>
  <c r="K4786" i="2"/>
  <c r="L4786" i="2"/>
  <c r="H4787" i="2"/>
  <c r="I4787" i="2"/>
  <c r="K4787" i="2"/>
  <c r="L4787" i="2"/>
  <c r="H4788" i="2"/>
  <c r="I4788" i="2"/>
  <c r="K4788" i="2"/>
  <c r="L4788" i="2"/>
  <c r="H4789" i="2"/>
  <c r="I4789" i="2"/>
  <c r="K4789" i="2"/>
  <c r="L4789" i="2"/>
  <c r="H4790" i="2"/>
  <c r="I4790" i="2"/>
  <c r="K4790" i="2"/>
  <c r="L4790" i="2"/>
  <c r="H4791" i="2"/>
  <c r="I4791" i="2"/>
  <c r="K4791" i="2"/>
  <c r="L4791" i="2"/>
  <c r="H4792" i="2"/>
  <c r="I4792" i="2"/>
  <c r="K4792" i="2"/>
  <c r="L4792" i="2"/>
  <c r="H4793" i="2"/>
  <c r="I4793" i="2"/>
  <c r="K4793" i="2"/>
  <c r="L4793" i="2"/>
  <c r="H4794" i="2"/>
  <c r="I4794" i="2"/>
  <c r="K4794" i="2"/>
  <c r="L4794" i="2"/>
  <c r="H4795" i="2"/>
  <c r="I4795" i="2"/>
  <c r="K4795" i="2"/>
  <c r="L4795" i="2"/>
  <c r="H4796" i="2"/>
  <c r="I4796" i="2"/>
  <c r="K4796" i="2"/>
  <c r="L4796" i="2"/>
  <c r="H4797" i="2"/>
  <c r="I4797" i="2"/>
  <c r="K4797" i="2"/>
  <c r="L4797" i="2"/>
  <c r="H4798" i="2"/>
  <c r="I4798" i="2"/>
  <c r="K4798" i="2"/>
  <c r="L4798" i="2"/>
  <c r="H4799" i="2"/>
  <c r="I4799" i="2"/>
  <c r="K4799" i="2"/>
  <c r="L4799" i="2"/>
  <c r="H4800" i="2"/>
  <c r="I4800" i="2"/>
  <c r="K4800" i="2"/>
  <c r="L4800" i="2"/>
  <c r="H4801" i="2"/>
  <c r="I4801" i="2"/>
  <c r="K4801" i="2"/>
  <c r="L4801" i="2"/>
  <c r="H4802" i="2"/>
  <c r="I4802" i="2"/>
  <c r="K4802" i="2"/>
  <c r="L4802" i="2"/>
  <c r="H4803" i="2"/>
  <c r="I4803" i="2"/>
  <c r="K4803" i="2"/>
  <c r="L4803" i="2"/>
  <c r="H4804" i="2"/>
  <c r="I4804" i="2"/>
  <c r="K4804" i="2"/>
  <c r="L4804" i="2"/>
  <c r="H4805" i="2"/>
  <c r="I4805" i="2"/>
  <c r="K4805" i="2"/>
  <c r="L4805" i="2"/>
  <c r="H4806" i="2"/>
  <c r="I4806" i="2"/>
  <c r="K4806" i="2"/>
  <c r="L4806" i="2"/>
  <c r="H4807" i="2"/>
  <c r="I4807" i="2"/>
  <c r="K4807" i="2"/>
  <c r="L4807" i="2"/>
  <c r="H4808" i="2"/>
  <c r="I4808" i="2"/>
  <c r="K4808" i="2"/>
  <c r="L4808" i="2"/>
  <c r="H4809" i="2"/>
  <c r="I4809" i="2"/>
  <c r="K4809" i="2"/>
  <c r="L4809" i="2"/>
  <c r="H4810" i="2"/>
  <c r="I4810" i="2"/>
  <c r="K4810" i="2"/>
  <c r="L4810" i="2"/>
  <c r="H4811" i="2"/>
  <c r="I4811" i="2"/>
  <c r="K4811" i="2"/>
  <c r="L4811" i="2"/>
  <c r="H4812" i="2"/>
  <c r="I4812" i="2"/>
  <c r="K4812" i="2"/>
  <c r="L4812" i="2"/>
  <c r="H4813" i="2"/>
  <c r="I4813" i="2"/>
  <c r="K4813" i="2"/>
  <c r="L4813" i="2"/>
  <c r="H4814" i="2"/>
  <c r="I4814" i="2"/>
  <c r="K4814" i="2"/>
  <c r="L4814" i="2"/>
  <c r="H4815" i="2"/>
  <c r="I4815" i="2"/>
  <c r="K4815" i="2"/>
  <c r="L4815" i="2"/>
  <c r="H4816" i="2"/>
  <c r="I4816" i="2"/>
  <c r="K4816" i="2"/>
  <c r="L4816" i="2"/>
  <c r="H4817" i="2"/>
  <c r="I4817" i="2"/>
  <c r="K4817" i="2"/>
  <c r="L4817" i="2"/>
  <c r="H4818" i="2"/>
  <c r="I4818" i="2"/>
  <c r="K4818" i="2"/>
  <c r="L4818" i="2"/>
  <c r="H4819" i="2"/>
  <c r="I4819" i="2"/>
  <c r="K4819" i="2"/>
  <c r="L4819" i="2"/>
  <c r="H4820" i="2"/>
  <c r="I4820" i="2"/>
  <c r="K4820" i="2"/>
  <c r="L4820" i="2"/>
  <c r="H4821" i="2"/>
  <c r="I4821" i="2"/>
  <c r="K4821" i="2"/>
  <c r="L4821" i="2"/>
  <c r="H4822" i="2"/>
  <c r="I4822" i="2"/>
  <c r="K4822" i="2"/>
  <c r="L4822" i="2"/>
  <c r="H4823" i="2"/>
  <c r="I4823" i="2"/>
  <c r="K4823" i="2"/>
  <c r="L4823" i="2"/>
  <c r="H4824" i="2"/>
  <c r="I4824" i="2"/>
  <c r="K4824" i="2"/>
  <c r="L4824" i="2"/>
  <c r="H4825" i="2"/>
  <c r="I4825" i="2"/>
  <c r="K4825" i="2"/>
  <c r="L4825" i="2"/>
  <c r="H4826" i="2"/>
  <c r="I4826" i="2"/>
  <c r="K4826" i="2"/>
  <c r="L4826" i="2"/>
  <c r="H4827" i="2"/>
  <c r="I4827" i="2"/>
  <c r="K4827" i="2"/>
  <c r="L4827" i="2"/>
  <c r="H4828" i="2"/>
  <c r="I4828" i="2"/>
  <c r="K4828" i="2"/>
  <c r="L4828" i="2"/>
  <c r="H4829" i="2"/>
  <c r="I4829" i="2"/>
  <c r="K4829" i="2"/>
  <c r="L4829" i="2"/>
  <c r="H4830" i="2"/>
  <c r="I4830" i="2"/>
  <c r="K4830" i="2"/>
  <c r="L4830" i="2"/>
  <c r="H4831" i="2"/>
  <c r="I4831" i="2"/>
  <c r="K4831" i="2"/>
  <c r="L4831" i="2"/>
  <c r="H4832" i="2"/>
  <c r="I4832" i="2"/>
  <c r="K4832" i="2"/>
  <c r="L4832" i="2"/>
  <c r="H4833" i="2"/>
  <c r="I4833" i="2"/>
  <c r="K4833" i="2"/>
  <c r="L4833" i="2"/>
  <c r="H4834" i="2"/>
  <c r="I4834" i="2"/>
  <c r="K4834" i="2"/>
  <c r="L4834" i="2"/>
  <c r="H4835" i="2"/>
  <c r="I4835" i="2"/>
  <c r="K4835" i="2"/>
  <c r="L4835" i="2"/>
  <c r="H4836" i="2"/>
  <c r="I4836" i="2"/>
  <c r="K4836" i="2"/>
  <c r="L4836" i="2"/>
  <c r="H4837" i="2"/>
  <c r="I4837" i="2"/>
  <c r="K4837" i="2"/>
  <c r="L4837" i="2"/>
  <c r="H4838" i="2"/>
  <c r="I4838" i="2"/>
  <c r="K4838" i="2"/>
  <c r="L4838" i="2"/>
  <c r="H4839" i="2"/>
  <c r="I4839" i="2"/>
  <c r="K4839" i="2"/>
  <c r="L4839" i="2"/>
  <c r="H4840" i="2"/>
  <c r="I4840" i="2"/>
  <c r="K4840" i="2"/>
  <c r="L4840" i="2"/>
  <c r="H4841" i="2"/>
  <c r="I4841" i="2"/>
  <c r="K4841" i="2"/>
  <c r="L4841" i="2"/>
  <c r="H4842" i="2"/>
  <c r="I4842" i="2"/>
  <c r="K4842" i="2"/>
  <c r="L4842" i="2"/>
  <c r="H4843" i="2"/>
  <c r="I4843" i="2"/>
  <c r="K4843" i="2"/>
  <c r="L4843" i="2"/>
  <c r="H4844" i="2"/>
  <c r="I4844" i="2"/>
  <c r="K4844" i="2"/>
  <c r="L4844" i="2"/>
  <c r="H4845" i="2"/>
  <c r="I4845" i="2"/>
  <c r="K4845" i="2"/>
  <c r="L4845" i="2"/>
  <c r="H4846" i="2"/>
  <c r="I4846" i="2"/>
  <c r="K4846" i="2"/>
  <c r="L4846" i="2"/>
  <c r="H4847" i="2"/>
  <c r="I4847" i="2"/>
  <c r="K4847" i="2"/>
  <c r="L4847" i="2"/>
  <c r="H4848" i="2"/>
  <c r="I4848" i="2"/>
  <c r="K4848" i="2"/>
  <c r="L4848" i="2"/>
  <c r="H4849" i="2"/>
  <c r="I4849" i="2"/>
  <c r="K4849" i="2"/>
  <c r="L4849" i="2"/>
  <c r="H4850" i="2"/>
  <c r="I4850" i="2"/>
  <c r="K4850" i="2"/>
  <c r="L4850" i="2"/>
  <c r="H4851" i="2"/>
  <c r="I4851" i="2"/>
  <c r="K4851" i="2"/>
  <c r="L4851" i="2"/>
  <c r="H4852" i="2"/>
  <c r="I4852" i="2"/>
  <c r="K4852" i="2"/>
  <c r="L4852" i="2"/>
  <c r="H4853" i="2"/>
  <c r="I4853" i="2"/>
  <c r="K4853" i="2"/>
  <c r="L4853" i="2"/>
  <c r="H4854" i="2"/>
  <c r="I4854" i="2"/>
  <c r="K4854" i="2"/>
  <c r="L4854" i="2"/>
  <c r="H4855" i="2"/>
  <c r="I4855" i="2"/>
  <c r="K4855" i="2"/>
  <c r="L4855" i="2"/>
  <c r="H4856" i="2"/>
  <c r="I4856" i="2"/>
  <c r="K4856" i="2"/>
  <c r="L4856" i="2"/>
  <c r="H4857" i="2"/>
  <c r="I4857" i="2"/>
  <c r="K4857" i="2"/>
  <c r="L4857" i="2"/>
  <c r="H4858" i="2"/>
  <c r="I4858" i="2"/>
  <c r="K4858" i="2"/>
  <c r="L4858" i="2"/>
  <c r="H4859" i="2"/>
  <c r="I4859" i="2"/>
  <c r="K4859" i="2"/>
  <c r="L4859" i="2"/>
  <c r="H4860" i="2"/>
  <c r="I4860" i="2"/>
  <c r="K4860" i="2"/>
  <c r="L4860" i="2"/>
  <c r="H4861" i="2"/>
  <c r="I4861" i="2"/>
  <c r="K4861" i="2"/>
  <c r="L4861" i="2"/>
  <c r="H4862" i="2"/>
  <c r="I4862" i="2"/>
  <c r="K4862" i="2"/>
  <c r="L4862" i="2"/>
  <c r="H4863" i="2"/>
  <c r="I4863" i="2"/>
  <c r="K4863" i="2"/>
  <c r="L4863" i="2"/>
  <c r="H4864" i="2"/>
  <c r="I4864" i="2"/>
  <c r="K4864" i="2"/>
  <c r="L4864" i="2"/>
  <c r="H4865" i="2"/>
  <c r="I4865" i="2"/>
  <c r="K4865" i="2"/>
  <c r="L4865" i="2"/>
  <c r="H4866" i="2"/>
  <c r="I4866" i="2"/>
  <c r="K4866" i="2"/>
  <c r="L4866" i="2"/>
  <c r="H4867" i="2"/>
  <c r="I4867" i="2"/>
  <c r="K4867" i="2"/>
  <c r="L4867" i="2"/>
  <c r="H4868" i="2"/>
  <c r="I4868" i="2"/>
  <c r="K4868" i="2"/>
  <c r="L4868" i="2"/>
  <c r="H4869" i="2"/>
  <c r="I4869" i="2"/>
  <c r="K4869" i="2"/>
  <c r="L4869" i="2"/>
  <c r="H4870" i="2"/>
  <c r="I4870" i="2"/>
  <c r="K4870" i="2"/>
  <c r="L4870" i="2"/>
  <c r="H4871" i="2"/>
  <c r="I4871" i="2"/>
  <c r="K4871" i="2"/>
  <c r="L4871" i="2"/>
  <c r="H4872" i="2"/>
  <c r="I4872" i="2"/>
  <c r="K4872" i="2"/>
  <c r="L4872" i="2"/>
  <c r="H4873" i="2"/>
  <c r="I4873" i="2"/>
  <c r="K4873" i="2"/>
  <c r="L4873" i="2"/>
  <c r="H4874" i="2"/>
  <c r="I4874" i="2"/>
  <c r="K4874" i="2"/>
  <c r="L4874" i="2"/>
  <c r="H4875" i="2"/>
  <c r="I4875" i="2"/>
  <c r="K4875" i="2"/>
  <c r="L4875" i="2"/>
  <c r="H4876" i="2"/>
  <c r="I4876" i="2"/>
  <c r="K4876" i="2"/>
  <c r="L4876" i="2"/>
  <c r="H4877" i="2"/>
  <c r="I4877" i="2"/>
  <c r="K4877" i="2"/>
  <c r="L4877" i="2"/>
  <c r="H4878" i="2"/>
  <c r="I4878" i="2"/>
  <c r="K4878" i="2"/>
  <c r="L4878" i="2"/>
  <c r="H4879" i="2"/>
  <c r="I4879" i="2"/>
  <c r="K4879" i="2"/>
  <c r="L4879" i="2"/>
  <c r="H4880" i="2"/>
  <c r="I4880" i="2"/>
  <c r="K4880" i="2"/>
  <c r="L4880" i="2"/>
  <c r="H4881" i="2"/>
  <c r="I4881" i="2"/>
  <c r="K4881" i="2"/>
  <c r="L4881" i="2"/>
  <c r="H4882" i="2"/>
  <c r="I4882" i="2"/>
  <c r="K4882" i="2"/>
  <c r="L4882" i="2"/>
  <c r="H4883" i="2"/>
  <c r="I4883" i="2"/>
  <c r="K4883" i="2"/>
  <c r="L4883" i="2"/>
  <c r="H4884" i="2"/>
  <c r="I4884" i="2"/>
  <c r="K4884" i="2"/>
  <c r="L4884" i="2"/>
  <c r="H4885" i="2"/>
  <c r="I4885" i="2"/>
  <c r="K4885" i="2"/>
  <c r="L4885" i="2"/>
  <c r="H4886" i="2"/>
  <c r="I4886" i="2"/>
  <c r="K4886" i="2"/>
  <c r="L4886" i="2"/>
  <c r="H4887" i="2"/>
  <c r="I4887" i="2"/>
  <c r="K4887" i="2"/>
  <c r="L4887" i="2"/>
  <c r="H4888" i="2"/>
  <c r="I4888" i="2"/>
  <c r="K4888" i="2"/>
  <c r="L4888" i="2"/>
  <c r="H4889" i="2"/>
  <c r="I4889" i="2"/>
  <c r="K4889" i="2"/>
  <c r="L4889" i="2"/>
  <c r="H4890" i="2"/>
  <c r="I4890" i="2"/>
  <c r="K4890" i="2"/>
  <c r="L4890" i="2"/>
  <c r="H4891" i="2"/>
  <c r="I4891" i="2"/>
  <c r="K4891" i="2"/>
  <c r="L4891" i="2"/>
  <c r="H4892" i="2"/>
  <c r="I4892" i="2"/>
  <c r="K4892" i="2"/>
  <c r="L4892" i="2"/>
  <c r="H4893" i="2"/>
  <c r="I4893" i="2"/>
  <c r="K4893" i="2"/>
  <c r="L4893" i="2"/>
  <c r="H4894" i="2"/>
  <c r="I4894" i="2"/>
  <c r="K4894" i="2"/>
  <c r="L4894" i="2"/>
  <c r="H4895" i="2"/>
  <c r="I4895" i="2"/>
  <c r="K4895" i="2"/>
  <c r="L4895" i="2"/>
  <c r="H4896" i="2"/>
  <c r="I4896" i="2"/>
  <c r="K4896" i="2"/>
  <c r="L4896" i="2"/>
  <c r="H4897" i="2"/>
  <c r="I4897" i="2"/>
  <c r="K4897" i="2"/>
  <c r="L4897" i="2"/>
  <c r="H4898" i="2"/>
  <c r="I4898" i="2"/>
  <c r="K4898" i="2"/>
  <c r="L4898" i="2"/>
  <c r="H4899" i="2"/>
  <c r="I4899" i="2"/>
  <c r="K4899" i="2"/>
  <c r="L4899" i="2"/>
  <c r="H4900" i="2"/>
  <c r="I4900" i="2"/>
  <c r="K4900" i="2"/>
  <c r="L4900" i="2"/>
  <c r="H4901" i="2"/>
  <c r="I4901" i="2"/>
  <c r="K4901" i="2"/>
  <c r="L4901" i="2"/>
  <c r="H4902" i="2"/>
  <c r="I4902" i="2"/>
  <c r="K4902" i="2"/>
  <c r="L4902" i="2"/>
  <c r="H4903" i="2"/>
  <c r="I4903" i="2"/>
  <c r="K4903" i="2"/>
  <c r="L4903" i="2"/>
  <c r="H4904" i="2"/>
  <c r="I4904" i="2"/>
  <c r="K4904" i="2"/>
  <c r="L4904" i="2"/>
  <c r="H4905" i="2"/>
  <c r="I4905" i="2"/>
  <c r="K4905" i="2"/>
  <c r="L4905" i="2"/>
  <c r="H4906" i="2"/>
  <c r="I4906" i="2"/>
  <c r="K4906" i="2"/>
  <c r="L4906" i="2"/>
  <c r="H4907" i="2"/>
  <c r="I4907" i="2"/>
  <c r="K4907" i="2"/>
  <c r="L4907" i="2"/>
  <c r="H4908" i="2"/>
  <c r="I4908" i="2"/>
  <c r="K4908" i="2"/>
  <c r="L4908" i="2"/>
  <c r="H4909" i="2"/>
  <c r="I4909" i="2"/>
  <c r="K4909" i="2"/>
  <c r="L4909" i="2"/>
  <c r="H4910" i="2"/>
  <c r="I4910" i="2"/>
  <c r="K4910" i="2"/>
  <c r="L4910" i="2"/>
  <c r="H4911" i="2"/>
  <c r="I4911" i="2"/>
  <c r="K4911" i="2"/>
  <c r="L4911" i="2"/>
  <c r="H4912" i="2"/>
  <c r="I4912" i="2"/>
  <c r="K4912" i="2"/>
  <c r="L4912" i="2"/>
  <c r="H4913" i="2"/>
  <c r="I4913" i="2"/>
  <c r="K4913" i="2"/>
  <c r="L4913" i="2"/>
  <c r="H4914" i="2"/>
  <c r="I4914" i="2"/>
  <c r="K4914" i="2"/>
  <c r="L4914" i="2"/>
  <c r="H4915" i="2"/>
  <c r="I4915" i="2"/>
  <c r="K4915" i="2"/>
  <c r="L4915" i="2"/>
  <c r="H4916" i="2"/>
  <c r="I4916" i="2"/>
  <c r="K4916" i="2"/>
  <c r="L4916" i="2"/>
  <c r="H4917" i="2"/>
  <c r="I4917" i="2"/>
  <c r="K4917" i="2"/>
  <c r="L4917" i="2"/>
  <c r="H4918" i="2"/>
  <c r="I4918" i="2"/>
  <c r="K4918" i="2"/>
  <c r="L4918" i="2"/>
  <c r="H4919" i="2"/>
  <c r="I4919" i="2"/>
  <c r="K4919" i="2"/>
  <c r="L4919" i="2"/>
  <c r="H4920" i="2"/>
  <c r="I4920" i="2"/>
  <c r="K4920" i="2"/>
  <c r="L4920" i="2"/>
  <c r="H4921" i="2"/>
  <c r="I4921" i="2"/>
  <c r="K4921" i="2"/>
  <c r="L4921" i="2"/>
  <c r="H4922" i="2"/>
  <c r="I4922" i="2"/>
  <c r="K4922" i="2"/>
  <c r="L4922" i="2"/>
  <c r="H4923" i="2"/>
  <c r="I4923" i="2"/>
  <c r="K4923" i="2"/>
  <c r="L4923" i="2"/>
  <c r="H4924" i="2"/>
  <c r="I4924" i="2"/>
  <c r="K4924" i="2"/>
  <c r="L4924" i="2"/>
  <c r="H4925" i="2"/>
  <c r="I4925" i="2"/>
  <c r="K4925" i="2"/>
  <c r="L4925" i="2"/>
  <c r="H4926" i="2"/>
  <c r="I4926" i="2"/>
  <c r="K4926" i="2"/>
  <c r="L4926" i="2"/>
  <c r="H4927" i="2"/>
  <c r="I4927" i="2"/>
  <c r="K4927" i="2"/>
  <c r="L4927" i="2"/>
  <c r="H4928" i="2"/>
  <c r="I4928" i="2"/>
  <c r="K4928" i="2"/>
  <c r="L4928" i="2"/>
  <c r="H4929" i="2"/>
  <c r="I4929" i="2"/>
  <c r="K4929" i="2"/>
  <c r="L4929" i="2"/>
  <c r="H4930" i="2"/>
  <c r="I4930" i="2"/>
  <c r="K4930" i="2"/>
  <c r="L4930" i="2"/>
  <c r="H4931" i="2"/>
  <c r="I4931" i="2"/>
  <c r="K4931" i="2"/>
  <c r="L4931" i="2"/>
  <c r="H4932" i="2"/>
  <c r="I4932" i="2"/>
  <c r="K4932" i="2"/>
  <c r="L4932" i="2"/>
  <c r="H4933" i="2"/>
  <c r="I4933" i="2"/>
  <c r="K4933" i="2"/>
  <c r="L4933" i="2"/>
  <c r="H4934" i="2"/>
  <c r="I4934" i="2"/>
  <c r="K4934" i="2"/>
  <c r="L4934" i="2"/>
  <c r="H4935" i="2"/>
  <c r="I4935" i="2"/>
  <c r="K4935" i="2"/>
  <c r="L4935" i="2"/>
  <c r="H4936" i="2"/>
  <c r="I4936" i="2"/>
  <c r="K4936" i="2"/>
  <c r="L4936" i="2"/>
  <c r="H4937" i="2"/>
  <c r="I4937" i="2"/>
  <c r="K4937" i="2"/>
  <c r="L4937" i="2"/>
  <c r="H4938" i="2"/>
  <c r="I4938" i="2"/>
  <c r="K4938" i="2"/>
  <c r="L4938" i="2"/>
  <c r="H4939" i="2"/>
  <c r="I4939" i="2"/>
  <c r="K4939" i="2"/>
  <c r="L4939" i="2"/>
  <c r="H4940" i="2"/>
  <c r="I4940" i="2"/>
  <c r="K4940" i="2"/>
  <c r="L4940" i="2"/>
  <c r="H4941" i="2"/>
  <c r="I4941" i="2"/>
  <c r="K4941" i="2"/>
  <c r="L4941" i="2"/>
  <c r="H4942" i="2"/>
  <c r="I4942" i="2"/>
  <c r="K4942" i="2"/>
  <c r="L4942" i="2"/>
  <c r="H4943" i="2"/>
  <c r="I4943" i="2"/>
  <c r="K4943" i="2"/>
  <c r="L4943" i="2"/>
  <c r="H4944" i="2"/>
  <c r="I4944" i="2"/>
  <c r="K4944" i="2"/>
  <c r="L4944" i="2"/>
  <c r="H4945" i="2"/>
  <c r="I4945" i="2"/>
  <c r="K4945" i="2"/>
  <c r="L4945" i="2"/>
  <c r="H4946" i="2"/>
  <c r="I4946" i="2"/>
  <c r="K4946" i="2"/>
  <c r="L4946" i="2"/>
  <c r="H4947" i="2"/>
  <c r="I4947" i="2"/>
  <c r="K4947" i="2"/>
  <c r="L4947" i="2"/>
  <c r="H4948" i="2"/>
  <c r="I4948" i="2"/>
  <c r="K4948" i="2"/>
  <c r="L4948" i="2"/>
  <c r="H4949" i="2"/>
  <c r="I4949" i="2"/>
  <c r="K4949" i="2"/>
  <c r="L4949" i="2"/>
  <c r="H4950" i="2"/>
  <c r="I4950" i="2"/>
  <c r="K4950" i="2"/>
  <c r="L4950" i="2"/>
  <c r="H4951" i="2"/>
  <c r="I4951" i="2"/>
  <c r="K4951" i="2"/>
  <c r="L4951" i="2"/>
  <c r="H4952" i="2"/>
  <c r="I4952" i="2"/>
  <c r="K4952" i="2"/>
  <c r="L4952" i="2"/>
  <c r="H4953" i="2"/>
  <c r="I4953" i="2"/>
  <c r="K4953" i="2"/>
  <c r="L4953" i="2"/>
  <c r="H4954" i="2"/>
  <c r="I4954" i="2"/>
  <c r="K4954" i="2"/>
  <c r="L4954" i="2"/>
  <c r="H4955" i="2"/>
  <c r="I4955" i="2"/>
  <c r="K4955" i="2"/>
  <c r="L4955" i="2"/>
  <c r="H4956" i="2"/>
  <c r="I4956" i="2"/>
  <c r="K4956" i="2"/>
  <c r="L4956" i="2"/>
  <c r="H4957" i="2"/>
  <c r="I4957" i="2"/>
  <c r="K4957" i="2"/>
  <c r="L4957" i="2"/>
  <c r="H4958" i="2"/>
  <c r="I4958" i="2"/>
  <c r="K4958" i="2"/>
  <c r="L4958" i="2"/>
  <c r="H4959" i="2"/>
  <c r="I4959" i="2"/>
  <c r="K4959" i="2"/>
  <c r="L4959" i="2"/>
  <c r="H4960" i="2"/>
  <c r="I4960" i="2"/>
  <c r="K4960" i="2"/>
  <c r="L4960" i="2"/>
  <c r="H4961" i="2"/>
  <c r="I4961" i="2"/>
  <c r="K4961" i="2"/>
  <c r="L4961" i="2"/>
  <c r="H4962" i="2"/>
  <c r="I4962" i="2"/>
  <c r="K4962" i="2"/>
  <c r="L4962" i="2"/>
  <c r="H4963" i="2"/>
  <c r="I4963" i="2"/>
  <c r="K4963" i="2"/>
  <c r="L4963" i="2"/>
  <c r="H4964" i="2"/>
  <c r="I4964" i="2"/>
  <c r="K4964" i="2"/>
  <c r="L4964" i="2"/>
  <c r="H4965" i="2"/>
  <c r="I4965" i="2"/>
  <c r="K4965" i="2"/>
  <c r="L4965" i="2"/>
  <c r="H4966" i="2"/>
  <c r="I4966" i="2"/>
  <c r="K4966" i="2"/>
  <c r="L4966" i="2"/>
  <c r="H4967" i="2"/>
  <c r="I4967" i="2"/>
  <c r="K4967" i="2"/>
  <c r="L4967" i="2"/>
  <c r="H4968" i="2"/>
  <c r="I4968" i="2"/>
  <c r="K4968" i="2"/>
  <c r="L4968" i="2"/>
  <c r="H4969" i="2"/>
  <c r="I4969" i="2"/>
  <c r="K4969" i="2"/>
  <c r="L4969" i="2"/>
  <c r="H4970" i="2"/>
  <c r="I4970" i="2"/>
  <c r="K4970" i="2"/>
  <c r="L4970" i="2"/>
  <c r="H4971" i="2"/>
  <c r="I4971" i="2"/>
  <c r="K4971" i="2"/>
  <c r="L4971" i="2"/>
  <c r="H4972" i="2"/>
  <c r="I4972" i="2"/>
  <c r="K4972" i="2"/>
  <c r="L4972" i="2"/>
  <c r="H4973" i="2"/>
  <c r="I4973" i="2"/>
  <c r="K4973" i="2"/>
  <c r="L4973" i="2"/>
  <c r="H4974" i="2"/>
  <c r="I4974" i="2"/>
  <c r="K4974" i="2"/>
  <c r="L4974" i="2"/>
  <c r="H4975" i="2"/>
  <c r="I4975" i="2"/>
  <c r="K4975" i="2"/>
  <c r="L4975" i="2"/>
  <c r="H4976" i="2"/>
  <c r="I4976" i="2"/>
  <c r="K4976" i="2"/>
  <c r="L4976" i="2"/>
  <c r="H4977" i="2"/>
  <c r="I4977" i="2"/>
  <c r="K4977" i="2"/>
  <c r="L4977" i="2"/>
  <c r="H4978" i="2"/>
  <c r="I4978" i="2"/>
  <c r="K4978" i="2"/>
  <c r="L4978" i="2"/>
  <c r="H4979" i="2"/>
  <c r="I4979" i="2"/>
  <c r="K4979" i="2"/>
  <c r="L4979" i="2"/>
  <c r="H4980" i="2"/>
  <c r="I4980" i="2"/>
  <c r="K4980" i="2"/>
  <c r="L4980" i="2"/>
  <c r="H4981" i="2"/>
  <c r="I4981" i="2"/>
  <c r="K4981" i="2"/>
  <c r="L4981" i="2"/>
  <c r="H4982" i="2"/>
  <c r="I4982" i="2"/>
  <c r="K4982" i="2"/>
  <c r="L4982" i="2"/>
  <c r="H4983" i="2"/>
  <c r="I4983" i="2"/>
  <c r="K4983" i="2"/>
  <c r="L4983" i="2"/>
  <c r="H4984" i="2"/>
  <c r="I4984" i="2"/>
  <c r="K4984" i="2"/>
  <c r="L4984" i="2"/>
  <c r="H4985" i="2"/>
  <c r="I4985" i="2"/>
  <c r="K4985" i="2"/>
  <c r="L4985" i="2"/>
  <c r="H4986" i="2"/>
  <c r="I4986" i="2"/>
  <c r="K4986" i="2"/>
  <c r="L4986" i="2"/>
  <c r="H4987" i="2"/>
  <c r="I4987" i="2"/>
  <c r="K4987" i="2"/>
  <c r="L4987" i="2"/>
  <c r="H4988" i="2"/>
  <c r="I4988" i="2"/>
  <c r="K4988" i="2"/>
  <c r="L4988" i="2"/>
  <c r="H4989" i="2"/>
  <c r="I4989" i="2"/>
  <c r="K4989" i="2"/>
  <c r="L4989" i="2"/>
  <c r="H4990" i="2"/>
  <c r="I4990" i="2"/>
  <c r="K4990" i="2"/>
  <c r="L4990" i="2"/>
  <c r="H4991" i="2"/>
  <c r="I4991" i="2"/>
  <c r="K4991" i="2"/>
  <c r="L4991" i="2"/>
  <c r="H4992" i="2"/>
  <c r="I4992" i="2"/>
  <c r="K4992" i="2"/>
  <c r="L4992" i="2"/>
  <c r="H4993" i="2"/>
  <c r="I4993" i="2"/>
  <c r="K4993" i="2"/>
  <c r="L4993" i="2"/>
  <c r="H4994" i="2"/>
  <c r="I4994" i="2"/>
  <c r="K4994" i="2"/>
  <c r="L4994" i="2"/>
  <c r="H4995" i="2"/>
  <c r="I4995" i="2"/>
  <c r="K4995" i="2"/>
  <c r="L4995" i="2"/>
  <c r="H4996" i="2"/>
  <c r="I4996" i="2"/>
  <c r="K4996" i="2"/>
  <c r="L4996" i="2"/>
  <c r="H4997" i="2"/>
  <c r="I4997" i="2"/>
  <c r="K4997" i="2"/>
  <c r="L4997" i="2"/>
  <c r="H4998" i="2"/>
  <c r="I4998" i="2"/>
  <c r="K4998" i="2"/>
  <c r="L4998" i="2"/>
  <c r="H4999" i="2"/>
  <c r="I4999" i="2"/>
  <c r="K4999" i="2"/>
  <c r="L4999" i="2"/>
  <c r="A153" i="5"/>
  <c r="A154" i="5"/>
  <c r="A155" i="5"/>
  <c r="A156" i="5"/>
  <c r="A157" i="5"/>
  <c r="A158" i="5"/>
  <c r="A159" i="5"/>
  <c r="A160" i="5"/>
  <c r="A161" i="5"/>
  <c r="A152" i="5"/>
  <c r="A143" i="5" a="1"/>
  <c r="K149" i="11" s="1"/>
  <c r="H19" i="3"/>
  <c r="H20" i="3"/>
  <c r="I19" i="3"/>
  <c r="I20" i="3"/>
  <c r="K19" i="3"/>
  <c r="K20" i="3"/>
  <c r="L19" i="3"/>
  <c r="L20" i="3"/>
  <c r="L13" i="2"/>
  <c r="L14" i="2"/>
  <c r="L15" i="2"/>
  <c r="L16" i="2"/>
  <c r="L17" i="2"/>
  <c r="L18" i="2"/>
  <c r="K13" i="2"/>
  <c r="K14" i="2"/>
  <c r="K15" i="2"/>
  <c r="K16" i="2"/>
  <c r="K17" i="2"/>
  <c r="K18" i="2"/>
  <c r="I13" i="2"/>
  <c r="I14" i="2"/>
  <c r="I15" i="2"/>
  <c r="I16" i="2"/>
  <c r="I17" i="2"/>
  <c r="I18" i="2"/>
  <c r="H13" i="2"/>
  <c r="H14" i="2"/>
  <c r="H15" i="2"/>
  <c r="H16" i="2"/>
  <c r="H17" i="2"/>
  <c r="H18" i="2"/>
  <c r="A143" i="4"/>
  <c r="A142" i="4"/>
  <c r="A141" i="4"/>
  <c r="A140" i="4"/>
  <c r="A138" i="4"/>
  <c r="A137" i="4"/>
  <c r="A136" i="4"/>
  <c r="A134" i="4"/>
  <c r="A133" i="4"/>
  <c r="A132" i="4"/>
  <c r="A131" i="4"/>
  <c r="A130" i="4"/>
  <c r="A129" i="4"/>
  <c r="A128" i="4"/>
  <c r="A127" i="4"/>
  <c r="A126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1" i="4"/>
  <c r="A20" i="4"/>
  <c r="A19" i="4"/>
  <c r="A18" i="4"/>
  <c r="A17" i="4"/>
  <c r="A16" i="4"/>
  <c r="A15" i="4"/>
  <c r="A14" i="4"/>
  <c r="A13" i="4"/>
  <c r="A12" i="4"/>
  <c r="A11" i="4"/>
  <c r="A10" i="4"/>
  <c r="A137" i="5"/>
  <c r="A138" i="5"/>
  <c r="B138" i="11" s="1"/>
  <c r="A139" i="5"/>
  <c r="A131" i="5"/>
  <c r="A132" i="5"/>
  <c r="A133" i="5"/>
  <c r="A134" i="5"/>
  <c r="A135" i="5"/>
  <c r="A136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B127" i="5" s="1"/>
  <c r="A128" i="5"/>
  <c r="H128" i="11" s="1"/>
  <c r="A129" i="5"/>
  <c r="A130" i="5"/>
  <c r="A114" i="5"/>
  <c r="A54" i="5"/>
  <c r="A55" i="5"/>
  <c r="A56" i="5"/>
  <c r="A57" i="5"/>
  <c r="A58" i="5"/>
  <c r="G58" i="11" s="1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D71" i="11" s="1"/>
  <c r="A72" i="5"/>
  <c r="A73" i="5"/>
  <c r="J73" i="11" s="1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F89" i="11" s="1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J109" i="11" s="1"/>
  <c r="A110" i="5"/>
  <c r="G110" i="11" s="1"/>
  <c r="A53" i="5"/>
  <c r="A25" i="5"/>
  <c r="I25" i="11" s="1"/>
  <c r="A26" i="5"/>
  <c r="A27" i="5"/>
  <c r="A28" i="5"/>
  <c r="A29" i="5"/>
  <c r="M29" i="11" s="1"/>
  <c r="A30" i="5"/>
  <c r="B30" i="5" s="1"/>
  <c r="A31" i="5"/>
  <c r="G31" i="5" s="1"/>
  <c r="A32" i="5"/>
  <c r="A33" i="5"/>
  <c r="A34" i="5"/>
  <c r="A35" i="5"/>
  <c r="M35" i="5" s="1"/>
  <c r="A36" i="5"/>
  <c r="J36" i="11" s="1"/>
  <c r="A37" i="5"/>
  <c r="G37" i="5" s="1"/>
  <c r="A38" i="5"/>
  <c r="A39" i="5"/>
  <c r="A40" i="5"/>
  <c r="A41" i="5"/>
  <c r="J41" i="5" s="1"/>
  <c r="A42" i="5"/>
  <c r="D42" i="5" s="1"/>
  <c r="A43" i="5"/>
  <c r="B43" i="5" s="1"/>
  <c r="A44" i="5"/>
  <c r="A45" i="5"/>
  <c r="D45" i="5" s="1"/>
  <c r="A46" i="5"/>
  <c r="B46" i="5" s="1"/>
  <c r="A47" i="5"/>
  <c r="B47" i="5" s="1"/>
  <c r="A48" i="5"/>
  <c r="J48" i="5" s="1"/>
  <c r="A49" i="5"/>
  <c r="B49" i="5" s="1"/>
  <c r="A24" i="5"/>
  <c r="A22" i="5"/>
  <c r="H22" i="11" s="1"/>
  <c r="A19" i="5"/>
  <c r="L19" i="11" s="1"/>
  <c r="A20" i="5"/>
  <c r="I20" i="11" s="1"/>
  <c r="A21" i="5"/>
  <c r="M21" i="11" s="1"/>
  <c r="A10" i="5"/>
  <c r="M10" i="5" s="1"/>
  <c r="A11" i="5"/>
  <c r="A12" i="5"/>
  <c r="A13" i="5"/>
  <c r="A14" i="5"/>
  <c r="A15" i="5"/>
  <c r="A16" i="5"/>
  <c r="K16" i="11" s="1"/>
  <c r="A17" i="5"/>
  <c r="B17" i="11" s="1"/>
  <c r="A18" i="5"/>
  <c r="A9" i="5"/>
  <c r="G5000" i="3"/>
  <c r="G5000" i="2"/>
  <c r="L26" i="11" l="1"/>
  <c r="B139" i="4"/>
  <c r="D21" i="5"/>
  <c r="B20" i="5"/>
  <c r="J10" i="5"/>
  <c r="M17" i="5"/>
  <c r="P16" i="5"/>
  <c r="S22" i="5"/>
  <c r="V20" i="5"/>
  <c r="AB17" i="5"/>
  <c r="AE19" i="5"/>
  <c r="AH21" i="5"/>
  <c r="G151" i="5"/>
  <c r="M149" i="5"/>
  <c r="V150" i="5"/>
  <c r="AB149" i="5"/>
  <c r="B16" i="11"/>
  <c r="C19" i="11"/>
  <c r="D21" i="11"/>
  <c r="F17" i="11"/>
  <c r="G19" i="11"/>
  <c r="H21" i="11"/>
  <c r="J17" i="11"/>
  <c r="K19" i="11"/>
  <c r="L22" i="11"/>
  <c r="M20" i="11"/>
  <c r="D150" i="11"/>
  <c r="G151" i="11"/>
  <c r="I149" i="11"/>
  <c r="L151" i="11"/>
  <c r="S145" i="5"/>
  <c r="S13" i="5"/>
  <c r="O3564" i="3"/>
  <c r="D20" i="5"/>
  <c r="G10" i="5"/>
  <c r="J17" i="5"/>
  <c r="M16" i="5"/>
  <c r="P19" i="5"/>
  <c r="S21" i="5"/>
  <c r="Y10" i="5"/>
  <c r="AB16" i="5"/>
  <c r="AE22" i="5"/>
  <c r="AH20" i="5"/>
  <c r="G150" i="5"/>
  <c r="P151" i="5"/>
  <c r="V149" i="5"/>
  <c r="AE151" i="5"/>
  <c r="B19" i="11"/>
  <c r="C22" i="11"/>
  <c r="D20" i="11"/>
  <c r="F16" i="11"/>
  <c r="G22" i="11"/>
  <c r="H20" i="11"/>
  <c r="J16" i="11"/>
  <c r="K22" i="11"/>
  <c r="L21" i="11"/>
  <c r="B151" i="11"/>
  <c r="D149" i="11"/>
  <c r="G150" i="11"/>
  <c r="J148" i="11"/>
  <c r="L150" i="11"/>
  <c r="B10" i="5"/>
  <c r="G17" i="5"/>
  <c r="J16" i="5"/>
  <c r="M19" i="5"/>
  <c r="P22" i="5"/>
  <c r="S20" i="5"/>
  <c r="Y17" i="5"/>
  <c r="AB19" i="5"/>
  <c r="AE21" i="5"/>
  <c r="B151" i="5"/>
  <c r="G149" i="5"/>
  <c r="P150" i="5"/>
  <c r="Y148" i="5"/>
  <c r="AE150" i="5"/>
  <c r="B22" i="11"/>
  <c r="C21" i="11"/>
  <c r="E17" i="11"/>
  <c r="F19" i="11"/>
  <c r="G21" i="11"/>
  <c r="I17" i="11"/>
  <c r="J19" i="11"/>
  <c r="K21" i="11"/>
  <c r="L20" i="11"/>
  <c r="B150" i="11"/>
  <c r="E151" i="11"/>
  <c r="G149" i="11"/>
  <c r="J151" i="11"/>
  <c r="L149" i="11"/>
  <c r="J93" i="11"/>
  <c r="G115" i="11"/>
  <c r="M12" i="11"/>
  <c r="D10" i="5"/>
  <c r="B17" i="5"/>
  <c r="G16" i="5"/>
  <c r="J19" i="5"/>
  <c r="M22" i="5"/>
  <c r="P21" i="5"/>
  <c r="V17" i="5"/>
  <c r="Y16" i="5"/>
  <c r="AB22" i="5"/>
  <c r="AE20" i="5"/>
  <c r="B150" i="5"/>
  <c r="J151" i="5"/>
  <c r="P149" i="5"/>
  <c r="Y151" i="5"/>
  <c r="AE149" i="5"/>
  <c r="B21" i="11"/>
  <c r="C20" i="11"/>
  <c r="E16" i="11"/>
  <c r="F22" i="11"/>
  <c r="G20" i="11"/>
  <c r="I16" i="11"/>
  <c r="J22" i="11"/>
  <c r="K20" i="11"/>
  <c r="M17" i="11"/>
  <c r="B149" i="11"/>
  <c r="E150" i="11"/>
  <c r="H151" i="11"/>
  <c r="J150" i="11"/>
  <c r="M151" i="11"/>
  <c r="D17" i="5"/>
  <c r="B16" i="5"/>
  <c r="G19" i="5"/>
  <c r="J22" i="5"/>
  <c r="M21" i="5"/>
  <c r="P20" i="5"/>
  <c r="V16" i="5"/>
  <c r="Y19" i="5"/>
  <c r="AB21" i="5"/>
  <c r="AH17" i="5"/>
  <c r="B149" i="5"/>
  <c r="J150" i="5"/>
  <c r="S151" i="5"/>
  <c r="Y150" i="5"/>
  <c r="AH151" i="5"/>
  <c r="B20" i="11"/>
  <c r="D17" i="11"/>
  <c r="E19" i="11"/>
  <c r="F21" i="11"/>
  <c r="H17" i="11"/>
  <c r="I19" i="11"/>
  <c r="J21" i="11"/>
  <c r="L10" i="11"/>
  <c r="M16" i="11"/>
  <c r="C151" i="11"/>
  <c r="E149" i="11"/>
  <c r="H150" i="11"/>
  <c r="J149" i="11"/>
  <c r="M150" i="11"/>
  <c r="F148" i="11"/>
  <c r="P15" i="5"/>
  <c r="M11" i="11"/>
  <c r="D16" i="5"/>
  <c r="B19" i="5"/>
  <c r="G22" i="5"/>
  <c r="J21" i="5"/>
  <c r="M20" i="5"/>
  <c r="S17" i="5"/>
  <c r="V19" i="5"/>
  <c r="Y22" i="5"/>
  <c r="AB20" i="5"/>
  <c r="AH16" i="5"/>
  <c r="D151" i="5"/>
  <c r="J149" i="5"/>
  <c r="S150" i="5"/>
  <c r="Y149" i="5"/>
  <c r="AH150" i="5"/>
  <c r="C10" i="11"/>
  <c r="D16" i="11"/>
  <c r="E22" i="11"/>
  <c r="F20" i="11"/>
  <c r="H16" i="11"/>
  <c r="I22" i="11"/>
  <c r="J20" i="11"/>
  <c r="L17" i="11"/>
  <c r="M19" i="11"/>
  <c r="C150" i="11"/>
  <c r="F151" i="11"/>
  <c r="H149" i="11"/>
  <c r="K151" i="11"/>
  <c r="M149" i="11"/>
  <c r="D19" i="5"/>
  <c r="B22" i="5"/>
  <c r="G21" i="5"/>
  <c r="I21" i="5" s="1"/>
  <c r="J20" i="5"/>
  <c r="P10" i="5"/>
  <c r="S16" i="5"/>
  <c r="V22" i="5"/>
  <c r="Y21" i="5"/>
  <c r="AE17" i="5"/>
  <c r="AH19" i="5"/>
  <c r="D150" i="5"/>
  <c r="M151" i="5"/>
  <c r="S149" i="5"/>
  <c r="AB151" i="5"/>
  <c r="AH149" i="5"/>
  <c r="C17" i="11"/>
  <c r="D19" i="11"/>
  <c r="E21" i="11"/>
  <c r="G17" i="11"/>
  <c r="H19" i="11"/>
  <c r="I21" i="11"/>
  <c r="K17" i="11"/>
  <c r="L16" i="11"/>
  <c r="M22" i="11"/>
  <c r="C149" i="11"/>
  <c r="F150" i="11"/>
  <c r="I151" i="11"/>
  <c r="K150" i="11"/>
  <c r="M14" i="11"/>
  <c r="J147" i="11"/>
  <c r="D22" i="5"/>
  <c r="B21" i="5"/>
  <c r="G20" i="5"/>
  <c r="P17" i="5"/>
  <c r="S19" i="5"/>
  <c r="V21" i="5"/>
  <c r="Y20" i="5"/>
  <c r="AE16" i="5"/>
  <c r="AH22" i="5"/>
  <c r="D149" i="5"/>
  <c r="M150" i="5"/>
  <c r="V151" i="5"/>
  <c r="AB150" i="5"/>
  <c r="C16" i="11"/>
  <c r="D22" i="11"/>
  <c r="E20" i="11"/>
  <c r="G16" i="11"/>
  <c r="D151" i="11"/>
  <c r="F149" i="11"/>
  <c r="I150" i="11"/>
  <c r="H148" i="11"/>
  <c r="L148" i="11"/>
  <c r="I146" i="11"/>
  <c r="AH146" i="5"/>
  <c r="H146" i="11"/>
  <c r="G146" i="5"/>
  <c r="P146" i="5"/>
  <c r="Y146" i="5"/>
  <c r="B145" i="5"/>
  <c r="AE145" i="5"/>
  <c r="K145" i="11"/>
  <c r="G145" i="5"/>
  <c r="G144" i="11"/>
  <c r="J15" i="5"/>
  <c r="M15" i="5"/>
  <c r="M15" i="11"/>
  <c r="B14" i="5"/>
  <c r="P14" i="5"/>
  <c r="F14" i="11"/>
  <c r="M14" i="5"/>
  <c r="AB11" i="5"/>
  <c r="G13" i="5"/>
  <c r="M13" i="11"/>
  <c r="S10" i="5"/>
  <c r="V10" i="5"/>
  <c r="B10" i="11"/>
  <c r="K10" i="11"/>
  <c r="J10" i="11"/>
  <c r="I10" i="11"/>
  <c r="H10" i="11"/>
  <c r="AH10" i="5"/>
  <c r="F10" i="11"/>
  <c r="G10" i="11"/>
  <c r="AE10" i="5"/>
  <c r="E10" i="11"/>
  <c r="AB10" i="5"/>
  <c r="D10" i="11"/>
  <c r="M10" i="11"/>
  <c r="B136" i="4"/>
  <c r="B143" i="4"/>
  <c r="B142" i="4"/>
  <c r="B141" i="4"/>
  <c r="B140" i="4"/>
  <c r="B138" i="4"/>
  <c r="B137" i="4"/>
  <c r="B7" i="4"/>
  <c r="D7" i="4" s="1"/>
  <c r="F7" i="4" s="1"/>
  <c r="H7" i="4" s="1"/>
  <c r="J7" i="4" s="1"/>
  <c r="L7" i="4" s="1"/>
  <c r="N7" i="4" s="1"/>
  <c r="P7" i="4" s="1"/>
  <c r="R7" i="4" s="1"/>
  <c r="T7" i="4" s="1"/>
  <c r="V7" i="4" s="1"/>
  <c r="X7" i="4" s="1"/>
  <c r="Z7" i="4" s="1"/>
  <c r="AB7" i="4" s="1"/>
  <c r="AD7" i="4" s="1"/>
  <c r="AF7" i="4" s="1"/>
  <c r="AH7" i="4" s="1"/>
  <c r="AJ7" i="4" s="1"/>
  <c r="AL7" i="4" s="1"/>
  <c r="AN7" i="4" s="1"/>
  <c r="AP7" i="4" s="1"/>
  <c r="AR7" i="4" s="1"/>
  <c r="AT7" i="4" s="1"/>
  <c r="AV7" i="4" s="1"/>
  <c r="AX7" i="4" s="1"/>
  <c r="AZ7" i="4" s="1"/>
  <c r="BB7" i="4" s="1"/>
  <c r="BD7" i="4" s="1"/>
  <c r="BF7" i="4" s="1"/>
  <c r="BH7" i="4" s="1"/>
  <c r="BJ7" i="4" s="1"/>
  <c r="BL7" i="4" s="1"/>
  <c r="B11" i="4"/>
  <c r="B12" i="4"/>
  <c r="B13" i="4"/>
  <c r="B14" i="4"/>
  <c r="B15" i="4"/>
  <c r="B16" i="4"/>
  <c r="B17" i="4"/>
  <c r="B18" i="4"/>
  <c r="B19" i="4"/>
  <c r="B20" i="4"/>
  <c r="B21" i="4"/>
  <c r="J148" i="5"/>
  <c r="AE148" i="5"/>
  <c r="D148" i="5"/>
  <c r="P148" i="5"/>
  <c r="V148" i="5"/>
  <c r="C148" i="11"/>
  <c r="E148" i="11"/>
  <c r="G148" i="11"/>
  <c r="AB148" i="5"/>
  <c r="I148" i="11"/>
  <c r="K148" i="11"/>
  <c r="M148" i="11"/>
  <c r="B148" i="5"/>
  <c r="G148" i="5"/>
  <c r="M148" i="5"/>
  <c r="AH148" i="5"/>
  <c r="S148" i="5"/>
  <c r="B148" i="11"/>
  <c r="D148" i="11"/>
  <c r="J146" i="5"/>
  <c r="F146" i="11"/>
  <c r="D146" i="5"/>
  <c r="C146" i="11"/>
  <c r="K146" i="11"/>
  <c r="B146" i="5"/>
  <c r="E146" i="11"/>
  <c r="M146" i="11"/>
  <c r="AE146" i="5"/>
  <c r="B146" i="11"/>
  <c r="J146" i="11"/>
  <c r="M146" i="5"/>
  <c r="V146" i="5"/>
  <c r="G146" i="11"/>
  <c r="D146" i="11"/>
  <c r="L146" i="11"/>
  <c r="S146" i="5"/>
  <c r="AB146" i="5"/>
  <c r="B145" i="11"/>
  <c r="F145" i="11"/>
  <c r="J145" i="11"/>
  <c r="P145" i="5"/>
  <c r="AB145" i="5"/>
  <c r="E145" i="11"/>
  <c r="I145" i="11"/>
  <c r="M145" i="11"/>
  <c r="M145" i="5"/>
  <c r="Y145" i="5"/>
  <c r="D145" i="11"/>
  <c r="H145" i="11"/>
  <c r="L145" i="11"/>
  <c r="D145" i="5"/>
  <c r="J145" i="5"/>
  <c r="V145" i="5"/>
  <c r="AH145" i="5"/>
  <c r="C145" i="11"/>
  <c r="G145" i="11"/>
  <c r="AH144" i="5"/>
  <c r="F144" i="11"/>
  <c r="J144" i="5"/>
  <c r="G144" i="5"/>
  <c r="AE144" i="5"/>
  <c r="E144" i="11"/>
  <c r="M144" i="11"/>
  <c r="D144" i="5"/>
  <c r="AB144" i="5"/>
  <c r="D144" i="11"/>
  <c r="L144" i="11"/>
  <c r="B144" i="5"/>
  <c r="Y144" i="5"/>
  <c r="C144" i="11"/>
  <c r="K144" i="11"/>
  <c r="V144" i="5"/>
  <c r="B144" i="11"/>
  <c r="J144" i="11"/>
  <c r="S144" i="5"/>
  <c r="I144" i="11"/>
  <c r="P144" i="5"/>
  <c r="H144" i="11"/>
  <c r="M144" i="5"/>
  <c r="S15" i="5"/>
  <c r="V15" i="5"/>
  <c r="Y15" i="5"/>
  <c r="AB15" i="5"/>
  <c r="AE15" i="5"/>
  <c r="AH15" i="5"/>
  <c r="D15" i="5"/>
  <c r="B15" i="5"/>
  <c r="B15" i="11"/>
  <c r="C15" i="11"/>
  <c r="D15" i="11"/>
  <c r="E15" i="11"/>
  <c r="F15" i="11"/>
  <c r="G15" i="5"/>
  <c r="G15" i="11"/>
  <c r="H15" i="11"/>
  <c r="I15" i="11"/>
  <c r="J15" i="11"/>
  <c r="K15" i="11"/>
  <c r="L15" i="11"/>
  <c r="S14" i="5"/>
  <c r="G14" i="11"/>
  <c r="H14" i="11"/>
  <c r="V14" i="5"/>
  <c r="I14" i="11"/>
  <c r="G14" i="5"/>
  <c r="Y14" i="5"/>
  <c r="B14" i="11"/>
  <c r="J14" i="11"/>
  <c r="AB14" i="5"/>
  <c r="C14" i="11"/>
  <c r="K14" i="11"/>
  <c r="J14" i="5"/>
  <c r="AE14" i="5"/>
  <c r="D14" i="11"/>
  <c r="L14" i="11"/>
  <c r="D14" i="5"/>
  <c r="AH14" i="5"/>
  <c r="E14" i="11"/>
  <c r="AE13" i="5"/>
  <c r="B13" i="11"/>
  <c r="F13" i="11"/>
  <c r="J13" i="11"/>
  <c r="D13" i="5"/>
  <c r="J13" i="5"/>
  <c r="V13" i="5"/>
  <c r="AH13" i="5"/>
  <c r="C13" i="11"/>
  <c r="G13" i="11"/>
  <c r="K13" i="11"/>
  <c r="M13" i="5"/>
  <c r="Y13" i="5"/>
  <c r="D13" i="11"/>
  <c r="H13" i="11"/>
  <c r="L13" i="11"/>
  <c r="B13" i="5"/>
  <c r="P13" i="5"/>
  <c r="AB13" i="5"/>
  <c r="E13" i="11"/>
  <c r="I13" i="11"/>
  <c r="H12" i="11"/>
  <c r="B12" i="5"/>
  <c r="AB12" i="5"/>
  <c r="C12" i="11"/>
  <c r="K12" i="11"/>
  <c r="M12" i="5"/>
  <c r="F12" i="11"/>
  <c r="D12" i="5"/>
  <c r="V12" i="5"/>
  <c r="I12" i="11"/>
  <c r="G12" i="5"/>
  <c r="AE12" i="5"/>
  <c r="D12" i="11"/>
  <c r="L12" i="11"/>
  <c r="P12" i="5"/>
  <c r="G12" i="11"/>
  <c r="S12" i="5"/>
  <c r="Y12" i="5"/>
  <c r="B12" i="11"/>
  <c r="J12" i="11"/>
  <c r="J12" i="5"/>
  <c r="AH12" i="5"/>
  <c r="E12" i="11"/>
  <c r="D11" i="5"/>
  <c r="B11" i="5"/>
  <c r="J11" i="5"/>
  <c r="P11" i="5"/>
  <c r="V11" i="5"/>
  <c r="AH11" i="5"/>
  <c r="B11" i="11"/>
  <c r="D11" i="11"/>
  <c r="F11" i="11"/>
  <c r="H11" i="11"/>
  <c r="J11" i="11"/>
  <c r="L11" i="11"/>
  <c r="G11" i="5"/>
  <c r="M11" i="5"/>
  <c r="S11" i="5"/>
  <c r="Y11" i="5"/>
  <c r="AE11" i="5"/>
  <c r="C11" i="11"/>
  <c r="E11" i="11"/>
  <c r="G11" i="11"/>
  <c r="I11" i="11"/>
  <c r="K11" i="11"/>
  <c r="D147" i="5"/>
  <c r="B147" i="5"/>
  <c r="B10" i="4"/>
  <c r="F97" i="11"/>
  <c r="H119" i="11"/>
  <c r="AB73" i="5"/>
  <c r="B104" i="11"/>
  <c r="M132" i="11"/>
  <c r="D87" i="5"/>
  <c r="G55" i="5"/>
  <c r="C125" i="11"/>
  <c r="S102" i="5"/>
  <c r="M86" i="11"/>
  <c r="J54" i="5"/>
  <c r="K106" i="11"/>
  <c r="K80" i="11"/>
  <c r="C70" i="11"/>
  <c r="E68" i="11"/>
  <c r="G66" i="11"/>
  <c r="K62" i="11"/>
  <c r="S60" i="5"/>
  <c r="D40" i="5"/>
  <c r="H95" i="11"/>
  <c r="J77" i="11"/>
  <c r="H69" i="11"/>
  <c r="J39" i="5"/>
  <c r="B157" i="11"/>
  <c r="H116" i="11"/>
  <c r="H87" i="11"/>
  <c r="D56" i="5"/>
  <c r="P33" i="5"/>
  <c r="J28" i="11"/>
  <c r="E118" i="11"/>
  <c r="D65" i="11"/>
  <c r="M63" i="11"/>
  <c r="B85" i="11"/>
  <c r="G57" i="5"/>
  <c r="G155" i="11"/>
  <c r="D83" i="11"/>
  <c r="H79" i="11"/>
  <c r="C61" i="11"/>
  <c r="J27" i="5"/>
  <c r="B69" i="5"/>
  <c r="D117" i="5"/>
  <c r="O4982" i="3"/>
  <c r="O4918" i="3"/>
  <c r="O4854" i="3"/>
  <c r="O4790" i="3"/>
  <c r="O4726" i="3"/>
  <c r="O4662" i="3"/>
  <c r="O4598" i="3"/>
  <c r="O4534" i="3"/>
  <c r="O4470" i="3"/>
  <c r="O4406" i="3"/>
  <c r="O4337" i="3"/>
  <c r="O4169" i="3"/>
  <c r="O4974" i="3"/>
  <c r="O4910" i="3"/>
  <c r="O4846" i="3"/>
  <c r="O4782" i="3"/>
  <c r="O4718" i="3"/>
  <c r="O4654" i="3"/>
  <c r="O4590" i="3"/>
  <c r="O4526" i="3"/>
  <c r="O4462" i="3"/>
  <c r="O4398" i="3"/>
  <c r="O4325" i="3"/>
  <c r="O4105" i="3"/>
  <c r="O4966" i="3"/>
  <c r="O4902" i="3"/>
  <c r="O4838" i="3"/>
  <c r="O4774" i="3"/>
  <c r="O4710" i="3"/>
  <c r="O4646" i="3"/>
  <c r="O4582" i="3"/>
  <c r="O4518" i="3"/>
  <c r="O4454" i="3"/>
  <c r="O4390" i="3"/>
  <c r="O4315" i="3"/>
  <c r="O4041" i="3"/>
  <c r="O4958" i="3"/>
  <c r="O4894" i="3"/>
  <c r="O4830" i="3"/>
  <c r="O4766" i="3"/>
  <c r="O4702" i="3"/>
  <c r="O4638" i="3"/>
  <c r="O4574" i="3"/>
  <c r="O4510" i="3"/>
  <c r="O4446" i="3"/>
  <c r="O4382" i="3"/>
  <c r="O4299" i="3"/>
  <c r="O3976" i="3"/>
  <c r="O4950" i="3"/>
  <c r="O4886" i="3"/>
  <c r="O4822" i="3"/>
  <c r="O4758" i="3"/>
  <c r="O4694" i="3"/>
  <c r="O4630" i="3"/>
  <c r="O4566" i="3"/>
  <c r="O4502" i="3"/>
  <c r="O4438" i="3"/>
  <c r="O4374" i="3"/>
  <c r="O4283" i="3"/>
  <c r="O3892" i="3"/>
  <c r="O4942" i="3"/>
  <c r="O4878" i="3"/>
  <c r="O4814" i="3"/>
  <c r="O4750" i="3"/>
  <c r="O4686" i="3"/>
  <c r="O4622" i="3"/>
  <c r="O4558" i="3"/>
  <c r="O4494" i="3"/>
  <c r="O4430" i="3"/>
  <c r="O4366" i="3"/>
  <c r="O4266" i="3"/>
  <c r="O3806" i="3"/>
  <c r="O4998" i="3"/>
  <c r="O4934" i="3"/>
  <c r="O4870" i="3"/>
  <c r="O4806" i="3"/>
  <c r="O4742" i="3"/>
  <c r="O4678" i="3"/>
  <c r="O4614" i="3"/>
  <c r="O4550" i="3"/>
  <c r="O4486" i="3"/>
  <c r="O4422" i="3"/>
  <c r="O4357" i="3"/>
  <c r="O4243" i="3"/>
  <c r="O3706" i="3"/>
  <c r="O4990" i="3"/>
  <c r="O4926" i="3"/>
  <c r="O4862" i="3"/>
  <c r="O4798" i="3"/>
  <c r="O4734" i="3"/>
  <c r="O4670" i="3"/>
  <c r="O4606" i="3"/>
  <c r="O4542" i="3"/>
  <c r="O4478" i="3"/>
  <c r="O4414" i="3"/>
  <c r="O4347" i="3"/>
  <c r="O4225" i="3"/>
  <c r="O3539" i="3"/>
  <c r="O4992" i="3"/>
  <c r="O4984" i="3"/>
  <c r="O4976" i="3"/>
  <c r="O4968" i="3"/>
  <c r="O4960" i="3"/>
  <c r="O4952" i="3"/>
  <c r="O4944" i="3"/>
  <c r="O4936" i="3"/>
  <c r="O4928" i="3"/>
  <c r="O4920" i="3"/>
  <c r="O4912" i="3"/>
  <c r="O4904" i="3"/>
  <c r="O4896" i="3"/>
  <c r="O4888" i="3"/>
  <c r="O4880" i="3"/>
  <c r="O4872" i="3"/>
  <c r="O4864" i="3"/>
  <c r="O4856" i="3"/>
  <c r="O4848" i="3"/>
  <c r="O4840" i="3"/>
  <c r="O4832" i="3"/>
  <c r="O4824" i="3"/>
  <c r="O4816" i="3"/>
  <c r="O4808" i="3"/>
  <c r="O4800" i="3"/>
  <c r="O4792" i="3"/>
  <c r="O4784" i="3"/>
  <c r="O4776" i="3"/>
  <c r="O4768" i="3"/>
  <c r="O4760" i="3"/>
  <c r="O4752" i="3"/>
  <c r="O4744" i="3"/>
  <c r="O4736" i="3"/>
  <c r="O4728" i="3"/>
  <c r="O4720" i="3"/>
  <c r="O4712" i="3"/>
  <c r="O4704" i="3"/>
  <c r="O4696" i="3"/>
  <c r="O4688" i="3"/>
  <c r="O4680" i="3"/>
  <c r="O4672" i="3"/>
  <c r="O4664" i="3"/>
  <c r="O4656" i="3"/>
  <c r="O4648" i="3"/>
  <c r="O4640" i="3"/>
  <c r="O4632" i="3"/>
  <c r="O4624" i="3"/>
  <c r="O4616" i="3"/>
  <c r="O4608" i="3"/>
  <c r="O4600" i="3"/>
  <c r="O4592" i="3"/>
  <c r="O4584" i="3"/>
  <c r="O4576" i="3"/>
  <c r="O4568" i="3"/>
  <c r="O4560" i="3"/>
  <c r="O4552" i="3"/>
  <c r="O4544" i="3"/>
  <c r="O4536" i="3"/>
  <c r="O4528" i="3"/>
  <c r="O4520" i="3"/>
  <c r="O4512" i="3"/>
  <c r="O4504" i="3"/>
  <c r="O4496" i="3"/>
  <c r="O4488" i="3"/>
  <c r="O4480" i="3"/>
  <c r="O4472" i="3"/>
  <c r="O4464" i="3"/>
  <c r="O4456" i="3"/>
  <c r="O4448" i="3"/>
  <c r="O4440" i="3"/>
  <c r="O4432" i="3"/>
  <c r="O4424" i="3"/>
  <c r="O4416" i="3"/>
  <c r="O4408" i="3"/>
  <c r="O4400" i="3"/>
  <c r="O4392" i="3"/>
  <c r="O4384" i="3"/>
  <c r="O4376" i="3"/>
  <c r="O4368" i="3"/>
  <c r="O4360" i="3"/>
  <c r="O4349" i="3"/>
  <c r="O4339" i="3"/>
  <c r="O4329" i="3"/>
  <c r="O4317" i="3"/>
  <c r="O4305" i="3"/>
  <c r="O4289" i="3"/>
  <c r="O4273" i="3"/>
  <c r="O4250" i="3"/>
  <c r="O4227" i="3"/>
  <c r="O4185" i="3"/>
  <c r="O4121" i="3"/>
  <c r="O4057" i="3"/>
  <c r="O3993" i="3"/>
  <c r="O3913" i="3"/>
  <c r="O3828" i="3"/>
  <c r="O3738" i="3"/>
  <c r="O3584" i="3"/>
  <c r="O4999" i="3"/>
  <c r="O4991" i="3"/>
  <c r="O4983" i="3"/>
  <c r="O4975" i="3"/>
  <c r="O4967" i="3"/>
  <c r="O4959" i="3"/>
  <c r="O4951" i="3"/>
  <c r="O4943" i="3"/>
  <c r="O4935" i="3"/>
  <c r="O4927" i="3"/>
  <c r="O4919" i="3"/>
  <c r="O4911" i="3"/>
  <c r="O4903" i="3"/>
  <c r="O4895" i="3"/>
  <c r="O4887" i="3"/>
  <c r="O4879" i="3"/>
  <c r="O4871" i="3"/>
  <c r="O4863" i="3"/>
  <c r="O4855" i="3"/>
  <c r="O4847" i="3"/>
  <c r="O4839" i="3"/>
  <c r="O4831" i="3"/>
  <c r="O4823" i="3"/>
  <c r="O4815" i="3"/>
  <c r="O4807" i="3"/>
  <c r="O4799" i="3"/>
  <c r="O4791" i="3"/>
  <c r="O4783" i="3"/>
  <c r="O4775" i="3"/>
  <c r="O4767" i="3"/>
  <c r="O4759" i="3"/>
  <c r="O4751" i="3"/>
  <c r="O4743" i="3"/>
  <c r="O4735" i="3"/>
  <c r="O4727" i="3"/>
  <c r="O4719" i="3"/>
  <c r="O4711" i="3"/>
  <c r="O4703" i="3"/>
  <c r="O4695" i="3"/>
  <c r="O4687" i="3"/>
  <c r="O4679" i="3"/>
  <c r="O4671" i="3"/>
  <c r="O4663" i="3"/>
  <c r="O4655" i="3"/>
  <c r="O4647" i="3"/>
  <c r="O4639" i="3"/>
  <c r="O4631" i="3"/>
  <c r="O4623" i="3"/>
  <c r="O4615" i="3"/>
  <c r="O4607" i="3"/>
  <c r="O4599" i="3"/>
  <c r="O4591" i="3"/>
  <c r="O4583" i="3"/>
  <c r="O4575" i="3"/>
  <c r="O4567" i="3"/>
  <c r="O4559" i="3"/>
  <c r="O4551" i="3"/>
  <c r="O4543" i="3"/>
  <c r="O4535" i="3"/>
  <c r="O4527" i="3"/>
  <c r="O4519" i="3"/>
  <c r="O4511" i="3"/>
  <c r="O4503" i="3"/>
  <c r="O4495" i="3"/>
  <c r="O4487" i="3"/>
  <c r="O4479" i="3"/>
  <c r="O4471" i="3"/>
  <c r="O4463" i="3"/>
  <c r="O4455" i="3"/>
  <c r="O4447" i="3"/>
  <c r="O4439" i="3"/>
  <c r="O4431" i="3"/>
  <c r="O4423" i="3"/>
  <c r="O4415" i="3"/>
  <c r="O4407" i="3"/>
  <c r="O4399" i="3"/>
  <c r="O4391" i="3"/>
  <c r="O4383" i="3"/>
  <c r="O4375" i="3"/>
  <c r="O4367" i="3"/>
  <c r="O4358" i="3"/>
  <c r="O4348" i="3"/>
  <c r="O4338" i="3"/>
  <c r="O4328" i="3"/>
  <c r="O4316" i="3"/>
  <c r="O4300" i="3"/>
  <c r="O4284" i="3"/>
  <c r="O4267" i="3"/>
  <c r="O4249" i="3"/>
  <c r="O4226" i="3"/>
  <c r="O4177" i="3"/>
  <c r="O4113" i="3"/>
  <c r="O4049" i="3"/>
  <c r="O3985" i="3"/>
  <c r="O3902" i="3"/>
  <c r="O3817" i="3"/>
  <c r="O3722" i="3"/>
  <c r="O7" i="3"/>
  <c r="O15" i="3"/>
  <c r="O23" i="3"/>
  <c r="O31" i="3"/>
  <c r="O39" i="3"/>
  <c r="O47" i="3"/>
  <c r="O55" i="3"/>
  <c r="O63" i="3"/>
  <c r="O71" i="3"/>
  <c r="O79" i="3"/>
  <c r="O87" i="3"/>
  <c r="O95" i="3"/>
  <c r="O103" i="3"/>
  <c r="O111" i="3"/>
  <c r="O119" i="3"/>
  <c r="O127" i="3"/>
  <c r="O135" i="3"/>
  <c r="O143" i="3"/>
  <c r="O151" i="3"/>
  <c r="O159" i="3"/>
  <c r="O167" i="3"/>
  <c r="O175" i="3"/>
  <c r="O183" i="3"/>
  <c r="O191" i="3"/>
  <c r="O199" i="3"/>
  <c r="O207" i="3"/>
  <c r="O215" i="3"/>
  <c r="O223" i="3"/>
  <c r="O231" i="3"/>
  <c r="O239" i="3"/>
  <c r="O247" i="3"/>
  <c r="O255" i="3"/>
  <c r="O263" i="3"/>
  <c r="O271" i="3"/>
  <c r="O279" i="3"/>
  <c r="O287" i="3"/>
  <c r="O295" i="3"/>
  <c r="O303" i="3"/>
  <c r="O311" i="3"/>
  <c r="O319" i="3"/>
  <c r="O327" i="3"/>
  <c r="O335" i="3"/>
  <c r="O343" i="3"/>
  <c r="O351" i="3"/>
  <c r="O359" i="3"/>
  <c r="O367" i="3"/>
  <c r="O375" i="3"/>
  <c r="O383" i="3"/>
  <c r="O391" i="3"/>
  <c r="O399" i="3"/>
  <c r="O407" i="3"/>
  <c r="O415" i="3"/>
  <c r="O423" i="3"/>
  <c r="O431" i="3"/>
  <c r="O439" i="3"/>
  <c r="O447" i="3"/>
  <c r="O455" i="3"/>
  <c r="O463" i="3"/>
  <c r="O471" i="3"/>
  <c r="O479" i="3"/>
  <c r="O487" i="3"/>
  <c r="O495" i="3"/>
  <c r="O503" i="3"/>
  <c r="O511" i="3"/>
  <c r="O519" i="3"/>
  <c r="O527" i="3"/>
  <c r="O535" i="3"/>
  <c r="O543" i="3"/>
  <c r="O551" i="3"/>
  <c r="O559" i="3"/>
  <c r="O567" i="3"/>
  <c r="O8" i="3"/>
  <c r="O16" i="3"/>
  <c r="O24" i="3"/>
  <c r="O32" i="3"/>
  <c r="O40" i="3"/>
  <c r="O48" i="3"/>
  <c r="O56" i="3"/>
  <c r="O64" i="3"/>
  <c r="O72" i="3"/>
  <c r="O80" i="3"/>
  <c r="O88" i="3"/>
  <c r="O96" i="3"/>
  <c r="O104" i="3"/>
  <c r="O112" i="3"/>
  <c r="O120" i="3"/>
  <c r="O128" i="3"/>
  <c r="O136" i="3"/>
  <c r="O144" i="3"/>
  <c r="O152" i="3"/>
  <c r="O160" i="3"/>
  <c r="O168" i="3"/>
  <c r="O176" i="3"/>
  <c r="O184" i="3"/>
  <c r="O192" i="3"/>
  <c r="O200" i="3"/>
  <c r="O208" i="3"/>
  <c r="O216" i="3"/>
  <c r="O224" i="3"/>
  <c r="O232" i="3"/>
  <c r="O240" i="3"/>
  <c r="O248" i="3"/>
  <c r="O256" i="3"/>
  <c r="O264" i="3"/>
  <c r="O272" i="3"/>
  <c r="O280" i="3"/>
  <c r="O288" i="3"/>
  <c r="O296" i="3"/>
  <c r="O304" i="3"/>
  <c r="O312" i="3"/>
  <c r="O320" i="3"/>
  <c r="O328" i="3"/>
  <c r="O336" i="3"/>
  <c r="O344" i="3"/>
  <c r="O352" i="3"/>
  <c r="O360" i="3"/>
  <c r="O368" i="3"/>
  <c r="O376" i="3"/>
  <c r="O384" i="3"/>
  <c r="O392" i="3"/>
  <c r="O400" i="3"/>
  <c r="O408" i="3"/>
  <c r="O416" i="3"/>
  <c r="O424" i="3"/>
  <c r="O432" i="3"/>
  <c r="O440" i="3"/>
  <c r="O448" i="3"/>
  <c r="O456" i="3"/>
  <c r="O464" i="3"/>
  <c r="O472" i="3"/>
  <c r="O480" i="3"/>
  <c r="O488" i="3"/>
  <c r="O496" i="3"/>
  <c r="O504" i="3"/>
  <c r="O512" i="3"/>
  <c r="O520" i="3"/>
  <c r="O528" i="3"/>
  <c r="O536" i="3"/>
  <c r="O9" i="3"/>
  <c r="O17" i="3"/>
  <c r="O25" i="3"/>
  <c r="O33" i="3"/>
  <c r="O41" i="3"/>
  <c r="O49" i="3"/>
  <c r="O57" i="3"/>
  <c r="O65" i="3"/>
  <c r="O73" i="3"/>
  <c r="O81" i="3"/>
  <c r="O89" i="3"/>
  <c r="O97" i="3"/>
  <c r="O105" i="3"/>
  <c r="O113" i="3"/>
  <c r="O121" i="3"/>
  <c r="O129" i="3"/>
  <c r="O137" i="3"/>
  <c r="O145" i="3"/>
  <c r="O153" i="3"/>
  <c r="O161" i="3"/>
  <c r="O169" i="3"/>
  <c r="O177" i="3"/>
  <c r="O185" i="3"/>
  <c r="O193" i="3"/>
  <c r="O201" i="3"/>
  <c r="O209" i="3"/>
  <c r="O217" i="3"/>
  <c r="O225" i="3"/>
  <c r="O233" i="3"/>
  <c r="O241" i="3"/>
  <c r="O249" i="3"/>
  <c r="O257" i="3"/>
  <c r="O265" i="3"/>
  <c r="O273" i="3"/>
  <c r="O281" i="3"/>
  <c r="O289" i="3"/>
  <c r="O297" i="3"/>
  <c r="O305" i="3"/>
  <c r="O313" i="3"/>
  <c r="O321" i="3"/>
  <c r="O329" i="3"/>
  <c r="O337" i="3"/>
  <c r="O345" i="3"/>
  <c r="O353" i="3"/>
  <c r="O361" i="3"/>
  <c r="O369" i="3"/>
  <c r="O377" i="3"/>
  <c r="O385" i="3"/>
  <c r="O393" i="3"/>
  <c r="O401" i="3"/>
  <c r="O409" i="3"/>
  <c r="O417" i="3"/>
  <c r="O425" i="3"/>
  <c r="O433" i="3"/>
  <c r="O441" i="3"/>
  <c r="O449" i="3"/>
  <c r="O457" i="3"/>
  <c r="O465" i="3"/>
  <c r="O473" i="3"/>
  <c r="O481" i="3"/>
  <c r="O489" i="3"/>
  <c r="O497" i="3"/>
  <c r="O10" i="3"/>
  <c r="O18" i="3"/>
  <c r="O26" i="3"/>
  <c r="O34" i="3"/>
  <c r="O42" i="3"/>
  <c r="O50" i="3"/>
  <c r="O58" i="3"/>
  <c r="O66" i="3"/>
  <c r="O74" i="3"/>
  <c r="O82" i="3"/>
  <c r="O90" i="3"/>
  <c r="O98" i="3"/>
  <c r="O106" i="3"/>
  <c r="O114" i="3"/>
  <c r="O122" i="3"/>
  <c r="O130" i="3"/>
  <c r="O138" i="3"/>
  <c r="O146" i="3"/>
  <c r="O154" i="3"/>
  <c r="O162" i="3"/>
  <c r="O170" i="3"/>
  <c r="O178" i="3"/>
  <c r="O186" i="3"/>
  <c r="O194" i="3"/>
  <c r="O202" i="3"/>
  <c r="O210" i="3"/>
  <c r="O218" i="3"/>
  <c r="O226" i="3"/>
  <c r="O234" i="3"/>
  <c r="O242" i="3"/>
  <c r="O250" i="3"/>
  <c r="O258" i="3"/>
  <c r="O266" i="3"/>
  <c r="O274" i="3"/>
  <c r="O282" i="3"/>
  <c r="O290" i="3"/>
  <c r="O298" i="3"/>
  <c r="O306" i="3"/>
  <c r="O314" i="3"/>
  <c r="O322" i="3"/>
  <c r="O330" i="3"/>
  <c r="O338" i="3"/>
  <c r="O346" i="3"/>
  <c r="O354" i="3"/>
  <c r="O362" i="3"/>
  <c r="O370" i="3"/>
  <c r="O378" i="3"/>
  <c r="O386" i="3"/>
  <c r="O394" i="3"/>
  <c r="O402" i="3"/>
  <c r="O410" i="3"/>
  <c r="O418" i="3"/>
  <c r="O426" i="3"/>
  <c r="O434" i="3"/>
  <c r="O442" i="3"/>
  <c r="O450" i="3"/>
  <c r="O458" i="3"/>
  <c r="O466" i="3"/>
  <c r="O474" i="3"/>
  <c r="O482" i="3"/>
  <c r="O490" i="3"/>
  <c r="O498" i="3"/>
  <c r="O506" i="3"/>
  <c r="O514" i="3"/>
  <c r="O522" i="3"/>
  <c r="O530" i="3"/>
  <c r="O538" i="3"/>
  <c r="O546" i="3"/>
  <c r="O554" i="3"/>
  <c r="O562" i="3"/>
  <c r="O570" i="3"/>
  <c r="O578" i="3"/>
  <c r="O586" i="3"/>
  <c r="O594" i="3"/>
  <c r="O602" i="3"/>
  <c r="O610" i="3"/>
  <c r="O618" i="3"/>
  <c r="O626" i="3"/>
  <c r="O634" i="3"/>
  <c r="O642" i="3"/>
  <c r="O650" i="3"/>
  <c r="O658" i="3"/>
  <c r="O666" i="3"/>
  <c r="O674" i="3"/>
  <c r="O682" i="3"/>
  <c r="O11" i="3"/>
  <c r="O19" i="3"/>
  <c r="O27" i="3"/>
  <c r="O35" i="3"/>
  <c r="O43" i="3"/>
  <c r="O51" i="3"/>
  <c r="O59" i="3"/>
  <c r="O67" i="3"/>
  <c r="O75" i="3"/>
  <c r="O83" i="3"/>
  <c r="O91" i="3"/>
  <c r="O99" i="3"/>
  <c r="O107" i="3"/>
  <c r="O115" i="3"/>
  <c r="O123" i="3"/>
  <c r="O131" i="3"/>
  <c r="O139" i="3"/>
  <c r="O147" i="3"/>
  <c r="O155" i="3"/>
  <c r="O163" i="3"/>
  <c r="O171" i="3"/>
  <c r="O179" i="3"/>
  <c r="O187" i="3"/>
  <c r="O195" i="3"/>
  <c r="O203" i="3"/>
  <c r="O211" i="3"/>
  <c r="O219" i="3"/>
  <c r="O227" i="3"/>
  <c r="O235" i="3"/>
  <c r="O243" i="3"/>
  <c r="O251" i="3"/>
  <c r="O259" i="3"/>
  <c r="O267" i="3"/>
  <c r="O275" i="3"/>
  <c r="O283" i="3"/>
  <c r="O291" i="3"/>
  <c r="O299" i="3"/>
  <c r="O307" i="3"/>
  <c r="O315" i="3"/>
  <c r="O323" i="3"/>
  <c r="O331" i="3"/>
  <c r="O339" i="3"/>
  <c r="O347" i="3"/>
  <c r="O355" i="3"/>
  <c r="O363" i="3"/>
  <c r="O371" i="3"/>
  <c r="O379" i="3"/>
  <c r="O387" i="3"/>
  <c r="O395" i="3"/>
  <c r="O403" i="3"/>
  <c r="O411" i="3"/>
  <c r="O419" i="3"/>
  <c r="O427" i="3"/>
  <c r="O435" i="3"/>
  <c r="O443" i="3"/>
  <c r="O451" i="3"/>
  <c r="O459" i="3"/>
  <c r="O467" i="3"/>
  <c r="O475" i="3"/>
  <c r="O483" i="3"/>
  <c r="O491" i="3"/>
  <c r="O499" i="3"/>
  <c r="O507" i="3"/>
  <c r="O515" i="3"/>
  <c r="O523" i="3"/>
  <c r="O531" i="3"/>
  <c r="O539" i="3"/>
  <c r="O547" i="3"/>
  <c r="O555" i="3"/>
  <c r="O563" i="3"/>
  <c r="O12" i="3"/>
  <c r="O20" i="3"/>
  <c r="O28" i="3"/>
  <c r="O36" i="3"/>
  <c r="O44" i="3"/>
  <c r="O52" i="3"/>
  <c r="O60" i="3"/>
  <c r="O68" i="3"/>
  <c r="O76" i="3"/>
  <c r="O84" i="3"/>
  <c r="O92" i="3"/>
  <c r="O100" i="3"/>
  <c r="O108" i="3"/>
  <c r="O116" i="3"/>
  <c r="O124" i="3"/>
  <c r="O132" i="3"/>
  <c r="O140" i="3"/>
  <c r="O148" i="3"/>
  <c r="O156" i="3"/>
  <c r="O164" i="3"/>
  <c r="O172" i="3"/>
  <c r="O180" i="3"/>
  <c r="O188" i="3"/>
  <c r="O196" i="3"/>
  <c r="O204" i="3"/>
  <c r="O212" i="3"/>
  <c r="O220" i="3"/>
  <c r="O228" i="3"/>
  <c r="O236" i="3"/>
  <c r="O244" i="3"/>
  <c r="O252" i="3"/>
  <c r="O260" i="3"/>
  <c r="O268" i="3"/>
  <c r="O276" i="3"/>
  <c r="O284" i="3"/>
  <c r="O292" i="3"/>
  <c r="O300" i="3"/>
  <c r="O308" i="3"/>
  <c r="O316" i="3"/>
  <c r="O324" i="3"/>
  <c r="O332" i="3"/>
  <c r="O340" i="3"/>
  <c r="O348" i="3"/>
  <c r="O356" i="3"/>
  <c r="O364" i="3"/>
  <c r="O372" i="3"/>
  <c r="O380" i="3"/>
  <c r="O388" i="3"/>
  <c r="O396" i="3"/>
  <c r="O404" i="3"/>
  <c r="O412" i="3"/>
  <c r="O420" i="3"/>
  <c r="O428" i="3"/>
  <c r="O436" i="3"/>
  <c r="O444" i="3"/>
  <c r="O452" i="3"/>
  <c r="O460" i="3"/>
  <c r="O468" i="3"/>
  <c r="O476" i="3"/>
  <c r="O484" i="3"/>
  <c r="O492" i="3"/>
  <c r="O500" i="3"/>
  <c r="O508" i="3"/>
  <c r="O516" i="3"/>
  <c r="O524" i="3"/>
  <c r="O13" i="3"/>
  <c r="O21" i="3"/>
  <c r="O29" i="3"/>
  <c r="O37" i="3"/>
  <c r="O45" i="3"/>
  <c r="O53" i="3"/>
  <c r="O61" i="3"/>
  <c r="O69" i="3"/>
  <c r="O77" i="3"/>
  <c r="O85" i="3"/>
  <c r="O93" i="3"/>
  <c r="O101" i="3"/>
  <c r="O109" i="3"/>
  <c r="O117" i="3"/>
  <c r="O125" i="3"/>
  <c r="O133" i="3"/>
  <c r="O141" i="3"/>
  <c r="O149" i="3"/>
  <c r="O157" i="3"/>
  <c r="O165" i="3"/>
  <c r="O173" i="3"/>
  <c r="O181" i="3"/>
  <c r="O189" i="3"/>
  <c r="O197" i="3"/>
  <c r="O205" i="3"/>
  <c r="O213" i="3"/>
  <c r="O221" i="3"/>
  <c r="O229" i="3"/>
  <c r="O237" i="3"/>
  <c r="O245" i="3"/>
  <c r="O253" i="3"/>
  <c r="O261" i="3"/>
  <c r="O269" i="3"/>
  <c r="O277" i="3"/>
  <c r="O285" i="3"/>
  <c r="O293" i="3"/>
  <c r="O301" i="3"/>
  <c r="O309" i="3"/>
  <c r="O317" i="3"/>
  <c r="O325" i="3"/>
  <c r="O333" i="3"/>
  <c r="O341" i="3"/>
  <c r="O349" i="3"/>
  <c r="O357" i="3"/>
  <c r="O365" i="3"/>
  <c r="O373" i="3"/>
  <c r="O381" i="3"/>
  <c r="O389" i="3"/>
  <c r="O397" i="3"/>
  <c r="O405" i="3"/>
  <c r="O413" i="3"/>
  <c r="O421" i="3"/>
  <c r="O429" i="3"/>
  <c r="O437" i="3"/>
  <c r="O445" i="3"/>
  <c r="O453" i="3"/>
  <c r="O461" i="3"/>
  <c r="O469" i="3"/>
  <c r="O477" i="3"/>
  <c r="O485" i="3"/>
  <c r="O493" i="3"/>
  <c r="O501" i="3"/>
  <c r="O14" i="3"/>
  <c r="O22" i="3"/>
  <c r="O30" i="3"/>
  <c r="O38" i="3"/>
  <c r="O46" i="3"/>
  <c r="O54" i="3"/>
  <c r="O62" i="3"/>
  <c r="O70" i="3"/>
  <c r="O78" i="3"/>
  <c r="O86" i="3"/>
  <c r="O94" i="3"/>
  <c r="O102" i="3"/>
  <c r="O110" i="3"/>
  <c r="O118" i="3"/>
  <c r="O126" i="3"/>
  <c r="O134" i="3"/>
  <c r="O142" i="3"/>
  <c r="O150" i="3"/>
  <c r="O158" i="3"/>
  <c r="O166" i="3"/>
  <c r="O174" i="3"/>
  <c r="O182" i="3"/>
  <c r="O190" i="3"/>
  <c r="O198" i="3"/>
  <c r="O206" i="3"/>
  <c r="O214" i="3"/>
  <c r="O222" i="3"/>
  <c r="O230" i="3"/>
  <c r="O238" i="3"/>
  <c r="O246" i="3"/>
  <c r="O254" i="3"/>
  <c r="O262" i="3"/>
  <c r="O270" i="3"/>
  <c r="O278" i="3"/>
  <c r="O286" i="3"/>
  <c r="O294" i="3"/>
  <c r="O302" i="3"/>
  <c r="O310" i="3"/>
  <c r="O318" i="3"/>
  <c r="O326" i="3"/>
  <c r="O334" i="3"/>
  <c r="O342" i="3"/>
  <c r="O350" i="3"/>
  <c r="O358" i="3"/>
  <c r="O366" i="3"/>
  <c r="O374" i="3"/>
  <c r="O382" i="3"/>
  <c r="O390" i="3"/>
  <c r="O398" i="3"/>
  <c r="O406" i="3"/>
  <c r="O414" i="3"/>
  <c r="O422" i="3"/>
  <c r="O430" i="3"/>
  <c r="O438" i="3"/>
  <c r="O446" i="3"/>
  <c r="O454" i="3"/>
  <c r="O462" i="3"/>
  <c r="O470" i="3"/>
  <c r="O478" i="3"/>
  <c r="O486" i="3"/>
  <c r="O494" i="3"/>
  <c r="O502" i="3"/>
  <c r="O510" i="3"/>
  <c r="O518" i="3"/>
  <c r="O526" i="3"/>
  <c r="O534" i="3"/>
  <c r="O542" i="3"/>
  <c r="O550" i="3"/>
  <c r="O558" i="3"/>
  <c r="O566" i="3"/>
  <c r="O574" i="3"/>
  <c r="O582" i="3"/>
  <c r="O590" i="3"/>
  <c r="O598" i="3"/>
  <c r="O606" i="3"/>
  <c r="O614" i="3"/>
  <c r="O622" i="3"/>
  <c r="O630" i="3"/>
  <c r="O638" i="3"/>
  <c r="O646" i="3"/>
  <c r="O654" i="3"/>
  <c r="O662" i="3"/>
  <c r="O670" i="3"/>
  <c r="O678" i="3"/>
  <c r="O686" i="3"/>
  <c r="O505" i="3"/>
  <c r="O533" i="3"/>
  <c r="O552" i="3"/>
  <c r="O568" i="3"/>
  <c r="O579" i="3"/>
  <c r="O589" i="3"/>
  <c r="O600" i="3"/>
  <c r="O611" i="3"/>
  <c r="O621" i="3"/>
  <c r="O632" i="3"/>
  <c r="O643" i="3"/>
  <c r="O653" i="3"/>
  <c r="O664" i="3"/>
  <c r="O675" i="3"/>
  <c r="O685" i="3"/>
  <c r="O694" i="3"/>
  <c r="O702" i="3"/>
  <c r="O710" i="3"/>
  <c r="O718" i="3"/>
  <c r="O726" i="3"/>
  <c r="O734" i="3"/>
  <c r="O742" i="3"/>
  <c r="O750" i="3"/>
  <c r="O758" i="3"/>
  <c r="O766" i="3"/>
  <c r="O774" i="3"/>
  <c r="O782" i="3"/>
  <c r="O790" i="3"/>
  <c r="O798" i="3"/>
  <c r="O806" i="3"/>
  <c r="O814" i="3"/>
  <c r="O822" i="3"/>
  <c r="O830" i="3"/>
  <c r="O838" i="3"/>
  <c r="O846" i="3"/>
  <c r="O854" i="3"/>
  <c r="O862" i="3"/>
  <c r="O870" i="3"/>
  <c r="O878" i="3"/>
  <c r="O886" i="3"/>
  <c r="O894" i="3"/>
  <c r="O902" i="3"/>
  <c r="O910" i="3"/>
  <c r="O918" i="3"/>
  <c r="O926" i="3"/>
  <c r="O934" i="3"/>
  <c r="O942" i="3"/>
  <c r="O950" i="3"/>
  <c r="O958" i="3"/>
  <c r="O966" i="3"/>
  <c r="O974" i="3"/>
  <c r="O982" i="3"/>
  <c r="O990" i="3"/>
  <c r="O998" i="3"/>
  <c r="O1006" i="3"/>
  <c r="O1014" i="3"/>
  <c r="O1022" i="3"/>
  <c r="O1030" i="3"/>
  <c r="O1038" i="3"/>
  <c r="O1046" i="3"/>
  <c r="O1054" i="3"/>
  <c r="O1062" i="3"/>
  <c r="O1070" i="3"/>
  <c r="O1078" i="3"/>
  <c r="O1086" i="3"/>
  <c r="O1094" i="3"/>
  <c r="O1102" i="3"/>
  <c r="O1110" i="3"/>
  <c r="O1118" i="3"/>
  <c r="O509" i="3"/>
  <c r="O537" i="3"/>
  <c r="O553" i="3"/>
  <c r="O569" i="3"/>
  <c r="O580" i="3"/>
  <c r="O591" i="3"/>
  <c r="O601" i="3"/>
  <c r="O612" i="3"/>
  <c r="O623" i="3"/>
  <c r="O633" i="3"/>
  <c r="O644" i="3"/>
  <c r="O655" i="3"/>
  <c r="O665" i="3"/>
  <c r="O676" i="3"/>
  <c r="O687" i="3"/>
  <c r="O695" i="3"/>
  <c r="O703" i="3"/>
  <c r="O711" i="3"/>
  <c r="O719" i="3"/>
  <c r="O727" i="3"/>
  <c r="O735" i="3"/>
  <c r="O743" i="3"/>
  <c r="O751" i="3"/>
  <c r="O759" i="3"/>
  <c r="O767" i="3"/>
  <c r="O775" i="3"/>
  <c r="O783" i="3"/>
  <c r="O791" i="3"/>
  <c r="O799" i="3"/>
  <c r="O807" i="3"/>
  <c r="O815" i="3"/>
  <c r="O823" i="3"/>
  <c r="O831" i="3"/>
  <c r="O839" i="3"/>
  <c r="O847" i="3"/>
  <c r="O855" i="3"/>
  <c r="O863" i="3"/>
  <c r="O871" i="3"/>
  <c r="O879" i="3"/>
  <c r="O887" i="3"/>
  <c r="O895" i="3"/>
  <c r="O903" i="3"/>
  <c r="O911" i="3"/>
  <c r="O919" i="3"/>
  <c r="O927" i="3"/>
  <c r="O935" i="3"/>
  <c r="O943" i="3"/>
  <c r="O951" i="3"/>
  <c r="O959" i="3"/>
  <c r="O967" i="3"/>
  <c r="O975" i="3"/>
  <c r="O983" i="3"/>
  <c r="O991" i="3"/>
  <c r="O999" i="3"/>
  <c r="O1007" i="3"/>
  <c r="O1015" i="3"/>
  <c r="O1023" i="3"/>
  <c r="O1031" i="3"/>
  <c r="O1039" i="3"/>
  <c r="O1047" i="3"/>
  <c r="O513" i="3"/>
  <c r="O540" i="3"/>
  <c r="O556" i="3"/>
  <c r="O571" i="3"/>
  <c r="O581" i="3"/>
  <c r="O592" i="3"/>
  <c r="O603" i="3"/>
  <c r="O613" i="3"/>
  <c r="O624" i="3"/>
  <c r="O635" i="3"/>
  <c r="O645" i="3"/>
  <c r="O656" i="3"/>
  <c r="O667" i="3"/>
  <c r="O677" i="3"/>
  <c r="O688" i="3"/>
  <c r="O696" i="3"/>
  <c r="O704" i="3"/>
  <c r="O712" i="3"/>
  <c r="O720" i="3"/>
  <c r="O728" i="3"/>
  <c r="O736" i="3"/>
  <c r="O744" i="3"/>
  <c r="O752" i="3"/>
  <c r="O760" i="3"/>
  <c r="O768" i="3"/>
  <c r="O776" i="3"/>
  <c r="O784" i="3"/>
  <c r="O792" i="3"/>
  <c r="O800" i="3"/>
  <c r="O808" i="3"/>
  <c r="O816" i="3"/>
  <c r="O824" i="3"/>
  <c r="O832" i="3"/>
  <c r="O840" i="3"/>
  <c r="O848" i="3"/>
  <c r="O856" i="3"/>
  <c r="O864" i="3"/>
  <c r="O872" i="3"/>
  <c r="O880" i="3"/>
  <c r="O888" i="3"/>
  <c r="O896" i="3"/>
  <c r="O904" i="3"/>
  <c r="O912" i="3"/>
  <c r="O920" i="3"/>
  <c r="O928" i="3"/>
  <c r="O936" i="3"/>
  <c r="O944" i="3"/>
  <c r="O952" i="3"/>
  <c r="O960" i="3"/>
  <c r="O968" i="3"/>
  <c r="O976" i="3"/>
  <c r="O984" i="3"/>
  <c r="O992" i="3"/>
  <c r="O1000" i="3"/>
  <c r="O1008" i="3"/>
  <c r="O1016" i="3"/>
  <c r="O1024" i="3"/>
  <c r="O1032" i="3"/>
  <c r="O1040" i="3"/>
  <c r="O1048" i="3"/>
  <c r="O1056" i="3"/>
  <c r="O1064" i="3"/>
  <c r="O1072" i="3"/>
  <c r="O1080" i="3"/>
  <c r="O1088" i="3"/>
  <c r="O1096" i="3"/>
  <c r="O1104" i="3"/>
  <c r="O1112" i="3"/>
  <c r="O1120" i="3"/>
  <c r="O1128" i="3"/>
  <c r="O1136" i="3"/>
  <c r="O1144" i="3"/>
  <c r="O1152" i="3"/>
  <c r="O517" i="3"/>
  <c r="O541" i="3"/>
  <c r="O557" i="3"/>
  <c r="O572" i="3"/>
  <c r="O583" i="3"/>
  <c r="O593" i="3"/>
  <c r="O604" i="3"/>
  <c r="O615" i="3"/>
  <c r="O625" i="3"/>
  <c r="O636" i="3"/>
  <c r="O647" i="3"/>
  <c r="O657" i="3"/>
  <c r="O668" i="3"/>
  <c r="O679" i="3"/>
  <c r="O689" i="3"/>
  <c r="O697" i="3"/>
  <c r="O705" i="3"/>
  <c r="O713" i="3"/>
  <c r="O721" i="3"/>
  <c r="O729" i="3"/>
  <c r="O737" i="3"/>
  <c r="O745" i="3"/>
  <c r="O753" i="3"/>
  <c r="O761" i="3"/>
  <c r="O769" i="3"/>
  <c r="O777" i="3"/>
  <c r="O785" i="3"/>
  <c r="O793" i="3"/>
  <c r="O801" i="3"/>
  <c r="O809" i="3"/>
  <c r="O817" i="3"/>
  <c r="O825" i="3"/>
  <c r="O833" i="3"/>
  <c r="O841" i="3"/>
  <c r="O849" i="3"/>
  <c r="O857" i="3"/>
  <c r="O865" i="3"/>
  <c r="O873" i="3"/>
  <c r="O881" i="3"/>
  <c r="O889" i="3"/>
  <c r="O897" i="3"/>
  <c r="O905" i="3"/>
  <c r="O913" i="3"/>
  <c r="O921" i="3"/>
  <c r="O929" i="3"/>
  <c r="O937" i="3"/>
  <c r="O945" i="3"/>
  <c r="O953" i="3"/>
  <c r="O961" i="3"/>
  <c r="O969" i="3"/>
  <c r="O977" i="3"/>
  <c r="O985" i="3"/>
  <c r="O993" i="3"/>
  <c r="O1001" i="3"/>
  <c r="O1009" i="3"/>
  <c r="O1017" i="3"/>
  <c r="O1025" i="3"/>
  <c r="O1033" i="3"/>
  <c r="O521" i="3"/>
  <c r="O544" i="3"/>
  <c r="O560" i="3"/>
  <c r="O573" i="3"/>
  <c r="O584" i="3"/>
  <c r="O595" i="3"/>
  <c r="O605" i="3"/>
  <c r="O616" i="3"/>
  <c r="O627" i="3"/>
  <c r="O637" i="3"/>
  <c r="O648" i="3"/>
  <c r="O659" i="3"/>
  <c r="O669" i="3"/>
  <c r="O680" i="3"/>
  <c r="O690" i="3"/>
  <c r="O698" i="3"/>
  <c r="O706" i="3"/>
  <c r="O714" i="3"/>
  <c r="O722" i="3"/>
  <c r="O730" i="3"/>
  <c r="O738" i="3"/>
  <c r="O746" i="3"/>
  <c r="O754" i="3"/>
  <c r="O762" i="3"/>
  <c r="O770" i="3"/>
  <c r="O778" i="3"/>
  <c r="O786" i="3"/>
  <c r="O794" i="3"/>
  <c r="O802" i="3"/>
  <c r="O810" i="3"/>
  <c r="O818" i="3"/>
  <c r="O826" i="3"/>
  <c r="O834" i="3"/>
  <c r="O842" i="3"/>
  <c r="O850" i="3"/>
  <c r="O858" i="3"/>
  <c r="O866" i="3"/>
  <c r="O874" i="3"/>
  <c r="O882" i="3"/>
  <c r="O890" i="3"/>
  <c r="O898" i="3"/>
  <c r="O906" i="3"/>
  <c r="O914" i="3"/>
  <c r="O922" i="3"/>
  <c r="O930" i="3"/>
  <c r="O938" i="3"/>
  <c r="O946" i="3"/>
  <c r="O954" i="3"/>
  <c r="O962" i="3"/>
  <c r="O970" i="3"/>
  <c r="O978" i="3"/>
  <c r="O986" i="3"/>
  <c r="O994" i="3"/>
  <c r="O1002" i="3"/>
  <c r="O1010" i="3"/>
  <c r="O1018" i="3"/>
  <c r="O1026" i="3"/>
  <c r="O1034" i="3"/>
  <c r="O1042" i="3"/>
  <c r="O1050" i="3"/>
  <c r="O1058" i="3"/>
  <c r="O1066" i="3"/>
  <c r="O1074" i="3"/>
  <c r="O1082" i="3"/>
  <c r="O1090" i="3"/>
  <c r="O1098" i="3"/>
  <c r="O1106" i="3"/>
  <c r="O1114" i="3"/>
  <c r="O1122" i="3"/>
  <c r="O1130" i="3"/>
  <c r="O525" i="3"/>
  <c r="O545" i="3"/>
  <c r="O561" i="3"/>
  <c r="O575" i="3"/>
  <c r="O585" i="3"/>
  <c r="O596" i="3"/>
  <c r="O607" i="3"/>
  <c r="O617" i="3"/>
  <c r="O628" i="3"/>
  <c r="O639" i="3"/>
  <c r="O649" i="3"/>
  <c r="O660" i="3"/>
  <c r="O671" i="3"/>
  <c r="O681" i="3"/>
  <c r="O691" i="3"/>
  <c r="O699" i="3"/>
  <c r="O707" i="3"/>
  <c r="O715" i="3"/>
  <c r="O723" i="3"/>
  <c r="O731" i="3"/>
  <c r="O739" i="3"/>
  <c r="O747" i="3"/>
  <c r="O755" i="3"/>
  <c r="O763" i="3"/>
  <c r="O771" i="3"/>
  <c r="O779" i="3"/>
  <c r="O787" i="3"/>
  <c r="O795" i="3"/>
  <c r="O803" i="3"/>
  <c r="O811" i="3"/>
  <c r="O819" i="3"/>
  <c r="O827" i="3"/>
  <c r="O835" i="3"/>
  <c r="O843" i="3"/>
  <c r="O851" i="3"/>
  <c r="O859" i="3"/>
  <c r="O867" i="3"/>
  <c r="O875" i="3"/>
  <c r="O883" i="3"/>
  <c r="O891" i="3"/>
  <c r="O899" i="3"/>
  <c r="O907" i="3"/>
  <c r="O915" i="3"/>
  <c r="O923" i="3"/>
  <c r="O931" i="3"/>
  <c r="O939" i="3"/>
  <c r="O947" i="3"/>
  <c r="O955" i="3"/>
  <c r="O963" i="3"/>
  <c r="O971" i="3"/>
  <c r="O979" i="3"/>
  <c r="O987" i="3"/>
  <c r="O995" i="3"/>
  <c r="O1003" i="3"/>
  <c r="O1011" i="3"/>
  <c r="O1019" i="3"/>
  <c r="O1027" i="3"/>
  <c r="O1035" i="3"/>
  <c r="O1043" i="3"/>
  <c r="O1051" i="3"/>
  <c r="O1059" i="3"/>
  <c r="O1067" i="3"/>
  <c r="O1075" i="3"/>
  <c r="O1083" i="3"/>
  <c r="O1091" i="3"/>
  <c r="O1099" i="3"/>
  <c r="O1107" i="3"/>
  <c r="O1115" i="3"/>
  <c r="O1123" i="3"/>
  <c r="O1131" i="3"/>
  <c r="O1139" i="3"/>
  <c r="O1147" i="3"/>
  <c r="O1155" i="3"/>
  <c r="O1163" i="3"/>
  <c r="O1171" i="3"/>
  <c r="O1179" i="3"/>
  <c r="O1187" i="3"/>
  <c r="O1195" i="3"/>
  <c r="O1203" i="3"/>
  <c r="O1211" i="3"/>
  <c r="O1219" i="3"/>
  <c r="O1227" i="3"/>
  <c r="O1235" i="3"/>
  <c r="O1243" i="3"/>
  <c r="O1251" i="3"/>
  <c r="O529" i="3"/>
  <c r="O548" i="3"/>
  <c r="O564" i="3"/>
  <c r="O576" i="3"/>
  <c r="O587" i="3"/>
  <c r="O597" i="3"/>
  <c r="O608" i="3"/>
  <c r="O619" i="3"/>
  <c r="O629" i="3"/>
  <c r="O640" i="3"/>
  <c r="O651" i="3"/>
  <c r="O661" i="3"/>
  <c r="O672" i="3"/>
  <c r="O683" i="3"/>
  <c r="O692" i="3"/>
  <c r="O700" i="3"/>
  <c r="O708" i="3"/>
  <c r="O716" i="3"/>
  <c r="O724" i="3"/>
  <c r="O732" i="3"/>
  <c r="O740" i="3"/>
  <c r="O748" i="3"/>
  <c r="O756" i="3"/>
  <c r="O764" i="3"/>
  <c r="O772" i="3"/>
  <c r="O780" i="3"/>
  <c r="O788" i="3"/>
  <c r="O796" i="3"/>
  <c r="O804" i="3"/>
  <c r="O812" i="3"/>
  <c r="O820" i="3"/>
  <c r="O828" i="3"/>
  <c r="O836" i="3"/>
  <c r="O844" i="3"/>
  <c r="O852" i="3"/>
  <c r="O860" i="3"/>
  <c r="O868" i="3"/>
  <c r="O876" i="3"/>
  <c r="O884" i="3"/>
  <c r="O892" i="3"/>
  <c r="O900" i="3"/>
  <c r="O908" i="3"/>
  <c r="O916" i="3"/>
  <c r="O924" i="3"/>
  <c r="O932" i="3"/>
  <c r="O940" i="3"/>
  <c r="O948" i="3"/>
  <c r="O956" i="3"/>
  <c r="O964" i="3"/>
  <c r="O972" i="3"/>
  <c r="O980" i="3"/>
  <c r="O988" i="3"/>
  <c r="O996" i="3"/>
  <c r="O1004" i="3"/>
  <c r="O1012" i="3"/>
  <c r="O1020" i="3"/>
  <c r="O1028" i="3"/>
  <c r="O1036" i="3"/>
  <c r="O1044" i="3"/>
  <c r="O1052" i="3"/>
  <c r="O1060" i="3"/>
  <c r="O1068" i="3"/>
  <c r="O1076" i="3"/>
  <c r="O1084" i="3"/>
  <c r="O1092" i="3"/>
  <c r="O1100" i="3"/>
  <c r="O1108" i="3"/>
  <c r="O1116" i="3"/>
  <c r="O1124" i="3"/>
  <c r="O1132" i="3"/>
  <c r="O1140" i="3"/>
  <c r="O1148" i="3"/>
  <c r="O1156" i="3"/>
  <c r="O1164" i="3"/>
  <c r="O1172" i="3"/>
  <c r="O1180" i="3"/>
  <c r="O1188" i="3"/>
  <c r="O1196" i="3"/>
  <c r="O1204" i="3"/>
  <c r="O1212" i="3"/>
  <c r="O1220" i="3"/>
  <c r="O1228" i="3"/>
  <c r="O1236" i="3"/>
  <c r="O1244" i="3"/>
  <c r="O1252" i="3"/>
  <c r="O532" i="3"/>
  <c r="O631" i="3"/>
  <c r="O709" i="3"/>
  <c r="O773" i="3"/>
  <c r="O837" i="3"/>
  <c r="O901" i="3"/>
  <c r="O965" i="3"/>
  <c r="O1029" i="3"/>
  <c r="O1061" i="3"/>
  <c r="O1081" i="3"/>
  <c r="O1103" i="3"/>
  <c r="O1125" i="3"/>
  <c r="O1138" i="3"/>
  <c r="O1151" i="3"/>
  <c r="O1162" i="3"/>
  <c r="O1174" i="3"/>
  <c r="O1184" i="3"/>
  <c r="O1194" i="3"/>
  <c r="O1206" i="3"/>
  <c r="O1216" i="3"/>
  <c r="O1226" i="3"/>
  <c r="O1238" i="3"/>
  <c r="O1248" i="3"/>
  <c r="O1258" i="3"/>
  <c r="O1266" i="3"/>
  <c r="O1274" i="3"/>
  <c r="O1282" i="3"/>
  <c r="O1290" i="3"/>
  <c r="O1298" i="3"/>
  <c r="O1306" i="3"/>
  <c r="O1314" i="3"/>
  <c r="O1322" i="3"/>
  <c r="O1330" i="3"/>
  <c r="O1338" i="3"/>
  <c r="O1346" i="3"/>
  <c r="O1354" i="3"/>
  <c r="O1362" i="3"/>
  <c r="O1370" i="3"/>
  <c r="O1378" i="3"/>
  <c r="O1386" i="3"/>
  <c r="O1394" i="3"/>
  <c r="O1402" i="3"/>
  <c r="O1410" i="3"/>
  <c r="O1418" i="3"/>
  <c r="O1426" i="3"/>
  <c r="O1434" i="3"/>
  <c r="O1442" i="3"/>
  <c r="O1450" i="3"/>
  <c r="O1458" i="3"/>
  <c r="O1466" i="3"/>
  <c r="O1474" i="3"/>
  <c r="O1482" i="3"/>
  <c r="O1490" i="3"/>
  <c r="O1498" i="3"/>
  <c r="O1506" i="3"/>
  <c r="O1514" i="3"/>
  <c r="O1522" i="3"/>
  <c r="O1530" i="3"/>
  <c r="O1538" i="3"/>
  <c r="O1546" i="3"/>
  <c r="O1554" i="3"/>
  <c r="O1562" i="3"/>
  <c r="O1570" i="3"/>
  <c r="O1578" i="3"/>
  <c r="O1586" i="3"/>
  <c r="O1594" i="3"/>
  <c r="O1602" i="3"/>
  <c r="O1610" i="3"/>
  <c r="O1618" i="3"/>
  <c r="O1626" i="3"/>
  <c r="O1634" i="3"/>
  <c r="O1642" i="3"/>
  <c r="O1650" i="3"/>
  <c r="O1658" i="3"/>
  <c r="O1666" i="3"/>
  <c r="O1674" i="3"/>
  <c r="O1682" i="3"/>
  <c r="O1690" i="3"/>
  <c r="O1698" i="3"/>
  <c r="O1706" i="3"/>
  <c r="O1714" i="3"/>
  <c r="O1722" i="3"/>
  <c r="O1730" i="3"/>
  <c r="O1738" i="3"/>
  <c r="O1746" i="3"/>
  <c r="O549" i="3"/>
  <c r="O641" i="3"/>
  <c r="O717" i="3"/>
  <c r="O781" i="3"/>
  <c r="O845" i="3"/>
  <c r="O909" i="3"/>
  <c r="O973" i="3"/>
  <c r="O1037" i="3"/>
  <c r="O1063" i="3"/>
  <c r="O1085" i="3"/>
  <c r="O1105" i="3"/>
  <c r="O1126" i="3"/>
  <c r="O1141" i="3"/>
  <c r="O1153" i="3"/>
  <c r="O1165" i="3"/>
  <c r="O1175" i="3"/>
  <c r="O1185" i="3"/>
  <c r="O1197" i="3"/>
  <c r="O1207" i="3"/>
  <c r="O1217" i="3"/>
  <c r="O1229" i="3"/>
  <c r="O1239" i="3"/>
  <c r="O1249" i="3"/>
  <c r="O1259" i="3"/>
  <c r="O1267" i="3"/>
  <c r="O1275" i="3"/>
  <c r="O1283" i="3"/>
  <c r="O1291" i="3"/>
  <c r="O1299" i="3"/>
  <c r="O1307" i="3"/>
  <c r="O1315" i="3"/>
  <c r="O1323" i="3"/>
  <c r="O1331" i="3"/>
  <c r="O1339" i="3"/>
  <c r="O1347" i="3"/>
  <c r="O1355" i="3"/>
  <c r="O1363" i="3"/>
  <c r="O1371" i="3"/>
  <c r="O1379" i="3"/>
  <c r="O1387" i="3"/>
  <c r="O1395" i="3"/>
  <c r="O1403" i="3"/>
  <c r="O1411" i="3"/>
  <c r="O1419" i="3"/>
  <c r="O1427" i="3"/>
  <c r="O1435" i="3"/>
  <c r="O1443" i="3"/>
  <c r="O1451" i="3"/>
  <c r="O1459" i="3"/>
  <c r="O1467" i="3"/>
  <c r="O1475" i="3"/>
  <c r="O1483" i="3"/>
  <c r="O1491" i="3"/>
  <c r="O1499" i="3"/>
  <c r="O1507" i="3"/>
  <c r="O1515" i="3"/>
  <c r="O1523" i="3"/>
  <c r="O1531" i="3"/>
  <c r="O1539" i="3"/>
  <c r="O1547" i="3"/>
  <c r="O1555" i="3"/>
  <c r="O1563" i="3"/>
  <c r="O1571" i="3"/>
  <c r="O1579" i="3"/>
  <c r="O1587" i="3"/>
  <c r="O1595" i="3"/>
  <c r="O1603" i="3"/>
  <c r="O1611" i="3"/>
  <c r="O1619" i="3"/>
  <c r="O1627" i="3"/>
  <c r="O1635" i="3"/>
  <c r="O1643" i="3"/>
  <c r="O1651" i="3"/>
  <c r="O1659" i="3"/>
  <c r="O1667" i="3"/>
  <c r="O1675" i="3"/>
  <c r="O1683" i="3"/>
  <c r="O1691" i="3"/>
  <c r="O1699" i="3"/>
  <c r="O565" i="3"/>
  <c r="O652" i="3"/>
  <c r="O725" i="3"/>
  <c r="O789" i="3"/>
  <c r="O853" i="3"/>
  <c r="O917" i="3"/>
  <c r="O981" i="3"/>
  <c r="O1041" i="3"/>
  <c r="O1065" i="3"/>
  <c r="O1087" i="3"/>
  <c r="O1109" i="3"/>
  <c r="O1127" i="3"/>
  <c r="O1142" i="3"/>
  <c r="O1154" i="3"/>
  <c r="O1166" i="3"/>
  <c r="O1176" i="3"/>
  <c r="O1186" i="3"/>
  <c r="O1198" i="3"/>
  <c r="O1208" i="3"/>
  <c r="O1218" i="3"/>
  <c r="O1230" i="3"/>
  <c r="O1240" i="3"/>
  <c r="O1250" i="3"/>
  <c r="O1260" i="3"/>
  <c r="O1268" i="3"/>
  <c r="O1276" i="3"/>
  <c r="O1284" i="3"/>
  <c r="O1292" i="3"/>
  <c r="O1300" i="3"/>
  <c r="O1308" i="3"/>
  <c r="O1316" i="3"/>
  <c r="O1324" i="3"/>
  <c r="O1332" i="3"/>
  <c r="O1340" i="3"/>
  <c r="O1348" i="3"/>
  <c r="O1356" i="3"/>
  <c r="O1364" i="3"/>
  <c r="O1372" i="3"/>
  <c r="O1380" i="3"/>
  <c r="O1388" i="3"/>
  <c r="O1396" i="3"/>
  <c r="O1404" i="3"/>
  <c r="O1412" i="3"/>
  <c r="O1420" i="3"/>
  <c r="O1428" i="3"/>
  <c r="O1436" i="3"/>
  <c r="O1444" i="3"/>
  <c r="O1452" i="3"/>
  <c r="O1460" i="3"/>
  <c r="O1468" i="3"/>
  <c r="O1476" i="3"/>
  <c r="O1484" i="3"/>
  <c r="O1492" i="3"/>
  <c r="O1500" i="3"/>
  <c r="O1508" i="3"/>
  <c r="O1516" i="3"/>
  <c r="O1524" i="3"/>
  <c r="O1532" i="3"/>
  <c r="O1540" i="3"/>
  <c r="O1548" i="3"/>
  <c r="O1556" i="3"/>
  <c r="O1564" i="3"/>
  <c r="O1572" i="3"/>
  <c r="O1580" i="3"/>
  <c r="O1588" i="3"/>
  <c r="O1596" i="3"/>
  <c r="O1604" i="3"/>
  <c r="O1612" i="3"/>
  <c r="O1620" i="3"/>
  <c r="O1628" i="3"/>
  <c r="O1636" i="3"/>
  <c r="O1644" i="3"/>
  <c r="O1652" i="3"/>
  <c r="O1660" i="3"/>
  <c r="O1668" i="3"/>
  <c r="O1676" i="3"/>
  <c r="O1684" i="3"/>
  <c r="O577" i="3"/>
  <c r="O663" i="3"/>
  <c r="O733" i="3"/>
  <c r="O797" i="3"/>
  <c r="O861" i="3"/>
  <c r="O925" i="3"/>
  <c r="O989" i="3"/>
  <c r="O1045" i="3"/>
  <c r="O1069" i="3"/>
  <c r="O1089" i="3"/>
  <c r="O1111" i="3"/>
  <c r="O1129" i="3"/>
  <c r="O1143" i="3"/>
  <c r="O1157" i="3"/>
  <c r="O1167" i="3"/>
  <c r="O1177" i="3"/>
  <c r="O1189" i="3"/>
  <c r="O1199" i="3"/>
  <c r="O1209" i="3"/>
  <c r="O1221" i="3"/>
  <c r="O1231" i="3"/>
  <c r="O1241" i="3"/>
  <c r="O1253" i="3"/>
  <c r="O1261" i="3"/>
  <c r="O1269" i="3"/>
  <c r="O1277" i="3"/>
  <c r="O1285" i="3"/>
  <c r="O1293" i="3"/>
  <c r="O1301" i="3"/>
  <c r="O1309" i="3"/>
  <c r="O1317" i="3"/>
  <c r="O1325" i="3"/>
  <c r="O1333" i="3"/>
  <c r="O1341" i="3"/>
  <c r="O1349" i="3"/>
  <c r="O1357" i="3"/>
  <c r="O1365" i="3"/>
  <c r="O1373" i="3"/>
  <c r="O1381" i="3"/>
  <c r="O1389" i="3"/>
  <c r="O1397" i="3"/>
  <c r="O1405" i="3"/>
  <c r="O1413" i="3"/>
  <c r="O1421" i="3"/>
  <c r="O1429" i="3"/>
  <c r="O1437" i="3"/>
  <c r="O1445" i="3"/>
  <c r="O1453" i="3"/>
  <c r="O1461" i="3"/>
  <c r="O1469" i="3"/>
  <c r="O1477" i="3"/>
  <c r="O1485" i="3"/>
  <c r="O1493" i="3"/>
  <c r="O1501" i="3"/>
  <c r="O1509" i="3"/>
  <c r="O1517" i="3"/>
  <c r="O1525" i="3"/>
  <c r="O1533" i="3"/>
  <c r="O1541" i="3"/>
  <c r="O1549" i="3"/>
  <c r="O1557" i="3"/>
  <c r="O1565" i="3"/>
  <c r="O1573" i="3"/>
  <c r="O1581" i="3"/>
  <c r="O1589" i="3"/>
  <c r="O1597" i="3"/>
  <c r="O1605" i="3"/>
  <c r="O1613" i="3"/>
  <c r="O1621" i="3"/>
  <c r="O1629" i="3"/>
  <c r="O1637" i="3"/>
  <c r="O1645" i="3"/>
  <c r="O1653" i="3"/>
  <c r="O1661" i="3"/>
  <c r="O1669" i="3"/>
  <c r="O1677" i="3"/>
  <c r="O1685" i="3"/>
  <c r="O1693" i="3"/>
  <c r="O1701" i="3"/>
  <c r="O1709" i="3"/>
  <c r="O1717" i="3"/>
  <c r="O1725" i="3"/>
  <c r="O1733" i="3"/>
  <c r="O588" i="3"/>
  <c r="O673" i="3"/>
  <c r="O741" i="3"/>
  <c r="O805" i="3"/>
  <c r="O869" i="3"/>
  <c r="O933" i="3"/>
  <c r="O997" i="3"/>
  <c r="O1049" i="3"/>
  <c r="O1071" i="3"/>
  <c r="O1093" i="3"/>
  <c r="O1113" i="3"/>
  <c r="O1133" i="3"/>
  <c r="O1145" i="3"/>
  <c r="O1158" i="3"/>
  <c r="O1168" i="3"/>
  <c r="O1178" i="3"/>
  <c r="O1190" i="3"/>
  <c r="O1200" i="3"/>
  <c r="O1210" i="3"/>
  <c r="O1222" i="3"/>
  <c r="O1232" i="3"/>
  <c r="O1242" i="3"/>
  <c r="O1254" i="3"/>
  <c r="O1262" i="3"/>
  <c r="O1270" i="3"/>
  <c r="O1278" i="3"/>
  <c r="O1286" i="3"/>
  <c r="O1294" i="3"/>
  <c r="O1302" i="3"/>
  <c r="O1310" i="3"/>
  <c r="O1318" i="3"/>
  <c r="O1326" i="3"/>
  <c r="O1334" i="3"/>
  <c r="O1342" i="3"/>
  <c r="O1350" i="3"/>
  <c r="O1358" i="3"/>
  <c r="O1366" i="3"/>
  <c r="O1374" i="3"/>
  <c r="O1382" i="3"/>
  <c r="O1390" i="3"/>
  <c r="O1398" i="3"/>
  <c r="O1406" i="3"/>
  <c r="O1414" i="3"/>
  <c r="O1422" i="3"/>
  <c r="O1430" i="3"/>
  <c r="O1438" i="3"/>
  <c r="O1446" i="3"/>
  <c r="O1454" i="3"/>
  <c r="O1462" i="3"/>
  <c r="O1470" i="3"/>
  <c r="O1478" i="3"/>
  <c r="O1486" i="3"/>
  <c r="O1494" i="3"/>
  <c r="O1502" i="3"/>
  <c r="O1510" i="3"/>
  <c r="O1518" i="3"/>
  <c r="O1526" i="3"/>
  <c r="O1534" i="3"/>
  <c r="O1542" i="3"/>
  <c r="O1550" i="3"/>
  <c r="O1558" i="3"/>
  <c r="O1566" i="3"/>
  <c r="O1574" i="3"/>
  <c r="O1582" i="3"/>
  <c r="O1590" i="3"/>
  <c r="O1598" i="3"/>
  <c r="O1606" i="3"/>
  <c r="O1614" i="3"/>
  <c r="O1622" i="3"/>
  <c r="O1630" i="3"/>
  <c r="O1638" i="3"/>
  <c r="O1646" i="3"/>
  <c r="O1654" i="3"/>
  <c r="O1662" i="3"/>
  <c r="O1670" i="3"/>
  <c r="O1678" i="3"/>
  <c r="O1686" i="3"/>
  <c r="O1694" i="3"/>
  <c r="O1702" i="3"/>
  <c r="O1710" i="3"/>
  <c r="O1718" i="3"/>
  <c r="O1726" i="3"/>
  <c r="O1734" i="3"/>
  <c r="O1742" i="3"/>
  <c r="O1750" i="3"/>
  <c r="O599" i="3"/>
  <c r="O684" i="3"/>
  <c r="O749" i="3"/>
  <c r="O813" i="3"/>
  <c r="O877" i="3"/>
  <c r="O941" i="3"/>
  <c r="O1005" i="3"/>
  <c r="O1053" i="3"/>
  <c r="O1073" i="3"/>
  <c r="O1095" i="3"/>
  <c r="O1117" i="3"/>
  <c r="O1134" i="3"/>
  <c r="O1146" i="3"/>
  <c r="O1159" i="3"/>
  <c r="O1169" i="3"/>
  <c r="O1181" i="3"/>
  <c r="O1191" i="3"/>
  <c r="O1201" i="3"/>
  <c r="O1213" i="3"/>
  <c r="O1223" i="3"/>
  <c r="O1233" i="3"/>
  <c r="O1245" i="3"/>
  <c r="O1255" i="3"/>
  <c r="O1263" i="3"/>
  <c r="O1271" i="3"/>
  <c r="O1279" i="3"/>
  <c r="O1287" i="3"/>
  <c r="O1295" i="3"/>
  <c r="O1303" i="3"/>
  <c r="O1311" i="3"/>
  <c r="O1319" i="3"/>
  <c r="O1327" i="3"/>
  <c r="O1335" i="3"/>
  <c r="O1343" i="3"/>
  <c r="O1351" i="3"/>
  <c r="O1359" i="3"/>
  <c r="O1367" i="3"/>
  <c r="O1375" i="3"/>
  <c r="O1383" i="3"/>
  <c r="O1391" i="3"/>
  <c r="O1399" i="3"/>
  <c r="O1407" i="3"/>
  <c r="O1415" i="3"/>
  <c r="O1423" i="3"/>
  <c r="O1431" i="3"/>
  <c r="O1439" i="3"/>
  <c r="O1447" i="3"/>
  <c r="O1455" i="3"/>
  <c r="O1463" i="3"/>
  <c r="O1471" i="3"/>
  <c r="O1479" i="3"/>
  <c r="O1487" i="3"/>
  <c r="O1495" i="3"/>
  <c r="O1503" i="3"/>
  <c r="O1511" i="3"/>
  <c r="O1519" i="3"/>
  <c r="O1527" i="3"/>
  <c r="O1535" i="3"/>
  <c r="O1543" i="3"/>
  <c r="O1551" i="3"/>
  <c r="O1559" i="3"/>
  <c r="O1567" i="3"/>
  <c r="O1575" i="3"/>
  <c r="O1583" i="3"/>
  <c r="O1591" i="3"/>
  <c r="O1599" i="3"/>
  <c r="O1607" i="3"/>
  <c r="O1615" i="3"/>
  <c r="O1623" i="3"/>
  <c r="O1631" i="3"/>
  <c r="O1639" i="3"/>
  <c r="O1647" i="3"/>
  <c r="O1655" i="3"/>
  <c r="O1663" i="3"/>
  <c r="O1671" i="3"/>
  <c r="O1679" i="3"/>
  <c r="O1687" i="3"/>
  <c r="O1695" i="3"/>
  <c r="O1703" i="3"/>
  <c r="O1711" i="3"/>
  <c r="O1719" i="3"/>
  <c r="O609" i="3"/>
  <c r="O693" i="3"/>
  <c r="O757" i="3"/>
  <c r="O821" i="3"/>
  <c r="O885" i="3"/>
  <c r="O949" i="3"/>
  <c r="O1013" i="3"/>
  <c r="O1055" i="3"/>
  <c r="O1077" i="3"/>
  <c r="O1097" i="3"/>
  <c r="O1119" i="3"/>
  <c r="O1135" i="3"/>
  <c r="O1149" i="3"/>
  <c r="O1160" i="3"/>
  <c r="O1170" i="3"/>
  <c r="O1182" i="3"/>
  <c r="O1192" i="3"/>
  <c r="O1202" i="3"/>
  <c r="O1214" i="3"/>
  <c r="O1224" i="3"/>
  <c r="O1234" i="3"/>
  <c r="O1246" i="3"/>
  <c r="O1256" i="3"/>
  <c r="O1264" i="3"/>
  <c r="O1272" i="3"/>
  <c r="O1280" i="3"/>
  <c r="O1288" i="3"/>
  <c r="O1296" i="3"/>
  <c r="O1304" i="3"/>
  <c r="O1312" i="3"/>
  <c r="O1320" i="3"/>
  <c r="O1328" i="3"/>
  <c r="O1336" i="3"/>
  <c r="O1344" i="3"/>
  <c r="O1352" i="3"/>
  <c r="O1360" i="3"/>
  <c r="O1368" i="3"/>
  <c r="O1376" i="3"/>
  <c r="O1384" i="3"/>
  <c r="O1392" i="3"/>
  <c r="O1400" i="3"/>
  <c r="O1408" i="3"/>
  <c r="O1416" i="3"/>
  <c r="O1424" i="3"/>
  <c r="O1432" i="3"/>
  <c r="O1440" i="3"/>
  <c r="O1448" i="3"/>
  <c r="O1456" i="3"/>
  <c r="O1464" i="3"/>
  <c r="O1472" i="3"/>
  <c r="O1480" i="3"/>
  <c r="O1488" i="3"/>
  <c r="O1496" i="3"/>
  <c r="O1504" i="3"/>
  <c r="O1512" i="3"/>
  <c r="O1520" i="3"/>
  <c r="O1528" i="3"/>
  <c r="O1536" i="3"/>
  <c r="O1544" i="3"/>
  <c r="O1552" i="3"/>
  <c r="O1560" i="3"/>
  <c r="O1568" i="3"/>
  <c r="O1576" i="3"/>
  <c r="O1584" i="3"/>
  <c r="O1592" i="3"/>
  <c r="O1600" i="3"/>
  <c r="O1608" i="3"/>
  <c r="O1616" i="3"/>
  <c r="O1624" i="3"/>
  <c r="O1632" i="3"/>
  <c r="O1640" i="3"/>
  <c r="O620" i="3"/>
  <c r="O1079" i="3"/>
  <c r="O1193" i="3"/>
  <c r="O1273" i="3"/>
  <c r="O1337" i="3"/>
  <c r="O1401" i="3"/>
  <c r="O1465" i="3"/>
  <c r="O1529" i="3"/>
  <c r="O1593" i="3"/>
  <c r="O1649" i="3"/>
  <c r="O1681" i="3"/>
  <c r="O1705" i="3"/>
  <c r="O1721" i="3"/>
  <c r="O1735" i="3"/>
  <c r="O1745" i="3"/>
  <c r="O1755" i="3"/>
  <c r="O1763" i="3"/>
  <c r="O1771" i="3"/>
  <c r="O1779" i="3"/>
  <c r="O1787" i="3"/>
  <c r="O1795" i="3"/>
  <c r="O1803" i="3"/>
  <c r="O1811" i="3"/>
  <c r="O1819" i="3"/>
  <c r="O1827" i="3"/>
  <c r="O1835" i="3"/>
  <c r="O1843" i="3"/>
  <c r="O1851" i="3"/>
  <c r="O1859" i="3"/>
  <c r="O1867" i="3"/>
  <c r="O1875" i="3"/>
  <c r="O1883" i="3"/>
  <c r="O1891" i="3"/>
  <c r="O1899" i="3"/>
  <c r="O1907" i="3"/>
  <c r="O1915" i="3"/>
  <c r="O1923" i="3"/>
  <c r="O1931" i="3"/>
  <c r="O1939" i="3"/>
  <c r="O1947" i="3"/>
  <c r="O1955" i="3"/>
  <c r="O1963" i="3"/>
  <c r="O1971" i="3"/>
  <c r="O1979" i="3"/>
  <c r="O1987" i="3"/>
  <c r="O1995" i="3"/>
  <c r="O2003" i="3"/>
  <c r="O2011" i="3"/>
  <c r="O2019" i="3"/>
  <c r="O2027" i="3"/>
  <c r="O2035" i="3"/>
  <c r="O2043" i="3"/>
  <c r="O2051" i="3"/>
  <c r="O2059" i="3"/>
  <c r="O2067" i="3"/>
  <c r="O2075" i="3"/>
  <c r="O2083" i="3"/>
  <c r="O2091" i="3"/>
  <c r="O2099" i="3"/>
  <c r="O2107" i="3"/>
  <c r="O2115" i="3"/>
  <c r="O2123" i="3"/>
  <c r="O2131" i="3"/>
  <c r="O2139" i="3"/>
  <c r="O2147" i="3"/>
  <c r="O2155" i="3"/>
  <c r="O2163" i="3"/>
  <c r="O2171" i="3"/>
  <c r="O2179" i="3"/>
  <c r="O2187" i="3"/>
  <c r="O2195" i="3"/>
  <c r="O701" i="3"/>
  <c r="O1101" i="3"/>
  <c r="O1205" i="3"/>
  <c r="O1281" i="3"/>
  <c r="O1345" i="3"/>
  <c r="O1409" i="3"/>
  <c r="O1473" i="3"/>
  <c r="O1537" i="3"/>
  <c r="O1601" i="3"/>
  <c r="O1656" i="3"/>
  <c r="O1688" i="3"/>
  <c r="O1707" i="3"/>
  <c r="O1723" i="3"/>
  <c r="O1736" i="3"/>
  <c r="O1747" i="3"/>
  <c r="O1756" i="3"/>
  <c r="O1764" i="3"/>
  <c r="O1772" i="3"/>
  <c r="O1780" i="3"/>
  <c r="O1788" i="3"/>
  <c r="O1796" i="3"/>
  <c r="O1804" i="3"/>
  <c r="O1812" i="3"/>
  <c r="O1820" i="3"/>
  <c r="O1828" i="3"/>
  <c r="O1836" i="3"/>
  <c r="O1844" i="3"/>
  <c r="O1852" i="3"/>
  <c r="O1860" i="3"/>
  <c r="O1868" i="3"/>
  <c r="O1876" i="3"/>
  <c r="O1884" i="3"/>
  <c r="O1892" i="3"/>
  <c r="O1900" i="3"/>
  <c r="O1908" i="3"/>
  <c r="O1916" i="3"/>
  <c r="O1924" i="3"/>
  <c r="O1932" i="3"/>
  <c r="O1940" i="3"/>
  <c r="O1948" i="3"/>
  <c r="O1956" i="3"/>
  <c r="O1964" i="3"/>
  <c r="O1972" i="3"/>
  <c r="O1980" i="3"/>
  <c r="O1988" i="3"/>
  <c r="O1996" i="3"/>
  <c r="O2004" i="3"/>
  <c r="O2012" i="3"/>
  <c r="O2020" i="3"/>
  <c r="O2028" i="3"/>
  <c r="O2036" i="3"/>
  <c r="O2044" i="3"/>
  <c r="O2052" i="3"/>
  <c r="O2060" i="3"/>
  <c r="O2068" i="3"/>
  <c r="O2076" i="3"/>
  <c r="O2084" i="3"/>
  <c r="O2092" i="3"/>
  <c r="O2100" i="3"/>
  <c r="O2108" i="3"/>
  <c r="O2116" i="3"/>
  <c r="O2124" i="3"/>
  <c r="O2132" i="3"/>
  <c r="O2140" i="3"/>
  <c r="O2148" i="3"/>
  <c r="O2156" i="3"/>
  <c r="O2164" i="3"/>
  <c r="O2172" i="3"/>
  <c r="O2180" i="3"/>
  <c r="O2188" i="3"/>
  <c r="O2196" i="3"/>
  <c r="O2204" i="3"/>
  <c r="O2212" i="3"/>
  <c r="O2220" i="3"/>
  <c r="O2228" i="3"/>
  <c r="O2236" i="3"/>
  <c r="O2244" i="3"/>
  <c r="O2252" i="3"/>
  <c r="O2260" i="3"/>
  <c r="O2268" i="3"/>
  <c r="O765" i="3"/>
  <c r="O1121" i="3"/>
  <c r="O1215" i="3"/>
  <c r="O1289" i="3"/>
  <c r="O1353" i="3"/>
  <c r="O1417" i="3"/>
  <c r="O1481" i="3"/>
  <c r="O1545" i="3"/>
  <c r="O1609" i="3"/>
  <c r="O1657" i="3"/>
  <c r="O1689" i="3"/>
  <c r="O1708" i="3"/>
  <c r="O1724" i="3"/>
  <c r="O1737" i="3"/>
  <c r="O1748" i="3"/>
  <c r="O1757" i="3"/>
  <c r="O1765" i="3"/>
  <c r="O1773" i="3"/>
  <c r="O1781" i="3"/>
  <c r="O1789" i="3"/>
  <c r="O1797" i="3"/>
  <c r="O1805" i="3"/>
  <c r="O1813" i="3"/>
  <c r="O1821" i="3"/>
  <c r="O1829" i="3"/>
  <c r="O1837" i="3"/>
  <c r="O1845" i="3"/>
  <c r="O1853" i="3"/>
  <c r="O1861" i="3"/>
  <c r="O1869" i="3"/>
  <c r="O1877" i="3"/>
  <c r="O1885" i="3"/>
  <c r="O1893" i="3"/>
  <c r="O1901" i="3"/>
  <c r="O1909" i="3"/>
  <c r="O1917" i="3"/>
  <c r="O1925" i="3"/>
  <c r="O1933" i="3"/>
  <c r="O1941" i="3"/>
  <c r="O1949" i="3"/>
  <c r="O1957" i="3"/>
  <c r="O1965" i="3"/>
  <c r="O1973" i="3"/>
  <c r="O1981" i="3"/>
  <c r="O1989" i="3"/>
  <c r="O1997" i="3"/>
  <c r="O2005" i="3"/>
  <c r="O2013" i="3"/>
  <c r="O2021" i="3"/>
  <c r="O2029" i="3"/>
  <c r="O2037" i="3"/>
  <c r="O2045" i="3"/>
  <c r="O2053" i="3"/>
  <c r="O2061" i="3"/>
  <c r="O2069" i="3"/>
  <c r="O2077" i="3"/>
  <c r="O2085" i="3"/>
  <c r="O2093" i="3"/>
  <c r="O2101" i="3"/>
  <c r="O2109" i="3"/>
  <c r="O2117" i="3"/>
  <c r="O2125" i="3"/>
  <c r="O2133" i="3"/>
  <c r="O2141" i="3"/>
  <c r="O2149" i="3"/>
  <c r="O2157" i="3"/>
  <c r="O2165" i="3"/>
  <c r="O2173" i="3"/>
  <c r="O2181" i="3"/>
  <c r="O2189" i="3"/>
  <c r="O2197" i="3"/>
  <c r="O2205" i="3"/>
  <c r="O2213" i="3"/>
  <c r="O829" i="3"/>
  <c r="O1137" i="3"/>
  <c r="O1225" i="3"/>
  <c r="O1297" i="3"/>
  <c r="O1361" i="3"/>
  <c r="O1425" i="3"/>
  <c r="O1489" i="3"/>
  <c r="O1553" i="3"/>
  <c r="O1617" i="3"/>
  <c r="O1664" i="3"/>
  <c r="O1692" i="3"/>
  <c r="O1712" i="3"/>
  <c r="O1727" i="3"/>
  <c r="O1739" i="3"/>
  <c r="O1749" i="3"/>
  <c r="O1758" i="3"/>
  <c r="O1766" i="3"/>
  <c r="O1774" i="3"/>
  <c r="O1782" i="3"/>
  <c r="O1790" i="3"/>
  <c r="O1798" i="3"/>
  <c r="O1806" i="3"/>
  <c r="O1814" i="3"/>
  <c r="O1822" i="3"/>
  <c r="O1830" i="3"/>
  <c r="O1838" i="3"/>
  <c r="O1846" i="3"/>
  <c r="O1854" i="3"/>
  <c r="O1862" i="3"/>
  <c r="O1870" i="3"/>
  <c r="O1878" i="3"/>
  <c r="O1886" i="3"/>
  <c r="O1894" i="3"/>
  <c r="O1902" i="3"/>
  <c r="O1910" i="3"/>
  <c r="O1918" i="3"/>
  <c r="O1926" i="3"/>
  <c r="O1934" i="3"/>
  <c r="O1942" i="3"/>
  <c r="O1950" i="3"/>
  <c r="O1958" i="3"/>
  <c r="O1966" i="3"/>
  <c r="O1974" i="3"/>
  <c r="O1982" i="3"/>
  <c r="O1990" i="3"/>
  <c r="O1998" i="3"/>
  <c r="O2006" i="3"/>
  <c r="O2014" i="3"/>
  <c r="O2022" i="3"/>
  <c r="O2030" i="3"/>
  <c r="O2038" i="3"/>
  <c r="O2046" i="3"/>
  <c r="O2054" i="3"/>
  <c r="O2062" i="3"/>
  <c r="O2070" i="3"/>
  <c r="O2078" i="3"/>
  <c r="O2086" i="3"/>
  <c r="O2094" i="3"/>
  <c r="O2102" i="3"/>
  <c r="O2110" i="3"/>
  <c r="O2118" i="3"/>
  <c r="O2126" i="3"/>
  <c r="O2134" i="3"/>
  <c r="O2142" i="3"/>
  <c r="O2150" i="3"/>
  <c r="O2158" i="3"/>
  <c r="O2166" i="3"/>
  <c r="O2174" i="3"/>
  <c r="O2182" i="3"/>
  <c r="O2190" i="3"/>
  <c r="O2198" i="3"/>
  <c r="O2206" i="3"/>
  <c r="O2214" i="3"/>
  <c r="O2222" i="3"/>
  <c r="O2230" i="3"/>
  <c r="O2238" i="3"/>
  <c r="O2246" i="3"/>
  <c r="O2254" i="3"/>
  <c r="O2262" i="3"/>
  <c r="O893" i="3"/>
  <c r="O1150" i="3"/>
  <c r="O1237" i="3"/>
  <c r="O1305" i="3"/>
  <c r="O1369" i="3"/>
  <c r="O1433" i="3"/>
  <c r="O1497" i="3"/>
  <c r="O1561" i="3"/>
  <c r="O1625" i="3"/>
  <c r="O1665" i="3"/>
  <c r="O1696" i="3"/>
  <c r="O1713" i="3"/>
  <c r="O1728" i="3"/>
  <c r="O1740" i="3"/>
  <c r="O1751" i="3"/>
  <c r="O1759" i="3"/>
  <c r="O1767" i="3"/>
  <c r="O1775" i="3"/>
  <c r="O1783" i="3"/>
  <c r="O1791" i="3"/>
  <c r="O1799" i="3"/>
  <c r="O1807" i="3"/>
  <c r="O1815" i="3"/>
  <c r="O1823" i="3"/>
  <c r="O1831" i="3"/>
  <c r="O1839" i="3"/>
  <c r="O1847" i="3"/>
  <c r="O1855" i="3"/>
  <c r="O1863" i="3"/>
  <c r="O1871" i="3"/>
  <c r="O1879" i="3"/>
  <c r="O1887" i="3"/>
  <c r="O1895" i="3"/>
  <c r="O1903" i="3"/>
  <c r="O1911" i="3"/>
  <c r="O1919" i="3"/>
  <c r="O1927" i="3"/>
  <c r="O1935" i="3"/>
  <c r="O1943" i="3"/>
  <c r="O1951" i="3"/>
  <c r="O1959" i="3"/>
  <c r="O1967" i="3"/>
  <c r="O1975" i="3"/>
  <c r="O1983" i="3"/>
  <c r="O1991" i="3"/>
  <c r="O1999" i="3"/>
  <c r="O2007" i="3"/>
  <c r="O2015" i="3"/>
  <c r="O2023" i="3"/>
  <c r="O2031" i="3"/>
  <c r="O2039" i="3"/>
  <c r="O2047" i="3"/>
  <c r="O2055" i="3"/>
  <c r="O2063" i="3"/>
  <c r="O2071" i="3"/>
  <c r="O2079" i="3"/>
  <c r="O2087" i="3"/>
  <c r="O2095" i="3"/>
  <c r="O2103" i="3"/>
  <c r="O2111" i="3"/>
  <c r="O2119" i="3"/>
  <c r="O2127" i="3"/>
  <c r="O2135" i="3"/>
  <c r="O2143" i="3"/>
  <c r="O2151" i="3"/>
  <c r="O2159" i="3"/>
  <c r="O2167" i="3"/>
  <c r="O2175" i="3"/>
  <c r="O2183" i="3"/>
  <c r="O2191" i="3"/>
  <c r="O2199" i="3"/>
  <c r="O2207" i="3"/>
  <c r="O957" i="3"/>
  <c r="O1161" i="3"/>
  <c r="O1247" i="3"/>
  <c r="O1313" i="3"/>
  <c r="O1377" i="3"/>
  <c r="O1441" i="3"/>
  <c r="O1505" i="3"/>
  <c r="O1569" i="3"/>
  <c r="O1633" i="3"/>
  <c r="O1672" i="3"/>
  <c r="O1697" i="3"/>
  <c r="O1715" i="3"/>
  <c r="O1729" i="3"/>
  <c r="O1741" i="3"/>
  <c r="O1752" i="3"/>
  <c r="O1760" i="3"/>
  <c r="O1768" i="3"/>
  <c r="O1776" i="3"/>
  <c r="O1784" i="3"/>
  <c r="O1792" i="3"/>
  <c r="O1800" i="3"/>
  <c r="O1808" i="3"/>
  <c r="O1816" i="3"/>
  <c r="O1824" i="3"/>
  <c r="O1832" i="3"/>
  <c r="O1840" i="3"/>
  <c r="O1848" i="3"/>
  <c r="O1856" i="3"/>
  <c r="O1864" i="3"/>
  <c r="O1872" i="3"/>
  <c r="O1880" i="3"/>
  <c r="O1888" i="3"/>
  <c r="O1896" i="3"/>
  <c r="O1904" i="3"/>
  <c r="O1912" i="3"/>
  <c r="O1920" i="3"/>
  <c r="O1928" i="3"/>
  <c r="O1936" i="3"/>
  <c r="O1944" i="3"/>
  <c r="O1952" i="3"/>
  <c r="O1960" i="3"/>
  <c r="O1968" i="3"/>
  <c r="O1976" i="3"/>
  <c r="O1984" i="3"/>
  <c r="O1992" i="3"/>
  <c r="O2000" i="3"/>
  <c r="O2008" i="3"/>
  <c r="O2016" i="3"/>
  <c r="O2024" i="3"/>
  <c r="O2032" i="3"/>
  <c r="O2040" i="3"/>
  <c r="O2048" i="3"/>
  <c r="O2056" i="3"/>
  <c r="O2064" i="3"/>
  <c r="O2072" i="3"/>
  <c r="O2080" i="3"/>
  <c r="O2088" i="3"/>
  <c r="O2096" i="3"/>
  <c r="O2104" i="3"/>
  <c r="O2112" i="3"/>
  <c r="O2120" i="3"/>
  <c r="O2128" i="3"/>
  <c r="O2136" i="3"/>
  <c r="O2144" i="3"/>
  <c r="O2152" i="3"/>
  <c r="O2160" i="3"/>
  <c r="O2168" i="3"/>
  <c r="O2176" i="3"/>
  <c r="O2184" i="3"/>
  <c r="O2192" i="3"/>
  <c r="O2200" i="3"/>
  <c r="O2208" i="3"/>
  <c r="O2216" i="3"/>
  <c r="O2224" i="3"/>
  <c r="O2232" i="3"/>
  <c r="O2240" i="3"/>
  <c r="O2248" i="3"/>
  <c r="O2256" i="3"/>
  <c r="O2264" i="3"/>
  <c r="O2272" i="3"/>
  <c r="O2280" i="3"/>
  <c r="O2288" i="3"/>
  <c r="O2296" i="3"/>
  <c r="O2304" i="3"/>
  <c r="O2312" i="3"/>
  <c r="O2320" i="3"/>
  <c r="O1021" i="3"/>
  <c r="O1173" i="3"/>
  <c r="O1257" i="3"/>
  <c r="O1321" i="3"/>
  <c r="O1385" i="3"/>
  <c r="O1449" i="3"/>
  <c r="O1513" i="3"/>
  <c r="O1577" i="3"/>
  <c r="O1641" i="3"/>
  <c r="O1673" i="3"/>
  <c r="O1700" i="3"/>
  <c r="O1716" i="3"/>
  <c r="O1731" i="3"/>
  <c r="O1743" i="3"/>
  <c r="O1753" i="3"/>
  <c r="O1761" i="3"/>
  <c r="O1769" i="3"/>
  <c r="O1777" i="3"/>
  <c r="O1785" i="3"/>
  <c r="O1793" i="3"/>
  <c r="O1801" i="3"/>
  <c r="O1809" i="3"/>
  <c r="O1817" i="3"/>
  <c r="O1825" i="3"/>
  <c r="O1833" i="3"/>
  <c r="O1841" i="3"/>
  <c r="O1849" i="3"/>
  <c r="O1857" i="3"/>
  <c r="O1865" i="3"/>
  <c r="O1873" i="3"/>
  <c r="O1881" i="3"/>
  <c r="O1889" i="3"/>
  <c r="O1897" i="3"/>
  <c r="O1905" i="3"/>
  <c r="O1913" i="3"/>
  <c r="O1921" i="3"/>
  <c r="O1929" i="3"/>
  <c r="O1937" i="3"/>
  <c r="O1945" i="3"/>
  <c r="O1953" i="3"/>
  <c r="O1961" i="3"/>
  <c r="O1969" i="3"/>
  <c r="O1977" i="3"/>
  <c r="O1985" i="3"/>
  <c r="O1993" i="3"/>
  <c r="O2001" i="3"/>
  <c r="O2009" i="3"/>
  <c r="O2017" i="3"/>
  <c r="O2025" i="3"/>
  <c r="O2033" i="3"/>
  <c r="O2041" i="3"/>
  <c r="O2049" i="3"/>
  <c r="O2057" i="3"/>
  <c r="O2065" i="3"/>
  <c r="O2073" i="3"/>
  <c r="O2081" i="3"/>
  <c r="O2089" i="3"/>
  <c r="O2097" i="3"/>
  <c r="O2105" i="3"/>
  <c r="O2113" i="3"/>
  <c r="O2121" i="3"/>
  <c r="O2129" i="3"/>
  <c r="O2137" i="3"/>
  <c r="O2145" i="3"/>
  <c r="O2153" i="3"/>
  <c r="O2161" i="3"/>
  <c r="O2169" i="3"/>
  <c r="O2177" i="3"/>
  <c r="O2185" i="3"/>
  <c r="O2193" i="3"/>
  <c r="O2201" i="3"/>
  <c r="O2209" i="3"/>
  <c r="O2217" i="3"/>
  <c r="O2225" i="3"/>
  <c r="O2233" i="3"/>
  <c r="O2241" i="3"/>
  <c r="O2249" i="3"/>
  <c r="O2257" i="3"/>
  <c r="O2265" i="3"/>
  <c r="O2273" i="3"/>
  <c r="O2281" i="3"/>
  <c r="O2289" i="3"/>
  <c r="O2297" i="3"/>
  <c r="O2305" i="3"/>
  <c r="O2313" i="3"/>
  <c r="O1057" i="3"/>
  <c r="O1648" i="3"/>
  <c r="O1770" i="3"/>
  <c r="O1834" i="3"/>
  <c r="O1898" i="3"/>
  <c r="O1962" i="3"/>
  <c r="O2026" i="3"/>
  <c r="O2090" i="3"/>
  <c r="O2154" i="3"/>
  <c r="O2210" i="3"/>
  <c r="O2227" i="3"/>
  <c r="O2243" i="3"/>
  <c r="O2259" i="3"/>
  <c r="O2274" i="3"/>
  <c r="O2284" i="3"/>
  <c r="O2294" i="3"/>
  <c r="O2306" i="3"/>
  <c r="O2316" i="3"/>
  <c r="O2325" i="3"/>
  <c r="O2333" i="3"/>
  <c r="O2341" i="3"/>
  <c r="O2349" i="3"/>
  <c r="O2357" i="3"/>
  <c r="O2365" i="3"/>
  <c r="O2373" i="3"/>
  <c r="O2381" i="3"/>
  <c r="O2389" i="3"/>
  <c r="O2397" i="3"/>
  <c r="O2405" i="3"/>
  <c r="O2413" i="3"/>
  <c r="O2421" i="3"/>
  <c r="O2429" i="3"/>
  <c r="O2437" i="3"/>
  <c r="O2445" i="3"/>
  <c r="O2453" i="3"/>
  <c r="O2461" i="3"/>
  <c r="O2469" i="3"/>
  <c r="O2477" i="3"/>
  <c r="O2485" i="3"/>
  <c r="O2493" i="3"/>
  <c r="O2501" i="3"/>
  <c r="O2509" i="3"/>
  <c r="O2517" i="3"/>
  <c r="O2525" i="3"/>
  <c r="O2533" i="3"/>
  <c r="O2541" i="3"/>
  <c r="O2549" i="3"/>
  <c r="O2557" i="3"/>
  <c r="O2565" i="3"/>
  <c r="O2573" i="3"/>
  <c r="O2581" i="3"/>
  <c r="O2589" i="3"/>
  <c r="O2597" i="3"/>
  <c r="O2605" i="3"/>
  <c r="O2613" i="3"/>
  <c r="O2621" i="3"/>
  <c r="O2629" i="3"/>
  <c r="O2637" i="3"/>
  <c r="O2645" i="3"/>
  <c r="O2653" i="3"/>
  <c r="O2661" i="3"/>
  <c r="O2669" i="3"/>
  <c r="O2677" i="3"/>
  <c r="O2685" i="3"/>
  <c r="O2693" i="3"/>
  <c r="O2701" i="3"/>
  <c r="O2709" i="3"/>
  <c r="O2717" i="3"/>
  <c r="O2725" i="3"/>
  <c r="O2733" i="3"/>
  <c r="O2741" i="3"/>
  <c r="O2749" i="3"/>
  <c r="O2757" i="3"/>
  <c r="O2765" i="3"/>
  <c r="O2773" i="3"/>
  <c r="O1183" i="3"/>
  <c r="O1680" i="3"/>
  <c r="O1778" i="3"/>
  <c r="O1842" i="3"/>
  <c r="O1906" i="3"/>
  <c r="O1970" i="3"/>
  <c r="O2034" i="3"/>
  <c r="O2098" i="3"/>
  <c r="O2162" i="3"/>
  <c r="O2211" i="3"/>
  <c r="O2229" i="3"/>
  <c r="O2245" i="3"/>
  <c r="O2261" i="3"/>
  <c r="O2275" i="3"/>
  <c r="O2285" i="3"/>
  <c r="O2295" i="3"/>
  <c r="O2307" i="3"/>
  <c r="O2317" i="3"/>
  <c r="O2326" i="3"/>
  <c r="O2334" i="3"/>
  <c r="O2342" i="3"/>
  <c r="O2350" i="3"/>
  <c r="O2358" i="3"/>
  <c r="O2366" i="3"/>
  <c r="O2374" i="3"/>
  <c r="O2382" i="3"/>
  <c r="O2390" i="3"/>
  <c r="O2398" i="3"/>
  <c r="O2406" i="3"/>
  <c r="O2414" i="3"/>
  <c r="O2422" i="3"/>
  <c r="O2430" i="3"/>
  <c r="O2438" i="3"/>
  <c r="O2446" i="3"/>
  <c r="O2454" i="3"/>
  <c r="O2462" i="3"/>
  <c r="O2470" i="3"/>
  <c r="O2478" i="3"/>
  <c r="O2486" i="3"/>
  <c r="O2494" i="3"/>
  <c r="O2502" i="3"/>
  <c r="O2510" i="3"/>
  <c r="O2518" i="3"/>
  <c r="O2526" i="3"/>
  <c r="O2534" i="3"/>
  <c r="O2542" i="3"/>
  <c r="O2550" i="3"/>
  <c r="O2558" i="3"/>
  <c r="O2566" i="3"/>
  <c r="O2574" i="3"/>
  <c r="O2582" i="3"/>
  <c r="O2590" i="3"/>
  <c r="O2598" i="3"/>
  <c r="O2606" i="3"/>
  <c r="O2614" i="3"/>
  <c r="O2622" i="3"/>
  <c r="O2630" i="3"/>
  <c r="O2638" i="3"/>
  <c r="O2646" i="3"/>
  <c r="O2654" i="3"/>
  <c r="O2662" i="3"/>
  <c r="O2670" i="3"/>
  <c r="O2678" i="3"/>
  <c r="O2686" i="3"/>
  <c r="O2694" i="3"/>
  <c r="O2702" i="3"/>
  <c r="O2710" i="3"/>
  <c r="O2718" i="3"/>
  <c r="O2726" i="3"/>
  <c r="O2734" i="3"/>
  <c r="O2742" i="3"/>
  <c r="O2750" i="3"/>
  <c r="O2758" i="3"/>
  <c r="O2766" i="3"/>
  <c r="O2774" i="3"/>
  <c r="O2782" i="3"/>
  <c r="O2790" i="3"/>
  <c r="O2798" i="3"/>
  <c r="O2806" i="3"/>
  <c r="O2814" i="3"/>
  <c r="O2822" i="3"/>
  <c r="O2830" i="3"/>
  <c r="O2838" i="3"/>
  <c r="O2846" i="3"/>
  <c r="O2854" i="3"/>
  <c r="O1265" i="3"/>
  <c r="O1704" i="3"/>
  <c r="O1786" i="3"/>
  <c r="O1850" i="3"/>
  <c r="O1914" i="3"/>
  <c r="O1978" i="3"/>
  <c r="O2042" i="3"/>
  <c r="O2106" i="3"/>
  <c r="O2170" i="3"/>
  <c r="O2215" i="3"/>
  <c r="O2231" i="3"/>
  <c r="O2247" i="3"/>
  <c r="O2263" i="3"/>
  <c r="O2276" i="3"/>
  <c r="O2286" i="3"/>
  <c r="O2298" i="3"/>
  <c r="O2308" i="3"/>
  <c r="O2318" i="3"/>
  <c r="O2327" i="3"/>
  <c r="O2335" i="3"/>
  <c r="O2343" i="3"/>
  <c r="O2351" i="3"/>
  <c r="O2359" i="3"/>
  <c r="O2367" i="3"/>
  <c r="O2375" i="3"/>
  <c r="O2383" i="3"/>
  <c r="O2391" i="3"/>
  <c r="O2399" i="3"/>
  <c r="O2407" i="3"/>
  <c r="O2415" i="3"/>
  <c r="O2423" i="3"/>
  <c r="O2431" i="3"/>
  <c r="O2439" i="3"/>
  <c r="O2447" i="3"/>
  <c r="O2455" i="3"/>
  <c r="O2463" i="3"/>
  <c r="O2471" i="3"/>
  <c r="O2479" i="3"/>
  <c r="O2487" i="3"/>
  <c r="O2495" i="3"/>
  <c r="O2503" i="3"/>
  <c r="O2511" i="3"/>
  <c r="O2519" i="3"/>
  <c r="O2527" i="3"/>
  <c r="O2535" i="3"/>
  <c r="O2543" i="3"/>
  <c r="O2551" i="3"/>
  <c r="O2559" i="3"/>
  <c r="O2567" i="3"/>
  <c r="O2575" i="3"/>
  <c r="O2583" i="3"/>
  <c r="O2591" i="3"/>
  <c r="O2599" i="3"/>
  <c r="O2607" i="3"/>
  <c r="O2615" i="3"/>
  <c r="O2623" i="3"/>
  <c r="O2631" i="3"/>
  <c r="O2639" i="3"/>
  <c r="O2647" i="3"/>
  <c r="O2655" i="3"/>
  <c r="O2663" i="3"/>
  <c r="O2671" i="3"/>
  <c r="O2679" i="3"/>
  <c r="O2687" i="3"/>
  <c r="O2695" i="3"/>
  <c r="O2703" i="3"/>
  <c r="O2711" i="3"/>
  <c r="O2719" i="3"/>
  <c r="O2727" i="3"/>
  <c r="O2735" i="3"/>
  <c r="O2743" i="3"/>
  <c r="O2751" i="3"/>
  <c r="O1329" i="3"/>
  <c r="O1720" i="3"/>
  <c r="O1794" i="3"/>
  <c r="O1858" i="3"/>
  <c r="O1922" i="3"/>
  <c r="O1986" i="3"/>
  <c r="O2050" i="3"/>
  <c r="O2114" i="3"/>
  <c r="O2178" i="3"/>
  <c r="O2218" i="3"/>
  <c r="O2234" i="3"/>
  <c r="O2250" i="3"/>
  <c r="O2266" i="3"/>
  <c r="O2277" i="3"/>
  <c r="O2287" i="3"/>
  <c r="O2299" i="3"/>
  <c r="O2309" i="3"/>
  <c r="O2319" i="3"/>
  <c r="O2328" i="3"/>
  <c r="O2336" i="3"/>
  <c r="O2344" i="3"/>
  <c r="O2352" i="3"/>
  <c r="O2360" i="3"/>
  <c r="O2368" i="3"/>
  <c r="O2376" i="3"/>
  <c r="O2384" i="3"/>
  <c r="O2392" i="3"/>
  <c r="O2400" i="3"/>
  <c r="O2408" i="3"/>
  <c r="O2416" i="3"/>
  <c r="O2424" i="3"/>
  <c r="O2432" i="3"/>
  <c r="O2440" i="3"/>
  <c r="O2448" i="3"/>
  <c r="O2456" i="3"/>
  <c r="O2464" i="3"/>
  <c r="O2472" i="3"/>
  <c r="O2480" i="3"/>
  <c r="O2488" i="3"/>
  <c r="O2496" i="3"/>
  <c r="O2504" i="3"/>
  <c r="O2512" i="3"/>
  <c r="O2520" i="3"/>
  <c r="O2528" i="3"/>
  <c r="O2536" i="3"/>
  <c r="O2544" i="3"/>
  <c r="O2552" i="3"/>
  <c r="O2560" i="3"/>
  <c r="O2568" i="3"/>
  <c r="O2576" i="3"/>
  <c r="O2584" i="3"/>
  <c r="O2592" i="3"/>
  <c r="O2600" i="3"/>
  <c r="O2608" i="3"/>
  <c r="O2616" i="3"/>
  <c r="O2624" i="3"/>
  <c r="O2632" i="3"/>
  <c r="O2640" i="3"/>
  <c r="O2648" i="3"/>
  <c r="O2656" i="3"/>
  <c r="O2664" i="3"/>
  <c r="O2672" i="3"/>
  <c r="O2680" i="3"/>
  <c r="O2688" i="3"/>
  <c r="O2696" i="3"/>
  <c r="O2704" i="3"/>
  <c r="O2712" i="3"/>
  <c r="O2720" i="3"/>
  <c r="O2728" i="3"/>
  <c r="O2736" i="3"/>
  <c r="O2744" i="3"/>
  <c r="O2752" i="3"/>
  <c r="O2760" i="3"/>
  <c r="O2768" i="3"/>
  <c r="O2776" i="3"/>
  <c r="O2784" i="3"/>
  <c r="O2792" i="3"/>
  <c r="O2800" i="3"/>
  <c r="O2808" i="3"/>
  <c r="O2816" i="3"/>
  <c r="O2824" i="3"/>
  <c r="O2832" i="3"/>
  <c r="O2840" i="3"/>
  <c r="O2848" i="3"/>
  <c r="O2856" i="3"/>
  <c r="O1393" i="3"/>
  <c r="O1732" i="3"/>
  <c r="O1802" i="3"/>
  <c r="O1866" i="3"/>
  <c r="O1930" i="3"/>
  <c r="O1994" i="3"/>
  <c r="O2058" i="3"/>
  <c r="O2122" i="3"/>
  <c r="O2186" i="3"/>
  <c r="O2219" i="3"/>
  <c r="O2235" i="3"/>
  <c r="O2251" i="3"/>
  <c r="O2267" i="3"/>
  <c r="O2278" i="3"/>
  <c r="O2290" i="3"/>
  <c r="O2300" i="3"/>
  <c r="O2310" i="3"/>
  <c r="O2321" i="3"/>
  <c r="O2329" i="3"/>
  <c r="O2337" i="3"/>
  <c r="O2345" i="3"/>
  <c r="O2353" i="3"/>
  <c r="O2361" i="3"/>
  <c r="O2369" i="3"/>
  <c r="O2377" i="3"/>
  <c r="O2385" i="3"/>
  <c r="O2393" i="3"/>
  <c r="O2401" i="3"/>
  <c r="O2409" i="3"/>
  <c r="O2417" i="3"/>
  <c r="O2425" i="3"/>
  <c r="O2433" i="3"/>
  <c r="O2441" i="3"/>
  <c r="O2449" i="3"/>
  <c r="O2457" i="3"/>
  <c r="O2465" i="3"/>
  <c r="O2473" i="3"/>
  <c r="O2481" i="3"/>
  <c r="O2489" i="3"/>
  <c r="O2497" i="3"/>
  <c r="O2505" i="3"/>
  <c r="O2513" i="3"/>
  <c r="O2521" i="3"/>
  <c r="O2529" i="3"/>
  <c r="O2537" i="3"/>
  <c r="O2545" i="3"/>
  <c r="O2553" i="3"/>
  <c r="O2561" i="3"/>
  <c r="O2569" i="3"/>
  <c r="O2577" i="3"/>
  <c r="O2585" i="3"/>
  <c r="O2593" i="3"/>
  <c r="O2601" i="3"/>
  <c r="O2609" i="3"/>
  <c r="O2617" i="3"/>
  <c r="O2625" i="3"/>
  <c r="O2633" i="3"/>
  <c r="O2641" i="3"/>
  <c r="O2649" i="3"/>
  <c r="O2657" i="3"/>
  <c r="O2665" i="3"/>
  <c r="O2673" i="3"/>
  <c r="O2681" i="3"/>
  <c r="O2689" i="3"/>
  <c r="O2697" i="3"/>
  <c r="O2705" i="3"/>
  <c r="O2713" i="3"/>
  <c r="O2721" i="3"/>
  <c r="O2729" i="3"/>
  <c r="O2737" i="3"/>
  <c r="O2745" i="3"/>
  <c r="O2753" i="3"/>
  <c r="O2761" i="3"/>
  <c r="O2769" i="3"/>
  <c r="O2777" i="3"/>
  <c r="O2785" i="3"/>
  <c r="O2793" i="3"/>
  <c r="O1457" i="3"/>
  <c r="O1744" i="3"/>
  <c r="O1810" i="3"/>
  <c r="O1874" i="3"/>
  <c r="O1938" i="3"/>
  <c r="O2002" i="3"/>
  <c r="O2066" i="3"/>
  <c r="O2130" i="3"/>
  <c r="O2194" i="3"/>
  <c r="O2221" i="3"/>
  <c r="O2237" i="3"/>
  <c r="O2253" i="3"/>
  <c r="O2269" i="3"/>
  <c r="O2279" i="3"/>
  <c r="O2291" i="3"/>
  <c r="O2301" i="3"/>
  <c r="O2311" i="3"/>
  <c r="O2322" i="3"/>
  <c r="O2330" i="3"/>
  <c r="O2338" i="3"/>
  <c r="O2346" i="3"/>
  <c r="O2354" i="3"/>
  <c r="O2362" i="3"/>
  <c r="O2370" i="3"/>
  <c r="O2378" i="3"/>
  <c r="O2386" i="3"/>
  <c r="O2394" i="3"/>
  <c r="O2402" i="3"/>
  <c r="O2410" i="3"/>
  <c r="O2418" i="3"/>
  <c r="O2426" i="3"/>
  <c r="O2434" i="3"/>
  <c r="O2442" i="3"/>
  <c r="O2450" i="3"/>
  <c r="O2458" i="3"/>
  <c r="O2466" i="3"/>
  <c r="O2474" i="3"/>
  <c r="O2482" i="3"/>
  <c r="O2490" i="3"/>
  <c r="O2498" i="3"/>
  <c r="O2506" i="3"/>
  <c r="O2514" i="3"/>
  <c r="O2522" i="3"/>
  <c r="O2530" i="3"/>
  <c r="O2538" i="3"/>
  <c r="O2546" i="3"/>
  <c r="O2554" i="3"/>
  <c r="O2562" i="3"/>
  <c r="O2570" i="3"/>
  <c r="O2578" i="3"/>
  <c r="O2586" i="3"/>
  <c r="O2594" i="3"/>
  <c r="O2602" i="3"/>
  <c r="O2610" i="3"/>
  <c r="O2618" i="3"/>
  <c r="O2626" i="3"/>
  <c r="O2634" i="3"/>
  <c r="O2642" i="3"/>
  <c r="O2650" i="3"/>
  <c r="O2658" i="3"/>
  <c r="O2666" i="3"/>
  <c r="O2674" i="3"/>
  <c r="O2682" i="3"/>
  <c r="O2690" i="3"/>
  <c r="O2698" i="3"/>
  <c r="O2706" i="3"/>
  <c r="O2714" i="3"/>
  <c r="O2722" i="3"/>
  <c r="O2730" i="3"/>
  <c r="O2738" i="3"/>
  <c r="O2746" i="3"/>
  <c r="O2754" i="3"/>
  <c r="O2762" i="3"/>
  <c r="O2770" i="3"/>
  <c r="O2778" i="3"/>
  <c r="O2786" i="3"/>
  <c r="O2794" i="3"/>
  <c r="O2802" i="3"/>
  <c r="O2810" i="3"/>
  <c r="O2818" i="3"/>
  <c r="O2826" i="3"/>
  <c r="O2834" i="3"/>
  <c r="O2842" i="3"/>
  <c r="O2850" i="3"/>
  <c r="O2858" i="3"/>
  <c r="O1521" i="3"/>
  <c r="O1754" i="3"/>
  <c r="O1818" i="3"/>
  <c r="O1882" i="3"/>
  <c r="O1946" i="3"/>
  <c r="O2010" i="3"/>
  <c r="O2074" i="3"/>
  <c r="O2138" i="3"/>
  <c r="O2202" i="3"/>
  <c r="O2223" i="3"/>
  <c r="O2239" i="3"/>
  <c r="O2255" i="3"/>
  <c r="O2270" i="3"/>
  <c r="O2282" i="3"/>
  <c r="O2292" i="3"/>
  <c r="O2302" i="3"/>
  <c r="O2314" i="3"/>
  <c r="O2323" i="3"/>
  <c r="O2331" i="3"/>
  <c r="O2339" i="3"/>
  <c r="O2347" i="3"/>
  <c r="O2355" i="3"/>
  <c r="O2363" i="3"/>
  <c r="O2371" i="3"/>
  <c r="O2379" i="3"/>
  <c r="O2387" i="3"/>
  <c r="O2395" i="3"/>
  <c r="O2403" i="3"/>
  <c r="O2411" i="3"/>
  <c r="O2419" i="3"/>
  <c r="O2427" i="3"/>
  <c r="O2435" i="3"/>
  <c r="O2443" i="3"/>
  <c r="O2451" i="3"/>
  <c r="O2459" i="3"/>
  <c r="O2467" i="3"/>
  <c r="O2475" i="3"/>
  <c r="O2483" i="3"/>
  <c r="O2491" i="3"/>
  <c r="O2499" i="3"/>
  <c r="O2507" i="3"/>
  <c r="O2515" i="3"/>
  <c r="O2523" i="3"/>
  <c r="O2531" i="3"/>
  <c r="O2539" i="3"/>
  <c r="O2547" i="3"/>
  <c r="O2555" i="3"/>
  <c r="O2563" i="3"/>
  <c r="O2571" i="3"/>
  <c r="O2579" i="3"/>
  <c r="O2587" i="3"/>
  <c r="O2595" i="3"/>
  <c r="O2603" i="3"/>
  <c r="O2611" i="3"/>
  <c r="O2619" i="3"/>
  <c r="O2627" i="3"/>
  <c r="O2635" i="3"/>
  <c r="O2643" i="3"/>
  <c r="O2651" i="3"/>
  <c r="O2659" i="3"/>
  <c r="O2667" i="3"/>
  <c r="O2675" i="3"/>
  <c r="O2683" i="3"/>
  <c r="O2691" i="3"/>
  <c r="O2699" i="3"/>
  <c r="O2707" i="3"/>
  <c r="O2715" i="3"/>
  <c r="O2723" i="3"/>
  <c r="O2731" i="3"/>
  <c r="O2739" i="3"/>
  <c r="O2747" i="3"/>
  <c r="O2755" i="3"/>
  <c r="O2763" i="3"/>
  <c r="O2771" i="3"/>
  <c r="O2779" i="3"/>
  <c r="O2787" i="3"/>
  <c r="O2795" i="3"/>
  <c r="O2803" i="3"/>
  <c r="O2811" i="3"/>
  <c r="O2819" i="3"/>
  <c r="O2827" i="3"/>
  <c r="O2835" i="3"/>
  <c r="O2843" i="3"/>
  <c r="O2851" i="3"/>
  <c r="O2859" i="3"/>
  <c r="O2867" i="3"/>
  <c r="O1585" i="3"/>
  <c r="O2203" i="3"/>
  <c r="O2315" i="3"/>
  <c r="O2380" i="3"/>
  <c r="O2444" i="3"/>
  <c r="O2508" i="3"/>
  <c r="O2572" i="3"/>
  <c r="O2636" i="3"/>
  <c r="O2700" i="3"/>
  <c r="O2759" i="3"/>
  <c r="O2788" i="3"/>
  <c r="O2805" i="3"/>
  <c r="O2821" i="3"/>
  <c r="O2837" i="3"/>
  <c r="O2853" i="3"/>
  <c r="O2865" i="3"/>
  <c r="O2874" i="3"/>
  <c r="O2882" i="3"/>
  <c r="O2890" i="3"/>
  <c r="O2898" i="3"/>
  <c r="O2906" i="3"/>
  <c r="O2914" i="3"/>
  <c r="O2922" i="3"/>
  <c r="O2930" i="3"/>
  <c r="O2938" i="3"/>
  <c r="O2946" i="3"/>
  <c r="O2954" i="3"/>
  <c r="O2962" i="3"/>
  <c r="O1762" i="3"/>
  <c r="O2226" i="3"/>
  <c r="O2324" i="3"/>
  <c r="O2388" i="3"/>
  <c r="O2452" i="3"/>
  <c r="O2516" i="3"/>
  <c r="O2580" i="3"/>
  <c r="O2644" i="3"/>
  <c r="O2708" i="3"/>
  <c r="O2764" i="3"/>
  <c r="O2789" i="3"/>
  <c r="O2807" i="3"/>
  <c r="O2823" i="3"/>
  <c r="O2839" i="3"/>
  <c r="O2855" i="3"/>
  <c r="O2866" i="3"/>
  <c r="O2875" i="3"/>
  <c r="O2883" i="3"/>
  <c r="O2891" i="3"/>
  <c r="O2899" i="3"/>
  <c r="O2907" i="3"/>
  <c r="O2915" i="3"/>
  <c r="O2923" i="3"/>
  <c r="O2931" i="3"/>
  <c r="O2939" i="3"/>
  <c r="O2947" i="3"/>
  <c r="O2955" i="3"/>
  <c r="O2963" i="3"/>
  <c r="O2971" i="3"/>
  <c r="O2979" i="3"/>
  <c r="O2987" i="3"/>
  <c r="O2995" i="3"/>
  <c r="O3003" i="3"/>
  <c r="O3011" i="3"/>
  <c r="O3019" i="3"/>
  <c r="O3027" i="3"/>
  <c r="O3035" i="3"/>
  <c r="O3043" i="3"/>
  <c r="O3051" i="3"/>
  <c r="O3059" i="3"/>
  <c r="O3067" i="3"/>
  <c r="O3075" i="3"/>
  <c r="O3083" i="3"/>
  <c r="O3091" i="3"/>
  <c r="O3099" i="3"/>
  <c r="O3107" i="3"/>
  <c r="O3115" i="3"/>
  <c r="O3123" i="3"/>
  <c r="O3131" i="3"/>
  <c r="O3139" i="3"/>
  <c r="O3147" i="3"/>
  <c r="O3155" i="3"/>
  <c r="O3163" i="3"/>
  <c r="O3171" i="3"/>
  <c r="O3179" i="3"/>
  <c r="O3187" i="3"/>
  <c r="O3195" i="3"/>
  <c r="O3203" i="3"/>
  <c r="O3211" i="3"/>
  <c r="O3219" i="3"/>
  <c r="O3227" i="3"/>
  <c r="O3235" i="3"/>
  <c r="O3243" i="3"/>
  <c r="O3251" i="3"/>
  <c r="O3259" i="3"/>
  <c r="O3267" i="3"/>
  <c r="O3275" i="3"/>
  <c r="O3283" i="3"/>
  <c r="O3291" i="3"/>
  <c r="O3299" i="3"/>
  <c r="O3307" i="3"/>
  <c r="O3315" i="3"/>
  <c r="O3323" i="3"/>
  <c r="O3331" i="3"/>
  <c r="O3339" i="3"/>
  <c r="O3347" i="3"/>
  <c r="O3355" i="3"/>
  <c r="O3363" i="3"/>
  <c r="O3371" i="3"/>
  <c r="O3379" i="3"/>
  <c r="O3387" i="3"/>
  <c r="O3395" i="3"/>
  <c r="O3403" i="3"/>
  <c r="O3411" i="3"/>
  <c r="O3419" i="3"/>
  <c r="O1826" i="3"/>
  <c r="O2242" i="3"/>
  <c r="O2332" i="3"/>
  <c r="O2396" i="3"/>
  <c r="O2460" i="3"/>
  <c r="O2524" i="3"/>
  <c r="O2588" i="3"/>
  <c r="O2652" i="3"/>
  <c r="O2716" i="3"/>
  <c r="O2767" i="3"/>
  <c r="O2791" i="3"/>
  <c r="O2809" i="3"/>
  <c r="O2825" i="3"/>
  <c r="O2841" i="3"/>
  <c r="O2857" i="3"/>
  <c r="O2868" i="3"/>
  <c r="O2876" i="3"/>
  <c r="O2884" i="3"/>
  <c r="O2892" i="3"/>
  <c r="O2900" i="3"/>
  <c r="O2908" i="3"/>
  <c r="O2916" i="3"/>
  <c r="O2924" i="3"/>
  <c r="O2932" i="3"/>
  <c r="O2940" i="3"/>
  <c r="O2948" i="3"/>
  <c r="O2956" i="3"/>
  <c r="O2964" i="3"/>
  <c r="O2972" i="3"/>
  <c r="O2980" i="3"/>
  <c r="O2988" i="3"/>
  <c r="O2996" i="3"/>
  <c r="O3004" i="3"/>
  <c r="O3012" i="3"/>
  <c r="O3020" i="3"/>
  <c r="O3028" i="3"/>
  <c r="O3036" i="3"/>
  <c r="O3044" i="3"/>
  <c r="O3052" i="3"/>
  <c r="O3060" i="3"/>
  <c r="O3068" i="3"/>
  <c r="O3076" i="3"/>
  <c r="O3084" i="3"/>
  <c r="O3092" i="3"/>
  <c r="O3100" i="3"/>
  <c r="O3108" i="3"/>
  <c r="O3116" i="3"/>
  <c r="O3124" i="3"/>
  <c r="O3132" i="3"/>
  <c r="O3140" i="3"/>
  <c r="O3148" i="3"/>
  <c r="O3156" i="3"/>
  <c r="O3164" i="3"/>
  <c r="O3172" i="3"/>
  <c r="O3180" i="3"/>
  <c r="O3188" i="3"/>
  <c r="O3196" i="3"/>
  <c r="O3204" i="3"/>
  <c r="O3212" i="3"/>
  <c r="O3220" i="3"/>
  <c r="O3228" i="3"/>
  <c r="O3236" i="3"/>
  <c r="O3244" i="3"/>
  <c r="O3252" i="3"/>
  <c r="O3260" i="3"/>
  <c r="O3268" i="3"/>
  <c r="O3276" i="3"/>
  <c r="O3284" i="3"/>
  <c r="O3292" i="3"/>
  <c r="O3300" i="3"/>
  <c r="O3308" i="3"/>
  <c r="O3316" i="3"/>
  <c r="O3324" i="3"/>
  <c r="O3332" i="3"/>
  <c r="O3340" i="3"/>
  <c r="O3348" i="3"/>
  <c r="O3356" i="3"/>
  <c r="O3364" i="3"/>
  <c r="O3372" i="3"/>
  <c r="O3380" i="3"/>
  <c r="O1890" i="3"/>
  <c r="O2258" i="3"/>
  <c r="O2340" i="3"/>
  <c r="O2404" i="3"/>
  <c r="O2468" i="3"/>
  <c r="O2532" i="3"/>
  <c r="O2596" i="3"/>
  <c r="O2660" i="3"/>
  <c r="O2724" i="3"/>
  <c r="O2772" i="3"/>
  <c r="O2796" i="3"/>
  <c r="O2812" i="3"/>
  <c r="O2828" i="3"/>
  <c r="O2844" i="3"/>
  <c r="O2860" i="3"/>
  <c r="O2869" i="3"/>
  <c r="O2877" i="3"/>
  <c r="O2885" i="3"/>
  <c r="O2893" i="3"/>
  <c r="O2901" i="3"/>
  <c r="O2909" i="3"/>
  <c r="O2917" i="3"/>
  <c r="O2925" i="3"/>
  <c r="O2933" i="3"/>
  <c r="O2941" i="3"/>
  <c r="O2949" i="3"/>
  <c r="O2957" i="3"/>
  <c r="O2965" i="3"/>
  <c r="O2973" i="3"/>
  <c r="O2981" i="3"/>
  <c r="O2989" i="3"/>
  <c r="O2997" i="3"/>
  <c r="O3005" i="3"/>
  <c r="O3013" i="3"/>
  <c r="O3021" i="3"/>
  <c r="O3029" i="3"/>
  <c r="O3037" i="3"/>
  <c r="O3045" i="3"/>
  <c r="O3053" i="3"/>
  <c r="O3061" i="3"/>
  <c r="O3069" i="3"/>
  <c r="O3077" i="3"/>
  <c r="O3085" i="3"/>
  <c r="O3093" i="3"/>
  <c r="O3101" i="3"/>
  <c r="O3109" i="3"/>
  <c r="O3117" i="3"/>
  <c r="O3125" i="3"/>
  <c r="O3133" i="3"/>
  <c r="O3141" i="3"/>
  <c r="O3149" i="3"/>
  <c r="O3157" i="3"/>
  <c r="O3165" i="3"/>
  <c r="O3173" i="3"/>
  <c r="O3181" i="3"/>
  <c r="O3189" i="3"/>
  <c r="O3197" i="3"/>
  <c r="O3205" i="3"/>
  <c r="O3213" i="3"/>
  <c r="O3221" i="3"/>
  <c r="O3229" i="3"/>
  <c r="O3237" i="3"/>
  <c r="O3245" i="3"/>
  <c r="O3253" i="3"/>
  <c r="O3261" i="3"/>
  <c r="O3269" i="3"/>
  <c r="O3277" i="3"/>
  <c r="O3285" i="3"/>
  <c r="O3293" i="3"/>
  <c r="O3301" i="3"/>
  <c r="O3309" i="3"/>
  <c r="O3317" i="3"/>
  <c r="O3325" i="3"/>
  <c r="O3333" i="3"/>
  <c r="O3341" i="3"/>
  <c r="O3349" i="3"/>
  <c r="O3357" i="3"/>
  <c r="O3365" i="3"/>
  <c r="O3373" i="3"/>
  <c r="O3381" i="3"/>
  <c r="O3389" i="3"/>
  <c r="O3397" i="3"/>
  <c r="O3405" i="3"/>
  <c r="O3413" i="3"/>
  <c r="O3421" i="3"/>
  <c r="O3429" i="3"/>
  <c r="O3437" i="3"/>
  <c r="O1954" i="3"/>
  <c r="O2271" i="3"/>
  <c r="O2348" i="3"/>
  <c r="O2412" i="3"/>
  <c r="O2476" i="3"/>
  <c r="O2540" i="3"/>
  <c r="O2604" i="3"/>
  <c r="O2668" i="3"/>
  <c r="O2732" i="3"/>
  <c r="O2775" i="3"/>
  <c r="O2797" i="3"/>
  <c r="O2813" i="3"/>
  <c r="O2829" i="3"/>
  <c r="O2845" i="3"/>
  <c r="O2861" i="3"/>
  <c r="O2870" i="3"/>
  <c r="O2878" i="3"/>
  <c r="O2886" i="3"/>
  <c r="O2894" i="3"/>
  <c r="O2902" i="3"/>
  <c r="O2910" i="3"/>
  <c r="O2918" i="3"/>
  <c r="O2926" i="3"/>
  <c r="O2934" i="3"/>
  <c r="O2942" i="3"/>
  <c r="O2950" i="3"/>
  <c r="O2958" i="3"/>
  <c r="O2966" i="3"/>
  <c r="O2974" i="3"/>
  <c r="O2982" i="3"/>
  <c r="O2990" i="3"/>
  <c r="O2998" i="3"/>
  <c r="O3006" i="3"/>
  <c r="O3014" i="3"/>
  <c r="O3022" i="3"/>
  <c r="O3030" i="3"/>
  <c r="O3038" i="3"/>
  <c r="O3046" i="3"/>
  <c r="O3054" i="3"/>
  <c r="O3062" i="3"/>
  <c r="O3070" i="3"/>
  <c r="O3078" i="3"/>
  <c r="O3086" i="3"/>
  <c r="O3094" i="3"/>
  <c r="O3102" i="3"/>
  <c r="O3110" i="3"/>
  <c r="O3118" i="3"/>
  <c r="O3126" i="3"/>
  <c r="O3134" i="3"/>
  <c r="O3142" i="3"/>
  <c r="O3150" i="3"/>
  <c r="O3158" i="3"/>
  <c r="O3166" i="3"/>
  <c r="O3174" i="3"/>
  <c r="O3182" i="3"/>
  <c r="O3190" i="3"/>
  <c r="O3198" i="3"/>
  <c r="O3206" i="3"/>
  <c r="O3214" i="3"/>
  <c r="O3222" i="3"/>
  <c r="O3230" i="3"/>
  <c r="O3238" i="3"/>
  <c r="O3246" i="3"/>
  <c r="O3254" i="3"/>
  <c r="O3262" i="3"/>
  <c r="O3270" i="3"/>
  <c r="O3278" i="3"/>
  <c r="O3286" i="3"/>
  <c r="O3294" i="3"/>
  <c r="O3302" i="3"/>
  <c r="O3310" i="3"/>
  <c r="O3318" i="3"/>
  <c r="O3326" i="3"/>
  <c r="O3334" i="3"/>
  <c r="O3342" i="3"/>
  <c r="O3350" i="3"/>
  <c r="O3358" i="3"/>
  <c r="O3366" i="3"/>
  <c r="O3374" i="3"/>
  <c r="O3382" i="3"/>
  <c r="O3390" i="3"/>
  <c r="O3398" i="3"/>
  <c r="O3406" i="3"/>
  <c r="O3414" i="3"/>
  <c r="O3422" i="3"/>
  <c r="O2018" i="3"/>
  <c r="O2283" i="3"/>
  <c r="O2356" i="3"/>
  <c r="O2420" i="3"/>
  <c r="O2484" i="3"/>
  <c r="O2548" i="3"/>
  <c r="O2612" i="3"/>
  <c r="O2676" i="3"/>
  <c r="O2740" i="3"/>
  <c r="O2780" i="3"/>
  <c r="O2799" i="3"/>
  <c r="O2815" i="3"/>
  <c r="O2831" i="3"/>
  <c r="O2847" i="3"/>
  <c r="O2862" i="3"/>
  <c r="O2871" i="3"/>
  <c r="O2879" i="3"/>
  <c r="O2887" i="3"/>
  <c r="O2895" i="3"/>
  <c r="O2903" i="3"/>
  <c r="O2911" i="3"/>
  <c r="O2919" i="3"/>
  <c r="O2927" i="3"/>
  <c r="O2935" i="3"/>
  <c r="O2943" i="3"/>
  <c r="O2951" i="3"/>
  <c r="O2959" i="3"/>
  <c r="O2967" i="3"/>
  <c r="O2975" i="3"/>
  <c r="O2983" i="3"/>
  <c r="O2991" i="3"/>
  <c r="O2999" i="3"/>
  <c r="O3007" i="3"/>
  <c r="O3015" i="3"/>
  <c r="O3023" i="3"/>
  <c r="O3031" i="3"/>
  <c r="O3039" i="3"/>
  <c r="O3047" i="3"/>
  <c r="O3055" i="3"/>
  <c r="O3063" i="3"/>
  <c r="O3071" i="3"/>
  <c r="O3079" i="3"/>
  <c r="O3087" i="3"/>
  <c r="O3095" i="3"/>
  <c r="O3103" i="3"/>
  <c r="O3111" i="3"/>
  <c r="O3119" i="3"/>
  <c r="O3127" i="3"/>
  <c r="O3135" i="3"/>
  <c r="O3143" i="3"/>
  <c r="O3151" i="3"/>
  <c r="O3159" i="3"/>
  <c r="O3167" i="3"/>
  <c r="O3175" i="3"/>
  <c r="O3183" i="3"/>
  <c r="O3191" i="3"/>
  <c r="O3199" i="3"/>
  <c r="O3207" i="3"/>
  <c r="O3215" i="3"/>
  <c r="O3223" i="3"/>
  <c r="O3231" i="3"/>
  <c r="O3239" i="3"/>
  <c r="O3247" i="3"/>
  <c r="O3255" i="3"/>
  <c r="O3263" i="3"/>
  <c r="O3271" i="3"/>
  <c r="O3279" i="3"/>
  <c r="O3287" i="3"/>
  <c r="O3295" i="3"/>
  <c r="O3303" i="3"/>
  <c r="O3311" i="3"/>
  <c r="O3319" i="3"/>
  <c r="O3327" i="3"/>
  <c r="O3335" i="3"/>
  <c r="O3343" i="3"/>
  <c r="O3351" i="3"/>
  <c r="O3359" i="3"/>
  <c r="O3367" i="3"/>
  <c r="O3375" i="3"/>
  <c r="O3383" i="3"/>
  <c r="O3391" i="3"/>
  <c r="O3399" i="3"/>
  <c r="O3407" i="3"/>
  <c r="O3415" i="3"/>
  <c r="O3423" i="3"/>
  <c r="O3431" i="3"/>
  <c r="O3439" i="3"/>
  <c r="O3447" i="3"/>
  <c r="O3455" i="3"/>
  <c r="O3463" i="3"/>
  <c r="O3471" i="3"/>
  <c r="O3479" i="3"/>
  <c r="O3487" i="3"/>
  <c r="O3495" i="3"/>
  <c r="O3503" i="3"/>
  <c r="O3511" i="3"/>
  <c r="O3519" i="3"/>
  <c r="O3527" i="3"/>
  <c r="O2082" i="3"/>
  <c r="O2293" i="3"/>
  <c r="O2364" i="3"/>
  <c r="O2428" i="3"/>
  <c r="O2492" i="3"/>
  <c r="O2556" i="3"/>
  <c r="O2620" i="3"/>
  <c r="O2684" i="3"/>
  <c r="O2748" i="3"/>
  <c r="O2781" i="3"/>
  <c r="O2801" i="3"/>
  <c r="O2817" i="3"/>
  <c r="O2833" i="3"/>
  <c r="O2849" i="3"/>
  <c r="O2863" i="3"/>
  <c r="O2872" i="3"/>
  <c r="O2880" i="3"/>
  <c r="O2888" i="3"/>
  <c r="O2896" i="3"/>
  <c r="O2904" i="3"/>
  <c r="O2912" i="3"/>
  <c r="O2920" i="3"/>
  <c r="O2928" i="3"/>
  <c r="O2936" i="3"/>
  <c r="O2944" i="3"/>
  <c r="O2952" i="3"/>
  <c r="O2960" i="3"/>
  <c r="O2968" i="3"/>
  <c r="O2976" i="3"/>
  <c r="O2984" i="3"/>
  <c r="O2992" i="3"/>
  <c r="O3000" i="3"/>
  <c r="O3008" i="3"/>
  <c r="O3016" i="3"/>
  <c r="O3024" i="3"/>
  <c r="O3032" i="3"/>
  <c r="O3040" i="3"/>
  <c r="O3048" i="3"/>
  <c r="O3056" i="3"/>
  <c r="O3064" i="3"/>
  <c r="O3072" i="3"/>
  <c r="O3080" i="3"/>
  <c r="O3088" i="3"/>
  <c r="O3096" i="3"/>
  <c r="O3104" i="3"/>
  <c r="O3112" i="3"/>
  <c r="O3120" i="3"/>
  <c r="O3128" i="3"/>
  <c r="O3136" i="3"/>
  <c r="O3144" i="3"/>
  <c r="O3152" i="3"/>
  <c r="O3160" i="3"/>
  <c r="O3168" i="3"/>
  <c r="O3176" i="3"/>
  <c r="O3184" i="3"/>
  <c r="O3192" i="3"/>
  <c r="O3200" i="3"/>
  <c r="O3208" i="3"/>
  <c r="O3216" i="3"/>
  <c r="O3224" i="3"/>
  <c r="O3232" i="3"/>
  <c r="O3240" i="3"/>
  <c r="O3248" i="3"/>
  <c r="O3256" i="3"/>
  <c r="O3264" i="3"/>
  <c r="O3272" i="3"/>
  <c r="O3280" i="3"/>
  <c r="O3288" i="3"/>
  <c r="O3296" i="3"/>
  <c r="O3304" i="3"/>
  <c r="O3312" i="3"/>
  <c r="O3320" i="3"/>
  <c r="O3328" i="3"/>
  <c r="O3336" i="3"/>
  <c r="O3344" i="3"/>
  <c r="O3352" i="3"/>
  <c r="O3360" i="3"/>
  <c r="O3368" i="3"/>
  <c r="O3376" i="3"/>
  <c r="O3384" i="3"/>
  <c r="O3392" i="3"/>
  <c r="O3400" i="3"/>
  <c r="O3408" i="3"/>
  <c r="O3416" i="3"/>
  <c r="O3424" i="3"/>
  <c r="O3432" i="3"/>
  <c r="O3440" i="3"/>
  <c r="O3448" i="3"/>
  <c r="O3456" i="3"/>
  <c r="O3464" i="3"/>
  <c r="O3472" i="3"/>
  <c r="O3480" i="3"/>
  <c r="O3488" i="3"/>
  <c r="O3496" i="3"/>
  <c r="O3504" i="3"/>
  <c r="O3512" i="3"/>
  <c r="O3520" i="3"/>
  <c r="O3528" i="3"/>
  <c r="O3536" i="3"/>
  <c r="O3544" i="3"/>
  <c r="O3552" i="3"/>
  <c r="O2146" i="3"/>
  <c r="O2756" i="3"/>
  <c r="O2881" i="3"/>
  <c r="O2945" i="3"/>
  <c r="O2986" i="3"/>
  <c r="O3018" i="3"/>
  <c r="O3050" i="3"/>
  <c r="O3082" i="3"/>
  <c r="O3114" i="3"/>
  <c r="O3146" i="3"/>
  <c r="O3178" i="3"/>
  <c r="O3210" i="3"/>
  <c r="O3242" i="3"/>
  <c r="O3274" i="3"/>
  <c r="O3306" i="3"/>
  <c r="O3338" i="3"/>
  <c r="O3370" i="3"/>
  <c r="O3396" i="3"/>
  <c r="O3418" i="3"/>
  <c r="O3434" i="3"/>
  <c r="O3445" i="3"/>
  <c r="O3457" i="3"/>
  <c r="O3467" i="3"/>
  <c r="O3477" i="3"/>
  <c r="O3489" i="3"/>
  <c r="O3499" i="3"/>
  <c r="O3509" i="3"/>
  <c r="O3521" i="3"/>
  <c r="O3531" i="3"/>
  <c r="O3540" i="3"/>
  <c r="O3549" i="3"/>
  <c r="O3558" i="3"/>
  <c r="O3566" i="3"/>
  <c r="O3574" i="3"/>
  <c r="O3582" i="3"/>
  <c r="O3590" i="3"/>
  <c r="O3598" i="3"/>
  <c r="O3606" i="3"/>
  <c r="O3614" i="3"/>
  <c r="O3622" i="3"/>
  <c r="O3630" i="3"/>
  <c r="O3638" i="3"/>
  <c r="O3646" i="3"/>
  <c r="O3654" i="3"/>
  <c r="O3662" i="3"/>
  <c r="O3670" i="3"/>
  <c r="O3678" i="3"/>
  <c r="O3686" i="3"/>
  <c r="O3694" i="3"/>
  <c r="O3702" i="3"/>
  <c r="O3710" i="3"/>
  <c r="O3718" i="3"/>
  <c r="O3726" i="3"/>
  <c r="O3734" i="3"/>
  <c r="O3742" i="3"/>
  <c r="O3750" i="3"/>
  <c r="O2303" i="3"/>
  <c r="O2783" i="3"/>
  <c r="O2889" i="3"/>
  <c r="O2953" i="3"/>
  <c r="O2993" i="3"/>
  <c r="O3025" i="3"/>
  <c r="O3057" i="3"/>
  <c r="O3089" i="3"/>
  <c r="O3121" i="3"/>
  <c r="O3153" i="3"/>
  <c r="O3185" i="3"/>
  <c r="O3217" i="3"/>
  <c r="O3249" i="3"/>
  <c r="O3281" i="3"/>
  <c r="O3313" i="3"/>
  <c r="O3345" i="3"/>
  <c r="O3377" i="3"/>
  <c r="O3401" i="3"/>
  <c r="O3420" i="3"/>
  <c r="O3435" i="3"/>
  <c r="O3446" i="3"/>
  <c r="O3458" i="3"/>
  <c r="O3468" i="3"/>
  <c r="O3478" i="3"/>
  <c r="O3490" i="3"/>
  <c r="O3500" i="3"/>
  <c r="O3510" i="3"/>
  <c r="O3522" i="3"/>
  <c r="O3532" i="3"/>
  <c r="O3541" i="3"/>
  <c r="O3550" i="3"/>
  <c r="O3559" i="3"/>
  <c r="O3567" i="3"/>
  <c r="O3575" i="3"/>
  <c r="O3583" i="3"/>
  <c r="O3591" i="3"/>
  <c r="O3599" i="3"/>
  <c r="O3607" i="3"/>
  <c r="O3615" i="3"/>
  <c r="O3623" i="3"/>
  <c r="O3631" i="3"/>
  <c r="O3639" i="3"/>
  <c r="O3647" i="3"/>
  <c r="O3655" i="3"/>
  <c r="O3663" i="3"/>
  <c r="O3671" i="3"/>
  <c r="O3679" i="3"/>
  <c r="O3687" i="3"/>
  <c r="O3695" i="3"/>
  <c r="O3703" i="3"/>
  <c r="O3711" i="3"/>
  <c r="O3719" i="3"/>
  <c r="O3727" i="3"/>
  <c r="O3735" i="3"/>
  <c r="O3743" i="3"/>
  <c r="O3751" i="3"/>
  <c r="O3759" i="3"/>
  <c r="O3767" i="3"/>
  <c r="O3775" i="3"/>
  <c r="O3783" i="3"/>
  <c r="O3791" i="3"/>
  <c r="O3799" i="3"/>
  <c r="O3807" i="3"/>
  <c r="O3815" i="3"/>
  <c r="O3823" i="3"/>
  <c r="O3831" i="3"/>
  <c r="O3839" i="3"/>
  <c r="O3847" i="3"/>
  <c r="O3855" i="3"/>
  <c r="O3863" i="3"/>
  <c r="O3871" i="3"/>
  <c r="O3879" i="3"/>
  <c r="O3887" i="3"/>
  <c r="O3895" i="3"/>
  <c r="O3903" i="3"/>
  <c r="O3911" i="3"/>
  <c r="O3919" i="3"/>
  <c r="O3927" i="3"/>
  <c r="O3935" i="3"/>
  <c r="O3943" i="3"/>
  <c r="O3951" i="3"/>
  <c r="O3959" i="3"/>
  <c r="O3967" i="3"/>
  <c r="O3975" i="3"/>
  <c r="O3983" i="3"/>
  <c r="O2372" i="3"/>
  <c r="O2804" i="3"/>
  <c r="O2897" i="3"/>
  <c r="O2961" i="3"/>
  <c r="O2994" i="3"/>
  <c r="O3026" i="3"/>
  <c r="O3058" i="3"/>
  <c r="O3090" i="3"/>
  <c r="O3122" i="3"/>
  <c r="O3154" i="3"/>
  <c r="O3186" i="3"/>
  <c r="O3218" i="3"/>
  <c r="O3250" i="3"/>
  <c r="O3282" i="3"/>
  <c r="O3314" i="3"/>
  <c r="O3346" i="3"/>
  <c r="O3378" i="3"/>
  <c r="O3402" i="3"/>
  <c r="O3425" i="3"/>
  <c r="O2436" i="3"/>
  <c r="O2820" i="3"/>
  <c r="O2905" i="3"/>
  <c r="O2969" i="3"/>
  <c r="O3001" i="3"/>
  <c r="O3033" i="3"/>
  <c r="O3065" i="3"/>
  <c r="O3097" i="3"/>
  <c r="O3129" i="3"/>
  <c r="O3161" i="3"/>
  <c r="O3193" i="3"/>
  <c r="O3225" i="3"/>
  <c r="O3257" i="3"/>
  <c r="O3289" i="3"/>
  <c r="O3321" i="3"/>
  <c r="O3353" i="3"/>
  <c r="O3385" i="3"/>
  <c r="O3404" i="3"/>
  <c r="O3426" i="3"/>
  <c r="O3438" i="3"/>
  <c r="O3450" i="3"/>
  <c r="O3460" i="3"/>
  <c r="O3470" i="3"/>
  <c r="O3482" i="3"/>
  <c r="O3492" i="3"/>
  <c r="O3502" i="3"/>
  <c r="O3514" i="3"/>
  <c r="O3524" i="3"/>
  <c r="O3534" i="3"/>
  <c r="O3543" i="3"/>
  <c r="O3553" i="3"/>
  <c r="O3561" i="3"/>
  <c r="O3569" i="3"/>
  <c r="O3577" i="3"/>
  <c r="O3585" i="3"/>
  <c r="O3593" i="3"/>
  <c r="O3601" i="3"/>
  <c r="O3609" i="3"/>
  <c r="O3617" i="3"/>
  <c r="O3625" i="3"/>
  <c r="O3633" i="3"/>
  <c r="O3641" i="3"/>
  <c r="O3649" i="3"/>
  <c r="O3657" i="3"/>
  <c r="O3665" i="3"/>
  <c r="O3673" i="3"/>
  <c r="O3681" i="3"/>
  <c r="O3689" i="3"/>
  <c r="O3697" i="3"/>
  <c r="O3705" i="3"/>
  <c r="O3713" i="3"/>
  <c r="O3721" i="3"/>
  <c r="O3729" i="3"/>
  <c r="O3737" i="3"/>
  <c r="O3745" i="3"/>
  <c r="O2500" i="3"/>
  <c r="O2836" i="3"/>
  <c r="O2913" i="3"/>
  <c r="O2970" i="3"/>
  <c r="O3002" i="3"/>
  <c r="O3034" i="3"/>
  <c r="O3066" i="3"/>
  <c r="O3098" i="3"/>
  <c r="O3130" i="3"/>
  <c r="O3162" i="3"/>
  <c r="O3194" i="3"/>
  <c r="O3226" i="3"/>
  <c r="O3258" i="3"/>
  <c r="O3290" i="3"/>
  <c r="O3322" i="3"/>
  <c r="O3354" i="3"/>
  <c r="O3386" i="3"/>
  <c r="O3409" i="3"/>
  <c r="O3427" i="3"/>
  <c r="O3441" i="3"/>
  <c r="O3451" i="3"/>
  <c r="O3461" i="3"/>
  <c r="O3473" i="3"/>
  <c r="O3483" i="3"/>
  <c r="O3493" i="3"/>
  <c r="O3505" i="3"/>
  <c r="O3515" i="3"/>
  <c r="O3525" i="3"/>
  <c r="O3535" i="3"/>
  <c r="O3545" i="3"/>
  <c r="O3554" i="3"/>
  <c r="O3562" i="3"/>
  <c r="O3570" i="3"/>
  <c r="O3578" i="3"/>
  <c r="O3586" i="3"/>
  <c r="O3594" i="3"/>
  <c r="O3602" i="3"/>
  <c r="O3610" i="3"/>
  <c r="O3618" i="3"/>
  <c r="O3626" i="3"/>
  <c r="O3634" i="3"/>
  <c r="O3642" i="3"/>
  <c r="O3650" i="3"/>
  <c r="O3658" i="3"/>
  <c r="O3666" i="3"/>
  <c r="O3674" i="3"/>
  <c r="O3682" i="3"/>
  <c r="O2564" i="3"/>
  <c r="O2852" i="3"/>
  <c r="O2921" i="3"/>
  <c r="O2977" i="3"/>
  <c r="O3009" i="3"/>
  <c r="O3041" i="3"/>
  <c r="O3073" i="3"/>
  <c r="O3105" i="3"/>
  <c r="O3137" i="3"/>
  <c r="O3169" i="3"/>
  <c r="O3201" i="3"/>
  <c r="O3233" i="3"/>
  <c r="O3265" i="3"/>
  <c r="O3297" i="3"/>
  <c r="O3329" i="3"/>
  <c r="O3361" i="3"/>
  <c r="O3388" i="3"/>
  <c r="O3410" i="3"/>
  <c r="O3428" i="3"/>
  <c r="O3442" i="3"/>
  <c r="O3452" i="3"/>
  <c r="O3462" i="3"/>
  <c r="O3474" i="3"/>
  <c r="O3484" i="3"/>
  <c r="O3494" i="3"/>
  <c r="O3506" i="3"/>
  <c r="O3516" i="3"/>
  <c r="O3526" i="3"/>
  <c r="O3537" i="3"/>
  <c r="O3546" i="3"/>
  <c r="O3555" i="3"/>
  <c r="O3563" i="3"/>
  <c r="O3571" i="3"/>
  <c r="O3579" i="3"/>
  <c r="O3587" i="3"/>
  <c r="O3595" i="3"/>
  <c r="O3603" i="3"/>
  <c r="O3611" i="3"/>
  <c r="O3619" i="3"/>
  <c r="O3627" i="3"/>
  <c r="O3635" i="3"/>
  <c r="O3643" i="3"/>
  <c r="O3651" i="3"/>
  <c r="O3659" i="3"/>
  <c r="O3667" i="3"/>
  <c r="O3675" i="3"/>
  <c r="O3683" i="3"/>
  <c r="O3691" i="3"/>
  <c r="O3699" i="3"/>
  <c r="O3707" i="3"/>
  <c r="O3715" i="3"/>
  <c r="O3723" i="3"/>
  <c r="O3731" i="3"/>
  <c r="O3739" i="3"/>
  <c r="O3747" i="3"/>
  <c r="O3755" i="3"/>
  <c r="O3763" i="3"/>
  <c r="O3771" i="3"/>
  <c r="O3779" i="3"/>
  <c r="O3787" i="3"/>
  <c r="O3795" i="3"/>
  <c r="O3803" i="3"/>
  <c r="O3811" i="3"/>
  <c r="O3819" i="3"/>
  <c r="O3827" i="3"/>
  <c r="O3835" i="3"/>
  <c r="O3843" i="3"/>
  <c r="O3851" i="3"/>
  <c r="O3859" i="3"/>
  <c r="O3867" i="3"/>
  <c r="O3875" i="3"/>
  <c r="O3883" i="3"/>
  <c r="O3891" i="3"/>
  <c r="O3899" i="3"/>
  <c r="O3907" i="3"/>
  <c r="O3915" i="3"/>
  <c r="O3923" i="3"/>
  <c r="O3931" i="3"/>
  <c r="O3939" i="3"/>
  <c r="O3947" i="3"/>
  <c r="O3955" i="3"/>
  <c r="O3963" i="3"/>
  <c r="O2628" i="3"/>
  <c r="O2864" i="3"/>
  <c r="O2929" i="3"/>
  <c r="O2978" i="3"/>
  <c r="O3010" i="3"/>
  <c r="O3042" i="3"/>
  <c r="O3074" i="3"/>
  <c r="O3106" i="3"/>
  <c r="O3138" i="3"/>
  <c r="O3170" i="3"/>
  <c r="O3202" i="3"/>
  <c r="O3234" i="3"/>
  <c r="O3266" i="3"/>
  <c r="O3298" i="3"/>
  <c r="O3330" i="3"/>
  <c r="O3362" i="3"/>
  <c r="O3393" i="3"/>
  <c r="O3412" i="3"/>
  <c r="O3430" i="3"/>
  <c r="O3443" i="3"/>
  <c r="O3453" i="3"/>
  <c r="O3465" i="3"/>
  <c r="O2692" i="3"/>
  <c r="O3145" i="3"/>
  <c r="O3394" i="3"/>
  <c r="O3466" i="3"/>
  <c r="O3497" i="3"/>
  <c r="O3523" i="3"/>
  <c r="O3548" i="3"/>
  <c r="O3572" i="3"/>
  <c r="O3592" i="3"/>
  <c r="O3613" i="3"/>
  <c r="O3636" i="3"/>
  <c r="O3656" i="3"/>
  <c r="O3677" i="3"/>
  <c r="O3696" i="3"/>
  <c r="O3712" i="3"/>
  <c r="O3728" i="3"/>
  <c r="O3744" i="3"/>
  <c r="O3757" i="3"/>
  <c r="O3768" i="3"/>
  <c r="O3778" i="3"/>
  <c r="O3789" i="3"/>
  <c r="O3800" i="3"/>
  <c r="O3810" i="3"/>
  <c r="O3821" i="3"/>
  <c r="O3832" i="3"/>
  <c r="O3842" i="3"/>
  <c r="O3853" i="3"/>
  <c r="O3864" i="3"/>
  <c r="O3874" i="3"/>
  <c r="O3885" i="3"/>
  <c r="O3896" i="3"/>
  <c r="O3906" i="3"/>
  <c r="O3917" i="3"/>
  <c r="O3928" i="3"/>
  <c r="O3938" i="3"/>
  <c r="O3949" i="3"/>
  <c r="O3960" i="3"/>
  <c r="O3970" i="3"/>
  <c r="O3979" i="3"/>
  <c r="O3988" i="3"/>
  <c r="O3996" i="3"/>
  <c r="O4004" i="3"/>
  <c r="O4012" i="3"/>
  <c r="O4020" i="3"/>
  <c r="O4028" i="3"/>
  <c r="O4036" i="3"/>
  <c r="O4044" i="3"/>
  <c r="O4052" i="3"/>
  <c r="O4060" i="3"/>
  <c r="O4068" i="3"/>
  <c r="O4076" i="3"/>
  <c r="O4084" i="3"/>
  <c r="O4092" i="3"/>
  <c r="O4100" i="3"/>
  <c r="O4108" i="3"/>
  <c r="O4116" i="3"/>
  <c r="O4124" i="3"/>
  <c r="O4132" i="3"/>
  <c r="O4140" i="3"/>
  <c r="O4148" i="3"/>
  <c r="O4156" i="3"/>
  <c r="O4164" i="3"/>
  <c r="O4172" i="3"/>
  <c r="O4180" i="3"/>
  <c r="O4188" i="3"/>
  <c r="O4196" i="3"/>
  <c r="O4204" i="3"/>
  <c r="O4212" i="3"/>
  <c r="O4220" i="3"/>
  <c r="O4228" i="3"/>
  <c r="O4236" i="3"/>
  <c r="O4244" i="3"/>
  <c r="O4252" i="3"/>
  <c r="O4260" i="3"/>
  <c r="O4268" i="3"/>
  <c r="O2873" i="3"/>
  <c r="O3177" i="3"/>
  <c r="O3417" i="3"/>
  <c r="O3469" i="3"/>
  <c r="O3498" i="3"/>
  <c r="O3529" i="3"/>
  <c r="O3551" i="3"/>
  <c r="O3573" i="3"/>
  <c r="O3596" i="3"/>
  <c r="O3616" i="3"/>
  <c r="O3637" i="3"/>
  <c r="O3660" i="3"/>
  <c r="O3680" i="3"/>
  <c r="O3698" i="3"/>
  <c r="O3714" i="3"/>
  <c r="O3730" i="3"/>
  <c r="O3746" i="3"/>
  <c r="O3758" i="3"/>
  <c r="O3769" i="3"/>
  <c r="O3780" i="3"/>
  <c r="O3790" i="3"/>
  <c r="O3801" i="3"/>
  <c r="O3812" i="3"/>
  <c r="O3822" i="3"/>
  <c r="O3833" i="3"/>
  <c r="O3844" i="3"/>
  <c r="O3854" i="3"/>
  <c r="O3865" i="3"/>
  <c r="O3876" i="3"/>
  <c r="O3886" i="3"/>
  <c r="O3897" i="3"/>
  <c r="O3908" i="3"/>
  <c r="O3918" i="3"/>
  <c r="O3929" i="3"/>
  <c r="O3940" i="3"/>
  <c r="O3950" i="3"/>
  <c r="O3961" i="3"/>
  <c r="O3971" i="3"/>
  <c r="O3980" i="3"/>
  <c r="O3989" i="3"/>
  <c r="O3997" i="3"/>
  <c r="O4005" i="3"/>
  <c r="O4013" i="3"/>
  <c r="O4021" i="3"/>
  <c r="O4029" i="3"/>
  <c r="O4037" i="3"/>
  <c r="O4045" i="3"/>
  <c r="O4053" i="3"/>
  <c r="O4061" i="3"/>
  <c r="O4069" i="3"/>
  <c r="O4077" i="3"/>
  <c r="O4085" i="3"/>
  <c r="O4093" i="3"/>
  <c r="O4101" i="3"/>
  <c r="O4109" i="3"/>
  <c r="O4117" i="3"/>
  <c r="O4125" i="3"/>
  <c r="O4133" i="3"/>
  <c r="O4141" i="3"/>
  <c r="O4149" i="3"/>
  <c r="O4157" i="3"/>
  <c r="O4165" i="3"/>
  <c r="O4173" i="3"/>
  <c r="O4181" i="3"/>
  <c r="O4189" i="3"/>
  <c r="O4197" i="3"/>
  <c r="O4205" i="3"/>
  <c r="O4213" i="3"/>
  <c r="O4221" i="3"/>
  <c r="O4229" i="3"/>
  <c r="O4237" i="3"/>
  <c r="O4245" i="3"/>
  <c r="O4253" i="3"/>
  <c r="O4261" i="3"/>
  <c r="O4269" i="3"/>
  <c r="O4277" i="3"/>
  <c r="O4285" i="3"/>
  <c r="O4293" i="3"/>
  <c r="O4301" i="3"/>
  <c r="O4309" i="3"/>
  <c r="O2937" i="3"/>
  <c r="O3209" i="3"/>
  <c r="O3433" i="3"/>
  <c r="O3475" i="3"/>
  <c r="O3501" i="3"/>
  <c r="O3530" i="3"/>
  <c r="O3556" i="3"/>
  <c r="O3576" i="3"/>
  <c r="O3597" i="3"/>
  <c r="O3620" i="3"/>
  <c r="O3640" i="3"/>
  <c r="O3661" i="3"/>
  <c r="O3684" i="3"/>
  <c r="O3700" i="3"/>
  <c r="O3716" i="3"/>
  <c r="O3732" i="3"/>
  <c r="O3748" i="3"/>
  <c r="O3760" i="3"/>
  <c r="O3770" i="3"/>
  <c r="O3781" i="3"/>
  <c r="O3792" i="3"/>
  <c r="O3802" i="3"/>
  <c r="O3813" i="3"/>
  <c r="O3824" i="3"/>
  <c r="O3834" i="3"/>
  <c r="O3845" i="3"/>
  <c r="O3856" i="3"/>
  <c r="O3866" i="3"/>
  <c r="O3877" i="3"/>
  <c r="O3888" i="3"/>
  <c r="O3898" i="3"/>
  <c r="O3909" i="3"/>
  <c r="O3920" i="3"/>
  <c r="O3930" i="3"/>
  <c r="O3941" i="3"/>
  <c r="O3952" i="3"/>
  <c r="O3962" i="3"/>
  <c r="O3972" i="3"/>
  <c r="O3981" i="3"/>
  <c r="O3990" i="3"/>
  <c r="O3998" i="3"/>
  <c r="O4006" i="3"/>
  <c r="O4014" i="3"/>
  <c r="O4022" i="3"/>
  <c r="O4030" i="3"/>
  <c r="O4038" i="3"/>
  <c r="O4046" i="3"/>
  <c r="O4054" i="3"/>
  <c r="O4062" i="3"/>
  <c r="O4070" i="3"/>
  <c r="O4078" i="3"/>
  <c r="O4086" i="3"/>
  <c r="O4094" i="3"/>
  <c r="O4102" i="3"/>
  <c r="O4110" i="3"/>
  <c r="O4118" i="3"/>
  <c r="O4126" i="3"/>
  <c r="O4134" i="3"/>
  <c r="O4142" i="3"/>
  <c r="O4150" i="3"/>
  <c r="O4158" i="3"/>
  <c r="O4166" i="3"/>
  <c r="O4174" i="3"/>
  <c r="O4182" i="3"/>
  <c r="O4190" i="3"/>
  <c r="O4198" i="3"/>
  <c r="O4206" i="3"/>
  <c r="O4214" i="3"/>
  <c r="O4222" i="3"/>
  <c r="O4230" i="3"/>
  <c r="O4238" i="3"/>
  <c r="O4246" i="3"/>
  <c r="O4254" i="3"/>
  <c r="O4262" i="3"/>
  <c r="O4270" i="3"/>
  <c r="O4278" i="3"/>
  <c r="O4286" i="3"/>
  <c r="O4294" i="3"/>
  <c r="O4302" i="3"/>
  <c r="O4310" i="3"/>
  <c r="O4318" i="3"/>
  <c r="O4326" i="3"/>
  <c r="O4334" i="3"/>
  <c r="O4342" i="3"/>
  <c r="O4350" i="3"/>
  <c r="O2985" i="3"/>
  <c r="O3241" i="3"/>
  <c r="O3436" i="3"/>
  <c r="O3476" i="3"/>
  <c r="O3507" i="3"/>
  <c r="O3533" i="3"/>
  <c r="O3557" i="3"/>
  <c r="O3580" i="3"/>
  <c r="O3600" i="3"/>
  <c r="O3621" i="3"/>
  <c r="O3644" i="3"/>
  <c r="O3664" i="3"/>
  <c r="O3685" i="3"/>
  <c r="O3701" i="3"/>
  <c r="O3717" i="3"/>
  <c r="O3733" i="3"/>
  <c r="O3749" i="3"/>
  <c r="O3761" i="3"/>
  <c r="O3772" i="3"/>
  <c r="O3782" i="3"/>
  <c r="O3793" i="3"/>
  <c r="O3804" i="3"/>
  <c r="O3814" i="3"/>
  <c r="O3825" i="3"/>
  <c r="O3836" i="3"/>
  <c r="O3846" i="3"/>
  <c r="O3857" i="3"/>
  <c r="O3868" i="3"/>
  <c r="O3878" i="3"/>
  <c r="O3889" i="3"/>
  <c r="O3900" i="3"/>
  <c r="O3910" i="3"/>
  <c r="O3921" i="3"/>
  <c r="O3932" i="3"/>
  <c r="O3942" i="3"/>
  <c r="O3953" i="3"/>
  <c r="O3964" i="3"/>
  <c r="O3973" i="3"/>
  <c r="O3982" i="3"/>
  <c r="O3991" i="3"/>
  <c r="O3999" i="3"/>
  <c r="O4007" i="3"/>
  <c r="O4015" i="3"/>
  <c r="O4023" i="3"/>
  <c r="O4031" i="3"/>
  <c r="O4039" i="3"/>
  <c r="O4047" i="3"/>
  <c r="O4055" i="3"/>
  <c r="O4063" i="3"/>
  <c r="O4071" i="3"/>
  <c r="O4079" i="3"/>
  <c r="O4087" i="3"/>
  <c r="O4095" i="3"/>
  <c r="O4103" i="3"/>
  <c r="O4111" i="3"/>
  <c r="O4119" i="3"/>
  <c r="O4127" i="3"/>
  <c r="O4135" i="3"/>
  <c r="O4143" i="3"/>
  <c r="O4151" i="3"/>
  <c r="O4159" i="3"/>
  <c r="O4167" i="3"/>
  <c r="O4175" i="3"/>
  <c r="O4183" i="3"/>
  <c r="O4191" i="3"/>
  <c r="O4199" i="3"/>
  <c r="O4207" i="3"/>
  <c r="O4215" i="3"/>
  <c r="O4223" i="3"/>
  <c r="O4231" i="3"/>
  <c r="O4239" i="3"/>
  <c r="O4247" i="3"/>
  <c r="O4255" i="3"/>
  <c r="O4263" i="3"/>
  <c r="O4271" i="3"/>
  <c r="O4279" i="3"/>
  <c r="O4287" i="3"/>
  <c r="O4295" i="3"/>
  <c r="O4303" i="3"/>
  <c r="O4311" i="3"/>
  <c r="O4319" i="3"/>
  <c r="O4327" i="3"/>
  <c r="O4335" i="3"/>
  <c r="O4343" i="3"/>
  <c r="O4351" i="3"/>
  <c r="O4359" i="3"/>
  <c r="O3017" i="3"/>
  <c r="O3273" i="3"/>
  <c r="O3444" i="3"/>
  <c r="O3481" i="3"/>
  <c r="O3508" i="3"/>
  <c r="O3538" i="3"/>
  <c r="O3560" i="3"/>
  <c r="O3581" i="3"/>
  <c r="O3604" i="3"/>
  <c r="O3624" i="3"/>
  <c r="O3645" i="3"/>
  <c r="O3668" i="3"/>
  <c r="O3688" i="3"/>
  <c r="O3704" i="3"/>
  <c r="O3720" i="3"/>
  <c r="O3736" i="3"/>
  <c r="O3752" i="3"/>
  <c r="O3762" i="3"/>
  <c r="O3773" i="3"/>
  <c r="O3784" i="3"/>
  <c r="O3794" i="3"/>
  <c r="O3805" i="3"/>
  <c r="O3816" i="3"/>
  <c r="O3826" i="3"/>
  <c r="O3837" i="3"/>
  <c r="O3848" i="3"/>
  <c r="O3858" i="3"/>
  <c r="O3869" i="3"/>
  <c r="O3880" i="3"/>
  <c r="O3890" i="3"/>
  <c r="O3901" i="3"/>
  <c r="O3912" i="3"/>
  <c r="O3922" i="3"/>
  <c r="O3933" i="3"/>
  <c r="O3944" i="3"/>
  <c r="O3954" i="3"/>
  <c r="O3965" i="3"/>
  <c r="O3974" i="3"/>
  <c r="O3984" i="3"/>
  <c r="O3992" i="3"/>
  <c r="O4000" i="3"/>
  <c r="O4008" i="3"/>
  <c r="O4016" i="3"/>
  <c r="O4024" i="3"/>
  <c r="O4032" i="3"/>
  <c r="O4040" i="3"/>
  <c r="O4048" i="3"/>
  <c r="O4056" i="3"/>
  <c r="O4064" i="3"/>
  <c r="O4072" i="3"/>
  <c r="O4080" i="3"/>
  <c r="O4088" i="3"/>
  <c r="O4096" i="3"/>
  <c r="O4104" i="3"/>
  <c r="O4112" i="3"/>
  <c r="O4120" i="3"/>
  <c r="O4128" i="3"/>
  <c r="O4136" i="3"/>
  <c r="O4144" i="3"/>
  <c r="O4152" i="3"/>
  <c r="O4160" i="3"/>
  <c r="O4168" i="3"/>
  <c r="O4176" i="3"/>
  <c r="O4184" i="3"/>
  <c r="O4192" i="3"/>
  <c r="O4200" i="3"/>
  <c r="O4208" i="3"/>
  <c r="O4216" i="3"/>
  <c r="O4224" i="3"/>
  <c r="O4232" i="3"/>
  <c r="O4240" i="3"/>
  <c r="O4248" i="3"/>
  <c r="O4256" i="3"/>
  <c r="O4264" i="3"/>
  <c r="O4272" i="3"/>
  <c r="O4280" i="3"/>
  <c r="O4288" i="3"/>
  <c r="O4296" i="3"/>
  <c r="O4304" i="3"/>
  <c r="O4312" i="3"/>
  <c r="O3081" i="3"/>
  <c r="O3337" i="3"/>
  <c r="O3454" i="3"/>
  <c r="O3486" i="3"/>
  <c r="O3517" i="3"/>
  <c r="O3542" i="3"/>
  <c r="O3565" i="3"/>
  <c r="O3588" i="3"/>
  <c r="O3608" i="3"/>
  <c r="O3629" i="3"/>
  <c r="O3652" i="3"/>
  <c r="O3672" i="3"/>
  <c r="O3692" i="3"/>
  <c r="O3708" i="3"/>
  <c r="O3724" i="3"/>
  <c r="O3740" i="3"/>
  <c r="O3754" i="3"/>
  <c r="O3765" i="3"/>
  <c r="O3776" i="3"/>
  <c r="O3786" i="3"/>
  <c r="O3797" i="3"/>
  <c r="O3808" i="3"/>
  <c r="O3818" i="3"/>
  <c r="O3829" i="3"/>
  <c r="O3840" i="3"/>
  <c r="O3850" i="3"/>
  <c r="O3861" i="3"/>
  <c r="O3872" i="3"/>
  <c r="O3882" i="3"/>
  <c r="O3893" i="3"/>
  <c r="O3904" i="3"/>
  <c r="O3914" i="3"/>
  <c r="O3925" i="3"/>
  <c r="O3936" i="3"/>
  <c r="O3946" i="3"/>
  <c r="O3957" i="3"/>
  <c r="O3968" i="3"/>
  <c r="O3977" i="3"/>
  <c r="O3986" i="3"/>
  <c r="O3994" i="3"/>
  <c r="O4002" i="3"/>
  <c r="O4010" i="3"/>
  <c r="O4018" i="3"/>
  <c r="O4026" i="3"/>
  <c r="O4034" i="3"/>
  <c r="O4042" i="3"/>
  <c r="O4050" i="3"/>
  <c r="O4058" i="3"/>
  <c r="O4066" i="3"/>
  <c r="O4074" i="3"/>
  <c r="O4082" i="3"/>
  <c r="O4090" i="3"/>
  <c r="O4098" i="3"/>
  <c r="O4106" i="3"/>
  <c r="O4114" i="3"/>
  <c r="O4122" i="3"/>
  <c r="O4130" i="3"/>
  <c r="O4138" i="3"/>
  <c r="O4146" i="3"/>
  <c r="O4154" i="3"/>
  <c r="O4162" i="3"/>
  <c r="O4170" i="3"/>
  <c r="O4178" i="3"/>
  <c r="O4186" i="3"/>
  <c r="O4194" i="3"/>
  <c r="O4202" i="3"/>
  <c r="O4210" i="3"/>
  <c r="O3113" i="3"/>
  <c r="O3369" i="3"/>
  <c r="O3459" i="3"/>
  <c r="O3491" i="3"/>
  <c r="O3518" i="3"/>
  <c r="O3547" i="3"/>
  <c r="O3568" i="3"/>
  <c r="O3589" i="3"/>
  <c r="O3612" i="3"/>
  <c r="O3632" i="3"/>
  <c r="O3653" i="3"/>
  <c r="O3676" i="3"/>
  <c r="O3693" i="3"/>
  <c r="O3709" i="3"/>
  <c r="O3725" i="3"/>
  <c r="O3741" i="3"/>
  <c r="O3756" i="3"/>
  <c r="O3766" i="3"/>
  <c r="O3777" i="3"/>
  <c r="O3788" i="3"/>
  <c r="O3798" i="3"/>
  <c r="O3809" i="3"/>
  <c r="O3820" i="3"/>
  <c r="O3830" i="3"/>
  <c r="O3841" i="3"/>
  <c r="O3852" i="3"/>
  <c r="O3862" i="3"/>
  <c r="O3873" i="3"/>
  <c r="O3884" i="3"/>
  <c r="O3894" i="3"/>
  <c r="O3905" i="3"/>
  <c r="O3916" i="3"/>
  <c r="O3926" i="3"/>
  <c r="O3937" i="3"/>
  <c r="O3948" i="3"/>
  <c r="O3958" i="3"/>
  <c r="O3969" i="3"/>
  <c r="O3978" i="3"/>
  <c r="O3987" i="3"/>
  <c r="O3995" i="3"/>
  <c r="O4003" i="3"/>
  <c r="O4011" i="3"/>
  <c r="O4019" i="3"/>
  <c r="O4027" i="3"/>
  <c r="O4035" i="3"/>
  <c r="O4043" i="3"/>
  <c r="O4051" i="3"/>
  <c r="O4059" i="3"/>
  <c r="O4067" i="3"/>
  <c r="O4075" i="3"/>
  <c r="O4083" i="3"/>
  <c r="O4091" i="3"/>
  <c r="O4099" i="3"/>
  <c r="O4107" i="3"/>
  <c r="O4115" i="3"/>
  <c r="O4123" i="3"/>
  <c r="O4131" i="3"/>
  <c r="O4139" i="3"/>
  <c r="O4147" i="3"/>
  <c r="O4155" i="3"/>
  <c r="O4163" i="3"/>
  <c r="O4171" i="3"/>
  <c r="O4179" i="3"/>
  <c r="O4187" i="3"/>
  <c r="O4195" i="3"/>
  <c r="O4203" i="3"/>
  <c r="O4211" i="3"/>
  <c r="O4219" i="3"/>
  <c r="O4997" i="3"/>
  <c r="O4989" i="3"/>
  <c r="O4981" i="3"/>
  <c r="O4973" i="3"/>
  <c r="O4965" i="3"/>
  <c r="O4957" i="3"/>
  <c r="O4949" i="3"/>
  <c r="O4941" i="3"/>
  <c r="O4933" i="3"/>
  <c r="O4925" i="3"/>
  <c r="O4917" i="3"/>
  <c r="O4909" i="3"/>
  <c r="O4901" i="3"/>
  <c r="O4893" i="3"/>
  <c r="O4885" i="3"/>
  <c r="O4877" i="3"/>
  <c r="O4869" i="3"/>
  <c r="O4861" i="3"/>
  <c r="O4853" i="3"/>
  <c r="O4845" i="3"/>
  <c r="O4837" i="3"/>
  <c r="O4829" i="3"/>
  <c r="O4821" i="3"/>
  <c r="O4813" i="3"/>
  <c r="O4805" i="3"/>
  <c r="O4797" i="3"/>
  <c r="O4789" i="3"/>
  <c r="O4781" i="3"/>
  <c r="O4773" i="3"/>
  <c r="O4765" i="3"/>
  <c r="O4757" i="3"/>
  <c r="O4749" i="3"/>
  <c r="O4741" i="3"/>
  <c r="O4733" i="3"/>
  <c r="O4725" i="3"/>
  <c r="O4717" i="3"/>
  <c r="O4709" i="3"/>
  <c r="O4701" i="3"/>
  <c r="O4693" i="3"/>
  <c r="O4685" i="3"/>
  <c r="O4677" i="3"/>
  <c r="O4669" i="3"/>
  <c r="O4661" i="3"/>
  <c r="O4653" i="3"/>
  <c r="O4645" i="3"/>
  <c r="O4637" i="3"/>
  <c r="O4629" i="3"/>
  <c r="O4621" i="3"/>
  <c r="O4613" i="3"/>
  <c r="O4605" i="3"/>
  <c r="O4597" i="3"/>
  <c r="O4589" i="3"/>
  <c r="O4581" i="3"/>
  <c r="O4573" i="3"/>
  <c r="O4565" i="3"/>
  <c r="O4557" i="3"/>
  <c r="O4549" i="3"/>
  <c r="O4541" i="3"/>
  <c r="O4533" i="3"/>
  <c r="O4525" i="3"/>
  <c r="O4517" i="3"/>
  <c r="O4509" i="3"/>
  <c r="O4501" i="3"/>
  <c r="O4493" i="3"/>
  <c r="O4485" i="3"/>
  <c r="O4477" i="3"/>
  <c r="O4469" i="3"/>
  <c r="O4461" i="3"/>
  <c r="O4453" i="3"/>
  <c r="O4445" i="3"/>
  <c r="O4437" i="3"/>
  <c r="O4429" i="3"/>
  <c r="O4421" i="3"/>
  <c r="O4413" i="3"/>
  <c r="O4405" i="3"/>
  <c r="O4397" i="3"/>
  <c r="O4389" i="3"/>
  <c r="O4381" i="3"/>
  <c r="O4373" i="3"/>
  <c r="O4365" i="3"/>
  <c r="O4356" i="3"/>
  <c r="O4346" i="3"/>
  <c r="O4336" i="3"/>
  <c r="O4324" i="3"/>
  <c r="O4314" i="3"/>
  <c r="O4298" i="3"/>
  <c r="O4282" i="3"/>
  <c r="O4265" i="3"/>
  <c r="O4242" i="3"/>
  <c r="O4218" i="3"/>
  <c r="O4161" i="3"/>
  <c r="O4097" i="3"/>
  <c r="O4033" i="3"/>
  <c r="O3966" i="3"/>
  <c r="O3881" i="3"/>
  <c r="O3796" i="3"/>
  <c r="O3690" i="3"/>
  <c r="O3513" i="3"/>
  <c r="O4996" i="3"/>
  <c r="O4988" i="3"/>
  <c r="O4980" i="3"/>
  <c r="O4972" i="3"/>
  <c r="O4964" i="3"/>
  <c r="O4956" i="3"/>
  <c r="O4948" i="3"/>
  <c r="O4940" i="3"/>
  <c r="O4932" i="3"/>
  <c r="O4924" i="3"/>
  <c r="O4916" i="3"/>
  <c r="O4908" i="3"/>
  <c r="O4900" i="3"/>
  <c r="O4892" i="3"/>
  <c r="O4884" i="3"/>
  <c r="O4876" i="3"/>
  <c r="O4868" i="3"/>
  <c r="O4860" i="3"/>
  <c r="O4852" i="3"/>
  <c r="O4844" i="3"/>
  <c r="O4836" i="3"/>
  <c r="O4828" i="3"/>
  <c r="O4820" i="3"/>
  <c r="O4812" i="3"/>
  <c r="O4804" i="3"/>
  <c r="O4796" i="3"/>
  <c r="O4788" i="3"/>
  <c r="O4780" i="3"/>
  <c r="O4772" i="3"/>
  <c r="O4764" i="3"/>
  <c r="O4756" i="3"/>
  <c r="O4748" i="3"/>
  <c r="O4740" i="3"/>
  <c r="O4732" i="3"/>
  <c r="O4724" i="3"/>
  <c r="O4716" i="3"/>
  <c r="O4708" i="3"/>
  <c r="O4700" i="3"/>
  <c r="O4692" i="3"/>
  <c r="O4684" i="3"/>
  <c r="O4676" i="3"/>
  <c r="O4668" i="3"/>
  <c r="O4660" i="3"/>
  <c r="O4652" i="3"/>
  <c r="O4644" i="3"/>
  <c r="O4636" i="3"/>
  <c r="O4628" i="3"/>
  <c r="O4620" i="3"/>
  <c r="O4612" i="3"/>
  <c r="O4604" i="3"/>
  <c r="O4596" i="3"/>
  <c r="O4588" i="3"/>
  <c r="O4580" i="3"/>
  <c r="O4572" i="3"/>
  <c r="O4564" i="3"/>
  <c r="O4556" i="3"/>
  <c r="O4548" i="3"/>
  <c r="O4540" i="3"/>
  <c r="O4532" i="3"/>
  <c r="O4524" i="3"/>
  <c r="O4516" i="3"/>
  <c r="O4508" i="3"/>
  <c r="O4500" i="3"/>
  <c r="O4492" i="3"/>
  <c r="O4484" i="3"/>
  <c r="O4476" i="3"/>
  <c r="O4468" i="3"/>
  <c r="O4460" i="3"/>
  <c r="O4452" i="3"/>
  <c r="O4444" i="3"/>
  <c r="O4436" i="3"/>
  <c r="O4428" i="3"/>
  <c r="O4420" i="3"/>
  <c r="O4412" i="3"/>
  <c r="O4404" i="3"/>
  <c r="O4396" i="3"/>
  <c r="O4388" i="3"/>
  <c r="O4380" i="3"/>
  <c r="O4372" i="3"/>
  <c r="O4364" i="3"/>
  <c r="O4355" i="3"/>
  <c r="O4345" i="3"/>
  <c r="O4333" i="3"/>
  <c r="O4323" i="3"/>
  <c r="O4313" i="3"/>
  <c r="O4297" i="3"/>
  <c r="O4281" i="3"/>
  <c r="O4259" i="3"/>
  <c r="O4241" i="3"/>
  <c r="O4217" i="3"/>
  <c r="O4153" i="3"/>
  <c r="O4089" i="3"/>
  <c r="O4025" i="3"/>
  <c r="O3956" i="3"/>
  <c r="O3870" i="3"/>
  <c r="O3785" i="3"/>
  <c r="O3669" i="3"/>
  <c r="O3485" i="3"/>
  <c r="O4995" i="3"/>
  <c r="O4987" i="3"/>
  <c r="O4979" i="3"/>
  <c r="O4971" i="3"/>
  <c r="O4963" i="3"/>
  <c r="O4955" i="3"/>
  <c r="O4947" i="3"/>
  <c r="O4939" i="3"/>
  <c r="O4931" i="3"/>
  <c r="O4923" i="3"/>
  <c r="O4915" i="3"/>
  <c r="O4907" i="3"/>
  <c r="O4899" i="3"/>
  <c r="O4891" i="3"/>
  <c r="O4883" i="3"/>
  <c r="O4875" i="3"/>
  <c r="O4867" i="3"/>
  <c r="O4859" i="3"/>
  <c r="O4851" i="3"/>
  <c r="O4843" i="3"/>
  <c r="O4835" i="3"/>
  <c r="O4827" i="3"/>
  <c r="O4819" i="3"/>
  <c r="O4811" i="3"/>
  <c r="O4803" i="3"/>
  <c r="O4795" i="3"/>
  <c r="O4787" i="3"/>
  <c r="O4779" i="3"/>
  <c r="O4771" i="3"/>
  <c r="O4763" i="3"/>
  <c r="O4755" i="3"/>
  <c r="O4747" i="3"/>
  <c r="O4739" i="3"/>
  <c r="O4731" i="3"/>
  <c r="O4723" i="3"/>
  <c r="O4715" i="3"/>
  <c r="O4707" i="3"/>
  <c r="O4699" i="3"/>
  <c r="O4691" i="3"/>
  <c r="O4683" i="3"/>
  <c r="O4675" i="3"/>
  <c r="O4667" i="3"/>
  <c r="O4659" i="3"/>
  <c r="O4651" i="3"/>
  <c r="O4643" i="3"/>
  <c r="O4635" i="3"/>
  <c r="O4627" i="3"/>
  <c r="O4619" i="3"/>
  <c r="O4611" i="3"/>
  <c r="O4603" i="3"/>
  <c r="O4595" i="3"/>
  <c r="O4587" i="3"/>
  <c r="O4579" i="3"/>
  <c r="O4571" i="3"/>
  <c r="O4563" i="3"/>
  <c r="O4555" i="3"/>
  <c r="O4547" i="3"/>
  <c r="O4539" i="3"/>
  <c r="O4531" i="3"/>
  <c r="O4523" i="3"/>
  <c r="O4515" i="3"/>
  <c r="O4507" i="3"/>
  <c r="O4499" i="3"/>
  <c r="O4491" i="3"/>
  <c r="O4483" i="3"/>
  <c r="O4475" i="3"/>
  <c r="O4467" i="3"/>
  <c r="O4459" i="3"/>
  <c r="O4451" i="3"/>
  <c r="O4443" i="3"/>
  <c r="O4435" i="3"/>
  <c r="O4427" i="3"/>
  <c r="O4419" i="3"/>
  <c r="O4411" i="3"/>
  <c r="O4403" i="3"/>
  <c r="O4395" i="3"/>
  <c r="O4387" i="3"/>
  <c r="O4379" i="3"/>
  <c r="O4371" i="3"/>
  <c r="O4363" i="3"/>
  <c r="O4354" i="3"/>
  <c r="O4344" i="3"/>
  <c r="O4332" i="3"/>
  <c r="O4322" i="3"/>
  <c r="O4308" i="3"/>
  <c r="O4292" i="3"/>
  <c r="O4276" i="3"/>
  <c r="O4258" i="3"/>
  <c r="O4235" i="3"/>
  <c r="O4209" i="3"/>
  <c r="O4145" i="3"/>
  <c r="O4081" i="3"/>
  <c r="O4017" i="3"/>
  <c r="O3945" i="3"/>
  <c r="O3860" i="3"/>
  <c r="O3774" i="3"/>
  <c r="O3648" i="3"/>
  <c r="O3449" i="3"/>
  <c r="O4994" i="3"/>
  <c r="O4986" i="3"/>
  <c r="O4978" i="3"/>
  <c r="O4970" i="3"/>
  <c r="O4962" i="3"/>
  <c r="O4954" i="3"/>
  <c r="O4946" i="3"/>
  <c r="O4938" i="3"/>
  <c r="O4930" i="3"/>
  <c r="O4922" i="3"/>
  <c r="O4914" i="3"/>
  <c r="O4906" i="3"/>
  <c r="O4898" i="3"/>
  <c r="O4890" i="3"/>
  <c r="O4882" i="3"/>
  <c r="O4874" i="3"/>
  <c r="O4866" i="3"/>
  <c r="O4858" i="3"/>
  <c r="O4850" i="3"/>
  <c r="O4842" i="3"/>
  <c r="O4834" i="3"/>
  <c r="O4826" i="3"/>
  <c r="O4818" i="3"/>
  <c r="O4810" i="3"/>
  <c r="O4802" i="3"/>
  <c r="O4794" i="3"/>
  <c r="O4786" i="3"/>
  <c r="O4778" i="3"/>
  <c r="O4770" i="3"/>
  <c r="O4762" i="3"/>
  <c r="O4754" i="3"/>
  <c r="O4746" i="3"/>
  <c r="O4738" i="3"/>
  <c r="O4730" i="3"/>
  <c r="O4722" i="3"/>
  <c r="O4714" i="3"/>
  <c r="O4706" i="3"/>
  <c r="O4698" i="3"/>
  <c r="O4690" i="3"/>
  <c r="O4682" i="3"/>
  <c r="O4674" i="3"/>
  <c r="O4666" i="3"/>
  <c r="O4658" i="3"/>
  <c r="O4650" i="3"/>
  <c r="O4642" i="3"/>
  <c r="O4634" i="3"/>
  <c r="O4626" i="3"/>
  <c r="O4618" i="3"/>
  <c r="O4610" i="3"/>
  <c r="O4602" i="3"/>
  <c r="O4594" i="3"/>
  <c r="O4586" i="3"/>
  <c r="O4578" i="3"/>
  <c r="O4570" i="3"/>
  <c r="O4562" i="3"/>
  <c r="O4554" i="3"/>
  <c r="O4546" i="3"/>
  <c r="O4538" i="3"/>
  <c r="O4530" i="3"/>
  <c r="O4522" i="3"/>
  <c r="O4514" i="3"/>
  <c r="O4506" i="3"/>
  <c r="O4498" i="3"/>
  <c r="O4490" i="3"/>
  <c r="O4482" i="3"/>
  <c r="O4474" i="3"/>
  <c r="O4466" i="3"/>
  <c r="O4458" i="3"/>
  <c r="O4450" i="3"/>
  <c r="O4442" i="3"/>
  <c r="O4434" i="3"/>
  <c r="O4426" i="3"/>
  <c r="O4418" i="3"/>
  <c r="O4410" i="3"/>
  <c r="O4402" i="3"/>
  <c r="O4394" i="3"/>
  <c r="O4386" i="3"/>
  <c r="O4378" i="3"/>
  <c r="O4370" i="3"/>
  <c r="O4362" i="3"/>
  <c r="O4353" i="3"/>
  <c r="O4341" i="3"/>
  <c r="O4331" i="3"/>
  <c r="O4321" i="3"/>
  <c r="O4307" i="3"/>
  <c r="O4291" i="3"/>
  <c r="O4275" i="3"/>
  <c r="O4257" i="3"/>
  <c r="O4234" i="3"/>
  <c r="O4201" i="3"/>
  <c r="O4137" i="3"/>
  <c r="O4073" i="3"/>
  <c r="O4009" i="3"/>
  <c r="O3934" i="3"/>
  <c r="O3849" i="3"/>
  <c r="O3764" i="3"/>
  <c r="O3628" i="3"/>
  <c r="O3305" i="3"/>
  <c r="O4993" i="3"/>
  <c r="O4985" i="3"/>
  <c r="O4977" i="3"/>
  <c r="O4969" i="3"/>
  <c r="O4961" i="3"/>
  <c r="O4953" i="3"/>
  <c r="O4945" i="3"/>
  <c r="O4937" i="3"/>
  <c r="O4929" i="3"/>
  <c r="O4921" i="3"/>
  <c r="O4913" i="3"/>
  <c r="O4905" i="3"/>
  <c r="O4897" i="3"/>
  <c r="O4889" i="3"/>
  <c r="O4881" i="3"/>
  <c r="O4873" i="3"/>
  <c r="O4865" i="3"/>
  <c r="O4857" i="3"/>
  <c r="O4849" i="3"/>
  <c r="O4841" i="3"/>
  <c r="O4833" i="3"/>
  <c r="O4825" i="3"/>
  <c r="O4817" i="3"/>
  <c r="O4809" i="3"/>
  <c r="O4801" i="3"/>
  <c r="O4793" i="3"/>
  <c r="O4785" i="3"/>
  <c r="O4777" i="3"/>
  <c r="O4769" i="3"/>
  <c r="O4761" i="3"/>
  <c r="O4753" i="3"/>
  <c r="O4745" i="3"/>
  <c r="O4737" i="3"/>
  <c r="O4729" i="3"/>
  <c r="O4721" i="3"/>
  <c r="O4713" i="3"/>
  <c r="O4705" i="3"/>
  <c r="O4697" i="3"/>
  <c r="O4689" i="3"/>
  <c r="O4681" i="3"/>
  <c r="O4673" i="3"/>
  <c r="O4665" i="3"/>
  <c r="O4657" i="3"/>
  <c r="O4649" i="3"/>
  <c r="O4641" i="3"/>
  <c r="O4633" i="3"/>
  <c r="O4625" i="3"/>
  <c r="O4617" i="3"/>
  <c r="O4609" i="3"/>
  <c r="O4601" i="3"/>
  <c r="O4593" i="3"/>
  <c r="O4585" i="3"/>
  <c r="O4577" i="3"/>
  <c r="O4569" i="3"/>
  <c r="O4561" i="3"/>
  <c r="O4553" i="3"/>
  <c r="O4545" i="3"/>
  <c r="O4537" i="3"/>
  <c r="O4529" i="3"/>
  <c r="O4521" i="3"/>
  <c r="O4513" i="3"/>
  <c r="O4505" i="3"/>
  <c r="O4497" i="3"/>
  <c r="O4489" i="3"/>
  <c r="O4481" i="3"/>
  <c r="O4473" i="3"/>
  <c r="O4465" i="3"/>
  <c r="O4457" i="3"/>
  <c r="O4449" i="3"/>
  <c r="O4441" i="3"/>
  <c r="O4433" i="3"/>
  <c r="O4425" i="3"/>
  <c r="O4417" i="3"/>
  <c r="O4409" i="3"/>
  <c r="O4401" i="3"/>
  <c r="O4393" i="3"/>
  <c r="O4385" i="3"/>
  <c r="O4377" i="3"/>
  <c r="O4369" i="3"/>
  <c r="O4361" i="3"/>
  <c r="O4352" i="3"/>
  <c r="O4340" i="3"/>
  <c r="O4330" i="3"/>
  <c r="O4320" i="3"/>
  <c r="O4306" i="3"/>
  <c r="O4290" i="3"/>
  <c r="O4274" i="3"/>
  <c r="O4251" i="3"/>
  <c r="O4233" i="3"/>
  <c r="O4193" i="3"/>
  <c r="O4129" i="3"/>
  <c r="O4065" i="3"/>
  <c r="O4001" i="3"/>
  <c r="O3924" i="3"/>
  <c r="O3838" i="3"/>
  <c r="O3753" i="3"/>
  <c r="O3605" i="3"/>
  <c r="O3049" i="3"/>
  <c r="N4884" i="2"/>
  <c r="D94" i="5"/>
  <c r="J94" i="11"/>
  <c r="B94" i="11"/>
  <c r="I94" i="11"/>
  <c r="H94" i="11"/>
  <c r="D94" i="11"/>
  <c r="C94" i="11"/>
  <c r="M94" i="11"/>
  <c r="L94" i="11"/>
  <c r="K94" i="11"/>
  <c r="F94" i="11"/>
  <c r="E94" i="11"/>
  <c r="L76" i="11"/>
  <c r="D76" i="11"/>
  <c r="K76" i="11"/>
  <c r="C76" i="11"/>
  <c r="J76" i="11"/>
  <c r="B76" i="11"/>
  <c r="I76" i="11"/>
  <c r="H76" i="11"/>
  <c r="F76" i="11"/>
  <c r="M76" i="11"/>
  <c r="E76" i="11"/>
  <c r="B25" i="11"/>
  <c r="J25" i="11"/>
  <c r="E26" i="11"/>
  <c r="M26" i="11"/>
  <c r="H27" i="11"/>
  <c r="C28" i="11"/>
  <c r="K28" i="11"/>
  <c r="F29" i="11"/>
  <c r="I30" i="11"/>
  <c r="D31" i="11"/>
  <c r="L31" i="11"/>
  <c r="F33" i="11"/>
  <c r="H35" i="11"/>
  <c r="C36" i="11"/>
  <c r="K36" i="11"/>
  <c r="F37" i="11"/>
  <c r="H39" i="11"/>
  <c r="C40" i="11"/>
  <c r="K40" i="11"/>
  <c r="F41" i="11"/>
  <c r="I42" i="11"/>
  <c r="D43" i="11"/>
  <c r="L43" i="11"/>
  <c r="F45" i="11"/>
  <c r="I46" i="11"/>
  <c r="D47" i="11"/>
  <c r="L47" i="11"/>
  <c r="G48" i="11"/>
  <c r="B49" i="11"/>
  <c r="J49" i="11"/>
  <c r="D54" i="11"/>
  <c r="L54" i="11"/>
  <c r="G55" i="11"/>
  <c r="B56" i="11"/>
  <c r="J56" i="11"/>
  <c r="E57" i="11"/>
  <c r="M57" i="11"/>
  <c r="H58" i="11"/>
  <c r="B60" i="11"/>
  <c r="J60" i="11"/>
  <c r="F61" i="11"/>
  <c r="C62" i="11"/>
  <c r="F63" i="11"/>
  <c r="B65" i="11"/>
  <c r="F66" i="11"/>
  <c r="C68" i="11"/>
  <c r="G76" i="11"/>
  <c r="D70" i="5"/>
  <c r="F70" i="11"/>
  <c r="M70" i="11"/>
  <c r="E70" i="11"/>
  <c r="L70" i="11"/>
  <c r="D70" i="11"/>
  <c r="J70" i="11"/>
  <c r="B70" i="11"/>
  <c r="H70" i="11"/>
  <c r="G70" i="11"/>
  <c r="B139" i="5"/>
  <c r="G139" i="11"/>
  <c r="L139" i="11"/>
  <c r="D139" i="11"/>
  <c r="K139" i="11"/>
  <c r="C139" i="11"/>
  <c r="J139" i="11"/>
  <c r="B139" i="11"/>
  <c r="M139" i="11"/>
  <c r="I139" i="11"/>
  <c r="H139" i="11"/>
  <c r="F139" i="11"/>
  <c r="I137" i="11"/>
  <c r="F137" i="11"/>
  <c r="M137" i="11"/>
  <c r="E137" i="11"/>
  <c r="L137" i="11"/>
  <c r="D137" i="11"/>
  <c r="J137" i="11"/>
  <c r="H137" i="11"/>
  <c r="G137" i="11"/>
  <c r="C137" i="11"/>
  <c r="B137" i="11"/>
  <c r="K137" i="11"/>
  <c r="P71" i="5"/>
  <c r="B135" i="5"/>
  <c r="K135" i="11"/>
  <c r="C135" i="11"/>
  <c r="H135" i="11"/>
  <c r="G135" i="11"/>
  <c r="F135" i="11"/>
  <c r="I135" i="11"/>
  <c r="E135" i="11"/>
  <c r="D135" i="11"/>
  <c r="B135" i="11"/>
  <c r="L135" i="11"/>
  <c r="J135" i="11"/>
  <c r="B161" i="5"/>
  <c r="H161" i="11"/>
  <c r="G161" i="11"/>
  <c r="M161" i="11"/>
  <c r="E161" i="11"/>
  <c r="L161" i="11"/>
  <c r="D161" i="11"/>
  <c r="K161" i="11"/>
  <c r="C161" i="11"/>
  <c r="J161" i="11"/>
  <c r="B161" i="11"/>
  <c r="I161" i="11"/>
  <c r="F161" i="11"/>
  <c r="D153" i="5"/>
  <c r="H153" i="11"/>
  <c r="G153" i="11"/>
  <c r="M153" i="11"/>
  <c r="E153" i="11"/>
  <c r="L153" i="11"/>
  <c r="D153" i="11"/>
  <c r="K153" i="11"/>
  <c r="C153" i="11"/>
  <c r="F153" i="11"/>
  <c r="B153" i="11"/>
  <c r="J153" i="11"/>
  <c r="I153" i="11"/>
  <c r="C25" i="11"/>
  <c r="K25" i="11"/>
  <c r="F26" i="11"/>
  <c r="I27" i="11"/>
  <c r="D28" i="11"/>
  <c r="L28" i="11"/>
  <c r="G29" i="11"/>
  <c r="B30" i="11"/>
  <c r="J30" i="11"/>
  <c r="E31" i="11"/>
  <c r="M31" i="11"/>
  <c r="G33" i="11"/>
  <c r="I35" i="11"/>
  <c r="D36" i="11"/>
  <c r="L36" i="11"/>
  <c r="G37" i="11"/>
  <c r="I39" i="11"/>
  <c r="D40" i="11"/>
  <c r="L40" i="11"/>
  <c r="G41" i="11"/>
  <c r="B42" i="11"/>
  <c r="J42" i="11"/>
  <c r="E43" i="11"/>
  <c r="M43" i="11"/>
  <c r="G45" i="11"/>
  <c r="B46" i="11"/>
  <c r="J46" i="11"/>
  <c r="E47" i="11"/>
  <c r="M47" i="11"/>
  <c r="H48" i="11"/>
  <c r="C49" i="11"/>
  <c r="K49" i="11"/>
  <c r="E54" i="11"/>
  <c r="M54" i="11"/>
  <c r="H55" i="11"/>
  <c r="C56" i="11"/>
  <c r="K56" i="11"/>
  <c r="F57" i="11"/>
  <c r="I58" i="11"/>
  <c r="C60" i="11"/>
  <c r="K60" i="11"/>
  <c r="G61" i="11"/>
  <c r="G62" i="11"/>
  <c r="L63" i="11"/>
  <c r="C65" i="11"/>
  <c r="I70" i="11"/>
  <c r="B73" i="11"/>
  <c r="E86" i="11"/>
  <c r="S110" i="5"/>
  <c r="J110" i="11"/>
  <c r="B110" i="11"/>
  <c r="I110" i="11"/>
  <c r="H110" i="11"/>
  <c r="D110" i="11"/>
  <c r="C110" i="11"/>
  <c r="M110" i="11"/>
  <c r="L110" i="11"/>
  <c r="K110" i="11"/>
  <c r="F110" i="11"/>
  <c r="E110" i="11"/>
  <c r="B124" i="5"/>
  <c r="J124" i="11"/>
  <c r="B124" i="11"/>
  <c r="G124" i="11"/>
  <c r="F124" i="11"/>
  <c r="M124" i="11"/>
  <c r="E124" i="11"/>
  <c r="K124" i="11"/>
  <c r="I124" i="11"/>
  <c r="H124" i="11"/>
  <c r="D124" i="11"/>
  <c r="C124" i="11"/>
  <c r="L124" i="11"/>
  <c r="B100" i="5"/>
  <c r="L100" i="11"/>
  <c r="D100" i="11"/>
  <c r="K100" i="11"/>
  <c r="C100" i="11"/>
  <c r="J100" i="11"/>
  <c r="B100" i="11"/>
  <c r="M100" i="11"/>
  <c r="I100" i="11"/>
  <c r="H100" i="11"/>
  <c r="G100" i="11"/>
  <c r="F100" i="11"/>
  <c r="L84" i="11"/>
  <c r="D84" i="11"/>
  <c r="K84" i="11"/>
  <c r="C84" i="11"/>
  <c r="J84" i="11"/>
  <c r="B84" i="11"/>
  <c r="I84" i="11"/>
  <c r="H84" i="11"/>
  <c r="F84" i="11"/>
  <c r="M84" i="11"/>
  <c r="E84" i="11"/>
  <c r="M68" i="5"/>
  <c r="H68" i="11"/>
  <c r="G68" i="11"/>
  <c r="F68" i="11"/>
  <c r="L68" i="11"/>
  <c r="D68" i="11"/>
  <c r="J68" i="11"/>
  <c r="B68" i="11"/>
  <c r="I68" i="11"/>
  <c r="F136" i="11"/>
  <c r="K136" i="11"/>
  <c r="C136" i="11"/>
  <c r="J136" i="11"/>
  <c r="B136" i="11"/>
  <c r="I136" i="11"/>
  <c r="H136" i="11"/>
  <c r="G136" i="11"/>
  <c r="E136" i="11"/>
  <c r="D136" i="11"/>
  <c r="M136" i="11"/>
  <c r="L136" i="11"/>
  <c r="P107" i="5"/>
  <c r="I107" i="11"/>
  <c r="H107" i="11"/>
  <c r="G107" i="11"/>
  <c r="E107" i="11"/>
  <c r="D107" i="11"/>
  <c r="C107" i="11"/>
  <c r="M107" i="11"/>
  <c r="B107" i="11"/>
  <c r="L107" i="11"/>
  <c r="J107" i="11"/>
  <c r="F107" i="11"/>
  <c r="D99" i="5"/>
  <c r="I99" i="11"/>
  <c r="H99" i="11"/>
  <c r="G99" i="11"/>
  <c r="L99" i="11"/>
  <c r="K99" i="11"/>
  <c r="J99" i="11"/>
  <c r="F99" i="11"/>
  <c r="E99" i="11"/>
  <c r="C99" i="11"/>
  <c r="M99" i="11"/>
  <c r="B99" i="11"/>
  <c r="M83" i="5"/>
  <c r="I83" i="11"/>
  <c r="H83" i="11"/>
  <c r="G83" i="11"/>
  <c r="F83" i="11"/>
  <c r="M83" i="11"/>
  <c r="E83" i="11"/>
  <c r="K83" i="11"/>
  <c r="C83" i="11"/>
  <c r="J83" i="11"/>
  <c r="B83" i="11"/>
  <c r="B67" i="5"/>
  <c r="M67" i="11"/>
  <c r="E67" i="11"/>
  <c r="L67" i="11"/>
  <c r="D67" i="11"/>
  <c r="K67" i="11"/>
  <c r="C67" i="11"/>
  <c r="I67" i="11"/>
  <c r="G67" i="11"/>
  <c r="F67" i="11"/>
  <c r="B121" i="5"/>
  <c r="M121" i="11"/>
  <c r="E121" i="11"/>
  <c r="J121" i="11"/>
  <c r="B121" i="11"/>
  <c r="I121" i="11"/>
  <c r="H121" i="11"/>
  <c r="F121" i="11"/>
  <c r="D121" i="11"/>
  <c r="C121" i="11"/>
  <c r="K121" i="11"/>
  <c r="G121" i="11"/>
  <c r="D106" i="5"/>
  <c r="F106" i="11"/>
  <c r="M106" i="11"/>
  <c r="E106" i="11"/>
  <c r="L106" i="11"/>
  <c r="D106" i="11"/>
  <c r="H106" i="11"/>
  <c r="G106" i="11"/>
  <c r="C106" i="11"/>
  <c r="B106" i="11"/>
  <c r="J106" i="11"/>
  <c r="I106" i="11"/>
  <c r="D98" i="5"/>
  <c r="F98" i="11"/>
  <c r="M98" i="11"/>
  <c r="E98" i="11"/>
  <c r="L98" i="11"/>
  <c r="D98" i="11"/>
  <c r="K98" i="11"/>
  <c r="J98" i="11"/>
  <c r="I98" i="11"/>
  <c r="H98" i="11"/>
  <c r="C98" i="11"/>
  <c r="B98" i="11"/>
  <c r="B90" i="5"/>
  <c r="J90" i="11"/>
  <c r="I90" i="11"/>
  <c r="H90" i="11"/>
  <c r="F90" i="11"/>
  <c r="E90" i="11"/>
  <c r="D90" i="11"/>
  <c r="C90" i="11"/>
  <c r="M90" i="11"/>
  <c r="B90" i="11"/>
  <c r="K90" i="11"/>
  <c r="G90" i="11"/>
  <c r="AB82" i="5"/>
  <c r="F82" i="11"/>
  <c r="M82" i="11"/>
  <c r="E82" i="11"/>
  <c r="L82" i="11"/>
  <c r="D82" i="11"/>
  <c r="K82" i="11"/>
  <c r="C82" i="11"/>
  <c r="J82" i="11"/>
  <c r="B82" i="11"/>
  <c r="H82" i="11"/>
  <c r="G82" i="11"/>
  <c r="G66" i="5"/>
  <c r="J66" i="11"/>
  <c r="B66" i="11"/>
  <c r="I66" i="11"/>
  <c r="H66" i="11"/>
  <c r="L66" i="11"/>
  <c r="D66" i="11"/>
  <c r="K66" i="11"/>
  <c r="C66" i="11"/>
  <c r="B128" i="5"/>
  <c r="F128" i="11"/>
  <c r="K128" i="11"/>
  <c r="C128" i="11"/>
  <c r="J128" i="11"/>
  <c r="B128" i="11"/>
  <c r="I128" i="11"/>
  <c r="D128" i="11"/>
  <c r="M128" i="11"/>
  <c r="L128" i="11"/>
  <c r="G128" i="11"/>
  <c r="E128" i="11"/>
  <c r="V120" i="5"/>
  <c r="J120" i="11"/>
  <c r="B120" i="11"/>
  <c r="G120" i="11"/>
  <c r="F120" i="11"/>
  <c r="M120" i="11"/>
  <c r="E120" i="11"/>
  <c r="D120" i="11"/>
  <c r="C120" i="11"/>
  <c r="L120" i="11"/>
  <c r="I120" i="11"/>
  <c r="H120" i="11"/>
  <c r="B160" i="5"/>
  <c r="M160" i="11"/>
  <c r="E160" i="11"/>
  <c r="L160" i="11"/>
  <c r="D160" i="11"/>
  <c r="J160" i="11"/>
  <c r="B160" i="11"/>
  <c r="I160" i="11"/>
  <c r="H160" i="11"/>
  <c r="G160" i="11"/>
  <c r="C160" i="11"/>
  <c r="K160" i="11"/>
  <c r="F160" i="11"/>
  <c r="D25" i="11"/>
  <c r="L25" i="11"/>
  <c r="G26" i="11"/>
  <c r="B27" i="11"/>
  <c r="J27" i="11"/>
  <c r="E28" i="11"/>
  <c r="M28" i="11"/>
  <c r="H29" i="11"/>
  <c r="C30" i="11"/>
  <c r="K30" i="11"/>
  <c r="F31" i="11"/>
  <c r="H33" i="11"/>
  <c r="B35" i="11"/>
  <c r="J35" i="11"/>
  <c r="E36" i="11"/>
  <c r="M36" i="11"/>
  <c r="H37" i="11"/>
  <c r="B39" i="11"/>
  <c r="J39" i="11"/>
  <c r="E40" i="11"/>
  <c r="M40" i="11"/>
  <c r="H41" i="11"/>
  <c r="C42" i="11"/>
  <c r="K42" i="11"/>
  <c r="F43" i="11"/>
  <c r="H45" i="11"/>
  <c r="C46" i="11"/>
  <c r="K46" i="11"/>
  <c r="F47" i="11"/>
  <c r="I48" i="11"/>
  <c r="D49" i="11"/>
  <c r="L49" i="11"/>
  <c r="F54" i="11"/>
  <c r="I55" i="11"/>
  <c r="D56" i="11"/>
  <c r="L56" i="11"/>
  <c r="G57" i="11"/>
  <c r="B58" i="11"/>
  <c r="J58" i="11"/>
  <c r="D60" i="11"/>
  <c r="L60" i="11"/>
  <c r="H61" i="11"/>
  <c r="I62" i="11"/>
  <c r="M66" i="11"/>
  <c r="K68" i="11"/>
  <c r="K70" i="11"/>
  <c r="B77" i="11"/>
  <c r="C80" i="11"/>
  <c r="L83" i="11"/>
  <c r="G94" i="11"/>
  <c r="G98" i="11"/>
  <c r="K107" i="11"/>
  <c r="E139" i="11"/>
  <c r="M156" i="5"/>
  <c r="I156" i="11"/>
  <c r="H156" i="11"/>
  <c r="F156" i="11"/>
  <c r="M156" i="11"/>
  <c r="E156" i="11"/>
  <c r="L156" i="11"/>
  <c r="D156" i="11"/>
  <c r="K156" i="11"/>
  <c r="C156" i="11"/>
  <c r="G156" i="11"/>
  <c r="B156" i="11"/>
  <c r="J156" i="11"/>
  <c r="B108" i="5"/>
  <c r="L108" i="11"/>
  <c r="D108" i="11"/>
  <c r="K108" i="11"/>
  <c r="C108" i="11"/>
  <c r="J108" i="11"/>
  <c r="B108" i="11"/>
  <c r="F108" i="11"/>
  <c r="E108" i="11"/>
  <c r="M108" i="11"/>
  <c r="H108" i="11"/>
  <c r="G108" i="11"/>
  <c r="B92" i="5"/>
  <c r="L92" i="11"/>
  <c r="D92" i="11"/>
  <c r="K92" i="11"/>
  <c r="C92" i="11"/>
  <c r="J92" i="11"/>
  <c r="B92" i="11"/>
  <c r="F92" i="11"/>
  <c r="E92" i="11"/>
  <c r="M92" i="11"/>
  <c r="H92" i="11"/>
  <c r="G92" i="11"/>
  <c r="H130" i="11"/>
  <c r="M130" i="11"/>
  <c r="E130" i="11"/>
  <c r="L130" i="11"/>
  <c r="D130" i="11"/>
  <c r="K130" i="11"/>
  <c r="C130" i="11"/>
  <c r="B130" i="11"/>
  <c r="J130" i="11"/>
  <c r="G130" i="11"/>
  <c r="F130" i="11"/>
  <c r="K154" i="11"/>
  <c r="C154" i="11"/>
  <c r="J154" i="11"/>
  <c r="B154" i="11"/>
  <c r="H154" i="11"/>
  <c r="G154" i="11"/>
  <c r="F154" i="11"/>
  <c r="M154" i="11"/>
  <c r="L154" i="11"/>
  <c r="I154" i="11"/>
  <c r="E154" i="11"/>
  <c r="D154" i="11"/>
  <c r="I75" i="11"/>
  <c r="H75" i="11"/>
  <c r="G75" i="11"/>
  <c r="F75" i="11"/>
  <c r="M75" i="11"/>
  <c r="E75" i="11"/>
  <c r="K75" i="11"/>
  <c r="C75" i="11"/>
  <c r="J75" i="11"/>
  <c r="B75" i="11"/>
  <c r="J105" i="5"/>
  <c r="K105" i="11"/>
  <c r="C105" i="11"/>
  <c r="J105" i="11"/>
  <c r="B105" i="11"/>
  <c r="I105" i="11"/>
  <c r="G105" i="11"/>
  <c r="F105" i="11"/>
  <c r="E105" i="11"/>
  <c r="D105" i="11"/>
  <c r="L105" i="11"/>
  <c r="H105" i="11"/>
  <c r="AE97" i="5"/>
  <c r="K97" i="11"/>
  <c r="C97" i="11"/>
  <c r="J97" i="11"/>
  <c r="B97" i="11"/>
  <c r="I97" i="11"/>
  <c r="M97" i="11"/>
  <c r="L97" i="11"/>
  <c r="H97" i="11"/>
  <c r="G97" i="11"/>
  <c r="E97" i="11"/>
  <c r="D97" i="11"/>
  <c r="D89" i="5"/>
  <c r="K89" i="11"/>
  <c r="C89" i="11"/>
  <c r="J89" i="11"/>
  <c r="B89" i="11"/>
  <c r="I89" i="11"/>
  <c r="H89" i="11"/>
  <c r="G89" i="11"/>
  <c r="M89" i="11"/>
  <c r="E89" i="11"/>
  <c r="L89" i="11"/>
  <c r="D89" i="11"/>
  <c r="D81" i="5"/>
  <c r="K81" i="11"/>
  <c r="C81" i="11"/>
  <c r="J81" i="11"/>
  <c r="B81" i="11"/>
  <c r="I81" i="11"/>
  <c r="H81" i="11"/>
  <c r="G81" i="11"/>
  <c r="M81" i="11"/>
  <c r="E81" i="11"/>
  <c r="L81" i="11"/>
  <c r="D81" i="11"/>
  <c r="G73" i="11"/>
  <c r="F73" i="11"/>
  <c r="M73" i="11"/>
  <c r="E73" i="11"/>
  <c r="L73" i="11"/>
  <c r="D73" i="11"/>
  <c r="K73" i="11"/>
  <c r="C73" i="11"/>
  <c r="I73" i="11"/>
  <c r="H73" i="11"/>
  <c r="P65" i="5"/>
  <c r="G65" i="11"/>
  <c r="F65" i="11"/>
  <c r="M65" i="11"/>
  <c r="E65" i="11"/>
  <c r="I65" i="11"/>
  <c r="H65" i="11"/>
  <c r="K127" i="11"/>
  <c r="C127" i="11"/>
  <c r="H127" i="11"/>
  <c r="G127" i="11"/>
  <c r="F127" i="11"/>
  <c r="B127" i="11"/>
  <c r="M127" i="11"/>
  <c r="L127" i="11"/>
  <c r="J127" i="11"/>
  <c r="E127" i="11"/>
  <c r="D127" i="11"/>
  <c r="G119" i="11"/>
  <c r="L119" i="11"/>
  <c r="D119" i="11"/>
  <c r="K119" i="11"/>
  <c r="C119" i="11"/>
  <c r="J119" i="11"/>
  <c r="B119" i="11"/>
  <c r="M119" i="11"/>
  <c r="I119" i="11"/>
  <c r="F119" i="11"/>
  <c r="E119" i="11"/>
  <c r="G133" i="5"/>
  <c r="I133" i="11"/>
  <c r="F133" i="11"/>
  <c r="M133" i="11"/>
  <c r="E133" i="11"/>
  <c r="L133" i="11"/>
  <c r="D133" i="11"/>
  <c r="H133" i="11"/>
  <c r="G133" i="11"/>
  <c r="C133" i="11"/>
  <c r="B133" i="11"/>
  <c r="K133" i="11"/>
  <c r="J133" i="11"/>
  <c r="F34" i="11"/>
  <c r="B159" i="5"/>
  <c r="J159" i="11"/>
  <c r="B159" i="11"/>
  <c r="I159" i="11"/>
  <c r="G159" i="11"/>
  <c r="F159" i="11"/>
  <c r="M159" i="11"/>
  <c r="E159" i="11"/>
  <c r="L159" i="11"/>
  <c r="D159" i="11"/>
  <c r="K159" i="11"/>
  <c r="H159" i="11"/>
  <c r="C159" i="11"/>
  <c r="B31" i="5"/>
  <c r="E25" i="11"/>
  <c r="M25" i="11"/>
  <c r="H26" i="11"/>
  <c r="C27" i="11"/>
  <c r="K27" i="11"/>
  <c r="F28" i="11"/>
  <c r="I29" i="11"/>
  <c r="D30" i="11"/>
  <c r="L30" i="11"/>
  <c r="G31" i="11"/>
  <c r="I33" i="11"/>
  <c r="C35" i="11"/>
  <c r="K35" i="11"/>
  <c r="F36" i="11"/>
  <c r="I37" i="11"/>
  <c r="C39" i="11"/>
  <c r="K39" i="11"/>
  <c r="F40" i="11"/>
  <c r="I41" i="11"/>
  <c r="D42" i="11"/>
  <c r="L42" i="11"/>
  <c r="G43" i="11"/>
  <c r="I45" i="11"/>
  <c r="D46" i="11"/>
  <c r="L46" i="11"/>
  <c r="G47" i="11"/>
  <c r="B48" i="11"/>
  <c r="J48" i="11"/>
  <c r="E49" i="11"/>
  <c r="M49" i="11"/>
  <c r="G54" i="11"/>
  <c r="B55" i="11"/>
  <c r="J55" i="11"/>
  <c r="E56" i="11"/>
  <c r="M56" i="11"/>
  <c r="H57" i="11"/>
  <c r="C58" i="11"/>
  <c r="K58" i="11"/>
  <c r="E60" i="11"/>
  <c r="M60" i="11"/>
  <c r="J61" i="11"/>
  <c r="J62" i="11"/>
  <c r="J65" i="11"/>
  <c r="M68" i="11"/>
  <c r="L90" i="11"/>
  <c r="Y104" i="5"/>
  <c r="H104" i="11"/>
  <c r="G104" i="11"/>
  <c r="F104" i="11"/>
  <c r="J104" i="11"/>
  <c r="I104" i="11"/>
  <c r="E104" i="11"/>
  <c r="D104" i="11"/>
  <c r="C104" i="11"/>
  <c r="L104" i="11"/>
  <c r="K104" i="11"/>
  <c r="H96" i="11"/>
  <c r="G96" i="11"/>
  <c r="F96" i="11"/>
  <c r="C96" i="11"/>
  <c r="M96" i="11"/>
  <c r="B96" i="11"/>
  <c r="L96" i="11"/>
  <c r="K96" i="11"/>
  <c r="J96" i="11"/>
  <c r="E96" i="11"/>
  <c r="D96" i="11"/>
  <c r="V88" i="5"/>
  <c r="H88" i="11"/>
  <c r="G88" i="11"/>
  <c r="F88" i="11"/>
  <c r="M88" i="11"/>
  <c r="E88" i="11"/>
  <c r="L88" i="11"/>
  <c r="D88" i="11"/>
  <c r="J88" i="11"/>
  <c r="B88" i="11"/>
  <c r="I88" i="11"/>
  <c r="J80" i="5"/>
  <c r="H80" i="11"/>
  <c r="G80" i="11"/>
  <c r="F80" i="11"/>
  <c r="M80" i="11"/>
  <c r="E80" i="11"/>
  <c r="L80" i="11"/>
  <c r="D80" i="11"/>
  <c r="J80" i="11"/>
  <c r="B80" i="11"/>
  <c r="I80" i="11"/>
  <c r="B72" i="5"/>
  <c r="L72" i="11"/>
  <c r="D72" i="11"/>
  <c r="K72" i="11"/>
  <c r="C72" i="11"/>
  <c r="J72" i="11"/>
  <c r="B72" i="11"/>
  <c r="I72" i="11"/>
  <c r="H72" i="11"/>
  <c r="F72" i="11"/>
  <c r="M72" i="11"/>
  <c r="E72" i="11"/>
  <c r="D64" i="5"/>
  <c r="L64" i="11"/>
  <c r="D64" i="11"/>
  <c r="K64" i="11"/>
  <c r="C64" i="11"/>
  <c r="J64" i="11"/>
  <c r="B64" i="11"/>
  <c r="F64" i="11"/>
  <c r="M64" i="11"/>
  <c r="E64" i="11"/>
  <c r="B126" i="5"/>
  <c r="H126" i="11"/>
  <c r="M126" i="11"/>
  <c r="E126" i="11"/>
  <c r="L126" i="11"/>
  <c r="D126" i="11"/>
  <c r="K126" i="11"/>
  <c r="C126" i="11"/>
  <c r="J126" i="11"/>
  <c r="I126" i="11"/>
  <c r="G126" i="11"/>
  <c r="B126" i="11"/>
  <c r="J118" i="5"/>
  <c r="L118" i="11"/>
  <c r="D118" i="11"/>
  <c r="I118" i="11"/>
  <c r="H118" i="11"/>
  <c r="G118" i="11"/>
  <c r="M118" i="11"/>
  <c r="K118" i="11"/>
  <c r="J118" i="11"/>
  <c r="F118" i="11"/>
  <c r="C118" i="11"/>
  <c r="B118" i="11"/>
  <c r="B132" i="5"/>
  <c r="F132" i="11"/>
  <c r="K132" i="11"/>
  <c r="C132" i="11"/>
  <c r="J132" i="11"/>
  <c r="B132" i="11"/>
  <c r="I132" i="11"/>
  <c r="G132" i="11"/>
  <c r="E132" i="11"/>
  <c r="D132" i="11"/>
  <c r="L132" i="11"/>
  <c r="H132" i="11"/>
  <c r="F25" i="11"/>
  <c r="I26" i="11"/>
  <c r="D27" i="11"/>
  <c r="L27" i="11"/>
  <c r="G28" i="11"/>
  <c r="B29" i="11"/>
  <c r="J29" i="11"/>
  <c r="E30" i="11"/>
  <c r="M30" i="11"/>
  <c r="H31" i="11"/>
  <c r="B33" i="11"/>
  <c r="J33" i="11"/>
  <c r="D35" i="11"/>
  <c r="L35" i="11"/>
  <c r="G36" i="11"/>
  <c r="B37" i="11"/>
  <c r="J37" i="11"/>
  <c r="D39" i="11"/>
  <c r="L39" i="11"/>
  <c r="G40" i="11"/>
  <c r="B41" i="11"/>
  <c r="J41" i="11"/>
  <c r="E42" i="11"/>
  <c r="M42" i="11"/>
  <c r="H43" i="11"/>
  <c r="B45" i="11"/>
  <c r="J45" i="11"/>
  <c r="E46" i="11"/>
  <c r="M46" i="11"/>
  <c r="H47" i="11"/>
  <c r="C48" i="11"/>
  <c r="K48" i="11"/>
  <c r="F49" i="11"/>
  <c r="H54" i="11"/>
  <c r="C55" i="11"/>
  <c r="K55" i="11"/>
  <c r="F56" i="11"/>
  <c r="I57" i="11"/>
  <c r="D58" i="11"/>
  <c r="L58" i="11"/>
  <c r="F60" i="11"/>
  <c r="K61" i="11"/>
  <c r="G64" i="11"/>
  <c r="K65" i="11"/>
  <c r="B67" i="11"/>
  <c r="G84" i="11"/>
  <c r="D99" i="11"/>
  <c r="M104" i="11"/>
  <c r="I108" i="11"/>
  <c r="K120" i="11"/>
  <c r="I130" i="11"/>
  <c r="M135" i="11"/>
  <c r="J78" i="5"/>
  <c r="J78" i="11"/>
  <c r="B78" i="11"/>
  <c r="I78" i="11"/>
  <c r="H78" i="11"/>
  <c r="G78" i="11"/>
  <c r="F78" i="11"/>
  <c r="L78" i="11"/>
  <c r="D78" i="11"/>
  <c r="K78" i="11"/>
  <c r="C78" i="11"/>
  <c r="G158" i="11"/>
  <c r="F158" i="11"/>
  <c r="L158" i="11"/>
  <c r="D158" i="11"/>
  <c r="K158" i="11"/>
  <c r="C158" i="11"/>
  <c r="J158" i="11"/>
  <c r="B158" i="11"/>
  <c r="I158" i="11"/>
  <c r="E158" i="11"/>
  <c r="M158" i="11"/>
  <c r="H158" i="11"/>
  <c r="D103" i="5"/>
  <c r="M103" i="11"/>
  <c r="E103" i="11"/>
  <c r="L103" i="11"/>
  <c r="D103" i="11"/>
  <c r="K103" i="11"/>
  <c r="C103" i="11"/>
  <c r="I103" i="11"/>
  <c r="H103" i="11"/>
  <c r="G103" i="11"/>
  <c r="F103" i="11"/>
  <c r="B103" i="11"/>
  <c r="J103" i="11"/>
  <c r="M95" i="5"/>
  <c r="M95" i="11"/>
  <c r="E95" i="11"/>
  <c r="L95" i="11"/>
  <c r="D95" i="11"/>
  <c r="K95" i="11"/>
  <c r="C95" i="11"/>
  <c r="B95" i="11"/>
  <c r="J95" i="11"/>
  <c r="I95" i="11"/>
  <c r="G95" i="11"/>
  <c r="F95" i="11"/>
  <c r="B87" i="5"/>
  <c r="M87" i="11"/>
  <c r="E87" i="11"/>
  <c r="L87" i="11"/>
  <c r="D87" i="11"/>
  <c r="K87" i="11"/>
  <c r="C87" i="11"/>
  <c r="J87" i="11"/>
  <c r="B87" i="11"/>
  <c r="I87" i="11"/>
  <c r="G87" i="11"/>
  <c r="F87" i="11"/>
  <c r="B79" i="5"/>
  <c r="M79" i="11"/>
  <c r="E79" i="11"/>
  <c r="L79" i="11"/>
  <c r="D79" i="11"/>
  <c r="K79" i="11"/>
  <c r="C79" i="11"/>
  <c r="J79" i="11"/>
  <c r="B79" i="11"/>
  <c r="I79" i="11"/>
  <c r="G79" i="11"/>
  <c r="F79" i="11"/>
  <c r="J71" i="5"/>
  <c r="I71" i="11"/>
  <c r="H71" i="11"/>
  <c r="G71" i="11"/>
  <c r="F71" i="11"/>
  <c r="M71" i="11"/>
  <c r="E71" i="11"/>
  <c r="K71" i="11"/>
  <c r="C71" i="11"/>
  <c r="J71" i="11"/>
  <c r="B71" i="11"/>
  <c r="B63" i="5"/>
  <c r="I63" i="11"/>
  <c r="H63" i="11"/>
  <c r="G63" i="11"/>
  <c r="K63" i="11"/>
  <c r="C63" i="11"/>
  <c r="J63" i="11"/>
  <c r="B63" i="11"/>
  <c r="B125" i="5"/>
  <c r="M125" i="11"/>
  <c r="E125" i="11"/>
  <c r="J125" i="11"/>
  <c r="B125" i="11"/>
  <c r="I125" i="11"/>
  <c r="H125" i="11"/>
  <c r="L125" i="11"/>
  <c r="K125" i="11"/>
  <c r="G125" i="11"/>
  <c r="F125" i="11"/>
  <c r="D125" i="11"/>
  <c r="D131" i="5"/>
  <c r="K131" i="11"/>
  <c r="C131" i="11"/>
  <c r="H131" i="11"/>
  <c r="G131" i="11"/>
  <c r="F131" i="11"/>
  <c r="E131" i="11"/>
  <c r="D131" i="11"/>
  <c r="B131" i="11"/>
  <c r="M131" i="11"/>
  <c r="J131" i="11"/>
  <c r="I131" i="11"/>
  <c r="AH158" i="5"/>
  <c r="D157" i="5"/>
  <c r="L157" i="11"/>
  <c r="D157" i="11"/>
  <c r="K157" i="11"/>
  <c r="C157" i="11"/>
  <c r="I157" i="11"/>
  <c r="H157" i="11"/>
  <c r="G157" i="11"/>
  <c r="F157" i="11"/>
  <c r="M157" i="11"/>
  <c r="J157" i="11"/>
  <c r="E157" i="11"/>
  <c r="G25" i="11"/>
  <c r="B26" i="11"/>
  <c r="J26" i="11"/>
  <c r="E27" i="11"/>
  <c r="M27" i="11"/>
  <c r="H28" i="11"/>
  <c r="C29" i="11"/>
  <c r="K29" i="11"/>
  <c r="F30" i="11"/>
  <c r="I31" i="11"/>
  <c r="C33" i="11"/>
  <c r="K33" i="11"/>
  <c r="E35" i="11"/>
  <c r="M35" i="11"/>
  <c r="H36" i="11"/>
  <c r="C37" i="11"/>
  <c r="K37" i="11"/>
  <c r="E39" i="11"/>
  <c r="M39" i="11"/>
  <c r="H40" i="11"/>
  <c r="C41" i="11"/>
  <c r="K41" i="11"/>
  <c r="F42" i="11"/>
  <c r="I43" i="11"/>
  <c r="C45" i="11"/>
  <c r="K45" i="11"/>
  <c r="F46" i="11"/>
  <c r="I47" i="11"/>
  <c r="D48" i="11"/>
  <c r="L48" i="11"/>
  <c r="G49" i="11"/>
  <c r="I54" i="11"/>
  <c r="D55" i="11"/>
  <c r="L55" i="11"/>
  <c r="G56" i="11"/>
  <c r="B57" i="11"/>
  <c r="J57" i="11"/>
  <c r="E58" i="11"/>
  <c r="M58" i="11"/>
  <c r="G60" i="11"/>
  <c r="B61" i="11"/>
  <c r="L61" i="11"/>
  <c r="H64" i="11"/>
  <c r="L65" i="11"/>
  <c r="H67" i="11"/>
  <c r="F69" i="11"/>
  <c r="L71" i="11"/>
  <c r="D75" i="11"/>
  <c r="E78" i="11"/>
  <c r="F81" i="11"/>
  <c r="F126" i="11"/>
  <c r="D62" i="5"/>
  <c r="F62" i="11"/>
  <c r="M62" i="11"/>
  <c r="E62" i="11"/>
  <c r="L62" i="11"/>
  <c r="D62" i="11"/>
  <c r="H62" i="11"/>
  <c r="H25" i="11"/>
  <c r="C26" i="11"/>
  <c r="K26" i="11"/>
  <c r="F27" i="11"/>
  <c r="I28" i="11"/>
  <c r="D29" i="11"/>
  <c r="L29" i="11"/>
  <c r="G30" i="11"/>
  <c r="B31" i="11"/>
  <c r="J31" i="11"/>
  <c r="D33" i="11"/>
  <c r="L33" i="11"/>
  <c r="F35" i="11"/>
  <c r="I36" i="11"/>
  <c r="D37" i="11"/>
  <c r="L37" i="11"/>
  <c r="F39" i="11"/>
  <c r="I40" i="11"/>
  <c r="D41" i="11"/>
  <c r="L41" i="11"/>
  <c r="G42" i="11"/>
  <c r="B43" i="11"/>
  <c r="J43" i="11"/>
  <c r="D45" i="11"/>
  <c r="L45" i="11"/>
  <c r="G46" i="11"/>
  <c r="B47" i="11"/>
  <c r="J47" i="11"/>
  <c r="E48" i="11"/>
  <c r="M48" i="11"/>
  <c r="H49" i="11"/>
  <c r="B54" i="11"/>
  <c r="J54" i="11"/>
  <c r="E55" i="11"/>
  <c r="M55" i="11"/>
  <c r="H56" i="11"/>
  <c r="C57" i="11"/>
  <c r="K57" i="11"/>
  <c r="F58" i="11"/>
  <c r="H60" i="11"/>
  <c r="D63" i="11"/>
  <c r="I64" i="11"/>
  <c r="J67" i="11"/>
  <c r="L75" i="11"/>
  <c r="M78" i="11"/>
  <c r="C88" i="11"/>
  <c r="I92" i="11"/>
  <c r="I96" i="11"/>
  <c r="E100" i="11"/>
  <c r="M105" i="11"/>
  <c r="L121" i="11"/>
  <c r="L131" i="11"/>
  <c r="J86" i="5"/>
  <c r="J86" i="11"/>
  <c r="B86" i="11"/>
  <c r="I86" i="11"/>
  <c r="H86" i="11"/>
  <c r="G86" i="11"/>
  <c r="F86" i="11"/>
  <c r="L86" i="11"/>
  <c r="D86" i="11"/>
  <c r="K86" i="11"/>
  <c r="C86" i="11"/>
  <c r="AH116" i="5"/>
  <c r="J116" i="11"/>
  <c r="G116" i="11"/>
  <c r="F116" i="11"/>
  <c r="M116" i="11"/>
  <c r="E116" i="11"/>
  <c r="B116" i="11"/>
  <c r="L116" i="11"/>
  <c r="K116" i="11"/>
  <c r="I116" i="11"/>
  <c r="D116" i="11"/>
  <c r="C116" i="11"/>
  <c r="G109" i="5"/>
  <c r="G109" i="11"/>
  <c r="F109" i="11"/>
  <c r="M109" i="11"/>
  <c r="E109" i="11"/>
  <c r="D109" i="11"/>
  <c r="C109" i="11"/>
  <c r="B109" i="11"/>
  <c r="L109" i="11"/>
  <c r="K109" i="11"/>
  <c r="I109" i="11"/>
  <c r="H109" i="11"/>
  <c r="G93" i="5"/>
  <c r="G93" i="11"/>
  <c r="F93" i="11"/>
  <c r="M93" i="11"/>
  <c r="E93" i="11"/>
  <c r="D93" i="11"/>
  <c r="C93" i="11"/>
  <c r="B93" i="11"/>
  <c r="L93" i="11"/>
  <c r="K93" i="11"/>
  <c r="I93" i="11"/>
  <c r="H93" i="11"/>
  <c r="D85" i="5"/>
  <c r="G85" i="11"/>
  <c r="F85" i="11"/>
  <c r="M85" i="11"/>
  <c r="E85" i="11"/>
  <c r="L85" i="11"/>
  <c r="D85" i="11"/>
  <c r="K85" i="11"/>
  <c r="C85" i="11"/>
  <c r="I85" i="11"/>
  <c r="H85" i="11"/>
  <c r="D77" i="5"/>
  <c r="G77" i="11"/>
  <c r="F77" i="11"/>
  <c r="M77" i="11"/>
  <c r="E77" i="11"/>
  <c r="L77" i="11"/>
  <c r="D77" i="11"/>
  <c r="K77" i="11"/>
  <c r="C77" i="11"/>
  <c r="I77" i="11"/>
  <c r="H77" i="11"/>
  <c r="J69" i="5"/>
  <c r="K69" i="11"/>
  <c r="C69" i="11"/>
  <c r="J69" i="11"/>
  <c r="B69" i="11"/>
  <c r="I69" i="11"/>
  <c r="G69" i="11"/>
  <c r="M69" i="11"/>
  <c r="E69" i="11"/>
  <c r="L69" i="11"/>
  <c r="D69" i="11"/>
  <c r="J61" i="5"/>
  <c r="I61" i="11"/>
  <c r="M61" i="11"/>
  <c r="E61" i="11"/>
  <c r="P123" i="5"/>
  <c r="G123" i="11"/>
  <c r="L123" i="11"/>
  <c r="D123" i="11"/>
  <c r="K123" i="11"/>
  <c r="C123" i="11"/>
  <c r="J123" i="11"/>
  <c r="B123" i="11"/>
  <c r="H123" i="11"/>
  <c r="F123" i="11"/>
  <c r="E123" i="11"/>
  <c r="M123" i="11"/>
  <c r="I123" i="11"/>
  <c r="L115" i="11"/>
  <c r="D115" i="11"/>
  <c r="K115" i="11"/>
  <c r="C115" i="11"/>
  <c r="J115" i="11"/>
  <c r="B115" i="11"/>
  <c r="M115" i="11"/>
  <c r="I115" i="11"/>
  <c r="H115" i="11"/>
  <c r="F115" i="11"/>
  <c r="E115" i="11"/>
  <c r="B138" i="5"/>
  <c r="L138" i="11"/>
  <c r="D138" i="11"/>
  <c r="I138" i="11"/>
  <c r="H138" i="11"/>
  <c r="G138" i="11"/>
  <c r="K138" i="11"/>
  <c r="J138" i="11"/>
  <c r="F138" i="11"/>
  <c r="E138" i="11"/>
  <c r="C138" i="11"/>
  <c r="M138" i="11"/>
  <c r="F147" i="11"/>
  <c r="M147" i="11"/>
  <c r="E147" i="11"/>
  <c r="K147" i="11"/>
  <c r="C147" i="11"/>
  <c r="B147" i="11"/>
  <c r="I147" i="11"/>
  <c r="G147" i="11"/>
  <c r="D147" i="11"/>
  <c r="L147" i="11"/>
  <c r="H147" i="11"/>
  <c r="F155" i="11"/>
  <c r="M155" i="11"/>
  <c r="E155" i="11"/>
  <c r="K155" i="11"/>
  <c r="C155" i="11"/>
  <c r="J155" i="11"/>
  <c r="B155" i="11"/>
  <c r="I155" i="11"/>
  <c r="L155" i="11"/>
  <c r="H155" i="11"/>
  <c r="D155" i="11"/>
  <c r="G75" i="5"/>
  <c r="D26" i="11"/>
  <c r="G27" i="11"/>
  <c r="B28" i="11"/>
  <c r="E29" i="11"/>
  <c r="H30" i="11"/>
  <c r="C31" i="11"/>
  <c r="K31" i="11"/>
  <c r="E33" i="11"/>
  <c r="M33" i="11"/>
  <c r="G35" i="11"/>
  <c r="B36" i="11"/>
  <c r="E37" i="11"/>
  <c r="M37" i="11"/>
  <c r="G39" i="11"/>
  <c r="B40" i="11"/>
  <c r="J40" i="11"/>
  <c r="E41" i="11"/>
  <c r="M41" i="11"/>
  <c r="H42" i="11"/>
  <c r="C43" i="11"/>
  <c r="K43" i="11"/>
  <c r="E45" i="11"/>
  <c r="M45" i="11"/>
  <c r="H46" i="11"/>
  <c r="C47" i="11"/>
  <c r="K47" i="11"/>
  <c r="F48" i="11"/>
  <c r="I49" i="11"/>
  <c r="C54" i="11"/>
  <c r="K54" i="11"/>
  <c r="F55" i="11"/>
  <c r="I56" i="11"/>
  <c r="D57" i="11"/>
  <c r="L57" i="11"/>
  <c r="I60" i="11"/>
  <c r="D61" i="11"/>
  <c r="B62" i="11"/>
  <c r="E63" i="11"/>
  <c r="E66" i="11"/>
  <c r="G72" i="11"/>
  <c r="I82" i="11"/>
  <c r="J85" i="11"/>
  <c r="K88" i="11"/>
  <c r="I127" i="11"/>
  <c r="M102" i="11"/>
  <c r="F102" i="11"/>
  <c r="G102" i="11"/>
  <c r="H102" i="11"/>
  <c r="I102" i="11"/>
  <c r="B102" i="11"/>
  <c r="J102" i="11"/>
  <c r="C102" i="11"/>
  <c r="K102" i="11"/>
  <c r="D102" i="11"/>
  <c r="L102" i="11"/>
  <c r="E102" i="11"/>
  <c r="N7" i="2"/>
  <c r="N4972" i="2"/>
  <c r="N4908" i="2"/>
  <c r="N4964" i="2"/>
  <c r="N4900" i="2"/>
  <c r="N4956" i="2"/>
  <c r="N4892" i="2"/>
  <c r="N4948" i="2"/>
  <c r="N15" i="2"/>
  <c r="N23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9" i="2"/>
  <c r="N327" i="2"/>
  <c r="N335" i="2"/>
  <c r="N343" i="2"/>
  <c r="N351" i="2"/>
  <c r="N359" i="2"/>
  <c r="N367" i="2"/>
  <c r="N375" i="2"/>
  <c r="N383" i="2"/>
  <c r="N391" i="2"/>
  <c r="N399" i="2"/>
  <c r="N407" i="2"/>
  <c r="N415" i="2"/>
  <c r="N423" i="2"/>
  <c r="N431" i="2"/>
  <c r="N439" i="2"/>
  <c r="N447" i="2"/>
  <c r="N455" i="2"/>
  <c r="N463" i="2"/>
  <c r="N471" i="2"/>
  <c r="N8" i="2"/>
  <c r="N16" i="2"/>
  <c r="N24" i="2"/>
  <c r="N32" i="2"/>
  <c r="N40" i="2"/>
  <c r="N48" i="2"/>
  <c r="N56" i="2"/>
  <c r="N64" i="2"/>
  <c r="N72" i="2"/>
  <c r="N80" i="2"/>
  <c r="N88" i="2"/>
  <c r="N96" i="2"/>
  <c r="N104" i="2"/>
  <c r="N112" i="2"/>
  <c r="N120" i="2"/>
  <c r="N128" i="2"/>
  <c r="N136" i="2"/>
  <c r="N144" i="2"/>
  <c r="N152" i="2"/>
  <c r="N160" i="2"/>
  <c r="N168" i="2"/>
  <c r="N176" i="2"/>
  <c r="N184" i="2"/>
  <c r="N192" i="2"/>
  <c r="N200" i="2"/>
  <c r="N208" i="2"/>
  <c r="N216" i="2"/>
  <c r="N224" i="2"/>
  <c r="N232" i="2"/>
  <c r="N240" i="2"/>
  <c r="N248" i="2"/>
  <c r="N256" i="2"/>
  <c r="N264" i="2"/>
  <c r="N272" i="2"/>
  <c r="N280" i="2"/>
  <c r="N288" i="2"/>
  <c r="N296" i="2"/>
  <c r="N304" i="2"/>
  <c r="N312" i="2"/>
  <c r="N320" i="2"/>
  <c r="N328" i="2"/>
  <c r="N336" i="2"/>
  <c r="N344" i="2"/>
  <c r="N352" i="2"/>
  <c r="N360" i="2"/>
  <c r="N368" i="2"/>
  <c r="N376" i="2"/>
  <c r="N384" i="2"/>
  <c r="N392" i="2"/>
  <c r="N400" i="2"/>
  <c r="N408" i="2"/>
  <c r="N416" i="2"/>
  <c r="N424" i="2"/>
  <c r="N432" i="2"/>
  <c r="N440" i="2"/>
  <c r="N448" i="2"/>
  <c r="N456" i="2"/>
  <c r="N464" i="2"/>
  <c r="N472" i="2"/>
  <c r="N480" i="2"/>
  <c r="N9" i="2"/>
  <c r="N17" i="2"/>
  <c r="N25" i="2"/>
  <c r="N33" i="2"/>
  <c r="N41" i="2"/>
  <c r="N49" i="2"/>
  <c r="N57" i="2"/>
  <c r="N65" i="2"/>
  <c r="N73" i="2"/>
  <c r="N81" i="2"/>
  <c r="N89" i="2"/>
  <c r="N97" i="2"/>
  <c r="N105" i="2"/>
  <c r="N113" i="2"/>
  <c r="N121" i="2"/>
  <c r="N129" i="2"/>
  <c r="N137" i="2"/>
  <c r="N145" i="2"/>
  <c r="N153" i="2"/>
  <c r="N161" i="2"/>
  <c r="N169" i="2"/>
  <c r="N177" i="2"/>
  <c r="N185" i="2"/>
  <c r="N193" i="2"/>
  <c r="N201" i="2"/>
  <c r="N209" i="2"/>
  <c r="N217" i="2"/>
  <c r="N225" i="2"/>
  <c r="N233" i="2"/>
  <c r="N241" i="2"/>
  <c r="N249" i="2"/>
  <c r="N257" i="2"/>
  <c r="N265" i="2"/>
  <c r="N273" i="2"/>
  <c r="N281" i="2"/>
  <c r="N289" i="2"/>
  <c r="N297" i="2"/>
  <c r="N305" i="2"/>
  <c r="N313" i="2"/>
  <c r="N321" i="2"/>
  <c r="N329" i="2"/>
  <c r="N337" i="2"/>
  <c r="N345" i="2"/>
  <c r="N353" i="2"/>
  <c r="N361" i="2"/>
  <c r="N369" i="2"/>
  <c r="N377" i="2"/>
  <c r="N385" i="2"/>
  <c r="N393" i="2"/>
  <c r="N401" i="2"/>
  <c r="N409" i="2"/>
  <c r="N417" i="2"/>
  <c r="N425" i="2"/>
  <c r="N433" i="2"/>
  <c r="N441" i="2"/>
  <c r="N449" i="2"/>
  <c r="N457" i="2"/>
  <c r="N10" i="2"/>
  <c r="N18" i="2"/>
  <c r="N26" i="2"/>
  <c r="N34" i="2"/>
  <c r="N42" i="2"/>
  <c r="N50" i="2"/>
  <c r="N58" i="2"/>
  <c r="N66" i="2"/>
  <c r="N74" i="2"/>
  <c r="N82" i="2"/>
  <c r="N90" i="2"/>
  <c r="N98" i="2"/>
  <c r="N106" i="2"/>
  <c r="N114" i="2"/>
  <c r="N122" i="2"/>
  <c r="N130" i="2"/>
  <c r="N138" i="2"/>
  <c r="N146" i="2"/>
  <c r="N154" i="2"/>
  <c r="N162" i="2"/>
  <c r="N170" i="2"/>
  <c r="N178" i="2"/>
  <c r="N186" i="2"/>
  <c r="N194" i="2"/>
  <c r="N202" i="2"/>
  <c r="N210" i="2"/>
  <c r="N218" i="2"/>
  <c r="N226" i="2"/>
  <c r="N234" i="2"/>
  <c r="N242" i="2"/>
  <c r="N250" i="2"/>
  <c r="N258" i="2"/>
  <c r="N266" i="2"/>
  <c r="N274" i="2"/>
  <c r="N282" i="2"/>
  <c r="N290" i="2"/>
  <c r="N298" i="2"/>
  <c r="N306" i="2"/>
  <c r="N314" i="2"/>
  <c r="N322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11" i="2"/>
  <c r="N19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5" i="2"/>
  <c r="N323" i="2"/>
  <c r="N331" i="2"/>
  <c r="N339" i="2"/>
  <c r="N347" i="2"/>
  <c r="N355" i="2"/>
  <c r="N363" i="2"/>
  <c r="N371" i="2"/>
  <c r="N379" i="2"/>
  <c r="N387" i="2"/>
  <c r="N395" i="2"/>
  <c r="N403" i="2"/>
  <c r="N411" i="2"/>
  <c r="N419" i="2"/>
  <c r="N427" i="2"/>
  <c r="N435" i="2"/>
  <c r="N443" i="2"/>
  <c r="N451" i="2"/>
  <c r="N459" i="2"/>
  <c r="N467" i="2"/>
  <c r="N475" i="2"/>
  <c r="N12" i="2"/>
  <c r="N20" i="2"/>
  <c r="N28" i="2"/>
  <c r="N36" i="2"/>
  <c r="N44" i="2"/>
  <c r="N52" i="2"/>
  <c r="N60" i="2"/>
  <c r="N68" i="2"/>
  <c r="N76" i="2"/>
  <c r="N84" i="2"/>
  <c r="N92" i="2"/>
  <c r="N100" i="2"/>
  <c r="N108" i="2"/>
  <c r="N116" i="2"/>
  <c r="N124" i="2"/>
  <c r="N132" i="2"/>
  <c r="N140" i="2"/>
  <c r="N148" i="2"/>
  <c r="N156" i="2"/>
  <c r="N164" i="2"/>
  <c r="N172" i="2"/>
  <c r="N180" i="2"/>
  <c r="N188" i="2"/>
  <c r="N196" i="2"/>
  <c r="N204" i="2"/>
  <c r="N212" i="2"/>
  <c r="N220" i="2"/>
  <c r="N228" i="2"/>
  <c r="N236" i="2"/>
  <c r="N244" i="2"/>
  <c r="N252" i="2"/>
  <c r="N260" i="2"/>
  <c r="N268" i="2"/>
  <c r="N276" i="2"/>
  <c r="N284" i="2"/>
  <c r="N292" i="2"/>
  <c r="N300" i="2"/>
  <c r="N308" i="2"/>
  <c r="N316" i="2"/>
  <c r="N324" i="2"/>
  <c r="N332" i="2"/>
  <c r="N340" i="2"/>
  <c r="N348" i="2"/>
  <c r="N356" i="2"/>
  <c r="N364" i="2"/>
  <c r="N372" i="2"/>
  <c r="N380" i="2"/>
  <c r="N388" i="2"/>
  <c r="N396" i="2"/>
  <c r="N404" i="2"/>
  <c r="N412" i="2"/>
  <c r="N420" i="2"/>
  <c r="N428" i="2"/>
  <c r="N436" i="2"/>
  <c r="N444" i="2"/>
  <c r="N452" i="2"/>
  <c r="N460" i="2"/>
  <c r="N468" i="2"/>
  <c r="N476" i="2"/>
  <c r="N13" i="2"/>
  <c r="N21" i="2"/>
  <c r="N29" i="2"/>
  <c r="N37" i="2"/>
  <c r="N45" i="2"/>
  <c r="N53" i="2"/>
  <c r="N61" i="2"/>
  <c r="N69" i="2"/>
  <c r="N77" i="2"/>
  <c r="N85" i="2"/>
  <c r="N93" i="2"/>
  <c r="N101" i="2"/>
  <c r="N109" i="2"/>
  <c r="N117" i="2"/>
  <c r="N125" i="2"/>
  <c r="N133" i="2"/>
  <c r="N141" i="2"/>
  <c r="N149" i="2"/>
  <c r="N157" i="2"/>
  <c r="N165" i="2"/>
  <c r="N173" i="2"/>
  <c r="N181" i="2"/>
  <c r="N189" i="2"/>
  <c r="N197" i="2"/>
  <c r="N205" i="2"/>
  <c r="N213" i="2"/>
  <c r="N221" i="2"/>
  <c r="N229" i="2"/>
  <c r="N237" i="2"/>
  <c r="N245" i="2"/>
  <c r="N253" i="2"/>
  <c r="N261" i="2"/>
  <c r="N269" i="2"/>
  <c r="N277" i="2"/>
  <c r="N285" i="2"/>
  <c r="N293" i="2"/>
  <c r="N301" i="2"/>
  <c r="N309" i="2"/>
  <c r="N317" i="2"/>
  <c r="N325" i="2"/>
  <c r="N333" i="2"/>
  <c r="N341" i="2"/>
  <c r="N349" i="2"/>
  <c r="N357" i="2"/>
  <c r="N365" i="2"/>
  <c r="N373" i="2"/>
  <c r="N381" i="2"/>
  <c r="N389" i="2"/>
  <c r="N397" i="2"/>
  <c r="N405" i="2"/>
  <c r="N413" i="2"/>
  <c r="N421" i="2"/>
  <c r="N429" i="2"/>
  <c r="N437" i="2"/>
  <c r="N445" i="2"/>
  <c r="N453" i="2"/>
  <c r="N14" i="2"/>
  <c r="N22" i="2"/>
  <c r="N30" i="2"/>
  <c r="N38" i="2"/>
  <c r="N46" i="2"/>
  <c r="N54" i="2"/>
  <c r="N62" i="2"/>
  <c r="N70" i="2"/>
  <c r="N78" i="2"/>
  <c r="N86" i="2"/>
  <c r="N94" i="2"/>
  <c r="N102" i="2"/>
  <c r="N110" i="2"/>
  <c r="N118" i="2"/>
  <c r="N126" i="2"/>
  <c r="N134" i="2"/>
  <c r="N142" i="2"/>
  <c r="N150" i="2"/>
  <c r="N158" i="2"/>
  <c r="N166" i="2"/>
  <c r="N174" i="2"/>
  <c r="N182" i="2"/>
  <c r="N190" i="2"/>
  <c r="N198" i="2"/>
  <c r="N206" i="2"/>
  <c r="N214" i="2"/>
  <c r="N222" i="2"/>
  <c r="N230" i="2"/>
  <c r="N238" i="2"/>
  <c r="N246" i="2"/>
  <c r="N254" i="2"/>
  <c r="N262" i="2"/>
  <c r="N270" i="2"/>
  <c r="N278" i="2"/>
  <c r="N286" i="2"/>
  <c r="N294" i="2"/>
  <c r="N302" i="2"/>
  <c r="N310" i="2"/>
  <c r="N318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483" i="2"/>
  <c r="N493" i="2"/>
  <c r="N504" i="2"/>
  <c r="N515" i="2"/>
  <c r="N525" i="2"/>
  <c r="N536" i="2"/>
  <c r="N547" i="2"/>
  <c r="N557" i="2"/>
  <c r="N568" i="2"/>
  <c r="N579" i="2"/>
  <c r="N589" i="2"/>
  <c r="N600" i="2"/>
  <c r="N611" i="2"/>
  <c r="N621" i="2"/>
  <c r="N632" i="2"/>
  <c r="N643" i="2"/>
  <c r="N653" i="2"/>
  <c r="N664" i="2"/>
  <c r="N675" i="2"/>
  <c r="N685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90" i="2"/>
  <c r="N998" i="2"/>
  <c r="N1006" i="2"/>
  <c r="N1014" i="2"/>
  <c r="N1022" i="2"/>
  <c r="N1030" i="2"/>
  <c r="N1038" i="2"/>
  <c r="N1046" i="2"/>
  <c r="N461" i="2"/>
  <c r="N484" i="2"/>
  <c r="N495" i="2"/>
  <c r="N505" i="2"/>
  <c r="N516" i="2"/>
  <c r="N527" i="2"/>
  <c r="N537" i="2"/>
  <c r="N548" i="2"/>
  <c r="N559" i="2"/>
  <c r="N569" i="2"/>
  <c r="N580" i="2"/>
  <c r="N591" i="2"/>
  <c r="N601" i="2"/>
  <c r="N612" i="2"/>
  <c r="N623" i="2"/>
  <c r="N633" i="2"/>
  <c r="N644" i="2"/>
  <c r="N655" i="2"/>
  <c r="N665" i="2"/>
  <c r="N676" i="2"/>
  <c r="N687" i="2"/>
  <c r="N695" i="2"/>
  <c r="N703" i="2"/>
  <c r="N711" i="2"/>
  <c r="N719" i="2"/>
  <c r="N727" i="2"/>
  <c r="N735" i="2"/>
  <c r="N743" i="2"/>
  <c r="N751" i="2"/>
  <c r="N759" i="2"/>
  <c r="N767" i="2"/>
  <c r="N775" i="2"/>
  <c r="N783" i="2"/>
  <c r="N791" i="2"/>
  <c r="N799" i="2"/>
  <c r="N807" i="2"/>
  <c r="N815" i="2"/>
  <c r="N823" i="2"/>
  <c r="N831" i="2"/>
  <c r="N839" i="2"/>
  <c r="N847" i="2"/>
  <c r="N855" i="2"/>
  <c r="N863" i="2"/>
  <c r="N871" i="2"/>
  <c r="N879" i="2"/>
  <c r="N887" i="2"/>
  <c r="N895" i="2"/>
  <c r="N903" i="2"/>
  <c r="N911" i="2"/>
  <c r="N919" i="2"/>
  <c r="N927" i="2"/>
  <c r="N935" i="2"/>
  <c r="N943" i="2"/>
  <c r="N465" i="2"/>
  <c r="N485" i="2"/>
  <c r="N496" i="2"/>
  <c r="N507" i="2"/>
  <c r="N517" i="2"/>
  <c r="N528" i="2"/>
  <c r="N539" i="2"/>
  <c r="N549" i="2"/>
  <c r="N560" i="2"/>
  <c r="N571" i="2"/>
  <c r="N581" i="2"/>
  <c r="N592" i="2"/>
  <c r="N603" i="2"/>
  <c r="N613" i="2"/>
  <c r="N624" i="2"/>
  <c r="N635" i="2"/>
  <c r="N645" i="2"/>
  <c r="N656" i="2"/>
  <c r="N667" i="2"/>
  <c r="N677" i="2"/>
  <c r="N688" i="2"/>
  <c r="N696" i="2"/>
  <c r="N704" i="2"/>
  <c r="N712" i="2"/>
  <c r="N720" i="2"/>
  <c r="N728" i="2"/>
  <c r="N736" i="2"/>
  <c r="N744" i="2"/>
  <c r="N752" i="2"/>
  <c r="N760" i="2"/>
  <c r="N768" i="2"/>
  <c r="N776" i="2"/>
  <c r="N784" i="2"/>
  <c r="N792" i="2"/>
  <c r="N800" i="2"/>
  <c r="N808" i="2"/>
  <c r="N816" i="2"/>
  <c r="N824" i="2"/>
  <c r="N832" i="2"/>
  <c r="N840" i="2"/>
  <c r="N848" i="2"/>
  <c r="N856" i="2"/>
  <c r="N864" i="2"/>
  <c r="N872" i="2"/>
  <c r="N880" i="2"/>
  <c r="N888" i="2"/>
  <c r="N896" i="2"/>
  <c r="N904" i="2"/>
  <c r="N912" i="2"/>
  <c r="N920" i="2"/>
  <c r="N928" i="2"/>
  <c r="N936" i="2"/>
  <c r="N944" i="2"/>
  <c r="N952" i="2"/>
  <c r="N960" i="2"/>
  <c r="N968" i="2"/>
  <c r="N976" i="2"/>
  <c r="N984" i="2"/>
  <c r="N992" i="2"/>
  <c r="N1000" i="2"/>
  <c r="N1008" i="2"/>
  <c r="N1016" i="2"/>
  <c r="N1024" i="2"/>
  <c r="N1032" i="2"/>
  <c r="N1040" i="2"/>
  <c r="N1048" i="2"/>
  <c r="N1056" i="2"/>
  <c r="N1064" i="2"/>
  <c r="N1072" i="2"/>
  <c r="N1080" i="2"/>
  <c r="N1088" i="2"/>
  <c r="N1096" i="2"/>
  <c r="N1104" i="2"/>
  <c r="N1112" i="2"/>
  <c r="N1120" i="2"/>
  <c r="N1128" i="2"/>
  <c r="N1136" i="2"/>
  <c r="N1144" i="2"/>
  <c r="N1152" i="2"/>
  <c r="N1160" i="2"/>
  <c r="N1168" i="2"/>
  <c r="N1176" i="2"/>
  <c r="N1184" i="2"/>
  <c r="N1192" i="2"/>
  <c r="N1200" i="2"/>
  <c r="N469" i="2"/>
  <c r="N487" i="2"/>
  <c r="N497" i="2"/>
  <c r="N508" i="2"/>
  <c r="N519" i="2"/>
  <c r="N529" i="2"/>
  <c r="N540" i="2"/>
  <c r="N551" i="2"/>
  <c r="N561" i="2"/>
  <c r="N572" i="2"/>
  <c r="N583" i="2"/>
  <c r="N593" i="2"/>
  <c r="N604" i="2"/>
  <c r="N615" i="2"/>
  <c r="N625" i="2"/>
  <c r="N636" i="2"/>
  <c r="N647" i="2"/>
  <c r="N657" i="2"/>
  <c r="N668" i="2"/>
  <c r="N679" i="2"/>
  <c r="N689" i="2"/>
  <c r="N697" i="2"/>
  <c r="N705" i="2"/>
  <c r="N713" i="2"/>
  <c r="N721" i="2"/>
  <c r="N729" i="2"/>
  <c r="N737" i="2"/>
  <c r="N745" i="2"/>
  <c r="N753" i="2"/>
  <c r="N761" i="2"/>
  <c r="N769" i="2"/>
  <c r="N777" i="2"/>
  <c r="N785" i="2"/>
  <c r="N793" i="2"/>
  <c r="N801" i="2"/>
  <c r="N809" i="2"/>
  <c r="N817" i="2"/>
  <c r="N825" i="2"/>
  <c r="N833" i="2"/>
  <c r="N841" i="2"/>
  <c r="N849" i="2"/>
  <c r="N857" i="2"/>
  <c r="N865" i="2"/>
  <c r="N873" i="2"/>
  <c r="N881" i="2"/>
  <c r="N889" i="2"/>
  <c r="N897" i="2"/>
  <c r="N905" i="2"/>
  <c r="N913" i="2"/>
  <c r="N921" i="2"/>
  <c r="N929" i="2"/>
  <c r="N937" i="2"/>
  <c r="N945" i="2"/>
  <c r="N953" i="2"/>
  <c r="N961" i="2"/>
  <c r="N969" i="2"/>
  <c r="N977" i="2"/>
  <c r="N985" i="2"/>
  <c r="N993" i="2"/>
  <c r="N1001" i="2"/>
  <c r="N1009" i="2"/>
  <c r="N1017" i="2"/>
  <c r="N1025" i="2"/>
  <c r="N1033" i="2"/>
  <c r="N1041" i="2"/>
  <c r="N473" i="2"/>
  <c r="N488" i="2"/>
  <c r="N499" i="2"/>
  <c r="N509" i="2"/>
  <c r="N520" i="2"/>
  <c r="N531" i="2"/>
  <c r="N541" i="2"/>
  <c r="N552" i="2"/>
  <c r="N563" i="2"/>
  <c r="N573" i="2"/>
  <c r="N584" i="2"/>
  <c r="N595" i="2"/>
  <c r="N605" i="2"/>
  <c r="N616" i="2"/>
  <c r="N627" i="2"/>
  <c r="N637" i="2"/>
  <c r="N648" i="2"/>
  <c r="N659" i="2"/>
  <c r="N669" i="2"/>
  <c r="N680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6" i="2"/>
  <c r="N994" i="2"/>
  <c r="N1002" i="2"/>
  <c r="N1010" i="2"/>
  <c r="N1018" i="2"/>
  <c r="N1026" i="2"/>
  <c r="N1034" i="2"/>
  <c r="N1042" i="2"/>
  <c r="N1050" i="2"/>
  <c r="N1058" i="2"/>
  <c r="N1066" i="2"/>
  <c r="N1074" i="2"/>
  <c r="N477" i="2"/>
  <c r="N489" i="2"/>
  <c r="N500" i="2"/>
  <c r="N511" i="2"/>
  <c r="N521" i="2"/>
  <c r="N532" i="2"/>
  <c r="N543" i="2"/>
  <c r="N553" i="2"/>
  <c r="N564" i="2"/>
  <c r="N575" i="2"/>
  <c r="N585" i="2"/>
  <c r="N596" i="2"/>
  <c r="N607" i="2"/>
  <c r="N617" i="2"/>
  <c r="N628" i="2"/>
  <c r="N639" i="2"/>
  <c r="N649" i="2"/>
  <c r="N660" i="2"/>
  <c r="N671" i="2"/>
  <c r="N681" i="2"/>
  <c r="N691" i="2"/>
  <c r="N699" i="2"/>
  <c r="N707" i="2"/>
  <c r="N715" i="2"/>
  <c r="N723" i="2"/>
  <c r="N731" i="2"/>
  <c r="N739" i="2"/>
  <c r="N747" i="2"/>
  <c r="N755" i="2"/>
  <c r="N763" i="2"/>
  <c r="N771" i="2"/>
  <c r="N779" i="2"/>
  <c r="N787" i="2"/>
  <c r="N795" i="2"/>
  <c r="N803" i="2"/>
  <c r="N811" i="2"/>
  <c r="N819" i="2"/>
  <c r="N827" i="2"/>
  <c r="N835" i="2"/>
  <c r="N843" i="2"/>
  <c r="N851" i="2"/>
  <c r="N859" i="2"/>
  <c r="N867" i="2"/>
  <c r="N875" i="2"/>
  <c r="N883" i="2"/>
  <c r="N891" i="2"/>
  <c r="N899" i="2"/>
  <c r="N907" i="2"/>
  <c r="N915" i="2"/>
  <c r="N923" i="2"/>
  <c r="N931" i="2"/>
  <c r="N939" i="2"/>
  <c r="N947" i="2"/>
  <c r="N479" i="2"/>
  <c r="N491" i="2"/>
  <c r="N501" i="2"/>
  <c r="N512" i="2"/>
  <c r="N523" i="2"/>
  <c r="N533" i="2"/>
  <c r="N544" i="2"/>
  <c r="N555" i="2"/>
  <c r="N565" i="2"/>
  <c r="N576" i="2"/>
  <c r="N587" i="2"/>
  <c r="N597" i="2"/>
  <c r="N608" i="2"/>
  <c r="N619" i="2"/>
  <c r="N629" i="2"/>
  <c r="N640" i="2"/>
  <c r="N651" i="2"/>
  <c r="N661" i="2"/>
  <c r="N672" i="2"/>
  <c r="N683" i="2"/>
  <c r="N692" i="2"/>
  <c r="N700" i="2"/>
  <c r="N708" i="2"/>
  <c r="N716" i="2"/>
  <c r="N724" i="2"/>
  <c r="N732" i="2"/>
  <c r="N740" i="2"/>
  <c r="N748" i="2"/>
  <c r="N756" i="2"/>
  <c r="N764" i="2"/>
  <c r="N772" i="2"/>
  <c r="N780" i="2"/>
  <c r="N788" i="2"/>
  <c r="N796" i="2"/>
  <c r="N804" i="2"/>
  <c r="N812" i="2"/>
  <c r="N820" i="2"/>
  <c r="N828" i="2"/>
  <c r="N836" i="2"/>
  <c r="N844" i="2"/>
  <c r="N852" i="2"/>
  <c r="N860" i="2"/>
  <c r="N868" i="2"/>
  <c r="N876" i="2"/>
  <c r="N884" i="2"/>
  <c r="N892" i="2"/>
  <c r="N900" i="2"/>
  <c r="N908" i="2"/>
  <c r="N916" i="2"/>
  <c r="N924" i="2"/>
  <c r="N932" i="2"/>
  <c r="N940" i="2"/>
  <c r="N948" i="2"/>
  <c r="N956" i="2"/>
  <c r="N964" i="2"/>
  <c r="N972" i="2"/>
  <c r="N980" i="2"/>
  <c r="N988" i="2"/>
  <c r="N996" i="2"/>
  <c r="N1004" i="2"/>
  <c r="N1012" i="2"/>
  <c r="N1020" i="2"/>
  <c r="N1028" i="2"/>
  <c r="N1036" i="2"/>
  <c r="N1044" i="2"/>
  <c r="N1052" i="2"/>
  <c r="N1060" i="2"/>
  <c r="N1068" i="2"/>
  <c r="N1076" i="2"/>
  <c r="N1084" i="2"/>
  <c r="N1092" i="2"/>
  <c r="N1100" i="2"/>
  <c r="N1108" i="2"/>
  <c r="N1116" i="2"/>
  <c r="N1124" i="2"/>
  <c r="N1132" i="2"/>
  <c r="N1140" i="2"/>
  <c r="N1148" i="2"/>
  <c r="N1156" i="2"/>
  <c r="N1164" i="2"/>
  <c r="N1172" i="2"/>
  <c r="N1180" i="2"/>
  <c r="N1188" i="2"/>
  <c r="N1196" i="2"/>
  <c r="N1204" i="2"/>
  <c r="N556" i="2"/>
  <c r="N641" i="2"/>
  <c r="N717" i="2"/>
  <c r="N781" i="2"/>
  <c r="N845" i="2"/>
  <c r="N909" i="2"/>
  <c r="N957" i="2"/>
  <c r="N979" i="2"/>
  <c r="N999" i="2"/>
  <c r="N1021" i="2"/>
  <c r="N1043" i="2"/>
  <c r="N1057" i="2"/>
  <c r="N1070" i="2"/>
  <c r="N1082" i="2"/>
  <c r="N1093" i="2"/>
  <c r="N1103" i="2"/>
  <c r="N1114" i="2"/>
  <c r="N1125" i="2"/>
  <c r="N1135" i="2"/>
  <c r="N1146" i="2"/>
  <c r="N1157" i="2"/>
  <c r="N1167" i="2"/>
  <c r="N1178" i="2"/>
  <c r="N1189" i="2"/>
  <c r="N1199" i="2"/>
  <c r="N1209" i="2"/>
  <c r="N1217" i="2"/>
  <c r="N1225" i="2"/>
  <c r="N1233" i="2"/>
  <c r="N1241" i="2"/>
  <c r="N1249" i="2"/>
  <c r="N1257" i="2"/>
  <c r="N1265" i="2"/>
  <c r="N1273" i="2"/>
  <c r="N1281" i="2"/>
  <c r="N1289" i="2"/>
  <c r="N1297" i="2"/>
  <c r="N1305" i="2"/>
  <c r="N1313" i="2"/>
  <c r="N1321" i="2"/>
  <c r="N1329" i="2"/>
  <c r="N1337" i="2"/>
  <c r="N1345" i="2"/>
  <c r="N1353" i="2"/>
  <c r="N1361" i="2"/>
  <c r="N1369" i="2"/>
  <c r="N1377" i="2"/>
  <c r="N1385" i="2"/>
  <c r="N1393" i="2"/>
  <c r="N1401" i="2"/>
  <c r="N1409" i="2"/>
  <c r="N1417" i="2"/>
  <c r="N1425" i="2"/>
  <c r="N1433" i="2"/>
  <c r="N1441" i="2"/>
  <c r="N1449" i="2"/>
  <c r="N1457" i="2"/>
  <c r="N1465" i="2"/>
  <c r="N1473" i="2"/>
  <c r="N1481" i="2"/>
  <c r="N1489" i="2"/>
  <c r="N1497" i="2"/>
  <c r="N1505" i="2"/>
  <c r="N1513" i="2"/>
  <c r="N1521" i="2"/>
  <c r="N1529" i="2"/>
  <c r="N1537" i="2"/>
  <c r="N1545" i="2"/>
  <c r="N1553" i="2"/>
  <c r="N1561" i="2"/>
  <c r="N1569" i="2"/>
  <c r="N1577" i="2"/>
  <c r="N1585" i="2"/>
  <c r="N1593" i="2"/>
  <c r="N1601" i="2"/>
  <c r="N1609" i="2"/>
  <c r="N1617" i="2"/>
  <c r="N1625" i="2"/>
  <c r="N1633" i="2"/>
  <c r="N481" i="2"/>
  <c r="N567" i="2"/>
  <c r="N652" i="2"/>
  <c r="N725" i="2"/>
  <c r="N789" i="2"/>
  <c r="N853" i="2"/>
  <c r="N917" i="2"/>
  <c r="N959" i="2"/>
  <c r="N981" i="2"/>
  <c r="N1003" i="2"/>
  <c r="N1023" i="2"/>
  <c r="N1045" i="2"/>
  <c r="N1059" i="2"/>
  <c r="N1071" i="2"/>
  <c r="N1083" i="2"/>
  <c r="N1094" i="2"/>
  <c r="N1105" i="2"/>
  <c r="N1115" i="2"/>
  <c r="N1126" i="2"/>
  <c r="N1137" i="2"/>
  <c r="N1147" i="2"/>
  <c r="N1158" i="2"/>
  <c r="N1169" i="2"/>
  <c r="N1179" i="2"/>
  <c r="N1190" i="2"/>
  <c r="N1201" i="2"/>
  <c r="N1210" i="2"/>
  <c r="N1218" i="2"/>
  <c r="N1226" i="2"/>
  <c r="N1234" i="2"/>
  <c r="N1242" i="2"/>
  <c r="N1250" i="2"/>
  <c r="N1258" i="2"/>
  <c r="N1266" i="2"/>
  <c r="N1274" i="2"/>
  <c r="N1282" i="2"/>
  <c r="N1290" i="2"/>
  <c r="N1298" i="2"/>
  <c r="N1306" i="2"/>
  <c r="N1314" i="2"/>
  <c r="N1322" i="2"/>
  <c r="N1330" i="2"/>
  <c r="N1338" i="2"/>
  <c r="N1346" i="2"/>
  <c r="N1354" i="2"/>
  <c r="N1362" i="2"/>
  <c r="N1370" i="2"/>
  <c r="N1378" i="2"/>
  <c r="N1386" i="2"/>
  <c r="N1394" i="2"/>
  <c r="N1402" i="2"/>
  <c r="N1410" i="2"/>
  <c r="N1418" i="2"/>
  <c r="N1426" i="2"/>
  <c r="N1434" i="2"/>
  <c r="N1442" i="2"/>
  <c r="N1450" i="2"/>
  <c r="N1458" i="2"/>
  <c r="N1466" i="2"/>
  <c r="N1474" i="2"/>
  <c r="N1482" i="2"/>
  <c r="N1490" i="2"/>
  <c r="N1498" i="2"/>
  <c r="N1506" i="2"/>
  <c r="N1514" i="2"/>
  <c r="N1522" i="2"/>
  <c r="N1530" i="2"/>
  <c r="N1538" i="2"/>
  <c r="N1546" i="2"/>
  <c r="N1554" i="2"/>
  <c r="N1562" i="2"/>
  <c r="N1570" i="2"/>
  <c r="N1578" i="2"/>
  <c r="N1586" i="2"/>
  <c r="N1594" i="2"/>
  <c r="N1602" i="2"/>
  <c r="N1610" i="2"/>
  <c r="N1618" i="2"/>
  <c r="N1626" i="2"/>
  <c r="N1634" i="2"/>
  <c r="N1642" i="2"/>
  <c r="N1650" i="2"/>
  <c r="N492" i="2"/>
  <c r="N577" i="2"/>
  <c r="N663" i="2"/>
  <c r="N733" i="2"/>
  <c r="N797" i="2"/>
  <c r="N861" i="2"/>
  <c r="N925" i="2"/>
  <c r="N963" i="2"/>
  <c r="N983" i="2"/>
  <c r="N1005" i="2"/>
  <c r="N1027" i="2"/>
  <c r="N1047" i="2"/>
  <c r="N1061" i="2"/>
  <c r="N1073" i="2"/>
  <c r="N1085" i="2"/>
  <c r="N1095" i="2"/>
  <c r="N1106" i="2"/>
  <c r="N1117" i="2"/>
  <c r="N1127" i="2"/>
  <c r="N1138" i="2"/>
  <c r="N1149" i="2"/>
  <c r="N1159" i="2"/>
  <c r="N1170" i="2"/>
  <c r="N1181" i="2"/>
  <c r="N1191" i="2"/>
  <c r="N1202" i="2"/>
  <c r="N1211" i="2"/>
  <c r="N1219" i="2"/>
  <c r="N1227" i="2"/>
  <c r="N1235" i="2"/>
  <c r="N1243" i="2"/>
  <c r="N1251" i="2"/>
  <c r="N1259" i="2"/>
  <c r="N1267" i="2"/>
  <c r="N1275" i="2"/>
  <c r="N1283" i="2"/>
  <c r="N1291" i="2"/>
  <c r="N1299" i="2"/>
  <c r="N1307" i="2"/>
  <c r="N1315" i="2"/>
  <c r="N1323" i="2"/>
  <c r="N1331" i="2"/>
  <c r="N1339" i="2"/>
  <c r="N1347" i="2"/>
  <c r="N1355" i="2"/>
  <c r="N1363" i="2"/>
  <c r="N1371" i="2"/>
  <c r="N1379" i="2"/>
  <c r="N1387" i="2"/>
  <c r="N1395" i="2"/>
  <c r="N1403" i="2"/>
  <c r="N1411" i="2"/>
  <c r="N1419" i="2"/>
  <c r="N1427" i="2"/>
  <c r="N1435" i="2"/>
  <c r="N1443" i="2"/>
  <c r="N1451" i="2"/>
  <c r="N1459" i="2"/>
  <c r="N1467" i="2"/>
  <c r="N1475" i="2"/>
  <c r="N1483" i="2"/>
  <c r="N1491" i="2"/>
  <c r="N1499" i="2"/>
  <c r="N1507" i="2"/>
  <c r="N1515" i="2"/>
  <c r="N1523" i="2"/>
  <c r="N1531" i="2"/>
  <c r="N1539" i="2"/>
  <c r="N1547" i="2"/>
  <c r="N1555" i="2"/>
  <c r="N1563" i="2"/>
  <c r="N1571" i="2"/>
  <c r="N1579" i="2"/>
  <c r="N1587" i="2"/>
  <c r="N1595" i="2"/>
  <c r="N1603" i="2"/>
  <c r="N1611" i="2"/>
  <c r="N1619" i="2"/>
  <c r="N1627" i="2"/>
  <c r="N1635" i="2"/>
  <c r="N503" i="2"/>
  <c r="N588" i="2"/>
  <c r="N673" i="2"/>
  <c r="N741" i="2"/>
  <c r="N805" i="2"/>
  <c r="N869" i="2"/>
  <c r="N933" i="2"/>
  <c r="N965" i="2"/>
  <c r="N987" i="2"/>
  <c r="N1007" i="2"/>
  <c r="N1029" i="2"/>
  <c r="N1049" i="2"/>
  <c r="N1062" i="2"/>
  <c r="N1075" i="2"/>
  <c r="N1086" i="2"/>
  <c r="N1097" i="2"/>
  <c r="N1107" i="2"/>
  <c r="N1118" i="2"/>
  <c r="N1129" i="2"/>
  <c r="N1139" i="2"/>
  <c r="N1150" i="2"/>
  <c r="N1161" i="2"/>
  <c r="N1171" i="2"/>
  <c r="N1182" i="2"/>
  <c r="N1193" i="2"/>
  <c r="N1203" i="2"/>
  <c r="N1212" i="2"/>
  <c r="N1220" i="2"/>
  <c r="N1228" i="2"/>
  <c r="N1236" i="2"/>
  <c r="N1244" i="2"/>
  <c r="N1252" i="2"/>
  <c r="N1260" i="2"/>
  <c r="N1268" i="2"/>
  <c r="N1276" i="2"/>
  <c r="N1284" i="2"/>
  <c r="N1292" i="2"/>
  <c r="N1300" i="2"/>
  <c r="N1308" i="2"/>
  <c r="N1316" i="2"/>
  <c r="N1324" i="2"/>
  <c r="N1332" i="2"/>
  <c r="N1340" i="2"/>
  <c r="N1348" i="2"/>
  <c r="N1356" i="2"/>
  <c r="N1364" i="2"/>
  <c r="N1372" i="2"/>
  <c r="N1380" i="2"/>
  <c r="N1388" i="2"/>
  <c r="N1396" i="2"/>
  <c r="N1404" i="2"/>
  <c r="N1412" i="2"/>
  <c r="N1420" i="2"/>
  <c r="N1428" i="2"/>
  <c r="N1436" i="2"/>
  <c r="N1444" i="2"/>
  <c r="N1452" i="2"/>
  <c r="N1460" i="2"/>
  <c r="N1468" i="2"/>
  <c r="N1476" i="2"/>
  <c r="N1484" i="2"/>
  <c r="N1492" i="2"/>
  <c r="N1500" i="2"/>
  <c r="N1508" i="2"/>
  <c r="N1516" i="2"/>
  <c r="N1524" i="2"/>
  <c r="N1532" i="2"/>
  <c r="N1540" i="2"/>
  <c r="N1548" i="2"/>
  <c r="N1556" i="2"/>
  <c r="N1564" i="2"/>
  <c r="N1572" i="2"/>
  <c r="N1580" i="2"/>
  <c r="N1588" i="2"/>
  <c r="N1596" i="2"/>
  <c r="N1604" i="2"/>
  <c r="N1612" i="2"/>
  <c r="N1620" i="2"/>
  <c r="N1628" i="2"/>
  <c r="N1636" i="2"/>
  <c r="N1644" i="2"/>
  <c r="N1652" i="2"/>
  <c r="N1660" i="2"/>
  <c r="N1668" i="2"/>
  <c r="N1676" i="2"/>
  <c r="N1684" i="2"/>
  <c r="N513" i="2"/>
  <c r="N599" i="2"/>
  <c r="N684" i="2"/>
  <c r="N749" i="2"/>
  <c r="N813" i="2"/>
  <c r="N877" i="2"/>
  <c r="N941" i="2"/>
  <c r="N967" i="2"/>
  <c r="N989" i="2"/>
  <c r="N1011" i="2"/>
  <c r="N1031" i="2"/>
  <c r="N1051" i="2"/>
  <c r="N1063" i="2"/>
  <c r="N1077" i="2"/>
  <c r="N1087" i="2"/>
  <c r="N1098" i="2"/>
  <c r="N1109" i="2"/>
  <c r="N1119" i="2"/>
  <c r="N1130" i="2"/>
  <c r="N1141" i="2"/>
  <c r="N1151" i="2"/>
  <c r="N1162" i="2"/>
  <c r="N1173" i="2"/>
  <c r="N1183" i="2"/>
  <c r="N1194" i="2"/>
  <c r="N1205" i="2"/>
  <c r="N1213" i="2"/>
  <c r="N1221" i="2"/>
  <c r="N1229" i="2"/>
  <c r="N1237" i="2"/>
  <c r="N1245" i="2"/>
  <c r="N1253" i="2"/>
  <c r="N1261" i="2"/>
  <c r="N1269" i="2"/>
  <c r="N1277" i="2"/>
  <c r="N1285" i="2"/>
  <c r="N1293" i="2"/>
  <c r="N1301" i="2"/>
  <c r="N1309" i="2"/>
  <c r="N1317" i="2"/>
  <c r="N1325" i="2"/>
  <c r="N1333" i="2"/>
  <c r="N1341" i="2"/>
  <c r="N1349" i="2"/>
  <c r="N1357" i="2"/>
  <c r="N1365" i="2"/>
  <c r="N1373" i="2"/>
  <c r="N1381" i="2"/>
  <c r="N1389" i="2"/>
  <c r="N1397" i="2"/>
  <c r="N1405" i="2"/>
  <c r="N1413" i="2"/>
  <c r="N1421" i="2"/>
  <c r="N1429" i="2"/>
  <c r="N1437" i="2"/>
  <c r="N1445" i="2"/>
  <c r="N1453" i="2"/>
  <c r="N1461" i="2"/>
  <c r="N1469" i="2"/>
  <c r="N1477" i="2"/>
  <c r="N1485" i="2"/>
  <c r="N1493" i="2"/>
  <c r="N1501" i="2"/>
  <c r="N1509" i="2"/>
  <c r="N1517" i="2"/>
  <c r="N1525" i="2"/>
  <c r="N1533" i="2"/>
  <c r="N1541" i="2"/>
  <c r="N1549" i="2"/>
  <c r="N1557" i="2"/>
  <c r="N1565" i="2"/>
  <c r="N1573" i="2"/>
  <c r="N1581" i="2"/>
  <c r="N1589" i="2"/>
  <c r="N1597" i="2"/>
  <c r="N1605" i="2"/>
  <c r="N1613" i="2"/>
  <c r="N1621" i="2"/>
  <c r="N1629" i="2"/>
  <c r="N1637" i="2"/>
  <c r="N1645" i="2"/>
  <c r="N1653" i="2"/>
  <c r="N524" i="2"/>
  <c r="N609" i="2"/>
  <c r="N693" i="2"/>
  <c r="N757" i="2"/>
  <c r="N821" i="2"/>
  <c r="N885" i="2"/>
  <c r="N949" i="2"/>
  <c r="N971" i="2"/>
  <c r="N991" i="2"/>
  <c r="N1013" i="2"/>
  <c r="N1035" i="2"/>
  <c r="N1053" i="2"/>
  <c r="N1065" i="2"/>
  <c r="N1078" i="2"/>
  <c r="N1089" i="2"/>
  <c r="N1099" i="2"/>
  <c r="N1110" i="2"/>
  <c r="N1121" i="2"/>
  <c r="N1131" i="2"/>
  <c r="N1142" i="2"/>
  <c r="N1153" i="2"/>
  <c r="N1163" i="2"/>
  <c r="N1174" i="2"/>
  <c r="N1185" i="2"/>
  <c r="N1195" i="2"/>
  <c r="N1206" i="2"/>
  <c r="N1214" i="2"/>
  <c r="N1222" i="2"/>
  <c r="N1230" i="2"/>
  <c r="N1238" i="2"/>
  <c r="N1246" i="2"/>
  <c r="N1254" i="2"/>
  <c r="N1262" i="2"/>
  <c r="N1270" i="2"/>
  <c r="N1278" i="2"/>
  <c r="N1286" i="2"/>
  <c r="N1294" i="2"/>
  <c r="N1302" i="2"/>
  <c r="N1310" i="2"/>
  <c r="N1318" i="2"/>
  <c r="N1326" i="2"/>
  <c r="N1334" i="2"/>
  <c r="N1342" i="2"/>
  <c r="N1350" i="2"/>
  <c r="N1358" i="2"/>
  <c r="N1366" i="2"/>
  <c r="N1374" i="2"/>
  <c r="N1382" i="2"/>
  <c r="N1390" i="2"/>
  <c r="N1398" i="2"/>
  <c r="N1406" i="2"/>
  <c r="N1414" i="2"/>
  <c r="N1422" i="2"/>
  <c r="N1430" i="2"/>
  <c r="N1438" i="2"/>
  <c r="N1446" i="2"/>
  <c r="N1454" i="2"/>
  <c r="N1462" i="2"/>
  <c r="N1470" i="2"/>
  <c r="N1478" i="2"/>
  <c r="N1486" i="2"/>
  <c r="N1494" i="2"/>
  <c r="N1502" i="2"/>
  <c r="N1510" i="2"/>
  <c r="N1518" i="2"/>
  <c r="N1526" i="2"/>
  <c r="N1534" i="2"/>
  <c r="N1542" i="2"/>
  <c r="N545" i="2"/>
  <c r="N631" i="2"/>
  <c r="N709" i="2"/>
  <c r="N773" i="2"/>
  <c r="N837" i="2"/>
  <c r="N901" i="2"/>
  <c r="N955" i="2"/>
  <c r="N975" i="2"/>
  <c r="N997" i="2"/>
  <c r="N1019" i="2"/>
  <c r="N1039" i="2"/>
  <c r="N1055" i="2"/>
  <c r="N1069" i="2"/>
  <c r="N1081" i="2"/>
  <c r="N1091" i="2"/>
  <c r="N1102" i="2"/>
  <c r="N1113" i="2"/>
  <c r="N1123" i="2"/>
  <c r="N1134" i="2"/>
  <c r="N1145" i="2"/>
  <c r="N1155" i="2"/>
  <c r="N1166" i="2"/>
  <c r="N1177" i="2"/>
  <c r="N1187" i="2"/>
  <c r="N1198" i="2"/>
  <c r="N1208" i="2"/>
  <c r="N1216" i="2"/>
  <c r="N1224" i="2"/>
  <c r="N1232" i="2"/>
  <c r="N1240" i="2"/>
  <c r="N1248" i="2"/>
  <c r="N1256" i="2"/>
  <c r="N1264" i="2"/>
  <c r="N1272" i="2"/>
  <c r="N1280" i="2"/>
  <c r="N1288" i="2"/>
  <c r="N1296" i="2"/>
  <c r="N1304" i="2"/>
  <c r="N1312" i="2"/>
  <c r="N1320" i="2"/>
  <c r="N1328" i="2"/>
  <c r="N1336" i="2"/>
  <c r="N1344" i="2"/>
  <c r="N1352" i="2"/>
  <c r="N1360" i="2"/>
  <c r="N1368" i="2"/>
  <c r="N1376" i="2"/>
  <c r="N1384" i="2"/>
  <c r="N1392" i="2"/>
  <c r="N1400" i="2"/>
  <c r="N1408" i="2"/>
  <c r="N1416" i="2"/>
  <c r="N1424" i="2"/>
  <c r="N1432" i="2"/>
  <c r="N1440" i="2"/>
  <c r="N1448" i="2"/>
  <c r="N1456" i="2"/>
  <c r="N1464" i="2"/>
  <c r="N1472" i="2"/>
  <c r="N1480" i="2"/>
  <c r="N1488" i="2"/>
  <c r="N1496" i="2"/>
  <c r="N1504" i="2"/>
  <c r="N1512" i="2"/>
  <c r="N1520" i="2"/>
  <c r="N1528" i="2"/>
  <c r="N1536" i="2"/>
  <c r="N1544" i="2"/>
  <c r="N1552" i="2"/>
  <c r="N1560" i="2"/>
  <c r="N1568" i="2"/>
  <c r="N1576" i="2"/>
  <c r="N1584" i="2"/>
  <c r="N1592" i="2"/>
  <c r="N1600" i="2"/>
  <c r="N1608" i="2"/>
  <c r="N1616" i="2"/>
  <c r="N1624" i="2"/>
  <c r="N1632" i="2"/>
  <c r="N1640" i="2"/>
  <c r="N1648" i="2"/>
  <c r="N1656" i="2"/>
  <c r="N1664" i="2"/>
  <c r="N1672" i="2"/>
  <c r="N1680" i="2"/>
  <c r="N973" i="2"/>
  <c r="N1101" i="2"/>
  <c r="N1186" i="2"/>
  <c r="N1255" i="2"/>
  <c r="N1319" i="2"/>
  <c r="N1383" i="2"/>
  <c r="N1447" i="2"/>
  <c r="N1511" i="2"/>
  <c r="N1559" i="2"/>
  <c r="N1591" i="2"/>
  <c r="N1623" i="2"/>
  <c r="N1647" i="2"/>
  <c r="N1661" i="2"/>
  <c r="N1671" i="2"/>
  <c r="N1682" i="2"/>
  <c r="N1691" i="2"/>
  <c r="N1699" i="2"/>
  <c r="N1707" i="2"/>
  <c r="N1715" i="2"/>
  <c r="N1723" i="2"/>
  <c r="N1731" i="2"/>
  <c r="N1739" i="2"/>
  <c r="N1747" i="2"/>
  <c r="N1755" i="2"/>
  <c r="N1763" i="2"/>
  <c r="N1771" i="2"/>
  <c r="N1779" i="2"/>
  <c r="N1787" i="2"/>
  <c r="N1795" i="2"/>
  <c r="N1803" i="2"/>
  <c r="N1811" i="2"/>
  <c r="N1819" i="2"/>
  <c r="N1827" i="2"/>
  <c r="N1835" i="2"/>
  <c r="N1843" i="2"/>
  <c r="N1851" i="2"/>
  <c r="N1859" i="2"/>
  <c r="N1867" i="2"/>
  <c r="N1875" i="2"/>
  <c r="N1883" i="2"/>
  <c r="N1891" i="2"/>
  <c r="N1899" i="2"/>
  <c r="N1907" i="2"/>
  <c r="N1915" i="2"/>
  <c r="N1923" i="2"/>
  <c r="N1931" i="2"/>
  <c r="N1939" i="2"/>
  <c r="N1947" i="2"/>
  <c r="N1955" i="2"/>
  <c r="N1963" i="2"/>
  <c r="N1971" i="2"/>
  <c r="N1979" i="2"/>
  <c r="N1987" i="2"/>
  <c r="N1995" i="2"/>
  <c r="N2003" i="2"/>
  <c r="N2011" i="2"/>
  <c r="N2019" i="2"/>
  <c r="N2027" i="2"/>
  <c r="N2035" i="2"/>
  <c r="N2043" i="2"/>
  <c r="N2051" i="2"/>
  <c r="N2059" i="2"/>
  <c r="N2067" i="2"/>
  <c r="N2075" i="2"/>
  <c r="N2083" i="2"/>
  <c r="N2091" i="2"/>
  <c r="N2099" i="2"/>
  <c r="N2107" i="2"/>
  <c r="N2115" i="2"/>
  <c r="N2123" i="2"/>
  <c r="N2131" i="2"/>
  <c r="N2139" i="2"/>
  <c r="N2147" i="2"/>
  <c r="N2155" i="2"/>
  <c r="N535" i="2"/>
  <c r="N995" i="2"/>
  <c r="N1111" i="2"/>
  <c r="N1197" i="2"/>
  <c r="N1263" i="2"/>
  <c r="N1327" i="2"/>
  <c r="N1391" i="2"/>
  <c r="N1455" i="2"/>
  <c r="N1519" i="2"/>
  <c r="N1566" i="2"/>
  <c r="N1598" i="2"/>
  <c r="N1630" i="2"/>
  <c r="N1649" i="2"/>
  <c r="N1662" i="2"/>
  <c r="N1673" i="2"/>
  <c r="N1683" i="2"/>
  <c r="N1692" i="2"/>
  <c r="N1700" i="2"/>
  <c r="N1708" i="2"/>
  <c r="N1716" i="2"/>
  <c r="N1724" i="2"/>
  <c r="N1732" i="2"/>
  <c r="N1740" i="2"/>
  <c r="N1748" i="2"/>
  <c r="N1756" i="2"/>
  <c r="N1764" i="2"/>
  <c r="N1772" i="2"/>
  <c r="N1780" i="2"/>
  <c r="N1788" i="2"/>
  <c r="N1796" i="2"/>
  <c r="N1804" i="2"/>
  <c r="N1812" i="2"/>
  <c r="N1820" i="2"/>
  <c r="N1828" i="2"/>
  <c r="N1836" i="2"/>
  <c r="N1844" i="2"/>
  <c r="N1852" i="2"/>
  <c r="N1860" i="2"/>
  <c r="N1868" i="2"/>
  <c r="N1876" i="2"/>
  <c r="N1884" i="2"/>
  <c r="N1892" i="2"/>
  <c r="N1900" i="2"/>
  <c r="N1908" i="2"/>
  <c r="N1916" i="2"/>
  <c r="N1924" i="2"/>
  <c r="N1932" i="2"/>
  <c r="N1940" i="2"/>
  <c r="N1948" i="2"/>
  <c r="N1956" i="2"/>
  <c r="N1964" i="2"/>
  <c r="N1972" i="2"/>
  <c r="N1980" i="2"/>
  <c r="N1988" i="2"/>
  <c r="N1996" i="2"/>
  <c r="N2004" i="2"/>
  <c r="N2012" i="2"/>
  <c r="N2020" i="2"/>
  <c r="N2028" i="2"/>
  <c r="N2036" i="2"/>
  <c r="N2044" i="2"/>
  <c r="N2052" i="2"/>
  <c r="N2060" i="2"/>
  <c r="N2068" i="2"/>
  <c r="N2076" i="2"/>
  <c r="N2084" i="2"/>
  <c r="N2092" i="2"/>
  <c r="N2100" i="2"/>
  <c r="N2108" i="2"/>
  <c r="N2116" i="2"/>
  <c r="N2124" i="2"/>
  <c r="N2132" i="2"/>
  <c r="N2140" i="2"/>
  <c r="N2148" i="2"/>
  <c r="N2156" i="2"/>
  <c r="N2164" i="2"/>
  <c r="N2172" i="2"/>
  <c r="N2180" i="2"/>
  <c r="N2188" i="2"/>
  <c r="N2196" i="2"/>
  <c r="N2204" i="2"/>
  <c r="N2212" i="2"/>
  <c r="N2220" i="2"/>
  <c r="N2228" i="2"/>
  <c r="N2236" i="2"/>
  <c r="N620" i="2"/>
  <c r="N1015" i="2"/>
  <c r="N1122" i="2"/>
  <c r="N1207" i="2"/>
  <c r="N1271" i="2"/>
  <c r="N1335" i="2"/>
  <c r="N1399" i="2"/>
  <c r="N1463" i="2"/>
  <c r="N1527" i="2"/>
  <c r="N1567" i="2"/>
  <c r="N1599" i="2"/>
  <c r="N1631" i="2"/>
  <c r="N1651" i="2"/>
  <c r="N1663" i="2"/>
  <c r="N1674" i="2"/>
  <c r="N1685" i="2"/>
  <c r="N1693" i="2"/>
  <c r="N1701" i="2"/>
  <c r="N1709" i="2"/>
  <c r="N1717" i="2"/>
  <c r="N1725" i="2"/>
  <c r="N1733" i="2"/>
  <c r="N1741" i="2"/>
  <c r="N1749" i="2"/>
  <c r="N1757" i="2"/>
  <c r="N1765" i="2"/>
  <c r="N1773" i="2"/>
  <c r="N1781" i="2"/>
  <c r="N1789" i="2"/>
  <c r="N1797" i="2"/>
  <c r="N1805" i="2"/>
  <c r="N1813" i="2"/>
  <c r="N1821" i="2"/>
  <c r="N1829" i="2"/>
  <c r="N1837" i="2"/>
  <c r="N1845" i="2"/>
  <c r="N1853" i="2"/>
  <c r="N1861" i="2"/>
  <c r="N1869" i="2"/>
  <c r="N1877" i="2"/>
  <c r="N1885" i="2"/>
  <c r="N1893" i="2"/>
  <c r="N1901" i="2"/>
  <c r="N1909" i="2"/>
  <c r="N1917" i="2"/>
  <c r="N1925" i="2"/>
  <c r="N1933" i="2"/>
  <c r="N1941" i="2"/>
  <c r="N1949" i="2"/>
  <c r="N1957" i="2"/>
  <c r="N1965" i="2"/>
  <c r="N1973" i="2"/>
  <c r="N1981" i="2"/>
  <c r="N1989" i="2"/>
  <c r="N1997" i="2"/>
  <c r="N2005" i="2"/>
  <c r="N2013" i="2"/>
  <c r="N2021" i="2"/>
  <c r="N2029" i="2"/>
  <c r="N2037" i="2"/>
  <c r="N2045" i="2"/>
  <c r="N2053" i="2"/>
  <c r="N2061" i="2"/>
  <c r="N2069" i="2"/>
  <c r="N2077" i="2"/>
  <c r="N2085" i="2"/>
  <c r="N2093" i="2"/>
  <c r="N2101" i="2"/>
  <c r="N2109" i="2"/>
  <c r="N2117" i="2"/>
  <c r="N2125" i="2"/>
  <c r="N2133" i="2"/>
  <c r="N2141" i="2"/>
  <c r="N2149" i="2"/>
  <c r="N2157" i="2"/>
  <c r="N2165" i="2"/>
  <c r="N2173" i="2"/>
  <c r="N2181" i="2"/>
  <c r="N2189" i="2"/>
  <c r="N2197" i="2"/>
  <c r="N2205" i="2"/>
  <c r="N2213" i="2"/>
  <c r="N2221" i="2"/>
  <c r="N2229" i="2"/>
  <c r="N2237" i="2"/>
  <c r="N701" i="2"/>
  <c r="N1037" i="2"/>
  <c r="N1133" i="2"/>
  <c r="N1215" i="2"/>
  <c r="N1279" i="2"/>
  <c r="N1343" i="2"/>
  <c r="N1407" i="2"/>
  <c r="N1471" i="2"/>
  <c r="N1535" i="2"/>
  <c r="N1574" i="2"/>
  <c r="N1606" i="2"/>
  <c r="N1638" i="2"/>
  <c r="N1654" i="2"/>
  <c r="N1665" i="2"/>
  <c r="N1675" i="2"/>
  <c r="N1686" i="2"/>
  <c r="N1694" i="2"/>
  <c r="N1702" i="2"/>
  <c r="N1710" i="2"/>
  <c r="N1718" i="2"/>
  <c r="N1726" i="2"/>
  <c r="N1734" i="2"/>
  <c r="N1742" i="2"/>
  <c r="N1750" i="2"/>
  <c r="N1758" i="2"/>
  <c r="N1766" i="2"/>
  <c r="N1774" i="2"/>
  <c r="N1782" i="2"/>
  <c r="N1790" i="2"/>
  <c r="N1798" i="2"/>
  <c r="N1806" i="2"/>
  <c r="N1814" i="2"/>
  <c r="N1822" i="2"/>
  <c r="N1830" i="2"/>
  <c r="N1838" i="2"/>
  <c r="N1846" i="2"/>
  <c r="N1854" i="2"/>
  <c r="N1862" i="2"/>
  <c r="N1870" i="2"/>
  <c r="N1878" i="2"/>
  <c r="N1886" i="2"/>
  <c r="N1894" i="2"/>
  <c r="N1902" i="2"/>
  <c r="N1910" i="2"/>
  <c r="N1918" i="2"/>
  <c r="N1926" i="2"/>
  <c r="N1934" i="2"/>
  <c r="N1942" i="2"/>
  <c r="N1950" i="2"/>
  <c r="N1958" i="2"/>
  <c r="N1966" i="2"/>
  <c r="N1974" i="2"/>
  <c r="N1982" i="2"/>
  <c r="N1990" i="2"/>
  <c r="N1998" i="2"/>
  <c r="N2006" i="2"/>
  <c r="N2014" i="2"/>
  <c r="N2022" i="2"/>
  <c r="N2030" i="2"/>
  <c r="N2038" i="2"/>
  <c r="N2046" i="2"/>
  <c r="N2054" i="2"/>
  <c r="N2062" i="2"/>
  <c r="N2070" i="2"/>
  <c r="N2078" i="2"/>
  <c r="N2086" i="2"/>
  <c r="N2094" i="2"/>
  <c r="N2102" i="2"/>
  <c r="N2110" i="2"/>
  <c r="N2118" i="2"/>
  <c r="N2126" i="2"/>
  <c r="N2134" i="2"/>
  <c r="N2142" i="2"/>
  <c r="N2150" i="2"/>
  <c r="N2158" i="2"/>
  <c r="N765" i="2"/>
  <c r="N1054" i="2"/>
  <c r="N1143" i="2"/>
  <c r="N1223" i="2"/>
  <c r="N1287" i="2"/>
  <c r="N1351" i="2"/>
  <c r="N1415" i="2"/>
  <c r="N1479" i="2"/>
  <c r="N1543" i="2"/>
  <c r="N1575" i="2"/>
  <c r="N1607" i="2"/>
  <c r="N1639" i="2"/>
  <c r="N1655" i="2"/>
  <c r="N1666" i="2"/>
  <c r="N1677" i="2"/>
  <c r="N1687" i="2"/>
  <c r="N1695" i="2"/>
  <c r="N1703" i="2"/>
  <c r="N1711" i="2"/>
  <c r="N1719" i="2"/>
  <c r="N1727" i="2"/>
  <c r="N1735" i="2"/>
  <c r="N1743" i="2"/>
  <c r="N1751" i="2"/>
  <c r="N1759" i="2"/>
  <c r="N1767" i="2"/>
  <c r="N1775" i="2"/>
  <c r="N1783" i="2"/>
  <c r="N1791" i="2"/>
  <c r="N1799" i="2"/>
  <c r="N1807" i="2"/>
  <c r="N1815" i="2"/>
  <c r="N1823" i="2"/>
  <c r="N1831" i="2"/>
  <c r="N1839" i="2"/>
  <c r="N1847" i="2"/>
  <c r="N1855" i="2"/>
  <c r="N1863" i="2"/>
  <c r="N1871" i="2"/>
  <c r="N1879" i="2"/>
  <c r="N1887" i="2"/>
  <c r="N1895" i="2"/>
  <c r="N1903" i="2"/>
  <c r="N1911" i="2"/>
  <c r="N1919" i="2"/>
  <c r="N1927" i="2"/>
  <c r="N1935" i="2"/>
  <c r="N1943" i="2"/>
  <c r="N1951" i="2"/>
  <c r="N1959" i="2"/>
  <c r="N1967" i="2"/>
  <c r="N1975" i="2"/>
  <c r="N1983" i="2"/>
  <c r="N1991" i="2"/>
  <c r="N1999" i="2"/>
  <c r="N2007" i="2"/>
  <c r="N2015" i="2"/>
  <c r="N2023" i="2"/>
  <c r="N2031" i="2"/>
  <c r="N2039" i="2"/>
  <c r="N2047" i="2"/>
  <c r="N2055" i="2"/>
  <c r="N2063" i="2"/>
  <c r="N2071" i="2"/>
  <c r="N2079" i="2"/>
  <c r="N2087" i="2"/>
  <c r="N2095" i="2"/>
  <c r="N2103" i="2"/>
  <c r="N2111" i="2"/>
  <c r="N2119" i="2"/>
  <c r="N2127" i="2"/>
  <c r="N2135" i="2"/>
  <c r="N2143" i="2"/>
  <c r="N2151" i="2"/>
  <c r="N2159" i="2"/>
  <c r="N2167" i="2"/>
  <c r="N2175" i="2"/>
  <c r="N2183" i="2"/>
  <c r="N2191" i="2"/>
  <c r="N2199" i="2"/>
  <c r="N2207" i="2"/>
  <c r="N2215" i="2"/>
  <c r="N2223" i="2"/>
  <c r="N2231" i="2"/>
  <c r="N2239" i="2"/>
  <c r="N829" i="2"/>
  <c r="N1067" i="2"/>
  <c r="N1154" i="2"/>
  <c r="N1231" i="2"/>
  <c r="N1295" i="2"/>
  <c r="N1359" i="2"/>
  <c r="N1423" i="2"/>
  <c r="N1487" i="2"/>
  <c r="N1550" i="2"/>
  <c r="N1582" i="2"/>
  <c r="N1614" i="2"/>
  <c r="N1641" i="2"/>
  <c r="N1657" i="2"/>
  <c r="N1667" i="2"/>
  <c r="N1678" i="2"/>
  <c r="N1688" i="2"/>
  <c r="N1696" i="2"/>
  <c r="N1704" i="2"/>
  <c r="N1712" i="2"/>
  <c r="N1720" i="2"/>
  <c r="N1728" i="2"/>
  <c r="N1736" i="2"/>
  <c r="N1744" i="2"/>
  <c r="N1752" i="2"/>
  <c r="N1760" i="2"/>
  <c r="N1768" i="2"/>
  <c r="N1776" i="2"/>
  <c r="N1784" i="2"/>
  <c r="N1792" i="2"/>
  <c r="N1800" i="2"/>
  <c r="N1808" i="2"/>
  <c r="N1816" i="2"/>
  <c r="N1824" i="2"/>
  <c r="N1832" i="2"/>
  <c r="N1840" i="2"/>
  <c r="N1848" i="2"/>
  <c r="N1856" i="2"/>
  <c r="N1864" i="2"/>
  <c r="N1872" i="2"/>
  <c r="N1880" i="2"/>
  <c r="N1888" i="2"/>
  <c r="N1896" i="2"/>
  <c r="N1904" i="2"/>
  <c r="N1912" i="2"/>
  <c r="N1920" i="2"/>
  <c r="N1928" i="2"/>
  <c r="N1936" i="2"/>
  <c r="N1944" i="2"/>
  <c r="N1952" i="2"/>
  <c r="N1960" i="2"/>
  <c r="N1968" i="2"/>
  <c r="N1976" i="2"/>
  <c r="N1984" i="2"/>
  <c r="N1992" i="2"/>
  <c r="N2000" i="2"/>
  <c r="N2008" i="2"/>
  <c r="N2016" i="2"/>
  <c r="N2024" i="2"/>
  <c r="N2032" i="2"/>
  <c r="N2040" i="2"/>
  <c r="N2048" i="2"/>
  <c r="N2056" i="2"/>
  <c r="N893" i="2"/>
  <c r="N1079" i="2"/>
  <c r="N1165" i="2"/>
  <c r="N1239" i="2"/>
  <c r="N1303" i="2"/>
  <c r="N1367" i="2"/>
  <c r="N1431" i="2"/>
  <c r="N1495" i="2"/>
  <c r="N1551" i="2"/>
  <c r="N1583" i="2"/>
  <c r="N1615" i="2"/>
  <c r="N1643" i="2"/>
  <c r="N1658" i="2"/>
  <c r="N1669" i="2"/>
  <c r="N1679" i="2"/>
  <c r="N1689" i="2"/>
  <c r="N1697" i="2"/>
  <c r="N1705" i="2"/>
  <c r="N1713" i="2"/>
  <c r="N1721" i="2"/>
  <c r="N1729" i="2"/>
  <c r="N1737" i="2"/>
  <c r="N1745" i="2"/>
  <c r="N1753" i="2"/>
  <c r="N1761" i="2"/>
  <c r="N1769" i="2"/>
  <c r="N1777" i="2"/>
  <c r="N1785" i="2"/>
  <c r="N1793" i="2"/>
  <c r="N1801" i="2"/>
  <c r="N1809" i="2"/>
  <c r="N1817" i="2"/>
  <c r="N1825" i="2"/>
  <c r="N1833" i="2"/>
  <c r="N1841" i="2"/>
  <c r="N1849" i="2"/>
  <c r="N1857" i="2"/>
  <c r="N1865" i="2"/>
  <c r="N1873" i="2"/>
  <c r="N1881" i="2"/>
  <c r="N1889" i="2"/>
  <c r="N1897" i="2"/>
  <c r="N1905" i="2"/>
  <c r="N1913" i="2"/>
  <c r="N1921" i="2"/>
  <c r="N1929" i="2"/>
  <c r="N1937" i="2"/>
  <c r="N1945" i="2"/>
  <c r="N1953" i="2"/>
  <c r="N1961" i="2"/>
  <c r="N1969" i="2"/>
  <c r="N1977" i="2"/>
  <c r="N1985" i="2"/>
  <c r="N1993" i="2"/>
  <c r="N2001" i="2"/>
  <c r="N2009" i="2"/>
  <c r="N2017" i="2"/>
  <c r="N2025" i="2"/>
  <c r="N2033" i="2"/>
  <c r="N2041" i="2"/>
  <c r="N2049" i="2"/>
  <c r="N2057" i="2"/>
  <c r="N2065" i="2"/>
  <c r="N2073" i="2"/>
  <c r="N2081" i="2"/>
  <c r="N2089" i="2"/>
  <c r="N2097" i="2"/>
  <c r="N2105" i="2"/>
  <c r="N2113" i="2"/>
  <c r="N2121" i="2"/>
  <c r="N2129" i="2"/>
  <c r="N2137" i="2"/>
  <c r="N2145" i="2"/>
  <c r="N2153" i="2"/>
  <c r="N2161" i="2"/>
  <c r="N2169" i="2"/>
  <c r="N2177" i="2"/>
  <c r="N2185" i="2"/>
  <c r="N2193" i="2"/>
  <c r="N2201" i="2"/>
  <c r="N2209" i="2"/>
  <c r="N2217" i="2"/>
  <c r="N2225" i="2"/>
  <c r="N2233" i="2"/>
  <c r="N2241" i="2"/>
  <c r="N1503" i="2"/>
  <c r="N1690" i="2"/>
  <c r="N1754" i="2"/>
  <c r="N1818" i="2"/>
  <c r="N1882" i="2"/>
  <c r="N1946" i="2"/>
  <c r="N2010" i="2"/>
  <c r="N2066" i="2"/>
  <c r="N2098" i="2"/>
  <c r="N2130" i="2"/>
  <c r="N2162" i="2"/>
  <c r="N2178" i="2"/>
  <c r="N2194" i="2"/>
  <c r="N2210" i="2"/>
  <c r="N2226" i="2"/>
  <c r="N2242" i="2"/>
  <c r="N2250" i="2"/>
  <c r="N2258" i="2"/>
  <c r="N2266" i="2"/>
  <c r="N2274" i="2"/>
  <c r="N2282" i="2"/>
  <c r="N2290" i="2"/>
  <c r="N2298" i="2"/>
  <c r="N2306" i="2"/>
  <c r="N2314" i="2"/>
  <c r="N2322" i="2"/>
  <c r="N2330" i="2"/>
  <c r="N2338" i="2"/>
  <c r="N2346" i="2"/>
  <c r="N2354" i="2"/>
  <c r="N2362" i="2"/>
  <c r="N2370" i="2"/>
  <c r="N2378" i="2"/>
  <c r="N2386" i="2"/>
  <c r="N2394" i="2"/>
  <c r="N2402" i="2"/>
  <c r="N2410" i="2"/>
  <c r="N2418" i="2"/>
  <c r="N2426" i="2"/>
  <c r="N2434" i="2"/>
  <c r="N2442" i="2"/>
  <c r="N2450" i="2"/>
  <c r="N2458" i="2"/>
  <c r="N2466" i="2"/>
  <c r="N2474" i="2"/>
  <c r="N2482" i="2"/>
  <c r="N2490" i="2"/>
  <c r="N2498" i="2"/>
  <c r="N2506" i="2"/>
  <c r="N2514" i="2"/>
  <c r="N2522" i="2"/>
  <c r="N2530" i="2"/>
  <c r="N2538" i="2"/>
  <c r="N2546" i="2"/>
  <c r="N2554" i="2"/>
  <c r="N2562" i="2"/>
  <c r="N2570" i="2"/>
  <c r="N2578" i="2"/>
  <c r="N2586" i="2"/>
  <c r="N2594" i="2"/>
  <c r="N2602" i="2"/>
  <c r="N2610" i="2"/>
  <c r="N2618" i="2"/>
  <c r="N2626" i="2"/>
  <c r="N2634" i="2"/>
  <c r="N2642" i="2"/>
  <c r="N2650" i="2"/>
  <c r="N2658" i="2"/>
  <c r="N2666" i="2"/>
  <c r="N2674" i="2"/>
  <c r="N2682" i="2"/>
  <c r="N2690" i="2"/>
  <c r="N2698" i="2"/>
  <c r="N2706" i="2"/>
  <c r="N2714" i="2"/>
  <c r="N2722" i="2"/>
  <c r="N2730" i="2"/>
  <c r="N2738" i="2"/>
  <c r="N2746" i="2"/>
  <c r="N2754" i="2"/>
  <c r="N2762" i="2"/>
  <c r="N2770" i="2"/>
  <c r="N2778" i="2"/>
  <c r="N2786" i="2"/>
  <c r="N2794" i="2"/>
  <c r="N951" i="2"/>
  <c r="N1558" i="2"/>
  <c r="N1698" i="2"/>
  <c r="N1762" i="2"/>
  <c r="N1826" i="2"/>
  <c r="N1890" i="2"/>
  <c r="N1954" i="2"/>
  <c r="N2018" i="2"/>
  <c r="N2072" i="2"/>
  <c r="N2104" i="2"/>
  <c r="N2136" i="2"/>
  <c r="N2163" i="2"/>
  <c r="N2179" i="2"/>
  <c r="N2195" i="2"/>
  <c r="N2211" i="2"/>
  <c r="N2227" i="2"/>
  <c r="N2243" i="2"/>
  <c r="N2251" i="2"/>
  <c r="N2259" i="2"/>
  <c r="N2267" i="2"/>
  <c r="N2275" i="2"/>
  <c r="N2283" i="2"/>
  <c r="N2291" i="2"/>
  <c r="N2299" i="2"/>
  <c r="N2307" i="2"/>
  <c r="N2315" i="2"/>
  <c r="N2323" i="2"/>
  <c r="N2331" i="2"/>
  <c r="N2339" i="2"/>
  <c r="N2347" i="2"/>
  <c r="N2355" i="2"/>
  <c r="N2363" i="2"/>
  <c r="N2371" i="2"/>
  <c r="N2379" i="2"/>
  <c r="N2387" i="2"/>
  <c r="N2395" i="2"/>
  <c r="N2403" i="2"/>
  <c r="N2411" i="2"/>
  <c r="N2419" i="2"/>
  <c r="N2427" i="2"/>
  <c r="N2435" i="2"/>
  <c r="N2443" i="2"/>
  <c r="N2451" i="2"/>
  <c r="N2459" i="2"/>
  <c r="N2467" i="2"/>
  <c r="N2475" i="2"/>
  <c r="N2483" i="2"/>
  <c r="N2491" i="2"/>
  <c r="N2499" i="2"/>
  <c r="N2507" i="2"/>
  <c r="N2515" i="2"/>
  <c r="N2523" i="2"/>
  <c r="N2531" i="2"/>
  <c r="N2539" i="2"/>
  <c r="N2547" i="2"/>
  <c r="N2555" i="2"/>
  <c r="N2563" i="2"/>
  <c r="N2571" i="2"/>
  <c r="N2579" i="2"/>
  <c r="N2587" i="2"/>
  <c r="N2595" i="2"/>
  <c r="N2603" i="2"/>
  <c r="N2611" i="2"/>
  <c r="N2619" i="2"/>
  <c r="N2627" i="2"/>
  <c r="N2635" i="2"/>
  <c r="N2643" i="2"/>
  <c r="N2651" i="2"/>
  <c r="N2659" i="2"/>
  <c r="N2667" i="2"/>
  <c r="N2675" i="2"/>
  <c r="N2683" i="2"/>
  <c r="N2691" i="2"/>
  <c r="N2699" i="2"/>
  <c r="N2707" i="2"/>
  <c r="N2715" i="2"/>
  <c r="N2723" i="2"/>
  <c r="N2731" i="2"/>
  <c r="N2739" i="2"/>
  <c r="N1090" i="2"/>
  <c r="N1590" i="2"/>
  <c r="N1706" i="2"/>
  <c r="N1770" i="2"/>
  <c r="N1834" i="2"/>
  <c r="N1898" i="2"/>
  <c r="N1962" i="2"/>
  <c r="N2026" i="2"/>
  <c r="N2074" i="2"/>
  <c r="N2106" i="2"/>
  <c r="N2138" i="2"/>
  <c r="N2166" i="2"/>
  <c r="N2182" i="2"/>
  <c r="N2198" i="2"/>
  <c r="N2214" i="2"/>
  <c r="N2230" i="2"/>
  <c r="N2244" i="2"/>
  <c r="N2252" i="2"/>
  <c r="N2260" i="2"/>
  <c r="N2268" i="2"/>
  <c r="N2276" i="2"/>
  <c r="N2284" i="2"/>
  <c r="N2292" i="2"/>
  <c r="N2300" i="2"/>
  <c r="N2308" i="2"/>
  <c r="N2316" i="2"/>
  <c r="N2324" i="2"/>
  <c r="N2332" i="2"/>
  <c r="N2340" i="2"/>
  <c r="N2348" i="2"/>
  <c r="N2356" i="2"/>
  <c r="N2364" i="2"/>
  <c r="N2372" i="2"/>
  <c r="N2380" i="2"/>
  <c r="N2388" i="2"/>
  <c r="N2396" i="2"/>
  <c r="N2404" i="2"/>
  <c r="N2412" i="2"/>
  <c r="N2420" i="2"/>
  <c r="N2428" i="2"/>
  <c r="N2436" i="2"/>
  <c r="N2444" i="2"/>
  <c r="N2452" i="2"/>
  <c r="N2460" i="2"/>
  <c r="N2468" i="2"/>
  <c r="N2476" i="2"/>
  <c r="N2484" i="2"/>
  <c r="N2492" i="2"/>
  <c r="N2500" i="2"/>
  <c r="N2508" i="2"/>
  <c r="N2516" i="2"/>
  <c r="N2524" i="2"/>
  <c r="N2532" i="2"/>
  <c r="N2540" i="2"/>
  <c r="N2548" i="2"/>
  <c r="N2556" i="2"/>
  <c r="N2564" i="2"/>
  <c r="N2572" i="2"/>
  <c r="N2580" i="2"/>
  <c r="N2588" i="2"/>
  <c r="N2596" i="2"/>
  <c r="N2604" i="2"/>
  <c r="N2612" i="2"/>
  <c r="N2620" i="2"/>
  <c r="N2628" i="2"/>
  <c r="N2636" i="2"/>
  <c r="N2644" i="2"/>
  <c r="N2652" i="2"/>
  <c r="N2660" i="2"/>
  <c r="N2668" i="2"/>
  <c r="N2676" i="2"/>
  <c r="N2684" i="2"/>
  <c r="N2692" i="2"/>
  <c r="N2700" i="2"/>
  <c r="N2708" i="2"/>
  <c r="N2716" i="2"/>
  <c r="N2724" i="2"/>
  <c r="N2732" i="2"/>
  <c r="N2740" i="2"/>
  <c r="N2748" i="2"/>
  <c r="N2756" i="2"/>
  <c r="N2764" i="2"/>
  <c r="N2772" i="2"/>
  <c r="N2780" i="2"/>
  <c r="N2788" i="2"/>
  <c r="N1175" i="2"/>
  <c r="N1622" i="2"/>
  <c r="N1714" i="2"/>
  <c r="N1778" i="2"/>
  <c r="N1842" i="2"/>
  <c r="N1906" i="2"/>
  <c r="N1970" i="2"/>
  <c r="N2034" i="2"/>
  <c r="N2080" i="2"/>
  <c r="N2112" i="2"/>
  <c r="N2144" i="2"/>
  <c r="N2168" i="2"/>
  <c r="N2184" i="2"/>
  <c r="N2200" i="2"/>
  <c r="N2216" i="2"/>
  <c r="N2232" i="2"/>
  <c r="N2245" i="2"/>
  <c r="N2253" i="2"/>
  <c r="N2261" i="2"/>
  <c r="N2269" i="2"/>
  <c r="N2277" i="2"/>
  <c r="N2285" i="2"/>
  <c r="N2293" i="2"/>
  <c r="N2301" i="2"/>
  <c r="N2309" i="2"/>
  <c r="N2317" i="2"/>
  <c r="N2325" i="2"/>
  <c r="N2333" i="2"/>
  <c r="N2341" i="2"/>
  <c r="N2349" i="2"/>
  <c r="N2357" i="2"/>
  <c r="N2365" i="2"/>
  <c r="N2373" i="2"/>
  <c r="N2381" i="2"/>
  <c r="N2389" i="2"/>
  <c r="N2397" i="2"/>
  <c r="N2405" i="2"/>
  <c r="N2413" i="2"/>
  <c r="N2421" i="2"/>
  <c r="N2429" i="2"/>
  <c r="N2437" i="2"/>
  <c r="N2445" i="2"/>
  <c r="N2453" i="2"/>
  <c r="N2461" i="2"/>
  <c r="N2469" i="2"/>
  <c r="N2477" i="2"/>
  <c r="N2485" i="2"/>
  <c r="N2493" i="2"/>
  <c r="N2501" i="2"/>
  <c r="N2509" i="2"/>
  <c r="N2517" i="2"/>
  <c r="N2525" i="2"/>
  <c r="N2533" i="2"/>
  <c r="N2541" i="2"/>
  <c r="N2549" i="2"/>
  <c r="N2557" i="2"/>
  <c r="N2565" i="2"/>
  <c r="N2573" i="2"/>
  <c r="N2581" i="2"/>
  <c r="N2589" i="2"/>
  <c r="N2597" i="2"/>
  <c r="N2605" i="2"/>
  <c r="N2613" i="2"/>
  <c r="N2621" i="2"/>
  <c r="N2629" i="2"/>
  <c r="N2637" i="2"/>
  <c r="N2645" i="2"/>
  <c r="N2653" i="2"/>
  <c r="N2661" i="2"/>
  <c r="N2669" i="2"/>
  <c r="N2677" i="2"/>
  <c r="N2685" i="2"/>
  <c r="N2693" i="2"/>
  <c r="N2701" i="2"/>
  <c r="N2709" i="2"/>
  <c r="N2717" i="2"/>
  <c r="N2725" i="2"/>
  <c r="N2733" i="2"/>
  <c r="N2741" i="2"/>
  <c r="N1247" i="2"/>
  <c r="N1646" i="2"/>
  <c r="N1722" i="2"/>
  <c r="N1786" i="2"/>
  <c r="N1850" i="2"/>
  <c r="N1914" i="2"/>
  <c r="N1978" i="2"/>
  <c r="N2042" i="2"/>
  <c r="N2082" i="2"/>
  <c r="N2114" i="2"/>
  <c r="N2146" i="2"/>
  <c r="N2170" i="2"/>
  <c r="N2186" i="2"/>
  <c r="N2202" i="2"/>
  <c r="N2218" i="2"/>
  <c r="N2234" i="2"/>
  <c r="N2246" i="2"/>
  <c r="N2254" i="2"/>
  <c r="N2262" i="2"/>
  <c r="N2270" i="2"/>
  <c r="N2278" i="2"/>
  <c r="N2286" i="2"/>
  <c r="N2294" i="2"/>
  <c r="N2302" i="2"/>
  <c r="N2310" i="2"/>
  <c r="N2318" i="2"/>
  <c r="N2326" i="2"/>
  <c r="N2334" i="2"/>
  <c r="N2342" i="2"/>
  <c r="N2350" i="2"/>
  <c r="N2358" i="2"/>
  <c r="N2366" i="2"/>
  <c r="N2374" i="2"/>
  <c r="N2382" i="2"/>
  <c r="N2390" i="2"/>
  <c r="N2398" i="2"/>
  <c r="N2406" i="2"/>
  <c r="N2414" i="2"/>
  <c r="N2422" i="2"/>
  <c r="N2430" i="2"/>
  <c r="N2438" i="2"/>
  <c r="N2446" i="2"/>
  <c r="N2454" i="2"/>
  <c r="N2462" i="2"/>
  <c r="N2470" i="2"/>
  <c r="N2478" i="2"/>
  <c r="N2486" i="2"/>
  <c r="N2494" i="2"/>
  <c r="N2502" i="2"/>
  <c r="N2510" i="2"/>
  <c r="N2518" i="2"/>
  <c r="N2526" i="2"/>
  <c r="N2534" i="2"/>
  <c r="N2542" i="2"/>
  <c r="N2550" i="2"/>
  <c r="N2558" i="2"/>
  <c r="N2566" i="2"/>
  <c r="N2574" i="2"/>
  <c r="N2582" i="2"/>
  <c r="N2590" i="2"/>
  <c r="N2598" i="2"/>
  <c r="N2606" i="2"/>
  <c r="N2614" i="2"/>
  <c r="N2622" i="2"/>
  <c r="N2630" i="2"/>
  <c r="N2638" i="2"/>
  <c r="N2646" i="2"/>
  <c r="N2654" i="2"/>
  <c r="N2662" i="2"/>
  <c r="N2670" i="2"/>
  <c r="N2678" i="2"/>
  <c r="N2686" i="2"/>
  <c r="N2694" i="2"/>
  <c r="N2702" i="2"/>
  <c r="N2710" i="2"/>
  <c r="N2718" i="2"/>
  <c r="N2726" i="2"/>
  <c r="N2734" i="2"/>
  <c r="N2742" i="2"/>
  <c r="N2750" i="2"/>
  <c r="N2758" i="2"/>
  <c r="N2766" i="2"/>
  <c r="N2774" i="2"/>
  <c r="N2782" i="2"/>
  <c r="N2790" i="2"/>
  <c r="N1311" i="2"/>
  <c r="N1659" i="2"/>
  <c r="N1730" i="2"/>
  <c r="N1794" i="2"/>
  <c r="N1858" i="2"/>
  <c r="N1922" i="2"/>
  <c r="N1986" i="2"/>
  <c r="N2050" i="2"/>
  <c r="N2088" i="2"/>
  <c r="N2120" i="2"/>
  <c r="N2152" i="2"/>
  <c r="N2171" i="2"/>
  <c r="N2187" i="2"/>
  <c r="N2203" i="2"/>
  <c r="N2219" i="2"/>
  <c r="N2235" i="2"/>
  <c r="N2247" i="2"/>
  <c r="N2255" i="2"/>
  <c r="N2263" i="2"/>
  <c r="N2271" i="2"/>
  <c r="N2279" i="2"/>
  <c r="N2287" i="2"/>
  <c r="N2295" i="2"/>
  <c r="N2303" i="2"/>
  <c r="N2311" i="2"/>
  <c r="N2319" i="2"/>
  <c r="N2327" i="2"/>
  <c r="N2335" i="2"/>
  <c r="N2343" i="2"/>
  <c r="N2351" i="2"/>
  <c r="N2359" i="2"/>
  <c r="N2367" i="2"/>
  <c r="N2375" i="2"/>
  <c r="N2383" i="2"/>
  <c r="N2391" i="2"/>
  <c r="N2399" i="2"/>
  <c r="N2407" i="2"/>
  <c r="N2415" i="2"/>
  <c r="N2423" i="2"/>
  <c r="N2431" i="2"/>
  <c r="N2439" i="2"/>
  <c r="N2447" i="2"/>
  <c r="N2455" i="2"/>
  <c r="N2463" i="2"/>
  <c r="N2471" i="2"/>
  <c r="N2479" i="2"/>
  <c r="N2487" i="2"/>
  <c r="N2495" i="2"/>
  <c r="N2503" i="2"/>
  <c r="N2511" i="2"/>
  <c r="N2519" i="2"/>
  <c r="N2527" i="2"/>
  <c r="N2535" i="2"/>
  <c r="N2543" i="2"/>
  <c r="N2551" i="2"/>
  <c r="N2559" i="2"/>
  <c r="N2567" i="2"/>
  <c r="N2575" i="2"/>
  <c r="N2583" i="2"/>
  <c r="N2591" i="2"/>
  <c r="N2599" i="2"/>
  <c r="N2607" i="2"/>
  <c r="N2615" i="2"/>
  <c r="N2623" i="2"/>
  <c r="N1439" i="2"/>
  <c r="N1681" i="2"/>
  <c r="N1746" i="2"/>
  <c r="N1810" i="2"/>
  <c r="N1874" i="2"/>
  <c r="N1938" i="2"/>
  <c r="N2002" i="2"/>
  <c r="N2064" i="2"/>
  <c r="N2096" i="2"/>
  <c r="N2128" i="2"/>
  <c r="N2160" i="2"/>
  <c r="N2176" i="2"/>
  <c r="N2192" i="2"/>
  <c r="N2208" i="2"/>
  <c r="N2224" i="2"/>
  <c r="N2240" i="2"/>
  <c r="N2249" i="2"/>
  <c r="N2257" i="2"/>
  <c r="N2265" i="2"/>
  <c r="N2273" i="2"/>
  <c r="N2281" i="2"/>
  <c r="N2289" i="2"/>
  <c r="N2297" i="2"/>
  <c r="N2305" i="2"/>
  <c r="N2313" i="2"/>
  <c r="N2321" i="2"/>
  <c r="N2329" i="2"/>
  <c r="N2337" i="2"/>
  <c r="N2345" i="2"/>
  <c r="N2353" i="2"/>
  <c r="N2361" i="2"/>
  <c r="N2369" i="2"/>
  <c r="N2377" i="2"/>
  <c r="N2385" i="2"/>
  <c r="N2393" i="2"/>
  <c r="N2401" i="2"/>
  <c r="N2409" i="2"/>
  <c r="N2417" i="2"/>
  <c r="N2425" i="2"/>
  <c r="N2433" i="2"/>
  <c r="N2441" i="2"/>
  <c r="N2449" i="2"/>
  <c r="N2457" i="2"/>
  <c r="N2465" i="2"/>
  <c r="N2473" i="2"/>
  <c r="N2481" i="2"/>
  <c r="N2489" i="2"/>
  <c r="N2497" i="2"/>
  <c r="N2505" i="2"/>
  <c r="N2513" i="2"/>
  <c r="N2521" i="2"/>
  <c r="N2529" i="2"/>
  <c r="N2537" i="2"/>
  <c r="N2545" i="2"/>
  <c r="N2553" i="2"/>
  <c r="N2561" i="2"/>
  <c r="N2569" i="2"/>
  <c r="N2577" i="2"/>
  <c r="N2585" i="2"/>
  <c r="N2593" i="2"/>
  <c r="N2601" i="2"/>
  <c r="N2609" i="2"/>
  <c r="N2617" i="2"/>
  <c r="N2625" i="2"/>
  <c r="N2633" i="2"/>
  <c r="N2641" i="2"/>
  <c r="N2649" i="2"/>
  <c r="N2657" i="2"/>
  <c r="N2665" i="2"/>
  <c r="N2673" i="2"/>
  <c r="N2681" i="2"/>
  <c r="N2689" i="2"/>
  <c r="N2697" i="2"/>
  <c r="N2705" i="2"/>
  <c r="N2713" i="2"/>
  <c r="N2721" i="2"/>
  <c r="N2729" i="2"/>
  <c r="N2737" i="2"/>
  <c r="N2745" i="2"/>
  <c r="N2753" i="2"/>
  <c r="N2761" i="2"/>
  <c r="N2769" i="2"/>
  <c r="N2777" i="2"/>
  <c r="N2785" i="2"/>
  <c r="N2058" i="2"/>
  <c r="N2238" i="2"/>
  <c r="N2304" i="2"/>
  <c r="N2368" i="2"/>
  <c r="N2432" i="2"/>
  <c r="N2496" i="2"/>
  <c r="N2560" i="2"/>
  <c r="N2624" i="2"/>
  <c r="N2656" i="2"/>
  <c r="N2688" i="2"/>
  <c r="N2720" i="2"/>
  <c r="N2749" i="2"/>
  <c r="N2765" i="2"/>
  <c r="N2781" i="2"/>
  <c r="N2795" i="2"/>
  <c r="N2803" i="2"/>
  <c r="N2811" i="2"/>
  <c r="N2819" i="2"/>
  <c r="N2827" i="2"/>
  <c r="N2835" i="2"/>
  <c r="N2843" i="2"/>
  <c r="N2851" i="2"/>
  <c r="N2859" i="2"/>
  <c r="N2867" i="2"/>
  <c r="N2875" i="2"/>
  <c r="N2883" i="2"/>
  <c r="N2891" i="2"/>
  <c r="N2899" i="2"/>
  <c r="N2907" i="2"/>
  <c r="N2915" i="2"/>
  <c r="N2923" i="2"/>
  <c r="N2931" i="2"/>
  <c r="N2939" i="2"/>
  <c r="N2947" i="2"/>
  <c r="N2955" i="2"/>
  <c r="N2963" i="2"/>
  <c r="N2971" i="2"/>
  <c r="N2979" i="2"/>
  <c r="N2987" i="2"/>
  <c r="N2995" i="2"/>
  <c r="N3003" i="2"/>
  <c r="N3011" i="2"/>
  <c r="N3019" i="2"/>
  <c r="N3027" i="2"/>
  <c r="N3035" i="2"/>
  <c r="N3043" i="2"/>
  <c r="N3051" i="2"/>
  <c r="N3059" i="2"/>
  <c r="N3067" i="2"/>
  <c r="N3075" i="2"/>
  <c r="N3083" i="2"/>
  <c r="N3091" i="2"/>
  <c r="N3099" i="2"/>
  <c r="N3107" i="2"/>
  <c r="N3115" i="2"/>
  <c r="N3123" i="2"/>
  <c r="N3131" i="2"/>
  <c r="N3139" i="2"/>
  <c r="N3147" i="2"/>
  <c r="N3155" i="2"/>
  <c r="N3163" i="2"/>
  <c r="N3171" i="2"/>
  <c r="N3179" i="2"/>
  <c r="N3187" i="2"/>
  <c r="N3195" i="2"/>
  <c r="N3203" i="2"/>
  <c r="N3211" i="2"/>
  <c r="N3219" i="2"/>
  <c r="N3227" i="2"/>
  <c r="N3235" i="2"/>
  <c r="N3243" i="2"/>
  <c r="N3251" i="2"/>
  <c r="N3259" i="2"/>
  <c r="N3267" i="2"/>
  <c r="N3275" i="2"/>
  <c r="N3283" i="2"/>
  <c r="N3291" i="2"/>
  <c r="N3299" i="2"/>
  <c r="N3307" i="2"/>
  <c r="N3315" i="2"/>
  <c r="N3323" i="2"/>
  <c r="N3331" i="2"/>
  <c r="N3339" i="2"/>
  <c r="N3347" i="2"/>
  <c r="N3355" i="2"/>
  <c r="N1375" i="2"/>
  <c r="N2090" i="2"/>
  <c r="N2248" i="2"/>
  <c r="N2312" i="2"/>
  <c r="N2376" i="2"/>
  <c r="N2440" i="2"/>
  <c r="N2504" i="2"/>
  <c r="N2568" i="2"/>
  <c r="N2631" i="2"/>
  <c r="N2663" i="2"/>
  <c r="N2695" i="2"/>
  <c r="N2727" i="2"/>
  <c r="N2751" i="2"/>
  <c r="N2767" i="2"/>
  <c r="N2783" i="2"/>
  <c r="N2796" i="2"/>
  <c r="N2804" i="2"/>
  <c r="N2812" i="2"/>
  <c r="N2820" i="2"/>
  <c r="N2828" i="2"/>
  <c r="N2836" i="2"/>
  <c r="N2844" i="2"/>
  <c r="N2852" i="2"/>
  <c r="N2860" i="2"/>
  <c r="N2868" i="2"/>
  <c r="N2876" i="2"/>
  <c r="N2884" i="2"/>
  <c r="N2892" i="2"/>
  <c r="N2900" i="2"/>
  <c r="N2908" i="2"/>
  <c r="N2916" i="2"/>
  <c r="N2924" i="2"/>
  <c r="N2932" i="2"/>
  <c r="N2940" i="2"/>
  <c r="N2948" i="2"/>
  <c r="N2956" i="2"/>
  <c r="N2964" i="2"/>
  <c r="N2972" i="2"/>
  <c r="N2980" i="2"/>
  <c r="N2988" i="2"/>
  <c r="N2996" i="2"/>
  <c r="N3004" i="2"/>
  <c r="N3012" i="2"/>
  <c r="N3020" i="2"/>
  <c r="N3028" i="2"/>
  <c r="N3036" i="2"/>
  <c r="N3044" i="2"/>
  <c r="N3052" i="2"/>
  <c r="N3060" i="2"/>
  <c r="N3068" i="2"/>
  <c r="N3076" i="2"/>
  <c r="N3084" i="2"/>
  <c r="N3092" i="2"/>
  <c r="N3100" i="2"/>
  <c r="N3108" i="2"/>
  <c r="N3116" i="2"/>
  <c r="N3124" i="2"/>
  <c r="N3132" i="2"/>
  <c r="N3140" i="2"/>
  <c r="N3148" i="2"/>
  <c r="N3156" i="2"/>
  <c r="N3164" i="2"/>
  <c r="N3172" i="2"/>
  <c r="N3180" i="2"/>
  <c r="N3188" i="2"/>
  <c r="N3196" i="2"/>
  <c r="N3204" i="2"/>
  <c r="N3212" i="2"/>
  <c r="N3220" i="2"/>
  <c r="N3228" i="2"/>
  <c r="N3236" i="2"/>
  <c r="N3244" i="2"/>
  <c r="N3252" i="2"/>
  <c r="N3260" i="2"/>
  <c r="N3268" i="2"/>
  <c r="N3276" i="2"/>
  <c r="N3284" i="2"/>
  <c r="N3292" i="2"/>
  <c r="N3300" i="2"/>
  <c r="N3308" i="2"/>
  <c r="N3316" i="2"/>
  <c r="N3324" i="2"/>
  <c r="N3332" i="2"/>
  <c r="N3340" i="2"/>
  <c r="N3348" i="2"/>
  <c r="N3356" i="2"/>
  <c r="N1670" i="2"/>
  <c r="N2122" i="2"/>
  <c r="N2256" i="2"/>
  <c r="N2320" i="2"/>
  <c r="N2384" i="2"/>
  <c r="N2448" i="2"/>
  <c r="N2512" i="2"/>
  <c r="N2576" i="2"/>
  <c r="N2632" i="2"/>
  <c r="N2664" i="2"/>
  <c r="N2696" i="2"/>
  <c r="N2728" i="2"/>
  <c r="N2752" i="2"/>
  <c r="N2768" i="2"/>
  <c r="N2784" i="2"/>
  <c r="N2797" i="2"/>
  <c r="N2805" i="2"/>
  <c r="N2813" i="2"/>
  <c r="N2821" i="2"/>
  <c r="N2829" i="2"/>
  <c r="N2837" i="2"/>
  <c r="N2845" i="2"/>
  <c r="N2853" i="2"/>
  <c r="N2861" i="2"/>
  <c r="N2869" i="2"/>
  <c r="N2877" i="2"/>
  <c r="N2885" i="2"/>
  <c r="N2893" i="2"/>
  <c r="N2901" i="2"/>
  <c r="N2909" i="2"/>
  <c r="N2917" i="2"/>
  <c r="N2925" i="2"/>
  <c r="N2933" i="2"/>
  <c r="N2941" i="2"/>
  <c r="N2949" i="2"/>
  <c r="N2957" i="2"/>
  <c r="N2965" i="2"/>
  <c r="N2973" i="2"/>
  <c r="N2981" i="2"/>
  <c r="N2989" i="2"/>
  <c r="N2997" i="2"/>
  <c r="N3005" i="2"/>
  <c r="N3013" i="2"/>
  <c r="N3021" i="2"/>
  <c r="N3029" i="2"/>
  <c r="N3037" i="2"/>
  <c r="N3045" i="2"/>
  <c r="N1738" i="2"/>
  <c r="N2154" i="2"/>
  <c r="N2264" i="2"/>
  <c r="N2328" i="2"/>
  <c r="N2392" i="2"/>
  <c r="N2456" i="2"/>
  <c r="N2520" i="2"/>
  <c r="N2584" i="2"/>
  <c r="N2639" i="2"/>
  <c r="N2671" i="2"/>
  <c r="N2703" i="2"/>
  <c r="N2735" i="2"/>
  <c r="N2755" i="2"/>
  <c r="N2771" i="2"/>
  <c r="N2787" i="2"/>
  <c r="N2798" i="2"/>
  <c r="N2806" i="2"/>
  <c r="N2814" i="2"/>
  <c r="N2822" i="2"/>
  <c r="N2830" i="2"/>
  <c r="N2838" i="2"/>
  <c r="N2846" i="2"/>
  <c r="N2854" i="2"/>
  <c r="N2862" i="2"/>
  <c r="N2870" i="2"/>
  <c r="N2878" i="2"/>
  <c r="N2886" i="2"/>
  <c r="N2894" i="2"/>
  <c r="N2902" i="2"/>
  <c r="N2910" i="2"/>
  <c r="N2918" i="2"/>
  <c r="N2926" i="2"/>
  <c r="N2934" i="2"/>
  <c r="N2942" i="2"/>
  <c r="N2950" i="2"/>
  <c r="N2958" i="2"/>
  <c r="N2966" i="2"/>
  <c r="N2974" i="2"/>
  <c r="N2982" i="2"/>
  <c r="N2990" i="2"/>
  <c r="N2998" i="2"/>
  <c r="N3006" i="2"/>
  <c r="N3014" i="2"/>
  <c r="N3022" i="2"/>
  <c r="N3030" i="2"/>
  <c r="N3038" i="2"/>
  <c r="N3046" i="2"/>
  <c r="N3054" i="2"/>
  <c r="N3062" i="2"/>
  <c r="N3070" i="2"/>
  <c r="N3078" i="2"/>
  <c r="N3086" i="2"/>
  <c r="N3094" i="2"/>
  <c r="N3102" i="2"/>
  <c r="N3110" i="2"/>
  <c r="N3118" i="2"/>
  <c r="N3126" i="2"/>
  <c r="N3134" i="2"/>
  <c r="N3142" i="2"/>
  <c r="N3150" i="2"/>
  <c r="N3158" i="2"/>
  <c r="N3166" i="2"/>
  <c r="N3174" i="2"/>
  <c r="N3182" i="2"/>
  <c r="N3190" i="2"/>
  <c r="N3198" i="2"/>
  <c r="N3206" i="2"/>
  <c r="N3214" i="2"/>
  <c r="N3222" i="2"/>
  <c r="N3230" i="2"/>
  <c r="N3238" i="2"/>
  <c r="N3246" i="2"/>
  <c r="N3254" i="2"/>
  <c r="N3262" i="2"/>
  <c r="N3270" i="2"/>
  <c r="N3278" i="2"/>
  <c r="N3286" i="2"/>
  <c r="N3294" i="2"/>
  <c r="N3302" i="2"/>
  <c r="N3310" i="2"/>
  <c r="N3318" i="2"/>
  <c r="N3326" i="2"/>
  <c r="N3334" i="2"/>
  <c r="N3342" i="2"/>
  <c r="N3350" i="2"/>
  <c r="N3358" i="2"/>
  <c r="N3366" i="2"/>
  <c r="N1802" i="2"/>
  <c r="N2174" i="2"/>
  <c r="N2272" i="2"/>
  <c r="N2336" i="2"/>
  <c r="N2400" i="2"/>
  <c r="N2464" i="2"/>
  <c r="N2528" i="2"/>
  <c r="N2592" i="2"/>
  <c r="N2640" i="2"/>
  <c r="N2672" i="2"/>
  <c r="N2704" i="2"/>
  <c r="N2736" i="2"/>
  <c r="N2757" i="2"/>
  <c r="N2773" i="2"/>
  <c r="N2789" i="2"/>
  <c r="N2799" i="2"/>
  <c r="N2807" i="2"/>
  <c r="N2815" i="2"/>
  <c r="N2823" i="2"/>
  <c r="N2831" i="2"/>
  <c r="N2839" i="2"/>
  <c r="N2847" i="2"/>
  <c r="N2855" i="2"/>
  <c r="N2863" i="2"/>
  <c r="N2871" i="2"/>
  <c r="N2879" i="2"/>
  <c r="N2887" i="2"/>
  <c r="N2895" i="2"/>
  <c r="N2903" i="2"/>
  <c r="N2911" i="2"/>
  <c r="N2919" i="2"/>
  <c r="N2927" i="2"/>
  <c r="N2935" i="2"/>
  <c r="N2943" i="2"/>
  <c r="N2951" i="2"/>
  <c r="N2959" i="2"/>
  <c r="N2967" i="2"/>
  <c r="N2975" i="2"/>
  <c r="N2983" i="2"/>
  <c r="N2991" i="2"/>
  <c r="N2999" i="2"/>
  <c r="N3007" i="2"/>
  <c r="N3015" i="2"/>
  <c r="N3023" i="2"/>
  <c r="N3031" i="2"/>
  <c r="N3039" i="2"/>
  <c r="N3047" i="2"/>
  <c r="N3055" i="2"/>
  <c r="N3063" i="2"/>
  <c r="N3071" i="2"/>
  <c r="N3079" i="2"/>
  <c r="N3087" i="2"/>
  <c r="N3095" i="2"/>
  <c r="N3103" i="2"/>
  <c r="N3111" i="2"/>
  <c r="N3119" i="2"/>
  <c r="N3127" i="2"/>
  <c r="N3135" i="2"/>
  <c r="N3143" i="2"/>
  <c r="N3151" i="2"/>
  <c r="N3159" i="2"/>
  <c r="N3167" i="2"/>
  <c r="N3175" i="2"/>
  <c r="N3183" i="2"/>
  <c r="N3191" i="2"/>
  <c r="N3199" i="2"/>
  <c r="N3207" i="2"/>
  <c r="N3215" i="2"/>
  <c r="N3223" i="2"/>
  <c r="N3231" i="2"/>
  <c r="N3239" i="2"/>
  <c r="N3247" i="2"/>
  <c r="N3255" i="2"/>
  <c r="N3263" i="2"/>
  <c r="N3271" i="2"/>
  <c r="N3279" i="2"/>
  <c r="N3287" i="2"/>
  <c r="N1866" i="2"/>
  <c r="N2190" i="2"/>
  <c r="N2280" i="2"/>
  <c r="N2344" i="2"/>
  <c r="N2408" i="2"/>
  <c r="N2472" i="2"/>
  <c r="N2536" i="2"/>
  <c r="N2600" i="2"/>
  <c r="N2647" i="2"/>
  <c r="N2679" i="2"/>
  <c r="N2711" i="2"/>
  <c r="N2743" i="2"/>
  <c r="N2759" i="2"/>
  <c r="N2775" i="2"/>
  <c r="N2791" i="2"/>
  <c r="N2800" i="2"/>
  <c r="N2808" i="2"/>
  <c r="N2816" i="2"/>
  <c r="N2824" i="2"/>
  <c r="N2832" i="2"/>
  <c r="N2840" i="2"/>
  <c r="N2848" i="2"/>
  <c r="N2856" i="2"/>
  <c r="N1930" i="2"/>
  <c r="N2206" i="2"/>
  <c r="N2288" i="2"/>
  <c r="N2352" i="2"/>
  <c r="N2416" i="2"/>
  <c r="N1994" i="2"/>
  <c r="N2552" i="2"/>
  <c r="N2719" i="2"/>
  <c r="N2793" i="2"/>
  <c r="N2826" i="2"/>
  <c r="N2858" i="2"/>
  <c r="N2881" i="2"/>
  <c r="N2904" i="2"/>
  <c r="N2922" i="2"/>
  <c r="N2945" i="2"/>
  <c r="N2968" i="2"/>
  <c r="N2986" i="2"/>
  <c r="N3009" i="2"/>
  <c r="N3032" i="2"/>
  <c r="N3050" i="2"/>
  <c r="N3066" i="2"/>
  <c r="N3082" i="2"/>
  <c r="N3098" i="2"/>
  <c r="N3114" i="2"/>
  <c r="N3130" i="2"/>
  <c r="N3146" i="2"/>
  <c r="N3162" i="2"/>
  <c r="N3178" i="2"/>
  <c r="N3194" i="2"/>
  <c r="N3210" i="2"/>
  <c r="N3226" i="2"/>
  <c r="N3242" i="2"/>
  <c r="N3258" i="2"/>
  <c r="N3274" i="2"/>
  <c r="N3290" i="2"/>
  <c r="N3304" i="2"/>
  <c r="N3317" i="2"/>
  <c r="N3329" i="2"/>
  <c r="N3343" i="2"/>
  <c r="N3354" i="2"/>
  <c r="N3365" i="2"/>
  <c r="N3374" i="2"/>
  <c r="N3382" i="2"/>
  <c r="N3390" i="2"/>
  <c r="N3398" i="2"/>
  <c r="N3406" i="2"/>
  <c r="N3414" i="2"/>
  <c r="N3422" i="2"/>
  <c r="N3430" i="2"/>
  <c r="N3438" i="2"/>
  <c r="N3446" i="2"/>
  <c r="N3454" i="2"/>
  <c r="N3462" i="2"/>
  <c r="N3470" i="2"/>
  <c r="N3478" i="2"/>
  <c r="N3486" i="2"/>
  <c r="N3494" i="2"/>
  <c r="N3502" i="2"/>
  <c r="N3510" i="2"/>
  <c r="N3518" i="2"/>
  <c r="N3526" i="2"/>
  <c r="N3534" i="2"/>
  <c r="N3542" i="2"/>
  <c r="N3550" i="2"/>
  <c r="N3558" i="2"/>
  <c r="N3566" i="2"/>
  <c r="N3574" i="2"/>
  <c r="N3582" i="2"/>
  <c r="N3590" i="2"/>
  <c r="N3598" i="2"/>
  <c r="N3606" i="2"/>
  <c r="N3614" i="2"/>
  <c r="N3622" i="2"/>
  <c r="N3630" i="2"/>
  <c r="N3638" i="2"/>
  <c r="N3646" i="2"/>
  <c r="N3654" i="2"/>
  <c r="N3662" i="2"/>
  <c r="N3670" i="2"/>
  <c r="N3678" i="2"/>
  <c r="N3686" i="2"/>
  <c r="N3694" i="2"/>
  <c r="N3702" i="2"/>
  <c r="N3710" i="2"/>
  <c r="N3718" i="2"/>
  <c r="N3726" i="2"/>
  <c r="N3734" i="2"/>
  <c r="N3742" i="2"/>
  <c r="N3750" i="2"/>
  <c r="N3758" i="2"/>
  <c r="N3766" i="2"/>
  <c r="N3774" i="2"/>
  <c r="N3782" i="2"/>
  <c r="N3790" i="2"/>
  <c r="N3798" i="2"/>
  <c r="N3806" i="2"/>
  <c r="N3814" i="2"/>
  <c r="N3822" i="2"/>
  <c r="N3830" i="2"/>
  <c r="N3838" i="2"/>
  <c r="N3846" i="2"/>
  <c r="N3854" i="2"/>
  <c r="N3862" i="2"/>
  <c r="N3870" i="2"/>
  <c r="N3878" i="2"/>
  <c r="N3886" i="2"/>
  <c r="N3894" i="2"/>
  <c r="N3902" i="2"/>
  <c r="N3910" i="2"/>
  <c r="N3918" i="2"/>
  <c r="N3926" i="2"/>
  <c r="N3934" i="2"/>
  <c r="N2222" i="2"/>
  <c r="N2608" i="2"/>
  <c r="N2744" i="2"/>
  <c r="N2801" i="2"/>
  <c r="N2833" i="2"/>
  <c r="N2864" i="2"/>
  <c r="N2882" i="2"/>
  <c r="N2905" i="2"/>
  <c r="N2928" i="2"/>
  <c r="N2946" i="2"/>
  <c r="N2969" i="2"/>
  <c r="N2992" i="2"/>
  <c r="N3010" i="2"/>
  <c r="N3033" i="2"/>
  <c r="N3053" i="2"/>
  <c r="N3069" i="2"/>
  <c r="N3085" i="2"/>
  <c r="N3101" i="2"/>
  <c r="N3117" i="2"/>
  <c r="N3133" i="2"/>
  <c r="N3149" i="2"/>
  <c r="N3165" i="2"/>
  <c r="N3181" i="2"/>
  <c r="N3197" i="2"/>
  <c r="N3213" i="2"/>
  <c r="N3229" i="2"/>
  <c r="N3245" i="2"/>
  <c r="N3261" i="2"/>
  <c r="N3277" i="2"/>
  <c r="N3293" i="2"/>
  <c r="N3305" i="2"/>
  <c r="N3319" i="2"/>
  <c r="N3330" i="2"/>
  <c r="N3344" i="2"/>
  <c r="N3357" i="2"/>
  <c r="N3367" i="2"/>
  <c r="N3375" i="2"/>
  <c r="N3383" i="2"/>
  <c r="N3391" i="2"/>
  <c r="N3399" i="2"/>
  <c r="N3407" i="2"/>
  <c r="N3415" i="2"/>
  <c r="N3423" i="2"/>
  <c r="N3431" i="2"/>
  <c r="N3439" i="2"/>
  <c r="N3447" i="2"/>
  <c r="N3455" i="2"/>
  <c r="N3463" i="2"/>
  <c r="N3471" i="2"/>
  <c r="N3479" i="2"/>
  <c r="N3487" i="2"/>
  <c r="N3495" i="2"/>
  <c r="N3503" i="2"/>
  <c r="N3511" i="2"/>
  <c r="N3519" i="2"/>
  <c r="N3527" i="2"/>
  <c r="N3535" i="2"/>
  <c r="N3543" i="2"/>
  <c r="N3551" i="2"/>
  <c r="N3559" i="2"/>
  <c r="N3567" i="2"/>
  <c r="N3575" i="2"/>
  <c r="N3583" i="2"/>
  <c r="N3591" i="2"/>
  <c r="N3599" i="2"/>
  <c r="N3607" i="2"/>
  <c r="N3615" i="2"/>
  <c r="N3623" i="2"/>
  <c r="N3631" i="2"/>
  <c r="N3639" i="2"/>
  <c r="N3647" i="2"/>
  <c r="N3655" i="2"/>
  <c r="N3663" i="2"/>
  <c r="N3671" i="2"/>
  <c r="N3679" i="2"/>
  <c r="N3687" i="2"/>
  <c r="N3695" i="2"/>
  <c r="N3703" i="2"/>
  <c r="N3711" i="2"/>
  <c r="N3719" i="2"/>
  <c r="N3727" i="2"/>
  <c r="N3735" i="2"/>
  <c r="N3743" i="2"/>
  <c r="N3751" i="2"/>
  <c r="N3759" i="2"/>
  <c r="N3767" i="2"/>
  <c r="N3775" i="2"/>
  <c r="N3783" i="2"/>
  <c r="N3791" i="2"/>
  <c r="N3799" i="2"/>
  <c r="N3807" i="2"/>
  <c r="N3815" i="2"/>
  <c r="N3823" i="2"/>
  <c r="N3831" i="2"/>
  <c r="N3839" i="2"/>
  <c r="N3847" i="2"/>
  <c r="N3855" i="2"/>
  <c r="N3863" i="2"/>
  <c r="N3871" i="2"/>
  <c r="N3879" i="2"/>
  <c r="N3887" i="2"/>
  <c r="N3895" i="2"/>
  <c r="N3903" i="2"/>
  <c r="N3911" i="2"/>
  <c r="N3919" i="2"/>
  <c r="N2296" i="2"/>
  <c r="N2616" i="2"/>
  <c r="N2747" i="2"/>
  <c r="N2802" i="2"/>
  <c r="N2834" i="2"/>
  <c r="N2865" i="2"/>
  <c r="N2888" i="2"/>
  <c r="N2906" i="2"/>
  <c r="N2929" i="2"/>
  <c r="N2952" i="2"/>
  <c r="N2970" i="2"/>
  <c r="N2993" i="2"/>
  <c r="N3016" i="2"/>
  <c r="N3034" i="2"/>
  <c r="N3056" i="2"/>
  <c r="N3072" i="2"/>
  <c r="N3088" i="2"/>
  <c r="N3104" i="2"/>
  <c r="N3120" i="2"/>
  <c r="N3136" i="2"/>
  <c r="N3152" i="2"/>
  <c r="N3168" i="2"/>
  <c r="N3184" i="2"/>
  <c r="N3200" i="2"/>
  <c r="N3216" i="2"/>
  <c r="N3232" i="2"/>
  <c r="N3248" i="2"/>
  <c r="N3264" i="2"/>
  <c r="N3280" i="2"/>
  <c r="N3295" i="2"/>
  <c r="N3306" i="2"/>
  <c r="N3320" i="2"/>
  <c r="N3333" i="2"/>
  <c r="N3345" i="2"/>
  <c r="N3359" i="2"/>
  <c r="N3368" i="2"/>
  <c r="N3376" i="2"/>
  <c r="N3384" i="2"/>
  <c r="N3392" i="2"/>
  <c r="N3400" i="2"/>
  <c r="N3408" i="2"/>
  <c r="N3416" i="2"/>
  <c r="N3424" i="2"/>
  <c r="N3432" i="2"/>
  <c r="N3440" i="2"/>
  <c r="N3448" i="2"/>
  <c r="N3456" i="2"/>
  <c r="N3464" i="2"/>
  <c r="N3472" i="2"/>
  <c r="N3480" i="2"/>
  <c r="N3488" i="2"/>
  <c r="N3496" i="2"/>
  <c r="N3504" i="2"/>
  <c r="N3512" i="2"/>
  <c r="N3520" i="2"/>
  <c r="N3528" i="2"/>
  <c r="N3536" i="2"/>
  <c r="N3544" i="2"/>
  <c r="N3552" i="2"/>
  <c r="N3560" i="2"/>
  <c r="N3568" i="2"/>
  <c r="N3576" i="2"/>
  <c r="N3584" i="2"/>
  <c r="N3592" i="2"/>
  <c r="N3600" i="2"/>
  <c r="N3608" i="2"/>
  <c r="N3616" i="2"/>
  <c r="N3624" i="2"/>
  <c r="N3632" i="2"/>
  <c r="N3640" i="2"/>
  <c r="N3648" i="2"/>
  <c r="N3656" i="2"/>
  <c r="N3664" i="2"/>
  <c r="N3672" i="2"/>
  <c r="N3680" i="2"/>
  <c r="N3688" i="2"/>
  <c r="N3696" i="2"/>
  <c r="N3704" i="2"/>
  <c r="N3712" i="2"/>
  <c r="N3720" i="2"/>
  <c r="N3728" i="2"/>
  <c r="N3736" i="2"/>
  <c r="N3744" i="2"/>
  <c r="N3752" i="2"/>
  <c r="N3760" i="2"/>
  <c r="N3768" i="2"/>
  <c r="N3776" i="2"/>
  <c r="N3784" i="2"/>
  <c r="N3792" i="2"/>
  <c r="N3800" i="2"/>
  <c r="N3808" i="2"/>
  <c r="N3816" i="2"/>
  <c r="N3824" i="2"/>
  <c r="N3832" i="2"/>
  <c r="N3840" i="2"/>
  <c r="N3848" i="2"/>
  <c r="N3856" i="2"/>
  <c r="N3864" i="2"/>
  <c r="N3872" i="2"/>
  <c r="N3880" i="2"/>
  <c r="N3888" i="2"/>
  <c r="N3896" i="2"/>
  <c r="N3904" i="2"/>
  <c r="N3912" i="2"/>
  <c r="N3920" i="2"/>
  <c r="N2360" i="2"/>
  <c r="N2648" i="2"/>
  <c r="N2760" i="2"/>
  <c r="N2809" i="2"/>
  <c r="N2841" i="2"/>
  <c r="N2866" i="2"/>
  <c r="N2889" i="2"/>
  <c r="N2912" i="2"/>
  <c r="N2930" i="2"/>
  <c r="N2953" i="2"/>
  <c r="N2976" i="2"/>
  <c r="N2994" i="2"/>
  <c r="N3017" i="2"/>
  <c r="N3040" i="2"/>
  <c r="N3057" i="2"/>
  <c r="N3073" i="2"/>
  <c r="N3089" i="2"/>
  <c r="N3105" i="2"/>
  <c r="N3121" i="2"/>
  <c r="N3137" i="2"/>
  <c r="N3153" i="2"/>
  <c r="N3169" i="2"/>
  <c r="N3185" i="2"/>
  <c r="N3201" i="2"/>
  <c r="N3217" i="2"/>
  <c r="N3233" i="2"/>
  <c r="N3249" i="2"/>
  <c r="N3265" i="2"/>
  <c r="N3281" i="2"/>
  <c r="N3296" i="2"/>
  <c r="N3309" i="2"/>
  <c r="N3321" i="2"/>
  <c r="N3335" i="2"/>
  <c r="N3346" i="2"/>
  <c r="N3360" i="2"/>
  <c r="N3369" i="2"/>
  <c r="N3377" i="2"/>
  <c r="N3385" i="2"/>
  <c r="N3393" i="2"/>
  <c r="N3401" i="2"/>
  <c r="N3409" i="2"/>
  <c r="N3417" i="2"/>
  <c r="N3425" i="2"/>
  <c r="N3433" i="2"/>
  <c r="N3441" i="2"/>
  <c r="N3449" i="2"/>
  <c r="N3457" i="2"/>
  <c r="N3465" i="2"/>
  <c r="N3473" i="2"/>
  <c r="N3481" i="2"/>
  <c r="N3489" i="2"/>
  <c r="N3497" i="2"/>
  <c r="N3505" i="2"/>
  <c r="N3513" i="2"/>
  <c r="N3521" i="2"/>
  <c r="N3529" i="2"/>
  <c r="N3537" i="2"/>
  <c r="N3545" i="2"/>
  <c r="N3553" i="2"/>
  <c r="N3561" i="2"/>
  <c r="N3569" i="2"/>
  <c r="N3577" i="2"/>
  <c r="N3585" i="2"/>
  <c r="N3593" i="2"/>
  <c r="N3601" i="2"/>
  <c r="N3609" i="2"/>
  <c r="N3617" i="2"/>
  <c r="N3625" i="2"/>
  <c r="N3633" i="2"/>
  <c r="N3641" i="2"/>
  <c r="N3649" i="2"/>
  <c r="N3657" i="2"/>
  <c r="N3665" i="2"/>
  <c r="N3673" i="2"/>
  <c r="N3681" i="2"/>
  <c r="N3689" i="2"/>
  <c r="N3697" i="2"/>
  <c r="N3705" i="2"/>
  <c r="N3713" i="2"/>
  <c r="N3721" i="2"/>
  <c r="N3729" i="2"/>
  <c r="N3737" i="2"/>
  <c r="N3745" i="2"/>
  <c r="N3753" i="2"/>
  <c r="N3761" i="2"/>
  <c r="N3769" i="2"/>
  <c r="N3777" i="2"/>
  <c r="N3785" i="2"/>
  <c r="N3793" i="2"/>
  <c r="N3801" i="2"/>
  <c r="N3809" i="2"/>
  <c r="N3817" i="2"/>
  <c r="N3825" i="2"/>
  <c r="N3833" i="2"/>
  <c r="N3841" i="2"/>
  <c r="N3849" i="2"/>
  <c r="N2424" i="2"/>
  <c r="N2655" i="2"/>
  <c r="N2763" i="2"/>
  <c r="N2810" i="2"/>
  <c r="N2842" i="2"/>
  <c r="N2872" i="2"/>
  <c r="N2890" i="2"/>
  <c r="N2913" i="2"/>
  <c r="N2936" i="2"/>
  <c r="N2954" i="2"/>
  <c r="N2977" i="2"/>
  <c r="N3000" i="2"/>
  <c r="N3018" i="2"/>
  <c r="N3041" i="2"/>
  <c r="N3058" i="2"/>
  <c r="N3074" i="2"/>
  <c r="N3090" i="2"/>
  <c r="N3106" i="2"/>
  <c r="N3122" i="2"/>
  <c r="N3138" i="2"/>
  <c r="N3154" i="2"/>
  <c r="N3170" i="2"/>
  <c r="N3186" i="2"/>
  <c r="N3202" i="2"/>
  <c r="N3218" i="2"/>
  <c r="N3234" i="2"/>
  <c r="N3250" i="2"/>
  <c r="N3266" i="2"/>
  <c r="N3282" i="2"/>
  <c r="N3297" i="2"/>
  <c r="N3311" i="2"/>
  <c r="N3322" i="2"/>
  <c r="N3336" i="2"/>
  <c r="N3349" i="2"/>
  <c r="N3361" i="2"/>
  <c r="N3370" i="2"/>
  <c r="N3378" i="2"/>
  <c r="N3386" i="2"/>
  <c r="N3394" i="2"/>
  <c r="N3402" i="2"/>
  <c r="N3410" i="2"/>
  <c r="N3418" i="2"/>
  <c r="N3426" i="2"/>
  <c r="N3434" i="2"/>
  <c r="N3442" i="2"/>
  <c r="N3450" i="2"/>
  <c r="N3458" i="2"/>
  <c r="N3466" i="2"/>
  <c r="N3474" i="2"/>
  <c r="N3482" i="2"/>
  <c r="N3490" i="2"/>
  <c r="N3498" i="2"/>
  <c r="N3506" i="2"/>
  <c r="N3514" i="2"/>
  <c r="N3522" i="2"/>
  <c r="N3530" i="2"/>
  <c r="N3538" i="2"/>
  <c r="N3546" i="2"/>
  <c r="N3554" i="2"/>
  <c r="N3562" i="2"/>
  <c r="N3570" i="2"/>
  <c r="N3578" i="2"/>
  <c r="N3586" i="2"/>
  <c r="N3594" i="2"/>
  <c r="N3602" i="2"/>
  <c r="N3610" i="2"/>
  <c r="N3618" i="2"/>
  <c r="N3626" i="2"/>
  <c r="N3634" i="2"/>
  <c r="N3642" i="2"/>
  <c r="N3650" i="2"/>
  <c r="N3658" i="2"/>
  <c r="N3666" i="2"/>
  <c r="N3674" i="2"/>
  <c r="N3682" i="2"/>
  <c r="N3690" i="2"/>
  <c r="N3698" i="2"/>
  <c r="N3706" i="2"/>
  <c r="N3714" i="2"/>
  <c r="N3722" i="2"/>
  <c r="N3730" i="2"/>
  <c r="N3738" i="2"/>
  <c r="N3746" i="2"/>
  <c r="N3754" i="2"/>
  <c r="N3762" i="2"/>
  <c r="N3770" i="2"/>
  <c r="N3778" i="2"/>
  <c r="N3786" i="2"/>
  <c r="N3794" i="2"/>
  <c r="N3802" i="2"/>
  <c r="N3810" i="2"/>
  <c r="N3818" i="2"/>
  <c r="N3826" i="2"/>
  <c r="N3834" i="2"/>
  <c r="N3842" i="2"/>
  <c r="N3850" i="2"/>
  <c r="N3858" i="2"/>
  <c r="N3866" i="2"/>
  <c r="N3874" i="2"/>
  <c r="N3882" i="2"/>
  <c r="N3890" i="2"/>
  <c r="N3898" i="2"/>
  <c r="N3906" i="2"/>
  <c r="N3914" i="2"/>
  <c r="N3922" i="2"/>
  <c r="N2480" i="2"/>
  <c r="N2680" i="2"/>
  <c r="N2776" i="2"/>
  <c r="N2817" i="2"/>
  <c r="N2849" i="2"/>
  <c r="N2873" i="2"/>
  <c r="N2896" i="2"/>
  <c r="N2914" i="2"/>
  <c r="N2937" i="2"/>
  <c r="N2960" i="2"/>
  <c r="N2978" i="2"/>
  <c r="N3001" i="2"/>
  <c r="N3024" i="2"/>
  <c r="N3042" i="2"/>
  <c r="N3061" i="2"/>
  <c r="N3077" i="2"/>
  <c r="N3093" i="2"/>
  <c r="N3109" i="2"/>
  <c r="N3125" i="2"/>
  <c r="N3141" i="2"/>
  <c r="N3157" i="2"/>
  <c r="N3173" i="2"/>
  <c r="N3189" i="2"/>
  <c r="N3205" i="2"/>
  <c r="N3221" i="2"/>
  <c r="N3237" i="2"/>
  <c r="N3253" i="2"/>
  <c r="N3269" i="2"/>
  <c r="N3285" i="2"/>
  <c r="N3298" i="2"/>
  <c r="N3312" i="2"/>
  <c r="N3325" i="2"/>
  <c r="N3337" i="2"/>
  <c r="N3351" i="2"/>
  <c r="N3362" i="2"/>
  <c r="N3371" i="2"/>
  <c r="N3379" i="2"/>
  <c r="N3387" i="2"/>
  <c r="N3395" i="2"/>
  <c r="N3403" i="2"/>
  <c r="N3411" i="2"/>
  <c r="N3419" i="2"/>
  <c r="N3427" i="2"/>
  <c r="N3435" i="2"/>
  <c r="N3443" i="2"/>
  <c r="N3451" i="2"/>
  <c r="N3459" i="2"/>
  <c r="N3467" i="2"/>
  <c r="N3475" i="2"/>
  <c r="N3483" i="2"/>
  <c r="N3491" i="2"/>
  <c r="N3499" i="2"/>
  <c r="N3507" i="2"/>
  <c r="N3515" i="2"/>
  <c r="N3523" i="2"/>
  <c r="N3531" i="2"/>
  <c r="N3539" i="2"/>
  <c r="N3547" i="2"/>
  <c r="N3555" i="2"/>
  <c r="N3563" i="2"/>
  <c r="N3571" i="2"/>
  <c r="N3579" i="2"/>
  <c r="N3587" i="2"/>
  <c r="N3595" i="2"/>
  <c r="N3603" i="2"/>
  <c r="N3611" i="2"/>
  <c r="N3619" i="2"/>
  <c r="N3627" i="2"/>
  <c r="N3635" i="2"/>
  <c r="N3643" i="2"/>
  <c r="N3651" i="2"/>
  <c r="N3659" i="2"/>
  <c r="N3667" i="2"/>
  <c r="N3675" i="2"/>
  <c r="N3683" i="2"/>
  <c r="N3691" i="2"/>
  <c r="N3699" i="2"/>
  <c r="N3707" i="2"/>
  <c r="N3715" i="2"/>
  <c r="N3723" i="2"/>
  <c r="N3731" i="2"/>
  <c r="N3739" i="2"/>
  <c r="N3747" i="2"/>
  <c r="N3755" i="2"/>
  <c r="N3763" i="2"/>
  <c r="N2488" i="2"/>
  <c r="N2687" i="2"/>
  <c r="N2779" i="2"/>
  <c r="N2818" i="2"/>
  <c r="N2850" i="2"/>
  <c r="N2874" i="2"/>
  <c r="N2897" i="2"/>
  <c r="N2920" i="2"/>
  <c r="N2938" i="2"/>
  <c r="N2961" i="2"/>
  <c r="N2984" i="2"/>
  <c r="N3002" i="2"/>
  <c r="N3025" i="2"/>
  <c r="N3048" i="2"/>
  <c r="N3064" i="2"/>
  <c r="N3080" i="2"/>
  <c r="N3096" i="2"/>
  <c r="N3112" i="2"/>
  <c r="N3128" i="2"/>
  <c r="N3144" i="2"/>
  <c r="N3160" i="2"/>
  <c r="N3176" i="2"/>
  <c r="N3192" i="2"/>
  <c r="N3208" i="2"/>
  <c r="N3224" i="2"/>
  <c r="N3240" i="2"/>
  <c r="N3256" i="2"/>
  <c r="N3272" i="2"/>
  <c r="N3288" i="2"/>
  <c r="N3301" i="2"/>
  <c r="N3313" i="2"/>
  <c r="N3327" i="2"/>
  <c r="N3338" i="2"/>
  <c r="N3352" i="2"/>
  <c r="N3363" i="2"/>
  <c r="N3372" i="2"/>
  <c r="N3380" i="2"/>
  <c r="N3388" i="2"/>
  <c r="N3396" i="2"/>
  <c r="N3404" i="2"/>
  <c r="N3412" i="2"/>
  <c r="N3420" i="2"/>
  <c r="N3428" i="2"/>
  <c r="N3436" i="2"/>
  <c r="N3444" i="2"/>
  <c r="N3452" i="2"/>
  <c r="N3460" i="2"/>
  <c r="N3468" i="2"/>
  <c r="N3476" i="2"/>
  <c r="N3484" i="2"/>
  <c r="N3492" i="2"/>
  <c r="N3500" i="2"/>
  <c r="N3508" i="2"/>
  <c r="N3516" i="2"/>
  <c r="N3524" i="2"/>
  <c r="N3532" i="2"/>
  <c r="N3540" i="2"/>
  <c r="N3548" i="2"/>
  <c r="N3556" i="2"/>
  <c r="N3564" i="2"/>
  <c r="N3572" i="2"/>
  <c r="N3580" i="2"/>
  <c r="N3588" i="2"/>
  <c r="N3596" i="2"/>
  <c r="N3604" i="2"/>
  <c r="N3612" i="2"/>
  <c r="N3620" i="2"/>
  <c r="N3628" i="2"/>
  <c r="N3636" i="2"/>
  <c r="N3644" i="2"/>
  <c r="N3652" i="2"/>
  <c r="N3660" i="2"/>
  <c r="N3668" i="2"/>
  <c r="N3676" i="2"/>
  <c r="N3684" i="2"/>
  <c r="N3692" i="2"/>
  <c r="N3700" i="2"/>
  <c r="N3708" i="2"/>
  <c r="N2921" i="2"/>
  <c r="N3081" i="2"/>
  <c r="N3209" i="2"/>
  <c r="N3328" i="2"/>
  <c r="N3405" i="2"/>
  <c r="N3469" i="2"/>
  <c r="N3533" i="2"/>
  <c r="N3597" i="2"/>
  <c r="N3661" i="2"/>
  <c r="N3717" i="2"/>
  <c r="N3749" i="2"/>
  <c r="N3779" i="2"/>
  <c r="N3797" i="2"/>
  <c r="N3820" i="2"/>
  <c r="N3843" i="2"/>
  <c r="N3860" i="2"/>
  <c r="N3876" i="2"/>
  <c r="N3892" i="2"/>
  <c r="N3908" i="2"/>
  <c r="N3924" i="2"/>
  <c r="N3933" i="2"/>
  <c r="N3942" i="2"/>
  <c r="N3950" i="2"/>
  <c r="N3958" i="2"/>
  <c r="N3966" i="2"/>
  <c r="N3974" i="2"/>
  <c r="N3982" i="2"/>
  <c r="N3990" i="2"/>
  <c r="N3998" i="2"/>
  <c r="N4006" i="2"/>
  <c r="N4014" i="2"/>
  <c r="N4022" i="2"/>
  <c r="N4030" i="2"/>
  <c r="N4038" i="2"/>
  <c r="N4046" i="2"/>
  <c r="N4054" i="2"/>
  <c r="N4062" i="2"/>
  <c r="N4070" i="2"/>
  <c r="N4078" i="2"/>
  <c r="N4086" i="2"/>
  <c r="N4094" i="2"/>
  <c r="N4102" i="2"/>
  <c r="N4110" i="2"/>
  <c r="N4118" i="2"/>
  <c r="N4126" i="2"/>
  <c r="N4134" i="2"/>
  <c r="N4142" i="2"/>
  <c r="N4150" i="2"/>
  <c r="N4158" i="2"/>
  <c r="N4166" i="2"/>
  <c r="N4174" i="2"/>
  <c r="N4182" i="2"/>
  <c r="N4190" i="2"/>
  <c r="N4198" i="2"/>
  <c r="N4206" i="2"/>
  <c r="N4214" i="2"/>
  <c r="N4222" i="2"/>
  <c r="N4230" i="2"/>
  <c r="N4238" i="2"/>
  <c r="N4246" i="2"/>
  <c r="N4254" i="2"/>
  <c r="N4262" i="2"/>
  <c r="N4270" i="2"/>
  <c r="N4278" i="2"/>
  <c r="N4286" i="2"/>
  <c r="N4294" i="2"/>
  <c r="N4302" i="2"/>
  <c r="N4310" i="2"/>
  <c r="N4318" i="2"/>
  <c r="N4326" i="2"/>
  <c r="N4334" i="2"/>
  <c r="N4342" i="2"/>
  <c r="N4350" i="2"/>
  <c r="N2544" i="2"/>
  <c r="N2944" i="2"/>
  <c r="N3097" i="2"/>
  <c r="N3225" i="2"/>
  <c r="N3341" i="2"/>
  <c r="N3413" i="2"/>
  <c r="N3477" i="2"/>
  <c r="N3541" i="2"/>
  <c r="N3605" i="2"/>
  <c r="N3669" i="2"/>
  <c r="N3724" i="2"/>
  <c r="N3756" i="2"/>
  <c r="N3780" i="2"/>
  <c r="N3803" i="2"/>
  <c r="N3821" i="2"/>
  <c r="N3844" i="2"/>
  <c r="N3861" i="2"/>
  <c r="N3877" i="2"/>
  <c r="N3893" i="2"/>
  <c r="N3909" i="2"/>
  <c r="N3925" i="2"/>
  <c r="N3935" i="2"/>
  <c r="N3943" i="2"/>
  <c r="N3951" i="2"/>
  <c r="N3959" i="2"/>
  <c r="N3967" i="2"/>
  <c r="N3975" i="2"/>
  <c r="N3983" i="2"/>
  <c r="N3991" i="2"/>
  <c r="N3999" i="2"/>
  <c r="N4007" i="2"/>
  <c r="N4015" i="2"/>
  <c r="N4023" i="2"/>
  <c r="N4031" i="2"/>
  <c r="N4039" i="2"/>
  <c r="N4047" i="2"/>
  <c r="N4055" i="2"/>
  <c r="N4063" i="2"/>
  <c r="N4071" i="2"/>
  <c r="N4079" i="2"/>
  <c r="N4087" i="2"/>
  <c r="N4095" i="2"/>
  <c r="N4103" i="2"/>
  <c r="N4111" i="2"/>
  <c r="N4119" i="2"/>
  <c r="N4127" i="2"/>
  <c r="N4135" i="2"/>
  <c r="N4143" i="2"/>
  <c r="N4151" i="2"/>
  <c r="N4159" i="2"/>
  <c r="N4167" i="2"/>
  <c r="N4175" i="2"/>
  <c r="N4183" i="2"/>
  <c r="N4191" i="2"/>
  <c r="N4199" i="2"/>
  <c r="N4207" i="2"/>
  <c r="N4215" i="2"/>
  <c r="N4223" i="2"/>
  <c r="N4231" i="2"/>
  <c r="N4239" i="2"/>
  <c r="N4247" i="2"/>
  <c r="N4255" i="2"/>
  <c r="N4263" i="2"/>
  <c r="N4271" i="2"/>
  <c r="N4279" i="2"/>
  <c r="N4287" i="2"/>
  <c r="N4295" i="2"/>
  <c r="N4303" i="2"/>
  <c r="N4311" i="2"/>
  <c r="N4319" i="2"/>
  <c r="N4327" i="2"/>
  <c r="N4335" i="2"/>
  <c r="N4343" i="2"/>
  <c r="N4351" i="2"/>
  <c r="N4359" i="2"/>
  <c r="N4367" i="2"/>
  <c r="N4375" i="2"/>
  <c r="N4383" i="2"/>
  <c r="N4391" i="2"/>
  <c r="N4399" i="2"/>
  <c r="N4407" i="2"/>
  <c r="N4415" i="2"/>
  <c r="N4423" i="2"/>
  <c r="N4431" i="2"/>
  <c r="N4439" i="2"/>
  <c r="N4447" i="2"/>
  <c r="N2712" i="2"/>
  <c r="N2962" i="2"/>
  <c r="N3113" i="2"/>
  <c r="N3241" i="2"/>
  <c r="N3353" i="2"/>
  <c r="N3421" i="2"/>
  <c r="N3485" i="2"/>
  <c r="N3549" i="2"/>
  <c r="N3613" i="2"/>
  <c r="N3677" i="2"/>
  <c r="N3725" i="2"/>
  <c r="N3757" i="2"/>
  <c r="N3781" i="2"/>
  <c r="N3804" i="2"/>
  <c r="N3827" i="2"/>
  <c r="N3845" i="2"/>
  <c r="N3865" i="2"/>
  <c r="N3881" i="2"/>
  <c r="N3897" i="2"/>
  <c r="N3913" i="2"/>
  <c r="N3927" i="2"/>
  <c r="N3936" i="2"/>
  <c r="N3944" i="2"/>
  <c r="N3952" i="2"/>
  <c r="N3960" i="2"/>
  <c r="N3968" i="2"/>
  <c r="N3976" i="2"/>
  <c r="N3984" i="2"/>
  <c r="N3992" i="2"/>
  <c r="N4000" i="2"/>
  <c r="N4008" i="2"/>
  <c r="N4016" i="2"/>
  <c r="N4024" i="2"/>
  <c r="N4032" i="2"/>
  <c r="N4040" i="2"/>
  <c r="N4048" i="2"/>
  <c r="N4056" i="2"/>
  <c r="N4064" i="2"/>
  <c r="N4072" i="2"/>
  <c r="N4080" i="2"/>
  <c r="N4088" i="2"/>
  <c r="N4096" i="2"/>
  <c r="N4104" i="2"/>
  <c r="N4112" i="2"/>
  <c r="N4120" i="2"/>
  <c r="N4128" i="2"/>
  <c r="N4136" i="2"/>
  <c r="N4144" i="2"/>
  <c r="N4152" i="2"/>
  <c r="N4160" i="2"/>
  <c r="N4168" i="2"/>
  <c r="N4176" i="2"/>
  <c r="N4184" i="2"/>
  <c r="N4192" i="2"/>
  <c r="N4200" i="2"/>
  <c r="N4208" i="2"/>
  <c r="N4216" i="2"/>
  <c r="N4224" i="2"/>
  <c r="N4232" i="2"/>
  <c r="N4240" i="2"/>
  <c r="N4248" i="2"/>
  <c r="N4256" i="2"/>
  <c r="N4264" i="2"/>
  <c r="N4272" i="2"/>
  <c r="N4280" i="2"/>
  <c r="N4288" i="2"/>
  <c r="N4296" i="2"/>
  <c r="N2792" i="2"/>
  <c r="N2985" i="2"/>
  <c r="N3129" i="2"/>
  <c r="N3257" i="2"/>
  <c r="N3364" i="2"/>
  <c r="N3429" i="2"/>
  <c r="N3493" i="2"/>
  <c r="N3557" i="2"/>
  <c r="N3621" i="2"/>
  <c r="N3685" i="2"/>
  <c r="N3732" i="2"/>
  <c r="N3764" i="2"/>
  <c r="N3787" i="2"/>
  <c r="N3805" i="2"/>
  <c r="N3828" i="2"/>
  <c r="N3851" i="2"/>
  <c r="N3867" i="2"/>
  <c r="N3883" i="2"/>
  <c r="N3899" i="2"/>
  <c r="N3915" i="2"/>
  <c r="N3928" i="2"/>
  <c r="N3937" i="2"/>
  <c r="N3945" i="2"/>
  <c r="N3953" i="2"/>
  <c r="N3961" i="2"/>
  <c r="N3969" i="2"/>
  <c r="N3977" i="2"/>
  <c r="N3985" i="2"/>
  <c r="N3993" i="2"/>
  <c r="N4001" i="2"/>
  <c r="N4009" i="2"/>
  <c r="N4017" i="2"/>
  <c r="N4025" i="2"/>
  <c r="N4033" i="2"/>
  <c r="N4041" i="2"/>
  <c r="N4049" i="2"/>
  <c r="N4057" i="2"/>
  <c r="N4065" i="2"/>
  <c r="N4073" i="2"/>
  <c r="N4081" i="2"/>
  <c r="N4089" i="2"/>
  <c r="N4097" i="2"/>
  <c r="N4105" i="2"/>
  <c r="N4113" i="2"/>
  <c r="N4121" i="2"/>
  <c r="N4129" i="2"/>
  <c r="N4137" i="2"/>
  <c r="N4145" i="2"/>
  <c r="N4153" i="2"/>
  <c r="N4161" i="2"/>
  <c r="N4169" i="2"/>
  <c r="N4177" i="2"/>
  <c r="N4185" i="2"/>
  <c r="N4193" i="2"/>
  <c r="N4201" i="2"/>
  <c r="N4209" i="2"/>
  <c r="N4217" i="2"/>
  <c r="N4225" i="2"/>
  <c r="N4233" i="2"/>
  <c r="N4241" i="2"/>
  <c r="N4249" i="2"/>
  <c r="N4257" i="2"/>
  <c r="N4265" i="2"/>
  <c r="N4273" i="2"/>
  <c r="N4281" i="2"/>
  <c r="N4289" i="2"/>
  <c r="N4297" i="2"/>
  <c r="N4305" i="2"/>
  <c r="N4313" i="2"/>
  <c r="N4321" i="2"/>
  <c r="N4329" i="2"/>
  <c r="N4337" i="2"/>
  <c r="N4345" i="2"/>
  <c r="N2825" i="2"/>
  <c r="N3008" i="2"/>
  <c r="N3145" i="2"/>
  <c r="N3273" i="2"/>
  <c r="N3373" i="2"/>
  <c r="N3437" i="2"/>
  <c r="N3501" i="2"/>
  <c r="N3565" i="2"/>
  <c r="N3629" i="2"/>
  <c r="N3693" i="2"/>
  <c r="N3733" i="2"/>
  <c r="N3765" i="2"/>
  <c r="N3788" i="2"/>
  <c r="N3811" i="2"/>
  <c r="N3829" i="2"/>
  <c r="N3852" i="2"/>
  <c r="N3868" i="2"/>
  <c r="N3884" i="2"/>
  <c r="N3900" i="2"/>
  <c r="N3916" i="2"/>
  <c r="N3929" i="2"/>
  <c r="N3938" i="2"/>
  <c r="N3946" i="2"/>
  <c r="N3954" i="2"/>
  <c r="N3962" i="2"/>
  <c r="N3970" i="2"/>
  <c r="N3978" i="2"/>
  <c r="N3986" i="2"/>
  <c r="N3994" i="2"/>
  <c r="N4002" i="2"/>
  <c r="N4010" i="2"/>
  <c r="N4018" i="2"/>
  <c r="N4026" i="2"/>
  <c r="N4034" i="2"/>
  <c r="N4042" i="2"/>
  <c r="N4050" i="2"/>
  <c r="N4058" i="2"/>
  <c r="N4066" i="2"/>
  <c r="N4074" i="2"/>
  <c r="N4082" i="2"/>
  <c r="N4090" i="2"/>
  <c r="N4098" i="2"/>
  <c r="N4106" i="2"/>
  <c r="N4114" i="2"/>
  <c r="N4122" i="2"/>
  <c r="N4130" i="2"/>
  <c r="N4138" i="2"/>
  <c r="N4146" i="2"/>
  <c r="N4154" i="2"/>
  <c r="N4162" i="2"/>
  <c r="N4170" i="2"/>
  <c r="N4178" i="2"/>
  <c r="N4186" i="2"/>
  <c r="N4194" i="2"/>
  <c r="N4202" i="2"/>
  <c r="N4210" i="2"/>
  <c r="N4218" i="2"/>
  <c r="N4226" i="2"/>
  <c r="N4234" i="2"/>
  <c r="N4242" i="2"/>
  <c r="N4250" i="2"/>
  <c r="N4258" i="2"/>
  <c r="N4266" i="2"/>
  <c r="N4274" i="2"/>
  <c r="N4282" i="2"/>
  <c r="N4290" i="2"/>
  <c r="N4298" i="2"/>
  <c r="N4306" i="2"/>
  <c r="N4314" i="2"/>
  <c r="N4322" i="2"/>
  <c r="N4330" i="2"/>
  <c r="N4338" i="2"/>
  <c r="N4346" i="2"/>
  <c r="N4354" i="2"/>
  <c r="N2857" i="2"/>
  <c r="N3026" i="2"/>
  <c r="N3161" i="2"/>
  <c r="N3289" i="2"/>
  <c r="N3381" i="2"/>
  <c r="N3445" i="2"/>
  <c r="N3509" i="2"/>
  <c r="N3573" i="2"/>
  <c r="N3637" i="2"/>
  <c r="N3701" i="2"/>
  <c r="N3740" i="2"/>
  <c r="N3771" i="2"/>
  <c r="N3789" i="2"/>
  <c r="N3812" i="2"/>
  <c r="N3835" i="2"/>
  <c r="N3853" i="2"/>
  <c r="N3869" i="2"/>
  <c r="N3885" i="2"/>
  <c r="N3901" i="2"/>
  <c r="N3917" i="2"/>
  <c r="N3930" i="2"/>
  <c r="N2880" i="2"/>
  <c r="N3049" i="2"/>
  <c r="N3177" i="2"/>
  <c r="N3303" i="2"/>
  <c r="N3389" i="2"/>
  <c r="N3453" i="2"/>
  <c r="N3517" i="2"/>
  <c r="N3581" i="2"/>
  <c r="N3645" i="2"/>
  <c r="N3709" i="2"/>
  <c r="N3741" i="2"/>
  <c r="N3772" i="2"/>
  <c r="N3795" i="2"/>
  <c r="N3813" i="2"/>
  <c r="N3836" i="2"/>
  <c r="N3857" i="2"/>
  <c r="N3873" i="2"/>
  <c r="N3889" i="2"/>
  <c r="N3905" i="2"/>
  <c r="N3921" i="2"/>
  <c r="N3931" i="2"/>
  <c r="N3940" i="2"/>
  <c r="N3948" i="2"/>
  <c r="N3956" i="2"/>
  <c r="N3964" i="2"/>
  <c r="N3972" i="2"/>
  <c r="N3980" i="2"/>
  <c r="N3988" i="2"/>
  <c r="N3996" i="2"/>
  <c r="N4004" i="2"/>
  <c r="N4012" i="2"/>
  <c r="N4020" i="2"/>
  <c r="N4028" i="2"/>
  <c r="N4036" i="2"/>
  <c r="N4044" i="2"/>
  <c r="N4052" i="2"/>
  <c r="N4060" i="2"/>
  <c r="N4068" i="2"/>
  <c r="N4076" i="2"/>
  <c r="N4084" i="2"/>
  <c r="N4092" i="2"/>
  <c r="N4100" i="2"/>
  <c r="N4108" i="2"/>
  <c r="N4116" i="2"/>
  <c r="N4124" i="2"/>
  <c r="N4132" i="2"/>
  <c r="N4140" i="2"/>
  <c r="N4148" i="2"/>
  <c r="N4156" i="2"/>
  <c r="N4164" i="2"/>
  <c r="N4172" i="2"/>
  <c r="N4180" i="2"/>
  <c r="N4188" i="2"/>
  <c r="N4196" i="2"/>
  <c r="N4204" i="2"/>
  <c r="N4212" i="2"/>
  <c r="N4220" i="2"/>
  <c r="N4228" i="2"/>
  <c r="N4236" i="2"/>
  <c r="N4244" i="2"/>
  <c r="N4252" i="2"/>
  <c r="N4260" i="2"/>
  <c r="N4268" i="2"/>
  <c r="N4276" i="2"/>
  <c r="N4284" i="2"/>
  <c r="N4292" i="2"/>
  <c r="N4300" i="2"/>
  <c r="N4308" i="2"/>
  <c r="N4316" i="2"/>
  <c r="N4324" i="2"/>
  <c r="N4332" i="2"/>
  <c r="N4340" i="2"/>
  <c r="N4348" i="2"/>
  <c r="N4356" i="2"/>
  <c r="N4364" i="2"/>
  <c r="N4372" i="2"/>
  <c r="N4380" i="2"/>
  <c r="N4388" i="2"/>
  <c r="N4396" i="2"/>
  <c r="N4404" i="2"/>
  <c r="N4412" i="2"/>
  <c r="N4420" i="2"/>
  <c r="N4428" i="2"/>
  <c r="N4436" i="2"/>
  <c r="N4444" i="2"/>
  <c r="N3589" i="2"/>
  <c r="N3859" i="2"/>
  <c r="N3947" i="2"/>
  <c r="N3979" i="2"/>
  <c r="N4011" i="2"/>
  <c r="N4043" i="2"/>
  <c r="N4075" i="2"/>
  <c r="N4107" i="2"/>
  <c r="N4139" i="2"/>
  <c r="N4171" i="2"/>
  <c r="N4203" i="2"/>
  <c r="N4235" i="2"/>
  <c r="N4267" i="2"/>
  <c r="N4299" i="2"/>
  <c r="N4320" i="2"/>
  <c r="N4341" i="2"/>
  <c r="N4358" i="2"/>
  <c r="N4369" i="2"/>
  <c r="N4379" i="2"/>
  <c r="N4390" i="2"/>
  <c r="N4401" i="2"/>
  <c r="N4411" i="2"/>
  <c r="N4422" i="2"/>
  <c r="N4433" i="2"/>
  <c r="N4443" i="2"/>
  <c r="N4453" i="2"/>
  <c r="N4461" i="2"/>
  <c r="N4469" i="2"/>
  <c r="N4477" i="2"/>
  <c r="N4485" i="2"/>
  <c r="N4493" i="2"/>
  <c r="N4501" i="2"/>
  <c r="N4509" i="2"/>
  <c r="N4517" i="2"/>
  <c r="N4525" i="2"/>
  <c r="N4533" i="2"/>
  <c r="N4541" i="2"/>
  <c r="N4549" i="2"/>
  <c r="N4557" i="2"/>
  <c r="N4565" i="2"/>
  <c r="N4573" i="2"/>
  <c r="N4581" i="2"/>
  <c r="N4589" i="2"/>
  <c r="N4597" i="2"/>
  <c r="N4605" i="2"/>
  <c r="N4613" i="2"/>
  <c r="N4621" i="2"/>
  <c r="N4629" i="2"/>
  <c r="N4637" i="2"/>
  <c r="N4645" i="2"/>
  <c r="N4653" i="2"/>
  <c r="N4661" i="2"/>
  <c r="N4669" i="2"/>
  <c r="N4677" i="2"/>
  <c r="N4685" i="2"/>
  <c r="N4693" i="2"/>
  <c r="N4701" i="2"/>
  <c r="N4709" i="2"/>
  <c r="N4717" i="2"/>
  <c r="N4725" i="2"/>
  <c r="N4733" i="2"/>
  <c r="N4741" i="2"/>
  <c r="N4749" i="2"/>
  <c r="N4757" i="2"/>
  <c r="N4765" i="2"/>
  <c r="N4773" i="2"/>
  <c r="N4781" i="2"/>
  <c r="N4789" i="2"/>
  <c r="N4797" i="2"/>
  <c r="N4805" i="2"/>
  <c r="N4813" i="2"/>
  <c r="N4821" i="2"/>
  <c r="N4829" i="2"/>
  <c r="N4837" i="2"/>
  <c r="N4845" i="2"/>
  <c r="N4853" i="2"/>
  <c r="N4861" i="2"/>
  <c r="N4869" i="2"/>
  <c r="N4877" i="2"/>
  <c r="N4885" i="2"/>
  <c r="N4893" i="2"/>
  <c r="N4901" i="2"/>
  <c r="N4909" i="2"/>
  <c r="N4917" i="2"/>
  <c r="N4925" i="2"/>
  <c r="N4933" i="2"/>
  <c r="N4941" i="2"/>
  <c r="N4949" i="2"/>
  <c r="N4957" i="2"/>
  <c r="N4965" i="2"/>
  <c r="N4973" i="2"/>
  <c r="N4981" i="2"/>
  <c r="N4989" i="2"/>
  <c r="N4997" i="2"/>
  <c r="N2898" i="2"/>
  <c r="N3653" i="2"/>
  <c r="N3875" i="2"/>
  <c r="N3949" i="2"/>
  <c r="N3981" i="2"/>
  <c r="N4013" i="2"/>
  <c r="N4045" i="2"/>
  <c r="N4077" i="2"/>
  <c r="N4109" i="2"/>
  <c r="N4141" i="2"/>
  <c r="N4173" i="2"/>
  <c r="N4205" i="2"/>
  <c r="N4237" i="2"/>
  <c r="N4269" i="2"/>
  <c r="N4301" i="2"/>
  <c r="N4323" i="2"/>
  <c r="N4344" i="2"/>
  <c r="N4360" i="2"/>
  <c r="N4370" i="2"/>
  <c r="N4381" i="2"/>
  <c r="N4392" i="2"/>
  <c r="N4402" i="2"/>
  <c r="N4413" i="2"/>
  <c r="N4424" i="2"/>
  <c r="N4434" i="2"/>
  <c r="N4445" i="2"/>
  <c r="N4454" i="2"/>
  <c r="N4462" i="2"/>
  <c r="N4470" i="2"/>
  <c r="N4478" i="2"/>
  <c r="N4486" i="2"/>
  <c r="N4494" i="2"/>
  <c r="N4502" i="2"/>
  <c r="N4510" i="2"/>
  <c r="N4518" i="2"/>
  <c r="N4526" i="2"/>
  <c r="N4534" i="2"/>
  <c r="N4542" i="2"/>
  <c r="N4550" i="2"/>
  <c r="N4558" i="2"/>
  <c r="N4566" i="2"/>
  <c r="N4574" i="2"/>
  <c r="N4582" i="2"/>
  <c r="N4590" i="2"/>
  <c r="N4598" i="2"/>
  <c r="N4606" i="2"/>
  <c r="N4614" i="2"/>
  <c r="N4622" i="2"/>
  <c r="N4630" i="2"/>
  <c r="N4638" i="2"/>
  <c r="N4646" i="2"/>
  <c r="N4654" i="2"/>
  <c r="N4662" i="2"/>
  <c r="N4670" i="2"/>
  <c r="N4678" i="2"/>
  <c r="N4686" i="2"/>
  <c r="N4694" i="2"/>
  <c r="N4702" i="2"/>
  <c r="N4710" i="2"/>
  <c r="N4718" i="2"/>
  <c r="N4726" i="2"/>
  <c r="N4734" i="2"/>
  <c r="N4742" i="2"/>
  <c r="N4750" i="2"/>
  <c r="N4758" i="2"/>
  <c r="N4766" i="2"/>
  <c r="N4774" i="2"/>
  <c r="N4782" i="2"/>
  <c r="N4790" i="2"/>
  <c r="N4798" i="2"/>
  <c r="N4806" i="2"/>
  <c r="N4814" i="2"/>
  <c r="N4822" i="2"/>
  <c r="N4830" i="2"/>
  <c r="N4838" i="2"/>
  <c r="N4846" i="2"/>
  <c r="N4854" i="2"/>
  <c r="N4862" i="2"/>
  <c r="N4870" i="2"/>
  <c r="N4878" i="2"/>
  <c r="N4886" i="2"/>
  <c r="N4894" i="2"/>
  <c r="N4902" i="2"/>
  <c r="N4910" i="2"/>
  <c r="N4918" i="2"/>
  <c r="N4926" i="2"/>
  <c r="N4934" i="2"/>
  <c r="N4942" i="2"/>
  <c r="N4950" i="2"/>
  <c r="N4958" i="2"/>
  <c r="N4966" i="2"/>
  <c r="N4974" i="2"/>
  <c r="N4982" i="2"/>
  <c r="N4990" i="2"/>
  <c r="N4998" i="2"/>
  <c r="N3065" i="2"/>
  <c r="N3716" i="2"/>
  <c r="N3891" i="2"/>
  <c r="N3955" i="2"/>
  <c r="N3987" i="2"/>
  <c r="N4019" i="2"/>
  <c r="N4051" i="2"/>
  <c r="N4083" i="2"/>
  <c r="N4115" i="2"/>
  <c r="N4147" i="2"/>
  <c r="N4179" i="2"/>
  <c r="N4211" i="2"/>
  <c r="N4243" i="2"/>
  <c r="N4275" i="2"/>
  <c r="N4304" i="2"/>
  <c r="N4325" i="2"/>
  <c r="N4347" i="2"/>
  <c r="N4361" i="2"/>
  <c r="N4371" i="2"/>
  <c r="N4382" i="2"/>
  <c r="N4393" i="2"/>
  <c r="N4403" i="2"/>
  <c r="N4414" i="2"/>
  <c r="N4425" i="2"/>
  <c r="N4435" i="2"/>
  <c r="N4446" i="2"/>
  <c r="N4455" i="2"/>
  <c r="N4463" i="2"/>
  <c r="N4471" i="2"/>
  <c r="N4479" i="2"/>
  <c r="N4487" i="2"/>
  <c r="N4495" i="2"/>
  <c r="N4503" i="2"/>
  <c r="N4511" i="2"/>
  <c r="N4519" i="2"/>
  <c r="N4527" i="2"/>
  <c r="N4535" i="2"/>
  <c r="N4543" i="2"/>
  <c r="N4551" i="2"/>
  <c r="N4559" i="2"/>
  <c r="N4567" i="2"/>
  <c r="N4575" i="2"/>
  <c r="N4583" i="2"/>
  <c r="N4591" i="2"/>
  <c r="N4599" i="2"/>
  <c r="N4607" i="2"/>
  <c r="N4615" i="2"/>
  <c r="N4623" i="2"/>
  <c r="N4631" i="2"/>
  <c r="N4639" i="2"/>
  <c r="N4647" i="2"/>
  <c r="N4655" i="2"/>
  <c r="N4663" i="2"/>
  <c r="N4671" i="2"/>
  <c r="N4679" i="2"/>
  <c r="N4687" i="2"/>
  <c r="N4695" i="2"/>
  <c r="N4703" i="2"/>
  <c r="N4711" i="2"/>
  <c r="N4719" i="2"/>
  <c r="N4727" i="2"/>
  <c r="N4735" i="2"/>
  <c r="N4743" i="2"/>
  <c r="N4751" i="2"/>
  <c r="N4759" i="2"/>
  <c r="N4767" i="2"/>
  <c r="N4775" i="2"/>
  <c r="N4783" i="2"/>
  <c r="N4791" i="2"/>
  <c r="N4799" i="2"/>
  <c r="N4807" i="2"/>
  <c r="N4815" i="2"/>
  <c r="N4823" i="2"/>
  <c r="N4831" i="2"/>
  <c r="N4839" i="2"/>
  <c r="N4847" i="2"/>
  <c r="N4855" i="2"/>
  <c r="N4863" i="2"/>
  <c r="N4871" i="2"/>
  <c r="N4879" i="2"/>
  <c r="N4887" i="2"/>
  <c r="N4895" i="2"/>
  <c r="N4903" i="2"/>
  <c r="N4911" i="2"/>
  <c r="N4919" i="2"/>
  <c r="N4927" i="2"/>
  <c r="N4935" i="2"/>
  <c r="N4943" i="2"/>
  <c r="N4951" i="2"/>
  <c r="N4959" i="2"/>
  <c r="N4967" i="2"/>
  <c r="N4975" i="2"/>
  <c r="N4983" i="2"/>
  <c r="N4991" i="2"/>
  <c r="N4999" i="2"/>
  <c r="N3193" i="2"/>
  <c r="N3748" i="2"/>
  <c r="N3907" i="2"/>
  <c r="N3957" i="2"/>
  <c r="N3989" i="2"/>
  <c r="N4021" i="2"/>
  <c r="N4053" i="2"/>
  <c r="N4085" i="2"/>
  <c r="N4117" i="2"/>
  <c r="N4149" i="2"/>
  <c r="N4181" i="2"/>
  <c r="N4213" i="2"/>
  <c r="N4245" i="2"/>
  <c r="N4277" i="2"/>
  <c r="N4307" i="2"/>
  <c r="N4328" i="2"/>
  <c r="N4349" i="2"/>
  <c r="N4362" i="2"/>
  <c r="N4373" i="2"/>
  <c r="N4384" i="2"/>
  <c r="N4394" i="2"/>
  <c r="N4405" i="2"/>
  <c r="N4416" i="2"/>
  <c r="N4426" i="2"/>
  <c r="N4437" i="2"/>
  <c r="N4448" i="2"/>
  <c r="N4456" i="2"/>
  <c r="N4464" i="2"/>
  <c r="N4472" i="2"/>
  <c r="N4480" i="2"/>
  <c r="N4488" i="2"/>
  <c r="N4496" i="2"/>
  <c r="N4504" i="2"/>
  <c r="N4512" i="2"/>
  <c r="N4520" i="2"/>
  <c r="N4528" i="2"/>
  <c r="N4536" i="2"/>
  <c r="N4544" i="2"/>
  <c r="N4552" i="2"/>
  <c r="N4560" i="2"/>
  <c r="N4568" i="2"/>
  <c r="N4576" i="2"/>
  <c r="N4584" i="2"/>
  <c r="N4592" i="2"/>
  <c r="N4600" i="2"/>
  <c r="N4608" i="2"/>
  <c r="N4616" i="2"/>
  <c r="N4624" i="2"/>
  <c r="N4632" i="2"/>
  <c r="N4640" i="2"/>
  <c r="N4648" i="2"/>
  <c r="N4656" i="2"/>
  <c r="N4664" i="2"/>
  <c r="N4672" i="2"/>
  <c r="N4680" i="2"/>
  <c r="N4688" i="2"/>
  <c r="N4696" i="2"/>
  <c r="N4704" i="2"/>
  <c r="N4712" i="2"/>
  <c r="N4720" i="2"/>
  <c r="N4728" i="2"/>
  <c r="N4736" i="2"/>
  <c r="N4744" i="2"/>
  <c r="N4752" i="2"/>
  <c r="N4760" i="2"/>
  <c r="N4768" i="2"/>
  <c r="N4776" i="2"/>
  <c r="N4784" i="2"/>
  <c r="N4792" i="2"/>
  <c r="N4800" i="2"/>
  <c r="N4808" i="2"/>
  <c r="N4816" i="2"/>
  <c r="N4824" i="2"/>
  <c r="N4832" i="2"/>
  <c r="N4840" i="2"/>
  <c r="N4848" i="2"/>
  <c r="N4856" i="2"/>
  <c r="N4864" i="2"/>
  <c r="N4872" i="2"/>
  <c r="N4880" i="2"/>
  <c r="N4888" i="2"/>
  <c r="N4896" i="2"/>
  <c r="N4904" i="2"/>
  <c r="N4912" i="2"/>
  <c r="N4920" i="2"/>
  <c r="N4928" i="2"/>
  <c r="N4936" i="2"/>
  <c r="N4944" i="2"/>
  <c r="N4952" i="2"/>
  <c r="N4960" i="2"/>
  <c r="N4968" i="2"/>
  <c r="N4976" i="2"/>
  <c r="N4984" i="2"/>
  <c r="N4992" i="2"/>
  <c r="N3314" i="2"/>
  <c r="N3773" i="2"/>
  <c r="N3923" i="2"/>
  <c r="N3963" i="2"/>
  <c r="N3995" i="2"/>
  <c r="N4027" i="2"/>
  <c r="N4059" i="2"/>
  <c r="N4091" i="2"/>
  <c r="N4123" i="2"/>
  <c r="N4155" i="2"/>
  <c r="N4187" i="2"/>
  <c r="N4219" i="2"/>
  <c r="N4251" i="2"/>
  <c r="N4283" i="2"/>
  <c r="N4309" i="2"/>
  <c r="N4331" i="2"/>
  <c r="N4352" i="2"/>
  <c r="N4363" i="2"/>
  <c r="N4374" i="2"/>
  <c r="N4385" i="2"/>
  <c r="N4395" i="2"/>
  <c r="N4406" i="2"/>
  <c r="N4417" i="2"/>
  <c r="N4427" i="2"/>
  <c r="N4438" i="2"/>
  <c r="N4449" i="2"/>
  <c r="N4457" i="2"/>
  <c r="N4465" i="2"/>
  <c r="N4473" i="2"/>
  <c r="N4481" i="2"/>
  <c r="N4489" i="2"/>
  <c r="N4497" i="2"/>
  <c r="N4505" i="2"/>
  <c r="N4513" i="2"/>
  <c r="N4521" i="2"/>
  <c r="N4529" i="2"/>
  <c r="N4537" i="2"/>
  <c r="N4545" i="2"/>
  <c r="N4553" i="2"/>
  <c r="N4561" i="2"/>
  <c r="N4569" i="2"/>
  <c r="N4577" i="2"/>
  <c r="N4585" i="2"/>
  <c r="N4593" i="2"/>
  <c r="N4601" i="2"/>
  <c r="N4609" i="2"/>
  <c r="N4617" i="2"/>
  <c r="N4625" i="2"/>
  <c r="N4633" i="2"/>
  <c r="N4641" i="2"/>
  <c r="N4649" i="2"/>
  <c r="N4657" i="2"/>
  <c r="N4665" i="2"/>
  <c r="N4673" i="2"/>
  <c r="N4681" i="2"/>
  <c r="N4689" i="2"/>
  <c r="N4697" i="2"/>
  <c r="N4705" i="2"/>
  <c r="N4713" i="2"/>
  <c r="N4721" i="2"/>
  <c r="N4729" i="2"/>
  <c r="N4737" i="2"/>
  <c r="N4745" i="2"/>
  <c r="N4753" i="2"/>
  <c r="N4761" i="2"/>
  <c r="N4769" i="2"/>
  <c r="N4777" i="2"/>
  <c r="N4785" i="2"/>
  <c r="N4793" i="2"/>
  <c r="N4801" i="2"/>
  <c r="N4809" i="2"/>
  <c r="N4817" i="2"/>
  <c r="N4825" i="2"/>
  <c r="N4833" i="2"/>
  <c r="N4841" i="2"/>
  <c r="N4849" i="2"/>
  <c r="N4857" i="2"/>
  <c r="N4865" i="2"/>
  <c r="N4873" i="2"/>
  <c r="N4881" i="2"/>
  <c r="N4889" i="2"/>
  <c r="N4897" i="2"/>
  <c r="N4905" i="2"/>
  <c r="N4913" i="2"/>
  <c r="N4921" i="2"/>
  <c r="N4929" i="2"/>
  <c r="N4937" i="2"/>
  <c r="N4945" i="2"/>
  <c r="N4953" i="2"/>
  <c r="N4961" i="2"/>
  <c r="N4969" i="2"/>
  <c r="N4977" i="2"/>
  <c r="N4985" i="2"/>
  <c r="N4993" i="2"/>
  <c r="N3397" i="2"/>
  <c r="N3796" i="2"/>
  <c r="N3932" i="2"/>
  <c r="N3965" i="2"/>
  <c r="N3997" i="2"/>
  <c r="N4029" i="2"/>
  <c r="N4061" i="2"/>
  <c r="N4093" i="2"/>
  <c r="N4125" i="2"/>
  <c r="N4157" i="2"/>
  <c r="N4189" i="2"/>
  <c r="N4221" i="2"/>
  <c r="N4253" i="2"/>
  <c r="N4285" i="2"/>
  <c r="N4312" i="2"/>
  <c r="N4333" i="2"/>
  <c r="N4353" i="2"/>
  <c r="N4365" i="2"/>
  <c r="N4376" i="2"/>
  <c r="N4386" i="2"/>
  <c r="N4397" i="2"/>
  <c r="N4408" i="2"/>
  <c r="N4418" i="2"/>
  <c r="N4429" i="2"/>
  <c r="N4440" i="2"/>
  <c r="N4450" i="2"/>
  <c r="N4458" i="2"/>
  <c r="N4466" i="2"/>
  <c r="N4474" i="2"/>
  <c r="N4482" i="2"/>
  <c r="N4490" i="2"/>
  <c r="N4498" i="2"/>
  <c r="N4506" i="2"/>
  <c r="N4514" i="2"/>
  <c r="N4522" i="2"/>
  <c r="N4530" i="2"/>
  <c r="N4538" i="2"/>
  <c r="N4546" i="2"/>
  <c r="N4554" i="2"/>
  <c r="N4562" i="2"/>
  <c r="N4570" i="2"/>
  <c r="N4578" i="2"/>
  <c r="N4586" i="2"/>
  <c r="N4594" i="2"/>
  <c r="N4602" i="2"/>
  <c r="N4610" i="2"/>
  <c r="N4618" i="2"/>
  <c r="N4626" i="2"/>
  <c r="N4634" i="2"/>
  <c r="N4642" i="2"/>
  <c r="N4650" i="2"/>
  <c r="N4658" i="2"/>
  <c r="N4666" i="2"/>
  <c r="N4674" i="2"/>
  <c r="N4682" i="2"/>
  <c r="N4690" i="2"/>
  <c r="N4698" i="2"/>
  <c r="N4706" i="2"/>
  <c r="N4714" i="2"/>
  <c r="N4722" i="2"/>
  <c r="N4730" i="2"/>
  <c r="N4738" i="2"/>
  <c r="N4746" i="2"/>
  <c r="N4754" i="2"/>
  <c r="N4762" i="2"/>
  <c r="N4770" i="2"/>
  <c r="N4778" i="2"/>
  <c r="N4786" i="2"/>
  <c r="N4794" i="2"/>
  <c r="N4802" i="2"/>
  <c r="N4810" i="2"/>
  <c r="N4818" i="2"/>
  <c r="N4826" i="2"/>
  <c r="N4834" i="2"/>
  <c r="N4842" i="2"/>
  <c r="N4850" i="2"/>
  <c r="N4858" i="2"/>
  <c r="N4866" i="2"/>
  <c r="N4874" i="2"/>
  <c r="N4882" i="2"/>
  <c r="N4890" i="2"/>
  <c r="N4898" i="2"/>
  <c r="N4906" i="2"/>
  <c r="N4914" i="2"/>
  <c r="N4922" i="2"/>
  <c r="N4930" i="2"/>
  <c r="N4938" i="2"/>
  <c r="N4946" i="2"/>
  <c r="N4954" i="2"/>
  <c r="N4962" i="2"/>
  <c r="N4970" i="2"/>
  <c r="N4978" i="2"/>
  <c r="N4986" i="2"/>
  <c r="N4994" i="2"/>
  <c r="N3461" i="2"/>
  <c r="N3819" i="2"/>
  <c r="N3939" i="2"/>
  <c r="N3971" i="2"/>
  <c r="N4003" i="2"/>
  <c r="N4035" i="2"/>
  <c r="N4067" i="2"/>
  <c r="N4099" i="2"/>
  <c r="N4131" i="2"/>
  <c r="N4163" i="2"/>
  <c r="N4195" i="2"/>
  <c r="N4227" i="2"/>
  <c r="N4259" i="2"/>
  <c r="N4291" i="2"/>
  <c r="N4315" i="2"/>
  <c r="N4336" i="2"/>
  <c r="N4355" i="2"/>
  <c r="N4366" i="2"/>
  <c r="N4377" i="2"/>
  <c r="N4387" i="2"/>
  <c r="N4398" i="2"/>
  <c r="N4409" i="2"/>
  <c r="N4419" i="2"/>
  <c r="N4430" i="2"/>
  <c r="N4441" i="2"/>
  <c r="N4451" i="2"/>
  <c r="N4459" i="2"/>
  <c r="N4467" i="2"/>
  <c r="N4475" i="2"/>
  <c r="N4483" i="2"/>
  <c r="N4491" i="2"/>
  <c r="N4499" i="2"/>
  <c r="N4507" i="2"/>
  <c r="N4515" i="2"/>
  <c r="N4523" i="2"/>
  <c r="N4531" i="2"/>
  <c r="N4539" i="2"/>
  <c r="N4547" i="2"/>
  <c r="N4555" i="2"/>
  <c r="N4563" i="2"/>
  <c r="N4571" i="2"/>
  <c r="N4579" i="2"/>
  <c r="N4587" i="2"/>
  <c r="N4595" i="2"/>
  <c r="N4603" i="2"/>
  <c r="N4611" i="2"/>
  <c r="N4619" i="2"/>
  <c r="N4627" i="2"/>
  <c r="N4635" i="2"/>
  <c r="N4643" i="2"/>
  <c r="N4651" i="2"/>
  <c r="N4659" i="2"/>
  <c r="N4667" i="2"/>
  <c r="N4675" i="2"/>
  <c r="N4683" i="2"/>
  <c r="N4691" i="2"/>
  <c r="N4699" i="2"/>
  <c r="N4707" i="2"/>
  <c r="N4715" i="2"/>
  <c r="N4723" i="2"/>
  <c r="N4731" i="2"/>
  <c r="N4739" i="2"/>
  <c r="N4747" i="2"/>
  <c r="N4755" i="2"/>
  <c r="N4763" i="2"/>
  <c r="N4771" i="2"/>
  <c r="N4779" i="2"/>
  <c r="N4787" i="2"/>
  <c r="N4795" i="2"/>
  <c r="N4803" i="2"/>
  <c r="N4811" i="2"/>
  <c r="N4819" i="2"/>
  <c r="N4827" i="2"/>
  <c r="N4835" i="2"/>
  <c r="N4843" i="2"/>
  <c r="N4851" i="2"/>
  <c r="N4859" i="2"/>
  <c r="N4867" i="2"/>
  <c r="N4875" i="2"/>
  <c r="N4883" i="2"/>
  <c r="N4891" i="2"/>
  <c r="N4899" i="2"/>
  <c r="N4907" i="2"/>
  <c r="N4915" i="2"/>
  <c r="N4923" i="2"/>
  <c r="N4931" i="2"/>
  <c r="N4939" i="2"/>
  <c r="N4947" i="2"/>
  <c r="N4955" i="2"/>
  <c r="N4963" i="2"/>
  <c r="N4971" i="2"/>
  <c r="N4979" i="2"/>
  <c r="N4987" i="2"/>
  <c r="N4995" i="2"/>
  <c r="N3525" i="2"/>
  <c r="N3837" i="2"/>
  <c r="N3941" i="2"/>
  <c r="N3973" i="2"/>
  <c r="N4005" i="2"/>
  <c r="N4037" i="2"/>
  <c r="N4069" i="2"/>
  <c r="N4101" i="2"/>
  <c r="N4133" i="2"/>
  <c r="N4165" i="2"/>
  <c r="N4197" i="2"/>
  <c r="N4229" i="2"/>
  <c r="N4261" i="2"/>
  <c r="N4293" i="2"/>
  <c r="N4317" i="2"/>
  <c r="N4339" i="2"/>
  <c r="N4357" i="2"/>
  <c r="N4368" i="2"/>
  <c r="N4378" i="2"/>
  <c r="N4389" i="2"/>
  <c r="N4400" i="2"/>
  <c r="N4410" i="2"/>
  <c r="N4421" i="2"/>
  <c r="N4432" i="2"/>
  <c r="N4442" i="2"/>
  <c r="N4452" i="2"/>
  <c r="N4460" i="2"/>
  <c r="N4468" i="2"/>
  <c r="N4476" i="2"/>
  <c r="N4484" i="2"/>
  <c r="N4492" i="2"/>
  <c r="N4500" i="2"/>
  <c r="N4508" i="2"/>
  <c r="N4516" i="2"/>
  <c r="N4524" i="2"/>
  <c r="N4532" i="2"/>
  <c r="N4540" i="2"/>
  <c r="N4548" i="2"/>
  <c r="N4556" i="2"/>
  <c r="N4564" i="2"/>
  <c r="N4572" i="2"/>
  <c r="N4580" i="2"/>
  <c r="N4588" i="2"/>
  <c r="N4596" i="2"/>
  <c r="N4604" i="2"/>
  <c r="N4612" i="2"/>
  <c r="N4620" i="2"/>
  <c r="N4628" i="2"/>
  <c r="N4636" i="2"/>
  <c r="N4644" i="2"/>
  <c r="N4652" i="2"/>
  <c r="N4660" i="2"/>
  <c r="N4668" i="2"/>
  <c r="N4676" i="2"/>
  <c r="N4684" i="2"/>
  <c r="N4692" i="2"/>
  <c r="N4700" i="2"/>
  <c r="N4708" i="2"/>
  <c r="N4716" i="2"/>
  <c r="N4724" i="2"/>
  <c r="N4732" i="2"/>
  <c r="N4740" i="2"/>
  <c r="N4748" i="2"/>
  <c r="N4756" i="2"/>
  <c r="N4764" i="2"/>
  <c r="N4772" i="2"/>
  <c r="N4780" i="2"/>
  <c r="N4788" i="2"/>
  <c r="N4796" i="2"/>
  <c r="N4804" i="2"/>
  <c r="N4812" i="2"/>
  <c r="N4820" i="2"/>
  <c r="N4828" i="2"/>
  <c r="N4836" i="2"/>
  <c r="N4844" i="2"/>
  <c r="N4852" i="2"/>
  <c r="N4940" i="2"/>
  <c r="N4876" i="2"/>
  <c r="N4996" i="2"/>
  <c r="N4932" i="2"/>
  <c r="N4868" i="2"/>
  <c r="N4988" i="2"/>
  <c r="N4924" i="2"/>
  <c r="N4860" i="2"/>
  <c r="N4980" i="2"/>
  <c r="N4916" i="2"/>
  <c r="G34" i="11"/>
  <c r="H34" i="11"/>
  <c r="I34" i="11"/>
  <c r="B34" i="11"/>
  <c r="J34" i="11"/>
  <c r="C34" i="11"/>
  <c r="K34" i="11"/>
  <c r="D34" i="11"/>
  <c r="L34" i="11"/>
  <c r="E34" i="11"/>
  <c r="M34" i="11"/>
  <c r="G117" i="11"/>
  <c r="H117" i="11"/>
  <c r="I117" i="11"/>
  <c r="B117" i="11"/>
  <c r="J117" i="11"/>
  <c r="C117" i="11"/>
  <c r="K117" i="11"/>
  <c r="D117" i="11"/>
  <c r="L117" i="11"/>
  <c r="E117" i="11"/>
  <c r="M117" i="11"/>
  <c r="F117" i="11"/>
  <c r="B6" i="10"/>
  <c r="B138" i="10" s="1"/>
  <c r="D49" i="5"/>
  <c r="F49" i="5" s="1"/>
  <c r="B27" i="5"/>
  <c r="D55" i="5"/>
  <c r="I55" i="5" s="1"/>
  <c r="G81" i="5"/>
  <c r="J160" i="5"/>
  <c r="AB109" i="5"/>
  <c r="B39" i="5"/>
  <c r="B61" i="5"/>
  <c r="D97" i="5"/>
  <c r="G103" i="5"/>
  <c r="M57" i="5"/>
  <c r="P139" i="5"/>
  <c r="AE87" i="5"/>
  <c r="B41" i="5"/>
  <c r="B94" i="5"/>
  <c r="G131" i="5"/>
  <c r="S49" i="5"/>
  <c r="AH103" i="5"/>
  <c r="B110" i="5"/>
  <c r="D128" i="5"/>
  <c r="M124" i="5"/>
  <c r="S77" i="5"/>
  <c r="B57" i="5"/>
  <c r="B104" i="5"/>
  <c r="D31" i="5"/>
  <c r="I31" i="5" s="1"/>
  <c r="D72" i="5"/>
  <c r="M133" i="5"/>
  <c r="V41" i="5"/>
  <c r="B55" i="5"/>
  <c r="D79" i="5"/>
  <c r="F79" i="5" s="1"/>
  <c r="G47" i="5"/>
  <c r="P30" i="5"/>
  <c r="V80" i="5"/>
  <c r="B123" i="5"/>
  <c r="P63" i="5"/>
  <c r="Y95" i="5"/>
  <c r="G115" i="5"/>
  <c r="G98" i="5"/>
  <c r="M45" i="5"/>
  <c r="P98" i="5"/>
  <c r="Y60" i="5"/>
  <c r="Y36" i="5"/>
  <c r="AE36" i="5"/>
  <c r="V36" i="5"/>
  <c r="S36" i="5"/>
  <c r="J36" i="5"/>
  <c r="P36" i="5"/>
  <c r="AB36" i="5"/>
  <c r="M36" i="5"/>
  <c r="G36" i="5"/>
  <c r="AB107" i="5"/>
  <c r="S107" i="5"/>
  <c r="AH107" i="5"/>
  <c r="Y107" i="5"/>
  <c r="AE107" i="5"/>
  <c r="V107" i="5"/>
  <c r="M107" i="5"/>
  <c r="AB99" i="5"/>
  <c r="S99" i="5"/>
  <c r="AH99" i="5"/>
  <c r="Y99" i="5"/>
  <c r="V99" i="5"/>
  <c r="G99" i="5"/>
  <c r="M99" i="5"/>
  <c r="AE99" i="5"/>
  <c r="J99" i="5"/>
  <c r="P99" i="5"/>
  <c r="AH83" i="5"/>
  <c r="Y83" i="5"/>
  <c r="AE83" i="5"/>
  <c r="V83" i="5"/>
  <c r="AB83" i="5"/>
  <c r="J83" i="5"/>
  <c r="P83" i="5"/>
  <c r="AH75" i="5"/>
  <c r="Y75" i="5"/>
  <c r="AE75" i="5"/>
  <c r="V75" i="5"/>
  <c r="AB75" i="5"/>
  <c r="S75" i="5"/>
  <c r="J75" i="5"/>
  <c r="P75" i="5"/>
  <c r="Y67" i="5"/>
  <c r="AE67" i="5"/>
  <c r="V67" i="5"/>
  <c r="S67" i="5"/>
  <c r="AB67" i="5"/>
  <c r="J67" i="5"/>
  <c r="P67" i="5"/>
  <c r="M67" i="5"/>
  <c r="G67" i="5"/>
  <c r="AB121" i="5"/>
  <c r="S121" i="5"/>
  <c r="AH121" i="5"/>
  <c r="Y121" i="5"/>
  <c r="V121" i="5"/>
  <c r="AE121" i="5"/>
  <c r="M121" i="5"/>
  <c r="J121" i="5"/>
  <c r="P121" i="5"/>
  <c r="Y135" i="5"/>
  <c r="AE135" i="5"/>
  <c r="V135" i="5"/>
  <c r="S135" i="5"/>
  <c r="AH135" i="5"/>
  <c r="J135" i="5"/>
  <c r="AB135" i="5"/>
  <c r="D135" i="5"/>
  <c r="P135" i="5"/>
  <c r="G135" i="5"/>
  <c r="M135" i="5"/>
  <c r="AE93" i="5"/>
  <c r="AB154" i="5"/>
  <c r="S154" i="5"/>
  <c r="AH154" i="5"/>
  <c r="Y154" i="5"/>
  <c r="V154" i="5"/>
  <c r="M154" i="5"/>
  <c r="AE154" i="5"/>
  <c r="J154" i="5"/>
  <c r="D154" i="5"/>
  <c r="P154" i="5"/>
  <c r="B33" i="5"/>
  <c r="B45" i="5"/>
  <c r="F45" i="5" s="1"/>
  <c r="B56" i="5"/>
  <c r="B68" i="5"/>
  <c r="B75" i="5"/>
  <c r="B83" i="5"/>
  <c r="B102" i="5"/>
  <c r="B103" i="5"/>
  <c r="B131" i="5"/>
  <c r="D30" i="5"/>
  <c r="F30" i="5" s="1"/>
  <c r="D41" i="5"/>
  <c r="D54" i="5"/>
  <c r="D63" i="5"/>
  <c r="D71" i="5"/>
  <c r="D80" i="5"/>
  <c r="D88" i="5"/>
  <c r="D107" i="5"/>
  <c r="G77" i="5"/>
  <c r="G100" i="5"/>
  <c r="J30" i="5"/>
  <c r="J107" i="5"/>
  <c r="J153" i="5"/>
  <c r="M47" i="5"/>
  <c r="M85" i="5"/>
  <c r="M126" i="5"/>
  <c r="P100" i="5"/>
  <c r="V54" i="5"/>
  <c r="Y68" i="5"/>
  <c r="L20" i="5"/>
  <c r="V29" i="5"/>
  <c r="AB29" i="5"/>
  <c r="AH29" i="5"/>
  <c r="P29" i="5"/>
  <c r="AE29" i="5"/>
  <c r="M29" i="5"/>
  <c r="G29" i="5"/>
  <c r="Y29" i="5"/>
  <c r="J29" i="5"/>
  <c r="AH92" i="5"/>
  <c r="Y92" i="5"/>
  <c r="AE92" i="5"/>
  <c r="V92" i="5"/>
  <c r="AB92" i="5"/>
  <c r="S92" i="5"/>
  <c r="J92" i="5"/>
  <c r="P92" i="5"/>
  <c r="Y76" i="5"/>
  <c r="AE76" i="5"/>
  <c r="V76" i="5"/>
  <c r="S76" i="5"/>
  <c r="J76" i="5"/>
  <c r="P76" i="5"/>
  <c r="AB76" i="5"/>
  <c r="M76" i="5"/>
  <c r="G76" i="5"/>
  <c r="AE60" i="5"/>
  <c r="V60" i="5"/>
  <c r="X60" i="5" s="1"/>
  <c r="AB60" i="5"/>
  <c r="AH60" i="5"/>
  <c r="J60" i="5"/>
  <c r="P60" i="5"/>
  <c r="AB130" i="5"/>
  <c r="S130" i="5"/>
  <c r="AH130" i="5"/>
  <c r="Y130" i="5"/>
  <c r="AE130" i="5"/>
  <c r="G130" i="5"/>
  <c r="M130" i="5"/>
  <c r="D130" i="5"/>
  <c r="AE136" i="5"/>
  <c r="V136" i="5"/>
  <c r="AB136" i="5"/>
  <c r="AH136" i="5"/>
  <c r="S136" i="5"/>
  <c r="J136" i="5"/>
  <c r="P136" i="5"/>
  <c r="G136" i="5"/>
  <c r="AE137" i="5"/>
  <c r="V137" i="5"/>
  <c r="AB137" i="5"/>
  <c r="S137" i="5"/>
  <c r="Y137" i="5"/>
  <c r="AH137" i="5"/>
  <c r="D137" i="5"/>
  <c r="P137" i="5"/>
  <c r="G137" i="5"/>
  <c r="M137" i="5"/>
  <c r="S155" i="5"/>
  <c r="AH155" i="5"/>
  <c r="Y155" i="5"/>
  <c r="AE155" i="5"/>
  <c r="V155" i="5"/>
  <c r="M155" i="5"/>
  <c r="J155" i="5"/>
  <c r="D155" i="5"/>
  <c r="G155" i="5"/>
  <c r="S82" i="5"/>
  <c r="AH82" i="5"/>
  <c r="Y82" i="5"/>
  <c r="AD82" i="5" s="1"/>
  <c r="AE82" i="5"/>
  <c r="M82" i="5"/>
  <c r="G82" i="5"/>
  <c r="J82" i="5"/>
  <c r="V82" i="5"/>
  <c r="B37" i="5"/>
  <c r="AB42" i="5"/>
  <c r="S42" i="5"/>
  <c r="AH42" i="5"/>
  <c r="Y42" i="5"/>
  <c r="V42" i="5"/>
  <c r="AE42" i="5"/>
  <c r="M42" i="5"/>
  <c r="J42" i="5"/>
  <c r="P42" i="5"/>
  <c r="AE105" i="5"/>
  <c r="V105" i="5"/>
  <c r="AB105" i="5"/>
  <c r="S105" i="5"/>
  <c r="Y105" i="5"/>
  <c r="P105" i="5"/>
  <c r="G105" i="5"/>
  <c r="M105" i="5"/>
  <c r="AH105" i="5"/>
  <c r="V97" i="5"/>
  <c r="AB97" i="5"/>
  <c r="AH97" i="5"/>
  <c r="S97" i="5"/>
  <c r="P97" i="5"/>
  <c r="G97" i="5"/>
  <c r="M97" i="5"/>
  <c r="Y97" i="5"/>
  <c r="J97" i="5"/>
  <c r="AB89" i="5"/>
  <c r="S89" i="5"/>
  <c r="AH89" i="5"/>
  <c r="Y89" i="5"/>
  <c r="V89" i="5"/>
  <c r="M89" i="5"/>
  <c r="J89" i="5"/>
  <c r="AE89" i="5"/>
  <c r="P89" i="5"/>
  <c r="AB81" i="5"/>
  <c r="S81" i="5"/>
  <c r="AH81" i="5"/>
  <c r="Y81" i="5"/>
  <c r="V81" i="5"/>
  <c r="AE81" i="5"/>
  <c r="M81" i="5"/>
  <c r="J81" i="5"/>
  <c r="P81" i="5"/>
  <c r="S73" i="5"/>
  <c r="AH73" i="5"/>
  <c r="Y73" i="5"/>
  <c r="AE73" i="5"/>
  <c r="AG73" i="5" s="1"/>
  <c r="V73" i="5"/>
  <c r="M73" i="5"/>
  <c r="G73" i="5"/>
  <c r="J73" i="5"/>
  <c r="S65" i="5"/>
  <c r="AH65" i="5"/>
  <c r="Y65" i="5"/>
  <c r="AE65" i="5"/>
  <c r="M65" i="5"/>
  <c r="G65" i="5"/>
  <c r="AB65" i="5"/>
  <c r="V65" i="5"/>
  <c r="J65" i="5"/>
  <c r="AH57" i="5"/>
  <c r="Y57" i="5"/>
  <c r="AE57" i="5"/>
  <c r="V57" i="5"/>
  <c r="AB57" i="5"/>
  <c r="J57" i="5"/>
  <c r="P57" i="5"/>
  <c r="S57" i="5"/>
  <c r="AE127" i="5"/>
  <c r="V127" i="5"/>
  <c r="AB127" i="5"/>
  <c r="S127" i="5"/>
  <c r="Y127" i="5"/>
  <c r="D127" i="5"/>
  <c r="F127" i="5" s="1"/>
  <c r="P127" i="5"/>
  <c r="AH127" i="5"/>
  <c r="G127" i="5"/>
  <c r="M127" i="5"/>
  <c r="V119" i="5"/>
  <c r="AB119" i="5"/>
  <c r="S119" i="5"/>
  <c r="AH119" i="5"/>
  <c r="P119" i="5"/>
  <c r="AE119" i="5"/>
  <c r="G119" i="5"/>
  <c r="Y119" i="5"/>
  <c r="M119" i="5"/>
  <c r="J119" i="5"/>
  <c r="AH133" i="5"/>
  <c r="Y133" i="5"/>
  <c r="AE133" i="5"/>
  <c r="V133" i="5"/>
  <c r="AB133" i="5"/>
  <c r="S133" i="5"/>
  <c r="J133" i="5"/>
  <c r="D133" i="5"/>
  <c r="P133" i="5"/>
  <c r="G25" i="5"/>
  <c r="S34" i="5"/>
  <c r="AE160" i="5"/>
  <c r="V160" i="5"/>
  <c r="AB160" i="5"/>
  <c r="S160" i="5"/>
  <c r="Y160" i="5"/>
  <c r="P160" i="5"/>
  <c r="G160" i="5"/>
  <c r="AH160" i="5"/>
  <c r="M160" i="5"/>
  <c r="B36" i="5"/>
  <c r="B48" i="5"/>
  <c r="B60" i="5"/>
  <c r="B66" i="5"/>
  <c r="B89" i="5"/>
  <c r="B81" i="5"/>
  <c r="B99" i="5"/>
  <c r="B109" i="5"/>
  <c r="B120" i="5"/>
  <c r="B157" i="5"/>
  <c r="D33" i="5"/>
  <c r="D43" i="5"/>
  <c r="F43" i="5" s="1"/>
  <c r="D65" i="5"/>
  <c r="D73" i="5"/>
  <c r="D82" i="5"/>
  <c r="D90" i="5"/>
  <c r="D100" i="5"/>
  <c r="D109" i="5"/>
  <c r="D138" i="5"/>
  <c r="G60" i="5"/>
  <c r="G83" i="5"/>
  <c r="G107" i="5"/>
  <c r="J120" i="5"/>
  <c r="M60" i="5"/>
  <c r="M136" i="5"/>
  <c r="P73" i="5"/>
  <c r="P109" i="5"/>
  <c r="P155" i="5"/>
  <c r="S83" i="5"/>
  <c r="AB123" i="5"/>
  <c r="AE138" i="5"/>
  <c r="AH157" i="5"/>
  <c r="R16" i="5"/>
  <c r="U16" i="5"/>
  <c r="Y84" i="5"/>
  <c r="AE84" i="5"/>
  <c r="V84" i="5"/>
  <c r="S84" i="5"/>
  <c r="J84" i="5"/>
  <c r="AH84" i="5"/>
  <c r="P84" i="5"/>
  <c r="AB84" i="5"/>
  <c r="M84" i="5"/>
  <c r="G84" i="5"/>
  <c r="D29" i="5"/>
  <c r="AB98" i="5"/>
  <c r="S98" i="5"/>
  <c r="AH98" i="5"/>
  <c r="Y98" i="5"/>
  <c r="AE98" i="5"/>
  <c r="M98" i="5"/>
  <c r="V98" i="5"/>
  <c r="Y58" i="5"/>
  <c r="AE58" i="5"/>
  <c r="V58" i="5"/>
  <c r="S58" i="5"/>
  <c r="AH58" i="5"/>
  <c r="J58" i="5"/>
  <c r="AB58" i="5"/>
  <c r="P58" i="5"/>
  <c r="M58" i="5"/>
  <c r="G58" i="5"/>
  <c r="V128" i="5"/>
  <c r="AB128" i="5"/>
  <c r="S128" i="5"/>
  <c r="AH128" i="5"/>
  <c r="Y128" i="5"/>
  <c r="P128" i="5"/>
  <c r="G128" i="5"/>
  <c r="M128" i="5"/>
  <c r="J128" i="5"/>
  <c r="V161" i="5"/>
  <c r="AB161" i="5"/>
  <c r="S161" i="5"/>
  <c r="AH161" i="5"/>
  <c r="P161" i="5"/>
  <c r="AE161" i="5"/>
  <c r="G161" i="5"/>
  <c r="Y161" i="5"/>
  <c r="M161" i="5"/>
  <c r="J161" i="5"/>
  <c r="D161" i="5"/>
  <c r="B82" i="5"/>
  <c r="AE128" i="5"/>
  <c r="V49" i="5"/>
  <c r="AB49" i="5"/>
  <c r="AH49" i="5"/>
  <c r="Y49" i="5"/>
  <c r="P49" i="5"/>
  <c r="M49" i="5"/>
  <c r="G49" i="5"/>
  <c r="J49" i="5"/>
  <c r="AB41" i="5"/>
  <c r="S41" i="5"/>
  <c r="AH41" i="5"/>
  <c r="Y41" i="5"/>
  <c r="AE41" i="5"/>
  <c r="M41" i="5"/>
  <c r="O41" i="5" s="1"/>
  <c r="G41" i="5"/>
  <c r="L41" i="5" s="1"/>
  <c r="S33" i="5"/>
  <c r="AH33" i="5"/>
  <c r="Y33" i="5"/>
  <c r="AE33" i="5"/>
  <c r="V33" i="5"/>
  <c r="M33" i="5"/>
  <c r="G33" i="5"/>
  <c r="J33" i="5"/>
  <c r="AE104" i="5"/>
  <c r="V104" i="5"/>
  <c r="AB104" i="5"/>
  <c r="AH104" i="5"/>
  <c r="J104" i="5"/>
  <c r="P104" i="5"/>
  <c r="G104" i="5"/>
  <c r="S104" i="5"/>
  <c r="AE96" i="5"/>
  <c r="V96" i="5"/>
  <c r="AB96" i="5"/>
  <c r="S96" i="5"/>
  <c r="Y96" i="5"/>
  <c r="AH96" i="5"/>
  <c r="P96" i="5"/>
  <c r="G96" i="5"/>
  <c r="M96" i="5"/>
  <c r="AB88" i="5"/>
  <c r="S88" i="5"/>
  <c r="AH88" i="5"/>
  <c r="Y88" i="5"/>
  <c r="AE88" i="5"/>
  <c r="M88" i="5"/>
  <c r="G88" i="5"/>
  <c r="AB80" i="5"/>
  <c r="S80" i="5"/>
  <c r="AH80" i="5"/>
  <c r="Y80" i="5"/>
  <c r="AE80" i="5"/>
  <c r="M80" i="5"/>
  <c r="G80" i="5"/>
  <c r="AB72" i="5"/>
  <c r="S72" i="5"/>
  <c r="AH72" i="5"/>
  <c r="Y72" i="5"/>
  <c r="V72" i="5"/>
  <c r="M72" i="5"/>
  <c r="AE72" i="5"/>
  <c r="J72" i="5"/>
  <c r="P72" i="5"/>
  <c r="AB64" i="5"/>
  <c r="S64" i="5"/>
  <c r="AH64" i="5"/>
  <c r="Y64" i="5"/>
  <c r="V64" i="5"/>
  <c r="M64" i="5"/>
  <c r="AE64" i="5"/>
  <c r="J64" i="5"/>
  <c r="P64" i="5"/>
  <c r="S56" i="5"/>
  <c r="AH56" i="5"/>
  <c r="Y56" i="5"/>
  <c r="AE56" i="5"/>
  <c r="M56" i="5"/>
  <c r="G56" i="5"/>
  <c r="AB56" i="5"/>
  <c r="J56" i="5"/>
  <c r="V56" i="5"/>
  <c r="AE126" i="5"/>
  <c r="V126" i="5"/>
  <c r="AB126" i="5"/>
  <c r="AH126" i="5"/>
  <c r="J126" i="5"/>
  <c r="O126" i="5" s="1"/>
  <c r="Y126" i="5"/>
  <c r="S126" i="5"/>
  <c r="P126" i="5"/>
  <c r="G126" i="5"/>
  <c r="AE118" i="5"/>
  <c r="V118" i="5"/>
  <c r="AB118" i="5"/>
  <c r="S118" i="5"/>
  <c r="Y118" i="5"/>
  <c r="D118" i="5"/>
  <c r="P118" i="5"/>
  <c r="G118" i="5"/>
  <c r="AH118" i="5"/>
  <c r="M118" i="5"/>
  <c r="S132" i="5"/>
  <c r="AH132" i="5"/>
  <c r="Y132" i="5"/>
  <c r="AE132" i="5"/>
  <c r="M132" i="5"/>
  <c r="AB132" i="5"/>
  <c r="J132" i="5"/>
  <c r="V132" i="5"/>
  <c r="D132" i="5"/>
  <c r="G132" i="5"/>
  <c r="B93" i="5"/>
  <c r="AE159" i="5"/>
  <c r="V159" i="5"/>
  <c r="AB159" i="5"/>
  <c r="AH159" i="5"/>
  <c r="J159" i="5"/>
  <c r="D159" i="5"/>
  <c r="P159" i="5"/>
  <c r="Y159" i="5"/>
  <c r="G159" i="5"/>
  <c r="S159" i="5"/>
  <c r="B35" i="5"/>
  <c r="B73" i="5"/>
  <c r="B65" i="5"/>
  <c r="B88" i="5"/>
  <c r="B80" i="5"/>
  <c r="B98" i="5"/>
  <c r="B119" i="5"/>
  <c r="B156" i="5"/>
  <c r="D35" i="5"/>
  <c r="D57" i="5"/>
  <c r="D66" i="5"/>
  <c r="D75" i="5"/>
  <c r="D83" i="5"/>
  <c r="D92" i="5"/>
  <c r="D102" i="5"/>
  <c r="G35" i="5"/>
  <c r="G64" i="5"/>
  <c r="G85" i="5"/>
  <c r="G154" i="5"/>
  <c r="J127" i="5"/>
  <c r="M66" i="5"/>
  <c r="M102" i="5"/>
  <c r="P41" i="5"/>
  <c r="P80" i="5"/>
  <c r="P120" i="5"/>
  <c r="Y136" i="5"/>
  <c r="AB155" i="5"/>
  <c r="A143" i="5"/>
  <c r="M92" i="5"/>
  <c r="AE95" i="5"/>
  <c r="V95" i="5"/>
  <c r="AB95" i="5"/>
  <c r="AH95" i="5"/>
  <c r="J95" i="5"/>
  <c r="S95" i="5"/>
  <c r="P95" i="5"/>
  <c r="G95" i="5"/>
  <c r="AB71" i="5"/>
  <c r="S71" i="5"/>
  <c r="AH71" i="5"/>
  <c r="Y71" i="5"/>
  <c r="AE71" i="5"/>
  <c r="V71" i="5"/>
  <c r="M71" i="5"/>
  <c r="G71" i="5"/>
  <c r="AB55" i="5"/>
  <c r="S55" i="5"/>
  <c r="AH55" i="5"/>
  <c r="Y55" i="5"/>
  <c r="V55" i="5"/>
  <c r="M55" i="5"/>
  <c r="J55" i="5"/>
  <c r="AE55" i="5"/>
  <c r="P55" i="5"/>
  <c r="AE117" i="5"/>
  <c r="V117" i="5"/>
  <c r="AB117" i="5"/>
  <c r="AH117" i="5"/>
  <c r="J117" i="5"/>
  <c r="P117" i="5"/>
  <c r="Y117" i="5"/>
  <c r="G117" i="5"/>
  <c r="S117" i="5"/>
  <c r="B64" i="5"/>
  <c r="B97" i="5"/>
  <c r="B107" i="5"/>
  <c r="B118" i="5"/>
  <c r="B137" i="5"/>
  <c r="B155" i="5"/>
  <c r="D36" i="5"/>
  <c r="D46" i="5"/>
  <c r="F46" i="5" s="1"/>
  <c r="D58" i="5"/>
  <c r="D67" i="5"/>
  <c r="D76" i="5"/>
  <c r="D84" i="5"/>
  <c r="D119" i="5"/>
  <c r="G89" i="5"/>
  <c r="G156" i="5"/>
  <c r="J88" i="5"/>
  <c r="J130" i="5"/>
  <c r="M104" i="5"/>
  <c r="P43" i="5"/>
  <c r="P82" i="5"/>
  <c r="V130" i="5"/>
  <c r="AH36" i="5"/>
  <c r="AE37" i="5"/>
  <c r="V37" i="5"/>
  <c r="AB37" i="5"/>
  <c r="AH37" i="5"/>
  <c r="J37" i="5"/>
  <c r="L37" i="5" s="1"/>
  <c r="P37" i="5"/>
  <c r="Y37" i="5"/>
  <c r="S37" i="5"/>
  <c r="S100" i="5"/>
  <c r="AH100" i="5"/>
  <c r="Y100" i="5"/>
  <c r="AE100" i="5"/>
  <c r="M100" i="5"/>
  <c r="AB100" i="5"/>
  <c r="V100" i="5"/>
  <c r="J100" i="5"/>
  <c r="AE68" i="5"/>
  <c r="V68" i="5"/>
  <c r="AB68" i="5"/>
  <c r="AH68" i="5"/>
  <c r="J68" i="5"/>
  <c r="S68" i="5"/>
  <c r="P68" i="5"/>
  <c r="V106" i="5"/>
  <c r="AB106" i="5"/>
  <c r="S106" i="5"/>
  <c r="AH106" i="5"/>
  <c r="P106" i="5"/>
  <c r="G106" i="5"/>
  <c r="AE106" i="5"/>
  <c r="M106" i="5"/>
  <c r="Y106" i="5"/>
  <c r="J106" i="5"/>
  <c r="AE48" i="5"/>
  <c r="V48" i="5"/>
  <c r="AB48" i="5"/>
  <c r="S48" i="5"/>
  <c r="Y48" i="5"/>
  <c r="P48" i="5"/>
  <c r="AH48" i="5"/>
  <c r="M48" i="5"/>
  <c r="O48" i="5" s="1"/>
  <c r="G48" i="5"/>
  <c r="L48" i="5" s="1"/>
  <c r="Y103" i="5"/>
  <c r="AE103" i="5"/>
  <c r="V103" i="5"/>
  <c r="S103" i="5"/>
  <c r="AB103" i="5"/>
  <c r="J103" i="5"/>
  <c r="P103" i="5"/>
  <c r="M103" i="5"/>
  <c r="V79" i="5"/>
  <c r="AB79" i="5"/>
  <c r="AH79" i="5"/>
  <c r="P79" i="5"/>
  <c r="AE79" i="5"/>
  <c r="Y79" i="5"/>
  <c r="M79" i="5"/>
  <c r="G79" i="5"/>
  <c r="S79" i="5"/>
  <c r="J79" i="5"/>
  <c r="Y125" i="5"/>
  <c r="AE125" i="5"/>
  <c r="V125" i="5"/>
  <c r="S125" i="5"/>
  <c r="J125" i="5"/>
  <c r="D125" i="5"/>
  <c r="AH125" i="5"/>
  <c r="P125" i="5"/>
  <c r="AB125" i="5"/>
  <c r="G125" i="5"/>
  <c r="M125" i="5"/>
  <c r="AE47" i="5"/>
  <c r="V47" i="5"/>
  <c r="AB47" i="5"/>
  <c r="AH47" i="5"/>
  <c r="S47" i="5"/>
  <c r="J47" i="5"/>
  <c r="Y47" i="5"/>
  <c r="P47" i="5"/>
  <c r="AE39" i="5"/>
  <c r="V39" i="5"/>
  <c r="AB39" i="5"/>
  <c r="S39" i="5"/>
  <c r="Y39" i="5"/>
  <c r="P39" i="5"/>
  <c r="AH39" i="5"/>
  <c r="M39" i="5"/>
  <c r="O39" i="5" s="1"/>
  <c r="G39" i="5"/>
  <c r="L39" i="5" s="1"/>
  <c r="AB31" i="5"/>
  <c r="S31" i="5"/>
  <c r="AH31" i="5"/>
  <c r="Y31" i="5"/>
  <c r="V31" i="5"/>
  <c r="M31" i="5"/>
  <c r="AE31" i="5"/>
  <c r="J31" i="5"/>
  <c r="L31" i="5" s="1"/>
  <c r="P31" i="5"/>
  <c r="AH110" i="5"/>
  <c r="Y110" i="5"/>
  <c r="AE110" i="5"/>
  <c r="V110" i="5"/>
  <c r="AB110" i="5"/>
  <c r="J110" i="5"/>
  <c r="D110" i="5"/>
  <c r="P110" i="5"/>
  <c r="G110" i="5"/>
  <c r="AH102" i="5"/>
  <c r="Y102" i="5"/>
  <c r="AE102" i="5"/>
  <c r="V102" i="5"/>
  <c r="X102" i="5" s="1"/>
  <c r="AB102" i="5"/>
  <c r="J102" i="5"/>
  <c r="P102" i="5"/>
  <c r="U102" i="5" s="1"/>
  <c r="G102" i="5"/>
  <c r="Y94" i="5"/>
  <c r="AE94" i="5"/>
  <c r="V94" i="5"/>
  <c r="S94" i="5"/>
  <c r="AH94" i="5"/>
  <c r="J94" i="5"/>
  <c r="AB94" i="5"/>
  <c r="P94" i="5"/>
  <c r="M94" i="5"/>
  <c r="AE86" i="5"/>
  <c r="V86" i="5"/>
  <c r="AB86" i="5"/>
  <c r="S86" i="5"/>
  <c r="Y86" i="5"/>
  <c r="P86" i="5"/>
  <c r="AH86" i="5"/>
  <c r="M86" i="5"/>
  <c r="G86" i="5"/>
  <c r="AE78" i="5"/>
  <c r="V78" i="5"/>
  <c r="AB78" i="5"/>
  <c r="S78" i="5"/>
  <c r="Y78" i="5"/>
  <c r="P78" i="5"/>
  <c r="AH78" i="5"/>
  <c r="M78" i="5"/>
  <c r="G78" i="5"/>
  <c r="V70" i="5"/>
  <c r="AB70" i="5"/>
  <c r="AH70" i="5"/>
  <c r="P70" i="5"/>
  <c r="S70" i="5"/>
  <c r="AE70" i="5"/>
  <c r="M70" i="5"/>
  <c r="G70" i="5"/>
  <c r="Y70" i="5"/>
  <c r="J70" i="5"/>
  <c r="V62" i="5"/>
  <c r="AB62" i="5"/>
  <c r="AH62" i="5"/>
  <c r="P62" i="5"/>
  <c r="M62" i="5"/>
  <c r="G62" i="5"/>
  <c r="S62" i="5"/>
  <c r="Y62" i="5"/>
  <c r="J62" i="5"/>
  <c r="AB54" i="5"/>
  <c r="S54" i="5"/>
  <c r="AH54" i="5"/>
  <c r="Y54" i="5"/>
  <c r="AE54" i="5"/>
  <c r="M54" i="5"/>
  <c r="G54" i="5"/>
  <c r="AH124" i="5"/>
  <c r="Y124" i="5"/>
  <c r="AE124" i="5"/>
  <c r="V124" i="5"/>
  <c r="AB124" i="5"/>
  <c r="J124" i="5"/>
  <c r="S124" i="5"/>
  <c r="D124" i="5"/>
  <c r="P124" i="5"/>
  <c r="Y116" i="5"/>
  <c r="AE116" i="5"/>
  <c r="V116" i="5"/>
  <c r="S116" i="5"/>
  <c r="J116" i="5"/>
  <c r="D116" i="5"/>
  <c r="P116" i="5"/>
  <c r="G116" i="5"/>
  <c r="AB116" i="5"/>
  <c r="M116" i="5"/>
  <c r="AB139" i="5"/>
  <c r="S139" i="5"/>
  <c r="AH139" i="5"/>
  <c r="Y139" i="5"/>
  <c r="AE139" i="5"/>
  <c r="G139" i="5"/>
  <c r="M139" i="5"/>
  <c r="V139" i="5"/>
  <c r="D139" i="5"/>
  <c r="J28" i="5"/>
  <c r="Y157" i="5"/>
  <c r="AE157" i="5"/>
  <c r="V157" i="5"/>
  <c r="S157" i="5"/>
  <c r="J157" i="5"/>
  <c r="P157" i="5"/>
  <c r="G157" i="5"/>
  <c r="AB157" i="5"/>
  <c r="M157" i="5"/>
  <c r="B54" i="5"/>
  <c r="B71" i="5"/>
  <c r="B86" i="5"/>
  <c r="B78" i="5"/>
  <c r="B96" i="5"/>
  <c r="B106" i="5"/>
  <c r="B117" i="5"/>
  <c r="B130" i="5"/>
  <c r="B136" i="5"/>
  <c r="B154" i="5"/>
  <c r="F21" i="5"/>
  <c r="D37" i="5"/>
  <c r="I37" i="5" s="1"/>
  <c r="D47" i="5"/>
  <c r="D60" i="5"/>
  <c r="D68" i="5"/>
  <c r="D95" i="5"/>
  <c r="D104" i="5"/>
  <c r="D121" i="5"/>
  <c r="D160" i="5"/>
  <c r="G42" i="5"/>
  <c r="I42" i="5" s="1"/>
  <c r="G68" i="5"/>
  <c r="G92" i="5"/>
  <c r="G121" i="5"/>
  <c r="J96" i="5"/>
  <c r="J137" i="5"/>
  <c r="M75" i="5"/>
  <c r="M110" i="5"/>
  <c r="P54" i="5"/>
  <c r="P88" i="5"/>
  <c r="P130" i="5"/>
  <c r="AB33" i="5"/>
  <c r="AE49" i="5"/>
  <c r="AH67" i="5"/>
  <c r="AH45" i="5"/>
  <c r="Y45" i="5"/>
  <c r="AE45" i="5"/>
  <c r="V45" i="5"/>
  <c r="AB45" i="5"/>
  <c r="S45" i="5"/>
  <c r="J45" i="5"/>
  <c r="P45" i="5"/>
  <c r="AB108" i="5"/>
  <c r="S108" i="5"/>
  <c r="AH108" i="5"/>
  <c r="Y108" i="5"/>
  <c r="V108" i="5"/>
  <c r="G108" i="5"/>
  <c r="M108" i="5"/>
  <c r="AE108" i="5"/>
  <c r="J108" i="5"/>
  <c r="P108" i="5"/>
  <c r="B84" i="5"/>
  <c r="B76" i="5"/>
  <c r="S43" i="5"/>
  <c r="AH43" i="5"/>
  <c r="Y43" i="5"/>
  <c r="AE43" i="5"/>
  <c r="M43" i="5"/>
  <c r="G43" i="5"/>
  <c r="J43" i="5"/>
  <c r="V43" i="5"/>
  <c r="AH35" i="5"/>
  <c r="Y35" i="5"/>
  <c r="AE35" i="5"/>
  <c r="V35" i="5"/>
  <c r="AB35" i="5"/>
  <c r="J35" i="5"/>
  <c r="O35" i="5" s="1"/>
  <c r="S35" i="5"/>
  <c r="P35" i="5"/>
  <c r="R35" i="5" s="1"/>
  <c r="AE27" i="5"/>
  <c r="V27" i="5"/>
  <c r="AB27" i="5"/>
  <c r="Y27" i="5"/>
  <c r="P27" i="5"/>
  <c r="M27" i="5"/>
  <c r="O27" i="5" s="1"/>
  <c r="G27" i="5"/>
  <c r="AH27" i="5"/>
  <c r="S27" i="5"/>
  <c r="S90" i="5"/>
  <c r="AH90" i="5"/>
  <c r="Y90" i="5"/>
  <c r="AE90" i="5"/>
  <c r="M90" i="5"/>
  <c r="G90" i="5"/>
  <c r="AB90" i="5"/>
  <c r="J90" i="5"/>
  <c r="V90" i="5"/>
  <c r="AH66" i="5"/>
  <c r="Y66" i="5"/>
  <c r="AE66" i="5"/>
  <c r="V66" i="5"/>
  <c r="AB66" i="5"/>
  <c r="J66" i="5"/>
  <c r="S66" i="5"/>
  <c r="P66" i="5"/>
  <c r="AB120" i="5"/>
  <c r="S120" i="5"/>
  <c r="AH120" i="5"/>
  <c r="Y120" i="5"/>
  <c r="AE120" i="5"/>
  <c r="G120" i="5"/>
  <c r="M120" i="5"/>
  <c r="D120" i="5"/>
  <c r="AB153" i="5"/>
  <c r="S153" i="5"/>
  <c r="AH153" i="5"/>
  <c r="Y153" i="5"/>
  <c r="AE153" i="5"/>
  <c r="G153" i="5"/>
  <c r="G152" i="5" s="1"/>
  <c r="V153" i="5"/>
  <c r="M153" i="5"/>
  <c r="D108" i="5"/>
  <c r="D136" i="5"/>
  <c r="P153" i="5"/>
  <c r="V40" i="5"/>
  <c r="AB40" i="5"/>
  <c r="AH40" i="5"/>
  <c r="P40" i="5"/>
  <c r="AE40" i="5"/>
  <c r="Y40" i="5"/>
  <c r="S40" i="5"/>
  <c r="M40" i="5"/>
  <c r="G40" i="5"/>
  <c r="J40" i="5"/>
  <c r="V87" i="5"/>
  <c r="AB87" i="5"/>
  <c r="AH87" i="5"/>
  <c r="Y87" i="5"/>
  <c r="P87" i="5"/>
  <c r="S87" i="5"/>
  <c r="M87" i="5"/>
  <c r="G87" i="5"/>
  <c r="J87" i="5"/>
  <c r="AB63" i="5"/>
  <c r="S63" i="5"/>
  <c r="AH63" i="5"/>
  <c r="Y63" i="5"/>
  <c r="AE63" i="5"/>
  <c r="M63" i="5"/>
  <c r="G63" i="5"/>
  <c r="V63" i="5"/>
  <c r="AB131" i="5"/>
  <c r="S131" i="5"/>
  <c r="AH131" i="5"/>
  <c r="Y131" i="5"/>
  <c r="V131" i="5"/>
  <c r="M131" i="5"/>
  <c r="J131" i="5"/>
  <c r="AE131" i="5"/>
  <c r="P131" i="5"/>
  <c r="L17" i="5"/>
  <c r="Y46" i="5"/>
  <c r="AE46" i="5"/>
  <c r="V46" i="5"/>
  <c r="S46" i="5"/>
  <c r="J46" i="5"/>
  <c r="AH46" i="5"/>
  <c r="P46" i="5"/>
  <c r="AB46" i="5"/>
  <c r="M46" i="5"/>
  <c r="G46" i="5"/>
  <c r="AB30" i="5"/>
  <c r="S30" i="5"/>
  <c r="AH30" i="5"/>
  <c r="Y30" i="5"/>
  <c r="AE30" i="5"/>
  <c r="V30" i="5"/>
  <c r="M30" i="5"/>
  <c r="G30" i="5"/>
  <c r="S109" i="5"/>
  <c r="AH109" i="5"/>
  <c r="Y109" i="5"/>
  <c r="AE109" i="5"/>
  <c r="V109" i="5"/>
  <c r="M109" i="5"/>
  <c r="J109" i="5"/>
  <c r="AE85" i="5"/>
  <c r="V85" i="5"/>
  <c r="AB85" i="5"/>
  <c r="AH85" i="5"/>
  <c r="J85" i="5"/>
  <c r="Y85" i="5"/>
  <c r="P85" i="5"/>
  <c r="S85" i="5"/>
  <c r="AE77" i="5"/>
  <c r="V77" i="5"/>
  <c r="AB77" i="5"/>
  <c r="AH77" i="5"/>
  <c r="J77" i="5"/>
  <c r="P77" i="5"/>
  <c r="Y77" i="5"/>
  <c r="AE69" i="5"/>
  <c r="V69" i="5"/>
  <c r="AB69" i="5"/>
  <c r="S69" i="5"/>
  <c r="Y69" i="5"/>
  <c r="P69" i="5"/>
  <c r="M69" i="5"/>
  <c r="G69" i="5"/>
  <c r="AH69" i="5"/>
  <c r="AE61" i="5"/>
  <c r="V61" i="5"/>
  <c r="AB61" i="5"/>
  <c r="S61" i="5"/>
  <c r="Y61" i="5"/>
  <c r="AH61" i="5"/>
  <c r="P61" i="5"/>
  <c r="M61" i="5"/>
  <c r="G61" i="5"/>
  <c r="S123" i="5"/>
  <c r="AH123" i="5"/>
  <c r="Y123" i="5"/>
  <c r="AE123" i="5"/>
  <c r="M123" i="5"/>
  <c r="J123" i="5"/>
  <c r="D123" i="5"/>
  <c r="V123" i="5"/>
  <c r="G123" i="5"/>
  <c r="V138" i="5"/>
  <c r="AB138" i="5"/>
  <c r="S138" i="5"/>
  <c r="AH138" i="5"/>
  <c r="P138" i="5"/>
  <c r="G138" i="5"/>
  <c r="M138" i="5"/>
  <c r="Y138" i="5"/>
  <c r="J138" i="5"/>
  <c r="AH156" i="5"/>
  <c r="Y156" i="5"/>
  <c r="AE156" i="5"/>
  <c r="V156" i="5"/>
  <c r="AB156" i="5"/>
  <c r="J156" i="5"/>
  <c r="D156" i="5"/>
  <c r="P156" i="5"/>
  <c r="B29" i="5"/>
  <c r="B42" i="5"/>
  <c r="F42" i="5" s="1"/>
  <c r="B58" i="5"/>
  <c r="B70" i="5"/>
  <c r="B62" i="5"/>
  <c r="B85" i="5"/>
  <c r="B77" i="5"/>
  <c r="B95" i="5"/>
  <c r="B105" i="5"/>
  <c r="B116" i="5"/>
  <c r="B133" i="5"/>
  <c r="B153" i="5"/>
  <c r="B152" i="5" s="1"/>
  <c r="D27" i="5"/>
  <c r="D39" i="5"/>
  <c r="D48" i="5"/>
  <c r="D61" i="5"/>
  <c r="D69" i="5"/>
  <c r="D78" i="5"/>
  <c r="D86" i="5"/>
  <c r="D96" i="5"/>
  <c r="D105" i="5"/>
  <c r="D126" i="5"/>
  <c r="G45" i="5"/>
  <c r="I45" i="5" s="1"/>
  <c r="G72" i="5"/>
  <c r="G94" i="5"/>
  <c r="I94" i="5" s="1"/>
  <c r="G124" i="5"/>
  <c r="J63" i="5"/>
  <c r="J98" i="5"/>
  <c r="J139" i="5"/>
  <c r="M37" i="5"/>
  <c r="M77" i="5"/>
  <c r="M117" i="5"/>
  <c r="M159" i="5"/>
  <c r="P56" i="5"/>
  <c r="P90" i="5"/>
  <c r="P132" i="5"/>
  <c r="S29" i="5"/>
  <c r="S156" i="5"/>
  <c r="AB43" i="5"/>
  <c r="AE62" i="5"/>
  <c r="AH76" i="5"/>
  <c r="M147" i="5"/>
  <c r="O3000" i="6"/>
  <c r="J34" i="5"/>
  <c r="B115" i="5"/>
  <c r="O1000" i="7"/>
  <c r="J147" i="5"/>
  <c r="G147" i="5"/>
  <c r="P93" i="5"/>
  <c r="AB93" i="5"/>
  <c r="B34" i="5"/>
  <c r="M93" i="5"/>
  <c r="P115" i="5"/>
  <c r="S158" i="5"/>
  <c r="AB115" i="5"/>
  <c r="AE158" i="5"/>
  <c r="J93" i="5"/>
  <c r="M115" i="5"/>
  <c r="Y93" i="5"/>
  <c r="J115" i="5"/>
  <c r="P158" i="5"/>
  <c r="Y115" i="5"/>
  <c r="AB158" i="5"/>
  <c r="V93" i="5"/>
  <c r="AH93" i="5"/>
  <c r="D93" i="5"/>
  <c r="M158" i="5"/>
  <c r="V115" i="5"/>
  <c r="Y158" i="5"/>
  <c r="AH115" i="5"/>
  <c r="D115" i="5"/>
  <c r="J158" i="5"/>
  <c r="S93" i="5"/>
  <c r="S115" i="5"/>
  <c r="V158" i="5"/>
  <c r="AE115" i="5"/>
  <c r="B127" i="4"/>
  <c r="B128" i="4"/>
  <c r="B129" i="4"/>
  <c r="B130" i="4"/>
  <c r="B131" i="4"/>
  <c r="B132" i="4"/>
  <c r="B133" i="4"/>
  <c r="B134" i="4"/>
  <c r="B103" i="4"/>
  <c r="B104" i="4"/>
  <c r="B105" i="4"/>
  <c r="B106" i="4"/>
  <c r="B107" i="4"/>
  <c r="B108" i="4"/>
  <c r="B109" i="4"/>
  <c r="B126" i="4"/>
  <c r="B110" i="4"/>
  <c r="B120" i="4"/>
  <c r="B121" i="4"/>
  <c r="B122" i="4"/>
  <c r="B123" i="4"/>
  <c r="B118" i="4"/>
  <c r="B112" i="4"/>
  <c r="B113" i="4"/>
  <c r="B114" i="4"/>
  <c r="B115" i="4"/>
  <c r="B117" i="4"/>
  <c r="B119" i="4"/>
  <c r="B102" i="4"/>
  <c r="B111" i="4"/>
  <c r="B116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72" i="4"/>
  <c r="B73" i="4"/>
  <c r="B47" i="4"/>
  <c r="B93" i="4"/>
  <c r="B94" i="4"/>
  <c r="B95" i="4"/>
  <c r="B96" i="4"/>
  <c r="B97" i="4"/>
  <c r="B98" i="4"/>
  <c r="B99" i="4"/>
  <c r="B24" i="4"/>
  <c r="B25" i="4"/>
  <c r="B26" i="4"/>
  <c r="B27" i="4"/>
  <c r="B28" i="4"/>
  <c r="B29" i="4"/>
  <c r="B30" i="4"/>
  <c r="B31" i="4"/>
  <c r="B32" i="4"/>
  <c r="B33" i="4"/>
  <c r="B88" i="4"/>
  <c r="B89" i="4"/>
  <c r="B90" i="4"/>
  <c r="B91" i="4"/>
  <c r="B92" i="4"/>
  <c r="B23" i="4"/>
  <c r="B34" i="4"/>
  <c r="B35" i="4"/>
  <c r="B36" i="4"/>
  <c r="B37" i="4"/>
  <c r="B38" i="4"/>
  <c r="B39" i="4"/>
  <c r="B40" i="4"/>
  <c r="B41" i="4"/>
  <c r="B42" i="4"/>
  <c r="B43" i="4"/>
  <c r="B44" i="4"/>
  <c r="B26" i="5"/>
  <c r="AH26" i="5"/>
  <c r="AE26" i="5"/>
  <c r="AB26" i="5"/>
  <c r="Y26" i="5"/>
  <c r="V26" i="5"/>
  <c r="J26" i="5"/>
  <c r="S26" i="5"/>
  <c r="G26" i="5"/>
  <c r="M26" i="5"/>
  <c r="P26" i="5"/>
  <c r="D26" i="5"/>
  <c r="M28" i="5"/>
  <c r="P28" i="5"/>
  <c r="S28" i="5"/>
  <c r="V28" i="5"/>
  <c r="Y28" i="5"/>
  <c r="AB28" i="5"/>
  <c r="AE28" i="5"/>
  <c r="AH28" i="5"/>
  <c r="P25" i="5"/>
  <c r="S25" i="5"/>
  <c r="V25" i="5"/>
  <c r="J25" i="5"/>
  <c r="Y25" i="5"/>
  <c r="AB25" i="5"/>
  <c r="AE25" i="5"/>
  <c r="M25" i="5"/>
  <c r="AH25" i="5"/>
  <c r="S147" i="5"/>
  <c r="AH147" i="5"/>
  <c r="V147" i="5"/>
  <c r="Y147" i="5"/>
  <c r="AB147" i="5"/>
  <c r="P147" i="5"/>
  <c r="AE147" i="5"/>
  <c r="C6" i="4"/>
  <c r="P14" i="6"/>
  <c r="Y34" i="5"/>
  <c r="D34" i="5"/>
  <c r="P34" i="5"/>
  <c r="AE34" i="5"/>
  <c r="G34" i="5"/>
  <c r="V34" i="5"/>
  <c r="AB34" i="5"/>
  <c r="M34" i="5"/>
  <c r="AH34" i="5"/>
  <c r="G158" i="5"/>
  <c r="D158" i="5"/>
  <c r="B158" i="5"/>
  <c r="D28" i="5"/>
  <c r="G28" i="5"/>
  <c r="D25" i="5"/>
  <c r="B25" i="5"/>
  <c r="B40" i="5"/>
  <c r="B28" i="5"/>
  <c r="Y152" i="5" l="1"/>
  <c r="AE152" i="5"/>
  <c r="AH152" i="5"/>
  <c r="P999" i="7"/>
  <c r="S152" i="5"/>
  <c r="J152" i="5"/>
  <c r="AB152" i="5"/>
  <c r="M152" i="5"/>
  <c r="V152" i="5"/>
  <c r="D152" i="5"/>
  <c r="U60" i="5"/>
  <c r="I17" i="5"/>
  <c r="C139" i="4"/>
  <c r="C10" i="4"/>
  <c r="O102" i="5"/>
  <c r="O20" i="5"/>
  <c r="F29" i="5"/>
  <c r="F116" i="5"/>
  <c r="F76" i="5"/>
  <c r="I20" i="5"/>
  <c r="I71" i="5"/>
  <c r="I13" i="5"/>
  <c r="B139" i="10"/>
  <c r="B140" i="10"/>
  <c r="B141" i="10"/>
  <c r="B142" i="10"/>
  <c r="B135" i="10"/>
  <c r="B136" i="10"/>
  <c r="B137" i="10"/>
  <c r="B9" i="10"/>
  <c r="B10" i="10"/>
  <c r="B18" i="10"/>
  <c r="B11" i="10"/>
  <c r="B19" i="10"/>
  <c r="B12" i="10"/>
  <c r="B20" i="10"/>
  <c r="B13" i="10"/>
  <c r="B14" i="10"/>
  <c r="B15" i="10"/>
  <c r="B16" i="10"/>
  <c r="B17" i="10"/>
  <c r="B149" i="10"/>
  <c r="C149" i="10" s="1"/>
  <c r="D149" i="10" s="1"/>
  <c r="E149" i="10" s="1"/>
  <c r="F149" i="10" s="1"/>
  <c r="G149" i="10" s="1"/>
  <c r="H149" i="10" s="1"/>
  <c r="I149" i="10" s="1"/>
  <c r="J149" i="10" s="1"/>
  <c r="K149" i="10" s="1"/>
  <c r="L149" i="10" s="1"/>
  <c r="M149" i="10" s="1"/>
  <c r="N149" i="10" s="1"/>
  <c r="O149" i="10" s="1"/>
  <c r="P149" i="10" s="1"/>
  <c r="Q149" i="10" s="1"/>
  <c r="R149" i="10" s="1"/>
  <c r="S149" i="10" s="1"/>
  <c r="T149" i="10" s="1"/>
  <c r="U149" i="10" s="1"/>
  <c r="V149" i="10" s="1"/>
  <c r="W149" i="10" s="1"/>
  <c r="X149" i="10" s="1"/>
  <c r="Y149" i="10" s="1"/>
  <c r="Z149" i="10" s="1"/>
  <c r="AA149" i="10" s="1"/>
  <c r="AB149" i="10" s="1"/>
  <c r="AC149" i="10" s="1"/>
  <c r="AD149" i="10" s="1"/>
  <c r="AE149" i="10" s="1"/>
  <c r="AF149" i="10" s="1"/>
  <c r="AG149" i="10" s="1"/>
  <c r="C136" i="4"/>
  <c r="C137" i="4"/>
  <c r="C138" i="4"/>
  <c r="C140" i="4"/>
  <c r="C141" i="4"/>
  <c r="C142" i="4"/>
  <c r="C143" i="4"/>
  <c r="C11" i="4"/>
  <c r="C12" i="4"/>
  <c r="C13" i="4"/>
  <c r="C14" i="4"/>
  <c r="C15" i="4"/>
  <c r="C16" i="4"/>
  <c r="C17" i="4"/>
  <c r="C18" i="4"/>
  <c r="C19" i="4"/>
  <c r="C20" i="4"/>
  <c r="C21" i="4"/>
  <c r="O92" i="5"/>
  <c r="U33" i="5"/>
  <c r="I117" i="5"/>
  <c r="F117" i="5"/>
  <c r="I57" i="5"/>
  <c r="I56" i="5"/>
  <c r="X156" i="5"/>
  <c r="L57" i="5"/>
  <c r="F56" i="5"/>
  <c r="O156" i="5"/>
  <c r="F139" i="5"/>
  <c r="F121" i="5"/>
  <c r="AJ118" i="5"/>
  <c r="X90" i="5"/>
  <c r="AA120" i="5"/>
  <c r="I157" i="5"/>
  <c r="F62" i="5"/>
  <c r="X88" i="5"/>
  <c r="F159" i="5"/>
  <c r="I98" i="5"/>
  <c r="F98" i="5"/>
  <c r="AJ116" i="5"/>
  <c r="F125" i="5"/>
  <c r="F161" i="5"/>
  <c r="AD125" i="5"/>
  <c r="X56" i="5"/>
  <c r="R83" i="5"/>
  <c r="F124" i="5"/>
  <c r="F108" i="5"/>
  <c r="F153" i="5"/>
  <c r="I153" i="5"/>
  <c r="O118" i="5"/>
  <c r="AA88" i="5"/>
  <c r="F94" i="5"/>
  <c r="I62" i="5"/>
  <c r="O95" i="5"/>
  <c r="U123" i="5"/>
  <c r="H38" i="11"/>
  <c r="U65" i="5"/>
  <c r="AA106" i="5"/>
  <c r="J32" i="11"/>
  <c r="F89" i="5"/>
  <c r="U107" i="5"/>
  <c r="H32" i="11"/>
  <c r="AA104" i="5"/>
  <c r="O105" i="5"/>
  <c r="I89" i="5"/>
  <c r="C129" i="11"/>
  <c r="F64" i="5"/>
  <c r="I64" i="5"/>
  <c r="M129" i="11"/>
  <c r="B7" i="1"/>
  <c r="D18" i="11"/>
  <c r="R68" i="5"/>
  <c r="F67" i="5"/>
  <c r="X110" i="5"/>
  <c r="O68" i="5"/>
  <c r="U110" i="5"/>
  <c r="F38" i="11"/>
  <c r="H152" i="11"/>
  <c r="B44" i="11"/>
  <c r="I152" i="11"/>
  <c r="J18" i="11"/>
  <c r="I99" i="5"/>
  <c r="F9" i="11"/>
  <c r="B32" i="11"/>
  <c r="F100" i="5"/>
  <c r="AG97" i="5"/>
  <c r="F70" i="5"/>
  <c r="I70" i="5"/>
  <c r="F77" i="5"/>
  <c r="X64" i="5"/>
  <c r="AD42" i="5"/>
  <c r="I129" i="11"/>
  <c r="H122" i="11"/>
  <c r="D129" i="11"/>
  <c r="C38" i="11"/>
  <c r="C152" i="11"/>
  <c r="K53" i="11"/>
  <c r="G44" i="11"/>
  <c r="K38" i="11"/>
  <c r="X45" i="5"/>
  <c r="I160" i="5"/>
  <c r="AJ124" i="5"/>
  <c r="I102" i="5"/>
  <c r="I110" i="5"/>
  <c r="AG39" i="5"/>
  <c r="AG47" i="5"/>
  <c r="AJ48" i="5"/>
  <c r="X37" i="5"/>
  <c r="F80" i="5"/>
  <c r="X118" i="5"/>
  <c r="I80" i="5"/>
  <c r="U161" i="5"/>
  <c r="AG84" i="5"/>
  <c r="F109" i="5"/>
  <c r="AA133" i="5"/>
  <c r="AJ119" i="5"/>
  <c r="AD105" i="5"/>
  <c r="O82" i="5"/>
  <c r="AG137" i="5"/>
  <c r="AG136" i="5"/>
  <c r="R135" i="5"/>
  <c r="AA135" i="5"/>
  <c r="AG75" i="5"/>
  <c r="AA83" i="5"/>
  <c r="AJ107" i="5"/>
  <c r="U36" i="5"/>
  <c r="L24" i="11"/>
  <c r="R82" i="5"/>
  <c r="D91" i="11"/>
  <c r="G129" i="11"/>
  <c r="H59" i="11"/>
  <c r="M152" i="11"/>
  <c r="L25" i="5"/>
  <c r="L137" i="5"/>
  <c r="X29" i="5"/>
  <c r="L69" i="5"/>
  <c r="F135" i="5"/>
  <c r="L133" i="5"/>
  <c r="D114" i="11"/>
  <c r="H129" i="11"/>
  <c r="I25" i="5"/>
  <c r="K114" i="11"/>
  <c r="AA99" i="5"/>
  <c r="X128" i="5"/>
  <c r="L47" i="5"/>
  <c r="F122" i="11"/>
  <c r="L53" i="11"/>
  <c r="G91" i="11"/>
  <c r="E53" i="11"/>
  <c r="N31" i="11"/>
  <c r="M24" i="11"/>
  <c r="H91" i="11"/>
  <c r="J152" i="11"/>
  <c r="K129" i="11"/>
  <c r="L44" i="11"/>
  <c r="M53" i="11"/>
  <c r="B134" i="11"/>
  <c r="I81" i="5"/>
  <c r="D24" i="11"/>
  <c r="I122" i="11"/>
  <c r="G38" i="11"/>
  <c r="I77" i="5"/>
  <c r="F72" i="5"/>
  <c r="F99" i="5"/>
  <c r="AJ97" i="5"/>
  <c r="F81" i="5"/>
  <c r="L114" i="11"/>
  <c r="AD155" i="5"/>
  <c r="L80" i="5"/>
  <c r="I29" i="5"/>
  <c r="L160" i="5"/>
  <c r="M74" i="11"/>
  <c r="C7" i="1"/>
  <c r="F32" i="11"/>
  <c r="N55" i="11"/>
  <c r="F128" i="5"/>
  <c r="L115" i="5"/>
  <c r="O124" i="5"/>
  <c r="I106" i="5"/>
  <c r="F103" i="5"/>
  <c r="I66" i="5"/>
  <c r="O160" i="5"/>
  <c r="AD121" i="5"/>
  <c r="R124" i="5"/>
  <c r="B134" i="5"/>
  <c r="F60" i="5"/>
  <c r="F86" i="5"/>
  <c r="F160" i="5"/>
  <c r="D74" i="11"/>
  <c r="E44" i="11"/>
  <c r="L59" i="11"/>
  <c r="N61" i="11"/>
  <c r="N25" i="11"/>
  <c r="N125" i="11"/>
  <c r="M101" i="11"/>
  <c r="J38" i="11"/>
  <c r="N35" i="11"/>
  <c r="B53" i="11"/>
  <c r="N39" i="11"/>
  <c r="E122" i="11"/>
  <c r="M91" i="11"/>
  <c r="I44" i="11"/>
  <c r="B101" i="11"/>
  <c r="F101" i="11"/>
  <c r="J101" i="11"/>
  <c r="N68" i="11"/>
  <c r="G122" i="11"/>
  <c r="C59" i="11"/>
  <c r="K44" i="11"/>
  <c r="B152" i="11"/>
  <c r="G152" i="11"/>
  <c r="J134" i="11"/>
  <c r="G134" i="11"/>
  <c r="K134" i="11"/>
  <c r="G74" i="11"/>
  <c r="D53" i="11"/>
  <c r="F74" i="11"/>
  <c r="L108" i="5"/>
  <c r="U73" i="5"/>
  <c r="F132" i="5"/>
  <c r="U49" i="5"/>
  <c r="R98" i="5"/>
  <c r="K152" i="11"/>
  <c r="F31" i="5"/>
  <c r="O61" i="5"/>
  <c r="I104" i="5"/>
  <c r="N131" i="11"/>
  <c r="N48" i="11"/>
  <c r="F114" i="11"/>
  <c r="M32" i="11"/>
  <c r="I48" i="5"/>
  <c r="AH129" i="5"/>
  <c r="R43" i="5"/>
  <c r="AA80" i="5"/>
  <c r="I43" i="5"/>
  <c r="E114" i="11"/>
  <c r="G32" i="11"/>
  <c r="C53" i="11"/>
  <c r="L152" i="11"/>
  <c r="R88" i="5"/>
  <c r="AD136" i="5"/>
  <c r="F75" i="5"/>
  <c r="R126" i="5"/>
  <c r="X80" i="5"/>
  <c r="X49" i="5"/>
  <c r="U98" i="5"/>
  <c r="X83" i="5"/>
  <c r="L86" i="5"/>
  <c r="F107" i="5"/>
  <c r="I107" i="5"/>
  <c r="I97" i="5"/>
  <c r="K32" i="11"/>
  <c r="AJ62" i="5"/>
  <c r="O86" i="5"/>
  <c r="F97" i="5"/>
  <c r="I49" i="5"/>
  <c r="B122" i="5"/>
  <c r="I132" i="5"/>
  <c r="J53" i="11"/>
  <c r="AJ69" i="5"/>
  <c r="N30" i="11"/>
  <c r="AA79" i="5"/>
  <c r="AD71" i="5"/>
  <c r="X85" i="5"/>
  <c r="U78" i="5"/>
  <c r="N138" i="11"/>
  <c r="M59" i="11"/>
  <c r="B24" i="11"/>
  <c r="H24" i="11"/>
  <c r="D44" i="11"/>
  <c r="N27" i="11"/>
  <c r="I59" i="11"/>
  <c r="B74" i="11"/>
  <c r="J129" i="11"/>
  <c r="L122" i="11"/>
  <c r="C91" i="11"/>
  <c r="N42" i="11"/>
  <c r="N159" i="11"/>
  <c r="E59" i="11"/>
  <c r="AJ78" i="5"/>
  <c r="AA60" i="5"/>
  <c r="C114" i="11"/>
  <c r="J114" i="11"/>
  <c r="L101" i="11"/>
  <c r="G101" i="11"/>
  <c r="N56" i="11"/>
  <c r="H44" i="11"/>
  <c r="M134" i="11"/>
  <c r="D122" i="11"/>
  <c r="L129" i="11"/>
  <c r="N75" i="11"/>
  <c r="H53" i="11"/>
  <c r="B129" i="11"/>
  <c r="F27" i="5"/>
  <c r="I75" i="5"/>
  <c r="F157" i="5"/>
  <c r="L103" i="5"/>
  <c r="L85" i="5"/>
  <c r="O88" i="5"/>
  <c r="I9" i="11"/>
  <c r="L9" i="11"/>
  <c r="B18" i="11"/>
  <c r="D9" i="11"/>
  <c r="D8" i="11" s="1"/>
  <c r="N151" i="11"/>
  <c r="N148" i="11"/>
  <c r="L143" i="11"/>
  <c r="B143" i="11"/>
  <c r="K143" i="11"/>
  <c r="E143" i="11"/>
  <c r="N19" i="11"/>
  <c r="F18" i="11"/>
  <c r="N13" i="11"/>
  <c r="C18" i="11"/>
  <c r="E18" i="11"/>
  <c r="L18" i="11"/>
  <c r="N150" i="11"/>
  <c r="AG15" i="5"/>
  <c r="G9" i="11"/>
  <c r="I146" i="5"/>
  <c r="N12" i="11"/>
  <c r="N147" i="11"/>
  <c r="H18" i="11"/>
  <c r="R150" i="5"/>
  <c r="N115" i="11"/>
  <c r="N123" i="11"/>
  <c r="N69" i="11"/>
  <c r="N77" i="11"/>
  <c r="N85" i="11"/>
  <c r="F85" i="5"/>
  <c r="N93" i="11"/>
  <c r="N109" i="11"/>
  <c r="I109" i="5"/>
  <c r="N86" i="11"/>
  <c r="N47" i="11"/>
  <c r="F24" i="11"/>
  <c r="N62" i="11"/>
  <c r="N60" i="11"/>
  <c r="N54" i="11"/>
  <c r="I38" i="11"/>
  <c r="N29" i="11"/>
  <c r="N63" i="11"/>
  <c r="N71" i="11"/>
  <c r="N79" i="11"/>
  <c r="F91" i="11"/>
  <c r="N95" i="11"/>
  <c r="H101" i="11"/>
  <c r="B59" i="11"/>
  <c r="F53" i="11"/>
  <c r="M44" i="11"/>
  <c r="B38" i="11"/>
  <c r="G24" i="11"/>
  <c r="N132" i="11"/>
  <c r="N118" i="11"/>
  <c r="N126" i="11"/>
  <c r="N72" i="11"/>
  <c r="J74" i="11"/>
  <c r="N88" i="11"/>
  <c r="G53" i="11"/>
  <c r="N45" i="11"/>
  <c r="N37" i="11"/>
  <c r="I24" i="11"/>
  <c r="N133" i="11"/>
  <c r="J122" i="11"/>
  <c r="K122" i="11"/>
  <c r="N73" i="11"/>
  <c r="F59" i="11"/>
  <c r="N81" i="11"/>
  <c r="D101" i="11"/>
  <c r="N105" i="11"/>
  <c r="F129" i="11"/>
  <c r="B91" i="11"/>
  <c r="N108" i="11"/>
  <c r="N156" i="11"/>
  <c r="N57" i="11"/>
  <c r="F44" i="11"/>
  <c r="M38" i="11"/>
  <c r="J24" i="11"/>
  <c r="N128" i="11"/>
  <c r="N66" i="11"/>
  <c r="N82" i="11"/>
  <c r="N98" i="11"/>
  <c r="N121" i="11"/>
  <c r="N67" i="11"/>
  <c r="K91" i="11"/>
  <c r="I101" i="11"/>
  <c r="I134" i="11"/>
  <c r="J59" i="11"/>
  <c r="J91" i="11"/>
  <c r="N124" i="11"/>
  <c r="B122" i="11"/>
  <c r="N110" i="11"/>
  <c r="N58" i="11"/>
  <c r="C44" i="11"/>
  <c r="N36" i="11"/>
  <c r="F152" i="11"/>
  <c r="N161" i="11"/>
  <c r="L134" i="11"/>
  <c r="C134" i="11"/>
  <c r="N137" i="11"/>
  <c r="D134" i="11"/>
  <c r="N70" i="11"/>
  <c r="N49" i="11"/>
  <c r="D38" i="11"/>
  <c r="C24" i="11"/>
  <c r="H74" i="11"/>
  <c r="I91" i="11"/>
  <c r="AD30" i="5"/>
  <c r="R131" i="5"/>
  <c r="AA43" i="5"/>
  <c r="O108" i="5"/>
  <c r="R157" i="5"/>
  <c r="O116" i="5"/>
  <c r="X31" i="5"/>
  <c r="U159" i="5"/>
  <c r="AD88" i="5"/>
  <c r="L84" i="5"/>
  <c r="AG65" i="5"/>
  <c r="AG42" i="5"/>
  <c r="AJ100" i="5"/>
  <c r="AG71" i="5"/>
  <c r="F119" i="5"/>
  <c r="AG96" i="5"/>
  <c r="AJ130" i="5"/>
  <c r="R36" i="5"/>
  <c r="R63" i="5"/>
  <c r="F110" i="5"/>
  <c r="AJ47" i="5"/>
  <c r="AD133" i="5"/>
  <c r="O72" i="5"/>
  <c r="N116" i="11"/>
  <c r="N41" i="11"/>
  <c r="N33" i="11"/>
  <c r="E152" i="11"/>
  <c r="N157" i="11"/>
  <c r="N87" i="11"/>
  <c r="N78" i="11"/>
  <c r="N64" i="11"/>
  <c r="N96" i="11"/>
  <c r="E74" i="11"/>
  <c r="N89" i="11"/>
  <c r="N154" i="11"/>
  <c r="E129" i="11"/>
  <c r="N160" i="11"/>
  <c r="N120" i="11"/>
  <c r="L66" i="5"/>
  <c r="N106" i="11"/>
  <c r="N107" i="11"/>
  <c r="N84" i="11"/>
  <c r="E38" i="11"/>
  <c r="N153" i="11"/>
  <c r="N139" i="11"/>
  <c r="O133" i="5"/>
  <c r="O57" i="5"/>
  <c r="F55" i="5"/>
  <c r="D152" i="11"/>
  <c r="C122" i="11"/>
  <c r="L74" i="11"/>
  <c r="K59" i="11"/>
  <c r="N103" i="11"/>
  <c r="N40" i="11"/>
  <c r="K24" i="11"/>
  <c r="I103" i="5"/>
  <c r="F134" i="11"/>
  <c r="N127" i="11"/>
  <c r="N130" i="11"/>
  <c r="C74" i="11"/>
  <c r="D59" i="11"/>
  <c r="N46" i="11"/>
  <c r="N99" i="11"/>
  <c r="H134" i="11"/>
  <c r="B114" i="11"/>
  <c r="I32" i="11"/>
  <c r="I108" i="5"/>
  <c r="I85" i="5"/>
  <c r="F57" i="5"/>
  <c r="O47" i="5"/>
  <c r="AD43" i="5"/>
  <c r="O117" i="5"/>
  <c r="N76" i="11"/>
  <c r="J44" i="11"/>
  <c r="N43" i="11"/>
  <c r="I53" i="11"/>
  <c r="K74" i="11"/>
  <c r="M114" i="11"/>
  <c r="I114" i="11"/>
  <c r="F106" i="5"/>
  <c r="I131" i="5"/>
  <c r="N136" i="11"/>
  <c r="N100" i="11"/>
  <c r="E91" i="11"/>
  <c r="L32" i="11"/>
  <c r="H114" i="11"/>
  <c r="C101" i="11"/>
  <c r="N158" i="11"/>
  <c r="N80" i="11"/>
  <c r="E101" i="11"/>
  <c r="N119" i="11"/>
  <c r="N65" i="11"/>
  <c r="N97" i="11"/>
  <c r="N90" i="11"/>
  <c r="N83" i="11"/>
  <c r="N135" i="11"/>
  <c r="N26" i="11"/>
  <c r="L109" i="5"/>
  <c r="L96" i="5"/>
  <c r="O103" i="5"/>
  <c r="L100" i="5"/>
  <c r="L104" i="5"/>
  <c r="L58" i="5"/>
  <c r="L81" i="5"/>
  <c r="L155" i="5"/>
  <c r="G59" i="11"/>
  <c r="L91" i="11"/>
  <c r="N92" i="11"/>
  <c r="I74" i="11"/>
  <c r="L38" i="11"/>
  <c r="G114" i="11"/>
  <c r="D32" i="11"/>
  <c r="I54" i="5"/>
  <c r="L110" i="5"/>
  <c r="R133" i="5"/>
  <c r="N155" i="11"/>
  <c r="M122" i="11"/>
  <c r="N94" i="11"/>
  <c r="N28" i="11"/>
  <c r="AD116" i="5"/>
  <c r="U63" i="5"/>
  <c r="C32" i="11"/>
  <c r="O58" i="5"/>
  <c r="N104" i="11"/>
  <c r="E32" i="11"/>
  <c r="O159" i="5"/>
  <c r="E134" i="11"/>
  <c r="E24" i="11"/>
  <c r="O104" i="5"/>
  <c r="L34" i="5"/>
  <c r="R99" i="5"/>
  <c r="O157" i="5"/>
  <c r="U37" i="5"/>
  <c r="N21" i="11"/>
  <c r="O17" i="5"/>
  <c r="AA154" i="5"/>
  <c r="X36" i="5"/>
  <c r="AD153" i="5"/>
  <c r="AG35" i="5"/>
  <c r="AD108" i="5"/>
  <c r="AG102" i="5"/>
  <c r="X130" i="5"/>
  <c r="L117" i="5"/>
  <c r="R55" i="5"/>
  <c r="AA136" i="5"/>
  <c r="AA96" i="5"/>
  <c r="AG57" i="5"/>
  <c r="R89" i="5"/>
  <c r="AJ137" i="5"/>
  <c r="O76" i="5"/>
  <c r="O29" i="5"/>
  <c r="AD99" i="5"/>
  <c r="AA36" i="5"/>
  <c r="AJ95" i="5"/>
  <c r="AA132" i="5"/>
  <c r="AA118" i="5"/>
  <c r="AD126" i="5"/>
  <c r="AG56" i="5"/>
  <c r="R72" i="5"/>
  <c r="I127" i="5"/>
  <c r="AD89" i="5"/>
  <c r="AJ136" i="5"/>
  <c r="AD130" i="5"/>
  <c r="U135" i="5"/>
  <c r="AD83" i="5"/>
  <c r="N10" i="11"/>
  <c r="G143" i="11"/>
  <c r="D143" i="11"/>
  <c r="N145" i="11"/>
  <c r="N146" i="11"/>
  <c r="F143" i="11"/>
  <c r="C143" i="11"/>
  <c r="I143" i="11"/>
  <c r="N149" i="11"/>
  <c r="J143" i="11"/>
  <c r="N14" i="11"/>
  <c r="N17" i="11"/>
  <c r="I18" i="11"/>
  <c r="K18" i="11"/>
  <c r="N16" i="11"/>
  <c r="G18" i="11"/>
  <c r="N15" i="11"/>
  <c r="M18" i="11"/>
  <c r="M143" i="11"/>
  <c r="H9" i="11"/>
  <c r="E9" i="11"/>
  <c r="N22" i="11"/>
  <c r="M9" i="11"/>
  <c r="N20" i="11"/>
  <c r="C9" i="11"/>
  <c r="P8" i="7"/>
  <c r="U20" i="5"/>
  <c r="N144" i="11"/>
  <c r="J9" i="11"/>
  <c r="H143" i="11"/>
  <c r="B9" i="11"/>
  <c r="O146" i="5"/>
  <c r="F146" i="5"/>
  <c r="U22" i="5"/>
  <c r="AA16" i="5"/>
  <c r="O13" i="5"/>
  <c r="AJ14" i="5"/>
  <c r="F147" i="5"/>
  <c r="U21" i="5"/>
  <c r="AG54" i="5"/>
  <c r="I78" i="5"/>
  <c r="X151" i="5"/>
  <c r="X159" i="5"/>
  <c r="U118" i="5"/>
  <c r="AG41" i="5"/>
  <c r="L146" i="5"/>
  <c r="AA81" i="5"/>
  <c r="G129" i="5"/>
  <c r="AJ60" i="5"/>
  <c r="AD92" i="5"/>
  <c r="O30" i="5"/>
  <c r="U154" i="5"/>
  <c r="O135" i="5"/>
  <c r="R67" i="5"/>
  <c r="R75" i="5"/>
  <c r="L99" i="5"/>
  <c r="AD95" i="5"/>
  <c r="AA41" i="5"/>
  <c r="L138" i="5"/>
  <c r="AA138" i="5"/>
  <c r="AH122" i="5"/>
  <c r="X46" i="5"/>
  <c r="O131" i="5"/>
  <c r="AA153" i="5"/>
  <c r="X43" i="5"/>
  <c r="L45" i="5"/>
  <c r="O94" i="5"/>
  <c r="L64" i="5"/>
  <c r="L33" i="5"/>
  <c r="R58" i="5"/>
  <c r="F65" i="5"/>
  <c r="AG133" i="5"/>
  <c r="AJ127" i="5"/>
  <c r="AA121" i="5"/>
  <c r="I123" i="5"/>
  <c r="AG69" i="5"/>
  <c r="AA46" i="5"/>
  <c r="U157" i="5"/>
  <c r="X106" i="5"/>
  <c r="AG95" i="5"/>
  <c r="L123" i="5"/>
  <c r="AA77" i="5"/>
  <c r="AD21" i="5"/>
  <c r="AG90" i="5"/>
  <c r="R116" i="5"/>
  <c r="AA117" i="5"/>
  <c r="AJ145" i="5"/>
  <c r="O66" i="5"/>
  <c r="O132" i="5"/>
  <c r="U96" i="5"/>
  <c r="AJ104" i="5"/>
  <c r="AD161" i="5"/>
  <c r="U128" i="5"/>
  <c r="AD98" i="5"/>
  <c r="R160" i="5"/>
  <c r="X119" i="5"/>
  <c r="AD127" i="5"/>
  <c r="AB53" i="5"/>
  <c r="L65" i="5"/>
  <c r="O73" i="5"/>
  <c r="AJ89" i="5"/>
  <c r="O97" i="5"/>
  <c r="X97" i="5"/>
  <c r="AA105" i="5"/>
  <c r="AJ42" i="5"/>
  <c r="AJ82" i="5"/>
  <c r="O155" i="5"/>
  <c r="L136" i="5"/>
  <c r="AG76" i="5"/>
  <c r="AA68" i="5"/>
  <c r="R121" i="5"/>
  <c r="AG67" i="5"/>
  <c r="AD75" i="5"/>
  <c r="X77" i="5"/>
  <c r="U15" i="5"/>
  <c r="R22" i="5"/>
  <c r="AG14" i="5"/>
  <c r="X20" i="5"/>
  <c r="P18" i="5"/>
  <c r="S18" i="5"/>
  <c r="I145" i="5"/>
  <c r="R145" i="5"/>
  <c r="U150" i="5"/>
  <c r="AD150" i="5"/>
  <c r="F14" i="5"/>
  <c r="AD19" i="5"/>
  <c r="AG148" i="5"/>
  <c r="L148" i="5"/>
  <c r="X22" i="5"/>
  <c r="O148" i="5"/>
  <c r="R19" i="5"/>
  <c r="F20" i="5"/>
  <c r="X150" i="5"/>
  <c r="AG150" i="5"/>
  <c r="L22" i="5"/>
  <c r="AJ13" i="5"/>
  <c r="L14" i="5"/>
  <c r="X19" i="5"/>
  <c r="L13" i="5"/>
  <c r="AA22" i="5"/>
  <c r="F15" i="5"/>
  <c r="L145" i="5"/>
  <c r="O15" i="5"/>
  <c r="AA150" i="5"/>
  <c r="AA151" i="5"/>
  <c r="F13" i="5"/>
  <c r="AA19" i="5"/>
  <c r="AD15" i="5"/>
  <c r="C8" i="1"/>
  <c r="L78" i="5"/>
  <c r="I130" i="5"/>
  <c r="I60" i="5"/>
  <c r="X154" i="5"/>
  <c r="AG82" i="5"/>
  <c r="X81" i="5"/>
  <c r="R118" i="5"/>
  <c r="X98" i="5"/>
  <c r="L76" i="5"/>
  <c r="U80" i="5"/>
  <c r="M114" i="5"/>
  <c r="AD61" i="5"/>
  <c r="AJ109" i="5"/>
  <c r="AB38" i="5"/>
  <c r="U27" i="5"/>
  <c r="AG27" i="5"/>
  <c r="AJ35" i="5"/>
  <c r="AJ49" i="5"/>
  <c r="AJ54" i="5"/>
  <c r="R62" i="5"/>
  <c r="AG70" i="5"/>
  <c r="AA94" i="5"/>
  <c r="AJ102" i="5"/>
  <c r="AA110" i="5"/>
  <c r="U39" i="5"/>
  <c r="X79" i="5"/>
  <c r="AD103" i="5"/>
  <c r="X48" i="5"/>
  <c r="AD117" i="5"/>
  <c r="AA71" i="5"/>
  <c r="R120" i="5"/>
  <c r="AA159" i="5"/>
  <c r="L88" i="5"/>
  <c r="X104" i="5"/>
  <c r="AG161" i="5"/>
  <c r="I128" i="5"/>
  <c r="AA58" i="5"/>
  <c r="U109" i="5"/>
  <c r="X160" i="5"/>
  <c r="I119" i="5"/>
  <c r="AJ57" i="5"/>
  <c r="AJ65" i="5"/>
  <c r="AJ73" i="5"/>
  <c r="R97" i="5"/>
  <c r="R105" i="5"/>
  <c r="R42" i="5"/>
  <c r="AJ155" i="5"/>
  <c r="U137" i="5"/>
  <c r="AG92" i="5"/>
  <c r="R29" i="5"/>
  <c r="O67" i="5"/>
  <c r="U75" i="5"/>
  <c r="AD36" i="5"/>
  <c r="AA95" i="5"/>
  <c r="AA98" i="5"/>
  <c r="L124" i="5"/>
  <c r="F156" i="5"/>
  <c r="AA49" i="5"/>
  <c r="AD41" i="5"/>
  <c r="B114" i="5"/>
  <c r="U69" i="5"/>
  <c r="X30" i="5"/>
  <c r="U83" i="5"/>
  <c r="R86" i="5"/>
  <c r="R110" i="5"/>
  <c r="V38" i="5"/>
  <c r="R57" i="5"/>
  <c r="O37" i="5"/>
  <c r="AD131" i="5"/>
  <c r="AD63" i="5"/>
  <c r="AD120" i="5"/>
  <c r="X66" i="5"/>
  <c r="O90" i="5"/>
  <c r="I139" i="5"/>
  <c r="L116" i="5"/>
  <c r="L62" i="5"/>
  <c r="AA86" i="5"/>
  <c r="L94" i="5"/>
  <c r="O100" i="5"/>
  <c r="AD55" i="5"/>
  <c r="N34" i="11"/>
  <c r="N102" i="11"/>
  <c r="I86" i="5"/>
  <c r="X135" i="5"/>
  <c r="AA126" i="5"/>
  <c r="U97" i="5"/>
  <c r="AJ27" i="5"/>
  <c r="L127" i="5"/>
  <c r="L77" i="5"/>
  <c r="R159" i="5"/>
  <c r="I30" i="5"/>
  <c r="K101" i="11"/>
  <c r="R94" i="5"/>
  <c r="F123" i="5"/>
  <c r="AA130" i="5"/>
  <c r="L102" i="5"/>
  <c r="X121" i="5"/>
  <c r="AG127" i="5"/>
  <c r="AB32" i="5"/>
  <c r="AD115" i="5"/>
  <c r="U29" i="5"/>
  <c r="L139" i="5"/>
  <c r="AJ156" i="5"/>
  <c r="U138" i="5"/>
  <c r="R61" i="5"/>
  <c r="AD77" i="5"/>
  <c r="U85" i="5"/>
  <c r="O109" i="5"/>
  <c r="AA30" i="5"/>
  <c r="AD46" i="5"/>
  <c r="AJ153" i="5"/>
  <c r="AJ66" i="5"/>
  <c r="R27" i="5"/>
  <c r="AJ108" i="5"/>
  <c r="AJ45" i="5"/>
  <c r="X157" i="5"/>
  <c r="AG139" i="5"/>
  <c r="AA62" i="5"/>
  <c r="L70" i="5"/>
  <c r="AG78" i="5"/>
  <c r="X86" i="5"/>
  <c r="O110" i="5"/>
  <c r="AJ31" i="5"/>
  <c r="R47" i="5"/>
  <c r="X125" i="5"/>
  <c r="AJ79" i="5"/>
  <c r="AG103" i="5"/>
  <c r="U48" i="5"/>
  <c r="X100" i="5"/>
  <c r="AD37" i="5"/>
  <c r="AG55" i="5"/>
  <c r="I95" i="5"/>
  <c r="I92" i="5"/>
  <c r="AD56" i="5"/>
  <c r="AA64" i="5"/>
  <c r="AG33" i="5"/>
  <c r="AH44" i="5"/>
  <c r="AD57" i="5"/>
  <c r="R73" i="5"/>
  <c r="R81" i="5"/>
  <c r="F130" i="5"/>
  <c r="L92" i="5"/>
  <c r="AA29" i="5"/>
  <c r="AD68" i="5"/>
  <c r="L153" i="5"/>
  <c r="F71" i="5"/>
  <c r="I79" i="5"/>
  <c r="AG109" i="5"/>
  <c r="L128" i="5"/>
  <c r="O99" i="5"/>
  <c r="R109" i="5"/>
  <c r="AA103" i="5"/>
  <c r="U43" i="5"/>
  <c r="Y129" i="5"/>
  <c r="L63" i="5"/>
  <c r="G38" i="5"/>
  <c r="AJ70" i="5"/>
  <c r="Y91" i="5"/>
  <c r="L132" i="5"/>
  <c r="O153" i="5"/>
  <c r="AG21" i="5"/>
  <c r="AJ20" i="5"/>
  <c r="N11" i="11"/>
  <c r="AJ150" i="5"/>
  <c r="I151" i="5"/>
  <c r="I14" i="5"/>
  <c r="V18" i="5"/>
  <c r="O22" i="5"/>
  <c r="O16" i="5"/>
  <c r="I22" i="5"/>
  <c r="R13" i="5"/>
  <c r="N117" i="11"/>
  <c r="AA56" i="5"/>
  <c r="AJ90" i="5"/>
  <c r="AJ139" i="5"/>
  <c r="AJ55" i="5"/>
  <c r="AD29" i="5"/>
  <c r="X107" i="5"/>
  <c r="AG89" i="5"/>
  <c r="U160" i="5"/>
  <c r="O81" i="5"/>
  <c r="AE53" i="5"/>
  <c r="U120" i="5"/>
  <c r="F92" i="5"/>
  <c r="R92" i="5"/>
  <c r="U121" i="5"/>
  <c r="L71" i="5"/>
  <c r="I65" i="5"/>
  <c r="I124" i="5"/>
  <c r="R60" i="5"/>
  <c r="AJ33" i="5"/>
  <c r="R39" i="5"/>
  <c r="AA100" i="5"/>
  <c r="AA125" i="5"/>
  <c r="AA37" i="5"/>
  <c r="X96" i="5"/>
  <c r="L54" i="5"/>
  <c r="AA157" i="5"/>
  <c r="I69" i="5"/>
  <c r="AG45" i="5"/>
  <c r="AD78" i="5"/>
  <c r="U86" i="5"/>
  <c r="AG31" i="5"/>
  <c r="U103" i="5"/>
  <c r="R84" i="5"/>
  <c r="AJ133" i="5"/>
  <c r="B8" i="1"/>
  <c r="K9" i="11"/>
  <c r="AG156" i="5"/>
  <c r="R138" i="5"/>
  <c r="D38" i="5"/>
  <c r="O63" i="5"/>
  <c r="AA61" i="5"/>
  <c r="L72" i="5"/>
  <c r="X123" i="5"/>
  <c r="AJ63" i="5"/>
  <c r="M38" i="5"/>
  <c r="AJ120" i="5"/>
  <c r="AG66" i="5"/>
  <c r="U35" i="5"/>
  <c r="O43" i="5"/>
  <c r="U70" i="5"/>
  <c r="U31" i="5"/>
  <c r="X117" i="5"/>
  <c r="R41" i="5"/>
  <c r="I35" i="5"/>
  <c r="AG63" i="5"/>
  <c r="B125" i="10"/>
  <c r="B126" i="10"/>
  <c r="B127" i="10"/>
  <c r="B128" i="10"/>
  <c r="B129" i="10"/>
  <c r="B130" i="10"/>
  <c r="B131" i="10"/>
  <c r="B132" i="10"/>
  <c r="B133" i="10"/>
  <c r="B101" i="10"/>
  <c r="B102" i="10"/>
  <c r="B110" i="10"/>
  <c r="B118" i="10"/>
  <c r="B103" i="10"/>
  <c r="B111" i="10"/>
  <c r="B119" i="10"/>
  <c r="B104" i="10"/>
  <c r="B112" i="10"/>
  <c r="B120" i="10"/>
  <c r="B105" i="10"/>
  <c r="B113" i="10"/>
  <c r="B121" i="10"/>
  <c r="B106" i="10"/>
  <c r="B114" i="10"/>
  <c r="B122" i="10"/>
  <c r="B107" i="10"/>
  <c r="B115" i="10"/>
  <c r="B117" i="10"/>
  <c r="B108" i="10"/>
  <c r="B116" i="10"/>
  <c r="B109" i="10"/>
  <c r="R90" i="5"/>
  <c r="D101" i="5"/>
  <c r="F105" i="5"/>
  <c r="X138" i="5"/>
  <c r="AJ123" i="5"/>
  <c r="O40" i="5"/>
  <c r="AG120" i="5"/>
  <c r="O138" i="5"/>
  <c r="AJ160" i="5"/>
  <c r="X65" i="5"/>
  <c r="U81" i="5"/>
  <c r="L68" i="5"/>
  <c r="I105" i="5"/>
  <c r="O77" i="5"/>
  <c r="L30" i="5"/>
  <c r="V129" i="5"/>
  <c r="AJ72" i="5"/>
  <c r="AG88" i="5"/>
  <c r="F82" i="5"/>
  <c r="AA128" i="5"/>
  <c r="O136" i="5"/>
  <c r="AG94" i="5"/>
  <c r="B46" i="10"/>
  <c r="B47" i="10"/>
  <c r="B55" i="10"/>
  <c r="B63" i="10"/>
  <c r="B71" i="10"/>
  <c r="B79" i="10"/>
  <c r="B87" i="10"/>
  <c r="B95" i="10"/>
  <c r="B86" i="10"/>
  <c r="B48" i="10"/>
  <c r="B56" i="10"/>
  <c r="B64" i="10"/>
  <c r="B72" i="10"/>
  <c r="B80" i="10"/>
  <c r="B88" i="10"/>
  <c r="B96" i="10"/>
  <c r="B94" i="10"/>
  <c r="B49" i="10"/>
  <c r="B57" i="10"/>
  <c r="B65" i="10"/>
  <c r="B73" i="10"/>
  <c r="B81" i="10"/>
  <c r="B89" i="10"/>
  <c r="B97" i="10"/>
  <c r="B50" i="10"/>
  <c r="B58" i="10"/>
  <c r="B66" i="10"/>
  <c r="B74" i="10"/>
  <c r="B82" i="10"/>
  <c r="B90" i="10"/>
  <c r="B98" i="10"/>
  <c r="B78" i="10"/>
  <c r="B51" i="10"/>
  <c r="B59" i="10"/>
  <c r="B67" i="10"/>
  <c r="B75" i="10"/>
  <c r="B83" i="10"/>
  <c r="B91" i="10"/>
  <c r="B70" i="10"/>
  <c r="B52" i="10"/>
  <c r="B60" i="10"/>
  <c r="B68" i="10"/>
  <c r="B76" i="10"/>
  <c r="B84" i="10"/>
  <c r="B92" i="10"/>
  <c r="B62" i="10"/>
  <c r="B53" i="10"/>
  <c r="B61" i="10"/>
  <c r="B69" i="10"/>
  <c r="B77" i="10"/>
  <c r="B85" i="10"/>
  <c r="B93" i="10"/>
  <c r="B54" i="10"/>
  <c r="I73" i="5"/>
  <c r="I61" i="5"/>
  <c r="AA108" i="5"/>
  <c r="AD106" i="5"/>
  <c r="U55" i="5"/>
  <c r="X132" i="5"/>
  <c r="AD84" i="5"/>
  <c r="L73" i="5"/>
  <c r="R108" i="5"/>
  <c r="AD110" i="5"/>
  <c r="AA48" i="5"/>
  <c r="AD100" i="5"/>
  <c r="X76" i="5"/>
  <c r="AG61" i="5"/>
  <c r="X69" i="5"/>
  <c r="AG77" i="5"/>
  <c r="AG85" i="5"/>
  <c r="AJ46" i="5"/>
  <c r="AG153" i="5"/>
  <c r="L90" i="5"/>
  <c r="AA116" i="5"/>
  <c r="AA124" i="5"/>
  <c r="X39" i="5"/>
  <c r="L106" i="5"/>
  <c r="AG68" i="5"/>
  <c r="AG37" i="5"/>
  <c r="AG117" i="5"/>
  <c r="X71" i="5"/>
  <c r="X95" i="5"/>
  <c r="AG118" i="5"/>
  <c r="O64" i="5"/>
  <c r="U104" i="5"/>
  <c r="O33" i="5"/>
  <c r="AJ41" i="5"/>
  <c r="AJ161" i="5"/>
  <c r="AD58" i="5"/>
  <c r="X105" i="5"/>
  <c r="I155" i="5"/>
  <c r="X137" i="5"/>
  <c r="AA76" i="5"/>
  <c r="AJ92" i="5"/>
  <c r="O154" i="5"/>
  <c r="X75" i="5"/>
  <c r="AJ83" i="5"/>
  <c r="AA107" i="5"/>
  <c r="G44" i="5"/>
  <c r="L135" i="5"/>
  <c r="L36" i="5"/>
  <c r="X27" i="5"/>
  <c r="I27" i="5"/>
  <c r="F78" i="5"/>
  <c r="O139" i="5"/>
  <c r="AG62" i="5"/>
  <c r="V44" i="5"/>
  <c r="J122" i="5"/>
  <c r="F84" i="5"/>
  <c r="R80" i="5"/>
  <c r="I138" i="5"/>
  <c r="I33" i="5"/>
  <c r="R119" i="5"/>
  <c r="U89" i="5"/>
  <c r="AA42" i="5"/>
  <c r="I82" i="5"/>
  <c r="O137" i="5"/>
  <c r="V134" i="5"/>
  <c r="U130" i="5"/>
  <c r="G74" i="5"/>
  <c r="O85" i="5"/>
  <c r="F88" i="5"/>
  <c r="AE134" i="5"/>
  <c r="AK121" i="5"/>
  <c r="X67" i="5"/>
  <c r="M44" i="5"/>
  <c r="R30" i="5"/>
  <c r="F104" i="5"/>
  <c r="F61" i="5"/>
  <c r="B22" i="10"/>
  <c r="B23" i="10"/>
  <c r="B31" i="10"/>
  <c r="B39" i="10"/>
  <c r="B24" i="10"/>
  <c r="B32" i="10"/>
  <c r="B40" i="10"/>
  <c r="B25" i="10"/>
  <c r="B33" i="10"/>
  <c r="B41" i="10"/>
  <c r="B26" i="10"/>
  <c r="B34" i="10"/>
  <c r="B42" i="10"/>
  <c r="B27" i="10"/>
  <c r="B35" i="10"/>
  <c r="B43" i="10"/>
  <c r="B28" i="10"/>
  <c r="B36" i="10"/>
  <c r="B38" i="10"/>
  <c r="B29" i="10"/>
  <c r="B37" i="10"/>
  <c r="B30" i="10"/>
  <c r="AJ149" i="5"/>
  <c r="U14" i="5"/>
  <c r="F151" i="5"/>
  <c r="G18" i="5"/>
  <c r="O150" i="5"/>
  <c r="R15" i="5"/>
  <c r="I19" i="5"/>
  <c r="O145" i="5"/>
  <c r="X16" i="5"/>
  <c r="AG149" i="5"/>
  <c r="AJ21" i="5"/>
  <c r="F16" i="5"/>
  <c r="AA13" i="5"/>
  <c r="F145" i="5"/>
  <c r="R149" i="5"/>
  <c r="U149" i="5"/>
  <c r="I149" i="5"/>
  <c r="AA145" i="5"/>
  <c r="AG13" i="5"/>
  <c r="C6" i="10"/>
  <c r="C138" i="10" s="1"/>
  <c r="F17" i="5"/>
  <c r="X17" i="5"/>
  <c r="AD16" i="5"/>
  <c r="R151" i="5"/>
  <c r="X146" i="5"/>
  <c r="F148" i="5"/>
  <c r="O14" i="5"/>
  <c r="AA146" i="5"/>
  <c r="AJ146" i="5"/>
  <c r="Y18" i="5"/>
  <c r="I15" i="5"/>
  <c r="F150" i="5"/>
  <c r="I150" i="5"/>
  <c r="L35" i="5"/>
  <c r="M134" i="5"/>
  <c r="AE44" i="5"/>
  <c r="AG72" i="5"/>
  <c r="L43" i="5"/>
  <c r="I148" i="5"/>
  <c r="R102" i="5"/>
  <c r="U30" i="5"/>
  <c r="R139" i="5"/>
  <c r="AD94" i="5"/>
  <c r="AA84" i="5"/>
  <c r="O106" i="5"/>
  <c r="R49" i="5"/>
  <c r="R85" i="5"/>
  <c r="O80" i="5"/>
  <c r="O149" i="5"/>
  <c r="G134" i="5"/>
  <c r="AD107" i="5"/>
  <c r="F155" i="5"/>
  <c r="AD22" i="5"/>
  <c r="AA20" i="5"/>
  <c r="L15" i="5"/>
  <c r="F138" i="5"/>
  <c r="I88" i="5"/>
  <c r="AG116" i="5"/>
  <c r="U119" i="5"/>
  <c r="U105" i="5"/>
  <c r="R104" i="5"/>
  <c r="O125" i="5"/>
  <c r="AA131" i="5"/>
  <c r="AD13" i="5"/>
  <c r="AK72" i="5"/>
  <c r="O147" i="5"/>
  <c r="U132" i="5"/>
  <c r="D122" i="5"/>
  <c r="AA85" i="5"/>
  <c r="X109" i="5"/>
  <c r="AG30" i="5"/>
  <c r="AE38" i="5"/>
  <c r="X35" i="5"/>
  <c r="I121" i="5"/>
  <c r="F68" i="5"/>
  <c r="I116" i="5"/>
  <c r="AD86" i="5"/>
  <c r="O31" i="5"/>
  <c r="AK149" i="5"/>
  <c r="U148" i="5"/>
  <c r="AJ151" i="5"/>
  <c r="F35" i="5"/>
  <c r="AD159" i="5"/>
  <c r="AD132" i="5"/>
  <c r="L126" i="5"/>
  <c r="AJ80" i="5"/>
  <c r="AD128" i="5"/>
  <c r="AA160" i="5"/>
  <c r="L119" i="5"/>
  <c r="U127" i="5"/>
  <c r="X57" i="5"/>
  <c r="X73" i="5"/>
  <c r="AG105" i="5"/>
  <c r="I137" i="5"/>
  <c r="L29" i="5"/>
  <c r="R48" i="5"/>
  <c r="L61" i="5"/>
  <c r="AD62" i="5"/>
  <c r="AD76" i="5"/>
  <c r="F69" i="5"/>
  <c r="L131" i="5"/>
  <c r="L157" i="5"/>
  <c r="I84" i="5"/>
  <c r="U151" i="5"/>
  <c r="AG83" i="5"/>
  <c r="AD66" i="5"/>
  <c r="AD118" i="5"/>
  <c r="R103" i="5"/>
  <c r="AA17" i="5"/>
  <c r="J134" i="5"/>
  <c r="P38" i="5"/>
  <c r="I72" i="5"/>
  <c r="AK40" i="5"/>
  <c r="I135" i="5"/>
  <c r="AJ88" i="5"/>
  <c r="U57" i="5"/>
  <c r="J32" i="5"/>
  <c r="L149" i="5"/>
  <c r="I76" i="5"/>
  <c r="R154" i="5"/>
  <c r="O84" i="5"/>
  <c r="AA75" i="5"/>
  <c r="X21" i="5"/>
  <c r="X149" i="5"/>
  <c r="F95" i="5"/>
  <c r="Y122" i="5"/>
  <c r="AA69" i="5"/>
  <c r="AJ77" i="5"/>
  <c r="AA35" i="5"/>
  <c r="U45" i="5"/>
  <c r="R70" i="5"/>
  <c r="AG86" i="5"/>
  <c r="R125" i="5"/>
  <c r="O79" i="5"/>
  <c r="AJ68" i="5"/>
  <c r="L95" i="5"/>
  <c r="L159" i="5"/>
  <c r="X126" i="5"/>
  <c r="L161" i="5"/>
  <c r="AG98" i="5"/>
  <c r="F41" i="5"/>
  <c r="L19" i="5"/>
  <c r="AA15" i="5"/>
  <c r="L82" i="5"/>
  <c r="I46" i="5"/>
  <c r="U71" i="5"/>
  <c r="R33" i="5"/>
  <c r="R14" i="5"/>
  <c r="AG46" i="5"/>
  <c r="L27" i="5"/>
  <c r="R137" i="5"/>
  <c r="O45" i="5"/>
  <c r="AA21" i="5"/>
  <c r="B125" i="4"/>
  <c r="B135" i="4"/>
  <c r="L21" i="5"/>
  <c r="O151" i="5"/>
  <c r="U146" i="5"/>
  <c r="X148" i="5"/>
  <c r="X14" i="5"/>
  <c r="AD17" i="5"/>
  <c r="M143" i="5"/>
  <c r="X145" i="5"/>
  <c r="B18" i="5"/>
  <c r="AG22" i="5"/>
  <c r="I16" i="5"/>
  <c r="F149" i="5"/>
  <c r="AK14" i="5"/>
  <c r="U90" i="5"/>
  <c r="AD157" i="5"/>
  <c r="Y101" i="5"/>
  <c r="F118" i="5"/>
  <c r="F48" i="5"/>
  <c r="AA119" i="5"/>
  <c r="Y59" i="5"/>
  <c r="F37" i="5"/>
  <c r="AB59" i="5"/>
  <c r="R100" i="5"/>
  <c r="I100" i="5"/>
  <c r="F154" i="5"/>
  <c r="AK135" i="5"/>
  <c r="U67" i="5"/>
  <c r="M101" i="5"/>
  <c r="O36" i="5"/>
  <c r="AK138" i="5"/>
  <c r="R77" i="5"/>
  <c r="AK87" i="5"/>
  <c r="AG43" i="5"/>
  <c r="X70" i="5"/>
  <c r="X94" i="5"/>
  <c r="R37" i="5"/>
  <c r="R117" i="5"/>
  <c r="AK123" i="5"/>
  <c r="I90" i="5"/>
  <c r="B59" i="5"/>
  <c r="F33" i="5"/>
  <c r="AK153" i="5"/>
  <c r="U153" i="5"/>
  <c r="X153" i="5"/>
  <c r="AK78" i="5"/>
  <c r="AA78" i="5"/>
  <c r="V74" i="5"/>
  <c r="X78" i="5"/>
  <c r="AK39" i="5"/>
  <c r="AH38" i="5"/>
  <c r="AJ39" i="5"/>
  <c r="AH53" i="5"/>
  <c r="AK56" i="5"/>
  <c r="AJ56" i="5"/>
  <c r="AK161" i="5"/>
  <c r="X161" i="5"/>
  <c r="AA161" i="5"/>
  <c r="AK84" i="5"/>
  <c r="AJ84" i="5"/>
  <c r="AK119" i="5"/>
  <c r="AD119" i="5"/>
  <c r="AB114" i="5"/>
  <c r="R65" i="5"/>
  <c r="O65" i="5"/>
  <c r="AJ81" i="5"/>
  <c r="AG81" i="5"/>
  <c r="O89" i="5"/>
  <c r="L89" i="5"/>
  <c r="AK97" i="5"/>
  <c r="AA97" i="5"/>
  <c r="AH101" i="5"/>
  <c r="AK105" i="5"/>
  <c r="AJ105" i="5"/>
  <c r="AK42" i="5"/>
  <c r="U42" i="5"/>
  <c r="X42" i="5"/>
  <c r="AK148" i="5"/>
  <c r="AJ148" i="5"/>
  <c r="M129" i="5"/>
  <c r="O130" i="5"/>
  <c r="J59" i="5"/>
  <c r="O60" i="5"/>
  <c r="P74" i="5"/>
  <c r="R76" i="5"/>
  <c r="S91" i="5"/>
  <c r="U92" i="5"/>
  <c r="X54" i="5"/>
  <c r="V53" i="5"/>
  <c r="L107" i="5"/>
  <c r="J101" i="5"/>
  <c r="D59" i="5"/>
  <c r="B129" i="5"/>
  <c r="F131" i="5"/>
  <c r="AK154" i="5"/>
  <c r="AJ154" i="5"/>
  <c r="AB134" i="5"/>
  <c r="AD135" i="5"/>
  <c r="AG135" i="5"/>
  <c r="O121" i="5"/>
  <c r="L121" i="5"/>
  <c r="G59" i="5"/>
  <c r="I67" i="5"/>
  <c r="L67" i="5"/>
  <c r="AD67" i="5"/>
  <c r="AA67" i="5"/>
  <c r="AK75" i="5"/>
  <c r="AJ75" i="5"/>
  <c r="X99" i="5"/>
  <c r="U99" i="5"/>
  <c r="AK107" i="5"/>
  <c r="AG107" i="5"/>
  <c r="AJ36" i="5"/>
  <c r="AG36" i="5"/>
  <c r="AK36" i="5"/>
  <c r="AE18" i="5"/>
  <c r="AK15" i="5"/>
  <c r="AJ15" i="5"/>
  <c r="F66" i="5"/>
  <c r="F90" i="5"/>
  <c r="I63" i="5"/>
  <c r="AA82" i="5"/>
  <c r="AD85" i="5"/>
  <c r="G9" i="5"/>
  <c r="AB129" i="5"/>
  <c r="AK151" i="5"/>
  <c r="AK109" i="5"/>
  <c r="D91" i="5"/>
  <c r="U46" i="5"/>
  <c r="R46" i="5"/>
  <c r="AD90" i="5"/>
  <c r="AK90" i="5"/>
  <c r="AA90" i="5"/>
  <c r="AA45" i="5"/>
  <c r="Y44" i="5"/>
  <c r="AD45" i="5"/>
  <c r="AK45" i="5"/>
  <c r="X62" i="5"/>
  <c r="AK62" i="5"/>
  <c r="AE122" i="5"/>
  <c r="AJ125" i="5"/>
  <c r="AK125" i="5"/>
  <c r="AK106" i="5"/>
  <c r="AG106" i="5"/>
  <c r="AJ106" i="5"/>
  <c r="AK95" i="5"/>
  <c r="U95" i="5"/>
  <c r="R95" i="5"/>
  <c r="J143" i="5"/>
  <c r="I83" i="5"/>
  <c r="D74" i="5"/>
  <c r="F83" i="5"/>
  <c r="AK118" i="5"/>
  <c r="I118" i="5"/>
  <c r="G114" i="5"/>
  <c r="AK49" i="5"/>
  <c r="AD49" i="5"/>
  <c r="D129" i="5"/>
  <c r="I133" i="5"/>
  <c r="F133" i="5"/>
  <c r="X155" i="5"/>
  <c r="AK76" i="5"/>
  <c r="AJ76" i="5"/>
  <c r="AD138" i="5"/>
  <c r="AG138" i="5"/>
  <c r="AJ85" i="5"/>
  <c r="AK85" i="5"/>
  <c r="AG17" i="5"/>
  <c r="AK17" i="5"/>
  <c r="AJ17" i="5"/>
  <c r="U66" i="5"/>
  <c r="R66" i="5"/>
  <c r="AK108" i="5"/>
  <c r="AG108" i="5"/>
  <c r="M59" i="5"/>
  <c r="AJ94" i="5"/>
  <c r="AE91" i="5"/>
  <c r="AD39" i="5"/>
  <c r="Y38" i="5"/>
  <c r="AA39" i="5"/>
  <c r="AB44" i="5"/>
  <c r="AK48" i="5"/>
  <c r="AG48" i="5"/>
  <c r="AD48" i="5"/>
  <c r="I36" i="5"/>
  <c r="F36" i="5"/>
  <c r="AK55" i="5"/>
  <c r="AA55" i="5"/>
  <c r="AK144" i="5"/>
  <c r="AD64" i="5"/>
  <c r="AG64" i="5"/>
  <c r="I58" i="5"/>
  <c r="X84" i="5"/>
  <c r="U84" i="5"/>
  <c r="V122" i="5"/>
  <c r="AK127" i="5"/>
  <c r="X127" i="5"/>
  <c r="AA127" i="5"/>
  <c r="Y74" i="5"/>
  <c r="AD81" i="5"/>
  <c r="G101" i="5"/>
  <c r="L105" i="5"/>
  <c r="AK137" i="5"/>
  <c r="Y134" i="5"/>
  <c r="AA137" i="5"/>
  <c r="V91" i="5"/>
  <c r="AK92" i="5"/>
  <c r="AA92" i="5"/>
  <c r="AD154" i="5"/>
  <c r="AK83" i="5"/>
  <c r="L83" i="5"/>
  <c r="U17" i="5"/>
  <c r="R17" i="5"/>
  <c r="I136" i="5"/>
  <c r="F136" i="5"/>
  <c r="D134" i="5"/>
  <c r="AK66" i="5"/>
  <c r="AA66" i="5"/>
  <c r="X108" i="5"/>
  <c r="U108" i="5"/>
  <c r="AK139" i="5"/>
  <c r="AA139" i="5"/>
  <c r="AK47" i="5"/>
  <c r="AD47" i="5"/>
  <c r="F58" i="5"/>
  <c r="D53" i="5"/>
  <c r="L55" i="5"/>
  <c r="J53" i="5"/>
  <c r="O55" i="5"/>
  <c r="AK155" i="5"/>
  <c r="AG155" i="5"/>
  <c r="AJ64" i="5"/>
  <c r="AK64" i="5"/>
  <c r="AK41" i="5"/>
  <c r="S38" i="5"/>
  <c r="X41" i="5"/>
  <c r="U41" i="5"/>
  <c r="O119" i="5"/>
  <c r="X61" i="5"/>
  <c r="S59" i="5"/>
  <c r="U61" i="5"/>
  <c r="F120" i="5"/>
  <c r="I120" i="5"/>
  <c r="AK43" i="5"/>
  <c r="AJ43" i="5"/>
  <c r="D44" i="5"/>
  <c r="F47" i="5"/>
  <c r="I47" i="5"/>
  <c r="X116" i="5"/>
  <c r="AK116" i="5"/>
  <c r="M74" i="5"/>
  <c r="O78" i="5"/>
  <c r="R78" i="5"/>
  <c r="AJ110" i="5"/>
  <c r="AK110" i="5"/>
  <c r="P101" i="5"/>
  <c r="U106" i="5"/>
  <c r="AJ117" i="5"/>
  <c r="AK117" i="5"/>
  <c r="AK145" i="5"/>
  <c r="AK13" i="5"/>
  <c r="U13" i="5"/>
  <c r="X13" i="5"/>
  <c r="X72" i="5"/>
  <c r="U72" i="5"/>
  <c r="AK96" i="5"/>
  <c r="AJ96" i="5"/>
  <c r="R155" i="5"/>
  <c r="U155" i="5"/>
  <c r="AD160" i="5"/>
  <c r="AK160" i="5"/>
  <c r="AD73" i="5"/>
  <c r="AA73" i="5"/>
  <c r="G91" i="5"/>
  <c r="L97" i="5"/>
  <c r="U82" i="5"/>
  <c r="X82" i="5"/>
  <c r="S134" i="5"/>
  <c r="X136" i="5"/>
  <c r="AD20" i="5"/>
  <c r="AG20" i="5"/>
  <c r="AB18" i="5"/>
  <c r="AK20" i="5"/>
  <c r="J74" i="5"/>
  <c r="O75" i="5"/>
  <c r="AH18" i="5"/>
  <c r="AJ19" i="5"/>
  <c r="AK19" i="5"/>
  <c r="F63" i="5"/>
  <c r="L60" i="5"/>
  <c r="I41" i="5"/>
  <c r="AG49" i="5"/>
  <c r="AG119" i="5"/>
  <c r="AJ86" i="5"/>
  <c r="AK73" i="5"/>
  <c r="F126" i="5"/>
  <c r="L147" i="5"/>
  <c r="L118" i="5"/>
  <c r="I161" i="5"/>
  <c r="U116" i="5"/>
  <c r="U76" i="5"/>
  <c r="U62" i="5"/>
  <c r="U117" i="5"/>
  <c r="AG145" i="5"/>
  <c r="AG19" i="5"/>
  <c r="AA149" i="5"/>
  <c r="O98" i="5"/>
  <c r="L98" i="5"/>
  <c r="AK156" i="5"/>
  <c r="AD156" i="5"/>
  <c r="AA156" i="5"/>
  <c r="AJ61" i="5"/>
  <c r="AH59" i="5"/>
  <c r="AK61" i="5"/>
  <c r="S129" i="5"/>
  <c r="U131" i="5"/>
  <c r="X131" i="5"/>
  <c r="AK120" i="5"/>
  <c r="X120" i="5"/>
  <c r="AK27" i="5"/>
  <c r="AD27" i="5"/>
  <c r="AA27" i="5"/>
  <c r="AA70" i="5"/>
  <c r="AK70" i="5"/>
  <c r="AD70" i="5"/>
  <c r="L125" i="5"/>
  <c r="I125" i="5"/>
  <c r="G122" i="5"/>
  <c r="R71" i="5"/>
  <c r="O71" i="5"/>
  <c r="AG151" i="5"/>
  <c r="AD151" i="5"/>
  <c r="AG126" i="5"/>
  <c r="AJ126" i="5"/>
  <c r="AK126" i="5"/>
  <c r="AD96" i="5"/>
  <c r="AB91" i="5"/>
  <c r="AK33" i="5"/>
  <c r="AA33" i="5"/>
  <c r="AD33" i="5"/>
  <c r="S53" i="5"/>
  <c r="X58" i="5"/>
  <c r="AB122" i="5"/>
  <c r="P134" i="5"/>
  <c r="R136" i="5"/>
  <c r="AD97" i="5"/>
  <c r="R56" i="5"/>
  <c r="U56" i="5"/>
  <c r="AK77" i="5"/>
  <c r="J44" i="5"/>
  <c r="L46" i="5"/>
  <c r="R153" i="5"/>
  <c r="AD35" i="5"/>
  <c r="AK35" i="5"/>
  <c r="P53" i="5"/>
  <c r="U54" i="5"/>
  <c r="R54" i="5"/>
  <c r="AK54" i="5"/>
  <c r="Y53" i="5"/>
  <c r="AD54" i="5"/>
  <c r="AA54" i="5"/>
  <c r="AK86" i="5"/>
  <c r="U47" i="5"/>
  <c r="S44" i="5"/>
  <c r="AJ103" i="5"/>
  <c r="AE101" i="5"/>
  <c r="AG100" i="5"/>
  <c r="AK100" i="5"/>
  <c r="G143" i="5"/>
  <c r="AK150" i="5"/>
  <c r="L150" i="5"/>
  <c r="AK146" i="5"/>
  <c r="AG146" i="5"/>
  <c r="AD146" i="5"/>
  <c r="I154" i="5"/>
  <c r="L154" i="5"/>
  <c r="AK132" i="5"/>
  <c r="AG132" i="5"/>
  <c r="AJ132" i="5"/>
  <c r="O56" i="5"/>
  <c r="L56" i="5"/>
  <c r="M91" i="5"/>
  <c r="O96" i="5"/>
  <c r="R96" i="5"/>
  <c r="AG128" i="5"/>
  <c r="AK128" i="5"/>
  <c r="AJ128" i="5"/>
  <c r="AK16" i="5"/>
  <c r="AJ16" i="5"/>
  <c r="AG16" i="5"/>
  <c r="AK57" i="5"/>
  <c r="AA57" i="5"/>
  <c r="J38" i="5"/>
  <c r="O42" i="5"/>
  <c r="L42" i="5"/>
  <c r="AK60" i="5"/>
  <c r="AG60" i="5"/>
  <c r="AD60" i="5"/>
  <c r="B101" i="5"/>
  <c r="F101" i="5" s="1"/>
  <c r="F137" i="5"/>
  <c r="L75" i="5"/>
  <c r="R107" i="5"/>
  <c r="U126" i="5"/>
  <c r="AE74" i="5"/>
  <c r="B32" i="5"/>
  <c r="L16" i="5"/>
  <c r="L79" i="5"/>
  <c r="I159" i="5"/>
  <c r="O46" i="5"/>
  <c r="U145" i="5"/>
  <c r="AD123" i="5"/>
  <c r="AG154" i="5"/>
  <c r="AD137" i="5"/>
  <c r="U58" i="5"/>
  <c r="U100" i="5"/>
  <c r="AA47" i="5"/>
  <c r="R31" i="5"/>
  <c r="O62" i="5"/>
  <c r="AD149" i="5"/>
  <c r="R148" i="5"/>
  <c r="S32" i="5"/>
  <c r="AH74" i="5"/>
  <c r="AK80" i="5"/>
  <c r="AK103" i="5"/>
  <c r="R115" i="5"/>
  <c r="P114" i="5"/>
  <c r="R123" i="5"/>
  <c r="O123" i="5"/>
  <c r="M122" i="5"/>
  <c r="AK21" i="5"/>
  <c r="R21" i="5"/>
  <c r="O21" i="5"/>
  <c r="U124" i="5"/>
  <c r="S122" i="5"/>
  <c r="X124" i="5"/>
  <c r="V101" i="5"/>
  <c r="U79" i="5"/>
  <c r="R79" i="5"/>
  <c r="U68" i="5"/>
  <c r="X68" i="5"/>
  <c r="J129" i="5"/>
  <c r="L130" i="5"/>
  <c r="AD72" i="5"/>
  <c r="AA72" i="5"/>
  <c r="O161" i="5"/>
  <c r="R161" i="5"/>
  <c r="AK98" i="5"/>
  <c r="AJ98" i="5"/>
  <c r="O120" i="5"/>
  <c r="L120" i="5"/>
  <c r="AA14" i="5"/>
  <c r="AD14" i="5"/>
  <c r="F39" i="5"/>
  <c r="AG157" i="5"/>
  <c r="AH91" i="5"/>
  <c r="D18" i="5"/>
  <c r="F22" i="5"/>
  <c r="AA109" i="5"/>
  <c r="AD109" i="5"/>
  <c r="AK131" i="5"/>
  <c r="AG131" i="5"/>
  <c r="AJ131" i="5"/>
  <c r="R45" i="5"/>
  <c r="P44" i="5"/>
  <c r="X139" i="5"/>
  <c r="U139" i="5"/>
  <c r="AK31" i="5"/>
  <c r="AD31" i="5"/>
  <c r="AA31" i="5"/>
  <c r="AK79" i="5"/>
  <c r="AB74" i="5"/>
  <c r="AD79" i="5"/>
  <c r="AG79" i="5"/>
  <c r="AK37" i="5"/>
  <c r="AJ37" i="5"/>
  <c r="AA148" i="5"/>
  <c r="AD148" i="5"/>
  <c r="AG159" i="5"/>
  <c r="AJ159" i="5"/>
  <c r="AK159" i="5"/>
  <c r="R64" i="5"/>
  <c r="P59" i="5"/>
  <c r="U64" i="5"/>
  <c r="O49" i="5"/>
  <c r="L49" i="5"/>
  <c r="AG58" i="5"/>
  <c r="AK58" i="5"/>
  <c r="AJ58" i="5"/>
  <c r="R127" i="5"/>
  <c r="O127" i="5"/>
  <c r="AK65" i="5"/>
  <c r="AA65" i="5"/>
  <c r="AD65" i="5"/>
  <c r="AG130" i="5"/>
  <c r="AK130" i="5"/>
  <c r="AE129" i="5"/>
  <c r="AK29" i="5"/>
  <c r="AG29" i="5"/>
  <c r="AJ29" i="5"/>
  <c r="AG121" i="5"/>
  <c r="AJ121" i="5"/>
  <c r="X15" i="5"/>
  <c r="F73" i="5"/>
  <c r="B44" i="5"/>
  <c r="F102" i="5"/>
  <c r="L151" i="5"/>
  <c r="I68" i="5"/>
  <c r="O107" i="5"/>
  <c r="O70" i="5"/>
  <c r="U136" i="5"/>
  <c r="X33" i="5"/>
  <c r="AD145" i="5"/>
  <c r="AG123" i="5"/>
  <c r="AG160" i="5"/>
  <c r="X55" i="5"/>
  <c r="U77" i="5"/>
  <c r="X47" i="5"/>
  <c r="AD139" i="5"/>
  <c r="R146" i="5"/>
  <c r="AK157" i="5"/>
  <c r="AK94" i="5"/>
  <c r="O69" i="5"/>
  <c r="R69" i="5"/>
  <c r="P129" i="5"/>
  <c r="B53" i="5"/>
  <c r="F54" i="5"/>
  <c r="O54" i="5"/>
  <c r="M53" i="5"/>
  <c r="X103" i="5"/>
  <c r="S101" i="5"/>
  <c r="M18" i="5"/>
  <c r="R20" i="5"/>
  <c r="U88" i="5"/>
  <c r="AK88" i="5"/>
  <c r="AB101" i="5"/>
  <c r="AD104" i="5"/>
  <c r="AK22" i="5"/>
  <c r="AJ22" i="5"/>
  <c r="AK82" i="5"/>
  <c r="I96" i="5"/>
  <c r="F96" i="5"/>
  <c r="R156" i="5"/>
  <c r="U156" i="5"/>
  <c r="AK69" i="5"/>
  <c r="AD69" i="5"/>
  <c r="AK30" i="5"/>
  <c r="AJ30" i="5"/>
  <c r="AK63" i="5"/>
  <c r="V59" i="5"/>
  <c r="X59" i="5" s="1"/>
  <c r="AA63" i="5"/>
  <c r="X63" i="5"/>
  <c r="AJ67" i="5"/>
  <c r="AK67" i="5"/>
  <c r="AK124" i="5"/>
  <c r="AD124" i="5"/>
  <c r="AG124" i="5"/>
  <c r="AK102" i="5"/>
  <c r="AD102" i="5"/>
  <c r="AA102" i="5"/>
  <c r="P122" i="5"/>
  <c r="U125" i="5"/>
  <c r="AK68" i="5"/>
  <c r="I156" i="5"/>
  <c r="L156" i="5"/>
  <c r="AE59" i="5"/>
  <c r="AJ71" i="5"/>
  <c r="AK71" i="5"/>
  <c r="AD80" i="5"/>
  <c r="AG80" i="5"/>
  <c r="AK104" i="5"/>
  <c r="AG104" i="5"/>
  <c r="O128" i="5"/>
  <c r="R128" i="5"/>
  <c r="AK133" i="5"/>
  <c r="U133" i="5"/>
  <c r="X133" i="5"/>
  <c r="X89" i="5"/>
  <c r="AK89" i="5"/>
  <c r="AA89" i="5"/>
  <c r="AA155" i="5"/>
  <c r="S74" i="5"/>
  <c r="AH134" i="5"/>
  <c r="AJ135" i="5"/>
  <c r="AK99" i="5"/>
  <c r="AG99" i="5"/>
  <c r="AJ99" i="5"/>
  <c r="F19" i="5"/>
  <c r="O19" i="5"/>
  <c r="I126" i="5"/>
  <c r="I39" i="5"/>
  <c r="O83" i="5"/>
  <c r="R130" i="5"/>
  <c r="X92" i="5"/>
  <c r="AG110" i="5"/>
  <c r="U94" i="5"/>
  <c r="AA123" i="5"/>
  <c r="R106" i="5"/>
  <c r="AG125" i="5"/>
  <c r="AJ138" i="5"/>
  <c r="R132" i="5"/>
  <c r="G53" i="5"/>
  <c r="J18" i="5"/>
  <c r="AK46" i="5"/>
  <c r="AK81" i="5"/>
  <c r="AK136" i="5"/>
  <c r="V32" i="5"/>
  <c r="M32" i="5"/>
  <c r="P143" i="5"/>
  <c r="AB143" i="5"/>
  <c r="D143" i="5"/>
  <c r="AE32" i="5"/>
  <c r="Y143" i="5"/>
  <c r="P32" i="5"/>
  <c r="Y32" i="5"/>
  <c r="V143" i="5"/>
  <c r="AE114" i="5"/>
  <c r="P91" i="5"/>
  <c r="AH32" i="5"/>
  <c r="F34" i="5"/>
  <c r="AH143" i="5"/>
  <c r="AJ157" i="5"/>
  <c r="U115" i="5"/>
  <c r="AG147" i="5"/>
  <c r="I147" i="5"/>
  <c r="G24" i="5"/>
  <c r="P7" i="7"/>
  <c r="F26" i="5"/>
  <c r="R147" i="5"/>
  <c r="AA147" i="5"/>
  <c r="AD147" i="5"/>
  <c r="R93" i="5"/>
  <c r="X115" i="5"/>
  <c r="AA115" i="5"/>
  <c r="I26" i="5"/>
  <c r="R158" i="5"/>
  <c r="AJ115" i="5"/>
  <c r="O158" i="5"/>
  <c r="O115" i="5"/>
  <c r="J114" i="5"/>
  <c r="P9" i="6"/>
  <c r="P8" i="6"/>
  <c r="P7" i="6"/>
  <c r="AE143" i="5"/>
  <c r="U147" i="5"/>
  <c r="Y114" i="5"/>
  <c r="AJ147" i="5"/>
  <c r="V114" i="5"/>
  <c r="S114" i="5"/>
  <c r="AH114" i="5"/>
  <c r="AG115" i="5"/>
  <c r="AK115" i="5"/>
  <c r="AK93" i="5"/>
  <c r="AK147" i="5"/>
  <c r="X147" i="5"/>
  <c r="S143" i="5"/>
  <c r="O93" i="5"/>
  <c r="J91" i="5"/>
  <c r="F115" i="5"/>
  <c r="I115" i="5"/>
  <c r="D114" i="5"/>
  <c r="AB24" i="5"/>
  <c r="B9" i="4"/>
  <c r="B22" i="4"/>
  <c r="B101" i="4"/>
  <c r="B46" i="4"/>
  <c r="D6" i="4"/>
  <c r="D139" i="4" s="1"/>
  <c r="C127" i="4"/>
  <c r="C128" i="4"/>
  <c r="C129" i="4"/>
  <c r="C130" i="4"/>
  <c r="C131" i="4"/>
  <c r="C132" i="4"/>
  <c r="C133" i="4"/>
  <c r="C134" i="4"/>
  <c r="C103" i="4"/>
  <c r="C104" i="4"/>
  <c r="C105" i="4"/>
  <c r="C106" i="4"/>
  <c r="C107" i="4"/>
  <c r="C108" i="4"/>
  <c r="C109" i="4"/>
  <c r="C110" i="4"/>
  <c r="C111" i="4"/>
  <c r="C126" i="4"/>
  <c r="C115" i="4"/>
  <c r="C116" i="4"/>
  <c r="C117" i="4"/>
  <c r="C119" i="4"/>
  <c r="C120" i="4"/>
  <c r="C121" i="4"/>
  <c r="C122" i="4"/>
  <c r="C123" i="4"/>
  <c r="C118" i="4"/>
  <c r="C112" i="4"/>
  <c r="C113" i="4"/>
  <c r="C102" i="4"/>
  <c r="C55" i="4"/>
  <c r="C114" i="4"/>
  <c r="C48" i="4"/>
  <c r="C49" i="4"/>
  <c r="C50" i="4"/>
  <c r="C52" i="4"/>
  <c r="C53" i="4"/>
  <c r="C54" i="4"/>
  <c r="C56" i="4"/>
  <c r="C57" i="4"/>
  <c r="C58" i="4"/>
  <c r="C59" i="4"/>
  <c r="C60" i="4"/>
  <c r="C61" i="4"/>
  <c r="C62" i="4"/>
  <c r="C63" i="4"/>
  <c r="C51" i="4"/>
  <c r="C64" i="4"/>
  <c r="C65" i="4"/>
  <c r="C66" i="4"/>
  <c r="C67" i="4"/>
  <c r="C68" i="4"/>
  <c r="C69" i="4"/>
  <c r="C70" i="4"/>
  <c r="C71" i="4"/>
  <c r="C72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3" i="4"/>
  <c r="C94" i="4"/>
  <c r="C95" i="4"/>
  <c r="C96" i="4"/>
  <c r="C97" i="4"/>
  <c r="C98" i="4"/>
  <c r="C99" i="4"/>
  <c r="C24" i="4"/>
  <c r="C25" i="4"/>
  <c r="C26" i="4"/>
  <c r="C27" i="4"/>
  <c r="C28" i="4"/>
  <c r="C29" i="4"/>
  <c r="C30" i="4"/>
  <c r="C73" i="4"/>
  <c r="C90" i="4"/>
  <c r="C91" i="4"/>
  <c r="C92" i="4"/>
  <c r="C47" i="4"/>
  <c r="C23" i="4"/>
  <c r="C32" i="4"/>
  <c r="C34" i="4"/>
  <c r="C35" i="4"/>
  <c r="C36" i="4"/>
  <c r="C37" i="4"/>
  <c r="C38" i="4"/>
  <c r="C39" i="4"/>
  <c r="C40" i="4"/>
  <c r="C41" i="4"/>
  <c r="C42" i="4"/>
  <c r="C43" i="4"/>
  <c r="C44" i="4"/>
  <c r="C33" i="4"/>
  <c r="C31" i="4"/>
  <c r="AA25" i="5"/>
  <c r="X28" i="5"/>
  <c r="M24" i="5"/>
  <c r="X26" i="5"/>
  <c r="AA28" i="5"/>
  <c r="R26" i="5"/>
  <c r="D32" i="5"/>
  <c r="AJ26" i="5"/>
  <c r="AA26" i="5"/>
  <c r="AD26" i="5"/>
  <c r="X34" i="5"/>
  <c r="AG26" i="5"/>
  <c r="S24" i="5"/>
  <c r="U26" i="5"/>
  <c r="AG25" i="5"/>
  <c r="Y24" i="5"/>
  <c r="L26" i="5"/>
  <c r="O25" i="5"/>
  <c r="AE24" i="5"/>
  <c r="V24" i="5"/>
  <c r="P24" i="5"/>
  <c r="AK26" i="5"/>
  <c r="J24" i="5"/>
  <c r="O26" i="5"/>
  <c r="AD25" i="5"/>
  <c r="U25" i="5"/>
  <c r="X25" i="5"/>
  <c r="AH24" i="5"/>
  <c r="AJ25" i="5"/>
  <c r="Y9" i="5"/>
  <c r="G32" i="5"/>
  <c r="I34" i="5"/>
  <c r="AK25" i="5"/>
  <c r="P9" i="5"/>
  <c r="AB9" i="5"/>
  <c r="M9" i="5"/>
  <c r="J9" i="5"/>
  <c r="AE9" i="5"/>
  <c r="S9" i="5"/>
  <c r="V9" i="5"/>
  <c r="AK158" i="5"/>
  <c r="F25" i="5"/>
  <c r="AK34" i="5"/>
  <c r="AK28" i="5"/>
  <c r="AK12" i="5"/>
  <c r="AK10" i="5"/>
  <c r="AK11" i="5"/>
  <c r="AH9" i="5"/>
  <c r="U19" i="5"/>
  <c r="D9" i="5"/>
  <c r="R25" i="5"/>
  <c r="L28" i="5"/>
  <c r="U28" i="5"/>
  <c r="I28" i="5"/>
  <c r="AD28" i="5"/>
  <c r="D24" i="5"/>
  <c r="AG34" i="5"/>
  <c r="AJ28" i="5"/>
  <c r="U158" i="5"/>
  <c r="AA11" i="5"/>
  <c r="U12" i="5"/>
  <c r="AD144" i="5"/>
  <c r="AG10" i="5"/>
  <c r="X10" i="5"/>
  <c r="O144" i="5"/>
  <c r="AD12" i="5"/>
  <c r="AJ144" i="5"/>
  <c r="U10" i="5"/>
  <c r="AD10" i="5"/>
  <c r="U11" i="5"/>
  <c r="AJ12" i="5"/>
  <c r="X12" i="5"/>
  <c r="R144" i="5"/>
  <c r="X144" i="5"/>
  <c r="AA144" i="5"/>
  <c r="AD11" i="5"/>
  <c r="AA10" i="5"/>
  <c r="AG12" i="5"/>
  <c r="I10" i="5"/>
  <c r="R11" i="5"/>
  <c r="U144" i="5"/>
  <c r="AJ11" i="5"/>
  <c r="R12" i="5"/>
  <c r="AG144" i="5"/>
  <c r="AJ10" i="5"/>
  <c r="AG11" i="5"/>
  <c r="X11" i="5"/>
  <c r="O10" i="5"/>
  <c r="R10" i="5"/>
  <c r="AA12" i="5"/>
  <c r="F28" i="5"/>
  <c r="R28" i="5"/>
  <c r="AG28" i="5"/>
  <c r="B24" i="5"/>
  <c r="O34" i="5"/>
  <c r="O28" i="5"/>
  <c r="AD34" i="5"/>
  <c r="AD158" i="5"/>
  <c r="L158" i="5"/>
  <c r="R40" i="5"/>
  <c r="U40" i="5"/>
  <c r="O87" i="5"/>
  <c r="U87" i="5"/>
  <c r="R87" i="5"/>
  <c r="AD93" i="5"/>
  <c r="I40" i="5"/>
  <c r="U93" i="5"/>
  <c r="AA158" i="5"/>
  <c r="AD40" i="5"/>
  <c r="AJ87" i="5"/>
  <c r="B91" i="5"/>
  <c r="F93" i="5"/>
  <c r="AG93" i="5"/>
  <c r="AA40" i="5"/>
  <c r="AD87" i="5"/>
  <c r="AA87" i="5"/>
  <c r="I93" i="5"/>
  <c r="AJ34" i="5"/>
  <c r="L93" i="5"/>
  <c r="L40" i="5"/>
  <c r="AG87" i="5"/>
  <c r="X40" i="5"/>
  <c r="AA34" i="5"/>
  <c r="AJ93" i="5"/>
  <c r="AA93" i="5"/>
  <c r="R34" i="5"/>
  <c r="AG158" i="5"/>
  <c r="AJ40" i="5"/>
  <c r="X87" i="5"/>
  <c r="X158" i="5"/>
  <c r="AJ158" i="5"/>
  <c r="X93" i="5"/>
  <c r="AG40" i="5"/>
  <c r="U34" i="5"/>
  <c r="I158" i="5"/>
  <c r="I87" i="5"/>
  <c r="L87" i="5"/>
  <c r="I144" i="5"/>
  <c r="L144" i="5"/>
  <c r="L10" i="5"/>
  <c r="F144" i="5"/>
  <c r="F40" i="5"/>
  <c r="F158" i="5"/>
  <c r="F87" i="5"/>
  <c r="B38" i="5"/>
  <c r="B74" i="5"/>
  <c r="L11" i="5"/>
  <c r="O11" i="5"/>
  <c r="L12" i="5"/>
  <c r="O12" i="5"/>
  <c r="I11" i="5"/>
  <c r="I12" i="5"/>
  <c r="F12" i="5"/>
  <c r="F11" i="5"/>
  <c r="B9" i="5"/>
  <c r="F10" i="5"/>
  <c r="B143" i="5"/>
  <c r="U74" i="5" l="1"/>
  <c r="AK152" i="5"/>
  <c r="I114" i="5"/>
  <c r="R101" i="5"/>
  <c r="C135" i="10"/>
  <c r="C142" i="10"/>
  <c r="C141" i="10"/>
  <c r="C140" i="10"/>
  <c r="C139" i="10"/>
  <c r="C137" i="10"/>
  <c r="C136" i="10"/>
  <c r="C9" i="10"/>
  <c r="C17" i="10"/>
  <c r="C16" i="10"/>
  <c r="C15" i="10"/>
  <c r="C14" i="10"/>
  <c r="C13" i="10"/>
  <c r="C12" i="10"/>
  <c r="C20" i="10"/>
  <c r="C11" i="10"/>
  <c r="C19" i="10"/>
  <c r="C10" i="10"/>
  <c r="C18" i="10"/>
  <c r="D136" i="4"/>
  <c r="D137" i="4"/>
  <c r="D138" i="4"/>
  <c r="D140" i="4"/>
  <c r="D141" i="4"/>
  <c r="D142" i="4"/>
  <c r="D143" i="4"/>
  <c r="D10" i="4"/>
  <c r="D11" i="4"/>
  <c r="D12" i="4"/>
  <c r="D13" i="4"/>
  <c r="D14" i="4"/>
  <c r="D15" i="4"/>
  <c r="D16" i="4"/>
  <c r="D17" i="4"/>
  <c r="D18" i="4"/>
  <c r="D19" i="4"/>
  <c r="D20" i="4"/>
  <c r="D21" i="4"/>
  <c r="B142" i="5"/>
  <c r="V142" i="5"/>
  <c r="M142" i="5"/>
  <c r="G142" i="5"/>
  <c r="AE142" i="5"/>
  <c r="J142" i="5"/>
  <c r="D142" i="5"/>
  <c r="S142" i="5"/>
  <c r="AB142" i="5"/>
  <c r="AA152" i="5"/>
  <c r="Y142" i="5"/>
  <c r="AJ122" i="5"/>
  <c r="AD53" i="5"/>
  <c r="AJ53" i="5"/>
  <c r="M142" i="11"/>
  <c r="I142" i="11"/>
  <c r="H142" i="11"/>
  <c r="D7" i="1"/>
  <c r="J8" i="11"/>
  <c r="F8" i="11"/>
  <c r="D113" i="11"/>
  <c r="B113" i="5"/>
  <c r="F134" i="5"/>
  <c r="J142" i="11"/>
  <c r="K23" i="11"/>
  <c r="K8" i="11"/>
  <c r="F122" i="5"/>
  <c r="C142" i="11"/>
  <c r="B142" i="11"/>
  <c r="K113" i="11"/>
  <c r="M52" i="11"/>
  <c r="F23" i="11"/>
  <c r="M23" i="11"/>
  <c r="AG53" i="5"/>
  <c r="D52" i="11"/>
  <c r="C9" i="1"/>
  <c r="G23" i="11"/>
  <c r="H23" i="11"/>
  <c r="G113" i="11"/>
  <c r="AA91" i="5"/>
  <c r="L142" i="11"/>
  <c r="G142" i="11"/>
  <c r="B113" i="11"/>
  <c r="B23" i="11"/>
  <c r="K142" i="11"/>
  <c r="N59" i="11"/>
  <c r="I52" i="11"/>
  <c r="L113" i="11"/>
  <c r="R38" i="5"/>
  <c r="L52" i="11"/>
  <c r="AJ44" i="5"/>
  <c r="C113" i="11"/>
  <c r="F52" i="11"/>
  <c r="J52" i="11"/>
  <c r="B52" i="11"/>
  <c r="G52" i="11"/>
  <c r="F113" i="11"/>
  <c r="AA44" i="5"/>
  <c r="J113" i="11"/>
  <c r="AJ134" i="5"/>
  <c r="E113" i="11"/>
  <c r="I113" i="11"/>
  <c r="H52" i="11"/>
  <c r="E23" i="11"/>
  <c r="F142" i="11"/>
  <c r="N129" i="11"/>
  <c r="C23" i="11"/>
  <c r="J23" i="11"/>
  <c r="H113" i="11"/>
  <c r="N134" i="11"/>
  <c r="D23" i="11"/>
  <c r="D50" i="11" s="1"/>
  <c r="N32" i="11"/>
  <c r="N152" i="11"/>
  <c r="N53" i="11"/>
  <c r="N122" i="11"/>
  <c r="I23" i="11"/>
  <c r="E52" i="11"/>
  <c r="I134" i="5"/>
  <c r="E142" i="11"/>
  <c r="L23" i="11"/>
  <c r="I8" i="11"/>
  <c r="L8" i="11"/>
  <c r="S8" i="5"/>
  <c r="T114" i="5" s="1"/>
  <c r="B8" i="11"/>
  <c r="G8" i="11"/>
  <c r="C8" i="11"/>
  <c r="E8" i="11"/>
  <c r="H8" i="11"/>
  <c r="G8" i="5"/>
  <c r="H9" i="5" s="1"/>
  <c r="N18" i="11"/>
  <c r="N101" i="11"/>
  <c r="AG114" i="5"/>
  <c r="D142" i="11"/>
  <c r="K52" i="11"/>
  <c r="N24" i="11"/>
  <c r="C52" i="11"/>
  <c r="AD32" i="5"/>
  <c r="N91" i="11"/>
  <c r="M113" i="11"/>
  <c r="N44" i="11"/>
  <c r="N38" i="11"/>
  <c r="N114" i="11"/>
  <c r="N74" i="11"/>
  <c r="O114" i="5"/>
  <c r="AG44" i="5"/>
  <c r="I129" i="5"/>
  <c r="AJ152" i="5"/>
  <c r="R114" i="5"/>
  <c r="AG32" i="5"/>
  <c r="M8" i="11"/>
  <c r="X53" i="5"/>
  <c r="N143" i="11"/>
  <c r="AD59" i="5"/>
  <c r="N9" i="11"/>
  <c r="U18" i="5"/>
  <c r="O32" i="5"/>
  <c r="U122" i="5"/>
  <c r="X38" i="5"/>
  <c r="AA134" i="5"/>
  <c r="AD129" i="5"/>
  <c r="AB23" i="5"/>
  <c r="AD114" i="5"/>
  <c r="R44" i="5"/>
  <c r="AA38" i="5"/>
  <c r="AG152" i="5"/>
  <c r="P8" i="5"/>
  <c r="Q107" i="5" s="1"/>
  <c r="O134" i="5"/>
  <c r="X18" i="5"/>
  <c r="AG18" i="5"/>
  <c r="D8" i="1"/>
  <c r="AE8" i="5"/>
  <c r="AB8" i="5"/>
  <c r="AC74" i="5" s="1"/>
  <c r="B9" i="1"/>
  <c r="AD38" i="5"/>
  <c r="AG59" i="5"/>
  <c r="R91" i="5"/>
  <c r="AJ101" i="5"/>
  <c r="L101" i="5"/>
  <c r="AJ38" i="5"/>
  <c r="O101" i="5"/>
  <c r="AA59" i="5"/>
  <c r="R53" i="5"/>
  <c r="O129" i="5"/>
  <c r="AK122" i="5"/>
  <c r="P23" i="5"/>
  <c r="AG101" i="5"/>
  <c r="AG129" i="5"/>
  <c r="AJ59" i="5"/>
  <c r="F53" i="5"/>
  <c r="AG122" i="5"/>
  <c r="U101" i="5"/>
  <c r="L129" i="5"/>
  <c r="L44" i="5"/>
  <c r="AA129" i="5"/>
  <c r="I44" i="5"/>
  <c r="U38" i="5"/>
  <c r="O91" i="5"/>
  <c r="V8" i="5"/>
  <c r="W101" i="5" s="1"/>
  <c r="Y23" i="5"/>
  <c r="I53" i="5"/>
  <c r="AA32" i="5"/>
  <c r="F44" i="5"/>
  <c r="AD101" i="5"/>
  <c r="V23" i="5"/>
  <c r="AJ129" i="5"/>
  <c r="G23" i="5"/>
  <c r="L18" i="5"/>
  <c r="O122" i="5"/>
  <c r="AH113" i="5"/>
  <c r="F59" i="5"/>
  <c r="I101" i="5"/>
  <c r="R129" i="5"/>
  <c r="AJ32" i="5"/>
  <c r="X32" i="5"/>
  <c r="AK44" i="5"/>
  <c r="AD134" i="5"/>
  <c r="AA122" i="5"/>
  <c r="X44" i="5"/>
  <c r="O152" i="5"/>
  <c r="C125" i="10"/>
  <c r="C133" i="10"/>
  <c r="C127" i="10"/>
  <c r="C132" i="10"/>
  <c r="C131" i="10"/>
  <c r="C130" i="10"/>
  <c r="C129" i="10"/>
  <c r="C128" i="10"/>
  <c r="C126" i="10"/>
  <c r="C101" i="10"/>
  <c r="C109" i="10"/>
  <c r="C117" i="10"/>
  <c r="C108" i="10"/>
  <c r="C116" i="10"/>
  <c r="C107" i="10"/>
  <c r="C115" i="10"/>
  <c r="C106" i="10"/>
  <c r="C114" i="10"/>
  <c r="C122" i="10"/>
  <c r="C105" i="10"/>
  <c r="C113" i="10"/>
  <c r="C121" i="10"/>
  <c r="C104" i="10"/>
  <c r="C112" i="10"/>
  <c r="C120" i="10"/>
  <c r="C103" i="10"/>
  <c r="C111" i="10"/>
  <c r="C119" i="10"/>
  <c r="C118" i="10"/>
  <c r="C110" i="10"/>
  <c r="C102" i="10"/>
  <c r="AG134" i="5"/>
  <c r="U32" i="5"/>
  <c r="M113" i="5"/>
  <c r="AD122" i="5"/>
  <c r="Y113" i="5"/>
  <c r="J23" i="5"/>
  <c r="F32" i="5"/>
  <c r="U59" i="5"/>
  <c r="R122" i="5"/>
  <c r="L134" i="5"/>
  <c r="O44" i="5"/>
  <c r="AH23" i="5"/>
  <c r="AJ91" i="5"/>
  <c r="C46" i="10"/>
  <c r="C54" i="10"/>
  <c r="C62" i="10"/>
  <c r="C53" i="10"/>
  <c r="C61" i="10"/>
  <c r="C51" i="10"/>
  <c r="C50" i="10"/>
  <c r="C58" i="10"/>
  <c r="C66" i="10"/>
  <c r="C49" i="10"/>
  <c r="C57" i="10"/>
  <c r="C65" i="10"/>
  <c r="C48" i="10"/>
  <c r="C56" i="10"/>
  <c r="C64" i="10"/>
  <c r="C68" i="10"/>
  <c r="C76" i="10"/>
  <c r="C60" i="10"/>
  <c r="C75" i="10"/>
  <c r="C74" i="10"/>
  <c r="C47" i="10"/>
  <c r="C67" i="10"/>
  <c r="C73" i="10"/>
  <c r="C81" i="10"/>
  <c r="C63" i="10"/>
  <c r="C72" i="10"/>
  <c r="C71" i="10"/>
  <c r="C79" i="10"/>
  <c r="C52" i="10"/>
  <c r="C69" i="10"/>
  <c r="C77" i="10"/>
  <c r="C80" i="10"/>
  <c r="C89" i="10"/>
  <c r="C97" i="10"/>
  <c r="C59" i="10"/>
  <c r="C88" i="10"/>
  <c r="C96" i="10"/>
  <c r="C70" i="10"/>
  <c r="C83" i="10"/>
  <c r="C87" i="10"/>
  <c r="C95" i="10"/>
  <c r="C78" i="10"/>
  <c r="C86" i="10"/>
  <c r="C94" i="10"/>
  <c r="C85" i="10"/>
  <c r="C93" i="10"/>
  <c r="C55" i="10"/>
  <c r="C84" i="10"/>
  <c r="C92" i="10"/>
  <c r="C91" i="10"/>
  <c r="C82" i="10"/>
  <c r="C90" i="10"/>
  <c r="C98" i="10"/>
  <c r="AE113" i="5"/>
  <c r="V113" i="5"/>
  <c r="AJ74" i="5"/>
  <c r="R32" i="5"/>
  <c r="AK134" i="5"/>
  <c r="AB52" i="5"/>
  <c r="AK53" i="5"/>
  <c r="Y52" i="5"/>
  <c r="R134" i="5"/>
  <c r="I122" i="5"/>
  <c r="G113" i="5"/>
  <c r="R74" i="5"/>
  <c r="C22" i="10"/>
  <c r="C30" i="10"/>
  <c r="C38" i="10"/>
  <c r="C23" i="10"/>
  <c r="C31" i="10"/>
  <c r="C39" i="10"/>
  <c r="C37" i="10"/>
  <c r="C24" i="10"/>
  <c r="C32" i="10"/>
  <c r="C40" i="10"/>
  <c r="C25" i="10"/>
  <c r="C33" i="10"/>
  <c r="C41" i="10"/>
  <c r="C26" i="10"/>
  <c r="C34" i="10"/>
  <c r="C42" i="10"/>
  <c r="C36" i="10"/>
  <c r="C27" i="10"/>
  <c r="C35" i="10"/>
  <c r="C43" i="10"/>
  <c r="C28" i="10"/>
  <c r="C29" i="10"/>
  <c r="AG143" i="5"/>
  <c r="O143" i="5"/>
  <c r="B134" i="10"/>
  <c r="D6" i="10"/>
  <c r="D138" i="10" s="1"/>
  <c r="B100" i="10"/>
  <c r="B124" i="10"/>
  <c r="B45" i="10"/>
  <c r="B21" i="10"/>
  <c r="B8" i="10"/>
  <c r="AJ143" i="5"/>
  <c r="AJ18" i="5"/>
  <c r="AD18" i="5"/>
  <c r="AK18" i="5"/>
  <c r="AA18" i="5"/>
  <c r="Y8" i="5"/>
  <c r="Z149" i="5" s="1"/>
  <c r="R143" i="5"/>
  <c r="AH52" i="5"/>
  <c r="X74" i="5"/>
  <c r="L122" i="5"/>
  <c r="L114" i="5"/>
  <c r="AE23" i="5"/>
  <c r="M23" i="5"/>
  <c r="F114" i="5"/>
  <c r="C135" i="4"/>
  <c r="O18" i="5"/>
  <c r="AA143" i="5"/>
  <c r="AH142" i="5"/>
  <c r="AK114" i="5"/>
  <c r="C125" i="4"/>
  <c r="P52" i="5"/>
  <c r="AK129" i="5"/>
  <c r="X101" i="5"/>
  <c r="AK59" i="5"/>
  <c r="AK74" i="5"/>
  <c r="U53" i="5"/>
  <c r="U134" i="5"/>
  <c r="AD74" i="5"/>
  <c r="M52" i="5"/>
  <c r="D52" i="5"/>
  <c r="V52" i="5"/>
  <c r="AK101" i="5"/>
  <c r="B144" i="4"/>
  <c r="R59" i="5"/>
  <c r="X122" i="5"/>
  <c r="P113" i="5"/>
  <c r="U129" i="5"/>
  <c r="O74" i="5"/>
  <c r="AK38" i="5"/>
  <c r="L53" i="5"/>
  <c r="AD44" i="5"/>
  <c r="F129" i="5"/>
  <c r="G52" i="5"/>
  <c r="AB113" i="5"/>
  <c r="O59" i="5"/>
  <c r="I59" i="5"/>
  <c r="R18" i="5"/>
  <c r="J113" i="5"/>
  <c r="AH8" i="5"/>
  <c r="AI137" i="5" s="1"/>
  <c r="AK32" i="5"/>
  <c r="M8" i="5"/>
  <c r="X134" i="5"/>
  <c r="J8" i="5"/>
  <c r="U44" i="5"/>
  <c r="AG74" i="5"/>
  <c r="L59" i="5"/>
  <c r="X114" i="5"/>
  <c r="AA114" i="5"/>
  <c r="O53" i="5"/>
  <c r="D113" i="5"/>
  <c r="S23" i="5"/>
  <c r="AK143" i="5"/>
  <c r="J52" i="5"/>
  <c r="AJ114" i="5"/>
  <c r="X129" i="5"/>
  <c r="AA74" i="5"/>
  <c r="S52" i="5"/>
  <c r="AE52" i="5"/>
  <c r="AK91" i="5"/>
  <c r="AA53" i="5"/>
  <c r="S113" i="5"/>
  <c r="AA101" i="5"/>
  <c r="U114" i="5"/>
  <c r="D23" i="5"/>
  <c r="P3000" i="6"/>
  <c r="P1000" i="7"/>
  <c r="C22" i="4"/>
  <c r="E6" i="4"/>
  <c r="E139" i="4" s="1"/>
  <c r="D127" i="4"/>
  <c r="D128" i="4"/>
  <c r="D129" i="4"/>
  <c r="D130" i="4"/>
  <c r="D131" i="4"/>
  <c r="D132" i="4"/>
  <c r="D133" i="4"/>
  <c r="D134" i="4"/>
  <c r="D103" i="4"/>
  <c r="D104" i="4"/>
  <c r="D105" i="4"/>
  <c r="D106" i="4"/>
  <c r="D107" i="4"/>
  <c r="D108" i="4"/>
  <c r="D109" i="4"/>
  <c r="D126" i="4"/>
  <c r="D110" i="4"/>
  <c r="D111" i="4"/>
  <c r="D112" i="4"/>
  <c r="D113" i="4"/>
  <c r="D114" i="4"/>
  <c r="D115" i="4"/>
  <c r="D116" i="4"/>
  <c r="D117" i="4"/>
  <c r="D119" i="4"/>
  <c r="D120" i="4"/>
  <c r="D121" i="4"/>
  <c r="D122" i="4"/>
  <c r="D123" i="4"/>
  <c r="D118" i="4"/>
  <c r="D102" i="4"/>
  <c r="D51" i="4"/>
  <c r="D55" i="4"/>
  <c r="D54" i="4"/>
  <c r="D50" i="4"/>
  <c r="D53" i="4"/>
  <c r="D56" i="4"/>
  <c r="D57" i="4"/>
  <c r="D58" i="4"/>
  <c r="D59" i="4"/>
  <c r="D60" i="4"/>
  <c r="D61" i="4"/>
  <c r="D48" i="4"/>
  <c r="D62" i="4"/>
  <c r="D64" i="4"/>
  <c r="D65" i="4"/>
  <c r="D66" i="4"/>
  <c r="D67" i="4"/>
  <c r="D68" i="4"/>
  <c r="D69" i="4"/>
  <c r="D70" i="4"/>
  <c r="D71" i="4"/>
  <c r="D72" i="4"/>
  <c r="D73" i="4"/>
  <c r="D63" i="4"/>
  <c r="D49" i="4"/>
  <c r="D52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24" i="4"/>
  <c r="D25" i="4"/>
  <c r="D26" i="4"/>
  <c r="D27" i="4"/>
  <c r="D28" i="4"/>
  <c r="D29" i="4"/>
  <c r="D30" i="4"/>
  <c r="D47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23" i="4"/>
  <c r="C9" i="4"/>
  <c r="C101" i="4"/>
  <c r="C46" i="4"/>
  <c r="X24" i="5"/>
  <c r="R24" i="5"/>
  <c r="AG24" i="5"/>
  <c r="AD24" i="5"/>
  <c r="U24" i="5"/>
  <c r="L24" i="5"/>
  <c r="AA24" i="5"/>
  <c r="I32" i="5"/>
  <c r="L32" i="5"/>
  <c r="O24" i="5"/>
  <c r="AK24" i="5"/>
  <c r="AA9" i="5"/>
  <c r="AJ24" i="5"/>
  <c r="I24" i="5"/>
  <c r="R9" i="5"/>
  <c r="AD9" i="5"/>
  <c r="AG9" i="5"/>
  <c r="U9" i="5"/>
  <c r="AJ9" i="5"/>
  <c r="AD143" i="5"/>
  <c r="X143" i="5"/>
  <c r="L143" i="5"/>
  <c r="U143" i="5"/>
  <c r="X9" i="5"/>
  <c r="F24" i="5"/>
  <c r="O38" i="5"/>
  <c r="AD152" i="5"/>
  <c r="L74" i="5"/>
  <c r="I91" i="5"/>
  <c r="L91" i="5"/>
  <c r="L38" i="5"/>
  <c r="I74" i="5"/>
  <c r="AG91" i="5"/>
  <c r="U91" i="5"/>
  <c r="AD91" i="5"/>
  <c r="X91" i="5"/>
  <c r="I38" i="5"/>
  <c r="X152" i="5"/>
  <c r="AG38" i="5"/>
  <c r="F91" i="5"/>
  <c r="I152" i="5"/>
  <c r="L152" i="5"/>
  <c r="I143" i="5"/>
  <c r="F143" i="5"/>
  <c r="F152" i="5"/>
  <c r="F74" i="5"/>
  <c r="F38" i="5"/>
  <c r="B23" i="5"/>
  <c r="B52" i="5"/>
  <c r="O9" i="5"/>
  <c r="L9" i="5"/>
  <c r="AK9" i="5"/>
  <c r="B8" i="5"/>
  <c r="C152" i="5" s="1"/>
  <c r="G50" i="11" l="1"/>
  <c r="D136" i="10"/>
  <c r="D135" i="10"/>
  <c r="D142" i="10"/>
  <c r="D141" i="10"/>
  <c r="D140" i="10"/>
  <c r="D139" i="10"/>
  <c r="D137" i="10"/>
  <c r="D10" i="10"/>
  <c r="D18" i="10"/>
  <c r="D9" i="10"/>
  <c r="D17" i="10"/>
  <c r="D16" i="10"/>
  <c r="D15" i="10"/>
  <c r="D14" i="10"/>
  <c r="D13" i="10"/>
  <c r="D12" i="10"/>
  <c r="D20" i="10"/>
  <c r="D11" i="10"/>
  <c r="D19" i="10"/>
  <c r="E136" i="4"/>
  <c r="E137" i="4"/>
  <c r="E138" i="4"/>
  <c r="E140" i="4"/>
  <c r="E141" i="4"/>
  <c r="E142" i="4"/>
  <c r="E143" i="4"/>
  <c r="E10" i="4"/>
  <c r="E11" i="4"/>
  <c r="E12" i="4"/>
  <c r="E13" i="4"/>
  <c r="E14" i="4"/>
  <c r="E15" i="4"/>
  <c r="E16" i="4"/>
  <c r="E17" i="4"/>
  <c r="E18" i="4"/>
  <c r="E19" i="4"/>
  <c r="E20" i="4"/>
  <c r="E21" i="4"/>
  <c r="Q31" i="5"/>
  <c r="P50" i="5"/>
  <c r="P111" i="5" s="1"/>
  <c r="P140" i="5" s="1"/>
  <c r="G50" i="5"/>
  <c r="G111" i="5" s="1"/>
  <c r="G140" i="5" s="1"/>
  <c r="G162" i="5" s="1"/>
  <c r="V50" i="5"/>
  <c r="V111" i="5" s="1"/>
  <c r="V140" i="5" s="1"/>
  <c r="V162" i="5" s="1"/>
  <c r="AK142" i="5"/>
  <c r="S50" i="5"/>
  <c r="S111" i="5" s="1"/>
  <c r="S140" i="5" s="1"/>
  <c r="M50" i="5"/>
  <c r="M111" i="5" s="1"/>
  <c r="M140" i="5" s="1"/>
  <c r="M162" i="5" s="1"/>
  <c r="J50" i="5"/>
  <c r="J111" i="5" s="1"/>
  <c r="J140" i="5" s="1"/>
  <c r="AB50" i="5"/>
  <c r="AB111" i="5" s="1"/>
  <c r="AB140" i="5" s="1"/>
  <c r="AB162" i="5" s="1"/>
  <c r="AE50" i="5"/>
  <c r="AE111" i="5" s="1"/>
  <c r="AE140" i="5" s="1"/>
  <c r="AE162" i="5" s="1"/>
  <c r="Y50" i="5"/>
  <c r="Y111" i="5" s="1"/>
  <c r="Y140" i="5" s="1"/>
  <c r="Y162" i="5" s="1"/>
  <c r="B50" i="5"/>
  <c r="B111" i="5" s="1"/>
  <c r="B140" i="5" s="1"/>
  <c r="N8" i="11"/>
  <c r="T61" i="5"/>
  <c r="T123" i="5"/>
  <c r="T103" i="5"/>
  <c r="T27" i="5"/>
  <c r="T150" i="5"/>
  <c r="T128" i="5"/>
  <c r="U52" i="5"/>
  <c r="U23" i="5"/>
  <c r="AC90" i="5"/>
  <c r="AC44" i="5"/>
  <c r="AC149" i="5"/>
  <c r="AC17" i="5"/>
  <c r="AC62" i="5"/>
  <c r="AC67" i="5"/>
  <c r="AC46" i="5"/>
  <c r="AC97" i="5"/>
  <c r="AC146" i="5"/>
  <c r="AC76" i="5"/>
  <c r="AC38" i="5"/>
  <c r="AC16" i="5"/>
  <c r="I23" i="5"/>
  <c r="O23" i="5"/>
  <c r="L23" i="5"/>
  <c r="H50" i="11"/>
  <c r="H111" i="11" s="1"/>
  <c r="Q149" i="5"/>
  <c r="Q134" i="5"/>
  <c r="J50" i="11"/>
  <c r="J111" i="11" s="1"/>
  <c r="K50" i="11"/>
  <c r="K111" i="11" s="1"/>
  <c r="M50" i="11"/>
  <c r="M111" i="11" s="1"/>
  <c r="AA23" i="5"/>
  <c r="F50" i="11"/>
  <c r="F111" i="11" s="1"/>
  <c r="T9" i="5"/>
  <c r="T62" i="5"/>
  <c r="T96" i="5"/>
  <c r="T91" i="5"/>
  <c r="T64" i="5"/>
  <c r="T57" i="5"/>
  <c r="T26" i="5"/>
  <c r="T126" i="5"/>
  <c r="T104" i="5"/>
  <c r="T86" i="5"/>
  <c r="T32" i="5"/>
  <c r="T137" i="5"/>
  <c r="T81" i="5"/>
  <c r="T14" i="5"/>
  <c r="T139" i="5"/>
  <c r="T107" i="5"/>
  <c r="T90" i="5"/>
  <c r="T37" i="5"/>
  <c r="T35" i="5"/>
  <c r="T10" i="5"/>
  <c r="T63" i="5"/>
  <c r="T48" i="5"/>
  <c r="T75" i="5"/>
  <c r="T38" i="5"/>
  <c r="T151" i="5"/>
  <c r="T20" i="5"/>
  <c r="T89" i="5"/>
  <c r="T70" i="5"/>
  <c r="T159" i="5"/>
  <c r="T145" i="5"/>
  <c r="T79" i="5"/>
  <c r="T30" i="5"/>
  <c r="T138" i="5"/>
  <c r="T124" i="5"/>
  <c r="T21" i="5"/>
  <c r="T45" i="5"/>
  <c r="T84" i="5"/>
  <c r="T77" i="5"/>
  <c r="T80" i="5"/>
  <c r="T127" i="5"/>
  <c r="T44" i="5"/>
  <c r="T18" i="5"/>
  <c r="T148" i="5"/>
  <c r="T66" i="5"/>
  <c r="T28" i="5"/>
  <c r="T11" i="5"/>
  <c r="T92" i="5"/>
  <c r="I50" i="11"/>
  <c r="I111" i="11" s="1"/>
  <c r="AG23" i="5"/>
  <c r="AC82" i="5"/>
  <c r="AC35" i="5"/>
  <c r="AC139" i="5"/>
  <c r="AC68" i="5"/>
  <c r="AC161" i="5"/>
  <c r="AC59" i="5"/>
  <c r="AC70" i="5"/>
  <c r="AC128" i="5"/>
  <c r="AC36" i="5"/>
  <c r="AC48" i="5"/>
  <c r="AC27" i="5"/>
  <c r="AC41" i="5"/>
  <c r="AC130" i="5"/>
  <c r="AC69" i="5"/>
  <c r="AC25" i="5"/>
  <c r="AC78" i="5"/>
  <c r="AC72" i="5"/>
  <c r="AC124" i="5"/>
  <c r="AC152" i="5"/>
  <c r="AC134" i="5"/>
  <c r="AC147" i="5"/>
  <c r="AC125" i="5"/>
  <c r="AC81" i="5"/>
  <c r="AC73" i="5"/>
  <c r="AC33" i="5"/>
  <c r="AC29" i="5"/>
  <c r="AC135" i="5"/>
  <c r="AC94" i="5"/>
  <c r="AC104" i="5"/>
  <c r="AC132" i="5"/>
  <c r="AC42" i="5"/>
  <c r="AC150" i="5"/>
  <c r="B50" i="11"/>
  <c r="B111" i="11" s="1"/>
  <c r="AC138" i="5"/>
  <c r="AC63" i="5"/>
  <c r="AC34" i="5"/>
  <c r="AC159" i="5"/>
  <c r="AC79" i="5"/>
  <c r="AC26" i="5"/>
  <c r="AC91" i="5"/>
  <c r="AC98" i="5"/>
  <c r="AC18" i="5"/>
  <c r="AC129" i="5"/>
  <c r="AC127" i="5"/>
  <c r="AC106" i="5"/>
  <c r="AC9" i="5"/>
  <c r="AC22" i="5"/>
  <c r="AC109" i="5"/>
  <c r="AC77" i="5"/>
  <c r="AC99" i="5"/>
  <c r="AC19" i="5"/>
  <c r="AC153" i="5"/>
  <c r="AC57" i="5"/>
  <c r="AC13" i="5"/>
  <c r="AC87" i="5"/>
  <c r="AC12" i="5"/>
  <c r="AC64" i="5"/>
  <c r="AC143" i="5"/>
  <c r="AC83" i="5"/>
  <c r="AC86" i="5"/>
  <c r="AC31" i="5"/>
  <c r="AC24" i="5"/>
  <c r="AC58" i="5"/>
  <c r="AC40" i="5"/>
  <c r="AC43" i="5"/>
  <c r="AC47" i="5"/>
  <c r="AC126" i="5"/>
  <c r="AC133" i="5"/>
  <c r="AC14" i="5"/>
  <c r="AC101" i="5"/>
  <c r="AC131" i="5"/>
  <c r="AC123" i="5"/>
  <c r="AC108" i="5"/>
  <c r="AC85" i="5"/>
  <c r="AC160" i="5"/>
  <c r="AC103" i="5"/>
  <c r="AC28" i="5"/>
  <c r="AC80" i="5"/>
  <c r="AA113" i="5"/>
  <c r="AC84" i="5"/>
  <c r="AC122" i="5"/>
  <c r="AC96" i="5"/>
  <c r="AC105" i="5"/>
  <c r="AC11" i="5"/>
  <c r="AC145" i="5"/>
  <c r="D9" i="1"/>
  <c r="N113" i="11"/>
  <c r="X23" i="5"/>
  <c r="R52" i="5"/>
  <c r="E50" i="11"/>
  <c r="E111" i="11" s="1"/>
  <c r="L50" i="11"/>
  <c r="L111" i="11" s="1"/>
  <c r="AJ23" i="5"/>
  <c r="R113" i="5"/>
  <c r="N142" i="11"/>
  <c r="C50" i="11"/>
  <c r="C111" i="11" s="1"/>
  <c r="N52" i="11"/>
  <c r="N23" i="11"/>
  <c r="Q92" i="5"/>
  <c r="Q129" i="5"/>
  <c r="Q32" i="5"/>
  <c r="Q37" i="5"/>
  <c r="Q123" i="5"/>
  <c r="Q44" i="5"/>
  <c r="Q100" i="5"/>
  <c r="Q122" i="5"/>
  <c r="Q148" i="5"/>
  <c r="Q26" i="5"/>
  <c r="Q20" i="5"/>
  <c r="Q153" i="5"/>
  <c r="Q71" i="5"/>
  <c r="Q108" i="5"/>
  <c r="Q131" i="5"/>
  <c r="Q9" i="5"/>
  <c r="Q73" i="5"/>
  <c r="Q90" i="5"/>
  <c r="Q94" i="5"/>
  <c r="Q132" i="5"/>
  <c r="AC30" i="5"/>
  <c r="AC92" i="5"/>
  <c r="AC49" i="5"/>
  <c r="AC10" i="5"/>
  <c r="AC89" i="5"/>
  <c r="AC93" i="5"/>
  <c r="AC75" i="5"/>
  <c r="AC60" i="5"/>
  <c r="AC100" i="5"/>
  <c r="AC21" i="5"/>
  <c r="AC144" i="5"/>
  <c r="AC55" i="5"/>
  <c r="AC136" i="5"/>
  <c r="AC148" i="5"/>
  <c r="AC137" i="5"/>
  <c r="AC88" i="5"/>
  <c r="AC32" i="5"/>
  <c r="AJ142" i="5"/>
  <c r="AC61" i="5"/>
  <c r="AC65" i="5"/>
  <c r="AC114" i="5"/>
  <c r="AC37" i="5"/>
  <c r="AC54" i="5"/>
  <c r="AC71" i="5"/>
  <c r="AC45" i="5"/>
  <c r="AC20" i="5"/>
  <c r="AC15" i="5"/>
  <c r="AC107" i="5"/>
  <c r="AC115" i="5"/>
  <c r="AC151" i="5"/>
  <c r="AC53" i="5"/>
  <c r="AC110" i="5"/>
  <c r="AC102" i="5"/>
  <c r="AC95" i="5"/>
  <c r="AC66" i="5"/>
  <c r="AC39" i="5"/>
  <c r="AC56" i="5"/>
  <c r="AC113" i="5"/>
  <c r="AC52" i="5"/>
  <c r="T15" i="5"/>
  <c r="T144" i="5"/>
  <c r="T100" i="5"/>
  <c r="T93" i="5"/>
  <c r="T85" i="5"/>
  <c r="T69" i="5"/>
  <c r="T101" i="5"/>
  <c r="T88" i="5"/>
  <c r="T60" i="5"/>
  <c r="T34" i="5"/>
  <c r="T74" i="5"/>
  <c r="T12" i="5"/>
  <c r="T54" i="5"/>
  <c r="T41" i="5"/>
  <c r="T149" i="5"/>
  <c r="T17" i="5"/>
  <c r="T94" i="5"/>
  <c r="T71" i="5"/>
  <c r="T31" i="5"/>
  <c r="T53" i="5"/>
  <c r="T133" i="5"/>
  <c r="T105" i="5"/>
  <c r="T76" i="5"/>
  <c r="T42" i="5"/>
  <c r="T122" i="5"/>
  <c r="T153" i="5"/>
  <c r="T22" i="5"/>
  <c r="T98" i="5"/>
  <c r="T78" i="5"/>
  <c r="T97" i="5"/>
  <c r="T132" i="5"/>
  <c r="T131" i="5"/>
  <c r="T87" i="5"/>
  <c r="T129" i="5"/>
  <c r="T25" i="5"/>
  <c r="T161" i="5"/>
  <c r="T56" i="5"/>
  <c r="T55" i="5"/>
  <c r="T115" i="5"/>
  <c r="T40" i="5"/>
  <c r="T47" i="5"/>
  <c r="T49" i="5"/>
  <c r="T135" i="5"/>
  <c r="T109" i="5"/>
  <c r="T136" i="5"/>
  <c r="T16" i="5"/>
  <c r="T130" i="5"/>
  <c r="T125" i="5"/>
  <c r="T67" i="5"/>
  <c r="T24" i="5"/>
  <c r="T142" i="5"/>
  <c r="T160" i="5"/>
  <c r="T106" i="5"/>
  <c r="T152" i="5"/>
  <c r="T29" i="5"/>
  <c r="T95" i="5"/>
  <c r="T68" i="5"/>
  <c r="T65" i="5"/>
  <c r="T147" i="5"/>
  <c r="T146" i="5"/>
  <c r="T83" i="5"/>
  <c r="T143" i="5"/>
  <c r="T134" i="5"/>
  <c r="T36" i="5"/>
  <c r="T23" i="5"/>
  <c r="T59" i="5"/>
  <c r="T13" i="5"/>
  <c r="T58" i="5"/>
  <c r="T46" i="5"/>
  <c r="T110" i="5"/>
  <c r="T102" i="5"/>
  <c r="T33" i="5"/>
  <c r="T39" i="5"/>
  <c r="T72" i="5"/>
  <c r="T82" i="5"/>
  <c r="T108" i="5"/>
  <c r="T73" i="5"/>
  <c r="T43" i="5"/>
  <c r="T19" i="5"/>
  <c r="T99" i="5"/>
  <c r="Z85" i="5"/>
  <c r="AI81" i="5"/>
  <c r="Z79" i="5"/>
  <c r="Q18" i="5"/>
  <c r="Q151" i="5"/>
  <c r="Q72" i="5"/>
  <c r="Q114" i="5"/>
  <c r="Q159" i="5"/>
  <c r="Q19" i="5"/>
  <c r="Q48" i="5"/>
  <c r="Q133" i="5"/>
  <c r="Q58" i="5"/>
  <c r="Q39" i="5"/>
  <c r="Q88" i="5"/>
  <c r="Q15" i="5"/>
  <c r="Q34" i="5"/>
  <c r="Q64" i="5"/>
  <c r="Q10" i="5"/>
  <c r="Q38" i="5"/>
  <c r="Q99" i="5"/>
  <c r="W150" i="5"/>
  <c r="Q69" i="5"/>
  <c r="Q61" i="5"/>
  <c r="Q11" i="5"/>
  <c r="Q57" i="5"/>
  <c r="Q115" i="5"/>
  <c r="Q105" i="5"/>
  <c r="Q101" i="5"/>
  <c r="Q84" i="5"/>
  <c r="Q76" i="5"/>
  <c r="Q75" i="5"/>
  <c r="Q30" i="5"/>
  <c r="Q74" i="5"/>
  <c r="Q80" i="5"/>
  <c r="Q54" i="5"/>
  <c r="Q145" i="5"/>
  <c r="Q127" i="5"/>
  <c r="Q144" i="5"/>
  <c r="W13" i="5"/>
  <c r="Q106" i="5"/>
  <c r="Q47" i="5"/>
  <c r="Q53" i="5"/>
  <c r="Q138" i="5"/>
  <c r="Q67" i="5"/>
  <c r="Q28" i="5"/>
  <c r="Q29" i="5"/>
  <c r="W92" i="5"/>
  <c r="Q41" i="5"/>
  <c r="Q77" i="5"/>
  <c r="Q60" i="5"/>
  <c r="Q91" i="5"/>
  <c r="Q147" i="5"/>
  <c r="Q104" i="5"/>
  <c r="Q23" i="5"/>
  <c r="Q87" i="5"/>
  <c r="Q63" i="5"/>
  <c r="Q130" i="5"/>
  <c r="Q33" i="5"/>
  <c r="Q126" i="5"/>
  <c r="Q143" i="5"/>
  <c r="Q12" i="5"/>
  <c r="Q109" i="5"/>
  <c r="Q81" i="5"/>
  <c r="Q97" i="5"/>
  <c r="Q89" i="5"/>
  <c r="Q110" i="5"/>
  <c r="Q96" i="5"/>
  <c r="Q42" i="5"/>
  <c r="Q95" i="5"/>
  <c r="Q135" i="5"/>
  <c r="Q146" i="5"/>
  <c r="Q14" i="5"/>
  <c r="W74" i="5"/>
  <c r="Q36" i="5"/>
  <c r="W160" i="5"/>
  <c r="Q27" i="5"/>
  <c r="Q136" i="5"/>
  <c r="Q22" i="5"/>
  <c r="Q79" i="5"/>
  <c r="Q49" i="5"/>
  <c r="Q65" i="5"/>
  <c r="Q125" i="5"/>
  <c r="Q82" i="5"/>
  <c r="Q43" i="5"/>
  <c r="Q55" i="5"/>
  <c r="Q103" i="5"/>
  <c r="Q13" i="5"/>
  <c r="W127" i="5"/>
  <c r="W33" i="5"/>
  <c r="Q93" i="5"/>
  <c r="Q40" i="5"/>
  <c r="Q62" i="5"/>
  <c r="Q70" i="5"/>
  <c r="Q78" i="5"/>
  <c r="U8" i="5"/>
  <c r="Q24" i="5"/>
  <c r="Q98" i="5"/>
  <c r="Q17" i="5"/>
  <c r="Q139" i="5"/>
  <c r="Q128" i="5"/>
  <c r="Q102" i="5"/>
  <c r="Q83" i="5"/>
  <c r="Q86" i="5"/>
  <c r="Q68" i="5"/>
  <c r="Q35" i="5"/>
  <c r="Q16" i="5"/>
  <c r="Q25" i="5"/>
  <c r="Q59" i="5"/>
  <c r="Q150" i="5"/>
  <c r="Q161" i="5"/>
  <c r="Q66" i="5"/>
  <c r="Q85" i="5"/>
  <c r="Q56" i="5"/>
  <c r="Q160" i="5"/>
  <c r="Q46" i="5"/>
  <c r="Q21" i="5"/>
  <c r="Q124" i="5"/>
  <c r="Q45" i="5"/>
  <c r="Q137" i="5"/>
  <c r="Q52" i="5"/>
  <c r="Z93" i="5"/>
  <c r="Z146" i="5"/>
  <c r="Z62" i="5"/>
  <c r="Z68" i="5"/>
  <c r="Z58" i="5"/>
  <c r="Z138" i="5"/>
  <c r="Z134" i="5"/>
  <c r="Z145" i="5"/>
  <c r="Z114" i="5"/>
  <c r="Z133" i="5"/>
  <c r="Z71" i="5"/>
  <c r="Z122" i="5"/>
  <c r="Z143" i="5"/>
  <c r="Z12" i="5"/>
  <c r="Z44" i="5"/>
  <c r="Z34" i="5"/>
  <c r="L52" i="5"/>
  <c r="O113" i="5"/>
  <c r="L113" i="5"/>
  <c r="AK113" i="5"/>
  <c r="AI101" i="5"/>
  <c r="AI115" i="5"/>
  <c r="AF38" i="5"/>
  <c r="AJ113" i="5"/>
  <c r="AG113" i="5"/>
  <c r="Z127" i="5"/>
  <c r="Z130" i="5"/>
  <c r="Z54" i="5"/>
  <c r="Z9" i="5"/>
  <c r="Z61" i="5"/>
  <c r="Z67" i="5"/>
  <c r="Z150" i="5"/>
  <c r="Z132" i="5"/>
  <c r="Z15" i="5"/>
  <c r="Z78" i="5"/>
  <c r="Z47" i="5"/>
  <c r="Z108" i="5"/>
  <c r="Z75" i="5"/>
  <c r="Z126" i="5"/>
  <c r="Z22" i="5"/>
  <c r="Z91" i="5"/>
  <c r="Z26" i="5"/>
  <c r="Z46" i="5"/>
  <c r="Z87" i="5"/>
  <c r="Z123" i="5"/>
  <c r="Z153" i="5"/>
  <c r="Z104" i="5"/>
  <c r="Z107" i="5"/>
  <c r="Z161" i="5"/>
  <c r="Z101" i="5"/>
  <c r="Z86" i="5"/>
  <c r="Z11" i="5"/>
  <c r="Z20" i="5"/>
  <c r="Z48" i="5"/>
  <c r="Z83" i="5"/>
  <c r="Z40" i="5"/>
  <c r="Z109" i="5"/>
  <c r="Z82" i="5"/>
  <c r="Z59" i="5"/>
  <c r="Z144" i="5"/>
  <c r="Z52" i="5"/>
  <c r="Z98" i="5"/>
  <c r="Z76" i="5"/>
  <c r="Z137" i="5"/>
  <c r="Z73" i="5"/>
  <c r="Z25" i="5"/>
  <c r="Z139" i="5"/>
  <c r="Z90" i="5"/>
  <c r="Z27" i="5"/>
  <c r="Z45" i="5"/>
  <c r="Z105" i="5"/>
  <c r="Z89" i="5"/>
  <c r="Z110" i="5"/>
  <c r="Z84" i="5"/>
  <c r="Z39" i="5"/>
  <c r="Z131" i="5"/>
  <c r="Z42" i="5"/>
  <c r="Z63" i="5"/>
  <c r="Z28" i="5"/>
  <c r="O142" i="5"/>
  <c r="AI71" i="5"/>
  <c r="AG142" i="5"/>
  <c r="N23" i="5"/>
  <c r="X52" i="5"/>
  <c r="R23" i="5"/>
  <c r="AD113" i="5"/>
  <c r="W65" i="5"/>
  <c r="W46" i="5"/>
  <c r="W110" i="5"/>
  <c r="AK8" i="5"/>
  <c r="W123" i="5"/>
  <c r="W132" i="5"/>
  <c r="W36" i="5"/>
  <c r="W102" i="5"/>
  <c r="W97" i="5"/>
  <c r="W133" i="5"/>
  <c r="W60" i="5"/>
  <c r="W99" i="5"/>
  <c r="W21" i="5"/>
  <c r="W58" i="5"/>
  <c r="W75" i="5"/>
  <c r="W67" i="5"/>
  <c r="W79" i="5"/>
  <c r="Z99" i="5"/>
  <c r="Z66" i="5"/>
  <c r="Z19" i="5"/>
  <c r="Z13" i="5"/>
  <c r="Z41" i="5"/>
  <c r="Z56" i="5"/>
  <c r="Z80" i="5"/>
  <c r="Z136" i="5"/>
  <c r="Z128" i="5"/>
  <c r="Z147" i="5"/>
  <c r="Z53" i="5"/>
  <c r="Z57" i="5"/>
  <c r="W90" i="5"/>
  <c r="W100" i="5"/>
  <c r="W131" i="5"/>
  <c r="W137" i="5"/>
  <c r="W91" i="5"/>
  <c r="W94" i="5"/>
  <c r="W22" i="5"/>
  <c r="W151" i="5"/>
  <c r="W73" i="5"/>
  <c r="W35" i="5"/>
  <c r="W55" i="5"/>
  <c r="W14" i="5"/>
  <c r="W109" i="5"/>
  <c r="W49" i="5"/>
  <c r="W26" i="5"/>
  <c r="W23" i="5"/>
  <c r="W48" i="5"/>
  <c r="W18" i="5"/>
  <c r="W25" i="5"/>
  <c r="W53" i="5"/>
  <c r="Z69" i="5"/>
  <c r="Z70" i="5"/>
  <c r="Z35" i="5"/>
  <c r="Z14" i="5"/>
  <c r="Z125" i="5"/>
  <c r="Z37" i="5"/>
  <c r="Z129" i="5"/>
  <c r="Z77" i="5"/>
  <c r="Z113" i="5"/>
  <c r="Z17" i="5"/>
  <c r="Z49" i="5"/>
  <c r="Z102" i="5"/>
  <c r="W17" i="5"/>
  <c r="W135" i="5"/>
  <c r="W61" i="5"/>
  <c r="W37" i="5"/>
  <c r="W15" i="5"/>
  <c r="W66" i="5"/>
  <c r="W88" i="5"/>
  <c r="W146" i="5"/>
  <c r="W11" i="5"/>
  <c r="W41" i="5"/>
  <c r="W107" i="5"/>
  <c r="W63" i="5"/>
  <c r="W68" i="5"/>
  <c r="W95" i="5"/>
  <c r="AI130" i="5"/>
  <c r="AI48" i="5"/>
  <c r="AI136" i="5"/>
  <c r="AI92" i="5"/>
  <c r="Q113" i="5"/>
  <c r="U113" i="5"/>
  <c r="X113" i="5"/>
  <c r="T113" i="5"/>
  <c r="AI65" i="5"/>
  <c r="AI12" i="5"/>
  <c r="AI15" i="5"/>
  <c r="Z72" i="5"/>
  <c r="Z65" i="5"/>
  <c r="Z124" i="5"/>
  <c r="Z142" i="5"/>
  <c r="O52" i="5"/>
  <c r="AA52" i="5"/>
  <c r="I113" i="5"/>
  <c r="AA142" i="5"/>
  <c r="D111" i="11"/>
  <c r="G111" i="11"/>
  <c r="B146" i="10"/>
  <c r="B147" i="10"/>
  <c r="D126" i="10"/>
  <c r="D125" i="10"/>
  <c r="D133" i="10"/>
  <c r="D132" i="10"/>
  <c r="D131" i="10"/>
  <c r="D128" i="10"/>
  <c r="D130" i="10"/>
  <c r="D129" i="10"/>
  <c r="D127" i="10"/>
  <c r="D102" i="10"/>
  <c r="D110" i="10"/>
  <c r="D118" i="10"/>
  <c r="D101" i="10"/>
  <c r="D109" i="10"/>
  <c r="D117" i="10"/>
  <c r="D108" i="10"/>
  <c r="D116" i="10"/>
  <c r="D107" i="10"/>
  <c r="D115" i="10"/>
  <c r="D106" i="10"/>
  <c r="D114" i="10"/>
  <c r="D122" i="10"/>
  <c r="D105" i="10"/>
  <c r="D113" i="10"/>
  <c r="D121" i="10"/>
  <c r="D104" i="10"/>
  <c r="D112" i="10"/>
  <c r="D120" i="10"/>
  <c r="D111" i="10"/>
  <c r="D119" i="10"/>
  <c r="D103" i="10"/>
  <c r="D47" i="10"/>
  <c r="D55" i="10"/>
  <c r="D63" i="10"/>
  <c r="D46" i="10"/>
  <c r="D54" i="10"/>
  <c r="D62" i="10"/>
  <c r="D52" i="10"/>
  <c r="D51" i="10"/>
  <c r="D59" i="10"/>
  <c r="D67" i="10"/>
  <c r="D50" i="10"/>
  <c r="D58" i="10"/>
  <c r="D66" i="10"/>
  <c r="D49" i="10"/>
  <c r="D57" i="10"/>
  <c r="D65" i="10"/>
  <c r="D64" i="10"/>
  <c r="D69" i="10"/>
  <c r="D77" i="10"/>
  <c r="D68" i="10"/>
  <c r="D76" i="10"/>
  <c r="D60" i="10"/>
  <c r="D75" i="10"/>
  <c r="D74" i="10"/>
  <c r="D82" i="10"/>
  <c r="D73" i="10"/>
  <c r="D61" i="10"/>
  <c r="D72" i="10"/>
  <c r="D80" i="10"/>
  <c r="D48" i="10"/>
  <c r="D53" i="10"/>
  <c r="D70" i="10"/>
  <c r="D78" i="10"/>
  <c r="D90" i="10"/>
  <c r="D98" i="10"/>
  <c r="D89" i="10"/>
  <c r="D97" i="10"/>
  <c r="D71" i="10"/>
  <c r="D88" i="10"/>
  <c r="D96" i="10"/>
  <c r="D83" i="10"/>
  <c r="D87" i="10"/>
  <c r="D95" i="10"/>
  <c r="D81" i="10"/>
  <c r="D86" i="10"/>
  <c r="D94" i="10"/>
  <c r="D56" i="10"/>
  <c r="D85" i="10"/>
  <c r="D93" i="10"/>
  <c r="D79" i="10"/>
  <c r="D91" i="10"/>
  <c r="D84" i="10"/>
  <c r="D92" i="10"/>
  <c r="AG52" i="5"/>
  <c r="AK23" i="5"/>
  <c r="AD52" i="5"/>
  <c r="AK52" i="5"/>
  <c r="D22" i="10"/>
  <c r="D26" i="10"/>
  <c r="D30" i="10"/>
  <c r="D34" i="10"/>
  <c r="D38" i="10"/>
  <c r="D42" i="10"/>
  <c r="D25" i="10"/>
  <c r="D29" i="10"/>
  <c r="D33" i="10"/>
  <c r="D37" i="10"/>
  <c r="D41" i="10"/>
  <c r="D24" i="10"/>
  <c r="D28" i="10"/>
  <c r="D32" i="10"/>
  <c r="D36" i="10"/>
  <c r="D40" i="10"/>
  <c r="D23" i="10"/>
  <c r="D27" i="10"/>
  <c r="D31" i="10"/>
  <c r="D35" i="10"/>
  <c r="D39" i="10"/>
  <c r="D43" i="10"/>
  <c r="K91" i="5"/>
  <c r="Z151" i="5"/>
  <c r="Z135" i="5"/>
  <c r="Z24" i="5"/>
  <c r="Z30" i="5"/>
  <c r="Z64" i="5"/>
  <c r="Z115" i="5"/>
  <c r="Z96" i="5"/>
  <c r="Z10" i="5"/>
  <c r="Z21" i="5"/>
  <c r="Z60" i="5"/>
  <c r="Z148" i="5"/>
  <c r="AI96" i="5"/>
  <c r="AI148" i="5"/>
  <c r="K79" i="5"/>
  <c r="K125" i="5"/>
  <c r="K144" i="5"/>
  <c r="K78" i="5"/>
  <c r="Z92" i="5"/>
  <c r="Z152" i="5"/>
  <c r="Z31" i="5"/>
  <c r="Z97" i="5"/>
  <c r="Z100" i="5"/>
  <c r="Z29" i="5"/>
  <c r="Z55" i="5"/>
  <c r="Z38" i="5"/>
  <c r="Z81" i="5"/>
  <c r="Z88" i="5"/>
  <c r="AI40" i="5"/>
  <c r="K76" i="5"/>
  <c r="K42" i="5"/>
  <c r="K30" i="5"/>
  <c r="K83" i="5"/>
  <c r="K90" i="5"/>
  <c r="K100" i="5"/>
  <c r="AI38" i="5"/>
  <c r="AI49" i="5"/>
  <c r="AI151" i="5"/>
  <c r="K63" i="5"/>
  <c r="K81" i="5"/>
  <c r="K139" i="5"/>
  <c r="K68" i="5"/>
  <c r="K101" i="5"/>
  <c r="K37" i="5"/>
  <c r="K86" i="5"/>
  <c r="AI145" i="5"/>
  <c r="AI128" i="5"/>
  <c r="AI76" i="5"/>
  <c r="AI23" i="5"/>
  <c r="AI123" i="5"/>
  <c r="AI20" i="5"/>
  <c r="AI84" i="5"/>
  <c r="AI72" i="5"/>
  <c r="Z106" i="5"/>
  <c r="Z103" i="5"/>
  <c r="Z18" i="5"/>
  <c r="Z95" i="5"/>
  <c r="Z36" i="5"/>
  <c r="Z16" i="5"/>
  <c r="Z32" i="5"/>
  <c r="AI16" i="5"/>
  <c r="AI42" i="5"/>
  <c r="AI150" i="5"/>
  <c r="AI68" i="5"/>
  <c r="Z160" i="5"/>
  <c r="Z159" i="5"/>
  <c r="Z33" i="5"/>
  <c r="Z74" i="5"/>
  <c r="Z43" i="5"/>
  <c r="Z23" i="5"/>
  <c r="Z94" i="5"/>
  <c r="AI104" i="5"/>
  <c r="AI135" i="5"/>
  <c r="AI36" i="5"/>
  <c r="AI11" i="5"/>
  <c r="AI30" i="5"/>
  <c r="AI24" i="5"/>
  <c r="E6" i="10"/>
  <c r="E138" i="10" s="1"/>
  <c r="AI146" i="5"/>
  <c r="AI55" i="5"/>
  <c r="AI125" i="5"/>
  <c r="AI159" i="5"/>
  <c r="AI149" i="5"/>
  <c r="B143" i="10"/>
  <c r="B148" i="10" s="1"/>
  <c r="C124" i="10"/>
  <c r="C134" i="10"/>
  <c r="C8" i="10"/>
  <c r="C45" i="10"/>
  <c r="C21" i="10"/>
  <c r="C100" i="10"/>
  <c r="AI80" i="5"/>
  <c r="AI28" i="5"/>
  <c r="AI43" i="5"/>
  <c r="AI95" i="5"/>
  <c r="AI29" i="5"/>
  <c r="AI19" i="5"/>
  <c r="AI107" i="5"/>
  <c r="AI90" i="5"/>
  <c r="AI94" i="5"/>
  <c r="AI103" i="5"/>
  <c r="AI109" i="5"/>
  <c r="AI93" i="5"/>
  <c r="AI22" i="5"/>
  <c r="AI37" i="5"/>
  <c r="AI131" i="5"/>
  <c r="AI57" i="5"/>
  <c r="AI44" i="5"/>
  <c r="AI9" i="5"/>
  <c r="AI161" i="5"/>
  <c r="AI78" i="5"/>
  <c r="AD8" i="5"/>
  <c r="AI106" i="5"/>
  <c r="AI35" i="5"/>
  <c r="AI63" i="5"/>
  <c r="AI105" i="5"/>
  <c r="AI31" i="5"/>
  <c r="AI91" i="5"/>
  <c r="AI77" i="5"/>
  <c r="AI17" i="5"/>
  <c r="AI139" i="5"/>
  <c r="AI62" i="5"/>
  <c r="AI97" i="5"/>
  <c r="AI33" i="5"/>
  <c r="AI100" i="5"/>
  <c r="AI153" i="5"/>
  <c r="AI75" i="5"/>
  <c r="AI69" i="5"/>
  <c r="AI143" i="5"/>
  <c r="AI160" i="5"/>
  <c r="AI132" i="5"/>
  <c r="AI144" i="5"/>
  <c r="AI59" i="5"/>
  <c r="AI70" i="5"/>
  <c r="AI126" i="5"/>
  <c r="AI26" i="5"/>
  <c r="AI122" i="5"/>
  <c r="AI87" i="5"/>
  <c r="AI98" i="5"/>
  <c r="AI152" i="5"/>
  <c r="AI74" i="5"/>
  <c r="AI124" i="5"/>
  <c r="AI66" i="5"/>
  <c r="AH50" i="5"/>
  <c r="AH111" i="5" s="1"/>
  <c r="AI47" i="5"/>
  <c r="AI113" i="5"/>
  <c r="AI138" i="5"/>
  <c r="AI129" i="5"/>
  <c r="AI41" i="5"/>
  <c r="AI32" i="5"/>
  <c r="AI54" i="5"/>
  <c r="AI110" i="5"/>
  <c r="AI147" i="5"/>
  <c r="AI46" i="5"/>
  <c r="AI60" i="5"/>
  <c r="AI82" i="5"/>
  <c r="AI79" i="5"/>
  <c r="AI85" i="5"/>
  <c r="AI83" i="5"/>
  <c r="AI14" i="5"/>
  <c r="AI27" i="5"/>
  <c r="AI39" i="5"/>
  <c r="AI133" i="5"/>
  <c r="AI88" i="5"/>
  <c r="AI61" i="5"/>
  <c r="AI56" i="5"/>
  <c r="AI108" i="5"/>
  <c r="AI134" i="5"/>
  <c r="AI102" i="5"/>
  <c r="AI99" i="5"/>
  <c r="AI89" i="5"/>
  <c r="AI114" i="5"/>
  <c r="K143" i="5"/>
  <c r="K71" i="5"/>
  <c r="K137" i="5"/>
  <c r="K67" i="5"/>
  <c r="K65" i="5"/>
  <c r="K56" i="5"/>
  <c r="K84" i="5"/>
  <c r="K110" i="5"/>
  <c r="K74" i="5"/>
  <c r="K132" i="5"/>
  <c r="K126" i="5"/>
  <c r="K44" i="5"/>
  <c r="K146" i="5"/>
  <c r="K33" i="5"/>
  <c r="K49" i="5"/>
  <c r="AI142" i="5"/>
  <c r="AI21" i="5"/>
  <c r="AI53" i="5"/>
  <c r="AI67" i="5"/>
  <c r="AI73" i="5"/>
  <c r="AI64" i="5"/>
  <c r="AI127" i="5"/>
  <c r="AI58" i="5"/>
  <c r="AI34" i="5"/>
  <c r="AI18" i="5"/>
  <c r="AI10" i="5"/>
  <c r="AI45" i="5"/>
  <c r="AI86" i="5"/>
  <c r="AI13" i="5"/>
  <c r="AI25" i="5"/>
  <c r="AI52" i="5"/>
  <c r="D135" i="4"/>
  <c r="D125" i="4"/>
  <c r="C144" i="4"/>
  <c r="C146" i="4" s="1"/>
  <c r="F113" i="5"/>
  <c r="K9" i="5"/>
  <c r="T52" i="5"/>
  <c r="B146" i="4"/>
  <c r="D22" i="4"/>
  <c r="D9" i="4"/>
  <c r="D46" i="4"/>
  <c r="D101" i="4"/>
  <c r="F6" i="4"/>
  <c r="F139" i="4" s="1"/>
  <c r="E127" i="4"/>
  <c r="E128" i="4"/>
  <c r="E129" i="4"/>
  <c r="E130" i="4"/>
  <c r="E131" i="4"/>
  <c r="E132" i="4"/>
  <c r="E133" i="4"/>
  <c r="E134" i="4"/>
  <c r="E103" i="4"/>
  <c r="E104" i="4"/>
  <c r="E105" i="4"/>
  <c r="E106" i="4"/>
  <c r="E107" i="4"/>
  <c r="E108" i="4"/>
  <c r="E109" i="4"/>
  <c r="E126" i="4"/>
  <c r="E111" i="4"/>
  <c r="E112" i="4"/>
  <c r="E113" i="4"/>
  <c r="E114" i="4"/>
  <c r="E115" i="4"/>
  <c r="E116" i="4"/>
  <c r="E117" i="4"/>
  <c r="E119" i="4"/>
  <c r="E120" i="4"/>
  <c r="E121" i="4"/>
  <c r="E122" i="4"/>
  <c r="E123" i="4"/>
  <c r="E118" i="4"/>
  <c r="E48" i="4"/>
  <c r="E49" i="4"/>
  <c r="E50" i="4"/>
  <c r="E102" i="4"/>
  <c r="E110" i="4"/>
  <c r="E52" i="4"/>
  <c r="E53" i="4"/>
  <c r="E54" i="4"/>
  <c r="E56" i="4"/>
  <c r="E57" i="4"/>
  <c r="E58" i="4"/>
  <c r="E59" i="4"/>
  <c r="E60" i="4"/>
  <c r="E61" i="4"/>
  <c r="E51" i="4"/>
  <c r="E55" i="4"/>
  <c r="E62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63" i="4"/>
  <c r="E93" i="4"/>
  <c r="E94" i="4"/>
  <c r="E95" i="4"/>
  <c r="E96" i="4"/>
  <c r="E97" i="4"/>
  <c r="E98" i="4"/>
  <c r="E99" i="4"/>
  <c r="E24" i="4"/>
  <c r="E25" i="4"/>
  <c r="E26" i="4"/>
  <c r="E27" i="4"/>
  <c r="E28" i="4"/>
  <c r="E29" i="4"/>
  <c r="E30" i="4"/>
  <c r="E31" i="4"/>
  <c r="E47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23" i="4"/>
  <c r="AJ8" i="5"/>
  <c r="AF23" i="5"/>
  <c r="AF65" i="5"/>
  <c r="AF19" i="5"/>
  <c r="AF11" i="5"/>
  <c r="AF93" i="5"/>
  <c r="AF142" i="5"/>
  <c r="AF27" i="5"/>
  <c r="AF69" i="5"/>
  <c r="AF53" i="5"/>
  <c r="AF88" i="5"/>
  <c r="AF124" i="5"/>
  <c r="AF94" i="5"/>
  <c r="AF67" i="5"/>
  <c r="AF144" i="5"/>
  <c r="AF17" i="5"/>
  <c r="AG8" i="5"/>
  <c r="W20" i="5"/>
  <c r="W78" i="5"/>
  <c r="W39" i="5"/>
  <c r="W82" i="5"/>
  <c r="W24" i="5"/>
  <c r="W40" i="5"/>
  <c r="W80" i="5"/>
  <c r="W38" i="5"/>
  <c r="W147" i="5"/>
  <c r="AF43" i="5"/>
  <c r="AF98" i="5"/>
  <c r="AF145" i="5"/>
  <c r="W126" i="5"/>
  <c r="W152" i="5"/>
  <c r="W145" i="5"/>
  <c r="W29" i="5"/>
  <c r="W128" i="5"/>
  <c r="W54" i="5"/>
  <c r="W28" i="5"/>
  <c r="W106" i="5"/>
  <c r="W27" i="5"/>
  <c r="AF138" i="5"/>
  <c r="AF110" i="5"/>
  <c r="AF97" i="5"/>
  <c r="AF115" i="5"/>
  <c r="AF29" i="5"/>
  <c r="AF95" i="5"/>
  <c r="AF60" i="5"/>
  <c r="AF10" i="5"/>
  <c r="AF13" i="5"/>
  <c r="W122" i="5"/>
  <c r="W57" i="5"/>
  <c r="W72" i="5"/>
  <c r="W108" i="5"/>
  <c r="W10" i="5"/>
  <c r="W31" i="5"/>
  <c r="W69" i="5"/>
  <c r="X8" i="5"/>
  <c r="W104" i="5"/>
  <c r="W86" i="5"/>
  <c r="W85" i="5"/>
  <c r="W93" i="5"/>
  <c r="W96" i="5"/>
  <c r="AA8" i="5"/>
  <c r="AF92" i="5"/>
  <c r="AF73" i="5"/>
  <c r="AF47" i="5"/>
  <c r="AF15" i="5"/>
  <c r="AF85" i="5"/>
  <c r="W125" i="5"/>
  <c r="W76" i="5"/>
  <c r="W105" i="5"/>
  <c r="W138" i="5"/>
  <c r="W19" i="5"/>
  <c r="W12" i="5"/>
  <c r="W83" i="5"/>
  <c r="W139" i="5"/>
  <c r="W98" i="5"/>
  <c r="W45" i="5"/>
  <c r="W43" i="5"/>
  <c r="W87" i="5"/>
  <c r="AF9" i="5"/>
  <c r="AF147" i="5"/>
  <c r="AF108" i="5"/>
  <c r="AF86" i="5"/>
  <c r="AF136" i="5"/>
  <c r="AF114" i="5"/>
  <c r="AF161" i="5"/>
  <c r="AF134" i="5"/>
  <c r="AF41" i="5"/>
  <c r="AF25" i="5"/>
  <c r="AF102" i="5"/>
  <c r="AF128" i="5"/>
  <c r="AF113" i="5"/>
  <c r="AF91" i="5"/>
  <c r="AF90" i="5"/>
  <c r="AF49" i="5"/>
  <c r="AF149" i="5"/>
  <c r="AF21" i="5"/>
  <c r="AF72" i="5"/>
  <c r="AF55" i="5"/>
  <c r="AF122" i="5"/>
  <c r="AF100" i="5"/>
  <c r="AF139" i="5"/>
  <c r="AF16" i="5"/>
  <c r="AF152" i="5"/>
  <c r="AF106" i="5"/>
  <c r="AF68" i="5"/>
  <c r="AF37" i="5"/>
  <c r="AF104" i="5"/>
  <c r="AF14" i="5"/>
  <c r="AF12" i="5"/>
  <c r="AF52" i="5"/>
  <c r="AF148" i="5"/>
  <c r="AF66" i="5"/>
  <c r="AF132" i="5"/>
  <c r="AF34" i="5"/>
  <c r="AF33" i="5"/>
  <c r="AF109" i="5"/>
  <c r="AF45" i="5"/>
  <c r="AF137" i="5"/>
  <c r="AF71" i="5"/>
  <c r="AF20" i="5"/>
  <c r="AF82" i="5"/>
  <c r="AF40" i="5"/>
  <c r="AF42" i="5"/>
  <c r="AF151" i="5"/>
  <c r="AF150" i="5"/>
  <c r="AF101" i="5"/>
  <c r="AF70" i="5"/>
  <c r="AF146" i="5"/>
  <c r="AF103" i="5"/>
  <c r="AF28" i="5"/>
  <c r="AF24" i="5"/>
  <c r="W115" i="5"/>
  <c r="W9" i="5"/>
  <c r="W134" i="5"/>
  <c r="W71" i="5"/>
  <c r="W30" i="5"/>
  <c r="W44" i="5"/>
  <c r="W62" i="5"/>
  <c r="W136" i="5"/>
  <c r="W161" i="5"/>
  <c r="W144" i="5"/>
  <c r="W84" i="5"/>
  <c r="W103" i="5"/>
  <c r="W148" i="5"/>
  <c r="W143" i="5"/>
  <c r="W47" i="5"/>
  <c r="W129" i="5"/>
  <c r="W130" i="5"/>
  <c r="W52" i="5"/>
  <c r="W114" i="5"/>
  <c r="W113" i="5"/>
  <c r="W124" i="5"/>
  <c r="W81" i="5"/>
  <c r="W77" i="5"/>
  <c r="W64" i="5"/>
  <c r="W159" i="5"/>
  <c r="W59" i="5"/>
  <c r="W56" i="5"/>
  <c r="W70" i="5"/>
  <c r="W149" i="5"/>
  <c r="W32" i="5"/>
  <c r="W16" i="5"/>
  <c r="W153" i="5"/>
  <c r="W34" i="5"/>
  <c r="W89" i="5"/>
  <c r="W42" i="5"/>
  <c r="AF48" i="5"/>
  <c r="AF107" i="5"/>
  <c r="AF153" i="5"/>
  <c r="AF131" i="5"/>
  <c r="AF26" i="5"/>
  <c r="AF125" i="5"/>
  <c r="AF99" i="5"/>
  <c r="AF130" i="5"/>
  <c r="AF105" i="5"/>
  <c r="AF56" i="5"/>
  <c r="AF54" i="5"/>
  <c r="AF127" i="5"/>
  <c r="AF31" i="5"/>
  <c r="AF22" i="5"/>
  <c r="AF63" i="5"/>
  <c r="AF36" i="5"/>
  <c r="AF74" i="5"/>
  <c r="AF126" i="5"/>
  <c r="AF76" i="5"/>
  <c r="AF89" i="5"/>
  <c r="AF58" i="5"/>
  <c r="AF84" i="5"/>
  <c r="AF35" i="5"/>
  <c r="AF159" i="5"/>
  <c r="AF57" i="5"/>
  <c r="AF133" i="5"/>
  <c r="AF64" i="5"/>
  <c r="AF62" i="5"/>
  <c r="AF135" i="5"/>
  <c r="AF39" i="5"/>
  <c r="AF46" i="5"/>
  <c r="AF87" i="5"/>
  <c r="AF61" i="5"/>
  <c r="AF32" i="5"/>
  <c r="AF59" i="5"/>
  <c r="AF143" i="5"/>
  <c r="AF44" i="5"/>
  <c r="AF81" i="5"/>
  <c r="AF123" i="5"/>
  <c r="AF18" i="5"/>
  <c r="AF83" i="5"/>
  <c r="AF75" i="5"/>
  <c r="AF129" i="5"/>
  <c r="AF96" i="5"/>
  <c r="AF78" i="5"/>
  <c r="AF160" i="5"/>
  <c r="AF80" i="5"/>
  <c r="AF79" i="5"/>
  <c r="AF30" i="5"/>
  <c r="AF77" i="5"/>
  <c r="X142" i="5"/>
  <c r="C23" i="5"/>
  <c r="K31" i="5"/>
  <c r="K105" i="5"/>
  <c r="K40" i="5"/>
  <c r="K127" i="5"/>
  <c r="K147" i="5"/>
  <c r="K134" i="5"/>
  <c r="K53" i="5"/>
  <c r="K161" i="5"/>
  <c r="K82" i="5"/>
  <c r="K159" i="5"/>
  <c r="K26" i="5"/>
  <c r="K73" i="5"/>
  <c r="H142" i="5"/>
  <c r="K32" i="5"/>
  <c r="K61" i="5"/>
  <c r="K160" i="5"/>
  <c r="K39" i="5"/>
  <c r="K94" i="5"/>
  <c r="K57" i="5"/>
  <c r="K29" i="5"/>
  <c r="K99" i="5"/>
  <c r="K85" i="5"/>
  <c r="K151" i="5"/>
  <c r="K45" i="5"/>
  <c r="K69" i="5"/>
  <c r="K54" i="5"/>
  <c r="K35" i="5"/>
  <c r="K122" i="5"/>
  <c r="R8" i="5"/>
  <c r="K80" i="5"/>
  <c r="K93" i="5"/>
  <c r="K62" i="5"/>
  <c r="K43" i="5"/>
  <c r="K131" i="5"/>
  <c r="K107" i="5"/>
  <c r="K133" i="5"/>
  <c r="K150" i="5"/>
  <c r="K58" i="5"/>
  <c r="K89" i="5"/>
  <c r="K87" i="5"/>
  <c r="K102" i="5"/>
  <c r="K129" i="5"/>
  <c r="K38" i="5"/>
  <c r="K41" i="5"/>
  <c r="K72" i="5"/>
  <c r="K97" i="5"/>
  <c r="K109" i="5"/>
  <c r="K145" i="5"/>
  <c r="K66" i="5"/>
  <c r="K70" i="5"/>
  <c r="K103" i="5"/>
  <c r="K25" i="5"/>
  <c r="K106" i="5"/>
  <c r="K130" i="5"/>
  <c r="K64" i="5"/>
  <c r="K149" i="5"/>
  <c r="K59" i="5"/>
  <c r="H143" i="5"/>
  <c r="K113" i="5"/>
  <c r="K36" i="5"/>
  <c r="K114" i="5"/>
  <c r="K48" i="5"/>
  <c r="K148" i="5"/>
  <c r="K115" i="5"/>
  <c r="K28" i="5"/>
  <c r="K96" i="5"/>
  <c r="K55" i="5"/>
  <c r="K47" i="5"/>
  <c r="K138" i="5"/>
  <c r="K77" i="5"/>
  <c r="K104" i="5"/>
  <c r="K27" i="5"/>
  <c r="K135" i="5"/>
  <c r="K123" i="5"/>
  <c r="K24" i="5"/>
  <c r="K23" i="5"/>
  <c r="K152" i="5"/>
  <c r="K108" i="5"/>
  <c r="K136" i="5"/>
  <c r="K153" i="5"/>
  <c r="K128" i="5"/>
  <c r="K34" i="5"/>
  <c r="K60" i="5"/>
  <c r="K46" i="5"/>
  <c r="K88" i="5"/>
  <c r="K95" i="5"/>
  <c r="K98" i="5"/>
  <c r="K92" i="5"/>
  <c r="K75" i="5"/>
  <c r="K124" i="5"/>
  <c r="K52" i="5"/>
  <c r="K19" i="5"/>
  <c r="K14" i="5"/>
  <c r="K21" i="5"/>
  <c r="K22" i="5"/>
  <c r="K13" i="5"/>
  <c r="K17" i="5"/>
  <c r="K20" i="5"/>
  <c r="K16" i="5"/>
  <c r="K15" i="5"/>
  <c r="K12" i="5"/>
  <c r="K11" i="5"/>
  <c r="K18" i="5"/>
  <c r="K10" i="5"/>
  <c r="K142" i="5"/>
  <c r="H149" i="5"/>
  <c r="H21" i="5"/>
  <c r="H61" i="5"/>
  <c r="H127" i="5"/>
  <c r="H42" i="5"/>
  <c r="H43" i="5"/>
  <c r="H123" i="5"/>
  <c r="H103" i="5"/>
  <c r="H17" i="5"/>
  <c r="H84" i="5"/>
  <c r="H60" i="5"/>
  <c r="H136" i="5"/>
  <c r="H98" i="5"/>
  <c r="H63" i="5"/>
  <c r="H139" i="5"/>
  <c r="H69" i="5"/>
  <c r="H55" i="5"/>
  <c r="H131" i="5"/>
  <c r="H56" i="5"/>
  <c r="H132" i="5"/>
  <c r="H33" i="5"/>
  <c r="H115" i="5"/>
  <c r="H95" i="5"/>
  <c r="H68" i="5"/>
  <c r="H159" i="5"/>
  <c r="H27" i="5"/>
  <c r="H107" i="5"/>
  <c r="H71" i="5"/>
  <c r="H153" i="5"/>
  <c r="H22" i="5"/>
  <c r="H78" i="5"/>
  <c r="H64" i="5"/>
  <c r="H145" i="5"/>
  <c r="H65" i="5"/>
  <c r="H146" i="5"/>
  <c r="H19" i="5"/>
  <c r="H45" i="5"/>
  <c r="H124" i="5"/>
  <c r="H148" i="5"/>
  <c r="H104" i="5"/>
  <c r="H77" i="5"/>
  <c r="H39" i="5"/>
  <c r="H80" i="5"/>
  <c r="H150" i="5"/>
  <c r="H14" i="5"/>
  <c r="H20" i="5"/>
  <c r="H86" i="5"/>
  <c r="H72" i="5"/>
  <c r="H73" i="5"/>
  <c r="H57" i="5"/>
  <c r="H133" i="5"/>
  <c r="H35" i="5"/>
  <c r="H85" i="5"/>
  <c r="H49" i="5"/>
  <c r="H128" i="5"/>
  <c r="H89" i="5"/>
  <c r="H97" i="5"/>
  <c r="H106" i="5"/>
  <c r="H90" i="5"/>
  <c r="H92" i="5"/>
  <c r="H75" i="5"/>
  <c r="H58" i="5"/>
  <c r="H135" i="5"/>
  <c r="H25" i="5"/>
  <c r="H105" i="5"/>
  <c r="H70" i="5"/>
  <c r="H161" i="5"/>
  <c r="H29" i="5"/>
  <c r="H108" i="5"/>
  <c r="H13" i="5"/>
  <c r="H37" i="5"/>
  <c r="H137" i="5"/>
  <c r="H15" i="5"/>
  <c r="H100" i="5"/>
  <c r="H102" i="5"/>
  <c r="H83" i="5"/>
  <c r="H67" i="5"/>
  <c r="H36" i="5"/>
  <c r="H79" i="5"/>
  <c r="H41" i="5"/>
  <c r="H151" i="5"/>
  <c r="H48" i="5"/>
  <c r="H160" i="5"/>
  <c r="H30" i="5"/>
  <c r="H109" i="5"/>
  <c r="H31" i="5"/>
  <c r="H110" i="5"/>
  <c r="H94" i="5"/>
  <c r="H76" i="5"/>
  <c r="H47" i="5"/>
  <c r="H126" i="5"/>
  <c r="H88" i="5"/>
  <c r="H54" i="5"/>
  <c r="H130" i="5"/>
  <c r="H62" i="5"/>
  <c r="H16" i="5"/>
  <c r="H81" i="5"/>
  <c r="H138" i="5"/>
  <c r="H46" i="5"/>
  <c r="H99" i="5"/>
  <c r="H147" i="5"/>
  <c r="H125" i="5"/>
  <c r="H26" i="5"/>
  <c r="H96" i="5"/>
  <c r="H82" i="5"/>
  <c r="H66" i="5"/>
  <c r="H12" i="5"/>
  <c r="H87" i="5"/>
  <c r="H11" i="5"/>
  <c r="H44" i="5"/>
  <c r="H34" i="5"/>
  <c r="H93" i="5"/>
  <c r="H53" i="5"/>
  <c r="H10" i="5"/>
  <c r="H101" i="5"/>
  <c r="H122" i="5"/>
  <c r="H32" i="5"/>
  <c r="H59" i="5"/>
  <c r="H134" i="5"/>
  <c r="H40" i="5"/>
  <c r="H129" i="5"/>
  <c r="H114" i="5"/>
  <c r="H24" i="5"/>
  <c r="H144" i="5"/>
  <c r="H18" i="5"/>
  <c r="H28" i="5"/>
  <c r="N54" i="5"/>
  <c r="N17" i="5"/>
  <c r="N110" i="5"/>
  <c r="N75" i="5"/>
  <c r="N61" i="5"/>
  <c r="N132" i="5"/>
  <c r="N136" i="5"/>
  <c r="N103" i="5"/>
  <c r="N47" i="5"/>
  <c r="N57" i="5"/>
  <c r="N130" i="5"/>
  <c r="N108" i="5"/>
  <c r="N161" i="5"/>
  <c r="N98" i="5"/>
  <c r="N159" i="5"/>
  <c r="N63" i="5"/>
  <c r="N20" i="5"/>
  <c r="N16" i="5"/>
  <c r="N13" i="5"/>
  <c r="N83" i="5"/>
  <c r="N69" i="5"/>
  <c r="N149" i="5"/>
  <c r="N68" i="5"/>
  <c r="N29" i="5"/>
  <c r="N65" i="5"/>
  <c r="N106" i="5"/>
  <c r="N80" i="5"/>
  <c r="N94" i="5"/>
  <c r="N46" i="5"/>
  <c r="N78" i="5"/>
  <c r="N49" i="5"/>
  <c r="N145" i="5"/>
  <c r="N128" i="5"/>
  <c r="N96" i="5"/>
  <c r="N77" i="5"/>
  <c r="N64" i="5"/>
  <c r="N27" i="5"/>
  <c r="N73" i="5"/>
  <c r="N138" i="5"/>
  <c r="N115" i="5"/>
  <c r="N99" i="5"/>
  <c r="N25" i="5"/>
  <c r="N19" i="5"/>
  <c r="N133" i="5"/>
  <c r="N67" i="5"/>
  <c r="N86" i="5"/>
  <c r="N70" i="5"/>
  <c r="N126" i="5"/>
  <c r="N62" i="5"/>
  <c r="N41" i="5"/>
  <c r="N81" i="5"/>
  <c r="N147" i="5"/>
  <c r="N150" i="5"/>
  <c r="N123" i="5"/>
  <c r="N21" i="5"/>
  <c r="N30" i="5"/>
  <c r="N107" i="5"/>
  <c r="N43" i="5"/>
  <c r="N144" i="5"/>
  <c r="N124" i="5"/>
  <c r="N88" i="5"/>
  <c r="N36" i="5"/>
  <c r="N97" i="5"/>
  <c r="N31" i="5"/>
  <c r="N66" i="5"/>
  <c r="N139" i="5"/>
  <c r="N42" i="5"/>
  <c r="N56" i="5"/>
  <c r="N135" i="5"/>
  <c r="N26" i="5"/>
  <c r="N93" i="5"/>
  <c r="N137" i="5"/>
  <c r="N109" i="5"/>
  <c r="N85" i="5"/>
  <c r="N72" i="5"/>
  <c r="N35" i="5"/>
  <c r="N48" i="5"/>
  <c r="N39" i="5"/>
  <c r="N92" i="5"/>
  <c r="N82" i="5"/>
  <c r="N148" i="5"/>
  <c r="N15" i="5"/>
  <c r="N55" i="5"/>
  <c r="N22" i="5"/>
  <c r="N102" i="5"/>
  <c r="N45" i="5"/>
  <c r="N37" i="5"/>
  <c r="N160" i="5"/>
  <c r="N104" i="5"/>
  <c r="N84" i="5"/>
  <c r="N71" i="5"/>
  <c r="N33" i="5"/>
  <c r="N105" i="5"/>
  <c r="N100" i="5"/>
  <c r="N153" i="5"/>
  <c r="N90" i="5"/>
  <c r="N151" i="5"/>
  <c r="N95" i="5"/>
  <c r="N125" i="5"/>
  <c r="N40" i="5"/>
  <c r="N127" i="5"/>
  <c r="N89" i="5"/>
  <c r="N14" i="5"/>
  <c r="N79" i="5"/>
  <c r="N76" i="5"/>
  <c r="N131" i="5"/>
  <c r="N146" i="5"/>
  <c r="N60" i="5"/>
  <c r="N58" i="5"/>
  <c r="N10" i="5"/>
  <c r="N101" i="5"/>
  <c r="N32" i="5"/>
  <c r="N114" i="5"/>
  <c r="N59" i="5"/>
  <c r="N152" i="5"/>
  <c r="N53" i="5"/>
  <c r="N87" i="5"/>
  <c r="N122" i="5"/>
  <c r="N28" i="5"/>
  <c r="N34" i="5"/>
  <c r="N18" i="5"/>
  <c r="N143" i="5"/>
  <c r="N91" i="5"/>
  <c r="N129" i="5"/>
  <c r="N24" i="5"/>
  <c r="N12" i="5"/>
  <c r="N44" i="5"/>
  <c r="N11" i="5"/>
  <c r="N74" i="5"/>
  <c r="N134" i="5"/>
  <c r="N38" i="5"/>
  <c r="H38" i="5"/>
  <c r="N113" i="5"/>
  <c r="C24" i="5"/>
  <c r="C113" i="5"/>
  <c r="C52" i="5"/>
  <c r="C38" i="5"/>
  <c r="H152" i="5"/>
  <c r="H74" i="5"/>
  <c r="C9" i="5"/>
  <c r="H52" i="5"/>
  <c r="N9" i="5"/>
  <c r="C142" i="5"/>
  <c r="C74" i="5"/>
  <c r="N52" i="5"/>
  <c r="H113" i="5"/>
  <c r="H23" i="5"/>
  <c r="C131" i="5"/>
  <c r="C106" i="5"/>
  <c r="C92" i="5"/>
  <c r="C86" i="5"/>
  <c r="C65" i="5"/>
  <c r="C160" i="5"/>
  <c r="C130" i="5"/>
  <c r="C108" i="5"/>
  <c r="C77" i="5"/>
  <c r="C89" i="5"/>
  <c r="C69" i="5"/>
  <c r="C54" i="5"/>
  <c r="C153" i="5"/>
  <c r="C124" i="5"/>
  <c r="C94" i="5"/>
  <c r="C78" i="5"/>
  <c r="C75" i="5"/>
  <c r="C70" i="5"/>
  <c r="C46" i="5"/>
  <c r="C137" i="5"/>
  <c r="C97" i="5"/>
  <c r="C61" i="5"/>
  <c r="C56" i="5"/>
  <c r="C43" i="5"/>
  <c r="C136" i="5"/>
  <c r="C88" i="5"/>
  <c r="C138" i="5"/>
  <c r="C99" i="5"/>
  <c r="C62" i="5"/>
  <c r="C57" i="5"/>
  <c r="C39" i="5"/>
  <c r="C42" i="5"/>
  <c r="C139" i="5"/>
  <c r="C115" i="5"/>
  <c r="C76" i="5"/>
  <c r="C63" i="5"/>
  <c r="C58" i="5"/>
  <c r="C35" i="5"/>
  <c r="C133" i="5"/>
  <c r="C104" i="5"/>
  <c r="C79" i="5"/>
  <c r="C64" i="5"/>
  <c r="C47" i="5"/>
  <c r="C37" i="5"/>
  <c r="C125" i="5"/>
  <c r="C105" i="5"/>
  <c r="C81" i="5"/>
  <c r="C66" i="5"/>
  <c r="C48" i="5"/>
  <c r="C33" i="5"/>
  <c r="C96" i="5"/>
  <c r="C60" i="5"/>
  <c r="C126" i="5"/>
  <c r="C107" i="5"/>
  <c r="C84" i="5"/>
  <c r="C71" i="5"/>
  <c r="C45" i="5"/>
  <c r="C128" i="5"/>
  <c r="C95" i="5"/>
  <c r="C85" i="5"/>
  <c r="C72" i="5"/>
  <c r="C41" i="5"/>
  <c r="C161" i="5"/>
  <c r="C13" i="5"/>
  <c r="C31" i="5"/>
  <c r="C36" i="5"/>
  <c r="C147" i="5"/>
  <c r="C148" i="5"/>
  <c r="C80" i="5"/>
  <c r="C29" i="5"/>
  <c r="C34" i="5"/>
  <c r="C15" i="5"/>
  <c r="C22" i="5"/>
  <c r="C110" i="5"/>
  <c r="C55" i="5"/>
  <c r="C98" i="5"/>
  <c r="C151" i="5"/>
  <c r="C82" i="5"/>
  <c r="C109" i="5"/>
  <c r="C27" i="5"/>
  <c r="C49" i="5"/>
  <c r="C100" i="5"/>
  <c r="C127" i="5"/>
  <c r="C123" i="5"/>
  <c r="C14" i="5"/>
  <c r="C16" i="5"/>
  <c r="C90" i="5"/>
  <c r="C132" i="5"/>
  <c r="C145" i="5"/>
  <c r="C159" i="5"/>
  <c r="C68" i="5"/>
  <c r="C102" i="5"/>
  <c r="C19" i="5"/>
  <c r="C20" i="5"/>
  <c r="C30" i="5"/>
  <c r="C83" i="5"/>
  <c r="C103" i="5"/>
  <c r="C21" i="5"/>
  <c r="C17" i="5"/>
  <c r="C149" i="5"/>
  <c r="C150" i="5"/>
  <c r="C73" i="5"/>
  <c r="C25" i="5"/>
  <c r="C93" i="5"/>
  <c r="C67" i="5"/>
  <c r="C135" i="5"/>
  <c r="C87" i="5"/>
  <c r="C146" i="5"/>
  <c r="C26" i="5"/>
  <c r="C101" i="5"/>
  <c r="C44" i="5"/>
  <c r="C134" i="5"/>
  <c r="C28" i="5"/>
  <c r="C11" i="5"/>
  <c r="C10" i="5"/>
  <c r="C53" i="5"/>
  <c r="C32" i="5"/>
  <c r="C40" i="5"/>
  <c r="C129" i="5"/>
  <c r="C59" i="5"/>
  <c r="C122" i="5"/>
  <c r="C12" i="5"/>
  <c r="C144" i="5"/>
  <c r="C18" i="5"/>
  <c r="C114" i="5"/>
  <c r="H91" i="5"/>
  <c r="N142" i="5"/>
  <c r="C91" i="5"/>
  <c r="C143" i="5"/>
  <c r="AC142" i="5"/>
  <c r="AD142" i="5"/>
  <c r="AC23" i="5"/>
  <c r="AD23" i="5"/>
  <c r="W142" i="5"/>
  <c r="AJ52" i="5"/>
  <c r="I52" i="5"/>
  <c r="L8" i="5"/>
  <c r="I142" i="5"/>
  <c r="L142" i="5"/>
  <c r="F142" i="5"/>
  <c r="F52" i="5"/>
  <c r="F23" i="5"/>
  <c r="O8" i="5"/>
  <c r="E137" i="10" l="1"/>
  <c r="E136" i="10"/>
  <c r="E135" i="10"/>
  <c r="E142" i="10"/>
  <c r="E141" i="10"/>
  <c r="E140" i="10"/>
  <c r="E139" i="10"/>
  <c r="E11" i="10"/>
  <c r="E19" i="10"/>
  <c r="E10" i="10"/>
  <c r="E18" i="10"/>
  <c r="E9" i="10"/>
  <c r="E17" i="10"/>
  <c r="E16" i="10"/>
  <c r="E15" i="10"/>
  <c r="E14" i="10"/>
  <c r="E13" i="10"/>
  <c r="E12" i="10"/>
  <c r="E20" i="10"/>
  <c r="F136" i="4"/>
  <c r="F137" i="4"/>
  <c r="F138" i="4"/>
  <c r="F140" i="4"/>
  <c r="F141" i="4"/>
  <c r="F142" i="4"/>
  <c r="F143" i="4"/>
  <c r="C50" i="5"/>
  <c r="AK50" i="5"/>
  <c r="AK111" i="5" s="1"/>
  <c r="AK140" i="5" s="1"/>
  <c r="AK162" i="5" s="1"/>
  <c r="F10" i="4"/>
  <c r="F11" i="4"/>
  <c r="F12" i="4"/>
  <c r="F13" i="4"/>
  <c r="F14" i="4"/>
  <c r="F15" i="4"/>
  <c r="F16" i="4"/>
  <c r="F17" i="4"/>
  <c r="F18" i="4"/>
  <c r="F19" i="4"/>
  <c r="F20" i="4"/>
  <c r="F21" i="4"/>
  <c r="T50" i="5"/>
  <c r="K50" i="5"/>
  <c r="N50" i="11"/>
  <c r="N111" i="11" s="1"/>
  <c r="H50" i="5"/>
  <c r="J162" i="5"/>
  <c r="S162" i="5"/>
  <c r="Q50" i="5"/>
  <c r="U50" i="5"/>
  <c r="W50" i="5"/>
  <c r="AF50" i="5"/>
  <c r="AG50" i="5"/>
  <c r="Q111" i="5"/>
  <c r="Z50" i="5"/>
  <c r="AI50" i="5"/>
  <c r="N50" i="5"/>
  <c r="AJ50" i="5"/>
  <c r="G140" i="11"/>
  <c r="F140" i="11"/>
  <c r="E140" i="11"/>
  <c r="J140" i="11"/>
  <c r="H140" i="11"/>
  <c r="M140" i="11"/>
  <c r="D140" i="11"/>
  <c r="C140" i="11"/>
  <c r="K140" i="11"/>
  <c r="B140" i="11"/>
  <c r="I140" i="11"/>
  <c r="L140" i="11"/>
  <c r="C147" i="10"/>
  <c r="C146" i="10"/>
  <c r="E127" i="10"/>
  <c r="E126" i="10"/>
  <c r="E129" i="10"/>
  <c r="E125" i="10"/>
  <c r="E133" i="10"/>
  <c r="E132" i="10"/>
  <c r="E131" i="10"/>
  <c r="E130" i="10"/>
  <c r="E128" i="10"/>
  <c r="E103" i="10"/>
  <c r="E111" i="10"/>
  <c r="E119" i="10"/>
  <c r="E102" i="10"/>
  <c r="E110" i="10"/>
  <c r="E118" i="10"/>
  <c r="E101" i="10"/>
  <c r="E109" i="10"/>
  <c r="E117" i="10"/>
  <c r="E108" i="10"/>
  <c r="E116" i="10"/>
  <c r="E107" i="10"/>
  <c r="E115" i="10"/>
  <c r="E106" i="10"/>
  <c r="E114" i="10"/>
  <c r="E122" i="10"/>
  <c r="E105" i="10"/>
  <c r="E113" i="10"/>
  <c r="E121" i="10"/>
  <c r="E120" i="10"/>
  <c r="E112" i="10"/>
  <c r="E104" i="10"/>
  <c r="E48" i="10"/>
  <c r="E56" i="10"/>
  <c r="E64" i="10"/>
  <c r="E47" i="10"/>
  <c r="E55" i="10"/>
  <c r="E63" i="10"/>
  <c r="E46" i="10"/>
  <c r="E53" i="10"/>
  <c r="E52" i="10"/>
  <c r="E60" i="10"/>
  <c r="E51" i="10"/>
  <c r="E59" i="10"/>
  <c r="E67" i="10"/>
  <c r="E50" i="10"/>
  <c r="E58" i="10"/>
  <c r="E66" i="10"/>
  <c r="E70" i="10"/>
  <c r="E78" i="10"/>
  <c r="E62" i="10"/>
  <c r="E69" i="10"/>
  <c r="E77" i="10"/>
  <c r="E68" i="10"/>
  <c r="E76" i="10"/>
  <c r="E49" i="10"/>
  <c r="E75" i="10"/>
  <c r="E83" i="10"/>
  <c r="E65" i="10"/>
  <c r="E74" i="10"/>
  <c r="E73" i="10"/>
  <c r="E81" i="10"/>
  <c r="E54" i="10"/>
  <c r="E71" i="10"/>
  <c r="E79" i="10"/>
  <c r="E82" i="10"/>
  <c r="E91" i="10"/>
  <c r="E80" i="10"/>
  <c r="E90" i="10"/>
  <c r="E98" i="10"/>
  <c r="E89" i="10"/>
  <c r="E97" i="10"/>
  <c r="E72" i="10"/>
  <c r="E88" i="10"/>
  <c r="E96" i="10"/>
  <c r="E61" i="10"/>
  <c r="E87" i="10"/>
  <c r="E95" i="10"/>
  <c r="E86" i="10"/>
  <c r="E94" i="10"/>
  <c r="E85" i="10"/>
  <c r="E57" i="10"/>
  <c r="E84" i="10"/>
  <c r="E92" i="10"/>
  <c r="E93" i="10"/>
  <c r="E22" i="10"/>
  <c r="E26" i="10"/>
  <c r="E30" i="10"/>
  <c r="E34" i="10"/>
  <c r="E38" i="10"/>
  <c r="E42" i="10"/>
  <c r="E25" i="10"/>
  <c r="E29" i="10"/>
  <c r="E33" i="10"/>
  <c r="E37" i="10"/>
  <c r="E41" i="10"/>
  <c r="E24" i="10"/>
  <c r="E28" i="10"/>
  <c r="E32" i="10"/>
  <c r="E36" i="10"/>
  <c r="E40" i="10"/>
  <c r="E23" i="10"/>
  <c r="E43" i="10"/>
  <c r="E39" i="10"/>
  <c r="E35" i="10"/>
  <c r="E27" i="10"/>
  <c r="E31" i="10"/>
  <c r="F6" i="10"/>
  <c r="F138" i="10" s="1"/>
  <c r="C143" i="10"/>
  <c r="C148" i="10" s="1"/>
  <c r="AH140" i="5"/>
  <c r="AH162" i="5" s="1"/>
  <c r="AI111" i="5"/>
  <c r="E125" i="4"/>
  <c r="E135" i="4"/>
  <c r="D144" i="4"/>
  <c r="D146" i="4" s="1"/>
  <c r="G6" i="4"/>
  <c r="G139" i="4" s="1"/>
  <c r="F127" i="4"/>
  <c r="F128" i="4"/>
  <c r="F129" i="4"/>
  <c r="F130" i="4"/>
  <c r="F131" i="4"/>
  <c r="F132" i="4"/>
  <c r="F133" i="4"/>
  <c r="F134" i="4"/>
  <c r="F126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02" i="4"/>
  <c r="F48" i="4"/>
  <c r="F49" i="4"/>
  <c r="F50" i="4"/>
  <c r="F51" i="4"/>
  <c r="F52" i="4"/>
  <c r="F53" i="4"/>
  <c r="F54" i="4"/>
  <c r="F56" i="4"/>
  <c r="F57" i="4"/>
  <c r="F58" i="4"/>
  <c r="F59" i="4"/>
  <c r="F60" i="4"/>
  <c r="F61" i="4"/>
  <c r="F62" i="4"/>
  <c r="F63" i="4"/>
  <c r="F55" i="4"/>
  <c r="F73" i="4"/>
  <c r="F64" i="4"/>
  <c r="F65" i="4"/>
  <c r="F66" i="4"/>
  <c r="F67" i="4"/>
  <c r="F68" i="4"/>
  <c r="F69" i="4"/>
  <c r="F70" i="4"/>
  <c r="F71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72" i="4"/>
  <c r="F47" i="4"/>
  <c r="F93" i="4"/>
  <c r="F94" i="4"/>
  <c r="F95" i="4"/>
  <c r="F96" i="4"/>
  <c r="F97" i="4"/>
  <c r="F98" i="4"/>
  <c r="F99" i="4"/>
  <c r="F24" i="4"/>
  <c r="F25" i="4"/>
  <c r="F26" i="4"/>
  <c r="F27" i="4"/>
  <c r="F28" i="4"/>
  <c r="F29" i="4"/>
  <c r="F30" i="4"/>
  <c r="F31" i="4"/>
  <c r="F32" i="4"/>
  <c r="F91" i="4"/>
  <c r="F33" i="4"/>
  <c r="F23" i="4"/>
  <c r="F92" i="4"/>
  <c r="F36" i="4"/>
  <c r="F44" i="4"/>
  <c r="F35" i="4"/>
  <c r="F43" i="4"/>
  <c r="F34" i="4"/>
  <c r="F42" i="4"/>
  <c r="F41" i="4"/>
  <c r="F40" i="4"/>
  <c r="F39" i="4"/>
  <c r="F38" i="4"/>
  <c r="F37" i="4"/>
  <c r="E101" i="4"/>
  <c r="E9" i="4"/>
  <c r="E46" i="4"/>
  <c r="E22" i="4"/>
  <c r="X50" i="5"/>
  <c r="AA50" i="5"/>
  <c r="O50" i="5"/>
  <c r="N111" i="5"/>
  <c r="R50" i="5"/>
  <c r="I9" i="5"/>
  <c r="AD50" i="5"/>
  <c r="AC50" i="5"/>
  <c r="K140" i="5"/>
  <c r="L50" i="5"/>
  <c r="AA111" i="5"/>
  <c r="AJ111" i="5"/>
  <c r="AF111" i="5"/>
  <c r="Z111" i="5"/>
  <c r="W111" i="5"/>
  <c r="C111" i="5"/>
  <c r="I18" i="5"/>
  <c r="F18" i="5"/>
  <c r="F9" i="5"/>
  <c r="D8" i="5"/>
  <c r="D50" i="5" s="1"/>
  <c r="D111" i="5" s="1"/>
  <c r="D140" i="5" s="1"/>
  <c r="F137" i="10" l="1"/>
  <c r="F136" i="10"/>
  <c r="F135" i="10"/>
  <c r="F142" i="10"/>
  <c r="F141" i="10"/>
  <c r="F140" i="10"/>
  <c r="F139" i="10"/>
  <c r="F12" i="10"/>
  <c r="F20" i="10"/>
  <c r="F11" i="10"/>
  <c r="F19" i="10"/>
  <c r="F10" i="10"/>
  <c r="F18" i="10"/>
  <c r="F9" i="10"/>
  <c r="F17" i="10"/>
  <c r="F16" i="10"/>
  <c r="F15" i="10"/>
  <c r="F14" i="10"/>
  <c r="F13" i="10"/>
  <c r="G136" i="4"/>
  <c r="G137" i="4"/>
  <c r="G138" i="4"/>
  <c r="G140" i="4"/>
  <c r="G141" i="4"/>
  <c r="G142" i="4"/>
  <c r="G143" i="4"/>
  <c r="G10" i="4"/>
  <c r="G11" i="4"/>
  <c r="G12" i="4"/>
  <c r="G13" i="4"/>
  <c r="G14" i="4"/>
  <c r="G15" i="4"/>
  <c r="G16" i="4"/>
  <c r="G17" i="4"/>
  <c r="G18" i="4"/>
  <c r="G19" i="4"/>
  <c r="G20" i="4"/>
  <c r="G21" i="4"/>
  <c r="U111" i="5"/>
  <c r="T111" i="5"/>
  <c r="X111" i="5"/>
  <c r="K111" i="5"/>
  <c r="Q140" i="5"/>
  <c r="C162" i="11"/>
  <c r="I162" i="11"/>
  <c r="H162" i="11"/>
  <c r="N140" i="11"/>
  <c r="B162" i="11"/>
  <c r="D162" i="11"/>
  <c r="J162" i="11"/>
  <c r="F162" i="11"/>
  <c r="L162" i="11"/>
  <c r="K162" i="11"/>
  <c r="M162" i="11"/>
  <c r="E162" i="11"/>
  <c r="G162" i="11"/>
  <c r="F128" i="10"/>
  <c r="F127" i="10"/>
  <c r="F126" i="10"/>
  <c r="F125" i="10"/>
  <c r="F133" i="10"/>
  <c r="F132" i="10"/>
  <c r="F131" i="10"/>
  <c r="F129" i="10"/>
  <c r="F130" i="10"/>
  <c r="F104" i="10"/>
  <c r="F112" i="10"/>
  <c r="F120" i="10"/>
  <c r="F103" i="10"/>
  <c r="F111" i="10"/>
  <c r="F119" i="10"/>
  <c r="F102" i="10"/>
  <c r="F110" i="10"/>
  <c r="F118" i="10"/>
  <c r="F101" i="10"/>
  <c r="F109" i="10"/>
  <c r="F117" i="10"/>
  <c r="F108" i="10"/>
  <c r="F116" i="10"/>
  <c r="F107" i="10"/>
  <c r="F115" i="10"/>
  <c r="F106" i="10"/>
  <c r="F114" i="10"/>
  <c r="F122" i="10"/>
  <c r="F121" i="10"/>
  <c r="F105" i="10"/>
  <c r="F113" i="10"/>
  <c r="F49" i="10"/>
  <c r="F57" i="10"/>
  <c r="F65" i="10"/>
  <c r="F48" i="10"/>
  <c r="F56" i="10"/>
  <c r="F64" i="10"/>
  <c r="F47" i="10"/>
  <c r="F46" i="10"/>
  <c r="F54" i="10"/>
  <c r="F53" i="10"/>
  <c r="F61" i="10"/>
  <c r="F52" i="10"/>
  <c r="F60" i="10"/>
  <c r="F51" i="10"/>
  <c r="F59" i="10"/>
  <c r="F67" i="10"/>
  <c r="F66" i="10"/>
  <c r="F71" i="10"/>
  <c r="F79" i="10"/>
  <c r="F70" i="10"/>
  <c r="F62" i="10"/>
  <c r="F69" i="10"/>
  <c r="F77" i="10"/>
  <c r="F68" i="10"/>
  <c r="F76" i="10"/>
  <c r="F75" i="10"/>
  <c r="F63" i="10"/>
  <c r="F74" i="10"/>
  <c r="F82" i="10"/>
  <c r="F50" i="10"/>
  <c r="F55" i="10"/>
  <c r="F72" i="10"/>
  <c r="F80" i="10"/>
  <c r="F58" i="10"/>
  <c r="F84" i="10"/>
  <c r="F92" i="10"/>
  <c r="F91" i="10"/>
  <c r="F73" i="10"/>
  <c r="F90" i="10"/>
  <c r="F98" i="10"/>
  <c r="F89" i="10"/>
  <c r="F97" i="10"/>
  <c r="F78" i="10"/>
  <c r="F83" i="10"/>
  <c r="F88" i="10"/>
  <c r="F96" i="10"/>
  <c r="F86" i="10"/>
  <c r="F81" i="10"/>
  <c r="F87" i="10"/>
  <c r="F95" i="10"/>
  <c r="F85" i="10"/>
  <c r="F93" i="10"/>
  <c r="F94" i="10"/>
  <c r="F23" i="10"/>
  <c r="F27" i="10"/>
  <c r="F31" i="10"/>
  <c r="F35" i="10"/>
  <c r="F39" i="10"/>
  <c r="F43" i="10"/>
  <c r="F22" i="10"/>
  <c r="F26" i="10"/>
  <c r="F30" i="10"/>
  <c r="F34" i="10"/>
  <c r="F38" i="10"/>
  <c r="F42" i="10"/>
  <c r="F25" i="10"/>
  <c r="F29" i="10"/>
  <c r="F33" i="10"/>
  <c r="F37" i="10"/>
  <c r="F41" i="10"/>
  <c r="F24" i="10"/>
  <c r="F28" i="10"/>
  <c r="F32" i="10"/>
  <c r="F36" i="10"/>
  <c r="F40" i="10"/>
  <c r="G6" i="10"/>
  <c r="G138" i="10" s="1"/>
  <c r="D100" i="10"/>
  <c r="D8" i="10"/>
  <c r="D124" i="10"/>
  <c r="D134" i="10"/>
  <c r="D21" i="10"/>
  <c r="D45" i="10"/>
  <c r="F135" i="4"/>
  <c r="E144" i="4"/>
  <c r="E146" i="4" s="1"/>
  <c r="F125" i="4"/>
  <c r="F22" i="4"/>
  <c r="F46" i="4"/>
  <c r="F9" i="4"/>
  <c r="G127" i="4"/>
  <c r="G128" i="4"/>
  <c r="G129" i="4"/>
  <c r="G130" i="4"/>
  <c r="G131" i="4"/>
  <c r="G126" i="4"/>
  <c r="G103" i="4"/>
  <c r="G104" i="4"/>
  <c r="G105" i="4"/>
  <c r="G106" i="4"/>
  <c r="G107" i="4"/>
  <c r="G108" i="4"/>
  <c r="G109" i="4"/>
  <c r="G110" i="4"/>
  <c r="G132" i="4"/>
  <c r="G133" i="4"/>
  <c r="G134" i="4"/>
  <c r="G111" i="4"/>
  <c r="G112" i="4"/>
  <c r="G113" i="4"/>
  <c r="G114" i="4"/>
  <c r="G115" i="4"/>
  <c r="G116" i="4"/>
  <c r="G117" i="4"/>
  <c r="G119" i="4"/>
  <c r="G48" i="4"/>
  <c r="G49" i="4"/>
  <c r="G50" i="4"/>
  <c r="G51" i="4"/>
  <c r="G52" i="4"/>
  <c r="G53" i="4"/>
  <c r="G54" i="4"/>
  <c r="G120" i="4"/>
  <c r="G121" i="4"/>
  <c r="G122" i="4"/>
  <c r="G123" i="4"/>
  <c r="G56" i="4"/>
  <c r="G57" i="4"/>
  <c r="G58" i="4"/>
  <c r="G59" i="4"/>
  <c r="G60" i="4"/>
  <c r="G61" i="4"/>
  <c r="G102" i="4"/>
  <c r="G55" i="4"/>
  <c r="G118" i="4"/>
  <c r="G63" i="4"/>
  <c r="G64" i="4"/>
  <c r="G65" i="4"/>
  <c r="G66" i="4"/>
  <c r="G67" i="4"/>
  <c r="G68" i="4"/>
  <c r="G69" i="4"/>
  <c r="G70" i="4"/>
  <c r="G71" i="4"/>
  <c r="G72" i="4"/>
  <c r="G73" i="4"/>
  <c r="G62" i="4"/>
  <c r="G92" i="4"/>
  <c r="G47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3" i="4"/>
  <c r="G94" i="4"/>
  <c r="G95" i="4"/>
  <c r="G96" i="4"/>
  <c r="G97" i="4"/>
  <c r="G98" i="4"/>
  <c r="G99" i="4"/>
  <c r="G24" i="4"/>
  <c r="G25" i="4"/>
  <c r="G31" i="4"/>
  <c r="G32" i="4"/>
  <c r="G23" i="4"/>
  <c r="G91" i="4"/>
  <c r="G27" i="4"/>
  <c r="G37" i="4"/>
  <c r="G30" i="4"/>
  <c r="G36" i="4"/>
  <c r="G44" i="4"/>
  <c r="G26" i="4"/>
  <c r="G28" i="4"/>
  <c r="G35" i="4"/>
  <c r="G43" i="4"/>
  <c r="G34" i="4"/>
  <c r="G42" i="4"/>
  <c r="G41" i="4"/>
  <c r="G29" i="4"/>
  <c r="G33" i="4"/>
  <c r="G40" i="4"/>
  <c r="G39" i="4"/>
  <c r="G38" i="4"/>
  <c r="H6" i="4"/>
  <c r="H139" i="4" s="1"/>
  <c r="F101" i="4"/>
  <c r="X140" i="5"/>
  <c r="W140" i="5"/>
  <c r="N140" i="5"/>
  <c r="E18" i="5"/>
  <c r="D162" i="5"/>
  <c r="R111" i="5"/>
  <c r="O111" i="5"/>
  <c r="AI116" i="5"/>
  <c r="AL158" i="5"/>
  <c r="Z157" i="5"/>
  <c r="Q119" i="5"/>
  <c r="C156" i="5"/>
  <c r="C117" i="5"/>
  <c r="AL157" i="5"/>
  <c r="AL121" i="5"/>
  <c r="AL156" i="5"/>
  <c r="AL120" i="5"/>
  <c r="AF157" i="5"/>
  <c r="C119" i="5"/>
  <c r="AL155" i="5"/>
  <c r="AL119" i="5"/>
  <c r="C120" i="5"/>
  <c r="AL154" i="5"/>
  <c r="AL118" i="5"/>
  <c r="AI120" i="5"/>
  <c r="C118" i="5"/>
  <c r="AL117" i="5"/>
  <c r="AC157" i="5"/>
  <c r="C121" i="5"/>
  <c r="AL116" i="5"/>
  <c r="C116" i="5"/>
  <c r="C154" i="5"/>
  <c r="C157" i="5"/>
  <c r="E85" i="5"/>
  <c r="H121" i="5"/>
  <c r="E86" i="5"/>
  <c r="E16" i="5"/>
  <c r="E62" i="5"/>
  <c r="E138" i="5"/>
  <c r="E147" i="5"/>
  <c r="E56" i="5"/>
  <c r="E54" i="5"/>
  <c r="E130" i="5"/>
  <c r="E100" i="5"/>
  <c r="AC156" i="5"/>
  <c r="E66" i="5"/>
  <c r="E160" i="5"/>
  <c r="E104" i="5"/>
  <c r="C155" i="5"/>
  <c r="Z154" i="5"/>
  <c r="Z155" i="5"/>
  <c r="W154" i="5"/>
  <c r="W116" i="5"/>
  <c r="T158" i="5"/>
  <c r="T117" i="5"/>
  <c r="T156" i="5"/>
  <c r="Q121" i="5"/>
  <c r="N121" i="5"/>
  <c r="E22" i="5"/>
  <c r="AC119" i="5"/>
  <c r="E96" i="5"/>
  <c r="E97" i="5"/>
  <c r="E17" i="5"/>
  <c r="E148" i="5"/>
  <c r="E70" i="5"/>
  <c r="E132" i="5"/>
  <c r="E73" i="5"/>
  <c r="E146" i="5"/>
  <c r="Z156" i="5"/>
  <c r="E63" i="5"/>
  <c r="E139" i="5"/>
  <c r="E30" i="5"/>
  <c r="E109" i="5"/>
  <c r="Q156" i="5"/>
  <c r="E75" i="5"/>
  <c r="E116" i="5"/>
  <c r="E155" i="5"/>
  <c r="AF156" i="5"/>
  <c r="AF154" i="5"/>
  <c r="Z116" i="5"/>
  <c r="T155" i="5"/>
  <c r="T120" i="5"/>
  <c r="Q116" i="5"/>
  <c r="N120" i="5"/>
  <c r="E150" i="5"/>
  <c r="E13" i="5"/>
  <c r="E35" i="5"/>
  <c r="E25" i="5"/>
  <c r="E105" i="5"/>
  <c r="E26" i="5"/>
  <c r="E106" i="5"/>
  <c r="E79" i="5"/>
  <c r="N158" i="5"/>
  <c r="E92" i="5"/>
  <c r="E71" i="5"/>
  <c r="E154" i="5"/>
  <c r="Z117" i="5"/>
  <c r="E42" i="5"/>
  <c r="E121" i="5"/>
  <c r="E83" i="5"/>
  <c r="H119" i="5"/>
  <c r="E125" i="5"/>
  <c r="T116" i="5"/>
  <c r="AI154" i="5"/>
  <c r="AI118" i="5"/>
  <c r="AF155" i="5"/>
  <c r="AC154" i="5"/>
  <c r="AC121" i="5"/>
  <c r="T154" i="5"/>
  <c r="T118" i="5"/>
  <c r="Q155" i="5"/>
  <c r="E145" i="5"/>
  <c r="E46" i="5"/>
  <c r="E43" i="5"/>
  <c r="E36" i="5"/>
  <c r="E117" i="5"/>
  <c r="H154" i="5"/>
  <c r="E37" i="5"/>
  <c r="E118" i="5"/>
  <c r="H155" i="5"/>
  <c r="E88" i="5"/>
  <c r="E110" i="5"/>
  <c r="Q154" i="5"/>
  <c r="E80" i="5"/>
  <c r="H116" i="5"/>
  <c r="E55" i="5"/>
  <c r="E131" i="5"/>
  <c r="AI156" i="5"/>
  <c r="E94" i="5"/>
  <c r="Z120" i="5"/>
  <c r="AI157" i="5"/>
  <c r="E135" i="5"/>
  <c r="Q157" i="5"/>
  <c r="AI117" i="5"/>
  <c r="AI155" i="5"/>
  <c r="Q117" i="5"/>
  <c r="Q118" i="5"/>
  <c r="N118" i="5"/>
  <c r="E14" i="5"/>
  <c r="E58" i="5"/>
  <c r="E102" i="5"/>
  <c r="E82" i="5"/>
  <c r="E60" i="5"/>
  <c r="E136" i="5"/>
  <c r="W157" i="5"/>
  <c r="E61" i="5"/>
  <c r="E137" i="5"/>
  <c r="W117" i="5"/>
  <c r="E27" i="5"/>
  <c r="E107" i="5"/>
  <c r="H156" i="5"/>
  <c r="E20" i="5"/>
  <c r="T157" i="5"/>
  <c r="H118" i="5"/>
  <c r="E21" i="5"/>
  <c r="AI121" i="5"/>
  <c r="E99" i="5"/>
  <c r="AF119" i="5"/>
  <c r="E72" i="5"/>
  <c r="N116" i="5"/>
  <c r="E33" i="5"/>
  <c r="E115" i="5"/>
  <c r="E76" i="5"/>
  <c r="AC117" i="5"/>
  <c r="T119" i="5"/>
  <c r="T121" i="5"/>
  <c r="C158" i="5"/>
  <c r="E15" i="5"/>
  <c r="E123" i="5"/>
  <c r="E68" i="5"/>
  <c r="E157" i="5"/>
  <c r="AC120" i="5"/>
  <c r="E69" i="5"/>
  <c r="E156" i="5"/>
  <c r="AI119" i="5"/>
  <c r="E19" i="5"/>
  <c r="E39" i="5"/>
  <c r="E119" i="5"/>
  <c r="E10" i="5"/>
  <c r="W119" i="5"/>
  <c r="E29" i="5"/>
  <c r="E108" i="5"/>
  <c r="H157" i="5"/>
  <c r="E81" i="5"/>
  <c r="H117" i="5"/>
  <c r="E45" i="5"/>
  <c r="E124" i="5"/>
  <c r="E84" i="5"/>
  <c r="H120" i="5"/>
  <c r="N119" i="5"/>
  <c r="Z121" i="5"/>
  <c r="Z119" i="5"/>
  <c r="AF121" i="5"/>
  <c r="AC118" i="5"/>
  <c r="W155" i="5"/>
  <c r="N157" i="5"/>
  <c r="E151" i="5"/>
  <c r="E161" i="5"/>
  <c r="E77" i="5"/>
  <c r="AF116" i="5"/>
  <c r="E78" i="5"/>
  <c r="E49" i="5"/>
  <c r="E128" i="5"/>
  <c r="E41" i="5"/>
  <c r="E120" i="5"/>
  <c r="W120" i="5"/>
  <c r="E90" i="5"/>
  <c r="N156" i="5"/>
  <c r="AF120" i="5"/>
  <c r="AC116" i="5"/>
  <c r="E57" i="5"/>
  <c r="E133" i="5"/>
  <c r="E95" i="5"/>
  <c r="N154" i="5"/>
  <c r="AF117" i="5"/>
  <c r="AC155" i="5"/>
  <c r="Z118" i="5"/>
  <c r="W121" i="5"/>
  <c r="W118" i="5"/>
  <c r="E47" i="5"/>
  <c r="AF118" i="5"/>
  <c r="E103" i="5"/>
  <c r="W156" i="5"/>
  <c r="E126" i="5"/>
  <c r="E67" i="5"/>
  <c r="E89" i="5"/>
  <c r="E159" i="5"/>
  <c r="Q120" i="5"/>
  <c r="E149" i="5"/>
  <c r="E48" i="5"/>
  <c r="N117" i="5"/>
  <c r="E127" i="5"/>
  <c r="E98" i="5"/>
  <c r="E64" i="5"/>
  <c r="E65" i="5"/>
  <c r="E153" i="5"/>
  <c r="N155" i="5"/>
  <c r="E31" i="5"/>
  <c r="E129" i="5"/>
  <c r="E11" i="5"/>
  <c r="E28" i="5"/>
  <c r="E87" i="5"/>
  <c r="Z158" i="5"/>
  <c r="E144" i="5"/>
  <c r="E53" i="5"/>
  <c r="E40" i="5"/>
  <c r="E91" i="5"/>
  <c r="E101" i="5"/>
  <c r="E44" i="5"/>
  <c r="Q158" i="5"/>
  <c r="E24" i="5"/>
  <c r="E32" i="5"/>
  <c r="E158" i="5"/>
  <c r="E34" i="5"/>
  <c r="AF158" i="5"/>
  <c r="E134" i="5"/>
  <c r="E122" i="5"/>
  <c r="E114" i="5"/>
  <c r="E59" i="5"/>
  <c r="E93" i="5"/>
  <c r="AI158" i="5"/>
  <c r="E12" i="5"/>
  <c r="H158" i="5"/>
  <c r="AC158" i="5"/>
  <c r="W158" i="5"/>
  <c r="E152" i="5"/>
  <c r="E38" i="5"/>
  <c r="E143" i="5"/>
  <c r="E113" i="5"/>
  <c r="E74" i="5"/>
  <c r="E23" i="5"/>
  <c r="E142" i="5"/>
  <c r="E52" i="5"/>
  <c r="E9" i="5"/>
  <c r="AG111" i="5"/>
  <c r="AC111" i="5"/>
  <c r="AD111" i="5"/>
  <c r="AI140" i="5"/>
  <c r="L111" i="5"/>
  <c r="H111" i="5"/>
  <c r="K162" i="5"/>
  <c r="AJ140" i="5"/>
  <c r="H140" i="5"/>
  <c r="AI162" i="5"/>
  <c r="AF140" i="5"/>
  <c r="AJ162" i="5"/>
  <c r="AG140" i="5"/>
  <c r="AC140" i="5"/>
  <c r="AD140" i="5"/>
  <c r="AA140" i="5"/>
  <c r="Z140" i="5"/>
  <c r="AA162" i="5"/>
  <c r="Z162" i="5"/>
  <c r="W162" i="5"/>
  <c r="T140" i="5"/>
  <c r="X162" i="5"/>
  <c r="U140" i="5"/>
  <c r="K155" i="5"/>
  <c r="K156" i="5"/>
  <c r="K121" i="5"/>
  <c r="K119" i="5"/>
  <c r="K117" i="5"/>
  <c r="K116" i="5"/>
  <c r="K120" i="5"/>
  <c r="K157" i="5"/>
  <c r="K154" i="5"/>
  <c r="K158" i="5"/>
  <c r="K118" i="5"/>
  <c r="C140" i="5"/>
  <c r="I8" i="5"/>
  <c r="F8" i="5"/>
  <c r="G139" i="10" l="1"/>
  <c r="G137" i="10"/>
  <c r="G136" i="10"/>
  <c r="G135" i="10"/>
  <c r="G142" i="10"/>
  <c r="G141" i="10"/>
  <c r="G140" i="10"/>
  <c r="G13" i="10"/>
  <c r="G12" i="10"/>
  <c r="G20" i="10"/>
  <c r="G11" i="10"/>
  <c r="G19" i="10"/>
  <c r="G10" i="10"/>
  <c r="G18" i="10"/>
  <c r="G9" i="10"/>
  <c r="G17" i="10"/>
  <c r="G16" i="10"/>
  <c r="G15" i="10"/>
  <c r="G14" i="10"/>
  <c r="H136" i="4"/>
  <c r="H137" i="4"/>
  <c r="H138" i="4"/>
  <c r="H140" i="4"/>
  <c r="H141" i="4"/>
  <c r="H142" i="4"/>
  <c r="H143" i="4"/>
  <c r="H10" i="4"/>
  <c r="H11" i="4"/>
  <c r="H12" i="4"/>
  <c r="H13" i="4"/>
  <c r="H14" i="4"/>
  <c r="H17" i="4"/>
  <c r="H16" i="4"/>
  <c r="H19" i="4"/>
  <c r="H15" i="4"/>
  <c r="H18" i="4"/>
  <c r="H20" i="4"/>
  <c r="H21" i="4"/>
  <c r="N162" i="11"/>
  <c r="D147" i="10"/>
  <c r="D146" i="10"/>
  <c r="G129" i="10"/>
  <c r="G128" i="10"/>
  <c r="G127" i="10"/>
  <c r="G126" i="10"/>
  <c r="G125" i="10"/>
  <c r="G133" i="10"/>
  <c r="G132" i="10"/>
  <c r="G130" i="10"/>
  <c r="G131" i="10"/>
  <c r="G105" i="10"/>
  <c r="G113" i="10"/>
  <c r="G121" i="10"/>
  <c r="G104" i="10"/>
  <c r="G112" i="10"/>
  <c r="G120" i="10"/>
  <c r="G103" i="10"/>
  <c r="G111" i="10"/>
  <c r="G119" i="10"/>
  <c r="G102" i="10"/>
  <c r="G110" i="10"/>
  <c r="G118" i="10"/>
  <c r="G101" i="10"/>
  <c r="G109" i="10"/>
  <c r="G117" i="10"/>
  <c r="G108" i="10"/>
  <c r="G116" i="10"/>
  <c r="G107" i="10"/>
  <c r="G115" i="10"/>
  <c r="G122" i="10"/>
  <c r="G114" i="10"/>
  <c r="G106" i="10"/>
  <c r="G50" i="10"/>
  <c r="G58" i="10"/>
  <c r="G66" i="10"/>
  <c r="G49" i="10"/>
  <c r="G57" i="10"/>
  <c r="G65" i="10"/>
  <c r="G48" i="10"/>
  <c r="G47" i="10"/>
  <c r="G55" i="10"/>
  <c r="G46" i="10"/>
  <c r="G54" i="10"/>
  <c r="G62" i="10"/>
  <c r="G53" i="10"/>
  <c r="G61" i="10"/>
  <c r="G52" i="10"/>
  <c r="G60" i="10"/>
  <c r="G72" i="10"/>
  <c r="G64" i="10"/>
  <c r="G71" i="10"/>
  <c r="G70" i="10"/>
  <c r="G51" i="10"/>
  <c r="G69" i="10"/>
  <c r="G77" i="10"/>
  <c r="G67" i="10"/>
  <c r="G68" i="10"/>
  <c r="G76" i="10"/>
  <c r="G75" i="10"/>
  <c r="G83" i="10"/>
  <c r="G56" i="10"/>
  <c r="G59" i="10"/>
  <c r="G73" i="10"/>
  <c r="G81" i="10"/>
  <c r="G79" i="10"/>
  <c r="G85" i="10"/>
  <c r="G93" i="10"/>
  <c r="G82" i="10"/>
  <c r="G84" i="10"/>
  <c r="G92" i="10"/>
  <c r="G80" i="10"/>
  <c r="G91" i="10"/>
  <c r="G90" i="10"/>
  <c r="G98" i="10"/>
  <c r="G89" i="10"/>
  <c r="G97" i="10"/>
  <c r="G78" i="10"/>
  <c r="G88" i="10"/>
  <c r="G96" i="10"/>
  <c r="G87" i="10"/>
  <c r="G63" i="10"/>
  <c r="G86" i="10"/>
  <c r="G94" i="10"/>
  <c r="G74" i="10"/>
  <c r="G95" i="10"/>
  <c r="G23" i="10"/>
  <c r="G27" i="10"/>
  <c r="G31" i="10"/>
  <c r="G35" i="10"/>
  <c r="G39" i="10"/>
  <c r="G43" i="10"/>
  <c r="G24" i="10"/>
  <c r="G22" i="10"/>
  <c r="G26" i="10"/>
  <c r="G30" i="10"/>
  <c r="G34" i="10"/>
  <c r="G38" i="10"/>
  <c r="G42" i="10"/>
  <c r="G25" i="10"/>
  <c r="G29" i="10"/>
  <c r="G33" i="10"/>
  <c r="G37" i="10"/>
  <c r="G41" i="10"/>
  <c r="G36" i="10"/>
  <c r="G40" i="10"/>
  <c r="G32" i="10"/>
  <c r="G28" i="10"/>
  <c r="H6" i="10"/>
  <c r="H138" i="10" s="1"/>
  <c r="D143" i="10"/>
  <c r="D148" i="10" s="1"/>
  <c r="G135" i="4"/>
  <c r="G125" i="4"/>
  <c r="F144" i="4"/>
  <c r="F146" i="4" s="1"/>
  <c r="G46" i="4"/>
  <c r="G101" i="4"/>
  <c r="G9" i="4"/>
  <c r="G22" i="4"/>
  <c r="H127" i="4"/>
  <c r="H128" i="4"/>
  <c r="H129" i="4"/>
  <c r="H130" i="4"/>
  <c r="H131" i="4"/>
  <c r="H132" i="4"/>
  <c r="H133" i="4"/>
  <c r="H134" i="4"/>
  <c r="H126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20" i="4"/>
  <c r="H121" i="4"/>
  <c r="H122" i="4"/>
  <c r="H123" i="4"/>
  <c r="H119" i="4"/>
  <c r="H48" i="4"/>
  <c r="H49" i="4"/>
  <c r="H50" i="4"/>
  <c r="H51" i="4"/>
  <c r="H52" i="4"/>
  <c r="H53" i="4"/>
  <c r="H54" i="4"/>
  <c r="H56" i="4"/>
  <c r="H57" i="4"/>
  <c r="H58" i="4"/>
  <c r="H59" i="4"/>
  <c r="H60" i="4"/>
  <c r="H61" i="4"/>
  <c r="H102" i="4"/>
  <c r="H55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47" i="4"/>
  <c r="H34" i="4"/>
  <c r="H35" i="4"/>
  <c r="H36" i="4"/>
  <c r="H37" i="4"/>
  <c r="H38" i="4"/>
  <c r="H39" i="4"/>
  <c r="H40" i="4"/>
  <c r="H41" i="4"/>
  <c r="H42" i="4"/>
  <c r="H43" i="4"/>
  <c r="H44" i="4"/>
  <c r="H93" i="4"/>
  <c r="H94" i="4"/>
  <c r="H95" i="4"/>
  <c r="H96" i="4"/>
  <c r="H97" i="4"/>
  <c r="H98" i="4"/>
  <c r="H99" i="4"/>
  <c r="H24" i="4"/>
  <c r="H25" i="4"/>
  <c r="H31" i="4"/>
  <c r="H33" i="4"/>
  <c r="H28" i="4"/>
  <c r="H26" i="4"/>
  <c r="H30" i="4"/>
  <c r="H32" i="4"/>
  <c r="H27" i="4"/>
  <c r="H29" i="4"/>
  <c r="I6" i="4"/>
  <c r="I139" i="4" s="1"/>
  <c r="H23" i="4"/>
  <c r="O140" i="5"/>
  <c r="R140" i="5"/>
  <c r="N162" i="5"/>
  <c r="E50" i="5"/>
  <c r="AL159" i="5"/>
  <c r="AL151" i="5"/>
  <c r="AL134" i="5"/>
  <c r="AL123" i="5"/>
  <c r="AL115" i="5"/>
  <c r="AL98" i="5"/>
  <c r="AL87" i="5"/>
  <c r="AL73" i="5"/>
  <c r="AL59" i="5"/>
  <c r="AL45" i="5"/>
  <c r="AL31" i="5"/>
  <c r="AL150" i="5"/>
  <c r="AL133" i="5"/>
  <c r="AL122" i="5"/>
  <c r="AL114" i="5"/>
  <c r="AL97" i="5"/>
  <c r="AL83" i="5"/>
  <c r="AL72" i="5"/>
  <c r="AL58" i="5"/>
  <c r="AL44" i="5"/>
  <c r="AL30" i="5"/>
  <c r="AL149" i="5"/>
  <c r="AL132" i="5"/>
  <c r="AL107" i="5"/>
  <c r="AL96" i="5"/>
  <c r="AL82" i="5"/>
  <c r="AL71" i="5"/>
  <c r="AL57" i="5"/>
  <c r="AL40" i="5"/>
  <c r="AL29" i="5"/>
  <c r="AL145" i="5"/>
  <c r="AL131" i="5"/>
  <c r="AL106" i="5"/>
  <c r="AL95" i="5"/>
  <c r="AL81" i="5"/>
  <c r="AL67" i="5"/>
  <c r="AL56" i="5"/>
  <c r="AL39" i="5"/>
  <c r="AL28" i="5"/>
  <c r="AL144" i="5"/>
  <c r="AL130" i="5"/>
  <c r="AL105" i="5"/>
  <c r="AL91" i="5"/>
  <c r="AL80" i="5"/>
  <c r="AL66" i="5"/>
  <c r="AL55" i="5"/>
  <c r="AL38" i="5"/>
  <c r="AL27" i="5"/>
  <c r="AL143" i="5"/>
  <c r="AL126" i="5"/>
  <c r="AL104" i="5"/>
  <c r="AL90" i="5"/>
  <c r="AL79" i="5"/>
  <c r="AL65" i="5"/>
  <c r="AL48" i="5"/>
  <c r="AL37" i="5"/>
  <c r="AL26" i="5"/>
  <c r="AL124" i="5"/>
  <c r="AL74" i="5"/>
  <c r="AL24" i="5"/>
  <c r="AL161" i="5"/>
  <c r="AL64" i="5"/>
  <c r="AL160" i="5"/>
  <c r="AL63" i="5"/>
  <c r="AL153" i="5"/>
  <c r="AL103" i="5"/>
  <c r="AL47" i="5"/>
  <c r="AL152" i="5"/>
  <c r="AL99" i="5"/>
  <c r="AL46" i="5"/>
  <c r="AL139" i="5"/>
  <c r="AL89" i="5"/>
  <c r="AL36" i="5"/>
  <c r="AL75" i="5"/>
  <c r="AL138" i="5"/>
  <c r="AL88" i="5"/>
  <c r="AL32" i="5"/>
  <c r="AL125" i="5"/>
  <c r="AL25" i="5"/>
  <c r="AL84" i="5"/>
  <c r="AL42" i="5"/>
  <c r="AL109" i="5"/>
  <c r="AL70" i="5"/>
  <c r="AL148" i="5"/>
  <c r="AL92" i="5"/>
  <c r="AL53" i="5"/>
  <c r="AL128" i="5"/>
  <c r="AL78" i="5"/>
  <c r="AL33" i="5"/>
  <c r="AL100" i="5"/>
  <c r="AL61" i="5"/>
  <c r="AL136" i="5"/>
  <c r="AL86" i="5"/>
  <c r="AL41" i="5"/>
  <c r="AL108" i="5"/>
  <c r="AL69" i="5"/>
  <c r="AL147" i="5"/>
  <c r="AL94" i="5"/>
  <c r="AL60" i="5"/>
  <c r="AL135" i="5"/>
  <c r="AL85" i="5"/>
  <c r="AL43" i="5"/>
  <c r="AL110" i="5"/>
  <c r="AL68" i="5"/>
  <c r="AL146" i="5"/>
  <c r="AL93" i="5"/>
  <c r="AL54" i="5"/>
  <c r="AL129" i="5"/>
  <c r="AL76" i="5"/>
  <c r="AL34" i="5"/>
  <c r="AL101" i="5"/>
  <c r="AL62" i="5"/>
  <c r="AL137" i="5"/>
  <c r="AL49" i="5"/>
  <c r="AL127" i="5"/>
  <c r="AL77" i="5"/>
  <c r="AL35" i="5"/>
  <c r="AL102" i="5"/>
  <c r="AL17" i="5"/>
  <c r="AL14" i="5"/>
  <c r="AL22" i="5"/>
  <c r="AL19" i="5"/>
  <c r="AL21" i="5"/>
  <c r="AL13" i="5"/>
  <c r="AL20" i="5"/>
  <c r="AL16" i="5"/>
  <c r="AL15" i="5"/>
  <c r="AL11" i="5"/>
  <c r="AL12" i="5"/>
  <c r="AL10" i="5"/>
  <c r="AL18" i="5"/>
  <c r="AL113" i="5"/>
  <c r="AL9" i="5"/>
  <c r="AL23" i="5"/>
  <c r="AL52" i="5"/>
  <c r="AL142" i="5"/>
  <c r="L140" i="5"/>
  <c r="B162" i="5"/>
  <c r="C162" i="5" s="1"/>
  <c r="I50" i="5"/>
  <c r="AL50" i="5"/>
  <c r="AG162" i="5"/>
  <c r="AF162" i="5"/>
  <c r="AD162" i="5"/>
  <c r="AC162" i="5"/>
  <c r="T162" i="5"/>
  <c r="O162" i="5"/>
  <c r="E111" i="5"/>
  <c r="F50" i="5"/>
  <c r="H140" i="10" l="1"/>
  <c r="H139" i="10"/>
  <c r="H137" i="10"/>
  <c r="H136" i="10"/>
  <c r="H135" i="10"/>
  <c r="H142" i="10"/>
  <c r="H141" i="10"/>
  <c r="H14" i="10"/>
  <c r="H13" i="10"/>
  <c r="H12" i="10"/>
  <c r="H20" i="10"/>
  <c r="H11" i="10"/>
  <c r="H19" i="10"/>
  <c r="H10" i="10"/>
  <c r="H18" i="10"/>
  <c r="H9" i="10"/>
  <c r="H17" i="10"/>
  <c r="H16" i="10"/>
  <c r="H15" i="10"/>
  <c r="I136" i="4"/>
  <c r="I137" i="4"/>
  <c r="I138" i="4"/>
  <c r="I140" i="4"/>
  <c r="I141" i="4"/>
  <c r="I142" i="4"/>
  <c r="I143" i="4"/>
  <c r="I10" i="4"/>
  <c r="I11" i="4"/>
  <c r="I12" i="4"/>
  <c r="I13" i="4"/>
  <c r="I14" i="4"/>
  <c r="I15" i="4"/>
  <c r="I16" i="4"/>
  <c r="I17" i="4"/>
  <c r="I18" i="4"/>
  <c r="I19" i="4"/>
  <c r="I20" i="4"/>
  <c r="I21" i="4"/>
  <c r="H130" i="10"/>
  <c r="H132" i="10"/>
  <c r="H129" i="10"/>
  <c r="H128" i="10"/>
  <c r="H127" i="10"/>
  <c r="H126" i="10"/>
  <c r="H125" i="10"/>
  <c r="H133" i="10"/>
  <c r="H131" i="10"/>
  <c r="H106" i="10"/>
  <c r="H114" i="10"/>
  <c r="H122" i="10"/>
  <c r="H105" i="10"/>
  <c r="H113" i="10"/>
  <c r="H121" i="10"/>
  <c r="H104" i="10"/>
  <c r="H112" i="10"/>
  <c r="H120" i="10"/>
  <c r="H103" i="10"/>
  <c r="H111" i="10"/>
  <c r="H119" i="10"/>
  <c r="H102" i="10"/>
  <c r="H110" i="10"/>
  <c r="H118" i="10"/>
  <c r="H101" i="10"/>
  <c r="H109" i="10"/>
  <c r="H117" i="10"/>
  <c r="H108" i="10"/>
  <c r="H116" i="10"/>
  <c r="H115" i="10"/>
  <c r="H107" i="10"/>
  <c r="H51" i="10"/>
  <c r="H59" i="10"/>
  <c r="H67" i="10"/>
  <c r="H50" i="10"/>
  <c r="H58" i="10"/>
  <c r="H66" i="10"/>
  <c r="H49" i="10"/>
  <c r="H48" i="10"/>
  <c r="H56" i="10"/>
  <c r="H47" i="10"/>
  <c r="H55" i="10"/>
  <c r="H63" i="10"/>
  <c r="H46" i="10"/>
  <c r="H54" i="10"/>
  <c r="H62" i="10"/>
  <c r="H53" i="10"/>
  <c r="H61" i="10"/>
  <c r="H52" i="10"/>
  <c r="H73" i="10"/>
  <c r="H72" i="10"/>
  <c r="H64" i="10"/>
  <c r="H71" i="10"/>
  <c r="H60" i="10"/>
  <c r="H70" i="10"/>
  <c r="H78" i="10"/>
  <c r="H69" i="10"/>
  <c r="H77" i="10"/>
  <c r="H65" i="10"/>
  <c r="H68" i="10"/>
  <c r="H76" i="10"/>
  <c r="H57" i="10"/>
  <c r="H74" i="10"/>
  <c r="H82" i="10"/>
  <c r="H86" i="10"/>
  <c r="H94" i="10"/>
  <c r="H81" i="10"/>
  <c r="H79" i="10"/>
  <c r="H85" i="10"/>
  <c r="H93" i="10"/>
  <c r="H75" i="10"/>
  <c r="H84" i="10"/>
  <c r="H92" i="10"/>
  <c r="H88" i="10"/>
  <c r="H80" i="10"/>
  <c r="H91" i="10"/>
  <c r="H90" i="10"/>
  <c r="H98" i="10"/>
  <c r="H83" i="10"/>
  <c r="H89" i="10"/>
  <c r="H97" i="10"/>
  <c r="H87" i="10"/>
  <c r="H95" i="10"/>
  <c r="H96" i="10"/>
  <c r="H24" i="10"/>
  <c r="H28" i="10"/>
  <c r="H32" i="10"/>
  <c r="H36" i="10"/>
  <c r="H40" i="10"/>
  <c r="H23" i="10"/>
  <c r="H27" i="10"/>
  <c r="H31" i="10"/>
  <c r="H35" i="10"/>
  <c r="H39" i="10"/>
  <c r="H43" i="10"/>
  <c r="H22" i="10"/>
  <c r="H26" i="10"/>
  <c r="H30" i="10"/>
  <c r="H34" i="10"/>
  <c r="H38" i="10"/>
  <c r="H42" i="10"/>
  <c r="H25" i="10"/>
  <c r="H29" i="10"/>
  <c r="H33" i="10"/>
  <c r="H37" i="10"/>
  <c r="H41" i="10"/>
  <c r="I6" i="10"/>
  <c r="I138" i="10" s="1"/>
  <c r="E134" i="10"/>
  <c r="E45" i="10"/>
  <c r="E124" i="10"/>
  <c r="E21" i="10"/>
  <c r="E8" i="10"/>
  <c r="E100" i="10"/>
  <c r="H125" i="4"/>
  <c r="H135" i="4"/>
  <c r="G144" i="4"/>
  <c r="G146" i="4" s="1"/>
  <c r="H22" i="4"/>
  <c r="H46" i="4"/>
  <c r="I127" i="4"/>
  <c r="I128" i="4"/>
  <c r="I129" i="4"/>
  <c r="I130" i="4"/>
  <c r="I131" i="4"/>
  <c r="I126" i="4"/>
  <c r="I133" i="4"/>
  <c r="I134" i="4"/>
  <c r="I103" i="4"/>
  <c r="I104" i="4"/>
  <c r="I105" i="4"/>
  <c r="I106" i="4"/>
  <c r="I107" i="4"/>
  <c r="I108" i="4"/>
  <c r="I109" i="4"/>
  <c r="I111" i="4"/>
  <c r="I112" i="4"/>
  <c r="I113" i="4"/>
  <c r="I114" i="4"/>
  <c r="I115" i="4"/>
  <c r="I116" i="4"/>
  <c r="I117" i="4"/>
  <c r="I118" i="4"/>
  <c r="I110" i="4"/>
  <c r="I120" i="4"/>
  <c r="I121" i="4"/>
  <c r="I122" i="4"/>
  <c r="I123" i="4"/>
  <c r="I132" i="4"/>
  <c r="I119" i="4"/>
  <c r="I48" i="4"/>
  <c r="I49" i="4"/>
  <c r="I50" i="4"/>
  <c r="I51" i="4"/>
  <c r="I52" i="4"/>
  <c r="I53" i="4"/>
  <c r="I54" i="4"/>
  <c r="I55" i="4"/>
  <c r="I102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24" i="4"/>
  <c r="I25" i="4"/>
  <c r="I26" i="4"/>
  <c r="I27" i="4"/>
  <c r="I28" i="4"/>
  <c r="I29" i="4"/>
  <c r="I30" i="4"/>
  <c r="I31" i="4"/>
  <c r="I47" i="4"/>
  <c r="I34" i="4"/>
  <c r="I35" i="4"/>
  <c r="I36" i="4"/>
  <c r="I37" i="4"/>
  <c r="I38" i="4"/>
  <c r="I39" i="4"/>
  <c r="I40" i="4"/>
  <c r="I41" i="4"/>
  <c r="I42" i="4"/>
  <c r="I43" i="4"/>
  <c r="I44" i="4"/>
  <c r="I23" i="4"/>
  <c r="I32" i="4"/>
  <c r="I33" i="4"/>
  <c r="J6" i="4"/>
  <c r="J139" i="4" s="1"/>
  <c r="H9" i="4"/>
  <c r="H101" i="4"/>
  <c r="L162" i="5"/>
  <c r="H162" i="5"/>
  <c r="I111" i="5"/>
  <c r="AL111" i="5"/>
  <c r="F111" i="5"/>
  <c r="E140" i="5"/>
  <c r="I141" i="10" l="1"/>
  <c r="I140" i="10"/>
  <c r="I139" i="10"/>
  <c r="I137" i="10"/>
  <c r="I136" i="10"/>
  <c r="I135" i="10"/>
  <c r="I142" i="10"/>
  <c r="I15" i="10"/>
  <c r="I14" i="10"/>
  <c r="I13" i="10"/>
  <c r="I12" i="10"/>
  <c r="I20" i="10"/>
  <c r="I11" i="10"/>
  <c r="I19" i="10"/>
  <c r="I10" i="10"/>
  <c r="I18" i="10"/>
  <c r="I9" i="10"/>
  <c r="I17" i="10"/>
  <c r="I16" i="10"/>
  <c r="J136" i="4"/>
  <c r="J137" i="4"/>
  <c r="J138" i="4"/>
  <c r="J140" i="4"/>
  <c r="J141" i="4"/>
  <c r="J142" i="4"/>
  <c r="J143" i="4"/>
  <c r="J10" i="4"/>
  <c r="J11" i="4"/>
  <c r="J12" i="4"/>
  <c r="J13" i="4"/>
  <c r="J14" i="4"/>
  <c r="J15" i="4"/>
  <c r="J16" i="4"/>
  <c r="J17" i="4"/>
  <c r="J18" i="4"/>
  <c r="J19" i="4"/>
  <c r="J20" i="4"/>
  <c r="J21" i="4"/>
  <c r="E147" i="10"/>
  <c r="E146" i="10"/>
  <c r="I131" i="10"/>
  <c r="I130" i="10"/>
  <c r="I129" i="10"/>
  <c r="I128" i="10"/>
  <c r="I127" i="10"/>
  <c r="I125" i="10"/>
  <c r="I126" i="10"/>
  <c r="I132" i="10"/>
  <c r="I133" i="10"/>
  <c r="I107" i="10"/>
  <c r="I115" i="10"/>
  <c r="I106" i="10"/>
  <c r="I114" i="10"/>
  <c r="I122" i="10"/>
  <c r="I105" i="10"/>
  <c r="I113" i="10"/>
  <c r="I121" i="10"/>
  <c r="I104" i="10"/>
  <c r="I112" i="10"/>
  <c r="I120" i="10"/>
  <c r="I103" i="10"/>
  <c r="I111" i="10"/>
  <c r="I119" i="10"/>
  <c r="I102" i="10"/>
  <c r="I110" i="10"/>
  <c r="I118" i="10"/>
  <c r="I101" i="10"/>
  <c r="I109" i="10"/>
  <c r="I117" i="10"/>
  <c r="I116" i="10"/>
  <c r="I108" i="10"/>
  <c r="I52" i="10"/>
  <c r="I60" i="10"/>
  <c r="I51" i="10"/>
  <c r="I59" i="10"/>
  <c r="I67" i="10"/>
  <c r="I50" i="10"/>
  <c r="I49" i="10"/>
  <c r="I57" i="10"/>
  <c r="I48" i="10"/>
  <c r="I56" i="10"/>
  <c r="I64" i="10"/>
  <c r="I47" i="10"/>
  <c r="I55" i="10"/>
  <c r="I63" i="10"/>
  <c r="I46" i="10"/>
  <c r="I54" i="10"/>
  <c r="I62" i="10"/>
  <c r="I53" i="10"/>
  <c r="I74" i="10"/>
  <c r="I66" i="10"/>
  <c r="I73" i="10"/>
  <c r="I72" i="10"/>
  <c r="I71" i="10"/>
  <c r="I79" i="10"/>
  <c r="I70" i="10"/>
  <c r="I78" i="10"/>
  <c r="I69" i="10"/>
  <c r="I77" i="10"/>
  <c r="I58" i="10"/>
  <c r="I61" i="10"/>
  <c r="I75" i="10"/>
  <c r="I83" i="10"/>
  <c r="I87" i="10"/>
  <c r="I95" i="10"/>
  <c r="I76" i="10"/>
  <c r="I89" i="10"/>
  <c r="I86" i="10"/>
  <c r="I94" i="10"/>
  <c r="I65" i="10"/>
  <c r="I82" i="10"/>
  <c r="I85" i="10"/>
  <c r="I93" i="10"/>
  <c r="I84" i="10"/>
  <c r="I92" i="10"/>
  <c r="I80" i="10"/>
  <c r="I91" i="10"/>
  <c r="I90" i="10"/>
  <c r="I98" i="10"/>
  <c r="I68" i="10"/>
  <c r="I81" i="10"/>
  <c r="I88" i="10"/>
  <c r="I96" i="10"/>
  <c r="I97" i="10"/>
  <c r="I24" i="10"/>
  <c r="I28" i="10"/>
  <c r="I32" i="10"/>
  <c r="I36" i="10"/>
  <c r="I40" i="10"/>
  <c r="I23" i="10"/>
  <c r="I27" i="10"/>
  <c r="I31" i="10"/>
  <c r="I35" i="10"/>
  <c r="I39" i="10"/>
  <c r="I43" i="10"/>
  <c r="I22" i="10"/>
  <c r="I26" i="10"/>
  <c r="I30" i="10"/>
  <c r="I34" i="10"/>
  <c r="I38" i="10"/>
  <c r="I42" i="10"/>
  <c r="I25" i="10"/>
  <c r="I41" i="10"/>
  <c r="I29" i="10"/>
  <c r="I37" i="10"/>
  <c r="I33" i="10"/>
  <c r="J6" i="10"/>
  <c r="J138" i="10" s="1"/>
  <c r="E143" i="10"/>
  <c r="E148" i="10" s="1"/>
  <c r="I135" i="4"/>
  <c r="H144" i="4"/>
  <c r="H146" i="4" s="1"/>
  <c r="I125" i="4"/>
  <c r="I46" i="4"/>
  <c r="J127" i="4"/>
  <c r="J128" i="4"/>
  <c r="J129" i="4"/>
  <c r="J130" i="4"/>
  <c r="J131" i="4"/>
  <c r="J132" i="4"/>
  <c r="J133" i="4"/>
  <c r="J134" i="4"/>
  <c r="J103" i="4"/>
  <c r="J104" i="4"/>
  <c r="J105" i="4"/>
  <c r="J106" i="4"/>
  <c r="J107" i="4"/>
  <c r="J108" i="4"/>
  <c r="J109" i="4"/>
  <c r="J126" i="4"/>
  <c r="J118" i="4"/>
  <c r="J110" i="4"/>
  <c r="J111" i="4"/>
  <c r="J112" i="4"/>
  <c r="J113" i="4"/>
  <c r="J114" i="4"/>
  <c r="J120" i="4"/>
  <c r="J121" i="4"/>
  <c r="J122" i="4"/>
  <c r="J123" i="4"/>
  <c r="J115" i="4"/>
  <c r="J116" i="4"/>
  <c r="J117" i="4"/>
  <c r="J119" i="4"/>
  <c r="J102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91" i="4"/>
  <c r="J47" i="4"/>
  <c r="J93" i="4"/>
  <c r="J94" i="4"/>
  <c r="J95" i="4"/>
  <c r="J96" i="4"/>
  <c r="J97" i="4"/>
  <c r="J98" i="4"/>
  <c r="J99" i="4"/>
  <c r="J24" i="4"/>
  <c r="J25" i="4"/>
  <c r="J26" i="4"/>
  <c r="J27" i="4"/>
  <c r="J28" i="4"/>
  <c r="J29" i="4"/>
  <c r="J30" i="4"/>
  <c r="J31" i="4"/>
  <c r="J32" i="4"/>
  <c r="J33" i="4"/>
  <c r="J92" i="4"/>
  <c r="J88" i="4"/>
  <c r="J89" i="4"/>
  <c r="J23" i="4"/>
  <c r="J34" i="4"/>
  <c r="J35" i="4"/>
  <c r="J36" i="4"/>
  <c r="J37" i="4"/>
  <c r="J38" i="4"/>
  <c r="J39" i="4"/>
  <c r="J40" i="4"/>
  <c r="J41" i="4"/>
  <c r="J42" i="4"/>
  <c r="J43" i="4"/>
  <c r="J44" i="4"/>
  <c r="J90" i="4"/>
  <c r="K6" i="4"/>
  <c r="K139" i="4" s="1"/>
  <c r="I9" i="4"/>
  <c r="I101" i="4"/>
  <c r="I22" i="4"/>
  <c r="AL140" i="5"/>
  <c r="E162" i="5"/>
  <c r="I140" i="5"/>
  <c r="F140" i="5"/>
  <c r="J142" i="10" l="1"/>
  <c r="J141" i="10"/>
  <c r="J140" i="10"/>
  <c r="J139" i="10"/>
  <c r="J137" i="10"/>
  <c r="J136" i="10"/>
  <c r="J135" i="10"/>
  <c r="J16" i="10"/>
  <c r="J15" i="10"/>
  <c r="J14" i="10"/>
  <c r="J13" i="10"/>
  <c r="J12" i="10"/>
  <c r="J20" i="10"/>
  <c r="J11" i="10"/>
  <c r="J19" i="10"/>
  <c r="J10" i="10"/>
  <c r="J18" i="10"/>
  <c r="J9" i="10"/>
  <c r="J17" i="10"/>
  <c r="K136" i="4"/>
  <c r="K137" i="4"/>
  <c r="K138" i="4"/>
  <c r="K140" i="4"/>
  <c r="K141" i="4"/>
  <c r="K142" i="4"/>
  <c r="K143" i="4"/>
  <c r="K10" i="4"/>
  <c r="K11" i="4"/>
  <c r="K12" i="4"/>
  <c r="K13" i="4"/>
  <c r="K14" i="4"/>
  <c r="K15" i="4"/>
  <c r="K16" i="4"/>
  <c r="K17" i="4"/>
  <c r="K18" i="4"/>
  <c r="K19" i="4"/>
  <c r="K20" i="4"/>
  <c r="K21" i="4"/>
  <c r="J132" i="10"/>
  <c r="J131" i="10"/>
  <c r="J126" i="10"/>
  <c r="J130" i="10"/>
  <c r="J129" i="10"/>
  <c r="J128" i="10"/>
  <c r="J127" i="10"/>
  <c r="J125" i="10"/>
  <c r="J133" i="10"/>
  <c r="J108" i="10"/>
  <c r="J116" i="10"/>
  <c r="J107" i="10"/>
  <c r="J115" i="10"/>
  <c r="J106" i="10"/>
  <c r="J114" i="10"/>
  <c r="J122" i="10"/>
  <c r="J105" i="10"/>
  <c r="J113" i="10"/>
  <c r="J121" i="10"/>
  <c r="J104" i="10"/>
  <c r="J112" i="10"/>
  <c r="J120" i="10"/>
  <c r="J103" i="10"/>
  <c r="J111" i="10"/>
  <c r="J119" i="10"/>
  <c r="J102" i="10"/>
  <c r="J110" i="10"/>
  <c r="J118" i="10"/>
  <c r="J101" i="10"/>
  <c r="J117" i="10"/>
  <c r="J109" i="10"/>
  <c r="J53" i="10"/>
  <c r="J61" i="10"/>
  <c r="J52" i="10"/>
  <c r="J60" i="10"/>
  <c r="J51" i="10"/>
  <c r="J50" i="10"/>
  <c r="J58" i="10"/>
  <c r="J49" i="10"/>
  <c r="J57" i="10"/>
  <c r="J65" i="10"/>
  <c r="J48" i="10"/>
  <c r="J56" i="10"/>
  <c r="J64" i="10"/>
  <c r="J47" i="10"/>
  <c r="J55" i="10"/>
  <c r="J63" i="10"/>
  <c r="J46" i="10"/>
  <c r="J54" i="10"/>
  <c r="J59" i="10"/>
  <c r="J75" i="10"/>
  <c r="J74" i="10"/>
  <c r="J66" i="10"/>
  <c r="J73" i="10"/>
  <c r="J62" i="10"/>
  <c r="J72" i="10"/>
  <c r="J80" i="10"/>
  <c r="J71" i="10"/>
  <c r="J79" i="10"/>
  <c r="J67" i="10"/>
  <c r="J70" i="10"/>
  <c r="J78" i="10"/>
  <c r="J68" i="10"/>
  <c r="J76" i="10"/>
  <c r="J81" i="10"/>
  <c r="J88" i="10"/>
  <c r="J96" i="10"/>
  <c r="J87" i="10"/>
  <c r="J95" i="10"/>
  <c r="J77" i="10"/>
  <c r="J86" i="10"/>
  <c r="J94" i="10"/>
  <c r="J69" i="10"/>
  <c r="J82" i="10"/>
  <c r="J85" i="10"/>
  <c r="J93" i="10"/>
  <c r="J84" i="10"/>
  <c r="J92" i="10"/>
  <c r="J90" i="10"/>
  <c r="J91" i="10"/>
  <c r="J83" i="10"/>
  <c r="J89" i="10"/>
  <c r="J97" i="10"/>
  <c r="J98" i="10"/>
  <c r="J25" i="10"/>
  <c r="J29" i="10"/>
  <c r="J33" i="10"/>
  <c r="J37" i="10"/>
  <c r="J41" i="10"/>
  <c r="J24" i="10"/>
  <c r="J28" i="10"/>
  <c r="J32" i="10"/>
  <c r="J36" i="10"/>
  <c r="J40" i="10"/>
  <c r="J23" i="10"/>
  <c r="J27" i="10"/>
  <c r="J31" i="10"/>
  <c r="J35" i="10"/>
  <c r="J39" i="10"/>
  <c r="J43" i="10"/>
  <c r="J22" i="10"/>
  <c r="J26" i="10"/>
  <c r="J30" i="10"/>
  <c r="J34" i="10"/>
  <c r="J38" i="10"/>
  <c r="J42" i="10"/>
  <c r="K6" i="10"/>
  <c r="K138" i="10" s="1"/>
  <c r="F134" i="10"/>
  <c r="F8" i="10"/>
  <c r="F21" i="10"/>
  <c r="F45" i="10"/>
  <c r="F100" i="10"/>
  <c r="F124" i="10"/>
  <c r="I144" i="4"/>
  <c r="I146" i="4" s="1"/>
  <c r="J135" i="4"/>
  <c r="J125" i="4"/>
  <c r="J9" i="4"/>
  <c r="J22" i="4"/>
  <c r="K127" i="4"/>
  <c r="K128" i="4"/>
  <c r="K129" i="4"/>
  <c r="K130" i="4"/>
  <c r="K131" i="4"/>
  <c r="K132" i="4"/>
  <c r="K133" i="4"/>
  <c r="K134" i="4"/>
  <c r="K103" i="4"/>
  <c r="K104" i="4"/>
  <c r="K105" i="4"/>
  <c r="K106" i="4"/>
  <c r="K107" i="4"/>
  <c r="K108" i="4"/>
  <c r="K109" i="4"/>
  <c r="K110" i="4"/>
  <c r="K126" i="4"/>
  <c r="K118" i="4"/>
  <c r="K111" i="4"/>
  <c r="K112" i="4"/>
  <c r="K113" i="4"/>
  <c r="K114" i="4"/>
  <c r="K120" i="4"/>
  <c r="K121" i="4"/>
  <c r="K122" i="4"/>
  <c r="K123" i="4"/>
  <c r="K115" i="4"/>
  <c r="K116" i="4"/>
  <c r="K117" i="4"/>
  <c r="K102" i="4"/>
  <c r="K119" i="4"/>
  <c r="K48" i="4"/>
  <c r="K49" i="4"/>
  <c r="K50" i="4"/>
  <c r="K51" i="4"/>
  <c r="K52" i="4"/>
  <c r="K53" i="4"/>
  <c r="K54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55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3" i="4"/>
  <c r="K94" i="4"/>
  <c r="K95" i="4"/>
  <c r="K96" i="4"/>
  <c r="K97" i="4"/>
  <c r="K98" i="4"/>
  <c r="K99" i="4"/>
  <c r="K24" i="4"/>
  <c r="K25" i="4"/>
  <c r="K26" i="4"/>
  <c r="K27" i="4"/>
  <c r="K28" i="4"/>
  <c r="K29" i="4"/>
  <c r="K30" i="4"/>
  <c r="K92" i="4"/>
  <c r="K47" i="4"/>
  <c r="K32" i="4"/>
  <c r="K33" i="4"/>
  <c r="K31" i="4"/>
  <c r="K38" i="4"/>
  <c r="K37" i="4"/>
  <c r="L6" i="4"/>
  <c r="L139" i="4" s="1"/>
  <c r="K36" i="4"/>
  <c r="K44" i="4"/>
  <c r="K35" i="4"/>
  <c r="K43" i="4"/>
  <c r="K34" i="4"/>
  <c r="K42" i="4"/>
  <c r="K41" i="4"/>
  <c r="K40" i="4"/>
  <c r="K23" i="4"/>
  <c r="K39" i="4"/>
  <c r="J46" i="4"/>
  <c r="J101" i="4"/>
  <c r="I162" i="5"/>
  <c r="AL162" i="5"/>
  <c r="F162" i="5"/>
  <c r="K135" i="10" l="1"/>
  <c r="K142" i="10"/>
  <c r="K141" i="10"/>
  <c r="K140" i="10"/>
  <c r="K139" i="10"/>
  <c r="K137" i="10"/>
  <c r="K136" i="10"/>
  <c r="K9" i="10"/>
  <c r="K17" i="10"/>
  <c r="K16" i="10"/>
  <c r="K15" i="10"/>
  <c r="K14" i="10"/>
  <c r="K13" i="10"/>
  <c r="K12" i="10"/>
  <c r="K20" i="10"/>
  <c r="K11" i="10"/>
  <c r="K19" i="10"/>
  <c r="K10" i="10"/>
  <c r="K18" i="10"/>
  <c r="L136" i="4"/>
  <c r="L137" i="4"/>
  <c r="L138" i="4"/>
  <c r="L140" i="4"/>
  <c r="L141" i="4"/>
  <c r="L142" i="4"/>
  <c r="L143" i="4"/>
  <c r="L10" i="4"/>
  <c r="L11" i="4"/>
  <c r="L12" i="4"/>
  <c r="L13" i="4"/>
  <c r="L14" i="4"/>
  <c r="L15" i="4"/>
  <c r="L16" i="4"/>
  <c r="L17" i="4"/>
  <c r="L18" i="4"/>
  <c r="L19" i="4"/>
  <c r="L20" i="4"/>
  <c r="L21" i="4"/>
  <c r="F147" i="10"/>
  <c r="F146" i="10"/>
  <c r="K125" i="10"/>
  <c r="K133" i="10"/>
  <c r="K132" i="10"/>
  <c r="K131" i="10"/>
  <c r="K130" i="10"/>
  <c r="K129" i="10"/>
  <c r="K128" i="10"/>
  <c r="K126" i="10"/>
  <c r="K127" i="10"/>
  <c r="K101" i="10"/>
  <c r="K109" i="10"/>
  <c r="K117" i="10"/>
  <c r="K108" i="10"/>
  <c r="K116" i="10"/>
  <c r="K107" i="10"/>
  <c r="K115" i="10"/>
  <c r="K106" i="10"/>
  <c r="K114" i="10"/>
  <c r="K122" i="10"/>
  <c r="K105" i="10"/>
  <c r="K113" i="10"/>
  <c r="K121" i="10"/>
  <c r="K104" i="10"/>
  <c r="K112" i="10"/>
  <c r="K120" i="10"/>
  <c r="K103" i="10"/>
  <c r="K111" i="10"/>
  <c r="K119" i="10"/>
  <c r="K118" i="10"/>
  <c r="K110" i="10"/>
  <c r="K102" i="10"/>
  <c r="K46" i="10"/>
  <c r="K54" i="10"/>
  <c r="K62" i="10"/>
  <c r="K53" i="10"/>
  <c r="K61" i="10"/>
  <c r="K51" i="10"/>
  <c r="K50" i="10"/>
  <c r="K58" i="10"/>
  <c r="K66" i="10"/>
  <c r="K49" i="10"/>
  <c r="K57" i="10"/>
  <c r="K65" i="10"/>
  <c r="K48" i="10"/>
  <c r="K56" i="10"/>
  <c r="K64" i="10"/>
  <c r="K55" i="10"/>
  <c r="K68" i="10"/>
  <c r="K76" i="10"/>
  <c r="K52" i="10"/>
  <c r="K59" i="10"/>
  <c r="K75" i="10"/>
  <c r="K74" i="10"/>
  <c r="K73" i="10"/>
  <c r="K81" i="10"/>
  <c r="K47" i="10"/>
  <c r="K60" i="10"/>
  <c r="K72" i="10"/>
  <c r="K71" i="10"/>
  <c r="K79" i="10"/>
  <c r="K63" i="10"/>
  <c r="K69" i="10"/>
  <c r="K77" i="10"/>
  <c r="K89" i="10"/>
  <c r="K97" i="10"/>
  <c r="K78" i="10"/>
  <c r="K88" i="10"/>
  <c r="K96" i="10"/>
  <c r="K91" i="10"/>
  <c r="K87" i="10"/>
  <c r="K95" i="10"/>
  <c r="K86" i="10"/>
  <c r="K94" i="10"/>
  <c r="K82" i="10"/>
  <c r="K85" i="10"/>
  <c r="K93" i="10"/>
  <c r="K67" i="10"/>
  <c r="K80" i="10"/>
  <c r="K84" i="10"/>
  <c r="K92" i="10"/>
  <c r="K70" i="10"/>
  <c r="K83" i="10"/>
  <c r="K90" i="10"/>
  <c r="K98" i="10"/>
  <c r="K25" i="10"/>
  <c r="K29" i="10"/>
  <c r="K33" i="10"/>
  <c r="K37" i="10"/>
  <c r="K41" i="10"/>
  <c r="K24" i="10"/>
  <c r="K28" i="10"/>
  <c r="K32" i="10"/>
  <c r="K36" i="10"/>
  <c r="K40" i="10"/>
  <c r="K23" i="10"/>
  <c r="K27" i="10"/>
  <c r="K31" i="10"/>
  <c r="K35" i="10"/>
  <c r="K39" i="10"/>
  <c r="K43" i="10"/>
  <c r="K22" i="10"/>
  <c r="K38" i="10"/>
  <c r="K42" i="10"/>
  <c r="K34" i="10"/>
  <c r="K30" i="10"/>
  <c r="K26" i="10"/>
  <c r="L6" i="10"/>
  <c r="L138" i="10" s="1"/>
  <c r="F143" i="10"/>
  <c r="F148" i="10" s="1"/>
  <c r="K135" i="4"/>
  <c r="K125" i="4"/>
  <c r="J144" i="4"/>
  <c r="J146" i="4" s="1"/>
  <c r="K101" i="4"/>
  <c r="L127" i="4"/>
  <c r="L128" i="4"/>
  <c r="L129" i="4"/>
  <c r="L130" i="4"/>
  <c r="L131" i="4"/>
  <c r="L132" i="4"/>
  <c r="L133" i="4"/>
  <c r="L134" i="4"/>
  <c r="L103" i="4"/>
  <c r="L104" i="4"/>
  <c r="L105" i="4"/>
  <c r="L106" i="4"/>
  <c r="L107" i="4"/>
  <c r="L108" i="4"/>
  <c r="L109" i="4"/>
  <c r="L126" i="4"/>
  <c r="L110" i="4"/>
  <c r="L119" i="4"/>
  <c r="L118" i="4"/>
  <c r="L111" i="4"/>
  <c r="L112" i="4"/>
  <c r="L113" i="4"/>
  <c r="L114" i="4"/>
  <c r="L120" i="4"/>
  <c r="L121" i="4"/>
  <c r="L122" i="4"/>
  <c r="L123" i="4"/>
  <c r="L115" i="4"/>
  <c r="L116" i="4"/>
  <c r="L117" i="4"/>
  <c r="L102" i="4"/>
  <c r="L55" i="4"/>
  <c r="L48" i="4"/>
  <c r="L49" i="4"/>
  <c r="L50" i="4"/>
  <c r="L51" i="4"/>
  <c r="L52" i="4"/>
  <c r="L53" i="4"/>
  <c r="L54" i="4"/>
  <c r="L62" i="4"/>
  <c r="L63" i="4"/>
  <c r="L56" i="4"/>
  <c r="L57" i="4"/>
  <c r="L58" i="4"/>
  <c r="L59" i="4"/>
  <c r="L60" i="4"/>
  <c r="L61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24" i="4"/>
  <c r="L25" i="4"/>
  <c r="L26" i="4"/>
  <c r="L27" i="4"/>
  <c r="L28" i="4"/>
  <c r="L29" i="4"/>
  <c r="L30" i="4"/>
  <c r="L47" i="4"/>
  <c r="L31" i="4"/>
  <c r="L34" i="4"/>
  <c r="L35" i="4"/>
  <c r="L36" i="4"/>
  <c r="L37" i="4"/>
  <c r="L38" i="4"/>
  <c r="L39" i="4"/>
  <c r="L40" i="4"/>
  <c r="L41" i="4"/>
  <c r="L42" i="4"/>
  <c r="L43" i="4"/>
  <c r="L44" i="4"/>
  <c r="L33" i="4"/>
  <c r="L23" i="4"/>
  <c r="M6" i="4"/>
  <c r="M139" i="4" s="1"/>
  <c r="L32" i="4"/>
  <c r="K46" i="4"/>
  <c r="K9" i="4"/>
  <c r="K22" i="4"/>
  <c r="L136" i="10" l="1"/>
  <c r="L135" i="10"/>
  <c r="L142" i="10"/>
  <c r="L141" i="10"/>
  <c r="L140" i="10"/>
  <c r="L139" i="10"/>
  <c r="L137" i="10"/>
  <c r="L10" i="10"/>
  <c r="L18" i="10"/>
  <c r="L9" i="10"/>
  <c r="L17" i="10"/>
  <c r="L16" i="10"/>
  <c r="L15" i="10"/>
  <c r="L14" i="10"/>
  <c r="L13" i="10"/>
  <c r="L12" i="10"/>
  <c r="L20" i="10"/>
  <c r="L11" i="10"/>
  <c r="L19" i="10"/>
  <c r="M136" i="4"/>
  <c r="M137" i="4"/>
  <c r="M138" i="4"/>
  <c r="M140" i="4"/>
  <c r="M141" i="4"/>
  <c r="M142" i="4"/>
  <c r="M143" i="4"/>
  <c r="M10" i="4"/>
  <c r="M11" i="4"/>
  <c r="M12" i="4"/>
  <c r="M13" i="4"/>
  <c r="M14" i="4"/>
  <c r="M15" i="4"/>
  <c r="M16" i="4"/>
  <c r="M17" i="4"/>
  <c r="M18" i="4"/>
  <c r="M19" i="4"/>
  <c r="M20" i="4"/>
  <c r="M21" i="4"/>
  <c r="L126" i="10"/>
  <c r="L125" i="10"/>
  <c r="L133" i="10"/>
  <c r="L132" i="10"/>
  <c r="L128" i="10"/>
  <c r="L131" i="10"/>
  <c r="L130" i="10"/>
  <c r="L129" i="10"/>
  <c r="L127" i="10"/>
  <c r="L102" i="10"/>
  <c r="L110" i="10"/>
  <c r="L118" i="10"/>
  <c r="L101" i="10"/>
  <c r="L109" i="10"/>
  <c r="L117" i="10"/>
  <c r="L108" i="10"/>
  <c r="L116" i="10"/>
  <c r="L107" i="10"/>
  <c r="L115" i="10"/>
  <c r="L106" i="10"/>
  <c r="L114" i="10"/>
  <c r="L122" i="10"/>
  <c r="L105" i="10"/>
  <c r="L113" i="10"/>
  <c r="L121" i="10"/>
  <c r="L104" i="10"/>
  <c r="L112" i="10"/>
  <c r="L120" i="10"/>
  <c r="L103" i="10"/>
  <c r="L119" i="10"/>
  <c r="L111" i="10"/>
  <c r="L47" i="10"/>
  <c r="L55" i="10"/>
  <c r="L63" i="10"/>
  <c r="L46" i="10"/>
  <c r="L54" i="10"/>
  <c r="L62" i="10"/>
  <c r="L52" i="10"/>
  <c r="L51" i="10"/>
  <c r="L59" i="10"/>
  <c r="L67" i="10"/>
  <c r="L50" i="10"/>
  <c r="L58" i="10"/>
  <c r="L66" i="10"/>
  <c r="L49" i="10"/>
  <c r="L57" i="10"/>
  <c r="L65" i="10"/>
  <c r="L48" i="10"/>
  <c r="L56" i="10"/>
  <c r="L61" i="10"/>
  <c r="L69" i="10"/>
  <c r="L77" i="10"/>
  <c r="L53" i="10"/>
  <c r="L68" i="10"/>
  <c r="L76" i="10"/>
  <c r="L75" i="10"/>
  <c r="L64" i="10"/>
  <c r="L74" i="10"/>
  <c r="L82" i="10"/>
  <c r="L73" i="10"/>
  <c r="L60" i="10"/>
  <c r="L72" i="10"/>
  <c r="L80" i="10"/>
  <c r="L70" i="10"/>
  <c r="L78" i="10"/>
  <c r="L83" i="10"/>
  <c r="L90" i="10"/>
  <c r="L98" i="10"/>
  <c r="L84" i="10"/>
  <c r="L81" i="10"/>
  <c r="L89" i="10"/>
  <c r="L97" i="10"/>
  <c r="L79" i="10"/>
  <c r="L88" i="10"/>
  <c r="L96" i="10"/>
  <c r="L71" i="10"/>
  <c r="L87" i="10"/>
  <c r="L95" i="10"/>
  <c r="L86" i="10"/>
  <c r="L94" i="10"/>
  <c r="L85" i="10"/>
  <c r="L93" i="10"/>
  <c r="L92" i="10"/>
  <c r="L91" i="10"/>
  <c r="L22" i="10"/>
  <c r="L26" i="10"/>
  <c r="L30" i="10"/>
  <c r="L34" i="10"/>
  <c r="L38" i="10"/>
  <c r="L42" i="10"/>
  <c r="L25" i="10"/>
  <c r="L29" i="10"/>
  <c r="L33" i="10"/>
  <c r="L37" i="10"/>
  <c r="L41" i="10"/>
  <c r="L24" i="10"/>
  <c r="L28" i="10"/>
  <c r="L32" i="10"/>
  <c r="L36" i="10"/>
  <c r="L40" i="10"/>
  <c r="L23" i="10"/>
  <c r="L27" i="10"/>
  <c r="L31" i="10"/>
  <c r="L35" i="10"/>
  <c r="L39" i="10"/>
  <c r="L43" i="10"/>
  <c r="M6" i="10"/>
  <c r="M138" i="10" s="1"/>
  <c r="G134" i="10"/>
  <c r="G45" i="10"/>
  <c r="G100" i="10"/>
  <c r="G124" i="10"/>
  <c r="G8" i="10"/>
  <c r="G21" i="10"/>
  <c r="K144" i="4"/>
  <c r="K146" i="4" s="1"/>
  <c r="L135" i="4"/>
  <c r="L125" i="4"/>
  <c r="L9" i="4"/>
  <c r="L22" i="4"/>
  <c r="L101" i="4"/>
  <c r="L46" i="4"/>
  <c r="M127" i="4"/>
  <c r="M128" i="4"/>
  <c r="M129" i="4"/>
  <c r="M130" i="4"/>
  <c r="M131" i="4"/>
  <c r="M132" i="4"/>
  <c r="M133" i="4"/>
  <c r="M134" i="4"/>
  <c r="M103" i="4"/>
  <c r="M104" i="4"/>
  <c r="M105" i="4"/>
  <c r="M106" i="4"/>
  <c r="M107" i="4"/>
  <c r="M108" i="4"/>
  <c r="M109" i="4"/>
  <c r="M126" i="4"/>
  <c r="M111" i="4"/>
  <c r="M112" i="4"/>
  <c r="M113" i="4"/>
  <c r="M114" i="4"/>
  <c r="M110" i="4"/>
  <c r="M119" i="4"/>
  <c r="M118" i="4"/>
  <c r="M120" i="4"/>
  <c r="M121" i="4"/>
  <c r="M122" i="4"/>
  <c r="M123" i="4"/>
  <c r="M115" i="4"/>
  <c r="M116" i="4"/>
  <c r="M117" i="4"/>
  <c r="M48" i="4"/>
  <c r="M49" i="4"/>
  <c r="M50" i="4"/>
  <c r="M102" i="4"/>
  <c r="M56" i="4"/>
  <c r="M57" i="4"/>
  <c r="M58" i="4"/>
  <c r="M59" i="4"/>
  <c r="M60" i="4"/>
  <c r="M61" i="4"/>
  <c r="M55" i="4"/>
  <c r="M51" i="4"/>
  <c r="M52" i="4"/>
  <c r="M53" i="4"/>
  <c r="M54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24" i="4"/>
  <c r="M25" i="4"/>
  <c r="M26" i="4"/>
  <c r="M27" i="4"/>
  <c r="M28" i="4"/>
  <c r="M29" i="4"/>
  <c r="M30" i="4"/>
  <c r="M31" i="4"/>
  <c r="M47" i="4"/>
  <c r="M33" i="4"/>
  <c r="M34" i="4"/>
  <c r="M35" i="4"/>
  <c r="M36" i="4"/>
  <c r="M37" i="4"/>
  <c r="M38" i="4"/>
  <c r="M39" i="4"/>
  <c r="M40" i="4"/>
  <c r="M41" i="4"/>
  <c r="M42" i="4"/>
  <c r="M43" i="4"/>
  <c r="M44" i="4"/>
  <c r="M32" i="4"/>
  <c r="M23" i="4"/>
  <c r="N6" i="4"/>
  <c r="N139" i="4" s="1"/>
  <c r="M137" i="10" l="1"/>
  <c r="M136" i="10"/>
  <c r="M135" i="10"/>
  <c r="M142" i="10"/>
  <c r="M141" i="10"/>
  <c r="M140" i="10"/>
  <c r="M139" i="10"/>
  <c r="M11" i="10"/>
  <c r="M19" i="10"/>
  <c r="M10" i="10"/>
  <c r="M18" i="10"/>
  <c r="M9" i="10"/>
  <c r="M17" i="10"/>
  <c r="M16" i="10"/>
  <c r="M15" i="10"/>
  <c r="M14" i="10"/>
  <c r="M13" i="10"/>
  <c r="M12" i="10"/>
  <c r="M20" i="10"/>
  <c r="N136" i="4"/>
  <c r="N137" i="4"/>
  <c r="N138" i="4"/>
  <c r="N140" i="4"/>
  <c r="N141" i="4"/>
  <c r="N142" i="4"/>
  <c r="N143" i="4"/>
  <c r="N10" i="4"/>
  <c r="N11" i="4"/>
  <c r="N12" i="4"/>
  <c r="N13" i="4"/>
  <c r="N14" i="4"/>
  <c r="N15" i="4"/>
  <c r="N16" i="4"/>
  <c r="N17" i="4"/>
  <c r="N18" i="4"/>
  <c r="N19" i="4"/>
  <c r="N20" i="4"/>
  <c r="N21" i="4"/>
  <c r="G147" i="10"/>
  <c r="G146" i="10"/>
  <c r="M127" i="10"/>
  <c r="M126" i="10"/>
  <c r="M125" i="10"/>
  <c r="M133" i="10"/>
  <c r="M132" i="10"/>
  <c r="M131" i="10"/>
  <c r="M129" i="10"/>
  <c r="M130" i="10"/>
  <c r="M128" i="10"/>
  <c r="M103" i="10"/>
  <c r="M111" i="10"/>
  <c r="M119" i="10"/>
  <c r="M102" i="10"/>
  <c r="M110" i="10"/>
  <c r="M118" i="10"/>
  <c r="M101" i="10"/>
  <c r="M109" i="10"/>
  <c r="M117" i="10"/>
  <c r="M108" i="10"/>
  <c r="M116" i="10"/>
  <c r="M107" i="10"/>
  <c r="M115" i="10"/>
  <c r="M106" i="10"/>
  <c r="M114" i="10"/>
  <c r="M122" i="10"/>
  <c r="M105" i="10"/>
  <c r="M113" i="10"/>
  <c r="M121" i="10"/>
  <c r="M120" i="10"/>
  <c r="M112" i="10"/>
  <c r="M104" i="10"/>
  <c r="M48" i="10"/>
  <c r="M56" i="10"/>
  <c r="M64" i="10"/>
  <c r="M47" i="10"/>
  <c r="M55" i="10"/>
  <c r="M63" i="10"/>
  <c r="M46" i="10"/>
  <c r="M53" i="10"/>
  <c r="M52" i="10"/>
  <c r="M60" i="10"/>
  <c r="M51" i="10"/>
  <c r="M59" i="10"/>
  <c r="M67" i="10"/>
  <c r="M50" i="10"/>
  <c r="M58" i="10"/>
  <c r="M66" i="10"/>
  <c r="M57" i="10"/>
  <c r="M70" i="10"/>
  <c r="M78" i="10"/>
  <c r="M54" i="10"/>
  <c r="M61" i="10"/>
  <c r="M69" i="10"/>
  <c r="M68" i="10"/>
  <c r="M76" i="10"/>
  <c r="M75" i="10"/>
  <c r="M83" i="10"/>
  <c r="M49" i="10"/>
  <c r="M62" i="10"/>
  <c r="M74" i="10"/>
  <c r="M73" i="10"/>
  <c r="M81" i="10"/>
  <c r="M65" i="10"/>
  <c r="M71" i="10"/>
  <c r="M79" i="10"/>
  <c r="M91" i="10"/>
  <c r="M85" i="10"/>
  <c r="M90" i="10"/>
  <c r="M98" i="10"/>
  <c r="M89" i="10"/>
  <c r="M97" i="10"/>
  <c r="M77" i="10"/>
  <c r="M88" i="10"/>
  <c r="M96" i="10"/>
  <c r="M87" i="10"/>
  <c r="M95" i="10"/>
  <c r="M82" i="10"/>
  <c r="M86" i="10"/>
  <c r="M94" i="10"/>
  <c r="M72" i="10"/>
  <c r="M84" i="10"/>
  <c r="M92" i="10"/>
  <c r="M80" i="10"/>
  <c r="M93" i="10"/>
  <c r="M22" i="10"/>
  <c r="M26" i="10"/>
  <c r="M30" i="10"/>
  <c r="M34" i="10"/>
  <c r="M38" i="10"/>
  <c r="M42" i="10"/>
  <c r="M25" i="10"/>
  <c r="M29" i="10"/>
  <c r="M33" i="10"/>
  <c r="M37" i="10"/>
  <c r="M41" i="10"/>
  <c r="M24" i="10"/>
  <c r="M28" i="10"/>
  <c r="M32" i="10"/>
  <c r="M36" i="10"/>
  <c r="M40" i="10"/>
  <c r="M31" i="10"/>
  <c r="M23" i="10"/>
  <c r="M43" i="10"/>
  <c r="M39" i="10"/>
  <c r="M27" i="10"/>
  <c r="M35" i="10"/>
  <c r="N6" i="10"/>
  <c r="N138" i="10" s="1"/>
  <c r="G143" i="10"/>
  <c r="G148" i="10" s="1"/>
  <c r="M125" i="4"/>
  <c r="M135" i="4"/>
  <c r="L144" i="4"/>
  <c r="L146" i="4" s="1"/>
  <c r="M22" i="4"/>
  <c r="M101" i="4"/>
  <c r="M9" i="4"/>
  <c r="N127" i="4"/>
  <c r="N128" i="4"/>
  <c r="N129" i="4"/>
  <c r="N130" i="4"/>
  <c r="N131" i="4"/>
  <c r="N132" i="4"/>
  <c r="N133" i="4"/>
  <c r="N134" i="4"/>
  <c r="N126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02" i="4"/>
  <c r="N48" i="4"/>
  <c r="N49" i="4"/>
  <c r="N50" i="4"/>
  <c r="N56" i="4"/>
  <c r="N57" i="4"/>
  <c r="N58" i="4"/>
  <c r="N59" i="4"/>
  <c r="N60" i="4"/>
  <c r="N61" i="4"/>
  <c r="N62" i="4"/>
  <c r="N63" i="4"/>
  <c r="N55" i="4"/>
  <c r="N51" i="4"/>
  <c r="N52" i="4"/>
  <c r="N53" i="4"/>
  <c r="N54" i="4"/>
  <c r="N72" i="4"/>
  <c r="N73" i="4"/>
  <c r="N64" i="4"/>
  <c r="N65" i="4"/>
  <c r="N66" i="4"/>
  <c r="N67" i="4"/>
  <c r="N68" i="4"/>
  <c r="N69" i="4"/>
  <c r="N70" i="4"/>
  <c r="N71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47" i="4"/>
  <c r="N92" i="4"/>
  <c r="N93" i="4"/>
  <c r="N94" i="4"/>
  <c r="N95" i="4"/>
  <c r="N96" i="4"/>
  <c r="N97" i="4"/>
  <c r="N98" i="4"/>
  <c r="N99" i="4"/>
  <c r="N24" i="4"/>
  <c r="N25" i="4"/>
  <c r="N26" i="4"/>
  <c r="N27" i="4"/>
  <c r="N28" i="4"/>
  <c r="N29" i="4"/>
  <c r="N30" i="4"/>
  <c r="N31" i="4"/>
  <c r="N32" i="4"/>
  <c r="N33" i="4"/>
  <c r="N23" i="4"/>
  <c r="N34" i="4"/>
  <c r="N35" i="4"/>
  <c r="N36" i="4"/>
  <c r="N37" i="4"/>
  <c r="N38" i="4"/>
  <c r="N39" i="4"/>
  <c r="N40" i="4"/>
  <c r="N41" i="4"/>
  <c r="N42" i="4"/>
  <c r="N43" i="4"/>
  <c r="N44" i="4"/>
  <c r="O6" i="4"/>
  <c r="O139" i="4" s="1"/>
  <c r="M46" i="4"/>
  <c r="N137" i="10" l="1"/>
  <c r="N136" i="10"/>
  <c r="N135" i="10"/>
  <c r="N142" i="10"/>
  <c r="N141" i="10"/>
  <c r="N140" i="10"/>
  <c r="N139" i="10"/>
  <c r="N12" i="10"/>
  <c r="N20" i="10"/>
  <c r="N11" i="10"/>
  <c r="N19" i="10"/>
  <c r="N10" i="10"/>
  <c r="N18" i="10"/>
  <c r="N9" i="10"/>
  <c r="N17" i="10"/>
  <c r="N16" i="10"/>
  <c r="N15" i="10"/>
  <c r="N14" i="10"/>
  <c r="N13" i="10"/>
  <c r="O136" i="4"/>
  <c r="O137" i="4"/>
  <c r="O138" i="4"/>
  <c r="O140" i="4"/>
  <c r="O141" i="4"/>
  <c r="O142" i="4"/>
  <c r="O143" i="4"/>
  <c r="O10" i="4"/>
  <c r="O11" i="4"/>
  <c r="O12" i="4"/>
  <c r="O13" i="4"/>
  <c r="O14" i="4"/>
  <c r="O15" i="4"/>
  <c r="O16" i="4"/>
  <c r="O17" i="4"/>
  <c r="O18" i="4"/>
  <c r="O19" i="4"/>
  <c r="O20" i="4"/>
  <c r="O21" i="4"/>
  <c r="N128" i="10"/>
  <c r="N127" i="10"/>
  <c r="N126" i="10"/>
  <c r="N130" i="10"/>
  <c r="N125" i="10"/>
  <c r="N133" i="10"/>
  <c r="N132" i="10"/>
  <c r="N131" i="10"/>
  <c r="N129" i="10"/>
  <c r="N104" i="10"/>
  <c r="N112" i="10"/>
  <c r="N120" i="10"/>
  <c r="N103" i="10"/>
  <c r="N111" i="10"/>
  <c r="N119" i="10"/>
  <c r="N102" i="10"/>
  <c r="N110" i="10"/>
  <c r="N118" i="10"/>
  <c r="N101" i="10"/>
  <c r="N109" i="10"/>
  <c r="N117" i="10"/>
  <c r="N108" i="10"/>
  <c r="N116" i="10"/>
  <c r="N107" i="10"/>
  <c r="N115" i="10"/>
  <c r="N106" i="10"/>
  <c r="N114" i="10"/>
  <c r="N122" i="10"/>
  <c r="N105" i="10"/>
  <c r="N113" i="10"/>
  <c r="N121" i="10"/>
  <c r="N49" i="10"/>
  <c r="N57" i="10"/>
  <c r="N65" i="10"/>
  <c r="N48" i="10"/>
  <c r="N56" i="10"/>
  <c r="N64" i="10"/>
  <c r="N47" i="10"/>
  <c r="N46" i="10"/>
  <c r="N54" i="10"/>
  <c r="N53" i="10"/>
  <c r="N61" i="10"/>
  <c r="N52" i="10"/>
  <c r="N60" i="10"/>
  <c r="N51" i="10"/>
  <c r="N59" i="10"/>
  <c r="N67" i="10"/>
  <c r="N50" i="10"/>
  <c r="N58" i="10"/>
  <c r="N63" i="10"/>
  <c r="N71" i="10"/>
  <c r="N55" i="10"/>
  <c r="N70" i="10"/>
  <c r="N69" i="10"/>
  <c r="N66" i="10"/>
  <c r="N68" i="10"/>
  <c r="N76" i="10"/>
  <c r="N75" i="10"/>
  <c r="N62" i="10"/>
  <c r="N74" i="10"/>
  <c r="N82" i="10"/>
  <c r="N72" i="10"/>
  <c r="N80" i="10"/>
  <c r="N84" i="10"/>
  <c r="N92" i="10"/>
  <c r="N83" i="10"/>
  <c r="N91" i="10"/>
  <c r="N81" i="10"/>
  <c r="N90" i="10"/>
  <c r="N98" i="10"/>
  <c r="N73" i="10"/>
  <c r="N79" i="10"/>
  <c r="N89" i="10"/>
  <c r="N97" i="10"/>
  <c r="N77" i="10"/>
  <c r="N88" i="10"/>
  <c r="N96" i="10"/>
  <c r="N87" i="10"/>
  <c r="N95" i="10"/>
  <c r="N78" i="10"/>
  <c r="N85" i="10"/>
  <c r="N93" i="10"/>
  <c r="N86" i="10"/>
  <c r="N94" i="10"/>
  <c r="N23" i="10"/>
  <c r="N27" i="10"/>
  <c r="N31" i="10"/>
  <c r="N35" i="10"/>
  <c r="N39" i="10"/>
  <c r="N43" i="10"/>
  <c r="N22" i="10"/>
  <c r="N26" i="10"/>
  <c r="N30" i="10"/>
  <c r="N34" i="10"/>
  <c r="N38" i="10"/>
  <c r="N42" i="10"/>
  <c r="N25" i="10"/>
  <c r="N29" i="10"/>
  <c r="N33" i="10"/>
  <c r="N37" i="10"/>
  <c r="N41" i="10"/>
  <c r="N24" i="10"/>
  <c r="N28" i="10"/>
  <c r="N32" i="10"/>
  <c r="N36" i="10"/>
  <c r="N40" i="10"/>
  <c r="O6" i="10"/>
  <c r="O138" i="10" s="1"/>
  <c r="H8" i="10"/>
  <c r="H45" i="10"/>
  <c r="H100" i="10"/>
  <c r="H134" i="10"/>
  <c r="H21" i="10"/>
  <c r="H124" i="10"/>
  <c r="N135" i="4"/>
  <c r="N125" i="4"/>
  <c r="M144" i="4"/>
  <c r="M146" i="4" s="1"/>
  <c r="N46" i="4"/>
  <c r="O127" i="4"/>
  <c r="O128" i="4"/>
  <c r="O129" i="4"/>
  <c r="O130" i="4"/>
  <c r="O131" i="4"/>
  <c r="O132" i="4"/>
  <c r="O133" i="4"/>
  <c r="O134" i="4"/>
  <c r="O126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9" i="4"/>
  <c r="O118" i="4"/>
  <c r="O48" i="4"/>
  <c r="O49" i="4"/>
  <c r="O50" i="4"/>
  <c r="O51" i="4"/>
  <c r="O52" i="4"/>
  <c r="O53" i="4"/>
  <c r="O54" i="4"/>
  <c r="O120" i="4"/>
  <c r="O121" i="4"/>
  <c r="O122" i="4"/>
  <c r="O123" i="4"/>
  <c r="O56" i="4"/>
  <c r="O57" i="4"/>
  <c r="O58" i="4"/>
  <c r="O59" i="4"/>
  <c r="O60" i="4"/>
  <c r="O61" i="4"/>
  <c r="O102" i="4"/>
  <c r="O55" i="4"/>
  <c r="O64" i="4"/>
  <c r="O65" i="4"/>
  <c r="O66" i="4"/>
  <c r="O67" i="4"/>
  <c r="O68" i="4"/>
  <c r="O69" i="4"/>
  <c r="O70" i="4"/>
  <c r="O71" i="4"/>
  <c r="O72" i="4"/>
  <c r="O62" i="4"/>
  <c r="O63" i="4"/>
  <c r="O73" i="4"/>
  <c r="O90" i="4"/>
  <c r="O91" i="4"/>
  <c r="O47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92" i="4"/>
  <c r="O93" i="4"/>
  <c r="O94" i="4"/>
  <c r="O95" i="4"/>
  <c r="O96" i="4"/>
  <c r="O97" i="4"/>
  <c r="O98" i="4"/>
  <c r="O99" i="4"/>
  <c r="O24" i="4"/>
  <c r="O25" i="4"/>
  <c r="O88" i="4"/>
  <c r="O26" i="4"/>
  <c r="O27" i="4"/>
  <c r="O28" i="4"/>
  <c r="O29" i="4"/>
  <c r="O30" i="4"/>
  <c r="O32" i="4"/>
  <c r="O89" i="4"/>
  <c r="O33" i="4"/>
  <c r="O23" i="4"/>
  <c r="O31" i="4"/>
  <c r="O34" i="4"/>
  <c r="O35" i="4"/>
  <c r="O36" i="4"/>
  <c r="O37" i="4"/>
  <c r="O38" i="4"/>
  <c r="O39" i="4"/>
  <c r="O40" i="4"/>
  <c r="O41" i="4"/>
  <c r="O42" i="4"/>
  <c r="O43" i="4"/>
  <c r="O44" i="4"/>
  <c r="P6" i="4"/>
  <c r="P139" i="4" s="1"/>
  <c r="N9" i="4"/>
  <c r="N22" i="4"/>
  <c r="N101" i="4"/>
  <c r="O139" i="10" l="1"/>
  <c r="O137" i="10"/>
  <c r="O136" i="10"/>
  <c r="O135" i="10"/>
  <c r="O142" i="10"/>
  <c r="O141" i="10"/>
  <c r="O140" i="10"/>
  <c r="O13" i="10"/>
  <c r="O12" i="10"/>
  <c r="O20" i="10"/>
  <c r="O11" i="10"/>
  <c r="O19" i="10"/>
  <c r="O10" i="10"/>
  <c r="O18" i="10"/>
  <c r="O9" i="10"/>
  <c r="O17" i="10"/>
  <c r="O16" i="10"/>
  <c r="O15" i="10"/>
  <c r="O14" i="10"/>
  <c r="P136" i="4"/>
  <c r="P137" i="4"/>
  <c r="P138" i="4"/>
  <c r="P140" i="4"/>
  <c r="P141" i="4"/>
  <c r="P142" i="4"/>
  <c r="P143" i="4"/>
  <c r="P10" i="4"/>
  <c r="P11" i="4"/>
  <c r="P12" i="4"/>
  <c r="P13" i="4"/>
  <c r="P14" i="4"/>
  <c r="P15" i="4"/>
  <c r="P16" i="4"/>
  <c r="P17" i="4"/>
  <c r="P18" i="4"/>
  <c r="P19" i="4"/>
  <c r="P20" i="4"/>
  <c r="P21" i="4"/>
  <c r="H146" i="10"/>
  <c r="H147" i="10"/>
  <c r="O129" i="10"/>
  <c r="O128" i="10"/>
  <c r="O131" i="10"/>
  <c r="O127" i="10"/>
  <c r="O126" i="10"/>
  <c r="O125" i="10"/>
  <c r="O133" i="10"/>
  <c r="O132" i="10"/>
  <c r="O130" i="10"/>
  <c r="O105" i="10"/>
  <c r="O113" i="10"/>
  <c r="O121" i="10"/>
  <c r="O104" i="10"/>
  <c r="O112" i="10"/>
  <c r="O120" i="10"/>
  <c r="O103" i="10"/>
  <c r="O111" i="10"/>
  <c r="O119" i="10"/>
  <c r="O102" i="10"/>
  <c r="O110" i="10"/>
  <c r="O118" i="10"/>
  <c r="O101" i="10"/>
  <c r="O109" i="10"/>
  <c r="O117" i="10"/>
  <c r="O108" i="10"/>
  <c r="O116" i="10"/>
  <c r="O107" i="10"/>
  <c r="O115" i="10"/>
  <c r="O122" i="10"/>
  <c r="O114" i="10"/>
  <c r="O106" i="10"/>
  <c r="O50" i="10"/>
  <c r="O58" i="10"/>
  <c r="O66" i="10"/>
  <c r="O49" i="10"/>
  <c r="O57" i="10"/>
  <c r="O65" i="10"/>
  <c r="O48" i="10"/>
  <c r="O47" i="10"/>
  <c r="O55" i="10"/>
  <c r="O46" i="10"/>
  <c r="O54" i="10"/>
  <c r="O62" i="10"/>
  <c r="O53" i="10"/>
  <c r="O61" i="10"/>
  <c r="O52" i="10"/>
  <c r="O60" i="10"/>
  <c r="O72" i="10"/>
  <c r="O56" i="10"/>
  <c r="O63" i="10"/>
  <c r="O71" i="10"/>
  <c r="O59" i="10"/>
  <c r="O70" i="10"/>
  <c r="O69" i="10"/>
  <c r="O77" i="10"/>
  <c r="O51" i="10"/>
  <c r="O64" i="10"/>
  <c r="O68" i="10"/>
  <c r="O76" i="10"/>
  <c r="O75" i="10"/>
  <c r="O83" i="10"/>
  <c r="O67" i="10"/>
  <c r="O73" i="10"/>
  <c r="O81" i="10"/>
  <c r="O78" i="10"/>
  <c r="O85" i="10"/>
  <c r="O93" i="10"/>
  <c r="O84" i="10"/>
  <c r="O92" i="10"/>
  <c r="O91" i="10"/>
  <c r="O82" i="10"/>
  <c r="O90" i="10"/>
  <c r="O98" i="10"/>
  <c r="O87" i="10"/>
  <c r="O79" i="10"/>
  <c r="O89" i="10"/>
  <c r="O97" i="10"/>
  <c r="O88" i="10"/>
  <c r="O96" i="10"/>
  <c r="O74" i="10"/>
  <c r="O80" i="10"/>
  <c r="O86" i="10"/>
  <c r="O94" i="10"/>
  <c r="O95" i="10"/>
  <c r="O23" i="10"/>
  <c r="O27" i="10"/>
  <c r="O31" i="10"/>
  <c r="O35" i="10"/>
  <c r="O39" i="10"/>
  <c r="O43" i="10"/>
  <c r="O22" i="10"/>
  <c r="O26" i="10"/>
  <c r="O30" i="10"/>
  <c r="O34" i="10"/>
  <c r="O38" i="10"/>
  <c r="O42" i="10"/>
  <c r="O25" i="10"/>
  <c r="O29" i="10"/>
  <c r="O33" i="10"/>
  <c r="O37" i="10"/>
  <c r="O41" i="10"/>
  <c r="O24" i="10"/>
  <c r="O40" i="10"/>
  <c r="O36" i="10"/>
  <c r="O32" i="10"/>
  <c r="O28" i="10"/>
  <c r="P6" i="10"/>
  <c r="P138" i="10" s="1"/>
  <c r="H143" i="10"/>
  <c r="H148" i="10" s="1"/>
  <c r="O135" i="4"/>
  <c r="O125" i="4"/>
  <c r="N144" i="4"/>
  <c r="N146" i="4" s="1"/>
  <c r="O22" i="4"/>
  <c r="O9" i="4"/>
  <c r="O46" i="4"/>
  <c r="O101" i="4"/>
  <c r="P127" i="4"/>
  <c r="P128" i="4"/>
  <c r="P129" i="4"/>
  <c r="P130" i="4"/>
  <c r="P131" i="4"/>
  <c r="P132" i="4"/>
  <c r="P133" i="4"/>
  <c r="P134" i="4"/>
  <c r="P126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20" i="4"/>
  <c r="P121" i="4"/>
  <c r="P122" i="4"/>
  <c r="P123" i="4"/>
  <c r="P119" i="4"/>
  <c r="P48" i="4"/>
  <c r="P49" i="4"/>
  <c r="P50" i="4"/>
  <c r="P51" i="4"/>
  <c r="P52" i="4"/>
  <c r="P102" i="4"/>
  <c r="P56" i="4"/>
  <c r="P57" i="4"/>
  <c r="P58" i="4"/>
  <c r="P59" i="4"/>
  <c r="P60" i="4"/>
  <c r="P61" i="4"/>
  <c r="P55" i="4"/>
  <c r="P54" i="4"/>
  <c r="P64" i="4"/>
  <c r="P65" i="4"/>
  <c r="P66" i="4"/>
  <c r="P67" i="4"/>
  <c r="P68" i="4"/>
  <c r="P69" i="4"/>
  <c r="P70" i="4"/>
  <c r="P71" i="4"/>
  <c r="P72" i="4"/>
  <c r="P73" i="4"/>
  <c r="P53" i="4"/>
  <c r="P62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63" i="4"/>
  <c r="P47" i="4"/>
  <c r="P34" i="4"/>
  <c r="P35" i="4"/>
  <c r="P36" i="4"/>
  <c r="P37" i="4"/>
  <c r="P38" i="4"/>
  <c r="P39" i="4"/>
  <c r="P40" i="4"/>
  <c r="P41" i="4"/>
  <c r="P42" i="4"/>
  <c r="P43" i="4"/>
  <c r="P44" i="4"/>
  <c r="P26" i="4"/>
  <c r="P27" i="4"/>
  <c r="P28" i="4"/>
  <c r="P29" i="4"/>
  <c r="P30" i="4"/>
  <c r="P32" i="4"/>
  <c r="P92" i="4"/>
  <c r="P97" i="4"/>
  <c r="P93" i="4"/>
  <c r="P24" i="4"/>
  <c r="P98" i="4"/>
  <c r="P25" i="4"/>
  <c r="P94" i="4"/>
  <c r="P31" i="4"/>
  <c r="P95" i="4"/>
  <c r="P99" i="4"/>
  <c r="Q6" i="4"/>
  <c r="Q139" i="4" s="1"/>
  <c r="P96" i="4"/>
  <c r="P23" i="4"/>
  <c r="P33" i="4"/>
  <c r="P140" i="10" l="1"/>
  <c r="P139" i="10"/>
  <c r="P137" i="10"/>
  <c r="P136" i="10"/>
  <c r="P135" i="10"/>
  <c r="P142" i="10"/>
  <c r="P141" i="10"/>
  <c r="P14" i="10"/>
  <c r="P13" i="10"/>
  <c r="P12" i="10"/>
  <c r="P20" i="10"/>
  <c r="P11" i="10"/>
  <c r="P19" i="10"/>
  <c r="P10" i="10"/>
  <c r="P18" i="10"/>
  <c r="P9" i="10"/>
  <c r="P17" i="10"/>
  <c r="P16" i="10"/>
  <c r="P15" i="10"/>
  <c r="Q136" i="4"/>
  <c r="Q137" i="4"/>
  <c r="Q138" i="4"/>
  <c r="Q140" i="4"/>
  <c r="Q141" i="4"/>
  <c r="Q142" i="4"/>
  <c r="Q143" i="4"/>
  <c r="Q10" i="4"/>
  <c r="Q11" i="4"/>
  <c r="Q12" i="4"/>
  <c r="Q13" i="4"/>
  <c r="Q14" i="4"/>
  <c r="Q15" i="4"/>
  <c r="Q16" i="4"/>
  <c r="Q17" i="4"/>
  <c r="Q18" i="4"/>
  <c r="Q19" i="4"/>
  <c r="Q20" i="4"/>
  <c r="Q21" i="4"/>
  <c r="P130" i="10"/>
  <c r="P129" i="10"/>
  <c r="P128" i="10"/>
  <c r="P127" i="10"/>
  <c r="P126" i="10"/>
  <c r="P125" i="10"/>
  <c r="P133" i="10"/>
  <c r="P131" i="10"/>
  <c r="P132" i="10"/>
  <c r="P106" i="10"/>
  <c r="P114" i="10"/>
  <c r="P122" i="10"/>
  <c r="P105" i="10"/>
  <c r="P113" i="10"/>
  <c r="P121" i="10"/>
  <c r="P104" i="10"/>
  <c r="P112" i="10"/>
  <c r="P120" i="10"/>
  <c r="P103" i="10"/>
  <c r="P111" i="10"/>
  <c r="P119" i="10"/>
  <c r="P102" i="10"/>
  <c r="P110" i="10"/>
  <c r="P118" i="10"/>
  <c r="P101" i="10"/>
  <c r="P109" i="10"/>
  <c r="P117" i="10"/>
  <c r="P108" i="10"/>
  <c r="P116" i="10"/>
  <c r="P107" i="10"/>
  <c r="P115" i="10"/>
  <c r="P51" i="10"/>
  <c r="P59" i="10"/>
  <c r="P67" i="10"/>
  <c r="P50" i="10"/>
  <c r="P58" i="10"/>
  <c r="P66" i="10"/>
  <c r="P49" i="10"/>
  <c r="P48" i="10"/>
  <c r="P56" i="10"/>
  <c r="P47" i="10"/>
  <c r="P55" i="10"/>
  <c r="P63" i="10"/>
  <c r="P46" i="10"/>
  <c r="P54" i="10"/>
  <c r="P62" i="10"/>
  <c r="P53" i="10"/>
  <c r="P61" i="10"/>
  <c r="P65" i="10"/>
  <c r="P73" i="10"/>
  <c r="P57" i="10"/>
  <c r="P72" i="10"/>
  <c r="P52" i="10"/>
  <c r="P71" i="10"/>
  <c r="P70" i="10"/>
  <c r="P78" i="10"/>
  <c r="P69" i="10"/>
  <c r="P77" i="10"/>
  <c r="P64" i="10"/>
  <c r="P68" i="10"/>
  <c r="P76" i="10"/>
  <c r="P74" i="10"/>
  <c r="P82" i="10"/>
  <c r="P80" i="10"/>
  <c r="P86" i="10"/>
  <c r="P94" i="10"/>
  <c r="P85" i="10"/>
  <c r="P93" i="10"/>
  <c r="P88" i="10"/>
  <c r="P83" i="10"/>
  <c r="P84" i="10"/>
  <c r="P92" i="10"/>
  <c r="P60" i="10"/>
  <c r="P75" i="10"/>
  <c r="P81" i="10"/>
  <c r="P91" i="10"/>
  <c r="P90" i="10"/>
  <c r="P98" i="10"/>
  <c r="P79" i="10"/>
  <c r="P89" i="10"/>
  <c r="P97" i="10"/>
  <c r="P87" i="10"/>
  <c r="P95" i="10"/>
  <c r="P96" i="10"/>
  <c r="P24" i="10"/>
  <c r="P28" i="10"/>
  <c r="P32" i="10"/>
  <c r="P36" i="10"/>
  <c r="P40" i="10"/>
  <c r="P23" i="10"/>
  <c r="P27" i="10"/>
  <c r="P31" i="10"/>
  <c r="P35" i="10"/>
  <c r="P39" i="10"/>
  <c r="P43" i="10"/>
  <c r="P22" i="10"/>
  <c r="P26" i="10"/>
  <c r="P30" i="10"/>
  <c r="P34" i="10"/>
  <c r="P38" i="10"/>
  <c r="P42" i="10"/>
  <c r="P25" i="10"/>
  <c r="P29" i="10"/>
  <c r="P33" i="10"/>
  <c r="P37" i="10"/>
  <c r="P41" i="10"/>
  <c r="Q6" i="10"/>
  <c r="Q138" i="10" s="1"/>
  <c r="I124" i="10"/>
  <c r="I134" i="10"/>
  <c r="I45" i="10"/>
  <c r="I21" i="10"/>
  <c r="I8" i="10"/>
  <c r="I100" i="10"/>
  <c r="P135" i="4"/>
  <c r="P125" i="4"/>
  <c r="O144" i="4"/>
  <c r="O146" i="4" s="1"/>
  <c r="P101" i="4"/>
  <c r="Q126" i="4"/>
  <c r="Q127" i="4"/>
  <c r="Q128" i="4"/>
  <c r="Q129" i="4"/>
  <c r="Q130" i="4"/>
  <c r="Q131" i="4"/>
  <c r="Q132" i="4"/>
  <c r="Q133" i="4"/>
  <c r="Q134" i="4"/>
  <c r="Q110" i="4"/>
  <c r="Q111" i="4"/>
  <c r="Q112" i="4"/>
  <c r="Q113" i="4"/>
  <c r="Q114" i="4"/>
  <c r="Q115" i="4"/>
  <c r="Q116" i="4"/>
  <c r="Q117" i="4"/>
  <c r="Q118" i="4"/>
  <c r="Q106" i="4"/>
  <c r="Q109" i="4"/>
  <c r="Q120" i="4"/>
  <c r="Q121" i="4"/>
  <c r="Q122" i="4"/>
  <c r="Q123" i="4"/>
  <c r="Q104" i="4"/>
  <c r="Q107" i="4"/>
  <c r="Q119" i="4"/>
  <c r="Q105" i="4"/>
  <c r="Q108" i="4"/>
  <c r="Q103" i="4"/>
  <c r="Q48" i="4"/>
  <c r="Q49" i="4"/>
  <c r="Q50" i="4"/>
  <c r="Q51" i="4"/>
  <c r="Q52" i="4"/>
  <c r="Q53" i="4"/>
  <c r="Q54" i="4"/>
  <c r="Q55" i="4"/>
  <c r="Q102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72" i="4"/>
  <c r="Q73" i="4"/>
  <c r="Q93" i="4"/>
  <c r="Q94" i="4"/>
  <c r="Q95" i="4"/>
  <c r="Q96" i="4"/>
  <c r="Q97" i="4"/>
  <c r="Q98" i="4"/>
  <c r="Q99" i="4"/>
  <c r="Q24" i="4"/>
  <c r="Q25" i="4"/>
  <c r="Q26" i="4"/>
  <c r="Q27" i="4"/>
  <c r="Q28" i="4"/>
  <c r="Q29" i="4"/>
  <c r="Q30" i="4"/>
  <c r="Q31" i="4"/>
  <c r="Q47" i="4"/>
  <c r="Q34" i="4"/>
  <c r="Q35" i="4"/>
  <c r="Q36" i="4"/>
  <c r="Q37" i="4"/>
  <c r="Q38" i="4"/>
  <c r="Q39" i="4"/>
  <c r="Q40" i="4"/>
  <c r="Q41" i="4"/>
  <c r="Q42" i="4"/>
  <c r="Q43" i="4"/>
  <c r="Q44" i="4"/>
  <c r="Q32" i="4"/>
  <c r="Q23" i="4"/>
  <c r="Q33" i="4"/>
  <c r="R6" i="4"/>
  <c r="R139" i="4" s="1"/>
  <c r="P46" i="4"/>
  <c r="P9" i="4"/>
  <c r="P22" i="4"/>
  <c r="Q141" i="10" l="1"/>
  <c r="Q140" i="10"/>
  <c r="Q139" i="10"/>
  <c r="Q137" i="10"/>
  <c r="Q136" i="10"/>
  <c r="Q135" i="10"/>
  <c r="Q142" i="10"/>
  <c r="Q15" i="10"/>
  <c r="Q14" i="10"/>
  <c r="Q13" i="10"/>
  <c r="Q12" i="10"/>
  <c r="Q20" i="10"/>
  <c r="Q11" i="10"/>
  <c r="Q19" i="10"/>
  <c r="Q10" i="10"/>
  <c r="Q18" i="10"/>
  <c r="Q9" i="10"/>
  <c r="Q17" i="10"/>
  <c r="Q16" i="10"/>
  <c r="R136" i="4"/>
  <c r="R137" i="4"/>
  <c r="R138" i="4"/>
  <c r="R140" i="4"/>
  <c r="R141" i="4"/>
  <c r="R142" i="4"/>
  <c r="R143" i="4"/>
  <c r="R10" i="4"/>
  <c r="R11" i="4"/>
  <c r="R12" i="4"/>
  <c r="R13" i="4"/>
  <c r="R14" i="4"/>
  <c r="R15" i="4"/>
  <c r="R16" i="4"/>
  <c r="R17" i="4"/>
  <c r="R18" i="4"/>
  <c r="R19" i="4"/>
  <c r="R20" i="4"/>
  <c r="R21" i="4"/>
  <c r="I146" i="10"/>
  <c r="I147" i="10"/>
  <c r="Q131" i="10"/>
  <c r="Q133" i="10"/>
  <c r="Q130" i="10"/>
  <c r="Q129" i="10"/>
  <c r="Q128" i="10"/>
  <c r="Q127" i="10"/>
  <c r="Q126" i="10"/>
  <c r="Q125" i="10"/>
  <c r="Q132" i="10"/>
  <c r="Q107" i="10"/>
  <c r="Q115" i="10"/>
  <c r="Q106" i="10"/>
  <c r="Q114" i="10"/>
  <c r="Q122" i="10"/>
  <c r="Q105" i="10"/>
  <c r="Q113" i="10"/>
  <c r="Q121" i="10"/>
  <c r="Q104" i="10"/>
  <c r="Q112" i="10"/>
  <c r="Q120" i="10"/>
  <c r="Q103" i="10"/>
  <c r="Q111" i="10"/>
  <c r="Q119" i="10"/>
  <c r="Q102" i="10"/>
  <c r="Q110" i="10"/>
  <c r="Q118" i="10"/>
  <c r="Q101" i="10"/>
  <c r="Q109" i="10"/>
  <c r="Q117" i="10"/>
  <c r="Q116" i="10"/>
  <c r="Q108" i="10"/>
  <c r="Q52" i="10"/>
  <c r="Q60" i="10"/>
  <c r="Q51" i="10"/>
  <c r="Q59" i="10"/>
  <c r="Q67" i="10"/>
  <c r="Q50" i="10"/>
  <c r="Q49" i="10"/>
  <c r="Q57" i="10"/>
  <c r="Q48" i="10"/>
  <c r="Q56" i="10"/>
  <c r="Q64" i="10"/>
  <c r="Q47" i="10"/>
  <c r="Q55" i="10"/>
  <c r="Q63" i="10"/>
  <c r="Q46" i="10"/>
  <c r="Q54" i="10"/>
  <c r="Q62" i="10"/>
  <c r="Q74" i="10"/>
  <c r="Q58" i="10"/>
  <c r="Q65" i="10"/>
  <c r="Q73" i="10"/>
  <c r="Q53" i="10"/>
  <c r="Q61" i="10"/>
  <c r="Q72" i="10"/>
  <c r="Q71" i="10"/>
  <c r="Q79" i="10"/>
  <c r="Q66" i="10"/>
  <c r="Q70" i="10"/>
  <c r="Q78" i="10"/>
  <c r="Q69" i="10"/>
  <c r="Q77" i="10"/>
  <c r="Q75" i="10"/>
  <c r="Q83" i="10"/>
  <c r="Q68" i="10"/>
  <c r="Q87" i="10"/>
  <c r="Q95" i="10"/>
  <c r="Q80" i="10"/>
  <c r="Q86" i="10"/>
  <c r="Q94" i="10"/>
  <c r="Q85" i="10"/>
  <c r="Q93" i="10"/>
  <c r="Q84" i="10"/>
  <c r="Q92" i="10"/>
  <c r="Q89" i="10"/>
  <c r="Q81" i="10"/>
  <c r="Q91" i="10"/>
  <c r="Q90" i="10"/>
  <c r="Q98" i="10"/>
  <c r="Q76" i="10"/>
  <c r="Q82" i="10"/>
  <c r="Q88" i="10"/>
  <c r="Q96" i="10"/>
  <c r="Q97" i="10"/>
  <c r="Q24" i="10"/>
  <c r="Q28" i="10"/>
  <c r="Q32" i="10"/>
  <c r="Q36" i="10"/>
  <c r="Q40" i="10"/>
  <c r="Q23" i="10"/>
  <c r="Q27" i="10"/>
  <c r="Q31" i="10"/>
  <c r="Q35" i="10"/>
  <c r="Q39" i="10"/>
  <c r="Q43" i="10"/>
  <c r="Q22" i="10"/>
  <c r="Q26" i="10"/>
  <c r="Q30" i="10"/>
  <c r="Q34" i="10"/>
  <c r="Q38" i="10"/>
  <c r="Q42" i="10"/>
  <c r="Q25" i="10"/>
  <c r="Q33" i="10"/>
  <c r="Q29" i="10"/>
  <c r="Q41" i="10"/>
  <c r="Q37" i="10"/>
  <c r="R6" i="10"/>
  <c r="R138" i="10" s="1"/>
  <c r="I143" i="10"/>
  <c r="I148" i="10" s="1"/>
  <c r="P144" i="4"/>
  <c r="P146" i="4" s="1"/>
  <c r="Q135" i="4"/>
  <c r="Q125" i="4"/>
  <c r="Q22" i="4"/>
  <c r="Q101" i="4"/>
  <c r="Q46" i="4"/>
  <c r="Q9" i="4"/>
  <c r="R127" i="4"/>
  <c r="R128" i="4"/>
  <c r="R129" i="4"/>
  <c r="R130" i="4"/>
  <c r="R131" i="4"/>
  <c r="R132" i="4"/>
  <c r="R133" i="4"/>
  <c r="R134" i="4"/>
  <c r="R103" i="4"/>
  <c r="R104" i="4"/>
  <c r="R105" i="4"/>
  <c r="R106" i="4"/>
  <c r="R107" i="4"/>
  <c r="R108" i="4"/>
  <c r="R109" i="4"/>
  <c r="R126" i="4"/>
  <c r="R110" i="4"/>
  <c r="R120" i="4"/>
  <c r="R121" i="4"/>
  <c r="R122" i="4"/>
  <c r="R123" i="4"/>
  <c r="R111" i="4"/>
  <c r="R112" i="4"/>
  <c r="R113" i="4"/>
  <c r="R114" i="4"/>
  <c r="R118" i="4"/>
  <c r="R119" i="4"/>
  <c r="R115" i="4"/>
  <c r="R117" i="4"/>
  <c r="R102" i="4"/>
  <c r="R48" i="4"/>
  <c r="R49" i="4"/>
  <c r="R50" i="4"/>
  <c r="R51" i="4"/>
  <c r="R52" i="4"/>
  <c r="R53" i="4"/>
  <c r="R54" i="4"/>
  <c r="R55" i="4"/>
  <c r="R116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72" i="4"/>
  <c r="R88" i="4"/>
  <c r="R89" i="4"/>
  <c r="R92" i="4"/>
  <c r="R47" i="4"/>
  <c r="R93" i="4"/>
  <c r="R94" i="4"/>
  <c r="R95" i="4"/>
  <c r="R96" i="4"/>
  <c r="R97" i="4"/>
  <c r="R98" i="4"/>
  <c r="R99" i="4"/>
  <c r="R24" i="4"/>
  <c r="R25" i="4"/>
  <c r="R26" i="4"/>
  <c r="R27" i="4"/>
  <c r="R28" i="4"/>
  <c r="R29" i="4"/>
  <c r="R30" i="4"/>
  <c r="R31" i="4"/>
  <c r="R32" i="4"/>
  <c r="R33" i="4"/>
  <c r="R90" i="4"/>
  <c r="R91" i="4"/>
  <c r="R73" i="4"/>
  <c r="R23" i="4"/>
  <c r="R34" i="4"/>
  <c r="R35" i="4"/>
  <c r="R36" i="4"/>
  <c r="R37" i="4"/>
  <c r="R38" i="4"/>
  <c r="R39" i="4"/>
  <c r="R40" i="4"/>
  <c r="R41" i="4"/>
  <c r="R42" i="4"/>
  <c r="R43" i="4"/>
  <c r="R44" i="4"/>
  <c r="S6" i="4"/>
  <c r="S139" i="4" s="1"/>
  <c r="R142" i="10" l="1"/>
  <c r="R141" i="10"/>
  <c r="R140" i="10"/>
  <c r="R139" i="10"/>
  <c r="R137" i="10"/>
  <c r="R136" i="10"/>
  <c r="R135" i="10"/>
  <c r="R16" i="10"/>
  <c r="R15" i="10"/>
  <c r="R14" i="10"/>
  <c r="R13" i="10"/>
  <c r="R12" i="10"/>
  <c r="R20" i="10"/>
  <c r="R11" i="10"/>
  <c r="R19" i="10"/>
  <c r="R10" i="10"/>
  <c r="R18" i="10"/>
  <c r="R9" i="10"/>
  <c r="R17" i="10"/>
  <c r="S136" i="4"/>
  <c r="S137" i="4"/>
  <c r="S138" i="4"/>
  <c r="S140" i="4"/>
  <c r="S141" i="4"/>
  <c r="S142" i="4"/>
  <c r="S143" i="4"/>
  <c r="S10" i="4"/>
  <c r="S11" i="4"/>
  <c r="S12" i="4"/>
  <c r="S13" i="4"/>
  <c r="S14" i="4"/>
  <c r="S15" i="4"/>
  <c r="S16" i="4"/>
  <c r="S17" i="4"/>
  <c r="S18" i="4"/>
  <c r="S19" i="4"/>
  <c r="S20" i="4"/>
  <c r="S21" i="4"/>
  <c r="R132" i="10"/>
  <c r="R126" i="10"/>
  <c r="R131" i="10"/>
  <c r="R130" i="10"/>
  <c r="R129" i="10"/>
  <c r="R128" i="10"/>
  <c r="R127" i="10"/>
  <c r="R125" i="10"/>
  <c r="R133" i="10"/>
  <c r="R108" i="10"/>
  <c r="R116" i="10"/>
  <c r="R107" i="10"/>
  <c r="R115" i="10"/>
  <c r="R106" i="10"/>
  <c r="R114" i="10"/>
  <c r="R122" i="10"/>
  <c r="R105" i="10"/>
  <c r="R113" i="10"/>
  <c r="R121" i="10"/>
  <c r="R104" i="10"/>
  <c r="R112" i="10"/>
  <c r="R120" i="10"/>
  <c r="R103" i="10"/>
  <c r="R111" i="10"/>
  <c r="R119" i="10"/>
  <c r="R102" i="10"/>
  <c r="R110" i="10"/>
  <c r="R118" i="10"/>
  <c r="R109" i="10"/>
  <c r="R101" i="10"/>
  <c r="R117" i="10"/>
  <c r="R53" i="10"/>
  <c r="R61" i="10"/>
  <c r="R52" i="10"/>
  <c r="R60" i="10"/>
  <c r="R51" i="10"/>
  <c r="R50" i="10"/>
  <c r="R58" i="10"/>
  <c r="R49" i="10"/>
  <c r="R57" i="10"/>
  <c r="R65" i="10"/>
  <c r="R48" i="10"/>
  <c r="R56" i="10"/>
  <c r="R64" i="10"/>
  <c r="R47" i="10"/>
  <c r="R55" i="10"/>
  <c r="R63" i="10"/>
  <c r="R67" i="10"/>
  <c r="R75" i="10"/>
  <c r="R46" i="10"/>
  <c r="R74" i="10"/>
  <c r="R54" i="10"/>
  <c r="R73" i="10"/>
  <c r="R59" i="10"/>
  <c r="R72" i="10"/>
  <c r="R80" i="10"/>
  <c r="R71" i="10"/>
  <c r="R66" i="10"/>
  <c r="R70" i="10"/>
  <c r="R78" i="10"/>
  <c r="R68" i="10"/>
  <c r="R76" i="10"/>
  <c r="R82" i="10"/>
  <c r="R88" i="10"/>
  <c r="R96" i="10"/>
  <c r="R87" i="10"/>
  <c r="R95" i="10"/>
  <c r="R86" i="10"/>
  <c r="R94" i="10"/>
  <c r="R90" i="10"/>
  <c r="R83" i="10"/>
  <c r="R85" i="10"/>
  <c r="R93" i="10"/>
  <c r="R69" i="10"/>
  <c r="R84" i="10"/>
  <c r="R92" i="10"/>
  <c r="R77" i="10"/>
  <c r="R81" i="10"/>
  <c r="R91" i="10"/>
  <c r="R62" i="10"/>
  <c r="R79" i="10"/>
  <c r="R89" i="10"/>
  <c r="R97" i="10"/>
  <c r="R98" i="10"/>
  <c r="R25" i="10"/>
  <c r="R29" i="10"/>
  <c r="R33" i="10"/>
  <c r="R37" i="10"/>
  <c r="R41" i="10"/>
  <c r="R24" i="10"/>
  <c r="R28" i="10"/>
  <c r="R32" i="10"/>
  <c r="R36" i="10"/>
  <c r="R40" i="10"/>
  <c r="R23" i="10"/>
  <c r="R27" i="10"/>
  <c r="R31" i="10"/>
  <c r="R35" i="10"/>
  <c r="R39" i="10"/>
  <c r="R43" i="10"/>
  <c r="R22" i="10"/>
  <c r="R26" i="10"/>
  <c r="R30" i="10"/>
  <c r="R34" i="10"/>
  <c r="R38" i="10"/>
  <c r="R42" i="10"/>
  <c r="S6" i="10"/>
  <c r="S138" i="10" s="1"/>
  <c r="J134" i="10"/>
  <c r="J8" i="10"/>
  <c r="J124" i="10"/>
  <c r="J21" i="10"/>
  <c r="J100" i="10"/>
  <c r="J45" i="10"/>
  <c r="R135" i="4"/>
  <c r="R125" i="4"/>
  <c r="Q144" i="4"/>
  <c r="Q146" i="4" s="1"/>
  <c r="R46" i="4"/>
  <c r="R22" i="4"/>
  <c r="S127" i="4"/>
  <c r="S128" i="4"/>
  <c r="S129" i="4"/>
  <c r="S130" i="4"/>
  <c r="S131" i="4"/>
  <c r="S132" i="4"/>
  <c r="S133" i="4"/>
  <c r="S134" i="4"/>
  <c r="S103" i="4"/>
  <c r="S104" i="4"/>
  <c r="S105" i="4"/>
  <c r="S106" i="4"/>
  <c r="S107" i="4"/>
  <c r="S108" i="4"/>
  <c r="S109" i="4"/>
  <c r="S110" i="4"/>
  <c r="S126" i="4"/>
  <c r="S115" i="4"/>
  <c r="S116" i="4"/>
  <c r="S117" i="4"/>
  <c r="S120" i="4"/>
  <c r="S121" i="4"/>
  <c r="S122" i="4"/>
  <c r="S123" i="4"/>
  <c r="S111" i="4"/>
  <c r="S112" i="4"/>
  <c r="S113" i="4"/>
  <c r="S114" i="4"/>
  <c r="S118" i="4"/>
  <c r="S119" i="4"/>
  <c r="S102" i="4"/>
  <c r="S53" i="4"/>
  <c r="S54" i="4"/>
  <c r="S48" i="4"/>
  <c r="S49" i="4"/>
  <c r="S50" i="4"/>
  <c r="S55" i="4"/>
  <c r="S51" i="4"/>
  <c r="S52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2" i="4"/>
  <c r="S93" i="4"/>
  <c r="S94" i="4"/>
  <c r="S95" i="4"/>
  <c r="S96" i="4"/>
  <c r="S97" i="4"/>
  <c r="S98" i="4"/>
  <c r="S99" i="4"/>
  <c r="S24" i="4"/>
  <c r="S25" i="4"/>
  <c r="S26" i="4"/>
  <c r="S27" i="4"/>
  <c r="S28" i="4"/>
  <c r="S29" i="4"/>
  <c r="S30" i="4"/>
  <c r="S90" i="4"/>
  <c r="S91" i="4"/>
  <c r="S33" i="4"/>
  <c r="S31" i="4"/>
  <c r="S32" i="4"/>
  <c r="S23" i="4"/>
  <c r="S39" i="4"/>
  <c r="S38" i="4"/>
  <c r="S37" i="4"/>
  <c r="S36" i="4"/>
  <c r="S44" i="4"/>
  <c r="S35" i="4"/>
  <c r="S43" i="4"/>
  <c r="S47" i="4"/>
  <c r="S34" i="4"/>
  <c r="S42" i="4"/>
  <c r="T6" i="4"/>
  <c r="T139" i="4" s="1"/>
  <c r="S41" i="4"/>
  <c r="S40" i="4"/>
  <c r="R9" i="4"/>
  <c r="R101" i="4"/>
  <c r="S135" i="10" l="1"/>
  <c r="S142" i="10"/>
  <c r="S141" i="10"/>
  <c r="S140" i="10"/>
  <c r="S139" i="10"/>
  <c r="S137" i="10"/>
  <c r="S136" i="10"/>
  <c r="S9" i="10"/>
  <c r="S17" i="10"/>
  <c r="S16" i="10"/>
  <c r="S15" i="10"/>
  <c r="S14" i="10"/>
  <c r="S13" i="10"/>
  <c r="S12" i="10"/>
  <c r="S20" i="10"/>
  <c r="S11" i="10"/>
  <c r="S19" i="10"/>
  <c r="S10" i="10"/>
  <c r="S18" i="10"/>
  <c r="T136" i="4"/>
  <c r="T137" i="4"/>
  <c r="T138" i="4"/>
  <c r="T140" i="4"/>
  <c r="T141" i="4"/>
  <c r="T142" i="4"/>
  <c r="T143" i="4"/>
  <c r="T10" i="4"/>
  <c r="T11" i="4"/>
  <c r="T12" i="4"/>
  <c r="T13" i="4"/>
  <c r="T14" i="4"/>
  <c r="T15" i="4"/>
  <c r="T16" i="4"/>
  <c r="T17" i="4"/>
  <c r="T18" i="4"/>
  <c r="T19" i="4"/>
  <c r="T20" i="4"/>
  <c r="T21" i="4"/>
  <c r="J147" i="10"/>
  <c r="J146" i="10"/>
  <c r="S125" i="10"/>
  <c r="S133" i="10"/>
  <c r="S132" i="10"/>
  <c r="S131" i="10"/>
  <c r="S130" i="10"/>
  <c r="S129" i="10"/>
  <c r="S128" i="10"/>
  <c r="S126" i="10"/>
  <c r="S127" i="10"/>
  <c r="S101" i="10"/>
  <c r="S109" i="10"/>
  <c r="S117" i="10"/>
  <c r="S108" i="10"/>
  <c r="S116" i="10"/>
  <c r="S107" i="10"/>
  <c r="S115" i="10"/>
  <c r="S106" i="10"/>
  <c r="S114" i="10"/>
  <c r="S122" i="10"/>
  <c r="S105" i="10"/>
  <c r="S113" i="10"/>
  <c r="S121" i="10"/>
  <c r="S104" i="10"/>
  <c r="S112" i="10"/>
  <c r="S120" i="10"/>
  <c r="S103" i="10"/>
  <c r="S111" i="10"/>
  <c r="S119" i="10"/>
  <c r="S118" i="10"/>
  <c r="S110" i="10"/>
  <c r="S102" i="10"/>
  <c r="S46" i="10"/>
  <c r="S54" i="10"/>
  <c r="S62" i="10"/>
  <c r="S53" i="10"/>
  <c r="S61" i="10"/>
  <c r="S51" i="10"/>
  <c r="S50" i="10"/>
  <c r="S58" i="10"/>
  <c r="S66" i="10"/>
  <c r="S49" i="10"/>
  <c r="S57" i="10"/>
  <c r="S65" i="10"/>
  <c r="S48" i="10"/>
  <c r="S56" i="10"/>
  <c r="S64" i="10"/>
  <c r="S68" i="10"/>
  <c r="S76" i="10"/>
  <c r="S67" i="10"/>
  <c r="S75" i="10"/>
  <c r="S55" i="10"/>
  <c r="S63" i="10"/>
  <c r="S74" i="10"/>
  <c r="S52" i="10"/>
  <c r="S73" i="10"/>
  <c r="S81" i="10"/>
  <c r="S59" i="10"/>
  <c r="S72" i="10"/>
  <c r="S47" i="10"/>
  <c r="S71" i="10"/>
  <c r="S79" i="10"/>
  <c r="S60" i="10"/>
  <c r="S69" i="10"/>
  <c r="S77" i="10"/>
  <c r="S70" i="10"/>
  <c r="S89" i="10"/>
  <c r="S97" i="10"/>
  <c r="S91" i="10"/>
  <c r="S78" i="10"/>
  <c r="S82" i="10"/>
  <c r="S88" i="10"/>
  <c r="S96" i="10"/>
  <c r="S80" i="10"/>
  <c r="S87" i="10"/>
  <c r="S95" i="10"/>
  <c r="S86" i="10"/>
  <c r="S94" i="10"/>
  <c r="S83" i="10"/>
  <c r="S85" i="10"/>
  <c r="S93" i="10"/>
  <c r="S84" i="10"/>
  <c r="S92" i="10"/>
  <c r="S90" i="10"/>
  <c r="S98" i="10"/>
  <c r="S25" i="10"/>
  <c r="S29" i="10"/>
  <c r="S33" i="10"/>
  <c r="S37" i="10"/>
  <c r="S41" i="10"/>
  <c r="S24" i="10"/>
  <c r="S28" i="10"/>
  <c r="S32" i="10"/>
  <c r="S36" i="10"/>
  <c r="S40" i="10"/>
  <c r="S23" i="10"/>
  <c r="S27" i="10"/>
  <c r="S31" i="10"/>
  <c r="S35" i="10"/>
  <c r="S39" i="10"/>
  <c r="S43" i="10"/>
  <c r="S22" i="10"/>
  <c r="S42" i="10"/>
  <c r="S38" i="10"/>
  <c r="S34" i="10"/>
  <c r="S30" i="10"/>
  <c r="S26" i="10"/>
  <c r="T6" i="10"/>
  <c r="T138" i="10" s="1"/>
  <c r="J143" i="10"/>
  <c r="J148" i="10" s="1"/>
  <c r="S135" i="4"/>
  <c r="S125" i="4"/>
  <c r="R144" i="4"/>
  <c r="R146" i="4" s="1"/>
  <c r="S46" i="4"/>
  <c r="T127" i="4"/>
  <c r="T128" i="4"/>
  <c r="T129" i="4"/>
  <c r="T130" i="4"/>
  <c r="T131" i="4"/>
  <c r="T132" i="4"/>
  <c r="T133" i="4"/>
  <c r="T134" i="4"/>
  <c r="T103" i="4"/>
  <c r="T104" i="4"/>
  <c r="T105" i="4"/>
  <c r="T106" i="4"/>
  <c r="T107" i="4"/>
  <c r="T108" i="4"/>
  <c r="T109" i="4"/>
  <c r="T126" i="4"/>
  <c r="T110" i="4"/>
  <c r="T115" i="4"/>
  <c r="T116" i="4"/>
  <c r="T117" i="4"/>
  <c r="T120" i="4"/>
  <c r="T121" i="4"/>
  <c r="T122" i="4"/>
  <c r="T123" i="4"/>
  <c r="T111" i="4"/>
  <c r="T112" i="4"/>
  <c r="T113" i="4"/>
  <c r="T114" i="4"/>
  <c r="T102" i="4"/>
  <c r="T119" i="4"/>
  <c r="T53" i="4"/>
  <c r="T54" i="4"/>
  <c r="T48" i="4"/>
  <c r="T49" i="4"/>
  <c r="T50" i="4"/>
  <c r="T55" i="4"/>
  <c r="T118" i="4"/>
  <c r="T52" i="4"/>
  <c r="T63" i="4"/>
  <c r="T51" i="4"/>
  <c r="T62" i="4"/>
  <c r="T64" i="4"/>
  <c r="T65" i="4"/>
  <c r="T66" i="4"/>
  <c r="T67" i="4"/>
  <c r="T68" i="4"/>
  <c r="T69" i="4"/>
  <c r="T70" i="4"/>
  <c r="T71" i="4"/>
  <c r="T72" i="4"/>
  <c r="T56" i="4"/>
  <c r="T57" i="4"/>
  <c r="T58" i="4"/>
  <c r="T59" i="4"/>
  <c r="T60" i="4"/>
  <c r="T61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24" i="4"/>
  <c r="T25" i="4"/>
  <c r="T26" i="4"/>
  <c r="T27" i="4"/>
  <c r="T28" i="4"/>
  <c r="T29" i="4"/>
  <c r="T30" i="4"/>
  <c r="T47" i="4"/>
  <c r="T31" i="4"/>
  <c r="T32" i="4"/>
  <c r="T34" i="4"/>
  <c r="T35" i="4"/>
  <c r="T36" i="4"/>
  <c r="T37" i="4"/>
  <c r="T38" i="4"/>
  <c r="T39" i="4"/>
  <c r="T40" i="4"/>
  <c r="T41" i="4"/>
  <c r="T42" i="4"/>
  <c r="T43" i="4"/>
  <c r="T44" i="4"/>
  <c r="T23" i="4"/>
  <c r="U6" i="4"/>
  <c r="U139" i="4" s="1"/>
  <c r="T33" i="4"/>
  <c r="S9" i="4"/>
  <c r="S101" i="4"/>
  <c r="S22" i="4"/>
  <c r="T136" i="10" l="1"/>
  <c r="T135" i="10"/>
  <c r="T142" i="10"/>
  <c r="T141" i="10"/>
  <c r="T140" i="10"/>
  <c r="T139" i="10"/>
  <c r="T137" i="10"/>
  <c r="T10" i="10"/>
  <c r="T18" i="10"/>
  <c r="T9" i="10"/>
  <c r="T17" i="10"/>
  <c r="T16" i="10"/>
  <c r="T15" i="10"/>
  <c r="T14" i="10"/>
  <c r="T13" i="10"/>
  <c r="T12" i="10"/>
  <c r="T20" i="10"/>
  <c r="T11" i="10"/>
  <c r="T19" i="10"/>
  <c r="U136" i="4"/>
  <c r="U137" i="4"/>
  <c r="U138" i="4"/>
  <c r="U140" i="4"/>
  <c r="U141" i="4"/>
  <c r="U142" i="4"/>
  <c r="U143" i="4"/>
  <c r="U10" i="4"/>
  <c r="U11" i="4"/>
  <c r="U12" i="4"/>
  <c r="U13" i="4"/>
  <c r="U14" i="4"/>
  <c r="U15" i="4"/>
  <c r="U16" i="4"/>
  <c r="U17" i="4"/>
  <c r="U18" i="4"/>
  <c r="U19" i="4"/>
  <c r="U20" i="4"/>
  <c r="U21" i="4"/>
  <c r="T126" i="10"/>
  <c r="T125" i="10"/>
  <c r="T133" i="10"/>
  <c r="T132" i="10"/>
  <c r="T131" i="10"/>
  <c r="T130" i="10"/>
  <c r="T129" i="10"/>
  <c r="T127" i="10"/>
  <c r="T128" i="10"/>
  <c r="T102" i="10"/>
  <c r="T110" i="10"/>
  <c r="T118" i="10"/>
  <c r="T101" i="10"/>
  <c r="T109" i="10"/>
  <c r="T117" i="10"/>
  <c r="T108" i="10"/>
  <c r="T116" i="10"/>
  <c r="T107" i="10"/>
  <c r="T115" i="10"/>
  <c r="T106" i="10"/>
  <c r="T114" i="10"/>
  <c r="T122" i="10"/>
  <c r="T105" i="10"/>
  <c r="T113" i="10"/>
  <c r="T121" i="10"/>
  <c r="T104" i="10"/>
  <c r="T112" i="10"/>
  <c r="T120" i="10"/>
  <c r="T111" i="10"/>
  <c r="T103" i="10"/>
  <c r="T119" i="10"/>
  <c r="T47" i="10"/>
  <c r="T55" i="10"/>
  <c r="T63" i="10"/>
  <c r="T46" i="10"/>
  <c r="T54" i="10"/>
  <c r="T62" i="10"/>
  <c r="T52" i="10"/>
  <c r="T51" i="10"/>
  <c r="T59" i="10"/>
  <c r="T67" i="10"/>
  <c r="T50" i="10"/>
  <c r="T58" i="10"/>
  <c r="T66" i="10"/>
  <c r="T49" i="10"/>
  <c r="T57" i="10"/>
  <c r="T65" i="10"/>
  <c r="T60" i="10"/>
  <c r="T69" i="10"/>
  <c r="T77" i="10"/>
  <c r="T48" i="10"/>
  <c r="T68" i="10"/>
  <c r="T76" i="10"/>
  <c r="T56" i="10"/>
  <c r="T75" i="10"/>
  <c r="T53" i="10"/>
  <c r="T61" i="10"/>
  <c r="T74" i="10"/>
  <c r="T82" i="10"/>
  <c r="T73" i="10"/>
  <c r="T72" i="10"/>
  <c r="T80" i="10"/>
  <c r="T70" i="10"/>
  <c r="T78" i="10"/>
  <c r="T90" i="10"/>
  <c r="T98" i="10"/>
  <c r="T64" i="10"/>
  <c r="T89" i="10"/>
  <c r="T97" i="10"/>
  <c r="T88" i="10"/>
  <c r="T96" i="10"/>
  <c r="T87" i="10"/>
  <c r="T95" i="10"/>
  <c r="T81" i="10"/>
  <c r="T71" i="10"/>
  <c r="T86" i="10"/>
  <c r="T94" i="10"/>
  <c r="T83" i="10"/>
  <c r="T85" i="10"/>
  <c r="T93" i="10"/>
  <c r="T84" i="10"/>
  <c r="T79" i="10"/>
  <c r="T91" i="10"/>
  <c r="T92" i="10"/>
  <c r="T22" i="10"/>
  <c r="T26" i="10"/>
  <c r="T30" i="10"/>
  <c r="T34" i="10"/>
  <c r="T38" i="10"/>
  <c r="T42" i="10"/>
  <c r="T25" i="10"/>
  <c r="T29" i="10"/>
  <c r="T33" i="10"/>
  <c r="T37" i="10"/>
  <c r="T41" i="10"/>
  <c r="T24" i="10"/>
  <c r="T28" i="10"/>
  <c r="T32" i="10"/>
  <c r="T36" i="10"/>
  <c r="T40" i="10"/>
  <c r="T23" i="10"/>
  <c r="T27" i="10"/>
  <c r="T31" i="10"/>
  <c r="T35" i="10"/>
  <c r="T39" i="10"/>
  <c r="T43" i="10"/>
  <c r="U6" i="10"/>
  <c r="U138" i="10" s="1"/>
  <c r="K134" i="10"/>
  <c r="K45" i="10"/>
  <c r="K100" i="10"/>
  <c r="K124" i="10"/>
  <c r="K8" i="10"/>
  <c r="K21" i="10"/>
  <c r="S144" i="4"/>
  <c r="S146" i="4" s="1"/>
  <c r="T135" i="4"/>
  <c r="T125" i="4"/>
  <c r="T9" i="4"/>
  <c r="T22" i="4"/>
  <c r="U127" i="4"/>
  <c r="U128" i="4"/>
  <c r="U129" i="4"/>
  <c r="U130" i="4"/>
  <c r="U131" i="4"/>
  <c r="U132" i="4"/>
  <c r="U133" i="4"/>
  <c r="U134" i="4"/>
  <c r="U103" i="4"/>
  <c r="U104" i="4"/>
  <c r="U105" i="4"/>
  <c r="U106" i="4"/>
  <c r="U107" i="4"/>
  <c r="U108" i="4"/>
  <c r="U109" i="4"/>
  <c r="U126" i="4"/>
  <c r="U111" i="4"/>
  <c r="U112" i="4"/>
  <c r="U113" i="4"/>
  <c r="U114" i="4"/>
  <c r="U118" i="4"/>
  <c r="U119" i="4"/>
  <c r="U110" i="4"/>
  <c r="U115" i="4"/>
  <c r="U116" i="4"/>
  <c r="U117" i="4"/>
  <c r="U120" i="4"/>
  <c r="U121" i="4"/>
  <c r="U122" i="4"/>
  <c r="U123" i="4"/>
  <c r="U48" i="4"/>
  <c r="U49" i="4"/>
  <c r="U50" i="4"/>
  <c r="U102" i="4"/>
  <c r="U51" i="4"/>
  <c r="U52" i="4"/>
  <c r="U56" i="4"/>
  <c r="U57" i="4"/>
  <c r="U58" i="4"/>
  <c r="U59" i="4"/>
  <c r="U60" i="4"/>
  <c r="U61" i="4"/>
  <c r="U53" i="4"/>
  <c r="U54" i="4"/>
  <c r="U63" i="4"/>
  <c r="U62" i="4"/>
  <c r="U64" i="4"/>
  <c r="U65" i="4"/>
  <c r="U66" i="4"/>
  <c r="U67" i="4"/>
  <c r="U68" i="4"/>
  <c r="U69" i="4"/>
  <c r="U70" i="4"/>
  <c r="U71" i="4"/>
  <c r="U72" i="4"/>
  <c r="U73" i="4"/>
  <c r="U55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24" i="4"/>
  <c r="U25" i="4"/>
  <c r="U26" i="4"/>
  <c r="U27" i="4"/>
  <c r="U28" i="4"/>
  <c r="U29" i="4"/>
  <c r="U30" i="4"/>
  <c r="U31" i="4"/>
  <c r="U47" i="4"/>
  <c r="U32" i="4"/>
  <c r="U34" i="4"/>
  <c r="U35" i="4"/>
  <c r="U36" i="4"/>
  <c r="U37" i="4"/>
  <c r="U38" i="4"/>
  <c r="U39" i="4"/>
  <c r="U40" i="4"/>
  <c r="U41" i="4"/>
  <c r="U42" i="4"/>
  <c r="U43" i="4"/>
  <c r="U44" i="4"/>
  <c r="U33" i="4"/>
  <c r="V6" i="4"/>
  <c r="V139" i="4" s="1"/>
  <c r="U23" i="4"/>
  <c r="T46" i="4"/>
  <c r="T101" i="4"/>
  <c r="U137" i="10" l="1"/>
  <c r="U136" i="10"/>
  <c r="U135" i="10"/>
  <c r="U142" i="10"/>
  <c r="U141" i="10"/>
  <c r="U140" i="10"/>
  <c r="U139" i="10"/>
  <c r="U11" i="10"/>
  <c r="U19" i="10"/>
  <c r="U10" i="10"/>
  <c r="U18" i="10"/>
  <c r="U9" i="10"/>
  <c r="U17" i="10"/>
  <c r="U16" i="10"/>
  <c r="U15" i="10"/>
  <c r="U14" i="10"/>
  <c r="U13" i="10"/>
  <c r="U12" i="10"/>
  <c r="U20" i="10"/>
  <c r="V136" i="4"/>
  <c r="V137" i="4"/>
  <c r="V138" i="4"/>
  <c r="V140" i="4"/>
  <c r="V141" i="4"/>
  <c r="V142" i="4"/>
  <c r="V143" i="4"/>
  <c r="V10" i="4"/>
  <c r="V11" i="4"/>
  <c r="V12" i="4"/>
  <c r="V13" i="4"/>
  <c r="V14" i="4"/>
  <c r="V15" i="4"/>
  <c r="V16" i="4"/>
  <c r="V17" i="4"/>
  <c r="V18" i="4"/>
  <c r="V19" i="4"/>
  <c r="V20" i="4"/>
  <c r="V21" i="4"/>
  <c r="K147" i="10"/>
  <c r="K146" i="10"/>
  <c r="U127" i="10"/>
  <c r="U126" i="10"/>
  <c r="U125" i="10"/>
  <c r="U133" i="10"/>
  <c r="U132" i="10"/>
  <c r="U131" i="10"/>
  <c r="U130" i="10"/>
  <c r="U129" i="10"/>
  <c r="U128" i="10"/>
  <c r="U103" i="10"/>
  <c r="U111" i="10"/>
  <c r="U119" i="10"/>
  <c r="U102" i="10"/>
  <c r="U110" i="10"/>
  <c r="U118" i="10"/>
  <c r="U101" i="10"/>
  <c r="U109" i="10"/>
  <c r="U117" i="10"/>
  <c r="U108" i="10"/>
  <c r="U116" i="10"/>
  <c r="U107" i="10"/>
  <c r="U115" i="10"/>
  <c r="U106" i="10"/>
  <c r="U114" i="10"/>
  <c r="U122" i="10"/>
  <c r="U105" i="10"/>
  <c r="U113" i="10"/>
  <c r="U121" i="10"/>
  <c r="U120" i="10"/>
  <c r="U112" i="10"/>
  <c r="U104" i="10"/>
  <c r="U48" i="10"/>
  <c r="U56" i="10"/>
  <c r="U64" i="10"/>
  <c r="U47" i="10"/>
  <c r="U55" i="10"/>
  <c r="U63" i="10"/>
  <c r="U46" i="10"/>
  <c r="U53" i="10"/>
  <c r="U52" i="10"/>
  <c r="U60" i="10"/>
  <c r="U51" i="10"/>
  <c r="U59" i="10"/>
  <c r="U67" i="10"/>
  <c r="U50" i="10"/>
  <c r="U58" i="10"/>
  <c r="U66" i="10"/>
  <c r="U70" i="10"/>
  <c r="U78" i="10"/>
  <c r="U69" i="10"/>
  <c r="U57" i="10"/>
  <c r="U65" i="10"/>
  <c r="U68" i="10"/>
  <c r="U76" i="10"/>
  <c r="U54" i="10"/>
  <c r="U75" i="10"/>
  <c r="U83" i="10"/>
  <c r="U61" i="10"/>
  <c r="U74" i="10"/>
  <c r="U49" i="10"/>
  <c r="U73" i="10"/>
  <c r="U81" i="10"/>
  <c r="U62" i="10"/>
  <c r="U71" i="10"/>
  <c r="U79" i="10"/>
  <c r="U72" i="10"/>
  <c r="U91" i="10"/>
  <c r="U77" i="10"/>
  <c r="U90" i="10"/>
  <c r="U98" i="10"/>
  <c r="U82" i="10"/>
  <c r="U89" i="10"/>
  <c r="U97" i="10"/>
  <c r="U85" i="10"/>
  <c r="U80" i="10"/>
  <c r="U88" i="10"/>
  <c r="U96" i="10"/>
  <c r="U87" i="10"/>
  <c r="U95" i="10"/>
  <c r="U86" i="10"/>
  <c r="U94" i="10"/>
  <c r="U84" i="10"/>
  <c r="U92" i="10"/>
  <c r="U93" i="10"/>
  <c r="U22" i="10"/>
  <c r="U26" i="10"/>
  <c r="U30" i="10"/>
  <c r="U34" i="10"/>
  <c r="U38" i="10"/>
  <c r="U42" i="10"/>
  <c r="U25" i="10"/>
  <c r="U29" i="10"/>
  <c r="U33" i="10"/>
  <c r="U37" i="10"/>
  <c r="U41" i="10"/>
  <c r="U24" i="10"/>
  <c r="U28" i="10"/>
  <c r="U32" i="10"/>
  <c r="U36" i="10"/>
  <c r="U40" i="10"/>
  <c r="U27" i="10"/>
  <c r="U35" i="10"/>
  <c r="U31" i="10"/>
  <c r="U23" i="10"/>
  <c r="U43" i="10"/>
  <c r="U39" i="10"/>
  <c r="V6" i="10"/>
  <c r="V138" i="10" s="1"/>
  <c r="K143" i="10"/>
  <c r="K148" i="10" s="1"/>
  <c r="U135" i="4"/>
  <c r="U125" i="4"/>
  <c r="T144" i="4"/>
  <c r="T146" i="4" s="1"/>
  <c r="U9" i="4"/>
  <c r="V127" i="4"/>
  <c r="V128" i="4"/>
  <c r="V129" i="4"/>
  <c r="V130" i="4"/>
  <c r="V131" i="4"/>
  <c r="V132" i="4"/>
  <c r="V133" i="4"/>
  <c r="V134" i="4"/>
  <c r="V126" i="4"/>
  <c r="V103" i="4"/>
  <c r="V104" i="4"/>
  <c r="V105" i="4"/>
  <c r="V106" i="4"/>
  <c r="V107" i="4"/>
  <c r="V108" i="4"/>
  <c r="V109" i="4"/>
  <c r="V111" i="4"/>
  <c r="V112" i="4"/>
  <c r="V113" i="4"/>
  <c r="V114" i="4"/>
  <c r="V115" i="4"/>
  <c r="V116" i="4"/>
  <c r="V117" i="4"/>
  <c r="V118" i="4"/>
  <c r="V119" i="4"/>
  <c r="V110" i="4"/>
  <c r="V120" i="4"/>
  <c r="V121" i="4"/>
  <c r="V122" i="4"/>
  <c r="V123" i="4"/>
  <c r="V102" i="4"/>
  <c r="V48" i="4"/>
  <c r="V49" i="4"/>
  <c r="V50" i="4"/>
  <c r="V55" i="4"/>
  <c r="V51" i="4"/>
  <c r="V52" i="4"/>
  <c r="V56" i="4"/>
  <c r="V57" i="4"/>
  <c r="V58" i="4"/>
  <c r="V59" i="4"/>
  <c r="V60" i="4"/>
  <c r="V61" i="4"/>
  <c r="V62" i="4"/>
  <c r="V63" i="4"/>
  <c r="V53" i="4"/>
  <c r="V54" i="4"/>
  <c r="V73" i="4"/>
  <c r="V72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70" i="4"/>
  <c r="V71" i="4"/>
  <c r="V64" i="4"/>
  <c r="V65" i="4"/>
  <c r="V92" i="4"/>
  <c r="V66" i="4"/>
  <c r="V47" i="4"/>
  <c r="V67" i="4"/>
  <c r="V93" i="4"/>
  <c r="V94" i="4"/>
  <c r="V95" i="4"/>
  <c r="V96" i="4"/>
  <c r="V97" i="4"/>
  <c r="V98" i="4"/>
  <c r="V99" i="4"/>
  <c r="V24" i="4"/>
  <c r="V25" i="4"/>
  <c r="V26" i="4"/>
  <c r="V27" i="4"/>
  <c r="V28" i="4"/>
  <c r="V29" i="4"/>
  <c r="V30" i="4"/>
  <c r="V31" i="4"/>
  <c r="V32" i="4"/>
  <c r="V68" i="4"/>
  <c r="V91" i="4"/>
  <c r="V69" i="4"/>
  <c r="V33" i="4"/>
  <c r="V23" i="4"/>
  <c r="V40" i="4"/>
  <c r="V39" i="4"/>
  <c r="W6" i="4"/>
  <c r="W139" i="4" s="1"/>
  <c r="V38" i="4"/>
  <c r="V37" i="4"/>
  <c r="V36" i="4"/>
  <c r="V44" i="4"/>
  <c r="V35" i="4"/>
  <c r="V43" i="4"/>
  <c r="V34" i="4"/>
  <c r="V42" i="4"/>
  <c r="V41" i="4"/>
  <c r="U101" i="4"/>
  <c r="U46" i="4"/>
  <c r="U22" i="4"/>
  <c r="V137" i="10" l="1"/>
  <c r="V136" i="10"/>
  <c r="V135" i="10"/>
  <c r="V142" i="10"/>
  <c r="V141" i="10"/>
  <c r="V140" i="10"/>
  <c r="V139" i="10"/>
  <c r="V12" i="10"/>
  <c r="V20" i="10"/>
  <c r="V11" i="10"/>
  <c r="V19" i="10"/>
  <c r="V10" i="10"/>
  <c r="V18" i="10"/>
  <c r="V9" i="10"/>
  <c r="V17" i="10"/>
  <c r="V16" i="10"/>
  <c r="V15" i="10"/>
  <c r="V14" i="10"/>
  <c r="V13" i="10"/>
  <c r="W136" i="4"/>
  <c r="W137" i="4"/>
  <c r="W138" i="4"/>
  <c r="W140" i="4"/>
  <c r="W141" i="4"/>
  <c r="W142" i="4"/>
  <c r="W143" i="4"/>
  <c r="W10" i="4"/>
  <c r="W11" i="4"/>
  <c r="W12" i="4"/>
  <c r="W13" i="4"/>
  <c r="W14" i="4"/>
  <c r="W15" i="4"/>
  <c r="W16" i="4"/>
  <c r="W17" i="4"/>
  <c r="W18" i="4"/>
  <c r="W19" i="4"/>
  <c r="W20" i="4"/>
  <c r="W21" i="4"/>
  <c r="V128" i="10"/>
  <c r="V127" i="10"/>
  <c r="V126" i="10"/>
  <c r="V125" i="10"/>
  <c r="V133" i="10"/>
  <c r="V130" i="10"/>
  <c r="V132" i="10"/>
  <c r="V131" i="10"/>
  <c r="V129" i="10"/>
  <c r="V104" i="10"/>
  <c r="V112" i="10"/>
  <c r="V120" i="10"/>
  <c r="V103" i="10"/>
  <c r="V111" i="10"/>
  <c r="V119" i="10"/>
  <c r="V102" i="10"/>
  <c r="V110" i="10"/>
  <c r="V118" i="10"/>
  <c r="V101" i="10"/>
  <c r="V109" i="10"/>
  <c r="V117" i="10"/>
  <c r="V108" i="10"/>
  <c r="V116" i="10"/>
  <c r="V107" i="10"/>
  <c r="V115" i="10"/>
  <c r="V106" i="10"/>
  <c r="V114" i="10"/>
  <c r="V122" i="10"/>
  <c r="V113" i="10"/>
  <c r="V105" i="10"/>
  <c r="V121" i="10"/>
  <c r="V49" i="10"/>
  <c r="V57" i="10"/>
  <c r="V65" i="10"/>
  <c r="V48" i="10"/>
  <c r="V56" i="10"/>
  <c r="V64" i="10"/>
  <c r="V47" i="10"/>
  <c r="V46" i="10"/>
  <c r="V54" i="10"/>
  <c r="V53" i="10"/>
  <c r="V61" i="10"/>
  <c r="V52" i="10"/>
  <c r="V60" i="10"/>
  <c r="V51" i="10"/>
  <c r="V59" i="10"/>
  <c r="V67" i="10"/>
  <c r="V62" i="10"/>
  <c r="V71" i="10"/>
  <c r="V50" i="10"/>
  <c r="V70" i="10"/>
  <c r="V58" i="10"/>
  <c r="V69" i="10"/>
  <c r="V55" i="10"/>
  <c r="V63" i="10"/>
  <c r="V68" i="10"/>
  <c r="V76" i="10"/>
  <c r="V75" i="10"/>
  <c r="V74" i="10"/>
  <c r="V82" i="10"/>
  <c r="V72" i="10"/>
  <c r="V80" i="10"/>
  <c r="V79" i="10"/>
  <c r="V84" i="10"/>
  <c r="V92" i="10"/>
  <c r="V83" i="10"/>
  <c r="V91" i="10"/>
  <c r="V78" i="10"/>
  <c r="V90" i="10"/>
  <c r="V98" i="10"/>
  <c r="V89" i="10"/>
  <c r="V97" i="10"/>
  <c r="V66" i="10"/>
  <c r="V73" i="10"/>
  <c r="V88" i="10"/>
  <c r="V96" i="10"/>
  <c r="V87" i="10"/>
  <c r="V95" i="10"/>
  <c r="V86" i="10"/>
  <c r="V77" i="10"/>
  <c r="V81" i="10"/>
  <c r="V85" i="10"/>
  <c r="V93" i="10"/>
  <c r="V94" i="10"/>
  <c r="V23" i="10"/>
  <c r="V27" i="10"/>
  <c r="V31" i="10"/>
  <c r="V35" i="10"/>
  <c r="V39" i="10"/>
  <c r="V43" i="10"/>
  <c r="V22" i="10"/>
  <c r="V26" i="10"/>
  <c r="V30" i="10"/>
  <c r="V34" i="10"/>
  <c r="V38" i="10"/>
  <c r="V42" i="10"/>
  <c r="V25" i="10"/>
  <c r="V29" i="10"/>
  <c r="V33" i="10"/>
  <c r="V37" i="10"/>
  <c r="V41" i="10"/>
  <c r="V24" i="10"/>
  <c r="V28" i="10"/>
  <c r="V32" i="10"/>
  <c r="V36" i="10"/>
  <c r="V40" i="10"/>
  <c r="W6" i="10"/>
  <c r="W138" i="10" s="1"/>
  <c r="L8" i="10"/>
  <c r="L21" i="10"/>
  <c r="L45" i="10"/>
  <c r="L100" i="10"/>
  <c r="L124" i="10"/>
  <c r="L134" i="10"/>
  <c r="U144" i="4"/>
  <c r="U146" i="4" s="1"/>
  <c r="V135" i="4"/>
  <c r="V125" i="4"/>
  <c r="V22" i="4"/>
  <c r="W127" i="4"/>
  <c r="W128" i="4"/>
  <c r="W129" i="4"/>
  <c r="W130" i="4"/>
  <c r="W131" i="4"/>
  <c r="W132" i="4"/>
  <c r="W133" i="4"/>
  <c r="W134" i="4"/>
  <c r="W126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48" i="4"/>
  <c r="W49" i="4"/>
  <c r="W50" i="4"/>
  <c r="W51" i="4"/>
  <c r="W52" i="4"/>
  <c r="W53" i="4"/>
  <c r="W54" i="4"/>
  <c r="W120" i="4"/>
  <c r="W121" i="4"/>
  <c r="W122" i="4"/>
  <c r="W123" i="4"/>
  <c r="W102" i="4"/>
  <c r="W55" i="4"/>
  <c r="W56" i="4"/>
  <c r="W57" i="4"/>
  <c r="W58" i="4"/>
  <c r="W59" i="4"/>
  <c r="W60" i="4"/>
  <c r="W61" i="4"/>
  <c r="W64" i="4"/>
  <c r="W65" i="4"/>
  <c r="W66" i="4"/>
  <c r="W67" i="4"/>
  <c r="W68" i="4"/>
  <c r="W69" i="4"/>
  <c r="W70" i="4"/>
  <c r="W71" i="4"/>
  <c r="W72" i="4"/>
  <c r="W63" i="4"/>
  <c r="W62" i="4"/>
  <c r="W73" i="4"/>
  <c r="W88" i="4"/>
  <c r="W89" i="4"/>
  <c r="W47" i="4"/>
  <c r="W90" i="4"/>
  <c r="W92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93" i="4"/>
  <c r="W94" i="4"/>
  <c r="W95" i="4"/>
  <c r="W96" i="4"/>
  <c r="W97" i="4"/>
  <c r="W98" i="4"/>
  <c r="W99" i="4"/>
  <c r="W24" i="4"/>
  <c r="W25" i="4"/>
  <c r="W91" i="4"/>
  <c r="W31" i="4"/>
  <c r="W33" i="4"/>
  <c r="W26" i="4"/>
  <c r="W27" i="4"/>
  <c r="W28" i="4"/>
  <c r="W29" i="4"/>
  <c r="W30" i="4"/>
  <c r="W23" i="4"/>
  <c r="W32" i="4"/>
  <c r="W34" i="4"/>
  <c r="W35" i="4"/>
  <c r="W36" i="4"/>
  <c r="W37" i="4"/>
  <c r="W38" i="4"/>
  <c r="W39" i="4"/>
  <c r="W40" i="4"/>
  <c r="W41" i="4"/>
  <c r="W42" i="4"/>
  <c r="W43" i="4"/>
  <c r="W44" i="4"/>
  <c r="X6" i="4"/>
  <c r="X139" i="4" s="1"/>
  <c r="V9" i="4"/>
  <c r="V101" i="4"/>
  <c r="V46" i="4"/>
  <c r="W139" i="10" l="1"/>
  <c r="W137" i="10"/>
  <c r="W136" i="10"/>
  <c r="W135" i="10"/>
  <c r="W142" i="10"/>
  <c r="W141" i="10"/>
  <c r="W140" i="10"/>
  <c r="W13" i="10"/>
  <c r="W12" i="10"/>
  <c r="W20" i="10"/>
  <c r="W11" i="10"/>
  <c r="W19" i="10"/>
  <c r="W10" i="10"/>
  <c r="W18" i="10"/>
  <c r="W9" i="10"/>
  <c r="W17" i="10"/>
  <c r="W16" i="10"/>
  <c r="W15" i="10"/>
  <c r="W14" i="10"/>
  <c r="X136" i="4"/>
  <c r="X137" i="4"/>
  <c r="X138" i="4"/>
  <c r="X140" i="4"/>
  <c r="X141" i="4"/>
  <c r="X142" i="4"/>
  <c r="X143" i="4"/>
  <c r="X10" i="4"/>
  <c r="X11" i="4"/>
  <c r="X12" i="4"/>
  <c r="X13" i="4"/>
  <c r="X14" i="4"/>
  <c r="X15" i="4"/>
  <c r="X16" i="4"/>
  <c r="X17" i="4"/>
  <c r="X18" i="4"/>
  <c r="X19" i="4"/>
  <c r="X21" i="4"/>
  <c r="X20" i="4"/>
  <c r="L146" i="10"/>
  <c r="L147" i="10"/>
  <c r="W129" i="10"/>
  <c r="W128" i="10"/>
  <c r="W127" i="10"/>
  <c r="W126" i="10"/>
  <c r="W125" i="10"/>
  <c r="W133" i="10"/>
  <c r="W131" i="10"/>
  <c r="W132" i="10"/>
  <c r="W130" i="10"/>
  <c r="W105" i="10"/>
  <c r="W113" i="10"/>
  <c r="W121" i="10"/>
  <c r="W104" i="10"/>
  <c r="W112" i="10"/>
  <c r="W120" i="10"/>
  <c r="W103" i="10"/>
  <c r="W111" i="10"/>
  <c r="W119" i="10"/>
  <c r="W102" i="10"/>
  <c r="W110" i="10"/>
  <c r="W118" i="10"/>
  <c r="W101" i="10"/>
  <c r="W109" i="10"/>
  <c r="W117" i="10"/>
  <c r="W108" i="10"/>
  <c r="W116" i="10"/>
  <c r="W107" i="10"/>
  <c r="W115" i="10"/>
  <c r="W122" i="10"/>
  <c r="W114" i="10"/>
  <c r="W106" i="10"/>
  <c r="W50" i="10"/>
  <c r="W58" i="10"/>
  <c r="W66" i="10"/>
  <c r="W49" i="10"/>
  <c r="W57" i="10"/>
  <c r="W65" i="10"/>
  <c r="W48" i="10"/>
  <c r="W47" i="10"/>
  <c r="W55" i="10"/>
  <c r="W46" i="10"/>
  <c r="W54" i="10"/>
  <c r="W62" i="10"/>
  <c r="W53" i="10"/>
  <c r="W61" i="10"/>
  <c r="W52" i="10"/>
  <c r="W60" i="10"/>
  <c r="W72" i="10"/>
  <c r="W71" i="10"/>
  <c r="W67" i="10"/>
  <c r="W70" i="10"/>
  <c r="W56" i="10"/>
  <c r="W69" i="10"/>
  <c r="W77" i="10"/>
  <c r="W63" i="10"/>
  <c r="W68" i="10"/>
  <c r="W76" i="10"/>
  <c r="W51" i="10"/>
  <c r="W59" i="10"/>
  <c r="W75" i="10"/>
  <c r="W83" i="10"/>
  <c r="W64" i="10"/>
  <c r="W73" i="10"/>
  <c r="W81" i="10"/>
  <c r="W74" i="10"/>
  <c r="W85" i="10"/>
  <c r="W93" i="10"/>
  <c r="W87" i="10"/>
  <c r="W79" i="10"/>
  <c r="W84" i="10"/>
  <c r="W92" i="10"/>
  <c r="W91" i="10"/>
  <c r="W78" i="10"/>
  <c r="W82" i="10"/>
  <c r="W90" i="10"/>
  <c r="W98" i="10"/>
  <c r="W80" i="10"/>
  <c r="W89" i="10"/>
  <c r="W97" i="10"/>
  <c r="W88" i="10"/>
  <c r="W96" i="10"/>
  <c r="W86" i="10"/>
  <c r="W94" i="10"/>
  <c r="W95" i="10"/>
  <c r="W23" i="10"/>
  <c r="W27" i="10"/>
  <c r="W31" i="10"/>
  <c r="W35" i="10"/>
  <c r="W39" i="10"/>
  <c r="W43" i="10"/>
  <c r="W22" i="10"/>
  <c r="W26" i="10"/>
  <c r="W30" i="10"/>
  <c r="W34" i="10"/>
  <c r="W38" i="10"/>
  <c r="W42" i="10"/>
  <c r="W25" i="10"/>
  <c r="W29" i="10"/>
  <c r="W33" i="10"/>
  <c r="W37" i="10"/>
  <c r="W41" i="10"/>
  <c r="W40" i="10"/>
  <c r="W36" i="10"/>
  <c r="W32" i="10"/>
  <c r="W28" i="10"/>
  <c r="W24" i="10"/>
  <c r="X6" i="10"/>
  <c r="X138" i="10" s="1"/>
  <c r="L143" i="10"/>
  <c r="L148" i="10" s="1"/>
  <c r="W135" i="4"/>
  <c r="W125" i="4"/>
  <c r="V144" i="4"/>
  <c r="V146" i="4" s="1"/>
  <c r="W101" i="4"/>
  <c r="W9" i="4"/>
  <c r="X127" i="4"/>
  <c r="X128" i="4"/>
  <c r="X129" i="4"/>
  <c r="X130" i="4"/>
  <c r="X131" i="4"/>
  <c r="X132" i="4"/>
  <c r="X133" i="4"/>
  <c r="X134" i="4"/>
  <c r="X126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20" i="4"/>
  <c r="X121" i="4"/>
  <c r="X122" i="4"/>
  <c r="X123" i="4"/>
  <c r="X119" i="4"/>
  <c r="X48" i="4"/>
  <c r="X49" i="4"/>
  <c r="X50" i="4"/>
  <c r="X51" i="4"/>
  <c r="X52" i="4"/>
  <c r="X102" i="4"/>
  <c r="X55" i="4"/>
  <c r="X56" i="4"/>
  <c r="X57" i="4"/>
  <c r="X58" i="4"/>
  <c r="X59" i="4"/>
  <c r="X60" i="4"/>
  <c r="X61" i="4"/>
  <c r="X53" i="4"/>
  <c r="X54" i="4"/>
  <c r="X62" i="4"/>
  <c r="X64" i="4"/>
  <c r="X65" i="4"/>
  <c r="X66" i="4"/>
  <c r="X67" i="4"/>
  <c r="X68" i="4"/>
  <c r="X69" i="4"/>
  <c r="X70" i="4"/>
  <c r="X71" i="4"/>
  <c r="X72" i="4"/>
  <c r="X73" i="4"/>
  <c r="X6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47" i="4"/>
  <c r="X92" i="4"/>
  <c r="X34" i="4"/>
  <c r="X35" i="4"/>
  <c r="X36" i="4"/>
  <c r="X37" i="4"/>
  <c r="X38" i="4"/>
  <c r="X39" i="4"/>
  <c r="X40" i="4"/>
  <c r="X41" i="4"/>
  <c r="X42" i="4"/>
  <c r="X43" i="4"/>
  <c r="X44" i="4"/>
  <c r="X31" i="4"/>
  <c r="X33" i="4"/>
  <c r="X93" i="4"/>
  <c r="X94" i="4"/>
  <c r="X95" i="4"/>
  <c r="X96" i="4"/>
  <c r="X97" i="4"/>
  <c r="X98" i="4"/>
  <c r="X99" i="4"/>
  <c r="X24" i="4"/>
  <c r="X25" i="4"/>
  <c r="X28" i="4"/>
  <c r="X30" i="4"/>
  <c r="X23" i="4"/>
  <c r="X26" i="4"/>
  <c r="X32" i="4"/>
  <c r="Y6" i="4"/>
  <c r="Y139" i="4" s="1"/>
  <c r="X27" i="4"/>
  <c r="X29" i="4"/>
  <c r="W22" i="4"/>
  <c r="W46" i="4"/>
  <c r="X140" i="10" l="1"/>
  <c r="X139" i="10"/>
  <c r="X137" i="10"/>
  <c r="X136" i="10"/>
  <c r="X135" i="10"/>
  <c r="X142" i="10"/>
  <c r="X141" i="10"/>
  <c r="X14" i="10"/>
  <c r="X13" i="10"/>
  <c r="X12" i="10"/>
  <c r="X20" i="10"/>
  <c r="X11" i="10"/>
  <c r="X19" i="10"/>
  <c r="X10" i="10"/>
  <c r="X18" i="10"/>
  <c r="X9" i="10"/>
  <c r="X17" i="10"/>
  <c r="X16" i="10"/>
  <c r="X15" i="10"/>
  <c r="Y136" i="4"/>
  <c r="Y137" i="4"/>
  <c r="Y138" i="4"/>
  <c r="Y140" i="4"/>
  <c r="Y141" i="4"/>
  <c r="Y142" i="4"/>
  <c r="Y143" i="4"/>
  <c r="Y10" i="4"/>
  <c r="Y21" i="4"/>
  <c r="Y11" i="4"/>
  <c r="Y12" i="4"/>
  <c r="Y13" i="4"/>
  <c r="Y14" i="4"/>
  <c r="Y15" i="4"/>
  <c r="Y16" i="4"/>
  <c r="Y17" i="4"/>
  <c r="Y18" i="4"/>
  <c r="Y19" i="4"/>
  <c r="Y20" i="4"/>
  <c r="X130" i="10"/>
  <c r="X129" i="10"/>
  <c r="X128" i="10"/>
  <c r="X132" i="10"/>
  <c r="X127" i="10"/>
  <c r="X126" i="10"/>
  <c r="X125" i="10"/>
  <c r="X133" i="10"/>
  <c r="X131" i="10"/>
  <c r="X106" i="10"/>
  <c r="X114" i="10"/>
  <c r="X122" i="10"/>
  <c r="X105" i="10"/>
  <c r="X113" i="10"/>
  <c r="X121" i="10"/>
  <c r="X104" i="10"/>
  <c r="X112" i="10"/>
  <c r="X120" i="10"/>
  <c r="X103" i="10"/>
  <c r="X111" i="10"/>
  <c r="X119" i="10"/>
  <c r="X102" i="10"/>
  <c r="X110" i="10"/>
  <c r="X118" i="10"/>
  <c r="X101" i="10"/>
  <c r="X109" i="10"/>
  <c r="X117" i="10"/>
  <c r="X108" i="10"/>
  <c r="X116" i="10"/>
  <c r="X115" i="10"/>
  <c r="X107" i="10"/>
  <c r="X51" i="10"/>
  <c r="X59" i="10"/>
  <c r="X67" i="10"/>
  <c r="X50" i="10"/>
  <c r="X58" i="10"/>
  <c r="X66" i="10"/>
  <c r="X49" i="10"/>
  <c r="X48" i="10"/>
  <c r="X56" i="10"/>
  <c r="X47" i="10"/>
  <c r="X55" i="10"/>
  <c r="X63" i="10"/>
  <c r="X46" i="10"/>
  <c r="X54" i="10"/>
  <c r="X62" i="10"/>
  <c r="X53" i="10"/>
  <c r="X61" i="10"/>
  <c r="X64" i="10"/>
  <c r="X73" i="10"/>
  <c r="X60" i="10"/>
  <c r="X72" i="10"/>
  <c r="X71" i="10"/>
  <c r="X57" i="10"/>
  <c r="X65" i="10"/>
  <c r="X70" i="10"/>
  <c r="X78" i="10"/>
  <c r="X52" i="10"/>
  <c r="X69" i="10"/>
  <c r="X77" i="10"/>
  <c r="X68" i="10"/>
  <c r="X76" i="10"/>
  <c r="X74" i="10"/>
  <c r="X82" i="10"/>
  <c r="X81" i="10"/>
  <c r="X86" i="10"/>
  <c r="X94" i="10"/>
  <c r="X85" i="10"/>
  <c r="X93" i="10"/>
  <c r="X79" i="10"/>
  <c r="X84" i="10"/>
  <c r="X92" i="10"/>
  <c r="X91" i="10"/>
  <c r="X75" i="10"/>
  <c r="X90" i="10"/>
  <c r="X98" i="10"/>
  <c r="X80" i="10"/>
  <c r="X89" i="10"/>
  <c r="X97" i="10"/>
  <c r="X83" i="10"/>
  <c r="X87" i="10"/>
  <c r="X95" i="10"/>
  <c r="X88" i="10"/>
  <c r="X96" i="10"/>
  <c r="X24" i="10"/>
  <c r="X28" i="10"/>
  <c r="X32" i="10"/>
  <c r="X36" i="10"/>
  <c r="X40" i="10"/>
  <c r="X23" i="10"/>
  <c r="X27" i="10"/>
  <c r="X31" i="10"/>
  <c r="X35" i="10"/>
  <c r="X39" i="10"/>
  <c r="X43" i="10"/>
  <c r="X22" i="10"/>
  <c r="X26" i="10"/>
  <c r="X30" i="10"/>
  <c r="X34" i="10"/>
  <c r="X38" i="10"/>
  <c r="X42" i="10"/>
  <c r="X25" i="10"/>
  <c r="X29" i="10"/>
  <c r="X33" i="10"/>
  <c r="X37" i="10"/>
  <c r="X41" i="10"/>
  <c r="Y6" i="10"/>
  <c r="Y138" i="10" s="1"/>
  <c r="M134" i="10"/>
  <c r="M100" i="10"/>
  <c r="M124" i="10"/>
  <c r="M45" i="10"/>
  <c r="M8" i="10"/>
  <c r="M21" i="10"/>
  <c r="X135" i="4"/>
  <c r="X125" i="4"/>
  <c r="W144" i="4"/>
  <c r="W146" i="4" s="1"/>
  <c r="X22" i="4"/>
  <c r="X46" i="4"/>
  <c r="X101" i="4"/>
  <c r="Y126" i="4"/>
  <c r="Y127" i="4"/>
  <c r="Y128" i="4"/>
  <c r="Y129" i="4"/>
  <c r="Y130" i="4"/>
  <c r="Y131" i="4"/>
  <c r="Y132" i="4"/>
  <c r="Y133" i="4"/>
  <c r="Y134" i="4"/>
  <c r="Y111" i="4"/>
  <c r="Y112" i="4"/>
  <c r="Y113" i="4"/>
  <c r="Y114" i="4"/>
  <c r="Y115" i="4"/>
  <c r="Y116" i="4"/>
  <c r="Y117" i="4"/>
  <c r="Y118" i="4"/>
  <c r="Y103" i="4"/>
  <c r="Y106" i="4"/>
  <c r="Y120" i="4"/>
  <c r="Y121" i="4"/>
  <c r="Y122" i="4"/>
  <c r="Y123" i="4"/>
  <c r="Y109" i="4"/>
  <c r="Y104" i="4"/>
  <c r="Y119" i="4"/>
  <c r="Y107" i="4"/>
  <c r="Y110" i="4"/>
  <c r="Y105" i="4"/>
  <c r="Y108" i="4"/>
  <c r="Y48" i="4"/>
  <c r="Y49" i="4"/>
  <c r="Y50" i="4"/>
  <c r="Y51" i="4"/>
  <c r="Y52" i="4"/>
  <c r="Y53" i="4"/>
  <c r="Y54" i="4"/>
  <c r="Y55" i="4"/>
  <c r="Y102" i="4"/>
  <c r="Y56" i="4"/>
  <c r="Y57" i="4"/>
  <c r="Y58" i="4"/>
  <c r="Y59" i="4"/>
  <c r="Y60" i="4"/>
  <c r="Y61" i="4"/>
  <c r="Y62" i="4"/>
  <c r="Y64" i="4"/>
  <c r="Y65" i="4"/>
  <c r="Y66" i="4"/>
  <c r="Y67" i="4"/>
  <c r="Y68" i="4"/>
  <c r="Y69" i="4"/>
  <c r="Y70" i="4"/>
  <c r="Y71" i="4"/>
  <c r="Y6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73" i="4"/>
  <c r="Y72" i="4"/>
  <c r="Y93" i="4"/>
  <c r="Y94" i="4"/>
  <c r="Y95" i="4"/>
  <c r="Y96" i="4"/>
  <c r="Y97" i="4"/>
  <c r="Y98" i="4"/>
  <c r="Y99" i="4"/>
  <c r="Y24" i="4"/>
  <c r="Y25" i="4"/>
  <c r="Y26" i="4"/>
  <c r="Y27" i="4"/>
  <c r="Y28" i="4"/>
  <c r="Y29" i="4"/>
  <c r="Y30" i="4"/>
  <c r="Y47" i="4"/>
  <c r="Y32" i="4"/>
  <c r="Y34" i="4"/>
  <c r="Y35" i="4"/>
  <c r="Y36" i="4"/>
  <c r="Y37" i="4"/>
  <c r="Y38" i="4"/>
  <c r="Y39" i="4"/>
  <c r="Y40" i="4"/>
  <c r="Y41" i="4"/>
  <c r="Y42" i="4"/>
  <c r="Y43" i="4"/>
  <c r="Y44" i="4"/>
  <c r="Y23" i="4"/>
  <c r="Y31" i="4"/>
  <c r="Y33" i="4"/>
  <c r="Z6" i="4"/>
  <c r="Z139" i="4" s="1"/>
  <c r="X9" i="4"/>
  <c r="Y141" i="10" l="1"/>
  <c r="Y140" i="10"/>
  <c r="Y139" i="10"/>
  <c r="Y137" i="10"/>
  <c r="Y136" i="10"/>
  <c r="Y135" i="10"/>
  <c r="Y142" i="10"/>
  <c r="Y15" i="10"/>
  <c r="Y14" i="10"/>
  <c r="Y13" i="10"/>
  <c r="Y12" i="10"/>
  <c r="Y20" i="10"/>
  <c r="Y11" i="10"/>
  <c r="Y19" i="10"/>
  <c r="Y10" i="10"/>
  <c r="Y18" i="10"/>
  <c r="Y9" i="10"/>
  <c r="Y17" i="10"/>
  <c r="Y16" i="10"/>
  <c r="Z136" i="4"/>
  <c r="Z137" i="4"/>
  <c r="Z138" i="4"/>
  <c r="Z140" i="4"/>
  <c r="Z141" i="4"/>
  <c r="Z142" i="4"/>
  <c r="Z143" i="4"/>
  <c r="Z10" i="4"/>
  <c r="Z11" i="4"/>
  <c r="Z12" i="4"/>
  <c r="Z13" i="4"/>
  <c r="Z14" i="4"/>
  <c r="Z15" i="4"/>
  <c r="Z16" i="4"/>
  <c r="Z17" i="4"/>
  <c r="Z18" i="4"/>
  <c r="Z19" i="4"/>
  <c r="Z20" i="4"/>
  <c r="Z21" i="4"/>
  <c r="M146" i="10"/>
  <c r="M147" i="10"/>
  <c r="Y131" i="10"/>
  <c r="Y130" i="10"/>
  <c r="Y129" i="10"/>
  <c r="Y125" i="10"/>
  <c r="Y128" i="10"/>
  <c r="Y127" i="10"/>
  <c r="Y133" i="10"/>
  <c r="Y126" i="10"/>
  <c r="Y132" i="10"/>
  <c r="Y107" i="10"/>
  <c r="Y115" i="10"/>
  <c r="Y106" i="10"/>
  <c r="Y114" i="10"/>
  <c r="Y122" i="10"/>
  <c r="Y105" i="10"/>
  <c r="Y113" i="10"/>
  <c r="Y121" i="10"/>
  <c r="Y104" i="10"/>
  <c r="Y112" i="10"/>
  <c r="Y120" i="10"/>
  <c r="Y103" i="10"/>
  <c r="Y111" i="10"/>
  <c r="Y119" i="10"/>
  <c r="Y102" i="10"/>
  <c r="Y110" i="10"/>
  <c r="Y118" i="10"/>
  <c r="Y101" i="10"/>
  <c r="Y109" i="10"/>
  <c r="Y117" i="10"/>
  <c r="Y116" i="10"/>
  <c r="Y108" i="10"/>
  <c r="Y52" i="10"/>
  <c r="Y60" i="10"/>
  <c r="Y51" i="10"/>
  <c r="Y59" i="10"/>
  <c r="Y67" i="10"/>
  <c r="Y50" i="10"/>
  <c r="Y49" i="10"/>
  <c r="Y57" i="10"/>
  <c r="Y48" i="10"/>
  <c r="Y56" i="10"/>
  <c r="Y64" i="10"/>
  <c r="Y47" i="10"/>
  <c r="Y55" i="10"/>
  <c r="Y63" i="10"/>
  <c r="Y46" i="10"/>
  <c r="Y54" i="10"/>
  <c r="Y62" i="10"/>
  <c r="Y74" i="10"/>
  <c r="Y73" i="10"/>
  <c r="Y72" i="10"/>
  <c r="Y58" i="10"/>
  <c r="Y71" i="10"/>
  <c r="Y79" i="10"/>
  <c r="Y53" i="10"/>
  <c r="Y65" i="10"/>
  <c r="Y70" i="10"/>
  <c r="Y78" i="10"/>
  <c r="Y61" i="10"/>
  <c r="Y69" i="10"/>
  <c r="Y77" i="10"/>
  <c r="Y66" i="10"/>
  <c r="Y75" i="10"/>
  <c r="Y83" i="10"/>
  <c r="Y76" i="10"/>
  <c r="Y87" i="10"/>
  <c r="Y95" i="10"/>
  <c r="Y89" i="10"/>
  <c r="Y68" i="10"/>
  <c r="Y81" i="10"/>
  <c r="Y86" i="10"/>
  <c r="Y94" i="10"/>
  <c r="Y85" i="10"/>
  <c r="Y93" i="10"/>
  <c r="Y84" i="10"/>
  <c r="Y92" i="10"/>
  <c r="Y82" i="10"/>
  <c r="Y91" i="10"/>
  <c r="Y90" i="10"/>
  <c r="Y98" i="10"/>
  <c r="Y80" i="10"/>
  <c r="Y88" i="10"/>
  <c r="Y96" i="10"/>
  <c r="Y97" i="10"/>
  <c r="Y24" i="10"/>
  <c r="Y28" i="10"/>
  <c r="Y32" i="10"/>
  <c r="Y36" i="10"/>
  <c r="Y40" i="10"/>
  <c r="Y23" i="10"/>
  <c r="Y27" i="10"/>
  <c r="Y31" i="10"/>
  <c r="Y35" i="10"/>
  <c r="Y39" i="10"/>
  <c r="Y43" i="10"/>
  <c r="Y22" i="10"/>
  <c r="Y26" i="10"/>
  <c r="Y30" i="10"/>
  <c r="Y34" i="10"/>
  <c r="Y38" i="10"/>
  <c r="Y42" i="10"/>
  <c r="Y29" i="10"/>
  <c r="Y37" i="10"/>
  <c r="Y25" i="10"/>
  <c r="Y33" i="10"/>
  <c r="Y41" i="10"/>
  <c r="Z6" i="10"/>
  <c r="Z138" i="10" s="1"/>
  <c r="M143" i="10"/>
  <c r="M148" i="10" s="1"/>
  <c r="Y135" i="4"/>
  <c r="Y125" i="4"/>
  <c r="X144" i="4"/>
  <c r="X146" i="4" s="1"/>
  <c r="Z127" i="4"/>
  <c r="Z128" i="4"/>
  <c r="Z129" i="4"/>
  <c r="Z130" i="4"/>
  <c r="Z131" i="4"/>
  <c r="Z132" i="4"/>
  <c r="Z133" i="4"/>
  <c r="Z134" i="4"/>
  <c r="Z103" i="4"/>
  <c r="Z104" i="4"/>
  <c r="Z105" i="4"/>
  <c r="Z106" i="4"/>
  <c r="Z107" i="4"/>
  <c r="Z108" i="4"/>
  <c r="Z109" i="4"/>
  <c r="Z126" i="4"/>
  <c r="Z110" i="4"/>
  <c r="Z118" i="4"/>
  <c r="Z120" i="4"/>
  <c r="Z121" i="4"/>
  <c r="Z122" i="4"/>
  <c r="Z123" i="4"/>
  <c r="Z115" i="4"/>
  <c r="Z116" i="4"/>
  <c r="Z117" i="4"/>
  <c r="Z119" i="4"/>
  <c r="Z112" i="4"/>
  <c r="Z113" i="4"/>
  <c r="Z102" i="4"/>
  <c r="Z48" i="4"/>
  <c r="Z49" i="4"/>
  <c r="Z50" i="4"/>
  <c r="Z51" i="4"/>
  <c r="Z52" i="4"/>
  <c r="Z53" i="4"/>
  <c r="Z54" i="4"/>
  <c r="Z55" i="4"/>
  <c r="Z111" i="4"/>
  <c r="Z114" i="4"/>
  <c r="Z56" i="4"/>
  <c r="Z57" i="4"/>
  <c r="Z58" i="4"/>
  <c r="Z59" i="4"/>
  <c r="Z60" i="4"/>
  <c r="Z61" i="4"/>
  <c r="Z62" i="4"/>
  <c r="Z64" i="4"/>
  <c r="Z65" i="4"/>
  <c r="Z66" i="4"/>
  <c r="Z67" i="4"/>
  <c r="Z68" i="4"/>
  <c r="Z69" i="4"/>
  <c r="Z70" i="4"/>
  <c r="Z71" i="4"/>
  <c r="Z6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73" i="4"/>
  <c r="Z91" i="4"/>
  <c r="Z47" i="4"/>
  <c r="Z93" i="4"/>
  <c r="Z94" i="4"/>
  <c r="Z95" i="4"/>
  <c r="Z96" i="4"/>
  <c r="Z97" i="4"/>
  <c r="Z98" i="4"/>
  <c r="Z99" i="4"/>
  <c r="Z24" i="4"/>
  <c r="Z25" i="4"/>
  <c r="Z26" i="4"/>
  <c r="Z27" i="4"/>
  <c r="Z28" i="4"/>
  <c r="Z29" i="4"/>
  <c r="Z30" i="4"/>
  <c r="Z31" i="4"/>
  <c r="Z32" i="4"/>
  <c r="Z33" i="4"/>
  <c r="Z88" i="4"/>
  <c r="Z89" i="4"/>
  <c r="Z72" i="4"/>
  <c r="Z90" i="4"/>
  <c r="Z92" i="4"/>
  <c r="Z23" i="4"/>
  <c r="Z34" i="4"/>
  <c r="Z35" i="4"/>
  <c r="Z36" i="4"/>
  <c r="Z37" i="4"/>
  <c r="Z38" i="4"/>
  <c r="Z39" i="4"/>
  <c r="Z40" i="4"/>
  <c r="Z41" i="4"/>
  <c r="Z42" i="4"/>
  <c r="Z43" i="4"/>
  <c r="Z44" i="4"/>
  <c r="AA6" i="4"/>
  <c r="AA139" i="4" s="1"/>
  <c r="Y46" i="4"/>
  <c r="Y101" i="4"/>
  <c r="Y9" i="4"/>
  <c r="Y22" i="4"/>
  <c r="Z142" i="10" l="1"/>
  <c r="Z141" i="10"/>
  <c r="Z140" i="10"/>
  <c r="Z139" i="10"/>
  <c r="Z137" i="10"/>
  <c r="Z136" i="10"/>
  <c r="Z135" i="10"/>
  <c r="Z16" i="10"/>
  <c r="Z15" i="10"/>
  <c r="Z14" i="10"/>
  <c r="Z13" i="10"/>
  <c r="Z12" i="10"/>
  <c r="Z20" i="10"/>
  <c r="Z11" i="10"/>
  <c r="Z19" i="10"/>
  <c r="Z10" i="10"/>
  <c r="Z18" i="10"/>
  <c r="Z9" i="10"/>
  <c r="Z17" i="10"/>
  <c r="AA136" i="4"/>
  <c r="AA137" i="4"/>
  <c r="AA138" i="4"/>
  <c r="AA140" i="4"/>
  <c r="AA141" i="4"/>
  <c r="AA142" i="4"/>
  <c r="AA143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Z132" i="10"/>
  <c r="Z131" i="10"/>
  <c r="Z130" i="10"/>
  <c r="Z129" i="10"/>
  <c r="Z128" i="10"/>
  <c r="Z127" i="10"/>
  <c r="Z125" i="10"/>
  <c r="Z133" i="10"/>
  <c r="Z126" i="10"/>
  <c r="Z108" i="10"/>
  <c r="Z116" i="10"/>
  <c r="Z107" i="10"/>
  <c r="Z115" i="10"/>
  <c r="Z106" i="10"/>
  <c r="Z114" i="10"/>
  <c r="Z122" i="10"/>
  <c r="Z105" i="10"/>
  <c r="Z113" i="10"/>
  <c r="Z121" i="10"/>
  <c r="Z104" i="10"/>
  <c r="Z112" i="10"/>
  <c r="Z120" i="10"/>
  <c r="Z103" i="10"/>
  <c r="Z111" i="10"/>
  <c r="Z119" i="10"/>
  <c r="Z102" i="10"/>
  <c r="Z110" i="10"/>
  <c r="Z118" i="10"/>
  <c r="Z117" i="10"/>
  <c r="Z109" i="10"/>
  <c r="Z101" i="10"/>
  <c r="Z53" i="10"/>
  <c r="Z61" i="10"/>
  <c r="Z52" i="10"/>
  <c r="Z60" i="10"/>
  <c r="Z51" i="10"/>
  <c r="Z50" i="10"/>
  <c r="Z58" i="10"/>
  <c r="Z49" i="10"/>
  <c r="Z57" i="10"/>
  <c r="Z65" i="10"/>
  <c r="Z48" i="10"/>
  <c r="Z56" i="10"/>
  <c r="Z64" i="10"/>
  <c r="Z47" i="10"/>
  <c r="Z55" i="10"/>
  <c r="Z63" i="10"/>
  <c r="Z66" i="10"/>
  <c r="Z75" i="10"/>
  <c r="Z62" i="10"/>
  <c r="Z74" i="10"/>
  <c r="Z46" i="10"/>
  <c r="Z73" i="10"/>
  <c r="Z67" i="10"/>
  <c r="Z72" i="10"/>
  <c r="Z80" i="10"/>
  <c r="Z54" i="10"/>
  <c r="Z71" i="10"/>
  <c r="Z70" i="10"/>
  <c r="Z78" i="10"/>
  <c r="Z68" i="10"/>
  <c r="Z76" i="10"/>
  <c r="Z77" i="10"/>
  <c r="Z83" i="10"/>
  <c r="Z88" i="10"/>
  <c r="Z96" i="10"/>
  <c r="Z87" i="10"/>
  <c r="Z95" i="10"/>
  <c r="Z59" i="10"/>
  <c r="Z81" i="10"/>
  <c r="Z86" i="10"/>
  <c r="Z94" i="10"/>
  <c r="Z79" i="10"/>
  <c r="Z85" i="10"/>
  <c r="Z93" i="10"/>
  <c r="Z84" i="10"/>
  <c r="Z92" i="10"/>
  <c r="Z69" i="10"/>
  <c r="Z82" i="10"/>
  <c r="Z91" i="10"/>
  <c r="Z89" i="10"/>
  <c r="Z97" i="10"/>
  <c r="Z90" i="10"/>
  <c r="Z98" i="10"/>
  <c r="Z25" i="10"/>
  <c r="Z29" i="10"/>
  <c r="Z33" i="10"/>
  <c r="Z37" i="10"/>
  <c r="Z41" i="10"/>
  <c r="Z24" i="10"/>
  <c r="Z28" i="10"/>
  <c r="Z32" i="10"/>
  <c r="Z36" i="10"/>
  <c r="Z40" i="10"/>
  <c r="Z23" i="10"/>
  <c r="Z27" i="10"/>
  <c r="Z31" i="10"/>
  <c r="Z35" i="10"/>
  <c r="Z39" i="10"/>
  <c r="Z43" i="10"/>
  <c r="Z22" i="10"/>
  <c r="Z26" i="10"/>
  <c r="Z30" i="10"/>
  <c r="Z34" i="10"/>
  <c r="Z38" i="10"/>
  <c r="Z42" i="10"/>
  <c r="AA6" i="10"/>
  <c r="AA138" i="10" s="1"/>
  <c r="N8" i="10"/>
  <c r="N45" i="10"/>
  <c r="N134" i="10"/>
  <c r="N100" i="10"/>
  <c r="N21" i="10"/>
  <c r="N124" i="10"/>
  <c r="Z125" i="4"/>
  <c r="Z135" i="4"/>
  <c r="Y144" i="4"/>
  <c r="Y146" i="4" s="1"/>
  <c r="Z46" i="4"/>
  <c r="Z22" i="4"/>
  <c r="Z101" i="4"/>
  <c r="Z9" i="4"/>
  <c r="AA127" i="4"/>
  <c r="AA128" i="4"/>
  <c r="AA129" i="4"/>
  <c r="AA130" i="4"/>
  <c r="AA131" i="4"/>
  <c r="AA132" i="4"/>
  <c r="AA133" i="4"/>
  <c r="AA134" i="4"/>
  <c r="AA103" i="4"/>
  <c r="AA104" i="4"/>
  <c r="AA105" i="4"/>
  <c r="AA106" i="4"/>
  <c r="AA107" i="4"/>
  <c r="AA108" i="4"/>
  <c r="AA109" i="4"/>
  <c r="AA110" i="4"/>
  <c r="AA126" i="4"/>
  <c r="AA111" i="4"/>
  <c r="AA112" i="4"/>
  <c r="AA113" i="4"/>
  <c r="AA114" i="4"/>
  <c r="AA118" i="4"/>
  <c r="AA120" i="4"/>
  <c r="AA121" i="4"/>
  <c r="AA122" i="4"/>
  <c r="AA123" i="4"/>
  <c r="AA115" i="4"/>
  <c r="AA116" i="4"/>
  <c r="AA117" i="4"/>
  <c r="AA119" i="4"/>
  <c r="AA102" i="4"/>
  <c r="AA51" i="4"/>
  <c r="AA52" i="4"/>
  <c r="AA55" i="4"/>
  <c r="AA48" i="4"/>
  <c r="AA49" i="4"/>
  <c r="AA50" i="4"/>
  <c r="AA53" i="4"/>
  <c r="AA54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1" i="4"/>
  <c r="AA93" i="4"/>
  <c r="AA94" i="4"/>
  <c r="AA95" i="4"/>
  <c r="AA96" i="4"/>
  <c r="AA97" i="4"/>
  <c r="AA98" i="4"/>
  <c r="AA99" i="4"/>
  <c r="AA24" i="4"/>
  <c r="AA25" i="4"/>
  <c r="AA26" i="4"/>
  <c r="AA27" i="4"/>
  <c r="AA28" i="4"/>
  <c r="AA29" i="4"/>
  <c r="AA90" i="4"/>
  <c r="AA73" i="4"/>
  <c r="AA32" i="4"/>
  <c r="AA30" i="4"/>
  <c r="AA31" i="4"/>
  <c r="AA33" i="4"/>
  <c r="AA92" i="4"/>
  <c r="AA41" i="4"/>
  <c r="AA40" i="4"/>
  <c r="AA23" i="4"/>
  <c r="AB6" i="4"/>
  <c r="AB139" i="4" s="1"/>
  <c r="AA39" i="4"/>
  <c r="AA38" i="4"/>
  <c r="AA47" i="4"/>
  <c r="AA37" i="4"/>
  <c r="AA36" i="4"/>
  <c r="AA44" i="4"/>
  <c r="AA35" i="4"/>
  <c r="AA43" i="4"/>
  <c r="AA34" i="4"/>
  <c r="AA42" i="4"/>
  <c r="AA135" i="10" l="1"/>
  <c r="AA142" i="10"/>
  <c r="AA141" i="10"/>
  <c r="AA140" i="10"/>
  <c r="AA139" i="10"/>
  <c r="AA137" i="10"/>
  <c r="AA136" i="10"/>
  <c r="AA9" i="10"/>
  <c r="AA17" i="10"/>
  <c r="AA16" i="10"/>
  <c r="AA15" i="10"/>
  <c r="AA14" i="10"/>
  <c r="AA13" i="10"/>
  <c r="AA12" i="10"/>
  <c r="AA20" i="10"/>
  <c r="AA11" i="10"/>
  <c r="AA19" i="10"/>
  <c r="AA10" i="10"/>
  <c r="AA18" i="10"/>
  <c r="AB136" i="4"/>
  <c r="AB137" i="4"/>
  <c r="AB138" i="4"/>
  <c r="AB140" i="4"/>
  <c r="AB141" i="4"/>
  <c r="AB142" i="4"/>
  <c r="AB143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N146" i="10"/>
  <c r="N147" i="10"/>
  <c r="AA125" i="10"/>
  <c r="AA133" i="10"/>
  <c r="AA127" i="10"/>
  <c r="AA132" i="10"/>
  <c r="AA131" i="10"/>
  <c r="AA130" i="10"/>
  <c r="AA129" i="10"/>
  <c r="AA128" i="10"/>
  <c r="AA126" i="10"/>
  <c r="AA101" i="10"/>
  <c r="AA109" i="10"/>
  <c r="AA117" i="10"/>
  <c r="AA108" i="10"/>
  <c r="AA116" i="10"/>
  <c r="AA107" i="10"/>
  <c r="AA115" i="10"/>
  <c r="AA106" i="10"/>
  <c r="AA114" i="10"/>
  <c r="AA122" i="10"/>
  <c r="AA105" i="10"/>
  <c r="AA113" i="10"/>
  <c r="AA121" i="10"/>
  <c r="AA104" i="10"/>
  <c r="AA112" i="10"/>
  <c r="AA120" i="10"/>
  <c r="AA103" i="10"/>
  <c r="AA111" i="10"/>
  <c r="AA119" i="10"/>
  <c r="AA118" i="10"/>
  <c r="AA110" i="10"/>
  <c r="AA102" i="10"/>
  <c r="AA46" i="10"/>
  <c r="AA54" i="10"/>
  <c r="AA62" i="10"/>
  <c r="AA53" i="10"/>
  <c r="AA61" i="10"/>
  <c r="AA51" i="10"/>
  <c r="AA50" i="10"/>
  <c r="AA58" i="10"/>
  <c r="AA66" i="10"/>
  <c r="AA49" i="10"/>
  <c r="AA57" i="10"/>
  <c r="AA65" i="10"/>
  <c r="AA48" i="10"/>
  <c r="AA56" i="10"/>
  <c r="AA64" i="10"/>
  <c r="AA68" i="10"/>
  <c r="AA76" i="10"/>
  <c r="AA75" i="10"/>
  <c r="AA60" i="10"/>
  <c r="AA74" i="10"/>
  <c r="AA73" i="10"/>
  <c r="AA81" i="10"/>
  <c r="AA55" i="10"/>
  <c r="AA67" i="10"/>
  <c r="AA72" i="10"/>
  <c r="AA52" i="10"/>
  <c r="AA63" i="10"/>
  <c r="AA71" i="10"/>
  <c r="AA79" i="10"/>
  <c r="AA59" i="10"/>
  <c r="AA69" i="10"/>
  <c r="AA77" i="10"/>
  <c r="AA47" i="10"/>
  <c r="AA89" i="10"/>
  <c r="AA97" i="10"/>
  <c r="AA70" i="10"/>
  <c r="AA83" i="10"/>
  <c r="AA88" i="10"/>
  <c r="AA96" i="10"/>
  <c r="AA87" i="10"/>
  <c r="AA95" i="10"/>
  <c r="AA86" i="10"/>
  <c r="AA94" i="10"/>
  <c r="AA78" i="10"/>
  <c r="AA85" i="10"/>
  <c r="AA93" i="10"/>
  <c r="AA82" i="10"/>
  <c r="AA84" i="10"/>
  <c r="AA92" i="10"/>
  <c r="AA80" i="10"/>
  <c r="AA90" i="10"/>
  <c r="AA98" i="10"/>
  <c r="AA91" i="10"/>
  <c r="AA25" i="10"/>
  <c r="AA29" i="10"/>
  <c r="AA33" i="10"/>
  <c r="AA37" i="10"/>
  <c r="AA41" i="10"/>
  <c r="AA24" i="10"/>
  <c r="AA28" i="10"/>
  <c r="AA32" i="10"/>
  <c r="AA36" i="10"/>
  <c r="AA40" i="10"/>
  <c r="AA23" i="10"/>
  <c r="AA27" i="10"/>
  <c r="AA31" i="10"/>
  <c r="AA35" i="10"/>
  <c r="AA39" i="10"/>
  <c r="AA43" i="10"/>
  <c r="AA22" i="10"/>
  <c r="AA42" i="10"/>
  <c r="AA38" i="10"/>
  <c r="AA34" i="10"/>
  <c r="AA30" i="10"/>
  <c r="AA26" i="10"/>
  <c r="AB6" i="10"/>
  <c r="AB138" i="10" s="1"/>
  <c r="N143" i="10"/>
  <c r="N148" i="10" s="1"/>
  <c r="Z144" i="4"/>
  <c r="Z146" i="4" s="1"/>
  <c r="AA135" i="4"/>
  <c r="AA125" i="4"/>
  <c r="AB127" i="4"/>
  <c r="AB128" i="4"/>
  <c r="AB129" i="4"/>
  <c r="AB130" i="4"/>
  <c r="AB131" i="4"/>
  <c r="AB132" i="4"/>
  <c r="AB133" i="4"/>
  <c r="AB134" i="4"/>
  <c r="AB103" i="4"/>
  <c r="AB104" i="4"/>
  <c r="AB105" i="4"/>
  <c r="AB106" i="4"/>
  <c r="AB107" i="4"/>
  <c r="AB108" i="4"/>
  <c r="AB109" i="4"/>
  <c r="AB126" i="4"/>
  <c r="AB110" i="4"/>
  <c r="AB111" i="4"/>
  <c r="AB112" i="4"/>
  <c r="AB113" i="4"/>
  <c r="AB114" i="4"/>
  <c r="AB118" i="4"/>
  <c r="AB120" i="4"/>
  <c r="AB121" i="4"/>
  <c r="AB122" i="4"/>
  <c r="AB123" i="4"/>
  <c r="AB115" i="4"/>
  <c r="AB116" i="4"/>
  <c r="AB117" i="4"/>
  <c r="AB119" i="4"/>
  <c r="AB102" i="4"/>
  <c r="AB51" i="4"/>
  <c r="AB52" i="4"/>
  <c r="AB55" i="4"/>
  <c r="AB48" i="4"/>
  <c r="AB49" i="4"/>
  <c r="AB50" i="4"/>
  <c r="AB53" i="4"/>
  <c r="AB54" i="4"/>
  <c r="AB62" i="4"/>
  <c r="AB63" i="4"/>
  <c r="AB64" i="4"/>
  <c r="AB65" i="4"/>
  <c r="AB66" i="4"/>
  <c r="AB67" i="4"/>
  <c r="AB68" i="4"/>
  <c r="AB69" i="4"/>
  <c r="AB70" i="4"/>
  <c r="AB71" i="4"/>
  <c r="AB72" i="4"/>
  <c r="AB60" i="4"/>
  <c r="AB73" i="4"/>
  <c r="AB61" i="4"/>
  <c r="AB56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57" i="4"/>
  <c r="AB58" i="4"/>
  <c r="AB59" i="4"/>
  <c r="AB93" i="4"/>
  <c r="AB94" i="4"/>
  <c r="AB95" i="4"/>
  <c r="AB96" i="4"/>
  <c r="AB97" i="4"/>
  <c r="AB98" i="4"/>
  <c r="AB99" i="4"/>
  <c r="AB24" i="4"/>
  <c r="AB25" i="4"/>
  <c r="AB26" i="4"/>
  <c r="AB27" i="4"/>
  <c r="AB28" i="4"/>
  <c r="AB29" i="4"/>
  <c r="AB30" i="4"/>
  <c r="AB47" i="4"/>
  <c r="AB32" i="4"/>
  <c r="AB34" i="4"/>
  <c r="AB35" i="4"/>
  <c r="AB36" i="4"/>
  <c r="AB37" i="4"/>
  <c r="AB38" i="4"/>
  <c r="AB39" i="4"/>
  <c r="AB40" i="4"/>
  <c r="AB41" i="4"/>
  <c r="AB42" i="4"/>
  <c r="AB43" i="4"/>
  <c r="AB44" i="4"/>
  <c r="AB31" i="4"/>
  <c r="AB33" i="4"/>
  <c r="AB23" i="4"/>
  <c r="AC6" i="4"/>
  <c r="AC139" i="4" s="1"/>
  <c r="AA46" i="4"/>
  <c r="AA9" i="4"/>
  <c r="AA101" i="4"/>
  <c r="AA22" i="4"/>
  <c r="AB136" i="10" l="1"/>
  <c r="AB135" i="10"/>
  <c r="AB142" i="10"/>
  <c r="AB141" i="10"/>
  <c r="AB140" i="10"/>
  <c r="AB139" i="10"/>
  <c r="AB137" i="10"/>
  <c r="AB10" i="10"/>
  <c r="AB18" i="10"/>
  <c r="AB9" i="10"/>
  <c r="AB17" i="10"/>
  <c r="AB16" i="10"/>
  <c r="AB15" i="10"/>
  <c r="AB14" i="10"/>
  <c r="AB13" i="10"/>
  <c r="AB12" i="10"/>
  <c r="AB20" i="10"/>
  <c r="AB11" i="10"/>
  <c r="AB19" i="10"/>
  <c r="AC136" i="4"/>
  <c r="AC137" i="4"/>
  <c r="AC138" i="4"/>
  <c r="AC140" i="4"/>
  <c r="AC141" i="4"/>
  <c r="AC142" i="4"/>
  <c r="AC143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B126" i="10"/>
  <c r="AB128" i="10"/>
  <c r="AB125" i="10"/>
  <c r="AB133" i="10"/>
  <c r="AB132" i="10"/>
  <c r="AB131" i="10"/>
  <c r="AB130" i="10"/>
  <c r="AB129" i="10"/>
  <c r="AB127" i="10"/>
  <c r="AB102" i="10"/>
  <c r="AB110" i="10"/>
  <c r="AB118" i="10"/>
  <c r="AB101" i="10"/>
  <c r="AB109" i="10"/>
  <c r="AB117" i="10"/>
  <c r="AB108" i="10"/>
  <c r="AB116" i="10"/>
  <c r="AB107" i="10"/>
  <c r="AB115" i="10"/>
  <c r="AB106" i="10"/>
  <c r="AB114" i="10"/>
  <c r="AB122" i="10"/>
  <c r="AB105" i="10"/>
  <c r="AB113" i="10"/>
  <c r="AB121" i="10"/>
  <c r="AB104" i="10"/>
  <c r="AB112" i="10"/>
  <c r="AB120" i="10"/>
  <c r="AB119" i="10"/>
  <c r="AB111" i="10"/>
  <c r="AB103" i="10"/>
  <c r="AB47" i="10"/>
  <c r="AB55" i="10"/>
  <c r="AB63" i="10"/>
  <c r="AB46" i="10"/>
  <c r="AB54" i="10"/>
  <c r="AB62" i="10"/>
  <c r="AB52" i="10"/>
  <c r="AB51" i="10"/>
  <c r="AB59" i="10"/>
  <c r="AB67" i="10"/>
  <c r="AB50" i="10"/>
  <c r="AB58" i="10"/>
  <c r="AB66" i="10"/>
  <c r="AB49" i="10"/>
  <c r="AB57" i="10"/>
  <c r="AB65" i="10"/>
  <c r="AB69" i="10"/>
  <c r="AB77" i="10"/>
  <c r="AB64" i="10"/>
  <c r="AB68" i="10"/>
  <c r="AB76" i="10"/>
  <c r="AB48" i="10"/>
  <c r="AB75" i="10"/>
  <c r="AB60" i="10"/>
  <c r="AB74" i="10"/>
  <c r="AB82" i="10"/>
  <c r="AB56" i="10"/>
  <c r="AB73" i="10"/>
  <c r="AB53" i="10"/>
  <c r="AB72" i="10"/>
  <c r="AB80" i="10"/>
  <c r="AB70" i="10"/>
  <c r="AB78" i="10"/>
  <c r="AB90" i="10"/>
  <c r="AB98" i="10"/>
  <c r="AB89" i="10"/>
  <c r="AB97" i="10"/>
  <c r="AB83" i="10"/>
  <c r="AB88" i="10"/>
  <c r="AB96" i="10"/>
  <c r="AB81" i="10"/>
  <c r="AB87" i="10"/>
  <c r="AB95" i="10"/>
  <c r="AB84" i="10"/>
  <c r="AB79" i="10"/>
  <c r="AB86" i="10"/>
  <c r="AB94" i="10"/>
  <c r="AB61" i="10"/>
  <c r="AB71" i="10"/>
  <c r="AB85" i="10"/>
  <c r="AB93" i="10"/>
  <c r="AB91" i="10"/>
  <c r="AB92" i="10"/>
  <c r="AB22" i="10"/>
  <c r="AB26" i="10"/>
  <c r="AB30" i="10"/>
  <c r="AB34" i="10"/>
  <c r="AB38" i="10"/>
  <c r="AB42" i="10"/>
  <c r="AB25" i="10"/>
  <c r="AB29" i="10"/>
  <c r="AB33" i="10"/>
  <c r="AB37" i="10"/>
  <c r="AB41" i="10"/>
  <c r="AB24" i="10"/>
  <c r="AB28" i="10"/>
  <c r="AB32" i="10"/>
  <c r="AB36" i="10"/>
  <c r="AB40" i="10"/>
  <c r="AB23" i="10"/>
  <c r="AB27" i="10"/>
  <c r="AB31" i="10"/>
  <c r="AB35" i="10"/>
  <c r="AB39" i="10"/>
  <c r="AB43" i="10"/>
  <c r="AC6" i="10"/>
  <c r="AC138" i="10" s="1"/>
  <c r="O45" i="10"/>
  <c r="O8" i="10"/>
  <c r="O134" i="10"/>
  <c r="O21" i="10"/>
  <c r="O100" i="10"/>
  <c r="O124" i="10"/>
  <c r="AB135" i="4"/>
  <c r="AA144" i="4"/>
  <c r="AA146" i="4" s="1"/>
  <c r="AB125" i="4"/>
  <c r="AC127" i="4"/>
  <c r="AC128" i="4"/>
  <c r="AC129" i="4"/>
  <c r="AC130" i="4"/>
  <c r="AC131" i="4"/>
  <c r="AC132" i="4"/>
  <c r="AC133" i="4"/>
  <c r="AC134" i="4"/>
  <c r="AC103" i="4"/>
  <c r="AC104" i="4"/>
  <c r="AC105" i="4"/>
  <c r="AC106" i="4"/>
  <c r="AC107" i="4"/>
  <c r="AC108" i="4"/>
  <c r="AC109" i="4"/>
  <c r="AC126" i="4"/>
  <c r="AC111" i="4"/>
  <c r="AC112" i="4"/>
  <c r="AC113" i="4"/>
  <c r="AC114" i="4"/>
  <c r="AC110" i="4"/>
  <c r="AC118" i="4"/>
  <c r="AC120" i="4"/>
  <c r="AC121" i="4"/>
  <c r="AC122" i="4"/>
  <c r="AC123" i="4"/>
  <c r="AC115" i="4"/>
  <c r="AC116" i="4"/>
  <c r="AC117" i="4"/>
  <c r="AC48" i="4"/>
  <c r="AC49" i="4"/>
  <c r="AC50" i="4"/>
  <c r="AC102" i="4"/>
  <c r="AC119" i="4"/>
  <c r="AC56" i="4"/>
  <c r="AC57" i="4"/>
  <c r="AC58" i="4"/>
  <c r="AC59" i="4"/>
  <c r="AC60" i="4"/>
  <c r="AC61" i="4"/>
  <c r="AC51" i="4"/>
  <c r="AC52" i="4"/>
  <c r="AC55" i="4"/>
  <c r="AC54" i="4"/>
  <c r="AC62" i="4"/>
  <c r="AC63" i="4"/>
  <c r="AC5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24" i="4"/>
  <c r="AC25" i="4"/>
  <c r="AC26" i="4"/>
  <c r="AC27" i="4"/>
  <c r="AC28" i="4"/>
  <c r="AC29" i="4"/>
  <c r="AC30" i="4"/>
  <c r="AC31" i="4"/>
  <c r="AC47" i="4"/>
  <c r="AC34" i="4"/>
  <c r="AC35" i="4"/>
  <c r="AC36" i="4"/>
  <c r="AC37" i="4"/>
  <c r="AC38" i="4"/>
  <c r="AC39" i="4"/>
  <c r="AC40" i="4"/>
  <c r="AC41" i="4"/>
  <c r="AC42" i="4"/>
  <c r="AC43" i="4"/>
  <c r="AC44" i="4"/>
  <c r="AC23" i="4"/>
  <c r="AC33" i="4"/>
  <c r="AC32" i="4"/>
  <c r="AD6" i="4"/>
  <c r="AD139" i="4" s="1"/>
  <c r="AB101" i="4"/>
  <c r="AB46" i="4"/>
  <c r="AB9" i="4"/>
  <c r="AB22" i="4"/>
  <c r="AC137" i="10" l="1"/>
  <c r="AC136" i="10"/>
  <c r="AC135" i="10"/>
  <c r="AC142" i="10"/>
  <c r="AC141" i="10"/>
  <c r="AC140" i="10"/>
  <c r="AC139" i="10"/>
  <c r="AC11" i="10"/>
  <c r="AC19" i="10"/>
  <c r="AC10" i="10"/>
  <c r="AC18" i="10"/>
  <c r="AC9" i="10"/>
  <c r="AC17" i="10"/>
  <c r="AC16" i="10"/>
  <c r="AC15" i="10"/>
  <c r="AC14" i="10"/>
  <c r="AC13" i="10"/>
  <c r="AC12" i="10"/>
  <c r="AC20" i="10"/>
  <c r="AD136" i="4"/>
  <c r="AD137" i="4"/>
  <c r="AD138" i="4"/>
  <c r="AD140" i="4"/>
  <c r="AD141" i="4"/>
  <c r="AD142" i="4"/>
  <c r="AD143" i="4"/>
  <c r="AD10" i="4"/>
  <c r="AD11" i="4"/>
  <c r="AD12" i="4"/>
  <c r="AD13" i="4"/>
  <c r="AD14" i="4"/>
  <c r="AD15" i="4"/>
  <c r="AD16" i="4"/>
  <c r="AD17" i="4"/>
  <c r="AD18" i="4"/>
  <c r="AD19" i="4"/>
  <c r="AD21" i="4"/>
  <c r="AD20" i="4"/>
  <c r="O147" i="10"/>
  <c r="O146" i="10"/>
  <c r="AC127" i="10"/>
  <c r="AC129" i="10"/>
  <c r="AC126" i="10"/>
  <c r="AC125" i="10"/>
  <c r="AC133" i="10"/>
  <c r="AC132" i="10"/>
  <c r="AC131" i="10"/>
  <c r="AC130" i="10"/>
  <c r="AC128" i="10"/>
  <c r="AC103" i="10"/>
  <c r="AC111" i="10"/>
  <c r="AC119" i="10"/>
  <c r="AC102" i="10"/>
  <c r="AC110" i="10"/>
  <c r="AC118" i="10"/>
  <c r="AC101" i="10"/>
  <c r="AC109" i="10"/>
  <c r="AC117" i="10"/>
  <c r="AC108" i="10"/>
  <c r="AC116" i="10"/>
  <c r="AC107" i="10"/>
  <c r="AC115" i="10"/>
  <c r="AC106" i="10"/>
  <c r="AC114" i="10"/>
  <c r="AC122" i="10"/>
  <c r="AC105" i="10"/>
  <c r="AC113" i="10"/>
  <c r="AC121" i="10"/>
  <c r="AC120" i="10"/>
  <c r="AC104" i="10"/>
  <c r="AC112" i="10"/>
  <c r="AC48" i="10"/>
  <c r="AC56" i="10"/>
  <c r="AC64" i="10"/>
  <c r="AC47" i="10"/>
  <c r="AC55" i="10"/>
  <c r="AC63" i="10"/>
  <c r="AC46" i="10"/>
  <c r="AC53" i="10"/>
  <c r="AC52" i="10"/>
  <c r="AC60" i="10"/>
  <c r="AC51" i="10"/>
  <c r="AC59" i="10"/>
  <c r="AC67" i="10"/>
  <c r="AC50" i="10"/>
  <c r="AC58" i="10"/>
  <c r="AC66" i="10"/>
  <c r="AC70" i="10"/>
  <c r="AC78" i="10"/>
  <c r="AC69" i="10"/>
  <c r="AC62" i="10"/>
  <c r="AC68" i="10"/>
  <c r="AC76" i="10"/>
  <c r="AC75" i="10"/>
  <c r="AC83" i="10"/>
  <c r="AC57" i="10"/>
  <c r="AC74" i="10"/>
  <c r="AC54" i="10"/>
  <c r="AC65" i="10"/>
  <c r="AC73" i="10"/>
  <c r="AC81" i="10"/>
  <c r="AC61" i="10"/>
  <c r="AC71" i="10"/>
  <c r="AC79" i="10"/>
  <c r="AC80" i="10"/>
  <c r="AC91" i="10"/>
  <c r="AC49" i="10"/>
  <c r="AC72" i="10"/>
  <c r="AC77" i="10"/>
  <c r="AC90" i="10"/>
  <c r="AC98" i="10"/>
  <c r="AC85" i="10"/>
  <c r="AC89" i="10"/>
  <c r="AC97" i="10"/>
  <c r="AC88" i="10"/>
  <c r="AC96" i="10"/>
  <c r="AC87" i="10"/>
  <c r="AC95" i="10"/>
  <c r="AC86" i="10"/>
  <c r="AC94" i="10"/>
  <c r="AC82" i="10"/>
  <c r="AC84" i="10"/>
  <c r="AC92" i="10"/>
  <c r="AC93" i="10"/>
  <c r="AC22" i="10"/>
  <c r="AC26" i="10"/>
  <c r="AC30" i="10"/>
  <c r="AC34" i="10"/>
  <c r="AC38" i="10"/>
  <c r="AC42" i="10"/>
  <c r="AC23" i="10"/>
  <c r="AC25" i="10"/>
  <c r="AC29" i="10"/>
  <c r="AC33" i="10"/>
  <c r="AC37" i="10"/>
  <c r="AC41" i="10"/>
  <c r="AC24" i="10"/>
  <c r="AC28" i="10"/>
  <c r="AC32" i="10"/>
  <c r="AC36" i="10"/>
  <c r="AC40" i="10"/>
  <c r="AC31" i="10"/>
  <c r="AC27" i="10"/>
  <c r="AC39" i="10"/>
  <c r="AC43" i="10"/>
  <c r="AC35" i="10"/>
  <c r="AD6" i="10"/>
  <c r="AD138" i="10" s="1"/>
  <c r="O143" i="10"/>
  <c r="O148" i="10" s="1"/>
  <c r="AC135" i="4"/>
  <c r="AB144" i="4"/>
  <c r="AB146" i="4" s="1"/>
  <c r="AC125" i="4"/>
  <c r="AC22" i="4"/>
  <c r="AD127" i="4"/>
  <c r="AD128" i="4"/>
  <c r="AD129" i="4"/>
  <c r="AD130" i="4"/>
  <c r="AD131" i="4"/>
  <c r="AD132" i="4"/>
  <c r="AD133" i="4"/>
  <c r="AD134" i="4"/>
  <c r="AD126" i="4"/>
  <c r="AD103" i="4"/>
  <c r="AD104" i="4"/>
  <c r="AD105" i="4"/>
  <c r="AD106" i="4"/>
  <c r="AD107" i="4"/>
  <c r="AD108" i="4"/>
  <c r="AD109" i="4"/>
  <c r="AD111" i="4"/>
  <c r="AD112" i="4"/>
  <c r="AD113" i="4"/>
  <c r="AD114" i="4"/>
  <c r="AD115" i="4"/>
  <c r="AD116" i="4"/>
  <c r="AD117" i="4"/>
  <c r="AD118" i="4"/>
  <c r="AD119" i="4"/>
  <c r="AD110" i="4"/>
  <c r="AD120" i="4"/>
  <c r="AD121" i="4"/>
  <c r="AD122" i="4"/>
  <c r="AD123" i="4"/>
  <c r="AD102" i="4"/>
  <c r="AD48" i="4"/>
  <c r="AD49" i="4"/>
  <c r="AD50" i="4"/>
  <c r="AD53" i="4"/>
  <c r="AD54" i="4"/>
  <c r="AD56" i="4"/>
  <c r="AD57" i="4"/>
  <c r="AD58" i="4"/>
  <c r="AD59" i="4"/>
  <c r="AD60" i="4"/>
  <c r="AD61" i="4"/>
  <c r="AD62" i="4"/>
  <c r="AD63" i="4"/>
  <c r="AD51" i="4"/>
  <c r="AD52" i="4"/>
  <c r="AD55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2" i="4"/>
  <c r="AD91" i="4"/>
  <c r="AD47" i="4"/>
  <c r="AD93" i="4"/>
  <c r="AD94" i="4"/>
  <c r="AD95" i="4"/>
  <c r="AD96" i="4"/>
  <c r="AD97" i="4"/>
  <c r="AD98" i="4"/>
  <c r="AD99" i="4"/>
  <c r="AD24" i="4"/>
  <c r="AD25" i="4"/>
  <c r="AD26" i="4"/>
  <c r="AD27" i="4"/>
  <c r="AD28" i="4"/>
  <c r="AD29" i="4"/>
  <c r="AD30" i="4"/>
  <c r="AD31" i="4"/>
  <c r="AD32" i="4"/>
  <c r="AD23" i="4"/>
  <c r="AD34" i="4"/>
  <c r="AD42" i="4"/>
  <c r="AD41" i="4"/>
  <c r="AD33" i="4"/>
  <c r="AD40" i="4"/>
  <c r="AD39" i="4"/>
  <c r="AD38" i="4"/>
  <c r="AD37" i="4"/>
  <c r="AE6" i="4"/>
  <c r="AE139" i="4" s="1"/>
  <c r="AD36" i="4"/>
  <c r="AD44" i="4"/>
  <c r="AD35" i="4"/>
  <c r="AD43" i="4"/>
  <c r="AC46" i="4"/>
  <c r="AC9" i="4"/>
  <c r="AC101" i="4"/>
  <c r="AD137" i="10" l="1"/>
  <c r="AD136" i="10"/>
  <c r="AD135" i="10"/>
  <c r="AD142" i="10"/>
  <c r="AD141" i="10"/>
  <c r="AD140" i="10"/>
  <c r="AD139" i="10"/>
  <c r="AD12" i="10"/>
  <c r="AD20" i="10"/>
  <c r="AD11" i="10"/>
  <c r="AD19" i="10"/>
  <c r="AD10" i="10"/>
  <c r="AD18" i="10"/>
  <c r="AD9" i="10"/>
  <c r="AD17" i="10"/>
  <c r="AD16" i="10"/>
  <c r="AD15" i="10"/>
  <c r="AD14" i="10"/>
  <c r="AD13" i="10"/>
  <c r="AE136" i="4"/>
  <c r="AE137" i="4"/>
  <c r="AE138" i="4"/>
  <c r="AE140" i="4"/>
  <c r="AE141" i="4"/>
  <c r="AE142" i="4"/>
  <c r="AE143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D128" i="10"/>
  <c r="AD130" i="10"/>
  <c r="AD127" i="10"/>
  <c r="AD126" i="10"/>
  <c r="AD125" i="10"/>
  <c r="AD133" i="10"/>
  <c r="AD132" i="10"/>
  <c r="AD131" i="10"/>
  <c r="AD129" i="10"/>
  <c r="AD104" i="10"/>
  <c r="AD112" i="10"/>
  <c r="AD120" i="10"/>
  <c r="AD103" i="10"/>
  <c r="AD111" i="10"/>
  <c r="AD119" i="10"/>
  <c r="AD102" i="10"/>
  <c r="AD110" i="10"/>
  <c r="AD118" i="10"/>
  <c r="AD101" i="10"/>
  <c r="AD109" i="10"/>
  <c r="AD117" i="10"/>
  <c r="AD108" i="10"/>
  <c r="AD116" i="10"/>
  <c r="AD107" i="10"/>
  <c r="AD115" i="10"/>
  <c r="AD106" i="10"/>
  <c r="AD114" i="10"/>
  <c r="AD121" i="10"/>
  <c r="AD113" i="10"/>
  <c r="AD105" i="10"/>
  <c r="AD122" i="10"/>
  <c r="AD49" i="10"/>
  <c r="AD57" i="10"/>
  <c r="AD65" i="10"/>
  <c r="AD48" i="10"/>
  <c r="AD56" i="10"/>
  <c r="AD64" i="10"/>
  <c r="AD47" i="10"/>
  <c r="AD46" i="10"/>
  <c r="AD54" i="10"/>
  <c r="AD53" i="10"/>
  <c r="AD61" i="10"/>
  <c r="AD52" i="10"/>
  <c r="AD60" i="10"/>
  <c r="AD51" i="10"/>
  <c r="AD59" i="10"/>
  <c r="AD67" i="10"/>
  <c r="AD71" i="10"/>
  <c r="AD66" i="10"/>
  <c r="AD70" i="10"/>
  <c r="AD50" i="10"/>
  <c r="AD69" i="10"/>
  <c r="AD62" i="10"/>
  <c r="AD68" i="10"/>
  <c r="AD76" i="10"/>
  <c r="AD58" i="10"/>
  <c r="AD75" i="10"/>
  <c r="AD55" i="10"/>
  <c r="AD74" i="10"/>
  <c r="AD82" i="10"/>
  <c r="AD72" i="10"/>
  <c r="AD80" i="10"/>
  <c r="AD63" i="10"/>
  <c r="AD84" i="10"/>
  <c r="AD92" i="10"/>
  <c r="AD86" i="10"/>
  <c r="AD91" i="10"/>
  <c r="AD77" i="10"/>
  <c r="AD90" i="10"/>
  <c r="AD98" i="10"/>
  <c r="AD83" i="10"/>
  <c r="AD89" i="10"/>
  <c r="AD97" i="10"/>
  <c r="AD81" i="10"/>
  <c r="AD88" i="10"/>
  <c r="AD96" i="10"/>
  <c r="AD73" i="10"/>
  <c r="AD78" i="10"/>
  <c r="AD79" i="10"/>
  <c r="AD87" i="10"/>
  <c r="AD95" i="10"/>
  <c r="AD85" i="10"/>
  <c r="AD93" i="10"/>
  <c r="AD94" i="10"/>
  <c r="AD23" i="10"/>
  <c r="AD27" i="10"/>
  <c r="AD31" i="10"/>
  <c r="AD35" i="10"/>
  <c r="AD39" i="10"/>
  <c r="AD43" i="10"/>
  <c r="AD22" i="10"/>
  <c r="AD26" i="10"/>
  <c r="AD30" i="10"/>
  <c r="AD34" i="10"/>
  <c r="AD38" i="10"/>
  <c r="AD42" i="10"/>
  <c r="AD25" i="10"/>
  <c r="AD29" i="10"/>
  <c r="AD33" i="10"/>
  <c r="AD37" i="10"/>
  <c r="AD41" i="10"/>
  <c r="AD24" i="10"/>
  <c r="AD28" i="10"/>
  <c r="AD32" i="10"/>
  <c r="AD36" i="10"/>
  <c r="AD40" i="10"/>
  <c r="AE6" i="10"/>
  <c r="AE138" i="10" s="1"/>
  <c r="P134" i="10"/>
  <c r="P45" i="10"/>
  <c r="P124" i="10"/>
  <c r="P8" i="10"/>
  <c r="P100" i="10"/>
  <c r="P21" i="10"/>
  <c r="AD135" i="4"/>
  <c r="AD125" i="4"/>
  <c r="AC144" i="4"/>
  <c r="AC146" i="4" s="1"/>
  <c r="AE127" i="4"/>
  <c r="AE128" i="4"/>
  <c r="AE129" i="4"/>
  <c r="AE130" i="4"/>
  <c r="AE126" i="4"/>
  <c r="AE131" i="4"/>
  <c r="AE132" i="4"/>
  <c r="AE133" i="4"/>
  <c r="AE134" i="4"/>
  <c r="AE103" i="4"/>
  <c r="AE104" i="4"/>
  <c r="AE105" i="4"/>
  <c r="AE106" i="4"/>
  <c r="AE107" i="4"/>
  <c r="AE108" i="4"/>
  <c r="AE109" i="4"/>
  <c r="AE111" i="4"/>
  <c r="AE112" i="4"/>
  <c r="AE113" i="4"/>
  <c r="AE114" i="4"/>
  <c r="AE115" i="4"/>
  <c r="AE116" i="4"/>
  <c r="AE117" i="4"/>
  <c r="AE110" i="4"/>
  <c r="AE119" i="4"/>
  <c r="AE118" i="4"/>
  <c r="AE48" i="4"/>
  <c r="AE49" i="4"/>
  <c r="AE50" i="4"/>
  <c r="AE51" i="4"/>
  <c r="AE52" i="4"/>
  <c r="AE53" i="4"/>
  <c r="AE54" i="4"/>
  <c r="AE123" i="4"/>
  <c r="AE120" i="4"/>
  <c r="AE56" i="4"/>
  <c r="AE57" i="4"/>
  <c r="AE58" i="4"/>
  <c r="AE59" i="4"/>
  <c r="AE60" i="4"/>
  <c r="AE61" i="4"/>
  <c r="AE121" i="4"/>
  <c r="AE122" i="4"/>
  <c r="AE55" i="4"/>
  <c r="AE64" i="4"/>
  <c r="AE65" i="4"/>
  <c r="AE66" i="4"/>
  <c r="AE67" i="4"/>
  <c r="AE68" i="4"/>
  <c r="AE69" i="4"/>
  <c r="AE70" i="4"/>
  <c r="AE71" i="4"/>
  <c r="AE72" i="4"/>
  <c r="AE62" i="4"/>
  <c r="AE63" i="4"/>
  <c r="AE102" i="4"/>
  <c r="AE73" i="4"/>
  <c r="AE92" i="4"/>
  <c r="AE88" i="4"/>
  <c r="AE89" i="4"/>
  <c r="AE91" i="4"/>
  <c r="AE47" i="4"/>
  <c r="AE93" i="4"/>
  <c r="AE94" i="4"/>
  <c r="AE95" i="4"/>
  <c r="AE96" i="4"/>
  <c r="AE97" i="4"/>
  <c r="AE98" i="4"/>
  <c r="AE99" i="4"/>
  <c r="AE24" i="4"/>
  <c r="AE25" i="4"/>
  <c r="AE80" i="4"/>
  <c r="AE33" i="4"/>
  <c r="AE81" i="4"/>
  <c r="AE74" i="4"/>
  <c r="AE82" i="4"/>
  <c r="AE76" i="4"/>
  <c r="AE84" i="4"/>
  <c r="AE26" i="4"/>
  <c r="AE27" i="4"/>
  <c r="AE28" i="4"/>
  <c r="AE29" i="4"/>
  <c r="AE32" i="4"/>
  <c r="AE23" i="4"/>
  <c r="AE77" i="4"/>
  <c r="AE85" i="4"/>
  <c r="AE90" i="4"/>
  <c r="AE30" i="4"/>
  <c r="AE75" i="4"/>
  <c r="AE78" i="4"/>
  <c r="AE86" i="4"/>
  <c r="AE79" i="4"/>
  <c r="AE35" i="4"/>
  <c r="AE43" i="4"/>
  <c r="AE83" i="4"/>
  <c r="AE34" i="4"/>
  <c r="AE42" i="4"/>
  <c r="AE87" i="4"/>
  <c r="AE31" i="4"/>
  <c r="AE41" i="4"/>
  <c r="AE40" i="4"/>
  <c r="AF6" i="4"/>
  <c r="AF139" i="4" s="1"/>
  <c r="AE39" i="4"/>
  <c r="AE38" i="4"/>
  <c r="AE37" i="4"/>
  <c r="AE36" i="4"/>
  <c r="AE44" i="4"/>
  <c r="AD22" i="4"/>
  <c r="AD101" i="4"/>
  <c r="AD46" i="4"/>
  <c r="AD9" i="4"/>
  <c r="AE139" i="10" l="1"/>
  <c r="AE137" i="10"/>
  <c r="AE136" i="10"/>
  <c r="AE135" i="10"/>
  <c r="AE142" i="10"/>
  <c r="AE141" i="10"/>
  <c r="AE140" i="10"/>
  <c r="AE13" i="10"/>
  <c r="AE12" i="10"/>
  <c r="AE20" i="10"/>
  <c r="AE11" i="10"/>
  <c r="AE19" i="10"/>
  <c r="AE10" i="10"/>
  <c r="AE18" i="10"/>
  <c r="AE9" i="10"/>
  <c r="AE17" i="10"/>
  <c r="AE16" i="10"/>
  <c r="AE15" i="10"/>
  <c r="AE14" i="10"/>
  <c r="AF136" i="4"/>
  <c r="AF137" i="4"/>
  <c r="AF138" i="4"/>
  <c r="AF140" i="4"/>
  <c r="AF141" i="4"/>
  <c r="AF142" i="4"/>
  <c r="AF143" i="4"/>
  <c r="AF10" i="4"/>
  <c r="AF20" i="4"/>
  <c r="AF21" i="4"/>
  <c r="AF11" i="4"/>
  <c r="AF12" i="4"/>
  <c r="AF13" i="4"/>
  <c r="AF14" i="4"/>
  <c r="AF15" i="4"/>
  <c r="AF16" i="4"/>
  <c r="AF17" i="4"/>
  <c r="AF18" i="4"/>
  <c r="AF19" i="4"/>
  <c r="P146" i="10"/>
  <c r="P147" i="10"/>
  <c r="AE129" i="10"/>
  <c r="AE128" i="10"/>
  <c r="AE127" i="10"/>
  <c r="AE126" i="10"/>
  <c r="AE125" i="10"/>
  <c r="AE133" i="10"/>
  <c r="AE132" i="10"/>
  <c r="AE131" i="10"/>
  <c r="AE130" i="10"/>
  <c r="AE105" i="10"/>
  <c r="AE113" i="10"/>
  <c r="AE121" i="10"/>
  <c r="AE104" i="10"/>
  <c r="AE112" i="10"/>
  <c r="AE120" i="10"/>
  <c r="AE103" i="10"/>
  <c r="AE111" i="10"/>
  <c r="AE119" i="10"/>
  <c r="AE102" i="10"/>
  <c r="AE110" i="10"/>
  <c r="AE118" i="10"/>
  <c r="AE101" i="10"/>
  <c r="AE109" i="10"/>
  <c r="AE117" i="10"/>
  <c r="AE108" i="10"/>
  <c r="AE116" i="10"/>
  <c r="AE107" i="10"/>
  <c r="AE115" i="10"/>
  <c r="AE106" i="10"/>
  <c r="AE114" i="10"/>
  <c r="AE122" i="10"/>
  <c r="AE50" i="10"/>
  <c r="AE58" i="10"/>
  <c r="AE66" i="10"/>
  <c r="AE49" i="10"/>
  <c r="AE57" i="10"/>
  <c r="AE65" i="10"/>
  <c r="AE48" i="10"/>
  <c r="AE47" i="10"/>
  <c r="AE55" i="10"/>
  <c r="AE46" i="10"/>
  <c r="AE54" i="10"/>
  <c r="AE62" i="10"/>
  <c r="AE53" i="10"/>
  <c r="AE61" i="10"/>
  <c r="AE52" i="10"/>
  <c r="AE60" i="10"/>
  <c r="AE59" i="10"/>
  <c r="AE72" i="10"/>
  <c r="AE71" i="10"/>
  <c r="AE64" i="10"/>
  <c r="AE70" i="10"/>
  <c r="AE69" i="10"/>
  <c r="AE77" i="10"/>
  <c r="AE68" i="10"/>
  <c r="AE76" i="10"/>
  <c r="AE56" i="10"/>
  <c r="AE67" i="10"/>
  <c r="AE75" i="10"/>
  <c r="AE83" i="10"/>
  <c r="AE63" i="10"/>
  <c r="AE73" i="10"/>
  <c r="AE81" i="10"/>
  <c r="AE82" i="10"/>
  <c r="AE85" i="10"/>
  <c r="AE93" i="10"/>
  <c r="AE78" i="10"/>
  <c r="AE79" i="10"/>
  <c r="AE74" i="10"/>
  <c r="AE80" i="10"/>
  <c r="AE84" i="10"/>
  <c r="AE92" i="10"/>
  <c r="AE51" i="10"/>
  <c r="AE91" i="10"/>
  <c r="AE90" i="10"/>
  <c r="AE98" i="10"/>
  <c r="AE89" i="10"/>
  <c r="AE97" i="10"/>
  <c r="AE87" i="10"/>
  <c r="AE88" i="10"/>
  <c r="AE96" i="10"/>
  <c r="AE86" i="10"/>
  <c r="AE94" i="10"/>
  <c r="AE95" i="10"/>
  <c r="AE23" i="10"/>
  <c r="AE27" i="10"/>
  <c r="AE31" i="10"/>
  <c r="AE35" i="10"/>
  <c r="AE39" i="10"/>
  <c r="AE43" i="10"/>
  <c r="AE22" i="10"/>
  <c r="AE26" i="10"/>
  <c r="AE30" i="10"/>
  <c r="AE34" i="10"/>
  <c r="AE38" i="10"/>
  <c r="AE42" i="10"/>
  <c r="AE25" i="10"/>
  <c r="AE29" i="10"/>
  <c r="AE33" i="10"/>
  <c r="AE37" i="10"/>
  <c r="AE41" i="10"/>
  <c r="AE40" i="10"/>
  <c r="AE36" i="10"/>
  <c r="AE32" i="10"/>
  <c r="AE28" i="10"/>
  <c r="AE24" i="10"/>
  <c r="AF6" i="10"/>
  <c r="AF138" i="10" s="1"/>
  <c r="P143" i="10"/>
  <c r="P148" i="10" s="1"/>
  <c r="AE135" i="4"/>
  <c r="AE125" i="4"/>
  <c r="AD144" i="4"/>
  <c r="AD146" i="4" s="1"/>
  <c r="AE101" i="4"/>
  <c r="AE9" i="4"/>
  <c r="AE46" i="4"/>
  <c r="AE22" i="4"/>
  <c r="AF126" i="4"/>
  <c r="AF127" i="4"/>
  <c r="AF128" i="4"/>
  <c r="AF129" i="4"/>
  <c r="AF130" i="4"/>
  <c r="AF131" i="4"/>
  <c r="AF132" i="4"/>
  <c r="AF133" i="4"/>
  <c r="AF134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20" i="4"/>
  <c r="AF121" i="4"/>
  <c r="AF122" i="4"/>
  <c r="AF123" i="4"/>
  <c r="AF119" i="4"/>
  <c r="AF48" i="4"/>
  <c r="AF49" i="4"/>
  <c r="AF50" i="4"/>
  <c r="AF51" i="4"/>
  <c r="AF52" i="4"/>
  <c r="AF55" i="4"/>
  <c r="AF53" i="4"/>
  <c r="AF54" i="4"/>
  <c r="AF56" i="4"/>
  <c r="AF57" i="4"/>
  <c r="AF58" i="4"/>
  <c r="AF59" i="4"/>
  <c r="AF60" i="4"/>
  <c r="AF61" i="4"/>
  <c r="AF102" i="4"/>
  <c r="AF64" i="4"/>
  <c r="AF65" i="4"/>
  <c r="AF66" i="4"/>
  <c r="AF67" i="4"/>
  <c r="AF68" i="4"/>
  <c r="AF69" i="4"/>
  <c r="AF70" i="4"/>
  <c r="AF71" i="4"/>
  <c r="AF72" i="4"/>
  <c r="AF73" i="4"/>
  <c r="AF62" i="4"/>
  <c r="AF6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47" i="4"/>
  <c r="AF92" i="4"/>
  <c r="AF34" i="4"/>
  <c r="AF35" i="4"/>
  <c r="AF36" i="4"/>
  <c r="AF37" i="4"/>
  <c r="AF38" i="4"/>
  <c r="AF39" i="4"/>
  <c r="AF40" i="4"/>
  <c r="AF41" i="4"/>
  <c r="AF42" i="4"/>
  <c r="AF43" i="4"/>
  <c r="AF44" i="4"/>
  <c r="AF33" i="4"/>
  <c r="AF93" i="4"/>
  <c r="AF94" i="4"/>
  <c r="AF95" i="4"/>
  <c r="AF96" i="4"/>
  <c r="AF97" i="4"/>
  <c r="AF98" i="4"/>
  <c r="AF99" i="4"/>
  <c r="AF24" i="4"/>
  <c r="AF25" i="4"/>
  <c r="AF26" i="4"/>
  <c r="AF27" i="4"/>
  <c r="AF28" i="4"/>
  <c r="AF29" i="4"/>
  <c r="AF32" i="4"/>
  <c r="AG6" i="4"/>
  <c r="AG139" i="4" s="1"/>
  <c r="AF30" i="4"/>
  <c r="AF31" i="4"/>
  <c r="AF23" i="4"/>
  <c r="AF140" i="10" l="1"/>
  <c r="AF139" i="10"/>
  <c r="AF137" i="10"/>
  <c r="AF136" i="10"/>
  <c r="AF135" i="10"/>
  <c r="AF142" i="10"/>
  <c r="AF141" i="10"/>
  <c r="AF14" i="10"/>
  <c r="AF13" i="10"/>
  <c r="AF12" i="10"/>
  <c r="AF20" i="10"/>
  <c r="AF11" i="10"/>
  <c r="AF19" i="10"/>
  <c r="AF10" i="10"/>
  <c r="AF18" i="10"/>
  <c r="AF9" i="10"/>
  <c r="AF17" i="10"/>
  <c r="AF16" i="10"/>
  <c r="AF15" i="10"/>
  <c r="AG136" i="4"/>
  <c r="AG137" i="4"/>
  <c r="AG138" i="4"/>
  <c r="AG140" i="4"/>
  <c r="AG141" i="4"/>
  <c r="AG142" i="4"/>
  <c r="AG143" i="4"/>
  <c r="AG10" i="4"/>
  <c r="AG20" i="4"/>
  <c r="AG13" i="4"/>
  <c r="AG15" i="4"/>
  <c r="AG21" i="4"/>
  <c r="AG12" i="4"/>
  <c r="AG14" i="4"/>
  <c r="AG16" i="4"/>
  <c r="AG17" i="4"/>
  <c r="AG19" i="4"/>
  <c r="AG11" i="4"/>
  <c r="AG18" i="4"/>
  <c r="AF130" i="10"/>
  <c r="AF129" i="10"/>
  <c r="AF128" i="10"/>
  <c r="AF127" i="10"/>
  <c r="AF132" i="10"/>
  <c r="AF126" i="10"/>
  <c r="AF125" i="10"/>
  <c r="AF133" i="10"/>
  <c r="AF131" i="10"/>
  <c r="AF106" i="10"/>
  <c r="AF114" i="10"/>
  <c r="AF105" i="10"/>
  <c r="AF113" i="10"/>
  <c r="AF121" i="10"/>
  <c r="AF104" i="10"/>
  <c r="AF112" i="10"/>
  <c r="AF120" i="10"/>
  <c r="AF103" i="10"/>
  <c r="AF111" i="10"/>
  <c r="AF119" i="10"/>
  <c r="AF102" i="10"/>
  <c r="AF110" i="10"/>
  <c r="AF118" i="10"/>
  <c r="AF101" i="10"/>
  <c r="AF109" i="10"/>
  <c r="AF117" i="10"/>
  <c r="AF108" i="10"/>
  <c r="AF116" i="10"/>
  <c r="AF115" i="10"/>
  <c r="AF107" i="10"/>
  <c r="AF122" i="10"/>
  <c r="AF51" i="10"/>
  <c r="AF59" i="10"/>
  <c r="AF50" i="10"/>
  <c r="AF58" i="10"/>
  <c r="AF66" i="10"/>
  <c r="AF49" i="10"/>
  <c r="AF48" i="10"/>
  <c r="AF56" i="10"/>
  <c r="AF47" i="10"/>
  <c r="AF55" i="10"/>
  <c r="AF63" i="10"/>
  <c r="AF46" i="10"/>
  <c r="AF54" i="10"/>
  <c r="AF62" i="10"/>
  <c r="AF53" i="10"/>
  <c r="AF61" i="10"/>
  <c r="AF73" i="10"/>
  <c r="AF72" i="10"/>
  <c r="AF71" i="10"/>
  <c r="AF64" i="10"/>
  <c r="AF70" i="10"/>
  <c r="AF78" i="10"/>
  <c r="AF60" i="10"/>
  <c r="AF69" i="10"/>
  <c r="AF77" i="10"/>
  <c r="AF57" i="10"/>
  <c r="AF68" i="10"/>
  <c r="AF76" i="10"/>
  <c r="AF74" i="10"/>
  <c r="AF82" i="10"/>
  <c r="AF86" i="10"/>
  <c r="AF94" i="10"/>
  <c r="AF85" i="10"/>
  <c r="AF93" i="10"/>
  <c r="AF80" i="10"/>
  <c r="AF84" i="10"/>
  <c r="AF92" i="10"/>
  <c r="AF52" i="10"/>
  <c r="AF65" i="10"/>
  <c r="AF91" i="10"/>
  <c r="AF67" i="10"/>
  <c r="AF83" i="10"/>
  <c r="AF90" i="10"/>
  <c r="AF98" i="10"/>
  <c r="AF75" i="10"/>
  <c r="AF81" i="10"/>
  <c r="AF89" i="10"/>
  <c r="AF97" i="10"/>
  <c r="AF88" i="10"/>
  <c r="AF79" i="10"/>
  <c r="AF87" i="10"/>
  <c r="AF95" i="10"/>
  <c r="AF96" i="10"/>
  <c r="AF24" i="10"/>
  <c r="AF28" i="10"/>
  <c r="AF32" i="10"/>
  <c r="AF36" i="10"/>
  <c r="AF40" i="10"/>
  <c r="AF23" i="10"/>
  <c r="AF27" i="10"/>
  <c r="AF31" i="10"/>
  <c r="AF35" i="10"/>
  <c r="AF39" i="10"/>
  <c r="AF43" i="10"/>
  <c r="AF22" i="10"/>
  <c r="AF26" i="10"/>
  <c r="AF30" i="10"/>
  <c r="AF34" i="10"/>
  <c r="AF38" i="10"/>
  <c r="AF42" i="10"/>
  <c r="AF25" i="10"/>
  <c r="AF29" i="10"/>
  <c r="AF33" i="10"/>
  <c r="AF37" i="10"/>
  <c r="AF41" i="10"/>
  <c r="AG6" i="10"/>
  <c r="AG138" i="10" s="1"/>
  <c r="Q134" i="10"/>
  <c r="Q45" i="10"/>
  <c r="Q21" i="10"/>
  <c r="Q100" i="10"/>
  <c r="Q8" i="10"/>
  <c r="Q124" i="10"/>
  <c r="AF135" i="4"/>
  <c r="AF125" i="4"/>
  <c r="AE144" i="4"/>
  <c r="AE146" i="4" s="1"/>
  <c r="AG126" i="4"/>
  <c r="AG127" i="4"/>
  <c r="AG128" i="4"/>
  <c r="AG129" i="4"/>
  <c r="AG130" i="4"/>
  <c r="AG131" i="4"/>
  <c r="AG132" i="4"/>
  <c r="AG133" i="4"/>
  <c r="AG134" i="4"/>
  <c r="AG111" i="4"/>
  <c r="AG112" i="4"/>
  <c r="AG113" i="4"/>
  <c r="AG114" i="4"/>
  <c r="AG115" i="4"/>
  <c r="AG116" i="4"/>
  <c r="AG117" i="4"/>
  <c r="AG118" i="4"/>
  <c r="AG108" i="4"/>
  <c r="AG103" i="4"/>
  <c r="AG120" i="4"/>
  <c r="AG121" i="4"/>
  <c r="AG122" i="4"/>
  <c r="AG123" i="4"/>
  <c r="AG106" i="4"/>
  <c r="AG119" i="4"/>
  <c r="AG109" i="4"/>
  <c r="AG104" i="4"/>
  <c r="AG107" i="4"/>
  <c r="AG110" i="4"/>
  <c r="AG105" i="4"/>
  <c r="AG48" i="4"/>
  <c r="AG49" i="4"/>
  <c r="AG50" i="4"/>
  <c r="AG51" i="4"/>
  <c r="AG52" i="4"/>
  <c r="AG53" i="4"/>
  <c r="AG54" i="4"/>
  <c r="AG55" i="4"/>
  <c r="AG102" i="4"/>
  <c r="AG56" i="4"/>
  <c r="AG57" i="4"/>
  <c r="AG58" i="4"/>
  <c r="AG59" i="4"/>
  <c r="AG60" i="4"/>
  <c r="AG61" i="4"/>
  <c r="AG62" i="4"/>
  <c r="AG64" i="4"/>
  <c r="AG65" i="4"/>
  <c r="AG66" i="4"/>
  <c r="AG67" i="4"/>
  <c r="AG68" i="4"/>
  <c r="AG69" i="4"/>
  <c r="AG70" i="4"/>
  <c r="AG71" i="4"/>
  <c r="AG63" i="4"/>
  <c r="AG72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73" i="4"/>
  <c r="AG93" i="4"/>
  <c r="AG94" i="4"/>
  <c r="AG95" i="4"/>
  <c r="AG96" i="4"/>
  <c r="AG97" i="4"/>
  <c r="AG98" i="4"/>
  <c r="AG99" i="4"/>
  <c r="AG24" i="4"/>
  <c r="AG25" i="4"/>
  <c r="AG26" i="4"/>
  <c r="AG27" i="4"/>
  <c r="AG28" i="4"/>
  <c r="AG29" i="4"/>
  <c r="AG30" i="4"/>
  <c r="AG47" i="4"/>
  <c r="AG31" i="4"/>
  <c r="AG34" i="4"/>
  <c r="AG35" i="4"/>
  <c r="AG36" i="4"/>
  <c r="AG37" i="4"/>
  <c r="AG38" i="4"/>
  <c r="AG39" i="4"/>
  <c r="AG40" i="4"/>
  <c r="AG41" i="4"/>
  <c r="AG42" i="4"/>
  <c r="AG43" i="4"/>
  <c r="AG44" i="4"/>
  <c r="AG33" i="4"/>
  <c r="AG23" i="4"/>
  <c r="AG32" i="4"/>
  <c r="AH6" i="4"/>
  <c r="AH139" i="4" s="1"/>
  <c r="AF9" i="4"/>
  <c r="AF101" i="4"/>
  <c r="AF22" i="4"/>
  <c r="AF46" i="4"/>
  <c r="AG141" i="10" l="1"/>
  <c r="AG140" i="10"/>
  <c r="AG139" i="10"/>
  <c r="AG137" i="10"/>
  <c r="AG136" i="10"/>
  <c r="AG135" i="10"/>
  <c r="AG142" i="10"/>
  <c r="AG15" i="10"/>
  <c r="AG14" i="10"/>
  <c r="AG13" i="10"/>
  <c r="AG12" i="10"/>
  <c r="AG20" i="10"/>
  <c r="AG11" i="10"/>
  <c r="AG19" i="10"/>
  <c r="AG10" i="10"/>
  <c r="AG18" i="10"/>
  <c r="AG9" i="10"/>
  <c r="AG17" i="10"/>
  <c r="AG16" i="10"/>
  <c r="AH136" i="4"/>
  <c r="AH137" i="4"/>
  <c r="AH138" i="4"/>
  <c r="AH140" i="4"/>
  <c r="AH141" i="4"/>
  <c r="AH142" i="4"/>
  <c r="AH143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Q147" i="10"/>
  <c r="Q146" i="10"/>
  <c r="AG131" i="10"/>
  <c r="AG130" i="10"/>
  <c r="AG129" i="10"/>
  <c r="AG128" i="10"/>
  <c r="AG125" i="10"/>
  <c r="AG127" i="10"/>
  <c r="AG126" i="10"/>
  <c r="AG133" i="10"/>
  <c r="AG132" i="10"/>
  <c r="AG107" i="10"/>
  <c r="AG115" i="10"/>
  <c r="AG106" i="10"/>
  <c r="AG114" i="10"/>
  <c r="AG105" i="10"/>
  <c r="AG113" i="10"/>
  <c r="AG121" i="10"/>
  <c r="AG104" i="10"/>
  <c r="AG112" i="10"/>
  <c r="AG120" i="10"/>
  <c r="AG103" i="10"/>
  <c r="AG111" i="10"/>
  <c r="AG119" i="10"/>
  <c r="AG102" i="10"/>
  <c r="AG110" i="10"/>
  <c r="AG118" i="10"/>
  <c r="AG101" i="10"/>
  <c r="AG109" i="10"/>
  <c r="AG117" i="10"/>
  <c r="AG108" i="10"/>
  <c r="AG116" i="10"/>
  <c r="AG122" i="10"/>
  <c r="AG52" i="10"/>
  <c r="AG60" i="10"/>
  <c r="AG51" i="10"/>
  <c r="AG59" i="10"/>
  <c r="AG50" i="10"/>
  <c r="AG49" i="10"/>
  <c r="AG57" i="10"/>
  <c r="AG48" i="10"/>
  <c r="AG56" i="10"/>
  <c r="AG64" i="10"/>
  <c r="AG47" i="10"/>
  <c r="AG55" i="10"/>
  <c r="AG63" i="10"/>
  <c r="AG46" i="10"/>
  <c r="AG54" i="10"/>
  <c r="AG62" i="10"/>
  <c r="AG61" i="10"/>
  <c r="AG74" i="10"/>
  <c r="AG73" i="10"/>
  <c r="AG66" i="10"/>
  <c r="AG72" i="10"/>
  <c r="AG71" i="10"/>
  <c r="AG79" i="10"/>
  <c r="AG70" i="10"/>
  <c r="AG78" i="10"/>
  <c r="AG58" i="10"/>
  <c r="AG69" i="10"/>
  <c r="AG77" i="10"/>
  <c r="AG65" i="10"/>
  <c r="AG67" i="10"/>
  <c r="AG75" i="10"/>
  <c r="AG83" i="10"/>
  <c r="AG87" i="10"/>
  <c r="AG95" i="10"/>
  <c r="AG76" i="10"/>
  <c r="AG82" i="10"/>
  <c r="AG86" i="10"/>
  <c r="AG94" i="10"/>
  <c r="AG81" i="10"/>
  <c r="AG68" i="10"/>
  <c r="AG85" i="10"/>
  <c r="AG93" i="10"/>
  <c r="AG80" i="10"/>
  <c r="AG84" i="10"/>
  <c r="AG92" i="10"/>
  <c r="AG53" i="10"/>
  <c r="AG91" i="10"/>
  <c r="AG90" i="10"/>
  <c r="AG98" i="10"/>
  <c r="AG89" i="10"/>
  <c r="AG88" i="10"/>
  <c r="AG96" i="10"/>
  <c r="AG97" i="10"/>
  <c r="AG24" i="10"/>
  <c r="AG28" i="10"/>
  <c r="AG32" i="10"/>
  <c r="AG36" i="10"/>
  <c r="AG40" i="10"/>
  <c r="AG23" i="10"/>
  <c r="AG27" i="10"/>
  <c r="AG31" i="10"/>
  <c r="AG35" i="10"/>
  <c r="AG39" i="10"/>
  <c r="AG43" i="10"/>
  <c r="AG22" i="10"/>
  <c r="AG26" i="10"/>
  <c r="AG30" i="10"/>
  <c r="AG34" i="10"/>
  <c r="AG38" i="10"/>
  <c r="AG42" i="10"/>
  <c r="AG33" i="10"/>
  <c r="AG29" i="10"/>
  <c r="AG25" i="10"/>
  <c r="AG41" i="10"/>
  <c r="AG37" i="10"/>
  <c r="Q143" i="10"/>
  <c r="Q148" i="10" s="1"/>
  <c r="AG135" i="4"/>
  <c r="AF144" i="4"/>
  <c r="AF146" i="4" s="1"/>
  <c r="AG125" i="4"/>
  <c r="AG9" i="4"/>
  <c r="AG22" i="4"/>
  <c r="AH127" i="4"/>
  <c r="AH128" i="4"/>
  <c r="AH129" i="4"/>
  <c r="AH130" i="4"/>
  <c r="AH131" i="4"/>
  <c r="AH132" i="4"/>
  <c r="AH133" i="4"/>
  <c r="AH134" i="4"/>
  <c r="AH126" i="4"/>
  <c r="AH103" i="4"/>
  <c r="AH104" i="4"/>
  <c r="AH105" i="4"/>
  <c r="AH106" i="4"/>
  <c r="AH107" i="4"/>
  <c r="AH108" i="4"/>
  <c r="AH109" i="4"/>
  <c r="AH111" i="4"/>
  <c r="AH112" i="4"/>
  <c r="AH113" i="4"/>
  <c r="AH114" i="4"/>
  <c r="AH120" i="4"/>
  <c r="AH121" i="4"/>
  <c r="AH122" i="4"/>
  <c r="AH123" i="4"/>
  <c r="AH119" i="4"/>
  <c r="AH110" i="4"/>
  <c r="AH118" i="4"/>
  <c r="AH115" i="4"/>
  <c r="AH117" i="4"/>
  <c r="AH102" i="4"/>
  <c r="AH48" i="4"/>
  <c r="AH49" i="4"/>
  <c r="AH50" i="4"/>
  <c r="AH51" i="4"/>
  <c r="AH52" i="4"/>
  <c r="AH53" i="4"/>
  <c r="AH54" i="4"/>
  <c r="AH55" i="4"/>
  <c r="AH116" i="4"/>
  <c r="AH56" i="4"/>
  <c r="AH57" i="4"/>
  <c r="AH58" i="4"/>
  <c r="AH59" i="4"/>
  <c r="AH60" i="4"/>
  <c r="AH61" i="4"/>
  <c r="AH62" i="4"/>
  <c r="AH64" i="4"/>
  <c r="AH65" i="4"/>
  <c r="AH66" i="4"/>
  <c r="AH67" i="4"/>
  <c r="AH68" i="4"/>
  <c r="AH69" i="4"/>
  <c r="AH70" i="4"/>
  <c r="AH71" i="4"/>
  <c r="AH63" i="4"/>
  <c r="AH72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73" i="4"/>
  <c r="AH90" i="4"/>
  <c r="AH47" i="4"/>
  <c r="AH93" i="4"/>
  <c r="AH94" i="4"/>
  <c r="AH95" i="4"/>
  <c r="AH96" i="4"/>
  <c r="AH97" i="4"/>
  <c r="AH98" i="4"/>
  <c r="AH99" i="4"/>
  <c r="AH24" i="4"/>
  <c r="AH25" i="4"/>
  <c r="AH26" i="4"/>
  <c r="AH27" i="4"/>
  <c r="AH28" i="4"/>
  <c r="AH29" i="4"/>
  <c r="AH30" i="4"/>
  <c r="AH31" i="4"/>
  <c r="AH32" i="4"/>
  <c r="AH33" i="4"/>
  <c r="AH88" i="4"/>
  <c r="AH89" i="4"/>
  <c r="AH91" i="4"/>
  <c r="AH92" i="4"/>
  <c r="AH23" i="4"/>
  <c r="AH34" i="4"/>
  <c r="AH35" i="4"/>
  <c r="AH36" i="4"/>
  <c r="AH37" i="4"/>
  <c r="AH38" i="4"/>
  <c r="AH39" i="4"/>
  <c r="AH40" i="4"/>
  <c r="AH41" i="4"/>
  <c r="AH42" i="4"/>
  <c r="AH43" i="4"/>
  <c r="AH44" i="4"/>
  <c r="AI6" i="4"/>
  <c r="AI139" i="4" s="1"/>
  <c r="AG46" i="4"/>
  <c r="AG101" i="4"/>
  <c r="AI136" i="4" l="1"/>
  <c r="AI137" i="4"/>
  <c r="AI138" i="4"/>
  <c r="AI140" i="4"/>
  <c r="AI141" i="4"/>
  <c r="AI142" i="4"/>
  <c r="AI143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R8" i="10"/>
  <c r="R134" i="10"/>
  <c r="R124" i="10"/>
  <c r="R21" i="10"/>
  <c r="R45" i="10"/>
  <c r="R100" i="10"/>
  <c r="AH135" i="4"/>
  <c r="AH125" i="4"/>
  <c r="AG144" i="4"/>
  <c r="AG146" i="4" s="1"/>
  <c r="AI127" i="4"/>
  <c r="AI128" i="4"/>
  <c r="AI129" i="4"/>
  <c r="AI130" i="4"/>
  <c r="AI131" i="4"/>
  <c r="AI132" i="4"/>
  <c r="AI133" i="4"/>
  <c r="AI134" i="4"/>
  <c r="AI103" i="4"/>
  <c r="AI104" i="4"/>
  <c r="AI105" i="4"/>
  <c r="AI106" i="4"/>
  <c r="AI107" i="4"/>
  <c r="AI108" i="4"/>
  <c r="AI109" i="4"/>
  <c r="AI110" i="4"/>
  <c r="AI115" i="4"/>
  <c r="AI116" i="4"/>
  <c r="AI117" i="4"/>
  <c r="AI118" i="4"/>
  <c r="AI111" i="4"/>
  <c r="AI112" i="4"/>
  <c r="AI113" i="4"/>
  <c r="AI114" i="4"/>
  <c r="AI120" i="4"/>
  <c r="AI121" i="4"/>
  <c r="AI122" i="4"/>
  <c r="AI123" i="4"/>
  <c r="AI119" i="4"/>
  <c r="AI126" i="4"/>
  <c r="AI102" i="4"/>
  <c r="AI55" i="4"/>
  <c r="AI53" i="4"/>
  <c r="AI54" i="4"/>
  <c r="AI48" i="4"/>
  <c r="AI49" i="4"/>
  <c r="AI50" i="4"/>
  <c r="AI51" i="4"/>
  <c r="AI52" i="4"/>
  <c r="AI56" i="4"/>
  <c r="AI57" i="4"/>
  <c r="AI58" i="4"/>
  <c r="AI59" i="4"/>
  <c r="AI60" i="4"/>
  <c r="AI61" i="4"/>
  <c r="AI62" i="4"/>
  <c r="AI64" i="4"/>
  <c r="AI65" i="4"/>
  <c r="AI66" i="4"/>
  <c r="AI67" i="4"/>
  <c r="AI68" i="4"/>
  <c r="AI69" i="4"/>
  <c r="AI70" i="4"/>
  <c r="AI71" i="4"/>
  <c r="AI72" i="4"/>
  <c r="AI6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73" i="4"/>
  <c r="AI90" i="4"/>
  <c r="AI93" i="4"/>
  <c r="AI94" i="4"/>
  <c r="AI95" i="4"/>
  <c r="AI96" i="4"/>
  <c r="AI97" i="4"/>
  <c r="AI98" i="4"/>
  <c r="AI99" i="4"/>
  <c r="AI24" i="4"/>
  <c r="AI25" i="4"/>
  <c r="AI26" i="4"/>
  <c r="AI27" i="4"/>
  <c r="AI28" i="4"/>
  <c r="AI29" i="4"/>
  <c r="AI91" i="4"/>
  <c r="AI92" i="4"/>
  <c r="AI31" i="4"/>
  <c r="AI47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23" i="4"/>
  <c r="AI30" i="4"/>
  <c r="AJ6" i="4"/>
  <c r="AJ139" i="4" s="1"/>
  <c r="AI32" i="4"/>
  <c r="AH9" i="4"/>
  <c r="AH46" i="4"/>
  <c r="AH22" i="4"/>
  <c r="AH101" i="4"/>
  <c r="AJ136" i="4" l="1"/>
  <c r="AJ137" i="4"/>
  <c r="AJ138" i="4"/>
  <c r="AJ140" i="4"/>
  <c r="AJ141" i="4"/>
  <c r="AJ142" i="4"/>
  <c r="AJ143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R147" i="10"/>
  <c r="R146" i="10"/>
  <c r="R143" i="10"/>
  <c r="R148" i="10" s="1"/>
  <c r="AI135" i="4"/>
  <c r="AI125" i="4"/>
  <c r="AH144" i="4"/>
  <c r="AH146" i="4" s="1"/>
  <c r="AI9" i="4"/>
  <c r="AI22" i="4"/>
  <c r="AI101" i="4"/>
  <c r="AJ127" i="4"/>
  <c r="AJ128" i="4"/>
  <c r="AJ129" i="4"/>
  <c r="AJ130" i="4"/>
  <c r="AJ131" i="4"/>
  <c r="AJ132" i="4"/>
  <c r="AJ133" i="4"/>
  <c r="AJ134" i="4"/>
  <c r="AJ103" i="4"/>
  <c r="AJ104" i="4"/>
  <c r="AJ105" i="4"/>
  <c r="AJ106" i="4"/>
  <c r="AJ107" i="4"/>
  <c r="AJ108" i="4"/>
  <c r="AJ109" i="4"/>
  <c r="AJ126" i="4"/>
  <c r="AJ115" i="4"/>
  <c r="AJ116" i="4"/>
  <c r="AJ117" i="4"/>
  <c r="AJ118" i="4"/>
  <c r="AJ111" i="4"/>
  <c r="AJ112" i="4"/>
  <c r="AJ113" i="4"/>
  <c r="AJ114" i="4"/>
  <c r="AJ120" i="4"/>
  <c r="AJ121" i="4"/>
  <c r="AJ122" i="4"/>
  <c r="AJ123" i="4"/>
  <c r="AJ119" i="4"/>
  <c r="AJ102" i="4"/>
  <c r="AJ110" i="4"/>
  <c r="AJ55" i="4"/>
  <c r="AJ53" i="4"/>
  <c r="AJ54" i="4"/>
  <c r="AJ49" i="4"/>
  <c r="AJ56" i="4"/>
  <c r="AJ57" i="4"/>
  <c r="AJ58" i="4"/>
  <c r="AJ59" i="4"/>
  <c r="AJ60" i="4"/>
  <c r="AJ61" i="4"/>
  <c r="AJ63" i="4"/>
  <c r="AJ52" i="4"/>
  <c r="AJ50" i="4"/>
  <c r="AJ51" i="4"/>
  <c r="AJ62" i="4"/>
  <c r="AJ64" i="4"/>
  <c r="AJ65" i="4"/>
  <c r="AJ66" i="4"/>
  <c r="AJ67" i="4"/>
  <c r="AJ68" i="4"/>
  <c r="AJ69" i="4"/>
  <c r="AJ70" i="4"/>
  <c r="AJ71" i="4"/>
  <c r="AJ72" i="4"/>
  <c r="AJ48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73" i="4"/>
  <c r="AJ93" i="4"/>
  <c r="AJ94" i="4"/>
  <c r="AJ95" i="4"/>
  <c r="AJ96" i="4"/>
  <c r="AJ97" i="4"/>
  <c r="AJ98" i="4"/>
  <c r="AJ99" i="4"/>
  <c r="AJ24" i="4"/>
  <c r="AJ25" i="4"/>
  <c r="AJ26" i="4"/>
  <c r="AJ27" i="4"/>
  <c r="AJ28" i="4"/>
  <c r="AJ29" i="4"/>
  <c r="AJ47" i="4"/>
  <c r="AJ30" i="4"/>
  <c r="AJ32" i="4"/>
  <c r="AJ31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K6" i="4"/>
  <c r="AK139" i="4" s="1"/>
  <c r="AJ23" i="4"/>
  <c r="AI46" i="4"/>
  <c r="AK136" i="4" l="1"/>
  <c r="AK137" i="4"/>
  <c r="AK138" i="4"/>
  <c r="AK140" i="4"/>
  <c r="AK141" i="4"/>
  <c r="AK142" i="4"/>
  <c r="AK143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S134" i="10"/>
  <c r="S45" i="10"/>
  <c r="S21" i="10"/>
  <c r="S100" i="10"/>
  <c r="S124" i="10"/>
  <c r="S8" i="10"/>
  <c r="AJ135" i="4"/>
  <c r="AJ125" i="4"/>
  <c r="AI144" i="4"/>
  <c r="AI146" i="4" s="1"/>
  <c r="AJ22" i="4"/>
  <c r="AJ46" i="4"/>
  <c r="AJ101" i="4"/>
  <c r="AK127" i="4"/>
  <c r="AK128" i="4"/>
  <c r="AK129" i="4"/>
  <c r="AK130" i="4"/>
  <c r="AK131" i="4"/>
  <c r="AK132" i="4"/>
  <c r="AK133" i="4"/>
  <c r="AK134" i="4"/>
  <c r="AK103" i="4"/>
  <c r="AK104" i="4"/>
  <c r="AK105" i="4"/>
  <c r="AK106" i="4"/>
  <c r="AK107" i="4"/>
  <c r="AK108" i="4"/>
  <c r="AK109" i="4"/>
  <c r="AK126" i="4"/>
  <c r="AK110" i="4"/>
  <c r="AK111" i="4"/>
  <c r="AK112" i="4"/>
  <c r="AK113" i="4"/>
  <c r="AK114" i="4"/>
  <c r="AK115" i="4"/>
  <c r="AK116" i="4"/>
  <c r="AK117" i="4"/>
  <c r="AK118" i="4"/>
  <c r="AK120" i="4"/>
  <c r="AK121" i="4"/>
  <c r="AK122" i="4"/>
  <c r="AK123" i="4"/>
  <c r="AK119" i="4"/>
  <c r="AK48" i="4"/>
  <c r="AK49" i="4"/>
  <c r="AK50" i="4"/>
  <c r="AK102" i="4"/>
  <c r="AK51" i="4"/>
  <c r="AK52" i="4"/>
  <c r="AK56" i="4"/>
  <c r="AK57" i="4"/>
  <c r="AK58" i="4"/>
  <c r="AK59" i="4"/>
  <c r="AK60" i="4"/>
  <c r="AK61" i="4"/>
  <c r="AK55" i="4"/>
  <c r="AK53" i="4"/>
  <c r="AK54" i="4"/>
  <c r="AK63" i="4"/>
  <c r="AK62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3" i="4"/>
  <c r="AK94" i="4"/>
  <c r="AK95" i="4"/>
  <c r="AK96" i="4"/>
  <c r="AK97" i="4"/>
  <c r="AK98" i="4"/>
  <c r="AK99" i="4"/>
  <c r="AK24" i="4"/>
  <c r="AK25" i="4"/>
  <c r="AK26" i="4"/>
  <c r="AK27" i="4"/>
  <c r="AK28" i="4"/>
  <c r="AK29" i="4"/>
  <c r="AK30" i="4"/>
  <c r="AK31" i="4"/>
  <c r="AK47" i="4"/>
  <c r="AK92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23" i="4"/>
  <c r="AL6" i="4"/>
  <c r="AL139" i="4" s="1"/>
  <c r="AJ9" i="4"/>
  <c r="AL136" i="4" l="1"/>
  <c r="AL137" i="4"/>
  <c r="AL138" i="4"/>
  <c r="AL140" i="4"/>
  <c r="AL141" i="4"/>
  <c r="AL142" i="4"/>
  <c r="AL143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S146" i="10"/>
  <c r="S147" i="10"/>
  <c r="S143" i="10"/>
  <c r="S148" i="10" s="1"/>
  <c r="AK135" i="4"/>
  <c r="AJ144" i="4"/>
  <c r="AJ146" i="4" s="1"/>
  <c r="AK125" i="4"/>
  <c r="AK46" i="4"/>
  <c r="AK101" i="4"/>
  <c r="AK9" i="4"/>
  <c r="AL127" i="4"/>
  <c r="AL128" i="4"/>
  <c r="AL129" i="4"/>
  <c r="AL130" i="4"/>
  <c r="AL131" i="4"/>
  <c r="AL132" i="4"/>
  <c r="AL133" i="4"/>
  <c r="AL134" i="4"/>
  <c r="AL126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02" i="4"/>
  <c r="AL48" i="4"/>
  <c r="AL49" i="4"/>
  <c r="AL50" i="4"/>
  <c r="AL51" i="4"/>
  <c r="AL52" i="4"/>
  <c r="AL56" i="4"/>
  <c r="AL57" i="4"/>
  <c r="AL58" i="4"/>
  <c r="AL59" i="4"/>
  <c r="AL60" i="4"/>
  <c r="AL61" i="4"/>
  <c r="AL62" i="4"/>
  <c r="AL63" i="4"/>
  <c r="AL55" i="4"/>
  <c r="AL53" i="4"/>
  <c r="AL54" i="4"/>
  <c r="AL64" i="4"/>
  <c r="AL65" i="4"/>
  <c r="AL66" i="4"/>
  <c r="AL67" i="4"/>
  <c r="AL68" i="4"/>
  <c r="AL69" i="4"/>
  <c r="AL70" i="4"/>
  <c r="AL71" i="4"/>
  <c r="AL73" i="4"/>
  <c r="AL72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47" i="4"/>
  <c r="AL93" i="4"/>
  <c r="AL94" i="4"/>
  <c r="AL95" i="4"/>
  <c r="AL96" i="4"/>
  <c r="AL97" i="4"/>
  <c r="AL98" i="4"/>
  <c r="AL99" i="4"/>
  <c r="AL24" i="4"/>
  <c r="AL25" i="4"/>
  <c r="AL26" i="4"/>
  <c r="AL27" i="4"/>
  <c r="AL28" i="4"/>
  <c r="AL29" i="4"/>
  <c r="AL30" i="4"/>
  <c r="AL31" i="4"/>
  <c r="AL32" i="4"/>
  <c r="AL91" i="4"/>
  <c r="AL23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M6" i="4"/>
  <c r="AM139" i="4" s="1"/>
  <c r="AL92" i="4"/>
  <c r="AK22" i="4"/>
  <c r="AM136" i="4" l="1"/>
  <c r="AM137" i="4"/>
  <c r="AM138" i="4"/>
  <c r="AM140" i="4"/>
  <c r="AM141" i="4"/>
  <c r="AM142" i="4"/>
  <c r="AM143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T124" i="10"/>
  <c r="T8" i="10"/>
  <c r="T100" i="10"/>
  <c r="T21" i="10"/>
  <c r="T45" i="10"/>
  <c r="T134" i="10"/>
  <c r="AK144" i="4"/>
  <c r="AK146" i="4" s="1"/>
  <c r="AL135" i="4"/>
  <c r="AL125" i="4"/>
  <c r="AL22" i="4"/>
  <c r="AL46" i="4"/>
  <c r="AM127" i="4"/>
  <c r="AM128" i="4"/>
  <c r="AM129" i="4"/>
  <c r="AM130" i="4"/>
  <c r="AM126" i="4"/>
  <c r="AM103" i="4"/>
  <c r="AM104" i="4"/>
  <c r="AM105" i="4"/>
  <c r="AM106" i="4"/>
  <c r="AM107" i="4"/>
  <c r="AM108" i="4"/>
  <c r="AM109" i="4"/>
  <c r="AM131" i="4"/>
  <c r="AM132" i="4"/>
  <c r="AM133" i="4"/>
  <c r="AM134" i="4"/>
  <c r="AM110" i="4"/>
  <c r="AM111" i="4"/>
  <c r="AM112" i="4"/>
  <c r="AM113" i="4"/>
  <c r="AM114" i="4"/>
  <c r="AM115" i="4"/>
  <c r="AM116" i="4"/>
  <c r="AM117" i="4"/>
  <c r="AM118" i="4"/>
  <c r="AM48" i="4"/>
  <c r="AM49" i="4"/>
  <c r="AM50" i="4"/>
  <c r="AM51" i="4"/>
  <c r="AM52" i="4"/>
  <c r="AM53" i="4"/>
  <c r="AM54" i="4"/>
  <c r="AM119" i="4"/>
  <c r="AM123" i="4"/>
  <c r="AM56" i="4"/>
  <c r="AM57" i="4"/>
  <c r="AM58" i="4"/>
  <c r="AM59" i="4"/>
  <c r="AM60" i="4"/>
  <c r="AM61" i="4"/>
  <c r="AM120" i="4"/>
  <c r="AM121" i="4"/>
  <c r="AM102" i="4"/>
  <c r="AM55" i="4"/>
  <c r="AM64" i="4"/>
  <c r="AM65" i="4"/>
  <c r="AM66" i="4"/>
  <c r="AM67" i="4"/>
  <c r="AM68" i="4"/>
  <c r="AM69" i="4"/>
  <c r="AM70" i="4"/>
  <c r="AM71" i="4"/>
  <c r="AM72" i="4"/>
  <c r="AM122" i="4"/>
  <c r="AM63" i="4"/>
  <c r="AM73" i="4"/>
  <c r="AM62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92" i="4"/>
  <c r="AM90" i="4"/>
  <c r="AM47" i="4"/>
  <c r="AM88" i="4"/>
  <c r="AM89" i="4"/>
  <c r="AM93" i="4"/>
  <c r="AM94" i="4"/>
  <c r="AM95" i="4"/>
  <c r="AM96" i="4"/>
  <c r="AM97" i="4"/>
  <c r="AM98" i="4"/>
  <c r="AM99" i="4"/>
  <c r="AM24" i="4"/>
  <c r="AM91" i="4"/>
  <c r="AM30" i="4"/>
  <c r="AM32" i="4"/>
  <c r="AM23" i="4"/>
  <c r="AM25" i="4"/>
  <c r="AM29" i="4"/>
  <c r="AM27" i="4"/>
  <c r="AM31" i="4"/>
  <c r="AM36" i="4"/>
  <c r="AM44" i="4"/>
  <c r="AM35" i="4"/>
  <c r="AM43" i="4"/>
  <c r="AM34" i="4"/>
  <c r="AM42" i="4"/>
  <c r="AM28" i="4"/>
  <c r="AM33" i="4"/>
  <c r="AM41" i="4"/>
  <c r="AM26" i="4"/>
  <c r="AM40" i="4"/>
  <c r="AM39" i="4"/>
  <c r="AM38" i="4"/>
  <c r="AM37" i="4"/>
  <c r="AN6" i="4"/>
  <c r="AN139" i="4" s="1"/>
  <c r="AL9" i="4"/>
  <c r="AL101" i="4"/>
  <c r="AN136" i="4" l="1"/>
  <c r="AN137" i="4"/>
  <c r="AN138" i="4"/>
  <c r="AN140" i="4"/>
  <c r="AN141" i="4"/>
  <c r="AN142" i="4"/>
  <c r="AN143" i="4"/>
  <c r="AN10" i="4"/>
  <c r="AN11" i="4"/>
  <c r="AN12" i="4"/>
  <c r="AN13" i="4"/>
  <c r="AN21" i="4"/>
  <c r="AN16" i="4"/>
  <c r="AN20" i="4"/>
  <c r="AN14" i="4"/>
  <c r="AN17" i="4"/>
  <c r="AN19" i="4"/>
  <c r="AN15" i="4"/>
  <c r="AN18" i="4"/>
  <c r="T147" i="10"/>
  <c r="T146" i="10"/>
  <c r="T143" i="10"/>
  <c r="T148" i="10" s="1"/>
  <c r="AM135" i="4"/>
  <c r="AM125" i="4"/>
  <c r="AL144" i="4"/>
  <c r="AL146" i="4" s="1"/>
  <c r="AN126" i="4"/>
  <c r="AN127" i="4"/>
  <c r="AN128" i="4"/>
  <c r="AN129" i="4"/>
  <c r="AN130" i="4"/>
  <c r="AN131" i="4"/>
  <c r="AN132" i="4"/>
  <c r="AN133" i="4"/>
  <c r="AN134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48" i="4"/>
  <c r="AN49" i="4"/>
  <c r="AN50" i="4"/>
  <c r="AN51" i="4"/>
  <c r="AN52" i="4"/>
  <c r="AN56" i="4"/>
  <c r="AN57" i="4"/>
  <c r="AN58" i="4"/>
  <c r="AN59" i="4"/>
  <c r="AN60" i="4"/>
  <c r="AN61" i="4"/>
  <c r="AN102" i="4"/>
  <c r="AN53" i="4"/>
  <c r="AN54" i="4"/>
  <c r="AN55" i="4"/>
  <c r="AN62" i="4"/>
  <c r="AN64" i="4"/>
  <c r="AN65" i="4"/>
  <c r="AN66" i="4"/>
  <c r="AN67" i="4"/>
  <c r="AN68" i="4"/>
  <c r="AN69" i="4"/>
  <c r="AN70" i="4"/>
  <c r="AN71" i="4"/>
  <c r="AN72" i="4"/>
  <c r="AN73" i="4"/>
  <c r="AN6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47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30" i="4"/>
  <c r="AN31" i="4"/>
  <c r="AN94" i="4"/>
  <c r="AN97" i="4"/>
  <c r="AN25" i="4"/>
  <c r="AN29" i="4"/>
  <c r="AN98" i="4"/>
  <c r="AN27" i="4"/>
  <c r="AN95" i="4"/>
  <c r="AN99" i="4"/>
  <c r="AN28" i="4"/>
  <c r="AN96" i="4"/>
  <c r="AN26" i="4"/>
  <c r="AN23" i="4"/>
  <c r="AN24" i="4"/>
  <c r="AO6" i="4"/>
  <c r="AO139" i="4" s="1"/>
  <c r="AN93" i="4"/>
  <c r="AN32" i="4"/>
  <c r="AM9" i="4"/>
  <c r="AM101" i="4"/>
  <c r="AM46" i="4"/>
  <c r="AM22" i="4"/>
  <c r="AO136" i="4" l="1"/>
  <c r="AO137" i="4"/>
  <c r="AO138" i="4"/>
  <c r="AO140" i="4"/>
  <c r="AO141" i="4"/>
  <c r="AO142" i="4"/>
  <c r="AO143" i="4"/>
  <c r="AO10" i="4"/>
  <c r="AO11" i="4"/>
  <c r="AO12" i="4"/>
  <c r="AO13" i="4"/>
  <c r="AO14" i="4"/>
  <c r="AO15" i="4"/>
  <c r="AO16" i="4"/>
  <c r="AO17" i="4"/>
  <c r="AO18" i="4"/>
  <c r="AO19" i="4"/>
  <c r="AO21" i="4"/>
  <c r="AO20" i="4"/>
  <c r="U100" i="10"/>
  <c r="U45" i="10"/>
  <c r="U124" i="10"/>
  <c r="U8" i="10"/>
  <c r="U21" i="10"/>
  <c r="U134" i="10"/>
  <c r="AN125" i="4"/>
  <c r="AN135" i="4"/>
  <c r="AM144" i="4"/>
  <c r="AM146" i="4" s="1"/>
  <c r="AN46" i="4"/>
  <c r="AN9" i="4"/>
  <c r="AN22" i="4"/>
  <c r="AN101" i="4"/>
  <c r="AO126" i="4"/>
  <c r="AO127" i="4"/>
  <c r="AO128" i="4"/>
  <c r="AO129" i="4"/>
  <c r="AO130" i="4"/>
  <c r="AO103" i="4"/>
  <c r="AO104" i="4"/>
  <c r="AO105" i="4"/>
  <c r="AO106" i="4"/>
  <c r="AO107" i="4"/>
  <c r="AO108" i="4"/>
  <c r="AO109" i="4"/>
  <c r="AO133" i="4"/>
  <c r="AO134" i="4"/>
  <c r="AO110" i="4"/>
  <c r="AO111" i="4"/>
  <c r="AO112" i="4"/>
  <c r="AO113" i="4"/>
  <c r="AO114" i="4"/>
  <c r="AO115" i="4"/>
  <c r="AO116" i="4"/>
  <c r="AO117" i="4"/>
  <c r="AO118" i="4"/>
  <c r="AO131" i="4"/>
  <c r="AO119" i="4"/>
  <c r="AO120" i="4"/>
  <c r="AO121" i="4"/>
  <c r="AO122" i="4"/>
  <c r="AO123" i="4"/>
  <c r="AO132" i="4"/>
  <c r="AO48" i="4"/>
  <c r="AO49" i="4"/>
  <c r="AO50" i="4"/>
  <c r="AO51" i="4"/>
  <c r="AO52" i="4"/>
  <c r="AO53" i="4"/>
  <c r="AO54" i="4"/>
  <c r="AO55" i="4"/>
  <c r="AO102" i="4"/>
  <c r="AO56" i="4"/>
  <c r="AO57" i="4"/>
  <c r="AO58" i="4"/>
  <c r="AO59" i="4"/>
  <c r="AO60" i="4"/>
  <c r="AO61" i="4"/>
  <c r="AO62" i="4"/>
  <c r="AO64" i="4"/>
  <c r="AO65" i="4"/>
  <c r="AO66" i="4"/>
  <c r="AO67" i="4"/>
  <c r="AO68" i="4"/>
  <c r="AO69" i="4"/>
  <c r="AO70" i="4"/>
  <c r="AO71" i="4"/>
  <c r="AO63" i="4"/>
  <c r="AO74" i="4"/>
  <c r="AO75" i="4"/>
  <c r="AO76" i="4"/>
  <c r="AO77" i="4"/>
  <c r="AO78" i="4"/>
  <c r="AO79" i="4"/>
  <c r="AO80" i="4"/>
  <c r="AO81" i="4"/>
  <c r="AO82" i="4"/>
  <c r="AO83" i="4"/>
  <c r="AO84" i="4"/>
  <c r="AO85" i="4"/>
  <c r="AO86" i="4"/>
  <c r="AO87" i="4"/>
  <c r="AO88" i="4"/>
  <c r="AO89" i="4"/>
  <c r="AO90" i="4"/>
  <c r="AO91" i="4"/>
  <c r="AO92" i="4"/>
  <c r="AO73" i="4"/>
  <c r="AO72" i="4"/>
  <c r="AO93" i="4"/>
  <c r="AO94" i="4"/>
  <c r="AO95" i="4"/>
  <c r="AO96" i="4"/>
  <c r="AO97" i="4"/>
  <c r="AO98" i="4"/>
  <c r="AO99" i="4"/>
  <c r="AO24" i="4"/>
  <c r="AO25" i="4"/>
  <c r="AO26" i="4"/>
  <c r="AO27" i="4"/>
  <c r="AO28" i="4"/>
  <c r="AO29" i="4"/>
  <c r="AO30" i="4"/>
  <c r="AO47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O23" i="4"/>
  <c r="AO32" i="4"/>
  <c r="AO31" i="4"/>
  <c r="AP6" i="4"/>
  <c r="AP139" i="4" s="1"/>
  <c r="AP136" i="4" l="1"/>
  <c r="AP137" i="4"/>
  <c r="AP138" i="4"/>
  <c r="AP140" i="4"/>
  <c r="AP141" i="4"/>
  <c r="AP142" i="4"/>
  <c r="AP143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U147" i="10"/>
  <c r="U146" i="10"/>
  <c r="U143" i="10"/>
  <c r="U148" i="10" s="1"/>
  <c r="AO135" i="4"/>
  <c r="AO125" i="4"/>
  <c r="AN144" i="4"/>
  <c r="AN146" i="4" s="1"/>
  <c r="AO9" i="4"/>
  <c r="AP127" i="4"/>
  <c r="AP128" i="4"/>
  <c r="AP129" i="4"/>
  <c r="AP130" i="4"/>
  <c r="AP131" i="4"/>
  <c r="AP132" i="4"/>
  <c r="AP133" i="4"/>
  <c r="AP134" i="4"/>
  <c r="AP103" i="4"/>
  <c r="AP104" i="4"/>
  <c r="AP105" i="4"/>
  <c r="AP106" i="4"/>
  <c r="AP107" i="4"/>
  <c r="AP108" i="4"/>
  <c r="AP109" i="4"/>
  <c r="AP126" i="4"/>
  <c r="AP110" i="4"/>
  <c r="AP119" i="4"/>
  <c r="AP120" i="4"/>
  <c r="AP121" i="4"/>
  <c r="AP122" i="4"/>
  <c r="AP123" i="4"/>
  <c r="AP115" i="4"/>
  <c r="AP116" i="4"/>
  <c r="AP117" i="4"/>
  <c r="AP118" i="4"/>
  <c r="AP111" i="4"/>
  <c r="AP112" i="4"/>
  <c r="AP113" i="4"/>
  <c r="AP114" i="4"/>
  <c r="AP102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4" i="4"/>
  <c r="AP65" i="4"/>
  <c r="AP66" i="4"/>
  <c r="AP67" i="4"/>
  <c r="AP68" i="4"/>
  <c r="AP69" i="4"/>
  <c r="AP70" i="4"/>
  <c r="AP71" i="4"/>
  <c r="AP6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73" i="4"/>
  <c r="AP72" i="4"/>
  <c r="AP91" i="4"/>
  <c r="AP47" i="4"/>
  <c r="AP93" i="4"/>
  <c r="AP94" i="4"/>
  <c r="AP95" i="4"/>
  <c r="AP96" i="4"/>
  <c r="AP97" i="4"/>
  <c r="AP98" i="4"/>
  <c r="AP99" i="4"/>
  <c r="AP24" i="4"/>
  <c r="AP25" i="4"/>
  <c r="AP26" i="4"/>
  <c r="AP27" i="4"/>
  <c r="AP28" i="4"/>
  <c r="AP29" i="4"/>
  <c r="AP30" i="4"/>
  <c r="AP31" i="4"/>
  <c r="AP32" i="4"/>
  <c r="AP92" i="4"/>
  <c r="AP90" i="4"/>
  <c r="AP88" i="4"/>
  <c r="AP89" i="4"/>
  <c r="AP23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Q6" i="4"/>
  <c r="AQ139" i="4" s="1"/>
  <c r="AO22" i="4"/>
  <c r="AO101" i="4"/>
  <c r="AO46" i="4"/>
  <c r="AQ136" i="4" l="1"/>
  <c r="AQ137" i="4"/>
  <c r="AQ138" i="4"/>
  <c r="AQ140" i="4"/>
  <c r="AQ141" i="4"/>
  <c r="AQ142" i="4"/>
  <c r="AQ143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V124" i="10"/>
  <c r="V21" i="10"/>
  <c r="V8" i="10"/>
  <c r="V45" i="10"/>
  <c r="V134" i="10"/>
  <c r="V100" i="10"/>
  <c r="AP135" i="4"/>
  <c r="AP125" i="4"/>
  <c r="AO144" i="4"/>
  <c r="AO146" i="4" s="1"/>
  <c r="AP22" i="4"/>
  <c r="AP9" i="4"/>
  <c r="AP101" i="4"/>
  <c r="AQ127" i="4"/>
  <c r="AQ128" i="4"/>
  <c r="AQ129" i="4"/>
  <c r="AQ130" i="4"/>
  <c r="AQ131" i="4"/>
  <c r="AQ132" i="4"/>
  <c r="AQ133" i="4"/>
  <c r="AQ134" i="4"/>
  <c r="AQ126" i="4"/>
  <c r="AQ103" i="4"/>
  <c r="AQ104" i="4"/>
  <c r="AQ105" i="4"/>
  <c r="AQ106" i="4"/>
  <c r="AQ107" i="4"/>
  <c r="AQ108" i="4"/>
  <c r="AQ109" i="4"/>
  <c r="AQ110" i="4"/>
  <c r="AQ119" i="4"/>
  <c r="AQ120" i="4"/>
  <c r="AQ121" i="4"/>
  <c r="AQ122" i="4"/>
  <c r="AQ123" i="4"/>
  <c r="AQ115" i="4"/>
  <c r="AQ116" i="4"/>
  <c r="AQ117" i="4"/>
  <c r="AQ118" i="4"/>
  <c r="AQ111" i="4"/>
  <c r="AQ112" i="4"/>
  <c r="AQ113" i="4"/>
  <c r="AQ114" i="4"/>
  <c r="AQ102" i="4"/>
  <c r="AQ48" i="4"/>
  <c r="AQ49" i="4"/>
  <c r="AQ50" i="4"/>
  <c r="AQ51" i="4"/>
  <c r="AQ52" i="4"/>
  <c r="AQ56" i="4"/>
  <c r="AQ57" i="4"/>
  <c r="AQ58" i="4"/>
  <c r="AQ59" i="4"/>
  <c r="AQ60" i="4"/>
  <c r="AQ61" i="4"/>
  <c r="AQ62" i="4"/>
  <c r="AQ55" i="4"/>
  <c r="AQ54" i="4"/>
  <c r="AQ64" i="4"/>
  <c r="AQ65" i="4"/>
  <c r="AQ66" i="4"/>
  <c r="AQ67" i="4"/>
  <c r="AQ68" i="4"/>
  <c r="AQ69" i="4"/>
  <c r="AQ70" i="4"/>
  <c r="AQ71" i="4"/>
  <c r="AQ72" i="4"/>
  <c r="AQ53" i="4"/>
  <c r="AQ63" i="4"/>
  <c r="AQ74" i="4"/>
  <c r="AQ75" i="4"/>
  <c r="AQ76" i="4"/>
  <c r="AQ77" i="4"/>
  <c r="AQ78" i="4"/>
  <c r="AQ79" i="4"/>
  <c r="AQ80" i="4"/>
  <c r="AQ81" i="4"/>
  <c r="AQ82" i="4"/>
  <c r="AQ83" i="4"/>
  <c r="AQ84" i="4"/>
  <c r="AQ85" i="4"/>
  <c r="AQ86" i="4"/>
  <c r="AQ87" i="4"/>
  <c r="AQ88" i="4"/>
  <c r="AQ89" i="4"/>
  <c r="AQ73" i="4"/>
  <c r="AQ91" i="4"/>
  <c r="AQ93" i="4"/>
  <c r="AQ94" i="4"/>
  <c r="AQ95" i="4"/>
  <c r="AQ96" i="4"/>
  <c r="AQ97" i="4"/>
  <c r="AQ98" i="4"/>
  <c r="AQ99" i="4"/>
  <c r="AQ24" i="4"/>
  <c r="AQ25" i="4"/>
  <c r="AQ26" i="4"/>
  <c r="AQ27" i="4"/>
  <c r="AQ28" i="4"/>
  <c r="AQ29" i="4"/>
  <c r="AQ92" i="4"/>
  <c r="AQ90" i="4"/>
  <c r="AQ47" i="4"/>
  <c r="AQ32" i="4"/>
  <c r="AQ30" i="4"/>
  <c r="AQ37" i="4"/>
  <c r="AQ36" i="4"/>
  <c r="AQ44" i="4"/>
  <c r="AR6" i="4"/>
  <c r="AR139" i="4" s="1"/>
  <c r="AQ35" i="4"/>
  <c r="AQ43" i="4"/>
  <c r="AQ34" i="4"/>
  <c r="AQ42" i="4"/>
  <c r="AQ31" i="4"/>
  <c r="AQ33" i="4"/>
  <c r="AQ41" i="4"/>
  <c r="AQ23" i="4"/>
  <c r="AQ40" i="4"/>
  <c r="AQ39" i="4"/>
  <c r="AQ38" i="4"/>
  <c r="AP46" i="4"/>
  <c r="AR136" i="4" l="1"/>
  <c r="AR137" i="4"/>
  <c r="AR138" i="4"/>
  <c r="AR140" i="4"/>
  <c r="AR141" i="4"/>
  <c r="AR142" i="4"/>
  <c r="AR143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V147" i="10"/>
  <c r="V146" i="10"/>
  <c r="V143" i="10"/>
  <c r="V148" i="10" s="1"/>
  <c r="AQ135" i="4"/>
  <c r="AQ125" i="4"/>
  <c r="AP144" i="4"/>
  <c r="AP146" i="4" s="1"/>
  <c r="AR127" i="4"/>
  <c r="AR128" i="4"/>
  <c r="AR129" i="4"/>
  <c r="AR130" i="4"/>
  <c r="AR131" i="4"/>
  <c r="AR132" i="4"/>
  <c r="AR133" i="4"/>
  <c r="AR134" i="4"/>
  <c r="AR103" i="4"/>
  <c r="AR104" i="4"/>
  <c r="AR105" i="4"/>
  <c r="AR106" i="4"/>
  <c r="AR107" i="4"/>
  <c r="AR108" i="4"/>
  <c r="AR109" i="4"/>
  <c r="AR110" i="4"/>
  <c r="AR119" i="4"/>
  <c r="AR120" i="4"/>
  <c r="AR121" i="4"/>
  <c r="AR122" i="4"/>
  <c r="AR123" i="4"/>
  <c r="AR126" i="4"/>
  <c r="AR115" i="4"/>
  <c r="AR116" i="4"/>
  <c r="AR117" i="4"/>
  <c r="AR118" i="4"/>
  <c r="AR114" i="4"/>
  <c r="AR112" i="4"/>
  <c r="AR102" i="4"/>
  <c r="AR113" i="4"/>
  <c r="AR53" i="4"/>
  <c r="AR54" i="4"/>
  <c r="AR55" i="4"/>
  <c r="AR111" i="4"/>
  <c r="AR48" i="4"/>
  <c r="AR49" i="4"/>
  <c r="AR50" i="4"/>
  <c r="AR51" i="4"/>
  <c r="AR52" i="4"/>
  <c r="AR56" i="4"/>
  <c r="AR57" i="4"/>
  <c r="AR58" i="4"/>
  <c r="AR59" i="4"/>
  <c r="AR60" i="4"/>
  <c r="AR61" i="4"/>
  <c r="AR62" i="4"/>
  <c r="AR64" i="4"/>
  <c r="AR65" i="4"/>
  <c r="AR66" i="4"/>
  <c r="AR67" i="4"/>
  <c r="AR68" i="4"/>
  <c r="AR69" i="4"/>
  <c r="AR70" i="4"/>
  <c r="AR71" i="4"/>
  <c r="AR72" i="4"/>
  <c r="AR63" i="4"/>
  <c r="AR74" i="4"/>
  <c r="AR75" i="4"/>
  <c r="AR76" i="4"/>
  <c r="AR77" i="4"/>
  <c r="AR78" i="4"/>
  <c r="AR79" i="4"/>
  <c r="AR80" i="4"/>
  <c r="AR81" i="4"/>
  <c r="AR82" i="4"/>
  <c r="AR83" i="4"/>
  <c r="AR84" i="4"/>
  <c r="AR85" i="4"/>
  <c r="AR86" i="4"/>
  <c r="AR87" i="4"/>
  <c r="AR88" i="4"/>
  <c r="AR89" i="4"/>
  <c r="AR90" i="4"/>
  <c r="AR91" i="4"/>
  <c r="AR92" i="4"/>
  <c r="AR73" i="4"/>
  <c r="AR93" i="4"/>
  <c r="AR94" i="4"/>
  <c r="AR95" i="4"/>
  <c r="AR96" i="4"/>
  <c r="AR97" i="4"/>
  <c r="AR98" i="4"/>
  <c r="AR99" i="4"/>
  <c r="AR24" i="4"/>
  <c r="AR25" i="4"/>
  <c r="AR26" i="4"/>
  <c r="AR27" i="4"/>
  <c r="AR28" i="4"/>
  <c r="AR29" i="4"/>
  <c r="AR47" i="4"/>
  <c r="AR30" i="4"/>
  <c r="AR33" i="4"/>
  <c r="AR34" i="4"/>
  <c r="AR35" i="4"/>
  <c r="AR36" i="4"/>
  <c r="AR37" i="4"/>
  <c r="AR38" i="4"/>
  <c r="AR39" i="4"/>
  <c r="AR40" i="4"/>
  <c r="AR41" i="4"/>
  <c r="AR42" i="4"/>
  <c r="AR43" i="4"/>
  <c r="AR44" i="4"/>
  <c r="AR23" i="4"/>
  <c r="AR32" i="4"/>
  <c r="AS6" i="4"/>
  <c r="AS139" i="4" s="1"/>
  <c r="AR31" i="4"/>
  <c r="AQ46" i="4"/>
  <c r="AQ22" i="4"/>
  <c r="AQ9" i="4"/>
  <c r="AQ101" i="4"/>
  <c r="AS136" i="4" l="1"/>
  <c r="AS137" i="4"/>
  <c r="AS138" i="4"/>
  <c r="AS140" i="4"/>
  <c r="AS141" i="4"/>
  <c r="AS142" i="4"/>
  <c r="AS143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W124" i="10"/>
  <c r="W134" i="10"/>
  <c r="W8" i="10"/>
  <c r="W21" i="10"/>
  <c r="W45" i="10"/>
  <c r="W100" i="10"/>
  <c r="AR125" i="4"/>
  <c r="AR135" i="4"/>
  <c r="AQ144" i="4"/>
  <c r="AQ146" i="4" s="1"/>
  <c r="AR101" i="4"/>
  <c r="AS127" i="4"/>
  <c r="AS128" i="4"/>
  <c r="AS129" i="4"/>
  <c r="AS130" i="4"/>
  <c r="AS131" i="4"/>
  <c r="AS132" i="4"/>
  <c r="AS133" i="4"/>
  <c r="AS134" i="4"/>
  <c r="AS103" i="4"/>
  <c r="AS104" i="4"/>
  <c r="AS105" i="4"/>
  <c r="AS106" i="4"/>
  <c r="AS107" i="4"/>
  <c r="AS108" i="4"/>
  <c r="AS126" i="4"/>
  <c r="AS111" i="4"/>
  <c r="AS112" i="4"/>
  <c r="AS113" i="4"/>
  <c r="AS114" i="4"/>
  <c r="AS109" i="4"/>
  <c r="AS110" i="4"/>
  <c r="AS119" i="4"/>
  <c r="AS120" i="4"/>
  <c r="AS121" i="4"/>
  <c r="AS122" i="4"/>
  <c r="AS123" i="4"/>
  <c r="AS115" i="4"/>
  <c r="AS116" i="4"/>
  <c r="AS48" i="4"/>
  <c r="AS49" i="4"/>
  <c r="AS50" i="4"/>
  <c r="AS118" i="4"/>
  <c r="AS102" i="4"/>
  <c r="AS117" i="4"/>
  <c r="AS56" i="4"/>
  <c r="AS57" i="4"/>
  <c r="AS58" i="4"/>
  <c r="AS59" i="4"/>
  <c r="AS60" i="4"/>
  <c r="AS61" i="4"/>
  <c r="AS53" i="4"/>
  <c r="AS54" i="4"/>
  <c r="AS55" i="4"/>
  <c r="AS51" i="4"/>
  <c r="AS52" i="4"/>
  <c r="AS63" i="4"/>
  <c r="AS62" i="4"/>
  <c r="AS64" i="4"/>
  <c r="AS65" i="4"/>
  <c r="AS66" i="4"/>
  <c r="AS67" i="4"/>
  <c r="AS68" i="4"/>
  <c r="AS69" i="4"/>
  <c r="AS70" i="4"/>
  <c r="AS71" i="4"/>
  <c r="AS72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73" i="4"/>
  <c r="AS92" i="4"/>
  <c r="AS93" i="4"/>
  <c r="AS94" i="4"/>
  <c r="AS95" i="4"/>
  <c r="AS96" i="4"/>
  <c r="AS97" i="4"/>
  <c r="AS98" i="4"/>
  <c r="AS99" i="4"/>
  <c r="AS24" i="4"/>
  <c r="AS25" i="4"/>
  <c r="AS26" i="4"/>
  <c r="AS27" i="4"/>
  <c r="AS28" i="4"/>
  <c r="AS29" i="4"/>
  <c r="AS30" i="4"/>
  <c r="AS31" i="4"/>
  <c r="AS47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32" i="4"/>
  <c r="AS23" i="4"/>
  <c r="AT6" i="4"/>
  <c r="AT139" i="4" s="1"/>
  <c r="AR9" i="4"/>
  <c r="AR46" i="4"/>
  <c r="AR22" i="4"/>
  <c r="AT136" i="4" l="1"/>
  <c r="AT137" i="4"/>
  <c r="AT138" i="4"/>
  <c r="AT140" i="4"/>
  <c r="AT141" i="4"/>
  <c r="AT142" i="4"/>
  <c r="AT143" i="4"/>
  <c r="AT10" i="4"/>
  <c r="AT11" i="4"/>
  <c r="AT12" i="4"/>
  <c r="AT13" i="4"/>
  <c r="AT14" i="4"/>
  <c r="AT15" i="4"/>
  <c r="AT16" i="4"/>
  <c r="AT17" i="4"/>
  <c r="AT18" i="4"/>
  <c r="AT19" i="4"/>
  <c r="AT21" i="4"/>
  <c r="AT20" i="4"/>
  <c r="W147" i="10"/>
  <c r="W146" i="10"/>
  <c r="W143" i="10"/>
  <c r="W148" i="10" s="1"/>
  <c r="AR144" i="4"/>
  <c r="AR146" i="4" s="1"/>
  <c r="AS125" i="4"/>
  <c r="AS135" i="4"/>
  <c r="AS22" i="4"/>
  <c r="AS46" i="4"/>
  <c r="AT127" i="4"/>
  <c r="AT128" i="4"/>
  <c r="AT129" i="4"/>
  <c r="AT130" i="4"/>
  <c r="AT131" i="4"/>
  <c r="AT132" i="4"/>
  <c r="AT133" i="4"/>
  <c r="AT134" i="4"/>
  <c r="AT103" i="4"/>
  <c r="AT104" i="4"/>
  <c r="AT105" i="4"/>
  <c r="AT106" i="4"/>
  <c r="AT107" i="4"/>
  <c r="AT108" i="4"/>
  <c r="AT109" i="4"/>
  <c r="AT126" i="4"/>
  <c r="AT111" i="4"/>
  <c r="AT112" i="4"/>
  <c r="AT113" i="4"/>
  <c r="AT114" i="4"/>
  <c r="AT115" i="4"/>
  <c r="AT116" i="4"/>
  <c r="AT117" i="4"/>
  <c r="AT118" i="4"/>
  <c r="AT110" i="4"/>
  <c r="AT119" i="4"/>
  <c r="AT120" i="4"/>
  <c r="AT121" i="4"/>
  <c r="AT122" i="4"/>
  <c r="AT123" i="4"/>
  <c r="AT102" i="4"/>
  <c r="AT48" i="4"/>
  <c r="AT49" i="4"/>
  <c r="AT50" i="4"/>
  <c r="AT56" i="4"/>
  <c r="AT57" i="4"/>
  <c r="AT58" i="4"/>
  <c r="AT59" i="4"/>
  <c r="AT60" i="4"/>
  <c r="AT61" i="4"/>
  <c r="AT62" i="4"/>
  <c r="AT63" i="4"/>
  <c r="AT53" i="4"/>
  <c r="AT54" i="4"/>
  <c r="AT55" i="4"/>
  <c r="AT51" i="4"/>
  <c r="AT52" i="4"/>
  <c r="AT73" i="4"/>
  <c r="AT64" i="4"/>
  <c r="AT65" i="4"/>
  <c r="AT66" i="4"/>
  <c r="AT67" i="4"/>
  <c r="AT68" i="4"/>
  <c r="AT69" i="4"/>
  <c r="AT70" i="4"/>
  <c r="AT71" i="4"/>
  <c r="AT72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47" i="4"/>
  <c r="AT92" i="4"/>
  <c r="AT93" i="4"/>
  <c r="AT94" i="4"/>
  <c r="AT95" i="4"/>
  <c r="AT96" i="4"/>
  <c r="AT97" i="4"/>
  <c r="AT98" i="4"/>
  <c r="AT99" i="4"/>
  <c r="AT24" i="4"/>
  <c r="AT25" i="4"/>
  <c r="AT26" i="4"/>
  <c r="AT27" i="4"/>
  <c r="AT28" i="4"/>
  <c r="AT29" i="4"/>
  <c r="AT30" i="4"/>
  <c r="AT31" i="4"/>
  <c r="AT32" i="4"/>
  <c r="AT23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U6" i="4"/>
  <c r="AU139" i="4" s="1"/>
  <c r="AS9" i="4"/>
  <c r="AS101" i="4"/>
  <c r="AU136" i="4" l="1"/>
  <c r="AU137" i="4"/>
  <c r="AU138" i="4"/>
  <c r="AU140" i="4"/>
  <c r="AU141" i="4"/>
  <c r="AU142" i="4"/>
  <c r="AU143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X45" i="10"/>
  <c r="X100" i="10"/>
  <c r="X124" i="10"/>
  <c r="X134" i="10"/>
  <c r="X8" i="10"/>
  <c r="X21" i="10"/>
  <c r="AT135" i="4"/>
  <c r="AT125" i="4"/>
  <c r="AS144" i="4"/>
  <c r="AS146" i="4" s="1"/>
  <c r="AT9" i="4"/>
  <c r="AT46" i="4"/>
  <c r="AU127" i="4"/>
  <c r="AU128" i="4"/>
  <c r="AU129" i="4"/>
  <c r="AU130" i="4"/>
  <c r="AU131" i="4"/>
  <c r="AU132" i="4"/>
  <c r="AU133" i="4"/>
  <c r="AU134" i="4"/>
  <c r="AU126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48" i="4"/>
  <c r="AU49" i="4"/>
  <c r="AU50" i="4"/>
  <c r="AU51" i="4"/>
  <c r="AU52" i="4"/>
  <c r="AU53" i="4"/>
  <c r="AU56" i="4"/>
  <c r="AU57" i="4"/>
  <c r="AU58" i="4"/>
  <c r="AU59" i="4"/>
  <c r="AU60" i="4"/>
  <c r="AU61" i="4"/>
  <c r="AU102" i="4"/>
  <c r="AU54" i="4"/>
  <c r="AU55" i="4"/>
  <c r="AU64" i="4"/>
  <c r="AU65" i="4"/>
  <c r="AU66" i="4"/>
  <c r="AU67" i="4"/>
  <c r="AU68" i="4"/>
  <c r="AU69" i="4"/>
  <c r="AU70" i="4"/>
  <c r="AU71" i="4"/>
  <c r="AU72" i="4"/>
  <c r="AU63" i="4"/>
  <c r="AU6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91" i="4"/>
  <c r="AU47" i="4"/>
  <c r="AU90" i="4"/>
  <c r="AU92" i="4"/>
  <c r="AU93" i="4"/>
  <c r="AU94" i="4"/>
  <c r="AU95" i="4"/>
  <c r="AU96" i="4"/>
  <c r="AU97" i="4"/>
  <c r="AU98" i="4"/>
  <c r="AU99" i="4"/>
  <c r="AU24" i="4"/>
  <c r="AU25" i="4"/>
  <c r="AU26" i="4"/>
  <c r="AU27" i="4"/>
  <c r="AU28" i="4"/>
  <c r="AU29" i="4"/>
  <c r="AU31" i="4"/>
  <c r="AU32" i="4"/>
  <c r="AU88" i="4"/>
  <c r="AU23" i="4"/>
  <c r="AU30" i="4"/>
  <c r="AU38" i="4"/>
  <c r="AU37" i="4"/>
  <c r="AU36" i="4"/>
  <c r="AU44" i="4"/>
  <c r="AU89" i="4"/>
  <c r="AU35" i="4"/>
  <c r="AU43" i="4"/>
  <c r="AV6" i="4"/>
  <c r="AV139" i="4" s="1"/>
  <c r="AU34" i="4"/>
  <c r="AU42" i="4"/>
  <c r="AU33" i="4"/>
  <c r="AU41" i="4"/>
  <c r="AU40" i="4"/>
  <c r="AU39" i="4"/>
  <c r="AT22" i="4"/>
  <c r="AT101" i="4"/>
  <c r="AV136" i="4" l="1"/>
  <c r="AV137" i="4"/>
  <c r="AV138" i="4"/>
  <c r="AV140" i="4"/>
  <c r="AV141" i="4"/>
  <c r="AV142" i="4"/>
  <c r="AV143" i="4"/>
  <c r="AV10" i="4"/>
  <c r="AV21" i="4"/>
  <c r="AV11" i="4"/>
  <c r="AV12" i="4"/>
  <c r="AV13" i="4"/>
  <c r="AV14" i="4"/>
  <c r="AV15" i="4"/>
  <c r="AV16" i="4"/>
  <c r="AV17" i="4"/>
  <c r="AV18" i="4"/>
  <c r="AV19" i="4"/>
  <c r="AV20" i="4"/>
  <c r="X147" i="10"/>
  <c r="X146" i="10"/>
  <c r="X143" i="10"/>
  <c r="X148" i="10" s="1"/>
  <c r="AT144" i="4"/>
  <c r="AT146" i="4" s="1"/>
  <c r="AU135" i="4"/>
  <c r="AU125" i="4"/>
  <c r="AU22" i="4"/>
  <c r="AU9" i="4"/>
  <c r="AU101" i="4"/>
  <c r="AV126" i="4"/>
  <c r="AV127" i="4"/>
  <c r="AV128" i="4"/>
  <c r="AV129" i="4"/>
  <c r="AV130" i="4"/>
  <c r="AV131" i="4"/>
  <c r="AV132" i="4"/>
  <c r="AV133" i="4"/>
  <c r="AV134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48" i="4"/>
  <c r="AV49" i="4"/>
  <c r="AV50" i="4"/>
  <c r="AV51" i="4"/>
  <c r="AV52" i="4"/>
  <c r="AV102" i="4"/>
  <c r="AV53" i="4"/>
  <c r="AV56" i="4"/>
  <c r="AV57" i="4"/>
  <c r="AV58" i="4"/>
  <c r="AV59" i="4"/>
  <c r="AV60" i="4"/>
  <c r="AV61" i="4"/>
  <c r="AV54" i="4"/>
  <c r="AV55" i="4"/>
  <c r="AV64" i="4"/>
  <c r="AV65" i="4"/>
  <c r="AV66" i="4"/>
  <c r="AV67" i="4"/>
  <c r="AV68" i="4"/>
  <c r="AV69" i="4"/>
  <c r="AV70" i="4"/>
  <c r="AV71" i="4"/>
  <c r="AV72" i="4"/>
  <c r="AV73" i="4"/>
  <c r="AV63" i="4"/>
  <c r="AV62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47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25" i="4"/>
  <c r="AV26" i="4"/>
  <c r="AV27" i="4"/>
  <c r="AV28" i="4"/>
  <c r="AV29" i="4"/>
  <c r="AV31" i="4"/>
  <c r="AV32" i="4"/>
  <c r="AV99" i="4"/>
  <c r="AV94" i="4"/>
  <c r="AV30" i="4"/>
  <c r="AV95" i="4"/>
  <c r="AV93" i="4"/>
  <c r="AV98" i="4"/>
  <c r="AV23" i="4"/>
  <c r="AW6" i="4"/>
  <c r="AW139" i="4" s="1"/>
  <c r="AV92" i="4"/>
  <c r="AV96" i="4"/>
  <c r="AV97" i="4"/>
  <c r="AV24" i="4"/>
  <c r="AU46" i="4"/>
  <c r="AW136" i="4" l="1"/>
  <c r="AW137" i="4"/>
  <c r="AW138" i="4"/>
  <c r="AW140" i="4"/>
  <c r="AW141" i="4"/>
  <c r="AW142" i="4"/>
  <c r="AW143" i="4"/>
  <c r="AW10" i="4"/>
  <c r="AW21" i="4"/>
  <c r="AW11" i="4"/>
  <c r="AW12" i="4"/>
  <c r="AW13" i="4"/>
  <c r="AW14" i="4"/>
  <c r="AW15" i="4"/>
  <c r="AW16" i="4"/>
  <c r="AW17" i="4"/>
  <c r="AW18" i="4"/>
  <c r="AW19" i="4"/>
  <c r="AW20" i="4"/>
  <c r="Y100" i="10"/>
  <c r="Y45" i="10"/>
  <c r="Y134" i="10"/>
  <c r="Y8" i="10"/>
  <c r="Y21" i="10"/>
  <c r="Y124" i="10"/>
  <c r="AV135" i="4"/>
  <c r="AV125" i="4"/>
  <c r="AU144" i="4"/>
  <c r="AU146" i="4" s="1"/>
  <c r="AV101" i="4"/>
  <c r="AV46" i="4"/>
  <c r="AW131" i="4"/>
  <c r="AW132" i="4"/>
  <c r="AW133" i="4"/>
  <c r="AW134" i="4"/>
  <c r="AW126" i="4"/>
  <c r="AW127" i="4"/>
  <c r="AW128" i="4"/>
  <c r="AW129" i="4"/>
  <c r="AW130" i="4"/>
  <c r="AW103" i="4"/>
  <c r="AW104" i="4"/>
  <c r="AW105" i="4"/>
  <c r="AW106" i="4"/>
  <c r="AW107" i="4"/>
  <c r="AW108" i="4"/>
  <c r="AW110" i="4"/>
  <c r="AW109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48" i="4"/>
  <c r="AW49" i="4"/>
  <c r="AW50" i="4"/>
  <c r="AW51" i="4"/>
  <c r="AW52" i="4"/>
  <c r="AW53" i="4"/>
  <c r="AW54" i="4"/>
  <c r="AW102" i="4"/>
  <c r="AW56" i="4"/>
  <c r="AW57" i="4"/>
  <c r="AW58" i="4"/>
  <c r="AW59" i="4"/>
  <c r="AW60" i="4"/>
  <c r="AW61" i="4"/>
  <c r="AW62" i="4"/>
  <c r="AW55" i="4"/>
  <c r="AW64" i="4"/>
  <c r="AW65" i="4"/>
  <c r="AW66" i="4"/>
  <c r="AW67" i="4"/>
  <c r="AW68" i="4"/>
  <c r="AW69" i="4"/>
  <c r="AW70" i="4"/>
  <c r="AW71" i="4"/>
  <c r="AW6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73" i="4"/>
  <c r="AW92" i="4"/>
  <c r="AW93" i="4"/>
  <c r="AW94" i="4"/>
  <c r="AW95" i="4"/>
  <c r="AW96" i="4"/>
  <c r="AW97" i="4"/>
  <c r="AW98" i="4"/>
  <c r="AW99" i="4"/>
  <c r="AW24" i="4"/>
  <c r="AW25" i="4"/>
  <c r="AW26" i="4"/>
  <c r="AW27" i="4"/>
  <c r="AW28" i="4"/>
  <c r="AW29" i="4"/>
  <c r="AW30" i="4"/>
  <c r="AW47" i="4"/>
  <c r="AW7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31" i="4"/>
  <c r="AW32" i="4"/>
  <c r="AW23" i="4"/>
  <c r="AX6" i="4"/>
  <c r="AX139" i="4" s="1"/>
  <c r="AV22" i="4"/>
  <c r="AV9" i="4"/>
  <c r="AX136" i="4" l="1"/>
  <c r="AX137" i="4"/>
  <c r="AX138" i="4"/>
  <c r="AX140" i="4"/>
  <c r="AX141" i="4"/>
  <c r="AX142" i="4"/>
  <c r="AX143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Y146" i="10"/>
  <c r="Y147" i="10"/>
  <c r="Y143" i="10"/>
  <c r="Y148" i="10" s="1"/>
  <c r="AW125" i="4"/>
  <c r="AW135" i="4"/>
  <c r="AV144" i="4"/>
  <c r="AV146" i="4" s="1"/>
  <c r="AX127" i="4"/>
  <c r="AX128" i="4"/>
  <c r="AX129" i="4"/>
  <c r="AX130" i="4"/>
  <c r="AX131" i="4"/>
  <c r="AX132" i="4"/>
  <c r="AX133" i="4"/>
  <c r="AX134" i="4"/>
  <c r="AX103" i="4"/>
  <c r="AX104" i="4"/>
  <c r="AX105" i="4"/>
  <c r="AX106" i="4"/>
  <c r="AX107" i="4"/>
  <c r="AX108" i="4"/>
  <c r="AX109" i="4"/>
  <c r="AX126" i="4"/>
  <c r="AX110" i="4"/>
  <c r="AX111" i="4"/>
  <c r="AX112" i="4"/>
  <c r="AX113" i="4"/>
  <c r="AX114" i="4"/>
  <c r="AX117" i="4"/>
  <c r="AX118" i="4"/>
  <c r="AX119" i="4"/>
  <c r="AX120" i="4"/>
  <c r="AX121" i="4"/>
  <c r="AX122" i="4"/>
  <c r="AX123" i="4"/>
  <c r="AX116" i="4"/>
  <c r="AX115" i="4"/>
  <c r="AX102" i="4"/>
  <c r="AX48" i="4"/>
  <c r="AX49" i="4"/>
  <c r="AX50" i="4"/>
  <c r="AX51" i="4"/>
  <c r="AX52" i="4"/>
  <c r="AX53" i="4"/>
  <c r="AX54" i="4"/>
  <c r="AX55" i="4"/>
  <c r="AX56" i="4"/>
  <c r="AX57" i="4"/>
  <c r="AX58" i="4"/>
  <c r="AX59" i="4"/>
  <c r="AX60" i="4"/>
  <c r="AX61" i="4"/>
  <c r="AX62" i="4"/>
  <c r="AX64" i="4"/>
  <c r="AX65" i="4"/>
  <c r="AX66" i="4"/>
  <c r="AX67" i="4"/>
  <c r="AX68" i="4"/>
  <c r="AX69" i="4"/>
  <c r="AX70" i="4"/>
  <c r="AX71" i="4"/>
  <c r="AX63" i="4"/>
  <c r="AX72" i="4"/>
  <c r="AX74" i="4"/>
  <c r="AX75" i="4"/>
  <c r="AX76" i="4"/>
  <c r="AX77" i="4"/>
  <c r="AX78" i="4"/>
  <c r="AX79" i="4"/>
  <c r="AX80" i="4"/>
  <c r="AX81" i="4"/>
  <c r="AX82" i="4"/>
  <c r="AX83" i="4"/>
  <c r="AX84" i="4"/>
  <c r="AX85" i="4"/>
  <c r="AX86" i="4"/>
  <c r="AX87" i="4"/>
  <c r="AX73" i="4"/>
  <c r="AX88" i="4"/>
  <c r="AX89" i="4"/>
  <c r="AX47" i="4"/>
  <c r="AX92" i="4"/>
  <c r="AX93" i="4"/>
  <c r="AX94" i="4"/>
  <c r="AX95" i="4"/>
  <c r="AX96" i="4"/>
  <c r="AX97" i="4"/>
  <c r="AX98" i="4"/>
  <c r="AX99" i="4"/>
  <c r="AX24" i="4"/>
  <c r="AX25" i="4"/>
  <c r="AX26" i="4"/>
  <c r="AX27" i="4"/>
  <c r="AX28" i="4"/>
  <c r="AX29" i="4"/>
  <c r="AX30" i="4"/>
  <c r="AX31" i="4"/>
  <c r="AX32" i="4"/>
  <c r="AX91" i="4"/>
  <c r="AX90" i="4"/>
  <c r="AX23" i="4"/>
  <c r="AX33" i="4"/>
  <c r="AX34" i="4"/>
  <c r="AX35" i="4"/>
  <c r="AX36" i="4"/>
  <c r="AX37" i="4"/>
  <c r="AX38" i="4"/>
  <c r="AX39" i="4"/>
  <c r="AX40" i="4"/>
  <c r="AX41" i="4"/>
  <c r="AX42" i="4"/>
  <c r="AX43" i="4"/>
  <c r="AX44" i="4"/>
  <c r="AY6" i="4"/>
  <c r="AY139" i="4" s="1"/>
  <c r="AW9" i="4"/>
  <c r="AW46" i="4"/>
  <c r="AW101" i="4"/>
  <c r="AW22" i="4"/>
  <c r="AY136" i="4" l="1"/>
  <c r="AY137" i="4"/>
  <c r="AY138" i="4"/>
  <c r="AY140" i="4"/>
  <c r="AY141" i="4"/>
  <c r="AY142" i="4"/>
  <c r="AY143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Z124" i="10"/>
  <c r="Z100" i="10"/>
  <c r="Z134" i="10"/>
  <c r="Z8" i="10"/>
  <c r="Z21" i="10"/>
  <c r="Z45" i="10"/>
  <c r="AX135" i="4"/>
  <c r="AW144" i="4"/>
  <c r="AW146" i="4" s="1"/>
  <c r="AX125" i="4"/>
  <c r="AY127" i="4"/>
  <c r="AY128" i="4"/>
  <c r="AY129" i="4"/>
  <c r="AY130" i="4"/>
  <c r="AY131" i="4"/>
  <c r="AY132" i="4"/>
  <c r="AY133" i="4"/>
  <c r="AY134" i="4"/>
  <c r="AY126" i="4"/>
  <c r="AY103" i="4"/>
  <c r="AY104" i="4"/>
  <c r="AY105" i="4"/>
  <c r="AY106" i="4"/>
  <c r="AY107" i="4"/>
  <c r="AY108" i="4"/>
  <c r="AY109" i="4"/>
  <c r="AY110" i="4"/>
  <c r="AY115" i="4"/>
  <c r="AY116" i="4"/>
  <c r="AY111" i="4"/>
  <c r="AY112" i="4"/>
  <c r="AY113" i="4"/>
  <c r="AY114" i="4"/>
  <c r="AY117" i="4"/>
  <c r="AY118" i="4"/>
  <c r="AY119" i="4"/>
  <c r="AY120" i="4"/>
  <c r="AY121" i="4"/>
  <c r="AY122" i="4"/>
  <c r="AY123" i="4"/>
  <c r="AY102" i="4"/>
  <c r="AY48" i="4"/>
  <c r="AY49" i="4"/>
  <c r="AY50" i="4"/>
  <c r="AY53" i="4"/>
  <c r="AY54" i="4"/>
  <c r="AY51" i="4"/>
  <c r="AY52" i="4"/>
  <c r="AY55" i="4"/>
  <c r="AY56" i="4"/>
  <c r="AY57" i="4"/>
  <c r="AY58" i="4"/>
  <c r="AY59" i="4"/>
  <c r="AY60" i="4"/>
  <c r="AY61" i="4"/>
  <c r="AY62" i="4"/>
  <c r="AY64" i="4"/>
  <c r="AY65" i="4"/>
  <c r="AY66" i="4"/>
  <c r="AY67" i="4"/>
  <c r="AY68" i="4"/>
  <c r="AY69" i="4"/>
  <c r="AY70" i="4"/>
  <c r="AY71" i="4"/>
  <c r="AY72" i="4"/>
  <c r="AY6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73" i="4"/>
  <c r="AY92" i="4"/>
  <c r="AY93" i="4"/>
  <c r="AY94" i="4"/>
  <c r="AY95" i="4"/>
  <c r="AY96" i="4"/>
  <c r="AY97" i="4"/>
  <c r="AY98" i="4"/>
  <c r="AY99" i="4"/>
  <c r="AY24" i="4"/>
  <c r="AY25" i="4"/>
  <c r="AY26" i="4"/>
  <c r="AY27" i="4"/>
  <c r="AY28" i="4"/>
  <c r="AY29" i="4"/>
  <c r="AY91" i="4"/>
  <c r="AY23" i="4"/>
  <c r="AY47" i="4"/>
  <c r="AY32" i="4"/>
  <c r="AY39" i="4"/>
  <c r="AY38" i="4"/>
  <c r="AY37" i="4"/>
  <c r="AY36" i="4"/>
  <c r="AY44" i="4"/>
  <c r="AY90" i="4"/>
  <c r="AY35" i="4"/>
  <c r="AY43" i="4"/>
  <c r="AY30" i="4"/>
  <c r="AY34" i="4"/>
  <c r="AY42" i="4"/>
  <c r="AZ6" i="4"/>
  <c r="AZ139" i="4" s="1"/>
  <c r="AY31" i="4"/>
  <c r="AY33" i="4"/>
  <c r="AY41" i="4"/>
  <c r="AY40" i="4"/>
  <c r="AX22" i="4"/>
  <c r="AX9" i="4"/>
  <c r="AX101" i="4"/>
  <c r="AX46" i="4"/>
  <c r="AZ136" i="4" l="1"/>
  <c r="AZ137" i="4"/>
  <c r="AZ138" i="4"/>
  <c r="AZ140" i="4"/>
  <c r="AZ141" i="4"/>
  <c r="AZ142" i="4"/>
  <c r="AZ143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Z147" i="10"/>
  <c r="Z146" i="10"/>
  <c r="Z143" i="10"/>
  <c r="Z148" i="10" s="1"/>
  <c r="AY135" i="4"/>
  <c r="AY125" i="4"/>
  <c r="AX144" i="4"/>
  <c r="AX146" i="4" s="1"/>
  <c r="AY101" i="4"/>
  <c r="AY46" i="4"/>
  <c r="AZ127" i="4"/>
  <c r="AZ128" i="4"/>
  <c r="AZ129" i="4"/>
  <c r="AZ130" i="4"/>
  <c r="AZ131" i="4"/>
  <c r="AZ132" i="4"/>
  <c r="AZ133" i="4"/>
  <c r="AZ126" i="4"/>
  <c r="AZ103" i="4"/>
  <c r="AZ104" i="4"/>
  <c r="AZ105" i="4"/>
  <c r="AZ106" i="4"/>
  <c r="AZ107" i="4"/>
  <c r="AZ108" i="4"/>
  <c r="AZ134" i="4"/>
  <c r="AZ110" i="4"/>
  <c r="AZ109" i="4"/>
  <c r="AZ115" i="4"/>
  <c r="AZ116" i="4"/>
  <c r="AZ111" i="4"/>
  <c r="AZ112" i="4"/>
  <c r="AZ113" i="4"/>
  <c r="AZ114" i="4"/>
  <c r="AZ117" i="4"/>
  <c r="AZ118" i="4"/>
  <c r="AZ119" i="4"/>
  <c r="AZ120" i="4"/>
  <c r="AZ121" i="4"/>
  <c r="AZ122" i="4"/>
  <c r="AZ123" i="4"/>
  <c r="AZ102" i="4"/>
  <c r="AZ48" i="4"/>
  <c r="AZ49" i="4"/>
  <c r="AZ50" i="4"/>
  <c r="AZ53" i="4"/>
  <c r="AZ54" i="4"/>
  <c r="AZ52" i="4"/>
  <c r="AZ55" i="4"/>
  <c r="AZ56" i="4"/>
  <c r="AZ57" i="4"/>
  <c r="AZ58" i="4"/>
  <c r="AZ59" i="4"/>
  <c r="AZ60" i="4"/>
  <c r="AZ61" i="4"/>
  <c r="AZ62" i="4"/>
  <c r="AZ64" i="4"/>
  <c r="AZ65" i="4"/>
  <c r="AZ66" i="4"/>
  <c r="AZ67" i="4"/>
  <c r="AZ68" i="4"/>
  <c r="AZ69" i="4"/>
  <c r="AZ70" i="4"/>
  <c r="AZ71" i="4"/>
  <c r="AZ72" i="4"/>
  <c r="AZ51" i="4"/>
  <c r="AZ63" i="4"/>
  <c r="AZ74" i="4"/>
  <c r="AZ75" i="4"/>
  <c r="AZ76" i="4"/>
  <c r="AZ77" i="4"/>
  <c r="AZ78" i="4"/>
  <c r="AZ79" i="4"/>
  <c r="AZ80" i="4"/>
  <c r="AZ81" i="4"/>
  <c r="AZ82" i="4"/>
  <c r="AZ83" i="4"/>
  <c r="AZ84" i="4"/>
  <c r="AZ85" i="4"/>
  <c r="AZ86" i="4"/>
  <c r="AZ87" i="4"/>
  <c r="AZ88" i="4"/>
  <c r="AZ89" i="4"/>
  <c r="AZ90" i="4"/>
  <c r="AZ91" i="4"/>
  <c r="AZ73" i="4"/>
  <c r="AZ92" i="4"/>
  <c r="AZ93" i="4"/>
  <c r="AZ94" i="4"/>
  <c r="AZ95" i="4"/>
  <c r="AZ96" i="4"/>
  <c r="AZ97" i="4"/>
  <c r="AZ98" i="4"/>
  <c r="AZ99" i="4"/>
  <c r="AZ24" i="4"/>
  <c r="AZ25" i="4"/>
  <c r="AZ26" i="4"/>
  <c r="AZ27" i="4"/>
  <c r="AZ28" i="4"/>
  <c r="AZ29" i="4"/>
  <c r="AZ47" i="4"/>
  <c r="AZ30" i="4"/>
  <c r="AZ31" i="4"/>
  <c r="AZ32" i="4"/>
  <c r="AZ33" i="4"/>
  <c r="AZ34" i="4"/>
  <c r="AZ35" i="4"/>
  <c r="AZ36" i="4"/>
  <c r="AZ37" i="4"/>
  <c r="AZ38" i="4"/>
  <c r="AZ39" i="4"/>
  <c r="AZ40" i="4"/>
  <c r="AZ41" i="4"/>
  <c r="AZ42" i="4"/>
  <c r="AZ43" i="4"/>
  <c r="AZ44" i="4"/>
  <c r="AZ23" i="4"/>
  <c r="BA6" i="4"/>
  <c r="BA139" i="4" s="1"/>
  <c r="AY22" i="4"/>
  <c r="AY9" i="4"/>
  <c r="BA136" i="4" l="1"/>
  <c r="BA137" i="4"/>
  <c r="BA138" i="4"/>
  <c r="BA140" i="4"/>
  <c r="BA141" i="4"/>
  <c r="BA142" i="4"/>
  <c r="BA143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AA100" i="10"/>
  <c r="AA21" i="10"/>
  <c r="AA134" i="10"/>
  <c r="AA124" i="10"/>
  <c r="AA8" i="10"/>
  <c r="AA45" i="10"/>
  <c r="AY144" i="4"/>
  <c r="AY146" i="4" s="1"/>
  <c r="AZ135" i="4"/>
  <c r="AZ125" i="4"/>
  <c r="AZ9" i="4"/>
  <c r="BA127" i="4"/>
  <c r="BA128" i="4"/>
  <c r="BA129" i="4"/>
  <c r="BA130" i="4"/>
  <c r="BA131" i="4"/>
  <c r="BA132" i="4"/>
  <c r="BA133" i="4"/>
  <c r="BA134" i="4"/>
  <c r="BA103" i="4"/>
  <c r="BA104" i="4"/>
  <c r="BA105" i="4"/>
  <c r="BA106" i="4"/>
  <c r="BA107" i="4"/>
  <c r="BA108" i="4"/>
  <c r="BA111" i="4"/>
  <c r="BA112" i="4"/>
  <c r="BA113" i="4"/>
  <c r="BA114" i="4"/>
  <c r="BA110" i="4"/>
  <c r="BA115" i="4"/>
  <c r="BA116" i="4"/>
  <c r="BA126" i="4"/>
  <c r="BA109" i="4"/>
  <c r="BA117" i="4"/>
  <c r="BA118" i="4"/>
  <c r="BA119" i="4"/>
  <c r="BA120" i="4"/>
  <c r="BA121" i="4"/>
  <c r="BA122" i="4"/>
  <c r="BA123" i="4"/>
  <c r="BA48" i="4"/>
  <c r="BA49" i="4"/>
  <c r="BA50" i="4"/>
  <c r="BA102" i="4"/>
  <c r="BA51" i="4"/>
  <c r="BA52" i="4"/>
  <c r="BA55" i="4"/>
  <c r="BA56" i="4"/>
  <c r="BA57" i="4"/>
  <c r="BA58" i="4"/>
  <c r="BA59" i="4"/>
  <c r="BA60" i="4"/>
  <c r="BA61" i="4"/>
  <c r="BA53" i="4"/>
  <c r="BA54" i="4"/>
  <c r="BA62" i="4"/>
  <c r="BA64" i="4"/>
  <c r="BA65" i="4"/>
  <c r="BA66" i="4"/>
  <c r="BA67" i="4"/>
  <c r="BA68" i="4"/>
  <c r="BA69" i="4"/>
  <c r="BA70" i="4"/>
  <c r="BA71" i="4"/>
  <c r="BA72" i="4"/>
  <c r="BA63" i="4"/>
  <c r="BA74" i="4"/>
  <c r="BA75" i="4"/>
  <c r="BA76" i="4"/>
  <c r="BA77" i="4"/>
  <c r="BA78" i="4"/>
  <c r="BA79" i="4"/>
  <c r="BA80" i="4"/>
  <c r="BA81" i="4"/>
  <c r="BA82" i="4"/>
  <c r="BA83" i="4"/>
  <c r="BA84" i="4"/>
  <c r="BA85" i="4"/>
  <c r="BA86" i="4"/>
  <c r="BA87" i="4"/>
  <c r="BA88" i="4"/>
  <c r="BA89" i="4"/>
  <c r="BA90" i="4"/>
  <c r="BA91" i="4"/>
  <c r="BA73" i="4"/>
  <c r="BA92" i="4"/>
  <c r="BA93" i="4"/>
  <c r="BA94" i="4"/>
  <c r="BA95" i="4"/>
  <c r="BA96" i="4"/>
  <c r="BA97" i="4"/>
  <c r="BA98" i="4"/>
  <c r="BA99" i="4"/>
  <c r="BA24" i="4"/>
  <c r="BA25" i="4"/>
  <c r="BA26" i="4"/>
  <c r="BA27" i="4"/>
  <c r="BA28" i="4"/>
  <c r="BA29" i="4"/>
  <c r="BA30" i="4"/>
  <c r="BA47" i="4"/>
  <c r="BA31" i="4"/>
  <c r="BA32" i="4"/>
  <c r="BA33" i="4"/>
  <c r="BA34" i="4"/>
  <c r="BA35" i="4"/>
  <c r="BA36" i="4"/>
  <c r="BA37" i="4"/>
  <c r="BA38" i="4"/>
  <c r="BA39" i="4"/>
  <c r="BA40" i="4"/>
  <c r="BA41" i="4"/>
  <c r="BA42" i="4"/>
  <c r="BA43" i="4"/>
  <c r="BA44" i="4"/>
  <c r="BA23" i="4"/>
  <c r="BB6" i="4"/>
  <c r="BB139" i="4" s="1"/>
  <c r="AZ101" i="4"/>
  <c r="AZ46" i="4"/>
  <c r="AZ22" i="4"/>
  <c r="BB136" i="4" l="1"/>
  <c r="BB137" i="4"/>
  <c r="BB138" i="4"/>
  <c r="BB140" i="4"/>
  <c r="BB141" i="4"/>
  <c r="BB142" i="4"/>
  <c r="BB143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AA146" i="10"/>
  <c r="AA147" i="10"/>
  <c r="AA143" i="10"/>
  <c r="AA148" i="10" s="1"/>
  <c r="BA135" i="4"/>
  <c r="BA125" i="4"/>
  <c r="AZ144" i="4"/>
  <c r="AZ146" i="4" s="1"/>
  <c r="BA22" i="4"/>
  <c r="BA9" i="4"/>
  <c r="BA46" i="4"/>
  <c r="BA101" i="4"/>
  <c r="BB126" i="4"/>
  <c r="BB127" i="4"/>
  <c r="BB128" i="4"/>
  <c r="BB129" i="4"/>
  <c r="BB130" i="4"/>
  <c r="BB131" i="4"/>
  <c r="BB132" i="4"/>
  <c r="BB133" i="4"/>
  <c r="BB134" i="4"/>
  <c r="BB103" i="4"/>
  <c r="BB104" i="4"/>
  <c r="BB105" i="4"/>
  <c r="BB106" i="4"/>
  <c r="BB107" i="4"/>
  <c r="BB108" i="4"/>
  <c r="BB109" i="4"/>
  <c r="BB111" i="4"/>
  <c r="BB112" i="4"/>
  <c r="BB113" i="4"/>
  <c r="BB114" i="4"/>
  <c r="BB115" i="4"/>
  <c r="BB116" i="4"/>
  <c r="BB117" i="4"/>
  <c r="BB118" i="4"/>
  <c r="BB110" i="4"/>
  <c r="BB119" i="4"/>
  <c r="BB120" i="4"/>
  <c r="BB121" i="4"/>
  <c r="BB122" i="4"/>
  <c r="BB123" i="4"/>
  <c r="BB102" i="4"/>
  <c r="BB48" i="4"/>
  <c r="BB49" i="4"/>
  <c r="BB50" i="4"/>
  <c r="BB54" i="4"/>
  <c r="BB51" i="4"/>
  <c r="BB52" i="4"/>
  <c r="BB55" i="4"/>
  <c r="BB56" i="4"/>
  <c r="BB57" i="4"/>
  <c r="BB58" i="4"/>
  <c r="BB59" i="4"/>
  <c r="BB60" i="4"/>
  <c r="BB61" i="4"/>
  <c r="BB62" i="4"/>
  <c r="BB63" i="4"/>
  <c r="BB72" i="4"/>
  <c r="BB53" i="4"/>
  <c r="BB64" i="4"/>
  <c r="BB65" i="4"/>
  <c r="BB66" i="4"/>
  <c r="BB67" i="4"/>
  <c r="BB68" i="4"/>
  <c r="BB69" i="4"/>
  <c r="BB70" i="4"/>
  <c r="BB71" i="4"/>
  <c r="BB74" i="4"/>
  <c r="BB75" i="4"/>
  <c r="BB76" i="4"/>
  <c r="BB77" i="4"/>
  <c r="BB78" i="4"/>
  <c r="BB79" i="4"/>
  <c r="BB80" i="4"/>
  <c r="BB81" i="4"/>
  <c r="BB82" i="4"/>
  <c r="BB83" i="4"/>
  <c r="BB84" i="4"/>
  <c r="BB85" i="4"/>
  <c r="BB86" i="4"/>
  <c r="BB87" i="4"/>
  <c r="BB88" i="4"/>
  <c r="BB89" i="4"/>
  <c r="BB90" i="4"/>
  <c r="BB73" i="4"/>
  <c r="BB47" i="4"/>
  <c r="BB92" i="4"/>
  <c r="BB93" i="4"/>
  <c r="BB94" i="4"/>
  <c r="BB95" i="4"/>
  <c r="BB96" i="4"/>
  <c r="BB97" i="4"/>
  <c r="BB98" i="4"/>
  <c r="BB99" i="4"/>
  <c r="BB24" i="4"/>
  <c r="BB25" i="4"/>
  <c r="BB26" i="4"/>
  <c r="BB27" i="4"/>
  <c r="BB28" i="4"/>
  <c r="BB29" i="4"/>
  <c r="BB30" i="4"/>
  <c r="BB31" i="4"/>
  <c r="BB32" i="4"/>
  <c r="BB91" i="4"/>
  <c r="BB23" i="4"/>
  <c r="BB40" i="4"/>
  <c r="BB39" i="4"/>
  <c r="BC6" i="4"/>
  <c r="BC139" i="4" s="1"/>
  <c r="BB38" i="4"/>
  <c r="BB37" i="4"/>
  <c r="BB36" i="4"/>
  <c r="BB44" i="4"/>
  <c r="BB35" i="4"/>
  <c r="BB43" i="4"/>
  <c r="BB34" i="4"/>
  <c r="BB42" i="4"/>
  <c r="BB33" i="4"/>
  <c r="BB41" i="4"/>
  <c r="BC136" i="4" l="1"/>
  <c r="BC137" i="4"/>
  <c r="BC138" i="4"/>
  <c r="BC140" i="4"/>
  <c r="BC141" i="4"/>
  <c r="BC142" i="4"/>
  <c r="BC143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AB134" i="10"/>
  <c r="AB8" i="10"/>
  <c r="AB45" i="10"/>
  <c r="AB100" i="10"/>
  <c r="AB21" i="10"/>
  <c r="AB124" i="10"/>
  <c r="BB125" i="4"/>
  <c r="BB135" i="4"/>
  <c r="BA144" i="4"/>
  <c r="BA146" i="4" s="1"/>
  <c r="BB46" i="4"/>
  <c r="BB9" i="4"/>
  <c r="BB22" i="4"/>
  <c r="BB101" i="4"/>
  <c r="BC127" i="4"/>
  <c r="BC128" i="4"/>
  <c r="BC129" i="4"/>
  <c r="BC130" i="4"/>
  <c r="BC131" i="4"/>
  <c r="BC132" i="4"/>
  <c r="BC133" i="4"/>
  <c r="BC134" i="4"/>
  <c r="BC103" i="4"/>
  <c r="BC104" i="4"/>
  <c r="BC105" i="4"/>
  <c r="BC106" i="4"/>
  <c r="BC107" i="4"/>
  <c r="BC108" i="4"/>
  <c r="BC109" i="4"/>
  <c r="BC126" i="4"/>
  <c r="BC111" i="4"/>
  <c r="BC112" i="4"/>
  <c r="BC113" i="4"/>
  <c r="BC114" i="4"/>
  <c r="BC115" i="4"/>
  <c r="BC116" i="4"/>
  <c r="BC110" i="4"/>
  <c r="BC117" i="4"/>
  <c r="BC118" i="4"/>
  <c r="BC119" i="4"/>
  <c r="BC120" i="4"/>
  <c r="BC121" i="4"/>
  <c r="BC122" i="4"/>
  <c r="BC123" i="4"/>
  <c r="BC48" i="4"/>
  <c r="BC49" i="4"/>
  <c r="BC50" i="4"/>
  <c r="BC51" i="4"/>
  <c r="BC52" i="4"/>
  <c r="BC53" i="4"/>
  <c r="BC102" i="4"/>
  <c r="BC54" i="4"/>
  <c r="BC55" i="4"/>
  <c r="BC56" i="4"/>
  <c r="BC57" i="4"/>
  <c r="BC58" i="4"/>
  <c r="BC59" i="4"/>
  <c r="BC60" i="4"/>
  <c r="BC61" i="4"/>
  <c r="BC63" i="4"/>
  <c r="BC64" i="4"/>
  <c r="BC65" i="4"/>
  <c r="BC66" i="4"/>
  <c r="BC67" i="4"/>
  <c r="BC68" i="4"/>
  <c r="BC69" i="4"/>
  <c r="BC70" i="4"/>
  <c r="BC71" i="4"/>
  <c r="BC72" i="4"/>
  <c r="BC73" i="4"/>
  <c r="BC62" i="4"/>
  <c r="BC90" i="4"/>
  <c r="BC88" i="4"/>
  <c r="BC89" i="4"/>
  <c r="BC74" i="4"/>
  <c r="BC75" i="4"/>
  <c r="BC76" i="4"/>
  <c r="BC77" i="4"/>
  <c r="BC78" i="4"/>
  <c r="BC79" i="4"/>
  <c r="BC80" i="4"/>
  <c r="BC81" i="4"/>
  <c r="BC82" i="4"/>
  <c r="BC83" i="4"/>
  <c r="BC84" i="4"/>
  <c r="BC85" i="4"/>
  <c r="BC86" i="4"/>
  <c r="BC87" i="4"/>
  <c r="BC47" i="4"/>
  <c r="BC92" i="4"/>
  <c r="BC93" i="4"/>
  <c r="BC94" i="4"/>
  <c r="BC95" i="4"/>
  <c r="BC96" i="4"/>
  <c r="BC97" i="4"/>
  <c r="BC98" i="4"/>
  <c r="BC99" i="4"/>
  <c r="BC24" i="4"/>
  <c r="BC30" i="4"/>
  <c r="BC91" i="4"/>
  <c r="BC25" i="4"/>
  <c r="BC26" i="4"/>
  <c r="BC27" i="4"/>
  <c r="BC28" i="4"/>
  <c r="BC29" i="4"/>
  <c r="BC23" i="4"/>
  <c r="BC31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BC32" i="4"/>
  <c r="BD6" i="4"/>
  <c r="BD139" i="4" s="1"/>
  <c r="BD136" i="4" l="1"/>
  <c r="BD137" i="4"/>
  <c r="BD138" i="4"/>
  <c r="BD140" i="4"/>
  <c r="BD141" i="4"/>
  <c r="BD142" i="4"/>
  <c r="BD143" i="4"/>
  <c r="BD10" i="4"/>
  <c r="BD21" i="4"/>
  <c r="BD20" i="4"/>
  <c r="BD11" i="4"/>
  <c r="BD12" i="4"/>
  <c r="BD13" i="4"/>
  <c r="BD14" i="4"/>
  <c r="BD15" i="4"/>
  <c r="BD16" i="4"/>
  <c r="BD17" i="4"/>
  <c r="BD18" i="4"/>
  <c r="BD19" i="4"/>
  <c r="AB146" i="10"/>
  <c r="AB147" i="10"/>
  <c r="AB143" i="10"/>
  <c r="AB148" i="10" s="1"/>
  <c r="BB144" i="4"/>
  <c r="BB146" i="4" s="1"/>
  <c r="BC135" i="4"/>
  <c r="BC125" i="4"/>
  <c r="BC46" i="4"/>
  <c r="BD126" i="4"/>
  <c r="BD127" i="4"/>
  <c r="BD128" i="4"/>
  <c r="BD129" i="4"/>
  <c r="BD130" i="4"/>
  <c r="BD131" i="4"/>
  <c r="BD132" i="4"/>
  <c r="BD133" i="4"/>
  <c r="BD134" i="4"/>
  <c r="BD103" i="4"/>
  <c r="BD104" i="4"/>
  <c r="BD105" i="4"/>
  <c r="BD106" i="4"/>
  <c r="BD107" i="4"/>
  <c r="BD108" i="4"/>
  <c r="BD109" i="4"/>
  <c r="BD110" i="4"/>
  <c r="BD111" i="4"/>
  <c r="BD112" i="4"/>
  <c r="BD113" i="4"/>
  <c r="BD114" i="4"/>
  <c r="BD115" i="4"/>
  <c r="BD116" i="4"/>
  <c r="BD117" i="4"/>
  <c r="BD119" i="4"/>
  <c r="BD120" i="4"/>
  <c r="BD121" i="4"/>
  <c r="BD122" i="4"/>
  <c r="BD123" i="4"/>
  <c r="BD118" i="4"/>
  <c r="BD48" i="4"/>
  <c r="BD49" i="4"/>
  <c r="BD50" i="4"/>
  <c r="BD51" i="4"/>
  <c r="BD52" i="4"/>
  <c r="BD102" i="4"/>
  <c r="BD53" i="4"/>
  <c r="BD54" i="4"/>
  <c r="BD55" i="4"/>
  <c r="BD56" i="4"/>
  <c r="BD57" i="4"/>
  <c r="BD58" i="4"/>
  <c r="BD59" i="4"/>
  <c r="BD60" i="4"/>
  <c r="BD61" i="4"/>
  <c r="BD62" i="4"/>
  <c r="BD63" i="4"/>
  <c r="BD64" i="4"/>
  <c r="BD65" i="4"/>
  <c r="BD66" i="4"/>
  <c r="BD67" i="4"/>
  <c r="BD68" i="4"/>
  <c r="BD69" i="4"/>
  <c r="BD70" i="4"/>
  <c r="BD71" i="4"/>
  <c r="BD72" i="4"/>
  <c r="BD73" i="4"/>
  <c r="BD74" i="4"/>
  <c r="BD75" i="4"/>
  <c r="BD76" i="4"/>
  <c r="BD77" i="4"/>
  <c r="BD78" i="4"/>
  <c r="BD79" i="4"/>
  <c r="BD80" i="4"/>
  <c r="BD81" i="4"/>
  <c r="BD82" i="4"/>
  <c r="BD83" i="4"/>
  <c r="BD84" i="4"/>
  <c r="BD85" i="4"/>
  <c r="BD86" i="4"/>
  <c r="BD87" i="4"/>
  <c r="BD88" i="4"/>
  <c r="BD89" i="4"/>
  <c r="BD90" i="4"/>
  <c r="BD91" i="4"/>
  <c r="BD47" i="4"/>
  <c r="BD92" i="4"/>
  <c r="BD93" i="4"/>
  <c r="BD94" i="4"/>
  <c r="BD95" i="4"/>
  <c r="BD96" i="4"/>
  <c r="BD97" i="4"/>
  <c r="BD98" i="4"/>
  <c r="BD99" i="4"/>
  <c r="BD24" i="4"/>
  <c r="BD33" i="4"/>
  <c r="BD34" i="4"/>
  <c r="BD35" i="4"/>
  <c r="BD36" i="4"/>
  <c r="BD37" i="4"/>
  <c r="BD38" i="4"/>
  <c r="BD39" i="4"/>
  <c r="BD40" i="4"/>
  <c r="BD41" i="4"/>
  <c r="BD42" i="4"/>
  <c r="BD43" i="4"/>
  <c r="BD44" i="4"/>
  <c r="BD30" i="4"/>
  <c r="BD26" i="4"/>
  <c r="BD31" i="4"/>
  <c r="BD28" i="4"/>
  <c r="BD29" i="4"/>
  <c r="BD25" i="4"/>
  <c r="BD27" i="4"/>
  <c r="BD23" i="4"/>
  <c r="BD32" i="4"/>
  <c r="BE6" i="4"/>
  <c r="BE139" i="4" s="1"/>
  <c r="BC9" i="4"/>
  <c r="BC101" i="4"/>
  <c r="BC22" i="4"/>
  <c r="BE136" i="4" l="1"/>
  <c r="BE137" i="4"/>
  <c r="BE138" i="4"/>
  <c r="BE140" i="4"/>
  <c r="BE141" i="4"/>
  <c r="BE142" i="4"/>
  <c r="BE143" i="4"/>
  <c r="BE10" i="4"/>
  <c r="BE21" i="4"/>
  <c r="BE20" i="4"/>
  <c r="BE11" i="4"/>
  <c r="BE12" i="4"/>
  <c r="BE13" i="4"/>
  <c r="BE14" i="4"/>
  <c r="BE15" i="4"/>
  <c r="BE16" i="4"/>
  <c r="BE17" i="4"/>
  <c r="BE18" i="4"/>
  <c r="BE19" i="4"/>
  <c r="AC8" i="10"/>
  <c r="AC21" i="10"/>
  <c r="AC100" i="10"/>
  <c r="AC134" i="10"/>
  <c r="AC45" i="10"/>
  <c r="AC124" i="10"/>
  <c r="BC144" i="4"/>
  <c r="BC146" i="4" s="1"/>
  <c r="BD135" i="4"/>
  <c r="BD125" i="4"/>
  <c r="BD46" i="4"/>
  <c r="BD101" i="4"/>
  <c r="BE131" i="4"/>
  <c r="BE132" i="4"/>
  <c r="BE133" i="4"/>
  <c r="BE134" i="4"/>
  <c r="BE126" i="4"/>
  <c r="BE127" i="4"/>
  <c r="BE128" i="4"/>
  <c r="BE129" i="4"/>
  <c r="BE130" i="4"/>
  <c r="BE103" i="4"/>
  <c r="BE104" i="4"/>
  <c r="BE105" i="4"/>
  <c r="BE106" i="4"/>
  <c r="BE107" i="4"/>
  <c r="BE108" i="4"/>
  <c r="BE111" i="4"/>
  <c r="BE112" i="4"/>
  <c r="BE113" i="4"/>
  <c r="BE114" i="4"/>
  <c r="BE115" i="4"/>
  <c r="BE116" i="4"/>
  <c r="BE117" i="4"/>
  <c r="BE119" i="4"/>
  <c r="BE120" i="4"/>
  <c r="BE121" i="4"/>
  <c r="BE122" i="4"/>
  <c r="BE123" i="4"/>
  <c r="BE109" i="4"/>
  <c r="BE110" i="4"/>
  <c r="BE118" i="4"/>
  <c r="BE48" i="4"/>
  <c r="BE49" i="4"/>
  <c r="BE50" i="4"/>
  <c r="BE51" i="4"/>
  <c r="BE52" i="4"/>
  <c r="BE53" i="4"/>
  <c r="BE54" i="4"/>
  <c r="BE102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69" i="4"/>
  <c r="BE70" i="4"/>
  <c r="BE71" i="4"/>
  <c r="BE73" i="4"/>
  <c r="BE74" i="4"/>
  <c r="BE75" i="4"/>
  <c r="BE76" i="4"/>
  <c r="BE77" i="4"/>
  <c r="BE78" i="4"/>
  <c r="BE79" i="4"/>
  <c r="BE80" i="4"/>
  <c r="BE81" i="4"/>
  <c r="BE82" i="4"/>
  <c r="BE83" i="4"/>
  <c r="BE84" i="4"/>
  <c r="BE85" i="4"/>
  <c r="BE86" i="4"/>
  <c r="BE87" i="4"/>
  <c r="BE88" i="4"/>
  <c r="BE89" i="4"/>
  <c r="BE90" i="4"/>
  <c r="BE91" i="4"/>
  <c r="BE72" i="4"/>
  <c r="BE92" i="4"/>
  <c r="BE93" i="4"/>
  <c r="BE94" i="4"/>
  <c r="BE95" i="4"/>
  <c r="BE96" i="4"/>
  <c r="BE97" i="4"/>
  <c r="BE98" i="4"/>
  <c r="BE99" i="4"/>
  <c r="BE24" i="4"/>
  <c r="BE25" i="4"/>
  <c r="BE26" i="4"/>
  <c r="BE27" i="4"/>
  <c r="BE28" i="4"/>
  <c r="BE29" i="4"/>
  <c r="BE30" i="4"/>
  <c r="BE47" i="4"/>
  <c r="BE31" i="4"/>
  <c r="BE32" i="4"/>
  <c r="BE33" i="4"/>
  <c r="BE34" i="4"/>
  <c r="BE35" i="4"/>
  <c r="BE36" i="4"/>
  <c r="BE37" i="4"/>
  <c r="BE38" i="4"/>
  <c r="BE39" i="4"/>
  <c r="BE40" i="4"/>
  <c r="BE41" i="4"/>
  <c r="BE42" i="4"/>
  <c r="BE43" i="4"/>
  <c r="BE44" i="4"/>
  <c r="BE23" i="4"/>
  <c r="BF6" i="4"/>
  <c r="BF139" i="4" s="1"/>
  <c r="BD9" i="4"/>
  <c r="BD22" i="4"/>
  <c r="BF136" i="4" l="1"/>
  <c r="BF137" i="4"/>
  <c r="BF138" i="4"/>
  <c r="BF140" i="4"/>
  <c r="BF141" i="4"/>
  <c r="BF142" i="4"/>
  <c r="BF143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AC146" i="10"/>
  <c r="AC147" i="10"/>
  <c r="BE125" i="4"/>
  <c r="AC143" i="10"/>
  <c r="AC148" i="10" s="1"/>
  <c r="BE135" i="4"/>
  <c r="BD144" i="4"/>
  <c r="BD146" i="4" s="1"/>
  <c r="BE22" i="4"/>
  <c r="BF127" i="4"/>
  <c r="BF128" i="4"/>
  <c r="BF129" i="4"/>
  <c r="BF130" i="4"/>
  <c r="BF131" i="4"/>
  <c r="BF132" i="4"/>
  <c r="BF133" i="4"/>
  <c r="BF134" i="4"/>
  <c r="BF103" i="4"/>
  <c r="BF104" i="4"/>
  <c r="BF105" i="4"/>
  <c r="BF106" i="4"/>
  <c r="BF107" i="4"/>
  <c r="BF108" i="4"/>
  <c r="BF126" i="4"/>
  <c r="BF110" i="4"/>
  <c r="BF118" i="4"/>
  <c r="BF119" i="4"/>
  <c r="BF120" i="4"/>
  <c r="BF121" i="4"/>
  <c r="BF122" i="4"/>
  <c r="BF111" i="4"/>
  <c r="BF112" i="4"/>
  <c r="BF113" i="4"/>
  <c r="BF114" i="4"/>
  <c r="BF115" i="4"/>
  <c r="BF116" i="4"/>
  <c r="BF109" i="4"/>
  <c r="BF117" i="4"/>
  <c r="BF123" i="4"/>
  <c r="BF102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72" i="4"/>
  <c r="BF91" i="4"/>
  <c r="BF47" i="4"/>
  <c r="BF90" i="4"/>
  <c r="BF92" i="4"/>
  <c r="BF93" i="4"/>
  <c r="BF94" i="4"/>
  <c r="BF95" i="4"/>
  <c r="BF96" i="4"/>
  <c r="BF97" i="4"/>
  <c r="BF98" i="4"/>
  <c r="BF99" i="4"/>
  <c r="BF24" i="4"/>
  <c r="BF25" i="4"/>
  <c r="BF26" i="4"/>
  <c r="BF27" i="4"/>
  <c r="BF28" i="4"/>
  <c r="BF29" i="4"/>
  <c r="BF30" i="4"/>
  <c r="BF31" i="4"/>
  <c r="BF32" i="4"/>
  <c r="BF88" i="4"/>
  <c r="BF89" i="4"/>
  <c r="BF23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G6" i="4"/>
  <c r="BG139" i="4" s="1"/>
  <c r="BE9" i="4"/>
  <c r="BE46" i="4"/>
  <c r="BE101" i="4"/>
  <c r="BG136" i="4" l="1"/>
  <c r="BG137" i="4"/>
  <c r="BG138" i="4"/>
  <c r="BG140" i="4"/>
  <c r="BG141" i="4"/>
  <c r="BG142" i="4"/>
  <c r="BG143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AD45" i="10"/>
  <c r="AD8" i="10"/>
  <c r="AD134" i="10"/>
  <c r="AD21" i="10"/>
  <c r="AD124" i="10"/>
  <c r="AD100" i="10"/>
  <c r="BF125" i="4"/>
  <c r="BF135" i="4"/>
  <c r="BE144" i="4"/>
  <c r="BE146" i="4" s="1"/>
  <c r="BF22" i="4"/>
  <c r="BF9" i="4"/>
  <c r="BF101" i="4"/>
  <c r="BF46" i="4"/>
  <c r="BG127" i="4"/>
  <c r="BG128" i="4"/>
  <c r="BG129" i="4"/>
  <c r="BG130" i="4"/>
  <c r="BG131" i="4"/>
  <c r="BG132" i="4"/>
  <c r="BG133" i="4"/>
  <c r="BG134" i="4"/>
  <c r="BG126" i="4"/>
  <c r="BG103" i="4"/>
  <c r="BG104" i="4"/>
  <c r="BG105" i="4"/>
  <c r="BG106" i="4"/>
  <c r="BG107" i="4"/>
  <c r="BG108" i="4"/>
  <c r="BG109" i="4"/>
  <c r="BG110" i="4"/>
  <c r="BG118" i="4"/>
  <c r="BG119" i="4"/>
  <c r="BG120" i="4"/>
  <c r="BG121" i="4"/>
  <c r="BG122" i="4"/>
  <c r="BG123" i="4"/>
  <c r="BG111" i="4"/>
  <c r="BG112" i="4"/>
  <c r="BG113" i="4"/>
  <c r="BG114" i="4"/>
  <c r="BG115" i="4"/>
  <c r="BG116" i="4"/>
  <c r="BG102" i="4"/>
  <c r="BG117" i="4"/>
  <c r="BG53" i="4"/>
  <c r="BG51" i="4"/>
  <c r="BG52" i="4"/>
  <c r="BG54" i="4"/>
  <c r="BG48" i="4"/>
  <c r="BG49" i="4"/>
  <c r="BG50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1" i="4"/>
  <c r="BG90" i="4"/>
  <c r="BG92" i="4"/>
  <c r="BG93" i="4"/>
  <c r="BG94" i="4"/>
  <c r="BG95" i="4"/>
  <c r="BG96" i="4"/>
  <c r="BG97" i="4"/>
  <c r="BG98" i="4"/>
  <c r="BG99" i="4"/>
  <c r="BG24" i="4"/>
  <c r="BG25" i="4"/>
  <c r="BG26" i="4"/>
  <c r="BG27" i="4"/>
  <c r="BG28" i="4"/>
  <c r="BG29" i="4"/>
  <c r="BG23" i="4"/>
  <c r="BG31" i="4"/>
  <c r="BG32" i="4"/>
  <c r="BG47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H6" i="4"/>
  <c r="BH139" i="4" s="1"/>
  <c r="BG30" i="4"/>
  <c r="BH136" i="4" l="1"/>
  <c r="BH137" i="4"/>
  <c r="BH138" i="4"/>
  <c r="BH140" i="4"/>
  <c r="BH141" i="4"/>
  <c r="BH142" i="4"/>
  <c r="BH143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AD147" i="10"/>
  <c r="AD146" i="10"/>
  <c r="AD143" i="10"/>
  <c r="AD148" i="10" s="1"/>
  <c r="BG135" i="4"/>
  <c r="BG125" i="4"/>
  <c r="BF144" i="4"/>
  <c r="BF146" i="4" s="1"/>
  <c r="BG46" i="4"/>
  <c r="BG22" i="4"/>
  <c r="BH127" i="4"/>
  <c r="BH128" i="4"/>
  <c r="BH129" i="4"/>
  <c r="BH130" i="4"/>
  <c r="BH131" i="4"/>
  <c r="BH132" i="4"/>
  <c r="BH133" i="4"/>
  <c r="BH103" i="4"/>
  <c r="BH104" i="4"/>
  <c r="BH105" i="4"/>
  <c r="BH106" i="4"/>
  <c r="BH107" i="4"/>
  <c r="BH108" i="4"/>
  <c r="BH126" i="4"/>
  <c r="BH134" i="4"/>
  <c r="BH109" i="4"/>
  <c r="BH110" i="4"/>
  <c r="BH117" i="4"/>
  <c r="BH118" i="4"/>
  <c r="BH119" i="4"/>
  <c r="BH120" i="4"/>
  <c r="BH121" i="4"/>
  <c r="BH122" i="4"/>
  <c r="BH123" i="4"/>
  <c r="BH111" i="4"/>
  <c r="BH112" i="4"/>
  <c r="BH113" i="4"/>
  <c r="BH114" i="4"/>
  <c r="BH115" i="4"/>
  <c r="BH116" i="4"/>
  <c r="BH102" i="4"/>
  <c r="BH53" i="4"/>
  <c r="BH51" i="4"/>
  <c r="BH52" i="4"/>
  <c r="BH54" i="4"/>
  <c r="BH48" i="4"/>
  <c r="BH49" i="4"/>
  <c r="BH50" i="4"/>
  <c r="BH62" i="4"/>
  <c r="BH55" i="4"/>
  <c r="BH56" i="4"/>
  <c r="BH57" i="4"/>
  <c r="BH58" i="4"/>
  <c r="BH59" i="4"/>
  <c r="BH60" i="4"/>
  <c r="BH61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24" i="4"/>
  <c r="BH25" i="4"/>
  <c r="BH26" i="4"/>
  <c r="BH27" i="4"/>
  <c r="BH28" i="4"/>
  <c r="BH29" i="4"/>
  <c r="BH47" i="4"/>
  <c r="BH31" i="4"/>
  <c r="BH32" i="4"/>
  <c r="BH30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23" i="4"/>
  <c r="BI6" i="4"/>
  <c r="BI139" i="4" s="1"/>
  <c r="BG9" i="4"/>
  <c r="BG101" i="4"/>
  <c r="BI136" i="4" l="1"/>
  <c r="BI137" i="4"/>
  <c r="BI138" i="4"/>
  <c r="BI140" i="4"/>
  <c r="BI141" i="4"/>
  <c r="BI142" i="4"/>
  <c r="BI143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AE8" i="10"/>
  <c r="AE100" i="10"/>
  <c r="AE21" i="10"/>
  <c r="AE45" i="10"/>
  <c r="AE134" i="10"/>
  <c r="AE124" i="10"/>
  <c r="BH135" i="4"/>
  <c r="BG144" i="4"/>
  <c r="BG146" i="4" s="1"/>
  <c r="BH125" i="4"/>
  <c r="BH101" i="4"/>
  <c r="BH9" i="4"/>
  <c r="BH22" i="4"/>
  <c r="BH46" i="4"/>
  <c r="BI127" i="4"/>
  <c r="BI128" i="4"/>
  <c r="BI129" i="4"/>
  <c r="BI130" i="4"/>
  <c r="BI131" i="4"/>
  <c r="BI132" i="4"/>
  <c r="BI133" i="4"/>
  <c r="BI134" i="4"/>
  <c r="BI126" i="4"/>
  <c r="BI103" i="4"/>
  <c r="BI104" i="4"/>
  <c r="BI105" i="4"/>
  <c r="BI106" i="4"/>
  <c r="BI107" i="4"/>
  <c r="BI108" i="4"/>
  <c r="BI111" i="4"/>
  <c r="BI112" i="4"/>
  <c r="BI113" i="4"/>
  <c r="BI109" i="4"/>
  <c r="BI110" i="4"/>
  <c r="BI117" i="4"/>
  <c r="BI118" i="4"/>
  <c r="BI119" i="4"/>
  <c r="BI120" i="4"/>
  <c r="BI121" i="4"/>
  <c r="BI122" i="4"/>
  <c r="BI123" i="4"/>
  <c r="BI114" i="4"/>
  <c r="BI115" i="4"/>
  <c r="BI116" i="4"/>
  <c r="BI48" i="4"/>
  <c r="BI49" i="4"/>
  <c r="BI102" i="4"/>
  <c r="BI55" i="4"/>
  <c r="BI56" i="4"/>
  <c r="BI57" i="4"/>
  <c r="BI58" i="4"/>
  <c r="BI59" i="4"/>
  <c r="BI60" i="4"/>
  <c r="BI61" i="4"/>
  <c r="BI53" i="4"/>
  <c r="BI51" i="4"/>
  <c r="BI52" i="4"/>
  <c r="BI54" i="4"/>
  <c r="BI50" i="4"/>
  <c r="BI62" i="4"/>
  <c r="BI63" i="4"/>
  <c r="BI64" i="4"/>
  <c r="BI65" i="4"/>
  <c r="BI66" i="4"/>
  <c r="BI67" i="4"/>
  <c r="BI68" i="4"/>
  <c r="BI69" i="4"/>
  <c r="BI70" i="4"/>
  <c r="BI71" i="4"/>
  <c r="BI72" i="4"/>
  <c r="BI73" i="4"/>
  <c r="BI74" i="4"/>
  <c r="BI75" i="4"/>
  <c r="BI76" i="4"/>
  <c r="BI77" i="4"/>
  <c r="BI78" i="4"/>
  <c r="BI79" i="4"/>
  <c r="BI80" i="4"/>
  <c r="BI81" i="4"/>
  <c r="BI82" i="4"/>
  <c r="BI83" i="4"/>
  <c r="BI84" i="4"/>
  <c r="BI85" i="4"/>
  <c r="BI86" i="4"/>
  <c r="BI87" i="4"/>
  <c r="BI88" i="4"/>
  <c r="BI89" i="4"/>
  <c r="BI90" i="4"/>
  <c r="BI91" i="4"/>
  <c r="BI92" i="4"/>
  <c r="BI93" i="4"/>
  <c r="BI94" i="4"/>
  <c r="BI95" i="4"/>
  <c r="BI96" i="4"/>
  <c r="BI97" i="4"/>
  <c r="BI98" i="4"/>
  <c r="BI99" i="4"/>
  <c r="BI24" i="4"/>
  <c r="BI25" i="4"/>
  <c r="BI26" i="4"/>
  <c r="BI27" i="4"/>
  <c r="BI28" i="4"/>
  <c r="BI29" i="4"/>
  <c r="BI30" i="4"/>
  <c r="BI47" i="4"/>
  <c r="BI33" i="4"/>
  <c r="BI34" i="4"/>
  <c r="BI35" i="4"/>
  <c r="BI36" i="4"/>
  <c r="BI37" i="4"/>
  <c r="BI38" i="4"/>
  <c r="BI39" i="4"/>
  <c r="BI40" i="4"/>
  <c r="BI41" i="4"/>
  <c r="BI42" i="4"/>
  <c r="BI43" i="4"/>
  <c r="BI44" i="4"/>
  <c r="BI32" i="4"/>
  <c r="BJ6" i="4"/>
  <c r="BJ139" i="4" s="1"/>
  <c r="BI23" i="4"/>
  <c r="BI31" i="4"/>
  <c r="BJ136" i="4" l="1"/>
  <c r="BJ137" i="4"/>
  <c r="BJ138" i="4"/>
  <c r="BJ140" i="4"/>
  <c r="BJ141" i="4"/>
  <c r="BJ142" i="4"/>
  <c r="BJ143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AE146" i="10"/>
  <c r="AE147" i="10"/>
  <c r="BI125" i="4"/>
  <c r="AE143" i="10"/>
  <c r="AE148" i="10" s="1"/>
  <c r="BH144" i="4"/>
  <c r="BH146" i="4" s="1"/>
  <c r="BI135" i="4"/>
  <c r="BI22" i="4"/>
  <c r="BJ126" i="4"/>
  <c r="BJ127" i="4"/>
  <c r="BJ128" i="4"/>
  <c r="BJ129" i="4"/>
  <c r="BJ130" i="4"/>
  <c r="BJ131" i="4"/>
  <c r="BJ132" i="4"/>
  <c r="BJ133" i="4"/>
  <c r="BJ134" i="4"/>
  <c r="BJ103" i="4"/>
  <c r="BJ104" i="4"/>
  <c r="BJ105" i="4"/>
  <c r="BJ106" i="4"/>
  <c r="BJ107" i="4"/>
  <c r="BJ108" i="4"/>
  <c r="BJ109" i="4"/>
  <c r="BJ111" i="4"/>
  <c r="BJ112" i="4"/>
  <c r="BJ113" i="4"/>
  <c r="BJ114" i="4"/>
  <c r="BJ115" i="4"/>
  <c r="BJ116" i="4"/>
  <c r="BJ117" i="4"/>
  <c r="BJ118" i="4"/>
  <c r="BJ110" i="4"/>
  <c r="BJ119" i="4"/>
  <c r="BJ120" i="4"/>
  <c r="BJ121" i="4"/>
  <c r="BJ122" i="4"/>
  <c r="BJ123" i="4"/>
  <c r="BJ102" i="4"/>
  <c r="BJ48" i="4"/>
  <c r="BJ49" i="4"/>
  <c r="BJ50" i="4"/>
  <c r="BJ55" i="4"/>
  <c r="BJ56" i="4"/>
  <c r="BJ57" i="4"/>
  <c r="BJ58" i="4"/>
  <c r="BJ59" i="4"/>
  <c r="BJ60" i="4"/>
  <c r="BJ61" i="4"/>
  <c r="BJ62" i="4"/>
  <c r="BJ53" i="4"/>
  <c r="BJ51" i="4"/>
  <c r="BJ52" i="4"/>
  <c r="BJ54" i="4"/>
  <c r="BJ63" i="4"/>
  <c r="BJ64" i="4"/>
  <c r="BJ65" i="4"/>
  <c r="BJ66" i="4"/>
  <c r="BJ67" i="4"/>
  <c r="BJ68" i="4"/>
  <c r="BJ69" i="4"/>
  <c r="BJ70" i="4"/>
  <c r="BJ71" i="4"/>
  <c r="BJ72" i="4"/>
  <c r="BJ73" i="4"/>
  <c r="BJ74" i="4"/>
  <c r="BJ75" i="4"/>
  <c r="BJ76" i="4"/>
  <c r="BJ77" i="4"/>
  <c r="BJ78" i="4"/>
  <c r="BJ79" i="4"/>
  <c r="BJ80" i="4"/>
  <c r="BJ81" i="4"/>
  <c r="BJ82" i="4"/>
  <c r="BJ83" i="4"/>
  <c r="BJ84" i="4"/>
  <c r="BJ85" i="4"/>
  <c r="BJ86" i="4"/>
  <c r="BJ87" i="4"/>
  <c r="BJ88" i="4"/>
  <c r="BJ89" i="4"/>
  <c r="BJ90" i="4"/>
  <c r="BJ91" i="4"/>
  <c r="BJ47" i="4"/>
  <c r="BJ92" i="4"/>
  <c r="BJ93" i="4"/>
  <c r="BJ94" i="4"/>
  <c r="BJ95" i="4"/>
  <c r="BJ96" i="4"/>
  <c r="BJ97" i="4"/>
  <c r="BJ98" i="4"/>
  <c r="BJ99" i="4"/>
  <c r="BJ24" i="4"/>
  <c r="BJ25" i="4"/>
  <c r="BJ26" i="4"/>
  <c r="BJ27" i="4"/>
  <c r="BJ28" i="4"/>
  <c r="BJ29" i="4"/>
  <c r="BJ30" i="4"/>
  <c r="BJ31" i="4"/>
  <c r="BJ32" i="4"/>
  <c r="BJ23" i="4"/>
  <c r="BJ33" i="4"/>
  <c r="BJ41" i="4"/>
  <c r="BJ40" i="4"/>
  <c r="BJ39" i="4"/>
  <c r="BJ38" i="4"/>
  <c r="BJ37" i="4"/>
  <c r="BJ36" i="4"/>
  <c r="BJ44" i="4"/>
  <c r="BK6" i="4"/>
  <c r="BK139" i="4" s="1"/>
  <c r="BJ35" i="4"/>
  <c r="BJ43" i="4"/>
  <c r="BJ34" i="4"/>
  <c r="BJ42" i="4"/>
  <c r="BI9" i="4"/>
  <c r="BI46" i="4"/>
  <c r="BI101" i="4"/>
  <c r="BK136" i="4" l="1"/>
  <c r="BK137" i="4"/>
  <c r="BK138" i="4"/>
  <c r="BK140" i="4"/>
  <c r="BK141" i="4"/>
  <c r="BK142" i="4"/>
  <c r="BK143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AF134" i="10"/>
  <c r="AF21" i="10"/>
  <c r="AF100" i="10"/>
  <c r="AF45" i="10"/>
  <c r="AF124" i="10"/>
  <c r="AF8" i="10"/>
  <c r="BJ135" i="4"/>
  <c r="BJ125" i="4"/>
  <c r="BI144" i="4"/>
  <c r="BI146" i="4" s="1"/>
  <c r="BJ22" i="4"/>
  <c r="BJ101" i="4"/>
  <c r="BK127" i="4"/>
  <c r="BK128" i="4"/>
  <c r="BK129" i="4"/>
  <c r="BK130" i="4"/>
  <c r="BK126" i="4"/>
  <c r="BK131" i="4"/>
  <c r="BK132" i="4"/>
  <c r="BK133" i="4"/>
  <c r="BK103" i="4"/>
  <c r="BK104" i="4"/>
  <c r="BK105" i="4"/>
  <c r="BK106" i="4"/>
  <c r="BK107" i="4"/>
  <c r="BK108" i="4"/>
  <c r="BK109" i="4"/>
  <c r="BK111" i="4"/>
  <c r="BK112" i="4"/>
  <c r="BK113" i="4"/>
  <c r="BK114" i="4"/>
  <c r="BK115" i="4"/>
  <c r="BK116" i="4"/>
  <c r="BK134" i="4"/>
  <c r="BK110" i="4"/>
  <c r="BK117" i="4"/>
  <c r="BK118" i="4"/>
  <c r="BK119" i="4"/>
  <c r="BK120" i="4"/>
  <c r="BK121" i="4"/>
  <c r="BK122" i="4"/>
  <c r="BK48" i="4"/>
  <c r="BK49" i="4"/>
  <c r="BK50" i="4"/>
  <c r="BK51" i="4"/>
  <c r="BK52" i="4"/>
  <c r="BK53" i="4"/>
  <c r="BK123" i="4"/>
  <c r="BK55" i="4"/>
  <c r="BK56" i="4"/>
  <c r="BK57" i="4"/>
  <c r="BK58" i="4"/>
  <c r="BK59" i="4"/>
  <c r="BK60" i="4"/>
  <c r="BK63" i="4"/>
  <c r="BK64" i="4"/>
  <c r="BK65" i="4"/>
  <c r="BK66" i="4"/>
  <c r="BK67" i="4"/>
  <c r="BK68" i="4"/>
  <c r="BK69" i="4"/>
  <c r="BK70" i="4"/>
  <c r="BK71" i="4"/>
  <c r="BK72" i="4"/>
  <c r="BK102" i="4"/>
  <c r="BK62" i="4"/>
  <c r="BK61" i="4"/>
  <c r="BK54" i="4"/>
  <c r="BK73" i="4"/>
  <c r="BK74" i="4"/>
  <c r="BK75" i="4"/>
  <c r="BK76" i="4"/>
  <c r="BK77" i="4"/>
  <c r="BK78" i="4"/>
  <c r="BK79" i="4"/>
  <c r="BK80" i="4"/>
  <c r="BK81" i="4"/>
  <c r="BK82" i="4"/>
  <c r="BK83" i="4"/>
  <c r="BK84" i="4"/>
  <c r="BK85" i="4"/>
  <c r="BK86" i="4"/>
  <c r="BK87" i="4"/>
  <c r="BK88" i="4"/>
  <c r="BK89" i="4"/>
  <c r="BK90" i="4"/>
  <c r="BK91" i="4"/>
  <c r="BK47" i="4"/>
  <c r="BK92" i="4"/>
  <c r="BK93" i="4"/>
  <c r="BK94" i="4"/>
  <c r="BK95" i="4"/>
  <c r="BK96" i="4"/>
  <c r="BK97" i="4"/>
  <c r="BK98" i="4"/>
  <c r="BK99" i="4"/>
  <c r="BK24" i="4"/>
  <c r="BK25" i="4"/>
  <c r="BK26" i="4"/>
  <c r="BK27" i="4"/>
  <c r="BK28" i="4"/>
  <c r="BK29" i="4"/>
  <c r="BK31" i="4"/>
  <c r="BK32" i="4"/>
  <c r="BK23" i="4"/>
  <c r="BK30" i="4"/>
  <c r="BK34" i="4"/>
  <c r="BK42" i="4"/>
  <c r="BK33" i="4"/>
  <c r="BK41" i="4"/>
  <c r="BK40" i="4"/>
  <c r="BK39" i="4"/>
  <c r="BL6" i="4"/>
  <c r="BL139" i="4" s="1"/>
  <c r="BK38" i="4"/>
  <c r="BK37" i="4"/>
  <c r="BK36" i="4"/>
  <c r="BK44" i="4"/>
  <c r="BK35" i="4"/>
  <c r="BK43" i="4"/>
  <c r="BJ46" i="4"/>
  <c r="BJ9" i="4"/>
  <c r="BL136" i="4" l="1"/>
  <c r="BL137" i="4"/>
  <c r="BL138" i="4"/>
  <c r="BL140" i="4"/>
  <c r="BL141" i="4"/>
  <c r="BL142" i="4"/>
  <c r="BL143" i="4"/>
  <c r="BL10" i="4"/>
  <c r="BL21" i="4"/>
  <c r="BL20" i="4"/>
  <c r="BL11" i="4"/>
  <c r="BL12" i="4"/>
  <c r="BL13" i="4"/>
  <c r="BL14" i="4"/>
  <c r="BL15" i="4"/>
  <c r="BL16" i="4"/>
  <c r="BL17" i="4"/>
  <c r="BL18" i="4"/>
  <c r="BL19" i="4"/>
  <c r="AF146" i="10"/>
  <c r="AF147" i="10"/>
  <c r="AF143" i="10"/>
  <c r="AF148" i="10" s="1"/>
  <c r="BK135" i="4"/>
  <c r="BJ144" i="4"/>
  <c r="BJ146" i="4" s="1"/>
  <c r="BK125" i="4"/>
  <c r="BK101" i="4"/>
  <c r="BK22" i="4"/>
  <c r="BK46" i="4"/>
  <c r="BK9" i="4"/>
  <c r="BL126" i="4"/>
  <c r="BL127" i="4"/>
  <c r="BL128" i="4"/>
  <c r="BL129" i="4"/>
  <c r="BL130" i="4"/>
  <c r="BL131" i="4"/>
  <c r="BL132" i="4"/>
  <c r="BL133" i="4"/>
  <c r="BL134" i="4"/>
  <c r="BL103" i="4"/>
  <c r="BL104" i="4"/>
  <c r="BL105" i="4"/>
  <c r="BL106" i="4"/>
  <c r="BL107" i="4"/>
  <c r="BL108" i="4"/>
  <c r="BL109" i="4"/>
  <c r="BL110" i="4"/>
  <c r="BL111" i="4"/>
  <c r="BL112" i="4"/>
  <c r="BL113" i="4"/>
  <c r="BL114" i="4"/>
  <c r="BL115" i="4"/>
  <c r="BL116" i="4"/>
  <c r="BL117" i="4"/>
  <c r="BL119" i="4"/>
  <c r="BL120" i="4"/>
  <c r="BL121" i="4"/>
  <c r="BL122" i="4"/>
  <c r="BL123" i="4"/>
  <c r="BL118" i="4"/>
  <c r="BL48" i="4"/>
  <c r="BL49" i="4"/>
  <c r="BL50" i="4"/>
  <c r="BL51" i="4"/>
  <c r="BL52" i="4"/>
  <c r="BL54" i="4"/>
  <c r="BL55" i="4"/>
  <c r="BL56" i="4"/>
  <c r="BL57" i="4"/>
  <c r="BL58" i="4"/>
  <c r="BL59" i="4"/>
  <c r="BL60" i="4"/>
  <c r="BL61" i="4"/>
  <c r="BL53" i="4"/>
  <c r="BL102" i="4"/>
  <c r="BL63" i="4"/>
  <c r="BL64" i="4"/>
  <c r="BL65" i="4"/>
  <c r="BL66" i="4"/>
  <c r="BL67" i="4"/>
  <c r="BL68" i="4"/>
  <c r="BL69" i="4"/>
  <c r="BL70" i="4"/>
  <c r="BL71" i="4"/>
  <c r="BL72" i="4"/>
  <c r="BL62" i="4"/>
  <c r="BL73" i="4"/>
  <c r="BL74" i="4"/>
  <c r="BL75" i="4"/>
  <c r="BL76" i="4"/>
  <c r="BL77" i="4"/>
  <c r="BL78" i="4"/>
  <c r="BL79" i="4"/>
  <c r="BL80" i="4"/>
  <c r="BL81" i="4"/>
  <c r="BL82" i="4"/>
  <c r="BL83" i="4"/>
  <c r="BL84" i="4"/>
  <c r="BL85" i="4"/>
  <c r="BL86" i="4"/>
  <c r="BL87" i="4"/>
  <c r="BL88" i="4"/>
  <c r="BL89" i="4"/>
  <c r="BL90" i="4"/>
  <c r="BL47" i="4"/>
  <c r="BL91" i="4"/>
  <c r="BL33" i="4"/>
  <c r="BL34" i="4"/>
  <c r="BL35" i="4"/>
  <c r="BL36" i="4"/>
  <c r="BL37" i="4"/>
  <c r="BL38" i="4"/>
  <c r="BL39" i="4"/>
  <c r="BL40" i="4"/>
  <c r="BL41" i="4"/>
  <c r="BL42" i="4"/>
  <c r="BL43" i="4"/>
  <c r="BL44" i="4"/>
  <c r="BL92" i="4"/>
  <c r="BL93" i="4"/>
  <c r="BL94" i="4"/>
  <c r="BL95" i="4"/>
  <c r="BL96" i="4"/>
  <c r="BL97" i="4"/>
  <c r="BL98" i="4"/>
  <c r="BL99" i="4"/>
  <c r="BL24" i="4"/>
  <c r="BL25" i="4"/>
  <c r="BL26" i="4"/>
  <c r="BL27" i="4"/>
  <c r="BL28" i="4"/>
  <c r="BL29" i="4"/>
  <c r="BL31" i="4"/>
  <c r="BL32" i="4"/>
  <c r="BL30" i="4"/>
  <c r="BL23" i="4"/>
  <c r="BM6" i="4"/>
  <c r="BM139" i="4" s="1"/>
  <c r="BM136" i="4" l="1"/>
  <c r="BM137" i="4"/>
  <c r="BM138" i="4"/>
  <c r="BM140" i="4"/>
  <c r="BM141" i="4"/>
  <c r="BM142" i="4"/>
  <c r="BM143" i="4"/>
  <c r="BM10" i="4"/>
  <c r="BM13" i="4"/>
  <c r="BM21" i="4"/>
  <c r="BM11" i="4"/>
  <c r="BM17" i="4"/>
  <c r="BM12" i="4"/>
  <c r="BM14" i="4"/>
  <c r="BM16" i="4"/>
  <c r="BM18" i="4"/>
  <c r="BM19" i="4"/>
  <c r="BM20" i="4"/>
  <c r="BM15" i="4"/>
  <c r="AG134" i="10"/>
  <c r="AG124" i="10"/>
  <c r="AG21" i="10"/>
  <c r="AG45" i="10"/>
  <c r="AG8" i="10"/>
  <c r="AG100" i="10"/>
  <c r="BL135" i="4"/>
  <c r="BL125" i="4"/>
  <c r="BK144" i="4"/>
  <c r="BK146" i="4" s="1"/>
  <c r="BL46" i="4"/>
  <c r="BM134" i="4"/>
  <c r="BM126" i="4"/>
  <c r="BM131" i="4"/>
  <c r="BM132" i="4"/>
  <c r="BM133" i="4"/>
  <c r="BM127" i="4"/>
  <c r="BM128" i="4"/>
  <c r="BM109" i="4"/>
  <c r="BM129" i="4"/>
  <c r="BM103" i="4"/>
  <c r="BM104" i="4"/>
  <c r="BM105" i="4"/>
  <c r="BM106" i="4"/>
  <c r="BM107" i="4"/>
  <c r="BM108" i="4"/>
  <c r="BM130" i="4"/>
  <c r="BM111" i="4"/>
  <c r="BM112" i="4"/>
  <c r="BM113" i="4"/>
  <c r="BM114" i="4"/>
  <c r="BM115" i="4"/>
  <c r="BM116" i="4"/>
  <c r="BM117" i="4"/>
  <c r="BM119" i="4"/>
  <c r="BM120" i="4"/>
  <c r="BM121" i="4"/>
  <c r="BM122" i="4"/>
  <c r="BM123" i="4"/>
  <c r="BM110" i="4"/>
  <c r="BM118" i="4"/>
  <c r="BM48" i="4"/>
  <c r="BM49" i="4"/>
  <c r="BM50" i="4"/>
  <c r="BM51" i="4"/>
  <c r="BM52" i="4"/>
  <c r="BM53" i="4"/>
  <c r="BM54" i="4"/>
  <c r="BM102" i="4"/>
  <c r="BM55" i="4"/>
  <c r="BM56" i="4"/>
  <c r="BM57" i="4"/>
  <c r="BM58" i="4"/>
  <c r="BM59" i="4"/>
  <c r="BM60" i="4"/>
  <c r="BM61" i="4"/>
  <c r="BM63" i="4"/>
  <c r="BM64" i="4"/>
  <c r="BM65" i="4"/>
  <c r="BM66" i="4"/>
  <c r="BM67" i="4"/>
  <c r="BM68" i="4"/>
  <c r="BM69" i="4"/>
  <c r="BM70" i="4"/>
  <c r="BM62" i="4"/>
  <c r="BM73" i="4"/>
  <c r="BM74" i="4"/>
  <c r="BM75" i="4"/>
  <c r="BM76" i="4"/>
  <c r="BM77" i="4"/>
  <c r="BM78" i="4"/>
  <c r="BM79" i="4"/>
  <c r="BM80" i="4"/>
  <c r="BM81" i="4"/>
  <c r="BM82" i="4"/>
  <c r="BM83" i="4"/>
  <c r="BM84" i="4"/>
  <c r="BM85" i="4"/>
  <c r="BM86" i="4"/>
  <c r="BM87" i="4"/>
  <c r="BM88" i="4"/>
  <c r="BM89" i="4"/>
  <c r="BM90" i="4"/>
  <c r="BM91" i="4"/>
  <c r="BM71" i="4"/>
  <c r="BM72" i="4"/>
  <c r="BM92" i="4"/>
  <c r="BM93" i="4"/>
  <c r="BM94" i="4"/>
  <c r="BM95" i="4"/>
  <c r="BM96" i="4"/>
  <c r="BM97" i="4"/>
  <c r="BM98" i="4"/>
  <c r="BM99" i="4"/>
  <c r="BM24" i="4"/>
  <c r="BM25" i="4"/>
  <c r="BM26" i="4"/>
  <c r="BM27" i="4"/>
  <c r="BM28" i="4"/>
  <c r="BM29" i="4"/>
  <c r="BM30" i="4"/>
  <c r="BM47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23" i="4"/>
  <c r="BM31" i="4"/>
  <c r="BM32" i="4"/>
  <c r="BL9" i="4"/>
  <c r="BL22" i="4"/>
  <c r="BL101" i="4"/>
  <c r="AG147" i="10" l="1"/>
  <c r="AG146" i="10"/>
  <c r="AG143" i="10"/>
  <c r="AG148" i="10" s="1"/>
  <c r="BM135" i="4"/>
  <c r="BM125" i="4"/>
  <c r="BL144" i="4"/>
  <c r="BL146" i="4" s="1"/>
  <c r="BM22" i="4"/>
  <c r="BM9" i="4"/>
  <c r="BM46" i="4"/>
  <c r="BM101" i="4"/>
  <c r="BM144" i="4" l="1"/>
  <c r="BM146" i="4" s="1"/>
  <c r="Q152" i="5"/>
  <c r="R152" i="5"/>
  <c r="U152" i="5"/>
  <c r="P142" i="5"/>
  <c r="U142" i="5" s="1"/>
  <c r="P162" i="5"/>
  <c r="U162" i="5" s="1"/>
  <c r="Q142" i="5" l="1"/>
  <c r="Q162" i="5"/>
  <c r="R142" i="5"/>
  <c r="R162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<sst xmlns="http://schemas.openxmlformats.org/spreadsheetml/2006/main" count="550" uniqueCount="254">
  <si>
    <t>Contas á Pagar e Receber Hoje:</t>
  </si>
  <si>
    <t>A Receber</t>
  </si>
  <si>
    <t>A Pagar</t>
  </si>
  <si>
    <t>Saldo Previsto</t>
  </si>
  <si>
    <t>Hoje:</t>
  </si>
  <si>
    <t>Atrasado:</t>
  </si>
  <si>
    <t>Geral:</t>
  </si>
  <si>
    <t>Gráfico em linha Anual Margem de Contribuição</t>
  </si>
  <si>
    <t>Gráfico em Linha anual Lucro Operacional</t>
  </si>
  <si>
    <t>Gráfico em Linha anual Lucro Liquido</t>
  </si>
  <si>
    <t>Gráfico Pizza Despesas Fixas mês atual</t>
  </si>
  <si>
    <t>Data Emissão</t>
  </si>
  <si>
    <t>Nro Docto</t>
  </si>
  <si>
    <t>Plano de Conta</t>
  </si>
  <si>
    <t>Centro de Custo</t>
  </si>
  <si>
    <t>Fornecedor</t>
  </si>
  <si>
    <t>Descrição</t>
  </si>
  <si>
    <t>Valor (R$)</t>
  </si>
  <si>
    <t>Mês Vencimento</t>
  </si>
  <si>
    <t>Ano Vencimemto</t>
  </si>
  <si>
    <t>Data Vencimento</t>
  </si>
  <si>
    <t>Mês Pgto</t>
  </si>
  <si>
    <t>Ano Pgto</t>
  </si>
  <si>
    <t>Data Pagamento</t>
  </si>
  <si>
    <t>Status</t>
  </si>
  <si>
    <t>Centro Custo A</t>
  </si>
  <si>
    <t xml:space="preserve">Fuganholi - Industria Metalurgica Fuganholi Ltda </t>
  </si>
  <si>
    <t>4.1.2  Tarifas Boletos Bancários</t>
  </si>
  <si>
    <t>4.1.3 Taxas Cartão</t>
  </si>
  <si>
    <t>4.1.4 Outros Impostos</t>
  </si>
  <si>
    <t>4.2.1 Fornecedores</t>
  </si>
  <si>
    <t>4.2.2 Mão de Obra Terceirizada</t>
  </si>
  <si>
    <t>4.3.1 Comissão para Vendedores</t>
  </si>
  <si>
    <t>4.3.2 Comissão com Afiliados</t>
  </si>
  <si>
    <t>5.1.1 Tarifas Bancárias</t>
  </si>
  <si>
    <t>5.1.2 Aluguel de Máquinas de Cartão</t>
  </si>
  <si>
    <t>5.1.3 Tarifas DOC/TED</t>
  </si>
  <si>
    <t>5.1.99 Outros custos com despesas financeiras</t>
  </si>
  <si>
    <t>5.2.1 Telefone e Internet</t>
  </si>
  <si>
    <t>5.2.2 Celular</t>
  </si>
  <si>
    <t>5.2.3 Energia Elétrica</t>
  </si>
  <si>
    <t>5.2.4 Aluguel e Condomínio</t>
  </si>
  <si>
    <t>5.2.5 Água</t>
  </si>
  <si>
    <t>5.2.6 IPTU e Taxas Públicas</t>
  </si>
  <si>
    <t>5.2.7 Transporte / Gasolina / Táxi / Uber</t>
  </si>
  <si>
    <t>5.2.8 Almoço / Supermercado / Lanches / Café</t>
  </si>
  <si>
    <t>5.2.9 Correios</t>
  </si>
  <si>
    <t>5.2.10 Cartórios</t>
  </si>
  <si>
    <t>5.2.99 Outras Despesas Administrativas</t>
  </si>
  <si>
    <t>5.3.1 Salário de Funcionários</t>
  </si>
  <si>
    <t>5.3.2 Bolsa de Estágio</t>
  </si>
  <si>
    <t>5.3.3 VT e VR</t>
  </si>
  <si>
    <t xml:space="preserve">5.3.4 Rescisão </t>
  </si>
  <si>
    <t>5.3.5 FGTS</t>
  </si>
  <si>
    <t>5.3.6  INSS - Federação - Sindicato - IR</t>
  </si>
  <si>
    <t>5.3.7 Pro-Labore</t>
  </si>
  <si>
    <t>5.3.8 Plano de Saúde</t>
  </si>
  <si>
    <t>5.3.9 Plano Odontológico</t>
  </si>
  <si>
    <t>5.3.10 Convênio Farmacia</t>
  </si>
  <si>
    <t>5.3.11 Seguro de Vida</t>
  </si>
  <si>
    <t>5.3.12 Férias</t>
  </si>
  <si>
    <t>5.3.13 13 Salário</t>
  </si>
  <si>
    <t>5.3.99 Outras Despesas com Pessoal</t>
  </si>
  <si>
    <t>5.4.1 Contador</t>
  </si>
  <si>
    <t>5.4.2 Aluguel de Sistemas</t>
  </si>
  <si>
    <t>5.4.3 Advogado</t>
  </si>
  <si>
    <t>5.4.4 Associações</t>
  </si>
  <si>
    <t>5.4.5 Exames, Laudos, Segurança Trabalho</t>
  </si>
  <si>
    <t>5.4.6 Servidor, Data Center</t>
  </si>
  <si>
    <t>5.4.99 – Outras Despesas com Serviços de Terceiros</t>
  </si>
  <si>
    <t>5.5.1 Manutenção Equipamentos</t>
  </si>
  <si>
    <t>5.5.2 Materiais Escritório</t>
  </si>
  <si>
    <t>5.5.3 Materiais de Limpeza</t>
  </si>
  <si>
    <t>5.5.4 Manutenção Veiculo</t>
  </si>
  <si>
    <t>5.5.5 Seguro Veiculo</t>
  </si>
  <si>
    <t>5.5.99 Outras Despesas com Materiais</t>
  </si>
  <si>
    <t>6.1.1 Papelaria (folder, cartão visitas, etc.)</t>
  </si>
  <si>
    <t>6.1.2 Site / internet</t>
  </si>
  <si>
    <t>6.1.3 Mídias/ Propaganda</t>
  </si>
  <si>
    <t>6.1.4 Realização Eventos</t>
  </si>
  <si>
    <t>6.1.5 Prestadores de serviços de marketing</t>
  </si>
  <si>
    <t>6.1.99 Outros investimentos em marketing</t>
  </si>
  <si>
    <t>6.2.1 Compra de Equipamentos de Informárica</t>
  </si>
  <si>
    <t>6.2.2 Reformas / Estrutura</t>
  </si>
  <si>
    <t>6.2.3 Mobiliário</t>
  </si>
  <si>
    <t>6.2.99 Outros Investimentos em Bens Materiais</t>
  </si>
  <si>
    <t>6.3.1 Consultoria</t>
  </si>
  <si>
    <t>6.3.2 Treinamentos</t>
  </si>
  <si>
    <t>6.3.99 Outros investimentos desenv. empresarial</t>
  </si>
  <si>
    <t>6.4.1 Aquisição de Franquias</t>
  </si>
  <si>
    <t>6.4.2 Consórcios</t>
  </si>
  <si>
    <t>7.2.1 Pagamento de Empréstimos</t>
  </si>
  <si>
    <t>7.2.2 Juros Bancários e por Atraso</t>
  </si>
  <si>
    <t>7.2.3 Pagamento de dívidas passadas</t>
  </si>
  <si>
    <t>7.2.4 Parcelamento de Impostos</t>
  </si>
  <si>
    <t>7.2.5 Distribuição de Lucros</t>
  </si>
  <si>
    <t>7.2.99 Outras Saidas Não Operacionais</t>
  </si>
  <si>
    <t>Total</t>
  </si>
  <si>
    <t>Cliente</t>
  </si>
  <si>
    <t>Data Recebimento</t>
  </si>
  <si>
    <t>(1) Normal (2) Antecipado</t>
  </si>
  <si>
    <t>3.1.1 Boleto</t>
  </si>
  <si>
    <t>3.1.2 Dinheiro</t>
  </si>
  <si>
    <t>3.1.3 PIX</t>
  </si>
  <si>
    <t>3.1.4 Cartão Crédito</t>
  </si>
  <si>
    <t>3.1.5 Cartão Débito</t>
  </si>
  <si>
    <t>3.1.6 Cheque</t>
  </si>
  <si>
    <t>7.1.1 Empréstimos obtidos</t>
  </si>
  <si>
    <t>7.1.2 Capitalização dos sócios</t>
  </si>
  <si>
    <t>7.1.3 Venda de equipamentos usados</t>
  </si>
  <si>
    <t>7.1.99 Outros entradas não operacionais</t>
  </si>
  <si>
    <t>7.1.4 Antecipação de Recebíveis</t>
  </si>
  <si>
    <t>Esperado</t>
  </si>
  <si>
    <t>Realizado</t>
  </si>
  <si>
    <t>Receita/Faturamento</t>
  </si>
  <si>
    <t xml:space="preserve"> CUSTOS VARIÁVEIS </t>
  </si>
  <si>
    <t>DESPESAS FIXAS</t>
  </si>
  <si>
    <t xml:space="preserve"> INVESTIMENTOS </t>
  </si>
  <si>
    <t xml:space="preserve">SAÍDAS NÃO OPERACIONAIS </t>
  </si>
  <si>
    <t xml:space="preserve">ENTRADAS NÃO OPERACIONAIS </t>
  </si>
  <si>
    <t>Saldo dia:</t>
  </si>
  <si>
    <t>Saldo Acumulado:</t>
  </si>
  <si>
    <t>,</t>
  </si>
  <si>
    <t>Todos</t>
  </si>
  <si>
    <t>JANEIRO</t>
  </si>
  <si>
    <t>FEVEREIRO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</si>
  <si>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</si>
  <si>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</si>
  <si>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</si>
  <si>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</si>
  <si>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</si>
  <si>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</si>
  <si>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</si>
  <si>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</si>
  <si>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</si>
  <si>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</si>
  <si>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</si>
  <si>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AV</t>
  </si>
  <si>
    <t>AH</t>
  </si>
  <si>
    <t>MARGEM DE CONTRIBUIÇÃO</t>
  </si>
  <si>
    <t>LUCRO OPERACIONAL ANTES DOS INVESTIMENTOS</t>
  </si>
  <si>
    <t>LUCRO OPERACIONAL</t>
  </si>
  <si>
    <t xml:space="preserve"> MOVIMENTAÇÕES NÃO OPERACIONAIS </t>
  </si>
  <si>
    <t>RESULTADO LÍQUIDO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</si>
  <si>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</si>
  <si>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</si>
  <si>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</si>
  <si>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</si>
  <si>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</si>
  <si>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</si>
  <si>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</si>
  <si>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</si>
  <si>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</si>
  <si>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</si>
  <si>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</si>
  <si>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</si>
  <si>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Custos Variáveis</t>
  </si>
  <si>
    <t>Margem de Contribuição</t>
  </si>
  <si>
    <t>Despesas Fixas</t>
  </si>
  <si>
    <t>Lucro Operacional Antes dos Investimentos</t>
  </si>
  <si>
    <t>Investimentos</t>
  </si>
  <si>
    <t>Lucro Operacional</t>
  </si>
  <si>
    <t>Movimentações Não Operacionais</t>
  </si>
  <si>
    <t>Resultado Liquido</t>
  </si>
  <si>
    <t>Nome Fantasia / Razão Social</t>
  </si>
  <si>
    <t>CNPJ</t>
  </si>
  <si>
    <t>Insc.Estadual</t>
  </si>
  <si>
    <t>Endereço</t>
  </si>
  <si>
    <t>Bairro</t>
  </si>
  <si>
    <t>CEP:</t>
  </si>
  <si>
    <t>Cidade</t>
  </si>
  <si>
    <t>Telefone 1</t>
  </si>
  <si>
    <t>Telefone 2</t>
  </si>
  <si>
    <t>Telefone 3</t>
  </si>
  <si>
    <t>Contato</t>
  </si>
  <si>
    <t>E-mail</t>
  </si>
  <si>
    <t>Site</t>
  </si>
  <si>
    <t>Observação</t>
  </si>
  <si>
    <t>Recebido</t>
  </si>
  <si>
    <t>46.312.138/0001-64</t>
  </si>
  <si>
    <t>182.158.152-27</t>
  </si>
  <si>
    <t xml:space="preserve">Rodovia SP 191 km 51 </t>
  </si>
  <si>
    <t>Distrito Industrial III</t>
  </si>
  <si>
    <t>13600-370</t>
  </si>
  <si>
    <t>Pindamonhangaba</t>
  </si>
  <si>
    <t>11-3543-5865</t>
  </si>
  <si>
    <t>Fabio Comprador adfasdfds</t>
  </si>
  <si>
    <t>compras123@fuganholi.com.br</t>
  </si>
  <si>
    <t>www.fuganholi.com.br</t>
  </si>
  <si>
    <t>Cliente complicado, consultar antes de vender</t>
  </si>
  <si>
    <t>Cliente 2</t>
  </si>
  <si>
    <t>Cliente 3</t>
  </si>
  <si>
    <t>Cliente 4</t>
  </si>
  <si>
    <t>Cliente 5</t>
  </si>
  <si>
    <t>Cliente 6</t>
  </si>
  <si>
    <t>Cliente 7</t>
  </si>
  <si>
    <t>Cliente 8</t>
  </si>
  <si>
    <t>Pago</t>
  </si>
  <si>
    <t>1 Fornecedor</t>
  </si>
  <si>
    <t>46.312.338/0001-90</t>
  </si>
  <si>
    <t>Araras</t>
  </si>
  <si>
    <t xml:space="preserve">Fabio </t>
  </si>
  <si>
    <t>vendas@1fornecedor.com.br</t>
  </si>
  <si>
    <t>www.fornecedor1.com.br</t>
  </si>
  <si>
    <t>Nome Fantasia / Fornecedor X LTDA</t>
  </si>
  <si>
    <t>03.510.150/0001-27</t>
  </si>
  <si>
    <t>200.522.252-25</t>
  </si>
  <si>
    <t>Rua Nunes Machado</t>
  </si>
  <si>
    <t>Centro</t>
  </si>
  <si>
    <t>13600-700</t>
  </si>
  <si>
    <t>19-996190112</t>
  </si>
  <si>
    <t>Paulo</t>
  </si>
  <si>
    <t>Plano de Contas</t>
  </si>
  <si>
    <t>3.1  Receita de Vendas Produtos</t>
  </si>
  <si>
    <t>3.2  Outras Receitas de Vendas Serviços</t>
  </si>
  <si>
    <t>7.1 Entradas não Operacionais</t>
  </si>
  <si>
    <t>4.1 Custos tributários ou Financeiros</t>
  </si>
  <si>
    <t xml:space="preserve">4.1.1 Simples Nacional </t>
  </si>
  <si>
    <t>4.2 Custos com Produtos e Serviços</t>
  </si>
  <si>
    <t>4.3 Custos com Comissões</t>
  </si>
  <si>
    <t>4.4 Custo com Produtos ou Serviços</t>
  </si>
  <si>
    <t>5.1 Despesas Financeiras</t>
  </si>
  <si>
    <t>5.2 Despesas Administrativas</t>
  </si>
  <si>
    <t>5.3 Despesas com Pessoal</t>
  </si>
  <si>
    <t>5.4 Despesas com Serviços de Terceiros</t>
  </si>
  <si>
    <t>5.5 Despesas com Materiais e Equipamentos</t>
  </si>
  <si>
    <t>6.1 Investimentos em Marketing</t>
  </si>
  <si>
    <t>6.2 Investimentos em Bens Materiais</t>
  </si>
  <si>
    <t>6.3 Investimentos em Desenvolvimento Empresarial</t>
  </si>
  <si>
    <t>6.4 Outros Investimentos</t>
  </si>
  <si>
    <t>7.2 Saídas não Operacionais</t>
  </si>
  <si>
    <t>7.2.6 Pgto Juros/Taxas/Impostos de Antecipação de Recebíveis</t>
  </si>
  <si>
    <t>Data Hoje:</t>
  </si>
  <si>
    <t>Centros de Custos</t>
  </si>
  <si>
    <t>Natureza Operação</t>
  </si>
  <si>
    <t>ID Natureza</t>
  </si>
  <si>
    <t>Normal</t>
  </si>
  <si>
    <t>Antecipado</t>
  </si>
  <si>
    <t>Centro Custo B</t>
  </si>
  <si>
    <t>Centro Custo C</t>
  </si>
  <si>
    <t>Centro Custo D</t>
  </si>
  <si>
    <t>Centro Custo E</t>
  </si>
  <si>
    <t>Centro Custo F</t>
  </si>
  <si>
    <t>Centro Custo G</t>
  </si>
  <si>
    <t>Centro Custo H</t>
  </si>
  <si>
    <t>Centro Custo I</t>
  </si>
  <si>
    <t>Centro Custo J</t>
  </si>
  <si>
    <t>Saídas:</t>
  </si>
  <si>
    <t>Entradas:</t>
  </si>
  <si>
    <t>Saldo</t>
  </si>
  <si>
    <t>Dia</t>
  </si>
  <si>
    <t>teste linha 999</t>
  </si>
  <si>
    <t>cliente 2999</t>
  </si>
  <si>
    <t>Versão 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</si>
</sst>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8" formatCode="&quot;R$&quot;#,##0.00;[Red]\-&quot;R$&quot;#,##0.00"/>
    <numFmt numFmtId="44" formatCode="_-&quot;R$&quot;* #,##0.00_-;\-&quot;R$&quot;* #,##0.00_-;_-&quot;R$&quot;* &quot;-&quot;??_-;_-@_-"/>
    <numFmt numFmtId="164" formatCode="dd/mm/yy;@"/>
    <numFmt numFmtId="165" formatCode="&quot;R$&quot;#,##0.00"/>
  </numFmts>
  <fonts count="32">
    <font>
      <sz val="11"/>
      <color theme="1"/>
      <name val="Calibri"/>
      <family val="2"/>
      <scheme val="minor"/>
    </font>
    <font>
      <b/>
      <sz val="10"/>
      <color theme="0"/>
      <name val="Segoe UI"/>
      <family val="2"/>
    </font>
    <font>
      <b/>
      <sz val="10"/>
      <color theme="1"/>
      <name val="Segoe UI"/>
      <family val="2"/>
    </font>
    <font>
      <b/>
      <sz val="14"/>
      <color rgb="FF000000"/>
      <name val="Calibri"/>
      <family val="2"/>
      <scheme val="minor"/>
    </font>
    <font>
      <b/>
      <sz val="12"/>
      <name val="Cambria"/>
      <family val="1"/>
    </font>
    <font>
      <sz val="11"/>
      <name val="Cambria"/>
      <family val="1"/>
    </font>
    <font>
      <b/>
      <sz val="11"/>
      <name val="Cambria"/>
      <family val="1"/>
    </font>
    <font>
      <sz val="10.5"/>
      <color theme="1"/>
      <name val="Designosaur"/>
    </font>
    <font>
      <b/>
      <sz val="10.5"/>
      <color theme="0"/>
      <name val="Designosaur"/>
    </font>
    <font>
      <b/>
      <sz val="10.5"/>
      <color theme="1"/>
      <name val="Designosaur"/>
    </font>
    <font>
      <sz val="8"/>
      <name val="Calibri"/>
      <family val="2"/>
      <scheme val="minor"/>
    </font>
    <font>
      <b/>
      <sz val="14"/>
      <color rgb="FFFFFFFF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13"/>
      <color rgb="FF00000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3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sz val="12"/>
      <color theme="0"/>
      <name val="Cambria"/>
      <family val="1"/>
    </font>
    <font>
      <b/>
      <sz val="11"/>
      <color rgb="FF00206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rgb="FF000000"/>
      </patternFill>
    </fill>
    <fill>
      <patternFill patternType="solid">
        <fgColor theme="9" tint="-0.249977111117893"/>
        <bgColor rgb="FF000000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4.9989318521683403E-2"/>
        <bgColor theme="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1" tint="0.499984740745262"/>
        <bgColor rgb="FF000000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89999084444715716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4" tint="0.39997558519241921"/>
      </left>
      <right/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theme="0" tint="-0.149967955565050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26" fillId="0" borderId="0" applyNumberFormat="0" applyFill="0" applyBorder="0" applyAlignment="0" applyProtection="0"/>
  </cellStyleXfs>
  <cellXfs count="236">
    <xf numFmtId="0" fontId="0" fillId="0" borderId="0" xfId="0"/>
    <xf numFmtId="0" fontId="2" fillId="0" borderId="3" xfId="0" applyFont="1" applyBorder="1"/>
    <xf numFmtId="0" fontId="2" fillId="0" borderId="1" xfId="0" applyFont="1" applyBorder="1"/>
    <xf numFmtId="0" fontId="2" fillId="0" borderId="2" xfId="0" applyFont="1" applyBorder="1"/>
    <xf numFmtId="0" fontId="4" fillId="0" borderId="0" xfId="0" applyFont="1"/>
    <xf numFmtId="44" fontId="0" fillId="0" borderId="0" xfId="0" applyNumberFormat="1"/>
    <xf numFmtId="0" fontId="0" fillId="2" borderId="13" xfId="0" applyFill="1" applyBorder="1"/>
    <xf numFmtId="0" fontId="0" fillId="2" borderId="5" xfId="0" applyFill="1" applyBorder="1"/>
    <xf numFmtId="0" fontId="3" fillId="2" borderId="0" xfId="0" applyFont="1" applyFill="1" applyAlignment="1">
      <alignment horizontal="left" vertical="center"/>
    </xf>
    <xf numFmtId="8" fontId="14" fillId="2" borderId="0" xfId="0" applyNumberFormat="1" applyFont="1" applyFill="1" applyAlignment="1">
      <alignment horizontal="center"/>
    </xf>
    <xf numFmtId="9" fontId="12" fillId="2" borderId="0" xfId="0" applyNumberFormat="1" applyFont="1" applyFill="1" applyAlignment="1">
      <alignment horizontal="center"/>
    </xf>
    <xf numFmtId="0" fontId="12" fillId="2" borderId="0" xfId="0" applyFont="1" applyFill="1" applyAlignment="1">
      <alignment horizontal="center"/>
    </xf>
    <xf numFmtId="0" fontId="3" fillId="2" borderId="10" xfId="0" applyFont="1" applyFill="1" applyBorder="1" applyAlignment="1">
      <alignment horizontal="left" vertical="center"/>
    </xf>
    <xf numFmtId="8" fontId="14" fillId="2" borderId="11" xfId="0" applyNumberFormat="1" applyFont="1" applyFill="1" applyBorder="1" applyAlignment="1">
      <alignment horizontal="center"/>
    </xf>
    <xf numFmtId="9" fontId="12" fillId="2" borderId="11" xfId="0" applyNumberFormat="1" applyFont="1" applyFill="1" applyBorder="1" applyAlignment="1">
      <alignment horizontal="center"/>
    </xf>
    <xf numFmtId="0" fontId="12" fillId="2" borderId="12" xfId="0" applyFont="1" applyFill="1" applyBorder="1" applyAlignment="1">
      <alignment horizontal="center"/>
    </xf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17" fillId="4" borderId="4" xfId="0" applyFont="1" applyFill="1" applyBorder="1" applyAlignment="1">
      <alignment horizontal="center"/>
    </xf>
    <xf numFmtId="9" fontId="12" fillId="5" borderId="6" xfId="0" applyNumberFormat="1" applyFont="1" applyFill="1" applyBorder="1" applyAlignment="1">
      <alignment horizontal="center"/>
    </xf>
    <xf numFmtId="9" fontId="12" fillId="5" borderId="13" xfId="0" applyNumberFormat="1" applyFont="1" applyFill="1" applyBorder="1" applyAlignment="1">
      <alignment horizontal="center"/>
    </xf>
    <xf numFmtId="14" fontId="0" fillId="0" borderId="0" xfId="0" applyNumberFormat="1"/>
    <xf numFmtId="1" fontId="7" fillId="0" borderId="0" xfId="0" applyNumberFormat="1" applyFont="1" applyAlignment="1">
      <alignment horizontal="center" vertical="center" readingOrder="1"/>
    </xf>
    <xf numFmtId="0" fontId="7" fillId="0" borderId="7" xfId="0" applyFont="1" applyBorder="1" applyAlignment="1">
      <alignment horizontal="center" vertical="center" readingOrder="1"/>
    </xf>
    <xf numFmtId="0" fontId="7" fillId="0" borderId="8" xfId="0" applyFont="1" applyBorder="1" applyAlignment="1">
      <alignment horizontal="center" vertical="center" readingOrder="1"/>
    </xf>
    <xf numFmtId="44" fontId="7" fillId="0" borderId="8" xfId="0" applyNumberFormat="1" applyFont="1" applyBorder="1" applyAlignment="1">
      <alignment horizontal="center" vertical="center" readingOrder="1"/>
    </xf>
    <xf numFmtId="0" fontId="9" fillId="0" borderId="9" xfId="0" applyFont="1" applyBorder="1" applyAlignment="1">
      <alignment horizontal="center" vertical="center" readingOrder="1"/>
    </xf>
    <xf numFmtId="0" fontId="9" fillId="0" borderId="0" xfId="0" applyFont="1"/>
    <xf numFmtId="0" fontId="0" fillId="2" borderId="24" xfId="0" applyFill="1" applyBorder="1"/>
    <xf numFmtId="0" fontId="0" fillId="2" borderId="18" xfId="0" applyFill="1" applyBorder="1"/>
    <xf numFmtId="2" fontId="0" fillId="2" borderId="13" xfId="1" applyNumberFormat="1" applyFont="1" applyFill="1" applyBorder="1" applyAlignment="1">
      <alignment horizontal="center"/>
    </xf>
    <xf numFmtId="0" fontId="22" fillId="2" borderId="14" xfId="0" applyFont="1" applyFill="1" applyBorder="1"/>
    <xf numFmtId="0" fontId="22" fillId="2" borderId="24" xfId="0" applyFont="1" applyFill="1" applyBorder="1"/>
    <xf numFmtId="0" fontId="22" fillId="2" borderId="6" xfId="0" applyFont="1" applyFill="1" applyBorder="1"/>
    <xf numFmtId="0" fontId="22" fillId="2" borderId="13" xfId="0" applyFont="1" applyFill="1" applyBorder="1"/>
    <xf numFmtId="2" fontId="22" fillId="2" borderId="17" xfId="0" applyNumberFormat="1" applyFont="1" applyFill="1" applyBorder="1" applyAlignment="1">
      <alignment horizontal="center"/>
    </xf>
    <xf numFmtId="2" fontId="22" fillId="2" borderId="16" xfId="0" applyNumberFormat="1" applyFont="1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0" xfId="0" applyAlignment="1">
      <alignment horizontal="center"/>
    </xf>
    <xf numFmtId="2" fontId="22" fillId="2" borderId="13" xfId="0" applyNumberFormat="1" applyFont="1" applyFill="1" applyBorder="1" applyAlignment="1">
      <alignment horizontal="center"/>
    </xf>
    <xf numFmtId="2" fontId="22" fillId="2" borderId="6" xfId="0" applyNumberFormat="1" applyFont="1" applyFill="1" applyBorder="1" applyAlignment="1">
      <alignment horizontal="center"/>
    </xf>
    <xf numFmtId="2" fontId="0" fillId="2" borderId="24" xfId="1" applyNumberFormat="1" applyFont="1" applyFill="1" applyBorder="1" applyAlignment="1">
      <alignment horizontal="center"/>
    </xf>
    <xf numFmtId="9" fontId="22" fillId="2" borderId="6" xfId="0" applyNumberFormat="1" applyFont="1" applyFill="1" applyBorder="1" applyAlignment="1">
      <alignment horizontal="center"/>
    </xf>
    <xf numFmtId="9" fontId="22" fillId="2" borderId="13" xfId="0" applyNumberFormat="1" applyFont="1" applyFill="1" applyBorder="1" applyAlignment="1">
      <alignment horizontal="center"/>
    </xf>
    <xf numFmtId="9" fontId="0" fillId="2" borderId="13" xfId="0" applyNumberFormat="1" applyFill="1" applyBorder="1" applyAlignment="1">
      <alignment horizontal="center"/>
    </xf>
    <xf numFmtId="9" fontId="0" fillId="2" borderId="5" xfId="0" applyNumberFormat="1" applyFill="1" applyBorder="1" applyAlignment="1">
      <alignment horizontal="center"/>
    </xf>
    <xf numFmtId="2" fontId="22" fillId="2" borderId="15" xfId="0" applyNumberFormat="1" applyFont="1" applyFill="1" applyBorder="1" applyAlignment="1">
      <alignment horizontal="center"/>
    </xf>
    <xf numFmtId="2" fontId="22" fillId="2" borderId="0" xfId="0" applyNumberFormat="1" applyFont="1" applyFill="1" applyAlignment="1">
      <alignment horizontal="center"/>
    </xf>
    <xf numFmtId="9" fontId="22" fillId="2" borderId="16" xfId="0" applyNumberFormat="1" applyFont="1" applyFill="1" applyBorder="1" applyAlignment="1">
      <alignment horizontal="center"/>
    </xf>
    <xf numFmtId="9" fontId="0" fillId="2" borderId="24" xfId="0" applyNumberFormat="1" applyFill="1" applyBorder="1" applyAlignment="1">
      <alignment horizontal="center"/>
    </xf>
    <xf numFmtId="9" fontId="22" fillId="2" borderId="24" xfId="0" applyNumberFormat="1" applyFont="1" applyFill="1" applyBorder="1" applyAlignment="1">
      <alignment horizontal="center"/>
    </xf>
    <xf numFmtId="9" fontId="0" fillId="2" borderId="17" xfId="0" applyNumberFormat="1" applyFill="1" applyBorder="1" applyAlignment="1">
      <alignment horizontal="center"/>
    </xf>
    <xf numFmtId="9" fontId="23" fillId="2" borderId="17" xfId="0" applyNumberFormat="1" applyFont="1" applyFill="1" applyBorder="1" applyAlignment="1">
      <alignment horizontal="center"/>
    </xf>
    <xf numFmtId="2" fontId="0" fillId="2" borderId="13" xfId="0" applyNumberFormat="1" applyFill="1" applyBorder="1" applyAlignment="1">
      <alignment horizontal="center"/>
    </xf>
    <xf numFmtId="2" fontId="22" fillId="2" borderId="13" xfId="1" applyNumberFormat="1" applyFont="1" applyFill="1" applyBorder="1" applyAlignment="1">
      <alignment horizontal="center"/>
    </xf>
    <xf numFmtId="9" fontId="20" fillId="6" borderId="13" xfId="0" applyNumberFormat="1" applyFont="1" applyFill="1" applyBorder="1" applyAlignment="1">
      <alignment horizontal="center"/>
    </xf>
    <xf numFmtId="9" fontId="20" fillId="6" borderId="4" xfId="0" applyNumberFormat="1" applyFont="1" applyFill="1" applyBorder="1" applyAlignment="1">
      <alignment horizontal="center"/>
    </xf>
    <xf numFmtId="0" fontId="0" fillId="0" borderId="0" xfId="0" applyAlignment="1" applyProtection="1">
      <alignment horizontal="center" vertical="center"/>
      <protection locked="0"/>
    </xf>
    <xf numFmtId="165" fontId="25" fillId="6" borderId="4" xfId="1" applyNumberFormat="1" applyFont="1" applyFill="1" applyBorder="1" applyAlignment="1">
      <alignment horizontal="center"/>
    </xf>
    <xf numFmtId="165" fontId="0" fillId="2" borderId="13" xfId="0" applyNumberFormat="1" applyFill="1" applyBorder="1"/>
    <xf numFmtId="165" fontId="0" fillId="2" borderId="17" xfId="0" applyNumberFormat="1" applyFill="1" applyBorder="1"/>
    <xf numFmtId="0" fontId="11" fillId="3" borderId="10" xfId="0" applyFont="1" applyFill="1" applyBorder="1" applyAlignment="1">
      <alignment horizontal="center" vertical="center"/>
    </xf>
    <xf numFmtId="165" fontId="0" fillId="2" borderId="6" xfId="0" applyNumberFormat="1" applyFill="1" applyBorder="1"/>
    <xf numFmtId="165" fontId="0" fillId="2" borderId="16" xfId="0" applyNumberFormat="1" applyFill="1" applyBorder="1"/>
    <xf numFmtId="165" fontId="0" fillId="2" borderId="5" xfId="0" applyNumberFormat="1" applyFill="1" applyBorder="1"/>
    <xf numFmtId="165" fontId="0" fillId="2" borderId="20" xfId="0" applyNumberFormat="1" applyFill="1" applyBorder="1"/>
    <xf numFmtId="8" fontId="14" fillId="2" borderId="19" xfId="0" applyNumberFormat="1" applyFont="1" applyFill="1" applyBorder="1" applyAlignment="1">
      <alignment horizontal="center"/>
    </xf>
    <xf numFmtId="9" fontId="12" fillId="2" borderId="19" xfId="0" applyNumberFormat="1" applyFont="1" applyFill="1" applyBorder="1" applyAlignment="1">
      <alignment horizontal="center"/>
    </xf>
    <xf numFmtId="0" fontId="0" fillId="2" borderId="19" xfId="0" applyFill="1" applyBorder="1"/>
    <xf numFmtId="165" fontId="0" fillId="0" borderId="0" xfId="0" applyNumberFormat="1"/>
    <xf numFmtId="0" fontId="0" fillId="2" borderId="0" xfId="0" applyFill="1"/>
    <xf numFmtId="0" fontId="0" fillId="7" borderId="0" xfId="0" applyFill="1"/>
    <xf numFmtId="0" fontId="0" fillId="7" borderId="25" xfId="0" applyFill="1" applyBorder="1"/>
    <xf numFmtId="0" fontId="8" fillId="8" borderId="8" xfId="0" applyFont="1" applyFill="1" applyBorder="1" applyAlignment="1">
      <alignment horizontal="center" vertical="center" readingOrder="1"/>
    </xf>
    <xf numFmtId="0" fontId="7" fillId="9" borderId="21" xfId="0" applyFont="1" applyFill="1" applyBorder="1" applyAlignment="1">
      <alignment horizontal="center" vertical="center" readingOrder="1"/>
    </xf>
    <xf numFmtId="0" fontId="8" fillId="8" borderId="9" xfId="0" applyFont="1" applyFill="1" applyBorder="1" applyAlignment="1">
      <alignment horizontal="center" vertical="center" readingOrder="1"/>
    </xf>
    <xf numFmtId="0" fontId="27" fillId="7" borderId="0" xfId="3" applyFont="1" applyFill="1"/>
    <xf numFmtId="165" fontId="19" fillId="11" borderId="4" xfId="0" applyNumberFormat="1" applyFont="1" applyFill="1" applyBorder="1" applyAlignment="1">
      <alignment horizontal="center"/>
    </xf>
    <xf numFmtId="0" fontId="16" fillId="12" borderId="5" xfId="0" applyFont="1" applyFill="1" applyBorder="1"/>
    <xf numFmtId="8" fontId="14" fillId="13" borderId="4" xfId="0" applyNumberFormat="1" applyFont="1" applyFill="1" applyBorder="1" applyAlignment="1">
      <alignment horizontal="center"/>
    </xf>
    <xf numFmtId="0" fontId="3" fillId="13" borderId="4" xfId="0" applyFont="1" applyFill="1" applyBorder="1" applyAlignment="1">
      <alignment horizontal="left" vertical="center"/>
    </xf>
    <xf numFmtId="8" fontId="14" fillId="13" borderId="6" xfId="0" applyNumberFormat="1" applyFont="1" applyFill="1" applyBorder="1" applyAlignment="1">
      <alignment horizontal="center"/>
    </xf>
    <xf numFmtId="8" fontId="14" fillId="13" borderId="13" xfId="0" applyNumberFormat="1" applyFont="1" applyFill="1" applyBorder="1" applyAlignment="1">
      <alignment horizontal="center"/>
    </xf>
    <xf numFmtId="0" fontId="11" fillId="14" borderId="5" xfId="0" applyFont="1" applyFill="1" applyBorder="1" applyAlignment="1">
      <alignment horizontal="left" vertical="center"/>
    </xf>
    <xf numFmtId="8" fontId="15" fillId="14" borderId="5" xfId="0" applyNumberFormat="1" applyFont="1" applyFill="1" applyBorder="1" applyAlignment="1">
      <alignment horizontal="center"/>
    </xf>
    <xf numFmtId="0" fontId="13" fillId="15" borderId="6" xfId="0" applyFont="1" applyFill="1" applyBorder="1" applyAlignment="1">
      <alignment horizontal="center"/>
    </xf>
    <xf numFmtId="0" fontId="21" fillId="10" borderId="6" xfId="0" applyFont="1" applyFill="1" applyBorder="1" applyAlignment="1">
      <alignment horizontal="center"/>
    </xf>
    <xf numFmtId="0" fontId="13" fillId="15" borderId="4" xfId="0" applyFont="1" applyFill="1" applyBorder="1" applyAlignment="1">
      <alignment horizontal="center"/>
    </xf>
    <xf numFmtId="0" fontId="16" fillId="12" borderId="4" xfId="0" applyFont="1" applyFill="1" applyBorder="1"/>
    <xf numFmtId="9" fontId="24" fillId="13" borderId="6" xfId="0" applyNumberFormat="1" applyFont="1" applyFill="1" applyBorder="1" applyAlignment="1">
      <alignment horizontal="center"/>
    </xf>
    <xf numFmtId="9" fontId="22" fillId="12" borderId="16" xfId="0" applyNumberFormat="1" applyFont="1" applyFill="1" applyBorder="1" applyAlignment="1">
      <alignment horizontal="center"/>
    </xf>
    <xf numFmtId="9" fontId="12" fillId="13" borderId="4" xfId="0" applyNumberFormat="1" applyFont="1" applyFill="1" applyBorder="1" applyAlignment="1">
      <alignment horizontal="center"/>
    </xf>
    <xf numFmtId="9" fontId="12" fillId="13" borderId="6" xfId="0" applyNumberFormat="1" applyFont="1" applyFill="1" applyBorder="1" applyAlignment="1">
      <alignment horizontal="center"/>
    </xf>
    <xf numFmtId="0" fontId="3" fillId="13" borderId="13" xfId="0" applyFont="1" applyFill="1" applyBorder="1" applyAlignment="1">
      <alignment horizontal="left" vertical="center"/>
    </xf>
    <xf numFmtId="10" fontId="14" fillId="13" borderId="4" xfId="0" applyNumberFormat="1" applyFont="1" applyFill="1" applyBorder="1" applyAlignment="1">
      <alignment horizontal="center"/>
    </xf>
    <xf numFmtId="9" fontId="24" fillId="13" borderId="6" xfId="2" applyFont="1" applyFill="1" applyBorder="1" applyAlignment="1">
      <alignment horizontal="center"/>
    </xf>
    <xf numFmtId="9" fontId="24" fillId="13" borderId="4" xfId="2" applyFont="1" applyFill="1" applyBorder="1" applyAlignment="1">
      <alignment horizontal="center"/>
    </xf>
    <xf numFmtId="9" fontId="24" fillId="13" borderId="5" xfId="2" applyFont="1" applyFill="1" applyBorder="1" applyAlignment="1">
      <alignment horizontal="center"/>
    </xf>
    <xf numFmtId="0" fontId="3" fillId="13" borderId="6" xfId="0" applyFont="1" applyFill="1" applyBorder="1" applyAlignment="1">
      <alignment horizontal="left" vertical="center"/>
    </xf>
    <xf numFmtId="0" fontId="11" fillId="14" borderId="4" xfId="0" applyFont="1" applyFill="1" applyBorder="1" applyAlignment="1">
      <alignment horizontal="left" vertical="center"/>
    </xf>
    <xf numFmtId="8" fontId="15" fillId="14" borderId="4" xfId="0" applyNumberFormat="1" applyFont="1" applyFill="1" applyBorder="1" applyAlignment="1">
      <alignment horizontal="center"/>
    </xf>
    <xf numFmtId="165" fontId="25" fillId="16" borderId="4" xfId="1" applyNumberFormat="1" applyFont="1" applyFill="1" applyBorder="1" applyAlignment="1">
      <alignment horizontal="center"/>
    </xf>
    <xf numFmtId="9" fontId="19" fillId="16" borderId="4" xfId="0" applyNumberFormat="1" applyFont="1" applyFill="1" applyBorder="1" applyAlignment="1">
      <alignment horizontal="center"/>
    </xf>
    <xf numFmtId="0" fontId="28" fillId="0" borderId="0" xfId="0" applyFont="1" applyAlignment="1">
      <alignment horizontal="center"/>
    </xf>
    <xf numFmtId="0" fontId="0" fillId="2" borderId="20" xfId="0" applyFill="1" applyBorder="1"/>
    <xf numFmtId="0" fontId="0" fillId="2" borderId="4" xfId="0" applyFill="1" applyBorder="1"/>
    <xf numFmtId="0" fontId="20" fillId="2" borderId="10" xfId="0" applyFont="1" applyFill="1" applyBorder="1" applyAlignment="1">
      <alignment horizontal="right"/>
    </xf>
    <xf numFmtId="0" fontId="0" fillId="2" borderId="17" xfId="0" applyFill="1" applyBorder="1"/>
    <xf numFmtId="0" fontId="29" fillId="2" borderId="10" xfId="0" applyFont="1" applyFill="1" applyBorder="1" applyAlignment="1">
      <alignment horizontal="right"/>
    </xf>
    <xf numFmtId="0" fontId="20" fillId="2" borderId="11" xfId="0" applyFont="1" applyFill="1" applyBorder="1" applyAlignment="1">
      <alignment horizontal="center"/>
    </xf>
    <xf numFmtId="0" fontId="20" fillId="2" borderId="12" xfId="0" applyFont="1" applyFill="1" applyBorder="1" applyAlignment="1">
      <alignment horizontal="center"/>
    </xf>
    <xf numFmtId="0" fontId="0" fillId="2" borderId="14" xfId="0" applyFill="1" applyBorder="1"/>
    <xf numFmtId="0" fontId="0" fillId="2" borderId="15" xfId="0" applyFill="1" applyBorder="1"/>
    <xf numFmtId="0" fontId="0" fillId="2" borderId="16" xfId="0" applyFill="1" applyBorder="1"/>
    <xf numFmtId="14" fontId="19" fillId="10" borderId="0" xfId="0" applyNumberFormat="1" applyFont="1" applyFill="1" applyAlignment="1">
      <alignment horizontal="center"/>
    </xf>
    <xf numFmtId="14" fontId="11" fillId="14" borderId="10" xfId="0" applyNumberFormat="1" applyFont="1" applyFill="1" applyBorder="1" applyAlignment="1">
      <alignment vertical="center"/>
    </xf>
    <xf numFmtId="0" fontId="0" fillId="2" borderId="6" xfId="0" applyFill="1" applyBorder="1"/>
    <xf numFmtId="8" fontId="14" fillId="13" borderId="12" xfId="0" applyNumberFormat="1" applyFont="1" applyFill="1" applyBorder="1" applyAlignment="1">
      <alignment horizontal="center"/>
    </xf>
    <xf numFmtId="0" fontId="3" fillId="2" borderId="18" xfId="0" applyFont="1" applyFill="1" applyBorder="1" applyAlignment="1">
      <alignment horizontal="left" vertical="center"/>
    </xf>
    <xf numFmtId="8" fontId="14" fillId="13" borderId="16" xfId="0" applyNumberFormat="1" applyFont="1" applyFill="1" applyBorder="1" applyAlignment="1">
      <alignment horizontal="center"/>
    </xf>
    <xf numFmtId="8" fontId="14" fillId="13" borderId="17" xfId="0" applyNumberFormat="1" applyFont="1" applyFill="1" applyBorder="1" applyAlignment="1">
      <alignment horizontal="center"/>
    </xf>
    <xf numFmtId="0" fontId="11" fillId="14" borderId="0" xfId="0" applyFont="1" applyFill="1" applyAlignment="1">
      <alignment horizontal="left" vertical="center"/>
    </xf>
    <xf numFmtId="8" fontId="15" fillId="14" borderId="0" xfId="0" applyNumberFormat="1" applyFont="1" applyFill="1" applyAlignment="1">
      <alignment horizontal="center"/>
    </xf>
    <xf numFmtId="0" fontId="0" fillId="2" borderId="0" xfId="0" applyFill="1" applyAlignment="1">
      <alignment horizontal="center"/>
    </xf>
    <xf numFmtId="0" fontId="21" fillId="2" borderId="0" xfId="0" applyFont="1" applyFill="1" applyAlignment="1">
      <alignment horizontal="center"/>
    </xf>
    <xf numFmtId="1" fontId="19" fillId="2" borderId="0" xfId="0" applyNumberFormat="1" applyFont="1" applyFill="1" applyAlignment="1">
      <alignment horizontal="center"/>
    </xf>
    <xf numFmtId="0" fontId="13" fillId="17" borderId="0" xfId="0" applyFont="1" applyFill="1" applyAlignment="1">
      <alignment horizontal="center"/>
    </xf>
    <xf numFmtId="0" fontId="16" fillId="2" borderId="0" xfId="0" applyFont="1" applyFill="1"/>
    <xf numFmtId="8" fontId="14" fillId="17" borderId="0" xfId="0" applyNumberFormat="1" applyFont="1" applyFill="1" applyAlignment="1">
      <alignment horizontal="center"/>
    </xf>
    <xf numFmtId="9" fontId="24" fillId="17" borderId="0" xfId="0" applyNumberFormat="1" applyFont="1" applyFill="1" applyAlignment="1">
      <alignment horizontal="center"/>
    </xf>
    <xf numFmtId="9" fontId="22" fillId="2" borderId="0" xfId="0" applyNumberFormat="1" applyFont="1" applyFill="1" applyAlignment="1">
      <alignment horizontal="center"/>
    </xf>
    <xf numFmtId="9" fontId="12" fillId="17" borderId="0" xfId="0" applyNumberFormat="1" applyFont="1" applyFill="1" applyAlignment="1">
      <alignment horizontal="center"/>
    </xf>
    <xf numFmtId="0" fontId="22" fillId="2" borderId="4" xfId="0" applyFont="1" applyFill="1" applyBorder="1"/>
    <xf numFmtId="2" fontId="22" fillId="2" borderId="4" xfId="0" applyNumberFormat="1" applyFont="1" applyFill="1" applyBorder="1" applyAlignment="1">
      <alignment horizontal="center"/>
    </xf>
    <xf numFmtId="2" fontId="0" fillId="2" borderId="4" xfId="1" applyNumberFormat="1" applyFont="1" applyFill="1" applyBorder="1" applyAlignment="1">
      <alignment horizontal="center"/>
    </xf>
    <xf numFmtId="2" fontId="22" fillId="2" borderId="4" xfId="1" applyNumberFormat="1" applyFont="1" applyFill="1" applyBorder="1" applyAlignment="1">
      <alignment horizontal="center"/>
    </xf>
    <xf numFmtId="2" fontId="0" fillId="2" borderId="4" xfId="0" applyNumberFormat="1" applyFill="1" applyBorder="1" applyAlignment="1">
      <alignment horizontal="center"/>
    </xf>
    <xf numFmtId="0" fontId="3" fillId="2" borderId="4" xfId="0" applyFont="1" applyFill="1" applyBorder="1" applyAlignment="1">
      <alignment horizontal="left" vertical="center"/>
    </xf>
    <xf numFmtId="8" fontId="14" fillId="2" borderId="4" xfId="0" applyNumberFormat="1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11" fillId="14" borderId="10" xfId="0" applyFont="1" applyFill="1" applyBorder="1" applyAlignment="1">
      <alignment horizontal="center" vertical="center"/>
    </xf>
    <xf numFmtId="165" fontId="30" fillId="2" borderId="11" xfId="0" applyNumberFormat="1" applyFont="1" applyFill="1" applyBorder="1"/>
    <xf numFmtId="165" fontId="31" fillId="2" borderId="11" xfId="0" applyNumberFormat="1" applyFont="1" applyFill="1" applyBorder="1"/>
    <xf numFmtId="8" fontId="20" fillId="0" borderId="12" xfId="0" applyNumberFormat="1" applyFont="1" applyBorder="1" applyAlignment="1">
      <alignment horizontal="center"/>
    </xf>
    <xf numFmtId="14" fontId="11" fillId="14" borderId="10" xfId="0" applyNumberFormat="1" applyFont="1" applyFill="1" applyBorder="1" applyAlignment="1">
      <alignment horizontal="center" vertical="center"/>
    </xf>
    <xf numFmtId="164" fontId="8" fillId="8" borderId="13" xfId="0" applyNumberFormat="1" applyFont="1" applyFill="1" applyBorder="1" applyAlignment="1">
      <alignment horizontal="center" vertical="center" readingOrder="1"/>
    </xf>
    <xf numFmtId="164" fontId="0" fillId="7" borderId="0" xfId="0" applyNumberFormat="1" applyFill="1" applyAlignment="1">
      <alignment horizontal="center"/>
    </xf>
    <xf numFmtId="164" fontId="0" fillId="7" borderId="25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7" fillId="0" borderId="0" xfId="0" applyFont="1" applyProtection="1">
      <protection locked="0"/>
    </xf>
    <xf numFmtId="44" fontId="7" fillId="0" borderId="0" xfId="1" applyFont="1" applyProtection="1">
      <protection locked="0"/>
    </xf>
    <xf numFmtId="0" fontId="7" fillId="2" borderId="0" xfId="0" applyFont="1" applyFill="1" applyProtection="1">
      <protection locked="0"/>
    </xf>
    <xf numFmtId="44" fontId="7" fillId="2" borderId="0" xfId="1" applyFont="1" applyFill="1" applyProtection="1">
      <protection locked="0"/>
    </xf>
    <xf numFmtId="164" fontId="7" fillId="0" borderId="0" xfId="0" applyNumberFormat="1" applyFont="1" applyAlignment="1" applyProtection="1">
      <alignment horizontal="center" vertical="center" readingOrder="1"/>
      <protection locked="0"/>
    </xf>
    <xf numFmtId="164" fontId="7" fillId="2" borderId="0" xfId="0" applyNumberFormat="1" applyFont="1" applyFill="1" applyAlignment="1" applyProtection="1">
      <alignment horizontal="center"/>
      <protection locked="0"/>
    </xf>
    <xf numFmtId="164" fontId="7" fillId="0" borderId="0" xfId="0" applyNumberFormat="1" applyFont="1" applyAlignment="1" applyProtection="1">
      <alignment horizontal="center"/>
      <protection locked="0"/>
    </xf>
    <xf numFmtId="0" fontId="7" fillId="0" borderId="0" xfId="0" applyFont="1" applyAlignment="1" applyProtection="1">
      <alignment horizontal="center" vertical="center" readingOrder="1"/>
      <protection locked="0"/>
    </xf>
    <xf numFmtId="165" fontId="7" fillId="0" borderId="0" xfId="0" applyNumberFormat="1" applyFont="1" applyAlignment="1" applyProtection="1">
      <alignment horizontal="center" vertical="center" readingOrder="1"/>
      <protection locked="0"/>
    </xf>
    <xf numFmtId="164" fontId="8" fillId="8" borderId="7" xfId="0" applyNumberFormat="1" applyFont="1" applyFill="1" applyBorder="1" applyAlignment="1">
      <alignment horizontal="center" vertical="center" readingOrder="1"/>
    </xf>
    <xf numFmtId="0" fontId="0" fillId="7" borderId="0" xfId="0" applyFill="1" applyAlignment="1">
      <alignment horizontal="left"/>
    </xf>
    <xf numFmtId="0" fontId="0" fillId="7" borderId="25" xfId="0" applyFill="1" applyBorder="1" applyAlignment="1">
      <alignment horizontal="left"/>
    </xf>
    <xf numFmtId="0" fontId="7" fillId="0" borderId="0" xfId="0" applyFont="1" applyAlignment="1" applyProtection="1">
      <alignment horizontal="left" vertical="center" readingOrder="1"/>
      <protection locked="0"/>
    </xf>
    <xf numFmtId="0" fontId="7" fillId="0" borderId="8" xfId="0" applyFont="1" applyBorder="1" applyAlignment="1">
      <alignment horizontal="left" vertical="center" readingOrder="1"/>
    </xf>
    <xf numFmtId="0" fontId="0" fillId="0" borderId="0" xfId="0" applyAlignment="1">
      <alignment horizontal="left"/>
    </xf>
    <xf numFmtId="165" fontId="22" fillId="2" borderId="15" xfId="0" applyNumberFormat="1" applyFont="1" applyFill="1" applyBorder="1" applyAlignment="1">
      <alignment horizontal="center"/>
    </xf>
    <xf numFmtId="165" fontId="0" fillId="2" borderId="13" xfId="1" applyNumberFormat="1" applyFont="1" applyFill="1" applyBorder="1" applyAlignment="1">
      <alignment horizontal="center"/>
    </xf>
    <xf numFmtId="165" fontId="22" fillId="2" borderId="0" xfId="0" applyNumberFormat="1" applyFont="1" applyFill="1" applyAlignment="1">
      <alignment horizontal="center"/>
    </xf>
    <xf numFmtId="165" fontId="0" fillId="2" borderId="13" xfId="0" applyNumberFormat="1" applyFill="1" applyBorder="1" applyAlignment="1">
      <alignment horizontal="center"/>
    </xf>
    <xf numFmtId="165" fontId="22" fillId="2" borderId="6" xfId="0" applyNumberFormat="1" applyFont="1" applyFill="1" applyBorder="1" applyAlignment="1">
      <alignment horizontal="center"/>
    </xf>
    <xf numFmtId="165" fontId="22" fillId="2" borderId="13" xfId="0" applyNumberFormat="1" applyFont="1" applyFill="1" applyBorder="1" applyAlignment="1">
      <alignment horizontal="center"/>
    </xf>
    <xf numFmtId="165" fontId="22" fillId="2" borderId="13" xfId="1" applyNumberFormat="1" applyFont="1" applyFill="1" applyBorder="1" applyAlignment="1">
      <alignment horizontal="center"/>
    </xf>
    <xf numFmtId="165" fontId="14" fillId="13" borderId="4" xfId="0" applyNumberFormat="1" applyFont="1" applyFill="1" applyBorder="1" applyAlignment="1">
      <alignment horizontal="center"/>
    </xf>
    <xf numFmtId="165" fontId="14" fillId="2" borderId="11" xfId="0" applyNumberFormat="1" applyFont="1" applyFill="1" applyBorder="1" applyAlignment="1">
      <alignment horizontal="center"/>
    </xf>
    <xf numFmtId="165" fontId="14" fillId="13" borderId="13" xfId="0" applyNumberFormat="1" applyFont="1" applyFill="1" applyBorder="1" applyAlignment="1">
      <alignment horizontal="center"/>
    </xf>
    <xf numFmtId="165" fontId="0" fillId="2" borderId="11" xfId="0" applyNumberFormat="1" applyFill="1" applyBorder="1" applyAlignment="1">
      <alignment horizontal="center"/>
    </xf>
    <xf numFmtId="165" fontId="22" fillId="2" borderId="14" xfId="0" applyNumberFormat="1" applyFont="1" applyFill="1" applyBorder="1" applyAlignment="1">
      <alignment horizontal="center"/>
    </xf>
    <xf numFmtId="165" fontId="0" fillId="2" borderId="24" xfId="1" applyNumberFormat="1" applyFont="1" applyFill="1" applyBorder="1" applyAlignment="1">
      <alignment horizontal="center"/>
    </xf>
    <xf numFmtId="165" fontId="22" fillId="2" borderId="24" xfId="1" applyNumberFormat="1" applyFont="1" applyFill="1" applyBorder="1" applyAlignment="1">
      <alignment horizontal="center"/>
    </xf>
    <xf numFmtId="165" fontId="22" fillId="2" borderId="6" xfId="1" applyNumberFormat="1" applyFont="1" applyFill="1" applyBorder="1" applyAlignment="1">
      <alignment horizontal="center"/>
    </xf>
    <xf numFmtId="165" fontId="22" fillId="2" borderId="17" xfId="0" applyNumberFormat="1" applyFont="1" applyFill="1" applyBorder="1" applyAlignment="1">
      <alignment horizontal="center"/>
    </xf>
    <xf numFmtId="165" fontId="14" fillId="2" borderId="0" xfId="0" applyNumberFormat="1" applyFont="1" applyFill="1" applyAlignment="1">
      <alignment horizontal="center"/>
    </xf>
    <xf numFmtId="165" fontId="0" fillId="2" borderId="11" xfId="0" applyNumberFormat="1" applyFill="1" applyBorder="1"/>
    <xf numFmtId="165" fontId="22" fillId="2" borderId="16" xfId="0" applyNumberFormat="1" applyFont="1" applyFill="1" applyBorder="1" applyAlignment="1">
      <alignment horizontal="center"/>
    </xf>
    <xf numFmtId="165" fontId="14" fillId="13" borderId="6" xfId="0" applyNumberFormat="1" applyFont="1" applyFill="1" applyBorder="1" applyAlignment="1">
      <alignment horizontal="center"/>
    </xf>
    <xf numFmtId="165" fontId="0" fillId="2" borderId="0" xfId="0" applyNumberFormat="1" applyFill="1"/>
    <xf numFmtId="8" fontId="14" fillId="5" borderId="4" xfId="0" applyNumberFormat="1" applyFont="1" applyFill="1" applyBorder="1" applyAlignment="1">
      <alignment horizontal="center"/>
    </xf>
    <xf numFmtId="8" fontId="14" fillId="5" borderId="13" xfId="0" applyNumberFormat="1" applyFont="1" applyFill="1" applyBorder="1" applyAlignment="1">
      <alignment horizontal="center"/>
    </xf>
    <xf numFmtId="165" fontId="19" fillId="11" borderId="4" xfId="0" applyNumberFormat="1" applyFont="1" applyFill="1" applyBorder="1" applyAlignment="1" applyProtection="1">
      <alignment horizontal="center"/>
      <protection locked="0"/>
    </xf>
    <xf numFmtId="0" fontId="21" fillId="10" borderId="6" xfId="0" applyFont="1" applyFill="1" applyBorder="1" applyAlignment="1" applyProtection="1">
      <alignment horizontal="center"/>
      <protection locked="0"/>
    </xf>
    <xf numFmtId="1" fontId="19" fillId="11" borderId="4" xfId="0" applyNumberFormat="1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26" fillId="0" borderId="0" xfId="3" applyProtection="1">
      <protection locked="0"/>
    </xf>
    <xf numFmtId="0" fontId="1" fillId="0" borderId="1" xfId="0" applyFont="1" applyBorder="1" applyProtection="1">
      <protection locked="0"/>
    </xf>
    <xf numFmtId="0" fontId="1" fillId="0" borderId="2" xfId="0" applyFont="1" applyBorder="1" applyProtection="1">
      <protection locked="0"/>
    </xf>
    <xf numFmtId="0" fontId="7" fillId="0" borderId="22" xfId="0" applyFont="1" applyBorder="1" applyAlignment="1">
      <alignment horizontal="center" vertical="center" readingOrder="1"/>
    </xf>
    <xf numFmtId="0" fontId="7" fillId="0" borderId="21" xfId="0" applyFont="1" applyBorder="1" applyAlignment="1">
      <alignment horizontal="center" vertical="center" readingOrder="1"/>
    </xf>
    <xf numFmtId="0" fontId="7" fillId="0" borderId="23" xfId="0" applyFont="1" applyBorder="1" applyAlignment="1">
      <alignment horizontal="center" vertical="center" readingOrder="1"/>
    </xf>
    <xf numFmtId="0" fontId="5" fillId="0" borderId="0" xfId="0" applyFont="1" applyAlignment="1" applyProtection="1">
      <alignment horizontal="left" indent="2"/>
      <protection locked="0"/>
    </xf>
    <xf numFmtId="0" fontId="6" fillId="0" borderId="0" xfId="0" applyFont="1" applyProtection="1">
      <protection locked="0"/>
    </xf>
    <xf numFmtId="14" fontId="20" fillId="18" borderId="27" xfId="0" applyNumberFormat="1" applyFont="1" applyFill="1" applyBorder="1" applyAlignment="1">
      <alignment horizontal="left"/>
    </xf>
    <xf numFmtId="0" fontId="20" fillId="18" borderId="26" xfId="0" applyFont="1" applyFill="1" applyBorder="1" applyAlignment="1">
      <alignment horizontal="right"/>
    </xf>
    <xf numFmtId="0" fontId="20" fillId="0" borderId="0" xfId="0" applyFont="1" applyAlignment="1">
      <alignment horizontal="center" vertical="center"/>
    </xf>
    <xf numFmtId="0" fontId="20" fillId="19" borderId="0" xfId="0" applyFont="1" applyFill="1" applyAlignment="1" applyProtection="1">
      <alignment horizontal="center" vertical="center"/>
      <protection locked="0"/>
    </xf>
    <xf numFmtId="165" fontId="22" fillId="2" borderId="4" xfId="0" applyNumberFormat="1" applyFont="1" applyFill="1" applyBorder="1"/>
    <xf numFmtId="165" fontId="22" fillId="2" borderId="4" xfId="0" applyNumberFormat="1" applyFont="1" applyFill="1" applyBorder="1" applyAlignment="1">
      <alignment horizontal="center"/>
    </xf>
    <xf numFmtId="165" fontId="0" fillId="2" borderId="4" xfId="0" applyNumberFormat="1" applyFill="1" applyBorder="1"/>
    <xf numFmtId="165" fontId="0" fillId="2" borderId="4" xfId="0" applyNumberFormat="1" applyFill="1" applyBorder="1" applyAlignment="1">
      <alignment horizontal="center"/>
    </xf>
    <xf numFmtId="1" fontId="7" fillId="0" borderId="0" xfId="0" applyNumberFormat="1" applyFont="1" applyAlignment="1" applyProtection="1">
      <alignment horizontal="center" vertical="center" readingOrder="1"/>
      <protection locked="0"/>
    </xf>
    <xf numFmtId="1" fontId="0" fillId="7" borderId="0" xfId="0" applyNumberFormat="1" applyFill="1"/>
    <xf numFmtId="1" fontId="0" fillId="7" borderId="25" xfId="0" applyNumberFormat="1" applyFill="1" applyBorder="1"/>
    <xf numFmtId="1" fontId="8" fillId="8" borderId="28" xfId="0" applyNumberFormat="1" applyFont="1" applyFill="1" applyBorder="1" applyAlignment="1">
      <alignment horizontal="center" vertical="center" readingOrder="1"/>
    </xf>
    <xf numFmtId="1" fontId="0" fillId="0" borderId="0" xfId="0" applyNumberFormat="1"/>
    <xf numFmtId="0" fontId="0" fillId="2" borderId="0" xfId="0" applyFill="1" applyAlignment="1" applyProtection="1">
      <alignment horizontal="center" vertical="center"/>
      <protection locked="0"/>
    </xf>
    <xf numFmtId="0" fontId="5" fillId="0" borderId="0" xfId="0" applyFont="1" applyAlignment="1">
      <alignment horizontal="left" indent="2"/>
    </xf>
    <xf numFmtId="0" fontId="0" fillId="2" borderId="0" xfId="0" applyFill="1" applyAlignment="1">
      <alignment horizontal="center" vertical="center"/>
    </xf>
    <xf numFmtId="0" fontId="20" fillId="18" borderId="29" xfId="0" applyFont="1" applyFill="1" applyBorder="1" applyAlignment="1">
      <alignment horizontal="center"/>
    </xf>
    <xf numFmtId="14" fontId="19" fillId="10" borderId="4" xfId="0" applyNumberFormat="1" applyFont="1" applyFill="1" applyBorder="1" applyAlignment="1" applyProtection="1">
      <alignment horizontal="center"/>
      <protection locked="0"/>
    </xf>
    <xf numFmtId="0" fontId="0" fillId="7" borderId="0" xfId="0" applyFill="1" applyAlignment="1">
      <alignment horizontal="center"/>
    </xf>
    <xf numFmtId="0" fontId="0" fillId="7" borderId="25" xfId="0" applyFill="1" applyBorder="1" applyAlignment="1">
      <alignment horizontal="center"/>
    </xf>
    <xf numFmtId="0" fontId="7" fillId="0" borderId="0" xfId="0" applyFont="1" applyAlignment="1" applyProtection="1">
      <alignment horizontal="center"/>
      <protection locked="0"/>
    </xf>
    <xf numFmtId="0" fontId="7" fillId="2" borderId="0" xfId="0" applyFont="1" applyFill="1" applyAlignment="1" applyProtection="1">
      <alignment horizontal="center"/>
      <protection locked="0"/>
    </xf>
    <xf numFmtId="8" fontId="15" fillId="3" borderId="4" xfId="0" applyNumberFormat="1" applyFont="1" applyFill="1" applyBorder="1" applyAlignment="1">
      <alignment horizontal="center"/>
    </xf>
    <xf numFmtId="0" fontId="11" fillId="15" borderId="4" xfId="0" applyFont="1" applyFill="1" applyBorder="1" applyAlignment="1">
      <alignment horizontal="left" vertical="center"/>
    </xf>
    <xf numFmtId="8" fontId="15" fillId="15" borderId="4" xfId="0" applyNumberFormat="1" applyFont="1" applyFill="1" applyBorder="1" applyAlignment="1">
      <alignment horizontal="center"/>
    </xf>
    <xf numFmtId="9" fontId="15" fillId="15" borderId="5" xfId="2" applyFont="1" applyFill="1" applyBorder="1" applyAlignment="1">
      <alignment horizontal="center"/>
    </xf>
    <xf numFmtId="8" fontId="0" fillId="0" borderId="0" xfId="0" applyNumberFormat="1"/>
    <xf numFmtId="0" fontId="11" fillId="15" borderId="5" xfId="0" applyFont="1" applyFill="1" applyBorder="1" applyAlignment="1">
      <alignment horizontal="left" vertical="center"/>
    </xf>
    <xf numFmtId="8" fontId="25" fillId="15" borderId="5" xfId="0" applyNumberFormat="1" applyFont="1" applyFill="1" applyBorder="1" applyAlignment="1">
      <alignment horizontal="center"/>
    </xf>
    <xf numFmtId="14" fontId="11" fillId="14" borderId="10" xfId="0" applyNumberFormat="1" applyFont="1" applyFill="1" applyBorder="1" applyAlignment="1">
      <alignment horizontal="center" vertical="center"/>
    </xf>
    <xf numFmtId="0" fontId="11" fillId="14" borderId="11" xfId="0" applyFont="1" applyFill="1" applyBorder="1" applyAlignment="1">
      <alignment horizontal="center" vertical="center"/>
    </xf>
    <xf numFmtId="0" fontId="11" fillId="17" borderId="0" xfId="0" applyFont="1" applyFill="1" applyAlignment="1">
      <alignment horizontal="center" vertical="center"/>
    </xf>
    <xf numFmtId="0" fontId="11" fillId="14" borderId="10" xfId="0" applyFont="1" applyFill="1" applyBorder="1" applyAlignment="1">
      <alignment horizontal="center" vertical="center"/>
    </xf>
    <xf numFmtId="0" fontId="11" fillId="14" borderId="12" xfId="0" applyFont="1" applyFill="1" applyBorder="1" applyAlignment="1">
      <alignment horizontal="center" vertical="center"/>
    </xf>
    <xf numFmtId="0" fontId="11" fillId="3" borderId="10" xfId="0" applyFont="1" applyFill="1" applyBorder="1" applyAlignment="1">
      <alignment horizontal="center" vertical="center"/>
    </xf>
    <xf numFmtId="0" fontId="11" fillId="3" borderId="12" xfId="0" applyFont="1" applyFill="1" applyBorder="1" applyAlignment="1">
      <alignment horizontal="center" vertical="center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23">
    <dxf>
      <font>
        <b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34" formatCode="_-&quot;R$&quot;* #,##0.00_-;\-&quot;R$&quot;* #,##0.00_-;_-&quot;R$&quot;* &quot;-&quot;??_-;_-@_-"/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34" formatCode="_-&quot;R$&quot;* #,##0.00_-;\-&quot;R$&quot;* #,##0.00_-;_-&quot;R$&quot;* &quot;-&quot;??_-;_-@_-"/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34" formatCode="_-&quot;R$&quot;* #,##0.00_-;\-&quot;R$&quot;* #,##0.00_-;_-&quot;R$&quot;* &quot;-&quot;??_-;_-@_-"/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left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vertical="center" textRotation="0" wrapText="0" indent="0" justifyLastLine="0" shrinkToFit="0" readingOrder="1"/>
      <border diagonalUp="0" diagonalDown="0" outline="0">
        <left style="medium">
          <color indexed="64"/>
        </left>
        <right style="thin">
          <color indexed="64"/>
        </right>
        <top/>
        <bottom style="medium">
          <color indexed="64"/>
        </bottom>
      </border>
    </dxf>
    <dxf>
      <alignment horizontal="center" vertical="center" textRotation="0" wrapText="0" indent="0" justifyLastLine="0" shrinkToFit="0" readingOrder="0"/>
      <protection locked="0" hidden="0"/>
    </dxf>
    <dxf>
      <alignment horizontal="center" vertical="center" textRotation="0" wrapText="0" indent="0" justifyLastLine="0" shrinkToFit="0" readingOrder="0"/>
      <protection locked="0" hidden="0"/>
    </dxf>
    <dxf>
      <alignment horizontal="center" vertical="center" textRotation="0" wrapText="0" indent="0" justifyLastLine="0" shrinkToFit="0" readingOrder="0"/>
      <protection locked="0" hidden="0"/>
    </dxf>
    <dxf>
      <alignment horizontal="center" vertical="center" textRotation="0" wrapText="0" indent="0" justifyLastLine="0" shrinkToFit="0" readingOrder="0"/>
      <protection locked="0" hidden="0"/>
    </dxf>
    <dxf>
      <font>
        <b/>
      </font>
      <fill>
        <patternFill patternType="solid">
          <fgColor indexed="64"/>
          <bgColor theme="2" tint="-0.89999084444715716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mbria"/>
        <family val="1"/>
        <scheme val="none"/>
      </font>
      <alignment horizontal="left" vertical="bottom" textRotation="0" wrapText="0" indent="2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mbria"/>
        <family val="1"/>
        <scheme val="none"/>
      </font>
      <alignment horizontal="left" vertical="bottom" textRotation="0" wrapText="0" indent="2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mbria"/>
        <family val="1"/>
        <scheme val="none"/>
      </font>
      <alignment horizontal="center" vertical="bottom" textRotation="0" wrapText="0" indent="0" justifyLastLine="0" shrinkToFit="0" readingOrder="0"/>
    </dxf>
    <dxf>
      <numFmt numFmtId="165" formatCode="&quot;R$&quot;#,##0.00"/>
    </dxf>
    <dxf>
      <numFmt numFmtId="165" formatCode="&quot;R$&quot;#,##0.00"/>
    </dxf>
    <dxf>
      <numFmt numFmtId="165" formatCode="&quot;R$&quot;#,##0.00"/>
    </dxf>
    <dxf>
      <numFmt numFmtId="165" formatCode="&quot;R$&quot;#,##0.0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"/>
        <family val="2"/>
        <scheme val="none"/>
      </font>
      <fill>
        <patternFill patternType="none">
          <fgColor indexed="64"/>
          <bgColor indexed="65"/>
        </patternFill>
      </fill>
    </dxf>
    <dxf>
      <numFmt numFmtId="165" formatCode="&quot;R$&quot;#,##0.00"/>
    </dxf>
    <dxf>
      <numFmt numFmtId="165" formatCode="&quot;R$&quot;#,##0.00"/>
    </dxf>
    <dxf>
      <numFmt numFmtId="165" formatCode="&quot;R$&quot;#,##0.00"/>
    </dxf>
    <dxf>
      <numFmt numFmtId="165" formatCode="&quot;R$&quot;#,##0.0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protection locked="0" hidden="0"/>
    </dxf>
    <dxf>
      <border outline="0">
        <top style="thin">
          <color theme="1"/>
        </top>
      </border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Segoe UI"/>
        <family val="2"/>
        <scheme val="none"/>
      </font>
      <fill>
        <patternFill patternType="none">
          <fgColor indexed="64"/>
          <bgColor auto="1"/>
        </patternFill>
      </fill>
      <protection locked="0" hidden="0"/>
    </dxf>
    <dxf>
      <font>
        <b/>
        <strike val="0"/>
        <outline val="0"/>
        <shadow val="0"/>
        <u val="none"/>
        <vertAlign val="baseline"/>
        <sz val="10.5"/>
        <color theme="1"/>
        <name val="Designosaur"/>
        <scheme val="none"/>
      </font>
      <numFmt numFmtId="0" formatCode="General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" formatCode="0"/>
      <protection locked="0" hidden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numFmt numFmtId="19" formatCode="dd/mm/yyyy"/>
      <protection locked="0" hidden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numFmt numFmtId="164" formatCode="dd/mm/yy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numFmt numFmtId="164" formatCode="dd/mm/yy;@"/>
      <alignment horizontal="center" textRotation="0" wrapText="0" indent="0" justifyLastLine="0" shrinkToFit="0"/>
      <protection locked="0" hidden="0"/>
    </dxf>
    <dxf>
      <numFmt numFmtId="3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numFmt numFmtId="34" formatCode="_-&quot;R$&quot;* #,##0.00_-;\-&quot;R$&quot;* #,##0.00_-;_-&quot;R$&quot;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numFmt numFmtId="34" formatCode="_-&quot;R$&quot;* #,##0.00_-;\-&quot;R$&quot;* #,##0.00_-;_-&quot;R$&quot;* &quot;-&quot;??_-;_-@_-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protection locked="0" hidden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protection locked="0" hidden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alignment horizontal="center" textRotation="0" wrapText="0" indent="0" justifyLastLine="0" shrinkToFit="0"/>
      <protection locked="0" hidden="0"/>
    </dxf>
    <dxf>
      <numFmt numFmtId="164" formatCode="dd/mm/yy;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  <numFmt numFmtId="164" formatCode="dd/mm/yy;@"/>
      <alignment horizontal="center" textRotation="0" wrapText="0" indent="0" justifyLastLine="0" shrinkToFit="0"/>
      <protection locked="0" hidden="0"/>
    </dxf>
    <dxf>
      <border outline="0">
        <top style="thin">
          <color rgb="FFD9D9D9"/>
        </top>
      </border>
    </dxf>
    <dxf>
      <font>
        <strike val="0"/>
        <outline val="0"/>
        <shadow val="0"/>
        <u val="none"/>
        <vertAlign val="baseline"/>
        <sz val="10.5"/>
        <color theme="1"/>
        <name val="Designosaur"/>
        <scheme val="none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.5"/>
        <color theme="0"/>
        <name val="Designosaur"/>
        <scheme val="none"/>
      </font>
      <fill>
        <patternFill patternType="solid">
          <fgColor theme="4"/>
          <bgColor theme="1" tint="4.9989318521683403E-2"/>
        </patternFill>
      </fill>
      <alignment horizontal="center" vertical="center" textRotation="0" wrapText="0" indent="0" justifyLastLine="0" shrinkToFit="0" readingOrder="1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64" formatCode="dd/mm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64" formatCode="dd/mm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64" formatCode="dd/mm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64" formatCode="dd/mm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65" formatCode="&quot;R$&quot;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65" formatCode="&quot;R$&quot;#,##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numFmt numFmtId="164" formatCode="dd/mm/yy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protection locked="0" hidden="0"/>
    </dxf>
    <dxf>
      <border>
        <top style="medium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</dxf>
    <dxf>
      <border outline="0">
        <top style="thin">
          <color rgb="FFD9D9D9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</dxf>
    <dxf>
      <border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.5"/>
        <color theme="1"/>
        <name val="Designosaur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1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/>
      </border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>
          <bgColor theme="0" tint="-4.9989318521683403E-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thin">
          <color theme="1"/>
        </top>
      </border>
    </dxf>
    <dxf>
      <font>
        <color theme="0"/>
      </font>
      <fill>
        <patternFill>
          <bgColor theme="1" tint="0.499984740745262"/>
        </patternFill>
      </fill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/>
      </border>
    </dxf>
    <dxf>
      <font>
        <color theme="1"/>
      </font>
      <border>
        <left style="thin">
          <color theme="0" tint="-0.24994659260841701"/>
        </left>
        <right style="thin">
          <color theme="0" tint="-0.24994659260841701"/>
        </right>
        <top style="thin">
          <color theme="0" tint="-0.24994659260841701"/>
        </top>
        <bottom style="thin">
          <color theme="0" tint="-0.24994659260841701"/>
        </bottom>
        <vertical style="thin">
          <color theme="0" tint="-0.24994659260841701"/>
        </vertical>
        <horizontal style="thin">
          <color theme="0" tint="-0.24994659260841701"/>
        </horizontal>
      </border>
    </dxf>
  </dxfs>
  <tableStyles count="1" defaultTableStyle="TableStyleMedium2" defaultPivotStyle="PivotStyleLight16">
    <tableStyle name="ARM" pivot="0" count="7" xr9:uid="{A73BFDBC-74C2-4BA5-9589-6795BDBCA3CC}">
      <tableStyleElement type="wholeTable" dxfId="122"/>
      <tableStyleElement type="headerRow" dxfId="121"/>
      <tableStyleElement type="totalRow" dxfId="120"/>
      <tableStyleElement type="firstColumn" dxfId="119"/>
      <tableStyleElement type="lastColumn" dxfId="118"/>
      <tableStyleElement type="secondRowStripe" dxfId="117"/>
      <tableStyleElement type="firstColumnStripe" dxfId="11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Previsão de Entradas,</a:t>
            </a:r>
            <a:r>
              <a:rPr lang="pt-BR" b="1" baseline="0"/>
              <a:t> Saídas e Saldos</a:t>
            </a:r>
            <a:endParaRPr lang="pt-B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'Grafico Fluxo de Caixa'!$A$146</c:f>
              <c:strCache>
                <c:ptCount val="1"/>
                <c:pt idx="0">
                  <c:v>Saídas: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'Grafico Fluxo de Caixa'!$B$149:$AG$149</c:f>
              <c:numCache>
                <c:formatCode>m/d/yyyy</c:formatCode>
                <c:ptCount val="32"/>
                <c:pt idx="0">
                  <c:v>44749</c:v>
                </c:pt>
                <c:pt idx="1">
                  <c:v>44750</c:v>
                </c:pt>
                <c:pt idx="2">
                  <c:v>44751</c:v>
                </c:pt>
                <c:pt idx="3">
                  <c:v>44752</c:v>
                </c:pt>
                <c:pt idx="4">
                  <c:v>44753</c:v>
                </c:pt>
                <c:pt idx="5">
                  <c:v>44754</c:v>
                </c:pt>
                <c:pt idx="6">
                  <c:v>44755</c:v>
                </c:pt>
                <c:pt idx="7">
                  <c:v>44756</c:v>
                </c:pt>
                <c:pt idx="8">
                  <c:v>44757</c:v>
                </c:pt>
                <c:pt idx="9">
                  <c:v>44758</c:v>
                </c:pt>
                <c:pt idx="10">
                  <c:v>44759</c:v>
                </c:pt>
                <c:pt idx="11">
                  <c:v>44760</c:v>
                </c:pt>
                <c:pt idx="12">
                  <c:v>44761</c:v>
                </c:pt>
                <c:pt idx="13">
                  <c:v>44762</c:v>
                </c:pt>
                <c:pt idx="14">
                  <c:v>44763</c:v>
                </c:pt>
                <c:pt idx="15">
                  <c:v>44764</c:v>
                </c:pt>
                <c:pt idx="16">
                  <c:v>44765</c:v>
                </c:pt>
                <c:pt idx="17">
                  <c:v>44766</c:v>
                </c:pt>
                <c:pt idx="18">
                  <c:v>44767</c:v>
                </c:pt>
                <c:pt idx="19">
                  <c:v>44768</c:v>
                </c:pt>
                <c:pt idx="20">
                  <c:v>44769</c:v>
                </c:pt>
                <c:pt idx="21">
                  <c:v>44770</c:v>
                </c:pt>
                <c:pt idx="22">
                  <c:v>44771</c:v>
                </c:pt>
                <c:pt idx="23">
                  <c:v>44772</c:v>
                </c:pt>
                <c:pt idx="24">
                  <c:v>44773</c:v>
                </c:pt>
                <c:pt idx="25">
                  <c:v>44774</c:v>
                </c:pt>
                <c:pt idx="26">
                  <c:v>44775</c:v>
                </c:pt>
                <c:pt idx="27">
                  <c:v>44776</c:v>
                </c:pt>
                <c:pt idx="28">
                  <c:v>44777</c:v>
                </c:pt>
                <c:pt idx="29">
                  <c:v>44778</c:v>
                </c:pt>
                <c:pt idx="30">
                  <c:v>44779</c:v>
                </c:pt>
                <c:pt idx="31">
                  <c:v>44780</c:v>
                </c:pt>
              </c:numCache>
            </c:numRef>
          </c:cat>
          <c:val>
            <c:numRef>
              <c:f>'Grafico Fluxo de Caixa'!$B$146:$AG$146</c:f>
              <c:numCache>
                <c:formatCode>"R$"#,##0.00_);[Red]\("R$"#,##0.00\)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935-A3D2-CD9F6B4562C4}"/>
            </c:ext>
          </c:extLst>
        </c:ser>
        <c:ser>
          <c:idx val="1"/>
          <c:order val="1"/>
          <c:tx>
            <c:strRef>
              <c:f>'Grafico Fluxo de Caixa'!$A$147</c:f>
              <c:strCache>
                <c:ptCount val="1"/>
                <c:pt idx="0">
                  <c:v>Entradas: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'Grafico Fluxo de Caixa'!$B$149:$AG$149</c:f>
              <c:numCache>
                <c:formatCode>m/d/yyyy</c:formatCode>
                <c:ptCount val="32"/>
                <c:pt idx="0">
                  <c:v>44749</c:v>
                </c:pt>
                <c:pt idx="1">
                  <c:v>44750</c:v>
                </c:pt>
                <c:pt idx="2">
                  <c:v>44751</c:v>
                </c:pt>
                <c:pt idx="3">
                  <c:v>44752</c:v>
                </c:pt>
                <c:pt idx="4">
                  <c:v>44753</c:v>
                </c:pt>
                <c:pt idx="5">
                  <c:v>44754</c:v>
                </c:pt>
                <c:pt idx="6">
                  <c:v>44755</c:v>
                </c:pt>
                <c:pt idx="7">
                  <c:v>44756</c:v>
                </c:pt>
                <c:pt idx="8">
                  <c:v>44757</c:v>
                </c:pt>
                <c:pt idx="9">
                  <c:v>44758</c:v>
                </c:pt>
                <c:pt idx="10">
                  <c:v>44759</c:v>
                </c:pt>
                <c:pt idx="11">
                  <c:v>44760</c:v>
                </c:pt>
                <c:pt idx="12">
                  <c:v>44761</c:v>
                </c:pt>
                <c:pt idx="13">
                  <c:v>44762</c:v>
                </c:pt>
                <c:pt idx="14">
                  <c:v>44763</c:v>
                </c:pt>
                <c:pt idx="15">
                  <c:v>44764</c:v>
                </c:pt>
                <c:pt idx="16">
                  <c:v>44765</c:v>
                </c:pt>
                <c:pt idx="17">
                  <c:v>44766</c:v>
                </c:pt>
                <c:pt idx="18">
                  <c:v>44767</c:v>
                </c:pt>
                <c:pt idx="19">
                  <c:v>44768</c:v>
                </c:pt>
                <c:pt idx="20">
                  <c:v>44769</c:v>
                </c:pt>
                <c:pt idx="21">
                  <c:v>44770</c:v>
                </c:pt>
                <c:pt idx="22">
                  <c:v>44771</c:v>
                </c:pt>
                <c:pt idx="23">
                  <c:v>44772</c:v>
                </c:pt>
                <c:pt idx="24">
                  <c:v>44773</c:v>
                </c:pt>
                <c:pt idx="25">
                  <c:v>44774</c:v>
                </c:pt>
                <c:pt idx="26">
                  <c:v>44775</c:v>
                </c:pt>
                <c:pt idx="27">
                  <c:v>44776</c:v>
                </c:pt>
                <c:pt idx="28">
                  <c:v>44777</c:v>
                </c:pt>
                <c:pt idx="29">
                  <c:v>44778</c:v>
                </c:pt>
                <c:pt idx="30">
                  <c:v>44779</c:v>
                </c:pt>
                <c:pt idx="31">
                  <c:v>44780</c:v>
                </c:pt>
              </c:numCache>
            </c:numRef>
          </c:cat>
          <c:val>
            <c:numRef>
              <c:f>'Grafico Fluxo de Caixa'!$B$147:$AG$147</c:f>
              <c:numCache>
                <c:formatCode>"R$"#,##0.00_);[Red]\("R$"#,##0.00\)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935-A3D2-CD9F6B4562C4}"/>
            </c:ext>
          </c:extLst>
        </c:ser>
        <c:ser>
          <c:idx val="2"/>
          <c:order val="2"/>
          <c:tx>
            <c:strRef>
              <c:f>'Grafico Fluxo de Caixa'!$A$148</c:f>
              <c:strCache>
                <c:ptCount val="1"/>
                <c:pt idx="0">
                  <c:v>Saldo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'Grafico Fluxo de Caixa'!$B$149:$AG$149</c:f>
              <c:numCache>
                <c:formatCode>m/d/yyyy</c:formatCode>
                <c:ptCount val="32"/>
                <c:pt idx="0">
                  <c:v>44749</c:v>
                </c:pt>
                <c:pt idx="1">
                  <c:v>44750</c:v>
                </c:pt>
                <c:pt idx="2">
                  <c:v>44751</c:v>
                </c:pt>
                <c:pt idx="3">
                  <c:v>44752</c:v>
                </c:pt>
                <c:pt idx="4">
                  <c:v>44753</c:v>
                </c:pt>
                <c:pt idx="5">
                  <c:v>44754</c:v>
                </c:pt>
                <c:pt idx="6">
                  <c:v>44755</c:v>
                </c:pt>
                <c:pt idx="7">
                  <c:v>44756</c:v>
                </c:pt>
                <c:pt idx="8">
                  <c:v>44757</c:v>
                </c:pt>
                <c:pt idx="9">
                  <c:v>44758</c:v>
                </c:pt>
                <c:pt idx="10">
                  <c:v>44759</c:v>
                </c:pt>
                <c:pt idx="11">
                  <c:v>44760</c:v>
                </c:pt>
                <c:pt idx="12">
                  <c:v>44761</c:v>
                </c:pt>
                <c:pt idx="13">
                  <c:v>44762</c:v>
                </c:pt>
                <c:pt idx="14">
                  <c:v>44763</c:v>
                </c:pt>
                <c:pt idx="15">
                  <c:v>44764</c:v>
                </c:pt>
                <c:pt idx="16">
                  <c:v>44765</c:v>
                </c:pt>
                <c:pt idx="17">
                  <c:v>44766</c:v>
                </c:pt>
                <c:pt idx="18">
                  <c:v>44767</c:v>
                </c:pt>
                <c:pt idx="19">
                  <c:v>44768</c:v>
                </c:pt>
                <c:pt idx="20">
                  <c:v>44769</c:v>
                </c:pt>
                <c:pt idx="21">
                  <c:v>44770</c:v>
                </c:pt>
                <c:pt idx="22">
                  <c:v>44771</c:v>
                </c:pt>
                <c:pt idx="23">
                  <c:v>44772</c:v>
                </c:pt>
                <c:pt idx="24">
                  <c:v>44773</c:v>
                </c:pt>
                <c:pt idx="25">
                  <c:v>44774</c:v>
                </c:pt>
                <c:pt idx="26">
                  <c:v>44775</c:v>
                </c:pt>
                <c:pt idx="27">
                  <c:v>44776</c:v>
                </c:pt>
                <c:pt idx="28">
                  <c:v>44777</c:v>
                </c:pt>
                <c:pt idx="29">
                  <c:v>44778</c:v>
                </c:pt>
                <c:pt idx="30">
                  <c:v>44779</c:v>
                </c:pt>
                <c:pt idx="31">
                  <c:v>44780</c:v>
                </c:pt>
              </c:numCache>
            </c:numRef>
          </c:cat>
          <c:val>
            <c:numRef>
              <c:f>'Grafico Fluxo de Caixa'!$B$148:$AG$148</c:f>
              <c:numCache>
                <c:formatCode>"R$"#,##0.00_);[Red]\("R$"#,##0.00\)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935-A3D2-CD9F6B45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5509064"/>
        <c:axId val="805509720"/>
      </c:lineChart>
      <c:dateAx>
        <c:axId val="8055090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5509720"/>
        <c:crosses val="autoZero"/>
        <c:auto val="1"/>
        <c:lblOffset val="100"/>
        <c:baseTimeUnit val="days"/>
      </c:dateAx>
      <c:valAx>
        <c:axId val="80550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550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Gráfico Totais Plano de Contas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'DRE Sintético'!$A$8</c:f>
              <c:strCache>
                <c:ptCount val="1"/>
                <c:pt idx="0">
                  <c:v>Receita/Faturamento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Sintético'!$B$8:$M$8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1000500000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8-4BE0-BA81-6380E375C194}"/>
            </c:ext>
          </c:extLst>
        </c:ser>
        <c:ser>
          <c:idx val="1"/>
          <c:order val="1"/>
          <c:tx>
            <c:strRef>
              <c:f>'DRE Sintético'!$A$9</c:f>
              <c:strCache>
                <c:ptCount val="1"/>
                <c:pt idx="0">
                  <c:v>3.1  Receita de Vendas Produtos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Sintético'!$B$9:$M$9</c:f>
            </c:numRef>
          </c:val>
          <c:smooth val="0"/>
          <c:extLst>
            <c:ext xmlns:c16="http://schemas.microsoft.com/office/drawing/2014/chart" uri="{C3380CC4-5D6E-409C-BE32-E72D297353CC}">
              <c16:uniqueId val="{00000001-0A08-4BE0-BA81-6380E375C194}"/>
            </c:ext>
          </c:extLst>
        </c:ser>
        <c:ser>
          <c:idx val="2"/>
          <c:order val="2"/>
          <c:tx>
            <c:strRef>
              <c:f>'DRE Sintético'!$A$10</c:f>
              <c:strCache>
                <c:ptCount val="1"/>
                <c:pt idx="0">
                  <c:v>3.1.1 Boleto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Sintético'!$B$10:$M$10</c:f>
            </c:numRef>
          </c:val>
          <c:smooth val="0"/>
          <c:extLst>
            <c:ext xmlns:c16="http://schemas.microsoft.com/office/drawing/2014/chart" uri="{C3380CC4-5D6E-409C-BE32-E72D297353CC}">
              <c16:uniqueId val="{00000002-0A08-4BE0-BA81-6380E375C194}"/>
            </c:ext>
          </c:extLst>
        </c:ser>
        <c:ser>
          <c:idx val="3"/>
          <c:order val="3"/>
          <c:tx>
            <c:strRef>
              <c:f>'DRE Sintético'!$A$11</c:f>
              <c:strCache>
                <c:ptCount val="1"/>
                <c:pt idx="0">
                  <c:v>3.1.2 Dinheiro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Sintético'!$B$11:$M$11</c:f>
            </c:numRef>
          </c:val>
          <c:smooth val="0"/>
          <c:extLst>
            <c:ext xmlns:c16="http://schemas.microsoft.com/office/drawing/2014/chart" uri="{C3380CC4-5D6E-409C-BE32-E72D297353CC}">
              <c16:uniqueId val="{00000003-0A08-4BE0-BA81-6380E375C194}"/>
            </c:ext>
          </c:extLst>
        </c:ser>
        <c:ser>
          <c:idx val="4"/>
          <c:order val="4"/>
          <c:tx>
            <c:strRef>
              <c:f>'DRE Sintético'!$A$12</c:f>
              <c:strCache>
                <c:ptCount val="1"/>
                <c:pt idx="0">
                  <c:v>3.1.3 PIX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Sintético'!$B$12:$M$12</c:f>
            </c:numRef>
          </c:val>
          <c:smooth val="0"/>
          <c:extLst>
            <c:ext xmlns:c16="http://schemas.microsoft.com/office/drawing/2014/chart" uri="{C3380CC4-5D6E-409C-BE32-E72D297353CC}">
              <c16:uniqueId val="{00000004-0A08-4BE0-BA81-6380E375C194}"/>
            </c:ext>
          </c:extLst>
        </c:ser>
        <c:ser>
          <c:idx val="5"/>
          <c:order val="5"/>
          <c:tx>
            <c:strRef>
              <c:f>'DRE Sintético'!$A$13</c:f>
              <c:strCache>
                <c:ptCount val="1"/>
                <c:pt idx="0">
                  <c:v>3.1.4 Cartão Crédito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Sintético'!$B$13:$M$13</c:f>
            </c:numRef>
          </c:val>
          <c:smooth val="0"/>
          <c:extLst>
            <c:ext xmlns:c16="http://schemas.microsoft.com/office/drawing/2014/chart" uri="{C3380CC4-5D6E-409C-BE32-E72D297353CC}">
              <c16:uniqueId val="{00000005-0A08-4BE0-BA81-6380E375C194}"/>
            </c:ext>
          </c:extLst>
        </c:ser>
        <c:ser>
          <c:idx val="6"/>
          <c:order val="6"/>
          <c:tx>
            <c:strRef>
              <c:f>'DRE Sintético'!$A$14</c:f>
              <c:strCache>
                <c:ptCount val="1"/>
                <c:pt idx="0">
                  <c:v>3.1.5 Cartão Débito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Sintético'!$B$14:$M$14</c:f>
            </c:numRef>
          </c:val>
          <c:smooth val="0"/>
          <c:extLst>
            <c:ext xmlns:c16="http://schemas.microsoft.com/office/drawing/2014/chart" uri="{C3380CC4-5D6E-409C-BE32-E72D297353CC}">
              <c16:uniqueId val="{00000006-0A08-4BE0-BA81-6380E375C194}"/>
            </c:ext>
          </c:extLst>
        </c:ser>
        <c:ser>
          <c:idx val="7"/>
          <c:order val="7"/>
          <c:tx>
            <c:strRef>
              <c:f>'DRE Sintético'!$A$15</c:f>
              <c:strCache>
                <c:ptCount val="1"/>
                <c:pt idx="0">
                  <c:v>3.1.6 Cheque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Sintético'!$B$15:$M$15</c:f>
            </c:numRef>
          </c:val>
          <c:smooth val="0"/>
          <c:extLst>
            <c:ext xmlns:c16="http://schemas.microsoft.com/office/drawing/2014/chart" uri="{C3380CC4-5D6E-409C-BE32-E72D297353CC}">
              <c16:uniqueId val="{00000007-0A08-4BE0-BA81-6380E375C194}"/>
            </c:ext>
          </c:extLst>
        </c:ser>
        <c:ser>
          <c:idx val="8"/>
          <c:order val="8"/>
          <c:tx>
            <c:strRef>
              <c:f>'DRE Sintético'!$A$16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Sintético'!$B$16:$M$16</c:f>
            </c:numRef>
          </c:val>
          <c:smooth val="0"/>
          <c:extLst>
            <c:ext xmlns:c16="http://schemas.microsoft.com/office/drawing/2014/chart" uri="{C3380CC4-5D6E-409C-BE32-E72D297353CC}">
              <c16:uniqueId val="{00000008-0A08-4BE0-BA81-6380E375C194}"/>
            </c:ext>
          </c:extLst>
        </c:ser>
        <c:ser>
          <c:idx val="9"/>
          <c:order val="9"/>
          <c:tx>
            <c:strRef>
              <c:f>'DRE Sintético'!$A$17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Sintético'!$B$17:$M$17</c:f>
            </c:numRef>
          </c:val>
          <c:smooth val="0"/>
          <c:extLst>
            <c:ext xmlns:c16="http://schemas.microsoft.com/office/drawing/2014/chart" uri="{C3380CC4-5D6E-409C-BE32-E72D297353CC}">
              <c16:uniqueId val="{00000009-0A08-4BE0-BA81-6380E375C194}"/>
            </c:ext>
          </c:extLst>
        </c:ser>
        <c:ser>
          <c:idx val="10"/>
          <c:order val="10"/>
          <c:tx>
            <c:strRef>
              <c:f>'DRE Sintético'!$A$18</c:f>
              <c:strCache>
                <c:ptCount val="1"/>
                <c:pt idx="0">
                  <c:v>3.2  Outras Receitas de Vendas Serviços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Sintético'!$B$18:$M$18</c:f>
            </c:numRef>
          </c:val>
          <c:smooth val="0"/>
          <c:extLst>
            <c:ext xmlns:c16="http://schemas.microsoft.com/office/drawing/2014/chart" uri="{C3380CC4-5D6E-409C-BE32-E72D297353CC}">
              <c16:uniqueId val="{0000000A-0A08-4BE0-BA81-6380E375C194}"/>
            </c:ext>
          </c:extLst>
        </c:ser>
        <c:ser>
          <c:idx val="11"/>
          <c:order val="11"/>
          <c:tx>
            <c:strRef>
              <c:f>'DRE Sintético'!$A$19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Sintético'!$B$19:$M$19</c:f>
            </c:numRef>
          </c:val>
          <c:smooth val="0"/>
          <c:extLst>
            <c:ext xmlns:c16="http://schemas.microsoft.com/office/drawing/2014/chart" uri="{C3380CC4-5D6E-409C-BE32-E72D297353CC}">
              <c16:uniqueId val="{0000000B-0A08-4BE0-BA81-6380E375C194}"/>
            </c:ext>
          </c:extLst>
        </c:ser>
        <c:ser>
          <c:idx val="12"/>
          <c:order val="12"/>
          <c:tx>
            <c:strRef>
              <c:f>'DRE Sintético'!$A$20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Sintético'!$B$20:$M$20</c:f>
            </c:numRef>
          </c:val>
          <c:smooth val="0"/>
          <c:extLst>
            <c:ext xmlns:c16="http://schemas.microsoft.com/office/drawing/2014/chart" uri="{C3380CC4-5D6E-409C-BE32-E72D297353CC}">
              <c16:uniqueId val="{0000000C-0A08-4BE0-BA81-6380E375C194}"/>
            </c:ext>
          </c:extLst>
        </c:ser>
        <c:ser>
          <c:idx val="13"/>
          <c:order val="13"/>
          <c:tx>
            <c:strRef>
              <c:f>'DRE Sintético'!$A$21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Sintético'!$B$21:$M$21</c:f>
            </c:numRef>
          </c:val>
          <c:smooth val="0"/>
          <c:extLst>
            <c:ext xmlns:c16="http://schemas.microsoft.com/office/drawing/2014/chart" uri="{C3380CC4-5D6E-409C-BE32-E72D297353CC}">
              <c16:uniqueId val="{0000000D-0A08-4BE0-BA81-6380E375C194}"/>
            </c:ext>
          </c:extLst>
        </c:ser>
        <c:ser>
          <c:idx val="14"/>
          <c:order val="14"/>
          <c:tx>
            <c:strRef>
              <c:f>'DRE Sintético'!$A$22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Sintético'!$B$22:$M$22</c:f>
            </c:numRef>
          </c:val>
          <c:smooth val="0"/>
          <c:extLst>
            <c:ext xmlns:c16="http://schemas.microsoft.com/office/drawing/2014/chart" uri="{C3380CC4-5D6E-409C-BE32-E72D297353CC}">
              <c16:uniqueId val="{0000000E-0A08-4BE0-BA81-6380E375C194}"/>
            </c:ext>
          </c:extLst>
        </c:ser>
        <c:ser>
          <c:idx val="15"/>
          <c:order val="15"/>
          <c:tx>
            <c:strRef>
              <c:f>'DRE Sintético'!$A$23</c:f>
              <c:strCache>
                <c:ptCount val="1"/>
                <c:pt idx="0">
                  <c:v>Custos Variáveis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Sintético'!$B$23:$M$23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9000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A08-4BE0-BA81-6380E375C194}"/>
            </c:ext>
          </c:extLst>
        </c:ser>
        <c:ser>
          <c:idx val="16"/>
          <c:order val="16"/>
          <c:tx>
            <c:strRef>
              <c:f>'DRE Sintético'!$A$24</c:f>
              <c:strCache>
                <c:ptCount val="1"/>
                <c:pt idx="0">
                  <c:v>4.1 Custos tributários ou Financeiros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Sintético'!$B$24:$M$24</c:f>
            </c:numRef>
          </c:val>
          <c:smooth val="0"/>
          <c:extLst>
            <c:ext xmlns:c16="http://schemas.microsoft.com/office/drawing/2014/chart" uri="{C3380CC4-5D6E-409C-BE32-E72D297353CC}">
              <c16:uniqueId val="{00000010-0A08-4BE0-BA81-6380E375C194}"/>
            </c:ext>
          </c:extLst>
        </c:ser>
        <c:ser>
          <c:idx val="17"/>
          <c:order val="17"/>
          <c:tx>
            <c:strRef>
              <c:f>'DRE Sintético'!$A$25</c:f>
              <c:strCache>
                <c:ptCount val="1"/>
                <c:pt idx="0">
                  <c:v>4.1.1 Simples Nacional 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Sintético'!$B$25:$M$25</c:f>
            </c:numRef>
          </c:val>
          <c:smooth val="0"/>
          <c:extLst>
            <c:ext xmlns:c16="http://schemas.microsoft.com/office/drawing/2014/chart" uri="{C3380CC4-5D6E-409C-BE32-E72D297353CC}">
              <c16:uniqueId val="{00000011-0A08-4BE0-BA81-6380E375C194}"/>
            </c:ext>
          </c:extLst>
        </c:ser>
        <c:ser>
          <c:idx val="18"/>
          <c:order val="18"/>
          <c:tx>
            <c:strRef>
              <c:f>'DRE Sintético'!$A$26</c:f>
              <c:strCache>
                <c:ptCount val="1"/>
                <c:pt idx="0">
                  <c:v>4.1.2  Tarifas Boletos Bancários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Sintético'!$B$26:$M$26</c:f>
            </c:numRef>
          </c:val>
          <c:smooth val="0"/>
          <c:extLst>
            <c:ext xmlns:c16="http://schemas.microsoft.com/office/drawing/2014/chart" uri="{C3380CC4-5D6E-409C-BE32-E72D297353CC}">
              <c16:uniqueId val="{00000012-0A08-4BE0-BA81-6380E375C194}"/>
            </c:ext>
          </c:extLst>
        </c:ser>
        <c:ser>
          <c:idx val="19"/>
          <c:order val="19"/>
          <c:tx>
            <c:strRef>
              <c:f>'DRE Sintético'!$A$27</c:f>
              <c:strCache>
                <c:ptCount val="1"/>
                <c:pt idx="0">
                  <c:v>4.1.3 Taxas Cartão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Sintético'!$B$27:$M$27</c:f>
            </c:numRef>
          </c:val>
          <c:smooth val="0"/>
          <c:extLst>
            <c:ext xmlns:c16="http://schemas.microsoft.com/office/drawing/2014/chart" uri="{C3380CC4-5D6E-409C-BE32-E72D297353CC}">
              <c16:uniqueId val="{00000013-0A08-4BE0-BA81-6380E375C194}"/>
            </c:ext>
          </c:extLst>
        </c:ser>
        <c:ser>
          <c:idx val="20"/>
          <c:order val="20"/>
          <c:tx>
            <c:strRef>
              <c:f>'DRE Sintético'!$A$28</c:f>
              <c:strCache>
                <c:ptCount val="1"/>
                <c:pt idx="0">
                  <c:v>4.1.4 Outros Impostos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Sintético'!$B$28:$M$28</c:f>
            </c:numRef>
          </c:val>
          <c:smooth val="0"/>
          <c:extLst>
            <c:ext xmlns:c16="http://schemas.microsoft.com/office/drawing/2014/chart" uri="{C3380CC4-5D6E-409C-BE32-E72D297353CC}">
              <c16:uniqueId val="{00000014-0A08-4BE0-BA81-6380E375C194}"/>
            </c:ext>
          </c:extLst>
        </c:ser>
        <c:ser>
          <c:idx val="21"/>
          <c:order val="21"/>
          <c:tx>
            <c:strRef>
              <c:f>'DRE Sintético'!$A$29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Sintético'!$B$29:$M$29</c:f>
            </c:numRef>
          </c:val>
          <c:smooth val="0"/>
          <c:extLst>
            <c:ext xmlns:c16="http://schemas.microsoft.com/office/drawing/2014/chart" uri="{C3380CC4-5D6E-409C-BE32-E72D297353CC}">
              <c16:uniqueId val="{00000015-0A08-4BE0-BA81-6380E375C194}"/>
            </c:ext>
          </c:extLst>
        </c:ser>
        <c:ser>
          <c:idx val="22"/>
          <c:order val="22"/>
          <c:tx>
            <c:strRef>
              <c:f>'DRE Sintético'!$A$30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Sintético'!$B$30:$M$30</c:f>
            </c:numRef>
          </c:val>
          <c:smooth val="0"/>
          <c:extLst>
            <c:ext xmlns:c16="http://schemas.microsoft.com/office/drawing/2014/chart" uri="{C3380CC4-5D6E-409C-BE32-E72D297353CC}">
              <c16:uniqueId val="{00000016-0A08-4BE0-BA81-6380E375C194}"/>
            </c:ext>
          </c:extLst>
        </c:ser>
        <c:ser>
          <c:idx val="23"/>
          <c:order val="23"/>
          <c:tx>
            <c:strRef>
              <c:f>'DRE Sintético'!$A$31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Sintético'!$B$31:$M$31</c:f>
            </c:numRef>
          </c:val>
          <c:smooth val="0"/>
          <c:extLst>
            <c:ext xmlns:c16="http://schemas.microsoft.com/office/drawing/2014/chart" uri="{C3380CC4-5D6E-409C-BE32-E72D297353CC}">
              <c16:uniqueId val="{00000017-0A08-4BE0-BA81-6380E375C194}"/>
            </c:ext>
          </c:extLst>
        </c:ser>
        <c:ser>
          <c:idx val="24"/>
          <c:order val="24"/>
          <c:tx>
            <c:strRef>
              <c:f>'DRE Sintético'!$A$32</c:f>
              <c:strCache>
                <c:ptCount val="1"/>
                <c:pt idx="0">
                  <c:v>4.2 Custos com Produtos e Serviços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Sintético'!$B$32:$M$32</c:f>
            </c:numRef>
          </c:val>
          <c:smooth val="0"/>
          <c:extLst>
            <c:ext xmlns:c16="http://schemas.microsoft.com/office/drawing/2014/chart" uri="{C3380CC4-5D6E-409C-BE32-E72D297353CC}">
              <c16:uniqueId val="{00000018-0A08-4BE0-BA81-6380E375C194}"/>
            </c:ext>
          </c:extLst>
        </c:ser>
        <c:ser>
          <c:idx val="25"/>
          <c:order val="25"/>
          <c:tx>
            <c:strRef>
              <c:f>'DRE Sintético'!$A$33</c:f>
              <c:strCache>
                <c:ptCount val="1"/>
                <c:pt idx="0">
                  <c:v>4.2.1 Fornecedores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Sintético'!$B$33:$M$33</c:f>
            </c:numRef>
          </c:val>
          <c:smooth val="0"/>
          <c:extLst>
            <c:ext xmlns:c16="http://schemas.microsoft.com/office/drawing/2014/chart" uri="{C3380CC4-5D6E-409C-BE32-E72D297353CC}">
              <c16:uniqueId val="{00000019-0A08-4BE0-BA81-6380E375C194}"/>
            </c:ext>
          </c:extLst>
        </c:ser>
        <c:ser>
          <c:idx val="26"/>
          <c:order val="26"/>
          <c:tx>
            <c:strRef>
              <c:f>'DRE Sintético'!$A$34</c:f>
              <c:strCache>
                <c:ptCount val="1"/>
                <c:pt idx="0">
                  <c:v>4.2.2 Mão de Obra Terceirizada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Sintético'!$B$34:$M$34</c:f>
            </c:numRef>
          </c:val>
          <c:smooth val="0"/>
          <c:extLst>
            <c:ext xmlns:c16="http://schemas.microsoft.com/office/drawing/2014/chart" uri="{C3380CC4-5D6E-409C-BE32-E72D297353CC}">
              <c16:uniqueId val="{0000001A-0A08-4BE0-BA81-6380E375C194}"/>
            </c:ext>
          </c:extLst>
        </c:ser>
        <c:ser>
          <c:idx val="27"/>
          <c:order val="27"/>
          <c:tx>
            <c:strRef>
              <c:f>'DRE Sintético'!$A$35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Sintético'!$B$35:$M$35</c:f>
            </c:numRef>
          </c:val>
          <c:smooth val="0"/>
          <c:extLst>
            <c:ext xmlns:c16="http://schemas.microsoft.com/office/drawing/2014/chart" uri="{C3380CC4-5D6E-409C-BE32-E72D297353CC}">
              <c16:uniqueId val="{0000001B-0A08-4BE0-BA81-6380E375C194}"/>
            </c:ext>
          </c:extLst>
        </c:ser>
        <c:ser>
          <c:idx val="28"/>
          <c:order val="28"/>
          <c:tx>
            <c:strRef>
              <c:f>'DRE Sintético'!$A$36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Sintético'!$B$36:$M$36</c:f>
            </c:numRef>
          </c:val>
          <c:smooth val="0"/>
          <c:extLst>
            <c:ext xmlns:c16="http://schemas.microsoft.com/office/drawing/2014/chart" uri="{C3380CC4-5D6E-409C-BE32-E72D297353CC}">
              <c16:uniqueId val="{0000001C-0A08-4BE0-BA81-6380E375C194}"/>
            </c:ext>
          </c:extLst>
        </c:ser>
        <c:ser>
          <c:idx val="29"/>
          <c:order val="29"/>
          <c:tx>
            <c:strRef>
              <c:f>'DRE Sintético'!$A$37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Sintético'!$B$37:$M$37</c:f>
            </c:numRef>
          </c:val>
          <c:smooth val="0"/>
          <c:extLst>
            <c:ext xmlns:c16="http://schemas.microsoft.com/office/drawing/2014/chart" uri="{C3380CC4-5D6E-409C-BE32-E72D297353CC}">
              <c16:uniqueId val="{0000001D-0A08-4BE0-BA81-6380E375C194}"/>
            </c:ext>
          </c:extLst>
        </c:ser>
        <c:ser>
          <c:idx val="30"/>
          <c:order val="30"/>
          <c:tx>
            <c:strRef>
              <c:f>'DRE Sintético'!$A$38</c:f>
              <c:strCache>
                <c:ptCount val="1"/>
                <c:pt idx="0">
                  <c:v>4.3 Custos com Comissões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Sintético'!$B$38:$M$38</c:f>
            </c:numRef>
          </c:val>
          <c:smooth val="0"/>
          <c:extLst>
            <c:ext xmlns:c16="http://schemas.microsoft.com/office/drawing/2014/chart" uri="{C3380CC4-5D6E-409C-BE32-E72D297353CC}">
              <c16:uniqueId val="{0000001E-0A08-4BE0-BA81-6380E375C194}"/>
            </c:ext>
          </c:extLst>
        </c:ser>
        <c:ser>
          <c:idx val="31"/>
          <c:order val="31"/>
          <c:tx>
            <c:strRef>
              <c:f>'DRE Sintético'!$A$39</c:f>
              <c:strCache>
                <c:ptCount val="1"/>
                <c:pt idx="0">
                  <c:v>4.3.1 Comissão para Vendedores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Sintético'!$B$39:$M$39</c:f>
            </c:numRef>
          </c:val>
          <c:smooth val="0"/>
          <c:extLst>
            <c:ext xmlns:c16="http://schemas.microsoft.com/office/drawing/2014/chart" uri="{C3380CC4-5D6E-409C-BE32-E72D297353CC}">
              <c16:uniqueId val="{0000001F-0A08-4BE0-BA81-6380E375C194}"/>
            </c:ext>
          </c:extLst>
        </c:ser>
        <c:ser>
          <c:idx val="32"/>
          <c:order val="32"/>
          <c:tx>
            <c:strRef>
              <c:f>'DRE Sintético'!$A$40</c:f>
              <c:strCache>
                <c:ptCount val="1"/>
                <c:pt idx="0">
                  <c:v>4.3.2 Comissão com Afiliados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Sintético'!$B$40:$M$40</c:f>
            </c:numRef>
          </c:val>
          <c:smooth val="0"/>
          <c:extLst>
            <c:ext xmlns:c16="http://schemas.microsoft.com/office/drawing/2014/chart" uri="{C3380CC4-5D6E-409C-BE32-E72D297353CC}">
              <c16:uniqueId val="{00000020-0A08-4BE0-BA81-6380E375C194}"/>
            </c:ext>
          </c:extLst>
        </c:ser>
        <c:ser>
          <c:idx val="33"/>
          <c:order val="33"/>
          <c:tx>
            <c:strRef>
              <c:f>'DRE Sintético'!$A$41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Sintético'!$B$41:$M$41</c:f>
            </c:numRef>
          </c:val>
          <c:smooth val="0"/>
          <c:extLst>
            <c:ext xmlns:c16="http://schemas.microsoft.com/office/drawing/2014/chart" uri="{C3380CC4-5D6E-409C-BE32-E72D297353CC}">
              <c16:uniqueId val="{00000021-0A08-4BE0-BA81-6380E375C194}"/>
            </c:ext>
          </c:extLst>
        </c:ser>
        <c:ser>
          <c:idx val="34"/>
          <c:order val="34"/>
          <c:tx>
            <c:strRef>
              <c:f>'DRE Sintético'!$A$42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Sintético'!$B$42:$M$42</c:f>
            </c:numRef>
          </c:val>
          <c:smooth val="0"/>
          <c:extLst>
            <c:ext xmlns:c16="http://schemas.microsoft.com/office/drawing/2014/chart" uri="{C3380CC4-5D6E-409C-BE32-E72D297353CC}">
              <c16:uniqueId val="{00000022-0A08-4BE0-BA81-6380E375C194}"/>
            </c:ext>
          </c:extLst>
        </c:ser>
        <c:ser>
          <c:idx val="35"/>
          <c:order val="35"/>
          <c:tx>
            <c:strRef>
              <c:f>'DRE Sintético'!$A$43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Sintético'!$B$43:$M$43</c:f>
            </c:numRef>
          </c:val>
          <c:smooth val="0"/>
          <c:extLst>
            <c:ext xmlns:c16="http://schemas.microsoft.com/office/drawing/2014/chart" uri="{C3380CC4-5D6E-409C-BE32-E72D297353CC}">
              <c16:uniqueId val="{00000023-0A08-4BE0-BA81-6380E375C194}"/>
            </c:ext>
          </c:extLst>
        </c:ser>
        <c:ser>
          <c:idx val="36"/>
          <c:order val="36"/>
          <c:tx>
            <c:strRef>
              <c:f>'DRE Sintético'!$A$44</c:f>
              <c:strCache>
                <c:ptCount val="1"/>
                <c:pt idx="0">
                  <c:v>4.4 Custo com Produtos ou Serviços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Sintético'!$B$44:$M$44</c:f>
            </c:numRef>
          </c:val>
          <c:smooth val="0"/>
          <c:extLst>
            <c:ext xmlns:c16="http://schemas.microsoft.com/office/drawing/2014/chart" uri="{C3380CC4-5D6E-409C-BE32-E72D297353CC}">
              <c16:uniqueId val="{00000024-0A08-4BE0-BA81-6380E375C194}"/>
            </c:ext>
          </c:extLst>
        </c:ser>
        <c:ser>
          <c:idx val="37"/>
          <c:order val="37"/>
          <c:tx>
            <c:strRef>
              <c:f>'DRE Sintético'!$A$45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Sintético'!$B$45:$M$45</c:f>
            </c:numRef>
          </c:val>
          <c:smooth val="0"/>
          <c:extLst>
            <c:ext xmlns:c16="http://schemas.microsoft.com/office/drawing/2014/chart" uri="{C3380CC4-5D6E-409C-BE32-E72D297353CC}">
              <c16:uniqueId val="{00000025-0A08-4BE0-BA81-6380E375C194}"/>
            </c:ext>
          </c:extLst>
        </c:ser>
        <c:ser>
          <c:idx val="38"/>
          <c:order val="38"/>
          <c:tx>
            <c:strRef>
              <c:f>'DRE Sintético'!$A$46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Sintético'!$B$46:$M$46</c:f>
            </c:numRef>
          </c:val>
          <c:smooth val="0"/>
          <c:extLst>
            <c:ext xmlns:c16="http://schemas.microsoft.com/office/drawing/2014/chart" uri="{C3380CC4-5D6E-409C-BE32-E72D297353CC}">
              <c16:uniqueId val="{00000026-0A08-4BE0-BA81-6380E375C194}"/>
            </c:ext>
          </c:extLst>
        </c:ser>
        <c:ser>
          <c:idx val="39"/>
          <c:order val="39"/>
          <c:tx>
            <c:strRef>
              <c:f>'DRE Sintético'!$A$47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Sintético'!$B$47:$M$47</c:f>
            </c:numRef>
          </c:val>
          <c:smooth val="0"/>
          <c:extLst>
            <c:ext xmlns:c16="http://schemas.microsoft.com/office/drawing/2014/chart" uri="{C3380CC4-5D6E-409C-BE32-E72D297353CC}">
              <c16:uniqueId val="{00000027-0A08-4BE0-BA81-6380E375C194}"/>
            </c:ext>
          </c:extLst>
        </c:ser>
        <c:ser>
          <c:idx val="40"/>
          <c:order val="40"/>
          <c:tx>
            <c:strRef>
              <c:f>'DRE Sintético'!$A$48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Sintético'!$B$48:$M$48</c:f>
            </c:numRef>
          </c:val>
          <c:smooth val="0"/>
          <c:extLst>
            <c:ext xmlns:c16="http://schemas.microsoft.com/office/drawing/2014/chart" uri="{C3380CC4-5D6E-409C-BE32-E72D297353CC}">
              <c16:uniqueId val="{00000028-0A08-4BE0-BA81-6380E375C194}"/>
            </c:ext>
          </c:extLst>
        </c:ser>
        <c:ser>
          <c:idx val="41"/>
          <c:order val="41"/>
          <c:tx>
            <c:strRef>
              <c:f>'DRE Sintético'!$A$49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Sintético'!$B$49:$M$49</c:f>
            </c:numRef>
          </c:val>
          <c:smooth val="0"/>
          <c:extLst>
            <c:ext xmlns:c16="http://schemas.microsoft.com/office/drawing/2014/chart" uri="{C3380CC4-5D6E-409C-BE32-E72D297353CC}">
              <c16:uniqueId val="{00000029-0A08-4BE0-BA81-6380E375C194}"/>
            </c:ext>
          </c:extLst>
        </c:ser>
        <c:ser>
          <c:idx val="43"/>
          <c:order val="43"/>
          <c:tx>
            <c:strRef>
              <c:f>'DRE Sintético'!$A$51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Sintético'!$B$51:$M$51</c:f>
            </c:numRef>
          </c:val>
          <c:smooth val="0"/>
          <c:extLst>
            <c:ext xmlns:c16="http://schemas.microsoft.com/office/drawing/2014/chart" uri="{C3380CC4-5D6E-409C-BE32-E72D297353CC}">
              <c16:uniqueId val="{0000002A-0A08-4BE0-BA81-6380E375C194}"/>
            </c:ext>
          </c:extLst>
        </c:ser>
        <c:ser>
          <c:idx val="44"/>
          <c:order val="44"/>
          <c:tx>
            <c:strRef>
              <c:f>'DRE Sintético'!$A$52</c:f>
              <c:strCache>
                <c:ptCount val="1"/>
                <c:pt idx="0">
                  <c:v>Despesas Fixas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Sintético'!$B$52:$M$52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37000</c:v>
                </c:pt>
                <c:pt idx="2">
                  <c:v>2000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0A08-4BE0-BA81-6380E375C194}"/>
            </c:ext>
          </c:extLst>
        </c:ser>
        <c:ser>
          <c:idx val="45"/>
          <c:order val="45"/>
          <c:tx>
            <c:strRef>
              <c:f>'DRE Sintético'!$A$53</c:f>
              <c:strCache>
                <c:ptCount val="1"/>
                <c:pt idx="0">
                  <c:v>5.1 Despesas Financeiras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  <c:extLst xmlns:c15="http://schemas.microsoft.com/office/drawing/2012/chart"/>
            </c:strRef>
          </c:cat>
          <c:val>
            <c:numRef>
              <c:f>'DRE Sintético'!$B$53:$M$53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C-0A08-4BE0-BA81-6380E375C194}"/>
            </c:ext>
          </c:extLst>
        </c:ser>
        <c:ser>
          <c:idx val="46"/>
          <c:order val="46"/>
          <c:tx>
            <c:strRef>
              <c:f>'DRE Sintético'!$A$54</c:f>
              <c:strCache>
                <c:ptCount val="1"/>
                <c:pt idx="0">
                  <c:v>5.1.1 Tarifas Bancárias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Sintético'!$B$54:$M$54</c:f>
            </c:numRef>
          </c:val>
          <c:smooth val="0"/>
          <c:extLst>
            <c:ext xmlns:c16="http://schemas.microsoft.com/office/drawing/2014/chart" uri="{C3380CC4-5D6E-409C-BE32-E72D297353CC}">
              <c16:uniqueId val="{0000002D-0A08-4BE0-BA81-6380E375C194}"/>
            </c:ext>
          </c:extLst>
        </c:ser>
        <c:ser>
          <c:idx val="47"/>
          <c:order val="47"/>
          <c:tx>
            <c:strRef>
              <c:f>'DRE Sintético'!$A$55</c:f>
              <c:strCache>
                <c:ptCount val="1"/>
                <c:pt idx="0">
                  <c:v>5.1.2 Aluguel de Máquinas de Cartão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Sintético'!$B$55:$M$55</c:f>
            </c:numRef>
          </c:val>
          <c:smooth val="0"/>
          <c:extLst>
            <c:ext xmlns:c16="http://schemas.microsoft.com/office/drawing/2014/chart" uri="{C3380CC4-5D6E-409C-BE32-E72D297353CC}">
              <c16:uniqueId val="{0000002E-0A08-4BE0-BA81-6380E375C194}"/>
            </c:ext>
          </c:extLst>
        </c:ser>
        <c:ser>
          <c:idx val="48"/>
          <c:order val="48"/>
          <c:tx>
            <c:strRef>
              <c:f>'DRE Sintético'!$A$56</c:f>
              <c:strCache>
                <c:ptCount val="1"/>
                <c:pt idx="0">
                  <c:v>5.1.3 Tarifas DOC/TED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Sintético'!$B$56:$M$56</c:f>
            </c:numRef>
          </c:val>
          <c:smooth val="0"/>
          <c:extLst>
            <c:ext xmlns:c16="http://schemas.microsoft.com/office/drawing/2014/chart" uri="{C3380CC4-5D6E-409C-BE32-E72D297353CC}">
              <c16:uniqueId val="{0000002F-0A08-4BE0-BA81-6380E375C194}"/>
            </c:ext>
          </c:extLst>
        </c:ser>
        <c:ser>
          <c:idx val="49"/>
          <c:order val="49"/>
          <c:tx>
            <c:strRef>
              <c:f>'DRE Sintético'!$A$57</c:f>
              <c:strCache>
                <c:ptCount val="1"/>
                <c:pt idx="0">
                  <c:v>5.1.99 Outros custos com despesas financeiras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Sintético'!$B$57:$M$57</c:f>
            </c:numRef>
          </c:val>
          <c:smooth val="0"/>
          <c:extLst>
            <c:ext xmlns:c16="http://schemas.microsoft.com/office/drawing/2014/chart" uri="{C3380CC4-5D6E-409C-BE32-E72D297353CC}">
              <c16:uniqueId val="{00000030-0A08-4BE0-BA81-6380E375C194}"/>
            </c:ext>
          </c:extLst>
        </c:ser>
        <c:ser>
          <c:idx val="50"/>
          <c:order val="50"/>
          <c:tx>
            <c:strRef>
              <c:f>'DRE Sintético'!$A$58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Sintético'!$B$58:$M$58</c:f>
            </c:numRef>
          </c:val>
          <c:smooth val="0"/>
          <c:extLst>
            <c:ext xmlns:c16="http://schemas.microsoft.com/office/drawing/2014/chart" uri="{C3380CC4-5D6E-409C-BE32-E72D297353CC}">
              <c16:uniqueId val="{00000031-0A08-4BE0-BA81-6380E375C194}"/>
            </c:ext>
          </c:extLst>
        </c:ser>
        <c:ser>
          <c:idx val="51"/>
          <c:order val="51"/>
          <c:tx>
            <c:strRef>
              <c:f>'DRE Sintético'!$A$59</c:f>
              <c:strCache>
                <c:ptCount val="1"/>
                <c:pt idx="0">
                  <c:v>5.2 Despesas Administrativas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Sintético'!$B$59:$M$59</c:f>
            </c:numRef>
          </c:val>
          <c:smooth val="0"/>
          <c:extLst>
            <c:ext xmlns:c16="http://schemas.microsoft.com/office/drawing/2014/chart" uri="{C3380CC4-5D6E-409C-BE32-E72D297353CC}">
              <c16:uniqueId val="{00000032-0A08-4BE0-BA81-6380E375C194}"/>
            </c:ext>
          </c:extLst>
        </c:ser>
        <c:ser>
          <c:idx val="52"/>
          <c:order val="52"/>
          <c:tx>
            <c:strRef>
              <c:f>'DRE Sintético'!$A$60</c:f>
              <c:strCache>
                <c:ptCount val="1"/>
                <c:pt idx="0">
                  <c:v>5.2.1 Telefone e Internet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Sintético'!$B$60:$M$60</c:f>
            </c:numRef>
          </c:val>
          <c:smooth val="0"/>
          <c:extLst>
            <c:ext xmlns:c16="http://schemas.microsoft.com/office/drawing/2014/chart" uri="{C3380CC4-5D6E-409C-BE32-E72D297353CC}">
              <c16:uniqueId val="{00000033-0A08-4BE0-BA81-6380E375C194}"/>
            </c:ext>
          </c:extLst>
        </c:ser>
        <c:ser>
          <c:idx val="53"/>
          <c:order val="53"/>
          <c:tx>
            <c:strRef>
              <c:f>'DRE Sintético'!$A$61</c:f>
              <c:strCache>
                <c:ptCount val="1"/>
                <c:pt idx="0">
                  <c:v>5.2.2 Celular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Sintético'!$B$61:$M$61</c:f>
            </c:numRef>
          </c:val>
          <c:smooth val="0"/>
          <c:extLst>
            <c:ext xmlns:c16="http://schemas.microsoft.com/office/drawing/2014/chart" uri="{C3380CC4-5D6E-409C-BE32-E72D297353CC}">
              <c16:uniqueId val="{00000034-0A08-4BE0-BA81-6380E375C194}"/>
            </c:ext>
          </c:extLst>
        </c:ser>
        <c:ser>
          <c:idx val="54"/>
          <c:order val="54"/>
          <c:tx>
            <c:strRef>
              <c:f>'DRE Sintético'!$A$62</c:f>
              <c:strCache>
                <c:ptCount val="1"/>
                <c:pt idx="0">
                  <c:v>5.2.3 Energia Elétrica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Sintético'!$B$62:$M$62</c:f>
            </c:numRef>
          </c:val>
          <c:smooth val="0"/>
          <c:extLst>
            <c:ext xmlns:c16="http://schemas.microsoft.com/office/drawing/2014/chart" uri="{C3380CC4-5D6E-409C-BE32-E72D297353CC}">
              <c16:uniqueId val="{00000035-0A08-4BE0-BA81-6380E375C194}"/>
            </c:ext>
          </c:extLst>
        </c:ser>
        <c:ser>
          <c:idx val="55"/>
          <c:order val="55"/>
          <c:tx>
            <c:strRef>
              <c:f>'DRE Sintético'!$A$63</c:f>
              <c:strCache>
                <c:ptCount val="1"/>
                <c:pt idx="0">
                  <c:v>5.2.4 Aluguel e Condomínio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Sintético'!$B$63:$M$63</c:f>
            </c:numRef>
          </c:val>
          <c:smooth val="0"/>
          <c:extLst>
            <c:ext xmlns:c16="http://schemas.microsoft.com/office/drawing/2014/chart" uri="{C3380CC4-5D6E-409C-BE32-E72D297353CC}">
              <c16:uniqueId val="{00000036-0A08-4BE0-BA81-6380E375C194}"/>
            </c:ext>
          </c:extLst>
        </c:ser>
        <c:ser>
          <c:idx val="56"/>
          <c:order val="56"/>
          <c:tx>
            <c:strRef>
              <c:f>'DRE Sintético'!$A$64</c:f>
              <c:strCache>
                <c:ptCount val="1"/>
                <c:pt idx="0">
                  <c:v>5.2.5 Água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Sintético'!$B$64:$M$64</c:f>
            </c:numRef>
          </c:val>
          <c:smooth val="0"/>
          <c:extLst>
            <c:ext xmlns:c16="http://schemas.microsoft.com/office/drawing/2014/chart" uri="{C3380CC4-5D6E-409C-BE32-E72D297353CC}">
              <c16:uniqueId val="{00000037-0A08-4BE0-BA81-6380E375C194}"/>
            </c:ext>
          </c:extLst>
        </c:ser>
        <c:ser>
          <c:idx val="57"/>
          <c:order val="57"/>
          <c:tx>
            <c:strRef>
              <c:f>'DRE Sintético'!$A$65</c:f>
              <c:strCache>
                <c:ptCount val="1"/>
                <c:pt idx="0">
                  <c:v>5.2.6 IPTU e Taxas Públicas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Sintético'!$B$65:$M$65</c:f>
            </c:numRef>
          </c:val>
          <c:smooth val="0"/>
          <c:extLst>
            <c:ext xmlns:c16="http://schemas.microsoft.com/office/drawing/2014/chart" uri="{C3380CC4-5D6E-409C-BE32-E72D297353CC}">
              <c16:uniqueId val="{00000038-0A08-4BE0-BA81-6380E375C194}"/>
            </c:ext>
          </c:extLst>
        </c:ser>
        <c:ser>
          <c:idx val="58"/>
          <c:order val="58"/>
          <c:tx>
            <c:strRef>
              <c:f>'DRE Sintético'!$A$66</c:f>
              <c:strCache>
                <c:ptCount val="1"/>
                <c:pt idx="0">
                  <c:v>5.2.7 Transporte / Gasolina / Táxi / Uber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Sintético'!$B$66:$M$66</c:f>
            </c:numRef>
          </c:val>
          <c:smooth val="0"/>
          <c:extLst>
            <c:ext xmlns:c16="http://schemas.microsoft.com/office/drawing/2014/chart" uri="{C3380CC4-5D6E-409C-BE32-E72D297353CC}">
              <c16:uniqueId val="{00000039-0A08-4BE0-BA81-6380E375C194}"/>
            </c:ext>
          </c:extLst>
        </c:ser>
        <c:ser>
          <c:idx val="59"/>
          <c:order val="59"/>
          <c:tx>
            <c:strRef>
              <c:f>'DRE Sintético'!$A$67</c:f>
              <c:strCache>
                <c:ptCount val="1"/>
                <c:pt idx="0">
                  <c:v>5.2.8 Almoço / Supermercado / Lanches / Café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Sintético'!$B$67:$M$67</c:f>
            </c:numRef>
          </c:val>
          <c:smooth val="0"/>
          <c:extLst>
            <c:ext xmlns:c16="http://schemas.microsoft.com/office/drawing/2014/chart" uri="{C3380CC4-5D6E-409C-BE32-E72D297353CC}">
              <c16:uniqueId val="{0000003A-0A08-4BE0-BA81-6380E375C194}"/>
            </c:ext>
          </c:extLst>
        </c:ser>
        <c:ser>
          <c:idx val="60"/>
          <c:order val="60"/>
          <c:tx>
            <c:strRef>
              <c:f>'DRE Sintético'!$A$68</c:f>
              <c:strCache>
                <c:ptCount val="1"/>
                <c:pt idx="0">
                  <c:v>5.2.9 Correios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Sintético'!$B$68:$M$68</c:f>
            </c:numRef>
          </c:val>
          <c:smooth val="0"/>
          <c:extLst>
            <c:ext xmlns:c16="http://schemas.microsoft.com/office/drawing/2014/chart" uri="{C3380CC4-5D6E-409C-BE32-E72D297353CC}">
              <c16:uniqueId val="{0000003B-0A08-4BE0-BA81-6380E375C194}"/>
            </c:ext>
          </c:extLst>
        </c:ser>
        <c:ser>
          <c:idx val="61"/>
          <c:order val="61"/>
          <c:tx>
            <c:strRef>
              <c:f>'DRE Sintético'!$A$69</c:f>
              <c:strCache>
                <c:ptCount val="1"/>
                <c:pt idx="0">
                  <c:v>5.2.10 Cartórios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Sintético'!$B$69:$M$69</c:f>
            </c:numRef>
          </c:val>
          <c:smooth val="0"/>
          <c:extLst>
            <c:ext xmlns:c16="http://schemas.microsoft.com/office/drawing/2014/chart" uri="{C3380CC4-5D6E-409C-BE32-E72D297353CC}">
              <c16:uniqueId val="{0000003C-0A08-4BE0-BA81-6380E375C194}"/>
            </c:ext>
          </c:extLst>
        </c:ser>
        <c:ser>
          <c:idx val="62"/>
          <c:order val="62"/>
          <c:tx>
            <c:strRef>
              <c:f>'DRE Sintético'!$A$70</c:f>
              <c:strCache>
                <c:ptCount val="1"/>
                <c:pt idx="0">
                  <c:v>5.2.99 Outras Despesas Administrativas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Sintético'!$B$70:$M$70</c:f>
            </c:numRef>
          </c:val>
          <c:smooth val="0"/>
          <c:extLst>
            <c:ext xmlns:c16="http://schemas.microsoft.com/office/drawing/2014/chart" uri="{C3380CC4-5D6E-409C-BE32-E72D297353CC}">
              <c16:uniqueId val="{0000003D-0A08-4BE0-BA81-6380E375C194}"/>
            </c:ext>
          </c:extLst>
        </c:ser>
        <c:ser>
          <c:idx val="63"/>
          <c:order val="63"/>
          <c:tx>
            <c:strRef>
              <c:f>'DRE Sintético'!$A$71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Sintético'!$B$71:$M$71</c:f>
            </c:numRef>
          </c:val>
          <c:smooth val="0"/>
          <c:extLst>
            <c:ext xmlns:c16="http://schemas.microsoft.com/office/drawing/2014/chart" uri="{C3380CC4-5D6E-409C-BE32-E72D297353CC}">
              <c16:uniqueId val="{0000003E-0A08-4BE0-BA81-6380E375C194}"/>
            </c:ext>
          </c:extLst>
        </c:ser>
        <c:ser>
          <c:idx val="64"/>
          <c:order val="64"/>
          <c:tx>
            <c:strRef>
              <c:f>'DRE Sintético'!$A$72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Sintético'!$B$72:$M$72</c:f>
            </c:numRef>
          </c:val>
          <c:smooth val="0"/>
          <c:extLst>
            <c:ext xmlns:c16="http://schemas.microsoft.com/office/drawing/2014/chart" uri="{C3380CC4-5D6E-409C-BE32-E72D297353CC}">
              <c16:uniqueId val="{0000003F-0A08-4BE0-BA81-6380E375C194}"/>
            </c:ext>
          </c:extLst>
        </c:ser>
        <c:ser>
          <c:idx val="65"/>
          <c:order val="65"/>
          <c:tx>
            <c:strRef>
              <c:f>'DRE Sintético'!$A$73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Sintético'!$B$73:$M$73</c:f>
            </c:numRef>
          </c:val>
          <c:smooth val="0"/>
          <c:extLst>
            <c:ext xmlns:c16="http://schemas.microsoft.com/office/drawing/2014/chart" uri="{C3380CC4-5D6E-409C-BE32-E72D297353CC}">
              <c16:uniqueId val="{00000040-0A08-4BE0-BA81-6380E375C194}"/>
            </c:ext>
          </c:extLst>
        </c:ser>
        <c:ser>
          <c:idx val="66"/>
          <c:order val="66"/>
          <c:tx>
            <c:strRef>
              <c:f>'DRE Sintético'!$A$74</c:f>
              <c:strCache>
                <c:ptCount val="1"/>
                <c:pt idx="0">
                  <c:v>5.3 Despesas com Pessoal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Sintético'!$B$74:$M$74</c:f>
            </c:numRef>
          </c:val>
          <c:smooth val="0"/>
          <c:extLst>
            <c:ext xmlns:c16="http://schemas.microsoft.com/office/drawing/2014/chart" uri="{C3380CC4-5D6E-409C-BE32-E72D297353CC}">
              <c16:uniqueId val="{00000041-0A08-4BE0-BA81-6380E375C194}"/>
            </c:ext>
          </c:extLst>
        </c:ser>
        <c:ser>
          <c:idx val="67"/>
          <c:order val="67"/>
          <c:tx>
            <c:strRef>
              <c:f>'DRE Sintético'!$A$75</c:f>
              <c:strCache>
                <c:ptCount val="1"/>
                <c:pt idx="0">
                  <c:v>5.3.1 Salário de Funcionários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Sintético'!$B$75:$M$75</c:f>
            </c:numRef>
          </c:val>
          <c:smooth val="0"/>
          <c:extLst>
            <c:ext xmlns:c16="http://schemas.microsoft.com/office/drawing/2014/chart" uri="{C3380CC4-5D6E-409C-BE32-E72D297353CC}">
              <c16:uniqueId val="{00000042-0A08-4BE0-BA81-6380E375C194}"/>
            </c:ext>
          </c:extLst>
        </c:ser>
        <c:ser>
          <c:idx val="68"/>
          <c:order val="68"/>
          <c:tx>
            <c:strRef>
              <c:f>'DRE Sintético'!$A$76</c:f>
              <c:strCache>
                <c:ptCount val="1"/>
                <c:pt idx="0">
                  <c:v>5.3.2 Bolsa de Estágio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Sintético'!$B$76:$M$76</c:f>
            </c:numRef>
          </c:val>
          <c:smooth val="0"/>
          <c:extLst>
            <c:ext xmlns:c16="http://schemas.microsoft.com/office/drawing/2014/chart" uri="{C3380CC4-5D6E-409C-BE32-E72D297353CC}">
              <c16:uniqueId val="{00000043-0A08-4BE0-BA81-6380E375C194}"/>
            </c:ext>
          </c:extLst>
        </c:ser>
        <c:ser>
          <c:idx val="69"/>
          <c:order val="69"/>
          <c:tx>
            <c:strRef>
              <c:f>'DRE Sintético'!$A$77</c:f>
              <c:strCache>
                <c:ptCount val="1"/>
                <c:pt idx="0">
                  <c:v>5.3.3 VT e VR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Sintético'!$B$77:$M$77</c:f>
            </c:numRef>
          </c:val>
          <c:smooth val="0"/>
          <c:extLst>
            <c:ext xmlns:c16="http://schemas.microsoft.com/office/drawing/2014/chart" uri="{C3380CC4-5D6E-409C-BE32-E72D297353CC}">
              <c16:uniqueId val="{00000044-0A08-4BE0-BA81-6380E375C194}"/>
            </c:ext>
          </c:extLst>
        </c:ser>
        <c:ser>
          <c:idx val="70"/>
          <c:order val="70"/>
          <c:tx>
            <c:strRef>
              <c:f>'DRE Sintético'!$A$78</c:f>
              <c:strCache>
                <c:ptCount val="1"/>
                <c:pt idx="0">
                  <c:v>5.3.4 Rescisão 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Sintético'!$B$78:$M$78</c:f>
            </c:numRef>
          </c:val>
          <c:smooth val="0"/>
          <c:extLst>
            <c:ext xmlns:c16="http://schemas.microsoft.com/office/drawing/2014/chart" uri="{C3380CC4-5D6E-409C-BE32-E72D297353CC}">
              <c16:uniqueId val="{00000045-0A08-4BE0-BA81-6380E375C194}"/>
            </c:ext>
          </c:extLst>
        </c:ser>
        <c:ser>
          <c:idx val="71"/>
          <c:order val="71"/>
          <c:tx>
            <c:strRef>
              <c:f>'DRE Sintético'!$A$79</c:f>
              <c:strCache>
                <c:ptCount val="1"/>
                <c:pt idx="0">
                  <c:v>5.3.5 FGTS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Sintético'!$B$79:$M$79</c:f>
            </c:numRef>
          </c:val>
          <c:smooth val="0"/>
          <c:extLst>
            <c:ext xmlns:c16="http://schemas.microsoft.com/office/drawing/2014/chart" uri="{C3380CC4-5D6E-409C-BE32-E72D297353CC}">
              <c16:uniqueId val="{00000046-0A08-4BE0-BA81-6380E375C194}"/>
            </c:ext>
          </c:extLst>
        </c:ser>
        <c:ser>
          <c:idx val="72"/>
          <c:order val="72"/>
          <c:tx>
            <c:strRef>
              <c:f>'DRE Sintético'!$A$80</c:f>
              <c:strCache>
                <c:ptCount val="1"/>
                <c:pt idx="0">
                  <c:v>5.3.6  INSS - Federação - Sindicato - IR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Sintético'!$B$80:$M$80</c:f>
            </c:numRef>
          </c:val>
          <c:smooth val="0"/>
          <c:extLst>
            <c:ext xmlns:c16="http://schemas.microsoft.com/office/drawing/2014/chart" uri="{C3380CC4-5D6E-409C-BE32-E72D297353CC}">
              <c16:uniqueId val="{00000047-0A08-4BE0-BA81-6380E375C194}"/>
            </c:ext>
          </c:extLst>
        </c:ser>
        <c:ser>
          <c:idx val="73"/>
          <c:order val="73"/>
          <c:tx>
            <c:strRef>
              <c:f>'DRE Sintético'!$A$81</c:f>
              <c:strCache>
                <c:ptCount val="1"/>
                <c:pt idx="0">
                  <c:v>5.3.7 Pro-Labore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Sintético'!$B$81:$M$81</c:f>
            </c:numRef>
          </c:val>
          <c:smooth val="0"/>
          <c:extLst>
            <c:ext xmlns:c16="http://schemas.microsoft.com/office/drawing/2014/chart" uri="{C3380CC4-5D6E-409C-BE32-E72D297353CC}">
              <c16:uniqueId val="{00000048-0A08-4BE0-BA81-6380E375C194}"/>
            </c:ext>
          </c:extLst>
        </c:ser>
        <c:ser>
          <c:idx val="74"/>
          <c:order val="74"/>
          <c:tx>
            <c:strRef>
              <c:f>'DRE Sintético'!$A$82</c:f>
              <c:strCache>
                <c:ptCount val="1"/>
                <c:pt idx="0">
                  <c:v>5.3.8 Plano de Saúde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Sintético'!$B$82:$M$82</c:f>
            </c:numRef>
          </c:val>
          <c:smooth val="0"/>
          <c:extLst>
            <c:ext xmlns:c16="http://schemas.microsoft.com/office/drawing/2014/chart" uri="{C3380CC4-5D6E-409C-BE32-E72D297353CC}">
              <c16:uniqueId val="{00000049-0A08-4BE0-BA81-6380E375C194}"/>
            </c:ext>
          </c:extLst>
        </c:ser>
        <c:ser>
          <c:idx val="75"/>
          <c:order val="75"/>
          <c:tx>
            <c:strRef>
              <c:f>'DRE Sintético'!$A$83</c:f>
              <c:strCache>
                <c:ptCount val="1"/>
                <c:pt idx="0">
                  <c:v>5.3.9 Plano Odontológico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Sintético'!$B$83:$M$83</c:f>
            </c:numRef>
          </c:val>
          <c:smooth val="0"/>
          <c:extLst>
            <c:ext xmlns:c16="http://schemas.microsoft.com/office/drawing/2014/chart" uri="{C3380CC4-5D6E-409C-BE32-E72D297353CC}">
              <c16:uniqueId val="{0000004A-0A08-4BE0-BA81-6380E375C194}"/>
            </c:ext>
          </c:extLst>
        </c:ser>
        <c:ser>
          <c:idx val="76"/>
          <c:order val="76"/>
          <c:tx>
            <c:strRef>
              <c:f>'DRE Sintético'!$A$84</c:f>
              <c:strCache>
                <c:ptCount val="1"/>
                <c:pt idx="0">
                  <c:v>5.3.10 Convênio Farmacia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Sintético'!$B$84:$M$84</c:f>
            </c:numRef>
          </c:val>
          <c:smooth val="0"/>
          <c:extLst>
            <c:ext xmlns:c16="http://schemas.microsoft.com/office/drawing/2014/chart" uri="{C3380CC4-5D6E-409C-BE32-E72D297353CC}">
              <c16:uniqueId val="{0000004B-0A08-4BE0-BA81-6380E375C194}"/>
            </c:ext>
          </c:extLst>
        </c:ser>
        <c:ser>
          <c:idx val="77"/>
          <c:order val="77"/>
          <c:tx>
            <c:strRef>
              <c:f>'DRE Sintético'!$A$85</c:f>
              <c:strCache>
                <c:ptCount val="1"/>
                <c:pt idx="0">
                  <c:v>5.3.11 Seguro de Vida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Sintético'!$B$85:$M$85</c:f>
            </c:numRef>
          </c:val>
          <c:smooth val="0"/>
          <c:extLst>
            <c:ext xmlns:c16="http://schemas.microsoft.com/office/drawing/2014/chart" uri="{C3380CC4-5D6E-409C-BE32-E72D297353CC}">
              <c16:uniqueId val="{0000004C-0A08-4BE0-BA81-6380E375C194}"/>
            </c:ext>
          </c:extLst>
        </c:ser>
        <c:ser>
          <c:idx val="78"/>
          <c:order val="78"/>
          <c:tx>
            <c:strRef>
              <c:f>'DRE Sintético'!$A$86</c:f>
              <c:strCache>
                <c:ptCount val="1"/>
                <c:pt idx="0">
                  <c:v>5.3.12 Férias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Sintético'!$B$86:$M$86</c:f>
            </c:numRef>
          </c:val>
          <c:smooth val="0"/>
          <c:extLst>
            <c:ext xmlns:c16="http://schemas.microsoft.com/office/drawing/2014/chart" uri="{C3380CC4-5D6E-409C-BE32-E72D297353CC}">
              <c16:uniqueId val="{0000004D-0A08-4BE0-BA81-6380E375C194}"/>
            </c:ext>
          </c:extLst>
        </c:ser>
        <c:ser>
          <c:idx val="79"/>
          <c:order val="79"/>
          <c:tx>
            <c:strRef>
              <c:f>'DRE Sintético'!$A$87</c:f>
              <c:strCache>
                <c:ptCount val="1"/>
                <c:pt idx="0">
                  <c:v>5.3.13 13 Salário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Sintético'!$B$87:$M$87</c:f>
            </c:numRef>
          </c:val>
          <c:smooth val="0"/>
          <c:extLst>
            <c:ext xmlns:c16="http://schemas.microsoft.com/office/drawing/2014/chart" uri="{C3380CC4-5D6E-409C-BE32-E72D297353CC}">
              <c16:uniqueId val="{0000004E-0A08-4BE0-BA81-6380E375C194}"/>
            </c:ext>
          </c:extLst>
        </c:ser>
        <c:ser>
          <c:idx val="80"/>
          <c:order val="80"/>
          <c:tx>
            <c:strRef>
              <c:f>'DRE Sintético'!$A$88</c:f>
              <c:strCache>
                <c:ptCount val="1"/>
                <c:pt idx="0">
                  <c:v>5.3.99 Outras Despesas com Pessoal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Sintético'!$B$88:$M$88</c:f>
            </c:numRef>
          </c:val>
          <c:smooth val="0"/>
          <c:extLst>
            <c:ext xmlns:c16="http://schemas.microsoft.com/office/drawing/2014/chart" uri="{C3380CC4-5D6E-409C-BE32-E72D297353CC}">
              <c16:uniqueId val="{0000004F-0A08-4BE0-BA81-6380E375C194}"/>
            </c:ext>
          </c:extLst>
        </c:ser>
        <c:ser>
          <c:idx val="81"/>
          <c:order val="81"/>
          <c:tx>
            <c:strRef>
              <c:f>'DRE Sintético'!$A$89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Sintético'!$B$89:$M$89</c:f>
            </c:numRef>
          </c:val>
          <c:smooth val="0"/>
          <c:extLst>
            <c:ext xmlns:c16="http://schemas.microsoft.com/office/drawing/2014/chart" uri="{C3380CC4-5D6E-409C-BE32-E72D297353CC}">
              <c16:uniqueId val="{00000050-0A08-4BE0-BA81-6380E375C194}"/>
            </c:ext>
          </c:extLst>
        </c:ser>
        <c:ser>
          <c:idx val="82"/>
          <c:order val="82"/>
          <c:tx>
            <c:strRef>
              <c:f>'DRE Sintético'!$A$90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Sintético'!$B$90:$M$90</c:f>
            </c:numRef>
          </c:val>
          <c:smooth val="0"/>
          <c:extLst>
            <c:ext xmlns:c16="http://schemas.microsoft.com/office/drawing/2014/chart" uri="{C3380CC4-5D6E-409C-BE32-E72D297353CC}">
              <c16:uniqueId val="{00000051-0A08-4BE0-BA81-6380E375C194}"/>
            </c:ext>
          </c:extLst>
        </c:ser>
        <c:ser>
          <c:idx val="83"/>
          <c:order val="83"/>
          <c:tx>
            <c:strRef>
              <c:f>'DRE Sintético'!$A$91</c:f>
              <c:strCache>
                <c:ptCount val="1"/>
                <c:pt idx="0">
                  <c:v>5.4 Despesas com Serviços de Terceiros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Sintético'!$B$91:$M$91</c:f>
            </c:numRef>
          </c:val>
          <c:smooth val="0"/>
          <c:extLst>
            <c:ext xmlns:c16="http://schemas.microsoft.com/office/drawing/2014/chart" uri="{C3380CC4-5D6E-409C-BE32-E72D297353CC}">
              <c16:uniqueId val="{00000052-0A08-4BE0-BA81-6380E375C194}"/>
            </c:ext>
          </c:extLst>
        </c:ser>
        <c:ser>
          <c:idx val="84"/>
          <c:order val="84"/>
          <c:tx>
            <c:strRef>
              <c:f>'DRE Sintético'!$A$92</c:f>
              <c:strCache>
                <c:ptCount val="1"/>
                <c:pt idx="0">
                  <c:v>5.4.1 Contador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Sintético'!$B$92:$M$92</c:f>
            </c:numRef>
          </c:val>
          <c:smooth val="0"/>
          <c:extLst>
            <c:ext xmlns:c16="http://schemas.microsoft.com/office/drawing/2014/chart" uri="{C3380CC4-5D6E-409C-BE32-E72D297353CC}">
              <c16:uniqueId val="{00000053-0A08-4BE0-BA81-6380E375C194}"/>
            </c:ext>
          </c:extLst>
        </c:ser>
        <c:ser>
          <c:idx val="85"/>
          <c:order val="85"/>
          <c:tx>
            <c:strRef>
              <c:f>'DRE Sintético'!$A$93</c:f>
              <c:strCache>
                <c:ptCount val="1"/>
                <c:pt idx="0">
                  <c:v>5.4.2 Aluguel de Sistemas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Sintético'!$B$93:$M$93</c:f>
            </c:numRef>
          </c:val>
          <c:smooth val="0"/>
          <c:extLst>
            <c:ext xmlns:c16="http://schemas.microsoft.com/office/drawing/2014/chart" uri="{C3380CC4-5D6E-409C-BE32-E72D297353CC}">
              <c16:uniqueId val="{00000054-0A08-4BE0-BA81-6380E375C194}"/>
            </c:ext>
          </c:extLst>
        </c:ser>
        <c:ser>
          <c:idx val="86"/>
          <c:order val="86"/>
          <c:tx>
            <c:strRef>
              <c:f>'DRE Sintético'!$A$94</c:f>
              <c:strCache>
                <c:ptCount val="1"/>
                <c:pt idx="0">
                  <c:v>5.4.3 Advogado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Sintético'!$B$94:$M$94</c:f>
            </c:numRef>
          </c:val>
          <c:smooth val="0"/>
          <c:extLst>
            <c:ext xmlns:c16="http://schemas.microsoft.com/office/drawing/2014/chart" uri="{C3380CC4-5D6E-409C-BE32-E72D297353CC}">
              <c16:uniqueId val="{00000055-0A08-4BE0-BA81-6380E375C194}"/>
            </c:ext>
          </c:extLst>
        </c:ser>
        <c:ser>
          <c:idx val="87"/>
          <c:order val="87"/>
          <c:tx>
            <c:strRef>
              <c:f>'DRE Sintético'!$A$95</c:f>
              <c:strCache>
                <c:ptCount val="1"/>
                <c:pt idx="0">
                  <c:v>5.4.4 Associações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Sintético'!$B$95:$M$95</c:f>
            </c:numRef>
          </c:val>
          <c:smooth val="0"/>
          <c:extLst>
            <c:ext xmlns:c16="http://schemas.microsoft.com/office/drawing/2014/chart" uri="{C3380CC4-5D6E-409C-BE32-E72D297353CC}">
              <c16:uniqueId val="{00000056-0A08-4BE0-BA81-6380E375C194}"/>
            </c:ext>
          </c:extLst>
        </c:ser>
        <c:ser>
          <c:idx val="88"/>
          <c:order val="88"/>
          <c:tx>
            <c:strRef>
              <c:f>'DRE Sintético'!$A$96</c:f>
              <c:strCache>
                <c:ptCount val="1"/>
                <c:pt idx="0">
                  <c:v>5.4.5 Exames, Laudos, Segurança Trabalho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Sintético'!$B$96:$M$96</c:f>
            </c:numRef>
          </c:val>
          <c:smooth val="0"/>
          <c:extLst>
            <c:ext xmlns:c16="http://schemas.microsoft.com/office/drawing/2014/chart" uri="{C3380CC4-5D6E-409C-BE32-E72D297353CC}">
              <c16:uniqueId val="{00000057-0A08-4BE0-BA81-6380E375C194}"/>
            </c:ext>
          </c:extLst>
        </c:ser>
        <c:ser>
          <c:idx val="89"/>
          <c:order val="89"/>
          <c:tx>
            <c:strRef>
              <c:f>'DRE Sintético'!$A$97</c:f>
              <c:strCache>
                <c:ptCount val="1"/>
                <c:pt idx="0">
                  <c:v>5.4.6 Servidor, Data Center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Sintético'!$B$97:$M$97</c:f>
            </c:numRef>
          </c:val>
          <c:smooth val="0"/>
          <c:extLst>
            <c:ext xmlns:c16="http://schemas.microsoft.com/office/drawing/2014/chart" uri="{C3380CC4-5D6E-409C-BE32-E72D297353CC}">
              <c16:uniqueId val="{00000058-0A08-4BE0-BA81-6380E375C194}"/>
            </c:ext>
          </c:extLst>
        </c:ser>
        <c:ser>
          <c:idx val="90"/>
          <c:order val="90"/>
          <c:tx>
            <c:strRef>
              <c:f>'DRE Sintético'!$A$98</c:f>
              <c:strCache>
                <c:ptCount val="1"/>
                <c:pt idx="0">
                  <c:v>5.4.99 – Outras Despesas com Serviços de Terceiros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Sintético'!$B$98:$M$98</c:f>
            </c:numRef>
          </c:val>
          <c:smooth val="0"/>
          <c:extLst>
            <c:ext xmlns:c16="http://schemas.microsoft.com/office/drawing/2014/chart" uri="{C3380CC4-5D6E-409C-BE32-E72D297353CC}">
              <c16:uniqueId val="{00000059-0A08-4BE0-BA81-6380E375C194}"/>
            </c:ext>
          </c:extLst>
        </c:ser>
        <c:ser>
          <c:idx val="91"/>
          <c:order val="91"/>
          <c:tx>
            <c:strRef>
              <c:f>'DRE Sintético'!$A$99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Sintético'!$B$99:$M$99</c:f>
            </c:numRef>
          </c:val>
          <c:smooth val="0"/>
          <c:extLst>
            <c:ext xmlns:c16="http://schemas.microsoft.com/office/drawing/2014/chart" uri="{C3380CC4-5D6E-409C-BE32-E72D297353CC}">
              <c16:uniqueId val="{0000005A-0A08-4BE0-BA81-6380E375C194}"/>
            </c:ext>
          </c:extLst>
        </c:ser>
        <c:ser>
          <c:idx val="92"/>
          <c:order val="92"/>
          <c:tx>
            <c:strRef>
              <c:f>'DRE Sintético'!$A$100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Sintético'!$B$100:$M$100</c:f>
            </c:numRef>
          </c:val>
          <c:smooth val="0"/>
          <c:extLst>
            <c:ext xmlns:c16="http://schemas.microsoft.com/office/drawing/2014/chart" uri="{C3380CC4-5D6E-409C-BE32-E72D297353CC}">
              <c16:uniqueId val="{0000005B-0A08-4BE0-BA81-6380E375C194}"/>
            </c:ext>
          </c:extLst>
        </c:ser>
        <c:ser>
          <c:idx val="93"/>
          <c:order val="93"/>
          <c:tx>
            <c:strRef>
              <c:f>'DRE Sintético'!$A$101</c:f>
              <c:strCache>
                <c:ptCount val="1"/>
                <c:pt idx="0">
                  <c:v>5.5 Despesas com Materiais e Equipamentos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Sintético'!$B$101:$M$101</c:f>
            </c:numRef>
          </c:val>
          <c:smooth val="0"/>
          <c:extLst>
            <c:ext xmlns:c16="http://schemas.microsoft.com/office/drawing/2014/chart" uri="{C3380CC4-5D6E-409C-BE32-E72D297353CC}">
              <c16:uniqueId val="{0000005C-0A08-4BE0-BA81-6380E375C194}"/>
            </c:ext>
          </c:extLst>
        </c:ser>
        <c:ser>
          <c:idx val="94"/>
          <c:order val="94"/>
          <c:tx>
            <c:strRef>
              <c:f>'DRE Sintético'!$A$102</c:f>
              <c:strCache>
                <c:ptCount val="1"/>
                <c:pt idx="0">
                  <c:v>5.5.1 Manutenção Equipamentos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Sintético'!$B$102:$M$102</c:f>
            </c:numRef>
          </c:val>
          <c:smooth val="0"/>
          <c:extLst>
            <c:ext xmlns:c16="http://schemas.microsoft.com/office/drawing/2014/chart" uri="{C3380CC4-5D6E-409C-BE32-E72D297353CC}">
              <c16:uniqueId val="{0000005D-0A08-4BE0-BA81-6380E375C194}"/>
            </c:ext>
          </c:extLst>
        </c:ser>
        <c:ser>
          <c:idx val="95"/>
          <c:order val="95"/>
          <c:tx>
            <c:strRef>
              <c:f>'DRE Sintético'!$A$103</c:f>
              <c:strCache>
                <c:ptCount val="1"/>
                <c:pt idx="0">
                  <c:v>5.5.2 Materiais Escritório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Sintético'!$B$103:$M$103</c:f>
            </c:numRef>
          </c:val>
          <c:smooth val="0"/>
          <c:extLst>
            <c:ext xmlns:c16="http://schemas.microsoft.com/office/drawing/2014/chart" uri="{C3380CC4-5D6E-409C-BE32-E72D297353CC}">
              <c16:uniqueId val="{0000005E-0A08-4BE0-BA81-6380E375C194}"/>
            </c:ext>
          </c:extLst>
        </c:ser>
        <c:ser>
          <c:idx val="96"/>
          <c:order val="96"/>
          <c:tx>
            <c:strRef>
              <c:f>'DRE Sintético'!$A$104</c:f>
              <c:strCache>
                <c:ptCount val="1"/>
                <c:pt idx="0">
                  <c:v>5.5.3 Materiais de Limpeza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Sintético'!$B$104:$M$104</c:f>
            </c:numRef>
          </c:val>
          <c:smooth val="0"/>
          <c:extLst>
            <c:ext xmlns:c16="http://schemas.microsoft.com/office/drawing/2014/chart" uri="{C3380CC4-5D6E-409C-BE32-E72D297353CC}">
              <c16:uniqueId val="{0000005F-0A08-4BE0-BA81-6380E375C194}"/>
            </c:ext>
          </c:extLst>
        </c:ser>
        <c:ser>
          <c:idx val="97"/>
          <c:order val="97"/>
          <c:tx>
            <c:strRef>
              <c:f>'DRE Sintético'!$A$105</c:f>
              <c:strCache>
                <c:ptCount val="1"/>
                <c:pt idx="0">
                  <c:v>5.5.4 Manutenção Veiculo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Sintético'!$B$105:$M$105</c:f>
            </c:numRef>
          </c:val>
          <c:smooth val="0"/>
          <c:extLst>
            <c:ext xmlns:c16="http://schemas.microsoft.com/office/drawing/2014/chart" uri="{C3380CC4-5D6E-409C-BE32-E72D297353CC}">
              <c16:uniqueId val="{00000060-0A08-4BE0-BA81-6380E375C194}"/>
            </c:ext>
          </c:extLst>
        </c:ser>
        <c:ser>
          <c:idx val="98"/>
          <c:order val="98"/>
          <c:tx>
            <c:strRef>
              <c:f>'DRE Sintético'!$A$106</c:f>
              <c:strCache>
                <c:ptCount val="1"/>
                <c:pt idx="0">
                  <c:v>5.5.5 Seguro Veiculo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Sintético'!$B$106:$M$106</c:f>
            </c:numRef>
          </c:val>
          <c:smooth val="0"/>
          <c:extLst>
            <c:ext xmlns:c16="http://schemas.microsoft.com/office/drawing/2014/chart" uri="{C3380CC4-5D6E-409C-BE32-E72D297353CC}">
              <c16:uniqueId val="{00000061-0A08-4BE0-BA81-6380E375C194}"/>
            </c:ext>
          </c:extLst>
        </c:ser>
        <c:ser>
          <c:idx val="99"/>
          <c:order val="99"/>
          <c:tx>
            <c:strRef>
              <c:f>'DRE Sintético'!$A$107</c:f>
              <c:strCache>
                <c:ptCount val="1"/>
                <c:pt idx="0">
                  <c:v>5.5.99 Outras Despesas com Materiais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Sintético'!$B$107:$M$107</c:f>
            </c:numRef>
          </c:val>
          <c:smooth val="0"/>
          <c:extLst>
            <c:ext xmlns:c16="http://schemas.microsoft.com/office/drawing/2014/chart" uri="{C3380CC4-5D6E-409C-BE32-E72D297353CC}">
              <c16:uniqueId val="{00000062-0A08-4BE0-BA81-6380E375C194}"/>
            </c:ext>
          </c:extLst>
        </c:ser>
        <c:ser>
          <c:idx val="100"/>
          <c:order val="100"/>
          <c:tx>
            <c:strRef>
              <c:f>'DRE Sintético'!$A$108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Sintético'!$B$108:$M$108</c:f>
            </c:numRef>
          </c:val>
          <c:smooth val="0"/>
          <c:extLst>
            <c:ext xmlns:c16="http://schemas.microsoft.com/office/drawing/2014/chart" uri="{C3380CC4-5D6E-409C-BE32-E72D297353CC}">
              <c16:uniqueId val="{00000063-0A08-4BE0-BA81-6380E375C194}"/>
            </c:ext>
          </c:extLst>
        </c:ser>
        <c:ser>
          <c:idx val="101"/>
          <c:order val="101"/>
          <c:tx>
            <c:strRef>
              <c:f>'DRE Sintético'!$A$109</c:f>
              <c:strCache>
                <c:ptCount val="1"/>
                <c:pt idx="0">
                  <c:v>R$0,00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Sintético'!$B$109:$M$109</c:f>
            </c:numRef>
          </c:val>
          <c:smooth val="0"/>
          <c:extLst>
            <c:ext xmlns:c16="http://schemas.microsoft.com/office/drawing/2014/chart" uri="{C3380CC4-5D6E-409C-BE32-E72D297353CC}">
              <c16:uniqueId val="{00000064-0A08-4BE0-BA81-6380E375C194}"/>
            </c:ext>
          </c:extLst>
        </c:ser>
        <c:ser>
          <c:idx val="102"/>
          <c:order val="102"/>
          <c:tx>
            <c:strRef>
              <c:f>'DRE Sintético'!$A$110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Sintético'!$B$110:$M$110</c:f>
            </c:numRef>
          </c:val>
          <c:smooth val="0"/>
          <c:extLst>
            <c:ext xmlns:c16="http://schemas.microsoft.com/office/drawing/2014/chart" uri="{C3380CC4-5D6E-409C-BE32-E72D297353CC}">
              <c16:uniqueId val="{00000065-0A08-4BE0-BA81-6380E375C194}"/>
            </c:ext>
          </c:extLst>
        </c:ser>
        <c:ser>
          <c:idx val="104"/>
          <c:order val="104"/>
          <c:tx>
            <c:strRef>
              <c:f>'DRE Sintético'!$A$112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Sintético'!$B$112:$M$112</c:f>
            </c:numRef>
          </c:val>
          <c:smooth val="0"/>
          <c:extLst>
            <c:ext xmlns:c16="http://schemas.microsoft.com/office/drawing/2014/chart" uri="{C3380CC4-5D6E-409C-BE32-E72D297353CC}">
              <c16:uniqueId val="{00000066-0A08-4BE0-BA81-6380E375C194}"/>
            </c:ext>
          </c:extLst>
        </c:ser>
        <c:ser>
          <c:idx val="105"/>
          <c:order val="105"/>
          <c:tx>
            <c:strRef>
              <c:f>'DRE Sintético'!$A$113</c:f>
              <c:strCache>
                <c:ptCount val="1"/>
                <c:pt idx="0">
                  <c:v>Investimentos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Sintético'!$B$113:$M$113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15000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0A08-4BE0-BA81-6380E375C194}"/>
            </c:ext>
          </c:extLst>
        </c:ser>
        <c:ser>
          <c:idx val="106"/>
          <c:order val="106"/>
          <c:tx>
            <c:strRef>
              <c:f>'DRE Sintético'!$A$114</c:f>
              <c:strCache>
                <c:ptCount val="1"/>
                <c:pt idx="0">
                  <c:v>6.1 Investimentos em Marketing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  <c:extLst xmlns:c15="http://schemas.microsoft.com/office/drawing/2012/chart"/>
            </c:strRef>
          </c:cat>
          <c:val>
            <c:numRef>
              <c:f>'DRE Sintético'!$B$114:$M$114</c:f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98-0A08-4BE0-BA81-6380E375C194}"/>
            </c:ext>
          </c:extLst>
        </c:ser>
        <c:ser>
          <c:idx val="107"/>
          <c:order val="107"/>
          <c:tx>
            <c:strRef>
              <c:f>'DRE Sintético'!$A$115</c:f>
              <c:strCache>
                <c:ptCount val="1"/>
                <c:pt idx="0">
                  <c:v>6.1.1 Papelaria (folder, cartão visitas, etc.)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Sintético'!$B$115:$M$115</c:f>
            </c:numRef>
          </c:val>
          <c:smooth val="0"/>
          <c:extLst>
            <c:ext xmlns:c16="http://schemas.microsoft.com/office/drawing/2014/chart" uri="{C3380CC4-5D6E-409C-BE32-E72D297353CC}">
              <c16:uniqueId val="{00000068-0A08-4BE0-BA81-6380E375C194}"/>
            </c:ext>
          </c:extLst>
        </c:ser>
        <c:ser>
          <c:idx val="108"/>
          <c:order val="108"/>
          <c:tx>
            <c:strRef>
              <c:f>'DRE Sintético'!$A$116</c:f>
              <c:strCache>
                <c:ptCount val="1"/>
                <c:pt idx="0">
                  <c:v>6.1.2 Site / internet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Sintético'!$B$116:$M$116</c:f>
            </c:numRef>
          </c:val>
          <c:smooth val="0"/>
          <c:extLst>
            <c:ext xmlns:c16="http://schemas.microsoft.com/office/drawing/2014/chart" uri="{C3380CC4-5D6E-409C-BE32-E72D297353CC}">
              <c16:uniqueId val="{00000069-0A08-4BE0-BA81-6380E375C194}"/>
            </c:ext>
          </c:extLst>
        </c:ser>
        <c:ser>
          <c:idx val="109"/>
          <c:order val="109"/>
          <c:tx>
            <c:strRef>
              <c:f>'DRE Sintético'!$A$117</c:f>
              <c:strCache>
                <c:ptCount val="1"/>
                <c:pt idx="0">
                  <c:v>6.1.3 Mídias/ Propaganda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Sintético'!$B$117:$M$117</c:f>
            </c:numRef>
          </c:val>
          <c:smooth val="0"/>
          <c:extLst>
            <c:ext xmlns:c16="http://schemas.microsoft.com/office/drawing/2014/chart" uri="{C3380CC4-5D6E-409C-BE32-E72D297353CC}">
              <c16:uniqueId val="{0000006A-0A08-4BE0-BA81-6380E375C194}"/>
            </c:ext>
          </c:extLst>
        </c:ser>
        <c:ser>
          <c:idx val="110"/>
          <c:order val="110"/>
          <c:tx>
            <c:strRef>
              <c:f>'DRE Sintético'!$A$118</c:f>
              <c:strCache>
                <c:ptCount val="1"/>
                <c:pt idx="0">
                  <c:v>6.1.4 Realização Eventos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Sintético'!$B$118:$M$118</c:f>
            </c:numRef>
          </c:val>
          <c:smooth val="0"/>
          <c:extLst>
            <c:ext xmlns:c16="http://schemas.microsoft.com/office/drawing/2014/chart" uri="{C3380CC4-5D6E-409C-BE32-E72D297353CC}">
              <c16:uniqueId val="{0000006B-0A08-4BE0-BA81-6380E375C194}"/>
            </c:ext>
          </c:extLst>
        </c:ser>
        <c:ser>
          <c:idx val="111"/>
          <c:order val="111"/>
          <c:tx>
            <c:strRef>
              <c:f>'DRE Sintético'!$A$119</c:f>
              <c:strCache>
                <c:ptCount val="1"/>
                <c:pt idx="0">
                  <c:v>6.1.5 Prestadores de serviços de marketing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Sintético'!$B$119:$M$119</c:f>
            </c:numRef>
          </c:val>
          <c:smooth val="0"/>
          <c:extLst>
            <c:ext xmlns:c16="http://schemas.microsoft.com/office/drawing/2014/chart" uri="{C3380CC4-5D6E-409C-BE32-E72D297353CC}">
              <c16:uniqueId val="{0000006C-0A08-4BE0-BA81-6380E375C194}"/>
            </c:ext>
          </c:extLst>
        </c:ser>
        <c:ser>
          <c:idx val="112"/>
          <c:order val="112"/>
          <c:tx>
            <c:strRef>
              <c:f>'DRE Sintético'!$A$120</c:f>
              <c:strCache>
                <c:ptCount val="1"/>
                <c:pt idx="0">
                  <c:v>6.1.99 Outros investimentos em marketing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Sintético'!$B$120:$M$120</c:f>
            </c:numRef>
          </c:val>
          <c:smooth val="0"/>
          <c:extLst>
            <c:ext xmlns:c16="http://schemas.microsoft.com/office/drawing/2014/chart" uri="{C3380CC4-5D6E-409C-BE32-E72D297353CC}">
              <c16:uniqueId val="{0000006D-0A08-4BE0-BA81-6380E375C194}"/>
            </c:ext>
          </c:extLst>
        </c:ser>
        <c:ser>
          <c:idx val="113"/>
          <c:order val="113"/>
          <c:tx>
            <c:strRef>
              <c:f>'DRE Sintético'!$A$121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Sintético'!$B$121:$M$121</c:f>
            </c:numRef>
          </c:val>
          <c:smooth val="0"/>
          <c:extLst>
            <c:ext xmlns:c16="http://schemas.microsoft.com/office/drawing/2014/chart" uri="{C3380CC4-5D6E-409C-BE32-E72D297353CC}">
              <c16:uniqueId val="{0000006E-0A08-4BE0-BA81-6380E375C194}"/>
            </c:ext>
          </c:extLst>
        </c:ser>
        <c:ser>
          <c:idx val="114"/>
          <c:order val="114"/>
          <c:tx>
            <c:strRef>
              <c:f>'DRE Sintético'!$A$122</c:f>
              <c:strCache>
                <c:ptCount val="1"/>
                <c:pt idx="0">
                  <c:v>6.2 Investimentos em Bens Materiais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Sintético'!$B$122:$M$122</c:f>
            </c:numRef>
          </c:val>
          <c:smooth val="0"/>
          <c:extLst>
            <c:ext xmlns:c16="http://schemas.microsoft.com/office/drawing/2014/chart" uri="{C3380CC4-5D6E-409C-BE32-E72D297353CC}">
              <c16:uniqueId val="{0000006F-0A08-4BE0-BA81-6380E375C194}"/>
            </c:ext>
          </c:extLst>
        </c:ser>
        <c:ser>
          <c:idx val="115"/>
          <c:order val="115"/>
          <c:tx>
            <c:strRef>
              <c:f>'DRE Sintético'!$A$123</c:f>
              <c:strCache>
                <c:ptCount val="1"/>
                <c:pt idx="0">
                  <c:v>6.2.1 Compra de Equipamentos de Informárica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Sintético'!$B$123:$M$123</c:f>
            </c:numRef>
          </c:val>
          <c:smooth val="0"/>
          <c:extLst>
            <c:ext xmlns:c16="http://schemas.microsoft.com/office/drawing/2014/chart" uri="{C3380CC4-5D6E-409C-BE32-E72D297353CC}">
              <c16:uniqueId val="{00000070-0A08-4BE0-BA81-6380E375C194}"/>
            </c:ext>
          </c:extLst>
        </c:ser>
        <c:ser>
          <c:idx val="116"/>
          <c:order val="116"/>
          <c:tx>
            <c:strRef>
              <c:f>'DRE Sintético'!$A$124</c:f>
              <c:strCache>
                <c:ptCount val="1"/>
                <c:pt idx="0">
                  <c:v>6.2.2 Reformas / Estrutura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Sintético'!$B$124:$M$124</c:f>
            </c:numRef>
          </c:val>
          <c:smooth val="0"/>
          <c:extLst>
            <c:ext xmlns:c16="http://schemas.microsoft.com/office/drawing/2014/chart" uri="{C3380CC4-5D6E-409C-BE32-E72D297353CC}">
              <c16:uniqueId val="{00000071-0A08-4BE0-BA81-6380E375C194}"/>
            </c:ext>
          </c:extLst>
        </c:ser>
        <c:ser>
          <c:idx val="117"/>
          <c:order val="117"/>
          <c:tx>
            <c:strRef>
              <c:f>'DRE Sintético'!$A$125</c:f>
              <c:strCache>
                <c:ptCount val="1"/>
                <c:pt idx="0">
                  <c:v>6.2.3 Mobiliário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Sintético'!$B$125:$M$125</c:f>
            </c:numRef>
          </c:val>
          <c:smooth val="0"/>
          <c:extLst>
            <c:ext xmlns:c16="http://schemas.microsoft.com/office/drawing/2014/chart" uri="{C3380CC4-5D6E-409C-BE32-E72D297353CC}">
              <c16:uniqueId val="{00000072-0A08-4BE0-BA81-6380E375C194}"/>
            </c:ext>
          </c:extLst>
        </c:ser>
        <c:ser>
          <c:idx val="118"/>
          <c:order val="118"/>
          <c:tx>
            <c:strRef>
              <c:f>'DRE Sintético'!$A$126</c:f>
              <c:strCache>
                <c:ptCount val="1"/>
                <c:pt idx="0">
                  <c:v>6.2.99 Outros Investimentos em Bens Materiais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Sintético'!$B$126:$M$126</c:f>
            </c:numRef>
          </c:val>
          <c:smooth val="0"/>
          <c:extLst>
            <c:ext xmlns:c16="http://schemas.microsoft.com/office/drawing/2014/chart" uri="{C3380CC4-5D6E-409C-BE32-E72D297353CC}">
              <c16:uniqueId val="{00000073-0A08-4BE0-BA81-6380E375C194}"/>
            </c:ext>
          </c:extLst>
        </c:ser>
        <c:ser>
          <c:idx val="119"/>
          <c:order val="119"/>
          <c:tx>
            <c:strRef>
              <c:f>'DRE Sintético'!$A$127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Sintético'!$B$127:$M$127</c:f>
            </c:numRef>
          </c:val>
          <c:smooth val="0"/>
          <c:extLst>
            <c:ext xmlns:c16="http://schemas.microsoft.com/office/drawing/2014/chart" uri="{C3380CC4-5D6E-409C-BE32-E72D297353CC}">
              <c16:uniqueId val="{00000074-0A08-4BE0-BA81-6380E375C194}"/>
            </c:ext>
          </c:extLst>
        </c:ser>
        <c:ser>
          <c:idx val="120"/>
          <c:order val="120"/>
          <c:tx>
            <c:strRef>
              <c:f>'DRE Sintético'!$A$128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Sintético'!$B$128:$M$128</c:f>
            </c:numRef>
          </c:val>
          <c:smooth val="0"/>
          <c:extLst>
            <c:ext xmlns:c16="http://schemas.microsoft.com/office/drawing/2014/chart" uri="{C3380CC4-5D6E-409C-BE32-E72D297353CC}">
              <c16:uniqueId val="{00000075-0A08-4BE0-BA81-6380E375C194}"/>
            </c:ext>
          </c:extLst>
        </c:ser>
        <c:ser>
          <c:idx val="121"/>
          <c:order val="121"/>
          <c:tx>
            <c:strRef>
              <c:f>'DRE Sintético'!$A$129</c:f>
              <c:strCache>
                <c:ptCount val="1"/>
                <c:pt idx="0">
                  <c:v>6.3 Investimentos em Desenvolvimento Empresarial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Sintético'!$B$129:$M$129</c:f>
            </c:numRef>
          </c:val>
          <c:smooth val="0"/>
          <c:extLst>
            <c:ext xmlns:c16="http://schemas.microsoft.com/office/drawing/2014/chart" uri="{C3380CC4-5D6E-409C-BE32-E72D297353CC}">
              <c16:uniqueId val="{00000076-0A08-4BE0-BA81-6380E375C194}"/>
            </c:ext>
          </c:extLst>
        </c:ser>
        <c:ser>
          <c:idx val="122"/>
          <c:order val="122"/>
          <c:tx>
            <c:strRef>
              <c:f>'DRE Sintético'!$A$130</c:f>
              <c:strCache>
                <c:ptCount val="1"/>
                <c:pt idx="0">
                  <c:v>6.3.1 Consultoria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Sintético'!$B$130:$M$130</c:f>
            </c:numRef>
          </c:val>
          <c:smooth val="0"/>
          <c:extLst>
            <c:ext xmlns:c16="http://schemas.microsoft.com/office/drawing/2014/chart" uri="{C3380CC4-5D6E-409C-BE32-E72D297353CC}">
              <c16:uniqueId val="{00000077-0A08-4BE0-BA81-6380E375C194}"/>
            </c:ext>
          </c:extLst>
        </c:ser>
        <c:ser>
          <c:idx val="123"/>
          <c:order val="123"/>
          <c:tx>
            <c:strRef>
              <c:f>'DRE Sintético'!$A$131</c:f>
              <c:strCache>
                <c:ptCount val="1"/>
                <c:pt idx="0">
                  <c:v>6.3.2 Treinamentos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Sintético'!$B$131:$M$131</c:f>
            </c:numRef>
          </c:val>
          <c:smooth val="0"/>
          <c:extLst>
            <c:ext xmlns:c16="http://schemas.microsoft.com/office/drawing/2014/chart" uri="{C3380CC4-5D6E-409C-BE32-E72D297353CC}">
              <c16:uniqueId val="{00000078-0A08-4BE0-BA81-6380E375C194}"/>
            </c:ext>
          </c:extLst>
        </c:ser>
        <c:ser>
          <c:idx val="124"/>
          <c:order val="124"/>
          <c:tx>
            <c:strRef>
              <c:f>'DRE Sintético'!$A$132</c:f>
              <c:strCache>
                <c:ptCount val="1"/>
                <c:pt idx="0">
                  <c:v>6.3.99 Outros investimentos desenv. empresarial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Sintético'!$B$132:$M$132</c:f>
            </c:numRef>
          </c:val>
          <c:smooth val="0"/>
          <c:extLst>
            <c:ext xmlns:c16="http://schemas.microsoft.com/office/drawing/2014/chart" uri="{C3380CC4-5D6E-409C-BE32-E72D297353CC}">
              <c16:uniqueId val="{00000079-0A08-4BE0-BA81-6380E375C194}"/>
            </c:ext>
          </c:extLst>
        </c:ser>
        <c:ser>
          <c:idx val="125"/>
          <c:order val="125"/>
          <c:tx>
            <c:strRef>
              <c:f>'DRE Sintético'!$A$133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Sintético'!$B$133:$M$133</c:f>
            </c:numRef>
          </c:val>
          <c:smooth val="0"/>
          <c:extLst>
            <c:ext xmlns:c16="http://schemas.microsoft.com/office/drawing/2014/chart" uri="{C3380CC4-5D6E-409C-BE32-E72D297353CC}">
              <c16:uniqueId val="{0000007A-0A08-4BE0-BA81-6380E375C194}"/>
            </c:ext>
          </c:extLst>
        </c:ser>
        <c:ser>
          <c:idx val="126"/>
          <c:order val="126"/>
          <c:tx>
            <c:strRef>
              <c:f>'DRE Sintético'!$A$134</c:f>
              <c:strCache>
                <c:ptCount val="1"/>
                <c:pt idx="0">
                  <c:v>6.4 Outros Investimentos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Sintético'!$B$134:$M$134</c:f>
            </c:numRef>
          </c:val>
          <c:smooth val="0"/>
          <c:extLst>
            <c:ext xmlns:c16="http://schemas.microsoft.com/office/drawing/2014/chart" uri="{C3380CC4-5D6E-409C-BE32-E72D297353CC}">
              <c16:uniqueId val="{0000007B-0A08-4BE0-BA81-6380E375C194}"/>
            </c:ext>
          </c:extLst>
        </c:ser>
        <c:ser>
          <c:idx val="127"/>
          <c:order val="127"/>
          <c:tx>
            <c:strRef>
              <c:f>'DRE Sintético'!$A$135</c:f>
              <c:strCache>
                <c:ptCount val="1"/>
                <c:pt idx="0">
                  <c:v>6.4.1 Aquisição de Franquias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Sintético'!$B$135:$M$135</c:f>
            </c:numRef>
          </c:val>
          <c:smooth val="0"/>
          <c:extLst>
            <c:ext xmlns:c16="http://schemas.microsoft.com/office/drawing/2014/chart" uri="{C3380CC4-5D6E-409C-BE32-E72D297353CC}">
              <c16:uniqueId val="{0000007C-0A08-4BE0-BA81-6380E375C194}"/>
            </c:ext>
          </c:extLst>
        </c:ser>
        <c:ser>
          <c:idx val="128"/>
          <c:order val="128"/>
          <c:tx>
            <c:strRef>
              <c:f>'DRE Sintético'!$A$136</c:f>
              <c:strCache>
                <c:ptCount val="1"/>
                <c:pt idx="0">
                  <c:v>6.4.2 Consórcios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Sintético'!$B$136:$M$136</c:f>
            </c:numRef>
          </c:val>
          <c:smooth val="0"/>
          <c:extLst>
            <c:ext xmlns:c16="http://schemas.microsoft.com/office/drawing/2014/chart" uri="{C3380CC4-5D6E-409C-BE32-E72D297353CC}">
              <c16:uniqueId val="{0000007D-0A08-4BE0-BA81-6380E375C194}"/>
            </c:ext>
          </c:extLst>
        </c:ser>
        <c:ser>
          <c:idx val="129"/>
          <c:order val="129"/>
          <c:tx>
            <c:strRef>
              <c:f>'DRE Sintético'!$A$137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Sintético'!$B$137:$M$137</c:f>
            </c:numRef>
          </c:val>
          <c:smooth val="0"/>
          <c:extLst>
            <c:ext xmlns:c16="http://schemas.microsoft.com/office/drawing/2014/chart" uri="{C3380CC4-5D6E-409C-BE32-E72D297353CC}">
              <c16:uniqueId val="{0000007E-0A08-4BE0-BA81-6380E375C194}"/>
            </c:ext>
          </c:extLst>
        </c:ser>
        <c:ser>
          <c:idx val="130"/>
          <c:order val="130"/>
          <c:tx>
            <c:strRef>
              <c:f>'DRE Sintético'!$A$138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Sintético'!$B$138:$M$138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7F-0A08-4BE0-BA81-6380E375C194}"/>
            </c:ext>
          </c:extLst>
        </c:ser>
        <c:ser>
          <c:idx val="131"/>
          <c:order val="131"/>
          <c:tx>
            <c:strRef>
              <c:f>'DRE Sintético'!$A$139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Sintético'!$B$139:$M$139</c:f>
            </c:numRef>
          </c:val>
          <c:smooth val="0"/>
          <c:extLst>
            <c:ext xmlns:c16="http://schemas.microsoft.com/office/drawing/2014/chart" uri="{C3380CC4-5D6E-409C-BE32-E72D297353CC}">
              <c16:uniqueId val="{00000080-0A08-4BE0-BA81-6380E375C194}"/>
            </c:ext>
          </c:extLst>
        </c:ser>
        <c:ser>
          <c:idx val="133"/>
          <c:order val="133"/>
          <c:tx>
            <c:strRef>
              <c:f>'DRE Sintético'!$A$141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Sintético'!$B$141:$M$141</c:f>
            </c:numRef>
          </c:val>
          <c:smooth val="0"/>
          <c:extLst>
            <c:ext xmlns:c16="http://schemas.microsoft.com/office/drawing/2014/chart" uri="{C3380CC4-5D6E-409C-BE32-E72D297353CC}">
              <c16:uniqueId val="{00000081-0A08-4BE0-BA81-6380E375C194}"/>
            </c:ext>
          </c:extLst>
        </c:ser>
        <c:ser>
          <c:idx val="134"/>
          <c:order val="134"/>
          <c:tx>
            <c:strRef>
              <c:f>'DRE Sintético'!$A$142</c:f>
              <c:strCache>
                <c:ptCount val="1"/>
                <c:pt idx="0">
                  <c:v>Movimentações Não Operacionais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Sintético'!$B$142:$M$142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500395000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0A08-4BE0-BA81-6380E375C194}"/>
            </c:ext>
          </c:extLst>
        </c:ser>
        <c:ser>
          <c:idx val="135"/>
          <c:order val="135"/>
          <c:tx>
            <c:strRef>
              <c:f>'DRE Sintético'!$A$143</c:f>
              <c:strCache>
                <c:ptCount val="1"/>
                <c:pt idx="0">
                  <c:v>7.1 Entradas não Operacionais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Sintético'!$B$143:$M$143</c:f>
            </c:numRef>
          </c:val>
          <c:smooth val="0"/>
          <c:extLst>
            <c:ext xmlns:c16="http://schemas.microsoft.com/office/drawing/2014/chart" uri="{C3380CC4-5D6E-409C-BE32-E72D297353CC}">
              <c16:uniqueId val="{00000083-0A08-4BE0-BA81-6380E375C194}"/>
            </c:ext>
          </c:extLst>
        </c:ser>
        <c:ser>
          <c:idx val="136"/>
          <c:order val="136"/>
          <c:tx>
            <c:strRef>
              <c:f>'DRE Sintético'!$A$144</c:f>
              <c:strCache>
                <c:ptCount val="1"/>
                <c:pt idx="0">
                  <c:v>7.1.1 Empréstimos obtidos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Sintético'!$B$144:$M$144</c:f>
            </c:numRef>
          </c:val>
          <c:smooth val="0"/>
          <c:extLst>
            <c:ext xmlns:c16="http://schemas.microsoft.com/office/drawing/2014/chart" uri="{C3380CC4-5D6E-409C-BE32-E72D297353CC}">
              <c16:uniqueId val="{00000084-0A08-4BE0-BA81-6380E375C194}"/>
            </c:ext>
          </c:extLst>
        </c:ser>
        <c:ser>
          <c:idx val="137"/>
          <c:order val="137"/>
          <c:tx>
            <c:strRef>
              <c:f>'DRE Sintético'!$A$145</c:f>
              <c:strCache>
                <c:ptCount val="1"/>
                <c:pt idx="0">
                  <c:v>7.1.2 Capitalização dos sócios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Sintético'!$B$145:$M$145</c:f>
            </c:numRef>
          </c:val>
          <c:smooth val="0"/>
          <c:extLst>
            <c:ext xmlns:c16="http://schemas.microsoft.com/office/drawing/2014/chart" uri="{C3380CC4-5D6E-409C-BE32-E72D297353CC}">
              <c16:uniqueId val="{00000085-0A08-4BE0-BA81-6380E375C194}"/>
            </c:ext>
          </c:extLst>
        </c:ser>
        <c:ser>
          <c:idx val="138"/>
          <c:order val="138"/>
          <c:tx>
            <c:strRef>
              <c:f>'DRE Sintético'!$A$146</c:f>
              <c:strCache>
                <c:ptCount val="1"/>
                <c:pt idx="0">
                  <c:v>7.1.3 Venda de equipamentos usados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Sintético'!$B$146:$M$146</c:f>
            </c:numRef>
          </c:val>
          <c:smooth val="0"/>
          <c:extLst>
            <c:ext xmlns:c16="http://schemas.microsoft.com/office/drawing/2014/chart" uri="{C3380CC4-5D6E-409C-BE32-E72D297353CC}">
              <c16:uniqueId val="{00000086-0A08-4BE0-BA81-6380E375C194}"/>
            </c:ext>
          </c:extLst>
        </c:ser>
        <c:ser>
          <c:idx val="139"/>
          <c:order val="139"/>
          <c:tx>
            <c:strRef>
              <c:f>'DRE Sintético'!$A$147</c:f>
              <c:strCache>
                <c:ptCount val="1"/>
                <c:pt idx="0">
                  <c:v>7.1.4 Antecipação de Recebíveis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Sintético'!$B$147:$M$147</c:f>
            </c:numRef>
          </c:val>
          <c:smooth val="0"/>
          <c:extLst>
            <c:ext xmlns:c16="http://schemas.microsoft.com/office/drawing/2014/chart" uri="{C3380CC4-5D6E-409C-BE32-E72D297353CC}">
              <c16:uniqueId val="{00000087-0A08-4BE0-BA81-6380E375C194}"/>
            </c:ext>
          </c:extLst>
        </c:ser>
        <c:ser>
          <c:idx val="140"/>
          <c:order val="140"/>
          <c:tx>
            <c:strRef>
              <c:f>'DRE Sintético'!$A$148</c:f>
              <c:strCache>
                <c:ptCount val="1"/>
                <c:pt idx="0">
                  <c:v>7.1.99 Outros entradas não operacionais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Sintético'!$B$148:$M$148</c:f>
            </c:numRef>
          </c:val>
          <c:smooth val="0"/>
          <c:extLst>
            <c:ext xmlns:c16="http://schemas.microsoft.com/office/drawing/2014/chart" uri="{C3380CC4-5D6E-409C-BE32-E72D297353CC}">
              <c16:uniqueId val="{00000088-0A08-4BE0-BA81-6380E375C194}"/>
            </c:ext>
          </c:extLst>
        </c:ser>
        <c:ser>
          <c:idx val="141"/>
          <c:order val="141"/>
          <c:tx>
            <c:strRef>
              <c:f>'DRE Sintético'!$A$149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Sintético'!$B$149:$M$149</c:f>
            </c:numRef>
          </c:val>
          <c:smooth val="0"/>
          <c:extLst>
            <c:ext xmlns:c16="http://schemas.microsoft.com/office/drawing/2014/chart" uri="{C3380CC4-5D6E-409C-BE32-E72D297353CC}">
              <c16:uniqueId val="{00000089-0A08-4BE0-BA81-6380E375C194}"/>
            </c:ext>
          </c:extLst>
        </c:ser>
        <c:ser>
          <c:idx val="142"/>
          <c:order val="142"/>
          <c:tx>
            <c:strRef>
              <c:f>'DRE Sintético'!$A$150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Sintético'!$B$150:$M$150</c:f>
            </c:numRef>
          </c:val>
          <c:smooth val="0"/>
          <c:extLst>
            <c:ext xmlns:c16="http://schemas.microsoft.com/office/drawing/2014/chart" uri="{C3380CC4-5D6E-409C-BE32-E72D297353CC}">
              <c16:uniqueId val="{0000008A-0A08-4BE0-BA81-6380E375C194}"/>
            </c:ext>
          </c:extLst>
        </c:ser>
        <c:ser>
          <c:idx val="143"/>
          <c:order val="143"/>
          <c:tx>
            <c:strRef>
              <c:f>'DRE Sintético'!$A$151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Sintético'!$B$151:$M$151</c:f>
            </c:numRef>
          </c:val>
          <c:smooth val="0"/>
          <c:extLst>
            <c:ext xmlns:c16="http://schemas.microsoft.com/office/drawing/2014/chart" uri="{C3380CC4-5D6E-409C-BE32-E72D297353CC}">
              <c16:uniqueId val="{0000008B-0A08-4BE0-BA81-6380E375C194}"/>
            </c:ext>
          </c:extLst>
        </c:ser>
        <c:ser>
          <c:idx val="144"/>
          <c:order val="144"/>
          <c:tx>
            <c:strRef>
              <c:f>'DRE Sintético'!$A$152</c:f>
              <c:strCache>
                <c:ptCount val="1"/>
                <c:pt idx="0">
                  <c:v>7.2 Saídas não Operacionais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Sintético'!$B$152:$M$152</c:f>
            </c:numRef>
          </c:val>
          <c:smooth val="0"/>
          <c:extLst>
            <c:ext xmlns:c16="http://schemas.microsoft.com/office/drawing/2014/chart" uri="{C3380CC4-5D6E-409C-BE32-E72D297353CC}">
              <c16:uniqueId val="{0000008C-0A08-4BE0-BA81-6380E375C194}"/>
            </c:ext>
          </c:extLst>
        </c:ser>
        <c:ser>
          <c:idx val="145"/>
          <c:order val="145"/>
          <c:tx>
            <c:strRef>
              <c:f>'DRE Sintético'!$A$153</c:f>
              <c:strCache>
                <c:ptCount val="1"/>
                <c:pt idx="0">
                  <c:v>7.2.1 Pagamento de Empréstimos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Sintético'!$B$153:$M$153</c:f>
            </c:numRef>
          </c:val>
          <c:smooth val="0"/>
          <c:extLst>
            <c:ext xmlns:c16="http://schemas.microsoft.com/office/drawing/2014/chart" uri="{C3380CC4-5D6E-409C-BE32-E72D297353CC}">
              <c16:uniqueId val="{0000008D-0A08-4BE0-BA81-6380E375C194}"/>
            </c:ext>
          </c:extLst>
        </c:ser>
        <c:ser>
          <c:idx val="146"/>
          <c:order val="146"/>
          <c:tx>
            <c:strRef>
              <c:f>'DRE Sintético'!$A$154</c:f>
              <c:strCache>
                <c:ptCount val="1"/>
                <c:pt idx="0">
                  <c:v>7.2.2 Juros Bancários e por Atraso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Sintético'!$B$154:$M$154</c:f>
            </c:numRef>
          </c:val>
          <c:smooth val="0"/>
          <c:extLst>
            <c:ext xmlns:c16="http://schemas.microsoft.com/office/drawing/2014/chart" uri="{C3380CC4-5D6E-409C-BE32-E72D297353CC}">
              <c16:uniqueId val="{0000008E-0A08-4BE0-BA81-6380E375C194}"/>
            </c:ext>
          </c:extLst>
        </c:ser>
        <c:ser>
          <c:idx val="147"/>
          <c:order val="147"/>
          <c:tx>
            <c:strRef>
              <c:f>'DRE Sintético'!$A$155</c:f>
              <c:strCache>
                <c:ptCount val="1"/>
                <c:pt idx="0">
                  <c:v>7.2.3 Pagamento de dívidas passadas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Sintético'!$B$155:$M$155</c:f>
            </c:numRef>
          </c:val>
          <c:smooth val="0"/>
          <c:extLst>
            <c:ext xmlns:c16="http://schemas.microsoft.com/office/drawing/2014/chart" uri="{C3380CC4-5D6E-409C-BE32-E72D297353CC}">
              <c16:uniqueId val="{0000008F-0A08-4BE0-BA81-6380E375C194}"/>
            </c:ext>
          </c:extLst>
        </c:ser>
        <c:ser>
          <c:idx val="148"/>
          <c:order val="148"/>
          <c:tx>
            <c:strRef>
              <c:f>'DRE Sintético'!$A$156</c:f>
              <c:strCache>
                <c:ptCount val="1"/>
                <c:pt idx="0">
                  <c:v>7.2.4 Parcelamento de Impostos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Sintético'!$B$156:$M$156</c:f>
            </c:numRef>
          </c:val>
          <c:smooth val="0"/>
          <c:extLst>
            <c:ext xmlns:c16="http://schemas.microsoft.com/office/drawing/2014/chart" uri="{C3380CC4-5D6E-409C-BE32-E72D297353CC}">
              <c16:uniqueId val="{00000090-0A08-4BE0-BA81-6380E375C194}"/>
            </c:ext>
          </c:extLst>
        </c:ser>
        <c:ser>
          <c:idx val="149"/>
          <c:order val="149"/>
          <c:tx>
            <c:strRef>
              <c:f>'DRE Sintético'!$A$157</c:f>
              <c:strCache>
                <c:ptCount val="1"/>
                <c:pt idx="0">
                  <c:v>7.2.5 Distribuição de Lucros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Sintético'!$B$157:$M$157</c:f>
            </c:numRef>
          </c:val>
          <c:smooth val="0"/>
          <c:extLst>
            <c:ext xmlns:c16="http://schemas.microsoft.com/office/drawing/2014/chart" uri="{C3380CC4-5D6E-409C-BE32-E72D297353CC}">
              <c16:uniqueId val="{00000091-0A08-4BE0-BA81-6380E375C194}"/>
            </c:ext>
          </c:extLst>
        </c:ser>
        <c:ser>
          <c:idx val="150"/>
          <c:order val="150"/>
          <c:tx>
            <c:strRef>
              <c:f>'DRE Sintético'!$A$158</c:f>
              <c:strCache>
                <c:ptCount val="1"/>
                <c:pt idx="0">
                  <c:v>7.2.6 Pgto Juros/Taxas/Impostos de Antecipação de Recebíveis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Sintético'!$B$158:$M$158</c:f>
            </c:numRef>
          </c:val>
          <c:smooth val="0"/>
          <c:extLst>
            <c:ext xmlns:c16="http://schemas.microsoft.com/office/drawing/2014/chart" uri="{C3380CC4-5D6E-409C-BE32-E72D297353CC}">
              <c16:uniqueId val="{00000092-0A08-4BE0-BA81-6380E375C194}"/>
            </c:ext>
          </c:extLst>
        </c:ser>
        <c:ser>
          <c:idx val="151"/>
          <c:order val="151"/>
          <c:tx>
            <c:strRef>
              <c:f>'DRE Sintético'!$A$159</c:f>
              <c:strCache>
                <c:ptCount val="1"/>
                <c:pt idx="0">
                  <c:v>7.2.99 Outras Saidas Não Operacionais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Sintético'!$B$159:$M$159</c:f>
            </c:numRef>
          </c:val>
          <c:smooth val="0"/>
          <c:extLst>
            <c:ext xmlns:c16="http://schemas.microsoft.com/office/drawing/2014/chart" uri="{C3380CC4-5D6E-409C-BE32-E72D297353CC}">
              <c16:uniqueId val="{00000093-0A08-4BE0-BA81-6380E375C194}"/>
            </c:ext>
          </c:extLst>
        </c:ser>
        <c:ser>
          <c:idx val="152"/>
          <c:order val="152"/>
          <c:tx>
            <c:strRef>
              <c:f>'DRE Sintético'!$A$160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Sintético'!$B$160:$M$160</c:f>
            </c:numRef>
          </c:val>
          <c:smooth val="0"/>
          <c:extLst>
            <c:ext xmlns:c16="http://schemas.microsoft.com/office/drawing/2014/chart" uri="{C3380CC4-5D6E-409C-BE32-E72D297353CC}">
              <c16:uniqueId val="{00000094-0A08-4BE0-BA81-6380E375C194}"/>
            </c:ext>
          </c:extLst>
        </c:ser>
        <c:ser>
          <c:idx val="153"/>
          <c:order val="153"/>
          <c:tx>
            <c:strRef>
              <c:f>'DRE Sintético'!$A$161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Sintético'!$B$161:$M$161</c:f>
            </c:numRef>
          </c:val>
          <c:smooth val="0"/>
          <c:extLst>
            <c:ext xmlns:c16="http://schemas.microsoft.com/office/drawing/2014/chart" uri="{C3380CC4-5D6E-409C-BE32-E72D297353CC}">
              <c16:uniqueId val="{00000095-0A08-4BE0-BA81-6380E375C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575328"/>
        <c:axId val="804346944"/>
        <c:extLst>
          <c:ext xmlns:c15="http://schemas.microsoft.com/office/drawing/2012/chart" uri="{02D57815-91ED-43cb-92C2-25804820EDAC}">
            <c15:filteredLineSeries>
              <c15:ser>
                <c:idx val="42"/>
                <c:order val="42"/>
                <c:tx>
                  <c:strRef>
                    <c:extLst>
                      <c:ext uri="{02D57815-91ED-43cb-92C2-25804820EDAC}">
                        <c15:formulaRef>
                          <c15:sqref>'DRE Sintético'!$A$50</c15:sqref>
                        </c15:formulaRef>
                      </c:ext>
                    </c:extLst>
                    <c:strCache>
                      <c:ptCount val="1"/>
                      <c:pt idx="0">
                        <c:v>Margem de Contribuição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</a:schemeClr>
                    </a:solidFill>
                    <a:ln w="9525">
                      <a:solidFill>
                        <a:schemeClr val="accent1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'DRE Sintético'!$B$6:$M$6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'DRE Sintético'!$B$50:$M$50</c15:sqref>
                        </c15:formulaRef>
                      </c:ext>
                    </c:extLst>
                    <c:numCache>
                      <c:formatCode>"R$"#,##0.00_);[Red]\("R$"#,##0.00\)</c:formatCode>
                      <c:ptCount val="12"/>
                      <c:pt idx="0">
                        <c:v>0</c:v>
                      </c:pt>
                      <c:pt idx="1">
                        <c:v>1000491000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96-0A08-4BE0-BA81-6380E375C194}"/>
                  </c:ext>
                </c:extLst>
              </c15:ser>
            </c15:filteredLineSeries>
            <c15:filteredLineSeries>
              <c15:ser>
                <c:idx val="103"/>
                <c:order val="10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Sintético'!$A$111</c15:sqref>
                        </c15:formulaRef>
                      </c:ext>
                    </c:extLst>
                    <c:strCache>
                      <c:ptCount val="1"/>
                      <c:pt idx="0">
                        <c:v>Lucro Operacional Antes dos Investimentos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  <a:lumOff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  <a:lumOff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Sintético'!$B$6:$M$6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Sintético'!$B$111:$M$111</c15:sqref>
                        </c15:formulaRef>
                      </c:ext>
                    </c:extLst>
                    <c:numCache>
                      <c:formatCode>"R$"#,##0.00_);[Red]\("R$"#,##0.00\)</c:formatCode>
                      <c:ptCount val="12"/>
                      <c:pt idx="0">
                        <c:v>0</c:v>
                      </c:pt>
                      <c:pt idx="1">
                        <c:v>1000454000</c:v>
                      </c:pt>
                      <c:pt idx="2">
                        <c:v>-2000</c:v>
                      </c:pt>
                      <c:pt idx="3">
                        <c:v>-1000</c:v>
                      </c:pt>
                      <c:pt idx="4">
                        <c:v>-1000</c:v>
                      </c:pt>
                      <c:pt idx="5">
                        <c:v>-1000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7-0A08-4BE0-BA81-6380E375C194}"/>
                  </c:ext>
                </c:extLst>
              </c15:ser>
            </c15:filteredLineSeries>
            <c15:filteredLineSeries>
              <c15:ser>
                <c:idx val="132"/>
                <c:order val="1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Sintético'!$A$140</c15:sqref>
                        </c15:formulaRef>
                      </c:ext>
                    </c:extLst>
                    <c:strCache>
                      <c:ptCount val="1"/>
                      <c:pt idx="0">
                        <c:v>Lucro Operacional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Sintético'!$B$6:$M$6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Sintético'!$B$140:$M$140</c15:sqref>
                        </c15:formulaRef>
                      </c:ext>
                    </c:extLst>
                    <c:numCache>
                      <c:formatCode>"R$"#,##0.00_);[Red]\("R$"#,##0.00\)</c:formatCode>
                      <c:ptCount val="12"/>
                      <c:pt idx="0">
                        <c:v>0</c:v>
                      </c:pt>
                      <c:pt idx="1">
                        <c:v>1000439000</c:v>
                      </c:pt>
                      <c:pt idx="2">
                        <c:v>-2000</c:v>
                      </c:pt>
                      <c:pt idx="3">
                        <c:v>-1000</c:v>
                      </c:pt>
                      <c:pt idx="4">
                        <c:v>-1000</c:v>
                      </c:pt>
                      <c:pt idx="5">
                        <c:v>-1000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9-0A08-4BE0-BA81-6380E375C194}"/>
                  </c:ext>
                </c:extLst>
              </c15:ser>
            </c15:filteredLineSeries>
            <c15:filteredLineSeries>
              <c15:ser>
                <c:idx val="154"/>
                <c:order val="1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Sintético'!$A$162</c15:sqref>
                        </c15:formulaRef>
                      </c:ext>
                    </c:extLst>
                    <c:strCache>
                      <c:ptCount val="1"/>
                      <c:pt idx="0">
                        <c:v>Resultado Liquido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7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70000"/>
                      </a:schemeClr>
                    </a:solidFill>
                    <a:ln w="9525">
                      <a:solidFill>
                        <a:schemeClr val="accent5">
                          <a:lumMod val="7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Sintético'!$B$6:$M$6</c15:sqref>
                        </c15:formulaRef>
                      </c:ext>
                    </c:extLst>
                    <c:strCache>
                      <c:ptCount val="12"/>
                      <c:pt idx="0">
                        <c:v>JAN</c:v>
                      </c:pt>
                      <c:pt idx="1">
                        <c:v>FEV</c:v>
                      </c:pt>
                      <c:pt idx="2">
                        <c:v>MAR</c:v>
                      </c:pt>
                      <c:pt idx="3">
                        <c:v>ABR</c:v>
                      </c:pt>
                      <c:pt idx="4">
                        <c:v>MAI</c:v>
                      </c:pt>
                      <c:pt idx="5">
                        <c:v>JUN</c:v>
                      </c:pt>
                      <c:pt idx="6">
                        <c:v>JUL</c:v>
                      </c:pt>
                      <c:pt idx="7">
                        <c:v>AGO</c:v>
                      </c:pt>
                      <c:pt idx="8">
                        <c:v>SET</c:v>
                      </c:pt>
                      <c:pt idx="9">
                        <c:v>OUT</c:v>
                      </c:pt>
                      <c:pt idx="10">
                        <c:v>NOV</c:v>
                      </c:pt>
                      <c:pt idx="11">
                        <c:v>DEZ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'DRE Sintético'!$B$162:$M$162</c15:sqref>
                        </c15:formulaRef>
                      </c:ext>
                    </c:extLst>
                    <c:numCache>
                      <c:formatCode>"R$"#,##0.00_);[Red]\("R$"#,##0.00\)</c:formatCode>
                      <c:ptCount val="12"/>
                      <c:pt idx="0">
                        <c:v>0</c:v>
                      </c:pt>
                      <c:pt idx="1">
                        <c:v>1500834000</c:v>
                      </c:pt>
                      <c:pt idx="2">
                        <c:v>-2000</c:v>
                      </c:pt>
                      <c:pt idx="3">
                        <c:v>-1000</c:v>
                      </c:pt>
                      <c:pt idx="4">
                        <c:v>-1000</c:v>
                      </c:pt>
                      <c:pt idx="5">
                        <c:v>-1000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9A-0A08-4BE0-BA81-6380E375C194}"/>
                  </c:ext>
                </c:extLst>
              </c15:ser>
            </c15:filteredLineSeries>
          </c:ext>
        </c:extLst>
      </c:lineChart>
      <c:catAx>
        <c:axId val="60057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04346944"/>
        <c:crosses val="autoZero"/>
        <c:auto val="1"/>
        <c:lblAlgn val="ctr"/>
        <c:lblOffset val="100"/>
        <c:noMultiLvlLbl val="0"/>
      </c:catAx>
      <c:valAx>
        <c:axId val="8043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57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92174784488192"/>
          <c:y val="0.80108618498159412"/>
          <c:w val="0.73958578556520027"/>
          <c:h val="0.194075504084845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Gráfico Análise</a:t>
            </a:r>
            <a:r>
              <a:rPr lang="pt-BR" b="1" baseline="0"/>
              <a:t> de Lucro Operacional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'DRE Sintético'!$A$111</c:f>
              <c:strCache>
                <c:ptCount val="1"/>
                <c:pt idx="0">
                  <c:v>Lucro Operacional Antes dos Investimentos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Sintético'!$B$111:$M$111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1000454000</c:v>
                </c:pt>
                <c:pt idx="2">
                  <c:v>-2000</c:v>
                </c:pt>
                <c:pt idx="3">
                  <c:v>-1000</c:v>
                </c:pt>
                <c:pt idx="4">
                  <c:v>-1000</c:v>
                </c:pt>
                <c:pt idx="5">
                  <c:v>-1000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C4-4E81-A36A-964EAD9C3EBC}"/>
            </c:ext>
          </c:extLst>
        </c:ser>
        <c:ser>
          <c:idx val="1"/>
          <c:order val="1"/>
          <c:tx>
            <c:strRef>
              <c:f>'DRE Sintético'!$A$112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Sintético'!$B$112:$M$112</c:f>
            </c:numRef>
          </c:val>
          <c:smooth val="0"/>
          <c:extLst>
            <c:ext xmlns:c16="http://schemas.microsoft.com/office/drawing/2014/chart" uri="{C3380CC4-5D6E-409C-BE32-E72D297353CC}">
              <c16:uniqueId val="{00000001-E3C4-4E81-A36A-964EAD9C3EBC}"/>
            </c:ext>
          </c:extLst>
        </c:ser>
        <c:ser>
          <c:idx val="4"/>
          <c:order val="2"/>
          <c:tx>
            <c:strRef>
              <c:f>'DRE Sintético'!$A$115</c:f>
              <c:strCache>
                <c:ptCount val="1"/>
                <c:pt idx="0">
                  <c:v>6.1.1 Papelaria (folder, cartão visitas, etc.)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Sintético'!$B$115:$M$115</c:f>
            </c:numRef>
          </c:val>
          <c:smooth val="0"/>
          <c:extLst>
            <c:ext xmlns:c16="http://schemas.microsoft.com/office/drawing/2014/chart" uri="{C3380CC4-5D6E-409C-BE32-E72D297353CC}">
              <c16:uniqueId val="{00000002-E3C4-4E81-A36A-964EAD9C3EBC}"/>
            </c:ext>
          </c:extLst>
        </c:ser>
        <c:ser>
          <c:idx val="5"/>
          <c:order val="3"/>
          <c:tx>
            <c:strRef>
              <c:f>'DRE Sintético'!$A$116</c:f>
              <c:strCache>
                <c:ptCount val="1"/>
                <c:pt idx="0">
                  <c:v>6.1.2 Site / internet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Sintético'!$B$116:$M$116</c:f>
            </c:numRef>
          </c:val>
          <c:smooth val="0"/>
          <c:extLst>
            <c:ext xmlns:c16="http://schemas.microsoft.com/office/drawing/2014/chart" uri="{C3380CC4-5D6E-409C-BE32-E72D297353CC}">
              <c16:uniqueId val="{00000003-E3C4-4E81-A36A-964EAD9C3EBC}"/>
            </c:ext>
          </c:extLst>
        </c:ser>
        <c:ser>
          <c:idx val="6"/>
          <c:order val="4"/>
          <c:tx>
            <c:strRef>
              <c:f>'DRE Sintético'!$A$117</c:f>
              <c:strCache>
                <c:ptCount val="1"/>
                <c:pt idx="0">
                  <c:v>6.1.3 Mídias/ Propaganda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Sintético'!$B$117:$M$117</c:f>
            </c:numRef>
          </c:val>
          <c:smooth val="0"/>
          <c:extLst>
            <c:ext xmlns:c16="http://schemas.microsoft.com/office/drawing/2014/chart" uri="{C3380CC4-5D6E-409C-BE32-E72D297353CC}">
              <c16:uniqueId val="{00000004-E3C4-4E81-A36A-964EAD9C3EBC}"/>
            </c:ext>
          </c:extLst>
        </c:ser>
        <c:ser>
          <c:idx val="7"/>
          <c:order val="5"/>
          <c:tx>
            <c:strRef>
              <c:f>'DRE Sintético'!$A$118</c:f>
              <c:strCache>
                <c:ptCount val="1"/>
                <c:pt idx="0">
                  <c:v>6.1.4 Realização Eventos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Sintético'!$B$118:$M$118</c:f>
            </c:numRef>
          </c:val>
          <c:smooth val="0"/>
          <c:extLst>
            <c:ext xmlns:c16="http://schemas.microsoft.com/office/drawing/2014/chart" uri="{C3380CC4-5D6E-409C-BE32-E72D297353CC}">
              <c16:uniqueId val="{00000005-E3C4-4E81-A36A-964EAD9C3EBC}"/>
            </c:ext>
          </c:extLst>
        </c:ser>
        <c:ser>
          <c:idx val="8"/>
          <c:order val="6"/>
          <c:tx>
            <c:strRef>
              <c:f>'DRE Sintético'!$A$119</c:f>
              <c:strCache>
                <c:ptCount val="1"/>
                <c:pt idx="0">
                  <c:v>6.1.5 Prestadores de serviços de marketing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Sintético'!$B$119:$M$119</c:f>
            </c:numRef>
          </c:val>
          <c:smooth val="0"/>
          <c:extLst>
            <c:ext xmlns:c16="http://schemas.microsoft.com/office/drawing/2014/chart" uri="{C3380CC4-5D6E-409C-BE32-E72D297353CC}">
              <c16:uniqueId val="{00000006-E3C4-4E81-A36A-964EAD9C3EBC}"/>
            </c:ext>
          </c:extLst>
        </c:ser>
        <c:ser>
          <c:idx val="9"/>
          <c:order val="7"/>
          <c:tx>
            <c:strRef>
              <c:f>'DRE Sintético'!$A$120</c:f>
              <c:strCache>
                <c:ptCount val="1"/>
                <c:pt idx="0">
                  <c:v>6.1.99 Outros investimentos em marketing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Sintético'!$B$120:$M$120</c:f>
            </c:numRef>
          </c:val>
          <c:smooth val="0"/>
          <c:extLst>
            <c:ext xmlns:c16="http://schemas.microsoft.com/office/drawing/2014/chart" uri="{C3380CC4-5D6E-409C-BE32-E72D297353CC}">
              <c16:uniqueId val="{00000007-E3C4-4E81-A36A-964EAD9C3EBC}"/>
            </c:ext>
          </c:extLst>
        </c:ser>
        <c:ser>
          <c:idx val="10"/>
          <c:order val="8"/>
          <c:tx>
            <c:strRef>
              <c:f>'DRE Sintético'!$A$121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Sintético'!$B$121:$M$121</c:f>
            </c:numRef>
          </c:val>
          <c:smooth val="0"/>
          <c:extLst>
            <c:ext xmlns:c16="http://schemas.microsoft.com/office/drawing/2014/chart" uri="{C3380CC4-5D6E-409C-BE32-E72D297353CC}">
              <c16:uniqueId val="{00000008-E3C4-4E81-A36A-964EAD9C3EBC}"/>
            </c:ext>
          </c:extLst>
        </c:ser>
        <c:ser>
          <c:idx val="11"/>
          <c:order val="9"/>
          <c:tx>
            <c:strRef>
              <c:f>'DRE Sintético'!$A$122</c:f>
              <c:strCache>
                <c:ptCount val="1"/>
                <c:pt idx="0">
                  <c:v>6.2 Investimentos em Bens Materiais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Sintético'!$B$122:$M$122</c:f>
            </c:numRef>
          </c:val>
          <c:smooth val="0"/>
          <c:extLst>
            <c:ext xmlns:c16="http://schemas.microsoft.com/office/drawing/2014/chart" uri="{C3380CC4-5D6E-409C-BE32-E72D297353CC}">
              <c16:uniqueId val="{00000009-E3C4-4E81-A36A-964EAD9C3EBC}"/>
            </c:ext>
          </c:extLst>
        </c:ser>
        <c:ser>
          <c:idx val="12"/>
          <c:order val="10"/>
          <c:tx>
            <c:strRef>
              <c:f>'DRE Sintético'!$A$123</c:f>
              <c:strCache>
                <c:ptCount val="1"/>
                <c:pt idx="0">
                  <c:v>6.2.1 Compra de Equipamentos de Informárica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Sintético'!$B$123:$M$123</c:f>
            </c:numRef>
          </c:val>
          <c:smooth val="0"/>
          <c:extLst>
            <c:ext xmlns:c16="http://schemas.microsoft.com/office/drawing/2014/chart" uri="{C3380CC4-5D6E-409C-BE32-E72D297353CC}">
              <c16:uniqueId val="{0000000A-E3C4-4E81-A36A-964EAD9C3EBC}"/>
            </c:ext>
          </c:extLst>
        </c:ser>
        <c:ser>
          <c:idx val="13"/>
          <c:order val="11"/>
          <c:tx>
            <c:strRef>
              <c:f>'DRE Sintético'!$A$124</c:f>
              <c:strCache>
                <c:ptCount val="1"/>
                <c:pt idx="0">
                  <c:v>6.2.2 Reformas / Estrutura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Sintético'!$B$124:$M$124</c:f>
            </c:numRef>
          </c:val>
          <c:smooth val="0"/>
          <c:extLst>
            <c:ext xmlns:c16="http://schemas.microsoft.com/office/drawing/2014/chart" uri="{C3380CC4-5D6E-409C-BE32-E72D297353CC}">
              <c16:uniqueId val="{0000000B-E3C4-4E81-A36A-964EAD9C3EBC}"/>
            </c:ext>
          </c:extLst>
        </c:ser>
        <c:ser>
          <c:idx val="14"/>
          <c:order val="12"/>
          <c:tx>
            <c:strRef>
              <c:f>'DRE Sintético'!$A$125</c:f>
              <c:strCache>
                <c:ptCount val="1"/>
                <c:pt idx="0">
                  <c:v>6.2.3 Mobiliário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Sintético'!$B$125:$M$125</c:f>
            </c:numRef>
          </c:val>
          <c:smooth val="0"/>
          <c:extLst>
            <c:ext xmlns:c16="http://schemas.microsoft.com/office/drawing/2014/chart" uri="{C3380CC4-5D6E-409C-BE32-E72D297353CC}">
              <c16:uniqueId val="{0000000C-E3C4-4E81-A36A-964EAD9C3EBC}"/>
            </c:ext>
          </c:extLst>
        </c:ser>
        <c:ser>
          <c:idx val="15"/>
          <c:order val="13"/>
          <c:tx>
            <c:strRef>
              <c:f>'DRE Sintético'!$A$126</c:f>
              <c:strCache>
                <c:ptCount val="1"/>
                <c:pt idx="0">
                  <c:v>6.2.99 Outros Investimentos em Bens Materiais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Sintético'!$B$126:$M$126</c:f>
            </c:numRef>
          </c:val>
          <c:smooth val="0"/>
          <c:extLst>
            <c:ext xmlns:c16="http://schemas.microsoft.com/office/drawing/2014/chart" uri="{C3380CC4-5D6E-409C-BE32-E72D297353CC}">
              <c16:uniqueId val="{0000000D-E3C4-4E81-A36A-964EAD9C3EBC}"/>
            </c:ext>
          </c:extLst>
        </c:ser>
        <c:ser>
          <c:idx val="16"/>
          <c:order val="14"/>
          <c:tx>
            <c:strRef>
              <c:f>'DRE Sintético'!$A$127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Sintético'!$B$127:$M$127</c:f>
            </c:numRef>
          </c:val>
          <c:smooth val="0"/>
          <c:extLst>
            <c:ext xmlns:c16="http://schemas.microsoft.com/office/drawing/2014/chart" uri="{C3380CC4-5D6E-409C-BE32-E72D297353CC}">
              <c16:uniqueId val="{0000000E-E3C4-4E81-A36A-964EAD9C3EBC}"/>
            </c:ext>
          </c:extLst>
        </c:ser>
        <c:ser>
          <c:idx val="17"/>
          <c:order val="15"/>
          <c:tx>
            <c:strRef>
              <c:f>'DRE Sintético'!$A$128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Sintético'!$B$128:$M$128</c:f>
            </c:numRef>
          </c:val>
          <c:smooth val="0"/>
          <c:extLst>
            <c:ext xmlns:c16="http://schemas.microsoft.com/office/drawing/2014/chart" uri="{C3380CC4-5D6E-409C-BE32-E72D297353CC}">
              <c16:uniqueId val="{0000000F-E3C4-4E81-A36A-964EAD9C3EBC}"/>
            </c:ext>
          </c:extLst>
        </c:ser>
        <c:ser>
          <c:idx val="18"/>
          <c:order val="16"/>
          <c:tx>
            <c:strRef>
              <c:f>'DRE Sintético'!$A$129</c:f>
              <c:strCache>
                <c:ptCount val="1"/>
                <c:pt idx="0">
                  <c:v>6.3 Investimentos em Desenvolvimento Empresarial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Sintético'!$B$129:$M$129</c:f>
            </c:numRef>
          </c:val>
          <c:smooth val="0"/>
          <c:extLst>
            <c:ext xmlns:c16="http://schemas.microsoft.com/office/drawing/2014/chart" uri="{C3380CC4-5D6E-409C-BE32-E72D297353CC}">
              <c16:uniqueId val="{00000010-E3C4-4E81-A36A-964EAD9C3EBC}"/>
            </c:ext>
          </c:extLst>
        </c:ser>
        <c:ser>
          <c:idx val="19"/>
          <c:order val="17"/>
          <c:tx>
            <c:strRef>
              <c:f>'DRE Sintético'!$A$130</c:f>
              <c:strCache>
                <c:ptCount val="1"/>
                <c:pt idx="0">
                  <c:v>6.3.1 Consultoria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Sintético'!$B$130:$M$130</c:f>
            </c:numRef>
          </c:val>
          <c:smooth val="0"/>
          <c:extLst>
            <c:ext xmlns:c16="http://schemas.microsoft.com/office/drawing/2014/chart" uri="{C3380CC4-5D6E-409C-BE32-E72D297353CC}">
              <c16:uniqueId val="{00000011-E3C4-4E81-A36A-964EAD9C3EBC}"/>
            </c:ext>
          </c:extLst>
        </c:ser>
        <c:ser>
          <c:idx val="20"/>
          <c:order val="18"/>
          <c:tx>
            <c:strRef>
              <c:f>'DRE Sintético'!$A$131</c:f>
              <c:strCache>
                <c:ptCount val="1"/>
                <c:pt idx="0">
                  <c:v>6.3.2 Treinamentos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Sintético'!$B$131:$M$131</c:f>
            </c:numRef>
          </c:val>
          <c:smooth val="0"/>
          <c:extLst>
            <c:ext xmlns:c16="http://schemas.microsoft.com/office/drawing/2014/chart" uri="{C3380CC4-5D6E-409C-BE32-E72D297353CC}">
              <c16:uniqueId val="{00000012-E3C4-4E81-A36A-964EAD9C3EBC}"/>
            </c:ext>
          </c:extLst>
        </c:ser>
        <c:ser>
          <c:idx val="21"/>
          <c:order val="19"/>
          <c:tx>
            <c:strRef>
              <c:f>'DRE Sintético'!$A$132</c:f>
              <c:strCache>
                <c:ptCount val="1"/>
                <c:pt idx="0">
                  <c:v>6.3.99 Outros investimentos desenv. empresarial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Sintético'!$B$132:$M$132</c:f>
            </c:numRef>
          </c:val>
          <c:smooth val="0"/>
          <c:extLst>
            <c:ext xmlns:c16="http://schemas.microsoft.com/office/drawing/2014/chart" uri="{C3380CC4-5D6E-409C-BE32-E72D297353CC}">
              <c16:uniqueId val="{00000013-E3C4-4E81-A36A-964EAD9C3EBC}"/>
            </c:ext>
          </c:extLst>
        </c:ser>
        <c:ser>
          <c:idx val="22"/>
          <c:order val="20"/>
          <c:tx>
            <c:strRef>
              <c:f>'DRE Sintético'!$A$133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Sintético'!$B$133:$M$133</c:f>
            </c:numRef>
          </c:val>
          <c:smooth val="0"/>
          <c:extLst>
            <c:ext xmlns:c16="http://schemas.microsoft.com/office/drawing/2014/chart" uri="{C3380CC4-5D6E-409C-BE32-E72D297353CC}">
              <c16:uniqueId val="{00000014-E3C4-4E81-A36A-964EAD9C3EBC}"/>
            </c:ext>
          </c:extLst>
        </c:ser>
        <c:ser>
          <c:idx val="23"/>
          <c:order val="21"/>
          <c:tx>
            <c:strRef>
              <c:f>'DRE Sintético'!$A$134</c:f>
              <c:strCache>
                <c:ptCount val="1"/>
                <c:pt idx="0">
                  <c:v>6.4 Outros Investimentos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Sintético'!$B$134:$M$134</c:f>
            </c:numRef>
          </c:val>
          <c:smooth val="0"/>
          <c:extLst>
            <c:ext xmlns:c16="http://schemas.microsoft.com/office/drawing/2014/chart" uri="{C3380CC4-5D6E-409C-BE32-E72D297353CC}">
              <c16:uniqueId val="{00000015-E3C4-4E81-A36A-964EAD9C3EBC}"/>
            </c:ext>
          </c:extLst>
        </c:ser>
        <c:ser>
          <c:idx val="24"/>
          <c:order val="22"/>
          <c:tx>
            <c:strRef>
              <c:f>'DRE Sintético'!$A$135</c:f>
              <c:strCache>
                <c:ptCount val="1"/>
                <c:pt idx="0">
                  <c:v>6.4.1 Aquisição de Franquias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Sintético'!$B$135:$M$135</c:f>
            </c:numRef>
          </c:val>
          <c:smooth val="0"/>
          <c:extLst>
            <c:ext xmlns:c16="http://schemas.microsoft.com/office/drawing/2014/chart" uri="{C3380CC4-5D6E-409C-BE32-E72D297353CC}">
              <c16:uniqueId val="{00000016-E3C4-4E81-A36A-964EAD9C3EBC}"/>
            </c:ext>
          </c:extLst>
        </c:ser>
        <c:ser>
          <c:idx val="25"/>
          <c:order val="23"/>
          <c:tx>
            <c:strRef>
              <c:f>'DRE Sintético'!$A$136</c:f>
              <c:strCache>
                <c:ptCount val="1"/>
                <c:pt idx="0">
                  <c:v>6.4.2 Consórcios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Sintético'!$B$136:$M$136</c:f>
            </c:numRef>
          </c:val>
          <c:smooth val="0"/>
          <c:extLst>
            <c:ext xmlns:c16="http://schemas.microsoft.com/office/drawing/2014/chart" uri="{C3380CC4-5D6E-409C-BE32-E72D297353CC}">
              <c16:uniqueId val="{00000017-E3C4-4E81-A36A-964EAD9C3EBC}"/>
            </c:ext>
          </c:extLst>
        </c:ser>
        <c:ser>
          <c:idx val="26"/>
          <c:order val="24"/>
          <c:tx>
            <c:strRef>
              <c:f>'DRE Sintético'!$A$137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Sintético'!$B$137:$M$137</c:f>
            </c:numRef>
          </c:val>
          <c:smooth val="0"/>
          <c:extLst>
            <c:ext xmlns:c16="http://schemas.microsoft.com/office/drawing/2014/chart" uri="{C3380CC4-5D6E-409C-BE32-E72D297353CC}">
              <c16:uniqueId val="{00000018-E3C4-4E81-A36A-964EAD9C3EBC}"/>
            </c:ext>
          </c:extLst>
        </c:ser>
        <c:ser>
          <c:idx val="27"/>
          <c:order val="25"/>
          <c:tx>
            <c:strRef>
              <c:f>'DRE Sintético'!$A$138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Sintético'!$B$138:$M$138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19-E3C4-4E81-A36A-964EAD9C3EBC}"/>
            </c:ext>
          </c:extLst>
        </c:ser>
        <c:ser>
          <c:idx val="28"/>
          <c:order val="26"/>
          <c:tx>
            <c:strRef>
              <c:f>'DRE Sintético'!$A$139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Sintético'!$B$139:$M$139</c:f>
            </c:numRef>
          </c:val>
          <c:smooth val="0"/>
          <c:extLst>
            <c:ext xmlns:c16="http://schemas.microsoft.com/office/drawing/2014/chart" uri="{C3380CC4-5D6E-409C-BE32-E72D297353CC}">
              <c16:uniqueId val="{0000001A-E3C4-4E81-A36A-964EAD9C3EBC}"/>
            </c:ext>
          </c:extLst>
        </c:ser>
        <c:ser>
          <c:idx val="29"/>
          <c:order val="27"/>
          <c:tx>
            <c:strRef>
              <c:f>'DRE Sintético'!$A$140</c:f>
              <c:strCache>
                <c:ptCount val="1"/>
                <c:pt idx="0">
                  <c:v>Lucro Operacional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Sintético'!$B$140:$M$140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1000439000</c:v>
                </c:pt>
                <c:pt idx="2">
                  <c:v>-2000</c:v>
                </c:pt>
                <c:pt idx="3">
                  <c:v>-1000</c:v>
                </c:pt>
                <c:pt idx="4">
                  <c:v>-1000</c:v>
                </c:pt>
                <c:pt idx="5">
                  <c:v>-1000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E3C4-4E81-A36A-964EAD9C3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26112"/>
        <c:axId val="727127752"/>
      </c:lineChart>
      <c:catAx>
        <c:axId val="72712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7127752"/>
        <c:crosses val="autoZero"/>
        <c:auto val="1"/>
        <c:lblAlgn val="ctr"/>
        <c:lblOffset val="100"/>
        <c:noMultiLvlLbl val="0"/>
      </c:catAx>
      <c:valAx>
        <c:axId val="72712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2712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'DRE Sintético'!$A$162</c:f>
              <c:strCache>
                <c:ptCount val="1"/>
                <c:pt idx="0">
                  <c:v>Resultado Liquido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Sintético'!$B$162:$M$162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1500834000</c:v>
                </c:pt>
                <c:pt idx="2">
                  <c:v>-2000</c:v>
                </c:pt>
                <c:pt idx="3">
                  <c:v>-1000</c:v>
                </c:pt>
                <c:pt idx="4">
                  <c:v>-1000</c:v>
                </c:pt>
                <c:pt idx="5">
                  <c:v>-1000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1D-46B7-A59B-276EA4AAE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0710448"/>
        <c:axId val="870705528"/>
      </c:lineChart>
      <c:catAx>
        <c:axId val="87071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0705528"/>
        <c:crosses val="autoZero"/>
        <c:auto val="1"/>
        <c:lblAlgn val="ctr"/>
        <c:lblOffset val="100"/>
        <c:noMultiLvlLbl val="0"/>
      </c:catAx>
      <c:valAx>
        <c:axId val="870705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071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'DRE Sintético'!$A$50</c:f>
              <c:strCache>
                <c:ptCount val="1"/>
                <c:pt idx="0">
                  <c:v>Margem de Contribuição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Sintético'!$B$50:$M$50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1000491000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8-4DF6-9654-AA459F821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7419016"/>
        <c:axId val="867416720"/>
      </c:lineChart>
      <c:catAx>
        <c:axId val="86741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7416720"/>
        <c:crosses val="autoZero"/>
        <c:auto val="1"/>
        <c:lblAlgn val="ctr"/>
        <c:lblOffset val="100"/>
        <c:noMultiLvlLbl val="0"/>
      </c:catAx>
      <c:valAx>
        <c:axId val="8674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67419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'DRE Sintético'!$A$52</c:f>
              <c:strCache>
                <c:ptCount val="1"/>
                <c:pt idx="0">
                  <c:v>Despesas Fixas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'DRE Sintético'!$B$6:$M$6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'DRE Sintético'!$B$52:$M$52</c:f>
              <c:numCache>
                <c:formatCode>"R$"#,##0.00_);[Red]\("R$"#,##0.00\)</c:formatCode>
                <c:ptCount val="12"/>
                <c:pt idx="0">
                  <c:v>0</c:v>
                </c:pt>
                <c:pt idx="1">
                  <c:v>37000</c:v>
                </c:pt>
                <c:pt idx="2">
                  <c:v>2000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D9-4F08-9930-18320D59E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3268200"/>
        <c:axId val="775839920"/>
      </c:lineChart>
      <c:catAx>
        <c:axId val="673268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75839920"/>
        <c:crosses val="autoZero"/>
        <c:auto val="1"/>
        <c:lblAlgn val="ctr"/>
        <c:lblOffset val="100"/>
        <c:noMultiLvlLbl val="0"/>
      </c:catAx>
      <c:valAx>
        <c:axId val="7758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#,##0.00_);[Red]\(&quot;R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73268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13" Type="http://schemas.openxmlformats.org/officeDocument/2006/relationships/chart" Target="../charts/chart2.xml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12" Type="http://schemas.openxmlformats.org/officeDocument/2006/relationships/chart" Target="../charts/chart1.xml"/><Relationship Id="rId17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chart" Target="../charts/chart5.xml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2.png"/><Relationship Id="rId5" Type="http://schemas.openxmlformats.org/officeDocument/2006/relationships/hyperlink" Target="#'Ctas Receber'!A1"/><Relationship Id="rId15" Type="http://schemas.openxmlformats.org/officeDocument/2006/relationships/chart" Target="../charts/chart4.xml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Relationship Id="rId1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2" Type="http://schemas.openxmlformats.org/officeDocument/2006/relationships/image" Target="../media/image3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4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2" Type="http://schemas.openxmlformats.org/officeDocument/2006/relationships/image" Target="../media/image5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6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2" Type="http://schemas.openxmlformats.org/officeDocument/2006/relationships/image" Target="../media/image7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8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12" Type="http://schemas.openxmlformats.org/officeDocument/2006/relationships/hyperlink" Target="#'DRE Sint&#233;tico'!A1"/><Relationship Id="rId2" Type="http://schemas.openxmlformats.org/officeDocument/2006/relationships/image" Target="../media/image7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8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12" Type="http://schemas.openxmlformats.org/officeDocument/2006/relationships/hyperlink" Target="#'DRE Sint&#233;tico'!A1"/><Relationship Id="rId2" Type="http://schemas.openxmlformats.org/officeDocument/2006/relationships/image" Target="../media/image7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hyperlink" Target="#'Clientes'!A1"/><Relationship Id="rId5" Type="http://schemas.openxmlformats.org/officeDocument/2006/relationships/hyperlink" Target="#'Ctas Receber'!A1"/><Relationship Id="rId10" Type="http://schemas.openxmlformats.org/officeDocument/2006/relationships/image" Target="../media/image9.png"/><Relationship Id="rId4" Type="http://schemas.openxmlformats.org/officeDocument/2006/relationships/hyperlink" Target="#'Ctas Pagar'!A8"/><Relationship Id="rId9" Type="http://schemas.openxmlformats.org/officeDocument/2006/relationships/hyperlink" Target="https://www.instagram.com/gestaonamira/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2" Type="http://schemas.openxmlformats.org/officeDocument/2006/relationships/image" Target="../media/image1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10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2" Type="http://schemas.openxmlformats.org/officeDocument/2006/relationships/image" Target="../media/image1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10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2" Type="http://schemas.openxmlformats.org/officeDocument/2006/relationships/image" Target="../media/image1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11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Fornecedores!A1"/><Relationship Id="rId3" Type="http://schemas.openxmlformats.org/officeDocument/2006/relationships/hyperlink" Target="#Dashboard!A1"/><Relationship Id="rId7" Type="http://schemas.openxmlformats.org/officeDocument/2006/relationships/hyperlink" Target="#'DRE Gerencial'!A1"/><Relationship Id="rId2" Type="http://schemas.openxmlformats.org/officeDocument/2006/relationships/image" Target="../media/image1.png"/><Relationship Id="rId1" Type="http://schemas.openxmlformats.org/officeDocument/2006/relationships/hyperlink" Target="#'Plano de Contas'!A1"/><Relationship Id="rId6" Type="http://schemas.openxmlformats.org/officeDocument/2006/relationships/hyperlink" Target="#'Fluxo de Caixa'!A1"/><Relationship Id="rId11" Type="http://schemas.openxmlformats.org/officeDocument/2006/relationships/image" Target="../media/image12.png"/><Relationship Id="rId5" Type="http://schemas.openxmlformats.org/officeDocument/2006/relationships/hyperlink" Target="#'Ctas Receber'!A1"/><Relationship Id="rId10" Type="http://schemas.openxmlformats.org/officeDocument/2006/relationships/hyperlink" Target="https://www.instagram.com/gestaonamira/" TargetMode="External"/><Relationship Id="rId4" Type="http://schemas.openxmlformats.org/officeDocument/2006/relationships/hyperlink" Target="#'Ctas Pagar'!A8"/><Relationship Id="rId9" Type="http://schemas.openxmlformats.org/officeDocument/2006/relationships/hyperlink" Target="#'Clientes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676274</xdr:colOff>
      <xdr:row>1</xdr:row>
      <xdr:rowOff>104775</xdr:rowOff>
    </xdr:from>
    <xdr:to>
      <xdr:col>7</xdr:col>
      <xdr:colOff>752475</xdr:colOff>
      <xdr:row>3</xdr:row>
      <xdr:rowOff>19050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C8B4FE-C51B-4D4F-B631-74DD821CD5C0}"/>
            </a:ext>
          </a:extLst>
        </xdr:cNvPr>
        <xdr:cNvSpPr/>
      </xdr:nvSpPr>
      <xdr:spPr>
        <a:xfrm>
          <a:off x="11020424" y="295275"/>
          <a:ext cx="1381126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Plano de Contas</a:t>
          </a:r>
        </a:p>
      </xdr:txBody>
    </xdr:sp>
    <xdr:clientData/>
  </xdr:twoCellAnchor>
  <xdr:twoCellAnchor>
    <xdr:from>
      <xdr:col>0</xdr:col>
      <xdr:colOff>161925</xdr:colOff>
      <xdr:row>1</xdr:row>
      <xdr:rowOff>9526</xdr:rowOff>
    </xdr:from>
    <xdr:to>
      <xdr:col>0</xdr:col>
      <xdr:colOff>1111374</xdr:colOff>
      <xdr:row>3</xdr:row>
      <xdr:rowOff>85726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3BB68F7-5DDB-4F41-87CD-3033B321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00026"/>
          <a:ext cx="949449" cy="457200"/>
        </a:xfrm>
        <a:prstGeom prst="rect">
          <a:avLst/>
        </a:prstGeom>
      </xdr:spPr>
    </xdr:pic>
    <xdr:clientData/>
  </xdr:twoCellAnchor>
  <xdr:twoCellAnchor>
    <xdr:from>
      <xdr:col>0</xdr:col>
      <xdr:colOff>1261102</xdr:colOff>
      <xdr:row>1</xdr:row>
      <xdr:rowOff>114300</xdr:rowOff>
    </xdr:from>
    <xdr:to>
      <xdr:col>0</xdr:col>
      <xdr:colOff>2181225</xdr:colOff>
      <xdr:row>3</xdr:row>
      <xdr:rowOff>28575</xdr:rowOff>
    </xdr:to>
    <xdr:sp macro="" textlink="">
      <xdr:nvSpPr>
        <xdr:cNvPr id="4" name="Retângulo: Cantos Arredondado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32E77F8-0E62-4229-AF0D-FEAE1A48576F}"/>
            </a:ext>
          </a:extLst>
        </xdr:cNvPr>
        <xdr:cNvSpPr/>
      </xdr:nvSpPr>
      <xdr:spPr>
        <a:xfrm>
          <a:off x="1261102" y="304800"/>
          <a:ext cx="920123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Dashboard</a:t>
          </a:r>
        </a:p>
      </xdr:txBody>
    </xdr:sp>
    <xdr:clientData/>
  </xdr:twoCellAnchor>
  <xdr:twoCellAnchor>
    <xdr:from>
      <xdr:col>0</xdr:col>
      <xdr:colOff>2253837</xdr:colOff>
      <xdr:row>1</xdr:row>
      <xdr:rowOff>114300</xdr:rowOff>
    </xdr:from>
    <xdr:to>
      <xdr:col>1</xdr:col>
      <xdr:colOff>200024</xdr:colOff>
      <xdr:row>3</xdr:row>
      <xdr:rowOff>28575</xdr:rowOff>
    </xdr:to>
    <xdr:sp macro="" textlink="">
      <xdr:nvSpPr>
        <xdr:cNvPr id="5" name="Retângulo: Cantos Arredondado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CC07B080-CDB5-4549-B227-5DE4D0F54A98}"/>
            </a:ext>
          </a:extLst>
        </xdr:cNvPr>
        <xdr:cNvSpPr/>
      </xdr:nvSpPr>
      <xdr:spPr>
        <a:xfrm>
          <a:off x="2253837" y="304800"/>
          <a:ext cx="175618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312873</xdr:colOff>
      <xdr:row>1</xdr:row>
      <xdr:rowOff>123825</xdr:rowOff>
    </xdr:from>
    <xdr:to>
      <xdr:col>2</xdr:col>
      <xdr:colOff>142874</xdr:colOff>
      <xdr:row>3</xdr:row>
      <xdr:rowOff>38100</xdr:rowOff>
    </xdr:to>
    <xdr:sp macro="" textlink="">
      <xdr:nvSpPr>
        <xdr:cNvPr id="6" name="Retângulo: Cantos Arredondado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25D2A84-F03C-4D9C-BF47-A49E3B2B557D}"/>
            </a:ext>
          </a:extLst>
        </xdr:cNvPr>
        <xdr:cNvSpPr/>
      </xdr:nvSpPr>
      <xdr:spPr>
        <a:xfrm>
          <a:off x="4122873" y="314325"/>
          <a:ext cx="137305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2</xdr:col>
      <xdr:colOff>256610</xdr:colOff>
      <xdr:row>1</xdr:row>
      <xdr:rowOff>114300</xdr:rowOff>
    </xdr:from>
    <xdr:to>
      <xdr:col>3</xdr:col>
      <xdr:colOff>409574</xdr:colOff>
      <xdr:row>3</xdr:row>
      <xdr:rowOff>28575</xdr:rowOff>
    </xdr:to>
    <xdr:sp macro="" textlink="">
      <xdr:nvSpPr>
        <xdr:cNvPr id="7" name="Retângulo: Cantos Arredondado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9F401E5-4DFF-47B1-82C5-C2ED597A546D}"/>
            </a:ext>
          </a:extLst>
        </xdr:cNvPr>
        <xdr:cNvSpPr/>
      </xdr:nvSpPr>
      <xdr:spPr>
        <a:xfrm>
          <a:off x="5609660" y="304800"/>
          <a:ext cx="1476939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3</xdr:col>
      <xdr:colOff>531067</xdr:colOff>
      <xdr:row>1</xdr:row>
      <xdr:rowOff>114300</xdr:rowOff>
    </xdr:from>
    <xdr:to>
      <xdr:col>4</xdr:col>
      <xdr:colOff>247649</xdr:colOff>
      <xdr:row>3</xdr:row>
      <xdr:rowOff>28575</xdr:rowOff>
    </xdr:to>
    <xdr:sp macro="" textlink="">
      <xdr:nvSpPr>
        <xdr:cNvPr id="8" name="Retângulo: Cantos Arredondado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B626967-73E8-4FBF-929B-9FE2DE8C63A4}"/>
            </a:ext>
          </a:extLst>
        </xdr:cNvPr>
        <xdr:cNvSpPr/>
      </xdr:nvSpPr>
      <xdr:spPr>
        <a:xfrm>
          <a:off x="7208092" y="304800"/>
          <a:ext cx="1526332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5</xdr:col>
      <xdr:colOff>123163</xdr:colOff>
      <xdr:row>1</xdr:row>
      <xdr:rowOff>104775</xdr:rowOff>
    </xdr:from>
    <xdr:to>
      <xdr:col>6</xdr:col>
      <xdr:colOff>542925</xdr:colOff>
      <xdr:row>3</xdr:row>
      <xdr:rowOff>19050</xdr:rowOff>
    </xdr:to>
    <xdr:sp macro="" textlink="">
      <xdr:nvSpPr>
        <xdr:cNvPr id="9" name="Retângulo: Cantos Arredondados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18DC6F8-3D11-4638-BD98-BCA9406B1722}"/>
            </a:ext>
          </a:extLst>
        </xdr:cNvPr>
        <xdr:cNvSpPr/>
      </xdr:nvSpPr>
      <xdr:spPr>
        <a:xfrm>
          <a:off x="9762463" y="295275"/>
          <a:ext cx="1124612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Fornecedores</a:t>
          </a:r>
        </a:p>
      </xdr:txBody>
    </xdr:sp>
    <xdr:clientData/>
  </xdr:twoCellAnchor>
  <xdr:twoCellAnchor>
    <xdr:from>
      <xdr:col>4</xdr:col>
      <xdr:colOff>381639</xdr:colOff>
      <xdr:row>1</xdr:row>
      <xdr:rowOff>104775</xdr:rowOff>
    </xdr:from>
    <xdr:to>
      <xdr:col>4</xdr:col>
      <xdr:colOff>1247775</xdr:colOff>
      <xdr:row>3</xdr:row>
      <xdr:rowOff>19050</xdr:rowOff>
    </xdr:to>
    <xdr:sp macro="" textlink="">
      <xdr:nvSpPr>
        <xdr:cNvPr id="10" name="Retângulo: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FEDE70D-0677-4F56-A411-648113369064}"/>
            </a:ext>
          </a:extLst>
        </xdr:cNvPr>
        <xdr:cNvSpPr/>
      </xdr:nvSpPr>
      <xdr:spPr>
        <a:xfrm flipH="1">
          <a:off x="8868414" y="295275"/>
          <a:ext cx="770886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Clientes</a:t>
          </a:r>
        </a:p>
      </xdr:txBody>
    </xdr:sp>
    <xdr:clientData/>
  </xdr:twoCellAnchor>
  <xdr:twoCellAnchor>
    <xdr:from>
      <xdr:col>8</xdr:col>
      <xdr:colOff>295275</xdr:colOff>
      <xdr:row>1</xdr:row>
      <xdr:rowOff>85520</xdr:rowOff>
    </xdr:from>
    <xdr:to>
      <xdr:col>8</xdr:col>
      <xdr:colOff>660667</xdr:colOff>
      <xdr:row>3</xdr:row>
      <xdr:rowOff>108217</xdr:rowOff>
    </xdr:to>
    <xdr:pic>
      <xdr:nvPicPr>
        <xdr:cNvPr id="12" name="Imagem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A561C68-8231-4FFF-92E3-2B19DFA8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0" y="276020"/>
          <a:ext cx="365392" cy="403697"/>
        </a:xfrm>
        <a:prstGeom prst="rect">
          <a:avLst/>
        </a:prstGeom>
      </xdr:spPr>
    </xdr:pic>
    <xdr:clientData/>
  </xdr:twoCellAnchor>
  <xdr:twoCellAnchor>
    <xdr:from>
      <xdr:col>4</xdr:col>
      <xdr:colOff>28574</xdr:colOff>
      <xdr:row>5</xdr:row>
      <xdr:rowOff>9525</xdr:rowOff>
    </xdr:from>
    <xdr:to>
      <xdr:col>13</xdr:col>
      <xdr:colOff>600075</xdr:colOff>
      <xdr:row>20</xdr:row>
      <xdr:rowOff>190499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E2EAC34B-3DBA-49A3-8EAA-5BCABE8B9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9</xdr:row>
      <xdr:rowOff>19050</xdr:rowOff>
    </xdr:from>
    <xdr:to>
      <xdr:col>3</xdr:col>
      <xdr:colOff>1371599</xdr:colOff>
      <xdr:row>25</xdr:row>
      <xdr:rowOff>171451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DF0EDD1-E6C4-4DE2-8051-D314F7B12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26</xdr:row>
      <xdr:rowOff>0</xdr:rowOff>
    </xdr:from>
    <xdr:to>
      <xdr:col>4</xdr:col>
      <xdr:colOff>0</xdr:colOff>
      <xdr:row>43</xdr:row>
      <xdr:rowOff>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C78BC750-EB62-4E08-ACD4-E1B847124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3</xdr:col>
      <xdr:colOff>1362075</xdr:colOff>
      <xdr:row>57</xdr:row>
      <xdr:rowOff>152400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FDB1A7D5-02FA-4706-B32E-E93E736E4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</xdr:col>
      <xdr:colOff>0</xdr:colOff>
      <xdr:row>20</xdr:row>
      <xdr:rowOff>190499</xdr:rowOff>
    </xdr:from>
    <xdr:to>
      <xdr:col>13</xdr:col>
      <xdr:colOff>600075</xdr:colOff>
      <xdr:row>38</xdr:row>
      <xdr:rowOff>123824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F0EA74FD-9457-488B-A7C3-8A9578A72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0</xdr:colOff>
      <xdr:row>38</xdr:row>
      <xdr:rowOff>133350</xdr:rowOff>
    </xdr:from>
    <xdr:to>
      <xdr:col>13</xdr:col>
      <xdr:colOff>600075</xdr:colOff>
      <xdr:row>57</xdr:row>
      <xdr:rowOff>152400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4DE0564F-EE4B-4B32-9688-BD4B736CB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990600</xdr:colOff>
      <xdr:row>1</xdr:row>
      <xdr:rowOff>104775</xdr:rowOff>
    </xdr:from>
    <xdr:to>
      <xdr:col>4</xdr:col>
      <xdr:colOff>2219325</xdr:colOff>
      <xdr:row>3</xdr:row>
      <xdr:rowOff>19050</xdr:rowOff>
    </xdr:to>
    <xdr:sp macro="" textlink="">
      <xdr:nvSpPr>
        <xdr:cNvPr id="16" name="Retângulo: Cantos Arredondados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129E43-80C2-4380-B7E4-33688B00F5EE}"/>
            </a:ext>
          </a:extLst>
        </xdr:cNvPr>
        <xdr:cNvSpPr/>
      </xdr:nvSpPr>
      <xdr:spPr>
        <a:xfrm>
          <a:off x="9182100" y="295275"/>
          <a:ext cx="1228725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Plano de Contas</a:t>
          </a:r>
        </a:p>
      </xdr:txBody>
    </xdr:sp>
    <xdr:clientData/>
  </xdr:twoCellAnchor>
  <xdr:twoCellAnchor>
    <xdr:from>
      <xdr:col>0</xdr:col>
      <xdr:colOff>180975</xdr:colOff>
      <xdr:row>1</xdr:row>
      <xdr:rowOff>9526</xdr:rowOff>
    </xdr:from>
    <xdr:to>
      <xdr:col>4</xdr:col>
      <xdr:colOff>3051442</xdr:colOff>
      <xdr:row>3</xdr:row>
      <xdr:rowOff>108217</xdr:rowOff>
    </xdr:to>
    <xdr:grpSp>
      <xdr:nvGrpSpPr>
        <xdr:cNvPr id="20" name="Agrupar 19">
          <a:extLst>
            <a:ext uri="{FF2B5EF4-FFF2-40B4-BE49-F238E27FC236}">
              <a16:creationId xmlns:a16="http://schemas.microsoft.com/office/drawing/2014/main" id="{EB34BA82-7BE6-41B2-A57C-FEA56B8ED267}"/>
            </a:ext>
          </a:extLst>
        </xdr:cNvPr>
        <xdr:cNvGrpSpPr/>
      </xdr:nvGrpSpPr>
      <xdr:grpSpPr>
        <a:xfrm>
          <a:off x="180975" y="200026"/>
          <a:ext cx="11500117" cy="479691"/>
          <a:chOff x="180975" y="200026"/>
          <a:chExt cx="11061967" cy="479691"/>
        </a:xfrm>
      </xdr:grpSpPr>
      <xdr:pic>
        <xdr:nvPicPr>
          <xdr:cNvPr id="3" name="Imagem 2">
            <a:extLst>
              <a:ext uri="{FF2B5EF4-FFF2-40B4-BE49-F238E27FC236}">
                <a16:creationId xmlns:a16="http://schemas.microsoft.com/office/drawing/2014/main" id="{3FA2582E-264A-42A1-BF3F-07849CE32B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80975" y="200026"/>
            <a:ext cx="1106680" cy="457200"/>
          </a:xfrm>
          <a:prstGeom prst="rect">
            <a:avLst/>
          </a:prstGeom>
        </xdr:spPr>
      </xdr:pic>
      <xdr:sp macro="" textlink="">
        <xdr:nvSpPr>
          <xdr:cNvPr id="6" name="Retângulo: Cantos Arredondados 5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69DF9153-2441-44D9-AB99-A60B69313ADD}"/>
              </a:ext>
            </a:extLst>
          </xdr:cNvPr>
          <xdr:cNvSpPr/>
        </xdr:nvSpPr>
        <xdr:spPr>
          <a:xfrm>
            <a:off x="1562100" y="304800"/>
            <a:ext cx="904875" cy="295275"/>
          </a:xfrm>
          <a:prstGeom prst="roundRect">
            <a:avLst>
              <a:gd name="adj" fmla="val 50000"/>
            </a:avLst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Dashboard</a:t>
            </a:r>
          </a:p>
        </xdr:txBody>
      </xdr:sp>
      <xdr:sp macro="" textlink="">
        <xdr:nvSpPr>
          <xdr:cNvPr id="10" name="Retângulo: Cantos Arredondados 9">
            <a:hlinkClick xmlns:r="http://schemas.openxmlformats.org/officeDocument/2006/relationships" r:id="rId4"/>
            <a:extLst>
              <a:ext uri="{FF2B5EF4-FFF2-40B4-BE49-F238E27FC236}">
                <a16:creationId xmlns:a16="http://schemas.microsoft.com/office/drawing/2014/main" id="{66D4CC5E-D895-4556-8BD9-3EA3A6E6774F}"/>
              </a:ext>
            </a:extLst>
          </xdr:cNvPr>
          <xdr:cNvSpPr/>
        </xdr:nvSpPr>
        <xdr:spPr>
          <a:xfrm>
            <a:off x="2552700" y="304800"/>
            <a:ext cx="904875" cy="295275"/>
          </a:xfrm>
          <a:prstGeom prst="roundRect">
            <a:avLst>
              <a:gd name="adj" fmla="val 50000"/>
            </a:avLst>
          </a:prstGeom>
          <a:solidFill>
            <a:schemeClr val="accent4">
              <a:lumMod val="75000"/>
            </a:schemeClr>
          </a:solidFill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Ctas</a:t>
            </a:r>
            <a:r>
              <a:rPr lang="pt-BR" sz="1100" b="1" baseline="0">
                <a:solidFill>
                  <a:schemeClr val="bg1"/>
                </a:solidFill>
              </a:rPr>
              <a:t> Pagar</a:t>
            </a:r>
            <a:endParaRPr lang="pt-BR" sz="1100" b="1">
              <a:solidFill>
                <a:schemeClr val="bg1"/>
              </a:solidFill>
            </a:endParaRPr>
          </a:p>
        </xdr:txBody>
      </xdr:sp>
      <xdr:sp macro="" textlink="">
        <xdr:nvSpPr>
          <xdr:cNvPr id="11" name="Retângulo: Cantos Arredondados 10">
            <a:hlinkClick xmlns:r="http://schemas.openxmlformats.org/officeDocument/2006/relationships" r:id="rId5"/>
            <a:extLst>
              <a:ext uri="{FF2B5EF4-FFF2-40B4-BE49-F238E27FC236}">
                <a16:creationId xmlns:a16="http://schemas.microsoft.com/office/drawing/2014/main" id="{34B75C84-4917-4DD8-BC1D-E2E53C4E899B}"/>
              </a:ext>
            </a:extLst>
          </xdr:cNvPr>
          <xdr:cNvSpPr/>
        </xdr:nvSpPr>
        <xdr:spPr>
          <a:xfrm>
            <a:off x="3543300" y="314325"/>
            <a:ext cx="1038225" cy="295275"/>
          </a:xfrm>
          <a:prstGeom prst="roundRect">
            <a:avLst>
              <a:gd name="adj" fmla="val 50000"/>
            </a:avLst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Ctas Receber</a:t>
            </a:r>
          </a:p>
        </xdr:txBody>
      </xdr:sp>
      <xdr:sp macro="" textlink="">
        <xdr:nvSpPr>
          <xdr:cNvPr id="12" name="Retângulo: Cantos Arredondados 11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CC0CE539-D972-48AC-AC93-9F0BA1C5C24B}"/>
              </a:ext>
            </a:extLst>
          </xdr:cNvPr>
          <xdr:cNvSpPr/>
        </xdr:nvSpPr>
        <xdr:spPr>
          <a:xfrm>
            <a:off x="4676775" y="304800"/>
            <a:ext cx="1114425" cy="295275"/>
          </a:xfrm>
          <a:prstGeom prst="roundRect">
            <a:avLst>
              <a:gd name="adj" fmla="val 50000"/>
            </a:avLst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Fluxo de Caixa</a:t>
            </a:r>
          </a:p>
        </xdr:txBody>
      </xdr:sp>
      <xdr:sp macro="" textlink="">
        <xdr:nvSpPr>
          <xdr:cNvPr id="13" name="Retângulo: Cantos Arredondados 12">
            <a:hlinkClick xmlns:r="http://schemas.openxmlformats.org/officeDocument/2006/relationships" r:id="rId7"/>
            <a:extLst>
              <a:ext uri="{FF2B5EF4-FFF2-40B4-BE49-F238E27FC236}">
                <a16:creationId xmlns:a16="http://schemas.microsoft.com/office/drawing/2014/main" id="{743B4392-0BCC-4447-BFA8-219F197568DF}"/>
              </a:ext>
            </a:extLst>
          </xdr:cNvPr>
          <xdr:cNvSpPr/>
        </xdr:nvSpPr>
        <xdr:spPr>
          <a:xfrm>
            <a:off x="5895974" y="304800"/>
            <a:ext cx="1066801" cy="295275"/>
          </a:xfrm>
          <a:prstGeom prst="roundRect">
            <a:avLst>
              <a:gd name="adj" fmla="val 50000"/>
            </a:avLst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Dre Gerencial</a:t>
            </a:r>
          </a:p>
        </xdr:txBody>
      </xdr:sp>
      <xdr:sp macro="" textlink="">
        <xdr:nvSpPr>
          <xdr:cNvPr id="14" name="Retângulo: Cantos Arredondados 13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3CE1248E-D6F9-4DE2-B1D5-4BDB399A46D7}"/>
              </a:ext>
            </a:extLst>
          </xdr:cNvPr>
          <xdr:cNvSpPr/>
        </xdr:nvSpPr>
        <xdr:spPr>
          <a:xfrm>
            <a:off x="8029575" y="295275"/>
            <a:ext cx="1066800" cy="295275"/>
          </a:xfrm>
          <a:prstGeom prst="roundRect">
            <a:avLst>
              <a:gd name="adj" fmla="val 50000"/>
            </a:avLst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Fornecedores</a:t>
            </a:r>
          </a:p>
        </xdr:txBody>
      </xdr:sp>
      <xdr:sp macro="" textlink="">
        <xdr:nvSpPr>
          <xdr:cNvPr id="15" name="Retângulo: Cantos Arredondados 14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DE829815-059C-47CD-943F-7B751F1A8FFB}"/>
              </a:ext>
            </a:extLst>
          </xdr:cNvPr>
          <xdr:cNvSpPr/>
        </xdr:nvSpPr>
        <xdr:spPr>
          <a:xfrm>
            <a:off x="7048500" y="295275"/>
            <a:ext cx="904875" cy="295275"/>
          </a:xfrm>
          <a:prstGeom prst="roundRect">
            <a:avLst>
              <a:gd name="adj" fmla="val 50000"/>
            </a:avLst>
          </a:prstGeom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Clientes</a:t>
            </a:r>
          </a:p>
        </xdr:txBody>
      </xdr:sp>
      <xdr:pic>
        <xdr:nvPicPr>
          <xdr:cNvPr id="19" name="Imagem 18">
            <a:hlinkClick xmlns:r="http://schemas.openxmlformats.org/officeDocument/2006/relationships" r:id="rId10"/>
            <a:extLst>
              <a:ext uri="{FF2B5EF4-FFF2-40B4-BE49-F238E27FC236}">
                <a16:creationId xmlns:a16="http://schemas.microsoft.com/office/drawing/2014/main" id="{415CE445-3138-4C21-9882-C609D79D0F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810875" y="247650"/>
            <a:ext cx="432067" cy="432067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657225</xdr:colOff>
      <xdr:row>1</xdr:row>
      <xdr:rowOff>114300</xdr:rowOff>
    </xdr:from>
    <xdr:to>
      <xdr:col>4</xdr:col>
      <xdr:colOff>1885950</xdr:colOff>
      <xdr:row>3</xdr:row>
      <xdr:rowOff>28575</xdr:rowOff>
    </xdr:to>
    <xdr:sp macro="" textlink="">
      <xdr:nvSpPr>
        <xdr:cNvPr id="36" name="Retângulo: Cantos Arredondados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7F5C0-2D68-4A7C-A1C3-A40D99403744}"/>
            </a:ext>
          </a:extLst>
        </xdr:cNvPr>
        <xdr:cNvSpPr/>
      </xdr:nvSpPr>
      <xdr:spPr>
        <a:xfrm>
          <a:off x="10315575" y="304800"/>
          <a:ext cx="1228725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Plano de Contas</a:t>
          </a:r>
        </a:p>
      </xdr:txBody>
    </xdr:sp>
    <xdr:clientData/>
  </xdr:twoCellAnchor>
  <xdr:twoCellAnchor>
    <xdr:from>
      <xdr:col>0</xdr:col>
      <xdr:colOff>180975</xdr:colOff>
      <xdr:row>1</xdr:row>
      <xdr:rowOff>9526</xdr:rowOff>
    </xdr:from>
    <xdr:to>
      <xdr:col>0</xdr:col>
      <xdr:colOff>1420110</xdr:colOff>
      <xdr:row>3</xdr:row>
      <xdr:rowOff>85726</xdr:rowOff>
    </xdr:to>
    <xdr:pic>
      <xdr:nvPicPr>
        <xdr:cNvPr id="38" name="Imagem 37">
          <a:extLst>
            <a:ext uri="{FF2B5EF4-FFF2-40B4-BE49-F238E27FC236}">
              <a16:creationId xmlns:a16="http://schemas.microsoft.com/office/drawing/2014/main" id="{76E94E05-4E15-456C-99D3-695539FDB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200026"/>
          <a:ext cx="1239135" cy="457200"/>
        </a:xfrm>
        <a:prstGeom prst="rect">
          <a:avLst/>
        </a:prstGeom>
        <a:noFill/>
      </xdr:spPr>
    </xdr:pic>
    <xdr:clientData/>
  </xdr:twoCellAnchor>
  <xdr:twoCellAnchor>
    <xdr:from>
      <xdr:col>1</xdr:col>
      <xdr:colOff>41478</xdr:colOff>
      <xdr:row>1</xdr:row>
      <xdr:rowOff>114300</xdr:rowOff>
    </xdr:from>
    <xdr:to>
      <xdr:col>1</xdr:col>
      <xdr:colOff>1054655</xdr:colOff>
      <xdr:row>3</xdr:row>
      <xdr:rowOff>28575</xdr:rowOff>
    </xdr:to>
    <xdr:sp macro="" textlink="">
      <xdr:nvSpPr>
        <xdr:cNvPr id="39" name="Retângulo: Cantos Arredondados 3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B8582EA-AAE6-45DC-9CD6-991421AB7AFB}"/>
            </a:ext>
          </a:extLst>
        </xdr:cNvPr>
        <xdr:cNvSpPr/>
      </xdr:nvSpPr>
      <xdr:spPr>
        <a:xfrm>
          <a:off x="1727403" y="304800"/>
          <a:ext cx="101317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1</xdr:col>
      <xdr:colOff>1150640</xdr:colOff>
      <xdr:row>1</xdr:row>
      <xdr:rowOff>114300</xdr:rowOff>
    </xdr:from>
    <xdr:to>
      <xdr:col>1</xdr:col>
      <xdr:colOff>2163817</xdr:colOff>
      <xdr:row>3</xdr:row>
      <xdr:rowOff>28575</xdr:rowOff>
    </xdr:to>
    <xdr:sp macro="" textlink="">
      <xdr:nvSpPr>
        <xdr:cNvPr id="40" name="Retângulo: Cantos Arredondados 39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201E012-FBDC-40D1-BBC7-A35A6109271F}"/>
            </a:ext>
          </a:extLst>
        </xdr:cNvPr>
        <xdr:cNvSpPr/>
      </xdr:nvSpPr>
      <xdr:spPr>
        <a:xfrm>
          <a:off x="2836565" y="304800"/>
          <a:ext cx="101317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2259802</xdr:colOff>
      <xdr:row>1</xdr:row>
      <xdr:rowOff>123825</xdr:rowOff>
    </xdr:from>
    <xdr:to>
      <xdr:col>2</xdr:col>
      <xdr:colOff>879114</xdr:colOff>
      <xdr:row>3</xdr:row>
      <xdr:rowOff>38100</xdr:rowOff>
    </xdr:to>
    <xdr:sp macro="" textlink="">
      <xdr:nvSpPr>
        <xdr:cNvPr id="41" name="Retângulo: Cantos Arredondados 4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7E7B6DB-C4B9-44B5-92EA-EA2F6C404862}"/>
            </a:ext>
          </a:extLst>
        </xdr:cNvPr>
        <xdr:cNvSpPr/>
      </xdr:nvSpPr>
      <xdr:spPr>
        <a:xfrm>
          <a:off x="3945727" y="314325"/>
          <a:ext cx="1162487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2</xdr:col>
      <xdr:colOff>985764</xdr:colOff>
      <xdr:row>1</xdr:row>
      <xdr:rowOff>114300</xdr:rowOff>
    </xdr:from>
    <xdr:to>
      <xdr:col>2</xdr:col>
      <xdr:colOff>2233571</xdr:colOff>
      <xdr:row>3</xdr:row>
      <xdr:rowOff>28575</xdr:rowOff>
    </xdr:to>
    <xdr:sp macro="" textlink="">
      <xdr:nvSpPr>
        <xdr:cNvPr id="42" name="Retângulo: Cantos Arredondados 4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68ED68C-A392-4591-929D-3F51CA4E1FB2}"/>
            </a:ext>
          </a:extLst>
        </xdr:cNvPr>
        <xdr:cNvSpPr/>
      </xdr:nvSpPr>
      <xdr:spPr>
        <a:xfrm>
          <a:off x="5214864" y="304800"/>
          <a:ext cx="124780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2</xdr:col>
      <xdr:colOff>2350886</xdr:colOff>
      <xdr:row>1</xdr:row>
      <xdr:rowOff>114300</xdr:rowOff>
    </xdr:from>
    <xdr:to>
      <xdr:col>3</xdr:col>
      <xdr:colOff>849794</xdr:colOff>
      <xdr:row>3</xdr:row>
      <xdr:rowOff>28575</xdr:rowOff>
    </xdr:to>
    <xdr:sp macro="" textlink="">
      <xdr:nvSpPr>
        <xdr:cNvPr id="43" name="Retângulo: Cantos Arredondados 42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261562F-8C31-4BA6-AEBA-6A6A6DEE7635}"/>
            </a:ext>
          </a:extLst>
        </xdr:cNvPr>
        <xdr:cNvSpPr/>
      </xdr:nvSpPr>
      <xdr:spPr>
        <a:xfrm>
          <a:off x="6579986" y="304800"/>
          <a:ext cx="1194483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3</xdr:col>
      <xdr:colOff>2044276</xdr:colOff>
      <xdr:row>1</xdr:row>
      <xdr:rowOff>104775</xdr:rowOff>
    </xdr:from>
    <xdr:to>
      <xdr:col>4</xdr:col>
      <xdr:colOff>505083</xdr:colOff>
      <xdr:row>3</xdr:row>
      <xdr:rowOff>19050</xdr:rowOff>
    </xdr:to>
    <xdr:sp macro="" textlink="">
      <xdr:nvSpPr>
        <xdr:cNvPr id="44" name="Retângulo: Cantos Arredondados 43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C3D5AAB-6C44-4EC3-9755-A46290ECFDCA}"/>
            </a:ext>
          </a:extLst>
        </xdr:cNvPr>
        <xdr:cNvSpPr/>
      </xdr:nvSpPr>
      <xdr:spPr>
        <a:xfrm>
          <a:off x="8968951" y="295275"/>
          <a:ext cx="1194482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Fornecedores</a:t>
          </a:r>
        </a:p>
      </xdr:txBody>
    </xdr:sp>
    <xdr:clientData/>
  </xdr:twoCellAnchor>
  <xdr:twoCellAnchor>
    <xdr:from>
      <xdr:col>3</xdr:col>
      <xdr:colOff>945779</xdr:colOff>
      <xdr:row>1</xdr:row>
      <xdr:rowOff>104775</xdr:rowOff>
    </xdr:from>
    <xdr:to>
      <xdr:col>3</xdr:col>
      <xdr:colOff>1958956</xdr:colOff>
      <xdr:row>3</xdr:row>
      <xdr:rowOff>19050</xdr:rowOff>
    </xdr:to>
    <xdr:sp macro="" textlink="">
      <xdr:nvSpPr>
        <xdr:cNvPr id="45" name="Retângulo: Cantos Arredondados 4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4EF82D6-E09F-4960-9462-B6E189F979D8}"/>
            </a:ext>
          </a:extLst>
        </xdr:cNvPr>
        <xdr:cNvSpPr/>
      </xdr:nvSpPr>
      <xdr:spPr>
        <a:xfrm>
          <a:off x="7870454" y="295275"/>
          <a:ext cx="101317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Clientes</a:t>
          </a:r>
        </a:p>
      </xdr:txBody>
    </xdr:sp>
    <xdr:clientData/>
  </xdr:twoCellAnchor>
  <xdr:twoCellAnchor>
    <xdr:from>
      <xdr:col>4</xdr:col>
      <xdr:colOff>2590608</xdr:colOff>
      <xdr:row>1</xdr:row>
      <xdr:rowOff>161925</xdr:rowOff>
    </xdr:from>
    <xdr:to>
      <xdr:col>4</xdr:col>
      <xdr:colOff>3038475</xdr:colOff>
      <xdr:row>3</xdr:row>
      <xdr:rowOff>108217</xdr:rowOff>
    </xdr:to>
    <xdr:pic>
      <xdr:nvPicPr>
        <xdr:cNvPr id="46" name="Imagem 4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0B16222-C1CF-4FD9-98D8-2B22488D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48958" y="352425"/>
          <a:ext cx="447867" cy="327292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571499</xdr:colOff>
      <xdr:row>1</xdr:row>
      <xdr:rowOff>114300</xdr:rowOff>
    </xdr:from>
    <xdr:to>
      <xdr:col>7</xdr:col>
      <xdr:colOff>876299</xdr:colOff>
      <xdr:row>3</xdr:row>
      <xdr:rowOff>28575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ACC8955-966C-44AB-9F54-DE4F5A4FDF6E}"/>
            </a:ext>
          </a:extLst>
        </xdr:cNvPr>
        <xdr:cNvSpPr/>
      </xdr:nvSpPr>
      <xdr:spPr>
        <a:xfrm>
          <a:off x="9620249" y="304800"/>
          <a:ext cx="1304925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Plano de Contas</a:t>
          </a:r>
        </a:p>
      </xdr:txBody>
    </xdr:sp>
    <xdr:clientData/>
  </xdr:twoCellAnchor>
  <xdr:twoCellAnchor>
    <xdr:from>
      <xdr:col>0</xdr:col>
      <xdr:colOff>180974</xdr:colOff>
      <xdr:row>1</xdr:row>
      <xdr:rowOff>9526</xdr:rowOff>
    </xdr:from>
    <xdr:to>
      <xdr:col>0</xdr:col>
      <xdr:colOff>1236175</xdr:colOff>
      <xdr:row>3</xdr:row>
      <xdr:rowOff>85726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143EB4C5-E842-46F2-B7A9-2FA85F8AD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" y="200026"/>
          <a:ext cx="1055201" cy="4572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1381615</xdr:colOff>
      <xdr:row>1</xdr:row>
      <xdr:rowOff>114300</xdr:rowOff>
    </xdr:from>
    <xdr:to>
      <xdr:col>0</xdr:col>
      <xdr:colOff>2305050</xdr:colOff>
      <xdr:row>3</xdr:row>
      <xdr:rowOff>28575</xdr:rowOff>
    </xdr:to>
    <xdr:sp macro="" textlink="">
      <xdr:nvSpPr>
        <xdr:cNvPr id="5" name="Retângulo: Cantos Arredond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D25DB38-E0ED-4759-A656-54E45914A8E1}"/>
            </a:ext>
          </a:extLst>
        </xdr:cNvPr>
        <xdr:cNvSpPr/>
      </xdr:nvSpPr>
      <xdr:spPr>
        <a:xfrm>
          <a:off x="1381615" y="304800"/>
          <a:ext cx="923435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0</xdr:col>
      <xdr:colOff>2405347</xdr:colOff>
      <xdr:row>1</xdr:row>
      <xdr:rowOff>123825</xdr:rowOff>
    </xdr:from>
    <xdr:to>
      <xdr:col>0</xdr:col>
      <xdr:colOff>3467100</xdr:colOff>
      <xdr:row>3</xdr:row>
      <xdr:rowOff>38100</xdr:rowOff>
    </xdr:to>
    <xdr:sp macro="" textlink="">
      <xdr:nvSpPr>
        <xdr:cNvPr id="6" name="Retângulo: Cantos Arredond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B258438-9696-439B-A174-708F4F54FCE6}"/>
            </a:ext>
          </a:extLst>
        </xdr:cNvPr>
        <xdr:cNvSpPr/>
      </xdr:nvSpPr>
      <xdr:spPr>
        <a:xfrm>
          <a:off x="2405347" y="314325"/>
          <a:ext cx="1061753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3571954</xdr:colOff>
      <xdr:row>1</xdr:row>
      <xdr:rowOff>123825</xdr:rowOff>
    </xdr:from>
    <xdr:to>
      <xdr:col>1</xdr:col>
      <xdr:colOff>685800</xdr:colOff>
      <xdr:row>3</xdr:row>
      <xdr:rowOff>38100</xdr:rowOff>
    </xdr:to>
    <xdr:sp macro="" textlink="">
      <xdr:nvSpPr>
        <xdr:cNvPr id="7" name="Retângulo: Cantos Arredondados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C2FC98A-16E3-4792-B467-FE4AFB419327}"/>
            </a:ext>
          </a:extLst>
        </xdr:cNvPr>
        <xdr:cNvSpPr/>
      </xdr:nvSpPr>
      <xdr:spPr>
        <a:xfrm>
          <a:off x="3571954" y="314325"/>
          <a:ext cx="1152446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1</xdr:col>
      <xdr:colOff>799531</xdr:colOff>
      <xdr:row>1</xdr:row>
      <xdr:rowOff>133350</xdr:rowOff>
    </xdr:from>
    <xdr:to>
      <xdr:col>3</xdr:col>
      <xdr:colOff>104775</xdr:colOff>
      <xdr:row>3</xdr:row>
      <xdr:rowOff>47625</xdr:rowOff>
    </xdr:to>
    <xdr:sp macro="" textlink="">
      <xdr:nvSpPr>
        <xdr:cNvPr id="8" name="Retângulo: Cantos Arredondados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AFA3485-506F-491B-B2C4-A262F9EB6F6F}"/>
            </a:ext>
          </a:extLst>
        </xdr:cNvPr>
        <xdr:cNvSpPr/>
      </xdr:nvSpPr>
      <xdr:spPr>
        <a:xfrm>
          <a:off x="4838131" y="323850"/>
          <a:ext cx="1229294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3</xdr:col>
      <xdr:colOff>210924</xdr:colOff>
      <xdr:row>1</xdr:row>
      <xdr:rowOff>133350</xdr:rowOff>
    </xdr:from>
    <xdr:to>
      <xdr:col>4</xdr:col>
      <xdr:colOff>323850</xdr:colOff>
      <xdr:row>3</xdr:row>
      <xdr:rowOff>47625</xdr:rowOff>
    </xdr:to>
    <xdr:sp macro="" textlink="">
      <xdr:nvSpPr>
        <xdr:cNvPr id="9" name="Retângulo: Cantos Arredondados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9418D89-10A8-4424-827A-86EF5E0F33F8}"/>
            </a:ext>
          </a:extLst>
        </xdr:cNvPr>
        <xdr:cNvSpPr/>
      </xdr:nvSpPr>
      <xdr:spPr>
        <a:xfrm>
          <a:off x="6173574" y="323850"/>
          <a:ext cx="1074951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5</xdr:col>
      <xdr:colOff>535798</xdr:colOff>
      <xdr:row>1</xdr:row>
      <xdr:rowOff>123825</xdr:rowOff>
    </xdr:from>
    <xdr:to>
      <xdr:col>6</xdr:col>
      <xdr:colOff>438150</xdr:colOff>
      <xdr:row>3</xdr:row>
      <xdr:rowOff>38100</xdr:rowOff>
    </xdr:to>
    <xdr:sp macro="" textlink="">
      <xdr:nvSpPr>
        <xdr:cNvPr id="10" name="Retângulo: Cantos Arredondados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4CEDDFE-7414-48C4-99A8-BA64DB6C0C48}"/>
            </a:ext>
          </a:extLst>
        </xdr:cNvPr>
        <xdr:cNvSpPr/>
      </xdr:nvSpPr>
      <xdr:spPr>
        <a:xfrm>
          <a:off x="8422498" y="314325"/>
          <a:ext cx="1064402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Fornecedores</a:t>
          </a:r>
        </a:p>
      </xdr:txBody>
    </xdr:sp>
    <xdr:clientData/>
  </xdr:twoCellAnchor>
  <xdr:twoCellAnchor>
    <xdr:from>
      <xdr:col>4</xdr:col>
      <xdr:colOff>480728</xdr:colOff>
      <xdr:row>1</xdr:row>
      <xdr:rowOff>123825</xdr:rowOff>
    </xdr:from>
    <xdr:to>
      <xdr:col>5</xdr:col>
      <xdr:colOff>381486</xdr:colOff>
      <xdr:row>3</xdr:row>
      <xdr:rowOff>38100</xdr:rowOff>
    </xdr:to>
    <xdr:sp macro="" textlink="">
      <xdr:nvSpPr>
        <xdr:cNvPr id="11" name="Retângulo: Cantos Arredondados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DD612EF-651A-416C-A604-76213E0D13A4}"/>
            </a:ext>
          </a:extLst>
        </xdr:cNvPr>
        <xdr:cNvSpPr/>
      </xdr:nvSpPr>
      <xdr:spPr>
        <a:xfrm>
          <a:off x="7405403" y="314325"/>
          <a:ext cx="862783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Clientes</a:t>
          </a:r>
        </a:p>
      </xdr:txBody>
    </xdr:sp>
    <xdr:clientData/>
  </xdr:twoCellAnchor>
  <xdr:twoCellAnchor>
    <xdr:from>
      <xdr:col>8</xdr:col>
      <xdr:colOff>207156</xdr:colOff>
      <xdr:row>1</xdr:row>
      <xdr:rowOff>66675</xdr:rowOff>
    </xdr:from>
    <xdr:to>
      <xdr:col>8</xdr:col>
      <xdr:colOff>619125</xdr:colOff>
      <xdr:row>3</xdr:row>
      <xdr:rowOff>117742</xdr:rowOff>
    </xdr:to>
    <xdr:pic>
      <xdr:nvPicPr>
        <xdr:cNvPr id="12" name="Imagem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E5E88A8-55E4-47DB-A3B7-B696FE2E0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8056" y="257175"/>
          <a:ext cx="411969" cy="432067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209549</xdr:colOff>
      <xdr:row>1</xdr:row>
      <xdr:rowOff>123825</xdr:rowOff>
    </xdr:from>
    <xdr:to>
      <xdr:col>10</xdr:col>
      <xdr:colOff>533400</xdr:colOff>
      <xdr:row>3</xdr:row>
      <xdr:rowOff>38100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29F850-CC1A-4143-B16B-680885DB1798}"/>
            </a:ext>
          </a:extLst>
        </xdr:cNvPr>
        <xdr:cNvSpPr/>
      </xdr:nvSpPr>
      <xdr:spPr>
        <a:xfrm>
          <a:off x="10896599" y="314325"/>
          <a:ext cx="1285876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Plano de Contas</a:t>
          </a:r>
        </a:p>
      </xdr:txBody>
    </xdr:sp>
    <xdr:clientData/>
  </xdr:twoCellAnchor>
  <xdr:twoCellAnchor>
    <xdr:from>
      <xdr:col>0</xdr:col>
      <xdr:colOff>180974</xdr:colOff>
      <xdr:row>1</xdr:row>
      <xdr:rowOff>9526</xdr:rowOff>
    </xdr:from>
    <xdr:to>
      <xdr:col>0</xdr:col>
      <xdr:colOff>1236175</xdr:colOff>
      <xdr:row>3</xdr:row>
      <xdr:rowOff>85726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DB848AB-2F55-4909-B525-C389129F7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" y="200026"/>
          <a:ext cx="1055201" cy="4572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1381615</xdr:colOff>
      <xdr:row>1</xdr:row>
      <xdr:rowOff>114300</xdr:rowOff>
    </xdr:from>
    <xdr:to>
      <xdr:col>0</xdr:col>
      <xdr:colOff>2305050</xdr:colOff>
      <xdr:row>3</xdr:row>
      <xdr:rowOff>28575</xdr:rowOff>
    </xdr:to>
    <xdr:sp macro="" textlink="">
      <xdr:nvSpPr>
        <xdr:cNvPr id="4" name="Retângulo: Cantos Arredondado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79047E2-DD1A-483B-B0AB-97A0C3C37FD1}"/>
            </a:ext>
          </a:extLst>
        </xdr:cNvPr>
        <xdr:cNvSpPr/>
      </xdr:nvSpPr>
      <xdr:spPr>
        <a:xfrm>
          <a:off x="1381615" y="304800"/>
          <a:ext cx="923435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0</xdr:col>
      <xdr:colOff>2405347</xdr:colOff>
      <xdr:row>1</xdr:row>
      <xdr:rowOff>123825</xdr:rowOff>
    </xdr:from>
    <xdr:to>
      <xdr:col>0</xdr:col>
      <xdr:colOff>3467100</xdr:colOff>
      <xdr:row>3</xdr:row>
      <xdr:rowOff>38100</xdr:rowOff>
    </xdr:to>
    <xdr:sp macro="" textlink="">
      <xdr:nvSpPr>
        <xdr:cNvPr id="5" name="Retângulo: Cantos Arredondado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E20F828-43FA-4E84-8658-02224E851A03}"/>
            </a:ext>
          </a:extLst>
        </xdr:cNvPr>
        <xdr:cNvSpPr/>
      </xdr:nvSpPr>
      <xdr:spPr>
        <a:xfrm>
          <a:off x="2405347" y="314325"/>
          <a:ext cx="1061753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3571954</xdr:colOff>
      <xdr:row>1</xdr:row>
      <xdr:rowOff>123825</xdr:rowOff>
    </xdr:from>
    <xdr:to>
      <xdr:col>1</xdr:col>
      <xdr:colOff>685800</xdr:colOff>
      <xdr:row>3</xdr:row>
      <xdr:rowOff>38100</xdr:rowOff>
    </xdr:to>
    <xdr:sp macro="" textlink="">
      <xdr:nvSpPr>
        <xdr:cNvPr id="6" name="Retângulo: Cantos Arredondado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C1FE4C3-B61C-4A96-8E5A-51D1F0A166A4}"/>
            </a:ext>
          </a:extLst>
        </xdr:cNvPr>
        <xdr:cNvSpPr/>
      </xdr:nvSpPr>
      <xdr:spPr>
        <a:xfrm>
          <a:off x="3571954" y="314325"/>
          <a:ext cx="1152446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1</xdr:col>
      <xdr:colOff>799531</xdr:colOff>
      <xdr:row>1</xdr:row>
      <xdr:rowOff>133350</xdr:rowOff>
    </xdr:from>
    <xdr:to>
      <xdr:col>3</xdr:col>
      <xdr:colOff>219075</xdr:colOff>
      <xdr:row>3</xdr:row>
      <xdr:rowOff>47625</xdr:rowOff>
    </xdr:to>
    <xdr:sp macro="" textlink="">
      <xdr:nvSpPr>
        <xdr:cNvPr id="7" name="Retângulo: Cantos Arredondado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B93ABB1-40A1-4EB0-942A-E5F5A79DD90A}"/>
            </a:ext>
          </a:extLst>
        </xdr:cNvPr>
        <xdr:cNvSpPr/>
      </xdr:nvSpPr>
      <xdr:spPr>
        <a:xfrm>
          <a:off x="4838131" y="323850"/>
          <a:ext cx="1210244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3</xdr:col>
      <xdr:colOff>306174</xdr:colOff>
      <xdr:row>1</xdr:row>
      <xdr:rowOff>133350</xdr:rowOff>
    </xdr:from>
    <xdr:to>
      <xdr:col>4</xdr:col>
      <xdr:colOff>419100</xdr:colOff>
      <xdr:row>3</xdr:row>
      <xdr:rowOff>47625</xdr:rowOff>
    </xdr:to>
    <xdr:sp macro="" textlink="">
      <xdr:nvSpPr>
        <xdr:cNvPr id="8" name="Retângulo: Cantos Arredondado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A5F6DA8-B864-4B18-BB6B-89580AF64E6C}"/>
            </a:ext>
          </a:extLst>
        </xdr:cNvPr>
        <xdr:cNvSpPr/>
      </xdr:nvSpPr>
      <xdr:spPr>
        <a:xfrm>
          <a:off x="6135474" y="323850"/>
          <a:ext cx="1122576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7</xdr:col>
      <xdr:colOff>345298</xdr:colOff>
      <xdr:row>1</xdr:row>
      <xdr:rowOff>123825</xdr:rowOff>
    </xdr:from>
    <xdr:to>
      <xdr:col>9</xdr:col>
      <xdr:colOff>47625</xdr:colOff>
      <xdr:row>3</xdr:row>
      <xdr:rowOff>38100</xdr:rowOff>
    </xdr:to>
    <xdr:sp macro="" textlink="">
      <xdr:nvSpPr>
        <xdr:cNvPr id="9" name="Retângulo: Cantos Arredondados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6522345-9E92-4F86-99A6-9427C93CCDB1}"/>
            </a:ext>
          </a:extLst>
        </xdr:cNvPr>
        <xdr:cNvSpPr/>
      </xdr:nvSpPr>
      <xdr:spPr>
        <a:xfrm>
          <a:off x="9651223" y="314325"/>
          <a:ext cx="1083452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Fornecedores</a:t>
          </a:r>
        </a:p>
      </xdr:txBody>
    </xdr:sp>
    <xdr:clientData/>
  </xdr:twoCellAnchor>
  <xdr:twoCellAnchor>
    <xdr:from>
      <xdr:col>6</xdr:col>
      <xdr:colOff>471203</xdr:colOff>
      <xdr:row>1</xdr:row>
      <xdr:rowOff>123825</xdr:rowOff>
    </xdr:from>
    <xdr:to>
      <xdr:col>7</xdr:col>
      <xdr:colOff>210036</xdr:colOff>
      <xdr:row>3</xdr:row>
      <xdr:rowOff>38100</xdr:rowOff>
    </xdr:to>
    <xdr:sp macro="" textlink="">
      <xdr:nvSpPr>
        <xdr:cNvPr id="10" name="Retângulo: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0508C11-3763-4CB2-BCDA-15369BEC0874}"/>
            </a:ext>
          </a:extLst>
        </xdr:cNvPr>
        <xdr:cNvSpPr/>
      </xdr:nvSpPr>
      <xdr:spPr>
        <a:xfrm>
          <a:off x="8767478" y="314325"/>
          <a:ext cx="748483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Clientes</a:t>
          </a:r>
        </a:p>
      </xdr:txBody>
    </xdr:sp>
    <xdr:clientData/>
  </xdr:twoCellAnchor>
  <xdr:twoCellAnchor>
    <xdr:from>
      <xdr:col>11</xdr:col>
      <xdr:colOff>540531</xdr:colOff>
      <xdr:row>1</xdr:row>
      <xdr:rowOff>57150</xdr:rowOff>
    </xdr:from>
    <xdr:to>
      <xdr:col>12</xdr:col>
      <xdr:colOff>342900</xdr:colOff>
      <xdr:row>3</xdr:row>
      <xdr:rowOff>108217</xdr:rowOff>
    </xdr:to>
    <xdr:pic>
      <xdr:nvPicPr>
        <xdr:cNvPr id="11" name="Imagem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1F16E86-FA32-4432-8413-19E4C3BA7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99206" y="247650"/>
          <a:ext cx="411969" cy="432067"/>
        </a:xfrm>
        <a:prstGeom prst="rect">
          <a:avLst/>
        </a:prstGeom>
        <a:noFill/>
      </xdr:spPr>
    </xdr:pic>
    <xdr:clientData/>
  </xdr:twoCellAnchor>
  <xdr:twoCellAnchor>
    <xdr:from>
      <xdr:col>4</xdr:col>
      <xdr:colOff>571500</xdr:colOff>
      <xdr:row>1</xdr:row>
      <xdr:rowOff>142875</xdr:rowOff>
    </xdr:from>
    <xdr:to>
      <xdr:col>6</xdr:col>
      <xdr:colOff>332001</xdr:colOff>
      <xdr:row>3</xdr:row>
      <xdr:rowOff>57150</xdr:rowOff>
    </xdr:to>
    <xdr:sp macro="" textlink="">
      <xdr:nvSpPr>
        <xdr:cNvPr id="12" name="Retângulo: Cantos Arredondados 1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34F75D5-D486-4945-A394-2F3AB4A8107D}"/>
            </a:ext>
          </a:extLst>
        </xdr:cNvPr>
        <xdr:cNvSpPr/>
      </xdr:nvSpPr>
      <xdr:spPr>
        <a:xfrm>
          <a:off x="7410450" y="333375"/>
          <a:ext cx="1217826" cy="295275"/>
        </a:xfrm>
        <a:prstGeom prst="roundRect">
          <a:avLst>
            <a:gd name="adj" fmla="val 50000"/>
          </a:avLst>
        </a:prstGeom>
        <a:solidFill>
          <a:schemeClr val="accent1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Sintético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1</xdr:row>
      <xdr:rowOff>114300</xdr:rowOff>
    </xdr:from>
    <xdr:to>
      <xdr:col>7</xdr:col>
      <xdr:colOff>809625</xdr:colOff>
      <xdr:row>3</xdr:row>
      <xdr:rowOff>28575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59822-11BB-46EB-A9A4-BBE9A2E9F0B8}"/>
            </a:ext>
          </a:extLst>
        </xdr:cNvPr>
        <xdr:cNvSpPr/>
      </xdr:nvSpPr>
      <xdr:spPr>
        <a:xfrm>
          <a:off x="10906125" y="304800"/>
          <a:ext cx="1285875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Plano de Contas</a:t>
          </a:r>
        </a:p>
      </xdr:txBody>
    </xdr:sp>
    <xdr:clientData/>
  </xdr:twoCellAnchor>
  <xdr:twoCellAnchor>
    <xdr:from>
      <xdr:col>0</xdr:col>
      <xdr:colOff>180974</xdr:colOff>
      <xdr:row>1</xdr:row>
      <xdr:rowOff>9526</xdr:rowOff>
    </xdr:from>
    <xdr:to>
      <xdr:col>0</xdr:col>
      <xdr:colOff>1236175</xdr:colOff>
      <xdr:row>3</xdr:row>
      <xdr:rowOff>85726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F967A62-5AB6-48E4-A66F-E66CE8002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" y="200026"/>
          <a:ext cx="1055201" cy="457200"/>
        </a:xfrm>
        <a:prstGeom prst="rect">
          <a:avLst/>
        </a:prstGeom>
        <a:noFill/>
      </xdr:spPr>
    </xdr:pic>
    <xdr:clientData/>
  </xdr:twoCellAnchor>
  <xdr:twoCellAnchor>
    <xdr:from>
      <xdr:col>0</xdr:col>
      <xdr:colOff>1381615</xdr:colOff>
      <xdr:row>1</xdr:row>
      <xdr:rowOff>114300</xdr:rowOff>
    </xdr:from>
    <xdr:to>
      <xdr:col>0</xdr:col>
      <xdr:colOff>2305050</xdr:colOff>
      <xdr:row>3</xdr:row>
      <xdr:rowOff>28575</xdr:rowOff>
    </xdr:to>
    <xdr:sp macro="" textlink="">
      <xdr:nvSpPr>
        <xdr:cNvPr id="4" name="Retângulo: Cantos Arredondado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85772C-7836-4FE5-8DA1-A8EEEEB2AF56}"/>
            </a:ext>
          </a:extLst>
        </xdr:cNvPr>
        <xdr:cNvSpPr/>
      </xdr:nvSpPr>
      <xdr:spPr>
        <a:xfrm>
          <a:off x="1381615" y="304800"/>
          <a:ext cx="923435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0</xdr:col>
      <xdr:colOff>2405347</xdr:colOff>
      <xdr:row>1</xdr:row>
      <xdr:rowOff>123825</xdr:rowOff>
    </xdr:from>
    <xdr:to>
      <xdr:col>0</xdr:col>
      <xdr:colOff>3467100</xdr:colOff>
      <xdr:row>3</xdr:row>
      <xdr:rowOff>38100</xdr:rowOff>
    </xdr:to>
    <xdr:sp macro="" textlink="">
      <xdr:nvSpPr>
        <xdr:cNvPr id="5" name="Retângulo: Cantos Arredondado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08F62B2-A26A-4D4F-B0C9-41EE2B994DE7}"/>
            </a:ext>
          </a:extLst>
        </xdr:cNvPr>
        <xdr:cNvSpPr/>
      </xdr:nvSpPr>
      <xdr:spPr>
        <a:xfrm>
          <a:off x="2405347" y="314325"/>
          <a:ext cx="1061753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3571954</xdr:colOff>
      <xdr:row>1</xdr:row>
      <xdr:rowOff>123825</xdr:rowOff>
    </xdr:from>
    <xdr:to>
      <xdr:col>1</xdr:col>
      <xdr:colOff>685800</xdr:colOff>
      <xdr:row>3</xdr:row>
      <xdr:rowOff>38100</xdr:rowOff>
    </xdr:to>
    <xdr:sp macro="" textlink="">
      <xdr:nvSpPr>
        <xdr:cNvPr id="6" name="Retângulo: Cantos Arredondado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CB7064C-939B-4A44-8BCA-AD9FA8EC85B6}"/>
            </a:ext>
          </a:extLst>
        </xdr:cNvPr>
        <xdr:cNvSpPr/>
      </xdr:nvSpPr>
      <xdr:spPr>
        <a:xfrm>
          <a:off x="3571954" y="314325"/>
          <a:ext cx="1152446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1</xdr:col>
      <xdr:colOff>799531</xdr:colOff>
      <xdr:row>1</xdr:row>
      <xdr:rowOff>133350</xdr:rowOff>
    </xdr:from>
    <xdr:to>
      <xdr:col>2</xdr:col>
      <xdr:colOff>219075</xdr:colOff>
      <xdr:row>3</xdr:row>
      <xdr:rowOff>47625</xdr:rowOff>
    </xdr:to>
    <xdr:sp macro="" textlink="">
      <xdr:nvSpPr>
        <xdr:cNvPr id="7" name="Retângulo: Cantos Arredondado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3865485-959B-4AB7-92DA-91D2BC108F81}"/>
            </a:ext>
          </a:extLst>
        </xdr:cNvPr>
        <xdr:cNvSpPr/>
      </xdr:nvSpPr>
      <xdr:spPr>
        <a:xfrm>
          <a:off x="4838131" y="323850"/>
          <a:ext cx="1210244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2</xdr:col>
      <xdr:colOff>306174</xdr:colOff>
      <xdr:row>1</xdr:row>
      <xdr:rowOff>133350</xdr:rowOff>
    </xdr:from>
    <xdr:to>
      <xdr:col>3</xdr:col>
      <xdr:colOff>0</xdr:colOff>
      <xdr:row>3</xdr:row>
      <xdr:rowOff>47625</xdr:rowOff>
    </xdr:to>
    <xdr:sp macro="" textlink="">
      <xdr:nvSpPr>
        <xdr:cNvPr id="8" name="Retângulo: Cantos Arredondado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FC4BA93-AF3D-4BF4-8417-574AFCF81933}"/>
            </a:ext>
          </a:extLst>
        </xdr:cNvPr>
        <xdr:cNvSpPr/>
      </xdr:nvSpPr>
      <xdr:spPr>
        <a:xfrm>
          <a:off x="6135474" y="323850"/>
          <a:ext cx="1122576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DRE Gerencial</a:t>
          </a:r>
        </a:p>
      </xdr:txBody>
    </xdr:sp>
    <xdr:clientData/>
  </xdr:twoCellAnchor>
  <xdr:twoCellAnchor>
    <xdr:from>
      <xdr:col>4</xdr:col>
      <xdr:colOff>285750</xdr:colOff>
      <xdr:row>1</xdr:row>
      <xdr:rowOff>123825</xdr:rowOff>
    </xdr:from>
    <xdr:to>
      <xdr:col>5</xdr:col>
      <xdr:colOff>457200</xdr:colOff>
      <xdr:row>3</xdr:row>
      <xdr:rowOff>38100</xdr:rowOff>
    </xdr:to>
    <xdr:sp macro="" textlink="">
      <xdr:nvSpPr>
        <xdr:cNvPr id="9" name="Retângulo: Cantos Arredondados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B9B3ADA-5B26-4393-AC80-FF99A946107C}"/>
            </a:ext>
          </a:extLst>
        </xdr:cNvPr>
        <xdr:cNvSpPr/>
      </xdr:nvSpPr>
      <xdr:spPr>
        <a:xfrm>
          <a:off x="8782050" y="314325"/>
          <a:ext cx="1133475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Fornecedores</a:t>
          </a:r>
        </a:p>
      </xdr:txBody>
    </xdr:sp>
    <xdr:clientData/>
  </xdr:twoCellAnchor>
  <xdr:twoCellAnchor>
    <xdr:from>
      <xdr:col>8</xdr:col>
      <xdr:colOff>247649</xdr:colOff>
      <xdr:row>1</xdr:row>
      <xdr:rowOff>65497</xdr:rowOff>
    </xdr:from>
    <xdr:to>
      <xdr:col>8</xdr:col>
      <xdr:colOff>523874</xdr:colOff>
      <xdr:row>3</xdr:row>
      <xdr:rowOff>98692</xdr:rowOff>
    </xdr:to>
    <xdr:pic>
      <xdr:nvPicPr>
        <xdr:cNvPr id="11" name="Imagem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60DE39A-F50E-4125-B7C9-F1AA987C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92049" y="255997"/>
          <a:ext cx="276225" cy="414195"/>
        </a:xfrm>
        <a:prstGeom prst="rect">
          <a:avLst/>
        </a:prstGeom>
        <a:noFill/>
      </xdr:spPr>
    </xdr:pic>
    <xdr:clientData/>
  </xdr:twoCellAnchor>
  <xdr:twoCellAnchor>
    <xdr:from>
      <xdr:col>5</xdr:col>
      <xdr:colOff>581025</xdr:colOff>
      <xdr:row>1</xdr:row>
      <xdr:rowOff>123825</xdr:rowOff>
    </xdr:from>
    <xdr:to>
      <xdr:col>6</xdr:col>
      <xdr:colOff>367483</xdr:colOff>
      <xdr:row>3</xdr:row>
      <xdr:rowOff>38100</xdr:rowOff>
    </xdr:to>
    <xdr:sp macro="" textlink="">
      <xdr:nvSpPr>
        <xdr:cNvPr id="20" name="Retângulo: Cantos Arredondados 19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8518FEB4-DFFA-4C90-8972-2406BC277085}"/>
            </a:ext>
          </a:extLst>
        </xdr:cNvPr>
        <xdr:cNvSpPr/>
      </xdr:nvSpPr>
      <xdr:spPr>
        <a:xfrm>
          <a:off x="10039350" y="314325"/>
          <a:ext cx="748483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Clientes</a:t>
          </a:r>
        </a:p>
      </xdr:txBody>
    </xdr:sp>
    <xdr:clientData/>
  </xdr:twoCellAnchor>
  <xdr:twoCellAnchor>
    <xdr:from>
      <xdr:col>3</xdr:col>
      <xdr:colOff>77574</xdr:colOff>
      <xdr:row>1</xdr:row>
      <xdr:rowOff>133350</xdr:rowOff>
    </xdr:from>
    <xdr:to>
      <xdr:col>4</xdr:col>
      <xdr:colOff>161925</xdr:colOff>
      <xdr:row>3</xdr:row>
      <xdr:rowOff>47625</xdr:rowOff>
    </xdr:to>
    <xdr:sp macro="" textlink="">
      <xdr:nvSpPr>
        <xdr:cNvPr id="21" name="Retângulo: Cantos Arredondados 20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2478977-7191-48AF-A171-30EA4260C477}"/>
            </a:ext>
          </a:extLst>
        </xdr:cNvPr>
        <xdr:cNvSpPr/>
      </xdr:nvSpPr>
      <xdr:spPr>
        <a:xfrm>
          <a:off x="7440399" y="323850"/>
          <a:ext cx="1217826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Sintético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1152524</xdr:colOff>
      <xdr:row>1</xdr:row>
      <xdr:rowOff>104775</xdr:rowOff>
    </xdr:from>
    <xdr:to>
      <xdr:col>5</xdr:col>
      <xdr:colOff>533399</xdr:colOff>
      <xdr:row>3</xdr:row>
      <xdr:rowOff>19050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B8D27F-7B0F-464E-9746-658CE72E1E27}"/>
            </a:ext>
          </a:extLst>
        </xdr:cNvPr>
        <xdr:cNvSpPr/>
      </xdr:nvSpPr>
      <xdr:spPr>
        <a:xfrm>
          <a:off x="8953499" y="295275"/>
          <a:ext cx="1247775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Plano de Contas</a:t>
          </a:r>
        </a:p>
      </xdr:txBody>
    </xdr:sp>
    <xdr:clientData/>
  </xdr:twoCellAnchor>
  <xdr:twoCellAnchor>
    <xdr:from>
      <xdr:col>0</xdr:col>
      <xdr:colOff>152400</xdr:colOff>
      <xdr:row>1</xdr:row>
      <xdr:rowOff>9526</xdr:rowOff>
    </xdr:from>
    <xdr:to>
      <xdr:col>0</xdr:col>
      <xdr:colOff>1101849</xdr:colOff>
      <xdr:row>3</xdr:row>
      <xdr:rowOff>85726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831C6B3-39E6-4FE0-BCE9-BED20C9F2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00026"/>
          <a:ext cx="949449" cy="457200"/>
        </a:xfrm>
        <a:prstGeom prst="rect">
          <a:avLst/>
        </a:prstGeom>
      </xdr:spPr>
    </xdr:pic>
    <xdr:clientData/>
  </xdr:twoCellAnchor>
  <xdr:twoCellAnchor>
    <xdr:from>
      <xdr:col>0</xdr:col>
      <xdr:colOff>1261102</xdr:colOff>
      <xdr:row>1</xdr:row>
      <xdr:rowOff>114300</xdr:rowOff>
    </xdr:from>
    <xdr:to>
      <xdr:col>0</xdr:col>
      <xdr:colOff>2181225</xdr:colOff>
      <xdr:row>3</xdr:row>
      <xdr:rowOff>28575</xdr:rowOff>
    </xdr:to>
    <xdr:sp macro="" textlink="">
      <xdr:nvSpPr>
        <xdr:cNvPr id="5" name="Retângulo: Cantos Arredond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3573BFF-17DD-4078-ACC1-97E6161530FA}"/>
            </a:ext>
          </a:extLst>
        </xdr:cNvPr>
        <xdr:cNvSpPr/>
      </xdr:nvSpPr>
      <xdr:spPr>
        <a:xfrm>
          <a:off x="1261102" y="304800"/>
          <a:ext cx="920123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0</xdr:col>
      <xdr:colOff>2253838</xdr:colOff>
      <xdr:row>1</xdr:row>
      <xdr:rowOff>114300</xdr:rowOff>
    </xdr:from>
    <xdr:to>
      <xdr:col>0</xdr:col>
      <xdr:colOff>3143250</xdr:colOff>
      <xdr:row>3</xdr:row>
      <xdr:rowOff>28575</xdr:rowOff>
    </xdr:to>
    <xdr:sp macro="" textlink="">
      <xdr:nvSpPr>
        <xdr:cNvPr id="6" name="Retângulo: Cantos Arredond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62501D2-0BE0-41D5-B89F-681CCB2D8A02}"/>
            </a:ext>
          </a:extLst>
        </xdr:cNvPr>
        <xdr:cNvSpPr/>
      </xdr:nvSpPr>
      <xdr:spPr>
        <a:xfrm>
          <a:off x="2253838" y="304800"/>
          <a:ext cx="889412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55698</xdr:colOff>
      <xdr:row>1</xdr:row>
      <xdr:rowOff>123825</xdr:rowOff>
    </xdr:from>
    <xdr:to>
      <xdr:col>1</xdr:col>
      <xdr:colOff>1085849</xdr:colOff>
      <xdr:row>3</xdr:row>
      <xdr:rowOff>38100</xdr:rowOff>
    </xdr:to>
    <xdr:sp macro="" textlink="">
      <xdr:nvSpPr>
        <xdr:cNvPr id="7" name="Retângulo: Cantos Arredondados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460D00-4E25-4FB2-B36F-D301CF3D6946}"/>
            </a:ext>
          </a:extLst>
        </xdr:cNvPr>
        <xdr:cNvSpPr/>
      </xdr:nvSpPr>
      <xdr:spPr>
        <a:xfrm>
          <a:off x="3246573" y="314325"/>
          <a:ext cx="103015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2</xdr:col>
      <xdr:colOff>8961</xdr:colOff>
      <xdr:row>1</xdr:row>
      <xdr:rowOff>114300</xdr:rowOff>
    </xdr:from>
    <xdr:to>
      <xdr:col>3</xdr:col>
      <xdr:colOff>95250</xdr:colOff>
      <xdr:row>3</xdr:row>
      <xdr:rowOff>28575</xdr:rowOff>
    </xdr:to>
    <xdr:sp macro="" textlink="">
      <xdr:nvSpPr>
        <xdr:cNvPr id="8" name="Retângulo: Cantos Arredondados 7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3FC9DBC-7B03-499D-9917-6789A14057C8}"/>
            </a:ext>
          </a:extLst>
        </xdr:cNvPr>
        <xdr:cNvSpPr/>
      </xdr:nvSpPr>
      <xdr:spPr>
        <a:xfrm>
          <a:off x="4399986" y="304800"/>
          <a:ext cx="1114989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3</xdr:col>
      <xdr:colOff>226267</xdr:colOff>
      <xdr:row>1</xdr:row>
      <xdr:rowOff>114300</xdr:rowOff>
    </xdr:from>
    <xdr:to>
      <xdr:col>3</xdr:col>
      <xdr:colOff>1304924</xdr:colOff>
      <xdr:row>3</xdr:row>
      <xdr:rowOff>28575</xdr:rowOff>
    </xdr:to>
    <xdr:sp macro="" textlink="">
      <xdr:nvSpPr>
        <xdr:cNvPr id="9" name="Retângulo: Cantos Arredondados 8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DA43B46-5E6F-467B-B1AE-FC0F07881981}"/>
            </a:ext>
          </a:extLst>
        </xdr:cNvPr>
        <xdr:cNvSpPr/>
      </xdr:nvSpPr>
      <xdr:spPr>
        <a:xfrm>
          <a:off x="5645992" y="304800"/>
          <a:ext cx="1078657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3</xdr:col>
      <xdr:colOff>2323438</xdr:colOff>
      <xdr:row>1</xdr:row>
      <xdr:rowOff>104775</xdr:rowOff>
    </xdr:from>
    <xdr:to>
      <xdr:col>4</xdr:col>
      <xdr:colOff>1009650</xdr:colOff>
      <xdr:row>3</xdr:row>
      <xdr:rowOff>19050</xdr:rowOff>
    </xdr:to>
    <xdr:sp macro="" textlink="">
      <xdr:nvSpPr>
        <xdr:cNvPr id="10" name="Retângulo: Cantos Arredondados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EA884F4-CE20-4D1F-A765-8B11940CF715}"/>
            </a:ext>
          </a:extLst>
        </xdr:cNvPr>
        <xdr:cNvSpPr/>
      </xdr:nvSpPr>
      <xdr:spPr>
        <a:xfrm>
          <a:off x="7743163" y="295275"/>
          <a:ext cx="1067462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Fornecedores</a:t>
          </a:r>
        </a:p>
      </xdr:txBody>
    </xdr:sp>
    <xdr:clientData/>
  </xdr:twoCellAnchor>
  <xdr:twoCellAnchor>
    <xdr:from>
      <xdr:col>3</xdr:col>
      <xdr:colOff>1415074</xdr:colOff>
      <xdr:row>1</xdr:row>
      <xdr:rowOff>104775</xdr:rowOff>
    </xdr:from>
    <xdr:to>
      <xdr:col>3</xdr:col>
      <xdr:colOff>2191389</xdr:colOff>
      <xdr:row>3</xdr:row>
      <xdr:rowOff>19050</xdr:rowOff>
    </xdr:to>
    <xdr:sp macro="" textlink="">
      <xdr:nvSpPr>
        <xdr:cNvPr id="11" name="Retângulo: Cantos Arredondados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81DEDDD-145F-4B1D-A60F-55789CF3EA05}"/>
            </a:ext>
          </a:extLst>
        </xdr:cNvPr>
        <xdr:cNvSpPr/>
      </xdr:nvSpPr>
      <xdr:spPr>
        <a:xfrm>
          <a:off x="6834799" y="295275"/>
          <a:ext cx="776315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Clientes</a:t>
          </a:r>
        </a:p>
      </xdr:txBody>
    </xdr:sp>
    <xdr:clientData/>
  </xdr:twoCellAnchor>
  <xdr:twoCellAnchor>
    <xdr:from>
      <xdr:col>6</xdr:col>
      <xdr:colOff>133350</xdr:colOff>
      <xdr:row>1</xdr:row>
      <xdr:rowOff>85520</xdr:rowOff>
    </xdr:from>
    <xdr:to>
      <xdr:col>6</xdr:col>
      <xdr:colOff>479692</xdr:colOff>
      <xdr:row>3</xdr:row>
      <xdr:rowOff>108217</xdr:rowOff>
    </xdr:to>
    <xdr:pic>
      <xdr:nvPicPr>
        <xdr:cNvPr id="12" name="Imagem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2795FBF-CD49-4078-BBD4-8559C47C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10850" y="276020"/>
          <a:ext cx="346342" cy="4036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676274</xdr:colOff>
      <xdr:row>1</xdr:row>
      <xdr:rowOff>104775</xdr:rowOff>
    </xdr:from>
    <xdr:to>
      <xdr:col>7</xdr:col>
      <xdr:colOff>752475</xdr:colOff>
      <xdr:row>3</xdr:row>
      <xdr:rowOff>19050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923008-5F8E-4524-B070-8B622B8A518C}"/>
            </a:ext>
          </a:extLst>
        </xdr:cNvPr>
        <xdr:cNvSpPr/>
      </xdr:nvSpPr>
      <xdr:spPr>
        <a:xfrm>
          <a:off x="9115424" y="295275"/>
          <a:ext cx="125730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Plano de Contas</a:t>
          </a:r>
        </a:p>
      </xdr:txBody>
    </xdr:sp>
    <xdr:clientData/>
  </xdr:twoCellAnchor>
  <xdr:twoCellAnchor>
    <xdr:from>
      <xdr:col>0</xdr:col>
      <xdr:colOff>161925</xdr:colOff>
      <xdr:row>1</xdr:row>
      <xdr:rowOff>9526</xdr:rowOff>
    </xdr:from>
    <xdr:to>
      <xdr:col>0</xdr:col>
      <xdr:colOff>1111374</xdr:colOff>
      <xdr:row>3</xdr:row>
      <xdr:rowOff>85726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C8C39C8-3856-43F3-AF96-3264BE4CD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00026"/>
          <a:ext cx="949449" cy="457200"/>
        </a:xfrm>
        <a:prstGeom prst="rect">
          <a:avLst/>
        </a:prstGeom>
      </xdr:spPr>
    </xdr:pic>
    <xdr:clientData/>
  </xdr:twoCellAnchor>
  <xdr:twoCellAnchor>
    <xdr:from>
      <xdr:col>0</xdr:col>
      <xdr:colOff>1261102</xdr:colOff>
      <xdr:row>1</xdr:row>
      <xdr:rowOff>114300</xdr:rowOff>
    </xdr:from>
    <xdr:to>
      <xdr:col>0</xdr:col>
      <xdr:colOff>2181225</xdr:colOff>
      <xdr:row>3</xdr:row>
      <xdr:rowOff>28575</xdr:rowOff>
    </xdr:to>
    <xdr:sp macro="" textlink="">
      <xdr:nvSpPr>
        <xdr:cNvPr id="4" name="Retângulo: Cantos Arredondado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A99F57D-051E-4FC8-BA9C-676BBC85B5AF}"/>
            </a:ext>
          </a:extLst>
        </xdr:cNvPr>
        <xdr:cNvSpPr/>
      </xdr:nvSpPr>
      <xdr:spPr>
        <a:xfrm>
          <a:off x="1261102" y="304800"/>
          <a:ext cx="920123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0</xdr:col>
      <xdr:colOff>2253837</xdr:colOff>
      <xdr:row>1</xdr:row>
      <xdr:rowOff>114300</xdr:rowOff>
    </xdr:from>
    <xdr:to>
      <xdr:col>1</xdr:col>
      <xdr:colOff>200024</xdr:colOff>
      <xdr:row>3</xdr:row>
      <xdr:rowOff>28575</xdr:rowOff>
    </xdr:to>
    <xdr:sp macro="" textlink="">
      <xdr:nvSpPr>
        <xdr:cNvPr id="5" name="Retângulo: Cantos Arredondado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3D2B1FD-492B-42DC-AB8F-DB321B26BD1F}"/>
            </a:ext>
          </a:extLst>
        </xdr:cNvPr>
        <xdr:cNvSpPr/>
      </xdr:nvSpPr>
      <xdr:spPr>
        <a:xfrm>
          <a:off x="2253837" y="304800"/>
          <a:ext cx="93703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312873</xdr:colOff>
      <xdr:row>1</xdr:row>
      <xdr:rowOff>123825</xdr:rowOff>
    </xdr:from>
    <xdr:to>
      <xdr:col>2</xdr:col>
      <xdr:colOff>142874</xdr:colOff>
      <xdr:row>3</xdr:row>
      <xdr:rowOff>38100</xdr:rowOff>
    </xdr:to>
    <xdr:sp macro="" textlink="">
      <xdr:nvSpPr>
        <xdr:cNvPr id="6" name="Retângulo: Cantos Arredondado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CBB2DBC-D86D-49E4-B696-761BA5EC22CE}"/>
            </a:ext>
          </a:extLst>
        </xdr:cNvPr>
        <xdr:cNvSpPr/>
      </xdr:nvSpPr>
      <xdr:spPr>
        <a:xfrm>
          <a:off x="3303723" y="314325"/>
          <a:ext cx="103015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2</xdr:col>
      <xdr:colOff>256610</xdr:colOff>
      <xdr:row>1</xdr:row>
      <xdr:rowOff>114300</xdr:rowOff>
    </xdr:from>
    <xdr:to>
      <xdr:col>3</xdr:col>
      <xdr:colOff>409574</xdr:colOff>
      <xdr:row>3</xdr:row>
      <xdr:rowOff>28575</xdr:rowOff>
    </xdr:to>
    <xdr:sp macro="" textlink="">
      <xdr:nvSpPr>
        <xdr:cNvPr id="7" name="Retângulo: Cantos Arredondado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BAC0860-5BFD-4154-BA89-ADAA9D25378E}"/>
            </a:ext>
          </a:extLst>
        </xdr:cNvPr>
        <xdr:cNvSpPr/>
      </xdr:nvSpPr>
      <xdr:spPr>
        <a:xfrm>
          <a:off x="4447610" y="304800"/>
          <a:ext cx="1134039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3</xdr:col>
      <xdr:colOff>531067</xdr:colOff>
      <xdr:row>1</xdr:row>
      <xdr:rowOff>114300</xdr:rowOff>
    </xdr:from>
    <xdr:to>
      <xdr:col>4</xdr:col>
      <xdr:colOff>247649</xdr:colOff>
      <xdr:row>3</xdr:row>
      <xdr:rowOff>28575</xdr:rowOff>
    </xdr:to>
    <xdr:sp macro="" textlink="">
      <xdr:nvSpPr>
        <xdr:cNvPr id="8" name="Retângulo: Cantos Arredondado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4CFF332-C12F-42D8-88F0-6BBE4419D107}"/>
            </a:ext>
          </a:extLst>
        </xdr:cNvPr>
        <xdr:cNvSpPr/>
      </xdr:nvSpPr>
      <xdr:spPr>
        <a:xfrm>
          <a:off x="5703142" y="304800"/>
          <a:ext cx="1078657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5</xdr:col>
      <xdr:colOff>123163</xdr:colOff>
      <xdr:row>1</xdr:row>
      <xdr:rowOff>104775</xdr:rowOff>
    </xdr:from>
    <xdr:to>
      <xdr:col>6</xdr:col>
      <xdr:colOff>542925</xdr:colOff>
      <xdr:row>3</xdr:row>
      <xdr:rowOff>19050</xdr:rowOff>
    </xdr:to>
    <xdr:sp macro="" textlink="">
      <xdr:nvSpPr>
        <xdr:cNvPr id="9" name="Retângulo: Cantos Arredondados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F66F485-D958-4FD9-A7A8-56C4F6809043}"/>
            </a:ext>
          </a:extLst>
        </xdr:cNvPr>
        <xdr:cNvSpPr/>
      </xdr:nvSpPr>
      <xdr:spPr>
        <a:xfrm>
          <a:off x="7914613" y="295275"/>
          <a:ext cx="1067462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Fornecedores</a:t>
          </a:r>
        </a:p>
      </xdr:txBody>
    </xdr:sp>
    <xdr:clientData/>
  </xdr:twoCellAnchor>
  <xdr:twoCellAnchor>
    <xdr:from>
      <xdr:col>4</xdr:col>
      <xdr:colOff>381639</xdr:colOff>
      <xdr:row>1</xdr:row>
      <xdr:rowOff>104775</xdr:rowOff>
    </xdr:from>
    <xdr:to>
      <xdr:col>4</xdr:col>
      <xdr:colOff>1247775</xdr:colOff>
      <xdr:row>3</xdr:row>
      <xdr:rowOff>19050</xdr:rowOff>
    </xdr:to>
    <xdr:sp macro="" textlink="">
      <xdr:nvSpPr>
        <xdr:cNvPr id="10" name="Retângulo: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B70AD00-60B7-4314-8B14-602B68D1B736}"/>
            </a:ext>
          </a:extLst>
        </xdr:cNvPr>
        <xdr:cNvSpPr/>
      </xdr:nvSpPr>
      <xdr:spPr>
        <a:xfrm flipH="1">
          <a:off x="6915789" y="295275"/>
          <a:ext cx="866136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Clientes</a:t>
          </a:r>
        </a:p>
      </xdr:txBody>
    </xdr:sp>
    <xdr:clientData/>
  </xdr:twoCellAnchor>
  <xdr:twoCellAnchor>
    <xdr:from>
      <xdr:col>8</xdr:col>
      <xdr:colOff>552450</xdr:colOff>
      <xdr:row>1</xdr:row>
      <xdr:rowOff>85520</xdr:rowOff>
    </xdr:from>
    <xdr:to>
      <xdr:col>9</xdr:col>
      <xdr:colOff>60592</xdr:colOff>
      <xdr:row>3</xdr:row>
      <xdr:rowOff>108217</xdr:rowOff>
    </xdr:to>
    <xdr:pic>
      <xdr:nvPicPr>
        <xdr:cNvPr id="11" name="Imagem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F7902A2E-8B24-465C-BE3C-9E24FACEF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0" y="276020"/>
          <a:ext cx="346342" cy="4036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676274</xdr:colOff>
      <xdr:row>1</xdr:row>
      <xdr:rowOff>104775</xdr:rowOff>
    </xdr:from>
    <xdr:to>
      <xdr:col>7</xdr:col>
      <xdr:colOff>752475</xdr:colOff>
      <xdr:row>3</xdr:row>
      <xdr:rowOff>19050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DED826-397B-4217-AEF7-D7A8FBF185FB}"/>
            </a:ext>
          </a:extLst>
        </xdr:cNvPr>
        <xdr:cNvSpPr/>
      </xdr:nvSpPr>
      <xdr:spPr>
        <a:xfrm>
          <a:off x="9115424" y="295275"/>
          <a:ext cx="1257301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Plano de Contas</a:t>
          </a:r>
        </a:p>
      </xdr:txBody>
    </xdr:sp>
    <xdr:clientData/>
  </xdr:twoCellAnchor>
  <xdr:twoCellAnchor>
    <xdr:from>
      <xdr:col>0</xdr:col>
      <xdr:colOff>161925</xdr:colOff>
      <xdr:row>1</xdr:row>
      <xdr:rowOff>9526</xdr:rowOff>
    </xdr:from>
    <xdr:to>
      <xdr:col>0</xdr:col>
      <xdr:colOff>1111374</xdr:colOff>
      <xdr:row>3</xdr:row>
      <xdr:rowOff>85726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DFEC832-9079-472F-83D1-DB7601F23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00026"/>
          <a:ext cx="949449" cy="457200"/>
        </a:xfrm>
        <a:prstGeom prst="rect">
          <a:avLst/>
        </a:prstGeom>
      </xdr:spPr>
    </xdr:pic>
    <xdr:clientData/>
  </xdr:twoCellAnchor>
  <xdr:twoCellAnchor>
    <xdr:from>
      <xdr:col>0</xdr:col>
      <xdr:colOff>1261102</xdr:colOff>
      <xdr:row>1</xdr:row>
      <xdr:rowOff>114300</xdr:rowOff>
    </xdr:from>
    <xdr:to>
      <xdr:col>0</xdr:col>
      <xdr:colOff>2181225</xdr:colOff>
      <xdr:row>3</xdr:row>
      <xdr:rowOff>28575</xdr:rowOff>
    </xdr:to>
    <xdr:sp macro="" textlink="">
      <xdr:nvSpPr>
        <xdr:cNvPr id="4" name="Retângulo: Cantos Arredondado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57D204A-EE78-4CBA-8E07-761C741CC628}"/>
            </a:ext>
          </a:extLst>
        </xdr:cNvPr>
        <xdr:cNvSpPr/>
      </xdr:nvSpPr>
      <xdr:spPr>
        <a:xfrm>
          <a:off x="1261102" y="304800"/>
          <a:ext cx="920123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Dashboard</a:t>
          </a:r>
        </a:p>
      </xdr:txBody>
    </xdr:sp>
    <xdr:clientData/>
  </xdr:twoCellAnchor>
  <xdr:twoCellAnchor>
    <xdr:from>
      <xdr:col>0</xdr:col>
      <xdr:colOff>2253837</xdr:colOff>
      <xdr:row>1</xdr:row>
      <xdr:rowOff>114300</xdr:rowOff>
    </xdr:from>
    <xdr:to>
      <xdr:col>1</xdr:col>
      <xdr:colOff>200024</xdr:colOff>
      <xdr:row>3</xdr:row>
      <xdr:rowOff>28575</xdr:rowOff>
    </xdr:to>
    <xdr:sp macro="" textlink="">
      <xdr:nvSpPr>
        <xdr:cNvPr id="5" name="Retângulo: Cantos Arredondado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D8EDD4-8112-40C3-B11E-DF65BC2770CB}"/>
            </a:ext>
          </a:extLst>
        </xdr:cNvPr>
        <xdr:cNvSpPr/>
      </xdr:nvSpPr>
      <xdr:spPr>
        <a:xfrm>
          <a:off x="2253837" y="304800"/>
          <a:ext cx="93703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312873</xdr:colOff>
      <xdr:row>1</xdr:row>
      <xdr:rowOff>123825</xdr:rowOff>
    </xdr:from>
    <xdr:to>
      <xdr:col>2</xdr:col>
      <xdr:colOff>142874</xdr:colOff>
      <xdr:row>3</xdr:row>
      <xdr:rowOff>38100</xdr:rowOff>
    </xdr:to>
    <xdr:sp macro="" textlink="">
      <xdr:nvSpPr>
        <xdr:cNvPr id="6" name="Retângulo: Cantos Arredondado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F13FE69-0D89-4864-93D5-843DB472EB64}"/>
            </a:ext>
          </a:extLst>
        </xdr:cNvPr>
        <xdr:cNvSpPr/>
      </xdr:nvSpPr>
      <xdr:spPr>
        <a:xfrm>
          <a:off x="3303723" y="314325"/>
          <a:ext cx="103015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2</xdr:col>
      <xdr:colOff>256610</xdr:colOff>
      <xdr:row>1</xdr:row>
      <xdr:rowOff>114300</xdr:rowOff>
    </xdr:from>
    <xdr:to>
      <xdr:col>3</xdr:col>
      <xdr:colOff>409574</xdr:colOff>
      <xdr:row>3</xdr:row>
      <xdr:rowOff>28575</xdr:rowOff>
    </xdr:to>
    <xdr:sp macro="" textlink="">
      <xdr:nvSpPr>
        <xdr:cNvPr id="7" name="Retângulo: Cantos Arredondado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0B03375-F865-4401-AB14-1E92367B6E6F}"/>
            </a:ext>
          </a:extLst>
        </xdr:cNvPr>
        <xdr:cNvSpPr/>
      </xdr:nvSpPr>
      <xdr:spPr>
        <a:xfrm>
          <a:off x="4447610" y="304800"/>
          <a:ext cx="1134039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3</xdr:col>
      <xdr:colOff>531067</xdr:colOff>
      <xdr:row>1</xdr:row>
      <xdr:rowOff>114300</xdr:rowOff>
    </xdr:from>
    <xdr:to>
      <xdr:col>4</xdr:col>
      <xdr:colOff>247649</xdr:colOff>
      <xdr:row>3</xdr:row>
      <xdr:rowOff>28575</xdr:rowOff>
    </xdr:to>
    <xdr:sp macro="" textlink="">
      <xdr:nvSpPr>
        <xdr:cNvPr id="8" name="Retângulo: Cantos Arredondado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BEC9371-0C56-4E3E-BACA-8525CF3BD927}"/>
            </a:ext>
          </a:extLst>
        </xdr:cNvPr>
        <xdr:cNvSpPr/>
      </xdr:nvSpPr>
      <xdr:spPr>
        <a:xfrm>
          <a:off x="5703142" y="304800"/>
          <a:ext cx="1078657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5</xdr:col>
      <xdr:colOff>123163</xdr:colOff>
      <xdr:row>1</xdr:row>
      <xdr:rowOff>104775</xdr:rowOff>
    </xdr:from>
    <xdr:to>
      <xdr:col>6</xdr:col>
      <xdr:colOff>542925</xdr:colOff>
      <xdr:row>3</xdr:row>
      <xdr:rowOff>19050</xdr:rowOff>
    </xdr:to>
    <xdr:sp macro="" textlink="">
      <xdr:nvSpPr>
        <xdr:cNvPr id="9" name="Retângulo: Cantos Arredondados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3DC4EFDE-F216-42BC-8B0B-37F7F9E46FC6}"/>
            </a:ext>
          </a:extLst>
        </xdr:cNvPr>
        <xdr:cNvSpPr/>
      </xdr:nvSpPr>
      <xdr:spPr>
        <a:xfrm>
          <a:off x="7914613" y="295275"/>
          <a:ext cx="1067462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Fornecedores</a:t>
          </a:r>
        </a:p>
      </xdr:txBody>
    </xdr:sp>
    <xdr:clientData/>
  </xdr:twoCellAnchor>
  <xdr:twoCellAnchor>
    <xdr:from>
      <xdr:col>4</xdr:col>
      <xdr:colOff>381639</xdr:colOff>
      <xdr:row>1</xdr:row>
      <xdr:rowOff>104775</xdr:rowOff>
    </xdr:from>
    <xdr:to>
      <xdr:col>4</xdr:col>
      <xdr:colOff>1247775</xdr:colOff>
      <xdr:row>3</xdr:row>
      <xdr:rowOff>19050</xdr:rowOff>
    </xdr:to>
    <xdr:sp macro="" textlink="">
      <xdr:nvSpPr>
        <xdr:cNvPr id="10" name="Retângulo: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171DCF6-80A8-4CAD-B490-615448832FEB}"/>
            </a:ext>
          </a:extLst>
        </xdr:cNvPr>
        <xdr:cNvSpPr/>
      </xdr:nvSpPr>
      <xdr:spPr>
        <a:xfrm flipH="1">
          <a:off x="6915789" y="295275"/>
          <a:ext cx="866136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Clientes</a:t>
          </a:r>
        </a:p>
      </xdr:txBody>
    </xdr:sp>
    <xdr:clientData/>
  </xdr:twoCellAnchor>
  <xdr:twoCellAnchor>
    <xdr:from>
      <xdr:col>8</xdr:col>
      <xdr:colOff>552450</xdr:colOff>
      <xdr:row>1</xdr:row>
      <xdr:rowOff>85520</xdr:rowOff>
    </xdr:from>
    <xdr:to>
      <xdr:col>9</xdr:col>
      <xdr:colOff>60592</xdr:colOff>
      <xdr:row>3</xdr:row>
      <xdr:rowOff>108217</xdr:rowOff>
    </xdr:to>
    <xdr:pic>
      <xdr:nvPicPr>
        <xdr:cNvPr id="11" name="Imagem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063DC1B-44FF-41A9-A85E-72A4965A2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0900" y="276020"/>
          <a:ext cx="346342" cy="40369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676274</xdr:colOff>
      <xdr:row>1</xdr:row>
      <xdr:rowOff>104775</xdr:rowOff>
    </xdr:from>
    <xdr:to>
      <xdr:col>7</xdr:col>
      <xdr:colOff>752475</xdr:colOff>
      <xdr:row>3</xdr:row>
      <xdr:rowOff>19050</xdr:rowOff>
    </xdr:to>
    <xdr:sp macro="" textlink="">
      <xdr:nvSpPr>
        <xdr:cNvPr id="2" name="Retângulo: Cantos Arredond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961293D-59BF-4ACB-9BFF-D0CE0ACB91F3}"/>
            </a:ext>
          </a:extLst>
        </xdr:cNvPr>
        <xdr:cNvSpPr/>
      </xdr:nvSpPr>
      <xdr:spPr>
        <a:xfrm>
          <a:off x="9067799" y="295275"/>
          <a:ext cx="123825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Plano de Contas</a:t>
          </a:r>
        </a:p>
      </xdr:txBody>
    </xdr:sp>
    <xdr:clientData/>
  </xdr:twoCellAnchor>
  <xdr:twoCellAnchor>
    <xdr:from>
      <xdr:col>0</xdr:col>
      <xdr:colOff>161925</xdr:colOff>
      <xdr:row>1</xdr:row>
      <xdr:rowOff>9526</xdr:rowOff>
    </xdr:from>
    <xdr:to>
      <xdr:col>0</xdr:col>
      <xdr:colOff>1111374</xdr:colOff>
      <xdr:row>3</xdr:row>
      <xdr:rowOff>85726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447B430-934A-4DE7-848B-08EB67D6D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00026"/>
          <a:ext cx="949449" cy="457200"/>
        </a:xfrm>
        <a:prstGeom prst="rect">
          <a:avLst/>
        </a:prstGeom>
      </xdr:spPr>
    </xdr:pic>
    <xdr:clientData/>
  </xdr:twoCellAnchor>
  <xdr:twoCellAnchor>
    <xdr:from>
      <xdr:col>0</xdr:col>
      <xdr:colOff>1261102</xdr:colOff>
      <xdr:row>1</xdr:row>
      <xdr:rowOff>114300</xdr:rowOff>
    </xdr:from>
    <xdr:to>
      <xdr:col>0</xdr:col>
      <xdr:colOff>2181225</xdr:colOff>
      <xdr:row>3</xdr:row>
      <xdr:rowOff>28575</xdr:rowOff>
    </xdr:to>
    <xdr:sp macro="" textlink="">
      <xdr:nvSpPr>
        <xdr:cNvPr id="4" name="Retângulo: Cantos Arredondados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8473C9F-5A7E-4A06-9B43-9FFF6BBBCD66}"/>
            </a:ext>
          </a:extLst>
        </xdr:cNvPr>
        <xdr:cNvSpPr/>
      </xdr:nvSpPr>
      <xdr:spPr>
        <a:xfrm>
          <a:off x="1261102" y="304800"/>
          <a:ext cx="920123" cy="295275"/>
        </a:xfrm>
        <a:prstGeom prst="roundRect">
          <a:avLst>
            <a:gd name="adj" fmla="val 50000"/>
          </a:avLst>
        </a:prstGeom>
        <a:solidFill>
          <a:schemeClr val="accent4">
            <a:lumMod val="75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Dashboard</a:t>
          </a:r>
        </a:p>
      </xdr:txBody>
    </xdr:sp>
    <xdr:clientData/>
  </xdr:twoCellAnchor>
  <xdr:twoCellAnchor>
    <xdr:from>
      <xdr:col>0</xdr:col>
      <xdr:colOff>2253837</xdr:colOff>
      <xdr:row>1</xdr:row>
      <xdr:rowOff>114300</xdr:rowOff>
    </xdr:from>
    <xdr:to>
      <xdr:col>1</xdr:col>
      <xdr:colOff>200024</xdr:colOff>
      <xdr:row>3</xdr:row>
      <xdr:rowOff>28575</xdr:rowOff>
    </xdr:to>
    <xdr:sp macro="" textlink="">
      <xdr:nvSpPr>
        <xdr:cNvPr id="5" name="Retângulo: Cantos Arredondados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C75CA3B-8437-4DCE-AD86-2C4A082BA971}"/>
            </a:ext>
          </a:extLst>
        </xdr:cNvPr>
        <xdr:cNvSpPr/>
      </xdr:nvSpPr>
      <xdr:spPr>
        <a:xfrm>
          <a:off x="2253837" y="304800"/>
          <a:ext cx="898937" cy="295275"/>
        </a:xfrm>
        <a:prstGeom prst="roundRect">
          <a:avLst>
            <a:gd name="adj" fmla="val 50000"/>
          </a:avLst>
        </a:prstGeom>
        <a:solidFill>
          <a:schemeClr val="tx1">
            <a:lumMod val="50000"/>
            <a:lumOff val="50000"/>
          </a:schemeClr>
        </a:solidFill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</a:t>
          </a:r>
          <a:r>
            <a:rPr lang="pt-BR" sz="1100" b="1" baseline="0">
              <a:solidFill>
                <a:schemeClr val="bg1"/>
              </a:solidFill>
            </a:rPr>
            <a:t> Pagar</a:t>
          </a:r>
          <a:endParaRPr lang="pt-B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312873</xdr:colOff>
      <xdr:row>1</xdr:row>
      <xdr:rowOff>123825</xdr:rowOff>
    </xdr:from>
    <xdr:to>
      <xdr:col>2</xdr:col>
      <xdr:colOff>142874</xdr:colOff>
      <xdr:row>3</xdr:row>
      <xdr:rowOff>38100</xdr:rowOff>
    </xdr:to>
    <xdr:sp macro="" textlink="">
      <xdr:nvSpPr>
        <xdr:cNvPr id="6" name="Retângulo: Cantos Arredondados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9532D8-0D5F-4A5F-91BE-C55DC7D9C207}"/>
            </a:ext>
          </a:extLst>
        </xdr:cNvPr>
        <xdr:cNvSpPr/>
      </xdr:nvSpPr>
      <xdr:spPr>
        <a:xfrm>
          <a:off x="3265623" y="314325"/>
          <a:ext cx="110635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Ctas Receber</a:t>
          </a:r>
        </a:p>
      </xdr:txBody>
    </xdr:sp>
    <xdr:clientData/>
  </xdr:twoCellAnchor>
  <xdr:twoCellAnchor>
    <xdr:from>
      <xdr:col>2</xdr:col>
      <xdr:colOff>256610</xdr:colOff>
      <xdr:row>1</xdr:row>
      <xdr:rowOff>114300</xdr:rowOff>
    </xdr:from>
    <xdr:to>
      <xdr:col>3</xdr:col>
      <xdr:colOff>409574</xdr:colOff>
      <xdr:row>3</xdr:row>
      <xdr:rowOff>28575</xdr:rowOff>
    </xdr:to>
    <xdr:sp macro="" textlink="">
      <xdr:nvSpPr>
        <xdr:cNvPr id="7" name="Retângulo: Cantos Arredondados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69A36B3-D3B3-4C9D-971C-ED3A669AAA97}"/>
            </a:ext>
          </a:extLst>
        </xdr:cNvPr>
        <xdr:cNvSpPr/>
      </xdr:nvSpPr>
      <xdr:spPr>
        <a:xfrm>
          <a:off x="4485710" y="304800"/>
          <a:ext cx="1134039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Fluxo de Caixa</a:t>
          </a:r>
        </a:p>
      </xdr:txBody>
    </xdr:sp>
    <xdr:clientData/>
  </xdr:twoCellAnchor>
  <xdr:twoCellAnchor>
    <xdr:from>
      <xdr:col>3</xdr:col>
      <xdr:colOff>531067</xdr:colOff>
      <xdr:row>1</xdr:row>
      <xdr:rowOff>114300</xdr:rowOff>
    </xdr:from>
    <xdr:to>
      <xdr:col>4</xdr:col>
      <xdr:colOff>247649</xdr:colOff>
      <xdr:row>3</xdr:row>
      <xdr:rowOff>28575</xdr:rowOff>
    </xdr:to>
    <xdr:sp macro="" textlink="">
      <xdr:nvSpPr>
        <xdr:cNvPr id="8" name="Retângulo: Cantos Arredondados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D26DA5E-5E46-4C29-AB4C-7D6297D7D43D}"/>
            </a:ext>
          </a:extLst>
        </xdr:cNvPr>
        <xdr:cNvSpPr/>
      </xdr:nvSpPr>
      <xdr:spPr>
        <a:xfrm>
          <a:off x="5741242" y="304800"/>
          <a:ext cx="1088182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 b="1">
              <a:solidFill>
                <a:schemeClr val="bg1"/>
              </a:solidFill>
            </a:rPr>
            <a:t>Dre Gerencial</a:t>
          </a:r>
        </a:p>
      </xdr:txBody>
    </xdr:sp>
    <xdr:clientData/>
  </xdr:twoCellAnchor>
  <xdr:twoCellAnchor>
    <xdr:from>
      <xdr:col>5</xdr:col>
      <xdr:colOff>123163</xdr:colOff>
      <xdr:row>1</xdr:row>
      <xdr:rowOff>104775</xdr:rowOff>
    </xdr:from>
    <xdr:to>
      <xdr:col>6</xdr:col>
      <xdr:colOff>542925</xdr:colOff>
      <xdr:row>3</xdr:row>
      <xdr:rowOff>19050</xdr:rowOff>
    </xdr:to>
    <xdr:sp macro="" textlink="">
      <xdr:nvSpPr>
        <xdr:cNvPr id="9" name="Retângulo: Cantos Arredondados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E46238C-D8B7-462A-910E-0DD099150F0B}"/>
            </a:ext>
          </a:extLst>
        </xdr:cNvPr>
        <xdr:cNvSpPr/>
      </xdr:nvSpPr>
      <xdr:spPr>
        <a:xfrm>
          <a:off x="7847938" y="295275"/>
          <a:ext cx="1086512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Fornecedores</a:t>
          </a:r>
        </a:p>
      </xdr:txBody>
    </xdr:sp>
    <xdr:clientData/>
  </xdr:twoCellAnchor>
  <xdr:twoCellAnchor>
    <xdr:from>
      <xdr:col>4</xdr:col>
      <xdr:colOff>381639</xdr:colOff>
      <xdr:row>1</xdr:row>
      <xdr:rowOff>104775</xdr:rowOff>
    </xdr:from>
    <xdr:to>
      <xdr:col>4</xdr:col>
      <xdr:colOff>1247775</xdr:colOff>
      <xdr:row>3</xdr:row>
      <xdr:rowOff>19050</xdr:rowOff>
    </xdr:to>
    <xdr:sp macro="" textlink="">
      <xdr:nvSpPr>
        <xdr:cNvPr id="10" name="Retângulo: Cantos Arredondados 9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0DC3DC2-10DD-402E-8C10-18DDA2EF246A}"/>
            </a:ext>
          </a:extLst>
        </xdr:cNvPr>
        <xdr:cNvSpPr/>
      </xdr:nvSpPr>
      <xdr:spPr>
        <a:xfrm flipH="1">
          <a:off x="6963414" y="295275"/>
          <a:ext cx="761361" cy="295275"/>
        </a:xfrm>
        <a:prstGeom prst="roundRect">
          <a:avLst>
            <a:gd name="adj" fmla="val 50000"/>
          </a:avLst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1100" b="1">
              <a:solidFill>
                <a:schemeClr val="bg1"/>
              </a:solidFill>
              <a:latin typeface="+mn-lt"/>
              <a:ea typeface="+mn-ea"/>
              <a:cs typeface="+mn-cs"/>
            </a:rPr>
            <a:t>Clientes</a:t>
          </a:r>
        </a:p>
      </xdr:txBody>
    </xdr:sp>
    <xdr:clientData/>
  </xdr:twoCellAnchor>
  <xdr:twoCellAnchor>
    <xdr:from>
      <xdr:col>8</xdr:col>
      <xdr:colOff>295275</xdr:colOff>
      <xdr:row>1</xdr:row>
      <xdr:rowOff>85520</xdr:rowOff>
    </xdr:from>
    <xdr:to>
      <xdr:col>8</xdr:col>
      <xdr:colOff>660667</xdr:colOff>
      <xdr:row>3</xdr:row>
      <xdr:rowOff>108217</xdr:rowOff>
    </xdr:to>
    <xdr:pic>
      <xdr:nvPicPr>
        <xdr:cNvPr id="11" name="Imagem 1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FA5449D-ADA2-447F-AA50-0D6C04FC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0" y="276020"/>
          <a:ext cx="365392" cy="40369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</xdr:row>
      <xdr:rowOff>9526</xdr:rowOff>
    </xdr:from>
    <xdr:to>
      <xdr:col>0</xdr:col>
      <xdr:colOff>1236175</xdr:colOff>
      <xdr:row>3</xdr:row>
      <xdr:rowOff>85726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E53D49F-2ABA-40B6-97DD-2C2350A51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4" y="200026"/>
          <a:ext cx="1055201" cy="457200"/>
        </a:xfrm>
        <a:prstGeom prst="rect">
          <a:avLst/>
        </a:prstGeom>
        <a:noFill/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852B8ED-5DDF-42B8-B713-7C9D6372276D}" name="CtasPagar" displayName="CtasPagar" ref="A6:N5000" insertRowShift="1" totalsRowCount="1" headerRowDxfId="112" dataDxfId="110" totalsRowDxfId="108" headerRowBorderDxfId="111" tableBorderDxfId="109" totalsRowBorderDxfId="107">
  <autoFilter ref="A6:N4999" xr:uid="{7852B8ED-5DDF-42B8-B713-7C9D6372276D}"/>
  <tableColumns count="14">
    <tableColumn id="1" xr3:uid="{B64D2008-45B6-4469-82B2-8E5723340B84}" name="Data Emissão" totalsRowLabel="Total" dataDxfId="106" totalsRowDxfId="13"/>
    <tableColumn id="2" xr3:uid="{CB816ACA-2058-4A0E-AC10-E96FBF53BD0E}" name="Nro Docto" dataDxfId="105" totalsRowDxfId="12"/>
    <tableColumn id="3" xr3:uid="{7D9313E1-FE15-4AFB-A311-7FABADC57326}" name="Plano de Conta" dataDxfId="104" totalsRowDxfId="11"/>
    <tableColumn id="12" xr3:uid="{C7B78CE9-34C5-4945-90E7-89A16E07E200}" name="Centro de Custo" dataDxfId="103" totalsRowDxfId="10"/>
    <tableColumn id="4" xr3:uid="{C8C07088-67BC-4A6F-A02E-125465D84D84}" name="Fornecedor" dataDxfId="102" totalsRowDxfId="9"/>
    <tableColumn id="5" xr3:uid="{5266C654-F64D-491D-B5BF-CF3BD6422763}" name="Descrição" dataDxfId="101" totalsRowDxfId="8"/>
    <tableColumn id="6" xr3:uid="{BDD6B440-F40F-431A-821F-43A7FD5B5BA4}" name="Valor (R$)" totalsRowFunction="sum" dataDxfId="100" totalsRowDxfId="7"/>
    <tableColumn id="10" xr3:uid="{B7F74CF0-451E-4AC4-BC3D-AC06104ED3A9}" name="Mês Vencimento" dataDxfId="99" totalsRowDxfId="6">
      <calculatedColumnFormula>MONTH(CtasPagar[[#This Row],[Data Vencimento]])</calculatedColumnFormula>
    </tableColumn>
    <tableColumn id="11" xr3:uid="{DDC2D8FA-4FB9-45B6-8759-CE4E6E2D050E}" name="Ano Vencimemto" dataDxfId="98" totalsRowDxfId="5">
      <calculatedColumnFormula>YEAR(CtasPagar[[#This Row],[Data Vencimento]])</calculatedColumnFormula>
    </tableColumn>
    <tableColumn id="7" xr3:uid="{53EA3CBF-135C-43D8-8B48-3488A9F4F048}" name="Data Vencimento" dataDxfId="97" totalsRowDxfId="4"/>
    <tableColumn id="15" xr3:uid="{0767DA31-8B89-440B-82EB-7C9A4DEC76CA}" name="Mês Pgto" dataDxfId="96" totalsRowDxfId="3">
      <calculatedColumnFormula>MONTH(CtasPagar[[#This Row],[Data Pagamento]])</calculatedColumnFormula>
    </tableColumn>
    <tableColumn id="14" xr3:uid="{C27AE47A-2C04-4EEC-A3EC-1B3E573E0276}" name="Ano Pgto" dataDxfId="95" totalsRowDxfId="2">
      <calculatedColumnFormula>YEAR(CtasPagar[[#This Row],[Data Pagamento]])</calculatedColumnFormula>
    </tableColumn>
    <tableColumn id="8" xr3:uid="{69F1A256-2B9E-457B-A24D-872970E5CD70}" name="Data Pagamento" dataDxfId="94" totalsRowDxfId="1"/>
    <tableColumn id="9" xr3:uid="{961757B9-1DD1-4A41-A903-9098AC941CCA}" name="Status" dataDxfId="93" totalsRowDxfId="0">
      <calculatedColumnFormula>IF(CtasPagar[[#This Row],[Data Pagamento]]&gt;1,"Pago",IF(CtasPagar[[#This Row],[Data Vencimento]]&gt;Parametros!$B$6,"Aberto", IF(CtasPagar[[#This Row],[Data Vencimento]]=Parametros!$B$6,"Aberto", IF(CtasPagar[[#This Row],[Ano Vencimemto]]=1900,"","Vencido"))))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8C6DE17-0ED0-4A24-A509-7BFA191EA9C4}" name="CtasReceber" displayName="CtasReceber" ref="A6:O5000" totalsRowCount="1" headerRowDxfId="89" dataDxfId="87" headerRowBorderDxfId="88" tableBorderDxfId="86">
  <autoFilter ref="A6:O4999" xr:uid="{E8C6DE17-0ED0-4A24-A509-7BFA191EA9C4}"/>
  <tableColumns count="15">
    <tableColumn id="1" xr3:uid="{6D8F2D9E-9FEA-49C2-A731-768F86D82232}" name="Data Emissão" totalsRowLabel="Total" dataDxfId="85" totalsRowDxfId="84"/>
    <tableColumn id="2" xr3:uid="{EB42B910-91A7-4DE4-8681-AB32AB0CC5D1}" name="Nro Docto" dataDxfId="83" totalsRowDxfId="82"/>
    <tableColumn id="3" xr3:uid="{7B1DD513-21DD-427A-8A41-4D992C5EB051}" name="Plano de Conta" dataDxfId="81"/>
    <tableColumn id="14" xr3:uid="{D7F648E9-842A-4F0E-9DDA-D1D8FF97137B}" name="Centro de Custo" dataDxfId="80"/>
    <tableColumn id="4" xr3:uid="{E415F492-94AE-4A53-94A5-457A939B197C}" name="Cliente" dataDxfId="79"/>
    <tableColumn id="5" xr3:uid="{8C99BE89-A1AA-42CA-8872-2E483DF13015}" name="Descrição" dataDxfId="78"/>
    <tableColumn id="6" xr3:uid="{58506263-7B65-41C7-9CDB-DE4330B068A4}" name="Valor (R$)" totalsRowFunction="sum" dataDxfId="77" totalsRowDxfId="76" dataCellStyle="Moeda"/>
    <tableColumn id="11" xr3:uid="{27A49E1B-323D-4F12-AC02-B64F6D8E933F}" name="Mês Vencimento" dataDxfId="75" totalsRowDxfId="74">
      <calculatedColumnFormula>MONTH(CtasReceber[[#This Row],[Data Vencimento]])</calculatedColumnFormula>
    </tableColumn>
    <tableColumn id="10" xr3:uid="{4CF61379-0685-460E-AB0A-1A49438107EE}" name="Ano Vencimemto" dataDxfId="73" totalsRowDxfId="72">
      <calculatedColumnFormula>YEAR(CtasReceber[[#This Row],[Data Vencimento]])</calculatedColumnFormula>
    </tableColumn>
    <tableColumn id="7" xr3:uid="{CA850AF5-3B41-4584-8096-0745E8880EA0}" name="Data Vencimento" dataDxfId="71" totalsRowDxfId="70"/>
    <tableColumn id="13" xr3:uid="{7EE3EEF9-E273-4F08-A287-3BD240364DD3}" name="Mês Pgto" dataDxfId="69">
      <calculatedColumnFormula>MONTH(CtasReceber[[#This Row],[Data Recebimento]])</calculatedColumnFormula>
    </tableColumn>
    <tableColumn id="12" xr3:uid="{63DF29AC-6987-4AC1-8828-543CF5B6215A}" name="Ano Pgto" dataDxfId="68">
      <calculatedColumnFormula>YEAR(CtasReceber[[#This Row],[Data Recebimento]])</calculatedColumnFormula>
    </tableColumn>
    <tableColumn id="8" xr3:uid="{E875EB6E-0A5C-4190-8B57-A7E9F90EEF17}" name="Data Recebimento" dataDxfId="67"/>
    <tableColumn id="15" xr3:uid="{0FF16C04-852A-454F-99AC-0BADF9A130B8}" name="(1) Normal (2) Antecipado" dataDxfId="66" totalsRowDxfId="65"/>
    <tableColumn id="9" xr3:uid="{EA21AE55-7D78-4880-B822-CA6EB167277F}" name="Status" dataDxfId="64">
      <calculatedColumnFormula>IF(CtasReceber[[#This Row],[Data Recebimento]]&gt;1,"Pago", IF(CtasReceber[[#This Row],[Data Vencimento]]&gt;Parametros!$B$6,"Aberto", IF(CtasReceber[[#This Row],[Data Vencimento]]=Parametros!$B$6,"Aberto", IF(CtasReceber[[#This Row],[Ano Vencimemto]]=1900,"","Vencido"))))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5474D2-75C8-44C7-B45D-9D4C0D1041E2}" name="Clientes" displayName="Clientes" ref="A6:P3000" totalsRowCount="1" headerRowDxfId="63" headerRowBorderDxfId="62" tableBorderDxfId="61">
  <autoFilter ref="A6:P2999" xr:uid="{5C5474D2-75C8-44C7-B45D-9D4C0D1041E2}"/>
  <sortState xmlns:xlrd2="http://schemas.microsoft.com/office/spreadsheetml/2017/richdata2" ref="A7:P28">
    <sortCondition ref="A6:A28"/>
  </sortState>
  <tableColumns count="16">
    <tableColumn id="1" xr3:uid="{D56BE64C-5B59-4839-B7BD-00549105B076}" name="Nome Fantasia / Razão Social" totalsRowLabel="Total" dataDxfId="60"/>
    <tableColumn id="2" xr3:uid="{2E23031B-5CFD-49B7-B0A9-A57FFDA2FB85}" name="CNPJ" dataDxfId="59"/>
    <tableColumn id="3" xr3:uid="{87AF8B3A-0591-481C-80F1-FA8A52D7AC4A}" name="Insc.Estadual" dataDxfId="58"/>
    <tableColumn id="4" xr3:uid="{53A3690A-2136-4962-934C-D03394DD1DC7}" name="Endereço" dataDxfId="57"/>
    <tableColumn id="5" xr3:uid="{2FDE041D-44F8-455A-9A78-75A265B0C746}" name="Bairro" dataDxfId="56"/>
    <tableColumn id="6" xr3:uid="{4F5C4EC1-836B-4BF8-B080-8859CACA77B4}" name="CEP:" dataDxfId="55"/>
    <tableColumn id="7" xr3:uid="{1038C5DA-9A4F-47F6-B4E9-60A9FDF56856}" name="Cidade" dataDxfId="54"/>
    <tableColumn id="8" xr3:uid="{FC56C722-4DE4-4EA8-ADEF-371781F6C828}" name="Telefone 1" dataDxfId="53"/>
    <tableColumn id="9" xr3:uid="{8237F0D7-A6CC-4A1C-8E3F-4FB4C4A59AD6}" name="Telefone 2" dataDxfId="52"/>
    <tableColumn id="10" xr3:uid="{041AADFB-E744-4CB0-BF59-B390A913C2DA}" name="Telefone 3" dataDxfId="51"/>
    <tableColumn id="11" xr3:uid="{81625520-44AC-4ECC-977C-D9CEBABD54A6}" name="Contato" dataDxfId="50"/>
    <tableColumn id="12" xr3:uid="{4AE4138E-8572-4EDA-BC0E-492985CB6903}" name="E-mail" dataDxfId="49"/>
    <tableColumn id="13" xr3:uid="{7D66DC6E-DAFD-4D10-818E-07D17AC589DB}" name="Site" dataDxfId="48"/>
    <tableColumn id="14" xr3:uid="{96CC7D3C-E400-40E9-AF6B-EF2582C7E6EB}" name="Observação" dataDxfId="47"/>
    <tableColumn id="15" xr3:uid="{56305E99-2DFD-44AC-82AE-F7805886B43B}" name="A Receber" totalsRowFunction="sum" dataDxfId="46" totalsRowDxfId="45">
      <calculatedColumnFormula>SUMIFS('Ctas Receber'!G:G,'Ctas Receber'!E:E,'Clientes'!A:A,'Ctas Receber'!M:M,"")</calculatedColumnFormula>
    </tableColumn>
    <tableColumn id="16" xr3:uid="{63BC47C0-61D1-4FA9-983E-27797C422DE3}" name="Recebido" totalsRowFunction="sum" dataDxfId="44" totalsRowDxfId="43">
      <calculatedColumnFormula>SUMIFS('Ctas Receber'!G:G,'Ctas Receber'!E:E,'Clientes'!A:A,'Ctas Receber'!O:O,"Pago")</calculatedColumnFormula>
    </tableColumn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CB784B-5267-493C-B4C2-B47B9E677240}" name="Fornecedores" displayName="Fornecedores" ref="A6:P1000" totalsRowCount="1" headerRowDxfId="42" headerRowBorderDxfId="41" tableBorderDxfId="40">
  <autoFilter ref="A6:P999" xr:uid="{E6CB784B-5267-493C-B4C2-B47B9E677240}"/>
  <sortState xmlns:xlrd2="http://schemas.microsoft.com/office/spreadsheetml/2017/richdata2" ref="A7:P28">
    <sortCondition ref="A6:A28"/>
  </sortState>
  <tableColumns count="16">
    <tableColumn id="1" xr3:uid="{D6211989-A156-45FF-A4D6-7C5D0FB938D9}" name="Nome Fantasia / Razão Social" totalsRowLabel="Total" dataDxfId="39"/>
    <tableColumn id="2" xr3:uid="{54D2077C-51F9-40E4-B400-B531E54D06B3}" name="CNPJ" dataDxfId="38"/>
    <tableColumn id="3" xr3:uid="{1DF62726-8322-4A12-A273-37CB70C1006F}" name="Insc.Estadual" dataDxfId="37"/>
    <tableColumn id="4" xr3:uid="{72D0A97D-0037-4B6B-BB1F-B978A93F6D20}" name="Endereço" dataDxfId="36"/>
    <tableColumn id="5" xr3:uid="{E225F9F6-FC59-4C09-B7B9-87F8A7E6654E}" name="Bairro" dataDxfId="35"/>
    <tableColumn id="6" xr3:uid="{018F910A-47D1-4F73-B687-39D3292AF1B7}" name="CEP:" dataDxfId="34"/>
    <tableColumn id="7" xr3:uid="{A627CB6B-2E1A-4BC1-B302-BC967999B14E}" name="Cidade" dataDxfId="33"/>
    <tableColumn id="8" xr3:uid="{EB2A7B47-76E4-4B3A-9017-CF3F074204EF}" name="Telefone 1" dataDxfId="32"/>
    <tableColumn id="9" xr3:uid="{73A3DEB4-7E92-4869-979E-1DD71299990E}" name="Telefone 2" dataDxfId="31"/>
    <tableColumn id="10" xr3:uid="{88F83C8B-D209-48FB-BDE0-ECBDA6FA03EB}" name="Telefone 3" dataDxfId="30"/>
    <tableColumn id="11" xr3:uid="{8EE5D6BB-0586-4BD5-8510-D797CDD4BD9F}" name="Contato" dataDxfId="29"/>
    <tableColumn id="12" xr3:uid="{114E5AE9-9316-4345-B4F1-1067304187C9}" name="E-mail" dataDxfId="28"/>
    <tableColumn id="13" xr3:uid="{603CE0D0-7675-4358-84B2-B909CDC07553}" name="Site" dataDxfId="27"/>
    <tableColumn id="14" xr3:uid="{743B3BF6-BF7D-47E1-A39C-81BA35079153}" name="Observação" dataDxfId="26"/>
    <tableColumn id="15" xr3:uid="{D43922F0-1FD2-45B0-8E9E-E8D62B75624F}" name="A Pagar" totalsRowFunction="sum" dataDxfId="25" totalsRowDxfId="24">
      <calculatedColumnFormula>SUMIFS('Ctas Pagar'!G:G,'Ctas Pagar'!E:E,Fornecedores!A:A,'Ctas Pagar'!M:M,"")</calculatedColumnFormula>
    </tableColumn>
    <tableColumn id="16" xr3:uid="{817F1513-C795-42F7-9F89-A8D8FD29D95E}" name="Pago" totalsRowFunction="sum" dataDxfId="23" totalsRowDxfId="22">
      <calculatedColumnFormula>SUMIFS('Ctas Pagar'!G:G,'Ctas Pagar'!E:E,Fornecedores!A:A,'Ctas Pagar'!N:N,"Pago")</calculatedColumnFormula>
    </tableColumn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8714F0-522E-4F42-BD4B-9DBA085AD4FE}" name="PlanodeContas" displayName="PlanodeContas" ref="A6:A149" totalsRowShown="0" headerRowDxfId="21" dataDxfId="20">
  <autoFilter ref="A6:A149" xr:uid="{3C8714F0-522E-4F42-BD4B-9DBA085AD4FE}"/>
  <tableColumns count="1">
    <tableColumn id="1" xr3:uid="{AFF82909-F261-4175-8D63-63E2900E23C6}" name="Plano de Contas" dataDxfId="19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7021AD-B23E-49F4-9908-47A823DB7CB2}" name="TabCustos" displayName="TabCustos" ref="A7:C18" totalsRowShown="0" headerRowDxfId="18" dataDxfId="17">
  <autoFilter ref="A7:C18" xr:uid="{7C7021AD-B23E-49F4-9908-47A823DB7CB2}"/>
  <tableColumns count="3">
    <tableColumn id="1" xr3:uid="{52DB871D-0DF2-4322-96C0-5B6CDDB67865}" name="Centros de Custos" dataDxfId="16"/>
    <tableColumn id="2" xr3:uid="{7AEF2C2C-1BF4-47BB-B9E6-B5846D47AE76}" name="Natureza Operação" dataDxfId="15"/>
    <tableColumn id="3" xr3:uid="{377020ED-2062-46BB-8667-C60697BAC6F9}" name="ID Natureza" dataDxfId="14"/>
  </tableColumns>
  <tableStyleInfo name="ARM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://www.fuganholi.com.br/" TargetMode="External"/><Relationship Id="rId1" Type="http://schemas.openxmlformats.org/officeDocument/2006/relationships/hyperlink" Target="mailto:compras123@fuganholi.com.br" TargetMode="External"/><Relationship Id="rId4" Type="http://schemas.openxmlformats.org/officeDocument/2006/relationships/table" Target="../tables/table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hyperlink" Target="http://www.fuganholi.com.br/" TargetMode="External"/><Relationship Id="rId1" Type="http://schemas.openxmlformats.org/officeDocument/2006/relationships/hyperlink" Target="mailto:compras123@fuganholi.com.br" TargetMode="External"/><Relationship Id="rId4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75C6E-726B-47C1-824B-F68E4701F2ED}">
  <dimension ref="A1:Q74"/>
  <sheetViews>
    <sheetView topLeftCell="A13" workbookViewId="0"/>
  </sheetViews>
  <sheetFormatPr defaultRowHeight="15"/>
  <cols>
    <col min="1" max="1" width="44.28515625" customWidth="1"/>
    <col min="2" max="2" width="19.140625" customWidth="1"/>
    <col min="3" max="3" width="14.7109375" customWidth="1"/>
    <col min="4" max="4" width="20.5703125" customWidth="1"/>
    <col min="5" max="5" width="17.140625" customWidth="1"/>
    <col min="6" max="6" width="10" customWidth="1"/>
    <col min="7" max="7" width="17.42578125" customWidth="1"/>
    <col min="8" max="8" width="13.42578125" customWidth="1"/>
    <col min="9" max="9" width="12.42578125" customWidth="1"/>
    <col min="10" max="10" width="12.85546875" customWidth="1"/>
  </cols>
  <sheetData>
    <row r="1" spans="1:17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1"/>
      <c r="Q1" s="71"/>
    </row>
    <row r="2" spans="1:17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1"/>
      <c r="Q2" s="71"/>
    </row>
    <row r="3" spans="1:17">
      <c r="A3" s="72"/>
      <c r="B3" s="72"/>
      <c r="C3" s="72"/>
      <c r="D3" s="72"/>
      <c r="E3" s="72"/>
      <c r="F3" s="77"/>
      <c r="G3" s="72"/>
      <c r="H3" s="72"/>
      <c r="I3" s="72"/>
      <c r="J3" s="72"/>
      <c r="K3" s="72"/>
      <c r="L3" s="72"/>
      <c r="M3" s="72"/>
      <c r="N3" s="72"/>
      <c r="O3" s="72"/>
      <c r="P3" s="71"/>
      <c r="Q3" s="71"/>
    </row>
    <row r="4" spans="1:17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1"/>
      <c r="Q4" s="71"/>
    </row>
    <row r="5" spans="1:17">
      <c r="A5" s="72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1"/>
      <c r="Q5" s="71"/>
    </row>
    <row r="6" spans="1:17">
      <c r="A6" s="109" t="s">
        <v>0</v>
      </c>
      <c r="B6" s="110" t="s">
        <v>1</v>
      </c>
      <c r="C6" s="110" t="s">
        <v>2</v>
      </c>
      <c r="D6" s="111" t="s">
        <v>3</v>
      </c>
      <c r="E6" s="112"/>
      <c r="F6" s="113"/>
      <c r="G6" s="113"/>
      <c r="H6" s="113"/>
      <c r="I6" s="113"/>
      <c r="J6" s="113"/>
      <c r="K6" s="113"/>
      <c r="L6" s="113"/>
      <c r="M6" s="114"/>
      <c r="N6" s="71"/>
      <c r="O6" s="71"/>
      <c r="P6" s="71"/>
      <c r="Q6" s="71"/>
    </row>
    <row r="7" spans="1:17">
      <c r="A7" s="107" t="s">
        <v>4</v>
      </c>
      <c r="B7" s="142">
        <f ca="1">SUMIFS('Ctas Receber'!G:G,'Ctas Receber'!J:J,Parametros!B6,'Ctas Receber'!O:O,"Aberto")</f>
        <v>0</v>
      </c>
      <c r="C7" s="143">
        <f ca="1">SUMIFS('Ctas Pagar'!G:G,'Ctas Pagar'!J:J,Parametros!B6,'Ctas Pagar'!N:N,"Aberto")</f>
        <v>0</v>
      </c>
      <c r="D7" s="144">
        <f ca="1">B7-C7</f>
        <v>0</v>
      </c>
      <c r="E7" s="71"/>
      <c r="F7" s="71"/>
      <c r="G7" s="71"/>
      <c r="H7" s="71"/>
      <c r="I7" s="71"/>
      <c r="J7" s="71"/>
      <c r="K7" s="71"/>
      <c r="L7" s="71"/>
      <c r="M7" s="108"/>
      <c r="N7" s="71"/>
      <c r="O7" s="71"/>
      <c r="P7" s="71"/>
      <c r="Q7" s="71"/>
    </row>
    <row r="8" spans="1:17">
      <c r="A8" s="107" t="s">
        <v>5</v>
      </c>
      <c r="B8" s="142">
        <f ca="1">SUMIFS('Ctas Receber'!G:G,'Ctas Receber'!O:O,"Vencido")</f>
        <v>0</v>
      </c>
      <c r="C8" s="143">
        <f ca="1">SUMIFS('Ctas Pagar'!G:G,'Ctas Pagar'!N:N,"Vencido")</f>
        <v>0</v>
      </c>
      <c r="D8" s="144">
        <f t="shared" ref="D8:D9" ca="1" si="0">B8-C8</f>
        <v>0</v>
      </c>
      <c r="E8" s="71"/>
      <c r="F8" s="71"/>
      <c r="G8" s="71"/>
      <c r="H8" s="71"/>
      <c r="I8" s="71"/>
      <c r="J8" s="71"/>
      <c r="K8" s="71"/>
      <c r="L8" s="71"/>
      <c r="M8" s="108"/>
      <c r="N8" s="71"/>
      <c r="O8" s="71"/>
      <c r="P8" s="71"/>
      <c r="Q8" s="71"/>
    </row>
    <row r="9" spans="1:17">
      <c r="A9" s="107" t="s">
        <v>6</v>
      </c>
      <c r="B9" s="142">
        <f ca="1">B8+B7</f>
        <v>0</v>
      </c>
      <c r="C9" s="143">
        <f ca="1">C8+C7</f>
        <v>0</v>
      </c>
      <c r="D9" s="144">
        <f t="shared" ca="1" si="0"/>
        <v>0</v>
      </c>
      <c r="E9" s="71"/>
      <c r="F9" s="71"/>
      <c r="G9" s="71"/>
      <c r="H9" s="71"/>
      <c r="I9" s="71"/>
      <c r="J9" s="71"/>
      <c r="K9" s="71"/>
      <c r="L9" s="71"/>
      <c r="M9" s="108"/>
      <c r="N9" s="71"/>
      <c r="O9" s="71"/>
      <c r="P9" s="71"/>
      <c r="Q9" s="71"/>
    </row>
    <row r="10" spans="1:17">
      <c r="A10" s="71"/>
      <c r="B10" s="71"/>
      <c r="C10" s="71"/>
      <c r="D10" s="71"/>
      <c r="E10" s="29"/>
      <c r="F10" s="71"/>
      <c r="G10" s="71"/>
      <c r="H10" s="71"/>
      <c r="I10" s="71"/>
      <c r="J10" s="71"/>
      <c r="K10" s="71"/>
      <c r="L10" s="71"/>
      <c r="M10" s="108"/>
      <c r="N10" s="71"/>
      <c r="O10" s="71"/>
      <c r="P10" s="71"/>
      <c r="Q10" s="71"/>
    </row>
    <row r="11" spans="1:17">
      <c r="A11" s="112"/>
      <c r="B11" s="113"/>
      <c r="C11" s="113"/>
      <c r="D11" s="114"/>
      <c r="E11" s="71"/>
      <c r="F11" s="71"/>
      <c r="G11" s="71"/>
      <c r="H11" s="71"/>
      <c r="I11" s="71"/>
      <c r="J11" s="71"/>
      <c r="K11" s="71"/>
      <c r="L11" s="71"/>
      <c r="M11" s="108"/>
      <c r="N11" s="71"/>
      <c r="O11" s="71"/>
      <c r="P11" s="71"/>
      <c r="Q11" s="71"/>
    </row>
    <row r="12" spans="1:17">
      <c r="A12" s="29"/>
      <c r="B12" s="71"/>
      <c r="C12" s="71"/>
      <c r="D12" s="108"/>
      <c r="E12" s="71"/>
      <c r="F12" s="71"/>
      <c r="G12" s="71"/>
      <c r="H12" s="71"/>
      <c r="I12" s="71"/>
      <c r="J12" s="71"/>
      <c r="K12" s="71"/>
      <c r="L12" s="71"/>
      <c r="M12" s="108"/>
      <c r="N12" s="71"/>
      <c r="O12" s="71"/>
      <c r="P12" s="71"/>
      <c r="Q12" s="71"/>
    </row>
    <row r="13" spans="1:17">
      <c r="A13" s="29"/>
      <c r="B13" s="71"/>
      <c r="C13" s="71"/>
      <c r="D13" s="108"/>
      <c r="E13" s="71"/>
      <c r="F13" s="71"/>
      <c r="G13" s="71"/>
      <c r="H13" s="71"/>
      <c r="I13" s="71"/>
      <c r="J13" s="71"/>
      <c r="K13" s="71"/>
      <c r="L13" s="71"/>
      <c r="M13" s="108"/>
      <c r="N13" s="71"/>
      <c r="O13" s="71"/>
      <c r="P13" s="71"/>
      <c r="Q13" s="71"/>
    </row>
    <row r="14" spans="1:17">
      <c r="A14" s="29"/>
      <c r="B14" s="71"/>
      <c r="C14" s="71"/>
      <c r="D14" s="108"/>
      <c r="E14" s="71"/>
      <c r="F14" s="71"/>
      <c r="G14" s="71"/>
      <c r="H14" s="71"/>
      <c r="I14" s="71"/>
      <c r="J14" s="71"/>
      <c r="K14" s="71"/>
      <c r="L14" s="71"/>
      <c r="M14" s="108"/>
      <c r="N14" s="71"/>
      <c r="O14" s="71"/>
      <c r="P14" s="71"/>
      <c r="Q14" s="71"/>
    </row>
    <row r="15" spans="1:17">
      <c r="A15" s="29"/>
      <c r="B15" s="71"/>
      <c r="C15" s="71"/>
      <c r="D15" s="108"/>
      <c r="E15" s="71"/>
      <c r="F15" s="71"/>
      <c r="G15" s="71"/>
      <c r="H15" s="71"/>
      <c r="I15" s="71"/>
      <c r="J15" s="71"/>
      <c r="K15" s="71"/>
      <c r="L15" s="71"/>
      <c r="M15" s="108"/>
      <c r="N15" s="71"/>
      <c r="O15" s="71"/>
      <c r="P15" s="71"/>
      <c r="Q15" s="71"/>
    </row>
    <row r="16" spans="1:17">
      <c r="A16" s="29"/>
      <c r="B16" s="71"/>
      <c r="C16" s="71"/>
      <c r="D16" s="108"/>
      <c r="E16" s="71"/>
      <c r="F16" s="71"/>
      <c r="G16" s="71"/>
      <c r="H16" s="71"/>
      <c r="I16" s="71"/>
      <c r="J16" s="71"/>
      <c r="K16" s="71"/>
      <c r="L16" s="71"/>
      <c r="M16" s="108"/>
      <c r="N16" s="71"/>
      <c r="O16" s="71"/>
      <c r="P16" s="71"/>
      <c r="Q16" s="71"/>
    </row>
    <row r="17" spans="1:17">
      <c r="A17" s="29"/>
      <c r="B17" s="71"/>
      <c r="C17" s="71"/>
      <c r="D17" s="108"/>
      <c r="E17" s="71"/>
      <c r="F17" s="71"/>
      <c r="G17" s="71"/>
      <c r="H17" s="71"/>
      <c r="I17" s="71"/>
      <c r="J17" s="71"/>
      <c r="K17" s="71"/>
      <c r="L17" s="71"/>
      <c r="M17" s="108"/>
      <c r="N17" s="71"/>
      <c r="O17" s="71"/>
      <c r="P17" s="71"/>
      <c r="Q17" s="71"/>
    </row>
    <row r="18" spans="1:17">
      <c r="A18" s="29"/>
      <c r="B18" s="71"/>
      <c r="C18" s="71"/>
      <c r="D18" s="108"/>
      <c r="E18" s="71"/>
      <c r="F18" s="71"/>
      <c r="G18" s="71"/>
      <c r="H18" s="71"/>
      <c r="I18" s="71"/>
      <c r="J18" s="71"/>
      <c r="K18" s="71"/>
      <c r="L18" s="71"/>
      <c r="M18" s="108"/>
      <c r="N18" s="71"/>
      <c r="O18" s="71"/>
      <c r="P18" s="71"/>
      <c r="Q18" s="71"/>
    </row>
    <row r="19" spans="1:17">
      <c r="A19" s="29"/>
      <c r="B19" s="71"/>
      <c r="C19" s="71"/>
      <c r="D19" s="108"/>
      <c r="E19" s="71"/>
      <c r="F19" s="71"/>
      <c r="G19" s="71"/>
      <c r="H19" s="71"/>
      <c r="I19" s="71"/>
      <c r="J19" s="71"/>
      <c r="K19" s="71"/>
      <c r="L19" s="71"/>
      <c r="M19" s="108"/>
      <c r="N19" s="71"/>
      <c r="O19" s="71"/>
      <c r="P19" s="71"/>
      <c r="Q19" s="71"/>
    </row>
    <row r="20" spans="1:17">
      <c r="A20" s="29"/>
      <c r="B20" s="71"/>
      <c r="C20" s="71"/>
      <c r="D20" s="108"/>
      <c r="E20" s="71"/>
      <c r="F20" s="71"/>
      <c r="G20" s="71"/>
      <c r="H20" s="71"/>
      <c r="I20" s="71"/>
      <c r="J20" s="71"/>
      <c r="K20" s="71"/>
      <c r="L20" s="71"/>
      <c r="M20" s="108"/>
      <c r="N20" s="71"/>
      <c r="O20" s="71"/>
      <c r="P20" s="71"/>
      <c r="Q20" s="71"/>
    </row>
    <row r="21" spans="1:17">
      <c r="A21" s="29"/>
      <c r="B21" s="71"/>
      <c r="C21" s="71"/>
      <c r="D21" s="108"/>
      <c r="E21" s="69"/>
      <c r="F21" s="69"/>
      <c r="G21" s="69"/>
      <c r="H21" s="69"/>
      <c r="I21" s="69"/>
      <c r="J21" s="69"/>
      <c r="K21" s="69"/>
      <c r="L21" s="69"/>
      <c r="M21" s="105"/>
      <c r="N21" s="71"/>
      <c r="O21" s="71"/>
      <c r="P21" s="71"/>
      <c r="Q21" s="71"/>
    </row>
    <row r="22" spans="1:17">
      <c r="A22" s="29"/>
      <c r="B22" s="71"/>
      <c r="C22" s="71"/>
      <c r="D22" s="71"/>
      <c r="E22" s="112"/>
      <c r="F22" s="113"/>
      <c r="G22" s="113"/>
      <c r="H22" s="113"/>
      <c r="I22" s="113"/>
      <c r="J22" s="113"/>
      <c r="K22" s="113"/>
      <c r="L22" s="113"/>
      <c r="M22" s="114"/>
      <c r="N22" s="71"/>
      <c r="O22" s="71"/>
      <c r="P22" s="71"/>
      <c r="Q22" s="71"/>
    </row>
    <row r="23" spans="1:17">
      <c r="A23" s="29"/>
      <c r="B23" s="71"/>
      <c r="C23" s="71"/>
      <c r="D23" s="71"/>
      <c r="E23" s="29"/>
      <c r="F23" s="71"/>
      <c r="G23" s="71"/>
      <c r="H23" s="71"/>
      <c r="I23" s="71"/>
      <c r="J23" s="71"/>
      <c r="K23" s="71"/>
      <c r="L23" s="71"/>
      <c r="M23" s="108"/>
      <c r="N23" s="71"/>
      <c r="O23" s="71"/>
      <c r="P23" s="71"/>
      <c r="Q23" s="71"/>
    </row>
    <row r="24" spans="1:17">
      <c r="A24" s="29"/>
      <c r="B24" s="71"/>
      <c r="C24" s="71"/>
      <c r="D24" s="71"/>
      <c r="E24" s="29"/>
      <c r="F24" s="71"/>
      <c r="G24" s="71"/>
      <c r="H24" s="71"/>
      <c r="I24" s="71"/>
      <c r="J24" s="71"/>
      <c r="K24" s="71"/>
      <c r="L24" s="71"/>
      <c r="M24" s="108"/>
      <c r="N24" s="71"/>
      <c r="O24" s="71"/>
      <c r="P24" s="71"/>
      <c r="Q24" s="71"/>
    </row>
    <row r="25" spans="1:17">
      <c r="A25" s="29"/>
      <c r="B25" s="71"/>
      <c r="C25" s="71"/>
      <c r="D25" s="71"/>
      <c r="E25" s="29"/>
      <c r="F25" s="71"/>
      <c r="G25" s="71"/>
      <c r="H25" s="71"/>
      <c r="I25" s="71"/>
      <c r="J25" s="71"/>
      <c r="K25" s="71"/>
      <c r="L25" s="71"/>
      <c r="M25" s="108"/>
      <c r="N25" s="71"/>
      <c r="O25" s="71"/>
      <c r="P25" s="71"/>
      <c r="Q25" s="71"/>
    </row>
    <row r="26" spans="1:17">
      <c r="A26" s="30"/>
      <c r="B26" s="69"/>
      <c r="C26" s="69"/>
      <c r="D26" s="69"/>
      <c r="E26" s="29"/>
      <c r="F26" s="71"/>
      <c r="G26" s="71"/>
      <c r="H26" s="71"/>
      <c r="I26" s="71"/>
      <c r="J26" s="71"/>
      <c r="K26" s="71"/>
      <c r="L26" s="71"/>
      <c r="M26" s="108"/>
      <c r="N26" s="71"/>
      <c r="O26" s="71"/>
      <c r="P26" s="71"/>
      <c r="Q26" s="71"/>
    </row>
    <row r="27" spans="1:17">
      <c r="A27" s="112"/>
      <c r="B27" s="113"/>
      <c r="C27" s="113"/>
      <c r="D27" s="114"/>
      <c r="E27" s="71"/>
      <c r="F27" s="71"/>
      <c r="G27" s="71"/>
      <c r="H27" s="71"/>
      <c r="I27" s="71"/>
      <c r="J27" s="71"/>
      <c r="K27" s="71"/>
      <c r="L27" s="71"/>
      <c r="M27" s="108"/>
      <c r="N27" s="71"/>
      <c r="O27" s="71"/>
      <c r="P27" s="71"/>
      <c r="Q27" s="71"/>
    </row>
    <row r="28" spans="1:17">
      <c r="A28" s="29"/>
      <c r="B28" s="71"/>
      <c r="C28" s="71"/>
      <c r="D28" s="108"/>
      <c r="E28" s="71"/>
      <c r="F28" s="71"/>
      <c r="G28" s="71"/>
      <c r="H28" s="71"/>
      <c r="I28" s="71"/>
      <c r="J28" s="71"/>
      <c r="K28" s="71"/>
      <c r="L28" s="71"/>
      <c r="M28" s="108"/>
      <c r="N28" s="71"/>
      <c r="O28" s="71"/>
      <c r="P28" s="71"/>
      <c r="Q28" s="71"/>
    </row>
    <row r="29" spans="1:17">
      <c r="A29" s="29"/>
      <c r="B29" s="71"/>
      <c r="C29" s="71"/>
      <c r="D29" s="108"/>
      <c r="E29" s="71"/>
      <c r="F29" s="71"/>
      <c r="G29" s="71" t="s">
        <v>7</v>
      </c>
      <c r="H29" s="71"/>
      <c r="I29" s="71"/>
      <c r="J29" s="71"/>
      <c r="K29" s="71"/>
      <c r="L29" s="71"/>
      <c r="M29" s="108"/>
      <c r="N29" s="71"/>
      <c r="O29" s="71"/>
      <c r="P29" s="71"/>
      <c r="Q29" s="71"/>
    </row>
    <row r="30" spans="1:17">
      <c r="A30" s="29"/>
      <c r="B30" s="71"/>
      <c r="C30" s="71"/>
      <c r="D30" s="108"/>
      <c r="E30" s="71"/>
      <c r="F30" s="71"/>
      <c r="G30" s="71"/>
      <c r="H30" s="71"/>
      <c r="I30" s="71"/>
      <c r="J30" s="71"/>
      <c r="K30" s="71"/>
      <c r="L30" s="71"/>
      <c r="M30" s="108"/>
      <c r="N30" s="71"/>
      <c r="O30" s="71"/>
      <c r="P30" s="71"/>
      <c r="Q30" s="71"/>
    </row>
    <row r="31" spans="1:17">
      <c r="A31" s="29"/>
      <c r="B31" s="71"/>
      <c r="C31" s="71"/>
      <c r="D31" s="108"/>
      <c r="E31" s="71"/>
      <c r="F31" s="71"/>
      <c r="G31" s="71"/>
      <c r="H31" s="71"/>
      <c r="I31" s="71"/>
      <c r="J31" s="71"/>
      <c r="K31" s="71"/>
      <c r="L31" s="71"/>
      <c r="M31" s="108"/>
      <c r="N31" s="71"/>
      <c r="O31" s="71"/>
      <c r="P31" s="71"/>
      <c r="Q31" s="71"/>
    </row>
    <row r="32" spans="1:17">
      <c r="A32" s="29"/>
      <c r="B32" s="71"/>
      <c r="C32" s="71"/>
      <c r="D32" s="108"/>
      <c r="E32" s="71"/>
      <c r="F32" s="71"/>
      <c r="G32" s="71"/>
      <c r="H32" s="71"/>
      <c r="I32" s="71"/>
      <c r="J32" s="71"/>
      <c r="K32" s="71"/>
      <c r="L32" s="71"/>
      <c r="M32" s="108"/>
      <c r="N32" s="71"/>
      <c r="O32" s="71"/>
      <c r="P32" s="71"/>
      <c r="Q32" s="71"/>
    </row>
    <row r="33" spans="1:17">
      <c r="A33" s="29"/>
      <c r="B33" s="71"/>
      <c r="C33" s="71"/>
      <c r="D33" s="108"/>
      <c r="E33" s="71"/>
      <c r="F33" s="71"/>
      <c r="G33" s="71"/>
      <c r="H33" s="71"/>
      <c r="I33" s="71"/>
      <c r="J33" s="71"/>
      <c r="K33" s="71"/>
      <c r="L33" s="71"/>
      <c r="M33" s="108"/>
      <c r="N33" s="71"/>
      <c r="O33" s="71"/>
      <c r="P33" s="71"/>
      <c r="Q33" s="71"/>
    </row>
    <row r="34" spans="1:17">
      <c r="A34" s="29" t="s">
        <v>8</v>
      </c>
      <c r="B34" s="71"/>
      <c r="C34" s="71"/>
      <c r="D34" s="108"/>
      <c r="E34" s="71"/>
      <c r="F34" s="71"/>
      <c r="G34" s="71"/>
      <c r="H34" s="71"/>
      <c r="I34" s="71"/>
      <c r="J34" s="71"/>
      <c r="K34" s="71"/>
      <c r="L34" s="71"/>
      <c r="M34" s="108"/>
      <c r="N34" s="71"/>
      <c r="O34" s="71"/>
      <c r="P34" s="71"/>
      <c r="Q34" s="71"/>
    </row>
    <row r="35" spans="1:17">
      <c r="A35" s="29"/>
      <c r="B35" s="71"/>
      <c r="C35" s="71"/>
      <c r="D35" s="108"/>
      <c r="E35" s="71"/>
      <c r="F35" s="71"/>
      <c r="G35" s="71"/>
      <c r="H35" s="71"/>
      <c r="I35" s="71"/>
      <c r="J35" s="71"/>
      <c r="K35" s="71"/>
      <c r="L35" s="71"/>
      <c r="M35" s="108"/>
      <c r="N35" s="71"/>
      <c r="O35" s="71"/>
      <c r="P35" s="71"/>
      <c r="Q35" s="71"/>
    </row>
    <row r="36" spans="1:17">
      <c r="A36" s="29"/>
      <c r="B36" s="71"/>
      <c r="C36" s="71"/>
      <c r="D36" s="108"/>
      <c r="E36" s="71"/>
      <c r="F36" s="71"/>
      <c r="G36" s="71"/>
      <c r="H36" s="71"/>
      <c r="I36" s="71"/>
      <c r="J36" s="71"/>
      <c r="K36" s="71"/>
      <c r="L36" s="71"/>
      <c r="M36" s="108"/>
      <c r="N36" s="71"/>
      <c r="O36" s="71"/>
      <c r="P36" s="71"/>
      <c r="Q36" s="71"/>
    </row>
    <row r="37" spans="1:17">
      <c r="A37" s="29"/>
      <c r="B37" s="71"/>
      <c r="C37" s="71"/>
      <c r="D37" s="108"/>
      <c r="E37" s="71"/>
      <c r="F37" s="71"/>
      <c r="G37" s="71"/>
      <c r="H37" s="71"/>
      <c r="I37" s="71"/>
      <c r="J37" s="71"/>
      <c r="K37" s="71"/>
      <c r="L37" s="71"/>
      <c r="M37" s="108"/>
      <c r="N37" s="71"/>
      <c r="O37" s="71"/>
      <c r="P37" s="71"/>
      <c r="Q37" s="71"/>
    </row>
    <row r="38" spans="1:17">
      <c r="A38" s="29"/>
      <c r="B38" s="71"/>
      <c r="C38" s="71"/>
      <c r="D38" s="108"/>
      <c r="E38" s="69"/>
      <c r="F38" s="69"/>
      <c r="G38" s="69"/>
      <c r="H38" s="69"/>
      <c r="I38" s="69"/>
      <c r="J38" s="69"/>
      <c r="K38" s="69"/>
      <c r="L38" s="69"/>
      <c r="M38" s="105"/>
      <c r="N38" s="71"/>
      <c r="O38" s="71"/>
      <c r="P38" s="71"/>
      <c r="Q38" s="71"/>
    </row>
    <row r="39" spans="1:17">
      <c r="A39" s="29"/>
      <c r="B39" s="71"/>
      <c r="C39" s="71"/>
      <c r="D39" s="71"/>
      <c r="E39" s="112"/>
      <c r="F39" s="113"/>
      <c r="G39" s="113"/>
      <c r="H39" s="113"/>
      <c r="I39" s="113"/>
      <c r="J39" s="113"/>
      <c r="K39" s="113"/>
      <c r="L39" s="113"/>
      <c r="M39" s="114"/>
      <c r="N39" s="71"/>
      <c r="O39" s="71"/>
      <c r="P39" s="71"/>
      <c r="Q39" s="71"/>
    </row>
    <row r="40" spans="1:17">
      <c r="A40" s="29"/>
      <c r="B40" s="71"/>
      <c r="C40" s="71"/>
      <c r="D40" s="71"/>
      <c r="E40" s="29"/>
      <c r="F40" s="71"/>
      <c r="G40" s="71"/>
      <c r="H40" s="71"/>
      <c r="I40" s="71"/>
      <c r="J40" s="71"/>
      <c r="K40" s="71"/>
      <c r="L40" s="71"/>
      <c r="M40" s="108"/>
      <c r="N40" s="71"/>
      <c r="O40" s="71"/>
      <c r="P40" s="71"/>
      <c r="Q40" s="71"/>
    </row>
    <row r="41" spans="1:17">
      <c r="A41" s="29"/>
      <c r="B41" s="71"/>
      <c r="C41" s="71"/>
      <c r="D41" s="71"/>
      <c r="E41" s="29"/>
      <c r="F41" s="71"/>
      <c r="G41" s="71"/>
      <c r="H41" s="71"/>
      <c r="I41" s="71"/>
      <c r="J41" s="71"/>
      <c r="K41" s="71"/>
      <c r="L41" s="71"/>
      <c r="M41" s="108"/>
      <c r="N41" s="71"/>
      <c r="O41" s="71"/>
      <c r="P41" s="71"/>
      <c r="Q41" s="71"/>
    </row>
    <row r="42" spans="1:17">
      <c r="A42" s="29"/>
      <c r="B42" s="71"/>
      <c r="C42" s="71"/>
      <c r="D42" s="71"/>
      <c r="E42" s="29"/>
      <c r="F42" s="71"/>
      <c r="G42" s="71"/>
      <c r="H42" s="71"/>
      <c r="I42" s="71"/>
      <c r="J42" s="71"/>
      <c r="K42" s="71"/>
      <c r="L42" s="71"/>
      <c r="M42" s="108"/>
      <c r="N42" s="71"/>
      <c r="O42" s="71"/>
      <c r="P42" s="71"/>
      <c r="Q42" s="71"/>
    </row>
    <row r="43" spans="1:17">
      <c r="A43" s="30"/>
      <c r="B43" s="69"/>
      <c r="C43" s="69"/>
      <c r="D43" s="69"/>
      <c r="E43" s="29"/>
      <c r="F43" s="71"/>
      <c r="G43" s="71"/>
      <c r="H43" s="71"/>
      <c r="I43" s="71"/>
      <c r="J43" s="71"/>
      <c r="K43" s="71"/>
      <c r="L43" s="71"/>
      <c r="M43" s="108"/>
      <c r="N43" s="71"/>
      <c r="O43" s="71"/>
      <c r="P43" s="71"/>
      <c r="Q43" s="71"/>
    </row>
    <row r="44" spans="1:17">
      <c r="A44" s="112"/>
      <c r="B44" s="113"/>
      <c r="C44" s="113"/>
      <c r="D44" s="114"/>
      <c r="E44" s="29"/>
      <c r="F44" s="71"/>
      <c r="G44" s="71"/>
      <c r="H44" s="71"/>
      <c r="I44" s="71"/>
      <c r="J44" s="71"/>
      <c r="K44" s="71"/>
      <c r="L44" s="71"/>
      <c r="M44" s="108"/>
      <c r="N44" s="71"/>
      <c r="O44" s="71"/>
      <c r="P44" s="71"/>
      <c r="Q44" s="71"/>
    </row>
    <row r="45" spans="1:17">
      <c r="A45" s="29"/>
      <c r="B45" s="71"/>
      <c r="C45" s="71"/>
      <c r="D45" s="108"/>
      <c r="E45" s="29"/>
      <c r="F45" s="71"/>
      <c r="G45" s="71"/>
      <c r="H45" s="71"/>
      <c r="I45" s="71"/>
      <c r="J45" s="71"/>
      <c r="K45" s="71"/>
      <c r="L45" s="71"/>
      <c r="M45" s="108"/>
      <c r="N45" s="71"/>
      <c r="O45" s="71"/>
      <c r="P45" s="71"/>
      <c r="Q45" s="71"/>
    </row>
    <row r="46" spans="1:17">
      <c r="A46" s="29"/>
      <c r="B46" s="71"/>
      <c r="C46" s="71"/>
      <c r="D46" s="108"/>
      <c r="E46" s="29"/>
      <c r="F46" s="71"/>
      <c r="G46" s="71"/>
      <c r="H46" s="71"/>
      <c r="I46" s="71"/>
      <c r="J46" s="71"/>
      <c r="K46" s="71"/>
      <c r="L46" s="71"/>
      <c r="M46" s="108"/>
      <c r="N46" s="71"/>
      <c r="O46" s="71"/>
      <c r="P46" s="71"/>
      <c r="Q46" s="71"/>
    </row>
    <row r="47" spans="1:17">
      <c r="A47" s="29"/>
      <c r="B47" s="71"/>
      <c r="C47" s="71"/>
      <c r="D47" s="108"/>
      <c r="E47" s="29"/>
      <c r="F47" s="71"/>
      <c r="G47" s="71"/>
      <c r="H47" s="71"/>
      <c r="I47" s="71"/>
      <c r="J47" s="71"/>
      <c r="K47" s="71"/>
      <c r="L47" s="71"/>
      <c r="M47" s="108"/>
      <c r="N47" s="71"/>
      <c r="O47" s="71"/>
      <c r="P47" s="71"/>
      <c r="Q47" s="71"/>
    </row>
    <row r="48" spans="1:17">
      <c r="A48" s="29" t="s">
        <v>9</v>
      </c>
      <c r="B48" s="71"/>
      <c r="C48" s="71"/>
      <c r="D48" s="108"/>
      <c r="E48" s="29"/>
      <c r="F48" s="71"/>
      <c r="G48" s="71"/>
      <c r="H48" s="71"/>
      <c r="I48" s="71"/>
      <c r="J48" s="71"/>
      <c r="K48" s="71"/>
      <c r="L48" s="71"/>
      <c r="M48" s="108"/>
      <c r="N48" s="71"/>
      <c r="O48" s="71"/>
      <c r="P48" s="71"/>
      <c r="Q48" s="71"/>
    </row>
    <row r="49" spans="1:17">
      <c r="A49" s="29"/>
      <c r="B49" s="71"/>
      <c r="C49" s="71"/>
      <c r="D49" s="108"/>
      <c r="E49" s="29"/>
      <c r="F49" s="29" t="s">
        <v>10</v>
      </c>
      <c r="G49" s="71"/>
      <c r="H49" s="71"/>
      <c r="I49" s="71"/>
      <c r="J49" s="71"/>
      <c r="K49" s="71"/>
      <c r="L49" s="71"/>
      <c r="M49" s="108"/>
      <c r="N49" s="71"/>
      <c r="O49" s="71"/>
      <c r="P49" s="71"/>
      <c r="Q49" s="71"/>
    </row>
    <row r="50" spans="1:17">
      <c r="A50" s="29"/>
      <c r="B50" s="71"/>
      <c r="C50" s="71"/>
      <c r="D50" s="108"/>
      <c r="E50" s="29"/>
      <c r="F50" s="71"/>
      <c r="G50" s="71"/>
      <c r="H50" s="71"/>
      <c r="I50" s="71"/>
      <c r="J50" s="71"/>
      <c r="K50" s="71"/>
      <c r="L50" s="71"/>
      <c r="M50" s="108"/>
      <c r="N50" s="71"/>
      <c r="O50" s="71"/>
      <c r="P50" s="71"/>
      <c r="Q50" s="71"/>
    </row>
    <row r="51" spans="1:17">
      <c r="A51" s="29"/>
      <c r="B51" s="71"/>
      <c r="C51" s="71"/>
      <c r="D51" s="108"/>
      <c r="E51" s="29"/>
      <c r="F51" s="71"/>
      <c r="G51" s="71"/>
      <c r="H51" s="71"/>
      <c r="I51" s="71"/>
      <c r="J51" s="71"/>
      <c r="K51" s="71"/>
      <c r="L51" s="71"/>
      <c r="M51" s="108"/>
      <c r="N51" s="71"/>
      <c r="O51" s="71"/>
      <c r="P51" s="71"/>
      <c r="Q51" s="71"/>
    </row>
    <row r="52" spans="1:17">
      <c r="A52" s="29"/>
      <c r="B52" s="71"/>
      <c r="C52" s="71"/>
      <c r="D52" s="108"/>
      <c r="E52" s="29"/>
      <c r="F52" s="71"/>
      <c r="G52" s="71"/>
      <c r="H52" s="71"/>
      <c r="I52" s="71"/>
      <c r="J52" s="71"/>
      <c r="K52" s="71"/>
      <c r="L52" s="71"/>
      <c r="M52" s="108"/>
      <c r="N52" s="71"/>
      <c r="O52" s="71"/>
      <c r="P52" s="71"/>
      <c r="Q52" s="71"/>
    </row>
    <row r="53" spans="1:17">
      <c r="A53" s="29"/>
      <c r="B53" s="71"/>
      <c r="C53" s="71"/>
      <c r="D53" s="108"/>
      <c r="E53" s="29"/>
      <c r="F53" s="71"/>
      <c r="G53" s="71"/>
      <c r="H53" s="71"/>
      <c r="I53" s="71"/>
      <c r="J53" s="71"/>
      <c r="K53" s="71"/>
      <c r="L53" s="71"/>
      <c r="M53" s="108"/>
      <c r="N53" s="71"/>
      <c r="O53" s="71"/>
      <c r="P53" s="71"/>
      <c r="Q53" s="71"/>
    </row>
    <row r="54" spans="1:17">
      <c r="A54" s="29"/>
      <c r="B54" s="71"/>
      <c r="C54" s="71"/>
      <c r="D54" s="108"/>
      <c r="E54" s="29"/>
      <c r="F54" s="71"/>
      <c r="G54" s="71"/>
      <c r="H54" s="71"/>
      <c r="I54" s="71"/>
      <c r="J54" s="71"/>
      <c r="K54" s="71"/>
      <c r="L54" s="71"/>
      <c r="M54" s="108"/>
      <c r="N54" s="71"/>
      <c r="O54" s="71"/>
      <c r="P54" s="71"/>
      <c r="Q54" s="71"/>
    </row>
    <row r="55" spans="1:17">
      <c r="A55" s="30"/>
      <c r="B55" s="69"/>
      <c r="C55" s="69"/>
      <c r="D55" s="105"/>
      <c r="E55" s="30"/>
      <c r="F55" s="69"/>
      <c r="G55" s="69"/>
      <c r="H55" s="69"/>
      <c r="I55" s="69"/>
      <c r="J55" s="69"/>
      <c r="K55" s="69"/>
      <c r="L55" s="69"/>
      <c r="M55" s="105"/>
      <c r="N55" s="71"/>
      <c r="O55" s="71"/>
      <c r="P55" s="71"/>
      <c r="Q55" s="71"/>
    </row>
    <row r="56" spans="1:17">
      <c r="A56" s="71"/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</row>
    <row r="57" spans="1:17">
      <c r="A57" s="71"/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</row>
    <row r="58" spans="1:17">
      <c r="A58" s="71"/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</row>
    <row r="59" spans="1:17">
      <c r="A59" s="71"/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</row>
    <row r="60" spans="1:17">
      <c r="A60" s="71"/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</row>
    <row r="61" spans="1:17">
      <c r="A61" s="71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</row>
    <row r="62" spans="1:17">
      <c r="A62" s="71"/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</row>
    <row r="63" spans="1:17">
      <c r="A63" s="71"/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</row>
    <row r="64" spans="1:17">
      <c r="A64" s="71"/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</row>
    <row r="65" spans="1:17">
      <c r="A65" s="71"/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</row>
    <row r="66" spans="1:17">
      <c r="A66" s="71"/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</row>
    <row r="67" spans="1:17">
      <c r="A67" s="71"/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</row>
    <row r="68" spans="1:17">
      <c r="A68" s="71"/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</row>
    <row r="69" spans="1:17">
      <c r="A69" s="71"/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</row>
    <row r="70" spans="1:17">
      <c r="A70" s="71"/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</row>
    <row r="71" spans="1:17">
      <c r="A71" s="71"/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</row>
    <row r="72" spans="1:17">
      <c r="A72" s="71"/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</row>
    <row r="73" spans="1:17">
      <c r="A73" s="71"/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</row>
    <row r="74" spans="1:17">
      <c r="A74" s="71"/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</row>
  </sheetData>
  <sheetProtection algorithmName="SHA-512" hashValue="+nOrFUei7cLqa+ntvKloJza1u0Qob2LEZDhcrHDgFqV68ghWvy9IaWWGWiTA7qAvuJfuuDmHOkAfwRA0zCBVqQ==" saltValue="zDDCEWT9PaXudxQ1P7vTSQ==" spinCount="100000" sheet="1" objects="1" scenarios="1"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96AE2-49E6-4240-B136-2B7A932D8109}">
  <dimension ref="A1:Z6655"/>
  <sheetViews>
    <sheetView topLeftCell="D1" workbookViewId="0">
      <pane ySplit="6" topLeftCell="A52" activePane="bottomLeft" state="frozen"/>
      <selection activeCell="B1" sqref="B1"/>
      <selection pane="bottomLeft" activeCell="M73" sqref="M73"/>
    </sheetView>
  </sheetViews>
  <sheetFormatPr defaultRowHeight="15"/>
  <cols>
    <col min="1" max="1" width="19" bestFit="1" customWidth="1"/>
    <col min="2" max="2" width="15.5703125" bestFit="1" customWidth="1"/>
    <col min="3" max="3" width="50.7109375" style="164" bestFit="1" customWidth="1"/>
    <col min="4" max="4" width="44.140625" customWidth="1"/>
    <col min="5" max="5" width="46.5703125" bestFit="1" customWidth="1"/>
    <col min="6" max="6" width="30.5703125" customWidth="1"/>
    <col min="7" max="7" width="16.85546875" bestFit="1" customWidth="1"/>
    <col min="8" max="8" width="22.42578125" hidden="1" customWidth="1"/>
    <col min="9" max="9" width="22.5703125" hidden="1" customWidth="1"/>
    <col min="10" max="10" width="22.7109375" bestFit="1" customWidth="1"/>
    <col min="11" max="11" width="14.85546875" hidden="1" customWidth="1"/>
    <col min="12" max="12" width="14.5703125" hidden="1" customWidth="1"/>
    <col min="13" max="13" width="22" bestFit="1" customWidth="1"/>
    <col min="14" max="14" width="15.85546875" customWidth="1"/>
  </cols>
  <sheetData>
    <row r="1" spans="1:26">
      <c r="A1" s="72"/>
      <c r="B1" s="72"/>
      <c r="C1" s="160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>
      <c r="A2" s="72"/>
      <c r="B2" s="72"/>
      <c r="C2" s="160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>
      <c r="A3" s="72"/>
      <c r="B3" s="72"/>
      <c r="C3" s="160"/>
      <c r="D3" s="72"/>
      <c r="E3" s="72"/>
      <c r="F3" s="77"/>
      <c r="G3" s="72"/>
      <c r="H3" s="72"/>
      <c r="I3" s="72"/>
      <c r="J3" s="72"/>
      <c r="K3" s="72"/>
      <c r="L3" s="72"/>
      <c r="M3" s="72"/>
      <c r="N3" s="72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>
      <c r="A4" s="72"/>
      <c r="B4" s="72"/>
      <c r="C4" s="160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5.75" thickBot="1">
      <c r="A5" s="73"/>
      <c r="B5" s="73"/>
      <c r="C5" s="161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>
      <c r="A6" s="195" t="s">
        <v>11</v>
      </c>
      <c r="B6" s="196" t="s">
        <v>12</v>
      </c>
      <c r="C6" s="196" t="s">
        <v>13</v>
      </c>
      <c r="D6" s="196" t="s">
        <v>14</v>
      </c>
      <c r="E6" s="196" t="s">
        <v>15</v>
      </c>
      <c r="F6" s="196" t="s">
        <v>16</v>
      </c>
      <c r="G6" s="196" t="s">
        <v>17</v>
      </c>
      <c r="H6" s="196" t="s">
        <v>18</v>
      </c>
      <c r="I6" s="196" t="s">
        <v>19</v>
      </c>
      <c r="J6" s="196" t="s">
        <v>20</v>
      </c>
      <c r="K6" s="196" t="s">
        <v>21</v>
      </c>
      <c r="L6" s="196" t="s">
        <v>22</v>
      </c>
      <c r="M6" s="196" t="s">
        <v>23</v>
      </c>
      <c r="N6" s="197" t="s">
        <v>24</v>
      </c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>
      <c r="A7" s="154"/>
      <c r="B7" s="157"/>
      <c r="C7" s="162" t="s">
        <v>217</v>
      </c>
      <c r="D7" s="157"/>
      <c r="E7" s="157" t="s">
        <v>198</v>
      </c>
      <c r="F7" s="157"/>
      <c r="G7" s="158">
        <v>1000</v>
      </c>
      <c r="H7" s="23">
        <f>MONTH(CtasPagar[[#This Row],[Data Vencimento]])</f>
        <v>2</v>
      </c>
      <c r="I7" s="23">
        <f>YEAR(CtasPagar[[#This Row],[Data Vencimento]])</f>
        <v>2022</v>
      </c>
      <c r="J7" s="154">
        <v>44593</v>
      </c>
      <c r="K7" s="23">
        <f>MONTH(CtasPagar[[#This Row],[Data Pagamento]])</f>
        <v>2</v>
      </c>
      <c r="L7" s="23">
        <f>YEAR(CtasPagar[[#This Row],[Data Pagamento]])</f>
        <v>2022</v>
      </c>
      <c r="M7" s="154">
        <v>44593</v>
      </c>
      <c r="N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>
      <c r="A8" s="154"/>
      <c r="B8" s="157"/>
      <c r="C8" s="162" t="s">
        <v>27</v>
      </c>
      <c r="D8" s="157"/>
      <c r="E8" s="157" t="s">
        <v>204</v>
      </c>
      <c r="F8" s="157"/>
      <c r="G8" s="158">
        <v>1000</v>
      </c>
      <c r="H8" s="23">
        <f>MONTH(CtasPagar[[#This Row],[Data Vencimento]])</f>
        <v>2</v>
      </c>
      <c r="I8" s="23">
        <f>YEAR(CtasPagar[[#This Row],[Data Vencimento]])</f>
        <v>2022</v>
      </c>
      <c r="J8" s="154">
        <v>44593</v>
      </c>
      <c r="K8" s="23">
        <f>MONTH(CtasPagar[[#This Row],[Data Pagamento]])</f>
        <v>2</v>
      </c>
      <c r="L8" s="23">
        <f>YEAR(CtasPagar[[#This Row],[Data Pagamento]])</f>
        <v>2022</v>
      </c>
      <c r="M8" s="154">
        <v>44593</v>
      </c>
      <c r="N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>
      <c r="A9" s="154"/>
      <c r="B9" s="157"/>
      <c r="C9" s="162" t="s">
        <v>28</v>
      </c>
      <c r="D9" s="157"/>
      <c r="E9" s="157" t="s">
        <v>251</v>
      </c>
      <c r="F9" s="157"/>
      <c r="G9" s="158">
        <v>1000</v>
      </c>
      <c r="H9" s="23">
        <f>MONTH(CtasPagar[[#This Row],[Data Vencimento]])</f>
        <v>2</v>
      </c>
      <c r="I9" s="23">
        <f>YEAR(CtasPagar[[#This Row],[Data Vencimento]])</f>
        <v>2022</v>
      </c>
      <c r="J9" s="154">
        <v>44593</v>
      </c>
      <c r="K9" s="23">
        <f>MONTH(CtasPagar[[#This Row],[Data Pagamento]])</f>
        <v>2</v>
      </c>
      <c r="L9" s="23">
        <f>YEAR(CtasPagar[[#This Row],[Data Pagamento]])</f>
        <v>2022</v>
      </c>
      <c r="M9" s="154">
        <v>44593</v>
      </c>
      <c r="N9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>
      <c r="A10" s="154"/>
      <c r="B10" s="157"/>
      <c r="C10" s="162" t="s">
        <v>29</v>
      </c>
      <c r="D10" s="157"/>
      <c r="E10" s="157"/>
      <c r="F10" s="157"/>
      <c r="G10" s="158">
        <v>1000</v>
      </c>
      <c r="H10" s="23">
        <f>MONTH(CtasPagar[[#This Row],[Data Vencimento]])</f>
        <v>2</v>
      </c>
      <c r="I10" s="23">
        <f>YEAR(CtasPagar[[#This Row],[Data Vencimento]])</f>
        <v>2022</v>
      </c>
      <c r="J10" s="154">
        <v>44593</v>
      </c>
      <c r="K10" s="23">
        <f>MONTH(CtasPagar[[#This Row],[Data Pagamento]])</f>
        <v>2</v>
      </c>
      <c r="L10" s="23">
        <f>YEAR(CtasPagar[[#This Row],[Data Pagamento]])</f>
        <v>2022</v>
      </c>
      <c r="M10" s="154">
        <v>44593</v>
      </c>
      <c r="N10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>
      <c r="A11" s="154"/>
      <c r="B11" s="157"/>
      <c r="C11" s="162" t="s">
        <v>30</v>
      </c>
      <c r="D11" s="157"/>
      <c r="E11" s="157"/>
      <c r="F11" s="157"/>
      <c r="G11" s="158">
        <v>1000</v>
      </c>
      <c r="H11" s="23">
        <f>MONTH(CtasPagar[[#This Row],[Data Vencimento]])</f>
        <v>2</v>
      </c>
      <c r="I11" s="23">
        <f>YEAR(CtasPagar[[#This Row],[Data Vencimento]])</f>
        <v>2022</v>
      </c>
      <c r="J11" s="154">
        <v>44593</v>
      </c>
      <c r="K11" s="23">
        <f>MONTH(CtasPagar[[#This Row],[Data Pagamento]])</f>
        <v>2</v>
      </c>
      <c r="L11" s="23">
        <f>YEAR(CtasPagar[[#This Row],[Data Pagamento]])</f>
        <v>2022</v>
      </c>
      <c r="M11" s="154">
        <v>44593</v>
      </c>
      <c r="N11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>
      <c r="A12" s="154"/>
      <c r="B12" s="157"/>
      <c r="C12" s="162" t="s">
        <v>31</v>
      </c>
      <c r="D12" s="157"/>
      <c r="E12" s="157"/>
      <c r="F12" s="157"/>
      <c r="G12" s="158">
        <v>1000</v>
      </c>
      <c r="H12" s="23">
        <f>MONTH(CtasPagar[[#This Row],[Data Vencimento]])</f>
        <v>2</v>
      </c>
      <c r="I12" s="23">
        <f>YEAR(CtasPagar[[#This Row],[Data Vencimento]])</f>
        <v>2022</v>
      </c>
      <c r="J12" s="154">
        <v>44593</v>
      </c>
      <c r="K12" s="23">
        <f>MONTH(CtasPagar[[#This Row],[Data Pagamento]])</f>
        <v>2</v>
      </c>
      <c r="L12" s="23">
        <f>YEAR(CtasPagar[[#This Row],[Data Pagamento]])</f>
        <v>2022</v>
      </c>
      <c r="M12" s="154">
        <v>44593</v>
      </c>
      <c r="N12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>
      <c r="A13" s="154"/>
      <c r="B13" s="157"/>
      <c r="C13" s="162" t="s">
        <v>32</v>
      </c>
      <c r="D13" s="157"/>
      <c r="E13" s="157"/>
      <c r="F13" s="157"/>
      <c r="G13" s="158">
        <v>1000</v>
      </c>
      <c r="H13" s="23">
        <f>MONTH(CtasPagar[[#This Row],[Data Vencimento]])</f>
        <v>2</v>
      </c>
      <c r="I13" s="23">
        <f>YEAR(CtasPagar[[#This Row],[Data Vencimento]])</f>
        <v>2022</v>
      </c>
      <c r="J13" s="154">
        <v>44593</v>
      </c>
      <c r="K13" s="23">
        <f>MONTH(CtasPagar[[#This Row],[Data Pagamento]])</f>
        <v>2</v>
      </c>
      <c r="L13" s="23">
        <f>YEAR(CtasPagar[[#This Row],[Data Pagamento]])</f>
        <v>2022</v>
      </c>
      <c r="M13" s="154">
        <v>44593</v>
      </c>
      <c r="N13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>
      <c r="A14" s="154"/>
      <c r="B14" s="157"/>
      <c r="C14" s="162" t="s">
        <v>33</v>
      </c>
      <c r="D14" s="157"/>
      <c r="E14" s="157"/>
      <c r="F14" s="157"/>
      <c r="G14" s="158">
        <v>1000</v>
      </c>
      <c r="H14" s="23">
        <f>MONTH(CtasPagar[[#This Row],[Data Vencimento]])</f>
        <v>2</v>
      </c>
      <c r="I14" s="23">
        <f>YEAR(CtasPagar[[#This Row],[Data Vencimento]])</f>
        <v>2022</v>
      </c>
      <c r="J14" s="154">
        <v>44593</v>
      </c>
      <c r="K14" s="23">
        <f>MONTH(CtasPagar[[#This Row],[Data Pagamento]])</f>
        <v>2</v>
      </c>
      <c r="L14" s="23">
        <f>YEAR(CtasPagar[[#This Row],[Data Pagamento]])</f>
        <v>2022</v>
      </c>
      <c r="M14" s="154">
        <v>44593</v>
      </c>
      <c r="N14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>
      <c r="A15" s="154"/>
      <c r="B15" s="157"/>
      <c r="C15" s="162" t="s">
        <v>34</v>
      </c>
      <c r="D15" s="157"/>
      <c r="E15" s="157"/>
      <c r="F15" s="157"/>
      <c r="G15" s="158">
        <v>1000</v>
      </c>
      <c r="H15" s="23">
        <f>MONTH(CtasPagar[[#This Row],[Data Vencimento]])</f>
        <v>2</v>
      </c>
      <c r="I15" s="23">
        <f>YEAR(CtasPagar[[#This Row],[Data Vencimento]])</f>
        <v>2022</v>
      </c>
      <c r="J15" s="154">
        <v>44593</v>
      </c>
      <c r="K15" s="23">
        <f>MONTH(CtasPagar[[#This Row],[Data Pagamento]])</f>
        <v>2</v>
      </c>
      <c r="L15" s="23">
        <f>YEAR(CtasPagar[[#This Row],[Data Pagamento]])</f>
        <v>2022</v>
      </c>
      <c r="M15" s="154">
        <v>44593</v>
      </c>
      <c r="N15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>
      <c r="A16" s="154"/>
      <c r="B16" s="157"/>
      <c r="C16" s="162" t="s">
        <v>35</v>
      </c>
      <c r="D16" s="157"/>
      <c r="E16" s="157"/>
      <c r="F16" s="157"/>
      <c r="G16" s="158">
        <v>1000</v>
      </c>
      <c r="H16" s="23">
        <f>MONTH(CtasPagar[[#This Row],[Data Vencimento]])</f>
        <v>2</v>
      </c>
      <c r="I16" s="23">
        <f>YEAR(CtasPagar[[#This Row],[Data Vencimento]])</f>
        <v>2022</v>
      </c>
      <c r="J16" s="154">
        <v>44593</v>
      </c>
      <c r="K16" s="23">
        <f>MONTH(CtasPagar[[#This Row],[Data Pagamento]])</f>
        <v>2</v>
      </c>
      <c r="L16" s="23">
        <f>YEAR(CtasPagar[[#This Row],[Data Pagamento]])</f>
        <v>2022</v>
      </c>
      <c r="M16" s="154">
        <v>44593</v>
      </c>
      <c r="N16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>
      <c r="A17" s="154"/>
      <c r="B17" s="157"/>
      <c r="C17" s="162" t="s">
        <v>36</v>
      </c>
      <c r="D17" s="157"/>
      <c r="E17" s="157"/>
      <c r="F17" s="157"/>
      <c r="G17" s="158">
        <v>1000</v>
      </c>
      <c r="H17" s="23">
        <f>MONTH(CtasPagar[[#This Row],[Data Vencimento]])</f>
        <v>2</v>
      </c>
      <c r="I17" s="23">
        <f>YEAR(CtasPagar[[#This Row],[Data Vencimento]])</f>
        <v>2022</v>
      </c>
      <c r="J17" s="154">
        <v>44593</v>
      </c>
      <c r="K17" s="23">
        <f>MONTH(CtasPagar[[#This Row],[Data Pagamento]])</f>
        <v>2</v>
      </c>
      <c r="L17" s="23">
        <f>YEAR(CtasPagar[[#This Row],[Data Pagamento]])</f>
        <v>2022</v>
      </c>
      <c r="M17" s="154">
        <v>44593</v>
      </c>
      <c r="N1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>
      <c r="A18" s="154"/>
      <c r="B18" s="157"/>
      <c r="C18" s="162" t="s">
        <v>37</v>
      </c>
      <c r="D18" s="157"/>
      <c r="E18" s="157"/>
      <c r="F18" s="157"/>
      <c r="G18" s="158">
        <v>1000</v>
      </c>
      <c r="H18" s="23">
        <f>MONTH(CtasPagar[[#This Row],[Data Vencimento]])</f>
        <v>2</v>
      </c>
      <c r="I18" s="23">
        <f>YEAR(CtasPagar[[#This Row],[Data Vencimento]])</f>
        <v>2022</v>
      </c>
      <c r="J18" s="154">
        <v>44593</v>
      </c>
      <c r="K18" s="23">
        <f>MONTH(CtasPagar[[#This Row],[Data Pagamento]])</f>
        <v>2</v>
      </c>
      <c r="L18" s="23">
        <f>YEAR(CtasPagar[[#This Row],[Data Pagamento]])</f>
        <v>2022</v>
      </c>
      <c r="M18" s="154">
        <v>44593</v>
      </c>
      <c r="N1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>
      <c r="A19" s="154"/>
      <c r="B19" s="157"/>
      <c r="C19" s="162" t="s">
        <v>38</v>
      </c>
      <c r="D19" s="157"/>
      <c r="E19" s="157"/>
      <c r="F19" s="157"/>
      <c r="G19" s="158">
        <v>1000</v>
      </c>
      <c r="H19" s="23">
        <f>MONTH(CtasPagar[[#This Row],[Data Vencimento]])</f>
        <v>3</v>
      </c>
      <c r="I19" s="23">
        <f>YEAR(CtasPagar[[#This Row],[Data Vencimento]])</f>
        <v>2022</v>
      </c>
      <c r="J19" s="154">
        <v>44621</v>
      </c>
      <c r="K19" s="23">
        <f>MONTH(CtasPagar[[#This Row],[Data Pagamento]])</f>
        <v>2</v>
      </c>
      <c r="L19" s="23">
        <f>YEAR(CtasPagar[[#This Row],[Data Pagamento]])</f>
        <v>2022</v>
      </c>
      <c r="M19" s="154">
        <v>44593</v>
      </c>
      <c r="N19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>
      <c r="A20" s="154"/>
      <c r="B20" s="157"/>
      <c r="C20" s="162" t="s">
        <v>39</v>
      </c>
      <c r="D20" s="157"/>
      <c r="E20" s="157"/>
      <c r="F20" s="157"/>
      <c r="G20" s="158">
        <v>1000</v>
      </c>
      <c r="H20" s="23">
        <f>MONTH(CtasPagar[[#This Row],[Data Vencimento]])</f>
        <v>3</v>
      </c>
      <c r="I20" s="23">
        <f>YEAR(CtasPagar[[#This Row],[Data Vencimento]])</f>
        <v>2022</v>
      </c>
      <c r="J20" s="154">
        <v>44621</v>
      </c>
      <c r="K20" s="23">
        <f>MONTH(CtasPagar[[#This Row],[Data Pagamento]])</f>
        <v>2</v>
      </c>
      <c r="L20" s="23">
        <f>YEAR(CtasPagar[[#This Row],[Data Pagamento]])</f>
        <v>2022</v>
      </c>
      <c r="M20" s="154">
        <v>44593</v>
      </c>
      <c r="N20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>
      <c r="A21" s="154"/>
      <c r="B21" s="157"/>
      <c r="C21" s="162" t="s">
        <v>40</v>
      </c>
      <c r="D21" s="157"/>
      <c r="E21" s="157"/>
      <c r="F21" s="157"/>
      <c r="G21" s="158">
        <v>1000</v>
      </c>
      <c r="H21" s="23">
        <f>MONTH(CtasPagar[[#This Row],[Data Vencimento]])</f>
        <v>2</v>
      </c>
      <c r="I21" s="23">
        <f>YEAR(CtasPagar[[#This Row],[Data Vencimento]])</f>
        <v>2022</v>
      </c>
      <c r="J21" s="154">
        <v>44593</v>
      </c>
      <c r="K21" s="23">
        <f>MONTH(CtasPagar[[#This Row],[Data Pagamento]])</f>
        <v>2</v>
      </c>
      <c r="L21" s="23">
        <f>YEAR(CtasPagar[[#This Row],[Data Pagamento]])</f>
        <v>2022</v>
      </c>
      <c r="M21" s="154">
        <v>44593</v>
      </c>
      <c r="N21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>
      <c r="A22" s="154"/>
      <c r="B22" s="157"/>
      <c r="C22" s="162" t="s">
        <v>41</v>
      </c>
      <c r="D22" s="157"/>
      <c r="E22" s="157"/>
      <c r="F22" s="157"/>
      <c r="G22" s="158">
        <v>1000</v>
      </c>
      <c r="H22" s="23">
        <f>MONTH(CtasPagar[[#This Row],[Data Vencimento]])</f>
        <v>2</v>
      </c>
      <c r="I22" s="23">
        <f>YEAR(CtasPagar[[#This Row],[Data Vencimento]])</f>
        <v>2022</v>
      </c>
      <c r="J22" s="154">
        <v>44593</v>
      </c>
      <c r="K22" s="23">
        <f>MONTH(CtasPagar[[#This Row],[Data Pagamento]])</f>
        <v>2</v>
      </c>
      <c r="L22" s="23">
        <f>YEAR(CtasPagar[[#This Row],[Data Pagamento]])</f>
        <v>2022</v>
      </c>
      <c r="M22" s="154">
        <v>44593</v>
      </c>
      <c r="N22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>
      <c r="A23" s="154"/>
      <c r="B23" s="157"/>
      <c r="C23" s="162" t="s">
        <v>42</v>
      </c>
      <c r="D23" s="157"/>
      <c r="E23" s="157"/>
      <c r="F23" s="157"/>
      <c r="G23" s="158">
        <v>1000</v>
      </c>
      <c r="H23" s="23">
        <f>MONTH(CtasPagar[[#This Row],[Data Vencimento]])</f>
        <v>2</v>
      </c>
      <c r="I23" s="23">
        <f>YEAR(CtasPagar[[#This Row],[Data Vencimento]])</f>
        <v>2022</v>
      </c>
      <c r="J23" s="154">
        <v>44593</v>
      </c>
      <c r="K23" s="23">
        <f>MONTH(CtasPagar[[#This Row],[Data Pagamento]])</f>
        <v>2</v>
      </c>
      <c r="L23" s="23">
        <f>YEAR(CtasPagar[[#This Row],[Data Pagamento]])</f>
        <v>2022</v>
      </c>
      <c r="M23" s="154">
        <v>44593</v>
      </c>
      <c r="N23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>
      <c r="A24" s="154"/>
      <c r="B24" s="157"/>
      <c r="C24" s="162" t="s">
        <v>43</v>
      </c>
      <c r="D24" s="157"/>
      <c r="E24" s="157"/>
      <c r="F24" s="157"/>
      <c r="G24" s="158">
        <v>1000</v>
      </c>
      <c r="H24" s="23">
        <f>MONTH(CtasPagar[[#This Row],[Data Vencimento]])</f>
        <v>2</v>
      </c>
      <c r="I24" s="23">
        <f>YEAR(CtasPagar[[#This Row],[Data Vencimento]])</f>
        <v>2022</v>
      </c>
      <c r="J24" s="154">
        <v>44593</v>
      </c>
      <c r="K24" s="23">
        <f>MONTH(CtasPagar[[#This Row],[Data Pagamento]])</f>
        <v>2</v>
      </c>
      <c r="L24" s="23">
        <f>YEAR(CtasPagar[[#This Row],[Data Pagamento]])</f>
        <v>2022</v>
      </c>
      <c r="M24" s="154">
        <v>44593</v>
      </c>
      <c r="N24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>
      <c r="A25" s="154"/>
      <c r="B25" s="157"/>
      <c r="C25" s="162" t="s">
        <v>44</v>
      </c>
      <c r="D25" s="157"/>
      <c r="E25" s="157"/>
      <c r="F25" s="157"/>
      <c r="G25" s="158">
        <v>1000</v>
      </c>
      <c r="H25" s="23">
        <f>MONTH(CtasPagar[[#This Row],[Data Vencimento]])</f>
        <v>2</v>
      </c>
      <c r="I25" s="23">
        <f>YEAR(CtasPagar[[#This Row],[Data Vencimento]])</f>
        <v>2022</v>
      </c>
      <c r="J25" s="154">
        <v>44593</v>
      </c>
      <c r="K25" s="23">
        <f>MONTH(CtasPagar[[#This Row],[Data Pagamento]])</f>
        <v>2</v>
      </c>
      <c r="L25" s="23">
        <f>YEAR(CtasPagar[[#This Row],[Data Pagamento]])</f>
        <v>2022</v>
      </c>
      <c r="M25" s="154">
        <v>44593</v>
      </c>
      <c r="N25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>
      <c r="A26" s="154"/>
      <c r="B26" s="157"/>
      <c r="C26" s="162" t="s">
        <v>45</v>
      </c>
      <c r="D26" s="157"/>
      <c r="E26" s="157"/>
      <c r="F26" s="157"/>
      <c r="G26" s="158">
        <v>1000</v>
      </c>
      <c r="H26" s="23">
        <f>MONTH(CtasPagar[[#This Row],[Data Vencimento]])</f>
        <v>2</v>
      </c>
      <c r="I26" s="23">
        <f>YEAR(CtasPagar[[#This Row],[Data Vencimento]])</f>
        <v>2022</v>
      </c>
      <c r="J26" s="154">
        <v>44593</v>
      </c>
      <c r="K26" s="23">
        <f>MONTH(CtasPagar[[#This Row],[Data Pagamento]])</f>
        <v>2</v>
      </c>
      <c r="L26" s="23">
        <f>YEAR(CtasPagar[[#This Row],[Data Pagamento]])</f>
        <v>2022</v>
      </c>
      <c r="M26" s="154">
        <v>44593</v>
      </c>
      <c r="N26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>
      <c r="A27" s="154"/>
      <c r="B27" s="157"/>
      <c r="C27" s="162" t="s">
        <v>46</v>
      </c>
      <c r="D27" s="157"/>
      <c r="E27" s="157"/>
      <c r="F27" s="157"/>
      <c r="G27" s="158">
        <v>1000</v>
      </c>
      <c r="H27" s="23">
        <f>MONTH(CtasPagar[[#This Row],[Data Vencimento]])</f>
        <v>2</v>
      </c>
      <c r="I27" s="23">
        <f>YEAR(CtasPagar[[#This Row],[Data Vencimento]])</f>
        <v>2022</v>
      </c>
      <c r="J27" s="154">
        <v>44593</v>
      </c>
      <c r="K27" s="23">
        <f>MONTH(CtasPagar[[#This Row],[Data Pagamento]])</f>
        <v>2</v>
      </c>
      <c r="L27" s="23">
        <f>YEAR(CtasPagar[[#This Row],[Data Pagamento]])</f>
        <v>2022</v>
      </c>
      <c r="M27" s="154">
        <v>44593</v>
      </c>
      <c r="N2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>
      <c r="A28" s="154"/>
      <c r="B28" s="157"/>
      <c r="C28" s="162" t="s">
        <v>47</v>
      </c>
      <c r="D28" s="157"/>
      <c r="E28" s="157"/>
      <c r="F28" s="157"/>
      <c r="G28" s="158">
        <v>1000</v>
      </c>
      <c r="H28" s="23">
        <f>MONTH(CtasPagar[[#This Row],[Data Vencimento]])</f>
        <v>2</v>
      </c>
      <c r="I28" s="23">
        <f>YEAR(CtasPagar[[#This Row],[Data Vencimento]])</f>
        <v>2022</v>
      </c>
      <c r="J28" s="154">
        <v>44593</v>
      </c>
      <c r="K28" s="23">
        <f>MONTH(CtasPagar[[#This Row],[Data Pagamento]])</f>
        <v>2</v>
      </c>
      <c r="L28" s="23">
        <f>YEAR(CtasPagar[[#This Row],[Data Pagamento]])</f>
        <v>2022</v>
      </c>
      <c r="M28" s="154">
        <v>44593</v>
      </c>
      <c r="N2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>
      <c r="A29" s="154"/>
      <c r="B29" s="157"/>
      <c r="C29" s="162" t="s">
        <v>48</v>
      </c>
      <c r="D29" s="157"/>
      <c r="E29" s="157"/>
      <c r="F29" s="157"/>
      <c r="G29" s="158">
        <v>1000</v>
      </c>
      <c r="H29" s="23">
        <f>MONTH(CtasPagar[[#This Row],[Data Vencimento]])</f>
        <v>2</v>
      </c>
      <c r="I29" s="23">
        <f>YEAR(CtasPagar[[#This Row],[Data Vencimento]])</f>
        <v>2022</v>
      </c>
      <c r="J29" s="154">
        <v>44593</v>
      </c>
      <c r="K29" s="23">
        <f>MONTH(CtasPagar[[#This Row],[Data Pagamento]])</f>
        <v>2</v>
      </c>
      <c r="L29" s="23">
        <f>YEAR(CtasPagar[[#This Row],[Data Pagamento]])</f>
        <v>2022</v>
      </c>
      <c r="M29" s="154">
        <v>44593</v>
      </c>
      <c r="N29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>
      <c r="A30" s="154"/>
      <c r="B30" s="157"/>
      <c r="C30" s="162" t="s">
        <v>49</v>
      </c>
      <c r="D30" s="157"/>
      <c r="E30" s="157"/>
      <c r="F30" s="157"/>
      <c r="G30" s="158">
        <v>1000</v>
      </c>
      <c r="H30" s="23">
        <f>MONTH(CtasPagar[[#This Row],[Data Vencimento]])</f>
        <v>4</v>
      </c>
      <c r="I30" s="23">
        <f>YEAR(CtasPagar[[#This Row],[Data Vencimento]])</f>
        <v>2022</v>
      </c>
      <c r="J30" s="154">
        <v>44652</v>
      </c>
      <c r="K30" s="23">
        <f>MONTH(CtasPagar[[#This Row],[Data Pagamento]])</f>
        <v>2</v>
      </c>
      <c r="L30" s="23">
        <f>YEAR(CtasPagar[[#This Row],[Data Pagamento]])</f>
        <v>2022</v>
      </c>
      <c r="M30" s="154">
        <v>44593</v>
      </c>
      <c r="N30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>
      <c r="A31" s="154"/>
      <c r="B31" s="157"/>
      <c r="C31" s="162" t="s">
        <v>50</v>
      </c>
      <c r="D31" s="157"/>
      <c r="E31" s="157"/>
      <c r="F31" s="157"/>
      <c r="G31" s="158">
        <v>1000</v>
      </c>
      <c r="H31" s="23">
        <f>MONTH(CtasPagar[[#This Row],[Data Vencimento]])</f>
        <v>2</v>
      </c>
      <c r="I31" s="23">
        <f>YEAR(CtasPagar[[#This Row],[Data Vencimento]])</f>
        <v>2022</v>
      </c>
      <c r="J31" s="154">
        <v>44593</v>
      </c>
      <c r="K31" s="23">
        <f>MONTH(CtasPagar[[#This Row],[Data Pagamento]])</f>
        <v>2</v>
      </c>
      <c r="L31" s="23">
        <f>YEAR(CtasPagar[[#This Row],[Data Pagamento]])</f>
        <v>2022</v>
      </c>
      <c r="M31" s="154">
        <v>44593</v>
      </c>
      <c r="N31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>
      <c r="A32" s="154"/>
      <c r="B32" s="157"/>
      <c r="C32" s="162" t="s">
        <v>51</v>
      </c>
      <c r="D32" s="157"/>
      <c r="E32" s="157"/>
      <c r="F32" s="157"/>
      <c r="G32" s="158">
        <v>1000</v>
      </c>
      <c r="H32" s="23">
        <f>MONTH(CtasPagar[[#This Row],[Data Vencimento]])</f>
        <v>2</v>
      </c>
      <c r="I32" s="23">
        <f>YEAR(CtasPagar[[#This Row],[Data Vencimento]])</f>
        <v>2022</v>
      </c>
      <c r="J32" s="154">
        <v>44593</v>
      </c>
      <c r="K32" s="23">
        <f>MONTH(CtasPagar[[#This Row],[Data Pagamento]])</f>
        <v>2</v>
      </c>
      <c r="L32" s="23">
        <f>YEAR(CtasPagar[[#This Row],[Data Pagamento]])</f>
        <v>2022</v>
      </c>
      <c r="M32" s="154">
        <v>44593</v>
      </c>
      <c r="N32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>
      <c r="A33" s="154"/>
      <c r="B33" s="157"/>
      <c r="C33" s="162" t="s">
        <v>52</v>
      </c>
      <c r="D33" s="157"/>
      <c r="E33" s="157"/>
      <c r="F33" s="157"/>
      <c r="G33" s="158">
        <v>1000</v>
      </c>
      <c r="H33" s="23">
        <f>MONTH(CtasPagar[[#This Row],[Data Vencimento]])</f>
        <v>2</v>
      </c>
      <c r="I33" s="23">
        <f>YEAR(CtasPagar[[#This Row],[Data Vencimento]])</f>
        <v>2022</v>
      </c>
      <c r="J33" s="154">
        <v>44593</v>
      </c>
      <c r="K33" s="23">
        <f>MONTH(CtasPagar[[#This Row],[Data Pagamento]])</f>
        <v>2</v>
      </c>
      <c r="L33" s="23">
        <f>YEAR(CtasPagar[[#This Row],[Data Pagamento]])</f>
        <v>2022</v>
      </c>
      <c r="M33" s="154">
        <v>44593</v>
      </c>
      <c r="N33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>
      <c r="A34" s="154"/>
      <c r="B34" s="157"/>
      <c r="C34" s="162" t="s">
        <v>53</v>
      </c>
      <c r="D34" s="157"/>
      <c r="E34" s="157"/>
      <c r="F34" s="157"/>
      <c r="G34" s="158">
        <v>1000</v>
      </c>
      <c r="H34" s="23">
        <f>MONTH(CtasPagar[[#This Row],[Data Vencimento]])</f>
        <v>2</v>
      </c>
      <c r="I34" s="23">
        <f>YEAR(CtasPagar[[#This Row],[Data Vencimento]])</f>
        <v>2022</v>
      </c>
      <c r="J34" s="154">
        <v>44593</v>
      </c>
      <c r="K34" s="23">
        <f>MONTH(CtasPagar[[#This Row],[Data Pagamento]])</f>
        <v>2</v>
      </c>
      <c r="L34" s="23">
        <f>YEAR(CtasPagar[[#This Row],[Data Pagamento]])</f>
        <v>2022</v>
      </c>
      <c r="M34" s="154">
        <v>44593</v>
      </c>
      <c r="N34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>
      <c r="A35" s="154"/>
      <c r="B35" s="157"/>
      <c r="C35" s="162" t="s">
        <v>54</v>
      </c>
      <c r="D35" s="157"/>
      <c r="E35" s="157"/>
      <c r="F35" s="157"/>
      <c r="G35" s="158">
        <v>1000</v>
      </c>
      <c r="H35" s="23">
        <f>MONTH(CtasPagar[[#This Row],[Data Vencimento]])</f>
        <v>2</v>
      </c>
      <c r="I35" s="23">
        <f>YEAR(CtasPagar[[#This Row],[Data Vencimento]])</f>
        <v>2022</v>
      </c>
      <c r="J35" s="154">
        <v>44593</v>
      </c>
      <c r="K35" s="23">
        <f>MONTH(CtasPagar[[#This Row],[Data Pagamento]])</f>
        <v>2</v>
      </c>
      <c r="L35" s="23">
        <f>YEAR(CtasPagar[[#This Row],[Data Pagamento]])</f>
        <v>2022</v>
      </c>
      <c r="M35" s="154">
        <v>44593</v>
      </c>
      <c r="N35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>
      <c r="A36" s="154"/>
      <c r="B36" s="157"/>
      <c r="C36" s="162" t="s">
        <v>55</v>
      </c>
      <c r="D36" s="157"/>
      <c r="E36" s="157"/>
      <c r="F36" s="157"/>
      <c r="G36" s="158">
        <v>1000</v>
      </c>
      <c r="H36" s="23">
        <f>MONTH(CtasPagar[[#This Row],[Data Vencimento]])</f>
        <v>2</v>
      </c>
      <c r="I36" s="23">
        <f>YEAR(CtasPagar[[#This Row],[Data Vencimento]])</f>
        <v>2022</v>
      </c>
      <c r="J36" s="154">
        <v>44593</v>
      </c>
      <c r="K36" s="23">
        <f>MONTH(CtasPagar[[#This Row],[Data Pagamento]])</f>
        <v>2</v>
      </c>
      <c r="L36" s="23">
        <f>YEAR(CtasPagar[[#This Row],[Data Pagamento]])</f>
        <v>2022</v>
      </c>
      <c r="M36" s="154">
        <v>44593</v>
      </c>
      <c r="N36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>
      <c r="A37" s="154"/>
      <c r="B37" s="157"/>
      <c r="C37" s="162" t="s">
        <v>56</v>
      </c>
      <c r="D37" s="157"/>
      <c r="E37" s="157"/>
      <c r="F37" s="157"/>
      <c r="G37" s="158">
        <v>1000</v>
      </c>
      <c r="H37" s="23">
        <f>MONTH(CtasPagar[[#This Row],[Data Vencimento]])</f>
        <v>2</v>
      </c>
      <c r="I37" s="23">
        <f>YEAR(CtasPagar[[#This Row],[Data Vencimento]])</f>
        <v>2022</v>
      </c>
      <c r="J37" s="154">
        <v>44593</v>
      </c>
      <c r="K37" s="23">
        <f>MONTH(CtasPagar[[#This Row],[Data Pagamento]])</f>
        <v>2</v>
      </c>
      <c r="L37" s="23">
        <f>YEAR(CtasPagar[[#This Row],[Data Pagamento]])</f>
        <v>2022</v>
      </c>
      <c r="M37" s="154">
        <v>44593</v>
      </c>
      <c r="N3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>
      <c r="A38" s="154"/>
      <c r="B38" s="157"/>
      <c r="C38" s="162" t="s">
        <v>57</v>
      </c>
      <c r="D38" s="157"/>
      <c r="E38" s="157"/>
      <c r="F38" s="157"/>
      <c r="G38" s="158">
        <v>1000</v>
      </c>
      <c r="H38" s="23">
        <f>MONTH(CtasPagar[[#This Row],[Data Vencimento]])</f>
        <v>2</v>
      </c>
      <c r="I38" s="23">
        <f>YEAR(CtasPagar[[#This Row],[Data Vencimento]])</f>
        <v>2022</v>
      </c>
      <c r="J38" s="154">
        <v>44593</v>
      </c>
      <c r="K38" s="23">
        <f>MONTH(CtasPagar[[#This Row],[Data Pagamento]])</f>
        <v>2</v>
      </c>
      <c r="L38" s="23">
        <f>YEAR(CtasPagar[[#This Row],[Data Pagamento]])</f>
        <v>2022</v>
      </c>
      <c r="M38" s="154">
        <v>44593</v>
      </c>
      <c r="N3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>
      <c r="A39" s="154"/>
      <c r="B39" s="157"/>
      <c r="C39" s="162" t="s">
        <v>58</v>
      </c>
      <c r="D39" s="157"/>
      <c r="E39" s="157"/>
      <c r="F39" s="157"/>
      <c r="G39" s="158">
        <v>1000</v>
      </c>
      <c r="H39" s="23">
        <f>MONTH(CtasPagar[[#This Row],[Data Vencimento]])</f>
        <v>2</v>
      </c>
      <c r="I39" s="23">
        <f>YEAR(CtasPagar[[#This Row],[Data Vencimento]])</f>
        <v>2022</v>
      </c>
      <c r="J39" s="154">
        <v>44593</v>
      </c>
      <c r="K39" s="23">
        <f>MONTH(CtasPagar[[#This Row],[Data Pagamento]])</f>
        <v>2</v>
      </c>
      <c r="L39" s="23">
        <f>YEAR(CtasPagar[[#This Row],[Data Pagamento]])</f>
        <v>2022</v>
      </c>
      <c r="M39" s="154">
        <v>44593</v>
      </c>
      <c r="N39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>
      <c r="A40" s="154"/>
      <c r="B40" s="157"/>
      <c r="C40" s="162" t="s">
        <v>59</v>
      </c>
      <c r="D40" s="157"/>
      <c r="E40" s="157"/>
      <c r="F40" s="157"/>
      <c r="G40" s="158">
        <v>1000</v>
      </c>
      <c r="H40" s="23">
        <f>MONTH(CtasPagar[[#This Row],[Data Vencimento]])</f>
        <v>2</v>
      </c>
      <c r="I40" s="23">
        <f>YEAR(CtasPagar[[#This Row],[Data Vencimento]])</f>
        <v>2022</v>
      </c>
      <c r="J40" s="154">
        <v>44593</v>
      </c>
      <c r="K40" s="23">
        <f>MONTH(CtasPagar[[#This Row],[Data Pagamento]])</f>
        <v>2</v>
      </c>
      <c r="L40" s="23">
        <f>YEAR(CtasPagar[[#This Row],[Data Pagamento]])</f>
        <v>2022</v>
      </c>
      <c r="M40" s="154">
        <v>44593</v>
      </c>
      <c r="N40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>
      <c r="A41" s="154"/>
      <c r="B41" s="157"/>
      <c r="C41" s="162" t="s">
        <v>60</v>
      </c>
      <c r="D41" s="157"/>
      <c r="E41" s="157"/>
      <c r="F41" s="157"/>
      <c r="G41" s="158">
        <v>1000</v>
      </c>
      <c r="H41" s="23">
        <f>MONTH(CtasPagar[[#This Row],[Data Vencimento]])</f>
        <v>2</v>
      </c>
      <c r="I41" s="23">
        <f>YEAR(CtasPagar[[#This Row],[Data Vencimento]])</f>
        <v>2022</v>
      </c>
      <c r="J41" s="154">
        <v>44593</v>
      </c>
      <c r="K41" s="23">
        <f>MONTH(CtasPagar[[#This Row],[Data Pagamento]])</f>
        <v>2</v>
      </c>
      <c r="L41" s="23">
        <f>YEAR(CtasPagar[[#This Row],[Data Pagamento]])</f>
        <v>2022</v>
      </c>
      <c r="M41" s="154">
        <v>44593</v>
      </c>
      <c r="N41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>
      <c r="A42" s="154"/>
      <c r="B42" s="157"/>
      <c r="C42" s="162" t="s">
        <v>61</v>
      </c>
      <c r="D42" s="157"/>
      <c r="E42" s="157"/>
      <c r="F42" s="157"/>
      <c r="G42" s="158">
        <v>1000</v>
      </c>
      <c r="H42" s="23">
        <f>MONTH(CtasPagar[[#This Row],[Data Vencimento]])</f>
        <v>2</v>
      </c>
      <c r="I42" s="23">
        <f>YEAR(CtasPagar[[#This Row],[Data Vencimento]])</f>
        <v>2022</v>
      </c>
      <c r="J42" s="154">
        <v>44593</v>
      </c>
      <c r="K42" s="23">
        <f>MONTH(CtasPagar[[#This Row],[Data Pagamento]])</f>
        <v>2</v>
      </c>
      <c r="L42" s="23">
        <f>YEAR(CtasPagar[[#This Row],[Data Pagamento]])</f>
        <v>2022</v>
      </c>
      <c r="M42" s="154">
        <v>44593</v>
      </c>
      <c r="N42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>
      <c r="A43" s="154"/>
      <c r="B43" s="157"/>
      <c r="C43" s="162" t="s">
        <v>62</v>
      </c>
      <c r="D43" s="157"/>
      <c r="E43" s="157"/>
      <c r="F43" s="157"/>
      <c r="G43" s="158">
        <v>1000</v>
      </c>
      <c r="H43" s="23">
        <f>MONTH(CtasPagar[[#This Row],[Data Vencimento]])</f>
        <v>2</v>
      </c>
      <c r="I43" s="23">
        <f>YEAR(CtasPagar[[#This Row],[Data Vencimento]])</f>
        <v>2022</v>
      </c>
      <c r="J43" s="154">
        <v>44593</v>
      </c>
      <c r="K43" s="23">
        <f>MONTH(CtasPagar[[#This Row],[Data Pagamento]])</f>
        <v>2</v>
      </c>
      <c r="L43" s="23">
        <f>YEAR(CtasPagar[[#This Row],[Data Pagamento]])</f>
        <v>2022</v>
      </c>
      <c r="M43" s="154">
        <v>44593</v>
      </c>
      <c r="N43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>
      <c r="A44" s="154"/>
      <c r="B44" s="157"/>
      <c r="C44" s="162" t="s">
        <v>63</v>
      </c>
      <c r="D44" s="157"/>
      <c r="E44" s="157"/>
      <c r="F44" s="157"/>
      <c r="G44" s="158">
        <v>1000</v>
      </c>
      <c r="H44" s="23">
        <f>MONTH(CtasPagar[[#This Row],[Data Vencimento]])</f>
        <v>5</v>
      </c>
      <c r="I44" s="23">
        <f>YEAR(CtasPagar[[#This Row],[Data Vencimento]])</f>
        <v>2022</v>
      </c>
      <c r="J44" s="154">
        <v>44682</v>
      </c>
      <c r="K44" s="23">
        <f>MONTH(CtasPagar[[#This Row],[Data Pagamento]])</f>
        <v>2</v>
      </c>
      <c r="L44" s="23">
        <f>YEAR(CtasPagar[[#This Row],[Data Pagamento]])</f>
        <v>2022</v>
      </c>
      <c r="M44" s="154">
        <v>44593</v>
      </c>
      <c r="N44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>
      <c r="A45" s="154"/>
      <c r="B45" s="157"/>
      <c r="C45" s="162" t="s">
        <v>64</v>
      </c>
      <c r="D45" s="157"/>
      <c r="E45" s="157"/>
      <c r="F45" s="157"/>
      <c r="G45" s="158">
        <v>1000</v>
      </c>
      <c r="H45" s="23">
        <f>MONTH(CtasPagar[[#This Row],[Data Vencimento]])</f>
        <v>2</v>
      </c>
      <c r="I45" s="23">
        <f>YEAR(CtasPagar[[#This Row],[Data Vencimento]])</f>
        <v>2022</v>
      </c>
      <c r="J45" s="154">
        <v>44593</v>
      </c>
      <c r="K45" s="23">
        <f>MONTH(CtasPagar[[#This Row],[Data Pagamento]])</f>
        <v>2</v>
      </c>
      <c r="L45" s="23">
        <f>YEAR(CtasPagar[[#This Row],[Data Pagamento]])</f>
        <v>2022</v>
      </c>
      <c r="M45" s="154">
        <v>44593</v>
      </c>
      <c r="N45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>
      <c r="A46" s="154"/>
      <c r="B46" s="157"/>
      <c r="C46" s="162" t="s">
        <v>65</v>
      </c>
      <c r="D46" s="157"/>
      <c r="E46" s="157"/>
      <c r="F46" s="157"/>
      <c r="G46" s="158">
        <v>1000</v>
      </c>
      <c r="H46" s="23">
        <f>MONTH(CtasPagar[[#This Row],[Data Vencimento]])</f>
        <v>2</v>
      </c>
      <c r="I46" s="23">
        <f>YEAR(CtasPagar[[#This Row],[Data Vencimento]])</f>
        <v>2022</v>
      </c>
      <c r="J46" s="154">
        <v>44593</v>
      </c>
      <c r="K46" s="23">
        <f>MONTH(CtasPagar[[#This Row],[Data Pagamento]])</f>
        <v>2</v>
      </c>
      <c r="L46" s="23">
        <f>YEAR(CtasPagar[[#This Row],[Data Pagamento]])</f>
        <v>2022</v>
      </c>
      <c r="M46" s="154">
        <v>44593</v>
      </c>
      <c r="N46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>
      <c r="A47" s="154"/>
      <c r="B47" s="157"/>
      <c r="C47" s="162" t="s">
        <v>66</v>
      </c>
      <c r="D47" s="157"/>
      <c r="E47" s="157"/>
      <c r="F47" s="157"/>
      <c r="G47" s="158">
        <v>1000</v>
      </c>
      <c r="H47" s="23">
        <f>MONTH(CtasPagar[[#This Row],[Data Vencimento]])</f>
        <v>2</v>
      </c>
      <c r="I47" s="23">
        <f>YEAR(CtasPagar[[#This Row],[Data Vencimento]])</f>
        <v>2022</v>
      </c>
      <c r="J47" s="154">
        <v>44593</v>
      </c>
      <c r="K47" s="23">
        <f>MONTH(CtasPagar[[#This Row],[Data Pagamento]])</f>
        <v>2</v>
      </c>
      <c r="L47" s="23">
        <f>YEAR(CtasPagar[[#This Row],[Data Pagamento]])</f>
        <v>2022</v>
      </c>
      <c r="M47" s="154">
        <v>44593</v>
      </c>
      <c r="N4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>
      <c r="A48" s="154"/>
      <c r="B48" s="157"/>
      <c r="C48" s="162" t="s">
        <v>67</v>
      </c>
      <c r="D48" s="157"/>
      <c r="E48" s="157"/>
      <c r="F48" s="157"/>
      <c r="G48" s="158">
        <v>1000</v>
      </c>
      <c r="H48" s="23">
        <f>MONTH(CtasPagar[[#This Row],[Data Vencimento]])</f>
        <v>2</v>
      </c>
      <c r="I48" s="23">
        <f>YEAR(CtasPagar[[#This Row],[Data Vencimento]])</f>
        <v>2022</v>
      </c>
      <c r="J48" s="154">
        <v>44593</v>
      </c>
      <c r="K48" s="23">
        <f>MONTH(CtasPagar[[#This Row],[Data Pagamento]])</f>
        <v>2</v>
      </c>
      <c r="L48" s="23">
        <f>YEAR(CtasPagar[[#This Row],[Data Pagamento]])</f>
        <v>2022</v>
      </c>
      <c r="M48" s="154">
        <v>44593</v>
      </c>
      <c r="N4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>
      <c r="A49" s="154"/>
      <c r="B49" s="157"/>
      <c r="C49" s="162" t="s">
        <v>68</v>
      </c>
      <c r="D49" s="157"/>
      <c r="E49" s="157"/>
      <c r="F49" s="157"/>
      <c r="G49" s="158">
        <v>1000</v>
      </c>
      <c r="H49" s="23">
        <f>MONTH(CtasPagar[[#This Row],[Data Vencimento]])</f>
        <v>2</v>
      </c>
      <c r="I49" s="23">
        <f>YEAR(CtasPagar[[#This Row],[Data Vencimento]])</f>
        <v>2022</v>
      </c>
      <c r="J49" s="154">
        <v>44593</v>
      </c>
      <c r="K49" s="23">
        <f>MONTH(CtasPagar[[#This Row],[Data Pagamento]])</f>
        <v>2</v>
      </c>
      <c r="L49" s="23">
        <f>YEAR(CtasPagar[[#This Row],[Data Pagamento]])</f>
        <v>2022</v>
      </c>
      <c r="M49" s="154">
        <v>44593</v>
      </c>
      <c r="N49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>
      <c r="A50" s="154"/>
      <c r="B50" s="157"/>
      <c r="C50" s="162" t="s">
        <v>69</v>
      </c>
      <c r="D50" s="157"/>
      <c r="E50" s="157"/>
      <c r="F50" s="157"/>
      <c r="G50" s="158">
        <v>1000</v>
      </c>
      <c r="H50" s="23">
        <f>MONTH(CtasPagar[[#This Row],[Data Vencimento]])</f>
        <v>2</v>
      </c>
      <c r="I50" s="23">
        <f>YEAR(CtasPagar[[#This Row],[Data Vencimento]])</f>
        <v>2022</v>
      </c>
      <c r="J50" s="154">
        <v>44593</v>
      </c>
      <c r="K50" s="23">
        <f>MONTH(CtasPagar[[#This Row],[Data Pagamento]])</f>
        <v>2</v>
      </c>
      <c r="L50" s="23">
        <f>YEAR(CtasPagar[[#This Row],[Data Pagamento]])</f>
        <v>2022</v>
      </c>
      <c r="M50" s="154">
        <v>44593</v>
      </c>
      <c r="N50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>
      <c r="A51" s="154"/>
      <c r="B51" s="157"/>
      <c r="C51" s="162" t="s">
        <v>70</v>
      </c>
      <c r="D51" s="157"/>
      <c r="E51" s="157"/>
      <c r="F51" s="157"/>
      <c r="G51" s="158">
        <v>1000</v>
      </c>
      <c r="H51" s="23">
        <f>MONTH(CtasPagar[[#This Row],[Data Vencimento]])</f>
        <v>2</v>
      </c>
      <c r="I51" s="23">
        <f>YEAR(CtasPagar[[#This Row],[Data Vencimento]])</f>
        <v>2022</v>
      </c>
      <c r="J51" s="154">
        <v>44593</v>
      </c>
      <c r="K51" s="23">
        <f>MONTH(CtasPagar[[#This Row],[Data Pagamento]])</f>
        <v>2</v>
      </c>
      <c r="L51" s="23">
        <f>YEAR(CtasPagar[[#This Row],[Data Pagamento]])</f>
        <v>2022</v>
      </c>
      <c r="M51" s="154">
        <v>44593</v>
      </c>
      <c r="N51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>
      <c r="A52" s="154"/>
      <c r="B52" s="157"/>
      <c r="C52" s="162" t="s">
        <v>71</v>
      </c>
      <c r="D52" s="157"/>
      <c r="E52" s="157"/>
      <c r="F52" s="157"/>
      <c r="G52" s="158">
        <v>1000</v>
      </c>
      <c r="H52" s="23">
        <f>MONTH(CtasPagar[[#This Row],[Data Vencimento]])</f>
        <v>6</v>
      </c>
      <c r="I52" s="23">
        <f>YEAR(CtasPagar[[#This Row],[Data Vencimento]])</f>
        <v>2022</v>
      </c>
      <c r="J52" s="154">
        <v>44713</v>
      </c>
      <c r="K52" s="23">
        <f>MONTH(CtasPagar[[#This Row],[Data Pagamento]])</f>
        <v>2</v>
      </c>
      <c r="L52" s="23">
        <f>YEAR(CtasPagar[[#This Row],[Data Pagamento]])</f>
        <v>2022</v>
      </c>
      <c r="M52" s="154">
        <v>44593</v>
      </c>
      <c r="N52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>
      <c r="A53" s="154"/>
      <c r="B53" s="157"/>
      <c r="C53" s="162" t="s">
        <v>72</v>
      </c>
      <c r="D53" s="157"/>
      <c r="E53" s="157"/>
      <c r="F53" s="157"/>
      <c r="G53" s="158">
        <v>1000</v>
      </c>
      <c r="H53" s="23">
        <f>MONTH(CtasPagar[[#This Row],[Data Vencimento]])</f>
        <v>2</v>
      </c>
      <c r="I53" s="23">
        <f>YEAR(CtasPagar[[#This Row],[Data Vencimento]])</f>
        <v>2022</v>
      </c>
      <c r="J53" s="154">
        <v>44593</v>
      </c>
      <c r="K53" s="23">
        <f>MONTH(CtasPagar[[#This Row],[Data Pagamento]])</f>
        <v>2</v>
      </c>
      <c r="L53" s="23">
        <f>YEAR(CtasPagar[[#This Row],[Data Pagamento]])</f>
        <v>2022</v>
      </c>
      <c r="M53" s="154">
        <v>44593</v>
      </c>
      <c r="N53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>
      <c r="A54" s="154"/>
      <c r="B54" s="157"/>
      <c r="C54" s="162" t="s">
        <v>73</v>
      </c>
      <c r="D54" s="157"/>
      <c r="E54" s="157"/>
      <c r="F54" s="157"/>
      <c r="G54" s="158">
        <v>1000</v>
      </c>
      <c r="H54" s="23">
        <f>MONTH(CtasPagar[[#This Row],[Data Vencimento]])</f>
        <v>2</v>
      </c>
      <c r="I54" s="23">
        <f>YEAR(CtasPagar[[#This Row],[Data Vencimento]])</f>
        <v>2022</v>
      </c>
      <c r="J54" s="154">
        <v>44593</v>
      </c>
      <c r="K54" s="23">
        <f>MONTH(CtasPagar[[#This Row],[Data Pagamento]])</f>
        <v>2</v>
      </c>
      <c r="L54" s="23">
        <f>YEAR(CtasPagar[[#This Row],[Data Pagamento]])</f>
        <v>2022</v>
      </c>
      <c r="M54" s="154">
        <v>44593</v>
      </c>
      <c r="N54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>
      <c r="A55" s="154"/>
      <c r="B55" s="157"/>
      <c r="C55" s="162" t="s">
        <v>74</v>
      </c>
      <c r="D55" s="157"/>
      <c r="E55" s="157"/>
      <c r="F55" s="157"/>
      <c r="G55" s="158">
        <v>1000</v>
      </c>
      <c r="H55" s="23">
        <f>MONTH(CtasPagar[[#This Row],[Data Vencimento]])</f>
        <v>2</v>
      </c>
      <c r="I55" s="23">
        <f>YEAR(CtasPagar[[#This Row],[Data Vencimento]])</f>
        <v>2022</v>
      </c>
      <c r="J55" s="154">
        <v>44593</v>
      </c>
      <c r="K55" s="23">
        <f>MONTH(CtasPagar[[#This Row],[Data Pagamento]])</f>
        <v>2</v>
      </c>
      <c r="L55" s="23">
        <f>YEAR(CtasPagar[[#This Row],[Data Pagamento]])</f>
        <v>2022</v>
      </c>
      <c r="M55" s="154">
        <v>44593</v>
      </c>
      <c r="N55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>
      <c r="A56" s="154"/>
      <c r="B56" s="157"/>
      <c r="C56" s="162" t="s">
        <v>75</v>
      </c>
      <c r="D56" s="157"/>
      <c r="E56" s="157"/>
      <c r="F56" s="157"/>
      <c r="G56" s="158">
        <v>1000</v>
      </c>
      <c r="H56" s="23">
        <f>MONTH(CtasPagar[[#This Row],[Data Vencimento]])</f>
        <v>2</v>
      </c>
      <c r="I56" s="23">
        <f>YEAR(CtasPagar[[#This Row],[Data Vencimento]])</f>
        <v>2022</v>
      </c>
      <c r="J56" s="154">
        <v>44593</v>
      </c>
      <c r="K56" s="23">
        <f>MONTH(CtasPagar[[#This Row],[Data Pagamento]])</f>
        <v>2</v>
      </c>
      <c r="L56" s="23">
        <f>YEAR(CtasPagar[[#This Row],[Data Pagamento]])</f>
        <v>2022</v>
      </c>
      <c r="M56" s="154">
        <v>44593</v>
      </c>
      <c r="N56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>
      <c r="A57" s="154"/>
      <c r="B57" s="157"/>
      <c r="C57" s="162" t="s">
        <v>76</v>
      </c>
      <c r="D57" s="157"/>
      <c r="E57" s="157"/>
      <c r="F57" s="157"/>
      <c r="G57" s="158">
        <v>1000</v>
      </c>
      <c r="H57" s="23">
        <f>MONTH(CtasPagar[[#This Row],[Data Vencimento]])</f>
        <v>2</v>
      </c>
      <c r="I57" s="23">
        <f>YEAR(CtasPagar[[#This Row],[Data Vencimento]])</f>
        <v>2022</v>
      </c>
      <c r="J57" s="154">
        <v>44593</v>
      </c>
      <c r="K57" s="23">
        <f>MONTH(CtasPagar[[#This Row],[Data Pagamento]])</f>
        <v>2</v>
      </c>
      <c r="L57" s="23">
        <f>YEAR(CtasPagar[[#This Row],[Data Pagamento]])</f>
        <v>2022</v>
      </c>
      <c r="M57" s="154">
        <v>44593</v>
      </c>
      <c r="N5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>
      <c r="A58" s="154"/>
      <c r="B58" s="157"/>
      <c r="C58" s="162" t="s">
        <v>77</v>
      </c>
      <c r="D58" s="157"/>
      <c r="E58" s="157"/>
      <c r="F58" s="157"/>
      <c r="G58" s="158">
        <v>1000</v>
      </c>
      <c r="H58" s="23">
        <f>MONTH(CtasPagar[[#This Row],[Data Vencimento]])</f>
        <v>2</v>
      </c>
      <c r="I58" s="23">
        <f>YEAR(CtasPagar[[#This Row],[Data Vencimento]])</f>
        <v>2022</v>
      </c>
      <c r="J58" s="154">
        <v>44593</v>
      </c>
      <c r="K58" s="23">
        <f>MONTH(CtasPagar[[#This Row],[Data Pagamento]])</f>
        <v>2</v>
      </c>
      <c r="L58" s="23">
        <f>YEAR(CtasPagar[[#This Row],[Data Pagamento]])</f>
        <v>2022</v>
      </c>
      <c r="M58" s="154">
        <v>44593</v>
      </c>
      <c r="N5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>
      <c r="A59" s="154"/>
      <c r="B59" s="157"/>
      <c r="C59" s="162" t="s">
        <v>78</v>
      </c>
      <c r="D59" s="157"/>
      <c r="E59" s="157"/>
      <c r="F59" s="157"/>
      <c r="G59" s="158">
        <v>1000</v>
      </c>
      <c r="H59" s="23">
        <f>MONTH(CtasPagar[[#This Row],[Data Vencimento]])</f>
        <v>2</v>
      </c>
      <c r="I59" s="23">
        <f>YEAR(CtasPagar[[#This Row],[Data Vencimento]])</f>
        <v>2022</v>
      </c>
      <c r="J59" s="154">
        <v>44593</v>
      </c>
      <c r="K59" s="23">
        <f>MONTH(CtasPagar[[#This Row],[Data Pagamento]])</f>
        <v>2</v>
      </c>
      <c r="L59" s="23">
        <f>YEAR(CtasPagar[[#This Row],[Data Pagamento]])</f>
        <v>2022</v>
      </c>
      <c r="M59" s="154">
        <v>44593</v>
      </c>
      <c r="N59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>
      <c r="A60" s="154"/>
      <c r="B60" s="157"/>
      <c r="C60" s="162" t="s">
        <v>79</v>
      </c>
      <c r="D60" s="157"/>
      <c r="E60" s="157"/>
      <c r="F60" s="157"/>
      <c r="G60" s="158">
        <v>1000</v>
      </c>
      <c r="H60" s="23">
        <f>MONTH(CtasPagar[[#This Row],[Data Vencimento]])</f>
        <v>2</v>
      </c>
      <c r="I60" s="23">
        <f>YEAR(CtasPagar[[#This Row],[Data Vencimento]])</f>
        <v>2022</v>
      </c>
      <c r="J60" s="154">
        <v>44593</v>
      </c>
      <c r="K60" s="23">
        <f>MONTH(CtasPagar[[#This Row],[Data Pagamento]])</f>
        <v>2</v>
      </c>
      <c r="L60" s="23">
        <f>YEAR(CtasPagar[[#This Row],[Data Pagamento]])</f>
        <v>2022</v>
      </c>
      <c r="M60" s="154">
        <v>44593</v>
      </c>
      <c r="N60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>
      <c r="A61" s="154"/>
      <c r="B61" s="157"/>
      <c r="C61" s="162" t="s">
        <v>80</v>
      </c>
      <c r="D61" s="157"/>
      <c r="E61" s="157"/>
      <c r="F61" s="157"/>
      <c r="G61" s="158">
        <v>1000</v>
      </c>
      <c r="H61" s="23">
        <f>MONTH(CtasPagar[[#This Row],[Data Vencimento]])</f>
        <v>2</v>
      </c>
      <c r="I61" s="23">
        <f>YEAR(CtasPagar[[#This Row],[Data Vencimento]])</f>
        <v>2022</v>
      </c>
      <c r="J61" s="154">
        <v>44593</v>
      </c>
      <c r="K61" s="23">
        <f>MONTH(CtasPagar[[#This Row],[Data Pagamento]])</f>
        <v>2</v>
      </c>
      <c r="L61" s="23">
        <f>YEAR(CtasPagar[[#This Row],[Data Pagamento]])</f>
        <v>2022</v>
      </c>
      <c r="M61" s="154">
        <v>44593</v>
      </c>
      <c r="N61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>
      <c r="A62" s="154"/>
      <c r="B62" s="157"/>
      <c r="C62" s="162" t="s">
        <v>81</v>
      </c>
      <c r="D62" s="157"/>
      <c r="E62" s="157"/>
      <c r="F62" s="157"/>
      <c r="G62" s="158">
        <v>1000</v>
      </c>
      <c r="H62" s="23">
        <f>MONTH(CtasPagar[[#This Row],[Data Vencimento]])</f>
        <v>2</v>
      </c>
      <c r="I62" s="23">
        <f>YEAR(CtasPagar[[#This Row],[Data Vencimento]])</f>
        <v>2022</v>
      </c>
      <c r="J62" s="154">
        <v>44593</v>
      </c>
      <c r="K62" s="23">
        <f>MONTH(CtasPagar[[#This Row],[Data Pagamento]])</f>
        <v>2</v>
      </c>
      <c r="L62" s="23">
        <f>YEAR(CtasPagar[[#This Row],[Data Pagamento]])</f>
        <v>2022</v>
      </c>
      <c r="M62" s="154">
        <v>44593</v>
      </c>
      <c r="N62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>
      <c r="A63" s="154"/>
      <c r="B63" s="157"/>
      <c r="C63" s="162" t="s">
        <v>82</v>
      </c>
      <c r="D63" s="157"/>
      <c r="E63" s="157"/>
      <c r="F63" s="157"/>
      <c r="G63" s="158">
        <v>1000</v>
      </c>
      <c r="H63" s="23">
        <f>MONTH(CtasPagar[[#This Row],[Data Vencimento]])</f>
        <v>2</v>
      </c>
      <c r="I63" s="23">
        <f>YEAR(CtasPagar[[#This Row],[Data Vencimento]])</f>
        <v>2022</v>
      </c>
      <c r="J63" s="154">
        <v>44593</v>
      </c>
      <c r="K63" s="23">
        <f>MONTH(CtasPagar[[#This Row],[Data Pagamento]])</f>
        <v>2</v>
      </c>
      <c r="L63" s="23">
        <f>YEAR(CtasPagar[[#This Row],[Data Pagamento]])</f>
        <v>2022</v>
      </c>
      <c r="M63" s="154">
        <v>44593</v>
      </c>
      <c r="N63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>
      <c r="A64" s="154"/>
      <c r="B64" s="157"/>
      <c r="C64" s="162" t="s">
        <v>83</v>
      </c>
      <c r="D64" s="157"/>
      <c r="E64" s="157"/>
      <c r="F64" s="157"/>
      <c r="G64" s="158">
        <v>1000</v>
      </c>
      <c r="H64" s="23">
        <f>MONTH(CtasPagar[[#This Row],[Data Vencimento]])</f>
        <v>2</v>
      </c>
      <c r="I64" s="23">
        <f>YEAR(CtasPagar[[#This Row],[Data Vencimento]])</f>
        <v>2022</v>
      </c>
      <c r="J64" s="154">
        <v>44593</v>
      </c>
      <c r="K64" s="23">
        <f>MONTH(CtasPagar[[#This Row],[Data Pagamento]])</f>
        <v>2</v>
      </c>
      <c r="L64" s="23">
        <f>YEAR(CtasPagar[[#This Row],[Data Pagamento]])</f>
        <v>2022</v>
      </c>
      <c r="M64" s="154">
        <v>44593</v>
      </c>
      <c r="N64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>
      <c r="A65" s="154"/>
      <c r="B65" s="157"/>
      <c r="C65" s="162" t="s">
        <v>84</v>
      </c>
      <c r="D65" s="157"/>
      <c r="E65" s="157"/>
      <c r="F65" s="157"/>
      <c r="G65" s="158">
        <v>1000</v>
      </c>
      <c r="H65" s="23">
        <f>MONTH(CtasPagar[[#This Row],[Data Vencimento]])</f>
        <v>2</v>
      </c>
      <c r="I65" s="23">
        <f>YEAR(CtasPagar[[#This Row],[Data Vencimento]])</f>
        <v>2022</v>
      </c>
      <c r="J65" s="154">
        <v>44593</v>
      </c>
      <c r="K65" s="23">
        <f>MONTH(CtasPagar[[#This Row],[Data Pagamento]])</f>
        <v>2</v>
      </c>
      <c r="L65" s="23">
        <f>YEAR(CtasPagar[[#This Row],[Data Pagamento]])</f>
        <v>2022</v>
      </c>
      <c r="M65" s="154">
        <v>44593</v>
      </c>
      <c r="N65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>
      <c r="A66" s="154"/>
      <c r="B66" s="157"/>
      <c r="C66" s="162" t="s">
        <v>85</v>
      </c>
      <c r="D66" s="157"/>
      <c r="E66" s="157"/>
      <c r="F66" s="157"/>
      <c r="G66" s="158">
        <v>1000</v>
      </c>
      <c r="H66" s="23">
        <f>MONTH(CtasPagar[[#This Row],[Data Vencimento]])</f>
        <v>2</v>
      </c>
      <c r="I66" s="23">
        <f>YEAR(CtasPagar[[#This Row],[Data Vencimento]])</f>
        <v>2022</v>
      </c>
      <c r="J66" s="154">
        <v>44593</v>
      </c>
      <c r="K66" s="23">
        <f>MONTH(CtasPagar[[#This Row],[Data Pagamento]])</f>
        <v>2</v>
      </c>
      <c r="L66" s="23">
        <f>YEAR(CtasPagar[[#This Row],[Data Pagamento]])</f>
        <v>2022</v>
      </c>
      <c r="M66" s="154">
        <v>44593</v>
      </c>
      <c r="N66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>
      <c r="A67" s="154"/>
      <c r="B67" s="157"/>
      <c r="C67" s="162" t="s">
        <v>86</v>
      </c>
      <c r="D67" s="157"/>
      <c r="E67" s="157"/>
      <c r="F67" s="157"/>
      <c r="G67" s="158">
        <v>1000</v>
      </c>
      <c r="H67" s="23">
        <f>MONTH(CtasPagar[[#This Row],[Data Vencimento]])</f>
        <v>2</v>
      </c>
      <c r="I67" s="23">
        <f>YEAR(CtasPagar[[#This Row],[Data Vencimento]])</f>
        <v>2022</v>
      </c>
      <c r="J67" s="154">
        <v>44593</v>
      </c>
      <c r="K67" s="23">
        <f>MONTH(CtasPagar[[#This Row],[Data Pagamento]])</f>
        <v>2</v>
      </c>
      <c r="L67" s="23">
        <f>YEAR(CtasPagar[[#This Row],[Data Pagamento]])</f>
        <v>2022</v>
      </c>
      <c r="M67" s="154">
        <v>44593</v>
      </c>
      <c r="N6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>
      <c r="A68" s="154"/>
      <c r="B68" s="157"/>
      <c r="C68" s="162" t="s">
        <v>87</v>
      </c>
      <c r="D68" s="157"/>
      <c r="E68" s="157"/>
      <c r="F68" s="157"/>
      <c r="G68" s="158">
        <v>1000</v>
      </c>
      <c r="H68" s="23">
        <f>MONTH(CtasPagar[[#This Row],[Data Vencimento]])</f>
        <v>2</v>
      </c>
      <c r="I68" s="23">
        <f>YEAR(CtasPagar[[#This Row],[Data Vencimento]])</f>
        <v>2022</v>
      </c>
      <c r="J68" s="154">
        <v>44593</v>
      </c>
      <c r="K68" s="23">
        <f>MONTH(CtasPagar[[#This Row],[Data Pagamento]])</f>
        <v>2</v>
      </c>
      <c r="L68" s="23">
        <f>YEAR(CtasPagar[[#This Row],[Data Pagamento]])</f>
        <v>2022</v>
      </c>
      <c r="M68" s="154">
        <v>44593</v>
      </c>
      <c r="N6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>
      <c r="A69" s="154"/>
      <c r="B69" s="157"/>
      <c r="C69" s="162" t="s">
        <v>88</v>
      </c>
      <c r="D69" s="157"/>
      <c r="E69" s="157"/>
      <c r="F69" s="157"/>
      <c r="G69" s="158">
        <v>1000</v>
      </c>
      <c r="H69" s="23">
        <f>MONTH(CtasPagar[[#This Row],[Data Vencimento]])</f>
        <v>2</v>
      </c>
      <c r="I69" s="23">
        <f>YEAR(CtasPagar[[#This Row],[Data Vencimento]])</f>
        <v>2022</v>
      </c>
      <c r="J69" s="154">
        <v>44593</v>
      </c>
      <c r="K69" s="23">
        <f>MONTH(CtasPagar[[#This Row],[Data Pagamento]])</f>
        <v>2</v>
      </c>
      <c r="L69" s="23">
        <f>YEAR(CtasPagar[[#This Row],[Data Pagamento]])</f>
        <v>2022</v>
      </c>
      <c r="M69" s="154">
        <v>44593</v>
      </c>
      <c r="N69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>
      <c r="A70" s="154"/>
      <c r="B70" s="157"/>
      <c r="C70" s="162" t="s">
        <v>89</v>
      </c>
      <c r="D70" s="157"/>
      <c r="E70" s="157"/>
      <c r="F70" s="157"/>
      <c r="G70" s="158">
        <v>1000</v>
      </c>
      <c r="H70" s="23">
        <f>MONTH(CtasPagar[[#This Row],[Data Vencimento]])</f>
        <v>2</v>
      </c>
      <c r="I70" s="23">
        <f>YEAR(CtasPagar[[#This Row],[Data Vencimento]])</f>
        <v>2022</v>
      </c>
      <c r="J70" s="154">
        <v>44593</v>
      </c>
      <c r="K70" s="23">
        <f>MONTH(CtasPagar[[#This Row],[Data Pagamento]])</f>
        <v>2</v>
      </c>
      <c r="L70" s="23">
        <f>YEAR(CtasPagar[[#This Row],[Data Pagamento]])</f>
        <v>2022</v>
      </c>
      <c r="M70" s="154">
        <v>44593</v>
      </c>
      <c r="N70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>
      <c r="A71" s="154"/>
      <c r="B71" s="157"/>
      <c r="C71" s="162" t="s">
        <v>90</v>
      </c>
      <c r="D71" s="157"/>
      <c r="E71" s="157"/>
      <c r="F71" s="157"/>
      <c r="G71" s="158">
        <v>1000</v>
      </c>
      <c r="H71" s="23">
        <f>MONTH(CtasPagar[[#This Row],[Data Vencimento]])</f>
        <v>2</v>
      </c>
      <c r="I71" s="23">
        <f>YEAR(CtasPagar[[#This Row],[Data Vencimento]])</f>
        <v>2022</v>
      </c>
      <c r="J71" s="154">
        <v>44593</v>
      </c>
      <c r="K71" s="23">
        <f>MONTH(CtasPagar[[#This Row],[Data Pagamento]])</f>
        <v>2</v>
      </c>
      <c r="L71" s="23">
        <f>YEAR(CtasPagar[[#This Row],[Data Pagamento]])</f>
        <v>2022</v>
      </c>
      <c r="M71" s="154">
        <v>44593</v>
      </c>
      <c r="N71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>
      <c r="A72" s="154"/>
      <c r="B72" s="157"/>
      <c r="C72" s="162" t="s">
        <v>91</v>
      </c>
      <c r="D72" s="157"/>
      <c r="E72" s="157"/>
      <c r="F72" s="157"/>
      <c r="G72" s="158">
        <v>1000</v>
      </c>
      <c r="H72" s="23">
        <f>MONTH(CtasPagar[[#This Row],[Data Vencimento]])</f>
        <v>2</v>
      </c>
      <c r="I72" s="23">
        <f>YEAR(CtasPagar[[#This Row],[Data Vencimento]])</f>
        <v>2022</v>
      </c>
      <c r="J72" s="154">
        <v>44593</v>
      </c>
      <c r="K72" s="23">
        <f>MONTH(CtasPagar[[#This Row],[Data Pagamento]])</f>
        <v>2</v>
      </c>
      <c r="L72" s="23">
        <f>YEAR(CtasPagar[[#This Row],[Data Pagamento]])</f>
        <v>2022</v>
      </c>
      <c r="M72" s="154">
        <v>44593</v>
      </c>
      <c r="N72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>
      <c r="A73" s="154"/>
      <c r="B73" s="157"/>
      <c r="C73" s="162" t="s">
        <v>92</v>
      </c>
      <c r="D73" s="157"/>
      <c r="E73" s="157"/>
      <c r="F73" s="157"/>
      <c r="G73" s="158">
        <v>1000</v>
      </c>
      <c r="H73" s="23">
        <f>MONTH(CtasPagar[[#This Row],[Data Vencimento]])</f>
        <v>2</v>
      </c>
      <c r="I73" s="23">
        <f>YEAR(CtasPagar[[#This Row],[Data Vencimento]])</f>
        <v>2022</v>
      </c>
      <c r="J73" s="154">
        <v>44593</v>
      </c>
      <c r="K73" s="23">
        <f>MONTH(CtasPagar[[#This Row],[Data Pagamento]])</f>
        <v>2</v>
      </c>
      <c r="L73" s="23">
        <f>YEAR(CtasPagar[[#This Row],[Data Pagamento]])</f>
        <v>2022</v>
      </c>
      <c r="M73" s="154">
        <v>44593</v>
      </c>
      <c r="N73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>
      <c r="A74" s="154"/>
      <c r="B74" s="157"/>
      <c r="C74" s="162" t="s">
        <v>93</v>
      </c>
      <c r="D74" s="157"/>
      <c r="E74" s="157"/>
      <c r="F74" s="157"/>
      <c r="G74" s="158">
        <v>1000</v>
      </c>
      <c r="H74" s="23">
        <f>MONTH(CtasPagar[[#This Row],[Data Vencimento]])</f>
        <v>2</v>
      </c>
      <c r="I74" s="23">
        <f>YEAR(CtasPagar[[#This Row],[Data Vencimento]])</f>
        <v>2022</v>
      </c>
      <c r="J74" s="154">
        <v>44593</v>
      </c>
      <c r="K74" s="23">
        <f>MONTH(CtasPagar[[#This Row],[Data Pagamento]])</f>
        <v>2</v>
      </c>
      <c r="L74" s="23">
        <f>YEAR(CtasPagar[[#This Row],[Data Pagamento]])</f>
        <v>2022</v>
      </c>
      <c r="M74" s="154">
        <v>44593</v>
      </c>
      <c r="N74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>
      <c r="A75" s="154"/>
      <c r="B75" s="157"/>
      <c r="C75" s="162" t="s">
        <v>94</v>
      </c>
      <c r="D75" s="157"/>
      <c r="E75" s="157"/>
      <c r="F75" s="157"/>
      <c r="G75" s="158">
        <v>1000</v>
      </c>
      <c r="H75" s="23">
        <f>MONTH(CtasPagar[[#This Row],[Data Vencimento]])</f>
        <v>2</v>
      </c>
      <c r="I75" s="23">
        <f>YEAR(CtasPagar[[#This Row],[Data Vencimento]])</f>
        <v>2022</v>
      </c>
      <c r="J75" s="154">
        <v>44593</v>
      </c>
      <c r="K75" s="23">
        <f>MONTH(CtasPagar[[#This Row],[Data Pagamento]])</f>
        <v>2</v>
      </c>
      <c r="L75" s="23">
        <f>YEAR(CtasPagar[[#This Row],[Data Pagamento]])</f>
        <v>2022</v>
      </c>
      <c r="M75" s="154">
        <v>44593</v>
      </c>
      <c r="N75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>
      <c r="A76" s="154"/>
      <c r="B76" s="157"/>
      <c r="C76" s="162" t="s">
        <v>95</v>
      </c>
      <c r="D76" s="157"/>
      <c r="E76" s="157"/>
      <c r="F76" s="157"/>
      <c r="G76" s="158">
        <v>1000</v>
      </c>
      <c r="H76" s="23">
        <f>MONTH(CtasPagar[[#This Row],[Data Vencimento]])</f>
        <v>2</v>
      </c>
      <c r="I76" s="23">
        <f>YEAR(CtasPagar[[#This Row],[Data Vencimento]])</f>
        <v>2022</v>
      </c>
      <c r="J76" s="154">
        <v>44593</v>
      </c>
      <c r="K76" s="23">
        <f>MONTH(CtasPagar[[#This Row],[Data Pagamento]])</f>
        <v>2</v>
      </c>
      <c r="L76" s="23">
        <f>YEAR(CtasPagar[[#This Row],[Data Pagamento]])</f>
        <v>2022</v>
      </c>
      <c r="M76" s="154">
        <v>44593</v>
      </c>
      <c r="N76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>
      <c r="A77" s="154"/>
      <c r="B77" s="157"/>
      <c r="C77" s="162" t="s">
        <v>96</v>
      </c>
      <c r="D77" s="157"/>
      <c r="E77" s="157"/>
      <c r="F77" s="157"/>
      <c r="G77" s="158">
        <v>1000</v>
      </c>
      <c r="H77" s="23">
        <f>MONTH(CtasPagar[[#This Row],[Data Vencimento]])</f>
        <v>2</v>
      </c>
      <c r="I77" s="23">
        <f>YEAR(CtasPagar[[#This Row],[Data Vencimento]])</f>
        <v>2022</v>
      </c>
      <c r="J77" s="154">
        <v>44593</v>
      </c>
      <c r="K77" s="23">
        <f>MONTH(CtasPagar[[#This Row],[Data Pagamento]])</f>
        <v>2</v>
      </c>
      <c r="L77" s="23">
        <f>YEAR(CtasPagar[[#This Row],[Data Pagamento]])</f>
        <v>2022</v>
      </c>
      <c r="M77" s="154">
        <v>44593</v>
      </c>
      <c r="N77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>
      <c r="A78" s="154"/>
      <c r="B78" s="157"/>
      <c r="C78" s="162" t="s">
        <v>27</v>
      </c>
      <c r="D78" s="157"/>
      <c r="E78" s="157"/>
      <c r="F78" s="157"/>
      <c r="G78" s="158">
        <v>1000</v>
      </c>
      <c r="H78" s="23">
        <f>MONTH(CtasPagar[[#This Row],[Data Vencimento]])</f>
        <v>2</v>
      </c>
      <c r="I78" s="23">
        <f>YEAR(CtasPagar[[#This Row],[Data Vencimento]])</f>
        <v>2022</v>
      </c>
      <c r="J78" s="154">
        <v>44593</v>
      </c>
      <c r="K78" s="23">
        <f>MONTH(CtasPagar[[#This Row],[Data Pagamento]])</f>
        <v>2</v>
      </c>
      <c r="L78" s="23">
        <f>YEAR(CtasPagar[[#This Row],[Data Pagamento]])</f>
        <v>2022</v>
      </c>
      <c r="M78" s="154">
        <v>44593</v>
      </c>
      <c r="N78" s="28" t="str">
        <f>IF(CtasPagar[[#This Row],[Data Pagamento]]&gt;1,"Pago",IF(CtasPagar[[#This Row],[Data Vencimento]]&gt;Parametros!$B$6,"Aberto", IF(CtasPagar[[#This Row],[Data Vencimento]]=Parametros!$B$6,"Aberto", IF(CtasPagar[[#This Row],[Ano Vencimemto]]=1900,"","Vencido"))))</f>
        <v>Pago</v>
      </c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>
      <c r="A79" s="154"/>
      <c r="B79" s="157"/>
      <c r="C79" s="162"/>
      <c r="D79" s="157"/>
      <c r="E79" s="157"/>
      <c r="F79" s="157"/>
      <c r="G79" s="158"/>
      <c r="H79" s="23">
        <f>MONTH(CtasPagar[[#This Row],[Data Vencimento]])</f>
        <v>1</v>
      </c>
      <c r="I79" s="23">
        <f>YEAR(CtasPagar[[#This Row],[Data Vencimento]])</f>
        <v>1900</v>
      </c>
      <c r="J79" s="154"/>
      <c r="K79" s="23">
        <f>MONTH(CtasPagar[[#This Row],[Data Pagamento]])</f>
        <v>1</v>
      </c>
      <c r="L79" s="23">
        <f>YEAR(CtasPagar[[#This Row],[Data Pagamento]])</f>
        <v>1900</v>
      </c>
      <c r="M79" s="154"/>
      <c r="N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>
      <c r="A80" s="154"/>
      <c r="B80" s="157"/>
      <c r="C80" s="162"/>
      <c r="D80" s="157"/>
      <c r="E80" s="157"/>
      <c r="F80" s="157"/>
      <c r="G80" s="158"/>
      <c r="H80" s="23">
        <f>MONTH(CtasPagar[[#This Row],[Data Vencimento]])</f>
        <v>1</v>
      </c>
      <c r="I80" s="23">
        <f>YEAR(CtasPagar[[#This Row],[Data Vencimento]])</f>
        <v>1900</v>
      </c>
      <c r="J80" s="154"/>
      <c r="K80" s="23">
        <f>MONTH(CtasPagar[[#This Row],[Data Pagamento]])</f>
        <v>1</v>
      </c>
      <c r="L80" s="23">
        <f>YEAR(CtasPagar[[#This Row],[Data Pagamento]])</f>
        <v>1900</v>
      </c>
      <c r="M80" s="154"/>
      <c r="N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>
      <c r="A81" s="154"/>
      <c r="B81" s="157"/>
      <c r="C81" s="162"/>
      <c r="D81" s="157"/>
      <c r="E81" s="157"/>
      <c r="F81" s="157"/>
      <c r="G81" s="158"/>
      <c r="H81" s="23">
        <f>MONTH(CtasPagar[[#This Row],[Data Vencimento]])</f>
        <v>1</v>
      </c>
      <c r="I81" s="23">
        <f>YEAR(CtasPagar[[#This Row],[Data Vencimento]])</f>
        <v>1900</v>
      </c>
      <c r="J81" s="154"/>
      <c r="K81" s="23">
        <f>MONTH(CtasPagar[[#This Row],[Data Pagamento]])</f>
        <v>1</v>
      </c>
      <c r="L81" s="23">
        <f>YEAR(CtasPagar[[#This Row],[Data Pagamento]])</f>
        <v>1900</v>
      </c>
      <c r="M81" s="154"/>
      <c r="N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>
      <c r="A82" s="154"/>
      <c r="B82" s="157"/>
      <c r="C82" s="162"/>
      <c r="D82" s="157"/>
      <c r="E82" s="157"/>
      <c r="F82" s="157"/>
      <c r="G82" s="158"/>
      <c r="H82" s="23">
        <f>MONTH(CtasPagar[[#This Row],[Data Vencimento]])</f>
        <v>1</v>
      </c>
      <c r="I82" s="23">
        <f>YEAR(CtasPagar[[#This Row],[Data Vencimento]])</f>
        <v>1900</v>
      </c>
      <c r="J82" s="154"/>
      <c r="K82" s="23">
        <f>MONTH(CtasPagar[[#This Row],[Data Pagamento]])</f>
        <v>1</v>
      </c>
      <c r="L82" s="23">
        <f>YEAR(CtasPagar[[#This Row],[Data Pagamento]])</f>
        <v>1900</v>
      </c>
      <c r="M82" s="154"/>
      <c r="N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>
      <c r="A83" s="154"/>
      <c r="B83" s="157"/>
      <c r="C83" s="162"/>
      <c r="D83" s="157"/>
      <c r="E83" s="157"/>
      <c r="F83" s="157"/>
      <c r="G83" s="158"/>
      <c r="H83" s="23">
        <f>MONTH(CtasPagar[[#This Row],[Data Vencimento]])</f>
        <v>1</v>
      </c>
      <c r="I83" s="23">
        <f>YEAR(CtasPagar[[#This Row],[Data Vencimento]])</f>
        <v>1900</v>
      </c>
      <c r="J83" s="154"/>
      <c r="K83" s="23">
        <f>MONTH(CtasPagar[[#This Row],[Data Pagamento]])</f>
        <v>1</v>
      </c>
      <c r="L83" s="23">
        <f>YEAR(CtasPagar[[#This Row],[Data Pagamento]])</f>
        <v>1900</v>
      </c>
      <c r="M83" s="154"/>
      <c r="N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>
      <c r="A84" s="154"/>
      <c r="B84" s="157"/>
      <c r="C84" s="162"/>
      <c r="D84" s="157"/>
      <c r="E84" s="157"/>
      <c r="F84" s="157"/>
      <c r="G84" s="158"/>
      <c r="H84" s="23">
        <f>MONTH(CtasPagar[[#This Row],[Data Vencimento]])</f>
        <v>1</v>
      </c>
      <c r="I84" s="23">
        <f>YEAR(CtasPagar[[#This Row],[Data Vencimento]])</f>
        <v>1900</v>
      </c>
      <c r="J84" s="154"/>
      <c r="K84" s="23">
        <f>MONTH(CtasPagar[[#This Row],[Data Pagamento]])</f>
        <v>1</v>
      </c>
      <c r="L84" s="23">
        <f>YEAR(CtasPagar[[#This Row],[Data Pagamento]])</f>
        <v>1900</v>
      </c>
      <c r="M84" s="154"/>
      <c r="N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>
      <c r="A85" s="154"/>
      <c r="B85" s="157"/>
      <c r="C85" s="162"/>
      <c r="D85" s="157"/>
      <c r="E85" s="157"/>
      <c r="F85" s="157"/>
      <c r="G85" s="158"/>
      <c r="H85" s="23">
        <f>MONTH(CtasPagar[[#This Row],[Data Vencimento]])</f>
        <v>1</v>
      </c>
      <c r="I85" s="23">
        <f>YEAR(CtasPagar[[#This Row],[Data Vencimento]])</f>
        <v>1900</v>
      </c>
      <c r="J85" s="154"/>
      <c r="K85" s="23">
        <f>MONTH(CtasPagar[[#This Row],[Data Pagamento]])</f>
        <v>1</v>
      </c>
      <c r="L85" s="23">
        <f>YEAR(CtasPagar[[#This Row],[Data Pagamento]])</f>
        <v>1900</v>
      </c>
      <c r="M85" s="154"/>
      <c r="N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>
      <c r="A86" s="154"/>
      <c r="B86" s="157"/>
      <c r="C86" s="162"/>
      <c r="D86" s="157"/>
      <c r="E86" s="157"/>
      <c r="F86" s="157"/>
      <c r="G86" s="158"/>
      <c r="H86" s="23">
        <f>MONTH(CtasPagar[[#This Row],[Data Vencimento]])</f>
        <v>1</v>
      </c>
      <c r="I86" s="23">
        <f>YEAR(CtasPagar[[#This Row],[Data Vencimento]])</f>
        <v>1900</v>
      </c>
      <c r="J86" s="154"/>
      <c r="K86" s="23">
        <f>MONTH(CtasPagar[[#This Row],[Data Pagamento]])</f>
        <v>1</v>
      </c>
      <c r="L86" s="23">
        <f>YEAR(CtasPagar[[#This Row],[Data Pagamento]])</f>
        <v>1900</v>
      </c>
      <c r="M86" s="154"/>
      <c r="N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>
      <c r="A87" s="154"/>
      <c r="B87" s="157"/>
      <c r="C87" s="162"/>
      <c r="D87" s="157"/>
      <c r="E87" s="157"/>
      <c r="F87" s="157"/>
      <c r="G87" s="158"/>
      <c r="H87" s="23">
        <f>MONTH(CtasPagar[[#This Row],[Data Vencimento]])</f>
        <v>1</v>
      </c>
      <c r="I87" s="23">
        <f>YEAR(CtasPagar[[#This Row],[Data Vencimento]])</f>
        <v>1900</v>
      </c>
      <c r="J87" s="154"/>
      <c r="K87" s="23">
        <f>MONTH(CtasPagar[[#This Row],[Data Pagamento]])</f>
        <v>1</v>
      </c>
      <c r="L87" s="23">
        <f>YEAR(CtasPagar[[#This Row],[Data Pagamento]])</f>
        <v>1900</v>
      </c>
      <c r="M87" s="154"/>
      <c r="N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>
      <c r="A88" s="154"/>
      <c r="B88" s="157"/>
      <c r="C88" s="162"/>
      <c r="D88" s="157"/>
      <c r="E88" s="157"/>
      <c r="F88" s="157"/>
      <c r="G88" s="158"/>
      <c r="H88" s="23">
        <f>MONTH(CtasPagar[[#This Row],[Data Vencimento]])</f>
        <v>1</v>
      </c>
      <c r="I88" s="23">
        <f>YEAR(CtasPagar[[#This Row],[Data Vencimento]])</f>
        <v>1900</v>
      </c>
      <c r="J88" s="154"/>
      <c r="K88" s="23">
        <f>MONTH(CtasPagar[[#This Row],[Data Pagamento]])</f>
        <v>1</v>
      </c>
      <c r="L88" s="23">
        <f>YEAR(CtasPagar[[#This Row],[Data Pagamento]])</f>
        <v>1900</v>
      </c>
      <c r="M88" s="154"/>
      <c r="N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>
      <c r="A89" s="154"/>
      <c r="B89" s="157"/>
      <c r="C89" s="162"/>
      <c r="D89" s="157"/>
      <c r="E89" s="157"/>
      <c r="F89" s="157"/>
      <c r="G89" s="158"/>
      <c r="H89" s="23">
        <f>MONTH(CtasPagar[[#This Row],[Data Vencimento]])</f>
        <v>1</v>
      </c>
      <c r="I89" s="23">
        <f>YEAR(CtasPagar[[#This Row],[Data Vencimento]])</f>
        <v>1900</v>
      </c>
      <c r="J89" s="154"/>
      <c r="K89" s="23">
        <f>MONTH(CtasPagar[[#This Row],[Data Pagamento]])</f>
        <v>1</v>
      </c>
      <c r="L89" s="23">
        <f>YEAR(CtasPagar[[#This Row],[Data Pagamento]])</f>
        <v>1900</v>
      </c>
      <c r="M89" s="154"/>
      <c r="N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>
      <c r="A90" s="154"/>
      <c r="B90" s="157"/>
      <c r="C90" s="162"/>
      <c r="D90" s="157"/>
      <c r="E90" s="157"/>
      <c r="F90" s="157"/>
      <c r="G90" s="158"/>
      <c r="H90" s="23">
        <f>MONTH(CtasPagar[[#This Row],[Data Vencimento]])</f>
        <v>1</v>
      </c>
      <c r="I90" s="23">
        <f>YEAR(CtasPagar[[#This Row],[Data Vencimento]])</f>
        <v>1900</v>
      </c>
      <c r="J90" s="154"/>
      <c r="K90" s="23">
        <f>MONTH(CtasPagar[[#This Row],[Data Pagamento]])</f>
        <v>1</v>
      </c>
      <c r="L90" s="23">
        <f>YEAR(CtasPagar[[#This Row],[Data Pagamento]])</f>
        <v>1900</v>
      </c>
      <c r="M90" s="154"/>
      <c r="N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>
      <c r="A91" s="154"/>
      <c r="B91" s="157"/>
      <c r="C91" s="162"/>
      <c r="D91" s="157"/>
      <c r="E91" s="157"/>
      <c r="F91" s="157"/>
      <c r="G91" s="158"/>
      <c r="H91" s="23">
        <f>MONTH(CtasPagar[[#This Row],[Data Vencimento]])</f>
        <v>1</v>
      </c>
      <c r="I91" s="23">
        <f>YEAR(CtasPagar[[#This Row],[Data Vencimento]])</f>
        <v>1900</v>
      </c>
      <c r="J91" s="154"/>
      <c r="K91" s="23">
        <f>MONTH(CtasPagar[[#This Row],[Data Pagamento]])</f>
        <v>1</v>
      </c>
      <c r="L91" s="23">
        <f>YEAR(CtasPagar[[#This Row],[Data Pagamento]])</f>
        <v>1900</v>
      </c>
      <c r="M91" s="154"/>
      <c r="N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>
      <c r="A92" s="154"/>
      <c r="B92" s="157"/>
      <c r="C92" s="162"/>
      <c r="D92" s="157"/>
      <c r="E92" s="157"/>
      <c r="F92" s="157"/>
      <c r="G92" s="158"/>
      <c r="H92" s="23">
        <f>MONTH(CtasPagar[[#This Row],[Data Vencimento]])</f>
        <v>1</v>
      </c>
      <c r="I92" s="23">
        <f>YEAR(CtasPagar[[#This Row],[Data Vencimento]])</f>
        <v>1900</v>
      </c>
      <c r="J92" s="154"/>
      <c r="K92" s="23">
        <f>MONTH(CtasPagar[[#This Row],[Data Pagamento]])</f>
        <v>1</v>
      </c>
      <c r="L92" s="23">
        <f>YEAR(CtasPagar[[#This Row],[Data Pagamento]])</f>
        <v>1900</v>
      </c>
      <c r="M92" s="154"/>
      <c r="N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>
      <c r="A93" s="154"/>
      <c r="B93" s="157"/>
      <c r="C93" s="162"/>
      <c r="D93" s="157"/>
      <c r="E93" s="157"/>
      <c r="F93" s="157"/>
      <c r="G93" s="158"/>
      <c r="H93" s="23">
        <f>MONTH(CtasPagar[[#This Row],[Data Vencimento]])</f>
        <v>1</v>
      </c>
      <c r="I93" s="23">
        <f>YEAR(CtasPagar[[#This Row],[Data Vencimento]])</f>
        <v>1900</v>
      </c>
      <c r="J93" s="154"/>
      <c r="K93" s="23">
        <f>MONTH(CtasPagar[[#This Row],[Data Pagamento]])</f>
        <v>1</v>
      </c>
      <c r="L93" s="23">
        <f>YEAR(CtasPagar[[#This Row],[Data Pagamento]])</f>
        <v>1900</v>
      </c>
      <c r="M93" s="154"/>
      <c r="N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>
      <c r="A94" s="154"/>
      <c r="B94" s="157"/>
      <c r="C94" s="162"/>
      <c r="D94" s="157"/>
      <c r="E94" s="157"/>
      <c r="F94" s="157"/>
      <c r="G94" s="158"/>
      <c r="H94" s="23">
        <f>MONTH(CtasPagar[[#This Row],[Data Vencimento]])</f>
        <v>1</v>
      </c>
      <c r="I94" s="23">
        <f>YEAR(CtasPagar[[#This Row],[Data Vencimento]])</f>
        <v>1900</v>
      </c>
      <c r="J94" s="154"/>
      <c r="K94" s="23">
        <f>MONTH(CtasPagar[[#This Row],[Data Pagamento]])</f>
        <v>1</v>
      </c>
      <c r="L94" s="23">
        <f>YEAR(CtasPagar[[#This Row],[Data Pagamento]])</f>
        <v>1900</v>
      </c>
      <c r="M94" s="154"/>
      <c r="N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>
      <c r="A95" s="154"/>
      <c r="B95" s="157"/>
      <c r="C95" s="162"/>
      <c r="D95" s="157"/>
      <c r="E95" s="157"/>
      <c r="F95" s="157"/>
      <c r="G95" s="158"/>
      <c r="H95" s="23">
        <f>MONTH(CtasPagar[[#This Row],[Data Vencimento]])</f>
        <v>1</v>
      </c>
      <c r="I95" s="23">
        <f>YEAR(CtasPagar[[#This Row],[Data Vencimento]])</f>
        <v>1900</v>
      </c>
      <c r="J95" s="154"/>
      <c r="K95" s="23">
        <f>MONTH(CtasPagar[[#This Row],[Data Pagamento]])</f>
        <v>1</v>
      </c>
      <c r="L95" s="23">
        <f>YEAR(CtasPagar[[#This Row],[Data Pagamento]])</f>
        <v>1900</v>
      </c>
      <c r="M95" s="154"/>
      <c r="N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>
      <c r="A96" s="154"/>
      <c r="B96" s="157"/>
      <c r="C96" s="162"/>
      <c r="D96" s="157"/>
      <c r="E96" s="157"/>
      <c r="F96" s="157"/>
      <c r="G96" s="158"/>
      <c r="H96" s="23">
        <f>MONTH(CtasPagar[[#This Row],[Data Vencimento]])</f>
        <v>1</v>
      </c>
      <c r="I96" s="23">
        <f>YEAR(CtasPagar[[#This Row],[Data Vencimento]])</f>
        <v>1900</v>
      </c>
      <c r="J96" s="154"/>
      <c r="K96" s="23">
        <f>MONTH(CtasPagar[[#This Row],[Data Pagamento]])</f>
        <v>1</v>
      </c>
      <c r="L96" s="23">
        <f>YEAR(CtasPagar[[#This Row],[Data Pagamento]])</f>
        <v>1900</v>
      </c>
      <c r="M96" s="154"/>
      <c r="N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>
      <c r="A97" s="154"/>
      <c r="B97" s="157"/>
      <c r="C97" s="162"/>
      <c r="D97" s="157"/>
      <c r="E97" s="157"/>
      <c r="F97" s="157"/>
      <c r="G97" s="158"/>
      <c r="H97" s="23">
        <f>MONTH(CtasPagar[[#This Row],[Data Vencimento]])</f>
        <v>1</v>
      </c>
      <c r="I97" s="23">
        <f>YEAR(CtasPagar[[#This Row],[Data Vencimento]])</f>
        <v>1900</v>
      </c>
      <c r="J97" s="154"/>
      <c r="K97" s="23">
        <f>MONTH(CtasPagar[[#This Row],[Data Pagamento]])</f>
        <v>1</v>
      </c>
      <c r="L97" s="23">
        <f>YEAR(CtasPagar[[#This Row],[Data Pagamento]])</f>
        <v>1900</v>
      </c>
      <c r="M97" s="154"/>
      <c r="N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>
      <c r="A98" s="154"/>
      <c r="B98" s="157"/>
      <c r="C98" s="162"/>
      <c r="D98" s="157"/>
      <c r="E98" s="157"/>
      <c r="F98" s="157"/>
      <c r="G98" s="158"/>
      <c r="H98" s="23">
        <f>MONTH(CtasPagar[[#This Row],[Data Vencimento]])</f>
        <v>1</v>
      </c>
      <c r="I98" s="23">
        <f>YEAR(CtasPagar[[#This Row],[Data Vencimento]])</f>
        <v>1900</v>
      </c>
      <c r="J98" s="154"/>
      <c r="K98" s="23">
        <f>MONTH(CtasPagar[[#This Row],[Data Pagamento]])</f>
        <v>1</v>
      </c>
      <c r="L98" s="23">
        <f>YEAR(CtasPagar[[#This Row],[Data Pagamento]])</f>
        <v>1900</v>
      </c>
      <c r="M98" s="154"/>
      <c r="N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>
      <c r="A99" s="154"/>
      <c r="B99" s="157"/>
      <c r="C99" s="162"/>
      <c r="D99" s="157"/>
      <c r="E99" s="157"/>
      <c r="F99" s="157"/>
      <c r="G99" s="158"/>
      <c r="H99" s="23">
        <f>MONTH(CtasPagar[[#This Row],[Data Vencimento]])</f>
        <v>1</v>
      </c>
      <c r="I99" s="23">
        <f>YEAR(CtasPagar[[#This Row],[Data Vencimento]])</f>
        <v>1900</v>
      </c>
      <c r="J99" s="154"/>
      <c r="K99" s="23">
        <f>MONTH(CtasPagar[[#This Row],[Data Pagamento]])</f>
        <v>1</v>
      </c>
      <c r="L99" s="23">
        <f>YEAR(CtasPagar[[#This Row],[Data Pagamento]])</f>
        <v>1900</v>
      </c>
      <c r="M99" s="154"/>
      <c r="N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>
      <c r="A100" s="154"/>
      <c r="B100" s="157"/>
      <c r="C100" s="162"/>
      <c r="D100" s="157"/>
      <c r="E100" s="157"/>
      <c r="F100" s="157"/>
      <c r="G100" s="158"/>
      <c r="H100" s="23">
        <f>MONTH(CtasPagar[[#This Row],[Data Vencimento]])</f>
        <v>1</v>
      </c>
      <c r="I100" s="23">
        <f>YEAR(CtasPagar[[#This Row],[Data Vencimento]])</f>
        <v>1900</v>
      </c>
      <c r="J100" s="154"/>
      <c r="K100" s="23">
        <f>MONTH(CtasPagar[[#This Row],[Data Pagamento]])</f>
        <v>1</v>
      </c>
      <c r="L100" s="23">
        <f>YEAR(CtasPagar[[#This Row],[Data Pagamento]])</f>
        <v>1900</v>
      </c>
      <c r="M100" s="154"/>
      <c r="N1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>
      <c r="A101" s="154"/>
      <c r="B101" s="157"/>
      <c r="C101" s="162"/>
      <c r="D101" s="157"/>
      <c r="E101" s="157"/>
      <c r="F101" s="157"/>
      <c r="G101" s="158"/>
      <c r="H101" s="23">
        <f>MONTH(CtasPagar[[#This Row],[Data Vencimento]])</f>
        <v>1</v>
      </c>
      <c r="I101" s="23">
        <f>YEAR(CtasPagar[[#This Row],[Data Vencimento]])</f>
        <v>1900</v>
      </c>
      <c r="J101" s="154"/>
      <c r="K101" s="23">
        <f>MONTH(CtasPagar[[#This Row],[Data Pagamento]])</f>
        <v>1</v>
      </c>
      <c r="L101" s="23">
        <f>YEAR(CtasPagar[[#This Row],[Data Pagamento]])</f>
        <v>1900</v>
      </c>
      <c r="M101" s="154"/>
      <c r="N1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>
      <c r="A102" s="154"/>
      <c r="B102" s="157"/>
      <c r="C102" s="162"/>
      <c r="D102" s="157"/>
      <c r="E102" s="157"/>
      <c r="F102" s="157"/>
      <c r="G102" s="158"/>
      <c r="H102" s="23">
        <f>MONTH(CtasPagar[[#This Row],[Data Vencimento]])</f>
        <v>1</v>
      </c>
      <c r="I102" s="23">
        <f>YEAR(CtasPagar[[#This Row],[Data Vencimento]])</f>
        <v>1900</v>
      </c>
      <c r="J102" s="154"/>
      <c r="K102" s="23">
        <f>MONTH(CtasPagar[[#This Row],[Data Pagamento]])</f>
        <v>1</v>
      </c>
      <c r="L102" s="23">
        <f>YEAR(CtasPagar[[#This Row],[Data Pagamento]])</f>
        <v>1900</v>
      </c>
      <c r="M102" s="154"/>
      <c r="N1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>
      <c r="A103" s="154"/>
      <c r="B103" s="157"/>
      <c r="C103" s="162"/>
      <c r="D103" s="157"/>
      <c r="E103" s="157"/>
      <c r="F103" s="157"/>
      <c r="G103" s="158"/>
      <c r="H103" s="23">
        <f>MONTH(CtasPagar[[#This Row],[Data Vencimento]])</f>
        <v>1</v>
      </c>
      <c r="I103" s="23">
        <f>YEAR(CtasPagar[[#This Row],[Data Vencimento]])</f>
        <v>1900</v>
      </c>
      <c r="J103" s="154"/>
      <c r="K103" s="23">
        <f>MONTH(CtasPagar[[#This Row],[Data Pagamento]])</f>
        <v>1</v>
      </c>
      <c r="L103" s="23">
        <f>YEAR(CtasPagar[[#This Row],[Data Pagamento]])</f>
        <v>1900</v>
      </c>
      <c r="M103" s="154"/>
      <c r="N1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>
      <c r="A104" s="154"/>
      <c r="B104" s="157"/>
      <c r="C104" s="162"/>
      <c r="D104" s="157"/>
      <c r="E104" s="157"/>
      <c r="F104" s="157"/>
      <c r="G104" s="158"/>
      <c r="H104" s="23">
        <f>MONTH(CtasPagar[[#This Row],[Data Vencimento]])</f>
        <v>1</v>
      </c>
      <c r="I104" s="23">
        <f>YEAR(CtasPagar[[#This Row],[Data Vencimento]])</f>
        <v>1900</v>
      </c>
      <c r="J104" s="154"/>
      <c r="K104" s="23">
        <f>MONTH(CtasPagar[[#This Row],[Data Pagamento]])</f>
        <v>1</v>
      </c>
      <c r="L104" s="23">
        <f>YEAR(CtasPagar[[#This Row],[Data Pagamento]])</f>
        <v>1900</v>
      </c>
      <c r="M104" s="154"/>
      <c r="N1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>
      <c r="A105" s="154"/>
      <c r="B105" s="157"/>
      <c r="C105" s="162"/>
      <c r="D105" s="157"/>
      <c r="E105" s="157"/>
      <c r="F105" s="157"/>
      <c r="G105" s="158"/>
      <c r="H105" s="23">
        <f>MONTH(CtasPagar[[#This Row],[Data Vencimento]])</f>
        <v>1</v>
      </c>
      <c r="I105" s="23">
        <f>YEAR(CtasPagar[[#This Row],[Data Vencimento]])</f>
        <v>1900</v>
      </c>
      <c r="J105" s="154"/>
      <c r="K105" s="23">
        <f>MONTH(CtasPagar[[#This Row],[Data Pagamento]])</f>
        <v>1</v>
      </c>
      <c r="L105" s="23">
        <f>YEAR(CtasPagar[[#This Row],[Data Pagamento]])</f>
        <v>1900</v>
      </c>
      <c r="M105" s="154"/>
      <c r="N1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>
      <c r="A106" s="154"/>
      <c r="B106" s="157"/>
      <c r="C106" s="162"/>
      <c r="D106" s="157"/>
      <c r="E106" s="157"/>
      <c r="F106" s="157"/>
      <c r="G106" s="158"/>
      <c r="H106" s="23">
        <f>MONTH(CtasPagar[[#This Row],[Data Vencimento]])</f>
        <v>1</v>
      </c>
      <c r="I106" s="23">
        <f>YEAR(CtasPagar[[#This Row],[Data Vencimento]])</f>
        <v>1900</v>
      </c>
      <c r="J106" s="154"/>
      <c r="K106" s="23">
        <f>MONTH(CtasPagar[[#This Row],[Data Pagamento]])</f>
        <v>1</v>
      </c>
      <c r="L106" s="23">
        <f>YEAR(CtasPagar[[#This Row],[Data Pagamento]])</f>
        <v>1900</v>
      </c>
      <c r="M106" s="154"/>
      <c r="N1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>
      <c r="A107" s="154"/>
      <c r="B107" s="157"/>
      <c r="C107" s="162"/>
      <c r="D107" s="157"/>
      <c r="E107" s="157"/>
      <c r="F107" s="157"/>
      <c r="G107" s="158"/>
      <c r="H107" s="23">
        <f>MONTH(CtasPagar[[#This Row],[Data Vencimento]])</f>
        <v>1</v>
      </c>
      <c r="I107" s="23">
        <f>YEAR(CtasPagar[[#This Row],[Data Vencimento]])</f>
        <v>1900</v>
      </c>
      <c r="J107" s="154"/>
      <c r="K107" s="23">
        <f>MONTH(CtasPagar[[#This Row],[Data Pagamento]])</f>
        <v>1</v>
      </c>
      <c r="L107" s="23">
        <f>YEAR(CtasPagar[[#This Row],[Data Pagamento]])</f>
        <v>1900</v>
      </c>
      <c r="M107" s="154"/>
      <c r="N1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>
      <c r="A108" s="154"/>
      <c r="B108" s="157"/>
      <c r="C108" s="162"/>
      <c r="D108" s="157"/>
      <c r="E108" s="157"/>
      <c r="F108" s="157"/>
      <c r="G108" s="158"/>
      <c r="H108" s="23">
        <f>MONTH(CtasPagar[[#This Row],[Data Vencimento]])</f>
        <v>1</v>
      </c>
      <c r="I108" s="23">
        <f>YEAR(CtasPagar[[#This Row],[Data Vencimento]])</f>
        <v>1900</v>
      </c>
      <c r="J108" s="154"/>
      <c r="K108" s="23">
        <f>MONTH(CtasPagar[[#This Row],[Data Pagamento]])</f>
        <v>1</v>
      </c>
      <c r="L108" s="23">
        <f>YEAR(CtasPagar[[#This Row],[Data Pagamento]])</f>
        <v>1900</v>
      </c>
      <c r="M108" s="154"/>
      <c r="N1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>
      <c r="A109" s="154"/>
      <c r="B109" s="157"/>
      <c r="C109" s="162"/>
      <c r="D109" s="157"/>
      <c r="E109" s="157"/>
      <c r="F109" s="157"/>
      <c r="G109" s="158"/>
      <c r="H109" s="23">
        <f>MONTH(CtasPagar[[#This Row],[Data Vencimento]])</f>
        <v>1</v>
      </c>
      <c r="I109" s="23">
        <f>YEAR(CtasPagar[[#This Row],[Data Vencimento]])</f>
        <v>1900</v>
      </c>
      <c r="J109" s="154"/>
      <c r="K109" s="23">
        <f>MONTH(CtasPagar[[#This Row],[Data Pagamento]])</f>
        <v>1</v>
      </c>
      <c r="L109" s="23">
        <f>YEAR(CtasPagar[[#This Row],[Data Pagamento]])</f>
        <v>1900</v>
      </c>
      <c r="M109" s="154"/>
      <c r="N1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>
      <c r="A110" s="154"/>
      <c r="B110" s="157"/>
      <c r="C110" s="162"/>
      <c r="D110" s="157"/>
      <c r="E110" s="157"/>
      <c r="F110" s="157"/>
      <c r="G110" s="158"/>
      <c r="H110" s="23">
        <f>MONTH(CtasPagar[[#This Row],[Data Vencimento]])</f>
        <v>1</v>
      </c>
      <c r="I110" s="23">
        <f>YEAR(CtasPagar[[#This Row],[Data Vencimento]])</f>
        <v>1900</v>
      </c>
      <c r="J110" s="154"/>
      <c r="K110" s="23">
        <f>MONTH(CtasPagar[[#This Row],[Data Pagamento]])</f>
        <v>1</v>
      </c>
      <c r="L110" s="23">
        <f>YEAR(CtasPagar[[#This Row],[Data Pagamento]])</f>
        <v>1900</v>
      </c>
      <c r="M110" s="154"/>
      <c r="N1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>
      <c r="A111" s="154"/>
      <c r="B111" s="157"/>
      <c r="C111" s="162"/>
      <c r="D111" s="157"/>
      <c r="E111" s="157"/>
      <c r="F111" s="157"/>
      <c r="G111" s="158"/>
      <c r="H111" s="23">
        <f>MONTH(CtasPagar[[#This Row],[Data Vencimento]])</f>
        <v>1</v>
      </c>
      <c r="I111" s="23">
        <f>YEAR(CtasPagar[[#This Row],[Data Vencimento]])</f>
        <v>1900</v>
      </c>
      <c r="J111" s="154"/>
      <c r="K111" s="23">
        <f>MONTH(CtasPagar[[#This Row],[Data Pagamento]])</f>
        <v>1</v>
      </c>
      <c r="L111" s="23">
        <f>YEAR(CtasPagar[[#This Row],[Data Pagamento]])</f>
        <v>1900</v>
      </c>
      <c r="M111" s="154"/>
      <c r="N1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>
      <c r="A112" s="154"/>
      <c r="B112" s="157"/>
      <c r="C112" s="162"/>
      <c r="D112" s="157"/>
      <c r="E112" s="157"/>
      <c r="F112" s="157"/>
      <c r="G112" s="158"/>
      <c r="H112" s="23">
        <f>MONTH(CtasPagar[[#This Row],[Data Vencimento]])</f>
        <v>1</v>
      </c>
      <c r="I112" s="23">
        <f>YEAR(CtasPagar[[#This Row],[Data Vencimento]])</f>
        <v>1900</v>
      </c>
      <c r="J112" s="154"/>
      <c r="K112" s="23">
        <f>MONTH(CtasPagar[[#This Row],[Data Pagamento]])</f>
        <v>1</v>
      </c>
      <c r="L112" s="23">
        <f>YEAR(CtasPagar[[#This Row],[Data Pagamento]])</f>
        <v>1900</v>
      </c>
      <c r="M112" s="154"/>
      <c r="N1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>
      <c r="A113" s="154"/>
      <c r="B113" s="157"/>
      <c r="C113" s="162"/>
      <c r="D113" s="157"/>
      <c r="E113" s="157"/>
      <c r="F113" s="157"/>
      <c r="G113" s="158"/>
      <c r="H113" s="23">
        <f>MONTH(CtasPagar[[#This Row],[Data Vencimento]])</f>
        <v>1</v>
      </c>
      <c r="I113" s="23">
        <f>YEAR(CtasPagar[[#This Row],[Data Vencimento]])</f>
        <v>1900</v>
      </c>
      <c r="J113" s="154"/>
      <c r="K113" s="23">
        <f>MONTH(CtasPagar[[#This Row],[Data Pagamento]])</f>
        <v>1</v>
      </c>
      <c r="L113" s="23">
        <f>YEAR(CtasPagar[[#This Row],[Data Pagamento]])</f>
        <v>1900</v>
      </c>
      <c r="M113" s="154"/>
      <c r="N1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>
      <c r="A114" s="154"/>
      <c r="B114" s="157"/>
      <c r="C114" s="162"/>
      <c r="D114" s="157"/>
      <c r="E114" s="157"/>
      <c r="F114" s="157"/>
      <c r="G114" s="158"/>
      <c r="H114" s="23">
        <f>MONTH(CtasPagar[[#This Row],[Data Vencimento]])</f>
        <v>1</v>
      </c>
      <c r="I114" s="23">
        <f>YEAR(CtasPagar[[#This Row],[Data Vencimento]])</f>
        <v>1900</v>
      </c>
      <c r="J114" s="154"/>
      <c r="K114" s="23">
        <f>MONTH(CtasPagar[[#This Row],[Data Pagamento]])</f>
        <v>1</v>
      </c>
      <c r="L114" s="23">
        <f>YEAR(CtasPagar[[#This Row],[Data Pagamento]])</f>
        <v>1900</v>
      </c>
      <c r="M114" s="154"/>
      <c r="N1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>
      <c r="A115" s="154"/>
      <c r="B115" s="157"/>
      <c r="C115" s="162"/>
      <c r="D115" s="157"/>
      <c r="E115" s="157"/>
      <c r="F115" s="157"/>
      <c r="G115" s="158"/>
      <c r="H115" s="23">
        <f>MONTH(CtasPagar[[#This Row],[Data Vencimento]])</f>
        <v>1</v>
      </c>
      <c r="I115" s="23">
        <f>YEAR(CtasPagar[[#This Row],[Data Vencimento]])</f>
        <v>1900</v>
      </c>
      <c r="J115" s="154"/>
      <c r="K115" s="23">
        <f>MONTH(CtasPagar[[#This Row],[Data Pagamento]])</f>
        <v>1</v>
      </c>
      <c r="L115" s="23">
        <f>YEAR(CtasPagar[[#This Row],[Data Pagamento]])</f>
        <v>1900</v>
      </c>
      <c r="M115" s="154"/>
      <c r="N1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>
      <c r="A116" s="154"/>
      <c r="B116" s="157"/>
      <c r="C116" s="162"/>
      <c r="D116" s="157"/>
      <c r="E116" s="157"/>
      <c r="F116" s="157"/>
      <c r="G116" s="158"/>
      <c r="H116" s="23">
        <f>MONTH(CtasPagar[[#This Row],[Data Vencimento]])</f>
        <v>1</v>
      </c>
      <c r="I116" s="23">
        <f>YEAR(CtasPagar[[#This Row],[Data Vencimento]])</f>
        <v>1900</v>
      </c>
      <c r="J116" s="154"/>
      <c r="K116" s="23">
        <f>MONTH(CtasPagar[[#This Row],[Data Pagamento]])</f>
        <v>1</v>
      </c>
      <c r="L116" s="23">
        <f>YEAR(CtasPagar[[#This Row],[Data Pagamento]])</f>
        <v>1900</v>
      </c>
      <c r="M116" s="154"/>
      <c r="N1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>
      <c r="A117" s="154"/>
      <c r="B117" s="157"/>
      <c r="C117" s="162"/>
      <c r="D117" s="157"/>
      <c r="E117" s="157"/>
      <c r="F117" s="157"/>
      <c r="G117" s="158"/>
      <c r="H117" s="23">
        <f>MONTH(CtasPagar[[#This Row],[Data Vencimento]])</f>
        <v>1</v>
      </c>
      <c r="I117" s="23">
        <f>YEAR(CtasPagar[[#This Row],[Data Vencimento]])</f>
        <v>1900</v>
      </c>
      <c r="J117" s="154"/>
      <c r="K117" s="23">
        <f>MONTH(CtasPagar[[#This Row],[Data Pagamento]])</f>
        <v>1</v>
      </c>
      <c r="L117" s="23">
        <f>YEAR(CtasPagar[[#This Row],[Data Pagamento]])</f>
        <v>1900</v>
      </c>
      <c r="M117" s="154"/>
      <c r="N1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>
      <c r="A118" s="154"/>
      <c r="B118" s="157"/>
      <c r="C118" s="162"/>
      <c r="D118" s="157"/>
      <c r="E118" s="157"/>
      <c r="F118" s="157"/>
      <c r="G118" s="158"/>
      <c r="H118" s="23">
        <f>MONTH(CtasPagar[[#This Row],[Data Vencimento]])</f>
        <v>1</v>
      </c>
      <c r="I118" s="23">
        <f>YEAR(CtasPagar[[#This Row],[Data Vencimento]])</f>
        <v>1900</v>
      </c>
      <c r="J118" s="154"/>
      <c r="K118" s="23">
        <f>MONTH(CtasPagar[[#This Row],[Data Pagamento]])</f>
        <v>1</v>
      </c>
      <c r="L118" s="23">
        <f>YEAR(CtasPagar[[#This Row],[Data Pagamento]])</f>
        <v>1900</v>
      </c>
      <c r="M118" s="154"/>
      <c r="N1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>
      <c r="A119" s="154"/>
      <c r="B119" s="157"/>
      <c r="C119" s="162"/>
      <c r="D119" s="157"/>
      <c r="E119" s="157"/>
      <c r="F119" s="157"/>
      <c r="G119" s="158"/>
      <c r="H119" s="23">
        <f>MONTH(CtasPagar[[#This Row],[Data Vencimento]])</f>
        <v>1</v>
      </c>
      <c r="I119" s="23">
        <f>YEAR(CtasPagar[[#This Row],[Data Vencimento]])</f>
        <v>1900</v>
      </c>
      <c r="J119" s="154"/>
      <c r="K119" s="23">
        <f>MONTH(CtasPagar[[#This Row],[Data Pagamento]])</f>
        <v>1</v>
      </c>
      <c r="L119" s="23">
        <f>YEAR(CtasPagar[[#This Row],[Data Pagamento]])</f>
        <v>1900</v>
      </c>
      <c r="M119" s="154"/>
      <c r="N1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>
      <c r="A120" s="154"/>
      <c r="B120" s="157"/>
      <c r="C120" s="162"/>
      <c r="D120" s="157"/>
      <c r="E120" s="157"/>
      <c r="F120" s="157"/>
      <c r="G120" s="158"/>
      <c r="H120" s="23">
        <f>MONTH(CtasPagar[[#This Row],[Data Vencimento]])</f>
        <v>1</v>
      </c>
      <c r="I120" s="23">
        <f>YEAR(CtasPagar[[#This Row],[Data Vencimento]])</f>
        <v>1900</v>
      </c>
      <c r="J120" s="154"/>
      <c r="K120" s="23">
        <f>MONTH(CtasPagar[[#This Row],[Data Pagamento]])</f>
        <v>1</v>
      </c>
      <c r="L120" s="23">
        <f>YEAR(CtasPagar[[#This Row],[Data Pagamento]])</f>
        <v>1900</v>
      </c>
      <c r="M120" s="154"/>
      <c r="N1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>
      <c r="A121" s="154"/>
      <c r="B121" s="157"/>
      <c r="C121" s="162"/>
      <c r="D121" s="157"/>
      <c r="E121" s="157"/>
      <c r="F121" s="157"/>
      <c r="G121" s="158"/>
      <c r="H121" s="23">
        <f>MONTH(CtasPagar[[#This Row],[Data Vencimento]])</f>
        <v>1</v>
      </c>
      <c r="I121" s="23">
        <f>YEAR(CtasPagar[[#This Row],[Data Vencimento]])</f>
        <v>1900</v>
      </c>
      <c r="J121" s="154"/>
      <c r="K121" s="23">
        <f>MONTH(CtasPagar[[#This Row],[Data Pagamento]])</f>
        <v>1</v>
      </c>
      <c r="L121" s="23">
        <f>YEAR(CtasPagar[[#This Row],[Data Pagamento]])</f>
        <v>1900</v>
      </c>
      <c r="M121" s="154"/>
      <c r="N1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>
      <c r="A122" s="154"/>
      <c r="B122" s="157"/>
      <c r="C122" s="162"/>
      <c r="D122" s="157"/>
      <c r="E122" s="157"/>
      <c r="F122" s="157"/>
      <c r="G122" s="158"/>
      <c r="H122" s="23">
        <f>MONTH(CtasPagar[[#This Row],[Data Vencimento]])</f>
        <v>1</v>
      </c>
      <c r="I122" s="23">
        <f>YEAR(CtasPagar[[#This Row],[Data Vencimento]])</f>
        <v>1900</v>
      </c>
      <c r="J122" s="154"/>
      <c r="K122" s="23">
        <f>MONTH(CtasPagar[[#This Row],[Data Pagamento]])</f>
        <v>1</v>
      </c>
      <c r="L122" s="23">
        <f>YEAR(CtasPagar[[#This Row],[Data Pagamento]])</f>
        <v>1900</v>
      </c>
      <c r="M122" s="154"/>
      <c r="N1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>
      <c r="A123" s="154"/>
      <c r="B123" s="157"/>
      <c r="C123" s="162"/>
      <c r="D123" s="157"/>
      <c r="E123" s="157"/>
      <c r="F123" s="157"/>
      <c r="G123" s="158"/>
      <c r="H123" s="23">
        <f>MONTH(CtasPagar[[#This Row],[Data Vencimento]])</f>
        <v>1</v>
      </c>
      <c r="I123" s="23">
        <f>YEAR(CtasPagar[[#This Row],[Data Vencimento]])</f>
        <v>1900</v>
      </c>
      <c r="J123" s="154"/>
      <c r="K123" s="23">
        <f>MONTH(CtasPagar[[#This Row],[Data Pagamento]])</f>
        <v>1</v>
      </c>
      <c r="L123" s="23">
        <f>YEAR(CtasPagar[[#This Row],[Data Pagamento]])</f>
        <v>1900</v>
      </c>
      <c r="M123" s="154"/>
      <c r="N1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>
      <c r="A124" s="154"/>
      <c r="B124" s="157"/>
      <c r="C124" s="162"/>
      <c r="D124" s="157"/>
      <c r="E124" s="157"/>
      <c r="F124" s="157"/>
      <c r="G124" s="158"/>
      <c r="H124" s="23">
        <f>MONTH(CtasPagar[[#This Row],[Data Vencimento]])</f>
        <v>1</v>
      </c>
      <c r="I124" s="23">
        <f>YEAR(CtasPagar[[#This Row],[Data Vencimento]])</f>
        <v>1900</v>
      </c>
      <c r="J124" s="154"/>
      <c r="K124" s="23">
        <f>MONTH(CtasPagar[[#This Row],[Data Pagamento]])</f>
        <v>1</v>
      </c>
      <c r="L124" s="23">
        <f>YEAR(CtasPagar[[#This Row],[Data Pagamento]])</f>
        <v>1900</v>
      </c>
      <c r="M124" s="154"/>
      <c r="N1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>
      <c r="A125" s="154"/>
      <c r="B125" s="157"/>
      <c r="C125" s="162"/>
      <c r="D125" s="157"/>
      <c r="E125" s="157"/>
      <c r="F125" s="157"/>
      <c r="G125" s="158"/>
      <c r="H125" s="23">
        <f>MONTH(CtasPagar[[#This Row],[Data Vencimento]])</f>
        <v>1</v>
      </c>
      <c r="I125" s="23">
        <f>YEAR(CtasPagar[[#This Row],[Data Vencimento]])</f>
        <v>1900</v>
      </c>
      <c r="J125" s="154"/>
      <c r="K125" s="23">
        <f>MONTH(CtasPagar[[#This Row],[Data Pagamento]])</f>
        <v>1</v>
      </c>
      <c r="L125" s="23">
        <f>YEAR(CtasPagar[[#This Row],[Data Pagamento]])</f>
        <v>1900</v>
      </c>
      <c r="M125" s="154"/>
      <c r="N1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>
      <c r="A126" s="154"/>
      <c r="B126" s="157"/>
      <c r="C126" s="162"/>
      <c r="D126" s="157"/>
      <c r="E126" s="157"/>
      <c r="F126" s="157"/>
      <c r="G126" s="158"/>
      <c r="H126" s="23">
        <f>MONTH(CtasPagar[[#This Row],[Data Vencimento]])</f>
        <v>1</v>
      </c>
      <c r="I126" s="23">
        <f>YEAR(CtasPagar[[#This Row],[Data Vencimento]])</f>
        <v>1900</v>
      </c>
      <c r="J126" s="154"/>
      <c r="K126" s="23">
        <f>MONTH(CtasPagar[[#This Row],[Data Pagamento]])</f>
        <v>1</v>
      </c>
      <c r="L126" s="23">
        <f>YEAR(CtasPagar[[#This Row],[Data Pagamento]])</f>
        <v>1900</v>
      </c>
      <c r="M126" s="154"/>
      <c r="N1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>
      <c r="A127" s="154"/>
      <c r="B127" s="157"/>
      <c r="C127" s="162"/>
      <c r="D127" s="157"/>
      <c r="E127" s="157"/>
      <c r="F127" s="157"/>
      <c r="G127" s="158"/>
      <c r="H127" s="23">
        <f>MONTH(CtasPagar[[#This Row],[Data Vencimento]])</f>
        <v>1</v>
      </c>
      <c r="I127" s="23">
        <f>YEAR(CtasPagar[[#This Row],[Data Vencimento]])</f>
        <v>1900</v>
      </c>
      <c r="J127" s="154"/>
      <c r="K127" s="23">
        <f>MONTH(CtasPagar[[#This Row],[Data Pagamento]])</f>
        <v>1</v>
      </c>
      <c r="L127" s="23">
        <f>YEAR(CtasPagar[[#This Row],[Data Pagamento]])</f>
        <v>1900</v>
      </c>
      <c r="M127" s="154"/>
      <c r="N1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>
      <c r="A128" s="154"/>
      <c r="B128" s="157"/>
      <c r="C128" s="162"/>
      <c r="D128" s="157"/>
      <c r="E128" s="157"/>
      <c r="F128" s="157"/>
      <c r="G128" s="158"/>
      <c r="H128" s="23">
        <f>MONTH(CtasPagar[[#This Row],[Data Vencimento]])</f>
        <v>1</v>
      </c>
      <c r="I128" s="23">
        <f>YEAR(CtasPagar[[#This Row],[Data Vencimento]])</f>
        <v>1900</v>
      </c>
      <c r="J128" s="154"/>
      <c r="K128" s="23">
        <f>MONTH(CtasPagar[[#This Row],[Data Pagamento]])</f>
        <v>1</v>
      </c>
      <c r="L128" s="23">
        <f>YEAR(CtasPagar[[#This Row],[Data Pagamento]])</f>
        <v>1900</v>
      </c>
      <c r="M128" s="154"/>
      <c r="N1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>
      <c r="A129" s="154"/>
      <c r="B129" s="157"/>
      <c r="C129" s="162"/>
      <c r="D129" s="157"/>
      <c r="E129" s="157"/>
      <c r="F129" s="157"/>
      <c r="G129" s="158"/>
      <c r="H129" s="23">
        <f>MONTH(CtasPagar[[#This Row],[Data Vencimento]])</f>
        <v>1</v>
      </c>
      <c r="I129" s="23">
        <f>YEAR(CtasPagar[[#This Row],[Data Vencimento]])</f>
        <v>1900</v>
      </c>
      <c r="J129" s="154"/>
      <c r="K129" s="23">
        <f>MONTH(CtasPagar[[#This Row],[Data Pagamento]])</f>
        <v>1</v>
      </c>
      <c r="L129" s="23">
        <f>YEAR(CtasPagar[[#This Row],[Data Pagamento]])</f>
        <v>1900</v>
      </c>
      <c r="M129" s="154"/>
      <c r="N1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>
      <c r="A130" s="154"/>
      <c r="B130" s="157"/>
      <c r="C130" s="162"/>
      <c r="D130" s="157"/>
      <c r="E130" s="157"/>
      <c r="F130" s="157"/>
      <c r="G130" s="158"/>
      <c r="H130" s="23">
        <f>MONTH(CtasPagar[[#This Row],[Data Vencimento]])</f>
        <v>1</v>
      </c>
      <c r="I130" s="23">
        <f>YEAR(CtasPagar[[#This Row],[Data Vencimento]])</f>
        <v>1900</v>
      </c>
      <c r="J130" s="154"/>
      <c r="K130" s="23">
        <f>MONTH(CtasPagar[[#This Row],[Data Pagamento]])</f>
        <v>1</v>
      </c>
      <c r="L130" s="23">
        <f>YEAR(CtasPagar[[#This Row],[Data Pagamento]])</f>
        <v>1900</v>
      </c>
      <c r="M130" s="154"/>
      <c r="N1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>
      <c r="A131" s="154"/>
      <c r="B131" s="157"/>
      <c r="C131" s="162"/>
      <c r="D131" s="157"/>
      <c r="E131" s="157"/>
      <c r="F131" s="157"/>
      <c r="G131" s="158"/>
      <c r="H131" s="23">
        <f>MONTH(CtasPagar[[#This Row],[Data Vencimento]])</f>
        <v>1</v>
      </c>
      <c r="I131" s="23">
        <f>YEAR(CtasPagar[[#This Row],[Data Vencimento]])</f>
        <v>1900</v>
      </c>
      <c r="J131" s="154"/>
      <c r="K131" s="23">
        <f>MONTH(CtasPagar[[#This Row],[Data Pagamento]])</f>
        <v>1</v>
      </c>
      <c r="L131" s="23">
        <f>YEAR(CtasPagar[[#This Row],[Data Pagamento]])</f>
        <v>1900</v>
      </c>
      <c r="M131" s="154"/>
      <c r="N1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>
      <c r="A132" s="154"/>
      <c r="B132" s="157"/>
      <c r="C132" s="162"/>
      <c r="D132" s="157"/>
      <c r="E132" s="157"/>
      <c r="F132" s="157"/>
      <c r="G132" s="158"/>
      <c r="H132" s="23">
        <f>MONTH(CtasPagar[[#This Row],[Data Vencimento]])</f>
        <v>1</v>
      </c>
      <c r="I132" s="23">
        <f>YEAR(CtasPagar[[#This Row],[Data Vencimento]])</f>
        <v>1900</v>
      </c>
      <c r="J132" s="154"/>
      <c r="K132" s="23">
        <f>MONTH(CtasPagar[[#This Row],[Data Pagamento]])</f>
        <v>1</v>
      </c>
      <c r="L132" s="23">
        <f>YEAR(CtasPagar[[#This Row],[Data Pagamento]])</f>
        <v>1900</v>
      </c>
      <c r="M132" s="154"/>
      <c r="N1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>
      <c r="A133" s="154"/>
      <c r="B133" s="157"/>
      <c r="C133" s="162"/>
      <c r="D133" s="157"/>
      <c r="E133" s="157"/>
      <c r="F133" s="157"/>
      <c r="G133" s="158"/>
      <c r="H133" s="23">
        <f>MONTH(CtasPagar[[#This Row],[Data Vencimento]])</f>
        <v>1</v>
      </c>
      <c r="I133" s="23">
        <f>YEAR(CtasPagar[[#This Row],[Data Vencimento]])</f>
        <v>1900</v>
      </c>
      <c r="J133" s="154"/>
      <c r="K133" s="23">
        <f>MONTH(CtasPagar[[#This Row],[Data Pagamento]])</f>
        <v>1</v>
      </c>
      <c r="L133" s="23">
        <f>YEAR(CtasPagar[[#This Row],[Data Pagamento]])</f>
        <v>1900</v>
      </c>
      <c r="M133" s="154"/>
      <c r="N1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>
      <c r="A134" s="154"/>
      <c r="B134" s="157"/>
      <c r="C134" s="162"/>
      <c r="D134" s="157"/>
      <c r="E134" s="157"/>
      <c r="F134" s="157"/>
      <c r="G134" s="158"/>
      <c r="H134" s="23">
        <f>MONTH(CtasPagar[[#This Row],[Data Vencimento]])</f>
        <v>1</v>
      </c>
      <c r="I134" s="23">
        <f>YEAR(CtasPagar[[#This Row],[Data Vencimento]])</f>
        <v>1900</v>
      </c>
      <c r="J134" s="154"/>
      <c r="K134" s="23">
        <f>MONTH(CtasPagar[[#This Row],[Data Pagamento]])</f>
        <v>1</v>
      </c>
      <c r="L134" s="23">
        <f>YEAR(CtasPagar[[#This Row],[Data Pagamento]])</f>
        <v>1900</v>
      </c>
      <c r="M134" s="154"/>
      <c r="N1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>
      <c r="A135" s="154"/>
      <c r="B135" s="157"/>
      <c r="C135" s="162"/>
      <c r="D135" s="157"/>
      <c r="E135" s="157"/>
      <c r="F135" s="157"/>
      <c r="G135" s="158"/>
      <c r="H135" s="23">
        <f>MONTH(CtasPagar[[#This Row],[Data Vencimento]])</f>
        <v>1</v>
      </c>
      <c r="I135" s="23">
        <f>YEAR(CtasPagar[[#This Row],[Data Vencimento]])</f>
        <v>1900</v>
      </c>
      <c r="J135" s="154"/>
      <c r="K135" s="23">
        <f>MONTH(CtasPagar[[#This Row],[Data Pagamento]])</f>
        <v>1</v>
      </c>
      <c r="L135" s="23">
        <f>YEAR(CtasPagar[[#This Row],[Data Pagamento]])</f>
        <v>1900</v>
      </c>
      <c r="M135" s="154"/>
      <c r="N1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>
      <c r="A136" s="154"/>
      <c r="B136" s="157"/>
      <c r="C136" s="162"/>
      <c r="D136" s="157"/>
      <c r="E136" s="157"/>
      <c r="F136" s="157"/>
      <c r="G136" s="158"/>
      <c r="H136" s="23">
        <f>MONTH(CtasPagar[[#This Row],[Data Vencimento]])</f>
        <v>1</v>
      </c>
      <c r="I136" s="23">
        <f>YEAR(CtasPagar[[#This Row],[Data Vencimento]])</f>
        <v>1900</v>
      </c>
      <c r="J136" s="154"/>
      <c r="K136" s="23">
        <f>MONTH(CtasPagar[[#This Row],[Data Pagamento]])</f>
        <v>1</v>
      </c>
      <c r="L136" s="23">
        <f>YEAR(CtasPagar[[#This Row],[Data Pagamento]])</f>
        <v>1900</v>
      </c>
      <c r="M136" s="154"/>
      <c r="N1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>
      <c r="A137" s="154"/>
      <c r="B137" s="157"/>
      <c r="C137" s="162"/>
      <c r="D137" s="157"/>
      <c r="E137" s="157"/>
      <c r="F137" s="157"/>
      <c r="G137" s="158"/>
      <c r="H137" s="23">
        <f>MONTH(CtasPagar[[#This Row],[Data Vencimento]])</f>
        <v>1</v>
      </c>
      <c r="I137" s="23">
        <f>YEAR(CtasPagar[[#This Row],[Data Vencimento]])</f>
        <v>1900</v>
      </c>
      <c r="J137" s="154"/>
      <c r="K137" s="23">
        <f>MONTH(CtasPagar[[#This Row],[Data Pagamento]])</f>
        <v>1</v>
      </c>
      <c r="L137" s="23">
        <f>YEAR(CtasPagar[[#This Row],[Data Pagamento]])</f>
        <v>1900</v>
      </c>
      <c r="M137" s="154"/>
      <c r="N1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>
      <c r="A138" s="154"/>
      <c r="B138" s="157"/>
      <c r="C138" s="162"/>
      <c r="D138" s="157"/>
      <c r="E138" s="157"/>
      <c r="F138" s="157"/>
      <c r="G138" s="158"/>
      <c r="H138" s="23">
        <f>MONTH(CtasPagar[[#This Row],[Data Vencimento]])</f>
        <v>1</v>
      </c>
      <c r="I138" s="23">
        <f>YEAR(CtasPagar[[#This Row],[Data Vencimento]])</f>
        <v>1900</v>
      </c>
      <c r="J138" s="154"/>
      <c r="K138" s="23">
        <f>MONTH(CtasPagar[[#This Row],[Data Pagamento]])</f>
        <v>1</v>
      </c>
      <c r="L138" s="23">
        <f>YEAR(CtasPagar[[#This Row],[Data Pagamento]])</f>
        <v>1900</v>
      </c>
      <c r="M138" s="154"/>
      <c r="N1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>
      <c r="A139" s="154"/>
      <c r="B139" s="157"/>
      <c r="C139" s="162"/>
      <c r="D139" s="157"/>
      <c r="E139" s="157"/>
      <c r="F139" s="157"/>
      <c r="G139" s="158"/>
      <c r="H139" s="23">
        <f>MONTH(CtasPagar[[#This Row],[Data Vencimento]])</f>
        <v>1</v>
      </c>
      <c r="I139" s="23">
        <f>YEAR(CtasPagar[[#This Row],[Data Vencimento]])</f>
        <v>1900</v>
      </c>
      <c r="J139" s="154"/>
      <c r="K139" s="23">
        <f>MONTH(CtasPagar[[#This Row],[Data Pagamento]])</f>
        <v>1</v>
      </c>
      <c r="L139" s="23">
        <f>YEAR(CtasPagar[[#This Row],[Data Pagamento]])</f>
        <v>1900</v>
      </c>
      <c r="M139" s="154"/>
      <c r="N1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>
      <c r="A140" s="154"/>
      <c r="B140" s="157"/>
      <c r="C140" s="162"/>
      <c r="D140" s="157"/>
      <c r="E140" s="157"/>
      <c r="F140" s="157"/>
      <c r="G140" s="158"/>
      <c r="H140" s="23">
        <f>MONTH(CtasPagar[[#This Row],[Data Vencimento]])</f>
        <v>1</v>
      </c>
      <c r="I140" s="23">
        <f>YEAR(CtasPagar[[#This Row],[Data Vencimento]])</f>
        <v>1900</v>
      </c>
      <c r="J140" s="154"/>
      <c r="K140" s="23">
        <f>MONTH(CtasPagar[[#This Row],[Data Pagamento]])</f>
        <v>1</v>
      </c>
      <c r="L140" s="23">
        <f>YEAR(CtasPagar[[#This Row],[Data Pagamento]])</f>
        <v>1900</v>
      </c>
      <c r="M140" s="154"/>
      <c r="N1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>
      <c r="A141" s="154"/>
      <c r="B141" s="157"/>
      <c r="C141" s="162"/>
      <c r="D141" s="157"/>
      <c r="E141" s="157"/>
      <c r="F141" s="157"/>
      <c r="G141" s="158"/>
      <c r="H141" s="23">
        <f>MONTH(CtasPagar[[#This Row],[Data Vencimento]])</f>
        <v>1</v>
      </c>
      <c r="I141" s="23">
        <f>YEAR(CtasPagar[[#This Row],[Data Vencimento]])</f>
        <v>1900</v>
      </c>
      <c r="J141" s="154"/>
      <c r="K141" s="23">
        <f>MONTH(CtasPagar[[#This Row],[Data Pagamento]])</f>
        <v>1</v>
      </c>
      <c r="L141" s="23">
        <f>YEAR(CtasPagar[[#This Row],[Data Pagamento]])</f>
        <v>1900</v>
      </c>
      <c r="M141" s="154"/>
      <c r="N1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>
      <c r="A142" s="154"/>
      <c r="B142" s="157"/>
      <c r="C142" s="162"/>
      <c r="D142" s="157"/>
      <c r="E142" s="157"/>
      <c r="F142" s="157"/>
      <c r="G142" s="158"/>
      <c r="H142" s="23">
        <f>MONTH(CtasPagar[[#This Row],[Data Vencimento]])</f>
        <v>1</v>
      </c>
      <c r="I142" s="23">
        <f>YEAR(CtasPagar[[#This Row],[Data Vencimento]])</f>
        <v>1900</v>
      </c>
      <c r="J142" s="154"/>
      <c r="K142" s="23">
        <f>MONTH(CtasPagar[[#This Row],[Data Pagamento]])</f>
        <v>1</v>
      </c>
      <c r="L142" s="23">
        <f>YEAR(CtasPagar[[#This Row],[Data Pagamento]])</f>
        <v>1900</v>
      </c>
      <c r="M142" s="154"/>
      <c r="N1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>
      <c r="A143" s="154"/>
      <c r="B143" s="157"/>
      <c r="C143" s="162"/>
      <c r="D143" s="157"/>
      <c r="E143" s="157"/>
      <c r="F143" s="157"/>
      <c r="G143" s="158"/>
      <c r="H143" s="23">
        <f>MONTH(CtasPagar[[#This Row],[Data Vencimento]])</f>
        <v>1</v>
      </c>
      <c r="I143" s="23">
        <f>YEAR(CtasPagar[[#This Row],[Data Vencimento]])</f>
        <v>1900</v>
      </c>
      <c r="J143" s="154"/>
      <c r="K143" s="23">
        <f>MONTH(CtasPagar[[#This Row],[Data Pagamento]])</f>
        <v>1</v>
      </c>
      <c r="L143" s="23">
        <f>YEAR(CtasPagar[[#This Row],[Data Pagamento]])</f>
        <v>1900</v>
      </c>
      <c r="M143" s="154"/>
      <c r="N1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>
      <c r="A144" s="154"/>
      <c r="B144" s="157"/>
      <c r="C144" s="162"/>
      <c r="D144" s="157"/>
      <c r="E144" s="157"/>
      <c r="F144" s="157"/>
      <c r="G144" s="158"/>
      <c r="H144" s="23">
        <f>MONTH(CtasPagar[[#This Row],[Data Vencimento]])</f>
        <v>1</v>
      </c>
      <c r="I144" s="23">
        <f>YEAR(CtasPagar[[#This Row],[Data Vencimento]])</f>
        <v>1900</v>
      </c>
      <c r="J144" s="154"/>
      <c r="K144" s="23">
        <f>MONTH(CtasPagar[[#This Row],[Data Pagamento]])</f>
        <v>1</v>
      </c>
      <c r="L144" s="23">
        <f>YEAR(CtasPagar[[#This Row],[Data Pagamento]])</f>
        <v>1900</v>
      </c>
      <c r="M144" s="154"/>
      <c r="N1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>
      <c r="A145" s="154"/>
      <c r="B145" s="157"/>
      <c r="C145" s="162"/>
      <c r="D145" s="157"/>
      <c r="E145" s="157"/>
      <c r="F145" s="157"/>
      <c r="G145" s="158"/>
      <c r="H145" s="23">
        <f>MONTH(CtasPagar[[#This Row],[Data Vencimento]])</f>
        <v>1</v>
      </c>
      <c r="I145" s="23">
        <f>YEAR(CtasPagar[[#This Row],[Data Vencimento]])</f>
        <v>1900</v>
      </c>
      <c r="J145" s="154"/>
      <c r="K145" s="23">
        <f>MONTH(CtasPagar[[#This Row],[Data Pagamento]])</f>
        <v>1</v>
      </c>
      <c r="L145" s="23">
        <f>YEAR(CtasPagar[[#This Row],[Data Pagamento]])</f>
        <v>1900</v>
      </c>
      <c r="M145" s="154"/>
      <c r="N1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>
      <c r="A146" s="154"/>
      <c r="B146" s="157"/>
      <c r="C146" s="162"/>
      <c r="D146" s="157"/>
      <c r="E146" s="157"/>
      <c r="F146" s="157"/>
      <c r="G146" s="158"/>
      <c r="H146" s="23">
        <f>MONTH(CtasPagar[[#This Row],[Data Vencimento]])</f>
        <v>1</v>
      </c>
      <c r="I146" s="23">
        <f>YEAR(CtasPagar[[#This Row],[Data Vencimento]])</f>
        <v>1900</v>
      </c>
      <c r="J146" s="154"/>
      <c r="K146" s="23">
        <f>MONTH(CtasPagar[[#This Row],[Data Pagamento]])</f>
        <v>1</v>
      </c>
      <c r="L146" s="23">
        <f>YEAR(CtasPagar[[#This Row],[Data Pagamento]])</f>
        <v>1900</v>
      </c>
      <c r="M146" s="154"/>
      <c r="N1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>
      <c r="A147" s="154"/>
      <c r="B147" s="157"/>
      <c r="C147" s="162"/>
      <c r="D147" s="157"/>
      <c r="E147" s="157"/>
      <c r="F147" s="157"/>
      <c r="G147" s="158"/>
      <c r="H147" s="23">
        <f>MONTH(CtasPagar[[#This Row],[Data Vencimento]])</f>
        <v>1</v>
      </c>
      <c r="I147" s="23">
        <f>YEAR(CtasPagar[[#This Row],[Data Vencimento]])</f>
        <v>1900</v>
      </c>
      <c r="J147" s="154"/>
      <c r="K147" s="23">
        <f>MONTH(CtasPagar[[#This Row],[Data Pagamento]])</f>
        <v>1</v>
      </c>
      <c r="L147" s="23">
        <f>YEAR(CtasPagar[[#This Row],[Data Pagamento]])</f>
        <v>1900</v>
      </c>
      <c r="M147" s="154"/>
      <c r="N1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>
      <c r="A148" s="154"/>
      <c r="B148" s="157"/>
      <c r="C148" s="162"/>
      <c r="D148" s="157"/>
      <c r="E148" s="157"/>
      <c r="F148" s="157"/>
      <c r="G148" s="158"/>
      <c r="H148" s="23">
        <f>MONTH(CtasPagar[[#This Row],[Data Vencimento]])</f>
        <v>1</v>
      </c>
      <c r="I148" s="23">
        <f>YEAR(CtasPagar[[#This Row],[Data Vencimento]])</f>
        <v>1900</v>
      </c>
      <c r="J148" s="154"/>
      <c r="K148" s="23">
        <f>MONTH(CtasPagar[[#This Row],[Data Pagamento]])</f>
        <v>1</v>
      </c>
      <c r="L148" s="23">
        <f>YEAR(CtasPagar[[#This Row],[Data Pagamento]])</f>
        <v>1900</v>
      </c>
      <c r="M148" s="154"/>
      <c r="N1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>
      <c r="A149" s="154"/>
      <c r="B149" s="157"/>
      <c r="C149" s="162"/>
      <c r="D149" s="157"/>
      <c r="E149" s="157"/>
      <c r="F149" s="157"/>
      <c r="G149" s="158"/>
      <c r="H149" s="23">
        <f>MONTH(CtasPagar[[#This Row],[Data Vencimento]])</f>
        <v>1</v>
      </c>
      <c r="I149" s="23">
        <f>YEAR(CtasPagar[[#This Row],[Data Vencimento]])</f>
        <v>1900</v>
      </c>
      <c r="J149" s="154"/>
      <c r="K149" s="23">
        <f>MONTH(CtasPagar[[#This Row],[Data Pagamento]])</f>
        <v>1</v>
      </c>
      <c r="L149" s="23">
        <f>YEAR(CtasPagar[[#This Row],[Data Pagamento]])</f>
        <v>1900</v>
      </c>
      <c r="M149" s="154"/>
      <c r="N1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>
      <c r="A150" s="154"/>
      <c r="B150" s="157"/>
      <c r="C150" s="162"/>
      <c r="D150" s="157"/>
      <c r="E150" s="157"/>
      <c r="F150" s="157"/>
      <c r="G150" s="158"/>
      <c r="H150" s="23">
        <f>MONTH(CtasPagar[[#This Row],[Data Vencimento]])</f>
        <v>1</v>
      </c>
      <c r="I150" s="23">
        <f>YEAR(CtasPagar[[#This Row],[Data Vencimento]])</f>
        <v>1900</v>
      </c>
      <c r="J150" s="154"/>
      <c r="K150" s="23">
        <f>MONTH(CtasPagar[[#This Row],[Data Pagamento]])</f>
        <v>1</v>
      </c>
      <c r="L150" s="23">
        <f>YEAR(CtasPagar[[#This Row],[Data Pagamento]])</f>
        <v>1900</v>
      </c>
      <c r="M150" s="154"/>
      <c r="N1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>
      <c r="A151" s="154"/>
      <c r="B151" s="157"/>
      <c r="C151" s="162"/>
      <c r="D151" s="157"/>
      <c r="E151" s="157"/>
      <c r="F151" s="157"/>
      <c r="G151" s="158"/>
      <c r="H151" s="23">
        <f>MONTH(CtasPagar[[#This Row],[Data Vencimento]])</f>
        <v>1</v>
      </c>
      <c r="I151" s="23">
        <f>YEAR(CtasPagar[[#This Row],[Data Vencimento]])</f>
        <v>1900</v>
      </c>
      <c r="J151" s="154"/>
      <c r="K151" s="23">
        <f>MONTH(CtasPagar[[#This Row],[Data Pagamento]])</f>
        <v>1</v>
      </c>
      <c r="L151" s="23">
        <f>YEAR(CtasPagar[[#This Row],[Data Pagamento]])</f>
        <v>1900</v>
      </c>
      <c r="M151" s="154"/>
      <c r="N1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>
      <c r="A152" s="154"/>
      <c r="B152" s="157"/>
      <c r="C152" s="162"/>
      <c r="D152" s="157"/>
      <c r="E152" s="157"/>
      <c r="F152" s="157"/>
      <c r="G152" s="158"/>
      <c r="H152" s="23">
        <f>MONTH(CtasPagar[[#This Row],[Data Vencimento]])</f>
        <v>1</v>
      </c>
      <c r="I152" s="23">
        <f>YEAR(CtasPagar[[#This Row],[Data Vencimento]])</f>
        <v>1900</v>
      </c>
      <c r="J152" s="154"/>
      <c r="K152" s="23">
        <f>MONTH(CtasPagar[[#This Row],[Data Pagamento]])</f>
        <v>1</v>
      </c>
      <c r="L152" s="23">
        <f>YEAR(CtasPagar[[#This Row],[Data Pagamento]])</f>
        <v>1900</v>
      </c>
      <c r="M152" s="154"/>
      <c r="N1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>
      <c r="A153" s="154"/>
      <c r="B153" s="157"/>
      <c r="C153" s="162"/>
      <c r="D153" s="157"/>
      <c r="E153" s="157"/>
      <c r="F153" s="157"/>
      <c r="G153" s="158"/>
      <c r="H153" s="23">
        <f>MONTH(CtasPagar[[#This Row],[Data Vencimento]])</f>
        <v>1</v>
      </c>
      <c r="I153" s="23">
        <f>YEAR(CtasPagar[[#This Row],[Data Vencimento]])</f>
        <v>1900</v>
      </c>
      <c r="J153" s="154"/>
      <c r="K153" s="23">
        <f>MONTH(CtasPagar[[#This Row],[Data Pagamento]])</f>
        <v>1</v>
      </c>
      <c r="L153" s="23">
        <f>YEAR(CtasPagar[[#This Row],[Data Pagamento]])</f>
        <v>1900</v>
      </c>
      <c r="M153" s="154"/>
      <c r="N1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>
      <c r="A154" s="154"/>
      <c r="B154" s="157"/>
      <c r="C154" s="162"/>
      <c r="D154" s="157"/>
      <c r="E154" s="157"/>
      <c r="F154" s="157"/>
      <c r="G154" s="158"/>
      <c r="H154" s="23">
        <f>MONTH(CtasPagar[[#This Row],[Data Vencimento]])</f>
        <v>1</v>
      </c>
      <c r="I154" s="23">
        <f>YEAR(CtasPagar[[#This Row],[Data Vencimento]])</f>
        <v>1900</v>
      </c>
      <c r="J154" s="154"/>
      <c r="K154" s="23">
        <f>MONTH(CtasPagar[[#This Row],[Data Pagamento]])</f>
        <v>1</v>
      </c>
      <c r="L154" s="23">
        <f>YEAR(CtasPagar[[#This Row],[Data Pagamento]])</f>
        <v>1900</v>
      </c>
      <c r="M154" s="154"/>
      <c r="N1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>
      <c r="A155" s="154"/>
      <c r="B155" s="157"/>
      <c r="C155" s="162"/>
      <c r="D155" s="157"/>
      <c r="E155" s="157"/>
      <c r="F155" s="157"/>
      <c r="G155" s="158"/>
      <c r="H155" s="23">
        <f>MONTH(CtasPagar[[#This Row],[Data Vencimento]])</f>
        <v>1</v>
      </c>
      <c r="I155" s="23">
        <f>YEAR(CtasPagar[[#This Row],[Data Vencimento]])</f>
        <v>1900</v>
      </c>
      <c r="J155" s="154"/>
      <c r="K155" s="23">
        <f>MONTH(CtasPagar[[#This Row],[Data Pagamento]])</f>
        <v>1</v>
      </c>
      <c r="L155" s="23">
        <f>YEAR(CtasPagar[[#This Row],[Data Pagamento]])</f>
        <v>1900</v>
      </c>
      <c r="M155" s="154"/>
      <c r="N1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>
      <c r="A156" s="154"/>
      <c r="B156" s="157"/>
      <c r="C156" s="162"/>
      <c r="D156" s="157"/>
      <c r="E156" s="157"/>
      <c r="F156" s="157"/>
      <c r="G156" s="158"/>
      <c r="H156" s="23">
        <f>MONTH(CtasPagar[[#This Row],[Data Vencimento]])</f>
        <v>1</v>
      </c>
      <c r="I156" s="23">
        <f>YEAR(CtasPagar[[#This Row],[Data Vencimento]])</f>
        <v>1900</v>
      </c>
      <c r="J156" s="154"/>
      <c r="K156" s="23">
        <f>MONTH(CtasPagar[[#This Row],[Data Pagamento]])</f>
        <v>1</v>
      </c>
      <c r="L156" s="23">
        <f>YEAR(CtasPagar[[#This Row],[Data Pagamento]])</f>
        <v>1900</v>
      </c>
      <c r="M156" s="154"/>
      <c r="N1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>
      <c r="A157" s="154"/>
      <c r="B157" s="157"/>
      <c r="C157" s="162"/>
      <c r="D157" s="157"/>
      <c r="E157" s="157"/>
      <c r="F157" s="157"/>
      <c r="G157" s="158"/>
      <c r="H157" s="23">
        <f>MONTH(CtasPagar[[#This Row],[Data Vencimento]])</f>
        <v>1</v>
      </c>
      <c r="I157" s="23">
        <f>YEAR(CtasPagar[[#This Row],[Data Vencimento]])</f>
        <v>1900</v>
      </c>
      <c r="J157" s="154"/>
      <c r="K157" s="23">
        <f>MONTH(CtasPagar[[#This Row],[Data Pagamento]])</f>
        <v>1</v>
      </c>
      <c r="L157" s="23">
        <f>YEAR(CtasPagar[[#This Row],[Data Pagamento]])</f>
        <v>1900</v>
      </c>
      <c r="M157" s="154"/>
      <c r="N1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>
      <c r="A158" s="154"/>
      <c r="B158" s="157"/>
      <c r="C158" s="162"/>
      <c r="D158" s="157"/>
      <c r="E158" s="157"/>
      <c r="F158" s="157"/>
      <c r="G158" s="158"/>
      <c r="H158" s="23">
        <f>MONTH(CtasPagar[[#This Row],[Data Vencimento]])</f>
        <v>1</v>
      </c>
      <c r="I158" s="23">
        <f>YEAR(CtasPagar[[#This Row],[Data Vencimento]])</f>
        <v>1900</v>
      </c>
      <c r="J158" s="154"/>
      <c r="K158" s="23">
        <f>MONTH(CtasPagar[[#This Row],[Data Pagamento]])</f>
        <v>1</v>
      </c>
      <c r="L158" s="23">
        <f>YEAR(CtasPagar[[#This Row],[Data Pagamento]])</f>
        <v>1900</v>
      </c>
      <c r="M158" s="154"/>
      <c r="N1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>
      <c r="A159" s="154"/>
      <c r="B159" s="157"/>
      <c r="C159" s="162"/>
      <c r="D159" s="157"/>
      <c r="E159" s="157"/>
      <c r="F159" s="157"/>
      <c r="G159" s="158"/>
      <c r="H159" s="23">
        <f>MONTH(CtasPagar[[#This Row],[Data Vencimento]])</f>
        <v>1</v>
      </c>
      <c r="I159" s="23">
        <f>YEAR(CtasPagar[[#This Row],[Data Vencimento]])</f>
        <v>1900</v>
      </c>
      <c r="J159" s="154"/>
      <c r="K159" s="23">
        <f>MONTH(CtasPagar[[#This Row],[Data Pagamento]])</f>
        <v>1</v>
      </c>
      <c r="L159" s="23">
        <f>YEAR(CtasPagar[[#This Row],[Data Pagamento]])</f>
        <v>1900</v>
      </c>
      <c r="M159" s="154"/>
      <c r="N1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>
      <c r="A160" s="154"/>
      <c r="B160" s="157"/>
      <c r="C160" s="162"/>
      <c r="D160" s="157"/>
      <c r="E160" s="157"/>
      <c r="F160" s="157"/>
      <c r="G160" s="158"/>
      <c r="H160" s="23">
        <f>MONTH(CtasPagar[[#This Row],[Data Vencimento]])</f>
        <v>1</v>
      </c>
      <c r="I160" s="23">
        <f>YEAR(CtasPagar[[#This Row],[Data Vencimento]])</f>
        <v>1900</v>
      </c>
      <c r="J160" s="154"/>
      <c r="K160" s="23">
        <f>MONTH(CtasPagar[[#This Row],[Data Pagamento]])</f>
        <v>1</v>
      </c>
      <c r="L160" s="23">
        <f>YEAR(CtasPagar[[#This Row],[Data Pagamento]])</f>
        <v>1900</v>
      </c>
      <c r="M160" s="154"/>
      <c r="N1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>
      <c r="A161" s="154"/>
      <c r="B161" s="157"/>
      <c r="C161" s="162"/>
      <c r="D161" s="157"/>
      <c r="E161" s="157"/>
      <c r="F161" s="157"/>
      <c r="G161" s="158"/>
      <c r="H161" s="23">
        <f>MONTH(CtasPagar[[#This Row],[Data Vencimento]])</f>
        <v>1</v>
      </c>
      <c r="I161" s="23">
        <f>YEAR(CtasPagar[[#This Row],[Data Vencimento]])</f>
        <v>1900</v>
      </c>
      <c r="J161" s="154"/>
      <c r="K161" s="23">
        <f>MONTH(CtasPagar[[#This Row],[Data Pagamento]])</f>
        <v>1</v>
      </c>
      <c r="L161" s="23">
        <f>YEAR(CtasPagar[[#This Row],[Data Pagamento]])</f>
        <v>1900</v>
      </c>
      <c r="M161" s="154"/>
      <c r="N1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>
      <c r="A162" s="154"/>
      <c r="B162" s="157"/>
      <c r="C162" s="162"/>
      <c r="D162" s="157"/>
      <c r="E162" s="157"/>
      <c r="F162" s="157"/>
      <c r="G162" s="158"/>
      <c r="H162" s="23">
        <f>MONTH(CtasPagar[[#This Row],[Data Vencimento]])</f>
        <v>1</v>
      </c>
      <c r="I162" s="23">
        <f>YEAR(CtasPagar[[#This Row],[Data Vencimento]])</f>
        <v>1900</v>
      </c>
      <c r="J162" s="154"/>
      <c r="K162" s="23">
        <f>MONTH(CtasPagar[[#This Row],[Data Pagamento]])</f>
        <v>1</v>
      </c>
      <c r="L162" s="23">
        <f>YEAR(CtasPagar[[#This Row],[Data Pagamento]])</f>
        <v>1900</v>
      </c>
      <c r="M162" s="154"/>
      <c r="N1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>
      <c r="A163" s="154"/>
      <c r="B163" s="157"/>
      <c r="C163" s="162"/>
      <c r="D163" s="157"/>
      <c r="E163" s="157"/>
      <c r="F163" s="157"/>
      <c r="G163" s="158"/>
      <c r="H163" s="23">
        <f>MONTH(CtasPagar[[#This Row],[Data Vencimento]])</f>
        <v>1</v>
      </c>
      <c r="I163" s="23">
        <f>YEAR(CtasPagar[[#This Row],[Data Vencimento]])</f>
        <v>1900</v>
      </c>
      <c r="J163" s="154"/>
      <c r="K163" s="23">
        <f>MONTH(CtasPagar[[#This Row],[Data Pagamento]])</f>
        <v>1</v>
      </c>
      <c r="L163" s="23">
        <f>YEAR(CtasPagar[[#This Row],[Data Pagamento]])</f>
        <v>1900</v>
      </c>
      <c r="M163" s="154"/>
      <c r="N1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>
      <c r="A164" s="154"/>
      <c r="B164" s="157"/>
      <c r="C164" s="162"/>
      <c r="D164" s="157"/>
      <c r="E164" s="157"/>
      <c r="F164" s="157"/>
      <c r="G164" s="158"/>
      <c r="H164" s="23">
        <f>MONTH(CtasPagar[[#This Row],[Data Vencimento]])</f>
        <v>1</v>
      </c>
      <c r="I164" s="23">
        <f>YEAR(CtasPagar[[#This Row],[Data Vencimento]])</f>
        <v>1900</v>
      </c>
      <c r="J164" s="154"/>
      <c r="K164" s="23">
        <f>MONTH(CtasPagar[[#This Row],[Data Pagamento]])</f>
        <v>1</v>
      </c>
      <c r="L164" s="23">
        <f>YEAR(CtasPagar[[#This Row],[Data Pagamento]])</f>
        <v>1900</v>
      </c>
      <c r="M164" s="154"/>
      <c r="N1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>
      <c r="A165" s="154"/>
      <c r="B165" s="157"/>
      <c r="C165" s="162"/>
      <c r="D165" s="157"/>
      <c r="E165" s="157"/>
      <c r="F165" s="157"/>
      <c r="G165" s="158"/>
      <c r="H165" s="23">
        <f>MONTH(CtasPagar[[#This Row],[Data Vencimento]])</f>
        <v>1</v>
      </c>
      <c r="I165" s="23">
        <f>YEAR(CtasPagar[[#This Row],[Data Vencimento]])</f>
        <v>1900</v>
      </c>
      <c r="J165" s="154"/>
      <c r="K165" s="23">
        <f>MONTH(CtasPagar[[#This Row],[Data Pagamento]])</f>
        <v>1</v>
      </c>
      <c r="L165" s="23">
        <f>YEAR(CtasPagar[[#This Row],[Data Pagamento]])</f>
        <v>1900</v>
      </c>
      <c r="M165" s="154"/>
      <c r="N1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>
      <c r="A166" s="154"/>
      <c r="B166" s="157"/>
      <c r="C166" s="162"/>
      <c r="D166" s="157"/>
      <c r="E166" s="157"/>
      <c r="F166" s="157"/>
      <c r="G166" s="158"/>
      <c r="H166" s="23">
        <f>MONTH(CtasPagar[[#This Row],[Data Vencimento]])</f>
        <v>1</v>
      </c>
      <c r="I166" s="23">
        <f>YEAR(CtasPagar[[#This Row],[Data Vencimento]])</f>
        <v>1900</v>
      </c>
      <c r="J166" s="154"/>
      <c r="K166" s="23">
        <f>MONTH(CtasPagar[[#This Row],[Data Pagamento]])</f>
        <v>1</v>
      </c>
      <c r="L166" s="23">
        <f>YEAR(CtasPagar[[#This Row],[Data Pagamento]])</f>
        <v>1900</v>
      </c>
      <c r="M166" s="154"/>
      <c r="N1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>
      <c r="A167" s="154"/>
      <c r="B167" s="157"/>
      <c r="C167" s="162"/>
      <c r="D167" s="157"/>
      <c r="E167" s="157"/>
      <c r="F167" s="157"/>
      <c r="G167" s="158"/>
      <c r="H167" s="23">
        <f>MONTH(CtasPagar[[#This Row],[Data Vencimento]])</f>
        <v>1</v>
      </c>
      <c r="I167" s="23">
        <f>YEAR(CtasPagar[[#This Row],[Data Vencimento]])</f>
        <v>1900</v>
      </c>
      <c r="J167" s="154"/>
      <c r="K167" s="23">
        <f>MONTH(CtasPagar[[#This Row],[Data Pagamento]])</f>
        <v>1</v>
      </c>
      <c r="L167" s="23">
        <f>YEAR(CtasPagar[[#This Row],[Data Pagamento]])</f>
        <v>1900</v>
      </c>
      <c r="M167" s="154"/>
      <c r="N1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>
      <c r="A168" s="154"/>
      <c r="B168" s="157"/>
      <c r="C168" s="162"/>
      <c r="D168" s="157"/>
      <c r="E168" s="157"/>
      <c r="F168" s="157"/>
      <c r="G168" s="158"/>
      <c r="H168" s="23">
        <f>MONTH(CtasPagar[[#This Row],[Data Vencimento]])</f>
        <v>1</v>
      </c>
      <c r="I168" s="23">
        <f>YEAR(CtasPagar[[#This Row],[Data Vencimento]])</f>
        <v>1900</v>
      </c>
      <c r="J168" s="154"/>
      <c r="K168" s="23">
        <f>MONTH(CtasPagar[[#This Row],[Data Pagamento]])</f>
        <v>1</v>
      </c>
      <c r="L168" s="23">
        <f>YEAR(CtasPagar[[#This Row],[Data Pagamento]])</f>
        <v>1900</v>
      </c>
      <c r="M168" s="154"/>
      <c r="N1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>
      <c r="A169" s="154"/>
      <c r="B169" s="157"/>
      <c r="C169" s="162"/>
      <c r="D169" s="157"/>
      <c r="E169" s="157"/>
      <c r="F169" s="157"/>
      <c r="G169" s="158"/>
      <c r="H169" s="23">
        <f>MONTH(CtasPagar[[#This Row],[Data Vencimento]])</f>
        <v>1</v>
      </c>
      <c r="I169" s="23">
        <f>YEAR(CtasPagar[[#This Row],[Data Vencimento]])</f>
        <v>1900</v>
      </c>
      <c r="J169" s="154"/>
      <c r="K169" s="23">
        <f>MONTH(CtasPagar[[#This Row],[Data Pagamento]])</f>
        <v>1</v>
      </c>
      <c r="L169" s="23">
        <f>YEAR(CtasPagar[[#This Row],[Data Pagamento]])</f>
        <v>1900</v>
      </c>
      <c r="M169" s="154"/>
      <c r="N1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>
      <c r="A170" s="154"/>
      <c r="B170" s="157"/>
      <c r="C170" s="162"/>
      <c r="D170" s="157"/>
      <c r="E170" s="157"/>
      <c r="F170" s="157"/>
      <c r="G170" s="158"/>
      <c r="H170" s="23">
        <f>MONTH(CtasPagar[[#This Row],[Data Vencimento]])</f>
        <v>1</v>
      </c>
      <c r="I170" s="23">
        <f>YEAR(CtasPagar[[#This Row],[Data Vencimento]])</f>
        <v>1900</v>
      </c>
      <c r="J170" s="154"/>
      <c r="K170" s="23">
        <f>MONTH(CtasPagar[[#This Row],[Data Pagamento]])</f>
        <v>1</v>
      </c>
      <c r="L170" s="23">
        <f>YEAR(CtasPagar[[#This Row],[Data Pagamento]])</f>
        <v>1900</v>
      </c>
      <c r="M170" s="154"/>
      <c r="N1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>
      <c r="A171" s="154"/>
      <c r="B171" s="157"/>
      <c r="C171" s="162"/>
      <c r="D171" s="157"/>
      <c r="E171" s="157"/>
      <c r="F171" s="157"/>
      <c r="G171" s="158"/>
      <c r="H171" s="23">
        <f>MONTH(CtasPagar[[#This Row],[Data Vencimento]])</f>
        <v>1</v>
      </c>
      <c r="I171" s="23">
        <f>YEAR(CtasPagar[[#This Row],[Data Vencimento]])</f>
        <v>1900</v>
      </c>
      <c r="J171" s="154"/>
      <c r="K171" s="23">
        <f>MONTH(CtasPagar[[#This Row],[Data Pagamento]])</f>
        <v>1</v>
      </c>
      <c r="L171" s="23">
        <f>YEAR(CtasPagar[[#This Row],[Data Pagamento]])</f>
        <v>1900</v>
      </c>
      <c r="M171" s="154"/>
      <c r="N1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>
      <c r="A172" s="154"/>
      <c r="B172" s="157"/>
      <c r="C172" s="162"/>
      <c r="D172" s="157"/>
      <c r="E172" s="157"/>
      <c r="F172" s="157"/>
      <c r="G172" s="158"/>
      <c r="H172" s="23">
        <f>MONTH(CtasPagar[[#This Row],[Data Vencimento]])</f>
        <v>1</v>
      </c>
      <c r="I172" s="23">
        <f>YEAR(CtasPagar[[#This Row],[Data Vencimento]])</f>
        <v>1900</v>
      </c>
      <c r="J172" s="154"/>
      <c r="K172" s="23">
        <f>MONTH(CtasPagar[[#This Row],[Data Pagamento]])</f>
        <v>1</v>
      </c>
      <c r="L172" s="23">
        <f>YEAR(CtasPagar[[#This Row],[Data Pagamento]])</f>
        <v>1900</v>
      </c>
      <c r="M172" s="154"/>
      <c r="N1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>
      <c r="A173" s="154"/>
      <c r="B173" s="157"/>
      <c r="C173" s="162"/>
      <c r="D173" s="157"/>
      <c r="E173" s="157"/>
      <c r="F173" s="157"/>
      <c r="G173" s="158"/>
      <c r="H173" s="23">
        <f>MONTH(CtasPagar[[#This Row],[Data Vencimento]])</f>
        <v>1</v>
      </c>
      <c r="I173" s="23">
        <f>YEAR(CtasPagar[[#This Row],[Data Vencimento]])</f>
        <v>1900</v>
      </c>
      <c r="J173" s="154"/>
      <c r="K173" s="23">
        <f>MONTH(CtasPagar[[#This Row],[Data Pagamento]])</f>
        <v>1</v>
      </c>
      <c r="L173" s="23">
        <f>YEAR(CtasPagar[[#This Row],[Data Pagamento]])</f>
        <v>1900</v>
      </c>
      <c r="M173" s="154"/>
      <c r="N1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>
      <c r="A174" s="154"/>
      <c r="B174" s="157"/>
      <c r="C174" s="162"/>
      <c r="D174" s="157"/>
      <c r="E174" s="157"/>
      <c r="F174" s="157"/>
      <c r="G174" s="158"/>
      <c r="H174" s="23">
        <f>MONTH(CtasPagar[[#This Row],[Data Vencimento]])</f>
        <v>1</v>
      </c>
      <c r="I174" s="23">
        <f>YEAR(CtasPagar[[#This Row],[Data Vencimento]])</f>
        <v>1900</v>
      </c>
      <c r="J174" s="154"/>
      <c r="K174" s="23">
        <f>MONTH(CtasPagar[[#This Row],[Data Pagamento]])</f>
        <v>1</v>
      </c>
      <c r="L174" s="23">
        <f>YEAR(CtasPagar[[#This Row],[Data Pagamento]])</f>
        <v>1900</v>
      </c>
      <c r="M174" s="154"/>
      <c r="N1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>
      <c r="A175" s="154"/>
      <c r="B175" s="157"/>
      <c r="C175" s="162"/>
      <c r="D175" s="157"/>
      <c r="E175" s="157"/>
      <c r="F175" s="157"/>
      <c r="G175" s="158"/>
      <c r="H175" s="23">
        <f>MONTH(CtasPagar[[#This Row],[Data Vencimento]])</f>
        <v>1</v>
      </c>
      <c r="I175" s="23">
        <f>YEAR(CtasPagar[[#This Row],[Data Vencimento]])</f>
        <v>1900</v>
      </c>
      <c r="J175" s="154"/>
      <c r="K175" s="23">
        <f>MONTH(CtasPagar[[#This Row],[Data Pagamento]])</f>
        <v>1</v>
      </c>
      <c r="L175" s="23">
        <f>YEAR(CtasPagar[[#This Row],[Data Pagamento]])</f>
        <v>1900</v>
      </c>
      <c r="M175" s="154"/>
      <c r="N1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>
      <c r="A176" s="154"/>
      <c r="B176" s="157"/>
      <c r="C176" s="162"/>
      <c r="D176" s="157"/>
      <c r="E176" s="157"/>
      <c r="F176" s="157"/>
      <c r="G176" s="158"/>
      <c r="H176" s="23">
        <f>MONTH(CtasPagar[[#This Row],[Data Vencimento]])</f>
        <v>1</v>
      </c>
      <c r="I176" s="23">
        <f>YEAR(CtasPagar[[#This Row],[Data Vencimento]])</f>
        <v>1900</v>
      </c>
      <c r="J176" s="154"/>
      <c r="K176" s="23">
        <f>MONTH(CtasPagar[[#This Row],[Data Pagamento]])</f>
        <v>1</v>
      </c>
      <c r="L176" s="23">
        <f>YEAR(CtasPagar[[#This Row],[Data Pagamento]])</f>
        <v>1900</v>
      </c>
      <c r="M176" s="154"/>
      <c r="N1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>
      <c r="A177" s="154"/>
      <c r="B177" s="157"/>
      <c r="C177" s="162"/>
      <c r="D177" s="157"/>
      <c r="E177" s="157"/>
      <c r="F177" s="157"/>
      <c r="G177" s="158"/>
      <c r="H177" s="23">
        <f>MONTH(CtasPagar[[#This Row],[Data Vencimento]])</f>
        <v>1</v>
      </c>
      <c r="I177" s="23">
        <f>YEAR(CtasPagar[[#This Row],[Data Vencimento]])</f>
        <v>1900</v>
      </c>
      <c r="J177" s="154"/>
      <c r="K177" s="23">
        <f>MONTH(CtasPagar[[#This Row],[Data Pagamento]])</f>
        <v>1</v>
      </c>
      <c r="L177" s="23">
        <f>YEAR(CtasPagar[[#This Row],[Data Pagamento]])</f>
        <v>1900</v>
      </c>
      <c r="M177" s="154"/>
      <c r="N1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>
      <c r="A178" s="154"/>
      <c r="B178" s="157"/>
      <c r="C178" s="162"/>
      <c r="D178" s="157"/>
      <c r="E178" s="157"/>
      <c r="F178" s="157"/>
      <c r="G178" s="158"/>
      <c r="H178" s="23">
        <f>MONTH(CtasPagar[[#This Row],[Data Vencimento]])</f>
        <v>1</v>
      </c>
      <c r="I178" s="23">
        <f>YEAR(CtasPagar[[#This Row],[Data Vencimento]])</f>
        <v>1900</v>
      </c>
      <c r="J178" s="154"/>
      <c r="K178" s="23">
        <f>MONTH(CtasPagar[[#This Row],[Data Pagamento]])</f>
        <v>1</v>
      </c>
      <c r="L178" s="23">
        <f>YEAR(CtasPagar[[#This Row],[Data Pagamento]])</f>
        <v>1900</v>
      </c>
      <c r="M178" s="154"/>
      <c r="N1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>
      <c r="A179" s="154"/>
      <c r="B179" s="157"/>
      <c r="C179" s="162"/>
      <c r="D179" s="157"/>
      <c r="E179" s="157"/>
      <c r="F179" s="157"/>
      <c r="G179" s="158"/>
      <c r="H179" s="23">
        <f>MONTH(CtasPagar[[#This Row],[Data Vencimento]])</f>
        <v>1</v>
      </c>
      <c r="I179" s="23">
        <f>YEAR(CtasPagar[[#This Row],[Data Vencimento]])</f>
        <v>1900</v>
      </c>
      <c r="J179" s="154"/>
      <c r="K179" s="23">
        <f>MONTH(CtasPagar[[#This Row],[Data Pagamento]])</f>
        <v>1</v>
      </c>
      <c r="L179" s="23">
        <f>YEAR(CtasPagar[[#This Row],[Data Pagamento]])</f>
        <v>1900</v>
      </c>
      <c r="M179" s="154"/>
      <c r="N1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>
      <c r="A180" s="154"/>
      <c r="B180" s="157"/>
      <c r="C180" s="162"/>
      <c r="D180" s="157"/>
      <c r="E180" s="157"/>
      <c r="F180" s="157"/>
      <c r="G180" s="158"/>
      <c r="H180" s="23">
        <f>MONTH(CtasPagar[[#This Row],[Data Vencimento]])</f>
        <v>1</v>
      </c>
      <c r="I180" s="23">
        <f>YEAR(CtasPagar[[#This Row],[Data Vencimento]])</f>
        <v>1900</v>
      </c>
      <c r="J180" s="154"/>
      <c r="K180" s="23">
        <f>MONTH(CtasPagar[[#This Row],[Data Pagamento]])</f>
        <v>1</v>
      </c>
      <c r="L180" s="23">
        <f>YEAR(CtasPagar[[#This Row],[Data Pagamento]])</f>
        <v>1900</v>
      </c>
      <c r="M180" s="154"/>
      <c r="N1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>
      <c r="A181" s="154"/>
      <c r="B181" s="157"/>
      <c r="C181" s="162"/>
      <c r="D181" s="157"/>
      <c r="E181" s="157"/>
      <c r="F181" s="157"/>
      <c r="G181" s="158"/>
      <c r="H181" s="23">
        <f>MONTH(CtasPagar[[#This Row],[Data Vencimento]])</f>
        <v>1</v>
      </c>
      <c r="I181" s="23">
        <f>YEAR(CtasPagar[[#This Row],[Data Vencimento]])</f>
        <v>1900</v>
      </c>
      <c r="J181" s="154"/>
      <c r="K181" s="23">
        <f>MONTH(CtasPagar[[#This Row],[Data Pagamento]])</f>
        <v>1</v>
      </c>
      <c r="L181" s="23">
        <f>YEAR(CtasPagar[[#This Row],[Data Pagamento]])</f>
        <v>1900</v>
      </c>
      <c r="M181" s="154"/>
      <c r="N1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>
      <c r="A182" s="154"/>
      <c r="B182" s="157"/>
      <c r="C182" s="162"/>
      <c r="D182" s="157"/>
      <c r="E182" s="157"/>
      <c r="F182" s="157"/>
      <c r="G182" s="158"/>
      <c r="H182" s="23">
        <f>MONTH(CtasPagar[[#This Row],[Data Vencimento]])</f>
        <v>1</v>
      </c>
      <c r="I182" s="23">
        <f>YEAR(CtasPagar[[#This Row],[Data Vencimento]])</f>
        <v>1900</v>
      </c>
      <c r="J182" s="154"/>
      <c r="K182" s="23">
        <f>MONTH(CtasPagar[[#This Row],[Data Pagamento]])</f>
        <v>1</v>
      </c>
      <c r="L182" s="23">
        <f>YEAR(CtasPagar[[#This Row],[Data Pagamento]])</f>
        <v>1900</v>
      </c>
      <c r="M182" s="154"/>
      <c r="N1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>
      <c r="A183" s="154"/>
      <c r="B183" s="157"/>
      <c r="C183" s="162"/>
      <c r="D183" s="157"/>
      <c r="E183" s="157"/>
      <c r="F183" s="157"/>
      <c r="G183" s="158"/>
      <c r="H183" s="23">
        <f>MONTH(CtasPagar[[#This Row],[Data Vencimento]])</f>
        <v>1</v>
      </c>
      <c r="I183" s="23">
        <f>YEAR(CtasPagar[[#This Row],[Data Vencimento]])</f>
        <v>1900</v>
      </c>
      <c r="J183" s="154"/>
      <c r="K183" s="23">
        <f>MONTH(CtasPagar[[#This Row],[Data Pagamento]])</f>
        <v>1</v>
      </c>
      <c r="L183" s="23">
        <f>YEAR(CtasPagar[[#This Row],[Data Pagamento]])</f>
        <v>1900</v>
      </c>
      <c r="M183" s="154"/>
      <c r="N1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>
      <c r="A184" s="154"/>
      <c r="B184" s="157"/>
      <c r="C184" s="162"/>
      <c r="D184" s="157"/>
      <c r="E184" s="157"/>
      <c r="F184" s="157"/>
      <c r="G184" s="158"/>
      <c r="H184" s="23">
        <f>MONTH(CtasPagar[[#This Row],[Data Vencimento]])</f>
        <v>1</v>
      </c>
      <c r="I184" s="23">
        <f>YEAR(CtasPagar[[#This Row],[Data Vencimento]])</f>
        <v>1900</v>
      </c>
      <c r="J184" s="154"/>
      <c r="K184" s="23">
        <f>MONTH(CtasPagar[[#This Row],[Data Pagamento]])</f>
        <v>1</v>
      </c>
      <c r="L184" s="23">
        <f>YEAR(CtasPagar[[#This Row],[Data Pagamento]])</f>
        <v>1900</v>
      </c>
      <c r="M184" s="154"/>
      <c r="N1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>
      <c r="A185" s="154"/>
      <c r="B185" s="157"/>
      <c r="C185" s="162"/>
      <c r="D185" s="157"/>
      <c r="E185" s="157"/>
      <c r="F185" s="157"/>
      <c r="G185" s="158"/>
      <c r="H185" s="23">
        <f>MONTH(CtasPagar[[#This Row],[Data Vencimento]])</f>
        <v>1</v>
      </c>
      <c r="I185" s="23">
        <f>YEAR(CtasPagar[[#This Row],[Data Vencimento]])</f>
        <v>1900</v>
      </c>
      <c r="J185" s="154"/>
      <c r="K185" s="23">
        <f>MONTH(CtasPagar[[#This Row],[Data Pagamento]])</f>
        <v>1</v>
      </c>
      <c r="L185" s="23">
        <f>YEAR(CtasPagar[[#This Row],[Data Pagamento]])</f>
        <v>1900</v>
      </c>
      <c r="M185" s="154"/>
      <c r="N1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>
      <c r="A186" s="154"/>
      <c r="B186" s="157"/>
      <c r="C186" s="162"/>
      <c r="D186" s="157"/>
      <c r="E186" s="157"/>
      <c r="F186" s="157"/>
      <c r="G186" s="158"/>
      <c r="H186" s="23">
        <f>MONTH(CtasPagar[[#This Row],[Data Vencimento]])</f>
        <v>1</v>
      </c>
      <c r="I186" s="23">
        <f>YEAR(CtasPagar[[#This Row],[Data Vencimento]])</f>
        <v>1900</v>
      </c>
      <c r="J186" s="154"/>
      <c r="K186" s="23">
        <f>MONTH(CtasPagar[[#This Row],[Data Pagamento]])</f>
        <v>1</v>
      </c>
      <c r="L186" s="23">
        <f>YEAR(CtasPagar[[#This Row],[Data Pagamento]])</f>
        <v>1900</v>
      </c>
      <c r="M186" s="154"/>
      <c r="N1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>
      <c r="A187" s="154"/>
      <c r="B187" s="157"/>
      <c r="C187" s="162"/>
      <c r="D187" s="157"/>
      <c r="E187" s="157"/>
      <c r="F187" s="157"/>
      <c r="G187" s="158"/>
      <c r="H187" s="23">
        <f>MONTH(CtasPagar[[#This Row],[Data Vencimento]])</f>
        <v>1</v>
      </c>
      <c r="I187" s="23">
        <f>YEAR(CtasPagar[[#This Row],[Data Vencimento]])</f>
        <v>1900</v>
      </c>
      <c r="J187" s="154"/>
      <c r="K187" s="23">
        <f>MONTH(CtasPagar[[#This Row],[Data Pagamento]])</f>
        <v>1</v>
      </c>
      <c r="L187" s="23">
        <f>YEAR(CtasPagar[[#This Row],[Data Pagamento]])</f>
        <v>1900</v>
      </c>
      <c r="M187" s="154"/>
      <c r="N1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>
      <c r="A188" s="154"/>
      <c r="B188" s="157"/>
      <c r="C188" s="162"/>
      <c r="D188" s="157"/>
      <c r="E188" s="157"/>
      <c r="F188" s="157"/>
      <c r="G188" s="158"/>
      <c r="H188" s="23">
        <f>MONTH(CtasPagar[[#This Row],[Data Vencimento]])</f>
        <v>1</v>
      </c>
      <c r="I188" s="23">
        <f>YEAR(CtasPagar[[#This Row],[Data Vencimento]])</f>
        <v>1900</v>
      </c>
      <c r="J188" s="154"/>
      <c r="K188" s="23">
        <f>MONTH(CtasPagar[[#This Row],[Data Pagamento]])</f>
        <v>1</v>
      </c>
      <c r="L188" s="23">
        <f>YEAR(CtasPagar[[#This Row],[Data Pagamento]])</f>
        <v>1900</v>
      </c>
      <c r="M188" s="154"/>
      <c r="N1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>
      <c r="A189" s="154"/>
      <c r="B189" s="157"/>
      <c r="C189" s="162"/>
      <c r="D189" s="157"/>
      <c r="E189" s="157"/>
      <c r="F189" s="157"/>
      <c r="G189" s="158"/>
      <c r="H189" s="23">
        <f>MONTH(CtasPagar[[#This Row],[Data Vencimento]])</f>
        <v>1</v>
      </c>
      <c r="I189" s="23">
        <f>YEAR(CtasPagar[[#This Row],[Data Vencimento]])</f>
        <v>1900</v>
      </c>
      <c r="J189" s="154"/>
      <c r="K189" s="23">
        <f>MONTH(CtasPagar[[#This Row],[Data Pagamento]])</f>
        <v>1</v>
      </c>
      <c r="L189" s="23">
        <f>YEAR(CtasPagar[[#This Row],[Data Pagamento]])</f>
        <v>1900</v>
      </c>
      <c r="M189" s="154"/>
      <c r="N1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>
      <c r="A190" s="154"/>
      <c r="B190" s="157"/>
      <c r="C190" s="162"/>
      <c r="D190" s="157"/>
      <c r="E190" s="157"/>
      <c r="F190" s="157"/>
      <c r="G190" s="158"/>
      <c r="H190" s="23">
        <f>MONTH(CtasPagar[[#This Row],[Data Vencimento]])</f>
        <v>1</v>
      </c>
      <c r="I190" s="23">
        <f>YEAR(CtasPagar[[#This Row],[Data Vencimento]])</f>
        <v>1900</v>
      </c>
      <c r="J190" s="154"/>
      <c r="K190" s="23">
        <f>MONTH(CtasPagar[[#This Row],[Data Pagamento]])</f>
        <v>1</v>
      </c>
      <c r="L190" s="23">
        <f>YEAR(CtasPagar[[#This Row],[Data Pagamento]])</f>
        <v>1900</v>
      </c>
      <c r="M190" s="154"/>
      <c r="N1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>
      <c r="A191" s="154"/>
      <c r="B191" s="157"/>
      <c r="C191" s="162"/>
      <c r="D191" s="157"/>
      <c r="E191" s="157"/>
      <c r="F191" s="157"/>
      <c r="G191" s="158"/>
      <c r="H191" s="23">
        <f>MONTH(CtasPagar[[#This Row],[Data Vencimento]])</f>
        <v>1</v>
      </c>
      <c r="I191" s="23">
        <f>YEAR(CtasPagar[[#This Row],[Data Vencimento]])</f>
        <v>1900</v>
      </c>
      <c r="J191" s="154"/>
      <c r="K191" s="23">
        <f>MONTH(CtasPagar[[#This Row],[Data Pagamento]])</f>
        <v>1</v>
      </c>
      <c r="L191" s="23">
        <f>YEAR(CtasPagar[[#This Row],[Data Pagamento]])</f>
        <v>1900</v>
      </c>
      <c r="M191" s="154"/>
      <c r="N1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>
      <c r="A192" s="154"/>
      <c r="B192" s="157"/>
      <c r="C192" s="162"/>
      <c r="D192" s="157"/>
      <c r="E192" s="157"/>
      <c r="F192" s="157"/>
      <c r="G192" s="158"/>
      <c r="H192" s="23">
        <f>MONTH(CtasPagar[[#This Row],[Data Vencimento]])</f>
        <v>1</v>
      </c>
      <c r="I192" s="23">
        <f>YEAR(CtasPagar[[#This Row],[Data Vencimento]])</f>
        <v>1900</v>
      </c>
      <c r="J192" s="154"/>
      <c r="K192" s="23">
        <f>MONTH(CtasPagar[[#This Row],[Data Pagamento]])</f>
        <v>1</v>
      </c>
      <c r="L192" s="23">
        <f>YEAR(CtasPagar[[#This Row],[Data Pagamento]])</f>
        <v>1900</v>
      </c>
      <c r="M192" s="154"/>
      <c r="N1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>
      <c r="A193" s="154"/>
      <c r="B193" s="157"/>
      <c r="C193" s="162"/>
      <c r="D193" s="157"/>
      <c r="E193" s="157"/>
      <c r="F193" s="157"/>
      <c r="G193" s="158"/>
      <c r="H193" s="23">
        <f>MONTH(CtasPagar[[#This Row],[Data Vencimento]])</f>
        <v>1</v>
      </c>
      <c r="I193" s="23">
        <f>YEAR(CtasPagar[[#This Row],[Data Vencimento]])</f>
        <v>1900</v>
      </c>
      <c r="J193" s="154"/>
      <c r="K193" s="23">
        <f>MONTH(CtasPagar[[#This Row],[Data Pagamento]])</f>
        <v>1</v>
      </c>
      <c r="L193" s="23">
        <f>YEAR(CtasPagar[[#This Row],[Data Pagamento]])</f>
        <v>1900</v>
      </c>
      <c r="M193" s="154"/>
      <c r="N1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>
      <c r="A194" s="154"/>
      <c r="B194" s="157"/>
      <c r="C194" s="162"/>
      <c r="D194" s="157"/>
      <c r="E194" s="157"/>
      <c r="F194" s="157"/>
      <c r="G194" s="158"/>
      <c r="H194" s="23">
        <f>MONTH(CtasPagar[[#This Row],[Data Vencimento]])</f>
        <v>1</v>
      </c>
      <c r="I194" s="23">
        <f>YEAR(CtasPagar[[#This Row],[Data Vencimento]])</f>
        <v>1900</v>
      </c>
      <c r="J194" s="154"/>
      <c r="K194" s="23">
        <f>MONTH(CtasPagar[[#This Row],[Data Pagamento]])</f>
        <v>1</v>
      </c>
      <c r="L194" s="23">
        <f>YEAR(CtasPagar[[#This Row],[Data Pagamento]])</f>
        <v>1900</v>
      </c>
      <c r="M194" s="154"/>
      <c r="N1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>
      <c r="A195" s="154"/>
      <c r="B195" s="157"/>
      <c r="C195" s="162"/>
      <c r="D195" s="157"/>
      <c r="E195" s="157"/>
      <c r="F195" s="157"/>
      <c r="G195" s="158"/>
      <c r="H195" s="23">
        <f>MONTH(CtasPagar[[#This Row],[Data Vencimento]])</f>
        <v>1</v>
      </c>
      <c r="I195" s="23">
        <f>YEAR(CtasPagar[[#This Row],[Data Vencimento]])</f>
        <v>1900</v>
      </c>
      <c r="J195" s="154"/>
      <c r="K195" s="23">
        <f>MONTH(CtasPagar[[#This Row],[Data Pagamento]])</f>
        <v>1</v>
      </c>
      <c r="L195" s="23">
        <f>YEAR(CtasPagar[[#This Row],[Data Pagamento]])</f>
        <v>1900</v>
      </c>
      <c r="M195" s="154"/>
      <c r="N1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>
      <c r="A196" s="154"/>
      <c r="B196" s="157"/>
      <c r="C196" s="162"/>
      <c r="D196" s="157"/>
      <c r="E196" s="157"/>
      <c r="F196" s="157"/>
      <c r="G196" s="158"/>
      <c r="H196" s="23">
        <f>MONTH(CtasPagar[[#This Row],[Data Vencimento]])</f>
        <v>1</v>
      </c>
      <c r="I196" s="23">
        <f>YEAR(CtasPagar[[#This Row],[Data Vencimento]])</f>
        <v>1900</v>
      </c>
      <c r="J196" s="154"/>
      <c r="K196" s="23">
        <f>MONTH(CtasPagar[[#This Row],[Data Pagamento]])</f>
        <v>1</v>
      </c>
      <c r="L196" s="23">
        <f>YEAR(CtasPagar[[#This Row],[Data Pagamento]])</f>
        <v>1900</v>
      </c>
      <c r="M196" s="154"/>
      <c r="N1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>
      <c r="A197" s="154"/>
      <c r="B197" s="157"/>
      <c r="C197" s="162"/>
      <c r="D197" s="157"/>
      <c r="E197" s="157"/>
      <c r="F197" s="157"/>
      <c r="G197" s="158"/>
      <c r="H197" s="23">
        <f>MONTH(CtasPagar[[#This Row],[Data Vencimento]])</f>
        <v>1</v>
      </c>
      <c r="I197" s="23">
        <f>YEAR(CtasPagar[[#This Row],[Data Vencimento]])</f>
        <v>1900</v>
      </c>
      <c r="J197" s="154"/>
      <c r="K197" s="23">
        <f>MONTH(CtasPagar[[#This Row],[Data Pagamento]])</f>
        <v>1</v>
      </c>
      <c r="L197" s="23">
        <f>YEAR(CtasPagar[[#This Row],[Data Pagamento]])</f>
        <v>1900</v>
      </c>
      <c r="M197" s="154"/>
      <c r="N1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>
      <c r="A198" s="154"/>
      <c r="B198" s="157"/>
      <c r="C198" s="162"/>
      <c r="D198" s="157"/>
      <c r="E198" s="157"/>
      <c r="F198" s="157"/>
      <c r="G198" s="158"/>
      <c r="H198" s="23">
        <f>MONTH(CtasPagar[[#This Row],[Data Vencimento]])</f>
        <v>1</v>
      </c>
      <c r="I198" s="23">
        <f>YEAR(CtasPagar[[#This Row],[Data Vencimento]])</f>
        <v>1900</v>
      </c>
      <c r="J198" s="154"/>
      <c r="K198" s="23">
        <f>MONTH(CtasPagar[[#This Row],[Data Pagamento]])</f>
        <v>1</v>
      </c>
      <c r="L198" s="23">
        <f>YEAR(CtasPagar[[#This Row],[Data Pagamento]])</f>
        <v>1900</v>
      </c>
      <c r="M198" s="154"/>
      <c r="N1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>
      <c r="A199" s="154"/>
      <c r="B199" s="157"/>
      <c r="C199" s="162"/>
      <c r="D199" s="157"/>
      <c r="E199" s="157"/>
      <c r="F199" s="157"/>
      <c r="G199" s="158"/>
      <c r="H199" s="23">
        <f>MONTH(CtasPagar[[#This Row],[Data Vencimento]])</f>
        <v>1</v>
      </c>
      <c r="I199" s="23">
        <f>YEAR(CtasPagar[[#This Row],[Data Vencimento]])</f>
        <v>1900</v>
      </c>
      <c r="J199" s="154"/>
      <c r="K199" s="23">
        <f>MONTH(CtasPagar[[#This Row],[Data Pagamento]])</f>
        <v>1</v>
      </c>
      <c r="L199" s="23">
        <f>YEAR(CtasPagar[[#This Row],[Data Pagamento]])</f>
        <v>1900</v>
      </c>
      <c r="M199" s="154"/>
      <c r="N1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>
      <c r="A200" s="154"/>
      <c r="B200" s="157"/>
      <c r="C200" s="162"/>
      <c r="D200" s="157"/>
      <c r="E200" s="157"/>
      <c r="F200" s="157"/>
      <c r="G200" s="158"/>
      <c r="H200" s="23">
        <f>MONTH(CtasPagar[[#This Row],[Data Vencimento]])</f>
        <v>1</v>
      </c>
      <c r="I200" s="23">
        <f>YEAR(CtasPagar[[#This Row],[Data Vencimento]])</f>
        <v>1900</v>
      </c>
      <c r="J200" s="154"/>
      <c r="K200" s="23">
        <f>MONTH(CtasPagar[[#This Row],[Data Pagamento]])</f>
        <v>1</v>
      </c>
      <c r="L200" s="23">
        <f>YEAR(CtasPagar[[#This Row],[Data Pagamento]])</f>
        <v>1900</v>
      </c>
      <c r="M200" s="154"/>
      <c r="N2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>
      <c r="A201" s="154"/>
      <c r="B201" s="157"/>
      <c r="C201" s="162"/>
      <c r="D201" s="157"/>
      <c r="E201" s="157"/>
      <c r="F201" s="157"/>
      <c r="G201" s="158"/>
      <c r="H201" s="23">
        <f>MONTH(CtasPagar[[#This Row],[Data Vencimento]])</f>
        <v>1</v>
      </c>
      <c r="I201" s="23">
        <f>YEAR(CtasPagar[[#This Row],[Data Vencimento]])</f>
        <v>1900</v>
      </c>
      <c r="J201" s="154"/>
      <c r="K201" s="23">
        <f>MONTH(CtasPagar[[#This Row],[Data Pagamento]])</f>
        <v>1</v>
      </c>
      <c r="L201" s="23">
        <f>YEAR(CtasPagar[[#This Row],[Data Pagamento]])</f>
        <v>1900</v>
      </c>
      <c r="M201" s="154"/>
      <c r="N2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>
      <c r="A202" s="154"/>
      <c r="B202" s="157"/>
      <c r="C202" s="162"/>
      <c r="D202" s="157"/>
      <c r="E202" s="157"/>
      <c r="F202" s="157"/>
      <c r="G202" s="158"/>
      <c r="H202" s="23">
        <f>MONTH(CtasPagar[[#This Row],[Data Vencimento]])</f>
        <v>1</v>
      </c>
      <c r="I202" s="23">
        <f>YEAR(CtasPagar[[#This Row],[Data Vencimento]])</f>
        <v>1900</v>
      </c>
      <c r="J202" s="154"/>
      <c r="K202" s="23">
        <f>MONTH(CtasPagar[[#This Row],[Data Pagamento]])</f>
        <v>1</v>
      </c>
      <c r="L202" s="23">
        <f>YEAR(CtasPagar[[#This Row],[Data Pagamento]])</f>
        <v>1900</v>
      </c>
      <c r="M202" s="154"/>
      <c r="N2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>
      <c r="A203" s="154"/>
      <c r="B203" s="157"/>
      <c r="C203" s="162"/>
      <c r="D203" s="157"/>
      <c r="E203" s="157"/>
      <c r="F203" s="157"/>
      <c r="G203" s="158"/>
      <c r="H203" s="23">
        <f>MONTH(CtasPagar[[#This Row],[Data Vencimento]])</f>
        <v>1</v>
      </c>
      <c r="I203" s="23">
        <f>YEAR(CtasPagar[[#This Row],[Data Vencimento]])</f>
        <v>1900</v>
      </c>
      <c r="J203" s="154"/>
      <c r="K203" s="23">
        <f>MONTH(CtasPagar[[#This Row],[Data Pagamento]])</f>
        <v>1</v>
      </c>
      <c r="L203" s="23">
        <f>YEAR(CtasPagar[[#This Row],[Data Pagamento]])</f>
        <v>1900</v>
      </c>
      <c r="M203" s="154"/>
      <c r="N2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>
      <c r="A204" s="154"/>
      <c r="B204" s="157"/>
      <c r="C204" s="162"/>
      <c r="D204" s="157"/>
      <c r="E204" s="157"/>
      <c r="F204" s="157"/>
      <c r="G204" s="158"/>
      <c r="H204" s="23">
        <f>MONTH(CtasPagar[[#This Row],[Data Vencimento]])</f>
        <v>1</v>
      </c>
      <c r="I204" s="23">
        <f>YEAR(CtasPagar[[#This Row],[Data Vencimento]])</f>
        <v>1900</v>
      </c>
      <c r="J204" s="154"/>
      <c r="K204" s="23">
        <f>MONTH(CtasPagar[[#This Row],[Data Pagamento]])</f>
        <v>1</v>
      </c>
      <c r="L204" s="23">
        <f>YEAR(CtasPagar[[#This Row],[Data Pagamento]])</f>
        <v>1900</v>
      </c>
      <c r="M204" s="154"/>
      <c r="N2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>
      <c r="A205" s="154"/>
      <c r="B205" s="157"/>
      <c r="C205" s="162"/>
      <c r="D205" s="157"/>
      <c r="E205" s="157"/>
      <c r="F205" s="157"/>
      <c r="G205" s="158"/>
      <c r="H205" s="23">
        <f>MONTH(CtasPagar[[#This Row],[Data Vencimento]])</f>
        <v>1</v>
      </c>
      <c r="I205" s="23">
        <f>YEAR(CtasPagar[[#This Row],[Data Vencimento]])</f>
        <v>1900</v>
      </c>
      <c r="J205" s="154"/>
      <c r="K205" s="23">
        <f>MONTH(CtasPagar[[#This Row],[Data Pagamento]])</f>
        <v>1</v>
      </c>
      <c r="L205" s="23">
        <f>YEAR(CtasPagar[[#This Row],[Data Pagamento]])</f>
        <v>1900</v>
      </c>
      <c r="M205" s="154"/>
      <c r="N2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>
      <c r="A206" s="154"/>
      <c r="B206" s="157"/>
      <c r="C206" s="162"/>
      <c r="D206" s="157"/>
      <c r="E206" s="157"/>
      <c r="F206" s="157"/>
      <c r="G206" s="158"/>
      <c r="H206" s="23">
        <f>MONTH(CtasPagar[[#This Row],[Data Vencimento]])</f>
        <v>1</v>
      </c>
      <c r="I206" s="23">
        <f>YEAR(CtasPagar[[#This Row],[Data Vencimento]])</f>
        <v>1900</v>
      </c>
      <c r="J206" s="154"/>
      <c r="K206" s="23">
        <f>MONTH(CtasPagar[[#This Row],[Data Pagamento]])</f>
        <v>1</v>
      </c>
      <c r="L206" s="23">
        <f>YEAR(CtasPagar[[#This Row],[Data Pagamento]])</f>
        <v>1900</v>
      </c>
      <c r="M206" s="154"/>
      <c r="N2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>
      <c r="A207" s="154"/>
      <c r="B207" s="157"/>
      <c r="C207" s="162"/>
      <c r="D207" s="157"/>
      <c r="E207" s="157"/>
      <c r="F207" s="157"/>
      <c r="G207" s="158"/>
      <c r="H207" s="23">
        <f>MONTH(CtasPagar[[#This Row],[Data Vencimento]])</f>
        <v>1</v>
      </c>
      <c r="I207" s="23">
        <f>YEAR(CtasPagar[[#This Row],[Data Vencimento]])</f>
        <v>1900</v>
      </c>
      <c r="J207" s="154"/>
      <c r="K207" s="23">
        <f>MONTH(CtasPagar[[#This Row],[Data Pagamento]])</f>
        <v>1</v>
      </c>
      <c r="L207" s="23">
        <f>YEAR(CtasPagar[[#This Row],[Data Pagamento]])</f>
        <v>1900</v>
      </c>
      <c r="M207" s="154"/>
      <c r="N2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>
      <c r="A208" s="154"/>
      <c r="B208" s="157"/>
      <c r="C208" s="162"/>
      <c r="D208" s="157"/>
      <c r="E208" s="157"/>
      <c r="F208" s="157"/>
      <c r="G208" s="158"/>
      <c r="H208" s="23">
        <f>MONTH(CtasPagar[[#This Row],[Data Vencimento]])</f>
        <v>1</v>
      </c>
      <c r="I208" s="23">
        <f>YEAR(CtasPagar[[#This Row],[Data Vencimento]])</f>
        <v>1900</v>
      </c>
      <c r="J208" s="154"/>
      <c r="K208" s="23">
        <f>MONTH(CtasPagar[[#This Row],[Data Pagamento]])</f>
        <v>1</v>
      </c>
      <c r="L208" s="23">
        <f>YEAR(CtasPagar[[#This Row],[Data Pagamento]])</f>
        <v>1900</v>
      </c>
      <c r="M208" s="154"/>
      <c r="N2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>
      <c r="A209" s="154"/>
      <c r="B209" s="157"/>
      <c r="C209" s="162"/>
      <c r="D209" s="157"/>
      <c r="E209" s="157"/>
      <c r="F209" s="157"/>
      <c r="G209" s="158"/>
      <c r="H209" s="23">
        <f>MONTH(CtasPagar[[#This Row],[Data Vencimento]])</f>
        <v>1</v>
      </c>
      <c r="I209" s="23">
        <f>YEAR(CtasPagar[[#This Row],[Data Vencimento]])</f>
        <v>1900</v>
      </c>
      <c r="J209" s="154"/>
      <c r="K209" s="23">
        <f>MONTH(CtasPagar[[#This Row],[Data Pagamento]])</f>
        <v>1</v>
      </c>
      <c r="L209" s="23">
        <f>YEAR(CtasPagar[[#This Row],[Data Pagamento]])</f>
        <v>1900</v>
      </c>
      <c r="M209" s="154"/>
      <c r="N2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>
      <c r="A210" s="154"/>
      <c r="B210" s="157"/>
      <c r="C210" s="162"/>
      <c r="D210" s="157"/>
      <c r="E210" s="157"/>
      <c r="F210" s="157"/>
      <c r="G210" s="158"/>
      <c r="H210" s="23">
        <f>MONTH(CtasPagar[[#This Row],[Data Vencimento]])</f>
        <v>1</v>
      </c>
      <c r="I210" s="23">
        <f>YEAR(CtasPagar[[#This Row],[Data Vencimento]])</f>
        <v>1900</v>
      </c>
      <c r="J210" s="154"/>
      <c r="K210" s="23">
        <f>MONTH(CtasPagar[[#This Row],[Data Pagamento]])</f>
        <v>1</v>
      </c>
      <c r="L210" s="23">
        <f>YEAR(CtasPagar[[#This Row],[Data Pagamento]])</f>
        <v>1900</v>
      </c>
      <c r="M210" s="154"/>
      <c r="N2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>
      <c r="A211" s="154"/>
      <c r="B211" s="157"/>
      <c r="C211" s="162"/>
      <c r="D211" s="157"/>
      <c r="E211" s="157"/>
      <c r="F211" s="157"/>
      <c r="G211" s="158"/>
      <c r="H211" s="23">
        <f>MONTH(CtasPagar[[#This Row],[Data Vencimento]])</f>
        <v>1</v>
      </c>
      <c r="I211" s="23">
        <f>YEAR(CtasPagar[[#This Row],[Data Vencimento]])</f>
        <v>1900</v>
      </c>
      <c r="J211" s="154"/>
      <c r="K211" s="23">
        <f>MONTH(CtasPagar[[#This Row],[Data Pagamento]])</f>
        <v>1</v>
      </c>
      <c r="L211" s="23">
        <f>YEAR(CtasPagar[[#This Row],[Data Pagamento]])</f>
        <v>1900</v>
      </c>
      <c r="M211" s="154"/>
      <c r="N2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>
      <c r="A212" s="154"/>
      <c r="B212" s="157"/>
      <c r="C212" s="162"/>
      <c r="D212" s="157"/>
      <c r="E212" s="157"/>
      <c r="F212" s="157"/>
      <c r="G212" s="158"/>
      <c r="H212" s="23">
        <f>MONTH(CtasPagar[[#This Row],[Data Vencimento]])</f>
        <v>1</v>
      </c>
      <c r="I212" s="23">
        <f>YEAR(CtasPagar[[#This Row],[Data Vencimento]])</f>
        <v>1900</v>
      </c>
      <c r="J212" s="154"/>
      <c r="K212" s="23">
        <f>MONTH(CtasPagar[[#This Row],[Data Pagamento]])</f>
        <v>1</v>
      </c>
      <c r="L212" s="23">
        <f>YEAR(CtasPagar[[#This Row],[Data Pagamento]])</f>
        <v>1900</v>
      </c>
      <c r="M212" s="154"/>
      <c r="N2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>
      <c r="A213" s="154"/>
      <c r="B213" s="157"/>
      <c r="C213" s="162"/>
      <c r="D213" s="157"/>
      <c r="E213" s="157"/>
      <c r="F213" s="157"/>
      <c r="G213" s="158"/>
      <c r="H213" s="23">
        <f>MONTH(CtasPagar[[#This Row],[Data Vencimento]])</f>
        <v>1</v>
      </c>
      <c r="I213" s="23">
        <f>YEAR(CtasPagar[[#This Row],[Data Vencimento]])</f>
        <v>1900</v>
      </c>
      <c r="J213" s="154"/>
      <c r="K213" s="23">
        <f>MONTH(CtasPagar[[#This Row],[Data Pagamento]])</f>
        <v>1</v>
      </c>
      <c r="L213" s="23">
        <f>YEAR(CtasPagar[[#This Row],[Data Pagamento]])</f>
        <v>1900</v>
      </c>
      <c r="M213" s="154"/>
      <c r="N2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>
      <c r="A214" s="154"/>
      <c r="B214" s="157"/>
      <c r="C214" s="162"/>
      <c r="D214" s="157"/>
      <c r="E214" s="157"/>
      <c r="F214" s="157"/>
      <c r="G214" s="158"/>
      <c r="H214" s="23">
        <f>MONTH(CtasPagar[[#This Row],[Data Vencimento]])</f>
        <v>1</v>
      </c>
      <c r="I214" s="23">
        <f>YEAR(CtasPagar[[#This Row],[Data Vencimento]])</f>
        <v>1900</v>
      </c>
      <c r="J214" s="154"/>
      <c r="K214" s="23">
        <f>MONTH(CtasPagar[[#This Row],[Data Pagamento]])</f>
        <v>1</v>
      </c>
      <c r="L214" s="23">
        <f>YEAR(CtasPagar[[#This Row],[Data Pagamento]])</f>
        <v>1900</v>
      </c>
      <c r="M214" s="154"/>
      <c r="N2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>
      <c r="A215" s="154"/>
      <c r="B215" s="157"/>
      <c r="C215" s="162"/>
      <c r="D215" s="157"/>
      <c r="E215" s="157"/>
      <c r="F215" s="157"/>
      <c r="G215" s="158"/>
      <c r="H215" s="23">
        <f>MONTH(CtasPagar[[#This Row],[Data Vencimento]])</f>
        <v>1</v>
      </c>
      <c r="I215" s="23">
        <f>YEAR(CtasPagar[[#This Row],[Data Vencimento]])</f>
        <v>1900</v>
      </c>
      <c r="J215" s="154"/>
      <c r="K215" s="23">
        <f>MONTH(CtasPagar[[#This Row],[Data Pagamento]])</f>
        <v>1</v>
      </c>
      <c r="L215" s="23">
        <f>YEAR(CtasPagar[[#This Row],[Data Pagamento]])</f>
        <v>1900</v>
      </c>
      <c r="M215" s="154"/>
      <c r="N2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>
      <c r="A216" s="154"/>
      <c r="B216" s="157"/>
      <c r="C216" s="162"/>
      <c r="D216" s="157"/>
      <c r="E216" s="157"/>
      <c r="F216" s="157"/>
      <c r="G216" s="158"/>
      <c r="H216" s="23">
        <f>MONTH(CtasPagar[[#This Row],[Data Vencimento]])</f>
        <v>1</v>
      </c>
      <c r="I216" s="23">
        <f>YEAR(CtasPagar[[#This Row],[Data Vencimento]])</f>
        <v>1900</v>
      </c>
      <c r="J216" s="154"/>
      <c r="K216" s="23">
        <f>MONTH(CtasPagar[[#This Row],[Data Pagamento]])</f>
        <v>1</v>
      </c>
      <c r="L216" s="23">
        <f>YEAR(CtasPagar[[#This Row],[Data Pagamento]])</f>
        <v>1900</v>
      </c>
      <c r="M216" s="154"/>
      <c r="N2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>
      <c r="A217" s="154"/>
      <c r="B217" s="157"/>
      <c r="C217" s="162"/>
      <c r="D217" s="157"/>
      <c r="E217" s="157"/>
      <c r="F217" s="157"/>
      <c r="G217" s="158"/>
      <c r="H217" s="23">
        <f>MONTH(CtasPagar[[#This Row],[Data Vencimento]])</f>
        <v>1</v>
      </c>
      <c r="I217" s="23">
        <f>YEAR(CtasPagar[[#This Row],[Data Vencimento]])</f>
        <v>1900</v>
      </c>
      <c r="J217" s="154"/>
      <c r="K217" s="23">
        <f>MONTH(CtasPagar[[#This Row],[Data Pagamento]])</f>
        <v>1</v>
      </c>
      <c r="L217" s="23">
        <f>YEAR(CtasPagar[[#This Row],[Data Pagamento]])</f>
        <v>1900</v>
      </c>
      <c r="M217" s="154"/>
      <c r="N2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>
      <c r="A218" s="154"/>
      <c r="B218" s="157"/>
      <c r="C218" s="162"/>
      <c r="D218" s="157"/>
      <c r="E218" s="157"/>
      <c r="F218" s="157"/>
      <c r="G218" s="158"/>
      <c r="H218" s="23">
        <f>MONTH(CtasPagar[[#This Row],[Data Vencimento]])</f>
        <v>1</v>
      </c>
      <c r="I218" s="23">
        <f>YEAR(CtasPagar[[#This Row],[Data Vencimento]])</f>
        <v>1900</v>
      </c>
      <c r="J218" s="154"/>
      <c r="K218" s="23">
        <f>MONTH(CtasPagar[[#This Row],[Data Pagamento]])</f>
        <v>1</v>
      </c>
      <c r="L218" s="23">
        <f>YEAR(CtasPagar[[#This Row],[Data Pagamento]])</f>
        <v>1900</v>
      </c>
      <c r="M218" s="154"/>
      <c r="N2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>
      <c r="A219" s="154"/>
      <c r="B219" s="157"/>
      <c r="C219" s="162"/>
      <c r="D219" s="157"/>
      <c r="E219" s="157"/>
      <c r="F219" s="157"/>
      <c r="G219" s="158"/>
      <c r="H219" s="23">
        <f>MONTH(CtasPagar[[#This Row],[Data Vencimento]])</f>
        <v>1</v>
      </c>
      <c r="I219" s="23">
        <f>YEAR(CtasPagar[[#This Row],[Data Vencimento]])</f>
        <v>1900</v>
      </c>
      <c r="J219" s="154"/>
      <c r="K219" s="23">
        <f>MONTH(CtasPagar[[#This Row],[Data Pagamento]])</f>
        <v>1</v>
      </c>
      <c r="L219" s="23">
        <f>YEAR(CtasPagar[[#This Row],[Data Pagamento]])</f>
        <v>1900</v>
      </c>
      <c r="M219" s="154"/>
      <c r="N2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>
      <c r="A220" s="154"/>
      <c r="B220" s="157"/>
      <c r="C220" s="162"/>
      <c r="D220" s="157"/>
      <c r="E220" s="157"/>
      <c r="F220" s="157"/>
      <c r="G220" s="158"/>
      <c r="H220" s="23">
        <f>MONTH(CtasPagar[[#This Row],[Data Vencimento]])</f>
        <v>1</v>
      </c>
      <c r="I220" s="23">
        <f>YEAR(CtasPagar[[#This Row],[Data Vencimento]])</f>
        <v>1900</v>
      </c>
      <c r="J220" s="154"/>
      <c r="K220" s="23">
        <f>MONTH(CtasPagar[[#This Row],[Data Pagamento]])</f>
        <v>1</v>
      </c>
      <c r="L220" s="23">
        <f>YEAR(CtasPagar[[#This Row],[Data Pagamento]])</f>
        <v>1900</v>
      </c>
      <c r="M220" s="154"/>
      <c r="N2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>
      <c r="A221" s="154"/>
      <c r="B221" s="157"/>
      <c r="C221" s="162"/>
      <c r="D221" s="157"/>
      <c r="E221" s="157"/>
      <c r="F221" s="157"/>
      <c r="G221" s="158"/>
      <c r="H221" s="23">
        <f>MONTH(CtasPagar[[#This Row],[Data Vencimento]])</f>
        <v>1</v>
      </c>
      <c r="I221" s="23">
        <f>YEAR(CtasPagar[[#This Row],[Data Vencimento]])</f>
        <v>1900</v>
      </c>
      <c r="J221" s="154"/>
      <c r="K221" s="23">
        <f>MONTH(CtasPagar[[#This Row],[Data Pagamento]])</f>
        <v>1</v>
      </c>
      <c r="L221" s="23">
        <f>YEAR(CtasPagar[[#This Row],[Data Pagamento]])</f>
        <v>1900</v>
      </c>
      <c r="M221" s="154"/>
      <c r="N2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>
      <c r="A222" s="154"/>
      <c r="B222" s="157"/>
      <c r="C222" s="162"/>
      <c r="D222" s="157"/>
      <c r="E222" s="157"/>
      <c r="F222" s="157"/>
      <c r="G222" s="158"/>
      <c r="H222" s="23">
        <f>MONTH(CtasPagar[[#This Row],[Data Vencimento]])</f>
        <v>1</v>
      </c>
      <c r="I222" s="23">
        <f>YEAR(CtasPagar[[#This Row],[Data Vencimento]])</f>
        <v>1900</v>
      </c>
      <c r="J222" s="154"/>
      <c r="K222" s="23">
        <f>MONTH(CtasPagar[[#This Row],[Data Pagamento]])</f>
        <v>1</v>
      </c>
      <c r="L222" s="23">
        <f>YEAR(CtasPagar[[#This Row],[Data Pagamento]])</f>
        <v>1900</v>
      </c>
      <c r="M222" s="154"/>
      <c r="N2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>
      <c r="A223" s="154"/>
      <c r="B223" s="157"/>
      <c r="C223" s="162"/>
      <c r="D223" s="157"/>
      <c r="E223" s="157"/>
      <c r="F223" s="157"/>
      <c r="G223" s="158"/>
      <c r="H223" s="23">
        <f>MONTH(CtasPagar[[#This Row],[Data Vencimento]])</f>
        <v>1</v>
      </c>
      <c r="I223" s="23">
        <f>YEAR(CtasPagar[[#This Row],[Data Vencimento]])</f>
        <v>1900</v>
      </c>
      <c r="J223" s="154"/>
      <c r="K223" s="23">
        <f>MONTH(CtasPagar[[#This Row],[Data Pagamento]])</f>
        <v>1</v>
      </c>
      <c r="L223" s="23">
        <f>YEAR(CtasPagar[[#This Row],[Data Pagamento]])</f>
        <v>1900</v>
      </c>
      <c r="M223" s="154"/>
      <c r="N2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>
      <c r="A224" s="154"/>
      <c r="B224" s="157"/>
      <c r="C224" s="162"/>
      <c r="D224" s="157"/>
      <c r="E224" s="157"/>
      <c r="F224" s="157"/>
      <c r="G224" s="158"/>
      <c r="H224" s="23">
        <f>MONTH(CtasPagar[[#This Row],[Data Vencimento]])</f>
        <v>1</v>
      </c>
      <c r="I224" s="23">
        <f>YEAR(CtasPagar[[#This Row],[Data Vencimento]])</f>
        <v>1900</v>
      </c>
      <c r="J224" s="154"/>
      <c r="K224" s="23">
        <f>MONTH(CtasPagar[[#This Row],[Data Pagamento]])</f>
        <v>1</v>
      </c>
      <c r="L224" s="23">
        <f>YEAR(CtasPagar[[#This Row],[Data Pagamento]])</f>
        <v>1900</v>
      </c>
      <c r="M224" s="154"/>
      <c r="N2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>
      <c r="A225" s="154"/>
      <c r="B225" s="157"/>
      <c r="C225" s="162"/>
      <c r="D225" s="157"/>
      <c r="E225" s="157"/>
      <c r="F225" s="157"/>
      <c r="G225" s="158"/>
      <c r="H225" s="23">
        <f>MONTH(CtasPagar[[#This Row],[Data Vencimento]])</f>
        <v>1</v>
      </c>
      <c r="I225" s="23">
        <f>YEAR(CtasPagar[[#This Row],[Data Vencimento]])</f>
        <v>1900</v>
      </c>
      <c r="J225" s="154"/>
      <c r="K225" s="23">
        <f>MONTH(CtasPagar[[#This Row],[Data Pagamento]])</f>
        <v>1</v>
      </c>
      <c r="L225" s="23">
        <f>YEAR(CtasPagar[[#This Row],[Data Pagamento]])</f>
        <v>1900</v>
      </c>
      <c r="M225" s="154"/>
      <c r="N2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>
      <c r="A226" s="154"/>
      <c r="B226" s="157"/>
      <c r="C226" s="162"/>
      <c r="D226" s="157"/>
      <c r="E226" s="157"/>
      <c r="F226" s="157"/>
      <c r="G226" s="158"/>
      <c r="H226" s="23">
        <f>MONTH(CtasPagar[[#This Row],[Data Vencimento]])</f>
        <v>1</v>
      </c>
      <c r="I226" s="23">
        <f>YEAR(CtasPagar[[#This Row],[Data Vencimento]])</f>
        <v>1900</v>
      </c>
      <c r="J226" s="154"/>
      <c r="K226" s="23">
        <f>MONTH(CtasPagar[[#This Row],[Data Pagamento]])</f>
        <v>1</v>
      </c>
      <c r="L226" s="23">
        <f>YEAR(CtasPagar[[#This Row],[Data Pagamento]])</f>
        <v>1900</v>
      </c>
      <c r="M226" s="154"/>
      <c r="N2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>
      <c r="A227" s="154"/>
      <c r="B227" s="157"/>
      <c r="C227" s="162"/>
      <c r="D227" s="157"/>
      <c r="E227" s="157"/>
      <c r="F227" s="157"/>
      <c r="G227" s="158"/>
      <c r="H227" s="23">
        <f>MONTH(CtasPagar[[#This Row],[Data Vencimento]])</f>
        <v>1</v>
      </c>
      <c r="I227" s="23">
        <f>YEAR(CtasPagar[[#This Row],[Data Vencimento]])</f>
        <v>1900</v>
      </c>
      <c r="J227" s="154"/>
      <c r="K227" s="23">
        <f>MONTH(CtasPagar[[#This Row],[Data Pagamento]])</f>
        <v>1</v>
      </c>
      <c r="L227" s="23">
        <f>YEAR(CtasPagar[[#This Row],[Data Pagamento]])</f>
        <v>1900</v>
      </c>
      <c r="M227" s="154"/>
      <c r="N2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>
      <c r="A228" s="154"/>
      <c r="B228" s="157"/>
      <c r="C228" s="162"/>
      <c r="D228" s="157"/>
      <c r="E228" s="157"/>
      <c r="F228" s="157"/>
      <c r="G228" s="158"/>
      <c r="H228" s="23">
        <f>MONTH(CtasPagar[[#This Row],[Data Vencimento]])</f>
        <v>1</v>
      </c>
      <c r="I228" s="23">
        <f>YEAR(CtasPagar[[#This Row],[Data Vencimento]])</f>
        <v>1900</v>
      </c>
      <c r="J228" s="154"/>
      <c r="K228" s="23">
        <f>MONTH(CtasPagar[[#This Row],[Data Pagamento]])</f>
        <v>1</v>
      </c>
      <c r="L228" s="23">
        <f>YEAR(CtasPagar[[#This Row],[Data Pagamento]])</f>
        <v>1900</v>
      </c>
      <c r="M228" s="154"/>
      <c r="N2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>
      <c r="A229" s="154"/>
      <c r="B229" s="157"/>
      <c r="C229" s="162"/>
      <c r="D229" s="157"/>
      <c r="E229" s="157"/>
      <c r="F229" s="157"/>
      <c r="G229" s="158"/>
      <c r="H229" s="23">
        <f>MONTH(CtasPagar[[#This Row],[Data Vencimento]])</f>
        <v>1</v>
      </c>
      <c r="I229" s="23">
        <f>YEAR(CtasPagar[[#This Row],[Data Vencimento]])</f>
        <v>1900</v>
      </c>
      <c r="J229" s="154"/>
      <c r="K229" s="23">
        <f>MONTH(CtasPagar[[#This Row],[Data Pagamento]])</f>
        <v>1</v>
      </c>
      <c r="L229" s="23">
        <f>YEAR(CtasPagar[[#This Row],[Data Pagamento]])</f>
        <v>1900</v>
      </c>
      <c r="M229" s="154"/>
      <c r="N2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>
      <c r="A230" s="154"/>
      <c r="B230" s="157"/>
      <c r="C230" s="162"/>
      <c r="D230" s="157"/>
      <c r="E230" s="157"/>
      <c r="F230" s="157"/>
      <c r="G230" s="158"/>
      <c r="H230" s="23">
        <f>MONTH(CtasPagar[[#This Row],[Data Vencimento]])</f>
        <v>1</v>
      </c>
      <c r="I230" s="23">
        <f>YEAR(CtasPagar[[#This Row],[Data Vencimento]])</f>
        <v>1900</v>
      </c>
      <c r="J230" s="154"/>
      <c r="K230" s="23">
        <f>MONTH(CtasPagar[[#This Row],[Data Pagamento]])</f>
        <v>1</v>
      </c>
      <c r="L230" s="23">
        <f>YEAR(CtasPagar[[#This Row],[Data Pagamento]])</f>
        <v>1900</v>
      </c>
      <c r="M230" s="154"/>
      <c r="N2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>
      <c r="A231" s="154"/>
      <c r="B231" s="157"/>
      <c r="C231" s="162"/>
      <c r="D231" s="157"/>
      <c r="E231" s="157"/>
      <c r="F231" s="157"/>
      <c r="G231" s="158"/>
      <c r="H231" s="23">
        <f>MONTH(CtasPagar[[#This Row],[Data Vencimento]])</f>
        <v>1</v>
      </c>
      <c r="I231" s="23">
        <f>YEAR(CtasPagar[[#This Row],[Data Vencimento]])</f>
        <v>1900</v>
      </c>
      <c r="J231" s="154"/>
      <c r="K231" s="23">
        <f>MONTH(CtasPagar[[#This Row],[Data Pagamento]])</f>
        <v>1</v>
      </c>
      <c r="L231" s="23">
        <f>YEAR(CtasPagar[[#This Row],[Data Pagamento]])</f>
        <v>1900</v>
      </c>
      <c r="M231" s="154"/>
      <c r="N2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>
      <c r="A232" s="154"/>
      <c r="B232" s="157"/>
      <c r="C232" s="162"/>
      <c r="D232" s="157"/>
      <c r="E232" s="157"/>
      <c r="F232" s="157"/>
      <c r="G232" s="158"/>
      <c r="H232" s="23">
        <f>MONTH(CtasPagar[[#This Row],[Data Vencimento]])</f>
        <v>1</v>
      </c>
      <c r="I232" s="23">
        <f>YEAR(CtasPagar[[#This Row],[Data Vencimento]])</f>
        <v>1900</v>
      </c>
      <c r="J232" s="154"/>
      <c r="K232" s="23">
        <f>MONTH(CtasPagar[[#This Row],[Data Pagamento]])</f>
        <v>1</v>
      </c>
      <c r="L232" s="23">
        <f>YEAR(CtasPagar[[#This Row],[Data Pagamento]])</f>
        <v>1900</v>
      </c>
      <c r="M232" s="154"/>
      <c r="N2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>
      <c r="A233" s="154"/>
      <c r="B233" s="157"/>
      <c r="C233" s="162"/>
      <c r="D233" s="157"/>
      <c r="E233" s="157"/>
      <c r="F233" s="157"/>
      <c r="G233" s="158"/>
      <c r="H233" s="23">
        <f>MONTH(CtasPagar[[#This Row],[Data Vencimento]])</f>
        <v>1</v>
      </c>
      <c r="I233" s="23">
        <f>YEAR(CtasPagar[[#This Row],[Data Vencimento]])</f>
        <v>1900</v>
      </c>
      <c r="J233" s="154"/>
      <c r="K233" s="23">
        <f>MONTH(CtasPagar[[#This Row],[Data Pagamento]])</f>
        <v>1</v>
      </c>
      <c r="L233" s="23">
        <f>YEAR(CtasPagar[[#This Row],[Data Pagamento]])</f>
        <v>1900</v>
      </c>
      <c r="M233" s="154"/>
      <c r="N2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>
      <c r="A234" s="154"/>
      <c r="B234" s="157"/>
      <c r="C234" s="162"/>
      <c r="D234" s="157"/>
      <c r="E234" s="157"/>
      <c r="F234" s="157"/>
      <c r="G234" s="158"/>
      <c r="H234" s="23">
        <f>MONTH(CtasPagar[[#This Row],[Data Vencimento]])</f>
        <v>1</v>
      </c>
      <c r="I234" s="23">
        <f>YEAR(CtasPagar[[#This Row],[Data Vencimento]])</f>
        <v>1900</v>
      </c>
      <c r="J234" s="154"/>
      <c r="K234" s="23">
        <f>MONTH(CtasPagar[[#This Row],[Data Pagamento]])</f>
        <v>1</v>
      </c>
      <c r="L234" s="23">
        <f>YEAR(CtasPagar[[#This Row],[Data Pagamento]])</f>
        <v>1900</v>
      </c>
      <c r="M234" s="154"/>
      <c r="N2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>
      <c r="A235" s="154"/>
      <c r="B235" s="157"/>
      <c r="C235" s="162"/>
      <c r="D235" s="157"/>
      <c r="E235" s="157"/>
      <c r="F235" s="157"/>
      <c r="G235" s="158"/>
      <c r="H235" s="23">
        <f>MONTH(CtasPagar[[#This Row],[Data Vencimento]])</f>
        <v>1</v>
      </c>
      <c r="I235" s="23">
        <f>YEAR(CtasPagar[[#This Row],[Data Vencimento]])</f>
        <v>1900</v>
      </c>
      <c r="J235" s="154"/>
      <c r="K235" s="23">
        <f>MONTH(CtasPagar[[#This Row],[Data Pagamento]])</f>
        <v>1</v>
      </c>
      <c r="L235" s="23">
        <f>YEAR(CtasPagar[[#This Row],[Data Pagamento]])</f>
        <v>1900</v>
      </c>
      <c r="M235" s="154"/>
      <c r="N2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>
      <c r="A236" s="154"/>
      <c r="B236" s="157"/>
      <c r="C236" s="162"/>
      <c r="D236" s="157"/>
      <c r="E236" s="157"/>
      <c r="F236" s="157"/>
      <c r="G236" s="158"/>
      <c r="H236" s="23">
        <f>MONTH(CtasPagar[[#This Row],[Data Vencimento]])</f>
        <v>1</v>
      </c>
      <c r="I236" s="23">
        <f>YEAR(CtasPagar[[#This Row],[Data Vencimento]])</f>
        <v>1900</v>
      </c>
      <c r="J236" s="154"/>
      <c r="K236" s="23">
        <f>MONTH(CtasPagar[[#This Row],[Data Pagamento]])</f>
        <v>1</v>
      </c>
      <c r="L236" s="23">
        <f>YEAR(CtasPagar[[#This Row],[Data Pagamento]])</f>
        <v>1900</v>
      </c>
      <c r="M236" s="154"/>
      <c r="N2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>
      <c r="A237" s="154"/>
      <c r="B237" s="157"/>
      <c r="C237" s="162"/>
      <c r="D237" s="157"/>
      <c r="E237" s="157"/>
      <c r="F237" s="157"/>
      <c r="G237" s="158"/>
      <c r="H237" s="23">
        <f>MONTH(CtasPagar[[#This Row],[Data Vencimento]])</f>
        <v>1</v>
      </c>
      <c r="I237" s="23">
        <f>YEAR(CtasPagar[[#This Row],[Data Vencimento]])</f>
        <v>1900</v>
      </c>
      <c r="J237" s="154"/>
      <c r="K237" s="23">
        <f>MONTH(CtasPagar[[#This Row],[Data Pagamento]])</f>
        <v>1</v>
      </c>
      <c r="L237" s="23">
        <f>YEAR(CtasPagar[[#This Row],[Data Pagamento]])</f>
        <v>1900</v>
      </c>
      <c r="M237" s="154"/>
      <c r="N2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>
      <c r="A238" s="154"/>
      <c r="B238" s="157"/>
      <c r="C238" s="162"/>
      <c r="D238" s="157"/>
      <c r="E238" s="157"/>
      <c r="F238" s="157"/>
      <c r="G238" s="158"/>
      <c r="H238" s="23">
        <f>MONTH(CtasPagar[[#This Row],[Data Vencimento]])</f>
        <v>1</v>
      </c>
      <c r="I238" s="23">
        <f>YEAR(CtasPagar[[#This Row],[Data Vencimento]])</f>
        <v>1900</v>
      </c>
      <c r="J238" s="154"/>
      <c r="K238" s="23">
        <f>MONTH(CtasPagar[[#This Row],[Data Pagamento]])</f>
        <v>1</v>
      </c>
      <c r="L238" s="23">
        <f>YEAR(CtasPagar[[#This Row],[Data Pagamento]])</f>
        <v>1900</v>
      </c>
      <c r="M238" s="154"/>
      <c r="N2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>
      <c r="A239" s="154"/>
      <c r="B239" s="157"/>
      <c r="C239" s="162"/>
      <c r="D239" s="157"/>
      <c r="E239" s="157"/>
      <c r="F239" s="157"/>
      <c r="G239" s="158"/>
      <c r="H239" s="23">
        <f>MONTH(CtasPagar[[#This Row],[Data Vencimento]])</f>
        <v>1</v>
      </c>
      <c r="I239" s="23">
        <f>YEAR(CtasPagar[[#This Row],[Data Vencimento]])</f>
        <v>1900</v>
      </c>
      <c r="J239" s="154"/>
      <c r="K239" s="23">
        <f>MONTH(CtasPagar[[#This Row],[Data Pagamento]])</f>
        <v>1</v>
      </c>
      <c r="L239" s="23">
        <f>YEAR(CtasPagar[[#This Row],[Data Pagamento]])</f>
        <v>1900</v>
      </c>
      <c r="M239" s="154"/>
      <c r="N2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>
      <c r="A240" s="154"/>
      <c r="B240" s="157"/>
      <c r="C240" s="162"/>
      <c r="D240" s="157"/>
      <c r="E240" s="157"/>
      <c r="F240" s="157"/>
      <c r="G240" s="158"/>
      <c r="H240" s="23">
        <f>MONTH(CtasPagar[[#This Row],[Data Vencimento]])</f>
        <v>1</v>
      </c>
      <c r="I240" s="23">
        <f>YEAR(CtasPagar[[#This Row],[Data Vencimento]])</f>
        <v>1900</v>
      </c>
      <c r="J240" s="154"/>
      <c r="K240" s="23">
        <f>MONTH(CtasPagar[[#This Row],[Data Pagamento]])</f>
        <v>1</v>
      </c>
      <c r="L240" s="23">
        <f>YEAR(CtasPagar[[#This Row],[Data Pagamento]])</f>
        <v>1900</v>
      </c>
      <c r="M240" s="154"/>
      <c r="N2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>
      <c r="A241" s="154"/>
      <c r="B241" s="157"/>
      <c r="C241" s="162"/>
      <c r="D241" s="157"/>
      <c r="E241" s="157"/>
      <c r="F241" s="157"/>
      <c r="G241" s="158"/>
      <c r="H241" s="23">
        <f>MONTH(CtasPagar[[#This Row],[Data Vencimento]])</f>
        <v>1</v>
      </c>
      <c r="I241" s="23">
        <f>YEAR(CtasPagar[[#This Row],[Data Vencimento]])</f>
        <v>1900</v>
      </c>
      <c r="J241" s="154"/>
      <c r="K241" s="23">
        <f>MONTH(CtasPagar[[#This Row],[Data Pagamento]])</f>
        <v>1</v>
      </c>
      <c r="L241" s="23">
        <f>YEAR(CtasPagar[[#This Row],[Data Pagamento]])</f>
        <v>1900</v>
      </c>
      <c r="M241" s="154"/>
      <c r="N2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>
      <c r="A242" s="154"/>
      <c r="B242" s="157"/>
      <c r="C242" s="162"/>
      <c r="D242" s="157"/>
      <c r="E242" s="157"/>
      <c r="F242" s="157"/>
      <c r="G242" s="158"/>
      <c r="H242" s="23">
        <f>MONTH(CtasPagar[[#This Row],[Data Vencimento]])</f>
        <v>1</v>
      </c>
      <c r="I242" s="23">
        <f>YEAR(CtasPagar[[#This Row],[Data Vencimento]])</f>
        <v>1900</v>
      </c>
      <c r="J242" s="154"/>
      <c r="K242" s="23">
        <f>MONTH(CtasPagar[[#This Row],[Data Pagamento]])</f>
        <v>1</v>
      </c>
      <c r="L242" s="23">
        <f>YEAR(CtasPagar[[#This Row],[Data Pagamento]])</f>
        <v>1900</v>
      </c>
      <c r="M242" s="154"/>
      <c r="N2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>
      <c r="A243" s="154"/>
      <c r="B243" s="157"/>
      <c r="C243" s="162"/>
      <c r="D243" s="157"/>
      <c r="E243" s="157"/>
      <c r="F243" s="157"/>
      <c r="G243" s="158"/>
      <c r="H243" s="23">
        <f>MONTH(CtasPagar[[#This Row],[Data Vencimento]])</f>
        <v>1</v>
      </c>
      <c r="I243" s="23">
        <f>YEAR(CtasPagar[[#This Row],[Data Vencimento]])</f>
        <v>1900</v>
      </c>
      <c r="J243" s="154"/>
      <c r="K243" s="23">
        <f>MONTH(CtasPagar[[#This Row],[Data Pagamento]])</f>
        <v>1</v>
      </c>
      <c r="L243" s="23">
        <f>YEAR(CtasPagar[[#This Row],[Data Pagamento]])</f>
        <v>1900</v>
      </c>
      <c r="M243" s="154"/>
      <c r="N2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>
      <c r="A244" s="154"/>
      <c r="B244" s="157"/>
      <c r="C244" s="162"/>
      <c r="D244" s="157"/>
      <c r="E244" s="157"/>
      <c r="F244" s="157"/>
      <c r="G244" s="158"/>
      <c r="H244" s="23">
        <f>MONTH(CtasPagar[[#This Row],[Data Vencimento]])</f>
        <v>1</v>
      </c>
      <c r="I244" s="23">
        <f>YEAR(CtasPagar[[#This Row],[Data Vencimento]])</f>
        <v>1900</v>
      </c>
      <c r="J244" s="154"/>
      <c r="K244" s="23">
        <f>MONTH(CtasPagar[[#This Row],[Data Pagamento]])</f>
        <v>1</v>
      </c>
      <c r="L244" s="23">
        <f>YEAR(CtasPagar[[#This Row],[Data Pagamento]])</f>
        <v>1900</v>
      </c>
      <c r="M244" s="154"/>
      <c r="N2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>
      <c r="A245" s="154"/>
      <c r="B245" s="157"/>
      <c r="C245" s="162"/>
      <c r="D245" s="157"/>
      <c r="E245" s="157"/>
      <c r="F245" s="157"/>
      <c r="G245" s="158"/>
      <c r="H245" s="23">
        <f>MONTH(CtasPagar[[#This Row],[Data Vencimento]])</f>
        <v>1</v>
      </c>
      <c r="I245" s="23">
        <f>YEAR(CtasPagar[[#This Row],[Data Vencimento]])</f>
        <v>1900</v>
      </c>
      <c r="J245" s="154"/>
      <c r="K245" s="23">
        <f>MONTH(CtasPagar[[#This Row],[Data Pagamento]])</f>
        <v>1</v>
      </c>
      <c r="L245" s="23">
        <f>YEAR(CtasPagar[[#This Row],[Data Pagamento]])</f>
        <v>1900</v>
      </c>
      <c r="M245" s="154"/>
      <c r="N2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>
      <c r="A246" s="154"/>
      <c r="B246" s="157"/>
      <c r="C246" s="162"/>
      <c r="D246" s="157"/>
      <c r="E246" s="157"/>
      <c r="F246" s="157"/>
      <c r="G246" s="158"/>
      <c r="H246" s="23">
        <f>MONTH(CtasPagar[[#This Row],[Data Vencimento]])</f>
        <v>1</v>
      </c>
      <c r="I246" s="23">
        <f>YEAR(CtasPagar[[#This Row],[Data Vencimento]])</f>
        <v>1900</v>
      </c>
      <c r="J246" s="154"/>
      <c r="K246" s="23">
        <f>MONTH(CtasPagar[[#This Row],[Data Pagamento]])</f>
        <v>1</v>
      </c>
      <c r="L246" s="23">
        <f>YEAR(CtasPagar[[#This Row],[Data Pagamento]])</f>
        <v>1900</v>
      </c>
      <c r="M246" s="154"/>
      <c r="N2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>
      <c r="A247" s="154"/>
      <c r="B247" s="157"/>
      <c r="C247" s="162"/>
      <c r="D247" s="157"/>
      <c r="E247" s="157"/>
      <c r="F247" s="157"/>
      <c r="G247" s="158"/>
      <c r="H247" s="23">
        <f>MONTH(CtasPagar[[#This Row],[Data Vencimento]])</f>
        <v>1</v>
      </c>
      <c r="I247" s="23">
        <f>YEAR(CtasPagar[[#This Row],[Data Vencimento]])</f>
        <v>1900</v>
      </c>
      <c r="J247" s="154"/>
      <c r="K247" s="23">
        <f>MONTH(CtasPagar[[#This Row],[Data Pagamento]])</f>
        <v>1</v>
      </c>
      <c r="L247" s="23">
        <f>YEAR(CtasPagar[[#This Row],[Data Pagamento]])</f>
        <v>1900</v>
      </c>
      <c r="M247" s="154"/>
      <c r="N2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>
      <c r="A248" s="154"/>
      <c r="B248" s="157"/>
      <c r="C248" s="162"/>
      <c r="D248" s="157"/>
      <c r="E248" s="157"/>
      <c r="F248" s="157"/>
      <c r="G248" s="158"/>
      <c r="H248" s="23">
        <f>MONTH(CtasPagar[[#This Row],[Data Vencimento]])</f>
        <v>1</v>
      </c>
      <c r="I248" s="23">
        <f>YEAR(CtasPagar[[#This Row],[Data Vencimento]])</f>
        <v>1900</v>
      </c>
      <c r="J248" s="154"/>
      <c r="K248" s="23">
        <f>MONTH(CtasPagar[[#This Row],[Data Pagamento]])</f>
        <v>1</v>
      </c>
      <c r="L248" s="23">
        <f>YEAR(CtasPagar[[#This Row],[Data Pagamento]])</f>
        <v>1900</v>
      </c>
      <c r="M248" s="154"/>
      <c r="N2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>
      <c r="A249" s="154"/>
      <c r="B249" s="157"/>
      <c r="C249" s="162"/>
      <c r="D249" s="157"/>
      <c r="E249" s="157"/>
      <c r="F249" s="157"/>
      <c r="G249" s="158"/>
      <c r="H249" s="23">
        <f>MONTH(CtasPagar[[#This Row],[Data Vencimento]])</f>
        <v>1</v>
      </c>
      <c r="I249" s="23">
        <f>YEAR(CtasPagar[[#This Row],[Data Vencimento]])</f>
        <v>1900</v>
      </c>
      <c r="J249" s="154"/>
      <c r="K249" s="23">
        <f>MONTH(CtasPagar[[#This Row],[Data Pagamento]])</f>
        <v>1</v>
      </c>
      <c r="L249" s="23">
        <f>YEAR(CtasPagar[[#This Row],[Data Pagamento]])</f>
        <v>1900</v>
      </c>
      <c r="M249" s="154"/>
      <c r="N2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>
      <c r="A250" s="154"/>
      <c r="B250" s="157"/>
      <c r="C250" s="162"/>
      <c r="D250" s="157"/>
      <c r="E250" s="157"/>
      <c r="F250" s="157"/>
      <c r="G250" s="158"/>
      <c r="H250" s="23">
        <f>MONTH(CtasPagar[[#This Row],[Data Vencimento]])</f>
        <v>1</v>
      </c>
      <c r="I250" s="23">
        <f>YEAR(CtasPagar[[#This Row],[Data Vencimento]])</f>
        <v>1900</v>
      </c>
      <c r="J250" s="154"/>
      <c r="K250" s="23">
        <f>MONTH(CtasPagar[[#This Row],[Data Pagamento]])</f>
        <v>1</v>
      </c>
      <c r="L250" s="23">
        <f>YEAR(CtasPagar[[#This Row],[Data Pagamento]])</f>
        <v>1900</v>
      </c>
      <c r="M250" s="154"/>
      <c r="N2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>
      <c r="A251" s="154"/>
      <c r="B251" s="157"/>
      <c r="C251" s="162"/>
      <c r="D251" s="157"/>
      <c r="E251" s="157"/>
      <c r="F251" s="157"/>
      <c r="G251" s="158"/>
      <c r="H251" s="23">
        <f>MONTH(CtasPagar[[#This Row],[Data Vencimento]])</f>
        <v>1</v>
      </c>
      <c r="I251" s="23">
        <f>YEAR(CtasPagar[[#This Row],[Data Vencimento]])</f>
        <v>1900</v>
      </c>
      <c r="J251" s="154"/>
      <c r="K251" s="23">
        <f>MONTH(CtasPagar[[#This Row],[Data Pagamento]])</f>
        <v>1</v>
      </c>
      <c r="L251" s="23">
        <f>YEAR(CtasPagar[[#This Row],[Data Pagamento]])</f>
        <v>1900</v>
      </c>
      <c r="M251" s="154"/>
      <c r="N2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>
      <c r="A252" s="154"/>
      <c r="B252" s="157"/>
      <c r="C252" s="162"/>
      <c r="D252" s="157"/>
      <c r="E252" s="157"/>
      <c r="F252" s="157"/>
      <c r="G252" s="158"/>
      <c r="H252" s="23">
        <f>MONTH(CtasPagar[[#This Row],[Data Vencimento]])</f>
        <v>1</v>
      </c>
      <c r="I252" s="23">
        <f>YEAR(CtasPagar[[#This Row],[Data Vencimento]])</f>
        <v>1900</v>
      </c>
      <c r="J252" s="154"/>
      <c r="K252" s="23">
        <f>MONTH(CtasPagar[[#This Row],[Data Pagamento]])</f>
        <v>1</v>
      </c>
      <c r="L252" s="23">
        <f>YEAR(CtasPagar[[#This Row],[Data Pagamento]])</f>
        <v>1900</v>
      </c>
      <c r="M252" s="154"/>
      <c r="N2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>
      <c r="A253" s="154"/>
      <c r="B253" s="157"/>
      <c r="C253" s="162"/>
      <c r="D253" s="157"/>
      <c r="E253" s="157"/>
      <c r="F253" s="157"/>
      <c r="G253" s="158"/>
      <c r="H253" s="23">
        <f>MONTH(CtasPagar[[#This Row],[Data Vencimento]])</f>
        <v>1</v>
      </c>
      <c r="I253" s="23">
        <f>YEAR(CtasPagar[[#This Row],[Data Vencimento]])</f>
        <v>1900</v>
      </c>
      <c r="J253" s="154"/>
      <c r="K253" s="23">
        <f>MONTH(CtasPagar[[#This Row],[Data Pagamento]])</f>
        <v>1</v>
      </c>
      <c r="L253" s="23">
        <f>YEAR(CtasPagar[[#This Row],[Data Pagamento]])</f>
        <v>1900</v>
      </c>
      <c r="M253" s="154"/>
      <c r="N2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>
      <c r="A254" s="154"/>
      <c r="B254" s="157"/>
      <c r="C254" s="162"/>
      <c r="D254" s="157"/>
      <c r="E254" s="157"/>
      <c r="F254" s="157"/>
      <c r="G254" s="158"/>
      <c r="H254" s="23">
        <f>MONTH(CtasPagar[[#This Row],[Data Vencimento]])</f>
        <v>1</v>
      </c>
      <c r="I254" s="23">
        <f>YEAR(CtasPagar[[#This Row],[Data Vencimento]])</f>
        <v>1900</v>
      </c>
      <c r="J254" s="154"/>
      <c r="K254" s="23">
        <f>MONTH(CtasPagar[[#This Row],[Data Pagamento]])</f>
        <v>1</v>
      </c>
      <c r="L254" s="23">
        <f>YEAR(CtasPagar[[#This Row],[Data Pagamento]])</f>
        <v>1900</v>
      </c>
      <c r="M254" s="154"/>
      <c r="N2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>
      <c r="A255" s="154"/>
      <c r="B255" s="157"/>
      <c r="C255" s="162"/>
      <c r="D255" s="157"/>
      <c r="E255" s="157"/>
      <c r="F255" s="157"/>
      <c r="G255" s="158"/>
      <c r="H255" s="23">
        <f>MONTH(CtasPagar[[#This Row],[Data Vencimento]])</f>
        <v>1</v>
      </c>
      <c r="I255" s="23">
        <f>YEAR(CtasPagar[[#This Row],[Data Vencimento]])</f>
        <v>1900</v>
      </c>
      <c r="J255" s="154"/>
      <c r="K255" s="23">
        <f>MONTH(CtasPagar[[#This Row],[Data Pagamento]])</f>
        <v>1</v>
      </c>
      <c r="L255" s="23">
        <f>YEAR(CtasPagar[[#This Row],[Data Pagamento]])</f>
        <v>1900</v>
      </c>
      <c r="M255" s="154"/>
      <c r="N2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>
      <c r="A256" s="154"/>
      <c r="B256" s="157"/>
      <c r="C256" s="162"/>
      <c r="D256" s="157"/>
      <c r="E256" s="157"/>
      <c r="F256" s="157"/>
      <c r="G256" s="158"/>
      <c r="H256" s="23">
        <f>MONTH(CtasPagar[[#This Row],[Data Vencimento]])</f>
        <v>1</v>
      </c>
      <c r="I256" s="23">
        <f>YEAR(CtasPagar[[#This Row],[Data Vencimento]])</f>
        <v>1900</v>
      </c>
      <c r="J256" s="154"/>
      <c r="K256" s="23">
        <f>MONTH(CtasPagar[[#This Row],[Data Pagamento]])</f>
        <v>1</v>
      </c>
      <c r="L256" s="23">
        <f>YEAR(CtasPagar[[#This Row],[Data Pagamento]])</f>
        <v>1900</v>
      </c>
      <c r="M256" s="154"/>
      <c r="N2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>
      <c r="A257" s="154"/>
      <c r="B257" s="157"/>
      <c r="C257" s="162"/>
      <c r="D257" s="157"/>
      <c r="E257" s="157"/>
      <c r="F257" s="157"/>
      <c r="G257" s="158"/>
      <c r="H257" s="23">
        <f>MONTH(CtasPagar[[#This Row],[Data Vencimento]])</f>
        <v>1</v>
      </c>
      <c r="I257" s="23">
        <f>YEAR(CtasPagar[[#This Row],[Data Vencimento]])</f>
        <v>1900</v>
      </c>
      <c r="J257" s="154"/>
      <c r="K257" s="23">
        <f>MONTH(CtasPagar[[#This Row],[Data Pagamento]])</f>
        <v>1</v>
      </c>
      <c r="L257" s="23">
        <f>YEAR(CtasPagar[[#This Row],[Data Pagamento]])</f>
        <v>1900</v>
      </c>
      <c r="M257" s="154"/>
      <c r="N2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>
      <c r="A258" s="154"/>
      <c r="B258" s="157"/>
      <c r="C258" s="162"/>
      <c r="D258" s="157"/>
      <c r="E258" s="157"/>
      <c r="F258" s="157"/>
      <c r="G258" s="158"/>
      <c r="H258" s="23">
        <f>MONTH(CtasPagar[[#This Row],[Data Vencimento]])</f>
        <v>1</v>
      </c>
      <c r="I258" s="23">
        <f>YEAR(CtasPagar[[#This Row],[Data Vencimento]])</f>
        <v>1900</v>
      </c>
      <c r="J258" s="154"/>
      <c r="K258" s="23">
        <f>MONTH(CtasPagar[[#This Row],[Data Pagamento]])</f>
        <v>1</v>
      </c>
      <c r="L258" s="23">
        <f>YEAR(CtasPagar[[#This Row],[Data Pagamento]])</f>
        <v>1900</v>
      </c>
      <c r="M258" s="154"/>
      <c r="N2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>
      <c r="A259" s="154"/>
      <c r="B259" s="157"/>
      <c r="C259" s="162"/>
      <c r="D259" s="157"/>
      <c r="E259" s="157"/>
      <c r="F259" s="157"/>
      <c r="G259" s="158"/>
      <c r="H259" s="23">
        <f>MONTH(CtasPagar[[#This Row],[Data Vencimento]])</f>
        <v>1</v>
      </c>
      <c r="I259" s="23">
        <f>YEAR(CtasPagar[[#This Row],[Data Vencimento]])</f>
        <v>1900</v>
      </c>
      <c r="J259" s="154"/>
      <c r="K259" s="23">
        <f>MONTH(CtasPagar[[#This Row],[Data Pagamento]])</f>
        <v>1</v>
      </c>
      <c r="L259" s="23">
        <f>YEAR(CtasPagar[[#This Row],[Data Pagamento]])</f>
        <v>1900</v>
      </c>
      <c r="M259" s="154"/>
      <c r="N2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>
      <c r="A260" s="154"/>
      <c r="B260" s="157"/>
      <c r="C260" s="162"/>
      <c r="D260" s="157"/>
      <c r="E260" s="157"/>
      <c r="F260" s="157"/>
      <c r="G260" s="158"/>
      <c r="H260" s="23">
        <f>MONTH(CtasPagar[[#This Row],[Data Vencimento]])</f>
        <v>1</v>
      </c>
      <c r="I260" s="23">
        <f>YEAR(CtasPagar[[#This Row],[Data Vencimento]])</f>
        <v>1900</v>
      </c>
      <c r="J260" s="154"/>
      <c r="K260" s="23">
        <f>MONTH(CtasPagar[[#This Row],[Data Pagamento]])</f>
        <v>1</v>
      </c>
      <c r="L260" s="23">
        <f>YEAR(CtasPagar[[#This Row],[Data Pagamento]])</f>
        <v>1900</v>
      </c>
      <c r="M260" s="154"/>
      <c r="N2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>
      <c r="A261" s="154"/>
      <c r="B261" s="157"/>
      <c r="C261" s="162"/>
      <c r="D261" s="157"/>
      <c r="E261" s="157"/>
      <c r="F261" s="157"/>
      <c r="G261" s="158"/>
      <c r="H261" s="23">
        <f>MONTH(CtasPagar[[#This Row],[Data Vencimento]])</f>
        <v>1</v>
      </c>
      <c r="I261" s="23">
        <f>YEAR(CtasPagar[[#This Row],[Data Vencimento]])</f>
        <v>1900</v>
      </c>
      <c r="J261" s="154"/>
      <c r="K261" s="23">
        <f>MONTH(CtasPagar[[#This Row],[Data Pagamento]])</f>
        <v>1</v>
      </c>
      <c r="L261" s="23">
        <f>YEAR(CtasPagar[[#This Row],[Data Pagamento]])</f>
        <v>1900</v>
      </c>
      <c r="M261" s="154"/>
      <c r="N2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>
      <c r="A262" s="154"/>
      <c r="B262" s="157"/>
      <c r="C262" s="162"/>
      <c r="D262" s="157"/>
      <c r="E262" s="157"/>
      <c r="F262" s="157"/>
      <c r="G262" s="158"/>
      <c r="H262" s="23">
        <f>MONTH(CtasPagar[[#This Row],[Data Vencimento]])</f>
        <v>1</v>
      </c>
      <c r="I262" s="23">
        <f>YEAR(CtasPagar[[#This Row],[Data Vencimento]])</f>
        <v>1900</v>
      </c>
      <c r="J262" s="154"/>
      <c r="K262" s="23">
        <f>MONTH(CtasPagar[[#This Row],[Data Pagamento]])</f>
        <v>1</v>
      </c>
      <c r="L262" s="23">
        <f>YEAR(CtasPagar[[#This Row],[Data Pagamento]])</f>
        <v>1900</v>
      </c>
      <c r="M262" s="154"/>
      <c r="N2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>
      <c r="A263" s="154"/>
      <c r="B263" s="157"/>
      <c r="C263" s="162"/>
      <c r="D263" s="157"/>
      <c r="E263" s="157"/>
      <c r="F263" s="157"/>
      <c r="G263" s="158"/>
      <c r="H263" s="23">
        <f>MONTH(CtasPagar[[#This Row],[Data Vencimento]])</f>
        <v>1</v>
      </c>
      <c r="I263" s="23">
        <f>YEAR(CtasPagar[[#This Row],[Data Vencimento]])</f>
        <v>1900</v>
      </c>
      <c r="J263" s="154"/>
      <c r="K263" s="23">
        <f>MONTH(CtasPagar[[#This Row],[Data Pagamento]])</f>
        <v>1</v>
      </c>
      <c r="L263" s="23">
        <f>YEAR(CtasPagar[[#This Row],[Data Pagamento]])</f>
        <v>1900</v>
      </c>
      <c r="M263" s="154"/>
      <c r="N2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>
      <c r="A264" s="154"/>
      <c r="B264" s="157"/>
      <c r="C264" s="162"/>
      <c r="D264" s="157"/>
      <c r="E264" s="157"/>
      <c r="F264" s="157"/>
      <c r="G264" s="158"/>
      <c r="H264" s="23">
        <f>MONTH(CtasPagar[[#This Row],[Data Vencimento]])</f>
        <v>1</v>
      </c>
      <c r="I264" s="23">
        <f>YEAR(CtasPagar[[#This Row],[Data Vencimento]])</f>
        <v>1900</v>
      </c>
      <c r="J264" s="154"/>
      <c r="K264" s="23">
        <f>MONTH(CtasPagar[[#This Row],[Data Pagamento]])</f>
        <v>1</v>
      </c>
      <c r="L264" s="23">
        <f>YEAR(CtasPagar[[#This Row],[Data Pagamento]])</f>
        <v>1900</v>
      </c>
      <c r="M264" s="154"/>
      <c r="N2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>
      <c r="A265" s="154"/>
      <c r="B265" s="157"/>
      <c r="C265" s="162"/>
      <c r="D265" s="157"/>
      <c r="E265" s="157"/>
      <c r="F265" s="157"/>
      <c r="G265" s="158"/>
      <c r="H265" s="23">
        <f>MONTH(CtasPagar[[#This Row],[Data Vencimento]])</f>
        <v>1</v>
      </c>
      <c r="I265" s="23">
        <f>YEAR(CtasPagar[[#This Row],[Data Vencimento]])</f>
        <v>1900</v>
      </c>
      <c r="J265" s="154"/>
      <c r="K265" s="23">
        <f>MONTH(CtasPagar[[#This Row],[Data Pagamento]])</f>
        <v>1</v>
      </c>
      <c r="L265" s="23">
        <f>YEAR(CtasPagar[[#This Row],[Data Pagamento]])</f>
        <v>1900</v>
      </c>
      <c r="M265" s="154"/>
      <c r="N2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>
      <c r="A266" s="154"/>
      <c r="B266" s="157"/>
      <c r="C266" s="162"/>
      <c r="D266" s="157"/>
      <c r="E266" s="157"/>
      <c r="F266" s="157"/>
      <c r="G266" s="158"/>
      <c r="H266" s="23">
        <f>MONTH(CtasPagar[[#This Row],[Data Vencimento]])</f>
        <v>1</v>
      </c>
      <c r="I266" s="23">
        <f>YEAR(CtasPagar[[#This Row],[Data Vencimento]])</f>
        <v>1900</v>
      </c>
      <c r="J266" s="154"/>
      <c r="K266" s="23">
        <f>MONTH(CtasPagar[[#This Row],[Data Pagamento]])</f>
        <v>1</v>
      </c>
      <c r="L266" s="23">
        <f>YEAR(CtasPagar[[#This Row],[Data Pagamento]])</f>
        <v>1900</v>
      </c>
      <c r="M266" s="154"/>
      <c r="N2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>
      <c r="A267" s="154"/>
      <c r="B267" s="157"/>
      <c r="C267" s="162"/>
      <c r="D267" s="157"/>
      <c r="E267" s="157"/>
      <c r="F267" s="157"/>
      <c r="G267" s="158"/>
      <c r="H267" s="23">
        <f>MONTH(CtasPagar[[#This Row],[Data Vencimento]])</f>
        <v>1</v>
      </c>
      <c r="I267" s="23">
        <f>YEAR(CtasPagar[[#This Row],[Data Vencimento]])</f>
        <v>1900</v>
      </c>
      <c r="J267" s="154"/>
      <c r="K267" s="23">
        <f>MONTH(CtasPagar[[#This Row],[Data Pagamento]])</f>
        <v>1</v>
      </c>
      <c r="L267" s="23">
        <f>YEAR(CtasPagar[[#This Row],[Data Pagamento]])</f>
        <v>1900</v>
      </c>
      <c r="M267" s="154"/>
      <c r="N2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>
      <c r="A268" s="154"/>
      <c r="B268" s="157"/>
      <c r="C268" s="162"/>
      <c r="D268" s="157"/>
      <c r="E268" s="157"/>
      <c r="F268" s="157"/>
      <c r="G268" s="158"/>
      <c r="H268" s="23">
        <f>MONTH(CtasPagar[[#This Row],[Data Vencimento]])</f>
        <v>1</v>
      </c>
      <c r="I268" s="23">
        <f>YEAR(CtasPagar[[#This Row],[Data Vencimento]])</f>
        <v>1900</v>
      </c>
      <c r="J268" s="154"/>
      <c r="K268" s="23">
        <f>MONTH(CtasPagar[[#This Row],[Data Pagamento]])</f>
        <v>1</v>
      </c>
      <c r="L268" s="23">
        <f>YEAR(CtasPagar[[#This Row],[Data Pagamento]])</f>
        <v>1900</v>
      </c>
      <c r="M268" s="154"/>
      <c r="N2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>
      <c r="A269" s="154"/>
      <c r="B269" s="157"/>
      <c r="C269" s="162"/>
      <c r="D269" s="157"/>
      <c r="E269" s="157"/>
      <c r="F269" s="157"/>
      <c r="G269" s="158"/>
      <c r="H269" s="23">
        <f>MONTH(CtasPagar[[#This Row],[Data Vencimento]])</f>
        <v>1</v>
      </c>
      <c r="I269" s="23">
        <f>YEAR(CtasPagar[[#This Row],[Data Vencimento]])</f>
        <v>1900</v>
      </c>
      <c r="J269" s="154"/>
      <c r="K269" s="23">
        <f>MONTH(CtasPagar[[#This Row],[Data Pagamento]])</f>
        <v>1</v>
      </c>
      <c r="L269" s="23">
        <f>YEAR(CtasPagar[[#This Row],[Data Pagamento]])</f>
        <v>1900</v>
      </c>
      <c r="M269" s="154"/>
      <c r="N2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>
      <c r="A270" s="154"/>
      <c r="B270" s="157"/>
      <c r="C270" s="162"/>
      <c r="D270" s="157"/>
      <c r="E270" s="157"/>
      <c r="F270" s="157"/>
      <c r="G270" s="158"/>
      <c r="H270" s="23">
        <f>MONTH(CtasPagar[[#This Row],[Data Vencimento]])</f>
        <v>1</v>
      </c>
      <c r="I270" s="23">
        <f>YEAR(CtasPagar[[#This Row],[Data Vencimento]])</f>
        <v>1900</v>
      </c>
      <c r="J270" s="154"/>
      <c r="K270" s="23">
        <f>MONTH(CtasPagar[[#This Row],[Data Pagamento]])</f>
        <v>1</v>
      </c>
      <c r="L270" s="23">
        <f>YEAR(CtasPagar[[#This Row],[Data Pagamento]])</f>
        <v>1900</v>
      </c>
      <c r="M270" s="154"/>
      <c r="N2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>
      <c r="A271" s="154"/>
      <c r="B271" s="157"/>
      <c r="C271" s="162"/>
      <c r="D271" s="157"/>
      <c r="E271" s="157"/>
      <c r="F271" s="157"/>
      <c r="G271" s="158"/>
      <c r="H271" s="23">
        <f>MONTH(CtasPagar[[#This Row],[Data Vencimento]])</f>
        <v>1</v>
      </c>
      <c r="I271" s="23">
        <f>YEAR(CtasPagar[[#This Row],[Data Vencimento]])</f>
        <v>1900</v>
      </c>
      <c r="J271" s="154"/>
      <c r="K271" s="23">
        <f>MONTH(CtasPagar[[#This Row],[Data Pagamento]])</f>
        <v>1</v>
      </c>
      <c r="L271" s="23">
        <f>YEAR(CtasPagar[[#This Row],[Data Pagamento]])</f>
        <v>1900</v>
      </c>
      <c r="M271" s="154"/>
      <c r="N2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>
      <c r="A272" s="154"/>
      <c r="B272" s="157"/>
      <c r="C272" s="162"/>
      <c r="D272" s="157"/>
      <c r="E272" s="157"/>
      <c r="F272" s="157"/>
      <c r="G272" s="158"/>
      <c r="H272" s="23">
        <f>MONTH(CtasPagar[[#This Row],[Data Vencimento]])</f>
        <v>1</v>
      </c>
      <c r="I272" s="23">
        <f>YEAR(CtasPagar[[#This Row],[Data Vencimento]])</f>
        <v>1900</v>
      </c>
      <c r="J272" s="154"/>
      <c r="K272" s="23">
        <f>MONTH(CtasPagar[[#This Row],[Data Pagamento]])</f>
        <v>1</v>
      </c>
      <c r="L272" s="23">
        <f>YEAR(CtasPagar[[#This Row],[Data Pagamento]])</f>
        <v>1900</v>
      </c>
      <c r="M272" s="154"/>
      <c r="N2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>
      <c r="A273" s="154"/>
      <c r="B273" s="157"/>
      <c r="C273" s="162"/>
      <c r="D273" s="157"/>
      <c r="E273" s="157"/>
      <c r="F273" s="157"/>
      <c r="G273" s="158"/>
      <c r="H273" s="23">
        <f>MONTH(CtasPagar[[#This Row],[Data Vencimento]])</f>
        <v>1</v>
      </c>
      <c r="I273" s="23">
        <f>YEAR(CtasPagar[[#This Row],[Data Vencimento]])</f>
        <v>1900</v>
      </c>
      <c r="J273" s="154"/>
      <c r="K273" s="23">
        <f>MONTH(CtasPagar[[#This Row],[Data Pagamento]])</f>
        <v>1</v>
      </c>
      <c r="L273" s="23">
        <f>YEAR(CtasPagar[[#This Row],[Data Pagamento]])</f>
        <v>1900</v>
      </c>
      <c r="M273" s="154"/>
      <c r="N2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>
      <c r="A274" s="154"/>
      <c r="B274" s="157"/>
      <c r="C274" s="162"/>
      <c r="D274" s="157"/>
      <c r="E274" s="157"/>
      <c r="F274" s="157"/>
      <c r="G274" s="158"/>
      <c r="H274" s="23">
        <f>MONTH(CtasPagar[[#This Row],[Data Vencimento]])</f>
        <v>1</v>
      </c>
      <c r="I274" s="23">
        <f>YEAR(CtasPagar[[#This Row],[Data Vencimento]])</f>
        <v>1900</v>
      </c>
      <c r="J274" s="154"/>
      <c r="K274" s="23">
        <f>MONTH(CtasPagar[[#This Row],[Data Pagamento]])</f>
        <v>1</v>
      </c>
      <c r="L274" s="23">
        <f>YEAR(CtasPagar[[#This Row],[Data Pagamento]])</f>
        <v>1900</v>
      </c>
      <c r="M274" s="154"/>
      <c r="N2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>
      <c r="A275" s="154"/>
      <c r="B275" s="157"/>
      <c r="C275" s="162"/>
      <c r="D275" s="157"/>
      <c r="E275" s="157"/>
      <c r="F275" s="157"/>
      <c r="G275" s="158"/>
      <c r="H275" s="23">
        <f>MONTH(CtasPagar[[#This Row],[Data Vencimento]])</f>
        <v>1</v>
      </c>
      <c r="I275" s="23">
        <f>YEAR(CtasPagar[[#This Row],[Data Vencimento]])</f>
        <v>1900</v>
      </c>
      <c r="J275" s="154"/>
      <c r="K275" s="23">
        <f>MONTH(CtasPagar[[#This Row],[Data Pagamento]])</f>
        <v>1</v>
      </c>
      <c r="L275" s="23">
        <f>YEAR(CtasPagar[[#This Row],[Data Pagamento]])</f>
        <v>1900</v>
      </c>
      <c r="M275" s="154"/>
      <c r="N2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>
      <c r="A276" s="154"/>
      <c r="B276" s="157"/>
      <c r="C276" s="162"/>
      <c r="D276" s="157"/>
      <c r="E276" s="157"/>
      <c r="F276" s="157"/>
      <c r="G276" s="158"/>
      <c r="H276" s="23">
        <f>MONTH(CtasPagar[[#This Row],[Data Vencimento]])</f>
        <v>1</v>
      </c>
      <c r="I276" s="23">
        <f>YEAR(CtasPagar[[#This Row],[Data Vencimento]])</f>
        <v>1900</v>
      </c>
      <c r="J276" s="154"/>
      <c r="K276" s="23">
        <f>MONTH(CtasPagar[[#This Row],[Data Pagamento]])</f>
        <v>1</v>
      </c>
      <c r="L276" s="23">
        <f>YEAR(CtasPagar[[#This Row],[Data Pagamento]])</f>
        <v>1900</v>
      </c>
      <c r="M276" s="154"/>
      <c r="N2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>
      <c r="A277" s="154"/>
      <c r="B277" s="157"/>
      <c r="C277" s="162"/>
      <c r="D277" s="157"/>
      <c r="E277" s="157"/>
      <c r="F277" s="157"/>
      <c r="G277" s="158"/>
      <c r="H277" s="23">
        <f>MONTH(CtasPagar[[#This Row],[Data Vencimento]])</f>
        <v>1</v>
      </c>
      <c r="I277" s="23">
        <f>YEAR(CtasPagar[[#This Row],[Data Vencimento]])</f>
        <v>1900</v>
      </c>
      <c r="J277" s="154"/>
      <c r="K277" s="23">
        <f>MONTH(CtasPagar[[#This Row],[Data Pagamento]])</f>
        <v>1</v>
      </c>
      <c r="L277" s="23">
        <f>YEAR(CtasPagar[[#This Row],[Data Pagamento]])</f>
        <v>1900</v>
      </c>
      <c r="M277" s="154"/>
      <c r="N2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>
      <c r="A278" s="154"/>
      <c r="B278" s="157"/>
      <c r="C278" s="162"/>
      <c r="D278" s="157"/>
      <c r="E278" s="157"/>
      <c r="F278" s="157"/>
      <c r="G278" s="158"/>
      <c r="H278" s="23">
        <f>MONTH(CtasPagar[[#This Row],[Data Vencimento]])</f>
        <v>1</v>
      </c>
      <c r="I278" s="23">
        <f>YEAR(CtasPagar[[#This Row],[Data Vencimento]])</f>
        <v>1900</v>
      </c>
      <c r="J278" s="154"/>
      <c r="K278" s="23">
        <f>MONTH(CtasPagar[[#This Row],[Data Pagamento]])</f>
        <v>1</v>
      </c>
      <c r="L278" s="23">
        <f>YEAR(CtasPagar[[#This Row],[Data Pagamento]])</f>
        <v>1900</v>
      </c>
      <c r="M278" s="154"/>
      <c r="N2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>
      <c r="A279" s="154"/>
      <c r="B279" s="157"/>
      <c r="C279" s="162"/>
      <c r="D279" s="157"/>
      <c r="E279" s="157"/>
      <c r="F279" s="157"/>
      <c r="G279" s="158"/>
      <c r="H279" s="23">
        <f>MONTH(CtasPagar[[#This Row],[Data Vencimento]])</f>
        <v>1</v>
      </c>
      <c r="I279" s="23">
        <f>YEAR(CtasPagar[[#This Row],[Data Vencimento]])</f>
        <v>1900</v>
      </c>
      <c r="J279" s="154"/>
      <c r="K279" s="23">
        <f>MONTH(CtasPagar[[#This Row],[Data Pagamento]])</f>
        <v>1</v>
      </c>
      <c r="L279" s="23">
        <f>YEAR(CtasPagar[[#This Row],[Data Pagamento]])</f>
        <v>1900</v>
      </c>
      <c r="M279" s="154"/>
      <c r="N2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>
      <c r="A280" s="154"/>
      <c r="B280" s="157"/>
      <c r="C280" s="162"/>
      <c r="D280" s="157"/>
      <c r="E280" s="157"/>
      <c r="F280" s="157"/>
      <c r="G280" s="158"/>
      <c r="H280" s="23">
        <f>MONTH(CtasPagar[[#This Row],[Data Vencimento]])</f>
        <v>1</v>
      </c>
      <c r="I280" s="23">
        <f>YEAR(CtasPagar[[#This Row],[Data Vencimento]])</f>
        <v>1900</v>
      </c>
      <c r="J280" s="154"/>
      <c r="K280" s="23">
        <f>MONTH(CtasPagar[[#This Row],[Data Pagamento]])</f>
        <v>1</v>
      </c>
      <c r="L280" s="23">
        <f>YEAR(CtasPagar[[#This Row],[Data Pagamento]])</f>
        <v>1900</v>
      </c>
      <c r="M280" s="154"/>
      <c r="N2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>
      <c r="A281" s="154"/>
      <c r="B281" s="157"/>
      <c r="C281" s="162"/>
      <c r="D281" s="157"/>
      <c r="E281" s="157"/>
      <c r="F281" s="157"/>
      <c r="G281" s="158"/>
      <c r="H281" s="23">
        <f>MONTH(CtasPagar[[#This Row],[Data Vencimento]])</f>
        <v>1</v>
      </c>
      <c r="I281" s="23">
        <f>YEAR(CtasPagar[[#This Row],[Data Vencimento]])</f>
        <v>1900</v>
      </c>
      <c r="J281" s="154"/>
      <c r="K281" s="23">
        <f>MONTH(CtasPagar[[#This Row],[Data Pagamento]])</f>
        <v>1</v>
      </c>
      <c r="L281" s="23">
        <f>YEAR(CtasPagar[[#This Row],[Data Pagamento]])</f>
        <v>1900</v>
      </c>
      <c r="M281" s="154"/>
      <c r="N2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>
      <c r="A282" s="154"/>
      <c r="B282" s="157"/>
      <c r="C282" s="162"/>
      <c r="D282" s="157"/>
      <c r="E282" s="157"/>
      <c r="F282" s="157"/>
      <c r="G282" s="158"/>
      <c r="H282" s="23">
        <f>MONTH(CtasPagar[[#This Row],[Data Vencimento]])</f>
        <v>1</v>
      </c>
      <c r="I282" s="23">
        <f>YEAR(CtasPagar[[#This Row],[Data Vencimento]])</f>
        <v>1900</v>
      </c>
      <c r="J282" s="154"/>
      <c r="K282" s="23">
        <f>MONTH(CtasPagar[[#This Row],[Data Pagamento]])</f>
        <v>1</v>
      </c>
      <c r="L282" s="23">
        <f>YEAR(CtasPagar[[#This Row],[Data Pagamento]])</f>
        <v>1900</v>
      </c>
      <c r="M282" s="154"/>
      <c r="N2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>
      <c r="A283" s="154"/>
      <c r="B283" s="157"/>
      <c r="C283" s="162"/>
      <c r="D283" s="157"/>
      <c r="E283" s="157"/>
      <c r="F283" s="157"/>
      <c r="G283" s="158"/>
      <c r="H283" s="23">
        <f>MONTH(CtasPagar[[#This Row],[Data Vencimento]])</f>
        <v>1</v>
      </c>
      <c r="I283" s="23">
        <f>YEAR(CtasPagar[[#This Row],[Data Vencimento]])</f>
        <v>1900</v>
      </c>
      <c r="J283" s="154"/>
      <c r="K283" s="23">
        <f>MONTH(CtasPagar[[#This Row],[Data Pagamento]])</f>
        <v>1</v>
      </c>
      <c r="L283" s="23">
        <f>YEAR(CtasPagar[[#This Row],[Data Pagamento]])</f>
        <v>1900</v>
      </c>
      <c r="M283" s="154"/>
      <c r="N2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>
      <c r="A284" s="154"/>
      <c r="B284" s="157"/>
      <c r="C284" s="162"/>
      <c r="D284" s="157"/>
      <c r="E284" s="157"/>
      <c r="F284" s="157"/>
      <c r="G284" s="158"/>
      <c r="H284" s="23">
        <f>MONTH(CtasPagar[[#This Row],[Data Vencimento]])</f>
        <v>1</v>
      </c>
      <c r="I284" s="23">
        <f>YEAR(CtasPagar[[#This Row],[Data Vencimento]])</f>
        <v>1900</v>
      </c>
      <c r="J284" s="154"/>
      <c r="K284" s="23">
        <f>MONTH(CtasPagar[[#This Row],[Data Pagamento]])</f>
        <v>1</v>
      </c>
      <c r="L284" s="23">
        <f>YEAR(CtasPagar[[#This Row],[Data Pagamento]])</f>
        <v>1900</v>
      </c>
      <c r="M284" s="154"/>
      <c r="N2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>
      <c r="A285" s="154"/>
      <c r="B285" s="157"/>
      <c r="C285" s="162"/>
      <c r="D285" s="157"/>
      <c r="E285" s="157"/>
      <c r="F285" s="157"/>
      <c r="G285" s="158"/>
      <c r="H285" s="23">
        <f>MONTH(CtasPagar[[#This Row],[Data Vencimento]])</f>
        <v>1</v>
      </c>
      <c r="I285" s="23">
        <f>YEAR(CtasPagar[[#This Row],[Data Vencimento]])</f>
        <v>1900</v>
      </c>
      <c r="J285" s="154"/>
      <c r="K285" s="23">
        <f>MONTH(CtasPagar[[#This Row],[Data Pagamento]])</f>
        <v>1</v>
      </c>
      <c r="L285" s="23">
        <f>YEAR(CtasPagar[[#This Row],[Data Pagamento]])</f>
        <v>1900</v>
      </c>
      <c r="M285" s="154"/>
      <c r="N2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>
      <c r="A286" s="154"/>
      <c r="B286" s="157"/>
      <c r="C286" s="162"/>
      <c r="D286" s="157"/>
      <c r="E286" s="157"/>
      <c r="F286" s="157"/>
      <c r="G286" s="158"/>
      <c r="H286" s="23">
        <f>MONTH(CtasPagar[[#This Row],[Data Vencimento]])</f>
        <v>1</v>
      </c>
      <c r="I286" s="23">
        <f>YEAR(CtasPagar[[#This Row],[Data Vencimento]])</f>
        <v>1900</v>
      </c>
      <c r="J286" s="154"/>
      <c r="K286" s="23">
        <f>MONTH(CtasPagar[[#This Row],[Data Pagamento]])</f>
        <v>1</v>
      </c>
      <c r="L286" s="23">
        <f>YEAR(CtasPagar[[#This Row],[Data Pagamento]])</f>
        <v>1900</v>
      </c>
      <c r="M286" s="154"/>
      <c r="N2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>
      <c r="A287" s="154"/>
      <c r="B287" s="157"/>
      <c r="C287" s="162"/>
      <c r="D287" s="157"/>
      <c r="E287" s="157"/>
      <c r="F287" s="157"/>
      <c r="G287" s="158"/>
      <c r="H287" s="23">
        <f>MONTH(CtasPagar[[#This Row],[Data Vencimento]])</f>
        <v>1</v>
      </c>
      <c r="I287" s="23">
        <f>YEAR(CtasPagar[[#This Row],[Data Vencimento]])</f>
        <v>1900</v>
      </c>
      <c r="J287" s="154"/>
      <c r="K287" s="23">
        <f>MONTH(CtasPagar[[#This Row],[Data Pagamento]])</f>
        <v>1</v>
      </c>
      <c r="L287" s="23">
        <f>YEAR(CtasPagar[[#This Row],[Data Pagamento]])</f>
        <v>1900</v>
      </c>
      <c r="M287" s="154"/>
      <c r="N2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>
      <c r="A288" s="154"/>
      <c r="B288" s="157"/>
      <c r="C288" s="162"/>
      <c r="D288" s="157"/>
      <c r="E288" s="157"/>
      <c r="F288" s="157"/>
      <c r="G288" s="158"/>
      <c r="H288" s="23">
        <f>MONTH(CtasPagar[[#This Row],[Data Vencimento]])</f>
        <v>1</v>
      </c>
      <c r="I288" s="23">
        <f>YEAR(CtasPagar[[#This Row],[Data Vencimento]])</f>
        <v>1900</v>
      </c>
      <c r="J288" s="154"/>
      <c r="K288" s="23">
        <f>MONTH(CtasPagar[[#This Row],[Data Pagamento]])</f>
        <v>1</v>
      </c>
      <c r="L288" s="23">
        <f>YEAR(CtasPagar[[#This Row],[Data Pagamento]])</f>
        <v>1900</v>
      </c>
      <c r="M288" s="154"/>
      <c r="N2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>
      <c r="A289" s="154"/>
      <c r="B289" s="157"/>
      <c r="C289" s="162"/>
      <c r="D289" s="157"/>
      <c r="E289" s="157"/>
      <c r="F289" s="157"/>
      <c r="G289" s="158"/>
      <c r="H289" s="23">
        <f>MONTH(CtasPagar[[#This Row],[Data Vencimento]])</f>
        <v>1</v>
      </c>
      <c r="I289" s="23">
        <f>YEAR(CtasPagar[[#This Row],[Data Vencimento]])</f>
        <v>1900</v>
      </c>
      <c r="J289" s="154"/>
      <c r="K289" s="23">
        <f>MONTH(CtasPagar[[#This Row],[Data Pagamento]])</f>
        <v>1</v>
      </c>
      <c r="L289" s="23">
        <f>YEAR(CtasPagar[[#This Row],[Data Pagamento]])</f>
        <v>1900</v>
      </c>
      <c r="M289" s="154"/>
      <c r="N2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>
      <c r="A290" s="154"/>
      <c r="B290" s="157"/>
      <c r="C290" s="162"/>
      <c r="D290" s="157"/>
      <c r="E290" s="157"/>
      <c r="F290" s="157"/>
      <c r="G290" s="158"/>
      <c r="H290" s="23">
        <f>MONTH(CtasPagar[[#This Row],[Data Vencimento]])</f>
        <v>1</v>
      </c>
      <c r="I290" s="23">
        <f>YEAR(CtasPagar[[#This Row],[Data Vencimento]])</f>
        <v>1900</v>
      </c>
      <c r="J290" s="154"/>
      <c r="K290" s="23">
        <f>MONTH(CtasPagar[[#This Row],[Data Pagamento]])</f>
        <v>1</v>
      </c>
      <c r="L290" s="23">
        <f>YEAR(CtasPagar[[#This Row],[Data Pagamento]])</f>
        <v>1900</v>
      </c>
      <c r="M290" s="154"/>
      <c r="N2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>
      <c r="A291" s="154"/>
      <c r="B291" s="157"/>
      <c r="C291" s="162"/>
      <c r="D291" s="157"/>
      <c r="E291" s="157"/>
      <c r="F291" s="157"/>
      <c r="G291" s="158"/>
      <c r="H291" s="23">
        <f>MONTH(CtasPagar[[#This Row],[Data Vencimento]])</f>
        <v>1</v>
      </c>
      <c r="I291" s="23">
        <f>YEAR(CtasPagar[[#This Row],[Data Vencimento]])</f>
        <v>1900</v>
      </c>
      <c r="J291" s="154"/>
      <c r="K291" s="23">
        <f>MONTH(CtasPagar[[#This Row],[Data Pagamento]])</f>
        <v>1</v>
      </c>
      <c r="L291" s="23">
        <f>YEAR(CtasPagar[[#This Row],[Data Pagamento]])</f>
        <v>1900</v>
      </c>
      <c r="M291" s="154"/>
      <c r="N2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>
      <c r="A292" s="154"/>
      <c r="B292" s="157"/>
      <c r="C292" s="162"/>
      <c r="D292" s="157"/>
      <c r="E292" s="157"/>
      <c r="F292" s="157"/>
      <c r="G292" s="158"/>
      <c r="H292" s="23">
        <f>MONTH(CtasPagar[[#This Row],[Data Vencimento]])</f>
        <v>1</v>
      </c>
      <c r="I292" s="23">
        <f>YEAR(CtasPagar[[#This Row],[Data Vencimento]])</f>
        <v>1900</v>
      </c>
      <c r="J292" s="154"/>
      <c r="K292" s="23">
        <f>MONTH(CtasPagar[[#This Row],[Data Pagamento]])</f>
        <v>1</v>
      </c>
      <c r="L292" s="23">
        <f>YEAR(CtasPagar[[#This Row],[Data Pagamento]])</f>
        <v>1900</v>
      </c>
      <c r="M292" s="154"/>
      <c r="N2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>
      <c r="A293" s="154"/>
      <c r="B293" s="157"/>
      <c r="C293" s="162"/>
      <c r="D293" s="157"/>
      <c r="E293" s="157"/>
      <c r="F293" s="157"/>
      <c r="G293" s="158"/>
      <c r="H293" s="23">
        <f>MONTH(CtasPagar[[#This Row],[Data Vencimento]])</f>
        <v>1</v>
      </c>
      <c r="I293" s="23">
        <f>YEAR(CtasPagar[[#This Row],[Data Vencimento]])</f>
        <v>1900</v>
      </c>
      <c r="J293" s="154"/>
      <c r="K293" s="23">
        <f>MONTH(CtasPagar[[#This Row],[Data Pagamento]])</f>
        <v>1</v>
      </c>
      <c r="L293" s="23">
        <f>YEAR(CtasPagar[[#This Row],[Data Pagamento]])</f>
        <v>1900</v>
      </c>
      <c r="M293" s="154"/>
      <c r="N2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>
      <c r="A294" s="154"/>
      <c r="B294" s="157"/>
      <c r="C294" s="162"/>
      <c r="D294" s="157"/>
      <c r="E294" s="157"/>
      <c r="F294" s="157"/>
      <c r="G294" s="158"/>
      <c r="H294" s="23">
        <f>MONTH(CtasPagar[[#This Row],[Data Vencimento]])</f>
        <v>1</v>
      </c>
      <c r="I294" s="23">
        <f>YEAR(CtasPagar[[#This Row],[Data Vencimento]])</f>
        <v>1900</v>
      </c>
      <c r="J294" s="154"/>
      <c r="K294" s="23">
        <f>MONTH(CtasPagar[[#This Row],[Data Pagamento]])</f>
        <v>1</v>
      </c>
      <c r="L294" s="23">
        <f>YEAR(CtasPagar[[#This Row],[Data Pagamento]])</f>
        <v>1900</v>
      </c>
      <c r="M294" s="154"/>
      <c r="N2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>
      <c r="A295" s="154"/>
      <c r="B295" s="157"/>
      <c r="C295" s="162"/>
      <c r="D295" s="157"/>
      <c r="E295" s="157"/>
      <c r="F295" s="157"/>
      <c r="G295" s="158"/>
      <c r="H295" s="23">
        <f>MONTH(CtasPagar[[#This Row],[Data Vencimento]])</f>
        <v>1</v>
      </c>
      <c r="I295" s="23">
        <f>YEAR(CtasPagar[[#This Row],[Data Vencimento]])</f>
        <v>1900</v>
      </c>
      <c r="J295" s="154"/>
      <c r="K295" s="23">
        <f>MONTH(CtasPagar[[#This Row],[Data Pagamento]])</f>
        <v>1</v>
      </c>
      <c r="L295" s="23">
        <f>YEAR(CtasPagar[[#This Row],[Data Pagamento]])</f>
        <v>1900</v>
      </c>
      <c r="M295" s="154"/>
      <c r="N2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>
      <c r="A296" s="154"/>
      <c r="B296" s="157"/>
      <c r="C296" s="162"/>
      <c r="D296" s="157"/>
      <c r="E296" s="157"/>
      <c r="F296" s="157"/>
      <c r="G296" s="158"/>
      <c r="H296" s="23">
        <f>MONTH(CtasPagar[[#This Row],[Data Vencimento]])</f>
        <v>1</v>
      </c>
      <c r="I296" s="23">
        <f>YEAR(CtasPagar[[#This Row],[Data Vencimento]])</f>
        <v>1900</v>
      </c>
      <c r="J296" s="154"/>
      <c r="K296" s="23">
        <f>MONTH(CtasPagar[[#This Row],[Data Pagamento]])</f>
        <v>1</v>
      </c>
      <c r="L296" s="23">
        <f>YEAR(CtasPagar[[#This Row],[Data Pagamento]])</f>
        <v>1900</v>
      </c>
      <c r="M296" s="154"/>
      <c r="N2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>
      <c r="A297" s="154"/>
      <c r="B297" s="157"/>
      <c r="C297" s="162"/>
      <c r="D297" s="157"/>
      <c r="E297" s="157"/>
      <c r="F297" s="157"/>
      <c r="G297" s="158"/>
      <c r="H297" s="23">
        <f>MONTH(CtasPagar[[#This Row],[Data Vencimento]])</f>
        <v>1</v>
      </c>
      <c r="I297" s="23">
        <f>YEAR(CtasPagar[[#This Row],[Data Vencimento]])</f>
        <v>1900</v>
      </c>
      <c r="J297" s="154"/>
      <c r="K297" s="23">
        <f>MONTH(CtasPagar[[#This Row],[Data Pagamento]])</f>
        <v>1</v>
      </c>
      <c r="L297" s="23">
        <f>YEAR(CtasPagar[[#This Row],[Data Pagamento]])</f>
        <v>1900</v>
      </c>
      <c r="M297" s="154"/>
      <c r="N2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>
      <c r="A298" s="154"/>
      <c r="B298" s="157"/>
      <c r="C298" s="162"/>
      <c r="D298" s="157"/>
      <c r="E298" s="157"/>
      <c r="F298" s="157"/>
      <c r="G298" s="158"/>
      <c r="H298" s="23">
        <f>MONTH(CtasPagar[[#This Row],[Data Vencimento]])</f>
        <v>1</v>
      </c>
      <c r="I298" s="23">
        <f>YEAR(CtasPagar[[#This Row],[Data Vencimento]])</f>
        <v>1900</v>
      </c>
      <c r="J298" s="154"/>
      <c r="K298" s="23">
        <f>MONTH(CtasPagar[[#This Row],[Data Pagamento]])</f>
        <v>1</v>
      </c>
      <c r="L298" s="23">
        <f>YEAR(CtasPagar[[#This Row],[Data Pagamento]])</f>
        <v>1900</v>
      </c>
      <c r="M298" s="154"/>
      <c r="N2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>
      <c r="A299" s="154"/>
      <c r="B299" s="157"/>
      <c r="C299" s="162"/>
      <c r="D299" s="157"/>
      <c r="E299" s="157"/>
      <c r="F299" s="157"/>
      <c r="G299" s="158"/>
      <c r="H299" s="23">
        <f>MONTH(CtasPagar[[#This Row],[Data Vencimento]])</f>
        <v>1</v>
      </c>
      <c r="I299" s="23">
        <f>YEAR(CtasPagar[[#This Row],[Data Vencimento]])</f>
        <v>1900</v>
      </c>
      <c r="J299" s="154"/>
      <c r="K299" s="23">
        <f>MONTH(CtasPagar[[#This Row],[Data Pagamento]])</f>
        <v>1</v>
      </c>
      <c r="L299" s="23">
        <f>YEAR(CtasPagar[[#This Row],[Data Pagamento]])</f>
        <v>1900</v>
      </c>
      <c r="M299" s="154"/>
      <c r="N2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>
      <c r="A300" s="154"/>
      <c r="B300" s="157"/>
      <c r="C300" s="162"/>
      <c r="D300" s="157"/>
      <c r="E300" s="157"/>
      <c r="F300" s="157"/>
      <c r="G300" s="158"/>
      <c r="H300" s="23">
        <f>MONTH(CtasPagar[[#This Row],[Data Vencimento]])</f>
        <v>1</v>
      </c>
      <c r="I300" s="23">
        <f>YEAR(CtasPagar[[#This Row],[Data Vencimento]])</f>
        <v>1900</v>
      </c>
      <c r="J300" s="154"/>
      <c r="K300" s="23">
        <f>MONTH(CtasPagar[[#This Row],[Data Pagamento]])</f>
        <v>1</v>
      </c>
      <c r="L300" s="23">
        <f>YEAR(CtasPagar[[#This Row],[Data Pagamento]])</f>
        <v>1900</v>
      </c>
      <c r="M300" s="154"/>
      <c r="N3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>
      <c r="A301" s="154"/>
      <c r="B301" s="157"/>
      <c r="C301" s="162"/>
      <c r="D301" s="157"/>
      <c r="E301" s="157"/>
      <c r="F301" s="157"/>
      <c r="G301" s="158"/>
      <c r="H301" s="23">
        <f>MONTH(CtasPagar[[#This Row],[Data Vencimento]])</f>
        <v>1</v>
      </c>
      <c r="I301" s="23">
        <f>YEAR(CtasPagar[[#This Row],[Data Vencimento]])</f>
        <v>1900</v>
      </c>
      <c r="J301" s="154"/>
      <c r="K301" s="23">
        <f>MONTH(CtasPagar[[#This Row],[Data Pagamento]])</f>
        <v>1</v>
      </c>
      <c r="L301" s="23">
        <f>YEAR(CtasPagar[[#This Row],[Data Pagamento]])</f>
        <v>1900</v>
      </c>
      <c r="M301" s="154"/>
      <c r="N3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>
      <c r="A302" s="154"/>
      <c r="B302" s="157"/>
      <c r="C302" s="162"/>
      <c r="D302" s="157"/>
      <c r="E302" s="157"/>
      <c r="F302" s="157"/>
      <c r="G302" s="158"/>
      <c r="H302" s="23">
        <f>MONTH(CtasPagar[[#This Row],[Data Vencimento]])</f>
        <v>1</v>
      </c>
      <c r="I302" s="23">
        <f>YEAR(CtasPagar[[#This Row],[Data Vencimento]])</f>
        <v>1900</v>
      </c>
      <c r="J302" s="154"/>
      <c r="K302" s="23">
        <f>MONTH(CtasPagar[[#This Row],[Data Pagamento]])</f>
        <v>1</v>
      </c>
      <c r="L302" s="23">
        <f>YEAR(CtasPagar[[#This Row],[Data Pagamento]])</f>
        <v>1900</v>
      </c>
      <c r="M302" s="154"/>
      <c r="N3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>
      <c r="A303" s="154"/>
      <c r="B303" s="157"/>
      <c r="C303" s="162"/>
      <c r="D303" s="157"/>
      <c r="E303" s="157"/>
      <c r="F303" s="157"/>
      <c r="G303" s="158"/>
      <c r="H303" s="23">
        <f>MONTH(CtasPagar[[#This Row],[Data Vencimento]])</f>
        <v>1</v>
      </c>
      <c r="I303" s="23">
        <f>YEAR(CtasPagar[[#This Row],[Data Vencimento]])</f>
        <v>1900</v>
      </c>
      <c r="J303" s="154"/>
      <c r="K303" s="23">
        <f>MONTH(CtasPagar[[#This Row],[Data Pagamento]])</f>
        <v>1</v>
      </c>
      <c r="L303" s="23">
        <f>YEAR(CtasPagar[[#This Row],[Data Pagamento]])</f>
        <v>1900</v>
      </c>
      <c r="M303" s="154"/>
      <c r="N3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>
      <c r="A304" s="154"/>
      <c r="B304" s="157"/>
      <c r="C304" s="162"/>
      <c r="D304" s="157"/>
      <c r="E304" s="157"/>
      <c r="F304" s="157"/>
      <c r="G304" s="158"/>
      <c r="H304" s="23">
        <f>MONTH(CtasPagar[[#This Row],[Data Vencimento]])</f>
        <v>1</v>
      </c>
      <c r="I304" s="23">
        <f>YEAR(CtasPagar[[#This Row],[Data Vencimento]])</f>
        <v>1900</v>
      </c>
      <c r="J304" s="154"/>
      <c r="K304" s="23">
        <f>MONTH(CtasPagar[[#This Row],[Data Pagamento]])</f>
        <v>1</v>
      </c>
      <c r="L304" s="23">
        <f>YEAR(CtasPagar[[#This Row],[Data Pagamento]])</f>
        <v>1900</v>
      </c>
      <c r="M304" s="154"/>
      <c r="N3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>
      <c r="A305" s="154"/>
      <c r="B305" s="157"/>
      <c r="C305" s="162"/>
      <c r="D305" s="157"/>
      <c r="E305" s="157"/>
      <c r="F305" s="157"/>
      <c r="G305" s="158"/>
      <c r="H305" s="23">
        <f>MONTH(CtasPagar[[#This Row],[Data Vencimento]])</f>
        <v>1</v>
      </c>
      <c r="I305" s="23">
        <f>YEAR(CtasPagar[[#This Row],[Data Vencimento]])</f>
        <v>1900</v>
      </c>
      <c r="J305" s="154"/>
      <c r="K305" s="23">
        <f>MONTH(CtasPagar[[#This Row],[Data Pagamento]])</f>
        <v>1</v>
      </c>
      <c r="L305" s="23">
        <f>YEAR(CtasPagar[[#This Row],[Data Pagamento]])</f>
        <v>1900</v>
      </c>
      <c r="M305" s="154"/>
      <c r="N3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>
      <c r="A306" s="154"/>
      <c r="B306" s="157"/>
      <c r="C306" s="162"/>
      <c r="D306" s="157"/>
      <c r="E306" s="157"/>
      <c r="F306" s="157"/>
      <c r="G306" s="158"/>
      <c r="H306" s="23">
        <f>MONTH(CtasPagar[[#This Row],[Data Vencimento]])</f>
        <v>1</v>
      </c>
      <c r="I306" s="23">
        <f>YEAR(CtasPagar[[#This Row],[Data Vencimento]])</f>
        <v>1900</v>
      </c>
      <c r="J306" s="154"/>
      <c r="K306" s="23">
        <f>MONTH(CtasPagar[[#This Row],[Data Pagamento]])</f>
        <v>1</v>
      </c>
      <c r="L306" s="23">
        <f>YEAR(CtasPagar[[#This Row],[Data Pagamento]])</f>
        <v>1900</v>
      </c>
      <c r="M306" s="154"/>
      <c r="N3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>
      <c r="A307" s="154"/>
      <c r="B307" s="157"/>
      <c r="C307" s="162"/>
      <c r="D307" s="157"/>
      <c r="E307" s="157"/>
      <c r="F307" s="157"/>
      <c r="G307" s="158"/>
      <c r="H307" s="23">
        <f>MONTH(CtasPagar[[#This Row],[Data Vencimento]])</f>
        <v>1</v>
      </c>
      <c r="I307" s="23">
        <f>YEAR(CtasPagar[[#This Row],[Data Vencimento]])</f>
        <v>1900</v>
      </c>
      <c r="J307" s="154"/>
      <c r="K307" s="23">
        <f>MONTH(CtasPagar[[#This Row],[Data Pagamento]])</f>
        <v>1</v>
      </c>
      <c r="L307" s="23">
        <f>YEAR(CtasPagar[[#This Row],[Data Pagamento]])</f>
        <v>1900</v>
      </c>
      <c r="M307" s="154"/>
      <c r="N3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>
      <c r="A308" s="154"/>
      <c r="B308" s="157"/>
      <c r="C308" s="162"/>
      <c r="D308" s="157"/>
      <c r="E308" s="157"/>
      <c r="F308" s="157"/>
      <c r="G308" s="158"/>
      <c r="H308" s="23">
        <f>MONTH(CtasPagar[[#This Row],[Data Vencimento]])</f>
        <v>1</v>
      </c>
      <c r="I308" s="23">
        <f>YEAR(CtasPagar[[#This Row],[Data Vencimento]])</f>
        <v>1900</v>
      </c>
      <c r="J308" s="154"/>
      <c r="K308" s="23">
        <f>MONTH(CtasPagar[[#This Row],[Data Pagamento]])</f>
        <v>1</v>
      </c>
      <c r="L308" s="23">
        <f>YEAR(CtasPagar[[#This Row],[Data Pagamento]])</f>
        <v>1900</v>
      </c>
      <c r="M308" s="154"/>
      <c r="N3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>
      <c r="A309" s="154"/>
      <c r="B309" s="157"/>
      <c r="C309" s="162"/>
      <c r="D309" s="157"/>
      <c r="E309" s="157"/>
      <c r="F309" s="157"/>
      <c r="G309" s="158"/>
      <c r="H309" s="23">
        <f>MONTH(CtasPagar[[#This Row],[Data Vencimento]])</f>
        <v>1</v>
      </c>
      <c r="I309" s="23">
        <f>YEAR(CtasPagar[[#This Row],[Data Vencimento]])</f>
        <v>1900</v>
      </c>
      <c r="J309" s="154"/>
      <c r="K309" s="23">
        <f>MONTH(CtasPagar[[#This Row],[Data Pagamento]])</f>
        <v>1</v>
      </c>
      <c r="L309" s="23">
        <f>YEAR(CtasPagar[[#This Row],[Data Pagamento]])</f>
        <v>1900</v>
      </c>
      <c r="M309" s="154"/>
      <c r="N3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>
      <c r="A310" s="154"/>
      <c r="B310" s="157"/>
      <c r="C310" s="162"/>
      <c r="D310" s="157"/>
      <c r="E310" s="157"/>
      <c r="F310" s="157"/>
      <c r="G310" s="158"/>
      <c r="H310" s="23">
        <f>MONTH(CtasPagar[[#This Row],[Data Vencimento]])</f>
        <v>1</v>
      </c>
      <c r="I310" s="23">
        <f>YEAR(CtasPagar[[#This Row],[Data Vencimento]])</f>
        <v>1900</v>
      </c>
      <c r="J310" s="154"/>
      <c r="K310" s="23">
        <f>MONTH(CtasPagar[[#This Row],[Data Pagamento]])</f>
        <v>1</v>
      </c>
      <c r="L310" s="23">
        <f>YEAR(CtasPagar[[#This Row],[Data Pagamento]])</f>
        <v>1900</v>
      </c>
      <c r="M310" s="154"/>
      <c r="N3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>
      <c r="A311" s="154"/>
      <c r="B311" s="157"/>
      <c r="C311" s="162"/>
      <c r="D311" s="157"/>
      <c r="E311" s="157"/>
      <c r="F311" s="157"/>
      <c r="G311" s="158"/>
      <c r="H311" s="23">
        <f>MONTH(CtasPagar[[#This Row],[Data Vencimento]])</f>
        <v>1</v>
      </c>
      <c r="I311" s="23">
        <f>YEAR(CtasPagar[[#This Row],[Data Vencimento]])</f>
        <v>1900</v>
      </c>
      <c r="J311" s="154"/>
      <c r="K311" s="23">
        <f>MONTH(CtasPagar[[#This Row],[Data Pagamento]])</f>
        <v>1</v>
      </c>
      <c r="L311" s="23">
        <f>YEAR(CtasPagar[[#This Row],[Data Pagamento]])</f>
        <v>1900</v>
      </c>
      <c r="M311" s="154"/>
      <c r="N3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>
      <c r="A312" s="154"/>
      <c r="B312" s="157"/>
      <c r="C312" s="162"/>
      <c r="D312" s="157"/>
      <c r="E312" s="157"/>
      <c r="F312" s="157"/>
      <c r="G312" s="158"/>
      <c r="H312" s="23">
        <f>MONTH(CtasPagar[[#This Row],[Data Vencimento]])</f>
        <v>1</v>
      </c>
      <c r="I312" s="23">
        <f>YEAR(CtasPagar[[#This Row],[Data Vencimento]])</f>
        <v>1900</v>
      </c>
      <c r="J312" s="154"/>
      <c r="K312" s="23">
        <f>MONTH(CtasPagar[[#This Row],[Data Pagamento]])</f>
        <v>1</v>
      </c>
      <c r="L312" s="23">
        <f>YEAR(CtasPagar[[#This Row],[Data Pagamento]])</f>
        <v>1900</v>
      </c>
      <c r="M312" s="154"/>
      <c r="N3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>
      <c r="A313" s="154"/>
      <c r="B313" s="157"/>
      <c r="C313" s="162"/>
      <c r="D313" s="157"/>
      <c r="E313" s="157"/>
      <c r="F313" s="157"/>
      <c r="G313" s="158"/>
      <c r="H313" s="23">
        <f>MONTH(CtasPagar[[#This Row],[Data Vencimento]])</f>
        <v>1</v>
      </c>
      <c r="I313" s="23">
        <f>YEAR(CtasPagar[[#This Row],[Data Vencimento]])</f>
        <v>1900</v>
      </c>
      <c r="J313" s="154"/>
      <c r="K313" s="23">
        <f>MONTH(CtasPagar[[#This Row],[Data Pagamento]])</f>
        <v>1</v>
      </c>
      <c r="L313" s="23">
        <f>YEAR(CtasPagar[[#This Row],[Data Pagamento]])</f>
        <v>1900</v>
      </c>
      <c r="M313" s="154"/>
      <c r="N3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>
      <c r="A314" s="154"/>
      <c r="B314" s="157"/>
      <c r="C314" s="162"/>
      <c r="D314" s="157"/>
      <c r="E314" s="157"/>
      <c r="F314" s="157"/>
      <c r="G314" s="158"/>
      <c r="H314" s="23">
        <f>MONTH(CtasPagar[[#This Row],[Data Vencimento]])</f>
        <v>1</v>
      </c>
      <c r="I314" s="23">
        <f>YEAR(CtasPagar[[#This Row],[Data Vencimento]])</f>
        <v>1900</v>
      </c>
      <c r="J314" s="154"/>
      <c r="K314" s="23">
        <f>MONTH(CtasPagar[[#This Row],[Data Pagamento]])</f>
        <v>1</v>
      </c>
      <c r="L314" s="23">
        <f>YEAR(CtasPagar[[#This Row],[Data Pagamento]])</f>
        <v>1900</v>
      </c>
      <c r="M314" s="154"/>
      <c r="N3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>
      <c r="A315" s="154"/>
      <c r="B315" s="157"/>
      <c r="C315" s="162"/>
      <c r="D315" s="157"/>
      <c r="E315" s="157"/>
      <c r="F315" s="157"/>
      <c r="G315" s="158"/>
      <c r="H315" s="23">
        <f>MONTH(CtasPagar[[#This Row],[Data Vencimento]])</f>
        <v>1</v>
      </c>
      <c r="I315" s="23">
        <f>YEAR(CtasPagar[[#This Row],[Data Vencimento]])</f>
        <v>1900</v>
      </c>
      <c r="J315" s="154"/>
      <c r="K315" s="23">
        <f>MONTH(CtasPagar[[#This Row],[Data Pagamento]])</f>
        <v>1</v>
      </c>
      <c r="L315" s="23">
        <f>YEAR(CtasPagar[[#This Row],[Data Pagamento]])</f>
        <v>1900</v>
      </c>
      <c r="M315" s="154"/>
      <c r="N3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>
      <c r="A316" s="154"/>
      <c r="B316" s="157"/>
      <c r="C316" s="162"/>
      <c r="D316" s="157"/>
      <c r="E316" s="157"/>
      <c r="F316" s="157"/>
      <c r="G316" s="158"/>
      <c r="H316" s="23">
        <f>MONTH(CtasPagar[[#This Row],[Data Vencimento]])</f>
        <v>1</v>
      </c>
      <c r="I316" s="23">
        <f>YEAR(CtasPagar[[#This Row],[Data Vencimento]])</f>
        <v>1900</v>
      </c>
      <c r="J316" s="154"/>
      <c r="K316" s="23">
        <f>MONTH(CtasPagar[[#This Row],[Data Pagamento]])</f>
        <v>1</v>
      </c>
      <c r="L316" s="23">
        <f>YEAR(CtasPagar[[#This Row],[Data Pagamento]])</f>
        <v>1900</v>
      </c>
      <c r="M316" s="154"/>
      <c r="N3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>
      <c r="A317" s="154"/>
      <c r="B317" s="157"/>
      <c r="C317" s="162"/>
      <c r="D317" s="157"/>
      <c r="E317" s="157"/>
      <c r="F317" s="157"/>
      <c r="G317" s="158"/>
      <c r="H317" s="23">
        <f>MONTH(CtasPagar[[#This Row],[Data Vencimento]])</f>
        <v>1</v>
      </c>
      <c r="I317" s="23">
        <f>YEAR(CtasPagar[[#This Row],[Data Vencimento]])</f>
        <v>1900</v>
      </c>
      <c r="J317" s="154"/>
      <c r="K317" s="23">
        <f>MONTH(CtasPagar[[#This Row],[Data Pagamento]])</f>
        <v>1</v>
      </c>
      <c r="L317" s="23">
        <f>YEAR(CtasPagar[[#This Row],[Data Pagamento]])</f>
        <v>1900</v>
      </c>
      <c r="M317" s="154"/>
      <c r="N3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>
      <c r="A318" s="154"/>
      <c r="B318" s="157"/>
      <c r="C318" s="162"/>
      <c r="D318" s="157"/>
      <c r="E318" s="157"/>
      <c r="F318" s="157"/>
      <c r="G318" s="158"/>
      <c r="H318" s="23">
        <f>MONTH(CtasPagar[[#This Row],[Data Vencimento]])</f>
        <v>1</v>
      </c>
      <c r="I318" s="23">
        <f>YEAR(CtasPagar[[#This Row],[Data Vencimento]])</f>
        <v>1900</v>
      </c>
      <c r="J318" s="154"/>
      <c r="K318" s="23">
        <f>MONTH(CtasPagar[[#This Row],[Data Pagamento]])</f>
        <v>1</v>
      </c>
      <c r="L318" s="23">
        <f>YEAR(CtasPagar[[#This Row],[Data Pagamento]])</f>
        <v>1900</v>
      </c>
      <c r="M318" s="154"/>
      <c r="N3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>
      <c r="A319" s="154"/>
      <c r="B319" s="157"/>
      <c r="C319" s="162"/>
      <c r="D319" s="157"/>
      <c r="E319" s="157"/>
      <c r="F319" s="157"/>
      <c r="G319" s="158"/>
      <c r="H319" s="23">
        <f>MONTH(CtasPagar[[#This Row],[Data Vencimento]])</f>
        <v>1</v>
      </c>
      <c r="I319" s="23">
        <f>YEAR(CtasPagar[[#This Row],[Data Vencimento]])</f>
        <v>1900</v>
      </c>
      <c r="J319" s="154"/>
      <c r="K319" s="23">
        <f>MONTH(CtasPagar[[#This Row],[Data Pagamento]])</f>
        <v>1</v>
      </c>
      <c r="L319" s="23">
        <f>YEAR(CtasPagar[[#This Row],[Data Pagamento]])</f>
        <v>1900</v>
      </c>
      <c r="M319" s="154"/>
      <c r="N3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>
      <c r="A320" s="154"/>
      <c r="B320" s="157"/>
      <c r="C320" s="162"/>
      <c r="D320" s="157"/>
      <c r="E320" s="157"/>
      <c r="F320" s="157"/>
      <c r="G320" s="158"/>
      <c r="H320" s="23">
        <f>MONTH(CtasPagar[[#This Row],[Data Vencimento]])</f>
        <v>1</v>
      </c>
      <c r="I320" s="23">
        <f>YEAR(CtasPagar[[#This Row],[Data Vencimento]])</f>
        <v>1900</v>
      </c>
      <c r="J320" s="154"/>
      <c r="K320" s="23">
        <f>MONTH(CtasPagar[[#This Row],[Data Pagamento]])</f>
        <v>1</v>
      </c>
      <c r="L320" s="23">
        <f>YEAR(CtasPagar[[#This Row],[Data Pagamento]])</f>
        <v>1900</v>
      </c>
      <c r="M320" s="154"/>
      <c r="N3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>
      <c r="A321" s="154"/>
      <c r="B321" s="157"/>
      <c r="C321" s="162"/>
      <c r="D321" s="157"/>
      <c r="E321" s="157"/>
      <c r="F321" s="157"/>
      <c r="G321" s="158"/>
      <c r="H321" s="23">
        <f>MONTH(CtasPagar[[#This Row],[Data Vencimento]])</f>
        <v>1</v>
      </c>
      <c r="I321" s="23">
        <f>YEAR(CtasPagar[[#This Row],[Data Vencimento]])</f>
        <v>1900</v>
      </c>
      <c r="J321" s="154"/>
      <c r="K321" s="23">
        <f>MONTH(CtasPagar[[#This Row],[Data Pagamento]])</f>
        <v>1</v>
      </c>
      <c r="L321" s="23">
        <f>YEAR(CtasPagar[[#This Row],[Data Pagamento]])</f>
        <v>1900</v>
      </c>
      <c r="M321" s="154"/>
      <c r="N3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>
      <c r="A322" s="154"/>
      <c r="B322" s="157"/>
      <c r="C322" s="162"/>
      <c r="D322" s="157"/>
      <c r="E322" s="157"/>
      <c r="F322" s="157"/>
      <c r="G322" s="158"/>
      <c r="H322" s="23">
        <f>MONTH(CtasPagar[[#This Row],[Data Vencimento]])</f>
        <v>1</v>
      </c>
      <c r="I322" s="23">
        <f>YEAR(CtasPagar[[#This Row],[Data Vencimento]])</f>
        <v>1900</v>
      </c>
      <c r="J322" s="154"/>
      <c r="K322" s="23">
        <f>MONTH(CtasPagar[[#This Row],[Data Pagamento]])</f>
        <v>1</v>
      </c>
      <c r="L322" s="23">
        <f>YEAR(CtasPagar[[#This Row],[Data Pagamento]])</f>
        <v>1900</v>
      </c>
      <c r="M322" s="154"/>
      <c r="N3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>
      <c r="A323" s="154"/>
      <c r="B323" s="157"/>
      <c r="C323" s="162"/>
      <c r="D323" s="157"/>
      <c r="E323" s="157"/>
      <c r="F323" s="157"/>
      <c r="G323" s="158"/>
      <c r="H323" s="23">
        <f>MONTH(CtasPagar[[#This Row],[Data Vencimento]])</f>
        <v>1</v>
      </c>
      <c r="I323" s="23">
        <f>YEAR(CtasPagar[[#This Row],[Data Vencimento]])</f>
        <v>1900</v>
      </c>
      <c r="J323" s="154"/>
      <c r="K323" s="23">
        <f>MONTH(CtasPagar[[#This Row],[Data Pagamento]])</f>
        <v>1</v>
      </c>
      <c r="L323" s="23">
        <f>YEAR(CtasPagar[[#This Row],[Data Pagamento]])</f>
        <v>1900</v>
      </c>
      <c r="M323" s="154"/>
      <c r="N3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>
      <c r="A324" s="154"/>
      <c r="B324" s="157"/>
      <c r="C324" s="162"/>
      <c r="D324" s="157"/>
      <c r="E324" s="157"/>
      <c r="F324" s="157"/>
      <c r="G324" s="158"/>
      <c r="H324" s="23">
        <f>MONTH(CtasPagar[[#This Row],[Data Vencimento]])</f>
        <v>1</v>
      </c>
      <c r="I324" s="23">
        <f>YEAR(CtasPagar[[#This Row],[Data Vencimento]])</f>
        <v>1900</v>
      </c>
      <c r="J324" s="154"/>
      <c r="K324" s="23">
        <f>MONTH(CtasPagar[[#This Row],[Data Pagamento]])</f>
        <v>1</v>
      </c>
      <c r="L324" s="23">
        <f>YEAR(CtasPagar[[#This Row],[Data Pagamento]])</f>
        <v>1900</v>
      </c>
      <c r="M324" s="154"/>
      <c r="N3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>
      <c r="A325" s="154"/>
      <c r="B325" s="157"/>
      <c r="C325" s="162"/>
      <c r="D325" s="157"/>
      <c r="E325" s="157"/>
      <c r="F325" s="157"/>
      <c r="G325" s="158"/>
      <c r="H325" s="23">
        <f>MONTH(CtasPagar[[#This Row],[Data Vencimento]])</f>
        <v>1</v>
      </c>
      <c r="I325" s="23">
        <f>YEAR(CtasPagar[[#This Row],[Data Vencimento]])</f>
        <v>1900</v>
      </c>
      <c r="J325" s="154"/>
      <c r="K325" s="23">
        <f>MONTH(CtasPagar[[#This Row],[Data Pagamento]])</f>
        <v>1</v>
      </c>
      <c r="L325" s="23">
        <f>YEAR(CtasPagar[[#This Row],[Data Pagamento]])</f>
        <v>1900</v>
      </c>
      <c r="M325" s="154"/>
      <c r="N3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>
      <c r="A326" s="154"/>
      <c r="B326" s="157"/>
      <c r="C326" s="162"/>
      <c r="D326" s="157"/>
      <c r="E326" s="157"/>
      <c r="F326" s="157"/>
      <c r="G326" s="158"/>
      <c r="H326" s="23">
        <f>MONTH(CtasPagar[[#This Row],[Data Vencimento]])</f>
        <v>1</v>
      </c>
      <c r="I326" s="23">
        <f>YEAR(CtasPagar[[#This Row],[Data Vencimento]])</f>
        <v>1900</v>
      </c>
      <c r="J326" s="154"/>
      <c r="K326" s="23">
        <f>MONTH(CtasPagar[[#This Row],[Data Pagamento]])</f>
        <v>1</v>
      </c>
      <c r="L326" s="23">
        <f>YEAR(CtasPagar[[#This Row],[Data Pagamento]])</f>
        <v>1900</v>
      </c>
      <c r="M326" s="154"/>
      <c r="N3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>
      <c r="A327" s="154"/>
      <c r="B327" s="157"/>
      <c r="C327" s="162"/>
      <c r="D327" s="157"/>
      <c r="E327" s="157"/>
      <c r="F327" s="157"/>
      <c r="G327" s="158"/>
      <c r="H327" s="23">
        <f>MONTH(CtasPagar[[#This Row],[Data Vencimento]])</f>
        <v>1</v>
      </c>
      <c r="I327" s="23">
        <f>YEAR(CtasPagar[[#This Row],[Data Vencimento]])</f>
        <v>1900</v>
      </c>
      <c r="J327" s="154"/>
      <c r="K327" s="23">
        <f>MONTH(CtasPagar[[#This Row],[Data Pagamento]])</f>
        <v>1</v>
      </c>
      <c r="L327" s="23">
        <f>YEAR(CtasPagar[[#This Row],[Data Pagamento]])</f>
        <v>1900</v>
      </c>
      <c r="M327" s="154"/>
      <c r="N3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>
      <c r="A328" s="154"/>
      <c r="B328" s="157"/>
      <c r="C328" s="162"/>
      <c r="D328" s="157"/>
      <c r="E328" s="157"/>
      <c r="F328" s="157"/>
      <c r="G328" s="158"/>
      <c r="H328" s="23">
        <f>MONTH(CtasPagar[[#This Row],[Data Vencimento]])</f>
        <v>1</v>
      </c>
      <c r="I328" s="23">
        <f>YEAR(CtasPagar[[#This Row],[Data Vencimento]])</f>
        <v>1900</v>
      </c>
      <c r="J328" s="154"/>
      <c r="K328" s="23">
        <f>MONTH(CtasPagar[[#This Row],[Data Pagamento]])</f>
        <v>1</v>
      </c>
      <c r="L328" s="23">
        <f>YEAR(CtasPagar[[#This Row],[Data Pagamento]])</f>
        <v>1900</v>
      </c>
      <c r="M328" s="154"/>
      <c r="N3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>
      <c r="A329" s="154"/>
      <c r="B329" s="157"/>
      <c r="C329" s="162"/>
      <c r="D329" s="157"/>
      <c r="E329" s="157"/>
      <c r="F329" s="157"/>
      <c r="G329" s="158"/>
      <c r="H329" s="23">
        <f>MONTH(CtasPagar[[#This Row],[Data Vencimento]])</f>
        <v>1</v>
      </c>
      <c r="I329" s="23">
        <f>YEAR(CtasPagar[[#This Row],[Data Vencimento]])</f>
        <v>1900</v>
      </c>
      <c r="J329" s="154"/>
      <c r="K329" s="23">
        <f>MONTH(CtasPagar[[#This Row],[Data Pagamento]])</f>
        <v>1</v>
      </c>
      <c r="L329" s="23">
        <f>YEAR(CtasPagar[[#This Row],[Data Pagamento]])</f>
        <v>1900</v>
      </c>
      <c r="M329" s="154"/>
      <c r="N3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>
      <c r="A330" s="154"/>
      <c r="B330" s="157"/>
      <c r="C330" s="162"/>
      <c r="D330" s="157"/>
      <c r="E330" s="157"/>
      <c r="F330" s="157"/>
      <c r="G330" s="158"/>
      <c r="H330" s="23">
        <f>MONTH(CtasPagar[[#This Row],[Data Vencimento]])</f>
        <v>1</v>
      </c>
      <c r="I330" s="23">
        <f>YEAR(CtasPagar[[#This Row],[Data Vencimento]])</f>
        <v>1900</v>
      </c>
      <c r="J330" s="154"/>
      <c r="K330" s="23">
        <f>MONTH(CtasPagar[[#This Row],[Data Pagamento]])</f>
        <v>1</v>
      </c>
      <c r="L330" s="23">
        <f>YEAR(CtasPagar[[#This Row],[Data Pagamento]])</f>
        <v>1900</v>
      </c>
      <c r="M330" s="154"/>
      <c r="N3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>
      <c r="A331" s="154"/>
      <c r="B331" s="157"/>
      <c r="C331" s="162"/>
      <c r="D331" s="157"/>
      <c r="E331" s="157"/>
      <c r="F331" s="157"/>
      <c r="G331" s="158"/>
      <c r="H331" s="23">
        <f>MONTH(CtasPagar[[#This Row],[Data Vencimento]])</f>
        <v>1</v>
      </c>
      <c r="I331" s="23">
        <f>YEAR(CtasPagar[[#This Row],[Data Vencimento]])</f>
        <v>1900</v>
      </c>
      <c r="J331" s="154"/>
      <c r="K331" s="23">
        <f>MONTH(CtasPagar[[#This Row],[Data Pagamento]])</f>
        <v>1</v>
      </c>
      <c r="L331" s="23">
        <f>YEAR(CtasPagar[[#This Row],[Data Pagamento]])</f>
        <v>1900</v>
      </c>
      <c r="M331" s="154"/>
      <c r="N3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>
      <c r="A332" s="154"/>
      <c r="B332" s="157"/>
      <c r="C332" s="162"/>
      <c r="D332" s="157"/>
      <c r="E332" s="157"/>
      <c r="F332" s="157"/>
      <c r="G332" s="158"/>
      <c r="H332" s="23">
        <f>MONTH(CtasPagar[[#This Row],[Data Vencimento]])</f>
        <v>1</v>
      </c>
      <c r="I332" s="23">
        <f>YEAR(CtasPagar[[#This Row],[Data Vencimento]])</f>
        <v>1900</v>
      </c>
      <c r="J332" s="154"/>
      <c r="K332" s="23">
        <f>MONTH(CtasPagar[[#This Row],[Data Pagamento]])</f>
        <v>1</v>
      </c>
      <c r="L332" s="23">
        <f>YEAR(CtasPagar[[#This Row],[Data Pagamento]])</f>
        <v>1900</v>
      </c>
      <c r="M332" s="154"/>
      <c r="N3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>
      <c r="A333" s="154"/>
      <c r="B333" s="157"/>
      <c r="C333" s="162"/>
      <c r="D333" s="157"/>
      <c r="E333" s="157"/>
      <c r="F333" s="157"/>
      <c r="G333" s="158"/>
      <c r="H333" s="23">
        <f>MONTH(CtasPagar[[#This Row],[Data Vencimento]])</f>
        <v>1</v>
      </c>
      <c r="I333" s="23">
        <f>YEAR(CtasPagar[[#This Row],[Data Vencimento]])</f>
        <v>1900</v>
      </c>
      <c r="J333" s="154"/>
      <c r="K333" s="23">
        <f>MONTH(CtasPagar[[#This Row],[Data Pagamento]])</f>
        <v>1</v>
      </c>
      <c r="L333" s="23">
        <f>YEAR(CtasPagar[[#This Row],[Data Pagamento]])</f>
        <v>1900</v>
      </c>
      <c r="M333" s="154"/>
      <c r="N3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>
      <c r="A334" s="154"/>
      <c r="B334" s="157"/>
      <c r="C334" s="162"/>
      <c r="D334" s="157"/>
      <c r="E334" s="157"/>
      <c r="F334" s="157"/>
      <c r="G334" s="158"/>
      <c r="H334" s="23">
        <f>MONTH(CtasPagar[[#This Row],[Data Vencimento]])</f>
        <v>1</v>
      </c>
      <c r="I334" s="23">
        <f>YEAR(CtasPagar[[#This Row],[Data Vencimento]])</f>
        <v>1900</v>
      </c>
      <c r="J334" s="154"/>
      <c r="K334" s="23">
        <f>MONTH(CtasPagar[[#This Row],[Data Pagamento]])</f>
        <v>1</v>
      </c>
      <c r="L334" s="23">
        <f>YEAR(CtasPagar[[#This Row],[Data Pagamento]])</f>
        <v>1900</v>
      </c>
      <c r="M334" s="154"/>
      <c r="N3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>
      <c r="A335" s="154"/>
      <c r="B335" s="157"/>
      <c r="C335" s="162"/>
      <c r="D335" s="157"/>
      <c r="E335" s="157"/>
      <c r="F335" s="157"/>
      <c r="G335" s="158"/>
      <c r="H335" s="23">
        <f>MONTH(CtasPagar[[#This Row],[Data Vencimento]])</f>
        <v>1</v>
      </c>
      <c r="I335" s="23">
        <f>YEAR(CtasPagar[[#This Row],[Data Vencimento]])</f>
        <v>1900</v>
      </c>
      <c r="J335" s="154"/>
      <c r="K335" s="23">
        <f>MONTH(CtasPagar[[#This Row],[Data Pagamento]])</f>
        <v>1</v>
      </c>
      <c r="L335" s="23">
        <f>YEAR(CtasPagar[[#This Row],[Data Pagamento]])</f>
        <v>1900</v>
      </c>
      <c r="M335" s="154"/>
      <c r="N3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>
      <c r="A336" s="154"/>
      <c r="B336" s="157"/>
      <c r="C336" s="162"/>
      <c r="D336" s="157"/>
      <c r="E336" s="157"/>
      <c r="F336" s="157"/>
      <c r="G336" s="158"/>
      <c r="H336" s="23">
        <f>MONTH(CtasPagar[[#This Row],[Data Vencimento]])</f>
        <v>1</v>
      </c>
      <c r="I336" s="23">
        <f>YEAR(CtasPagar[[#This Row],[Data Vencimento]])</f>
        <v>1900</v>
      </c>
      <c r="J336" s="154"/>
      <c r="K336" s="23">
        <f>MONTH(CtasPagar[[#This Row],[Data Pagamento]])</f>
        <v>1</v>
      </c>
      <c r="L336" s="23">
        <f>YEAR(CtasPagar[[#This Row],[Data Pagamento]])</f>
        <v>1900</v>
      </c>
      <c r="M336" s="154"/>
      <c r="N3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>
      <c r="A337" s="154"/>
      <c r="B337" s="157"/>
      <c r="C337" s="162"/>
      <c r="D337" s="157"/>
      <c r="E337" s="157"/>
      <c r="F337" s="157"/>
      <c r="G337" s="158"/>
      <c r="H337" s="23">
        <f>MONTH(CtasPagar[[#This Row],[Data Vencimento]])</f>
        <v>1</v>
      </c>
      <c r="I337" s="23">
        <f>YEAR(CtasPagar[[#This Row],[Data Vencimento]])</f>
        <v>1900</v>
      </c>
      <c r="J337" s="154"/>
      <c r="K337" s="23">
        <f>MONTH(CtasPagar[[#This Row],[Data Pagamento]])</f>
        <v>1</v>
      </c>
      <c r="L337" s="23">
        <f>YEAR(CtasPagar[[#This Row],[Data Pagamento]])</f>
        <v>1900</v>
      </c>
      <c r="M337" s="154"/>
      <c r="N3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>
      <c r="A338" s="154"/>
      <c r="B338" s="157"/>
      <c r="C338" s="162"/>
      <c r="D338" s="157"/>
      <c r="E338" s="157"/>
      <c r="F338" s="157"/>
      <c r="G338" s="158"/>
      <c r="H338" s="23">
        <f>MONTH(CtasPagar[[#This Row],[Data Vencimento]])</f>
        <v>1</v>
      </c>
      <c r="I338" s="23">
        <f>YEAR(CtasPagar[[#This Row],[Data Vencimento]])</f>
        <v>1900</v>
      </c>
      <c r="J338" s="154"/>
      <c r="K338" s="23">
        <f>MONTH(CtasPagar[[#This Row],[Data Pagamento]])</f>
        <v>1</v>
      </c>
      <c r="L338" s="23">
        <f>YEAR(CtasPagar[[#This Row],[Data Pagamento]])</f>
        <v>1900</v>
      </c>
      <c r="M338" s="154"/>
      <c r="N3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>
      <c r="A339" s="154"/>
      <c r="B339" s="157"/>
      <c r="C339" s="162"/>
      <c r="D339" s="157"/>
      <c r="E339" s="157"/>
      <c r="F339" s="157"/>
      <c r="G339" s="158"/>
      <c r="H339" s="23">
        <f>MONTH(CtasPagar[[#This Row],[Data Vencimento]])</f>
        <v>1</v>
      </c>
      <c r="I339" s="23">
        <f>YEAR(CtasPagar[[#This Row],[Data Vencimento]])</f>
        <v>1900</v>
      </c>
      <c r="J339" s="154"/>
      <c r="K339" s="23">
        <f>MONTH(CtasPagar[[#This Row],[Data Pagamento]])</f>
        <v>1</v>
      </c>
      <c r="L339" s="23">
        <f>YEAR(CtasPagar[[#This Row],[Data Pagamento]])</f>
        <v>1900</v>
      </c>
      <c r="M339" s="154"/>
      <c r="N3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>
      <c r="A340" s="154"/>
      <c r="B340" s="157"/>
      <c r="C340" s="162"/>
      <c r="D340" s="157"/>
      <c r="E340" s="157"/>
      <c r="F340" s="157"/>
      <c r="G340" s="158"/>
      <c r="H340" s="23">
        <f>MONTH(CtasPagar[[#This Row],[Data Vencimento]])</f>
        <v>1</v>
      </c>
      <c r="I340" s="23">
        <f>YEAR(CtasPagar[[#This Row],[Data Vencimento]])</f>
        <v>1900</v>
      </c>
      <c r="J340" s="154"/>
      <c r="K340" s="23">
        <f>MONTH(CtasPagar[[#This Row],[Data Pagamento]])</f>
        <v>1</v>
      </c>
      <c r="L340" s="23">
        <f>YEAR(CtasPagar[[#This Row],[Data Pagamento]])</f>
        <v>1900</v>
      </c>
      <c r="M340" s="154"/>
      <c r="N3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>
      <c r="A341" s="154"/>
      <c r="B341" s="157"/>
      <c r="C341" s="162"/>
      <c r="D341" s="157"/>
      <c r="E341" s="157"/>
      <c r="F341" s="157"/>
      <c r="G341" s="158"/>
      <c r="H341" s="23">
        <f>MONTH(CtasPagar[[#This Row],[Data Vencimento]])</f>
        <v>1</v>
      </c>
      <c r="I341" s="23">
        <f>YEAR(CtasPagar[[#This Row],[Data Vencimento]])</f>
        <v>1900</v>
      </c>
      <c r="J341" s="154"/>
      <c r="K341" s="23">
        <f>MONTH(CtasPagar[[#This Row],[Data Pagamento]])</f>
        <v>1</v>
      </c>
      <c r="L341" s="23">
        <f>YEAR(CtasPagar[[#This Row],[Data Pagamento]])</f>
        <v>1900</v>
      </c>
      <c r="M341" s="154"/>
      <c r="N3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>
      <c r="A342" s="154"/>
      <c r="B342" s="157"/>
      <c r="C342" s="162"/>
      <c r="D342" s="157"/>
      <c r="E342" s="157"/>
      <c r="F342" s="157"/>
      <c r="G342" s="158"/>
      <c r="H342" s="23">
        <f>MONTH(CtasPagar[[#This Row],[Data Vencimento]])</f>
        <v>1</v>
      </c>
      <c r="I342" s="23">
        <f>YEAR(CtasPagar[[#This Row],[Data Vencimento]])</f>
        <v>1900</v>
      </c>
      <c r="J342" s="154"/>
      <c r="K342" s="23">
        <f>MONTH(CtasPagar[[#This Row],[Data Pagamento]])</f>
        <v>1</v>
      </c>
      <c r="L342" s="23">
        <f>YEAR(CtasPagar[[#This Row],[Data Pagamento]])</f>
        <v>1900</v>
      </c>
      <c r="M342" s="154"/>
      <c r="N3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>
      <c r="A343" s="154"/>
      <c r="B343" s="157"/>
      <c r="C343" s="162"/>
      <c r="D343" s="157"/>
      <c r="E343" s="157"/>
      <c r="F343" s="157"/>
      <c r="G343" s="158"/>
      <c r="H343" s="23">
        <f>MONTH(CtasPagar[[#This Row],[Data Vencimento]])</f>
        <v>1</v>
      </c>
      <c r="I343" s="23">
        <f>YEAR(CtasPagar[[#This Row],[Data Vencimento]])</f>
        <v>1900</v>
      </c>
      <c r="J343" s="154"/>
      <c r="K343" s="23">
        <f>MONTH(CtasPagar[[#This Row],[Data Pagamento]])</f>
        <v>1</v>
      </c>
      <c r="L343" s="23">
        <f>YEAR(CtasPagar[[#This Row],[Data Pagamento]])</f>
        <v>1900</v>
      </c>
      <c r="M343" s="154"/>
      <c r="N3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>
      <c r="A344" s="154"/>
      <c r="B344" s="157"/>
      <c r="C344" s="162"/>
      <c r="D344" s="157"/>
      <c r="E344" s="157"/>
      <c r="F344" s="157"/>
      <c r="G344" s="158"/>
      <c r="H344" s="23">
        <f>MONTH(CtasPagar[[#This Row],[Data Vencimento]])</f>
        <v>1</v>
      </c>
      <c r="I344" s="23">
        <f>YEAR(CtasPagar[[#This Row],[Data Vencimento]])</f>
        <v>1900</v>
      </c>
      <c r="J344" s="154"/>
      <c r="K344" s="23">
        <f>MONTH(CtasPagar[[#This Row],[Data Pagamento]])</f>
        <v>1</v>
      </c>
      <c r="L344" s="23">
        <f>YEAR(CtasPagar[[#This Row],[Data Pagamento]])</f>
        <v>1900</v>
      </c>
      <c r="M344" s="154"/>
      <c r="N3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>
      <c r="A345" s="154"/>
      <c r="B345" s="157"/>
      <c r="C345" s="162"/>
      <c r="D345" s="157"/>
      <c r="E345" s="157"/>
      <c r="F345" s="157"/>
      <c r="G345" s="158"/>
      <c r="H345" s="23">
        <f>MONTH(CtasPagar[[#This Row],[Data Vencimento]])</f>
        <v>1</v>
      </c>
      <c r="I345" s="23">
        <f>YEAR(CtasPagar[[#This Row],[Data Vencimento]])</f>
        <v>1900</v>
      </c>
      <c r="J345" s="154"/>
      <c r="K345" s="23">
        <f>MONTH(CtasPagar[[#This Row],[Data Pagamento]])</f>
        <v>1</v>
      </c>
      <c r="L345" s="23">
        <f>YEAR(CtasPagar[[#This Row],[Data Pagamento]])</f>
        <v>1900</v>
      </c>
      <c r="M345" s="154"/>
      <c r="N3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>
      <c r="A346" s="154"/>
      <c r="B346" s="157"/>
      <c r="C346" s="162"/>
      <c r="D346" s="157"/>
      <c r="E346" s="157"/>
      <c r="F346" s="157"/>
      <c r="G346" s="158"/>
      <c r="H346" s="23">
        <f>MONTH(CtasPagar[[#This Row],[Data Vencimento]])</f>
        <v>1</v>
      </c>
      <c r="I346" s="23">
        <f>YEAR(CtasPagar[[#This Row],[Data Vencimento]])</f>
        <v>1900</v>
      </c>
      <c r="J346" s="154"/>
      <c r="K346" s="23">
        <f>MONTH(CtasPagar[[#This Row],[Data Pagamento]])</f>
        <v>1</v>
      </c>
      <c r="L346" s="23">
        <f>YEAR(CtasPagar[[#This Row],[Data Pagamento]])</f>
        <v>1900</v>
      </c>
      <c r="M346" s="154"/>
      <c r="N3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>
      <c r="A347" s="154"/>
      <c r="B347" s="157"/>
      <c r="C347" s="162"/>
      <c r="D347" s="157"/>
      <c r="E347" s="157"/>
      <c r="F347" s="157"/>
      <c r="G347" s="158"/>
      <c r="H347" s="23">
        <f>MONTH(CtasPagar[[#This Row],[Data Vencimento]])</f>
        <v>1</v>
      </c>
      <c r="I347" s="23">
        <f>YEAR(CtasPagar[[#This Row],[Data Vencimento]])</f>
        <v>1900</v>
      </c>
      <c r="J347" s="154"/>
      <c r="K347" s="23">
        <f>MONTH(CtasPagar[[#This Row],[Data Pagamento]])</f>
        <v>1</v>
      </c>
      <c r="L347" s="23">
        <f>YEAR(CtasPagar[[#This Row],[Data Pagamento]])</f>
        <v>1900</v>
      </c>
      <c r="M347" s="154"/>
      <c r="N3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>
      <c r="A348" s="154"/>
      <c r="B348" s="157"/>
      <c r="C348" s="162"/>
      <c r="D348" s="157"/>
      <c r="E348" s="157"/>
      <c r="F348" s="157"/>
      <c r="G348" s="158"/>
      <c r="H348" s="23">
        <f>MONTH(CtasPagar[[#This Row],[Data Vencimento]])</f>
        <v>1</v>
      </c>
      <c r="I348" s="23">
        <f>YEAR(CtasPagar[[#This Row],[Data Vencimento]])</f>
        <v>1900</v>
      </c>
      <c r="J348" s="154"/>
      <c r="K348" s="23">
        <f>MONTH(CtasPagar[[#This Row],[Data Pagamento]])</f>
        <v>1</v>
      </c>
      <c r="L348" s="23">
        <f>YEAR(CtasPagar[[#This Row],[Data Pagamento]])</f>
        <v>1900</v>
      </c>
      <c r="M348" s="154"/>
      <c r="N3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>
      <c r="A349" s="154"/>
      <c r="B349" s="157"/>
      <c r="C349" s="162"/>
      <c r="D349" s="157"/>
      <c r="E349" s="157"/>
      <c r="F349" s="157"/>
      <c r="G349" s="158"/>
      <c r="H349" s="23">
        <f>MONTH(CtasPagar[[#This Row],[Data Vencimento]])</f>
        <v>1</v>
      </c>
      <c r="I349" s="23">
        <f>YEAR(CtasPagar[[#This Row],[Data Vencimento]])</f>
        <v>1900</v>
      </c>
      <c r="J349" s="154"/>
      <c r="K349" s="23">
        <f>MONTH(CtasPagar[[#This Row],[Data Pagamento]])</f>
        <v>1</v>
      </c>
      <c r="L349" s="23">
        <f>YEAR(CtasPagar[[#This Row],[Data Pagamento]])</f>
        <v>1900</v>
      </c>
      <c r="M349" s="154"/>
      <c r="N3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>
      <c r="A350" s="154"/>
      <c r="B350" s="157"/>
      <c r="C350" s="162"/>
      <c r="D350" s="157"/>
      <c r="E350" s="157"/>
      <c r="F350" s="157"/>
      <c r="G350" s="158"/>
      <c r="H350" s="23">
        <f>MONTH(CtasPagar[[#This Row],[Data Vencimento]])</f>
        <v>1</v>
      </c>
      <c r="I350" s="23">
        <f>YEAR(CtasPagar[[#This Row],[Data Vencimento]])</f>
        <v>1900</v>
      </c>
      <c r="J350" s="154"/>
      <c r="K350" s="23">
        <f>MONTH(CtasPagar[[#This Row],[Data Pagamento]])</f>
        <v>1</v>
      </c>
      <c r="L350" s="23">
        <f>YEAR(CtasPagar[[#This Row],[Data Pagamento]])</f>
        <v>1900</v>
      </c>
      <c r="M350" s="154"/>
      <c r="N3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>
      <c r="A351" s="154"/>
      <c r="B351" s="157"/>
      <c r="C351" s="162"/>
      <c r="D351" s="157"/>
      <c r="E351" s="157"/>
      <c r="F351" s="157"/>
      <c r="G351" s="158"/>
      <c r="H351" s="23">
        <f>MONTH(CtasPagar[[#This Row],[Data Vencimento]])</f>
        <v>1</v>
      </c>
      <c r="I351" s="23">
        <f>YEAR(CtasPagar[[#This Row],[Data Vencimento]])</f>
        <v>1900</v>
      </c>
      <c r="J351" s="154"/>
      <c r="K351" s="23">
        <f>MONTH(CtasPagar[[#This Row],[Data Pagamento]])</f>
        <v>1</v>
      </c>
      <c r="L351" s="23">
        <f>YEAR(CtasPagar[[#This Row],[Data Pagamento]])</f>
        <v>1900</v>
      </c>
      <c r="M351" s="154"/>
      <c r="N3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>
      <c r="A352" s="154"/>
      <c r="B352" s="157"/>
      <c r="C352" s="162"/>
      <c r="D352" s="157"/>
      <c r="E352" s="157"/>
      <c r="F352" s="157"/>
      <c r="G352" s="158"/>
      <c r="H352" s="23">
        <f>MONTH(CtasPagar[[#This Row],[Data Vencimento]])</f>
        <v>1</v>
      </c>
      <c r="I352" s="23">
        <f>YEAR(CtasPagar[[#This Row],[Data Vencimento]])</f>
        <v>1900</v>
      </c>
      <c r="J352" s="154"/>
      <c r="K352" s="23">
        <f>MONTH(CtasPagar[[#This Row],[Data Pagamento]])</f>
        <v>1</v>
      </c>
      <c r="L352" s="23">
        <f>YEAR(CtasPagar[[#This Row],[Data Pagamento]])</f>
        <v>1900</v>
      </c>
      <c r="M352" s="154"/>
      <c r="N3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>
      <c r="A353" s="154"/>
      <c r="B353" s="157"/>
      <c r="C353" s="162"/>
      <c r="D353" s="157"/>
      <c r="E353" s="157"/>
      <c r="F353" s="157"/>
      <c r="G353" s="158"/>
      <c r="H353" s="23">
        <f>MONTH(CtasPagar[[#This Row],[Data Vencimento]])</f>
        <v>1</v>
      </c>
      <c r="I353" s="23">
        <f>YEAR(CtasPagar[[#This Row],[Data Vencimento]])</f>
        <v>1900</v>
      </c>
      <c r="J353" s="154"/>
      <c r="K353" s="23">
        <f>MONTH(CtasPagar[[#This Row],[Data Pagamento]])</f>
        <v>1</v>
      </c>
      <c r="L353" s="23">
        <f>YEAR(CtasPagar[[#This Row],[Data Pagamento]])</f>
        <v>1900</v>
      </c>
      <c r="M353" s="154"/>
      <c r="N3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>
      <c r="A354" s="154"/>
      <c r="B354" s="157"/>
      <c r="C354" s="162"/>
      <c r="D354" s="157"/>
      <c r="E354" s="157"/>
      <c r="F354" s="157"/>
      <c r="G354" s="158"/>
      <c r="H354" s="23">
        <f>MONTH(CtasPagar[[#This Row],[Data Vencimento]])</f>
        <v>1</v>
      </c>
      <c r="I354" s="23">
        <f>YEAR(CtasPagar[[#This Row],[Data Vencimento]])</f>
        <v>1900</v>
      </c>
      <c r="J354" s="154"/>
      <c r="K354" s="23">
        <f>MONTH(CtasPagar[[#This Row],[Data Pagamento]])</f>
        <v>1</v>
      </c>
      <c r="L354" s="23">
        <f>YEAR(CtasPagar[[#This Row],[Data Pagamento]])</f>
        <v>1900</v>
      </c>
      <c r="M354" s="154"/>
      <c r="N3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>
      <c r="A355" s="154"/>
      <c r="B355" s="157"/>
      <c r="C355" s="162"/>
      <c r="D355" s="157"/>
      <c r="E355" s="157"/>
      <c r="F355" s="157"/>
      <c r="G355" s="158"/>
      <c r="H355" s="23">
        <f>MONTH(CtasPagar[[#This Row],[Data Vencimento]])</f>
        <v>1</v>
      </c>
      <c r="I355" s="23">
        <f>YEAR(CtasPagar[[#This Row],[Data Vencimento]])</f>
        <v>1900</v>
      </c>
      <c r="J355" s="154"/>
      <c r="K355" s="23">
        <f>MONTH(CtasPagar[[#This Row],[Data Pagamento]])</f>
        <v>1</v>
      </c>
      <c r="L355" s="23">
        <f>YEAR(CtasPagar[[#This Row],[Data Pagamento]])</f>
        <v>1900</v>
      </c>
      <c r="M355" s="154"/>
      <c r="N3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>
      <c r="A356" s="154"/>
      <c r="B356" s="157"/>
      <c r="C356" s="162"/>
      <c r="D356" s="157"/>
      <c r="E356" s="157"/>
      <c r="F356" s="157"/>
      <c r="G356" s="158"/>
      <c r="H356" s="23">
        <f>MONTH(CtasPagar[[#This Row],[Data Vencimento]])</f>
        <v>1</v>
      </c>
      <c r="I356" s="23">
        <f>YEAR(CtasPagar[[#This Row],[Data Vencimento]])</f>
        <v>1900</v>
      </c>
      <c r="J356" s="154"/>
      <c r="K356" s="23">
        <f>MONTH(CtasPagar[[#This Row],[Data Pagamento]])</f>
        <v>1</v>
      </c>
      <c r="L356" s="23">
        <f>YEAR(CtasPagar[[#This Row],[Data Pagamento]])</f>
        <v>1900</v>
      </c>
      <c r="M356" s="154"/>
      <c r="N3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>
      <c r="A357" s="154"/>
      <c r="B357" s="157"/>
      <c r="C357" s="162"/>
      <c r="D357" s="157"/>
      <c r="E357" s="157"/>
      <c r="F357" s="157"/>
      <c r="G357" s="158"/>
      <c r="H357" s="23">
        <f>MONTH(CtasPagar[[#This Row],[Data Vencimento]])</f>
        <v>1</v>
      </c>
      <c r="I357" s="23">
        <f>YEAR(CtasPagar[[#This Row],[Data Vencimento]])</f>
        <v>1900</v>
      </c>
      <c r="J357" s="154"/>
      <c r="K357" s="23">
        <f>MONTH(CtasPagar[[#This Row],[Data Pagamento]])</f>
        <v>1</v>
      </c>
      <c r="L357" s="23">
        <f>YEAR(CtasPagar[[#This Row],[Data Pagamento]])</f>
        <v>1900</v>
      </c>
      <c r="M357" s="154"/>
      <c r="N3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>
      <c r="A358" s="154"/>
      <c r="B358" s="157"/>
      <c r="C358" s="162"/>
      <c r="D358" s="157"/>
      <c r="E358" s="157"/>
      <c r="F358" s="157"/>
      <c r="G358" s="158"/>
      <c r="H358" s="23">
        <f>MONTH(CtasPagar[[#This Row],[Data Vencimento]])</f>
        <v>1</v>
      </c>
      <c r="I358" s="23">
        <f>YEAR(CtasPagar[[#This Row],[Data Vencimento]])</f>
        <v>1900</v>
      </c>
      <c r="J358" s="154"/>
      <c r="K358" s="23">
        <f>MONTH(CtasPagar[[#This Row],[Data Pagamento]])</f>
        <v>1</v>
      </c>
      <c r="L358" s="23">
        <f>YEAR(CtasPagar[[#This Row],[Data Pagamento]])</f>
        <v>1900</v>
      </c>
      <c r="M358" s="154"/>
      <c r="N3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>
      <c r="A359" s="154"/>
      <c r="B359" s="157"/>
      <c r="C359" s="162"/>
      <c r="D359" s="157"/>
      <c r="E359" s="157"/>
      <c r="F359" s="157"/>
      <c r="G359" s="158"/>
      <c r="H359" s="23">
        <f>MONTH(CtasPagar[[#This Row],[Data Vencimento]])</f>
        <v>1</v>
      </c>
      <c r="I359" s="23">
        <f>YEAR(CtasPagar[[#This Row],[Data Vencimento]])</f>
        <v>1900</v>
      </c>
      <c r="J359" s="154"/>
      <c r="K359" s="23">
        <f>MONTH(CtasPagar[[#This Row],[Data Pagamento]])</f>
        <v>1</v>
      </c>
      <c r="L359" s="23">
        <f>YEAR(CtasPagar[[#This Row],[Data Pagamento]])</f>
        <v>1900</v>
      </c>
      <c r="M359" s="154"/>
      <c r="N3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>
      <c r="A360" s="154"/>
      <c r="B360" s="157"/>
      <c r="C360" s="162"/>
      <c r="D360" s="157"/>
      <c r="E360" s="157"/>
      <c r="F360" s="157"/>
      <c r="G360" s="158"/>
      <c r="H360" s="23">
        <f>MONTH(CtasPagar[[#This Row],[Data Vencimento]])</f>
        <v>1</v>
      </c>
      <c r="I360" s="23">
        <f>YEAR(CtasPagar[[#This Row],[Data Vencimento]])</f>
        <v>1900</v>
      </c>
      <c r="J360" s="154"/>
      <c r="K360" s="23">
        <f>MONTH(CtasPagar[[#This Row],[Data Pagamento]])</f>
        <v>1</v>
      </c>
      <c r="L360" s="23">
        <f>YEAR(CtasPagar[[#This Row],[Data Pagamento]])</f>
        <v>1900</v>
      </c>
      <c r="M360" s="154"/>
      <c r="N3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>
      <c r="A361" s="154"/>
      <c r="B361" s="157"/>
      <c r="C361" s="162"/>
      <c r="D361" s="157"/>
      <c r="E361" s="157"/>
      <c r="F361" s="157"/>
      <c r="G361" s="158"/>
      <c r="H361" s="23">
        <f>MONTH(CtasPagar[[#This Row],[Data Vencimento]])</f>
        <v>1</v>
      </c>
      <c r="I361" s="23">
        <f>YEAR(CtasPagar[[#This Row],[Data Vencimento]])</f>
        <v>1900</v>
      </c>
      <c r="J361" s="154"/>
      <c r="K361" s="23">
        <f>MONTH(CtasPagar[[#This Row],[Data Pagamento]])</f>
        <v>1</v>
      </c>
      <c r="L361" s="23">
        <f>YEAR(CtasPagar[[#This Row],[Data Pagamento]])</f>
        <v>1900</v>
      </c>
      <c r="M361" s="154"/>
      <c r="N3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>
      <c r="A362" s="154"/>
      <c r="B362" s="157"/>
      <c r="C362" s="162"/>
      <c r="D362" s="157"/>
      <c r="E362" s="157"/>
      <c r="F362" s="157"/>
      <c r="G362" s="158"/>
      <c r="H362" s="23">
        <f>MONTH(CtasPagar[[#This Row],[Data Vencimento]])</f>
        <v>1</v>
      </c>
      <c r="I362" s="23">
        <f>YEAR(CtasPagar[[#This Row],[Data Vencimento]])</f>
        <v>1900</v>
      </c>
      <c r="J362" s="154"/>
      <c r="K362" s="23">
        <f>MONTH(CtasPagar[[#This Row],[Data Pagamento]])</f>
        <v>1</v>
      </c>
      <c r="L362" s="23">
        <f>YEAR(CtasPagar[[#This Row],[Data Pagamento]])</f>
        <v>1900</v>
      </c>
      <c r="M362" s="154"/>
      <c r="N3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>
      <c r="A363" s="154"/>
      <c r="B363" s="157"/>
      <c r="C363" s="162"/>
      <c r="D363" s="157"/>
      <c r="E363" s="157"/>
      <c r="F363" s="157"/>
      <c r="G363" s="158"/>
      <c r="H363" s="23">
        <f>MONTH(CtasPagar[[#This Row],[Data Vencimento]])</f>
        <v>1</v>
      </c>
      <c r="I363" s="23">
        <f>YEAR(CtasPagar[[#This Row],[Data Vencimento]])</f>
        <v>1900</v>
      </c>
      <c r="J363" s="154"/>
      <c r="K363" s="23">
        <f>MONTH(CtasPagar[[#This Row],[Data Pagamento]])</f>
        <v>1</v>
      </c>
      <c r="L363" s="23">
        <f>YEAR(CtasPagar[[#This Row],[Data Pagamento]])</f>
        <v>1900</v>
      </c>
      <c r="M363" s="154"/>
      <c r="N3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>
      <c r="A364" s="154"/>
      <c r="B364" s="157"/>
      <c r="C364" s="162"/>
      <c r="D364" s="157"/>
      <c r="E364" s="157"/>
      <c r="F364" s="157"/>
      <c r="G364" s="158"/>
      <c r="H364" s="23">
        <f>MONTH(CtasPagar[[#This Row],[Data Vencimento]])</f>
        <v>1</v>
      </c>
      <c r="I364" s="23">
        <f>YEAR(CtasPagar[[#This Row],[Data Vencimento]])</f>
        <v>1900</v>
      </c>
      <c r="J364" s="154"/>
      <c r="K364" s="23">
        <f>MONTH(CtasPagar[[#This Row],[Data Pagamento]])</f>
        <v>1</v>
      </c>
      <c r="L364" s="23">
        <f>YEAR(CtasPagar[[#This Row],[Data Pagamento]])</f>
        <v>1900</v>
      </c>
      <c r="M364" s="154"/>
      <c r="N3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>
      <c r="A365" s="154"/>
      <c r="B365" s="157"/>
      <c r="C365" s="162"/>
      <c r="D365" s="157"/>
      <c r="E365" s="157"/>
      <c r="F365" s="157"/>
      <c r="G365" s="158"/>
      <c r="H365" s="23">
        <f>MONTH(CtasPagar[[#This Row],[Data Vencimento]])</f>
        <v>1</v>
      </c>
      <c r="I365" s="23">
        <f>YEAR(CtasPagar[[#This Row],[Data Vencimento]])</f>
        <v>1900</v>
      </c>
      <c r="J365" s="154"/>
      <c r="K365" s="23">
        <f>MONTH(CtasPagar[[#This Row],[Data Pagamento]])</f>
        <v>1</v>
      </c>
      <c r="L365" s="23">
        <f>YEAR(CtasPagar[[#This Row],[Data Pagamento]])</f>
        <v>1900</v>
      </c>
      <c r="M365" s="154"/>
      <c r="N3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>
      <c r="A366" s="154"/>
      <c r="B366" s="157"/>
      <c r="C366" s="162"/>
      <c r="D366" s="157"/>
      <c r="E366" s="157"/>
      <c r="F366" s="157"/>
      <c r="G366" s="158"/>
      <c r="H366" s="23">
        <f>MONTH(CtasPagar[[#This Row],[Data Vencimento]])</f>
        <v>1</v>
      </c>
      <c r="I366" s="23">
        <f>YEAR(CtasPagar[[#This Row],[Data Vencimento]])</f>
        <v>1900</v>
      </c>
      <c r="J366" s="154"/>
      <c r="K366" s="23">
        <f>MONTH(CtasPagar[[#This Row],[Data Pagamento]])</f>
        <v>1</v>
      </c>
      <c r="L366" s="23">
        <f>YEAR(CtasPagar[[#This Row],[Data Pagamento]])</f>
        <v>1900</v>
      </c>
      <c r="M366" s="154"/>
      <c r="N3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>
      <c r="A367" s="154"/>
      <c r="B367" s="157"/>
      <c r="C367" s="162"/>
      <c r="D367" s="157"/>
      <c r="E367" s="157"/>
      <c r="F367" s="157"/>
      <c r="G367" s="158"/>
      <c r="H367" s="23">
        <f>MONTH(CtasPagar[[#This Row],[Data Vencimento]])</f>
        <v>1</v>
      </c>
      <c r="I367" s="23">
        <f>YEAR(CtasPagar[[#This Row],[Data Vencimento]])</f>
        <v>1900</v>
      </c>
      <c r="J367" s="154"/>
      <c r="K367" s="23">
        <f>MONTH(CtasPagar[[#This Row],[Data Pagamento]])</f>
        <v>1</v>
      </c>
      <c r="L367" s="23">
        <f>YEAR(CtasPagar[[#This Row],[Data Pagamento]])</f>
        <v>1900</v>
      </c>
      <c r="M367" s="154"/>
      <c r="N3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>
      <c r="A368" s="154"/>
      <c r="B368" s="157"/>
      <c r="C368" s="162"/>
      <c r="D368" s="157"/>
      <c r="E368" s="157"/>
      <c r="F368" s="157"/>
      <c r="G368" s="158"/>
      <c r="H368" s="23">
        <f>MONTH(CtasPagar[[#This Row],[Data Vencimento]])</f>
        <v>1</v>
      </c>
      <c r="I368" s="23">
        <f>YEAR(CtasPagar[[#This Row],[Data Vencimento]])</f>
        <v>1900</v>
      </c>
      <c r="J368" s="154"/>
      <c r="K368" s="23">
        <f>MONTH(CtasPagar[[#This Row],[Data Pagamento]])</f>
        <v>1</v>
      </c>
      <c r="L368" s="23">
        <f>YEAR(CtasPagar[[#This Row],[Data Pagamento]])</f>
        <v>1900</v>
      </c>
      <c r="M368" s="154"/>
      <c r="N3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>
      <c r="A369" s="154"/>
      <c r="B369" s="157"/>
      <c r="C369" s="162"/>
      <c r="D369" s="157"/>
      <c r="E369" s="157"/>
      <c r="F369" s="157"/>
      <c r="G369" s="158"/>
      <c r="H369" s="23">
        <f>MONTH(CtasPagar[[#This Row],[Data Vencimento]])</f>
        <v>1</v>
      </c>
      <c r="I369" s="23">
        <f>YEAR(CtasPagar[[#This Row],[Data Vencimento]])</f>
        <v>1900</v>
      </c>
      <c r="J369" s="154"/>
      <c r="K369" s="23">
        <f>MONTH(CtasPagar[[#This Row],[Data Pagamento]])</f>
        <v>1</v>
      </c>
      <c r="L369" s="23">
        <f>YEAR(CtasPagar[[#This Row],[Data Pagamento]])</f>
        <v>1900</v>
      </c>
      <c r="M369" s="154"/>
      <c r="N3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>
      <c r="A370" s="154"/>
      <c r="B370" s="157"/>
      <c r="C370" s="162"/>
      <c r="D370" s="157"/>
      <c r="E370" s="157"/>
      <c r="F370" s="157"/>
      <c r="G370" s="158"/>
      <c r="H370" s="23">
        <f>MONTH(CtasPagar[[#This Row],[Data Vencimento]])</f>
        <v>1</v>
      </c>
      <c r="I370" s="23">
        <f>YEAR(CtasPagar[[#This Row],[Data Vencimento]])</f>
        <v>1900</v>
      </c>
      <c r="J370" s="154"/>
      <c r="K370" s="23">
        <f>MONTH(CtasPagar[[#This Row],[Data Pagamento]])</f>
        <v>1</v>
      </c>
      <c r="L370" s="23">
        <f>YEAR(CtasPagar[[#This Row],[Data Pagamento]])</f>
        <v>1900</v>
      </c>
      <c r="M370" s="154"/>
      <c r="N3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>
      <c r="A371" s="154"/>
      <c r="B371" s="157"/>
      <c r="C371" s="162"/>
      <c r="D371" s="157"/>
      <c r="E371" s="157"/>
      <c r="F371" s="157"/>
      <c r="G371" s="158"/>
      <c r="H371" s="23">
        <f>MONTH(CtasPagar[[#This Row],[Data Vencimento]])</f>
        <v>1</v>
      </c>
      <c r="I371" s="23">
        <f>YEAR(CtasPagar[[#This Row],[Data Vencimento]])</f>
        <v>1900</v>
      </c>
      <c r="J371" s="154"/>
      <c r="K371" s="23">
        <f>MONTH(CtasPagar[[#This Row],[Data Pagamento]])</f>
        <v>1</v>
      </c>
      <c r="L371" s="23">
        <f>YEAR(CtasPagar[[#This Row],[Data Pagamento]])</f>
        <v>1900</v>
      </c>
      <c r="M371" s="154"/>
      <c r="N3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>
      <c r="A372" s="154"/>
      <c r="B372" s="157"/>
      <c r="C372" s="162"/>
      <c r="D372" s="157"/>
      <c r="E372" s="157"/>
      <c r="F372" s="157"/>
      <c r="G372" s="158"/>
      <c r="H372" s="23">
        <f>MONTH(CtasPagar[[#This Row],[Data Vencimento]])</f>
        <v>1</v>
      </c>
      <c r="I372" s="23">
        <f>YEAR(CtasPagar[[#This Row],[Data Vencimento]])</f>
        <v>1900</v>
      </c>
      <c r="J372" s="154"/>
      <c r="K372" s="23">
        <f>MONTH(CtasPagar[[#This Row],[Data Pagamento]])</f>
        <v>1</v>
      </c>
      <c r="L372" s="23">
        <f>YEAR(CtasPagar[[#This Row],[Data Pagamento]])</f>
        <v>1900</v>
      </c>
      <c r="M372" s="154"/>
      <c r="N3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>
      <c r="A373" s="154"/>
      <c r="B373" s="157"/>
      <c r="C373" s="162"/>
      <c r="D373" s="157"/>
      <c r="E373" s="157"/>
      <c r="F373" s="157"/>
      <c r="G373" s="158"/>
      <c r="H373" s="23">
        <f>MONTH(CtasPagar[[#This Row],[Data Vencimento]])</f>
        <v>1</v>
      </c>
      <c r="I373" s="23">
        <f>YEAR(CtasPagar[[#This Row],[Data Vencimento]])</f>
        <v>1900</v>
      </c>
      <c r="J373" s="154"/>
      <c r="K373" s="23">
        <f>MONTH(CtasPagar[[#This Row],[Data Pagamento]])</f>
        <v>1</v>
      </c>
      <c r="L373" s="23">
        <f>YEAR(CtasPagar[[#This Row],[Data Pagamento]])</f>
        <v>1900</v>
      </c>
      <c r="M373" s="154"/>
      <c r="N3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>
      <c r="A374" s="154"/>
      <c r="B374" s="157"/>
      <c r="C374" s="162"/>
      <c r="D374" s="157"/>
      <c r="E374" s="157"/>
      <c r="F374" s="157"/>
      <c r="G374" s="158"/>
      <c r="H374" s="23">
        <f>MONTH(CtasPagar[[#This Row],[Data Vencimento]])</f>
        <v>1</v>
      </c>
      <c r="I374" s="23">
        <f>YEAR(CtasPagar[[#This Row],[Data Vencimento]])</f>
        <v>1900</v>
      </c>
      <c r="J374" s="154"/>
      <c r="K374" s="23">
        <f>MONTH(CtasPagar[[#This Row],[Data Pagamento]])</f>
        <v>1</v>
      </c>
      <c r="L374" s="23">
        <f>YEAR(CtasPagar[[#This Row],[Data Pagamento]])</f>
        <v>1900</v>
      </c>
      <c r="M374" s="154"/>
      <c r="N3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>
      <c r="A375" s="154"/>
      <c r="B375" s="157"/>
      <c r="C375" s="162"/>
      <c r="D375" s="157"/>
      <c r="E375" s="157"/>
      <c r="F375" s="157"/>
      <c r="G375" s="158"/>
      <c r="H375" s="23">
        <f>MONTH(CtasPagar[[#This Row],[Data Vencimento]])</f>
        <v>1</v>
      </c>
      <c r="I375" s="23">
        <f>YEAR(CtasPagar[[#This Row],[Data Vencimento]])</f>
        <v>1900</v>
      </c>
      <c r="J375" s="154"/>
      <c r="K375" s="23">
        <f>MONTH(CtasPagar[[#This Row],[Data Pagamento]])</f>
        <v>1</v>
      </c>
      <c r="L375" s="23">
        <f>YEAR(CtasPagar[[#This Row],[Data Pagamento]])</f>
        <v>1900</v>
      </c>
      <c r="M375" s="154"/>
      <c r="N3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>
      <c r="A376" s="154"/>
      <c r="B376" s="157"/>
      <c r="C376" s="162"/>
      <c r="D376" s="157"/>
      <c r="E376" s="157"/>
      <c r="F376" s="157"/>
      <c r="G376" s="158"/>
      <c r="H376" s="23">
        <f>MONTH(CtasPagar[[#This Row],[Data Vencimento]])</f>
        <v>1</v>
      </c>
      <c r="I376" s="23">
        <f>YEAR(CtasPagar[[#This Row],[Data Vencimento]])</f>
        <v>1900</v>
      </c>
      <c r="J376" s="154"/>
      <c r="K376" s="23">
        <f>MONTH(CtasPagar[[#This Row],[Data Pagamento]])</f>
        <v>1</v>
      </c>
      <c r="L376" s="23">
        <f>YEAR(CtasPagar[[#This Row],[Data Pagamento]])</f>
        <v>1900</v>
      </c>
      <c r="M376" s="154"/>
      <c r="N3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>
      <c r="A377" s="154"/>
      <c r="B377" s="157"/>
      <c r="C377" s="162"/>
      <c r="D377" s="157"/>
      <c r="E377" s="157"/>
      <c r="F377" s="157"/>
      <c r="G377" s="158"/>
      <c r="H377" s="23">
        <f>MONTH(CtasPagar[[#This Row],[Data Vencimento]])</f>
        <v>1</v>
      </c>
      <c r="I377" s="23">
        <f>YEAR(CtasPagar[[#This Row],[Data Vencimento]])</f>
        <v>1900</v>
      </c>
      <c r="J377" s="154"/>
      <c r="K377" s="23">
        <f>MONTH(CtasPagar[[#This Row],[Data Pagamento]])</f>
        <v>1</v>
      </c>
      <c r="L377" s="23">
        <f>YEAR(CtasPagar[[#This Row],[Data Pagamento]])</f>
        <v>1900</v>
      </c>
      <c r="M377" s="154"/>
      <c r="N3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>
      <c r="A378" s="154"/>
      <c r="B378" s="157"/>
      <c r="C378" s="162"/>
      <c r="D378" s="157"/>
      <c r="E378" s="157"/>
      <c r="F378" s="157"/>
      <c r="G378" s="158"/>
      <c r="H378" s="23">
        <f>MONTH(CtasPagar[[#This Row],[Data Vencimento]])</f>
        <v>1</v>
      </c>
      <c r="I378" s="23">
        <f>YEAR(CtasPagar[[#This Row],[Data Vencimento]])</f>
        <v>1900</v>
      </c>
      <c r="J378" s="154"/>
      <c r="K378" s="23">
        <f>MONTH(CtasPagar[[#This Row],[Data Pagamento]])</f>
        <v>1</v>
      </c>
      <c r="L378" s="23">
        <f>YEAR(CtasPagar[[#This Row],[Data Pagamento]])</f>
        <v>1900</v>
      </c>
      <c r="M378" s="154"/>
      <c r="N3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>
      <c r="A379" s="154"/>
      <c r="B379" s="157"/>
      <c r="C379" s="162"/>
      <c r="D379" s="157"/>
      <c r="E379" s="157"/>
      <c r="F379" s="157"/>
      <c r="G379" s="158"/>
      <c r="H379" s="23">
        <f>MONTH(CtasPagar[[#This Row],[Data Vencimento]])</f>
        <v>1</v>
      </c>
      <c r="I379" s="23">
        <f>YEAR(CtasPagar[[#This Row],[Data Vencimento]])</f>
        <v>1900</v>
      </c>
      <c r="J379" s="154"/>
      <c r="K379" s="23">
        <f>MONTH(CtasPagar[[#This Row],[Data Pagamento]])</f>
        <v>1</v>
      </c>
      <c r="L379" s="23">
        <f>YEAR(CtasPagar[[#This Row],[Data Pagamento]])</f>
        <v>1900</v>
      </c>
      <c r="M379" s="154"/>
      <c r="N3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>
      <c r="A380" s="154"/>
      <c r="B380" s="157"/>
      <c r="C380" s="162"/>
      <c r="D380" s="157"/>
      <c r="E380" s="157"/>
      <c r="F380" s="157"/>
      <c r="G380" s="158"/>
      <c r="H380" s="23">
        <f>MONTH(CtasPagar[[#This Row],[Data Vencimento]])</f>
        <v>1</v>
      </c>
      <c r="I380" s="23">
        <f>YEAR(CtasPagar[[#This Row],[Data Vencimento]])</f>
        <v>1900</v>
      </c>
      <c r="J380" s="154"/>
      <c r="K380" s="23">
        <f>MONTH(CtasPagar[[#This Row],[Data Pagamento]])</f>
        <v>1</v>
      </c>
      <c r="L380" s="23">
        <f>YEAR(CtasPagar[[#This Row],[Data Pagamento]])</f>
        <v>1900</v>
      </c>
      <c r="M380" s="154"/>
      <c r="N3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>
      <c r="A381" s="154"/>
      <c r="B381" s="157"/>
      <c r="C381" s="162"/>
      <c r="D381" s="157"/>
      <c r="E381" s="157"/>
      <c r="F381" s="157"/>
      <c r="G381" s="158"/>
      <c r="H381" s="23">
        <f>MONTH(CtasPagar[[#This Row],[Data Vencimento]])</f>
        <v>1</v>
      </c>
      <c r="I381" s="23">
        <f>YEAR(CtasPagar[[#This Row],[Data Vencimento]])</f>
        <v>1900</v>
      </c>
      <c r="J381" s="154"/>
      <c r="K381" s="23">
        <f>MONTH(CtasPagar[[#This Row],[Data Pagamento]])</f>
        <v>1</v>
      </c>
      <c r="L381" s="23">
        <f>YEAR(CtasPagar[[#This Row],[Data Pagamento]])</f>
        <v>1900</v>
      </c>
      <c r="M381" s="154"/>
      <c r="N3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>
      <c r="A382" s="154"/>
      <c r="B382" s="157"/>
      <c r="C382" s="162"/>
      <c r="D382" s="157"/>
      <c r="E382" s="157"/>
      <c r="F382" s="157"/>
      <c r="G382" s="158"/>
      <c r="H382" s="23">
        <f>MONTH(CtasPagar[[#This Row],[Data Vencimento]])</f>
        <v>1</v>
      </c>
      <c r="I382" s="23">
        <f>YEAR(CtasPagar[[#This Row],[Data Vencimento]])</f>
        <v>1900</v>
      </c>
      <c r="J382" s="154"/>
      <c r="K382" s="23">
        <f>MONTH(CtasPagar[[#This Row],[Data Pagamento]])</f>
        <v>1</v>
      </c>
      <c r="L382" s="23">
        <f>YEAR(CtasPagar[[#This Row],[Data Pagamento]])</f>
        <v>1900</v>
      </c>
      <c r="M382" s="154"/>
      <c r="N3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>
      <c r="A383" s="154"/>
      <c r="B383" s="157"/>
      <c r="C383" s="162"/>
      <c r="D383" s="157"/>
      <c r="E383" s="157"/>
      <c r="F383" s="157"/>
      <c r="G383" s="158"/>
      <c r="H383" s="23">
        <f>MONTH(CtasPagar[[#This Row],[Data Vencimento]])</f>
        <v>1</v>
      </c>
      <c r="I383" s="23">
        <f>YEAR(CtasPagar[[#This Row],[Data Vencimento]])</f>
        <v>1900</v>
      </c>
      <c r="J383" s="154"/>
      <c r="K383" s="23">
        <f>MONTH(CtasPagar[[#This Row],[Data Pagamento]])</f>
        <v>1</v>
      </c>
      <c r="L383" s="23">
        <f>YEAR(CtasPagar[[#This Row],[Data Pagamento]])</f>
        <v>1900</v>
      </c>
      <c r="M383" s="154"/>
      <c r="N3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>
      <c r="A384" s="154"/>
      <c r="B384" s="157"/>
      <c r="C384" s="162"/>
      <c r="D384" s="157"/>
      <c r="E384" s="157"/>
      <c r="F384" s="157"/>
      <c r="G384" s="158"/>
      <c r="H384" s="23">
        <f>MONTH(CtasPagar[[#This Row],[Data Vencimento]])</f>
        <v>1</v>
      </c>
      <c r="I384" s="23">
        <f>YEAR(CtasPagar[[#This Row],[Data Vencimento]])</f>
        <v>1900</v>
      </c>
      <c r="J384" s="154"/>
      <c r="K384" s="23">
        <f>MONTH(CtasPagar[[#This Row],[Data Pagamento]])</f>
        <v>1</v>
      </c>
      <c r="L384" s="23">
        <f>YEAR(CtasPagar[[#This Row],[Data Pagamento]])</f>
        <v>1900</v>
      </c>
      <c r="M384" s="154"/>
      <c r="N3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>
      <c r="A385" s="154"/>
      <c r="B385" s="157"/>
      <c r="C385" s="162"/>
      <c r="D385" s="157"/>
      <c r="E385" s="157"/>
      <c r="F385" s="157"/>
      <c r="G385" s="158"/>
      <c r="H385" s="23">
        <f>MONTH(CtasPagar[[#This Row],[Data Vencimento]])</f>
        <v>1</v>
      </c>
      <c r="I385" s="23">
        <f>YEAR(CtasPagar[[#This Row],[Data Vencimento]])</f>
        <v>1900</v>
      </c>
      <c r="J385" s="154"/>
      <c r="K385" s="23">
        <f>MONTH(CtasPagar[[#This Row],[Data Pagamento]])</f>
        <v>1</v>
      </c>
      <c r="L385" s="23">
        <f>YEAR(CtasPagar[[#This Row],[Data Pagamento]])</f>
        <v>1900</v>
      </c>
      <c r="M385" s="154"/>
      <c r="N3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>
      <c r="A386" s="154"/>
      <c r="B386" s="157"/>
      <c r="C386" s="162"/>
      <c r="D386" s="157"/>
      <c r="E386" s="157"/>
      <c r="F386" s="157"/>
      <c r="G386" s="158"/>
      <c r="H386" s="23">
        <f>MONTH(CtasPagar[[#This Row],[Data Vencimento]])</f>
        <v>1</v>
      </c>
      <c r="I386" s="23">
        <f>YEAR(CtasPagar[[#This Row],[Data Vencimento]])</f>
        <v>1900</v>
      </c>
      <c r="J386" s="154"/>
      <c r="K386" s="23">
        <f>MONTH(CtasPagar[[#This Row],[Data Pagamento]])</f>
        <v>1</v>
      </c>
      <c r="L386" s="23">
        <f>YEAR(CtasPagar[[#This Row],[Data Pagamento]])</f>
        <v>1900</v>
      </c>
      <c r="M386" s="154"/>
      <c r="N3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>
      <c r="A387" s="154"/>
      <c r="B387" s="157"/>
      <c r="C387" s="162"/>
      <c r="D387" s="157"/>
      <c r="E387" s="157"/>
      <c r="F387" s="157"/>
      <c r="G387" s="158"/>
      <c r="H387" s="23">
        <f>MONTH(CtasPagar[[#This Row],[Data Vencimento]])</f>
        <v>1</v>
      </c>
      <c r="I387" s="23">
        <f>YEAR(CtasPagar[[#This Row],[Data Vencimento]])</f>
        <v>1900</v>
      </c>
      <c r="J387" s="154"/>
      <c r="K387" s="23">
        <f>MONTH(CtasPagar[[#This Row],[Data Pagamento]])</f>
        <v>1</v>
      </c>
      <c r="L387" s="23">
        <f>YEAR(CtasPagar[[#This Row],[Data Pagamento]])</f>
        <v>1900</v>
      </c>
      <c r="M387" s="154"/>
      <c r="N3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>
      <c r="A388" s="154"/>
      <c r="B388" s="157"/>
      <c r="C388" s="162"/>
      <c r="D388" s="157"/>
      <c r="E388" s="157"/>
      <c r="F388" s="157"/>
      <c r="G388" s="158"/>
      <c r="H388" s="23">
        <f>MONTH(CtasPagar[[#This Row],[Data Vencimento]])</f>
        <v>1</v>
      </c>
      <c r="I388" s="23">
        <f>YEAR(CtasPagar[[#This Row],[Data Vencimento]])</f>
        <v>1900</v>
      </c>
      <c r="J388" s="154"/>
      <c r="K388" s="23">
        <f>MONTH(CtasPagar[[#This Row],[Data Pagamento]])</f>
        <v>1</v>
      </c>
      <c r="L388" s="23">
        <f>YEAR(CtasPagar[[#This Row],[Data Pagamento]])</f>
        <v>1900</v>
      </c>
      <c r="M388" s="154"/>
      <c r="N3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>
      <c r="A389" s="154"/>
      <c r="B389" s="157"/>
      <c r="C389" s="162"/>
      <c r="D389" s="157"/>
      <c r="E389" s="157"/>
      <c r="F389" s="157"/>
      <c r="G389" s="158"/>
      <c r="H389" s="23">
        <f>MONTH(CtasPagar[[#This Row],[Data Vencimento]])</f>
        <v>1</v>
      </c>
      <c r="I389" s="23">
        <f>YEAR(CtasPagar[[#This Row],[Data Vencimento]])</f>
        <v>1900</v>
      </c>
      <c r="J389" s="154"/>
      <c r="K389" s="23">
        <f>MONTH(CtasPagar[[#This Row],[Data Pagamento]])</f>
        <v>1</v>
      </c>
      <c r="L389" s="23">
        <f>YEAR(CtasPagar[[#This Row],[Data Pagamento]])</f>
        <v>1900</v>
      </c>
      <c r="M389" s="154"/>
      <c r="N3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>
      <c r="A390" s="154"/>
      <c r="B390" s="157"/>
      <c r="C390" s="162"/>
      <c r="D390" s="157"/>
      <c r="E390" s="157"/>
      <c r="F390" s="157"/>
      <c r="G390" s="158"/>
      <c r="H390" s="23">
        <f>MONTH(CtasPagar[[#This Row],[Data Vencimento]])</f>
        <v>1</v>
      </c>
      <c r="I390" s="23">
        <f>YEAR(CtasPagar[[#This Row],[Data Vencimento]])</f>
        <v>1900</v>
      </c>
      <c r="J390" s="154"/>
      <c r="K390" s="23">
        <f>MONTH(CtasPagar[[#This Row],[Data Pagamento]])</f>
        <v>1</v>
      </c>
      <c r="L390" s="23">
        <f>YEAR(CtasPagar[[#This Row],[Data Pagamento]])</f>
        <v>1900</v>
      </c>
      <c r="M390" s="154"/>
      <c r="N3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>
      <c r="A391" s="154"/>
      <c r="B391" s="157"/>
      <c r="C391" s="162"/>
      <c r="D391" s="157"/>
      <c r="E391" s="157"/>
      <c r="F391" s="157"/>
      <c r="G391" s="158"/>
      <c r="H391" s="23">
        <f>MONTH(CtasPagar[[#This Row],[Data Vencimento]])</f>
        <v>1</v>
      </c>
      <c r="I391" s="23">
        <f>YEAR(CtasPagar[[#This Row],[Data Vencimento]])</f>
        <v>1900</v>
      </c>
      <c r="J391" s="154"/>
      <c r="K391" s="23">
        <f>MONTH(CtasPagar[[#This Row],[Data Pagamento]])</f>
        <v>1</v>
      </c>
      <c r="L391" s="23">
        <f>YEAR(CtasPagar[[#This Row],[Data Pagamento]])</f>
        <v>1900</v>
      </c>
      <c r="M391" s="154"/>
      <c r="N3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>
      <c r="A392" s="154"/>
      <c r="B392" s="157"/>
      <c r="C392" s="162"/>
      <c r="D392" s="157"/>
      <c r="E392" s="157"/>
      <c r="F392" s="157"/>
      <c r="G392" s="158"/>
      <c r="H392" s="23">
        <f>MONTH(CtasPagar[[#This Row],[Data Vencimento]])</f>
        <v>1</v>
      </c>
      <c r="I392" s="23">
        <f>YEAR(CtasPagar[[#This Row],[Data Vencimento]])</f>
        <v>1900</v>
      </c>
      <c r="J392" s="154"/>
      <c r="K392" s="23">
        <f>MONTH(CtasPagar[[#This Row],[Data Pagamento]])</f>
        <v>1</v>
      </c>
      <c r="L392" s="23">
        <f>YEAR(CtasPagar[[#This Row],[Data Pagamento]])</f>
        <v>1900</v>
      </c>
      <c r="M392" s="154"/>
      <c r="N3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>
      <c r="A393" s="154"/>
      <c r="B393" s="157"/>
      <c r="C393" s="162"/>
      <c r="D393" s="157"/>
      <c r="E393" s="157"/>
      <c r="F393" s="157"/>
      <c r="G393" s="158"/>
      <c r="H393" s="23">
        <f>MONTH(CtasPagar[[#This Row],[Data Vencimento]])</f>
        <v>1</v>
      </c>
      <c r="I393" s="23">
        <f>YEAR(CtasPagar[[#This Row],[Data Vencimento]])</f>
        <v>1900</v>
      </c>
      <c r="J393" s="154"/>
      <c r="K393" s="23">
        <f>MONTH(CtasPagar[[#This Row],[Data Pagamento]])</f>
        <v>1</v>
      </c>
      <c r="L393" s="23">
        <f>YEAR(CtasPagar[[#This Row],[Data Pagamento]])</f>
        <v>1900</v>
      </c>
      <c r="M393" s="154"/>
      <c r="N3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>
      <c r="A394" s="154"/>
      <c r="B394" s="157"/>
      <c r="C394" s="162"/>
      <c r="D394" s="157"/>
      <c r="E394" s="157"/>
      <c r="F394" s="157"/>
      <c r="G394" s="158"/>
      <c r="H394" s="23">
        <f>MONTH(CtasPagar[[#This Row],[Data Vencimento]])</f>
        <v>1</v>
      </c>
      <c r="I394" s="23">
        <f>YEAR(CtasPagar[[#This Row],[Data Vencimento]])</f>
        <v>1900</v>
      </c>
      <c r="J394" s="154"/>
      <c r="K394" s="23">
        <f>MONTH(CtasPagar[[#This Row],[Data Pagamento]])</f>
        <v>1</v>
      </c>
      <c r="L394" s="23">
        <f>YEAR(CtasPagar[[#This Row],[Data Pagamento]])</f>
        <v>1900</v>
      </c>
      <c r="M394" s="154"/>
      <c r="N3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>
      <c r="A395" s="154"/>
      <c r="B395" s="157"/>
      <c r="C395" s="162"/>
      <c r="D395" s="157"/>
      <c r="E395" s="157"/>
      <c r="F395" s="157"/>
      <c r="G395" s="158"/>
      <c r="H395" s="23">
        <f>MONTH(CtasPagar[[#This Row],[Data Vencimento]])</f>
        <v>1</v>
      </c>
      <c r="I395" s="23">
        <f>YEAR(CtasPagar[[#This Row],[Data Vencimento]])</f>
        <v>1900</v>
      </c>
      <c r="J395" s="154"/>
      <c r="K395" s="23">
        <f>MONTH(CtasPagar[[#This Row],[Data Pagamento]])</f>
        <v>1</v>
      </c>
      <c r="L395" s="23">
        <f>YEAR(CtasPagar[[#This Row],[Data Pagamento]])</f>
        <v>1900</v>
      </c>
      <c r="M395" s="154"/>
      <c r="N3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>
      <c r="A396" s="154"/>
      <c r="B396" s="157"/>
      <c r="C396" s="162"/>
      <c r="D396" s="157"/>
      <c r="E396" s="157"/>
      <c r="F396" s="157"/>
      <c r="G396" s="158"/>
      <c r="H396" s="23">
        <f>MONTH(CtasPagar[[#This Row],[Data Vencimento]])</f>
        <v>1</v>
      </c>
      <c r="I396" s="23">
        <f>YEAR(CtasPagar[[#This Row],[Data Vencimento]])</f>
        <v>1900</v>
      </c>
      <c r="J396" s="154"/>
      <c r="K396" s="23">
        <f>MONTH(CtasPagar[[#This Row],[Data Pagamento]])</f>
        <v>1</v>
      </c>
      <c r="L396" s="23">
        <f>YEAR(CtasPagar[[#This Row],[Data Pagamento]])</f>
        <v>1900</v>
      </c>
      <c r="M396" s="154"/>
      <c r="N3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>
      <c r="A397" s="154"/>
      <c r="B397" s="157"/>
      <c r="C397" s="162"/>
      <c r="D397" s="157"/>
      <c r="E397" s="157"/>
      <c r="F397" s="157"/>
      <c r="G397" s="158"/>
      <c r="H397" s="23">
        <f>MONTH(CtasPagar[[#This Row],[Data Vencimento]])</f>
        <v>1</v>
      </c>
      <c r="I397" s="23">
        <f>YEAR(CtasPagar[[#This Row],[Data Vencimento]])</f>
        <v>1900</v>
      </c>
      <c r="J397" s="154"/>
      <c r="K397" s="23">
        <f>MONTH(CtasPagar[[#This Row],[Data Pagamento]])</f>
        <v>1</v>
      </c>
      <c r="L397" s="23">
        <f>YEAR(CtasPagar[[#This Row],[Data Pagamento]])</f>
        <v>1900</v>
      </c>
      <c r="M397" s="154"/>
      <c r="N3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>
      <c r="A398" s="154"/>
      <c r="B398" s="157"/>
      <c r="C398" s="162"/>
      <c r="D398" s="157"/>
      <c r="E398" s="157"/>
      <c r="F398" s="157"/>
      <c r="G398" s="158"/>
      <c r="H398" s="23">
        <f>MONTH(CtasPagar[[#This Row],[Data Vencimento]])</f>
        <v>1</v>
      </c>
      <c r="I398" s="23">
        <f>YEAR(CtasPagar[[#This Row],[Data Vencimento]])</f>
        <v>1900</v>
      </c>
      <c r="J398" s="154"/>
      <c r="K398" s="23">
        <f>MONTH(CtasPagar[[#This Row],[Data Pagamento]])</f>
        <v>1</v>
      </c>
      <c r="L398" s="23">
        <f>YEAR(CtasPagar[[#This Row],[Data Pagamento]])</f>
        <v>1900</v>
      </c>
      <c r="M398" s="154"/>
      <c r="N3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>
      <c r="A399" s="154"/>
      <c r="B399" s="157"/>
      <c r="C399" s="162"/>
      <c r="D399" s="157"/>
      <c r="E399" s="157"/>
      <c r="F399" s="157"/>
      <c r="G399" s="158"/>
      <c r="H399" s="23">
        <f>MONTH(CtasPagar[[#This Row],[Data Vencimento]])</f>
        <v>1</v>
      </c>
      <c r="I399" s="23">
        <f>YEAR(CtasPagar[[#This Row],[Data Vencimento]])</f>
        <v>1900</v>
      </c>
      <c r="J399" s="154"/>
      <c r="K399" s="23">
        <f>MONTH(CtasPagar[[#This Row],[Data Pagamento]])</f>
        <v>1</v>
      </c>
      <c r="L399" s="23">
        <f>YEAR(CtasPagar[[#This Row],[Data Pagamento]])</f>
        <v>1900</v>
      </c>
      <c r="M399" s="154"/>
      <c r="N3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>
      <c r="A400" s="154"/>
      <c r="B400" s="157"/>
      <c r="C400" s="162"/>
      <c r="D400" s="157"/>
      <c r="E400" s="157"/>
      <c r="F400" s="157"/>
      <c r="G400" s="158"/>
      <c r="H400" s="23">
        <f>MONTH(CtasPagar[[#This Row],[Data Vencimento]])</f>
        <v>1</v>
      </c>
      <c r="I400" s="23">
        <f>YEAR(CtasPagar[[#This Row],[Data Vencimento]])</f>
        <v>1900</v>
      </c>
      <c r="J400" s="154"/>
      <c r="K400" s="23">
        <f>MONTH(CtasPagar[[#This Row],[Data Pagamento]])</f>
        <v>1</v>
      </c>
      <c r="L400" s="23">
        <f>YEAR(CtasPagar[[#This Row],[Data Pagamento]])</f>
        <v>1900</v>
      </c>
      <c r="M400" s="154"/>
      <c r="N4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>
      <c r="A401" s="154"/>
      <c r="B401" s="157"/>
      <c r="C401" s="162"/>
      <c r="D401" s="157"/>
      <c r="E401" s="157"/>
      <c r="F401" s="157"/>
      <c r="G401" s="158"/>
      <c r="H401" s="23">
        <f>MONTH(CtasPagar[[#This Row],[Data Vencimento]])</f>
        <v>1</v>
      </c>
      <c r="I401" s="23">
        <f>YEAR(CtasPagar[[#This Row],[Data Vencimento]])</f>
        <v>1900</v>
      </c>
      <c r="J401" s="154"/>
      <c r="K401" s="23">
        <f>MONTH(CtasPagar[[#This Row],[Data Pagamento]])</f>
        <v>1</v>
      </c>
      <c r="L401" s="23">
        <f>YEAR(CtasPagar[[#This Row],[Data Pagamento]])</f>
        <v>1900</v>
      </c>
      <c r="M401" s="154"/>
      <c r="N4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>
      <c r="A402" s="154"/>
      <c r="B402" s="157"/>
      <c r="C402" s="162"/>
      <c r="D402" s="157"/>
      <c r="E402" s="157"/>
      <c r="F402" s="157"/>
      <c r="G402" s="158"/>
      <c r="H402" s="23">
        <f>MONTH(CtasPagar[[#This Row],[Data Vencimento]])</f>
        <v>1</v>
      </c>
      <c r="I402" s="23">
        <f>YEAR(CtasPagar[[#This Row],[Data Vencimento]])</f>
        <v>1900</v>
      </c>
      <c r="J402" s="154"/>
      <c r="K402" s="23">
        <f>MONTH(CtasPagar[[#This Row],[Data Pagamento]])</f>
        <v>1</v>
      </c>
      <c r="L402" s="23">
        <f>YEAR(CtasPagar[[#This Row],[Data Pagamento]])</f>
        <v>1900</v>
      </c>
      <c r="M402" s="154"/>
      <c r="N4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>
      <c r="A403" s="154"/>
      <c r="B403" s="157"/>
      <c r="C403" s="162"/>
      <c r="D403" s="157"/>
      <c r="E403" s="157"/>
      <c r="F403" s="157"/>
      <c r="G403" s="158"/>
      <c r="H403" s="23">
        <f>MONTH(CtasPagar[[#This Row],[Data Vencimento]])</f>
        <v>1</v>
      </c>
      <c r="I403" s="23">
        <f>YEAR(CtasPagar[[#This Row],[Data Vencimento]])</f>
        <v>1900</v>
      </c>
      <c r="J403" s="154"/>
      <c r="K403" s="23">
        <f>MONTH(CtasPagar[[#This Row],[Data Pagamento]])</f>
        <v>1</v>
      </c>
      <c r="L403" s="23">
        <f>YEAR(CtasPagar[[#This Row],[Data Pagamento]])</f>
        <v>1900</v>
      </c>
      <c r="M403" s="154"/>
      <c r="N4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>
      <c r="A404" s="154"/>
      <c r="B404" s="157"/>
      <c r="C404" s="162"/>
      <c r="D404" s="157"/>
      <c r="E404" s="157"/>
      <c r="F404" s="157"/>
      <c r="G404" s="158"/>
      <c r="H404" s="23">
        <f>MONTH(CtasPagar[[#This Row],[Data Vencimento]])</f>
        <v>1</v>
      </c>
      <c r="I404" s="23">
        <f>YEAR(CtasPagar[[#This Row],[Data Vencimento]])</f>
        <v>1900</v>
      </c>
      <c r="J404" s="154"/>
      <c r="K404" s="23">
        <f>MONTH(CtasPagar[[#This Row],[Data Pagamento]])</f>
        <v>1</v>
      </c>
      <c r="L404" s="23">
        <f>YEAR(CtasPagar[[#This Row],[Data Pagamento]])</f>
        <v>1900</v>
      </c>
      <c r="M404" s="154"/>
      <c r="N4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>
      <c r="A405" s="154"/>
      <c r="B405" s="157"/>
      <c r="C405" s="162"/>
      <c r="D405" s="157"/>
      <c r="E405" s="157"/>
      <c r="F405" s="157"/>
      <c r="G405" s="158"/>
      <c r="H405" s="23">
        <f>MONTH(CtasPagar[[#This Row],[Data Vencimento]])</f>
        <v>1</v>
      </c>
      <c r="I405" s="23">
        <f>YEAR(CtasPagar[[#This Row],[Data Vencimento]])</f>
        <v>1900</v>
      </c>
      <c r="J405" s="154"/>
      <c r="K405" s="23">
        <f>MONTH(CtasPagar[[#This Row],[Data Pagamento]])</f>
        <v>1</v>
      </c>
      <c r="L405" s="23">
        <f>YEAR(CtasPagar[[#This Row],[Data Pagamento]])</f>
        <v>1900</v>
      </c>
      <c r="M405" s="154"/>
      <c r="N4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>
      <c r="A406" s="154"/>
      <c r="B406" s="157"/>
      <c r="C406" s="162"/>
      <c r="D406" s="157"/>
      <c r="E406" s="157"/>
      <c r="F406" s="157"/>
      <c r="G406" s="158"/>
      <c r="H406" s="23">
        <f>MONTH(CtasPagar[[#This Row],[Data Vencimento]])</f>
        <v>1</v>
      </c>
      <c r="I406" s="23">
        <f>YEAR(CtasPagar[[#This Row],[Data Vencimento]])</f>
        <v>1900</v>
      </c>
      <c r="J406" s="154"/>
      <c r="K406" s="23">
        <f>MONTH(CtasPagar[[#This Row],[Data Pagamento]])</f>
        <v>1</v>
      </c>
      <c r="L406" s="23">
        <f>YEAR(CtasPagar[[#This Row],[Data Pagamento]])</f>
        <v>1900</v>
      </c>
      <c r="M406" s="154"/>
      <c r="N4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>
      <c r="A407" s="154"/>
      <c r="B407" s="157"/>
      <c r="C407" s="162"/>
      <c r="D407" s="157"/>
      <c r="E407" s="157"/>
      <c r="F407" s="157"/>
      <c r="G407" s="158"/>
      <c r="H407" s="23">
        <f>MONTH(CtasPagar[[#This Row],[Data Vencimento]])</f>
        <v>1</v>
      </c>
      <c r="I407" s="23">
        <f>YEAR(CtasPagar[[#This Row],[Data Vencimento]])</f>
        <v>1900</v>
      </c>
      <c r="J407" s="154"/>
      <c r="K407" s="23">
        <f>MONTH(CtasPagar[[#This Row],[Data Pagamento]])</f>
        <v>1</v>
      </c>
      <c r="L407" s="23">
        <f>YEAR(CtasPagar[[#This Row],[Data Pagamento]])</f>
        <v>1900</v>
      </c>
      <c r="M407" s="154"/>
      <c r="N4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>
      <c r="A408" s="154"/>
      <c r="B408" s="157"/>
      <c r="C408" s="162"/>
      <c r="D408" s="157"/>
      <c r="E408" s="157"/>
      <c r="F408" s="157"/>
      <c r="G408" s="158"/>
      <c r="H408" s="23">
        <f>MONTH(CtasPagar[[#This Row],[Data Vencimento]])</f>
        <v>1</v>
      </c>
      <c r="I408" s="23">
        <f>YEAR(CtasPagar[[#This Row],[Data Vencimento]])</f>
        <v>1900</v>
      </c>
      <c r="J408" s="154"/>
      <c r="K408" s="23">
        <f>MONTH(CtasPagar[[#This Row],[Data Pagamento]])</f>
        <v>1</v>
      </c>
      <c r="L408" s="23">
        <f>YEAR(CtasPagar[[#This Row],[Data Pagamento]])</f>
        <v>1900</v>
      </c>
      <c r="M408" s="154"/>
      <c r="N4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>
      <c r="A409" s="154"/>
      <c r="B409" s="157"/>
      <c r="C409" s="162"/>
      <c r="D409" s="157"/>
      <c r="E409" s="157"/>
      <c r="F409" s="157"/>
      <c r="G409" s="158"/>
      <c r="H409" s="23">
        <f>MONTH(CtasPagar[[#This Row],[Data Vencimento]])</f>
        <v>1</v>
      </c>
      <c r="I409" s="23">
        <f>YEAR(CtasPagar[[#This Row],[Data Vencimento]])</f>
        <v>1900</v>
      </c>
      <c r="J409" s="154"/>
      <c r="K409" s="23">
        <f>MONTH(CtasPagar[[#This Row],[Data Pagamento]])</f>
        <v>1</v>
      </c>
      <c r="L409" s="23">
        <f>YEAR(CtasPagar[[#This Row],[Data Pagamento]])</f>
        <v>1900</v>
      </c>
      <c r="M409" s="154"/>
      <c r="N4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>
      <c r="A410" s="154"/>
      <c r="B410" s="157"/>
      <c r="C410" s="162"/>
      <c r="D410" s="157"/>
      <c r="E410" s="157"/>
      <c r="F410" s="157"/>
      <c r="G410" s="158"/>
      <c r="H410" s="23">
        <f>MONTH(CtasPagar[[#This Row],[Data Vencimento]])</f>
        <v>1</v>
      </c>
      <c r="I410" s="23">
        <f>YEAR(CtasPagar[[#This Row],[Data Vencimento]])</f>
        <v>1900</v>
      </c>
      <c r="J410" s="154"/>
      <c r="K410" s="23">
        <f>MONTH(CtasPagar[[#This Row],[Data Pagamento]])</f>
        <v>1</v>
      </c>
      <c r="L410" s="23">
        <f>YEAR(CtasPagar[[#This Row],[Data Pagamento]])</f>
        <v>1900</v>
      </c>
      <c r="M410" s="154"/>
      <c r="N4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>
      <c r="A411" s="154"/>
      <c r="B411" s="157"/>
      <c r="C411" s="162"/>
      <c r="D411" s="157"/>
      <c r="E411" s="157"/>
      <c r="F411" s="157"/>
      <c r="G411" s="158"/>
      <c r="H411" s="23">
        <f>MONTH(CtasPagar[[#This Row],[Data Vencimento]])</f>
        <v>1</v>
      </c>
      <c r="I411" s="23">
        <f>YEAR(CtasPagar[[#This Row],[Data Vencimento]])</f>
        <v>1900</v>
      </c>
      <c r="J411" s="154"/>
      <c r="K411" s="23">
        <f>MONTH(CtasPagar[[#This Row],[Data Pagamento]])</f>
        <v>1</v>
      </c>
      <c r="L411" s="23">
        <f>YEAR(CtasPagar[[#This Row],[Data Pagamento]])</f>
        <v>1900</v>
      </c>
      <c r="M411" s="154"/>
      <c r="N4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>
      <c r="A412" s="154"/>
      <c r="B412" s="157"/>
      <c r="C412" s="162"/>
      <c r="D412" s="157"/>
      <c r="E412" s="157"/>
      <c r="F412" s="157"/>
      <c r="G412" s="158"/>
      <c r="H412" s="23">
        <f>MONTH(CtasPagar[[#This Row],[Data Vencimento]])</f>
        <v>1</v>
      </c>
      <c r="I412" s="23">
        <f>YEAR(CtasPagar[[#This Row],[Data Vencimento]])</f>
        <v>1900</v>
      </c>
      <c r="J412" s="154"/>
      <c r="K412" s="23">
        <f>MONTH(CtasPagar[[#This Row],[Data Pagamento]])</f>
        <v>1</v>
      </c>
      <c r="L412" s="23">
        <f>YEAR(CtasPagar[[#This Row],[Data Pagamento]])</f>
        <v>1900</v>
      </c>
      <c r="M412" s="154"/>
      <c r="N4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>
      <c r="A413" s="154"/>
      <c r="B413" s="157"/>
      <c r="C413" s="162"/>
      <c r="D413" s="157"/>
      <c r="E413" s="157"/>
      <c r="F413" s="157"/>
      <c r="G413" s="158"/>
      <c r="H413" s="23">
        <f>MONTH(CtasPagar[[#This Row],[Data Vencimento]])</f>
        <v>1</v>
      </c>
      <c r="I413" s="23">
        <f>YEAR(CtasPagar[[#This Row],[Data Vencimento]])</f>
        <v>1900</v>
      </c>
      <c r="J413" s="154"/>
      <c r="K413" s="23">
        <f>MONTH(CtasPagar[[#This Row],[Data Pagamento]])</f>
        <v>1</v>
      </c>
      <c r="L413" s="23">
        <f>YEAR(CtasPagar[[#This Row],[Data Pagamento]])</f>
        <v>1900</v>
      </c>
      <c r="M413" s="154"/>
      <c r="N4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>
      <c r="A414" s="154"/>
      <c r="B414" s="157"/>
      <c r="C414" s="162"/>
      <c r="D414" s="157"/>
      <c r="E414" s="157"/>
      <c r="F414" s="157"/>
      <c r="G414" s="158"/>
      <c r="H414" s="23">
        <f>MONTH(CtasPagar[[#This Row],[Data Vencimento]])</f>
        <v>1</v>
      </c>
      <c r="I414" s="23">
        <f>YEAR(CtasPagar[[#This Row],[Data Vencimento]])</f>
        <v>1900</v>
      </c>
      <c r="J414" s="154"/>
      <c r="K414" s="23">
        <f>MONTH(CtasPagar[[#This Row],[Data Pagamento]])</f>
        <v>1</v>
      </c>
      <c r="L414" s="23">
        <f>YEAR(CtasPagar[[#This Row],[Data Pagamento]])</f>
        <v>1900</v>
      </c>
      <c r="M414" s="154"/>
      <c r="N4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>
      <c r="A415" s="154"/>
      <c r="B415" s="157"/>
      <c r="C415" s="162"/>
      <c r="D415" s="157"/>
      <c r="E415" s="157"/>
      <c r="F415" s="157"/>
      <c r="G415" s="158"/>
      <c r="H415" s="23">
        <f>MONTH(CtasPagar[[#This Row],[Data Vencimento]])</f>
        <v>1</v>
      </c>
      <c r="I415" s="23">
        <f>YEAR(CtasPagar[[#This Row],[Data Vencimento]])</f>
        <v>1900</v>
      </c>
      <c r="J415" s="154"/>
      <c r="K415" s="23">
        <f>MONTH(CtasPagar[[#This Row],[Data Pagamento]])</f>
        <v>1</v>
      </c>
      <c r="L415" s="23">
        <f>YEAR(CtasPagar[[#This Row],[Data Pagamento]])</f>
        <v>1900</v>
      </c>
      <c r="M415" s="154"/>
      <c r="N4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>
      <c r="A416" s="154"/>
      <c r="B416" s="157"/>
      <c r="C416" s="162"/>
      <c r="D416" s="157"/>
      <c r="E416" s="157"/>
      <c r="F416" s="157"/>
      <c r="G416" s="158"/>
      <c r="H416" s="23">
        <f>MONTH(CtasPagar[[#This Row],[Data Vencimento]])</f>
        <v>1</v>
      </c>
      <c r="I416" s="23">
        <f>YEAR(CtasPagar[[#This Row],[Data Vencimento]])</f>
        <v>1900</v>
      </c>
      <c r="J416" s="154"/>
      <c r="K416" s="23">
        <f>MONTH(CtasPagar[[#This Row],[Data Pagamento]])</f>
        <v>1</v>
      </c>
      <c r="L416" s="23">
        <f>YEAR(CtasPagar[[#This Row],[Data Pagamento]])</f>
        <v>1900</v>
      </c>
      <c r="M416" s="154"/>
      <c r="N4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>
      <c r="A417" s="154"/>
      <c r="B417" s="157"/>
      <c r="C417" s="162"/>
      <c r="D417" s="157"/>
      <c r="E417" s="157"/>
      <c r="F417" s="157"/>
      <c r="G417" s="158"/>
      <c r="H417" s="23">
        <f>MONTH(CtasPagar[[#This Row],[Data Vencimento]])</f>
        <v>1</v>
      </c>
      <c r="I417" s="23">
        <f>YEAR(CtasPagar[[#This Row],[Data Vencimento]])</f>
        <v>1900</v>
      </c>
      <c r="J417" s="154"/>
      <c r="K417" s="23">
        <f>MONTH(CtasPagar[[#This Row],[Data Pagamento]])</f>
        <v>1</v>
      </c>
      <c r="L417" s="23">
        <f>YEAR(CtasPagar[[#This Row],[Data Pagamento]])</f>
        <v>1900</v>
      </c>
      <c r="M417" s="154"/>
      <c r="N4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>
      <c r="A418" s="154"/>
      <c r="B418" s="157"/>
      <c r="C418" s="162"/>
      <c r="D418" s="157"/>
      <c r="E418" s="157"/>
      <c r="F418" s="157"/>
      <c r="G418" s="158"/>
      <c r="H418" s="23">
        <f>MONTH(CtasPagar[[#This Row],[Data Vencimento]])</f>
        <v>1</v>
      </c>
      <c r="I418" s="23">
        <f>YEAR(CtasPagar[[#This Row],[Data Vencimento]])</f>
        <v>1900</v>
      </c>
      <c r="J418" s="154"/>
      <c r="K418" s="23">
        <f>MONTH(CtasPagar[[#This Row],[Data Pagamento]])</f>
        <v>1</v>
      </c>
      <c r="L418" s="23">
        <f>YEAR(CtasPagar[[#This Row],[Data Pagamento]])</f>
        <v>1900</v>
      </c>
      <c r="M418" s="154"/>
      <c r="N4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>
      <c r="A419" s="154"/>
      <c r="B419" s="157"/>
      <c r="C419" s="162"/>
      <c r="D419" s="157"/>
      <c r="E419" s="157"/>
      <c r="F419" s="157"/>
      <c r="G419" s="158"/>
      <c r="H419" s="23">
        <f>MONTH(CtasPagar[[#This Row],[Data Vencimento]])</f>
        <v>1</v>
      </c>
      <c r="I419" s="23">
        <f>YEAR(CtasPagar[[#This Row],[Data Vencimento]])</f>
        <v>1900</v>
      </c>
      <c r="J419" s="154"/>
      <c r="K419" s="23">
        <f>MONTH(CtasPagar[[#This Row],[Data Pagamento]])</f>
        <v>1</v>
      </c>
      <c r="L419" s="23">
        <f>YEAR(CtasPagar[[#This Row],[Data Pagamento]])</f>
        <v>1900</v>
      </c>
      <c r="M419" s="154"/>
      <c r="N4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>
      <c r="A420" s="154"/>
      <c r="B420" s="157"/>
      <c r="C420" s="162"/>
      <c r="D420" s="157"/>
      <c r="E420" s="157"/>
      <c r="F420" s="157"/>
      <c r="G420" s="158"/>
      <c r="H420" s="23">
        <f>MONTH(CtasPagar[[#This Row],[Data Vencimento]])</f>
        <v>1</v>
      </c>
      <c r="I420" s="23">
        <f>YEAR(CtasPagar[[#This Row],[Data Vencimento]])</f>
        <v>1900</v>
      </c>
      <c r="J420" s="154"/>
      <c r="K420" s="23">
        <f>MONTH(CtasPagar[[#This Row],[Data Pagamento]])</f>
        <v>1</v>
      </c>
      <c r="L420" s="23">
        <f>YEAR(CtasPagar[[#This Row],[Data Pagamento]])</f>
        <v>1900</v>
      </c>
      <c r="M420" s="154"/>
      <c r="N4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>
      <c r="A421" s="154"/>
      <c r="B421" s="157"/>
      <c r="C421" s="162"/>
      <c r="D421" s="157"/>
      <c r="E421" s="157"/>
      <c r="F421" s="157"/>
      <c r="G421" s="158"/>
      <c r="H421" s="23">
        <f>MONTH(CtasPagar[[#This Row],[Data Vencimento]])</f>
        <v>1</v>
      </c>
      <c r="I421" s="23">
        <f>YEAR(CtasPagar[[#This Row],[Data Vencimento]])</f>
        <v>1900</v>
      </c>
      <c r="J421" s="154"/>
      <c r="K421" s="23">
        <f>MONTH(CtasPagar[[#This Row],[Data Pagamento]])</f>
        <v>1</v>
      </c>
      <c r="L421" s="23">
        <f>YEAR(CtasPagar[[#This Row],[Data Pagamento]])</f>
        <v>1900</v>
      </c>
      <c r="M421" s="154"/>
      <c r="N4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>
      <c r="A422" s="154"/>
      <c r="B422" s="157"/>
      <c r="C422" s="162"/>
      <c r="D422" s="157"/>
      <c r="E422" s="157"/>
      <c r="F422" s="157"/>
      <c r="G422" s="158"/>
      <c r="H422" s="23">
        <f>MONTH(CtasPagar[[#This Row],[Data Vencimento]])</f>
        <v>1</v>
      </c>
      <c r="I422" s="23">
        <f>YEAR(CtasPagar[[#This Row],[Data Vencimento]])</f>
        <v>1900</v>
      </c>
      <c r="J422" s="154"/>
      <c r="K422" s="23">
        <f>MONTH(CtasPagar[[#This Row],[Data Pagamento]])</f>
        <v>1</v>
      </c>
      <c r="L422" s="23">
        <f>YEAR(CtasPagar[[#This Row],[Data Pagamento]])</f>
        <v>1900</v>
      </c>
      <c r="M422" s="154"/>
      <c r="N4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>
      <c r="A423" s="154"/>
      <c r="B423" s="157"/>
      <c r="C423" s="162"/>
      <c r="D423" s="157"/>
      <c r="E423" s="157"/>
      <c r="F423" s="157"/>
      <c r="G423" s="158"/>
      <c r="H423" s="23">
        <f>MONTH(CtasPagar[[#This Row],[Data Vencimento]])</f>
        <v>1</v>
      </c>
      <c r="I423" s="23">
        <f>YEAR(CtasPagar[[#This Row],[Data Vencimento]])</f>
        <v>1900</v>
      </c>
      <c r="J423" s="154"/>
      <c r="K423" s="23">
        <f>MONTH(CtasPagar[[#This Row],[Data Pagamento]])</f>
        <v>1</v>
      </c>
      <c r="L423" s="23">
        <f>YEAR(CtasPagar[[#This Row],[Data Pagamento]])</f>
        <v>1900</v>
      </c>
      <c r="M423" s="154"/>
      <c r="N4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>
      <c r="A424" s="154"/>
      <c r="B424" s="157"/>
      <c r="C424" s="162"/>
      <c r="D424" s="157"/>
      <c r="E424" s="157"/>
      <c r="F424" s="157"/>
      <c r="G424" s="158"/>
      <c r="H424" s="23">
        <f>MONTH(CtasPagar[[#This Row],[Data Vencimento]])</f>
        <v>1</v>
      </c>
      <c r="I424" s="23">
        <f>YEAR(CtasPagar[[#This Row],[Data Vencimento]])</f>
        <v>1900</v>
      </c>
      <c r="J424" s="154"/>
      <c r="K424" s="23">
        <f>MONTH(CtasPagar[[#This Row],[Data Pagamento]])</f>
        <v>1</v>
      </c>
      <c r="L424" s="23">
        <f>YEAR(CtasPagar[[#This Row],[Data Pagamento]])</f>
        <v>1900</v>
      </c>
      <c r="M424" s="154"/>
      <c r="N4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>
      <c r="A425" s="154"/>
      <c r="B425" s="157"/>
      <c r="C425" s="162"/>
      <c r="D425" s="157"/>
      <c r="E425" s="157"/>
      <c r="F425" s="157"/>
      <c r="G425" s="158"/>
      <c r="H425" s="23">
        <f>MONTH(CtasPagar[[#This Row],[Data Vencimento]])</f>
        <v>1</v>
      </c>
      <c r="I425" s="23">
        <f>YEAR(CtasPagar[[#This Row],[Data Vencimento]])</f>
        <v>1900</v>
      </c>
      <c r="J425" s="154"/>
      <c r="K425" s="23">
        <f>MONTH(CtasPagar[[#This Row],[Data Pagamento]])</f>
        <v>1</v>
      </c>
      <c r="L425" s="23">
        <f>YEAR(CtasPagar[[#This Row],[Data Pagamento]])</f>
        <v>1900</v>
      </c>
      <c r="M425" s="154"/>
      <c r="N4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>
      <c r="A426" s="154"/>
      <c r="B426" s="157"/>
      <c r="C426" s="162"/>
      <c r="D426" s="157"/>
      <c r="E426" s="157"/>
      <c r="F426" s="157"/>
      <c r="G426" s="158"/>
      <c r="H426" s="23">
        <f>MONTH(CtasPagar[[#This Row],[Data Vencimento]])</f>
        <v>1</v>
      </c>
      <c r="I426" s="23">
        <f>YEAR(CtasPagar[[#This Row],[Data Vencimento]])</f>
        <v>1900</v>
      </c>
      <c r="J426" s="154"/>
      <c r="K426" s="23">
        <f>MONTH(CtasPagar[[#This Row],[Data Pagamento]])</f>
        <v>1</v>
      </c>
      <c r="L426" s="23">
        <f>YEAR(CtasPagar[[#This Row],[Data Pagamento]])</f>
        <v>1900</v>
      </c>
      <c r="M426" s="154"/>
      <c r="N4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>
      <c r="A427" s="154"/>
      <c r="B427" s="157"/>
      <c r="C427" s="162"/>
      <c r="D427" s="157"/>
      <c r="E427" s="157"/>
      <c r="F427" s="157"/>
      <c r="G427" s="158"/>
      <c r="H427" s="23">
        <f>MONTH(CtasPagar[[#This Row],[Data Vencimento]])</f>
        <v>1</v>
      </c>
      <c r="I427" s="23">
        <f>YEAR(CtasPagar[[#This Row],[Data Vencimento]])</f>
        <v>1900</v>
      </c>
      <c r="J427" s="154"/>
      <c r="K427" s="23">
        <f>MONTH(CtasPagar[[#This Row],[Data Pagamento]])</f>
        <v>1</v>
      </c>
      <c r="L427" s="23">
        <f>YEAR(CtasPagar[[#This Row],[Data Pagamento]])</f>
        <v>1900</v>
      </c>
      <c r="M427" s="154"/>
      <c r="N4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>
      <c r="A428" s="154"/>
      <c r="B428" s="157"/>
      <c r="C428" s="162"/>
      <c r="D428" s="157"/>
      <c r="E428" s="157"/>
      <c r="F428" s="157"/>
      <c r="G428" s="158"/>
      <c r="H428" s="23">
        <f>MONTH(CtasPagar[[#This Row],[Data Vencimento]])</f>
        <v>1</v>
      </c>
      <c r="I428" s="23">
        <f>YEAR(CtasPagar[[#This Row],[Data Vencimento]])</f>
        <v>1900</v>
      </c>
      <c r="J428" s="154"/>
      <c r="K428" s="23">
        <f>MONTH(CtasPagar[[#This Row],[Data Pagamento]])</f>
        <v>1</v>
      </c>
      <c r="L428" s="23">
        <f>YEAR(CtasPagar[[#This Row],[Data Pagamento]])</f>
        <v>1900</v>
      </c>
      <c r="M428" s="154"/>
      <c r="N4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>
      <c r="A429" s="154"/>
      <c r="B429" s="157"/>
      <c r="C429" s="162"/>
      <c r="D429" s="157"/>
      <c r="E429" s="157"/>
      <c r="F429" s="157"/>
      <c r="G429" s="158"/>
      <c r="H429" s="23">
        <f>MONTH(CtasPagar[[#This Row],[Data Vencimento]])</f>
        <v>1</v>
      </c>
      <c r="I429" s="23">
        <f>YEAR(CtasPagar[[#This Row],[Data Vencimento]])</f>
        <v>1900</v>
      </c>
      <c r="J429" s="154"/>
      <c r="K429" s="23">
        <f>MONTH(CtasPagar[[#This Row],[Data Pagamento]])</f>
        <v>1</v>
      </c>
      <c r="L429" s="23">
        <f>YEAR(CtasPagar[[#This Row],[Data Pagamento]])</f>
        <v>1900</v>
      </c>
      <c r="M429" s="154"/>
      <c r="N4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>
      <c r="A430" s="154"/>
      <c r="B430" s="157"/>
      <c r="C430" s="162"/>
      <c r="D430" s="157"/>
      <c r="E430" s="157"/>
      <c r="F430" s="157"/>
      <c r="G430" s="158"/>
      <c r="H430" s="23">
        <f>MONTH(CtasPagar[[#This Row],[Data Vencimento]])</f>
        <v>1</v>
      </c>
      <c r="I430" s="23">
        <f>YEAR(CtasPagar[[#This Row],[Data Vencimento]])</f>
        <v>1900</v>
      </c>
      <c r="J430" s="154"/>
      <c r="K430" s="23">
        <f>MONTH(CtasPagar[[#This Row],[Data Pagamento]])</f>
        <v>1</v>
      </c>
      <c r="L430" s="23">
        <f>YEAR(CtasPagar[[#This Row],[Data Pagamento]])</f>
        <v>1900</v>
      </c>
      <c r="M430" s="154"/>
      <c r="N4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>
      <c r="A431" s="154"/>
      <c r="B431" s="157"/>
      <c r="C431" s="162"/>
      <c r="D431" s="157"/>
      <c r="E431" s="157"/>
      <c r="F431" s="157"/>
      <c r="G431" s="158"/>
      <c r="H431" s="23">
        <f>MONTH(CtasPagar[[#This Row],[Data Vencimento]])</f>
        <v>1</v>
      </c>
      <c r="I431" s="23">
        <f>YEAR(CtasPagar[[#This Row],[Data Vencimento]])</f>
        <v>1900</v>
      </c>
      <c r="J431" s="154"/>
      <c r="K431" s="23">
        <f>MONTH(CtasPagar[[#This Row],[Data Pagamento]])</f>
        <v>1</v>
      </c>
      <c r="L431" s="23">
        <f>YEAR(CtasPagar[[#This Row],[Data Pagamento]])</f>
        <v>1900</v>
      </c>
      <c r="M431" s="154"/>
      <c r="N4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>
      <c r="A432" s="154"/>
      <c r="B432" s="157"/>
      <c r="C432" s="162"/>
      <c r="D432" s="157"/>
      <c r="E432" s="157"/>
      <c r="F432" s="157"/>
      <c r="G432" s="158"/>
      <c r="H432" s="23">
        <f>MONTH(CtasPagar[[#This Row],[Data Vencimento]])</f>
        <v>1</v>
      </c>
      <c r="I432" s="23">
        <f>YEAR(CtasPagar[[#This Row],[Data Vencimento]])</f>
        <v>1900</v>
      </c>
      <c r="J432" s="154"/>
      <c r="K432" s="23">
        <f>MONTH(CtasPagar[[#This Row],[Data Pagamento]])</f>
        <v>1</v>
      </c>
      <c r="L432" s="23">
        <f>YEAR(CtasPagar[[#This Row],[Data Pagamento]])</f>
        <v>1900</v>
      </c>
      <c r="M432" s="154"/>
      <c r="N4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>
      <c r="A433" s="154"/>
      <c r="B433" s="157"/>
      <c r="C433" s="162"/>
      <c r="D433" s="157"/>
      <c r="E433" s="157"/>
      <c r="F433" s="157"/>
      <c r="G433" s="158"/>
      <c r="H433" s="23">
        <f>MONTH(CtasPagar[[#This Row],[Data Vencimento]])</f>
        <v>1</v>
      </c>
      <c r="I433" s="23">
        <f>YEAR(CtasPagar[[#This Row],[Data Vencimento]])</f>
        <v>1900</v>
      </c>
      <c r="J433" s="154"/>
      <c r="K433" s="23">
        <f>MONTH(CtasPagar[[#This Row],[Data Pagamento]])</f>
        <v>1</v>
      </c>
      <c r="L433" s="23">
        <f>YEAR(CtasPagar[[#This Row],[Data Pagamento]])</f>
        <v>1900</v>
      </c>
      <c r="M433" s="154"/>
      <c r="N4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>
      <c r="A434" s="154"/>
      <c r="B434" s="157"/>
      <c r="C434" s="162"/>
      <c r="D434" s="157"/>
      <c r="E434" s="157"/>
      <c r="F434" s="157"/>
      <c r="G434" s="158"/>
      <c r="H434" s="23">
        <f>MONTH(CtasPagar[[#This Row],[Data Vencimento]])</f>
        <v>1</v>
      </c>
      <c r="I434" s="23">
        <f>YEAR(CtasPagar[[#This Row],[Data Vencimento]])</f>
        <v>1900</v>
      </c>
      <c r="J434" s="154"/>
      <c r="K434" s="23">
        <f>MONTH(CtasPagar[[#This Row],[Data Pagamento]])</f>
        <v>1</v>
      </c>
      <c r="L434" s="23">
        <f>YEAR(CtasPagar[[#This Row],[Data Pagamento]])</f>
        <v>1900</v>
      </c>
      <c r="M434" s="154"/>
      <c r="N4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>
      <c r="A435" s="154"/>
      <c r="B435" s="157"/>
      <c r="C435" s="162"/>
      <c r="D435" s="157"/>
      <c r="E435" s="157"/>
      <c r="F435" s="157"/>
      <c r="G435" s="158"/>
      <c r="H435" s="23">
        <f>MONTH(CtasPagar[[#This Row],[Data Vencimento]])</f>
        <v>1</v>
      </c>
      <c r="I435" s="23">
        <f>YEAR(CtasPagar[[#This Row],[Data Vencimento]])</f>
        <v>1900</v>
      </c>
      <c r="J435" s="154"/>
      <c r="K435" s="23">
        <f>MONTH(CtasPagar[[#This Row],[Data Pagamento]])</f>
        <v>1</v>
      </c>
      <c r="L435" s="23">
        <f>YEAR(CtasPagar[[#This Row],[Data Pagamento]])</f>
        <v>1900</v>
      </c>
      <c r="M435" s="154"/>
      <c r="N4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>
      <c r="A436" s="154"/>
      <c r="B436" s="157"/>
      <c r="C436" s="162"/>
      <c r="D436" s="157"/>
      <c r="E436" s="157"/>
      <c r="F436" s="157"/>
      <c r="G436" s="158"/>
      <c r="H436" s="23">
        <f>MONTH(CtasPagar[[#This Row],[Data Vencimento]])</f>
        <v>1</v>
      </c>
      <c r="I436" s="23">
        <f>YEAR(CtasPagar[[#This Row],[Data Vencimento]])</f>
        <v>1900</v>
      </c>
      <c r="J436" s="154"/>
      <c r="K436" s="23">
        <f>MONTH(CtasPagar[[#This Row],[Data Pagamento]])</f>
        <v>1</v>
      </c>
      <c r="L436" s="23">
        <f>YEAR(CtasPagar[[#This Row],[Data Pagamento]])</f>
        <v>1900</v>
      </c>
      <c r="M436" s="154"/>
      <c r="N4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>
      <c r="A437" s="154"/>
      <c r="B437" s="157"/>
      <c r="C437" s="162"/>
      <c r="D437" s="157"/>
      <c r="E437" s="157"/>
      <c r="F437" s="157"/>
      <c r="G437" s="158"/>
      <c r="H437" s="23">
        <f>MONTH(CtasPagar[[#This Row],[Data Vencimento]])</f>
        <v>1</v>
      </c>
      <c r="I437" s="23">
        <f>YEAR(CtasPagar[[#This Row],[Data Vencimento]])</f>
        <v>1900</v>
      </c>
      <c r="J437" s="154"/>
      <c r="K437" s="23">
        <f>MONTH(CtasPagar[[#This Row],[Data Pagamento]])</f>
        <v>1</v>
      </c>
      <c r="L437" s="23">
        <f>YEAR(CtasPagar[[#This Row],[Data Pagamento]])</f>
        <v>1900</v>
      </c>
      <c r="M437" s="154"/>
      <c r="N4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>
      <c r="A438" s="154"/>
      <c r="B438" s="157"/>
      <c r="C438" s="162"/>
      <c r="D438" s="157"/>
      <c r="E438" s="157"/>
      <c r="F438" s="157"/>
      <c r="G438" s="158"/>
      <c r="H438" s="23">
        <f>MONTH(CtasPagar[[#This Row],[Data Vencimento]])</f>
        <v>1</v>
      </c>
      <c r="I438" s="23">
        <f>YEAR(CtasPagar[[#This Row],[Data Vencimento]])</f>
        <v>1900</v>
      </c>
      <c r="J438" s="154"/>
      <c r="K438" s="23">
        <f>MONTH(CtasPagar[[#This Row],[Data Pagamento]])</f>
        <v>1</v>
      </c>
      <c r="L438" s="23">
        <f>YEAR(CtasPagar[[#This Row],[Data Pagamento]])</f>
        <v>1900</v>
      </c>
      <c r="M438" s="154"/>
      <c r="N4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>
      <c r="A439" s="154"/>
      <c r="B439" s="157"/>
      <c r="C439" s="162"/>
      <c r="D439" s="157"/>
      <c r="E439" s="157"/>
      <c r="F439" s="157"/>
      <c r="G439" s="158"/>
      <c r="H439" s="23">
        <f>MONTH(CtasPagar[[#This Row],[Data Vencimento]])</f>
        <v>1</v>
      </c>
      <c r="I439" s="23">
        <f>YEAR(CtasPagar[[#This Row],[Data Vencimento]])</f>
        <v>1900</v>
      </c>
      <c r="J439" s="154"/>
      <c r="K439" s="23">
        <f>MONTH(CtasPagar[[#This Row],[Data Pagamento]])</f>
        <v>1</v>
      </c>
      <c r="L439" s="23">
        <f>YEAR(CtasPagar[[#This Row],[Data Pagamento]])</f>
        <v>1900</v>
      </c>
      <c r="M439" s="154"/>
      <c r="N4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>
      <c r="A440" s="154"/>
      <c r="B440" s="157"/>
      <c r="C440" s="162"/>
      <c r="D440" s="157"/>
      <c r="E440" s="157"/>
      <c r="F440" s="157"/>
      <c r="G440" s="158"/>
      <c r="H440" s="23">
        <f>MONTH(CtasPagar[[#This Row],[Data Vencimento]])</f>
        <v>1</v>
      </c>
      <c r="I440" s="23">
        <f>YEAR(CtasPagar[[#This Row],[Data Vencimento]])</f>
        <v>1900</v>
      </c>
      <c r="J440" s="154"/>
      <c r="K440" s="23">
        <f>MONTH(CtasPagar[[#This Row],[Data Pagamento]])</f>
        <v>1</v>
      </c>
      <c r="L440" s="23">
        <f>YEAR(CtasPagar[[#This Row],[Data Pagamento]])</f>
        <v>1900</v>
      </c>
      <c r="M440" s="154"/>
      <c r="N4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>
      <c r="A441" s="154"/>
      <c r="B441" s="157"/>
      <c r="C441" s="162"/>
      <c r="D441" s="157"/>
      <c r="E441" s="157"/>
      <c r="F441" s="157"/>
      <c r="G441" s="158"/>
      <c r="H441" s="23">
        <f>MONTH(CtasPagar[[#This Row],[Data Vencimento]])</f>
        <v>1</v>
      </c>
      <c r="I441" s="23">
        <f>YEAR(CtasPagar[[#This Row],[Data Vencimento]])</f>
        <v>1900</v>
      </c>
      <c r="J441" s="154"/>
      <c r="K441" s="23">
        <f>MONTH(CtasPagar[[#This Row],[Data Pagamento]])</f>
        <v>1</v>
      </c>
      <c r="L441" s="23">
        <f>YEAR(CtasPagar[[#This Row],[Data Pagamento]])</f>
        <v>1900</v>
      </c>
      <c r="M441" s="154"/>
      <c r="N4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>
      <c r="A442" s="154"/>
      <c r="B442" s="157"/>
      <c r="C442" s="162"/>
      <c r="D442" s="157"/>
      <c r="E442" s="157"/>
      <c r="F442" s="157"/>
      <c r="G442" s="158"/>
      <c r="H442" s="23">
        <f>MONTH(CtasPagar[[#This Row],[Data Vencimento]])</f>
        <v>1</v>
      </c>
      <c r="I442" s="23">
        <f>YEAR(CtasPagar[[#This Row],[Data Vencimento]])</f>
        <v>1900</v>
      </c>
      <c r="J442" s="154"/>
      <c r="K442" s="23">
        <f>MONTH(CtasPagar[[#This Row],[Data Pagamento]])</f>
        <v>1</v>
      </c>
      <c r="L442" s="23">
        <f>YEAR(CtasPagar[[#This Row],[Data Pagamento]])</f>
        <v>1900</v>
      </c>
      <c r="M442" s="154"/>
      <c r="N4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>
      <c r="A443" s="154"/>
      <c r="B443" s="157"/>
      <c r="C443" s="162"/>
      <c r="D443" s="157"/>
      <c r="E443" s="157"/>
      <c r="F443" s="157"/>
      <c r="G443" s="158"/>
      <c r="H443" s="23">
        <f>MONTH(CtasPagar[[#This Row],[Data Vencimento]])</f>
        <v>1</v>
      </c>
      <c r="I443" s="23">
        <f>YEAR(CtasPagar[[#This Row],[Data Vencimento]])</f>
        <v>1900</v>
      </c>
      <c r="J443" s="154"/>
      <c r="K443" s="23">
        <f>MONTH(CtasPagar[[#This Row],[Data Pagamento]])</f>
        <v>1</v>
      </c>
      <c r="L443" s="23">
        <f>YEAR(CtasPagar[[#This Row],[Data Pagamento]])</f>
        <v>1900</v>
      </c>
      <c r="M443" s="154"/>
      <c r="N4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>
      <c r="A444" s="154"/>
      <c r="B444" s="157"/>
      <c r="C444" s="162"/>
      <c r="D444" s="157"/>
      <c r="E444" s="157"/>
      <c r="F444" s="157"/>
      <c r="G444" s="158"/>
      <c r="H444" s="23">
        <f>MONTH(CtasPagar[[#This Row],[Data Vencimento]])</f>
        <v>1</v>
      </c>
      <c r="I444" s="23">
        <f>YEAR(CtasPagar[[#This Row],[Data Vencimento]])</f>
        <v>1900</v>
      </c>
      <c r="J444" s="154"/>
      <c r="K444" s="23">
        <f>MONTH(CtasPagar[[#This Row],[Data Pagamento]])</f>
        <v>1</v>
      </c>
      <c r="L444" s="23">
        <f>YEAR(CtasPagar[[#This Row],[Data Pagamento]])</f>
        <v>1900</v>
      </c>
      <c r="M444" s="154"/>
      <c r="N4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>
      <c r="A445" s="154"/>
      <c r="B445" s="157"/>
      <c r="C445" s="162"/>
      <c r="D445" s="157"/>
      <c r="E445" s="157"/>
      <c r="F445" s="157"/>
      <c r="G445" s="158"/>
      <c r="H445" s="23">
        <f>MONTH(CtasPagar[[#This Row],[Data Vencimento]])</f>
        <v>1</v>
      </c>
      <c r="I445" s="23">
        <f>YEAR(CtasPagar[[#This Row],[Data Vencimento]])</f>
        <v>1900</v>
      </c>
      <c r="J445" s="154"/>
      <c r="K445" s="23">
        <f>MONTH(CtasPagar[[#This Row],[Data Pagamento]])</f>
        <v>1</v>
      </c>
      <c r="L445" s="23">
        <f>YEAR(CtasPagar[[#This Row],[Data Pagamento]])</f>
        <v>1900</v>
      </c>
      <c r="M445" s="154"/>
      <c r="N4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>
      <c r="A446" s="154"/>
      <c r="B446" s="157"/>
      <c r="C446" s="162"/>
      <c r="D446" s="157"/>
      <c r="E446" s="157"/>
      <c r="F446" s="157"/>
      <c r="G446" s="158"/>
      <c r="H446" s="23">
        <f>MONTH(CtasPagar[[#This Row],[Data Vencimento]])</f>
        <v>1</v>
      </c>
      <c r="I446" s="23">
        <f>YEAR(CtasPagar[[#This Row],[Data Vencimento]])</f>
        <v>1900</v>
      </c>
      <c r="J446" s="154"/>
      <c r="K446" s="23">
        <f>MONTH(CtasPagar[[#This Row],[Data Pagamento]])</f>
        <v>1</v>
      </c>
      <c r="L446" s="23">
        <f>YEAR(CtasPagar[[#This Row],[Data Pagamento]])</f>
        <v>1900</v>
      </c>
      <c r="M446" s="154"/>
      <c r="N4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>
      <c r="A447" s="154"/>
      <c r="B447" s="157"/>
      <c r="C447" s="162"/>
      <c r="D447" s="157"/>
      <c r="E447" s="157"/>
      <c r="F447" s="157"/>
      <c r="G447" s="158"/>
      <c r="H447" s="23">
        <f>MONTH(CtasPagar[[#This Row],[Data Vencimento]])</f>
        <v>1</v>
      </c>
      <c r="I447" s="23">
        <f>YEAR(CtasPagar[[#This Row],[Data Vencimento]])</f>
        <v>1900</v>
      </c>
      <c r="J447" s="154"/>
      <c r="K447" s="23">
        <f>MONTH(CtasPagar[[#This Row],[Data Pagamento]])</f>
        <v>1</v>
      </c>
      <c r="L447" s="23">
        <f>YEAR(CtasPagar[[#This Row],[Data Pagamento]])</f>
        <v>1900</v>
      </c>
      <c r="M447" s="154"/>
      <c r="N4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>
      <c r="A448" s="154"/>
      <c r="B448" s="157"/>
      <c r="C448" s="162"/>
      <c r="D448" s="157"/>
      <c r="E448" s="157"/>
      <c r="F448" s="157"/>
      <c r="G448" s="158"/>
      <c r="H448" s="23">
        <f>MONTH(CtasPagar[[#This Row],[Data Vencimento]])</f>
        <v>1</v>
      </c>
      <c r="I448" s="23">
        <f>YEAR(CtasPagar[[#This Row],[Data Vencimento]])</f>
        <v>1900</v>
      </c>
      <c r="J448" s="154"/>
      <c r="K448" s="23">
        <f>MONTH(CtasPagar[[#This Row],[Data Pagamento]])</f>
        <v>1</v>
      </c>
      <c r="L448" s="23">
        <f>YEAR(CtasPagar[[#This Row],[Data Pagamento]])</f>
        <v>1900</v>
      </c>
      <c r="M448" s="154"/>
      <c r="N4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>
      <c r="A449" s="154"/>
      <c r="B449" s="157"/>
      <c r="C449" s="162"/>
      <c r="D449" s="157"/>
      <c r="E449" s="157"/>
      <c r="F449" s="157"/>
      <c r="G449" s="158"/>
      <c r="H449" s="23">
        <f>MONTH(CtasPagar[[#This Row],[Data Vencimento]])</f>
        <v>1</v>
      </c>
      <c r="I449" s="23">
        <f>YEAR(CtasPagar[[#This Row],[Data Vencimento]])</f>
        <v>1900</v>
      </c>
      <c r="J449" s="154"/>
      <c r="K449" s="23">
        <f>MONTH(CtasPagar[[#This Row],[Data Pagamento]])</f>
        <v>1</v>
      </c>
      <c r="L449" s="23">
        <f>YEAR(CtasPagar[[#This Row],[Data Pagamento]])</f>
        <v>1900</v>
      </c>
      <c r="M449" s="154"/>
      <c r="N4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>
      <c r="A450" s="154"/>
      <c r="B450" s="157"/>
      <c r="C450" s="162"/>
      <c r="D450" s="157"/>
      <c r="E450" s="157"/>
      <c r="F450" s="157"/>
      <c r="G450" s="158"/>
      <c r="H450" s="23">
        <f>MONTH(CtasPagar[[#This Row],[Data Vencimento]])</f>
        <v>1</v>
      </c>
      <c r="I450" s="23">
        <f>YEAR(CtasPagar[[#This Row],[Data Vencimento]])</f>
        <v>1900</v>
      </c>
      <c r="J450" s="154"/>
      <c r="K450" s="23">
        <f>MONTH(CtasPagar[[#This Row],[Data Pagamento]])</f>
        <v>1</v>
      </c>
      <c r="L450" s="23">
        <f>YEAR(CtasPagar[[#This Row],[Data Pagamento]])</f>
        <v>1900</v>
      </c>
      <c r="M450" s="154"/>
      <c r="N4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>
      <c r="A451" s="154"/>
      <c r="B451" s="157"/>
      <c r="C451" s="162"/>
      <c r="D451" s="157"/>
      <c r="E451" s="157"/>
      <c r="F451" s="157"/>
      <c r="G451" s="158"/>
      <c r="H451" s="23">
        <f>MONTH(CtasPagar[[#This Row],[Data Vencimento]])</f>
        <v>1</v>
      </c>
      <c r="I451" s="23">
        <f>YEAR(CtasPagar[[#This Row],[Data Vencimento]])</f>
        <v>1900</v>
      </c>
      <c r="J451" s="154"/>
      <c r="K451" s="23">
        <f>MONTH(CtasPagar[[#This Row],[Data Pagamento]])</f>
        <v>1</v>
      </c>
      <c r="L451" s="23">
        <f>YEAR(CtasPagar[[#This Row],[Data Pagamento]])</f>
        <v>1900</v>
      </c>
      <c r="M451" s="154"/>
      <c r="N4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>
      <c r="A452" s="154"/>
      <c r="B452" s="157"/>
      <c r="C452" s="162"/>
      <c r="D452" s="157"/>
      <c r="E452" s="157"/>
      <c r="F452" s="157"/>
      <c r="G452" s="158"/>
      <c r="H452" s="23">
        <f>MONTH(CtasPagar[[#This Row],[Data Vencimento]])</f>
        <v>1</v>
      </c>
      <c r="I452" s="23">
        <f>YEAR(CtasPagar[[#This Row],[Data Vencimento]])</f>
        <v>1900</v>
      </c>
      <c r="J452" s="154"/>
      <c r="K452" s="23">
        <f>MONTH(CtasPagar[[#This Row],[Data Pagamento]])</f>
        <v>1</v>
      </c>
      <c r="L452" s="23">
        <f>YEAR(CtasPagar[[#This Row],[Data Pagamento]])</f>
        <v>1900</v>
      </c>
      <c r="M452" s="154"/>
      <c r="N4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>
      <c r="A453" s="154"/>
      <c r="B453" s="157"/>
      <c r="C453" s="162"/>
      <c r="D453" s="157"/>
      <c r="E453" s="157"/>
      <c r="F453" s="157"/>
      <c r="G453" s="158"/>
      <c r="H453" s="23">
        <f>MONTH(CtasPagar[[#This Row],[Data Vencimento]])</f>
        <v>1</v>
      </c>
      <c r="I453" s="23">
        <f>YEAR(CtasPagar[[#This Row],[Data Vencimento]])</f>
        <v>1900</v>
      </c>
      <c r="J453" s="154"/>
      <c r="K453" s="23">
        <f>MONTH(CtasPagar[[#This Row],[Data Pagamento]])</f>
        <v>1</v>
      </c>
      <c r="L453" s="23">
        <f>YEAR(CtasPagar[[#This Row],[Data Pagamento]])</f>
        <v>1900</v>
      </c>
      <c r="M453" s="154"/>
      <c r="N4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>
      <c r="A454" s="154"/>
      <c r="B454" s="157"/>
      <c r="C454" s="162"/>
      <c r="D454" s="157"/>
      <c r="E454" s="157"/>
      <c r="F454" s="157"/>
      <c r="G454" s="158"/>
      <c r="H454" s="23">
        <f>MONTH(CtasPagar[[#This Row],[Data Vencimento]])</f>
        <v>1</v>
      </c>
      <c r="I454" s="23">
        <f>YEAR(CtasPagar[[#This Row],[Data Vencimento]])</f>
        <v>1900</v>
      </c>
      <c r="J454" s="154"/>
      <c r="K454" s="23">
        <f>MONTH(CtasPagar[[#This Row],[Data Pagamento]])</f>
        <v>1</v>
      </c>
      <c r="L454" s="23">
        <f>YEAR(CtasPagar[[#This Row],[Data Pagamento]])</f>
        <v>1900</v>
      </c>
      <c r="M454" s="154"/>
      <c r="N4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>
      <c r="A455" s="154"/>
      <c r="B455" s="157"/>
      <c r="C455" s="162"/>
      <c r="D455" s="157"/>
      <c r="E455" s="157"/>
      <c r="F455" s="157"/>
      <c r="G455" s="158"/>
      <c r="H455" s="23">
        <f>MONTH(CtasPagar[[#This Row],[Data Vencimento]])</f>
        <v>1</v>
      </c>
      <c r="I455" s="23">
        <f>YEAR(CtasPagar[[#This Row],[Data Vencimento]])</f>
        <v>1900</v>
      </c>
      <c r="J455" s="154"/>
      <c r="K455" s="23">
        <f>MONTH(CtasPagar[[#This Row],[Data Pagamento]])</f>
        <v>1</v>
      </c>
      <c r="L455" s="23">
        <f>YEAR(CtasPagar[[#This Row],[Data Pagamento]])</f>
        <v>1900</v>
      </c>
      <c r="M455" s="154"/>
      <c r="N4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>
      <c r="A456" s="154"/>
      <c r="B456" s="157"/>
      <c r="C456" s="162"/>
      <c r="D456" s="157"/>
      <c r="E456" s="157"/>
      <c r="F456" s="157"/>
      <c r="G456" s="158"/>
      <c r="H456" s="23">
        <f>MONTH(CtasPagar[[#This Row],[Data Vencimento]])</f>
        <v>1</v>
      </c>
      <c r="I456" s="23">
        <f>YEAR(CtasPagar[[#This Row],[Data Vencimento]])</f>
        <v>1900</v>
      </c>
      <c r="J456" s="154"/>
      <c r="K456" s="23">
        <f>MONTH(CtasPagar[[#This Row],[Data Pagamento]])</f>
        <v>1</v>
      </c>
      <c r="L456" s="23">
        <f>YEAR(CtasPagar[[#This Row],[Data Pagamento]])</f>
        <v>1900</v>
      </c>
      <c r="M456" s="154"/>
      <c r="N4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>
      <c r="A457" s="154"/>
      <c r="B457" s="157"/>
      <c r="C457" s="162"/>
      <c r="D457" s="157"/>
      <c r="E457" s="157"/>
      <c r="F457" s="157"/>
      <c r="G457" s="158"/>
      <c r="H457" s="23">
        <f>MONTH(CtasPagar[[#This Row],[Data Vencimento]])</f>
        <v>1</v>
      </c>
      <c r="I457" s="23">
        <f>YEAR(CtasPagar[[#This Row],[Data Vencimento]])</f>
        <v>1900</v>
      </c>
      <c r="J457" s="154"/>
      <c r="K457" s="23">
        <f>MONTH(CtasPagar[[#This Row],[Data Pagamento]])</f>
        <v>1</v>
      </c>
      <c r="L457" s="23">
        <f>YEAR(CtasPagar[[#This Row],[Data Pagamento]])</f>
        <v>1900</v>
      </c>
      <c r="M457" s="154"/>
      <c r="N4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>
      <c r="A458" s="154"/>
      <c r="B458" s="157"/>
      <c r="C458" s="162"/>
      <c r="D458" s="157"/>
      <c r="E458" s="157"/>
      <c r="F458" s="157"/>
      <c r="G458" s="158"/>
      <c r="H458" s="23">
        <f>MONTH(CtasPagar[[#This Row],[Data Vencimento]])</f>
        <v>1</v>
      </c>
      <c r="I458" s="23">
        <f>YEAR(CtasPagar[[#This Row],[Data Vencimento]])</f>
        <v>1900</v>
      </c>
      <c r="J458" s="154"/>
      <c r="K458" s="23">
        <f>MONTH(CtasPagar[[#This Row],[Data Pagamento]])</f>
        <v>1</v>
      </c>
      <c r="L458" s="23">
        <f>YEAR(CtasPagar[[#This Row],[Data Pagamento]])</f>
        <v>1900</v>
      </c>
      <c r="M458" s="154"/>
      <c r="N4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>
      <c r="A459" s="154"/>
      <c r="B459" s="157"/>
      <c r="C459" s="162"/>
      <c r="D459" s="157"/>
      <c r="E459" s="157"/>
      <c r="F459" s="157"/>
      <c r="G459" s="158"/>
      <c r="H459" s="23">
        <f>MONTH(CtasPagar[[#This Row],[Data Vencimento]])</f>
        <v>1</v>
      </c>
      <c r="I459" s="23">
        <f>YEAR(CtasPagar[[#This Row],[Data Vencimento]])</f>
        <v>1900</v>
      </c>
      <c r="J459" s="154"/>
      <c r="K459" s="23">
        <f>MONTH(CtasPagar[[#This Row],[Data Pagamento]])</f>
        <v>1</v>
      </c>
      <c r="L459" s="23">
        <f>YEAR(CtasPagar[[#This Row],[Data Pagamento]])</f>
        <v>1900</v>
      </c>
      <c r="M459" s="154"/>
      <c r="N4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>
      <c r="A460" s="154"/>
      <c r="B460" s="157"/>
      <c r="C460" s="162"/>
      <c r="D460" s="157"/>
      <c r="E460" s="157"/>
      <c r="F460" s="157"/>
      <c r="G460" s="158"/>
      <c r="H460" s="23">
        <f>MONTH(CtasPagar[[#This Row],[Data Vencimento]])</f>
        <v>1</v>
      </c>
      <c r="I460" s="23">
        <f>YEAR(CtasPagar[[#This Row],[Data Vencimento]])</f>
        <v>1900</v>
      </c>
      <c r="J460" s="154"/>
      <c r="K460" s="23">
        <f>MONTH(CtasPagar[[#This Row],[Data Pagamento]])</f>
        <v>1</v>
      </c>
      <c r="L460" s="23">
        <f>YEAR(CtasPagar[[#This Row],[Data Pagamento]])</f>
        <v>1900</v>
      </c>
      <c r="M460" s="154"/>
      <c r="N4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>
      <c r="A461" s="154"/>
      <c r="B461" s="157"/>
      <c r="C461" s="162"/>
      <c r="D461" s="157"/>
      <c r="E461" s="157"/>
      <c r="F461" s="157"/>
      <c r="G461" s="158"/>
      <c r="H461" s="23">
        <f>MONTH(CtasPagar[[#This Row],[Data Vencimento]])</f>
        <v>1</v>
      </c>
      <c r="I461" s="23">
        <f>YEAR(CtasPagar[[#This Row],[Data Vencimento]])</f>
        <v>1900</v>
      </c>
      <c r="J461" s="154"/>
      <c r="K461" s="23">
        <f>MONTH(CtasPagar[[#This Row],[Data Pagamento]])</f>
        <v>1</v>
      </c>
      <c r="L461" s="23">
        <f>YEAR(CtasPagar[[#This Row],[Data Pagamento]])</f>
        <v>1900</v>
      </c>
      <c r="M461" s="154"/>
      <c r="N4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>
      <c r="A462" s="154"/>
      <c r="B462" s="157"/>
      <c r="C462" s="162"/>
      <c r="D462" s="157"/>
      <c r="E462" s="157"/>
      <c r="F462" s="157"/>
      <c r="G462" s="158"/>
      <c r="H462" s="23">
        <f>MONTH(CtasPagar[[#This Row],[Data Vencimento]])</f>
        <v>1</v>
      </c>
      <c r="I462" s="23">
        <f>YEAR(CtasPagar[[#This Row],[Data Vencimento]])</f>
        <v>1900</v>
      </c>
      <c r="J462" s="154"/>
      <c r="K462" s="23">
        <f>MONTH(CtasPagar[[#This Row],[Data Pagamento]])</f>
        <v>1</v>
      </c>
      <c r="L462" s="23">
        <f>YEAR(CtasPagar[[#This Row],[Data Pagamento]])</f>
        <v>1900</v>
      </c>
      <c r="M462" s="154"/>
      <c r="N4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>
      <c r="A463" s="154"/>
      <c r="B463" s="157"/>
      <c r="C463" s="162"/>
      <c r="D463" s="157"/>
      <c r="E463" s="157"/>
      <c r="F463" s="157"/>
      <c r="G463" s="158"/>
      <c r="H463" s="23">
        <f>MONTH(CtasPagar[[#This Row],[Data Vencimento]])</f>
        <v>1</v>
      </c>
      <c r="I463" s="23">
        <f>YEAR(CtasPagar[[#This Row],[Data Vencimento]])</f>
        <v>1900</v>
      </c>
      <c r="J463" s="154"/>
      <c r="K463" s="23">
        <f>MONTH(CtasPagar[[#This Row],[Data Pagamento]])</f>
        <v>1</v>
      </c>
      <c r="L463" s="23">
        <f>YEAR(CtasPagar[[#This Row],[Data Pagamento]])</f>
        <v>1900</v>
      </c>
      <c r="M463" s="154"/>
      <c r="N4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>
      <c r="A464" s="154"/>
      <c r="B464" s="157"/>
      <c r="C464" s="162"/>
      <c r="D464" s="157"/>
      <c r="E464" s="157"/>
      <c r="F464" s="157"/>
      <c r="G464" s="158"/>
      <c r="H464" s="23">
        <f>MONTH(CtasPagar[[#This Row],[Data Vencimento]])</f>
        <v>1</v>
      </c>
      <c r="I464" s="23">
        <f>YEAR(CtasPagar[[#This Row],[Data Vencimento]])</f>
        <v>1900</v>
      </c>
      <c r="J464" s="154"/>
      <c r="K464" s="23">
        <f>MONTH(CtasPagar[[#This Row],[Data Pagamento]])</f>
        <v>1</v>
      </c>
      <c r="L464" s="23">
        <f>YEAR(CtasPagar[[#This Row],[Data Pagamento]])</f>
        <v>1900</v>
      </c>
      <c r="M464" s="154"/>
      <c r="N4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>
      <c r="A465" s="154"/>
      <c r="B465" s="157"/>
      <c r="C465" s="162"/>
      <c r="D465" s="157"/>
      <c r="E465" s="157"/>
      <c r="F465" s="157"/>
      <c r="G465" s="158"/>
      <c r="H465" s="23">
        <f>MONTH(CtasPagar[[#This Row],[Data Vencimento]])</f>
        <v>1</v>
      </c>
      <c r="I465" s="23">
        <f>YEAR(CtasPagar[[#This Row],[Data Vencimento]])</f>
        <v>1900</v>
      </c>
      <c r="J465" s="154"/>
      <c r="K465" s="23">
        <f>MONTH(CtasPagar[[#This Row],[Data Pagamento]])</f>
        <v>1</v>
      </c>
      <c r="L465" s="23">
        <f>YEAR(CtasPagar[[#This Row],[Data Pagamento]])</f>
        <v>1900</v>
      </c>
      <c r="M465" s="154"/>
      <c r="N4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>
      <c r="A466" s="154"/>
      <c r="B466" s="157"/>
      <c r="C466" s="162"/>
      <c r="D466" s="157"/>
      <c r="E466" s="157"/>
      <c r="F466" s="157"/>
      <c r="G466" s="158"/>
      <c r="H466" s="23">
        <f>MONTH(CtasPagar[[#This Row],[Data Vencimento]])</f>
        <v>1</v>
      </c>
      <c r="I466" s="23">
        <f>YEAR(CtasPagar[[#This Row],[Data Vencimento]])</f>
        <v>1900</v>
      </c>
      <c r="J466" s="154"/>
      <c r="K466" s="23">
        <f>MONTH(CtasPagar[[#This Row],[Data Pagamento]])</f>
        <v>1</v>
      </c>
      <c r="L466" s="23">
        <f>YEAR(CtasPagar[[#This Row],[Data Pagamento]])</f>
        <v>1900</v>
      </c>
      <c r="M466" s="154"/>
      <c r="N4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>
      <c r="A467" s="154"/>
      <c r="B467" s="157"/>
      <c r="C467" s="162"/>
      <c r="D467" s="157"/>
      <c r="E467" s="157"/>
      <c r="F467" s="157"/>
      <c r="G467" s="158"/>
      <c r="H467" s="23">
        <f>MONTH(CtasPagar[[#This Row],[Data Vencimento]])</f>
        <v>1</v>
      </c>
      <c r="I467" s="23">
        <f>YEAR(CtasPagar[[#This Row],[Data Vencimento]])</f>
        <v>1900</v>
      </c>
      <c r="J467" s="154"/>
      <c r="K467" s="23">
        <f>MONTH(CtasPagar[[#This Row],[Data Pagamento]])</f>
        <v>1</v>
      </c>
      <c r="L467" s="23">
        <f>YEAR(CtasPagar[[#This Row],[Data Pagamento]])</f>
        <v>1900</v>
      </c>
      <c r="M467" s="154"/>
      <c r="N4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>
      <c r="A468" s="154"/>
      <c r="B468" s="157"/>
      <c r="C468" s="162"/>
      <c r="D468" s="157"/>
      <c r="E468" s="157"/>
      <c r="F468" s="157"/>
      <c r="G468" s="158"/>
      <c r="H468" s="23">
        <f>MONTH(CtasPagar[[#This Row],[Data Vencimento]])</f>
        <v>1</v>
      </c>
      <c r="I468" s="23">
        <f>YEAR(CtasPagar[[#This Row],[Data Vencimento]])</f>
        <v>1900</v>
      </c>
      <c r="J468" s="154"/>
      <c r="K468" s="23">
        <f>MONTH(CtasPagar[[#This Row],[Data Pagamento]])</f>
        <v>1</v>
      </c>
      <c r="L468" s="23">
        <f>YEAR(CtasPagar[[#This Row],[Data Pagamento]])</f>
        <v>1900</v>
      </c>
      <c r="M468" s="154"/>
      <c r="N4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>
      <c r="A469" s="154"/>
      <c r="B469" s="157"/>
      <c r="C469" s="162"/>
      <c r="D469" s="157"/>
      <c r="E469" s="157"/>
      <c r="F469" s="157"/>
      <c r="G469" s="158"/>
      <c r="H469" s="23">
        <f>MONTH(CtasPagar[[#This Row],[Data Vencimento]])</f>
        <v>1</v>
      </c>
      <c r="I469" s="23">
        <f>YEAR(CtasPagar[[#This Row],[Data Vencimento]])</f>
        <v>1900</v>
      </c>
      <c r="J469" s="154"/>
      <c r="K469" s="23">
        <f>MONTH(CtasPagar[[#This Row],[Data Pagamento]])</f>
        <v>1</v>
      </c>
      <c r="L469" s="23">
        <f>YEAR(CtasPagar[[#This Row],[Data Pagamento]])</f>
        <v>1900</v>
      </c>
      <c r="M469" s="154"/>
      <c r="N4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>
      <c r="A470" s="154"/>
      <c r="B470" s="157"/>
      <c r="C470" s="162"/>
      <c r="D470" s="157"/>
      <c r="E470" s="157"/>
      <c r="F470" s="157"/>
      <c r="G470" s="158"/>
      <c r="H470" s="23">
        <f>MONTH(CtasPagar[[#This Row],[Data Vencimento]])</f>
        <v>1</v>
      </c>
      <c r="I470" s="23">
        <f>YEAR(CtasPagar[[#This Row],[Data Vencimento]])</f>
        <v>1900</v>
      </c>
      <c r="J470" s="154"/>
      <c r="K470" s="23">
        <f>MONTH(CtasPagar[[#This Row],[Data Pagamento]])</f>
        <v>1</v>
      </c>
      <c r="L470" s="23">
        <f>YEAR(CtasPagar[[#This Row],[Data Pagamento]])</f>
        <v>1900</v>
      </c>
      <c r="M470" s="154"/>
      <c r="N4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>
      <c r="A471" s="154"/>
      <c r="B471" s="157"/>
      <c r="C471" s="162"/>
      <c r="D471" s="157"/>
      <c r="E471" s="157"/>
      <c r="F471" s="157"/>
      <c r="G471" s="158"/>
      <c r="H471" s="23">
        <f>MONTH(CtasPagar[[#This Row],[Data Vencimento]])</f>
        <v>1</v>
      </c>
      <c r="I471" s="23">
        <f>YEAR(CtasPagar[[#This Row],[Data Vencimento]])</f>
        <v>1900</v>
      </c>
      <c r="J471" s="154"/>
      <c r="K471" s="23">
        <f>MONTH(CtasPagar[[#This Row],[Data Pagamento]])</f>
        <v>1</v>
      </c>
      <c r="L471" s="23">
        <f>YEAR(CtasPagar[[#This Row],[Data Pagamento]])</f>
        <v>1900</v>
      </c>
      <c r="M471" s="154"/>
      <c r="N4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>
      <c r="A472" s="154"/>
      <c r="B472" s="157"/>
      <c r="C472" s="162"/>
      <c r="D472" s="157"/>
      <c r="E472" s="157"/>
      <c r="F472" s="157"/>
      <c r="G472" s="158"/>
      <c r="H472" s="23">
        <f>MONTH(CtasPagar[[#This Row],[Data Vencimento]])</f>
        <v>1</v>
      </c>
      <c r="I472" s="23">
        <f>YEAR(CtasPagar[[#This Row],[Data Vencimento]])</f>
        <v>1900</v>
      </c>
      <c r="J472" s="154"/>
      <c r="K472" s="23">
        <f>MONTH(CtasPagar[[#This Row],[Data Pagamento]])</f>
        <v>1</v>
      </c>
      <c r="L472" s="23">
        <f>YEAR(CtasPagar[[#This Row],[Data Pagamento]])</f>
        <v>1900</v>
      </c>
      <c r="M472" s="154"/>
      <c r="N4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>
      <c r="A473" s="154"/>
      <c r="B473" s="157"/>
      <c r="C473" s="162"/>
      <c r="D473" s="157"/>
      <c r="E473" s="157"/>
      <c r="F473" s="157"/>
      <c r="G473" s="158"/>
      <c r="H473" s="23">
        <f>MONTH(CtasPagar[[#This Row],[Data Vencimento]])</f>
        <v>1</v>
      </c>
      <c r="I473" s="23">
        <f>YEAR(CtasPagar[[#This Row],[Data Vencimento]])</f>
        <v>1900</v>
      </c>
      <c r="J473" s="154"/>
      <c r="K473" s="23">
        <f>MONTH(CtasPagar[[#This Row],[Data Pagamento]])</f>
        <v>1</v>
      </c>
      <c r="L473" s="23">
        <f>YEAR(CtasPagar[[#This Row],[Data Pagamento]])</f>
        <v>1900</v>
      </c>
      <c r="M473" s="154"/>
      <c r="N4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>
      <c r="A474" s="154"/>
      <c r="B474" s="157"/>
      <c r="C474" s="162"/>
      <c r="D474" s="157"/>
      <c r="E474" s="157"/>
      <c r="F474" s="157"/>
      <c r="G474" s="158"/>
      <c r="H474" s="23">
        <f>MONTH(CtasPagar[[#This Row],[Data Vencimento]])</f>
        <v>1</v>
      </c>
      <c r="I474" s="23">
        <f>YEAR(CtasPagar[[#This Row],[Data Vencimento]])</f>
        <v>1900</v>
      </c>
      <c r="J474" s="154"/>
      <c r="K474" s="23">
        <f>MONTH(CtasPagar[[#This Row],[Data Pagamento]])</f>
        <v>1</v>
      </c>
      <c r="L474" s="23">
        <f>YEAR(CtasPagar[[#This Row],[Data Pagamento]])</f>
        <v>1900</v>
      </c>
      <c r="M474" s="154"/>
      <c r="N4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>
      <c r="A475" s="154"/>
      <c r="B475" s="157"/>
      <c r="C475" s="162"/>
      <c r="D475" s="157"/>
      <c r="E475" s="157"/>
      <c r="F475" s="157"/>
      <c r="G475" s="158"/>
      <c r="H475" s="23">
        <f>MONTH(CtasPagar[[#This Row],[Data Vencimento]])</f>
        <v>1</v>
      </c>
      <c r="I475" s="23">
        <f>YEAR(CtasPagar[[#This Row],[Data Vencimento]])</f>
        <v>1900</v>
      </c>
      <c r="J475" s="154"/>
      <c r="K475" s="23">
        <f>MONTH(CtasPagar[[#This Row],[Data Pagamento]])</f>
        <v>1</v>
      </c>
      <c r="L475" s="23">
        <f>YEAR(CtasPagar[[#This Row],[Data Pagamento]])</f>
        <v>1900</v>
      </c>
      <c r="M475" s="154"/>
      <c r="N4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>
      <c r="A476" s="154"/>
      <c r="B476" s="157"/>
      <c r="C476" s="162"/>
      <c r="D476" s="157"/>
      <c r="E476" s="157"/>
      <c r="F476" s="157"/>
      <c r="G476" s="158"/>
      <c r="H476" s="23">
        <f>MONTH(CtasPagar[[#This Row],[Data Vencimento]])</f>
        <v>1</v>
      </c>
      <c r="I476" s="23">
        <f>YEAR(CtasPagar[[#This Row],[Data Vencimento]])</f>
        <v>1900</v>
      </c>
      <c r="J476" s="154"/>
      <c r="K476" s="23">
        <f>MONTH(CtasPagar[[#This Row],[Data Pagamento]])</f>
        <v>1</v>
      </c>
      <c r="L476" s="23">
        <f>YEAR(CtasPagar[[#This Row],[Data Pagamento]])</f>
        <v>1900</v>
      </c>
      <c r="M476" s="154"/>
      <c r="N4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>
      <c r="A477" s="154"/>
      <c r="B477" s="157"/>
      <c r="C477" s="162"/>
      <c r="D477" s="157"/>
      <c r="E477" s="157"/>
      <c r="F477" s="157"/>
      <c r="G477" s="158"/>
      <c r="H477" s="23">
        <f>MONTH(CtasPagar[[#This Row],[Data Vencimento]])</f>
        <v>1</v>
      </c>
      <c r="I477" s="23">
        <f>YEAR(CtasPagar[[#This Row],[Data Vencimento]])</f>
        <v>1900</v>
      </c>
      <c r="J477" s="154"/>
      <c r="K477" s="23">
        <f>MONTH(CtasPagar[[#This Row],[Data Pagamento]])</f>
        <v>1</v>
      </c>
      <c r="L477" s="23">
        <f>YEAR(CtasPagar[[#This Row],[Data Pagamento]])</f>
        <v>1900</v>
      </c>
      <c r="M477" s="154"/>
      <c r="N4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>
      <c r="A478" s="154"/>
      <c r="B478" s="157"/>
      <c r="C478" s="162"/>
      <c r="D478" s="157"/>
      <c r="E478" s="157"/>
      <c r="F478" s="157"/>
      <c r="G478" s="158"/>
      <c r="H478" s="23">
        <f>MONTH(CtasPagar[[#This Row],[Data Vencimento]])</f>
        <v>1</v>
      </c>
      <c r="I478" s="23">
        <f>YEAR(CtasPagar[[#This Row],[Data Vencimento]])</f>
        <v>1900</v>
      </c>
      <c r="J478" s="154"/>
      <c r="K478" s="23">
        <f>MONTH(CtasPagar[[#This Row],[Data Pagamento]])</f>
        <v>1</v>
      </c>
      <c r="L478" s="23">
        <f>YEAR(CtasPagar[[#This Row],[Data Pagamento]])</f>
        <v>1900</v>
      </c>
      <c r="M478" s="154"/>
      <c r="N4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>
      <c r="A479" s="154"/>
      <c r="B479" s="157"/>
      <c r="C479" s="162"/>
      <c r="D479" s="157"/>
      <c r="E479" s="157"/>
      <c r="F479" s="157"/>
      <c r="G479" s="158"/>
      <c r="H479" s="23">
        <f>MONTH(CtasPagar[[#This Row],[Data Vencimento]])</f>
        <v>1</v>
      </c>
      <c r="I479" s="23">
        <f>YEAR(CtasPagar[[#This Row],[Data Vencimento]])</f>
        <v>1900</v>
      </c>
      <c r="J479" s="154"/>
      <c r="K479" s="23">
        <f>MONTH(CtasPagar[[#This Row],[Data Pagamento]])</f>
        <v>1</v>
      </c>
      <c r="L479" s="23">
        <f>YEAR(CtasPagar[[#This Row],[Data Pagamento]])</f>
        <v>1900</v>
      </c>
      <c r="M479" s="154"/>
      <c r="N4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>
      <c r="A480" s="154"/>
      <c r="B480" s="157"/>
      <c r="C480" s="162"/>
      <c r="D480" s="157"/>
      <c r="E480" s="157"/>
      <c r="F480" s="157"/>
      <c r="G480" s="158"/>
      <c r="H480" s="23">
        <f>MONTH(CtasPagar[[#This Row],[Data Vencimento]])</f>
        <v>1</v>
      </c>
      <c r="I480" s="23">
        <f>YEAR(CtasPagar[[#This Row],[Data Vencimento]])</f>
        <v>1900</v>
      </c>
      <c r="J480" s="154"/>
      <c r="K480" s="23">
        <f>MONTH(CtasPagar[[#This Row],[Data Pagamento]])</f>
        <v>1</v>
      </c>
      <c r="L480" s="23">
        <f>YEAR(CtasPagar[[#This Row],[Data Pagamento]])</f>
        <v>1900</v>
      </c>
      <c r="M480" s="154"/>
      <c r="N4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>
      <c r="A481" s="154"/>
      <c r="B481" s="157"/>
      <c r="C481" s="162"/>
      <c r="D481" s="157"/>
      <c r="E481" s="157"/>
      <c r="F481" s="157"/>
      <c r="G481" s="158"/>
      <c r="H481" s="23">
        <f>MONTH(CtasPagar[[#This Row],[Data Vencimento]])</f>
        <v>1</v>
      </c>
      <c r="I481" s="23">
        <f>YEAR(CtasPagar[[#This Row],[Data Vencimento]])</f>
        <v>1900</v>
      </c>
      <c r="J481" s="154"/>
      <c r="K481" s="23">
        <f>MONTH(CtasPagar[[#This Row],[Data Pagamento]])</f>
        <v>1</v>
      </c>
      <c r="L481" s="23">
        <f>YEAR(CtasPagar[[#This Row],[Data Pagamento]])</f>
        <v>1900</v>
      </c>
      <c r="M481" s="154"/>
      <c r="N4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>
      <c r="A482" s="154"/>
      <c r="B482" s="157"/>
      <c r="C482" s="162"/>
      <c r="D482" s="157"/>
      <c r="E482" s="157"/>
      <c r="F482" s="157"/>
      <c r="G482" s="158"/>
      <c r="H482" s="23">
        <f>MONTH(CtasPagar[[#This Row],[Data Vencimento]])</f>
        <v>1</v>
      </c>
      <c r="I482" s="23">
        <f>YEAR(CtasPagar[[#This Row],[Data Vencimento]])</f>
        <v>1900</v>
      </c>
      <c r="J482" s="154"/>
      <c r="K482" s="23">
        <f>MONTH(CtasPagar[[#This Row],[Data Pagamento]])</f>
        <v>1</v>
      </c>
      <c r="L482" s="23">
        <f>YEAR(CtasPagar[[#This Row],[Data Pagamento]])</f>
        <v>1900</v>
      </c>
      <c r="M482" s="154"/>
      <c r="N4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>
      <c r="A483" s="154"/>
      <c r="B483" s="157"/>
      <c r="C483" s="162"/>
      <c r="D483" s="157"/>
      <c r="E483" s="157"/>
      <c r="F483" s="157"/>
      <c r="G483" s="158"/>
      <c r="H483" s="23">
        <f>MONTH(CtasPagar[[#This Row],[Data Vencimento]])</f>
        <v>1</v>
      </c>
      <c r="I483" s="23">
        <f>YEAR(CtasPagar[[#This Row],[Data Vencimento]])</f>
        <v>1900</v>
      </c>
      <c r="J483" s="154"/>
      <c r="K483" s="23">
        <f>MONTH(CtasPagar[[#This Row],[Data Pagamento]])</f>
        <v>1</v>
      </c>
      <c r="L483" s="23">
        <f>YEAR(CtasPagar[[#This Row],[Data Pagamento]])</f>
        <v>1900</v>
      </c>
      <c r="M483" s="154"/>
      <c r="N4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>
      <c r="A484" s="154"/>
      <c r="B484" s="157"/>
      <c r="C484" s="162"/>
      <c r="D484" s="157"/>
      <c r="E484" s="157"/>
      <c r="F484" s="157"/>
      <c r="G484" s="158"/>
      <c r="H484" s="23">
        <f>MONTH(CtasPagar[[#This Row],[Data Vencimento]])</f>
        <v>1</v>
      </c>
      <c r="I484" s="23">
        <f>YEAR(CtasPagar[[#This Row],[Data Vencimento]])</f>
        <v>1900</v>
      </c>
      <c r="J484" s="154"/>
      <c r="K484" s="23">
        <f>MONTH(CtasPagar[[#This Row],[Data Pagamento]])</f>
        <v>1</v>
      </c>
      <c r="L484" s="23">
        <f>YEAR(CtasPagar[[#This Row],[Data Pagamento]])</f>
        <v>1900</v>
      </c>
      <c r="M484" s="154"/>
      <c r="N4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>
      <c r="A485" s="154"/>
      <c r="B485" s="157"/>
      <c r="C485" s="162"/>
      <c r="D485" s="157"/>
      <c r="E485" s="157"/>
      <c r="F485" s="157"/>
      <c r="G485" s="158"/>
      <c r="H485" s="23">
        <f>MONTH(CtasPagar[[#This Row],[Data Vencimento]])</f>
        <v>1</v>
      </c>
      <c r="I485" s="23">
        <f>YEAR(CtasPagar[[#This Row],[Data Vencimento]])</f>
        <v>1900</v>
      </c>
      <c r="J485" s="154"/>
      <c r="K485" s="23">
        <f>MONTH(CtasPagar[[#This Row],[Data Pagamento]])</f>
        <v>1</v>
      </c>
      <c r="L485" s="23">
        <f>YEAR(CtasPagar[[#This Row],[Data Pagamento]])</f>
        <v>1900</v>
      </c>
      <c r="M485" s="154"/>
      <c r="N4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>
      <c r="A486" s="154"/>
      <c r="B486" s="157"/>
      <c r="C486" s="162"/>
      <c r="D486" s="157"/>
      <c r="E486" s="157"/>
      <c r="F486" s="157"/>
      <c r="G486" s="158"/>
      <c r="H486" s="23">
        <f>MONTH(CtasPagar[[#This Row],[Data Vencimento]])</f>
        <v>1</v>
      </c>
      <c r="I486" s="23">
        <f>YEAR(CtasPagar[[#This Row],[Data Vencimento]])</f>
        <v>1900</v>
      </c>
      <c r="J486" s="154"/>
      <c r="K486" s="23">
        <f>MONTH(CtasPagar[[#This Row],[Data Pagamento]])</f>
        <v>1</v>
      </c>
      <c r="L486" s="23">
        <f>YEAR(CtasPagar[[#This Row],[Data Pagamento]])</f>
        <v>1900</v>
      </c>
      <c r="M486" s="154"/>
      <c r="N4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>
      <c r="A487" s="154"/>
      <c r="B487" s="157"/>
      <c r="C487" s="162"/>
      <c r="D487" s="157"/>
      <c r="E487" s="157"/>
      <c r="F487" s="157"/>
      <c r="G487" s="158"/>
      <c r="H487" s="23">
        <f>MONTH(CtasPagar[[#This Row],[Data Vencimento]])</f>
        <v>1</v>
      </c>
      <c r="I487" s="23">
        <f>YEAR(CtasPagar[[#This Row],[Data Vencimento]])</f>
        <v>1900</v>
      </c>
      <c r="J487" s="154"/>
      <c r="K487" s="23">
        <f>MONTH(CtasPagar[[#This Row],[Data Pagamento]])</f>
        <v>1</v>
      </c>
      <c r="L487" s="23">
        <f>YEAR(CtasPagar[[#This Row],[Data Pagamento]])</f>
        <v>1900</v>
      </c>
      <c r="M487" s="154"/>
      <c r="N4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>
      <c r="A488" s="154"/>
      <c r="B488" s="157"/>
      <c r="C488" s="162"/>
      <c r="D488" s="157"/>
      <c r="E488" s="157"/>
      <c r="F488" s="157"/>
      <c r="G488" s="158"/>
      <c r="H488" s="23">
        <f>MONTH(CtasPagar[[#This Row],[Data Vencimento]])</f>
        <v>1</v>
      </c>
      <c r="I488" s="23">
        <f>YEAR(CtasPagar[[#This Row],[Data Vencimento]])</f>
        <v>1900</v>
      </c>
      <c r="J488" s="154"/>
      <c r="K488" s="23">
        <f>MONTH(CtasPagar[[#This Row],[Data Pagamento]])</f>
        <v>1</v>
      </c>
      <c r="L488" s="23">
        <f>YEAR(CtasPagar[[#This Row],[Data Pagamento]])</f>
        <v>1900</v>
      </c>
      <c r="M488" s="154"/>
      <c r="N4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>
      <c r="A489" s="154"/>
      <c r="B489" s="157"/>
      <c r="C489" s="162"/>
      <c r="D489" s="157"/>
      <c r="E489" s="157"/>
      <c r="F489" s="157"/>
      <c r="G489" s="158"/>
      <c r="H489" s="23">
        <f>MONTH(CtasPagar[[#This Row],[Data Vencimento]])</f>
        <v>1</v>
      </c>
      <c r="I489" s="23">
        <f>YEAR(CtasPagar[[#This Row],[Data Vencimento]])</f>
        <v>1900</v>
      </c>
      <c r="J489" s="154"/>
      <c r="K489" s="23">
        <f>MONTH(CtasPagar[[#This Row],[Data Pagamento]])</f>
        <v>1</v>
      </c>
      <c r="L489" s="23">
        <f>YEAR(CtasPagar[[#This Row],[Data Pagamento]])</f>
        <v>1900</v>
      </c>
      <c r="M489" s="154"/>
      <c r="N4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>
      <c r="A490" s="154"/>
      <c r="B490" s="157"/>
      <c r="C490" s="162"/>
      <c r="D490" s="157"/>
      <c r="E490" s="157"/>
      <c r="F490" s="157"/>
      <c r="G490" s="158"/>
      <c r="H490" s="23">
        <f>MONTH(CtasPagar[[#This Row],[Data Vencimento]])</f>
        <v>1</v>
      </c>
      <c r="I490" s="23">
        <f>YEAR(CtasPagar[[#This Row],[Data Vencimento]])</f>
        <v>1900</v>
      </c>
      <c r="J490" s="154"/>
      <c r="K490" s="23">
        <f>MONTH(CtasPagar[[#This Row],[Data Pagamento]])</f>
        <v>1</v>
      </c>
      <c r="L490" s="23">
        <f>YEAR(CtasPagar[[#This Row],[Data Pagamento]])</f>
        <v>1900</v>
      </c>
      <c r="M490" s="154"/>
      <c r="N4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>
      <c r="A491" s="154"/>
      <c r="B491" s="157"/>
      <c r="C491" s="162"/>
      <c r="D491" s="157"/>
      <c r="E491" s="157"/>
      <c r="F491" s="157"/>
      <c r="G491" s="158"/>
      <c r="H491" s="23">
        <f>MONTH(CtasPagar[[#This Row],[Data Vencimento]])</f>
        <v>1</v>
      </c>
      <c r="I491" s="23">
        <f>YEAR(CtasPagar[[#This Row],[Data Vencimento]])</f>
        <v>1900</v>
      </c>
      <c r="J491" s="154"/>
      <c r="K491" s="23">
        <f>MONTH(CtasPagar[[#This Row],[Data Pagamento]])</f>
        <v>1</v>
      </c>
      <c r="L491" s="23">
        <f>YEAR(CtasPagar[[#This Row],[Data Pagamento]])</f>
        <v>1900</v>
      </c>
      <c r="M491" s="154"/>
      <c r="N4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>
      <c r="A492" s="154"/>
      <c r="B492" s="157"/>
      <c r="C492" s="162"/>
      <c r="D492" s="157"/>
      <c r="E492" s="157"/>
      <c r="F492" s="157"/>
      <c r="G492" s="158"/>
      <c r="H492" s="23">
        <f>MONTH(CtasPagar[[#This Row],[Data Vencimento]])</f>
        <v>1</v>
      </c>
      <c r="I492" s="23">
        <f>YEAR(CtasPagar[[#This Row],[Data Vencimento]])</f>
        <v>1900</v>
      </c>
      <c r="J492" s="154"/>
      <c r="K492" s="23">
        <f>MONTH(CtasPagar[[#This Row],[Data Pagamento]])</f>
        <v>1</v>
      </c>
      <c r="L492" s="23">
        <f>YEAR(CtasPagar[[#This Row],[Data Pagamento]])</f>
        <v>1900</v>
      </c>
      <c r="M492" s="154"/>
      <c r="N4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>
      <c r="A493" s="154"/>
      <c r="B493" s="157"/>
      <c r="C493" s="162"/>
      <c r="D493" s="157"/>
      <c r="E493" s="157"/>
      <c r="F493" s="157"/>
      <c r="G493" s="158"/>
      <c r="H493" s="23">
        <f>MONTH(CtasPagar[[#This Row],[Data Vencimento]])</f>
        <v>1</v>
      </c>
      <c r="I493" s="23">
        <f>YEAR(CtasPagar[[#This Row],[Data Vencimento]])</f>
        <v>1900</v>
      </c>
      <c r="J493" s="154"/>
      <c r="K493" s="23">
        <f>MONTH(CtasPagar[[#This Row],[Data Pagamento]])</f>
        <v>1</v>
      </c>
      <c r="L493" s="23">
        <f>YEAR(CtasPagar[[#This Row],[Data Pagamento]])</f>
        <v>1900</v>
      </c>
      <c r="M493" s="154"/>
      <c r="N4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>
      <c r="A494" s="154"/>
      <c r="B494" s="157"/>
      <c r="C494" s="162"/>
      <c r="D494" s="157"/>
      <c r="E494" s="157"/>
      <c r="F494" s="157"/>
      <c r="G494" s="158"/>
      <c r="H494" s="23">
        <f>MONTH(CtasPagar[[#This Row],[Data Vencimento]])</f>
        <v>1</v>
      </c>
      <c r="I494" s="23">
        <f>YEAR(CtasPagar[[#This Row],[Data Vencimento]])</f>
        <v>1900</v>
      </c>
      <c r="J494" s="154"/>
      <c r="K494" s="23">
        <f>MONTH(CtasPagar[[#This Row],[Data Pagamento]])</f>
        <v>1</v>
      </c>
      <c r="L494" s="23">
        <f>YEAR(CtasPagar[[#This Row],[Data Pagamento]])</f>
        <v>1900</v>
      </c>
      <c r="M494" s="154"/>
      <c r="N4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>
      <c r="A495" s="154"/>
      <c r="B495" s="157"/>
      <c r="C495" s="162"/>
      <c r="D495" s="157"/>
      <c r="E495" s="157"/>
      <c r="F495" s="157"/>
      <c r="G495" s="158"/>
      <c r="H495" s="23">
        <f>MONTH(CtasPagar[[#This Row],[Data Vencimento]])</f>
        <v>1</v>
      </c>
      <c r="I495" s="23">
        <f>YEAR(CtasPagar[[#This Row],[Data Vencimento]])</f>
        <v>1900</v>
      </c>
      <c r="J495" s="154"/>
      <c r="K495" s="23">
        <f>MONTH(CtasPagar[[#This Row],[Data Pagamento]])</f>
        <v>1</v>
      </c>
      <c r="L495" s="23">
        <f>YEAR(CtasPagar[[#This Row],[Data Pagamento]])</f>
        <v>1900</v>
      </c>
      <c r="M495" s="154"/>
      <c r="N4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>
      <c r="A496" s="154"/>
      <c r="B496" s="157"/>
      <c r="C496" s="162"/>
      <c r="D496" s="157"/>
      <c r="E496" s="157"/>
      <c r="F496" s="157"/>
      <c r="G496" s="158"/>
      <c r="H496" s="23">
        <f>MONTH(CtasPagar[[#This Row],[Data Vencimento]])</f>
        <v>1</v>
      </c>
      <c r="I496" s="23">
        <f>YEAR(CtasPagar[[#This Row],[Data Vencimento]])</f>
        <v>1900</v>
      </c>
      <c r="J496" s="154"/>
      <c r="K496" s="23">
        <f>MONTH(CtasPagar[[#This Row],[Data Pagamento]])</f>
        <v>1</v>
      </c>
      <c r="L496" s="23">
        <f>YEAR(CtasPagar[[#This Row],[Data Pagamento]])</f>
        <v>1900</v>
      </c>
      <c r="M496" s="154"/>
      <c r="N4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>
      <c r="A497" s="154"/>
      <c r="B497" s="157"/>
      <c r="C497" s="162"/>
      <c r="D497" s="157"/>
      <c r="E497" s="157"/>
      <c r="F497" s="157"/>
      <c r="G497" s="158"/>
      <c r="H497" s="23">
        <f>MONTH(CtasPagar[[#This Row],[Data Vencimento]])</f>
        <v>1</v>
      </c>
      <c r="I497" s="23">
        <f>YEAR(CtasPagar[[#This Row],[Data Vencimento]])</f>
        <v>1900</v>
      </c>
      <c r="J497" s="154"/>
      <c r="K497" s="23">
        <f>MONTH(CtasPagar[[#This Row],[Data Pagamento]])</f>
        <v>1</v>
      </c>
      <c r="L497" s="23">
        <f>YEAR(CtasPagar[[#This Row],[Data Pagamento]])</f>
        <v>1900</v>
      </c>
      <c r="M497" s="154"/>
      <c r="N4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>
      <c r="A498" s="154"/>
      <c r="B498" s="157"/>
      <c r="C498" s="162"/>
      <c r="D498" s="157"/>
      <c r="E498" s="157"/>
      <c r="F498" s="157"/>
      <c r="G498" s="158"/>
      <c r="H498" s="23">
        <f>MONTH(CtasPagar[[#This Row],[Data Vencimento]])</f>
        <v>1</v>
      </c>
      <c r="I498" s="23">
        <f>YEAR(CtasPagar[[#This Row],[Data Vencimento]])</f>
        <v>1900</v>
      </c>
      <c r="J498" s="154"/>
      <c r="K498" s="23">
        <f>MONTH(CtasPagar[[#This Row],[Data Pagamento]])</f>
        <v>1</v>
      </c>
      <c r="L498" s="23">
        <f>YEAR(CtasPagar[[#This Row],[Data Pagamento]])</f>
        <v>1900</v>
      </c>
      <c r="M498" s="154"/>
      <c r="N4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>
      <c r="A499" s="154"/>
      <c r="B499" s="157"/>
      <c r="C499" s="162"/>
      <c r="D499" s="157"/>
      <c r="E499" s="157"/>
      <c r="F499" s="157"/>
      <c r="G499" s="158"/>
      <c r="H499" s="23">
        <f>MONTH(CtasPagar[[#This Row],[Data Vencimento]])</f>
        <v>1</v>
      </c>
      <c r="I499" s="23">
        <f>YEAR(CtasPagar[[#This Row],[Data Vencimento]])</f>
        <v>1900</v>
      </c>
      <c r="J499" s="154"/>
      <c r="K499" s="23">
        <f>MONTH(CtasPagar[[#This Row],[Data Pagamento]])</f>
        <v>1</v>
      </c>
      <c r="L499" s="23">
        <f>YEAR(CtasPagar[[#This Row],[Data Pagamento]])</f>
        <v>1900</v>
      </c>
      <c r="M499" s="154"/>
      <c r="N4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>
      <c r="A500" s="154"/>
      <c r="B500" s="157"/>
      <c r="C500" s="162"/>
      <c r="D500" s="157"/>
      <c r="E500" s="157"/>
      <c r="F500" s="157"/>
      <c r="G500" s="158"/>
      <c r="H500" s="23">
        <f>MONTH(CtasPagar[[#This Row],[Data Vencimento]])</f>
        <v>1</v>
      </c>
      <c r="I500" s="23">
        <f>YEAR(CtasPagar[[#This Row],[Data Vencimento]])</f>
        <v>1900</v>
      </c>
      <c r="J500" s="154"/>
      <c r="K500" s="23">
        <f>MONTH(CtasPagar[[#This Row],[Data Pagamento]])</f>
        <v>1</v>
      </c>
      <c r="L500" s="23">
        <f>YEAR(CtasPagar[[#This Row],[Data Pagamento]])</f>
        <v>1900</v>
      </c>
      <c r="M500" s="154"/>
      <c r="N5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>
      <c r="A501" s="154"/>
      <c r="B501" s="157"/>
      <c r="C501" s="162"/>
      <c r="D501" s="157"/>
      <c r="E501" s="157"/>
      <c r="F501" s="157"/>
      <c r="G501" s="158"/>
      <c r="H501" s="23">
        <f>MONTH(CtasPagar[[#This Row],[Data Vencimento]])</f>
        <v>1</v>
      </c>
      <c r="I501" s="23">
        <f>YEAR(CtasPagar[[#This Row],[Data Vencimento]])</f>
        <v>1900</v>
      </c>
      <c r="J501" s="154"/>
      <c r="K501" s="23">
        <f>MONTH(CtasPagar[[#This Row],[Data Pagamento]])</f>
        <v>1</v>
      </c>
      <c r="L501" s="23">
        <f>YEAR(CtasPagar[[#This Row],[Data Pagamento]])</f>
        <v>1900</v>
      </c>
      <c r="M501" s="154"/>
      <c r="N5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>
      <c r="A502" s="154"/>
      <c r="B502" s="157"/>
      <c r="C502" s="162"/>
      <c r="D502" s="157"/>
      <c r="E502" s="157"/>
      <c r="F502" s="157"/>
      <c r="G502" s="158"/>
      <c r="H502" s="23">
        <f>MONTH(CtasPagar[[#This Row],[Data Vencimento]])</f>
        <v>1</v>
      </c>
      <c r="I502" s="23">
        <f>YEAR(CtasPagar[[#This Row],[Data Vencimento]])</f>
        <v>1900</v>
      </c>
      <c r="J502" s="154"/>
      <c r="K502" s="23">
        <f>MONTH(CtasPagar[[#This Row],[Data Pagamento]])</f>
        <v>1</v>
      </c>
      <c r="L502" s="23">
        <f>YEAR(CtasPagar[[#This Row],[Data Pagamento]])</f>
        <v>1900</v>
      </c>
      <c r="M502" s="154"/>
      <c r="N5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>
      <c r="A503" s="154"/>
      <c r="B503" s="157"/>
      <c r="C503" s="162"/>
      <c r="D503" s="157"/>
      <c r="E503" s="157"/>
      <c r="F503" s="157"/>
      <c r="G503" s="158"/>
      <c r="H503" s="23">
        <f>MONTH(CtasPagar[[#This Row],[Data Vencimento]])</f>
        <v>1</v>
      </c>
      <c r="I503" s="23">
        <f>YEAR(CtasPagar[[#This Row],[Data Vencimento]])</f>
        <v>1900</v>
      </c>
      <c r="J503" s="154"/>
      <c r="K503" s="23">
        <f>MONTH(CtasPagar[[#This Row],[Data Pagamento]])</f>
        <v>1</v>
      </c>
      <c r="L503" s="23">
        <f>YEAR(CtasPagar[[#This Row],[Data Pagamento]])</f>
        <v>1900</v>
      </c>
      <c r="M503" s="154"/>
      <c r="N5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>
      <c r="A504" s="154"/>
      <c r="B504" s="157"/>
      <c r="C504" s="162"/>
      <c r="D504" s="157"/>
      <c r="E504" s="157"/>
      <c r="F504" s="157"/>
      <c r="G504" s="158"/>
      <c r="H504" s="23">
        <f>MONTH(CtasPagar[[#This Row],[Data Vencimento]])</f>
        <v>1</v>
      </c>
      <c r="I504" s="23">
        <f>YEAR(CtasPagar[[#This Row],[Data Vencimento]])</f>
        <v>1900</v>
      </c>
      <c r="J504" s="154"/>
      <c r="K504" s="23">
        <f>MONTH(CtasPagar[[#This Row],[Data Pagamento]])</f>
        <v>1</v>
      </c>
      <c r="L504" s="23">
        <f>YEAR(CtasPagar[[#This Row],[Data Pagamento]])</f>
        <v>1900</v>
      </c>
      <c r="M504" s="154"/>
      <c r="N5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>
      <c r="A505" s="154"/>
      <c r="B505" s="157"/>
      <c r="C505" s="162"/>
      <c r="D505" s="157"/>
      <c r="E505" s="157"/>
      <c r="F505" s="157"/>
      <c r="G505" s="158"/>
      <c r="H505" s="23">
        <f>MONTH(CtasPagar[[#This Row],[Data Vencimento]])</f>
        <v>1</v>
      </c>
      <c r="I505" s="23">
        <f>YEAR(CtasPagar[[#This Row],[Data Vencimento]])</f>
        <v>1900</v>
      </c>
      <c r="J505" s="154"/>
      <c r="K505" s="23">
        <f>MONTH(CtasPagar[[#This Row],[Data Pagamento]])</f>
        <v>1</v>
      </c>
      <c r="L505" s="23">
        <f>YEAR(CtasPagar[[#This Row],[Data Pagamento]])</f>
        <v>1900</v>
      </c>
      <c r="M505" s="154"/>
      <c r="N5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>
      <c r="A506" s="154"/>
      <c r="B506" s="157"/>
      <c r="C506" s="162"/>
      <c r="D506" s="157"/>
      <c r="E506" s="157"/>
      <c r="F506" s="157"/>
      <c r="G506" s="158"/>
      <c r="H506" s="23">
        <f>MONTH(CtasPagar[[#This Row],[Data Vencimento]])</f>
        <v>1</v>
      </c>
      <c r="I506" s="23">
        <f>YEAR(CtasPagar[[#This Row],[Data Vencimento]])</f>
        <v>1900</v>
      </c>
      <c r="J506" s="154"/>
      <c r="K506" s="23">
        <f>MONTH(CtasPagar[[#This Row],[Data Pagamento]])</f>
        <v>1</v>
      </c>
      <c r="L506" s="23">
        <f>YEAR(CtasPagar[[#This Row],[Data Pagamento]])</f>
        <v>1900</v>
      </c>
      <c r="M506" s="154"/>
      <c r="N5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>
      <c r="A507" s="154"/>
      <c r="B507" s="157"/>
      <c r="C507" s="162"/>
      <c r="D507" s="157"/>
      <c r="E507" s="157"/>
      <c r="F507" s="157"/>
      <c r="G507" s="158"/>
      <c r="H507" s="23">
        <f>MONTH(CtasPagar[[#This Row],[Data Vencimento]])</f>
        <v>1</v>
      </c>
      <c r="I507" s="23">
        <f>YEAR(CtasPagar[[#This Row],[Data Vencimento]])</f>
        <v>1900</v>
      </c>
      <c r="J507" s="154"/>
      <c r="K507" s="23">
        <f>MONTH(CtasPagar[[#This Row],[Data Pagamento]])</f>
        <v>1</v>
      </c>
      <c r="L507" s="23">
        <f>YEAR(CtasPagar[[#This Row],[Data Pagamento]])</f>
        <v>1900</v>
      </c>
      <c r="M507" s="154"/>
      <c r="N5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>
      <c r="A508" s="154"/>
      <c r="B508" s="157"/>
      <c r="C508" s="162"/>
      <c r="D508" s="157"/>
      <c r="E508" s="157"/>
      <c r="F508" s="157"/>
      <c r="G508" s="158"/>
      <c r="H508" s="23">
        <f>MONTH(CtasPagar[[#This Row],[Data Vencimento]])</f>
        <v>1</v>
      </c>
      <c r="I508" s="23">
        <f>YEAR(CtasPagar[[#This Row],[Data Vencimento]])</f>
        <v>1900</v>
      </c>
      <c r="J508" s="154"/>
      <c r="K508" s="23">
        <f>MONTH(CtasPagar[[#This Row],[Data Pagamento]])</f>
        <v>1</v>
      </c>
      <c r="L508" s="23">
        <f>YEAR(CtasPagar[[#This Row],[Data Pagamento]])</f>
        <v>1900</v>
      </c>
      <c r="M508" s="154"/>
      <c r="N5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>
      <c r="A509" s="154"/>
      <c r="B509" s="157"/>
      <c r="C509" s="162"/>
      <c r="D509" s="157"/>
      <c r="E509" s="157"/>
      <c r="F509" s="157"/>
      <c r="G509" s="158"/>
      <c r="H509" s="23">
        <f>MONTH(CtasPagar[[#This Row],[Data Vencimento]])</f>
        <v>1</v>
      </c>
      <c r="I509" s="23">
        <f>YEAR(CtasPagar[[#This Row],[Data Vencimento]])</f>
        <v>1900</v>
      </c>
      <c r="J509" s="154"/>
      <c r="K509" s="23">
        <f>MONTH(CtasPagar[[#This Row],[Data Pagamento]])</f>
        <v>1</v>
      </c>
      <c r="L509" s="23">
        <f>YEAR(CtasPagar[[#This Row],[Data Pagamento]])</f>
        <v>1900</v>
      </c>
      <c r="M509" s="154"/>
      <c r="N5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>
      <c r="A510" s="154"/>
      <c r="B510" s="157"/>
      <c r="C510" s="162"/>
      <c r="D510" s="157"/>
      <c r="E510" s="157"/>
      <c r="F510" s="157"/>
      <c r="G510" s="158"/>
      <c r="H510" s="23">
        <f>MONTH(CtasPagar[[#This Row],[Data Vencimento]])</f>
        <v>1</v>
      </c>
      <c r="I510" s="23">
        <f>YEAR(CtasPagar[[#This Row],[Data Vencimento]])</f>
        <v>1900</v>
      </c>
      <c r="J510" s="154"/>
      <c r="K510" s="23">
        <f>MONTH(CtasPagar[[#This Row],[Data Pagamento]])</f>
        <v>1</v>
      </c>
      <c r="L510" s="23">
        <f>YEAR(CtasPagar[[#This Row],[Data Pagamento]])</f>
        <v>1900</v>
      </c>
      <c r="M510" s="154"/>
      <c r="N5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>
      <c r="A511" s="154"/>
      <c r="B511" s="157"/>
      <c r="C511" s="162"/>
      <c r="D511" s="157"/>
      <c r="E511" s="157"/>
      <c r="F511" s="157"/>
      <c r="G511" s="158"/>
      <c r="H511" s="23">
        <f>MONTH(CtasPagar[[#This Row],[Data Vencimento]])</f>
        <v>1</v>
      </c>
      <c r="I511" s="23">
        <f>YEAR(CtasPagar[[#This Row],[Data Vencimento]])</f>
        <v>1900</v>
      </c>
      <c r="J511" s="154"/>
      <c r="K511" s="23">
        <f>MONTH(CtasPagar[[#This Row],[Data Pagamento]])</f>
        <v>1</v>
      </c>
      <c r="L511" s="23">
        <f>YEAR(CtasPagar[[#This Row],[Data Pagamento]])</f>
        <v>1900</v>
      </c>
      <c r="M511" s="154"/>
      <c r="N5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>
      <c r="A512" s="154"/>
      <c r="B512" s="157"/>
      <c r="C512" s="162"/>
      <c r="D512" s="157"/>
      <c r="E512" s="157"/>
      <c r="F512" s="157"/>
      <c r="G512" s="158"/>
      <c r="H512" s="23">
        <f>MONTH(CtasPagar[[#This Row],[Data Vencimento]])</f>
        <v>1</v>
      </c>
      <c r="I512" s="23">
        <f>YEAR(CtasPagar[[#This Row],[Data Vencimento]])</f>
        <v>1900</v>
      </c>
      <c r="J512" s="154"/>
      <c r="K512" s="23">
        <f>MONTH(CtasPagar[[#This Row],[Data Pagamento]])</f>
        <v>1</v>
      </c>
      <c r="L512" s="23">
        <f>YEAR(CtasPagar[[#This Row],[Data Pagamento]])</f>
        <v>1900</v>
      </c>
      <c r="M512" s="154"/>
      <c r="N5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>
      <c r="A513" s="154"/>
      <c r="B513" s="157"/>
      <c r="C513" s="162"/>
      <c r="D513" s="157"/>
      <c r="E513" s="157"/>
      <c r="F513" s="157"/>
      <c r="G513" s="158"/>
      <c r="H513" s="23">
        <f>MONTH(CtasPagar[[#This Row],[Data Vencimento]])</f>
        <v>1</v>
      </c>
      <c r="I513" s="23">
        <f>YEAR(CtasPagar[[#This Row],[Data Vencimento]])</f>
        <v>1900</v>
      </c>
      <c r="J513" s="154"/>
      <c r="K513" s="23">
        <f>MONTH(CtasPagar[[#This Row],[Data Pagamento]])</f>
        <v>1</v>
      </c>
      <c r="L513" s="23">
        <f>YEAR(CtasPagar[[#This Row],[Data Pagamento]])</f>
        <v>1900</v>
      </c>
      <c r="M513" s="154"/>
      <c r="N5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>
      <c r="A514" s="154"/>
      <c r="B514" s="157"/>
      <c r="C514" s="162"/>
      <c r="D514" s="157"/>
      <c r="E514" s="157"/>
      <c r="F514" s="157"/>
      <c r="G514" s="158"/>
      <c r="H514" s="23">
        <f>MONTH(CtasPagar[[#This Row],[Data Vencimento]])</f>
        <v>1</v>
      </c>
      <c r="I514" s="23">
        <f>YEAR(CtasPagar[[#This Row],[Data Vencimento]])</f>
        <v>1900</v>
      </c>
      <c r="J514" s="154"/>
      <c r="K514" s="23">
        <f>MONTH(CtasPagar[[#This Row],[Data Pagamento]])</f>
        <v>1</v>
      </c>
      <c r="L514" s="23">
        <f>YEAR(CtasPagar[[#This Row],[Data Pagamento]])</f>
        <v>1900</v>
      </c>
      <c r="M514" s="154"/>
      <c r="N5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>
      <c r="A515" s="154"/>
      <c r="B515" s="157"/>
      <c r="C515" s="162"/>
      <c r="D515" s="157"/>
      <c r="E515" s="157"/>
      <c r="F515" s="157"/>
      <c r="G515" s="158"/>
      <c r="H515" s="23">
        <f>MONTH(CtasPagar[[#This Row],[Data Vencimento]])</f>
        <v>1</v>
      </c>
      <c r="I515" s="23">
        <f>YEAR(CtasPagar[[#This Row],[Data Vencimento]])</f>
        <v>1900</v>
      </c>
      <c r="J515" s="154"/>
      <c r="K515" s="23">
        <f>MONTH(CtasPagar[[#This Row],[Data Pagamento]])</f>
        <v>1</v>
      </c>
      <c r="L515" s="23">
        <f>YEAR(CtasPagar[[#This Row],[Data Pagamento]])</f>
        <v>1900</v>
      </c>
      <c r="M515" s="154"/>
      <c r="N5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>
      <c r="A516" s="154"/>
      <c r="B516" s="157"/>
      <c r="C516" s="162"/>
      <c r="D516" s="157"/>
      <c r="E516" s="157"/>
      <c r="F516" s="157"/>
      <c r="G516" s="158"/>
      <c r="H516" s="23">
        <f>MONTH(CtasPagar[[#This Row],[Data Vencimento]])</f>
        <v>1</v>
      </c>
      <c r="I516" s="23">
        <f>YEAR(CtasPagar[[#This Row],[Data Vencimento]])</f>
        <v>1900</v>
      </c>
      <c r="J516" s="154"/>
      <c r="K516" s="23">
        <f>MONTH(CtasPagar[[#This Row],[Data Pagamento]])</f>
        <v>1</v>
      </c>
      <c r="L516" s="23">
        <f>YEAR(CtasPagar[[#This Row],[Data Pagamento]])</f>
        <v>1900</v>
      </c>
      <c r="M516" s="154"/>
      <c r="N5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>
      <c r="A517" s="154"/>
      <c r="B517" s="157"/>
      <c r="C517" s="162"/>
      <c r="D517" s="157"/>
      <c r="E517" s="157"/>
      <c r="F517" s="157"/>
      <c r="G517" s="158"/>
      <c r="H517" s="23">
        <f>MONTH(CtasPagar[[#This Row],[Data Vencimento]])</f>
        <v>1</v>
      </c>
      <c r="I517" s="23">
        <f>YEAR(CtasPagar[[#This Row],[Data Vencimento]])</f>
        <v>1900</v>
      </c>
      <c r="J517" s="154"/>
      <c r="K517" s="23">
        <f>MONTH(CtasPagar[[#This Row],[Data Pagamento]])</f>
        <v>1</v>
      </c>
      <c r="L517" s="23">
        <f>YEAR(CtasPagar[[#This Row],[Data Pagamento]])</f>
        <v>1900</v>
      </c>
      <c r="M517" s="154"/>
      <c r="N5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>
      <c r="A518" s="154"/>
      <c r="B518" s="157"/>
      <c r="C518" s="162"/>
      <c r="D518" s="157"/>
      <c r="E518" s="157"/>
      <c r="F518" s="157"/>
      <c r="G518" s="158"/>
      <c r="H518" s="23">
        <f>MONTH(CtasPagar[[#This Row],[Data Vencimento]])</f>
        <v>1</v>
      </c>
      <c r="I518" s="23">
        <f>YEAR(CtasPagar[[#This Row],[Data Vencimento]])</f>
        <v>1900</v>
      </c>
      <c r="J518" s="154"/>
      <c r="K518" s="23">
        <f>MONTH(CtasPagar[[#This Row],[Data Pagamento]])</f>
        <v>1</v>
      </c>
      <c r="L518" s="23">
        <f>YEAR(CtasPagar[[#This Row],[Data Pagamento]])</f>
        <v>1900</v>
      </c>
      <c r="M518" s="154"/>
      <c r="N5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>
      <c r="A519" s="154"/>
      <c r="B519" s="157"/>
      <c r="C519" s="162"/>
      <c r="D519" s="157"/>
      <c r="E519" s="157"/>
      <c r="F519" s="157"/>
      <c r="G519" s="158"/>
      <c r="H519" s="23">
        <f>MONTH(CtasPagar[[#This Row],[Data Vencimento]])</f>
        <v>1</v>
      </c>
      <c r="I519" s="23">
        <f>YEAR(CtasPagar[[#This Row],[Data Vencimento]])</f>
        <v>1900</v>
      </c>
      <c r="J519" s="154"/>
      <c r="K519" s="23">
        <f>MONTH(CtasPagar[[#This Row],[Data Pagamento]])</f>
        <v>1</v>
      </c>
      <c r="L519" s="23">
        <f>YEAR(CtasPagar[[#This Row],[Data Pagamento]])</f>
        <v>1900</v>
      </c>
      <c r="M519" s="154"/>
      <c r="N5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>
      <c r="A520" s="154"/>
      <c r="B520" s="157"/>
      <c r="C520" s="162"/>
      <c r="D520" s="157"/>
      <c r="E520" s="157"/>
      <c r="F520" s="157"/>
      <c r="G520" s="158"/>
      <c r="H520" s="23">
        <f>MONTH(CtasPagar[[#This Row],[Data Vencimento]])</f>
        <v>1</v>
      </c>
      <c r="I520" s="23">
        <f>YEAR(CtasPagar[[#This Row],[Data Vencimento]])</f>
        <v>1900</v>
      </c>
      <c r="J520" s="154"/>
      <c r="K520" s="23">
        <f>MONTH(CtasPagar[[#This Row],[Data Pagamento]])</f>
        <v>1</v>
      </c>
      <c r="L520" s="23">
        <f>YEAR(CtasPagar[[#This Row],[Data Pagamento]])</f>
        <v>1900</v>
      </c>
      <c r="M520" s="154"/>
      <c r="N5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>
      <c r="A521" s="154"/>
      <c r="B521" s="157"/>
      <c r="C521" s="162"/>
      <c r="D521" s="157"/>
      <c r="E521" s="157"/>
      <c r="F521" s="157"/>
      <c r="G521" s="158"/>
      <c r="H521" s="23">
        <f>MONTH(CtasPagar[[#This Row],[Data Vencimento]])</f>
        <v>1</v>
      </c>
      <c r="I521" s="23">
        <f>YEAR(CtasPagar[[#This Row],[Data Vencimento]])</f>
        <v>1900</v>
      </c>
      <c r="J521" s="154"/>
      <c r="K521" s="23">
        <f>MONTH(CtasPagar[[#This Row],[Data Pagamento]])</f>
        <v>1</v>
      </c>
      <c r="L521" s="23">
        <f>YEAR(CtasPagar[[#This Row],[Data Pagamento]])</f>
        <v>1900</v>
      </c>
      <c r="M521" s="154"/>
      <c r="N5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>
      <c r="A522" s="154"/>
      <c r="B522" s="157"/>
      <c r="C522" s="162"/>
      <c r="D522" s="157"/>
      <c r="E522" s="157"/>
      <c r="F522" s="157"/>
      <c r="G522" s="158"/>
      <c r="H522" s="23">
        <f>MONTH(CtasPagar[[#This Row],[Data Vencimento]])</f>
        <v>1</v>
      </c>
      <c r="I522" s="23">
        <f>YEAR(CtasPagar[[#This Row],[Data Vencimento]])</f>
        <v>1900</v>
      </c>
      <c r="J522" s="154"/>
      <c r="K522" s="23">
        <f>MONTH(CtasPagar[[#This Row],[Data Pagamento]])</f>
        <v>1</v>
      </c>
      <c r="L522" s="23">
        <f>YEAR(CtasPagar[[#This Row],[Data Pagamento]])</f>
        <v>1900</v>
      </c>
      <c r="M522" s="154"/>
      <c r="N5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>
      <c r="A523" s="154"/>
      <c r="B523" s="157"/>
      <c r="C523" s="162"/>
      <c r="D523" s="157"/>
      <c r="E523" s="157"/>
      <c r="F523" s="157"/>
      <c r="G523" s="158"/>
      <c r="H523" s="23">
        <f>MONTH(CtasPagar[[#This Row],[Data Vencimento]])</f>
        <v>1</v>
      </c>
      <c r="I523" s="23">
        <f>YEAR(CtasPagar[[#This Row],[Data Vencimento]])</f>
        <v>1900</v>
      </c>
      <c r="J523" s="154"/>
      <c r="K523" s="23">
        <f>MONTH(CtasPagar[[#This Row],[Data Pagamento]])</f>
        <v>1</v>
      </c>
      <c r="L523" s="23">
        <f>YEAR(CtasPagar[[#This Row],[Data Pagamento]])</f>
        <v>1900</v>
      </c>
      <c r="M523" s="154"/>
      <c r="N5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>
      <c r="A524" s="154"/>
      <c r="B524" s="157"/>
      <c r="C524" s="162"/>
      <c r="D524" s="157"/>
      <c r="E524" s="157"/>
      <c r="F524" s="157"/>
      <c r="G524" s="158"/>
      <c r="H524" s="23">
        <f>MONTH(CtasPagar[[#This Row],[Data Vencimento]])</f>
        <v>1</v>
      </c>
      <c r="I524" s="23">
        <f>YEAR(CtasPagar[[#This Row],[Data Vencimento]])</f>
        <v>1900</v>
      </c>
      <c r="J524" s="154"/>
      <c r="K524" s="23">
        <f>MONTH(CtasPagar[[#This Row],[Data Pagamento]])</f>
        <v>1</v>
      </c>
      <c r="L524" s="23">
        <f>YEAR(CtasPagar[[#This Row],[Data Pagamento]])</f>
        <v>1900</v>
      </c>
      <c r="M524" s="154"/>
      <c r="N5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>
      <c r="A525" s="154"/>
      <c r="B525" s="157"/>
      <c r="C525" s="162"/>
      <c r="D525" s="157"/>
      <c r="E525" s="157"/>
      <c r="F525" s="157"/>
      <c r="G525" s="158"/>
      <c r="H525" s="23">
        <f>MONTH(CtasPagar[[#This Row],[Data Vencimento]])</f>
        <v>1</v>
      </c>
      <c r="I525" s="23">
        <f>YEAR(CtasPagar[[#This Row],[Data Vencimento]])</f>
        <v>1900</v>
      </c>
      <c r="J525" s="154"/>
      <c r="K525" s="23">
        <f>MONTH(CtasPagar[[#This Row],[Data Pagamento]])</f>
        <v>1</v>
      </c>
      <c r="L525" s="23">
        <f>YEAR(CtasPagar[[#This Row],[Data Pagamento]])</f>
        <v>1900</v>
      </c>
      <c r="M525" s="154"/>
      <c r="N5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>
      <c r="A526" s="154"/>
      <c r="B526" s="157"/>
      <c r="C526" s="162"/>
      <c r="D526" s="157"/>
      <c r="E526" s="157"/>
      <c r="F526" s="157"/>
      <c r="G526" s="158"/>
      <c r="H526" s="23">
        <f>MONTH(CtasPagar[[#This Row],[Data Vencimento]])</f>
        <v>1</v>
      </c>
      <c r="I526" s="23">
        <f>YEAR(CtasPagar[[#This Row],[Data Vencimento]])</f>
        <v>1900</v>
      </c>
      <c r="J526" s="154"/>
      <c r="K526" s="23">
        <f>MONTH(CtasPagar[[#This Row],[Data Pagamento]])</f>
        <v>1</v>
      </c>
      <c r="L526" s="23">
        <f>YEAR(CtasPagar[[#This Row],[Data Pagamento]])</f>
        <v>1900</v>
      </c>
      <c r="M526" s="154"/>
      <c r="N5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>
      <c r="A527" s="154"/>
      <c r="B527" s="157"/>
      <c r="C527" s="162"/>
      <c r="D527" s="157"/>
      <c r="E527" s="157"/>
      <c r="F527" s="157"/>
      <c r="G527" s="158"/>
      <c r="H527" s="23">
        <f>MONTH(CtasPagar[[#This Row],[Data Vencimento]])</f>
        <v>1</v>
      </c>
      <c r="I527" s="23">
        <f>YEAR(CtasPagar[[#This Row],[Data Vencimento]])</f>
        <v>1900</v>
      </c>
      <c r="J527" s="154"/>
      <c r="K527" s="23">
        <f>MONTH(CtasPagar[[#This Row],[Data Pagamento]])</f>
        <v>1</v>
      </c>
      <c r="L527" s="23">
        <f>YEAR(CtasPagar[[#This Row],[Data Pagamento]])</f>
        <v>1900</v>
      </c>
      <c r="M527" s="154"/>
      <c r="N5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>
      <c r="A528" s="154"/>
      <c r="B528" s="157"/>
      <c r="C528" s="162"/>
      <c r="D528" s="157"/>
      <c r="E528" s="157"/>
      <c r="F528" s="157"/>
      <c r="G528" s="158"/>
      <c r="H528" s="23">
        <f>MONTH(CtasPagar[[#This Row],[Data Vencimento]])</f>
        <v>1</v>
      </c>
      <c r="I528" s="23">
        <f>YEAR(CtasPagar[[#This Row],[Data Vencimento]])</f>
        <v>1900</v>
      </c>
      <c r="J528" s="154"/>
      <c r="K528" s="23">
        <f>MONTH(CtasPagar[[#This Row],[Data Pagamento]])</f>
        <v>1</v>
      </c>
      <c r="L528" s="23">
        <f>YEAR(CtasPagar[[#This Row],[Data Pagamento]])</f>
        <v>1900</v>
      </c>
      <c r="M528" s="154"/>
      <c r="N5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>
      <c r="A529" s="154"/>
      <c r="B529" s="157"/>
      <c r="C529" s="162"/>
      <c r="D529" s="157"/>
      <c r="E529" s="157"/>
      <c r="F529" s="157"/>
      <c r="G529" s="158"/>
      <c r="H529" s="23">
        <f>MONTH(CtasPagar[[#This Row],[Data Vencimento]])</f>
        <v>1</v>
      </c>
      <c r="I529" s="23">
        <f>YEAR(CtasPagar[[#This Row],[Data Vencimento]])</f>
        <v>1900</v>
      </c>
      <c r="J529" s="154"/>
      <c r="K529" s="23">
        <f>MONTH(CtasPagar[[#This Row],[Data Pagamento]])</f>
        <v>1</v>
      </c>
      <c r="L529" s="23">
        <f>YEAR(CtasPagar[[#This Row],[Data Pagamento]])</f>
        <v>1900</v>
      </c>
      <c r="M529" s="154"/>
      <c r="N5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>
      <c r="A530" s="154"/>
      <c r="B530" s="157"/>
      <c r="C530" s="162"/>
      <c r="D530" s="157"/>
      <c r="E530" s="157"/>
      <c r="F530" s="157"/>
      <c r="G530" s="158"/>
      <c r="H530" s="23">
        <f>MONTH(CtasPagar[[#This Row],[Data Vencimento]])</f>
        <v>1</v>
      </c>
      <c r="I530" s="23">
        <f>YEAR(CtasPagar[[#This Row],[Data Vencimento]])</f>
        <v>1900</v>
      </c>
      <c r="J530" s="154"/>
      <c r="K530" s="23">
        <f>MONTH(CtasPagar[[#This Row],[Data Pagamento]])</f>
        <v>1</v>
      </c>
      <c r="L530" s="23">
        <f>YEAR(CtasPagar[[#This Row],[Data Pagamento]])</f>
        <v>1900</v>
      </c>
      <c r="M530" s="154"/>
      <c r="N5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>
      <c r="A531" s="154"/>
      <c r="B531" s="157"/>
      <c r="C531" s="162"/>
      <c r="D531" s="157"/>
      <c r="E531" s="157"/>
      <c r="F531" s="157"/>
      <c r="G531" s="158"/>
      <c r="H531" s="23">
        <f>MONTH(CtasPagar[[#This Row],[Data Vencimento]])</f>
        <v>1</v>
      </c>
      <c r="I531" s="23">
        <f>YEAR(CtasPagar[[#This Row],[Data Vencimento]])</f>
        <v>1900</v>
      </c>
      <c r="J531" s="154"/>
      <c r="K531" s="23">
        <f>MONTH(CtasPagar[[#This Row],[Data Pagamento]])</f>
        <v>1</v>
      </c>
      <c r="L531" s="23">
        <f>YEAR(CtasPagar[[#This Row],[Data Pagamento]])</f>
        <v>1900</v>
      </c>
      <c r="M531" s="154"/>
      <c r="N5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>
      <c r="A532" s="154"/>
      <c r="B532" s="157"/>
      <c r="C532" s="162"/>
      <c r="D532" s="157"/>
      <c r="E532" s="157"/>
      <c r="F532" s="157"/>
      <c r="G532" s="158"/>
      <c r="H532" s="23">
        <f>MONTH(CtasPagar[[#This Row],[Data Vencimento]])</f>
        <v>1</v>
      </c>
      <c r="I532" s="23">
        <f>YEAR(CtasPagar[[#This Row],[Data Vencimento]])</f>
        <v>1900</v>
      </c>
      <c r="J532" s="154"/>
      <c r="K532" s="23">
        <f>MONTH(CtasPagar[[#This Row],[Data Pagamento]])</f>
        <v>1</v>
      </c>
      <c r="L532" s="23">
        <f>YEAR(CtasPagar[[#This Row],[Data Pagamento]])</f>
        <v>1900</v>
      </c>
      <c r="M532" s="154"/>
      <c r="N5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>
      <c r="A533" s="154"/>
      <c r="B533" s="157"/>
      <c r="C533" s="162"/>
      <c r="D533" s="157"/>
      <c r="E533" s="157"/>
      <c r="F533" s="157"/>
      <c r="G533" s="158"/>
      <c r="H533" s="23">
        <f>MONTH(CtasPagar[[#This Row],[Data Vencimento]])</f>
        <v>1</v>
      </c>
      <c r="I533" s="23">
        <f>YEAR(CtasPagar[[#This Row],[Data Vencimento]])</f>
        <v>1900</v>
      </c>
      <c r="J533" s="154"/>
      <c r="K533" s="23">
        <f>MONTH(CtasPagar[[#This Row],[Data Pagamento]])</f>
        <v>1</v>
      </c>
      <c r="L533" s="23">
        <f>YEAR(CtasPagar[[#This Row],[Data Pagamento]])</f>
        <v>1900</v>
      </c>
      <c r="M533" s="154"/>
      <c r="N5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>
      <c r="A534" s="154"/>
      <c r="B534" s="157"/>
      <c r="C534" s="162"/>
      <c r="D534" s="157"/>
      <c r="E534" s="157"/>
      <c r="F534" s="157"/>
      <c r="G534" s="158"/>
      <c r="H534" s="23">
        <f>MONTH(CtasPagar[[#This Row],[Data Vencimento]])</f>
        <v>1</v>
      </c>
      <c r="I534" s="23">
        <f>YEAR(CtasPagar[[#This Row],[Data Vencimento]])</f>
        <v>1900</v>
      </c>
      <c r="J534" s="154"/>
      <c r="K534" s="23">
        <f>MONTH(CtasPagar[[#This Row],[Data Pagamento]])</f>
        <v>1</v>
      </c>
      <c r="L534" s="23">
        <f>YEAR(CtasPagar[[#This Row],[Data Pagamento]])</f>
        <v>1900</v>
      </c>
      <c r="M534" s="154"/>
      <c r="N5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>
      <c r="A535" s="154"/>
      <c r="B535" s="157"/>
      <c r="C535" s="162"/>
      <c r="D535" s="157"/>
      <c r="E535" s="157"/>
      <c r="F535" s="157"/>
      <c r="G535" s="158"/>
      <c r="H535" s="23">
        <f>MONTH(CtasPagar[[#This Row],[Data Vencimento]])</f>
        <v>1</v>
      </c>
      <c r="I535" s="23">
        <f>YEAR(CtasPagar[[#This Row],[Data Vencimento]])</f>
        <v>1900</v>
      </c>
      <c r="J535" s="154"/>
      <c r="K535" s="23">
        <f>MONTH(CtasPagar[[#This Row],[Data Pagamento]])</f>
        <v>1</v>
      </c>
      <c r="L535" s="23">
        <f>YEAR(CtasPagar[[#This Row],[Data Pagamento]])</f>
        <v>1900</v>
      </c>
      <c r="M535" s="154"/>
      <c r="N5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>
      <c r="A536" s="154"/>
      <c r="B536" s="157"/>
      <c r="C536" s="162"/>
      <c r="D536" s="157"/>
      <c r="E536" s="157"/>
      <c r="F536" s="157"/>
      <c r="G536" s="158"/>
      <c r="H536" s="23">
        <f>MONTH(CtasPagar[[#This Row],[Data Vencimento]])</f>
        <v>1</v>
      </c>
      <c r="I536" s="23">
        <f>YEAR(CtasPagar[[#This Row],[Data Vencimento]])</f>
        <v>1900</v>
      </c>
      <c r="J536" s="154"/>
      <c r="K536" s="23">
        <f>MONTH(CtasPagar[[#This Row],[Data Pagamento]])</f>
        <v>1</v>
      </c>
      <c r="L536" s="23">
        <f>YEAR(CtasPagar[[#This Row],[Data Pagamento]])</f>
        <v>1900</v>
      </c>
      <c r="M536" s="154"/>
      <c r="N5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>
      <c r="A537" s="154"/>
      <c r="B537" s="157"/>
      <c r="C537" s="162"/>
      <c r="D537" s="157"/>
      <c r="E537" s="157"/>
      <c r="F537" s="157"/>
      <c r="G537" s="158"/>
      <c r="H537" s="23">
        <f>MONTH(CtasPagar[[#This Row],[Data Vencimento]])</f>
        <v>1</v>
      </c>
      <c r="I537" s="23">
        <f>YEAR(CtasPagar[[#This Row],[Data Vencimento]])</f>
        <v>1900</v>
      </c>
      <c r="J537" s="154"/>
      <c r="K537" s="23">
        <f>MONTH(CtasPagar[[#This Row],[Data Pagamento]])</f>
        <v>1</v>
      </c>
      <c r="L537" s="23">
        <f>YEAR(CtasPagar[[#This Row],[Data Pagamento]])</f>
        <v>1900</v>
      </c>
      <c r="M537" s="154"/>
      <c r="N5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>
      <c r="A538" s="154"/>
      <c r="B538" s="157"/>
      <c r="C538" s="162"/>
      <c r="D538" s="157"/>
      <c r="E538" s="157"/>
      <c r="F538" s="157"/>
      <c r="G538" s="158"/>
      <c r="H538" s="23">
        <f>MONTH(CtasPagar[[#This Row],[Data Vencimento]])</f>
        <v>1</v>
      </c>
      <c r="I538" s="23">
        <f>YEAR(CtasPagar[[#This Row],[Data Vencimento]])</f>
        <v>1900</v>
      </c>
      <c r="J538" s="154"/>
      <c r="K538" s="23">
        <f>MONTH(CtasPagar[[#This Row],[Data Pagamento]])</f>
        <v>1</v>
      </c>
      <c r="L538" s="23">
        <f>YEAR(CtasPagar[[#This Row],[Data Pagamento]])</f>
        <v>1900</v>
      </c>
      <c r="M538" s="154"/>
      <c r="N5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>
      <c r="A539" s="154"/>
      <c r="B539" s="157"/>
      <c r="C539" s="162"/>
      <c r="D539" s="157"/>
      <c r="E539" s="157"/>
      <c r="F539" s="157"/>
      <c r="G539" s="158"/>
      <c r="H539" s="23">
        <f>MONTH(CtasPagar[[#This Row],[Data Vencimento]])</f>
        <v>1</v>
      </c>
      <c r="I539" s="23">
        <f>YEAR(CtasPagar[[#This Row],[Data Vencimento]])</f>
        <v>1900</v>
      </c>
      <c r="J539" s="154"/>
      <c r="K539" s="23">
        <f>MONTH(CtasPagar[[#This Row],[Data Pagamento]])</f>
        <v>1</v>
      </c>
      <c r="L539" s="23">
        <f>YEAR(CtasPagar[[#This Row],[Data Pagamento]])</f>
        <v>1900</v>
      </c>
      <c r="M539" s="154"/>
      <c r="N5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>
      <c r="A540" s="154"/>
      <c r="B540" s="157"/>
      <c r="C540" s="162"/>
      <c r="D540" s="157"/>
      <c r="E540" s="157"/>
      <c r="F540" s="157"/>
      <c r="G540" s="158"/>
      <c r="H540" s="23">
        <f>MONTH(CtasPagar[[#This Row],[Data Vencimento]])</f>
        <v>1</v>
      </c>
      <c r="I540" s="23">
        <f>YEAR(CtasPagar[[#This Row],[Data Vencimento]])</f>
        <v>1900</v>
      </c>
      <c r="J540" s="154"/>
      <c r="K540" s="23">
        <f>MONTH(CtasPagar[[#This Row],[Data Pagamento]])</f>
        <v>1</v>
      </c>
      <c r="L540" s="23">
        <f>YEAR(CtasPagar[[#This Row],[Data Pagamento]])</f>
        <v>1900</v>
      </c>
      <c r="M540" s="154"/>
      <c r="N5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>
      <c r="A541" s="154"/>
      <c r="B541" s="157"/>
      <c r="C541" s="162"/>
      <c r="D541" s="157"/>
      <c r="E541" s="157"/>
      <c r="F541" s="157"/>
      <c r="G541" s="158"/>
      <c r="H541" s="23">
        <f>MONTH(CtasPagar[[#This Row],[Data Vencimento]])</f>
        <v>1</v>
      </c>
      <c r="I541" s="23">
        <f>YEAR(CtasPagar[[#This Row],[Data Vencimento]])</f>
        <v>1900</v>
      </c>
      <c r="J541" s="154"/>
      <c r="K541" s="23">
        <f>MONTH(CtasPagar[[#This Row],[Data Pagamento]])</f>
        <v>1</v>
      </c>
      <c r="L541" s="23">
        <f>YEAR(CtasPagar[[#This Row],[Data Pagamento]])</f>
        <v>1900</v>
      </c>
      <c r="M541" s="154"/>
      <c r="N5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>
      <c r="A542" s="154"/>
      <c r="B542" s="157"/>
      <c r="C542" s="162"/>
      <c r="D542" s="157"/>
      <c r="E542" s="157"/>
      <c r="F542" s="157"/>
      <c r="G542" s="158"/>
      <c r="H542" s="23">
        <f>MONTH(CtasPagar[[#This Row],[Data Vencimento]])</f>
        <v>1</v>
      </c>
      <c r="I542" s="23">
        <f>YEAR(CtasPagar[[#This Row],[Data Vencimento]])</f>
        <v>1900</v>
      </c>
      <c r="J542" s="154"/>
      <c r="K542" s="23">
        <f>MONTH(CtasPagar[[#This Row],[Data Pagamento]])</f>
        <v>1</v>
      </c>
      <c r="L542" s="23">
        <f>YEAR(CtasPagar[[#This Row],[Data Pagamento]])</f>
        <v>1900</v>
      </c>
      <c r="M542" s="154"/>
      <c r="N5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>
      <c r="A543" s="154"/>
      <c r="B543" s="157"/>
      <c r="C543" s="162"/>
      <c r="D543" s="157"/>
      <c r="E543" s="157"/>
      <c r="F543" s="157"/>
      <c r="G543" s="158"/>
      <c r="H543" s="23">
        <f>MONTH(CtasPagar[[#This Row],[Data Vencimento]])</f>
        <v>1</v>
      </c>
      <c r="I543" s="23">
        <f>YEAR(CtasPagar[[#This Row],[Data Vencimento]])</f>
        <v>1900</v>
      </c>
      <c r="J543" s="154"/>
      <c r="K543" s="23">
        <f>MONTH(CtasPagar[[#This Row],[Data Pagamento]])</f>
        <v>1</v>
      </c>
      <c r="L543" s="23">
        <f>YEAR(CtasPagar[[#This Row],[Data Pagamento]])</f>
        <v>1900</v>
      </c>
      <c r="M543" s="154"/>
      <c r="N5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>
      <c r="A544" s="154"/>
      <c r="B544" s="157"/>
      <c r="C544" s="162"/>
      <c r="D544" s="157"/>
      <c r="E544" s="157"/>
      <c r="F544" s="157"/>
      <c r="G544" s="158"/>
      <c r="H544" s="23">
        <f>MONTH(CtasPagar[[#This Row],[Data Vencimento]])</f>
        <v>1</v>
      </c>
      <c r="I544" s="23">
        <f>YEAR(CtasPagar[[#This Row],[Data Vencimento]])</f>
        <v>1900</v>
      </c>
      <c r="J544" s="154"/>
      <c r="K544" s="23">
        <f>MONTH(CtasPagar[[#This Row],[Data Pagamento]])</f>
        <v>1</v>
      </c>
      <c r="L544" s="23">
        <f>YEAR(CtasPagar[[#This Row],[Data Pagamento]])</f>
        <v>1900</v>
      </c>
      <c r="M544" s="154"/>
      <c r="N5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>
      <c r="A545" s="154"/>
      <c r="B545" s="157"/>
      <c r="C545" s="162"/>
      <c r="D545" s="157"/>
      <c r="E545" s="157"/>
      <c r="F545" s="157"/>
      <c r="G545" s="158"/>
      <c r="H545" s="23">
        <f>MONTH(CtasPagar[[#This Row],[Data Vencimento]])</f>
        <v>1</v>
      </c>
      <c r="I545" s="23">
        <f>YEAR(CtasPagar[[#This Row],[Data Vencimento]])</f>
        <v>1900</v>
      </c>
      <c r="J545" s="154"/>
      <c r="K545" s="23">
        <f>MONTH(CtasPagar[[#This Row],[Data Pagamento]])</f>
        <v>1</v>
      </c>
      <c r="L545" s="23">
        <f>YEAR(CtasPagar[[#This Row],[Data Pagamento]])</f>
        <v>1900</v>
      </c>
      <c r="M545" s="154"/>
      <c r="N5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>
      <c r="A546" s="154"/>
      <c r="B546" s="157"/>
      <c r="C546" s="162"/>
      <c r="D546" s="157"/>
      <c r="E546" s="157"/>
      <c r="F546" s="157"/>
      <c r="G546" s="158"/>
      <c r="H546" s="23">
        <f>MONTH(CtasPagar[[#This Row],[Data Vencimento]])</f>
        <v>1</v>
      </c>
      <c r="I546" s="23">
        <f>YEAR(CtasPagar[[#This Row],[Data Vencimento]])</f>
        <v>1900</v>
      </c>
      <c r="J546" s="154"/>
      <c r="K546" s="23">
        <f>MONTH(CtasPagar[[#This Row],[Data Pagamento]])</f>
        <v>1</v>
      </c>
      <c r="L546" s="23">
        <f>YEAR(CtasPagar[[#This Row],[Data Pagamento]])</f>
        <v>1900</v>
      </c>
      <c r="M546" s="154"/>
      <c r="N5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>
      <c r="A547" s="154"/>
      <c r="B547" s="157"/>
      <c r="C547" s="162"/>
      <c r="D547" s="157"/>
      <c r="E547" s="157"/>
      <c r="F547" s="157"/>
      <c r="G547" s="158"/>
      <c r="H547" s="23">
        <f>MONTH(CtasPagar[[#This Row],[Data Vencimento]])</f>
        <v>1</v>
      </c>
      <c r="I547" s="23">
        <f>YEAR(CtasPagar[[#This Row],[Data Vencimento]])</f>
        <v>1900</v>
      </c>
      <c r="J547" s="154"/>
      <c r="K547" s="23">
        <f>MONTH(CtasPagar[[#This Row],[Data Pagamento]])</f>
        <v>1</v>
      </c>
      <c r="L547" s="23">
        <f>YEAR(CtasPagar[[#This Row],[Data Pagamento]])</f>
        <v>1900</v>
      </c>
      <c r="M547" s="154"/>
      <c r="N5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>
      <c r="A548" s="154"/>
      <c r="B548" s="157"/>
      <c r="C548" s="162"/>
      <c r="D548" s="157"/>
      <c r="E548" s="157"/>
      <c r="F548" s="157"/>
      <c r="G548" s="158"/>
      <c r="H548" s="23">
        <f>MONTH(CtasPagar[[#This Row],[Data Vencimento]])</f>
        <v>1</v>
      </c>
      <c r="I548" s="23">
        <f>YEAR(CtasPagar[[#This Row],[Data Vencimento]])</f>
        <v>1900</v>
      </c>
      <c r="J548" s="154"/>
      <c r="K548" s="23">
        <f>MONTH(CtasPagar[[#This Row],[Data Pagamento]])</f>
        <v>1</v>
      </c>
      <c r="L548" s="23">
        <f>YEAR(CtasPagar[[#This Row],[Data Pagamento]])</f>
        <v>1900</v>
      </c>
      <c r="M548" s="154"/>
      <c r="N5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>
      <c r="A549" s="154"/>
      <c r="B549" s="157"/>
      <c r="C549" s="162"/>
      <c r="D549" s="157"/>
      <c r="E549" s="157"/>
      <c r="F549" s="157"/>
      <c r="G549" s="158"/>
      <c r="H549" s="23">
        <f>MONTH(CtasPagar[[#This Row],[Data Vencimento]])</f>
        <v>1</v>
      </c>
      <c r="I549" s="23">
        <f>YEAR(CtasPagar[[#This Row],[Data Vencimento]])</f>
        <v>1900</v>
      </c>
      <c r="J549" s="154"/>
      <c r="K549" s="23">
        <f>MONTH(CtasPagar[[#This Row],[Data Pagamento]])</f>
        <v>1</v>
      </c>
      <c r="L549" s="23">
        <f>YEAR(CtasPagar[[#This Row],[Data Pagamento]])</f>
        <v>1900</v>
      </c>
      <c r="M549" s="154"/>
      <c r="N5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>
      <c r="A550" s="154"/>
      <c r="B550" s="157"/>
      <c r="C550" s="162"/>
      <c r="D550" s="157"/>
      <c r="E550" s="157"/>
      <c r="F550" s="157"/>
      <c r="G550" s="158"/>
      <c r="H550" s="23">
        <f>MONTH(CtasPagar[[#This Row],[Data Vencimento]])</f>
        <v>1</v>
      </c>
      <c r="I550" s="23">
        <f>YEAR(CtasPagar[[#This Row],[Data Vencimento]])</f>
        <v>1900</v>
      </c>
      <c r="J550" s="154"/>
      <c r="K550" s="23">
        <f>MONTH(CtasPagar[[#This Row],[Data Pagamento]])</f>
        <v>1</v>
      </c>
      <c r="L550" s="23">
        <f>YEAR(CtasPagar[[#This Row],[Data Pagamento]])</f>
        <v>1900</v>
      </c>
      <c r="M550" s="154"/>
      <c r="N5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>
      <c r="A551" s="154"/>
      <c r="B551" s="157"/>
      <c r="C551" s="162"/>
      <c r="D551" s="157"/>
      <c r="E551" s="157"/>
      <c r="F551" s="157"/>
      <c r="G551" s="158"/>
      <c r="H551" s="23">
        <f>MONTH(CtasPagar[[#This Row],[Data Vencimento]])</f>
        <v>1</v>
      </c>
      <c r="I551" s="23">
        <f>YEAR(CtasPagar[[#This Row],[Data Vencimento]])</f>
        <v>1900</v>
      </c>
      <c r="J551" s="154"/>
      <c r="K551" s="23">
        <f>MONTH(CtasPagar[[#This Row],[Data Pagamento]])</f>
        <v>1</v>
      </c>
      <c r="L551" s="23">
        <f>YEAR(CtasPagar[[#This Row],[Data Pagamento]])</f>
        <v>1900</v>
      </c>
      <c r="M551" s="154"/>
      <c r="N5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>
      <c r="A552" s="154"/>
      <c r="B552" s="157"/>
      <c r="C552" s="162"/>
      <c r="D552" s="157"/>
      <c r="E552" s="157"/>
      <c r="F552" s="157"/>
      <c r="G552" s="158"/>
      <c r="H552" s="23">
        <f>MONTH(CtasPagar[[#This Row],[Data Vencimento]])</f>
        <v>1</v>
      </c>
      <c r="I552" s="23">
        <f>YEAR(CtasPagar[[#This Row],[Data Vencimento]])</f>
        <v>1900</v>
      </c>
      <c r="J552" s="154"/>
      <c r="K552" s="23">
        <f>MONTH(CtasPagar[[#This Row],[Data Pagamento]])</f>
        <v>1</v>
      </c>
      <c r="L552" s="23">
        <f>YEAR(CtasPagar[[#This Row],[Data Pagamento]])</f>
        <v>1900</v>
      </c>
      <c r="M552" s="154"/>
      <c r="N5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>
      <c r="A553" s="154"/>
      <c r="B553" s="157"/>
      <c r="C553" s="162"/>
      <c r="D553" s="157"/>
      <c r="E553" s="157"/>
      <c r="F553" s="157"/>
      <c r="G553" s="158"/>
      <c r="H553" s="23">
        <f>MONTH(CtasPagar[[#This Row],[Data Vencimento]])</f>
        <v>1</v>
      </c>
      <c r="I553" s="23">
        <f>YEAR(CtasPagar[[#This Row],[Data Vencimento]])</f>
        <v>1900</v>
      </c>
      <c r="J553" s="154"/>
      <c r="K553" s="23">
        <f>MONTH(CtasPagar[[#This Row],[Data Pagamento]])</f>
        <v>1</v>
      </c>
      <c r="L553" s="23">
        <f>YEAR(CtasPagar[[#This Row],[Data Pagamento]])</f>
        <v>1900</v>
      </c>
      <c r="M553" s="154"/>
      <c r="N5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>
      <c r="A554" s="154"/>
      <c r="B554" s="157"/>
      <c r="C554" s="162"/>
      <c r="D554" s="157"/>
      <c r="E554" s="157"/>
      <c r="F554" s="157"/>
      <c r="G554" s="158"/>
      <c r="H554" s="23">
        <f>MONTH(CtasPagar[[#This Row],[Data Vencimento]])</f>
        <v>1</v>
      </c>
      <c r="I554" s="23">
        <f>YEAR(CtasPagar[[#This Row],[Data Vencimento]])</f>
        <v>1900</v>
      </c>
      <c r="J554" s="154"/>
      <c r="K554" s="23">
        <f>MONTH(CtasPagar[[#This Row],[Data Pagamento]])</f>
        <v>1</v>
      </c>
      <c r="L554" s="23">
        <f>YEAR(CtasPagar[[#This Row],[Data Pagamento]])</f>
        <v>1900</v>
      </c>
      <c r="M554" s="154"/>
      <c r="N5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>
      <c r="A555" s="154"/>
      <c r="B555" s="157"/>
      <c r="C555" s="162"/>
      <c r="D555" s="157"/>
      <c r="E555" s="157"/>
      <c r="F555" s="157"/>
      <c r="G555" s="158"/>
      <c r="H555" s="23">
        <f>MONTH(CtasPagar[[#This Row],[Data Vencimento]])</f>
        <v>1</v>
      </c>
      <c r="I555" s="23">
        <f>YEAR(CtasPagar[[#This Row],[Data Vencimento]])</f>
        <v>1900</v>
      </c>
      <c r="J555" s="154"/>
      <c r="K555" s="23">
        <f>MONTH(CtasPagar[[#This Row],[Data Pagamento]])</f>
        <v>1</v>
      </c>
      <c r="L555" s="23">
        <f>YEAR(CtasPagar[[#This Row],[Data Pagamento]])</f>
        <v>1900</v>
      </c>
      <c r="M555" s="154"/>
      <c r="N5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>
      <c r="A556" s="154"/>
      <c r="B556" s="157"/>
      <c r="C556" s="162"/>
      <c r="D556" s="157"/>
      <c r="E556" s="157"/>
      <c r="F556" s="157"/>
      <c r="G556" s="158"/>
      <c r="H556" s="23">
        <f>MONTH(CtasPagar[[#This Row],[Data Vencimento]])</f>
        <v>1</v>
      </c>
      <c r="I556" s="23">
        <f>YEAR(CtasPagar[[#This Row],[Data Vencimento]])</f>
        <v>1900</v>
      </c>
      <c r="J556" s="154"/>
      <c r="K556" s="23">
        <f>MONTH(CtasPagar[[#This Row],[Data Pagamento]])</f>
        <v>1</v>
      </c>
      <c r="L556" s="23">
        <f>YEAR(CtasPagar[[#This Row],[Data Pagamento]])</f>
        <v>1900</v>
      </c>
      <c r="M556" s="154"/>
      <c r="N5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>
      <c r="A557" s="154"/>
      <c r="B557" s="157"/>
      <c r="C557" s="162"/>
      <c r="D557" s="157"/>
      <c r="E557" s="157"/>
      <c r="F557" s="157"/>
      <c r="G557" s="158"/>
      <c r="H557" s="23">
        <f>MONTH(CtasPagar[[#This Row],[Data Vencimento]])</f>
        <v>1</v>
      </c>
      <c r="I557" s="23">
        <f>YEAR(CtasPagar[[#This Row],[Data Vencimento]])</f>
        <v>1900</v>
      </c>
      <c r="J557" s="154"/>
      <c r="K557" s="23">
        <f>MONTH(CtasPagar[[#This Row],[Data Pagamento]])</f>
        <v>1</v>
      </c>
      <c r="L557" s="23">
        <f>YEAR(CtasPagar[[#This Row],[Data Pagamento]])</f>
        <v>1900</v>
      </c>
      <c r="M557" s="154"/>
      <c r="N5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>
      <c r="A558" s="154"/>
      <c r="B558" s="157"/>
      <c r="C558" s="162"/>
      <c r="D558" s="157"/>
      <c r="E558" s="157"/>
      <c r="F558" s="157"/>
      <c r="G558" s="158"/>
      <c r="H558" s="23">
        <f>MONTH(CtasPagar[[#This Row],[Data Vencimento]])</f>
        <v>1</v>
      </c>
      <c r="I558" s="23">
        <f>YEAR(CtasPagar[[#This Row],[Data Vencimento]])</f>
        <v>1900</v>
      </c>
      <c r="J558" s="154"/>
      <c r="K558" s="23">
        <f>MONTH(CtasPagar[[#This Row],[Data Pagamento]])</f>
        <v>1</v>
      </c>
      <c r="L558" s="23">
        <f>YEAR(CtasPagar[[#This Row],[Data Pagamento]])</f>
        <v>1900</v>
      </c>
      <c r="M558" s="154"/>
      <c r="N5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>
      <c r="A559" s="154"/>
      <c r="B559" s="157"/>
      <c r="C559" s="162"/>
      <c r="D559" s="157"/>
      <c r="E559" s="157"/>
      <c r="F559" s="157"/>
      <c r="G559" s="158"/>
      <c r="H559" s="23">
        <f>MONTH(CtasPagar[[#This Row],[Data Vencimento]])</f>
        <v>1</v>
      </c>
      <c r="I559" s="23">
        <f>YEAR(CtasPagar[[#This Row],[Data Vencimento]])</f>
        <v>1900</v>
      </c>
      <c r="J559" s="154"/>
      <c r="K559" s="23">
        <f>MONTH(CtasPagar[[#This Row],[Data Pagamento]])</f>
        <v>1</v>
      </c>
      <c r="L559" s="23">
        <f>YEAR(CtasPagar[[#This Row],[Data Pagamento]])</f>
        <v>1900</v>
      </c>
      <c r="M559" s="154"/>
      <c r="N5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>
      <c r="A560" s="154"/>
      <c r="B560" s="157"/>
      <c r="C560" s="162"/>
      <c r="D560" s="157"/>
      <c r="E560" s="157"/>
      <c r="F560" s="157"/>
      <c r="G560" s="158"/>
      <c r="H560" s="23">
        <f>MONTH(CtasPagar[[#This Row],[Data Vencimento]])</f>
        <v>1</v>
      </c>
      <c r="I560" s="23">
        <f>YEAR(CtasPagar[[#This Row],[Data Vencimento]])</f>
        <v>1900</v>
      </c>
      <c r="J560" s="154"/>
      <c r="K560" s="23">
        <f>MONTH(CtasPagar[[#This Row],[Data Pagamento]])</f>
        <v>1</v>
      </c>
      <c r="L560" s="23">
        <f>YEAR(CtasPagar[[#This Row],[Data Pagamento]])</f>
        <v>1900</v>
      </c>
      <c r="M560" s="154"/>
      <c r="N5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>
      <c r="A561" s="154"/>
      <c r="B561" s="157"/>
      <c r="C561" s="162"/>
      <c r="D561" s="157"/>
      <c r="E561" s="157"/>
      <c r="F561" s="157"/>
      <c r="G561" s="158"/>
      <c r="H561" s="23">
        <f>MONTH(CtasPagar[[#This Row],[Data Vencimento]])</f>
        <v>1</v>
      </c>
      <c r="I561" s="23">
        <f>YEAR(CtasPagar[[#This Row],[Data Vencimento]])</f>
        <v>1900</v>
      </c>
      <c r="J561" s="154"/>
      <c r="K561" s="23">
        <f>MONTH(CtasPagar[[#This Row],[Data Pagamento]])</f>
        <v>1</v>
      </c>
      <c r="L561" s="23">
        <f>YEAR(CtasPagar[[#This Row],[Data Pagamento]])</f>
        <v>1900</v>
      </c>
      <c r="M561" s="154"/>
      <c r="N5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>
      <c r="A562" s="154"/>
      <c r="B562" s="157"/>
      <c r="C562" s="162"/>
      <c r="D562" s="157"/>
      <c r="E562" s="157"/>
      <c r="F562" s="157"/>
      <c r="G562" s="158"/>
      <c r="H562" s="23">
        <f>MONTH(CtasPagar[[#This Row],[Data Vencimento]])</f>
        <v>1</v>
      </c>
      <c r="I562" s="23">
        <f>YEAR(CtasPagar[[#This Row],[Data Vencimento]])</f>
        <v>1900</v>
      </c>
      <c r="J562" s="154"/>
      <c r="K562" s="23">
        <f>MONTH(CtasPagar[[#This Row],[Data Pagamento]])</f>
        <v>1</v>
      </c>
      <c r="L562" s="23">
        <f>YEAR(CtasPagar[[#This Row],[Data Pagamento]])</f>
        <v>1900</v>
      </c>
      <c r="M562" s="154"/>
      <c r="N5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>
      <c r="A563" s="154"/>
      <c r="B563" s="157"/>
      <c r="C563" s="162"/>
      <c r="D563" s="157"/>
      <c r="E563" s="157"/>
      <c r="F563" s="157"/>
      <c r="G563" s="158"/>
      <c r="H563" s="23">
        <f>MONTH(CtasPagar[[#This Row],[Data Vencimento]])</f>
        <v>1</v>
      </c>
      <c r="I563" s="23">
        <f>YEAR(CtasPagar[[#This Row],[Data Vencimento]])</f>
        <v>1900</v>
      </c>
      <c r="J563" s="154"/>
      <c r="K563" s="23">
        <f>MONTH(CtasPagar[[#This Row],[Data Pagamento]])</f>
        <v>1</v>
      </c>
      <c r="L563" s="23">
        <f>YEAR(CtasPagar[[#This Row],[Data Pagamento]])</f>
        <v>1900</v>
      </c>
      <c r="M563" s="154"/>
      <c r="N5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>
      <c r="A564" s="154"/>
      <c r="B564" s="157"/>
      <c r="C564" s="162"/>
      <c r="D564" s="157"/>
      <c r="E564" s="157"/>
      <c r="F564" s="157"/>
      <c r="G564" s="158"/>
      <c r="H564" s="23">
        <f>MONTH(CtasPagar[[#This Row],[Data Vencimento]])</f>
        <v>1</v>
      </c>
      <c r="I564" s="23">
        <f>YEAR(CtasPagar[[#This Row],[Data Vencimento]])</f>
        <v>1900</v>
      </c>
      <c r="J564" s="154"/>
      <c r="K564" s="23">
        <f>MONTH(CtasPagar[[#This Row],[Data Pagamento]])</f>
        <v>1</v>
      </c>
      <c r="L564" s="23">
        <f>YEAR(CtasPagar[[#This Row],[Data Pagamento]])</f>
        <v>1900</v>
      </c>
      <c r="M564" s="154"/>
      <c r="N5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>
      <c r="A565" s="154"/>
      <c r="B565" s="157"/>
      <c r="C565" s="162"/>
      <c r="D565" s="157"/>
      <c r="E565" s="157"/>
      <c r="F565" s="157"/>
      <c r="G565" s="158"/>
      <c r="H565" s="23">
        <f>MONTH(CtasPagar[[#This Row],[Data Vencimento]])</f>
        <v>1</v>
      </c>
      <c r="I565" s="23">
        <f>YEAR(CtasPagar[[#This Row],[Data Vencimento]])</f>
        <v>1900</v>
      </c>
      <c r="J565" s="154"/>
      <c r="K565" s="23">
        <f>MONTH(CtasPagar[[#This Row],[Data Pagamento]])</f>
        <v>1</v>
      </c>
      <c r="L565" s="23">
        <f>YEAR(CtasPagar[[#This Row],[Data Pagamento]])</f>
        <v>1900</v>
      </c>
      <c r="M565" s="154"/>
      <c r="N5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>
      <c r="A566" s="154"/>
      <c r="B566" s="157"/>
      <c r="C566" s="162"/>
      <c r="D566" s="157"/>
      <c r="E566" s="157"/>
      <c r="F566" s="157"/>
      <c r="G566" s="158"/>
      <c r="H566" s="23">
        <f>MONTH(CtasPagar[[#This Row],[Data Vencimento]])</f>
        <v>1</v>
      </c>
      <c r="I566" s="23">
        <f>YEAR(CtasPagar[[#This Row],[Data Vencimento]])</f>
        <v>1900</v>
      </c>
      <c r="J566" s="154"/>
      <c r="K566" s="23">
        <f>MONTH(CtasPagar[[#This Row],[Data Pagamento]])</f>
        <v>1</v>
      </c>
      <c r="L566" s="23">
        <f>YEAR(CtasPagar[[#This Row],[Data Pagamento]])</f>
        <v>1900</v>
      </c>
      <c r="M566" s="154"/>
      <c r="N5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>
      <c r="A567" s="154"/>
      <c r="B567" s="157"/>
      <c r="C567" s="162"/>
      <c r="D567" s="157"/>
      <c r="E567" s="157"/>
      <c r="F567" s="157"/>
      <c r="G567" s="158"/>
      <c r="H567" s="23">
        <f>MONTH(CtasPagar[[#This Row],[Data Vencimento]])</f>
        <v>1</v>
      </c>
      <c r="I567" s="23">
        <f>YEAR(CtasPagar[[#This Row],[Data Vencimento]])</f>
        <v>1900</v>
      </c>
      <c r="J567" s="154"/>
      <c r="K567" s="23">
        <f>MONTH(CtasPagar[[#This Row],[Data Pagamento]])</f>
        <v>1</v>
      </c>
      <c r="L567" s="23">
        <f>YEAR(CtasPagar[[#This Row],[Data Pagamento]])</f>
        <v>1900</v>
      </c>
      <c r="M567" s="154"/>
      <c r="N5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>
      <c r="A568" s="154"/>
      <c r="B568" s="157"/>
      <c r="C568" s="162"/>
      <c r="D568" s="157"/>
      <c r="E568" s="157"/>
      <c r="F568" s="157"/>
      <c r="G568" s="158"/>
      <c r="H568" s="23">
        <f>MONTH(CtasPagar[[#This Row],[Data Vencimento]])</f>
        <v>1</v>
      </c>
      <c r="I568" s="23">
        <f>YEAR(CtasPagar[[#This Row],[Data Vencimento]])</f>
        <v>1900</v>
      </c>
      <c r="J568" s="154"/>
      <c r="K568" s="23">
        <f>MONTH(CtasPagar[[#This Row],[Data Pagamento]])</f>
        <v>1</v>
      </c>
      <c r="L568" s="23">
        <f>YEAR(CtasPagar[[#This Row],[Data Pagamento]])</f>
        <v>1900</v>
      </c>
      <c r="M568" s="154"/>
      <c r="N5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>
      <c r="A569" s="154"/>
      <c r="B569" s="157"/>
      <c r="C569" s="162"/>
      <c r="D569" s="157"/>
      <c r="E569" s="157"/>
      <c r="F569" s="157"/>
      <c r="G569" s="158"/>
      <c r="H569" s="23">
        <f>MONTH(CtasPagar[[#This Row],[Data Vencimento]])</f>
        <v>1</v>
      </c>
      <c r="I569" s="23">
        <f>YEAR(CtasPagar[[#This Row],[Data Vencimento]])</f>
        <v>1900</v>
      </c>
      <c r="J569" s="154"/>
      <c r="K569" s="23">
        <f>MONTH(CtasPagar[[#This Row],[Data Pagamento]])</f>
        <v>1</v>
      </c>
      <c r="L569" s="23">
        <f>YEAR(CtasPagar[[#This Row],[Data Pagamento]])</f>
        <v>1900</v>
      </c>
      <c r="M569" s="154"/>
      <c r="N5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>
      <c r="A570" s="154"/>
      <c r="B570" s="157"/>
      <c r="C570" s="162"/>
      <c r="D570" s="157"/>
      <c r="E570" s="157"/>
      <c r="F570" s="157"/>
      <c r="G570" s="158"/>
      <c r="H570" s="23">
        <f>MONTH(CtasPagar[[#This Row],[Data Vencimento]])</f>
        <v>1</v>
      </c>
      <c r="I570" s="23">
        <f>YEAR(CtasPagar[[#This Row],[Data Vencimento]])</f>
        <v>1900</v>
      </c>
      <c r="J570" s="154"/>
      <c r="K570" s="23">
        <f>MONTH(CtasPagar[[#This Row],[Data Pagamento]])</f>
        <v>1</v>
      </c>
      <c r="L570" s="23">
        <f>YEAR(CtasPagar[[#This Row],[Data Pagamento]])</f>
        <v>1900</v>
      </c>
      <c r="M570" s="154"/>
      <c r="N5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>
      <c r="A571" s="154"/>
      <c r="B571" s="157"/>
      <c r="C571" s="162"/>
      <c r="D571" s="157"/>
      <c r="E571" s="157"/>
      <c r="F571" s="157"/>
      <c r="G571" s="158"/>
      <c r="H571" s="23">
        <f>MONTH(CtasPagar[[#This Row],[Data Vencimento]])</f>
        <v>1</v>
      </c>
      <c r="I571" s="23">
        <f>YEAR(CtasPagar[[#This Row],[Data Vencimento]])</f>
        <v>1900</v>
      </c>
      <c r="J571" s="154"/>
      <c r="K571" s="23">
        <f>MONTH(CtasPagar[[#This Row],[Data Pagamento]])</f>
        <v>1</v>
      </c>
      <c r="L571" s="23">
        <f>YEAR(CtasPagar[[#This Row],[Data Pagamento]])</f>
        <v>1900</v>
      </c>
      <c r="M571" s="154"/>
      <c r="N5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>
      <c r="A572" s="154"/>
      <c r="B572" s="157"/>
      <c r="C572" s="162"/>
      <c r="D572" s="157"/>
      <c r="E572" s="157"/>
      <c r="F572" s="157"/>
      <c r="G572" s="158"/>
      <c r="H572" s="23">
        <f>MONTH(CtasPagar[[#This Row],[Data Vencimento]])</f>
        <v>1</v>
      </c>
      <c r="I572" s="23">
        <f>YEAR(CtasPagar[[#This Row],[Data Vencimento]])</f>
        <v>1900</v>
      </c>
      <c r="J572" s="154"/>
      <c r="K572" s="23">
        <f>MONTH(CtasPagar[[#This Row],[Data Pagamento]])</f>
        <v>1</v>
      </c>
      <c r="L572" s="23">
        <f>YEAR(CtasPagar[[#This Row],[Data Pagamento]])</f>
        <v>1900</v>
      </c>
      <c r="M572" s="154"/>
      <c r="N5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>
      <c r="A573" s="154"/>
      <c r="B573" s="157"/>
      <c r="C573" s="162"/>
      <c r="D573" s="157"/>
      <c r="E573" s="157"/>
      <c r="F573" s="157"/>
      <c r="G573" s="158"/>
      <c r="H573" s="23">
        <f>MONTH(CtasPagar[[#This Row],[Data Vencimento]])</f>
        <v>1</v>
      </c>
      <c r="I573" s="23">
        <f>YEAR(CtasPagar[[#This Row],[Data Vencimento]])</f>
        <v>1900</v>
      </c>
      <c r="J573" s="154"/>
      <c r="K573" s="23">
        <f>MONTH(CtasPagar[[#This Row],[Data Pagamento]])</f>
        <v>1</v>
      </c>
      <c r="L573" s="23">
        <f>YEAR(CtasPagar[[#This Row],[Data Pagamento]])</f>
        <v>1900</v>
      </c>
      <c r="M573" s="154"/>
      <c r="N5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>
      <c r="A574" s="154"/>
      <c r="B574" s="157"/>
      <c r="C574" s="162"/>
      <c r="D574" s="157"/>
      <c r="E574" s="157"/>
      <c r="F574" s="157"/>
      <c r="G574" s="158"/>
      <c r="H574" s="23">
        <f>MONTH(CtasPagar[[#This Row],[Data Vencimento]])</f>
        <v>1</v>
      </c>
      <c r="I574" s="23">
        <f>YEAR(CtasPagar[[#This Row],[Data Vencimento]])</f>
        <v>1900</v>
      </c>
      <c r="J574" s="154"/>
      <c r="K574" s="23">
        <f>MONTH(CtasPagar[[#This Row],[Data Pagamento]])</f>
        <v>1</v>
      </c>
      <c r="L574" s="23">
        <f>YEAR(CtasPagar[[#This Row],[Data Pagamento]])</f>
        <v>1900</v>
      </c>
      <c r="M574" s="154"/>
      <c r="N5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>
      <c r="A575" s="154"/>
      <c r="B575" s="157"/>
      <c r="C575" s="162"/>
      <c r="D575" s="157"/>
      <c r="E575" s="157"/>
      <c r="F575" s="157"/>
      <c r="G575" s="158"/>
      <c r="H575" s="23">
        <f>MONTH(CtasPagar[[#This Row],[Data Vencimento]])</f>
        <v>1</v>
      </c>
      <c r="I575" s="23">
        <f>YEAR(CtasPagar[[#This Row],[Data Vencimento]])</f>
        <v>1900</v>
      </c>
      <c r="J575" s="154"/>
      <c r="K575" s="23">
        <f>MONTH(CtasPagar[[#This Row],[Data Pagamento]])</f>
        <v>1</v>
      </c>
      <c r="L575" s="23">
        <f>YEAR(CtasPagar[[#This Row],[Data Pagamento]])</f>
        <v>1900</v>
      </c>
      <c r="M575" s="154"/>
      <c r="N5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>
      <c r="A576" s="154"/>
      <c r="B576" s="157"/>
      <c r="C576" s="162"/>
      <c r="D576" s="157"/>
      <c r="E576" s="157"/>
      <c r="F576" s="157"/>
      <c r="G576" s="158"/>
      <c r="H576" s="23">
        <f>MONTH(CtasPagar[[#This Row],[Data Vencimento]])</f>
        <v>1</v>
      </c>
      <c r="I576" s="23">
        <f>YEAR(CtasPagar[[#This Row],[Data Vencimento]])</f>
        <v>1900</v>
      </c>
      <c r="J576" s="154"/>
      <c r="K576" s="23">
        <f>MONTH(CtasPagar[[#This Row],[Data Pagamento]])</f>
        <v>1</v>
      </c>
      <c r="L576" s="23">
        <f>YEAR(CtasPagar[[#This Row],[Data Pagamento]])</f>
        <v>1900</v>
      </c>
      <c r="M576" s="154"/>
      <c r="N5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>
      <c r="A577" s="154"/>
      <c r="B577" s="157"/>
      <c r="C577" s="162"/>
      <c r="D577" s="157"/>
      <c r="E577" s="157"/>
      <c r="F577" s="157"/>
      <c r="G577" s="158"/>
      <c r="H577" s="23">
        <f>MONTH(CtasPagar[[#This Row],[Data Vencimento]])</f>
        <v>1</v>
      </c>
      <c r="I577" s="23">
        <f>YEAR(CtasPagar[[#This Row],[Data Vencimento]])</f>
        <v>1900</v>
      </c>
      <c r="J577" s="154"/>
      <c r="K577" s="23">
        <f>MONTH(CtasPagar[[#This Row],[Data Pagamento]])</f>
        <v>1</v>
      </c>
      <c r="L577" s="23">
        <f>YEAR(CtasPagar[[#This Row],[Data Pagamento]])</f>
        <v>1900</v>
      </c>
      <c r="M577" s="154"/>
      <c r="N5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>
      <c r="A578" s="154"/>
      <c r="B578" s="157"/>
      <c r="C578" s="162"/>
      <c r="D578" s="157"/>
      <c r="E578" s="157"/>
      <c r="F578" s="157"/>
      <c r="G578" s="158"/>
      <c r="H578" s="23">
        <f>MONTH(CtasPagar[[#This Row],[Data Vencimento]])</f>
        <v>1</v>
      </c>
      <c r="I578" s="23">
        <f>YEAR(CtasPagar[[#This Row],[Data Vencimento]])</f>
        <v>1900</v>
      </c>
      <c r="J578" s="154"/>
      <c r="K578" s="23">
        <f>MONTH(CtasPagar[[#This Row],[Data Pagamento]])</f>
        <v>1</v>
      </c>
      <c r="L578" s="23">
        <f>YEAR(CtasPagar[[#This Row],[Data Pagamento]])</f>
        <v>1900</v>
      </c>
      <c r="M578" s="154"/>
      <c r="N5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>
      <c r="A579" s="154"/>
      <c r="B579" s="157"/>
      <c r="C579" s="162"/>
      <c r="D579" s="157"/>
      <c r="E579" s="157"/>
      <c r="F579" s="157"/>
      <c r="G579" s="158"/>
      <c r="H579" s="23">
        <f>MONTH(CtasPagar[[#This Row],[Data Vencimento]])</f>
        <v>1</v>
      </c>
      <c r="I579" s="23">
        <f>YEAR(CtasPagar[[#This Row],[Data Vencimento]])</f>
        <v>1900</v>
      </c>
      <c r="J579" s="154"/>
      <c r="K579" s="23">
        <f>MONTH(CtasPagar[[#This Row],[Data Pagamento]])</f>
        <v>1</v>
      </c>
      <c r="L579" s="23">
        <f>YEAR(CtasPagar[[#This Row],[Data Pagamento]])</f>
        <v>1900</v>
      </c>
      <c r="M579" s="154"/>
      <c r="N5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>
      <c r="A580" s="154"/>
      <c r="B580" s="157"/>
      <c r="C580" s="162"/>
      <c r="D580" s="157"/>
      <c r="E580" s="157"/>
      <c r="F580" s="157"/>
      <c r="G580" s="158"/>
      <c r="H580" s="23">
        <f>MONTH(CtasPagar[[#This Row],[Data Vencimento]])</f>
        <v>1</v>
      </c>
      <c r="I580" s="23">
        <f>YEAR(CtasPagar[[#This Row],[Data Vencimento]])</f>
        <v>1900</v>
      </c>
      <c r="J580" s="154"/>
      <c r="K580" s="23">
        <f>MONTH(CtasPagar[[#This Row],[Data Pagamento]])</f>
        <v>1</v>
      </c>
      <c r="L580" s="23">
        <f>YEAR(CtasPagar[[#This Row],[Data Pagamento]])</f>
        <v>1900</v>
      </c>
      <c r="M580" s="154"/>
      <c r="N5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>
      <c r="A581" s="154"/>
      <c r="B581" s="157"/>
      <c r="C581" s="162"/>
      <c r="D581" s="157"/>
      <c r="E581" s="157"/>
      <c r="F581" s="157"/>
      <c r="G581" s="158"/>
      <c r="H581" s="23">
        <f>MONTH(CtasPagar[[#This Row],[Data Vencimento]])</f>
        <v>1</v>
      </c>
      <c r="I581" s="23">
        <f>YEAR(CtasPagar[[#This Row],[Data Vencimento]])</f>
        <v>1900</v>
      </c>
      <c r="J581" s="154"/>
      <c r="K581" s="23">
        <f>MONTH(CtasPagar[[#This Row],[Data Pagamento]])</f>
        <v>1</v>
      </c>
      <c r="L581" s="23">
        <f>YEAR(CtasPagar[[#This Row],[Data Pagamento]])</f>
        <v>1900</v>
      </c>
      <c r="M581" s="154"/>
      <c r="N5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>
      <c r="A582" s="154"/>
      <c r="B582" s="157"/>
      <c r="C582" s="162"/>
      <c r="D582" s="157"/>
      <c r="E582" s="157"/>
      <c r="F582" s="157"/>
      <c r="G582" s="158"/>
      <c r="H582" s="23">
        <f>MONTH(CtasPagar[[#This Row],[Data Vencimento]])</f>
        <v>1</v>
      </c>
      <c r="I582" s="23">
        <f>YEAR(CtasPagar[[#This Row],[Data Vencimento]])</f>
        <v>1900</v>
      </c>
      <c r="J582" s="154"/>
      <c r="K582" s="23">
        <f>MONTH(CtasPagar[[#This Row],[Data Pagamento]])</f>
        <v>1</v>
      </c>
      <c r="L582" s="23">
        <f>YEAR(CtasPagar[[#This Row],[Data Pagamento]])</f>
        <v>1900</v>
      </c>
      <c r="M582" s="154"/>
      <c r="N5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>
      <c r="A583" s="154"/>
      <c r="B583" s="157"/>
      <c r="C583" s="162"/>
      <c r="D583" s="157"/>
      <c r="E583" s="157"/>
      <c r="F583" s="157"/>
      <c r="G583" s="158"/>
      <c r="H583" s="23">
        <f>MONTH(CtasPagar[[#This Row],[Data Vencimento]])</f>
        <v>1</v>
      </c>
      <c r="I583" s="23">
        <f>YEAR(CtasPagar[[#This Row],[Data Vencimento]])</f>
        <v>1900</v>
      </c>
      <c r="J583" s="154"/>
      <c r="K583" s="23">
        <f>MONTH(CtasPagar[[#This Row],[Data Pagamento]])</f>
        <v>1</v>
      </c>
      <c r="L583" s="23">
        <f>YEAR(CtasPagar[[#This Row],[Data Pagamento]])</f>
        <v>1900</v>
      </c>
      <c r="M583" s="154"/>
      <c r="N5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>
      <c r="A584" s="154"/>
      <c r="B584" s="157"/>
      <c r="C584" s="162"/>
      <c r="D584" s="157"/>
      <c r="E584" s="157"/>
      <c r="F584" s="157"/>
      <c r="G584" s="158"/>
      <c r="H584" s="23">
        <f>MONTH(CtasPagar[[#This Row],[Data Vencimento]])</f>
        <v>1</v>
      </c>
      <c r="I584" s="23">
        <f>YEAR(CtasPagar[[#This Row],[Data Vencimento]])</f>
        <v>1900</v>
      </c>
      <c r="J584" s="154"/>
      <c r="K584" s="23">
        <f>MONTH(CtasPagar[[#This Row],[Data Pagamento]])</f>
        <v>1</v>
      </c>
      <c r="L584" s="23">
        <f>YEAR(CtasPagar[[#This Row],[Data Pagamento]])</f>
        <v>1900</v>
      </c>
      <c r="M584" s="154"/>
      <c r="N5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>
      <c r="A585" s="154"/>
      <c r="B585" s="157"/>
      <c r="C585" s="162"/>
      <c r="D585" s="157"/>
      <c r="E585" s="157"/>
      <c r="F585" s="157"/>
      <c r="G585" s="158"/>
      <c r="H585" s="23">
        <f>MONTH(CtasPagar[[#This Row],[Data Vencimento]])</f>
        <v>1</v>
      </c>
      <c r="I585" s="23">
        <f>YEAR(CtasPagar[[#This Row],[Data Vencimento]])</f>
        <v>1900</v>
      </c>
      <c r="J585" s="154"/>
      <c r="K585" s="23">
        <f>MONTH(CtasPagar[[#This Row],[Data Pagamento]])</f>
        <v>1</v>
      </c>
      <c r="L585" s="23">
        <f>YEAR(CtasPagar[[#This Row],[Data Pagamento]])</f>
        <v>1900</v>
      </c>
      <c r="M585" s="154"/>
      <c r="N5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>
      <c r="A586" s="154"/>
      <c r="B586" s="157"/>
      <c r="C586" s="162"/>
      <c r="D586" s="157"/>
      <c r="E586" s="157"/>
      <c r="F586" s="157"/>
      <c r="G586" s="158"/>
      <c r="H586" s="23">
        <f>MONTH(CtasPagar[[#This Row],[Data Vencimento]])</f>
        <v>1</v>
      </c>
      <c r="I586" s="23">
        <f>YEAR(CtasPagar[[#This Row],[Data Vencimento]])</f>
        <v>1900</v>
      </c>
      <c r="J586" s="154"/>
      <c r="K586" s="23">
        <f>MONTH(CtasPagar[[#This Row],[Data Pagamento]])</f>
        <v>1</v>
      </c>
      <c r="L586" s="23">
        <f>YEAR(CtasPagar[[#This Row],[Data Pagamento]])</f>
        <v>1900</v>
      </c>
      <c r="M586" s="154"/>
      <c r="N5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>
      <c r="A587" s="154"/>
      <c r="B587" s="157"/>
      <c r="C587" s="162"/>
      <c r="D587" s="157"/>
      <c r="E587" s="157"/>
      <c r="F587" s="157"/>
      <c r="G587" s="158"/>
      <c r="H587" s="23">
        <f>MONTH(CtasPagar[[#This Row],[Data Vencimento]])</f>
        <v>1</v>
      </c>
      <c r="I587" s="23">
        <f>YEAR(CtasPagar[[#This Row],[Data Vencimento]])</f>
        <v>1900</v>
      </c>
      <c r="J587" s="154"/>
      <c r="K587" s="23">
        <f>MONTH(CtasPagar[[#This Row],[Data Pagamento]])</f>
        <v>1</v>
      </c>
      <c r="L587" s="23">
        <f>YEAR(CtasPagar[[#This Row],[Data Pagamento]])</f>
        <v>1900</v>
      </c>
      <c r="M587" s="154"/>
      <c r="N5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>
      <c r="A588" s="154"/>
      <c r="B588" s="157"/>
      <c r="C588" s="162"/>
      <c r="D588" s="157"/>
      <c r="E588" s="157"/>
      <c r="F588" s="157"/>
      <c r="G588" s="158"/>
      <c r="H588" s="23">
        <f>MONTH(CtasPagar[[#This Row],[Data Vencimento]])</f>
        <v>1</v>
      </c>
      <c r="I588" s="23">
        <f>YEAR(CtasPagar[[#This Row],[Data Vencimento]])</f>
        <v>1900</v>
      </c>
      <c r="J588" s="154"/>
      <c r="K588" s="23">
        <f>MONTH(CtasPagar[[#This Row],[Data Pagamento]])</f>
        <v>1</v>
      </c>
      <c r="L588" s="23">
        <f>YEAR(CtasPagar[[#This Row],[Data Pagamento]])</f>
        <v>1900</v>
      </c>
      <c r="M588" s="154"/>
      <c r="N5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>
      <c r="A589" s="154"/>
      <c r="B589" s="157"/>
      <c r="C589" s="162"/>
      <c r="D589" s="157"/>
      <c r="E589" s="157"/>
      <c r="F589" s="157"/>
      <c r="G589" s="158"/>
      <c r="H589" s="23">
        <f>MONTH(CtasPagar[[#This Row],[Data Vencimento]])</f>
        <v>1</v>
      </c>
      <c r="I589" s="23">
        <f>YEAR(CtasPagar[[#This Row],[Data Vencimento]])</f>
        <v>1900</v>
      </c>
      <c r="J589" s="154"/>
      <c r="K589" s="23">
        <f>MONTH(CtasPagar[[#This Row],[Data Pagamento]])</f>
        <v>1</v>
      </c>
      <c r="L589" s="23">
        <f>YEAR(CtasPagar[[#This Row],[Data Pagamento]])</f>
        <v>1900</v>
      </c>
      <c r="M589" s="154"/>
      <c r="N5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>
      <c r="A590" s="154"/>
      <c r="B590" s="157"/>
      <c r="C590" s="162"/>
      <c r="D590" s="157"/>
      <c r="E590" s="157"/>
      <c r="F590" s="157"/>
      <c r="G590" s="158"/>
      <c r="H590" s="23">
        <f>MONTH(CtasPagar[[#This Row],[Data Vencimento]])</f>
        <v>1</v>
      </c>
      <c r="I590" s="23">
        <f>YEAR(CtasPagar[[#This Row],[Data Vencimento]])</f>
        <v>1900</v>
      </c>
      <c r="J590" s="154"/>
      <c r="K590" s="23">
        <f>MONTH(CtasPagar[[#This Row],[Data Pagamento]])</f>
        <v>1</v>
      </c>
      <c r="L590" s="23">
        <f>YEAR(CtasPagar[[#This Row],[Data Pagamento]])</f>
        <v>1900</v>
      </c>
      <c r="M590" s="154"/>
      <c r="N5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>
      <c r="A591" s="154"/>
      <c r="B591" s="157"/>
      <c r="C591" s="162"/>
      <c r="D591" s="157"/>
      <c r="E591" s="157"/>
      <c r="F591" s="157"/>
      <c r="G591" s="158"/>
      <c r="H591" s="23">
        <f>MONTH(CtasPagar[[#This Row],[Data Vencimento]])</f>
        <v>1</v>
      </c>
      <c r="I591" s="23">
        <f>YEAR(CtasPagar[[#This Row],[Data Vencimento]])</f>
        <v>1900</v>
      </c>
      <c r="J591" s="154"/>
      <c r="K591" s="23">
        <f>MONTH(CtasPagar[[#This Row],[Data Pagamento]])</f>
        <v>1</v>
      </c>
      <c r="L591" s="23">
        <f>YEAR(CtasPagar[[#This Row],[Data Pagamento]])</f>
        <v>1900</v>
      </c>
      <c r="M591" s="154"/>
      <c r="N5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>
      <c r="A592" s="154"/>
      <c r="B592" s="157"/>
      <c r="C592" s="162"/>
      <c r="D592" s="157"/>
      <c r="E592" s="157"/>
      <c r="F592" s="157"/>
      <c r="G592" s="158"/>
      <c r="H592" s="23">
        <f>MONTH(CtasPagar[[#This Row],[Data Vencimento]])</f>
        <v>1</v>
      </c>
      <c r="I592" s="23">
        <f>YEAR(CtasPagar[[#This Row],[Data Vencimento]])</f>
        <v>1900</v>
      </c>
      <c r="J592" s="154"/>
      <c r="K592" s="23">
        <f>MONTH(CtasPagar[[#This Row],[Data Pagamento]])</f>
        <v>1</v>
      </c>
      <c r="L592" s="23">
        <f>YEAR(CtasPagar[[#This Row],[Data Pagamento]])</f>
        <v>1900</v>
      </c>
      <c r="M592" s="154"/>
      <c r="N5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>
      <c r="A593" s="154"/>
      <c r="B593" s="157"/>
      <c r="C593" s="162"/>
      <c r="D593" s="157"/>
      <c r="E593" s="157"/>
      <c r="F593" s="157"/>
      <c r="G593" s="158"/>
      <c r="H593" s="23">
        <f>MONTH(CtasPagar[[#This Row],[Data Vencimento]])</f>
        <v>1</v>
      </c>
      <c r="I593" s="23">
        <f>YEAR(CtasPagar[[#This Row],[Data Vencimento]])</f>
        <v>1900</v>
      </c>
      <c r="J593" s="154"/>
      <c r="K593" s="23">
        <f>MONTH(CtasPagar[[#This Row],[Data Pagamento]])</f>
        <v>1</v>
      </c>
      <c r="L593" s="23">
        <f>YEAR(CtasPagar[[#This Row],[Data Pagamento]])</f>
        <v>1900</v>
      </c>
      <c r="M593" s="154"/>
      <c r="N5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>
      <c r="A594" s="154"/>
      <c r="B594" s="157"/>
      <c r="C594" s="162"/>
      <c r="D594" s="157"/>
      <c r="E594" s="157"/>
      <c r="F594" s="157"/>
      <c r="G594" s="158"/>
      <c r="H594" s="23">
        <f>MONTH(CtasPagar[[#This Row],[Data Vencimento]])</f>
        <v>1</v>
      </c>
      <c r="I594" s="23">
        <f>YEAR(CtasPagar[[#This Row],[Data Vencimento]])</f>
        <v>1900</v>
      </c>
      <c r="J594" s="154"/>
      <c r="K594" s="23">
        <f>MONTH(CtasPagar[[#This Row],[Data Pagamento]])</f>
        <v>1</v>
      </c>
      <c r="L594" s="23">
        <f>YEAR(CtasPagar[[#This Row],[Data Pagamento]])</f>
        <v>1900</v>
      </c>
      <c r="M594" s="154"/>
      <c r="N5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>
      <c r="A595" s="154"/>
      <c r="B595" s="157"/>
      <c r="C595" s="162"/>
      <c r="D595" s="157"/>
      <c r="E595" s="157"/>
      <c r="F595" s="157"/>
      <c r="G595" s="158"/>
      <c r="H595" s="23">
        <f>MONTH(CtasPagar[[#This Row],[Data Vencimento]])</f>
        <v>1</v>
      </c>
      <c r="I595" s="23">
        <f>YEAR(CtasPagar[[#This Row],[Data Vencimento]])</f>
        <v>1900</v>
      </c>
      <c r="J595" s="154"/>
      <c r="K595" s="23">
        <f>MONTH(CtasPagar[[#This Row],[Data Pagamento]])</f>
        <v>1</v>
      </c>
      <c r="L595" s="23">
        <f>YEAR(CtasPagar[[#This Row],[Data Pagamento]])</f>
        <v>1900</v>
      </c>
      <c r="M595" s="154"/>
      <c r="N5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>
      <c r="A596" s="154"/>
      <c r="B596" s="157"/>
      <c r="C596" s="162"/>
      <c r="D596" s="157"/>
      <c r="E596" s="157"/>
      <c r="F596" s="157"/>
      <c r="G596" s="158"/>
      <c r="H596" s="23">
        <f>MONTH(CtasPagar[[#This Row],[Data Vencimento]])</f>
        <v>1</v>
      </c>
      <c r="I596" s="23">
        <f>YEAR(CtasPagar[[#This Row],[Data Vencimento]])</f>
        <v>1900</v>
      </c>
      <c r="J596" s="154"/>
      <c r="K596" s="23">
        <f>MONTH(CtasPagar[[#This Row],[Data Pagamento]])</f>
        <v>1</v>
      </c>
      <c r="L596" s="23">
        <f>YEAR(CtasPagar[[#This Row],[Data Pagamento]])</f>
        <v>1900</v>
      </c>
      <c r="M596" s="154"/>
      <c r="N5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>
      <c r="A597" s="154"/>
      <c r="B597" s="157"/>
      <c r="C597" s="162"/>
      <c r="D597" s="157"/>
      <c r="E597" s="157"/>
      <c r="F597" s="157"/>
      <c r="G597" s="158"/>
      <c r="H597" s="23">
        <f>MONTH(CtasPagar[[#This Row],[Data Vencimento]])</f>
        <v>1</v>
      </c>
      <c r="I597" s="23">
        <f>YEAR(CtasPagar[[#This Row],[Data Vencimento]])</f>
        <v>1900</v>
      </c>
      <c r="J597" s="154"/>
      <c r="K597" s="23">
        <f>MONTH(CtasPagar[[#This Row],[Data Pagamento]])</f>
        <v>1</v>
      </c>
      <c r="L597" s="23">
        <f>YEAR(CtasPagar[[#This Row],[Data Pagamento]])</f>
        <v>1900</v>
      </c>
      <c r="M597" s="154"/>
      <c r="N5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>
      <c r="A598" s="154"/>
      <c r="B598" s="157"/>
      <c r="C598" s="162"/>
      <c r="D598" s="157"/>
      <c r="E598" s="157"/>
      <c r="F598" s="157"/>
      <c r="G598" s="158"/>
      <c r="H598" s="23">
        <f>MONTH(CtasPagar[[#This Row],[Data Vencimento]])</f>
        <v>1</v>
      </c>
      <c r="I598" s="23">
        <f>YEAR(CtasPagar[[#This Row],[Data Vencimento]])</f>
        <v>1900</v>
      </c>
      <c r="J598" s="154"/>
      <c r="K598" s="23">
        <f>MONTH(CtasPagar[[#This Row],[Data Pagamento]])</f>
        <v>1</v>
      </c>
      <c r="L598" s="23">
        <f>YEAR(CtasPagar[[#This Row],[Data Pagamento]])</f>
        <v>1900</v>
      </c>
      <c r="M598" s="154"/>
      <c r="N5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>
      <c r="A599" s="154"/>
      <c r="B599" s="157"/>
      <c r="C599" s="162"/>
      <c r="D599" s="157"/>
      <c r="E599" s="157"/>
      <c r="F599" s="157"/>
      <c r="G599" s="158"/>
      <c r="H599" s="23">
        <f>MONTH(CtasPagar[[#This Row],[Data Vencimento]])</f>
        <v>1</v>
      </c>
      <c r="I599" s="23">
        <f>YEAR(CtasPagar[[#This Row],[Data Vencimento]])</f>
        <v>1900</v>
      </c>
      <c r="J599" s="154"/>
      <c r="K599" s="23">
        <f>MONTH(CtasPagar[[#This Row],[Data Pagamento]])</f>
        <v>1</v>
      </c>
      <c r="L599" s="23">
        <f>YEAR(CtasPagar[[#This Row],[Data Pagamento]])</f>
        <v>1900</v>
      </c>
      <c r="M599" s="154"/>
      <c r="N5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>
      <c r="A600" s="154"/>
      <c r="B600" s="157"/>
      <c r="C600" s="162"/>
      <c r="D600" s="157"/>
      <c r="E600" s="157"/>
      <c r="F600" s="157"/>
      <c r="G600" s="158"/>
      <c r="H600" s="23">
        <f>MONTH(CtasPagar[[#This Row],[Data Vencimento]])</f>
        <v>1</v>
      </c>
      <c r="I600" s="23">
        <f>YEAR(CtasPagar[[#This Row],[Data Vencimento]])</f>
        <v>1900</v>
      </c>
      <c r="J600" s="154"/>
      <c r="K600" s="23">
        <f>MONTH(CtasPagar[[#This Row],[Data Pagamento]])</f>
        <v>1</v>
      </c>
      <c r="L600" s="23">
        <f>YEAR(CtasPagar[[#This Row],[Data Pagamento]])</f>
        <v>1900</v>
      </c>
      <c r="M600" s="154"/>
      <c r="N6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>
      <c r="A601" s="154"/>
      <c r="B601" s="157"/>
      <c r="C601" s="162"/>
      <c r="D601" s="157"/>
      <c r="E601" s="157"/>
      <c r="F601" s="157"/>
      <c r="G601" s="158"/>
      <c r="H601" s="23">
        <f>MONTH(CtasPagar[[#This Row],[Data Vencimento]])</f>
        <v>1</v>
      </c>
      <c r="I601" s="23">
        <f>YEAR(CtasPagar[[#This Row],[Data Vencimento]])</f>
        <v>1900</v>
      </c>
      <c r="J601" s="154"/>
      <c r="K601" s="23">
        <f>MONTH(CtasPagar[[#This Row],[Data Pagamento]])</f>
        <v>1</v>
      </c>
      <c r="L601" s="23">
        <f>YEAR(CtasPagar[[#This Row],[Data Pagamento]])</f>
        <v>1900</v>
      </c>
      <c r="M601" s="154"/>
      <c r="N6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>
      <c r="A602" s="154"/>
      <c r="B602" s="157"/>
      <c r="C602" s="162"/>
      <c r="D602" s="157"/>
      <c r="E602" s="157"/>
      <c r="F602" s="157"/>
      <c r="G602" s="158"/>
      <c r="H602" s="23">
        <f>MONTH(CtasPagar[[#This Row],[Data Vencimento]])</f>
        <v>1</v>
      </c>
      <c r="I602" s="23">
        <f>YEAR(CtasPagar[[#This Row],[Data Vencimento]])</f>
        <v>1900</v>
      </c>
      <c r="J602" s="154"/>
      <c r="K602" s="23">
        <f>MONTH(CtasPagar[[#This Row],[Data Pagamento]])</f>
        <v>1</v>
      </c>
      <c r="L602" s="23">
        <f>YEAR(CtasPagar[[#This Row],[Data Pagamento]])</f>
        <v>1900</v>
      </c>
      <c r="M602" s="154"/>
      <c r="N6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>
      <c r="A603" s="154"/>
      <c r="B603" s="157"/>
      <c r="C603" s="162"/>
      <c r="D603" s="157"/>
      <c r="E603" s="157"/>
      <c r="F603" s="157"/>
      <c r="G603" s="158"/>
      <c r="H603" s="23">
        <f>MONTH(CtasPagar[[#This Row],[Data Vencimento]])</f>
        <v>1</v>
      </c>
      <c r="I603" s="23">
        <f>YEAR(CtasPagar[[#This Row],[Data Vencimento]])</f>
        <v>1900</v>
      </c>
      <c r="J603" s="154"/>
      <c r="K603" s="23">
        <f>MONTH(CtasPagar[[#This Row],[Data Pagamento]])</f>
        <v>1</v>
      </c>
      <c r="L603" s="23">
        <f>YEAR(CtasPagar[[#This Row],[Data Pagamento]])</f>
        <v>1900</v>
      </c>
      <c r="M603" s="154"/>
      <c r="N6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>
      <c r="A604" s="154"/>
      <c r="B604" s="157"/>
      <c r="C604" s="162"/>
      <c r="D604" s="157"/>
      <c r="E604" s="157"/>
      <c r="F604" s="157"/>
      <c r="G604" s="158"/>
      <c r="H604" s="23">
        <f>MONTH(CtasPagar[[#This Row],[Data Vencimento]])</f>
        <v>1</v>
      </c>
      <c r="I604" s="23">
        <f>YEAR(CtasPagar[[#This Row],[Data Vencimento]])</f>
        <v>1900</v>
      </c>
      <c r="J604" s="154"/>
      <c r="K604" s="23">
        <f>MONTH(CtasPagar[[#This Row],[Data Pagamento]])</f>
        <v>1</v>
      </c>
      <c r="L604" s="23">
        <f>YEAR(CtasPagar[[#This Row],[Data Pagamento]])</f>
        <v>1900</v>
      </c>
      <c r="M604" s="154"/>
      <c r="N6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>
      <c r="A605" s="154"/>
      <c r="B605" s="157"/>
      <c r="C605" s="162"/>
      <c r="D605" s="157"/>
      <c r="E605" s="157"/>
      <c r="F605" s="157"/>
      <c r="G605" s="158"/>
      <c r="H605" s="23">
        <f>MONTH(CtasPagar[[#This Row],[Data Vencimento]])</f>
        <v>1</v>
      </c>
      <c r="I605" s="23">
        <f>YEAR(CtasPagar[[#This Row],[Data Vencimento]])</f>
        <v>1900</v>
      </c>
      <c r="J605" s="154"/>
      <c r="K605" s="23">
        <f>MONTH(CtasPagar[[#This Row],[Data Pagamento]])</f>
        <v>1</v>
      </c>
      <c r="L605" s="23">
        <f>YEAR(CtasPagar[[#This Row],[Data Pagamento]])</f>
        <v>1900</v>
      </c>
      <c r="M605" s="154"/>
      <c r="N6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>
      <c r="A606" s="154"/>
      <c r="B606" s="157"/>
      <c r="C606" s="162"/>
      <c r="D606" s="157"/>
      <c r="E606" s="157"/>
      <c r="F606" s="157"/>
      <c r="G606" s="158"/>
      <c r="H606" s="23">
        <f>MONTH(CtasPagar[[#This Row],[Data Vencimento]])</f>
        <v>1</v>
      </c>
      <c r="I606" s="23">
        <f>YEAR(CtasPagar[[#This Row],[Data Vencimento]])</f>
        <v>1900</v>
      </c>
      <c r="J606" s="154"/>
      <c r="K606" s="23">
        <f>MONTH(CtasPagar[[#This Row],[Data Pagamento]])</f>
        <v>1</v>
      </c>
      <c r="L606" s="23">
        <f>YEAR(CtasPagar[[#This Row],[Data Pagamento]])</f>
        <v>1900</v>
      </c>
      <c r="M606" s="154"/>
      <c r="N6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>
      <c r="A607" s="154"/>
      <c r="B607" s="157"/>
      <c r="C607" s="162"/>
      <c r="D607" s="157"/>
      <c r="E607" s="157"/>
      <c r="F607" s="157"/>
      <c r="G607" s="158"/>
      <c r="H607" s="23">
        <f>MONTH(CtasPagar[[#This Row],[Data Vencimento]])</f>
        <v>1</v>
      </c>
      <c r="I607" s="23">
        <f>YEAR(CtasPagar[[#This Row],[Data Vencimento]])</f>
        <v>1900</v>
      </c>
      <c r="J607" s="154"/>
      <c r="K607" s="23">
        <f>MONTH(CtasPagar[[#This Row],[Data Pagamento]])</f>
        <v>1</v>
      </c>
      <c r="L607" s="23">
        <f>YEAR(CtasPagar[[#This Row],[Data Pagamento]])</f>
        <v>1900</v>
      </c>
      <c r="M607" s="154"/>
      <c r="N6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>
      <c r="A608" s="154"/>
      <c r="B608" s="157"/>
      <c r="C608" s="162"/>
      <c r="D608" s="157"/>
      <c r="E608" s="157"/>
      <c r="F608" s="157"/>
      <c r="G608" s="158"/>
      <c r="H608" s="23">
        <f>MONTH(CtasPagar[[#This Row],[Data Vencimento]])</f>
        <v>1</v>
      </c>
      <c r="I608" s="23">
        <f>YEAR(CtasPagar[[#This Row],[Data Vencimento]])</f>
        <v>1900</v>
      </c>
      <c r="J608" s="154"/>
      <c r="K608" s="23">
        <f>MONTH(CtasPagar[[#This Row],[Data Pagamento]])</f>
        <v>1</v>
      </c>
      <c r="L608" s="23">
        <f>YEAR(CtasPagar[[#This Row],[Data Pagamento]])</f>
        <v>1900</v>
      </c>
      <c r="M608" s="154"/>
      <c r="N6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>
      <c r="A609" s="154"/>
      <c r="B609" s="157"/>
      <c r="C609" s="162"/>
      <c r="D609" s="157"/>
      <c r="E609" s="157"/>
      <c r="F609" s="157"/>
      <c r="G609" s="158"/>
      <c r="H609" s="23">
        <f>MONTH(CtasPagar[[#This Row],[Data Vencimento]])</f>
        <v>1</v>
      </c>
      <c r="I609" s="23">
        <f>YEAR(CtasPagar[[#This Row],[Data Vencimento]])</f>
        <v>1900</v>
      </c>
      <c r="J609" s="154"/>
      <c r="K609" s="23">
        <f>MONTH(CtasPagar[[#This Row],[Data Pagamento]])</f>
        <v>1</v>
      </c>
      <c r="L609" s="23">
        <f>YEAR(CtasPagar[[#This Row],[Data Pagamento]])</f>
        <v>1900</v>
      </c>
      <c r="M609" s="154"/>
      <c r="N6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>
      <c r="A610" s="154"/>
      <c r="B610" s="157"/>
      <c r="C610" s="162"/>
      <c r="D610" s="157"/>
      <c r="E610" s="157"/>
      <c r="F610" s="157"/>
      <c r="G610" s="158"/>
      <c r="H610" s="23">
        <f>MONTH(CtasPagar[[#This Row],[Data Vencimento]])</f>
        <v>1</v>
      </c>
      <c r="I610" s="23">
        <f>YEAR(CtasPagar[[#This Row],[Data Vencimento]])</f>
        <v>1900</v>
      </c>
      <c r="J610" s="154"/>
      <c r="K610" s="23">
        <f>MONTH(CtasPagar[[#This Row],[Data Pagamento]])</f>
        <v>1</v>
      </c>
      <c r="L610" s="23">
        <f>YEAR(CtasPagar[[#This Row],[Data Pagamento]])</f>
        <v>1900</v>
      </c>
      <c r="M610" s="154"/>
      <c r="N6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>
      <c r="A611" s="154"/>
      <c r="B611" s="157"/>
      <c r="C611" s="162"/>
      <c r="D611" s="157"/>
      <c r="E611" s="157"/>
      <c r="F611" s="157"/>
      <c r="G611" s="158"/>
      <c r="H611" s="23">
        <f>MONTH(CtasPagar[[#This Row],[Data Vencimento]])</f>
        <v>1</v>
      </c>
      <c r="I611" s="23">
        <f>YEAR(CtasPagar[[#This Row],[Data Vencimento]])</f>
        <v>1900</v>
      </c>
      <c r="J611" s="154"/>
      <c r="K611" s="23">
        <f>MONTH(CtasPagar[[#This Row],[Data Pagamento]])</f>
        <v>1</v>
      </c>
      <c r="L611" s="23">
        <f>YEAR(CtasPagar[[#This Row],[Data Pagamento]])</f>
        <v>1900</v>
      </c>
      <c r="M611" s="154"/>
      <c r="N6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>
      <c r="A612" s="154"/>
      <c r="B612" s="157"/>
      <c r="C612" s="162"/>
      <c r="D612" s="157"/>
      <c r="E612" s="157"/>
      <c r="F612" s="157"/>
      <c r="G612" s="158"/>
      <c r="H612" s="23">
        <f>MONTH(CtasPagar[[#This Row],[Data Vencimento]])</f>
        <v>1</v>
      </c>
      <c r="I612" s="23">
        <f>YEAR(CtasPagar[[#This Row],[Data Vencimento]])</f>
        <v>1900</v>
      </c>
      <c r="J612" s="154"/>
      <c r="K612" s="23">
        <f>MONTH(CtasPagar[[#This Row],[Data Pagamento]])</f>
        <v>1</v>
      </c>
      <c r="L612" s="23">
        <f>YEAR(CtasPagar[[#This Row],[Data Pagamento]])</f>
        <v>1900</v>
      </c>
      <c r="M612" s="154"/>
      <c r="N6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>
      <c r="A613" s="154"/>
      <c r="B613" s="157"/>
      <c r="C613" s="162"/>
      <c r="D613" s="157"/>
      <c r="E613" s="157"/>
      <c r="F613" s="157"/>
      <c r="G613" s="158"/>
      <c r="H613" s="23">
        <f>MONTH(CtasPagar[[#This Row],[Data Vencimento]])</f>
        <v>1</v>
      </c>
      <c r="I613" s="23">
        <f>YEAR(CtasPagar[[#This Row],[Data Vencimento]])</f>
        <v>1900</v>
      </c>
      <c r="J613" s="154"/>
      <c r="K613" s="23">
        <f>MONTH(CtasPagar[[#This Row],[Data Pagamento]])</f>
        <v>1</v>
      </c>
      <c r="L613" s="23">
        <f>YEAR(CtasPagar[[#This Row],[Data Pagamento]])</f>
        <v>1900</v>
      </c>
      <c r="M613" s="154"/>
      <c r="N6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>
      <c r="A614" s="154"/>
      <c r="B614" s="157"/>
      <c r="C614" s="162"/>
      <c r="D614" s="157"/>
      <c r="E614" s="157"/>
      <c r="F614" s="157"/>
      <c r="G614" s="158"/>
      <c r="H614" s="23">
        <f>MONTH(CtasPagar[[#This Row],[Data Vencimento]])</f>
        <v>1</v>
      </c>
      <c r="I614" s="23">
        <f>YEAR(CtasPagar[[#This Row],[Data Vencimento]])</f>
        <v>1900</v>
      </c>
      <c r="J614" s="154"/>
      <c r="K614" s="23">
        <f>MONTH(CtasPagar[[#This Row],[Data Pagamento]])</f>
        <v>1</v>
      </c>
      <c r="L614" s="23">
        <f>YEAR(CtasPagar[[#This Row],[Data Pagamento]])</f>
        <v>1900</v>
      </c>
      <c r="M614" s="154"/>
      <c r="N6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>
      <c r="A615" s="154"/>
      <c r="B615" s="157"/>
      <c r="C615" s="162"/>
      <c r="D615" s="157"/>
      <c r="E615" s="157"/>
      <c r="F615" s="157"/>
      <c r="G615" s="158"/>
      <c r="H615" s="23">
        <f>MONTH(CtasPagar[[#This Row],[Data Vencimento]])</f>
        <v>1</v>
      </c>
      <c r="I615" s="23">
        <f>YEAR(CtasPagar[[#This Row],[Data Vencimento]])</f>
        <v>1900</v>
      </c>
      <c r="J615" s="154"/>
      <c r="K615" s="23">
        <f>MONTH(CtasPagar[[#This Row],[Data Pagamento]])</f>
        <v>1</v>
      </c>
      <c r="L615" s="23">
        <f>YEAR(CtasPagar[[#This Row],[Data Pagamento]])</f>
        <v>1900</v>
      </c>
      <c r="M615" s="154"/>
      <c r="N6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>
      <c r="A616" s="154"/>
      <c r="B616" s="157"/>
      <c r="C616" s="162"/>
      <c r="D616" s="157"/>
      <c r="E616" s="157"/>
      <c r="F616" s="157"/>
      <c r="G616" s="158"/>
      <c r="H616" s="23">
        <f>MONTH(CtasPagar[[#This Row],[Data Vencimento]])</f>
        <v>1</v>
      </c>
      <c r="I616" s="23">
        <f>YEAR(CtasPagar[[#This Row],[Data Vencimento]])</f>
        <v>1900</v>
      </c>
      <c r="J616" s="154"/>
      <c r="K616" s="23">
        <f>MONTH(CtasPagar[[#This Row],[Data Pagamento]])</f>
        <v>1</v>
      </c>
      <c r="L616" s="23">
        <f>YEAR(CtasPagar[[#This Row],[Data Pagamento]])</f>
        <v>1900</v>
      </c>
      <c r="M616" s="154"/>
      <c r="N6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>
      <c r="A617" s="154"/>
      <c r="B617" s="157"/>
      <c r="C617" s="162"/>
      <c r="D617" s="157"/>
      <c r="E617" s="157"/>
      <c r="F617" s="157"/>
      <c r="G617" s="158"/>
      <c r="H617" s="23">
        <f>MONTH(CtasPagar[[#This Row],[Data Vencimento]])</f>
        <v>1</v>
      </c>
      <c r="I617" s="23">
        <f>YEAR(CtasPagar[[#This Row],[Data Vencimento]])</f>
        <v>1900</v>
      </c>
      <c r="J617" s="154"/>
      <c r="K617" s="23">
        <f>MONTH(CtasPagar[[#This Row],[Data Pagamento]])</f>
        <v>1</v>
      </c>
      <c r="L617" s="23">
        <f>YEAR(CtasPagar[[#This Row],[Data Pagamento]])</f>
        <v>1900</v>
      </c>
      <c r="M617" s="154"/>
      <c r="N6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>
      <c r="A618" s="154"/>
      <c r="B618" s="157"/>
      <c r="C618" s="162"/>
      <c r="D618" s="157"/>
      <c r="E618" s="157"/>
      <c r="F618" s="157"/>
      <c r="G618" s="158"/>
      <c r="H618" s="23">
        <f>MONTH(CtasPagar[[#This Row],[Data Vencimento]])</f>
        <v>1</v>
      </c>
      <c r="I618" s="23">
        <f>YEAR(CtasPagar[[#This Row],[Data Vencimento]])</f>
        <v>1900</v>
      </c>
      <c r="J618" s="154"/>
      <c r="K618" s="23">
        <f>MONTH(CtasPagar[[#This Row],[Data Pagamento]])</f>
        <v>1</v>
      </c>
      <c r="L618" s="23">
        <f>YEAR(CtasPagar[[#This Row],[Data Pagamento]])</f>
        <v>1900</v>
      </c>
      <c r="M618" s="154"/>
      <c r="N6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>
      <c r="A619" s="154"/>
      <c r="B619" s="157"/>
      <c r="C619" s="162"/>
      <c r="D619" s="157"/>
      <c r="E619" s="157"/>
      <c r="F619" s="157"/>
      <c r="G619" s="158"/>
      <c r="H619" s="23">
        <f>MONTH(CtasPagar[[#This Row],[Data Vencimento]])</f>
        <v>1</v>
      </c>
      <c r="I619" s="23">
        <f>YEAR(CtasPagar[[#This Row],[Data Vencimento]])</f>
        <v>1900</v>
      </c>
      <c r="J619" s="154"/>
      <c r="K619" s="23">
        <f>MONTH(CtasPagar[[#This Row],[Data Pagamento]])</f>
        <v>1</v>
      </c>
      <c r="L619" s="23">
        <f>YEAR(CtasPagar[[#This Row],[Data Pagamento]])</f>
        <v>1900</v>
      </c>
      <c r="M619" s="154"/>
      <c r="N6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>
      <c r="A620" s="154"/>
      <c r="B620" s="157"/>
      <c r="C620" s="162"/>
      <c r="D620" s="157"/>
      <c r="E620" s="157"/>
      <c r="F620" s="157"/>
      <c r="G620" s="158"/>
      <c r="H620" s="23">
        <f>MONTH(CtasPagar[[#This Row],[Data Vencimento]])</f>
        <v>1</v>
      </c>
      <c r="I620" s="23">
        <f>YEAR(CtasPagar[[#This Row],[Data Vencimento]])</f>
        <v>1900</v>
      </c>
      <c r="J620" s="154"/>
      <c r="K620" s="23">
        <f>MONTH(CtasPagar[[#This Row],[Data Pagamento]])</f>
        <v>1</v>
      </c>
      <c r="L620" s="23">
        <f>YEAR(CtasPagar[[#This Row],[Data Pagamento]])</f>
        <v>1900</v>
      </c>
      <c r="M620" s="154"/>
      <c r="N6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>
      <c r="A621" s="154"/>
      <c r="B621" s="157"/>
      <c r="C621" s="162"/>
      <c r="D621" s="157"/>
      <c r="E621" s="157"/>
      <c r="F621" s="157"/>
      <c r="G621" s="158"/>
      <c r="H621" s="23">
        <f>MONTH(CtasPagar[[#This Row],[Data Vencimento]])</f>
        <v>1</v>
      </c>
      <c r="I621" s="23">
        <f>YEAR(CtasPagar[[#This Row],[Data Vencimento]])</f>
        <v>1900</v>
      </c>
      <c r="J621" s="154"/>
      <c r="K621" s="23">
        <f>MONTH(CtasPagar[[#This Row],[Data Pagamento]])</f>
        <v>1</v>
      </c>
      <c r="L621" s="23">
        <f>YEAR(CtasPagar[[#This Row],[Data Pagamento]])</f>
        <v>1900</v>
      </c>
      <c r="M621" s="154"/>
      <c r="N6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>
      <c r="A622" s="154"/>
      <c r="B622" s="157"/>
      <c r="C622" s="162"/>
      <c r="D622" s="157"/>
      <c r="E622" s="157"/>
      <c r="F622" s="157"/>
      <c r="G622" s="158"/>
      <c r="H622" s="23">
        <f>MONTH(CtasPagar[[#This Row],[Data Vencimento]])</f>
        <v>1</v>
      </c>
      <c r="I622" s="23">
        <f>YEAR(CtasPagar[[#This Row],[Data Vencimento]])</f>
        <v>1900</v>
      </c>
      <c r="J622" s="154"/>
      <c r="K622" s="23">
        <f>MONTH(CtasPagar[[#This Row],[Data Pagamento]])</f>
        <v>1</v>
      </c>
      <c r="L622" s="23">
        <f>YEAR(CtasPagar[[#This Row],[Data Pagamento]])</f>
        <v>1900</v>
      </c>
      <c r="M622" s="154"/>
      <c r="N6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>
      <c r="A623" s="154"/>
      <c r="B623" s="157"/>
      <c r="C623" s="162"/>
      <c r="D623" s="157"/>
      <c r="E623" s="157"/>
      <c r="F623" s="157"/>
      <c r="G623" s="158"/>
      <c r="H623" s="23">
        <f>MONTH(CtasPagar[[#This Row],[Data Vencimento]])</f>
        <v>1</v>
      </c>
      <c r="I623" s="23">
        <f>YEAR(CtasPagar[[#This Row],[Data Vencimento]])</f>
        <v>1900</v>
      </c>
      <c r="J623" s="154"/>
      <c r="K623" s="23">
        <f>MONTH(CtasPagar[[#This Row],[Data Pagamento]])</f>
        <v>1</v>
      </c>
      <c r="L623" s="23">
        <f>YEAR(CtasPagar[[#This Row],[Data Pagamento]])</f>
        <v>1900</v>
      </c>
      <c r="M623" s="154"/>
      <c r="N6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>
      <c r="A624" s="154"/>
      <c r="B624" s="157"/>
      <c r="C624" s="162"/>
      <c r="D624" s="157"/>
      <c r="E624" s="157"/>
      <c r="F624" s="157"/>
      <c r="G624" s="158"/>
      <c r="H624" s="23">
        <f>MONTH(CtasPagar[[#This Row],[Data Vencimento]])</f>
        <v>1</v>
      </c>
      <c r="I624" s="23">
        <f>YEAR(CtasPagar[[#This Row],[Data Vencimento]])</f>
        <v>1900</v>
      </c>
      <c r="J624" s="154"/>
      <c r="K624" s="23">
        <f>MONTH(CtasPagar[[#This Row],[Data Pagamento]])</f>
        <v>1</v>
      </c>
      <c r="L624" s="23">
        <f>YEAR(CtasPagar[[#This Row],[Data Pagamento]])</f>
        <v>1900</v>
      </c>
      <c r="M624" s="154"/>
      <c r="N6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>
      <c r="A625" s="154"/>
      <c r="B625" s="157"/>
      <c r="C625" s="162"/>
      <c r="D625" s="157"/>
      <c r="E625" s="157"/>
      <c r="F625" s="157"/>
      <c r="G625" s="158"/>
      <c r="H625" s="23">
        <f>MONTH(CtasPagar[[#This Row],[Data Vencimento]])</f>
        <v>1</v>
      </c>
      <c r="I625" s="23">
        <f>YEAR(CtasPagar[[#This Row],[Data Vencimento]])</f>
        <v>1900</v>
      </c>
      <c r="J625" s="154"/>
      <c r="K625" s="23">
        <f>MONTH(CtasPagar[[#This Row],[Data Pagamento]])</f>
        <v>1</v>
      </c>
      <c r="L625" s="23">
        <f>YEAR(CtasPagar[[#This Row],[Data Pagamento]])</f>
        <v>1900</v>
      </c>
      <c r="M625" s="154"/>
      <c r="N6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>
      <c r="A626" s="154"/>
      <c r="B626" s="157"/>
      <c r="C626" s="162"/>
      <c r="D626" s="157"/>
      <c r="E626" s="157"/>
      <c r="F626" s="157"/>
      <c r="G626" s="158"/>
      <c r="H626" s="23">
        <f>MONTH(CtasPagar[[#This Row],[Data Vencimento]])</f>
        <v>1</v>
      </c>
      <c r="I626" s="23">
        <f>YEAR(CtasPagar[[#This Row],[Data Vencimento]])</f>
        <v>1900</v>
      </c>
      <c r="J626" s="154"/>
      <c r="K626" s="23">
        <f>MONTH(CtasPagar[[#This Row],[Data Pagamento]])</f>
        <v>1</v>
      </c>
      <c r="L626" s="23">
        <f>YEAR(CtasPagar[[#This Row],[Data Pagamento]])</f>
        <v>1900</v>
      </c>
      <c r="M626" s="154"/>
      <c r="N6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>
      <c r="A627" s="154"/>
      <c r="B627" s="157"/>
      <c r="C627" s="162"/>
      <c r="D627" s="157"/>
      <c r="E627" s="157"/>
      <c r="F627" s="157"/>
      <c r="G627" s="158"/>
      <c r="H627" s="23">
        <f>MONTH(CtasPagar[[#This Row],[Data Vencimento]])</f>
        <v>1</v>
      </c>
      <c r="I627" s="23">
        <f>YEAR(CtasPagar[[#This Row],[Data Vencimento]])</f>
        <v>1900</v>
      </c>
      <c r="J627" s="154"/>
      <c r="K627" s="23">
        <f>MONTH(CtasPagar[[#This Row],[Data Pagamento]])</f>
        <v>1</v>
      </c>
      <c r="L627" s="23">
        <f>YEAR(CtasPagar[[#This Row],[Data Pagamento]])</f>
        <v>1900</v>
      </c>
      <c r="M627" s="154"/>
      <c r="N6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>
      <c r="A628" s="154"/>
      <c r="B628" s="157"/>
      <c r="C628" s="162"/>
      <c r="D628" s="157"/>
      <c r="E628" s="157"/>
      <c r="F628" s="157"/>
      <c r="G628" s="158"/>
      <c r="H628" s="23">
        <f>MONTH(CtasPagar[[#This Row],[Data Vencimento]])</f>
        <v>1</v>
      </c>
      <c r="I628" s="23">
        <f>YEAR(CtasPagar[[#This Row],[Data Vencimento]])</f>
        <v>1900</v>
      </c>
      <c r="J628" s="154"/>
      <c r="K628" s="23">
        <f>MONTH(CtasPagar[[#This Row],[Data Pagamento]])</f>
        <v>1</v>
      </c>
      <c r="L628" s="23">
        <f>YEAR(CtasPagar[[#This Row],[Data Pagamento]])</f>
        <v>1900</v>
      </c>
      <c r="M628" s="154"/>
      <c r="N6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>
      <c r="A629" s="154"/>
      <c r="B629" s="157"/>
      <c r="C629" s="162"/>
      <c r="D629" s="157"/>
      <c r="E629" s="157"/>
      <c r="F629" s="157"/>
      <c r="G629" s="158"/>
      <c r="H629" s="23">
        <f>MONTH(CtasPagar[[#This Row],[Data Vencimento]])</f>
        <v>1</v>
      </c>
      <c r="I629" s="23">
        <f>YEAR(CtasPagar[[#This Row],[Data Vencimento]])</f>
        <v>1900</v>
      </c>
      <c r="J629" s="154"/>
      <c r="K629" s="23">
        <f>MONTH(CtasPagar[[#This Row],[Data Pagamento]])</f>
        <v>1</v>
      </c>
      <c r="L629" s="23">
        <f>YEAR(CtasPagar[[#This Row],[Data Pagamento]])</f>
        <v>1900</v>
      </c>
      <c r="M629" s="154"/>
      <c r="N6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>
      <c r="A630" s="154"/>
      <c r="B630" s="157"/>
      <c r="C630" s="162"/>
      <c r="D630" s="157"/>
      <c r="E630" s="157"/>
      <c r="F630" s="157"/>
      <c r="G630" s="158"/>
      <c r="H630" s="23">
        <f>MONTH(CtasPagar[[#This Row],[Data Vencimento]])</f>
        <v>1</v>
      </c>
      <c r="I630" s="23">
        <f>YEAR(CtasPagar[[#This Row],[Data Vencimento]])</f>
        <v>1900</v>
      </c>
      <c r="J630" s="154"/>
      <c r="K630" s="23">
        <f>MONTH(CtasPagar[[#This Row],[Data Pagamento]])</f>
        <v>1</v>
      </c>
      <c r="L630" s="23">
        <f>YEAR(CtasPagar[[#This Row],[Data Pagamento]])</f>
        <v>1900</v>
      </c>
      <c r="M630" s="154"/>
      <c r="N6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>
      <c r="A631" s="154"/>
      <c r="B631" s="157"/>
      <c r="C631" s="162"/>
      <c r="D631" s="157"/>
      <c r="E631" s="157"/>
      <c r="F631" s="157"/>
      <c r="G631" s="158"/>
      <c r="H631" s="23">
        <f>MONTH(CtasPagar[[#This Row],[Data Vencimento]])</f>
        <v>1</v>
      </c>
      <c r="I631" s="23">
        <f>YEAR(CtasPagar[[#This Row],[Data Vencimento]])</f>
        <v>1900</v>
      </c>
      <c r="J631" s="154"/>
      <c r="K631" s="23">
        <f>MONTH(CtasPagar[[#This Row],[Data Pagamento]])</f>
        <v>1</v>
      </c>
      <c r="L631" s="23">
        <f>YEAR(CtasPagar[[#This Row],[Data Pagamento]])</f>
        <v>1900</v>
      </c>
      <c r="M631" s="154"/>
      <c r="N6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>
      <c r="A632" s="154"/>
      <c r="B632" s="157"/>
      <c r="C632" s="162"/>
      <c r="D632" s="157"/>
      <c r="E632" s="157"/>
      <c r="F632" s="157"/>
      <c r="G632" s="158"/>
      <c r="H632" s="23">
        <f>MONTH(CtasPagar[[#This Row],[Data Vencimento]])</f>
        <v>1</v>
      </c>
      <c r="I632" s="23">
        <f>YEAR(CtasPagar[[#This Row],[Data Vencimento]])</f>
        <v>1900</v>
      </c>
      <c r="J632" s="154"/>
      <c r="K632" s="23">
        <f>MONTH(CtasPagar[[#This Row],[Data Pagamento]])</f>
        <v>1</v>
      </c>
      <c r="L632" s="23">
        <f>YEAR(CtasPagar[[#This Row],[Data Pagamento]])</f>
        <v>1900</v>
      </c>
      <c r="M632" s="154"/>
      <c r="N6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>
      <c r="A633" s="154"/>
      <c r="B633" s="157"/>
      <c r="C633" s="162"/>
      <c r="D633" s="157"/>
      <c r="E633" s="157"/>
      <c r="F633" s="157"/>
      <c r="G633" s="158"/>
      <c r="H633" s="23">
        <f>MONTH(CtasPagar[[#This Row],[Data Vencimento]])</f>
        <v>1</v>
      </c>
      <c r="I633" s="23">
        <f>YEAR(CtasPagar[[#This Row],[Data Vencimento]])</f>
        <v>1900</v>
      </c>
      <c r="J633" s="154"/>
      <c r="K633" s="23">
        <f>MONTH(CtasPagar[[#This Row],[Data Pagamento]])</f>
        <v>1</v>
      </c>
      <c r="L633" s="23">
        <f>YEAR(CtasPagar[[#This Row],[Data Pagamento]])</f>
        <v>1900</v>
      </c>
      <c r="M633" s="154"/>
      <c r="N6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>
      <c r="A634" s="154"/>
      <c r="B634" s="157"/>
      <c r="C634" s="162"/>
      <c r="D634" s="157"/>
      <c r="E634" s="157"/>
      <c r="F634" s="157"/>
      <c r="G634" s="158"/>
      <c r="H634" s="23">
        <f>MONTH(CtasPagar[[#This Row],[Data Vencimento]])</f>
        <v>1</v>
      </c>
      <c r="I634" s="23">
        <f>YEAR(CtasPagar[[#This Row],[Data Vencimento]])</f>
        <v>1900</v>
      </c>
      <c r="J634" s="154"/>
      <c r="K634" s="23">
        <f>MONTH(CtasPagar[[#This Row],[Data Pagamento]])</f>
        <v>1</v>
      </c>
      <c r="L634" s="23">
        <f>YEAR(CtasPagar[[#This Row],[Data Pagamento]])</f>
        <v>1900</v>
      </c>
      <c r="M634" s="154"/>
      <c r="N6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>
      <c r="A635" s="154"/>
      <c r="B635" s="157"/>
      <c r="C635" s="162"/>
      <c r="D635" s="157"/>
      <c r="E635" s="157"/>
      <c r="F635" s="157"/>
      <c r="G635" s="158"/>
      <c r="H635" s="23">
        <f>MONTH(CtasPagar[[#This Row],[Data Vencimento]])</f>
        <v>1</v>
      </c>
      <c r="I635" s="23">
        <f>YEAR(CtasPagar[[#This Row],[Data Vencimento]])</f>
        <v>1900</v>
      </c>
      <c r="J635" s="154"/>
      <c r="K635" s="23">
        <f>MONTH(CtasPagar[[#This Row],[Data Pagamento]])</f>
        <v>1</v>
      </c>
      <c r="L635" s="23">
        <f>YEAR(CtasPagar[[#This Row],[Data Pagamento]])</f>
        <v>1900</v>
      </c>
      <c r="M635" s="154"/>
      <c r="N6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>
      <c r="A636" s="154"/>
      <c r="B636" s="157"/>
      <c r="C636" s="162"/>
      <c r="D636" s="157"/>
      <c r="E636" s="157"/>
      <c r="F636" s="157"/>
      <c r="G636" s="158"/>
      <c r="H636" s="23">
        <f>MONTH(CtasPagar[[#This Row],[Data Vencimento]])</f>
        <v>1</v>
      </c>
      <c r="I636" s="23">
        <f>YEAR(CtasPagar[[#This Row],[Data Vencimento]])</f>
        <v>1900</v>
      </c>
      <c r="J636" s="154"/>
      <c r="K636" s="23">
        <f>MONTH(CtasPagar[[#This Row],[Data Pagamento]])</f>
        <v>1</v>
      </c>
      <c r="L636" s="23">
        <f>YEAR(CtasPagar[[#This Row],[Data Pagamento]])</f>
        <v>1900</v>
      </c>
      <c r="M636" s="154"/>
      <c r="N6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>
      <c r="A637" s="154"/>
      <c r="B637" s="157"/>
      <c r="C637" s="162"/>
      <c r="D637" s="157"/>
      <c r="E637" s="157"/>
      <c r="F637" s="157"/>
      <c r="G637" s="158"/>
      <c r="H637" s="23">
        <f>MONTH(CtasPagar[[#This Row],[Data Vencimento]])</f>
        <v>1</v>
      </c>
      <c r="I637" s="23">
        <f>YEAR(CtasPagar[[#This Row],[Data Vencimento]])</f>
        <v>1900</v>
      </c>
      <c r="J637" s="154"/>
      <c r="K637" s="23">
        <f>MONTH(CtasPagar[[#This Row],[Data Pagamento]])</f>
        <v>1</v>
      </c>
      <c r="L637" s="23">
        <f>YEAR(CtasPagar[[#This Row],[Data Pagamento]])</f>
        <v>1900</v>
      </c>
      <c r="M637" s="154"/>
      <c r="N6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>
      <c r="A638" s="154"/>
      <c r="B638" s="157"/>
      <c r="C638" s="162"/>
      <c r="D638" s="157"/>
      <c r="E638" s="157"/>
      <c r="F638" s="157"/>
      <c r="G638" s="158"/>
      <c r="H638" s="23">
        <f>MONTH(CtasPagar[[#This Row],[Data Vencimento]])</f>
        <v>1</v>
      </c>
      <c r="I638" s="23">
        <f>YEAR(CtasPagar[[#This Row],[Data Vencimento]])</f>
        <v>1900</v>
      </c>
      <c r="J638" s="154"/>
      <c r="K638" s="23">
        <f>MONTH(CtasPagar[[#This Row],[Data Pagamento]])</f>
        <v>1</v>
      </c>
      <c r="L638" s="23">
        <f>YEAR(CtasPagar[[#This Row],[Data Pagamento]])</f>
        <v>1900</v>
      </c>
      <c r="M638" s="154"/>
      <c r="N6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>
      <c r="A639" s="154"/>
      <c r="B639" s="157"/>
      <c r="C639" s="162"/>
      <c r="D639" s="157"/>
      <c r="E639" s="157"/>
      <c r="F639" s="157"/>
      <c r="G639" s="158"/>
      <c r="H639" s="23">
        <f>MONTH(CtasPagar[[#This Row],[Data Vencimento]])</f>
        <v>1</v>
      </c>
      <c r="I639" s="23">
        <f>YEAR(CtasPagar[[#This Row],[Data Vencimento]])</f>
        <v>1900</v>
      </c>
      <c r="J639" s="154"/>
      <c r="K639" s="23">
        <f>MONTH(CtasPagar[[#This Row],[Data Pagamento]])</f>
        <v>1</v>
      </c>
      <c r="L639" s="23">
        <f>YEAR(CtasPagar[[#This Row],[Data Pagamento]])</f>
        <v>1900</v>
      </c>
      <c r="M639" s="154"/>
      <c r="N6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>
      <c r="A640" s="154"/>
      <c r="B640" s="157"/>
      <c r="C640" s="162"/>
      <c r="D640" s="157"/>
      <c r="E640" s="157"/>
      <c r="F640" s="157"/>
      <c r="G640" s="158"/>
      <c r="H640" s="23">
        <f>MONTH(CtasPagar[[#This Row],[Data Vencimento]])</f>
        <v>1</v>
      </c>
      <c r="I640" s="23">
        <f>YEAR(CtasPagar[[#This Row],[Data Vencimento]])</f>
        <v>1900</v>
      </c>
      <c r="J640" s="154"/>
      <c r="K640" s="23">
        <f>MONTH(CtasPagar[[#This Row],[Data Pagamento]])</f>
        <v>1</v>
      </c>
      <c r="L640" s="23">
        <f>YEAR(CtasPagar[[#This Row],[Data Pagamento]])</f>
        <v>1900</v>
      </c>
      <c r="M640" s="154"/>
      <c r="N6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>
      <c r="A641" s="154"/>
      <c r="B641" s="157"/>
      <c r="C641" s="162"/>
      <c r="D641" s="157"/>
      <c r="E641" s="157"/>
      <c r="F641" s="157"/>
      <c r="G641" s="158"/>
      <c r="H641" s="23">
        <f>MONTH(CtasPagar[[#This Row],[Data Vencimento]])</f>
        <v>1</v>
      </c>
      <c r="I641" s="23">
        <f>YEAR(CtasPagar[[#This Row],[Data Vencimento]])</f>
        <v>1900</v>
      </c>
      <c r="J641" s="154"/>
      <c r="K641" s="23">
        <f>MONTH(CtasPagar[[#This Row],[Data Pagamento]])</f>
        <v>1</v>
      </c>
      <c r="L641" s="23">
        <f>YEAR(CtasPagar[[#This Row],[Data Pagamento]])</f>
        <v>1900</v>
      </c>
      <c r="M641" s="154"/>
      <c r="N6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>
      <c r="A642" s="154"/>
      <c r="B642" s="157"/>
      <c r="C642" s="162"/>
      <c r="D642" s="157"/>
      <c r="E642" s="157"/>
      <c r="F642" s="157"/>
      <c r="G642" s="158"/>
      <c r="H642" s="23">
        <f>MONTH(CtasPagar[[#This Row],[Data Vencimento]])</f>
        <v>1</v>
      </c>
      <c r="I642" s="23">
        <f>YEAR(CtasPagar[[#This Row],[Data Vencimento]])</f>
        <v>1900</v>
      </c>
      <c r="J642" s="154"/>
      <c r="K642" s="23">
        <f>MONTH(CtasPagar[[#This Row],[Data Pagamento]])</f>
        <v>1</v>
      </c>
      <c r="L642" s="23">
        <f>YEAR(CtasPagar[[#This Row],[Data Pagamento]])</f>
        <v>1900</v>
      </c>
      <c r="M642" s="154"/>
      <c r="N6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>
      <c r="A643" s="154"/>
      <c r="B643" s="157"/>
      <c r="C643" s="162"/>
      <c r="D643" s="157"/>
      <c r="E643" s="157"/>
      <c r="F643" s="157"/>
      <c r="G643" s="158"/>
      <c r="H643" s="23">
        <f>MONTH(CtasPagar[[#This Row],[Data Vencimento]])</f>
        <v>1</v>
      </c>
      <c r="I643" s="23">
        <f>YEAR(CtasPagar[[#This Row],[Data Vencimento]])</f>
        <v>1900</v>
      </c>
      <c r="J643" s="154"/>
      <c r="K643" s="23">
        <f>MONTH(CtasPagar[[#This Row],[Data Pagamento]])</f>
        <v>1</v>
      </c>
      <c r="L643" s="23">
        <f>YEAR(CtasPagar[[#This Row],[Data Pagamento]])</f>
        <v>1900</v>
      </c>
      <c r="M643" s="154"/>
      <c r="N6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>
      <c r="A644" s="154"/>
      <c r="B644" s="157"/>
      <c r="C644" s="162"/>
      <c r="D644" s="157"/>
      <c r="E644" s="157"/>
      <c r="F644" s="157"/>
      <c r="G644" s="158"/>
      <c r="H644" s="23">
        <f>MONTH(CtasPagar[[#This Row],[Data Vencimento]])</f>
        <v>1</v>
      </c>
      <c r="I644" s="23">
        <f>YEAR(CtasPagar[[#This Row],[Data Vencimento]])</f>
        <v>1900</v>
      </c>
      <c r="J644" s="154"/>
      <c r="K644" s="23">
        <f>MONTH(CtasPagar[[#This Row],[Data Pagamento]])</f>
        <v>1</v>
      </c>
      <c r="L644" s="23">
        <f>YEAR(CtasPagar[[#This Row],[Data Pagamento]])</f>
        <v>1900</v>
      </c>
      <c r="M644" s="154"/>
      <c r="N6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>
      <c r="A645" s="154"/>
      <c r="B645" s="157"/>
      <c r="C645" s="162"/>
      <c r="D645" s="157"/>
      <c r="E645" s="157"/>
      <c r="F645" s="157"/>
      <c r="G645" s="158"/>
      <c r="H645" s="23">
        <f>MONTH(CtasPagar[[#This Row],[Data Vencimento]])</f>
        <v>1</v>
      </c>
      <c r="I645" s="23">
        <f>YEAR(CtasPagar[[#This Row],[Data Vencimento]])</f>
        <v>1900</v>
      </c>
      <c r="J645" s="154"/>
      <c r="K645" s="23">
        <f>MONTH(CtasPagar[[#This Row],[Data Pagamento]])</f>
        <v>1</v>
      </c>
      <c r="L645" s="23">
        <f>YEAR(CtasPagar[[#This Row],[Data Pagamento]])</f>
        <v>1900</v>
      </c>
      <c r="M645" s="154"/>
      <c r="N6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>
      <c r="A646" s="154"/>
      <c r="B646" s="157"/>
      <c r="C646" s="162"/>
      <c r="D646" s="157"/>
      <c r="E646" s="157"/>
      <c r="F646" s="157"/>
      <c r="G646" s="158"/>
      <c r="H646" s="23">
        <f>MONTH(CtasPagar[[#This Row],[Data Vencimento]])</f>
        <v>1</v>
      </c>
      <c r="I646" s="23">
        <f>YEAR(CtasPagar[[#This Row],[Data Vencimento]])</f>
        <v>1900</v>
      </c>
      <c r="J646" s="154"/>
      <c r="K646" s="23">
        <f>MONTH(CtasPagar[[#This Row],[Data Pagamento]])</f>
        <v>1</v>
      </c>
      <c r="L646" s="23">
        <f>YEAR(CtasPagar[[#This Row],[Data Pagamento]])</f>
        <v>1900</v>
      </c>
      <c r="M646" s="154"/>
      <c r="N6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>
      <c r="A647" s="154"/>
      <c r="B647" s="157"/>
      <c r="C647" s="162"/>
      <c r="D647" s="157"/>
      <c r="E647" s="157"/>
      <c r="F647" s="157"/>
      <c r="G647" s="158"/>
      <c r="H647" s="23">
        <f>MONTH(CtasPagar[[#This Row],[Data Vencimento]])</f>
        <v>1</v>
      </c>
      <c r="I647" s="23">
        <f>YEAR(CtasPagar[[#This Row],[Data Vencimento]])</f>
        <v>1900</v>
      </c>
      <c r="J647" s="154"/>
      <c r="K647" s="23">
        <f>MONTH(CtasPagar[[#This Row],[Data Pagamento]])</f>
        <v>1</v>
      </c>
      <c r="L647" s="23">
        <f>YEAR(CtasPagar[[#This Row],[Data Pagamento]])</f>
        <v>1900</v>
      </c>
      <c r="M647" s="154"/>
      <c r="N6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>
      <c r="A648" s="154"/>
      <c r="B648" s="157"/>
      <c r="C648" s="162"/>
      <c r="D648" s="157"/>
      <c r="E648" s="157"/>
      <c r="F648" s="157"/>
      <c r="G648" s="158"/>
      <c r="H648" s="23">
        <f>MONTH(CtasPagar[[#This Row],[Data Vencimento]])</f>
        <v>1</v>
      </c>
      <c r="I648" s="23">
        <f>YEAR(CtasPagar[[#This Row],[Data Vencimento]])</f>
        <v>1900</v>
      </c>
      <c r="J648" s="154"/>
      <c r="K648" s="23">
        <f>MONTH(CtasPagar[[#This Row],[Data Pagamento]])</f>
        <v>1</v>
      </c>
      <c r="L648" s="23">
        <f>YEAR(CtasPagar[[#This Row],[Data Pagamento]])</f>
        <v>1900</v>
      </c>
      <c r="M648" s="154"/>
      <c r="N6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>
      <c r="A649" s="154"/>
      <c r="B649" s="157"/>
      <c r="C649" s="162"/>
      <c r="D649" s="157"/>
      <c r="E649" s="157"/>
      <c r="F649" s="157"/>
      <c r="G649" s="158"/>
      <c r="H649" s="23">
        <f>MONTH(CtasPagar[[#This Row],[Data Vencimento]])</f>
        <v>1</v>
      </c>
      <c r="I649" s="23">
        <f>YEAR(CtasPagar[[#This Row],[Data Vencimento]])</f>
        <v>1900</v>
      </c>
      <c r="J649" s="154"/>
      <c r="K649" s="23">
        <f>MONTH(CtasPagar[[#This Row],[Data Pagamento]])</f>
        <v>1</v>
      </c>
      <c r="L649" s="23">
        <f>YEAR(CtasPagar[[#This Row],[Data Pagamento]])</f>
        <v>1900</v>
      </c>
      <c r="M649" s="154"/>
      <c r="N6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>
      <c r="A650" s="154"/>
      <c r="B650" s="157"/>
      <c r="C650" s="162"/>
      <c r="D650" s="157"/>
      <c r="E650" s="157"/>
      <c r="F650" s="157"/>
      <c r="G650" s="158"/>
      <c r="H650" s="23">
        <f>MONTH(CtasPagar[[#This Row],[Data Vencimento]])</f>
        <v>1</v>
      </c>
      <c r="I650" s="23">
        <f>YEAR(CtasPagar[[#This Row],[Data Vencimento]])</f>
        <v>1900</v>
      </c>
      <c r="J650" s="154"/>
      <c r="K650" s="23">
        <f>MONTH(CtasPagar[[#This Row],[Data Pagamento]])</f>
        <v>1</v>
      </c>
      <c r="L650" s="23">
        <f>YEAR(CtasPagar[[#This Row],[Data Pagamento]])</f>
        <v>1900</v>
      </c>
      <c r="M650" s="154"/>
      <c r="N6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>
      <c r="A651" s="154"/>
      <c r="B651" s="157"/>
      <c r="C651" s="162"/>
      <c r="D651" s="157"/>
      <c r="E651" s="157"/>
      <c r="F651" s="157"/>
      <c r="G651" s="158"/>
      <c r="H651" s="23">
        <f>MONTH(CtasPagar[[#This Row],[Data Vencimento]])</f>
        <v>1</v>
      </c>
      <c r="I651" s="23">
        <f>YEAR(CtasPagar[[#This Row],[Data Vencimento]])</f>
        <v>1900</v>
      </c>
      <c r="J651" s="154"/>
      <c r="K651" s="23">
        <f>MONTH(CtasPagar[[#This Row],[Data Pagamento]])</f>
        <v>1</v>
      </c>
      <c r="L651" s="23">
        <f>YEAR(CtasPagar[[#This Row],[Data Pagamento]])</f>
        <v>1900</v>
      </c>
      <c r="M651" s="154"/>
      <c r="N6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>
      <c r="A652" s="154"/>
      <c r="B652" s="157"/>
      <c r="C652" s="162"/>
      <c r="D652" s="157"/>
      <c r="E652" s="157"/>
      <c r="F652" s="157"/>
      <c r="G652" s="158"/>
      <c r="H652" s="23">
        <f>MONTH(CtasPagar[[#This Row],[Data Vencimento]])</f>
        <v>1</v>
      </c>
      <c r="I652" s="23">
        <f>YEAR(CtasPagar[[#This Row],[Data Vencimento]])</f>
        <v>1900</v>
      </c>
      <c r="J652" s="154"/>
      <c r="K652" s="23">
        <f>MONTH(CtasPagar[[#This Row],[Data Pagamento]])</f>
        <v>1</v>
      </c>
      <c r="L652" s="23">
        <f>YEAR(CtasPagar[[#This Row],[Data Pagamento]])</f>
        <v>1900</v>
      </c>
      <c r="M652" s="154"/>
      <c r="N6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>
      <c r="A653" s="154"/>
      <c r="B653" s="157"/>
      <c r="C653" s="162"/>
      <c r="D653" s="157"/>
      <c r="E653" s="157"/>
      <c r="F653" s="157"/>
      <c r="G653" s="158"/>
      <c r="H653" s="23">
        <f>MONTH(CtasPagar[[#This Row],[Data Vencimento]])</f>
        <v>1</v>
      </c>
      <c r="I653" s="23">
        <f>YEAR(CtasPagar[[#This Row],[Data Vencimento]])</f>
        <v>1900</v>
      </c>
      <c r="J653" s="154"/>
      <c r="K653" s="23">
        <f>MONTH(CtasPagar[[#This Row],[Data Pagamento]])</f>
        <v>1</v>
      </c>
      <c r="L653" s="23">
        <f>YEAR(CtasPagar[[#This Row],[Data Pagamento]])</f>
        <v>1900</v>
      </c>
      <c r="M653" s="154"/>
      <c r="N6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>
      <c r="A654" s="154"/>
      <c r="B654" s="157"/>
      <c r="C654" s="162"/>
      <c r="D654" s="157"/>
      <c r="E654" s="157"/>
      <c r="F654" s="157"/>
      <c r="G654" s="158"/>
      <c r="H654" s="23">
        <f>MONTH(CtasPagar[[#This Row],[Data Vencimento]])</f>
        <v>1</v>
      </c>
      <c r="I654" s="23">
        <f>YEAR(CtasPagar[[#This Row],[Data Vencimento]])</f>
        <v>1900</v>
      </c>
      <c r="J654" s="154"/>
      <c r="K654" s="23">
        <f>MONTH(CtasPagar[[#This Row],[Data Pagamento]])</f>
        <v>1</v>
      </c>
      <c r="L654" s="23">
        <f>YEAR(CtasPagar[[#This Row],[Data Pagamento]])</f>
        <v>1900</v>
      </c>
      <c r="M654" s="154"/>
      <c r="N6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>
      <c r="A655" s="154"/>
      <c r="B655" s="157"/>
      <c r="C655" s="162"/>
      <c r="D655" s="157"/>
      <c r="E655" s="157"/>
      <c r="F655" s="157"/>
      <c r="G655" s="158"/>
      <c r="H655" s="23">
        <f>MONTH(CtasPagar[[#This Row],[Data Vencimento]])</f>
        <v>1</v>
      </c>
      <c r="I655" s="23">
        <f>YEAR(CtasPagar[[#This Row],[Data Vencimento]])</f>
        <v>1900</v>
      </c>
      <c r="J655" s="154"/>
      <c r="K655" s="23">
        <f>MONTH(CtasPagar[[#This Row],[Data Pagamento]])</f>
        <v>1</v>
      </c>
      <c r="L655" s="23">
        <f>YEAR(CtasPagar[[#This Row],[Data Pagamento]])</f>
        <v>1900</v>
      </c>
      <c r="M655" s="154"/>
      <c r="N6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>
      <c r="A656" s="154"/>
      <c r="B656" s="157"/>
      <c r="C656" s="162"/>
      <c r="D656" s="157"/>
      <c r="E656" s="157"/>
      <c r="F656" s="157"/>
      <c r="G656" s="158"/>
      <c r="H656" s="23">
        <f>MONTH(CtasPagar[[#This Row],[Data Vencimento]])</f>
        <v>1</v>
      </c>
      <c r="I656" s="23">
        <f>YEAR(CtasPagar[[#This Row],[Data Vencimento]])</f>
        <v>1900</v>
      </c>
      <c r="J656" s="154"/>
      <c r="K656" s="23">
        <f>MONTH(CtasPagar[[#This Row],[Data Pagamento]])</f>
        <v>1</v>
      </c>
      <c r="L656" s="23">
        <f>YEAR(CtasPagar[[#This Row],[Data Pagamento]])</f>
        <v>1900</v>
      </c>
      <c r="M656" s="154"/>
      <c r="N6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>
      <c r="A657" s="154"/>
      <c r="B657" s="157"/>
      <c r="C657" s="162"/>
      <c r="D657" s="157"/>
      <c r="E657" s="157"/>
      <c r="F657" s="157"/>
      <c r="G657" s="158"/>
      <c r="H657" s="23">
        <f>MONTH(CtasPagar[[#This Row],[Data Vencimento]])</f>
        <v>1</v>
      </c>
      <c r="I657" s="23">
        <f>YEAR(CtasPagar[[#This Row],[Data Vencimento]])</f>
        <v>1900</v>
      </c>
      <c r="J657" s="154"/>
      <c r="K657" s="23">
        <f>MONTH(CtasPagar[[#This Row],[Data Pagamento]])</f>
        <v>1</v>
      </c>
      <c r="L657" s="23">
        <f>YEAR(CtasPagar[[#This Row],[Data Pagamento]])</f>
        <v>1900</v>
      </c>
      <c r="M657" s="154"/>
      <c r="N6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>
      <c r="A658" s="154"/>
      <c r="B658" s="157"/>
      <c r="C658" s="162"/>
      <c r="D658" s="157"/>
      <c r="E658" s="157"/>
      <c r="F658" s="157"/>
      <c r="G658" s="158"/>
      <c r="H658" s="23">
        <f>MONTH(CtasPagar[[#This Row],[Data Vencimento]])</f>
        <v>1</v>
      </c>
      <c r="I658" s="23">
        <f>YEAR(CtasPagar[[#This Row],[Data Vencimento]])</f>
        <v>1900</v>
      </c>
      <c r="J658" s="154"/>
      <c r="K658" s="23">
        <f>MONTH(CtasPagar[[#This Row],[Data Pagamento]])</f>
        <v>1</v>
      </c>
      <c r="L658" s="23">
        <f>YEAR(CtasPagar[[#This Row],[Data Pagamento]])</f>
        <v>1900</v>
      </c>
      <c r="M658" s="154"/>
      <c r="N6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>
      <c r="A659" s="154"/>
      <c r="B659" s="157"/>
      <c r="C659" s="162"/>
      <c r="D659" s="157"/>
      <c r="E659" s="157"/>
      <c r="F659" s="157"/>
      <c r="G659" s="158"/>
      <c r="H659" s="23">
        <f>MONTH(CtasPagar[[#This Row],[Data Vencimento]])</f>
        <v>1</v>
      </c>
      <c r="I659" s="23">
        <f>YEAR(CtasPagar[[#This Row],[Data Vencimento]])</f>
        <v>1900</v>
      </c>
      <c r="J659" s="154"/>
      <c r="K659" s="23">
        <f>MONTH(CtasPagar[[#This Row],[Data Pagamento]])</f>
        <v>1</v>
      </c>
      <c r="L659" s="23">
        <f>YEAR(CtasPagar[[#This Row],[Data Pagamento]])</f>
        <v>1900</v>
      </c>
      <c r="M659" s="154"/>
      <c r="N6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>
      <c r="A660" s="154"/>
      <c r="B660" s="157"/>
      <c r="C660" s="162"/>
      <c r="D660" s="157"/>
      <c r="E660" s="157"/>
      <c r="F660" s="157"/>
      <c r="G660" s="158"/>
      <c r="H660" s="23">
        <f>MONTH(CtasPagar[[#This Row],[Data Vencimento]])</f>
        <v>1</v>
      </c>
      <c r="I660" s="23">
        <f>YEAR(CtasPagar[[#This Row],[Data Vencimento]])</f>
        <v>1900</v>
      </c>
      <c r="J660" s="154"/>
      <c r="K660" s="23">
        <f>MONTH(CtasPagar[[#This Row],[Data Pagamento]])</f>
        <v>1</v>
      </c>
      <c r="L660" s="23">
        <f>YEAR(CtasPagar[[#This Row],[Data Pagamento]])</f>
        <v>1900</v>
      </c>
      <c r="M660" s="154"/>
      <c r="N6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>
      <c r="A661" s="154"/>
      <c r="B661" s="157"/>
      <c r="C661" s="162"/>
      <c r="D661" s="157"/>
      <c r="E661" s="157"/>
      <c r="F661" s="157"/>
      <c r="G661" s="158"/>
      <c r="H661" s="23">
        <f>MONTH(CtasPagar[[#This Row],[Data Vencimento]])</f>
        <v>1</v>
      </c>
      <c r="I661" s="23">
        <f>YEAR(CtasPagar[[#This Row],[Data Vencimento]])</f>
        <v>1900</v>
      </c>
      <c r="J661" s="154"/>
      <c r="K661" s="23">
        <f>MONTH(CtasPagar[[#This Row],[Data Pagamento]])</f>
        <v>1</v>
      </c>
      <c r="L661" s="23">
        <f>YEAR(CtasPagar[[#This Row],[Data Pagamento]])</f>
        <v>1900</v>
      </c>
      <c r="M661" s="154"/>
      <c r="N6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>
      <c r="A662" s="154"/>
      <c r="B662" s="157"/>
      <c r="C662" s="162"/>
      <c r="D662" s="157"/>
      <c r="E662" s="157"/>
      <c r="F662" s="157"/>
      <c r="G662" s="158"/>
      <c r="H662" s="23">
        <f>MONTH(CtasPagar[[#This Row],[Data Vencimento]])</f>
        <v>1</v>
      </c>
      <c r="I662" s="23">
        <f>YEAR(CtasPagar[[#This Row],[Data Vencimento]])</f>
        <v>1900</v>
      </c>
      <c r="J662" s="154"/>
      <c r="K662" s="23">
        <f>MONTH(CtasPagar[[#This Row],[Data Pagamento]])</f>
        <v>1</v>
      </c>
      <c r="L662" s="23">
        <f>YEAR(CtasPagar[[#This Row],[Data Pagamento]])</f>
        <v>1900</v>
      </c>
      <c r="M662" s="154"/>
      <c r="N6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>
      <c r="A663" s="154"/>
      <c r="B663" s="157"/>
      <c r="C663" s="162"/>
      <c r="D663" s="157"/>
      <c r="E663" s="157"/>
      <c r="F663" s="157"/>
      <c r="G663" s="158"/>
      <c r="H663" s="23">
        <f>MONTH(CtasPagar[[#This Row],[Data Vencimento]])</f>
        <v>1</v>
      </c>
      <c r="I663" s="23">
        <f>YEAR(CtasPagar[[#This Row],[Data Vencimento]])</f>
        <v>1900</v>
      </c>
      <c r="J663" s="154"/>
      <c r="K663" s="23">
        <f>MONTH(CtasPagar[[#This Row],[Data Pagamento]])</f>
        <v>1</v>
      </c>
      <c r="L663" s="23">
        <f>YEAR(CtasPagar[[#This Row],[Data Pagamento]])</f>
        <v>1900</v>
      </c>
      <c r="M663" s="154"/>
      <c r="N6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>
      <c r="A664" s="154"/>
      <c r="B664" s="157"/>
      <c r="C664" s="162"/>
      <c r="D664" s="157"/>
      <c r="E664" s="157"/>
      <c r="F664" s="157"/>
      <c r="G664" s="158"/>
      <c r="H664" s="23">
        <f>MONTH(CtasPagar[[#This Row],[Data Vencimento]])</f>
        <v>1</v>
      </c>
      <c r="I664" s="23">
        <f>YEAR(CtasPagar[[#This Row],[Data Vencimento]])</f>
        <v>1900</v>
      </c>
      <c r="J664" s="154"/>
      <c r="K664" s="23">
        <f>MONTH(CtasPagar[[#This Row],[Data Pagamento]])</f>
        <v>1</v>
      </c>
      <c r="L664" s="23">
        <f>YEAR(CtasPagar[[#This Row],[Data Pagamento]])</f>
        <v>1900</v>
      </c>
      <c r="M664" s="154"/>
      <c r="N6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>
      <c r="A665" s="154"/>
      <c r="B665" s="157"/>
      <c r="C665" s="162"/>
      <c r="D665" s="157"/>
      <c r="E665" s="157"/>
      <c r="F665" s="157"/>
      <c r="G665" s="158"/>
      <c r="H665" s="23">
        <f>MONTH(CtasPagar[[#This Row],[Data Vencimento]])</f>
        <v>1</v>
      </c>
      <c r="I665" s="23">
        <f>YEAR(CtasPagar[[#This Row],[Data Vencimento]])</f>
        <v>1900</v>
      </c>
      <c r="J665" s="154"/>
      <c r="K665" s="23">
        <f>MONTH(CtasPagar[[#This Row],[Data Pagamento]])</f>
        <v>1</v>
      </c>
      <c r="L665" s="23">
        <f>YEAR(CtasPagar[[#This Row],[Data Pagamento]])</f>
        <v>1900</v>
      </c>
      <c r="M665" s="154"/>
      <c r="N6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>
      <c r="A666" s="154"/>
      <c r="B666" s="157"/>
      <c r="C666" s="162"/>
      <c r="D666" s="157"/>
      <c r="E666" s="157"/>
      <c r="F666" s="157"/>
      <c r="G666" s="158"/>
      <c r="H666" s="23">
        <f>MONTH(CtasPagar[[#This Row],[Data Vencimento]])</f>
        <v>1</v>
      </c>
      <c r="I666" s="23">
        <f>YEAR(CtasPagar[[#This Row],[Data Vencimento]])</f>
        <v>1900</v>
      </c>
      <c r="J666" s="154"/>
      <c r="K666" s="23">
        <f>MONTH(CtasPagar[[#This Row],[Data Pagamento]])</f>
        <v>1</v>
      </c>
      <c r="L666" s="23">
        <f>YEAR(CtasPagar[[#This Row],[Data Pagamento]])</f>
        <v>1900</v>
      </c>
      <c r="M666" s="154"/>
      <c r="N6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>
      <c r="A667" s="154"/>
      <c r="B667" s="157"/>
      <c r="C667" s="162"/>
      <c r="D667" s="157"/>
      <c r="E667" s="157"/>
      <c r="F667" s="157"/>
      <c r="G667" s="158"/>
      <c r="H667" s="23">
        <f>MONTH(CtasPagar[[#This Row],[Data Vencimento]])</f>
        <v>1</v>
      </c>
      <c r="I667" s="23">
        <f>YEAR(CtasPagar[[#This Row],[Data Vencimento]])</f>
        <v>1900</v>
      </c>
      <c r="J667" s="154"/>
      <c r="K667" s="23">
        <f>MONTH(CtasPagar[[#This Row],[Data Pagamento]])</f>
        <v>1</v>
      </c>
      <c r="L667" s="23">
        <f>YEAR(CtasPagar[[#This Row],[Data Pagamento]])</f>
        <v>1900</v>
      </c>
      <c r="M667" s="154"/>
      <c r="N6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>
      <c r="A668" s="154"/>
      <c r="B668" s="157"/>
      <c r="C668" s="162"/>
      <c r="D668" s="157"/>
      <c r="E668" s="157"/>
      <c r="F668" s="157"/>
      <c r="G668" s="158"/>
      <c r="H668" s="23">
        <f>MONTH(CtasPagar[[#This Row],[Data Vencimento]])</f>
        <v>1</v>
      </c>
      <c r="I668" s="23">
        <f>YEAR(CtasPagar[[#This Row],[Data Vencimento]])</f>
        <v>1900</v>
      </c>
      <c r="J668" s="154"/>
      <c r="K668" s="23">
        <f>MONTH(CtasPagar[[#This Row],[Data Pagamento]])</f>
        <v>1</v>
      </c>
      <c r="L668" s="23">
        <f>YEAR(CtasPagar[[#This Row],[Data Pagamento]])</f>
        <v>1900</v>
      </c>
      <c r="M668" s="154"/>
      <c r="N6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>
      <c r="A669" s="154"/>
      <c r="B669" s="157"/>
      <c r="C669" s="162"/>
      <c r="D669" s="157"/>
      <c r="E669" s="157"/>
      <c r="F669" s="157"/>
      <c r="G669" s="158"/>
      <c r="H669" s="23">
        <f>MONTH(CtasPagar[[#This Row],[Data Vencimento]])</f>
        <v>1</v>
      </c>
      <c r="I669" s="23">
        <f>YEAR(CtasPagar[[#This Row],[Data Vencimento]])</f>
        <v>1900</v>
      </c>
      <c r="J669" s="154"/>
      <c r="K669" s="23">
        <f>MONTH(CtasPagar[[#This Row],[Data Pagamento]])</f>
        <v>1</v>
      </c>
      <c r="L669" s="23">
        <f>YEAR(CtasPagar[[#This Row],[Data Pagamento]])</f>
        <v>1900</v>
      </c>
      <c r="M669" s="154"/>
      <c r="N6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>
      <c r="A670" s="154"/>
      <c r="B670" s="157"/>
      <c r="C670" s="162"/>
      <c r="D670" s="157"/>
      <c r="E670" s="157"/>
      <c r="F670" s="157"/>
      <c r="G670" s="158"/>
      <c r="H670" s="23">
        <f>MONTH(CtasPagar[[#This Row],[Data Vencimento]])</f>
        <v>1</v>
      </c>
      <c r="I670" s="23">
        <f>YEAR(CtasPagar[[#This Row],[Data Vencimento]])</f>
        <v>1900</v>
      </c>
      <c r="J670" s="154"/>
      <c r="K670" s="23">
        <f>MONTH(CtasPagar[[#This Row],[Data Pagamento]])</f>
        <v>1</v>
      </c>
      <c r="L670" s="23">
        <f>YEAR(CtasPagar[[#This Row],[Data Pagamento]])</f>
        <v>1900</v>
      </c>
      <c r="M670" s="154"/>
      <c r="N6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>
      <c r="A671" s="154"/>
      <c r="B671" s="157"/>
      <c r="C671" s="162"/>
      <c r="D671" s="157"/>
      <c r="E671" s="157"/>
      <c r="F671" s="157"/>
      <c r="G671" s="158"/>
      <c r="H671" s="23">
        <f>MONTH(CtasPagar[[#This Row],[Data Vencimento]])</f>
        <v>1</v>
      </c>
      <c r="I671" s="23">
        <f>YEAR(CtasPagar[[#This Row],[Data Vencimento]])</f>
        <v>1900</v>
      </c>
      <c r="J671" s="154"/>
      <c r="K671" s="23">
        <f>MONTH(CtasPagar[[#This Row],[Data Pagamento]])</f>
        <v>1</v>
      </c>
      <c r="L671" s="23">
        <f>YEAR(CtasPagar[[#This Row],[Data Pagamento]])</f>
        <v>1900</v>
      </c>
      <c r="M671" s="154"/>
      <c r="N6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>
      <c r="A672" s="154"/>
      <c r="B672" s="157"/>
      <c r="C672" s="162"/>
      <c r="D672" s="157"/>
      <c r="E672" s="157"/>
      <c r="F672" s="157"/>
      <c r="G672" s="158"/>
      <c r="H672" s="23">
        <f>MONTH(CtasPagar[[#This Row],[Data Vencimento]])</f>
        <v>1</v>
      </c>
      <c r="I672" s="23">
        <f>YEAR(CtasPagar[[#This Row],[Data Vencimento]])</f>
        <v>1900</v>
      </c>
      <c r="J672" s="154"/>
      <c r="K672" s="23">
        <f>MONTH(CtasPagar[[#This Row],[Data Pagamento]])</f>
        <v>1</v>
      </c>
      <c r="L672" s="23">
        <f>YEAR(CtasPagar[[#This Row],[Data Pagamento]])</f>
        <v>1900</v>
      </c>
      <c r="M672" s="154"/>
      <c r="N6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>
      <c r="A673" s="154"/>
      <c r="B673" s="157"/>
      <c r="C673" s="162"/>
      <c r="D673" s="157"/>
      <c r="E673" s="157"/>
      <c r="F673" s="157"/>
      <c r="G673" s="158"/>
      <c r="H673" s="23">
        <f>MONTH(CtasPagar[[#This Row],[Data Vencimento]])</f>
        <v>1</v>
      </c>
      <c r="I673" s="23">
        <f>YEAR(CtasPagar[[#This Row],[Data Vencimento]])</f>
        <v>1900</v>
      </c>
      <c r="J673" s="154"/>
      <c r="K673" s="23">
        <f>MONTH(CtasPagar[[#This Row],[Data Pagamento]])</f>
        <v>1</v>
      </c>
      <c r="L673" s="23">
        <f>YEAR(CtasPagar[[#This Row],[Data Pagamento]])</f>
        <v>1900</v>
      </c>
      <c r="M673" s="154"/>
      <c r="N6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>
      <c r="A674" s="154"/>
      <c r="B674" s="157"/>
      <c r="C674" s="162"/>
      <c r="D674" s="157"/>
      <c r="E674" s="157"/>
      <c r="F674" s="157"/>
      <c r="G674" s="158"/>
      <c r="H674" s="23">
        <f>MONTH(CtasPagar[[#This Row],[Data Vencimento]])</f>
        <v>1</v>
      </c>
      <c r="I674" s="23">
        <f>YEAR(CtasPagar[[#This Row],[Data Vencimento]])</f>
        <v>1900</v>
      </c>
      <c r="J674" s="154"/>
      <c r="K674" s="23">
        <f>MONTH(CtasPagar[[#This Row],[Data Pagamento]])</f>
        <v>1</v>
      </c>
      <c r="L674" s="23">
        <f>YEAR(CtasPagar[[#This Row],[Data Pagamento]])</f>
        <v>1900</v>
      </c>
      <c r="M674" s="154"/>
      <c r="N6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>
      <c r="A675" s="154"/>
      <c r="B675" s="157"/>
      <c r="C675" s="162"/>
      <c r="D675" s="157"/>
      <c r="E675" s="157"/>
      <c r="F675" s="157"/>
      <c r="G675" s="158"/>
      <c r="H675" s="23">
        <f>MONTH(CtasPagar[[#This Row],[Data Vencimento]])</f>
        <v>1</v>
      </c>
      <c r="I675" s="23">
        <f>YEAR(CtasPagar[[#This Row],[Data Vencimento]])</f>
        <v>1900</v>
      </c>
      <c r="J675" s="154"/>
      <c r="K675" s="23">
        <f>MONTH(CtasPagar[[#This Row],[Data Pagamento]])</f>
        <v>1</v>
      </c>
      <c r="L675" s="23">
        <f>YEAR(CtasPagar[[#This Row],[Data Pagamento]])</f>
        <v>1900</v>
      </c>
      <c r="M675" s="154"/>
      <c r="N6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>
      <c r="A676" s="154"/>
      <c r="B676" s="157"/>
      <c r="C676" s="162"/>
      <c r="D676" s="157"/>
      <c r="E676" s="157"/>
      <c r="F676" s="157"/>
      <c r="G676" s="158"/>
      <c r="H676" s="23">
        <f>MONTH(CtasPagar[[#This Row],[Data Vencimento]])</f>
        <v>1</v>
      </c>
      <c r="I676" s="23">
        <f>YEAR(CtasPagar[[#This Row],[Data Vencimento]])</f>
        <v>1900</v>
      </c>
      <c r="J676" s="154"/>
      <c r="K676" s="23">
        <f>MONTH(CtasPagar[[#This Row],[Data Pagamento]])</f>
        <v>1</v>
      </c>
      <c r="L676" s="23">
        <f>YEAR(CtasPagar[[#This Row],[Data Pagamento]])</f>
        <v>1900</v>
      </c>
      <c r="M676" s="154"/>
      <c r="N6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>
      <c r="A677" s="154"/>
      <c r="B677" s="157"/>
      <c r="C677" s="162"/>
      <c r="D677" s="157"/>
      <c r="E677" s="157"/>
      <c r="F677" s="157"/>
      <c r="G677" s="158"/>
      <c r="H677" s="23">
        <f>MONTH(CtasPagar[[#This Row],[Data Vencimento]])</f>
        <v>1</v>
      </c>
      <c r="I677" s="23">
        <f>YEAR(CtasPagar[[#This Row],[Data Vencimento]])</f>
        <v>1900</v>
      </c>
      <c r="J677" s="154"/>
      <c r="K677" s="23">
        <f>MONTH(CtasPagar[[#This Row],[Data Pagamento]])</f>
        <v>1</v>
      </c>
      <c r="L677" s="23">
        <f>YEAR(CtasPagar[[#This Row],[Data Pagamento]])</f>
        <v>1900</v>
      </c>
      <c r="M677" s="154"/>
      <c r="N6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>
      <c r="A678" s="154"/>
      <c r="B678" s="157"/>
      <c r="C678" s="162"/>
      <c r="D678" s="157"/>
      <c r="E678" s="157"/>
      <c r="F678" s="157"/>
      <c r="G678" s="158"/>
      <c r="H678" s="23">
        <f>MONTH(CtasPagar[[#This Row],[Data Vencimento]])</f>
        <v>1</v>
      </c>
      <c r="I678" s="23">
        <f>YEAR(CtasPagar[[#This Row],[Data Vencimento]])</f>
        <v>1900</v>
      </c>
      <c r="J678" s="154"/>
      <c r="K678" s="23">
        <f>MONTH(CtasPagar[[#This Row],[Data Pagamento]])</f>
        <v>1</v>
      </c>
      <c r="L678" s="23">
        <f>YEAR(CtasPagar[[#This Row],[Data Pagamento]])</f>
        <v>1900</v>
      </c>
      <c r="M678" s="154"/>
      <c r="N6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>
      <c r="A679" s="154"/>
      <c r="B679" s="157"/>
      <c r="C679" s="162"/>
      <c r="D679" s="157"/>
      <c r="E679" s="157"/>
      <c r="F679" s="157"/>
      <c r="G679" s="158"/>
      <c r="H679" s="23">
        <f>MONTH(CtasPagar[[#This Row],[Data Vencimento]])</f>
        <v>1</v>
      </c>
      <c r="I679" s="23">
        <f>YEAR(CtasPagar[[#This Row],[Data Vencimento]])</f>
        <v>1900</v>
      </c>
      <c r="J679" s="154"/>
      <c r="K679" s="23">
        <f>MONTH(CtasPagar[[#This Row],[Data Pagamento]])</f>
        <v>1</v>
      </c>
      <c r="L679" s="23">
        <f>YEAR(CtasPagar[[#This Row],[Data Pagamento]])</f>
        <v>1900</v>
      </c>
      <c r="M679" s="154"/>
      <c r="N6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>
      <c r="A680" s="154"/>
      <c r="B680" s="157"/>
      <c r="C680" s="162"/>
      <c r="D680" s="157"/>
      <c r="E680" s="157"/>
      <c r="F680" s="157"/>
      <c r="G680" s="158"/>
      <c r="H680" s="23">
        <f>MONTH(CtasPagar[[#This Row],[Data Vencimento]])</f>
        <v>1</v>
      </c>
      <c r="I680" s="23">
        <f>YEAR(CtasPagar[[#This Row],[Data Vencimento]])</f>
        <v>1900</v>
      </c>
      <c r="J680" s="154"/>
      <c r="K680" s="23">
        <f>MONTH(CtasPagar[[#This Row],[Data Pagamento]])</f>
        <v>1</v>
      </c>
      <c r="L680" s="23">
        <f>YEAR(CtasPagar[[#This Row],[Data Pagamento]])</f>
        <v>1900</v>
      </c>
      <c r="M680" s="154"/>
      <c r="N6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>
      <c r="A681" s="154"/>
      <c r="B681" s="157"/>
      <c r="C681" s="162"/>
      <c r="D681" s="157"/>
      <c r="E681" s="157"/>
      <c r="F681" s="157"/>
      <c r="G681" s="158"/>
      <c r="H681" s="23">
        <f>MONTH(CtasPagar[[#This Row],[Data Vencimento]])</f>
        <v>1</v>
      </c>
      <c r="I681" s="23">
        <f>YEAR(CtasPagar[[#This Row],[Data Vencimento]])</f>
        <v>1900</v>
      </c>
      <c r="J681" s="154"/>
      <c r="K681" s="23">
        <f>MONTH(CtasPagar[[#This Row],[Data Pagamento]])</f>
        <v>1</v>
      </c>
      <c r="L681" s="23">
        <f>YEAR(CtasPagar[[#This Row],[Data Pagamento]])</f>
        <v>1900</v>
      </c>
      <c r="M681" s="154"/>
      <c r="N6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>
      <c r="A682" s="154"/>
      <c r="B682" s="157"/>
      <c r="C682" s="162"/>
      <c r="D682" s="157"/>
      <c r="E682" s="157"/>
      <c r="F682" s="157"/>
      <c r="G682" s="158"/>
      <c r="H682" s="23">
        <f>MONTH(CtasPagar[[#This Row],[Data Vencimento]])</f>
        <v>1</v>
      </c>
      <c r="I682" s="23">
        <f>YEAR(CtasPagar[[#This Row],[Data Vencimento]])</f>
        <v>1900</v>
      </c>
      <c r="J682" s="154"/>
      <c r="K682" s="23">
        <f>MONTH(CtasPagar[[#This Row],[Data Pagamento]])</f>
        <v>1</v>
      </c>
      <c r="L682" s="23">
        <f>YEAR(CtasPagar[[#This Row],[Data Pagamento]])</f>
        <v>1900</v>
      </c>
      <c r="M682" s="154"/>
      <c r="N6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>
      <c r="A683" s="154"/>
      <c r="B683" s="157"/>
      <c r="C683" s="162"/>
      <c r="D683" s="157"/>
      <c r="E683" s="157"/>
      <c r="F683" s="157"/>
      <c r="G683" s="158"/>
      <c r="H683" s="23">
        <f>MONTH(CtasPagar[[#This Row],[Data Vencimento]])</f>
        <v>1</v>
      </c>
      <c r="I683" s="23">
        <f>YEAR(CtasPagar[[#This Row],[Data Vencimento]])</f>
        <v>1900</v>
      </c>
      <c r="J683" s="154"/>
      <c r="K683" s="23">
        <f>MONTH(CtasPagar[[#This Row],[Data Pagamento]])</f>
        <v>1</v>
      </c>
      <c r="L683" s="23">
        <f>YEAR(CtasPagar[[#This Row],[Data Pagamento]])</f>
        <v>1900</v>
      </c>
      <c r="M683" s="154"/>
      <c r="N6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>
      <c r="A684" s="154"/>
      <c r="B684" s="157"/>
      <c r="C684" s="162"/>
      <c r="D684" s="157"/>
      <c r="E684" s="157"/>
      <c r="F684" s="157"/>
      <c r="G684" s="158"/>
      <c r="H684" s="23">
        <f>MONTH(CtasPagar[[#This Row],[Data Vencimento]])</f>
        <v>1</v>
      </c>
      <c r="I684" s="23">
        <f>YEAR(CtasPagar[[#This Row],[Data Vencimento]])</f>
        <v>1900</v>
      </c>
      <c r="J684" s="154"/>
      <c r="K684" s="23">
        <f>MONTH(CtasPagar[[#This Row],[Data Pagamento]])</f>
        <v>1</v>
      </c>
      <c r="L684" s="23">
        <f>YEAR(CtasPagar[[#This Row],[Data Pagamento]])</f>
        <v>1900</v>
      </c>
      <c r="M684" s="154"/>
      <c r="N6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>
      <c r="A685" s="154"/>
      <c r="B685" s="157"/>
      <c r="C685" s="162"/>
      <c r="D685" s="157"/>
      <c r="E685" s="157"/>
      <c r="F685" s="157"/>
      <c r="G685" s="158"/>
      <c r="H685" s="23">
        <f>MONTH(CtasPagar[[#This Row],[Data Vencimento]])</f>
        <v>1</v>
      </c>
      <c r="I685" s="23">
        <f>YEAR(CtasPagar[[#This Row],[Data Vencimento]])</f>
        <v>1900</v>
      </c>
      <c r="J685" s="154"/>
      <c r="K685" s="23">
        <f>MONTH(CtasPagar[[#This Row],[Data Pagamento]])</f>
        <v>1</v>
      </c>
      <c r="L685" s="23">
        <f>YEAR(CtasPagar[[#This Row],[Data Pagamento]])</f>
        <v>1900</v>
      </c>
      <c r="M685" s="154"/>
      <c r="N6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>
      <c r="A686" s="154"/>
      <c r="B686" s="157"/>
      <c r="C686" s="162"/>
      <c r="D686" s="157"/>
      <c r="E686" s="157"/>
      <c r="F686" s="157"/>
      <c r="G686" s="158"/>
      <c r="H686" s="23">
        <f>MONTH(CtasPagar[[#This Row],[Data Vencimento]])</f>
        <v>1</v>
      </c>
      <c r="I686" s="23">
        <f>YEAR(CtasPagar[[#This Row],[Data Vencimento]])</f>
        <v>1900</v>
      </c>
      <c r="J686" s="154"/>
      <c r="K686" s="23">
        <f>MONTH(CtasPagar[[#This Row],[Data Pagamento]])</f>
        <v>1</v>
      </c>
      <c r="L686" s="23">
        <f>YEAR(CtasPagar[[#This Row],[Data Pagamento]])</f>
        <v>1900</v>
      </c>
      <c r="M686" s="154"/>
      <c r="N6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>
      <c r="A687" s="154"/>
      <c r="B687" s="157"/>
      <c r="C687" s="162"/>
      <c r="D687" s="157"/>
      <c r="E687" s="157"/>
      <c r="F687" s="157"/>
      <c r="G687" s="158"/>
      <c r="H687" s="23">
        <f>MONTH(CtasPagar[[#This Row],[Data Vencimento]])</f>
        <v>1</v>
      </c>
      <c r="I687" s="23">
        <f>YEAR(CtasPagar[[#This Row],[Data Vencimento]])</f>
        <v>1900</v>
      </c>
      <c r="J687" s="154"/>
      <c r="K687" s="23">
        <f>MONTH(CtasPagar[[#This Row],[Data Pagamento]])</f>
        <v>1</v>
      </c>
      <c r="L687" s="23">
        <f>YEAR(CtasPagar[[#This Row],[Data Pagamento]])</f>
        <v>1900</v>
      </c>
      <c r="M687" s="154"/>
      <c r="N6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>
      <c r="A688" s="154"/>
      <c r="B688" s="157"/>
      <c r="C688" s="162"/>
      <c r="D688" s="157"/>
      <c r="E688" s="157"/>
      <c r="F688" s="157"/>
      <c r="G688" s="158"/>
      <c r="H688" s="23">
        <f>MONTH(CtasPagar[[#This Row],[Data Vencimento]])</f>
        <v>1</v>
      </c>
      <c r="I688" s="23">
        <f>YEAR(CtasPagar[[#This Row],[Data Vencimento]])</f>
        <v>1900</v>
      </c>
      <c r="J688" s="154"/>
      <c r="K688" s="23">
        <f>MONTH(CtasPagar[[#This Row],[Data Pagamento]])</f>
        <v>1</v>
      </c>
      <c r="L688" s="23">
        <f>YEAR(CtasPagar[[#This Row],[Data Pagamento]])</f>
        <v>1900</v>
      </c>
      <c r="M688" s="154"/>
      <c r="N6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>
      <c r="A689" s="154"/>
      <c r="B689" s="157"/>
      <c r="C689" s="162"/>
      <c r="D689" s="157"/>
      <c r="E689" s="157"/>
      <c r="F689" s="157"/>
      <c r="G689" s="158"/>
      <c r="H689" s="23">
        <f>MONTH(CtasPagar[[#This Row],[Data Vencimento]])</f>
        <v>1</v>
      </c>
      <c r="I689" s="23">
        <f>YEAR(CtasPagar[[#This Row],[Data Vencimento]])</f>
        <v>1900</v>
      </c>
      <c r="J689" s="154"/>
      <c r="K689" s="23">
        <f>MONTH(CtasPagar[[#This Row],[Data Pagamento]])</f>
        <v>1</v>
      </c>
      <c r="L689" s="23">
        <f>YEAR(CtasPagar[[#This Row],[Data Pagamento]])</f>
        <v>1900</v>
      </c>
      <c r="M689" s="154"/>
      <c r="N6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>
      <c r="A690" s="154"/>
      <c r="B690" s="157"/>
      <c r="C690" s="162"/>
      <c r="D690" s="157"/>
      <c r="E690" s="157"/>
      <c r="F690" s="157"/>
      <c r="G690" s="158"/>
      <c r="H690" s="23">
        <f>MONTH(CtasPagar[[#This Row],[Data Vencimento]])</f>
        <v>1</v>
      </c>
      <c r="I690" s="23">
        <f>YEAR(CtasPagar[[#This Row],[Data Vencimento]])</f>
        <v>1900</v>
      </c>
      <c r="J690" s="154"/>
      <c r="K690" s="23">
        <f>MONTH(CtasPagar[[#This Row],[Data Pagamento]])</f>
        <v>1</v>
      </c>
      <c r="L690" s="23">
        <f>YEAR(CtasPagar[[#This Row],[Data Pagamento]])</f>
        <v>1900</v>
      </c>
      <c r="M690" s="154"/>
      <c r="N6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>
      <c r="A691" s="154"/>
      <c r="B691" s="157"/>
      <c r="C691" s="162"/>
      <c r="D691" s="157"/>
      <c r="E691" s="157"/>
      <c r="F691" s="157"/>
      <c r="G691" s="158"/>
      <c r="H691" s="23">
        <f>MONTH(CtasPagar[[#This Row],[Data Vencimento]])</f>
        <v>1</v>
      </c>
      <c r="I691" s="23">
        <f>YEAR(CtasPagar[[#This Row],[Data Vencimento]])</f>
        <v>1900</v>
      </c>
      <c r="J691" s="154"/>
      <c r="K691" s="23">
        <f>MONTH(CtasPagar[[#This Row],[Data Pagamento]])</f>
        <v>1</v>
      </c>
      <c r="L691" s="23">
        <f>YEAR(CtasPagar[[#This Row],[Data Pagamento]])</f>
        <v>1900</v>
      </c>
      <c r="M691" s="154"/>
      <c r="N6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>
      <c r="A692" s="154"/>
      <c r="B692" s="157"/>
      <c r="C692" s="162"/>
      <c r="D692" s="157"/>
      <c r="E692" s="157"/>
      <c r="F692" s="157"/>
      <c r="G692" s="158"/>
      <c r="H692" s="23">
        <f>MONTH(CtasPagar[[#This Row],[Data Vencimento]])</f>
        <v>1</v>
      </c>
      <c r="I692" s="23">
        <f>YEAR(CtasPagar[[#This Row],[Data Vencimento]])</f>
        <v>1900</v>
      </c>
      <c r="J692" s="154"/>
      <c r="K692" s="23">
        <f>MONTH(CtasPagar[[#This Row],[Data Pagamento]])</f>
        <v>1</v>
      </c>
      <c r="L692" s="23">
        <f>YEAR(CtasPagar[[#This Row],[Data Pagamento]])</f>
        <v>1900</v>
      </c>
      <c r="M692" s="154"/>
      <c r="N6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>
      <c r="A693" s="154"/>
      <c r="B693" s="157"/>
      <c r="C693" s="162"/>
      <c r="D693" s="157"/>
      <c r="E693" s="157"/>
      <c r="F693" s="157"/>
      <c r="G693" s="158"/>
      <c r="H693" s="23">
        <f>MONTH(CtasPagar[[#This Row],[Data Vencimento]])</f>
        <v>1</v>
      </c>
      <c r="I693" s="23">
        <f>YEAR(CtasPagar[[#This Row],[Data Vencimento]])</f>
        <v>1900</v>
      </c>
      <c r="J693" s="154"/>
      <c r="K693" s="23">
        <f>MONTH(CtasPagar[[#This Row],[Data Pagamento]])</f>
        <v>1</v>
      </c>
      <c r="L693" s="23">
        <f>YEAR(CtasPagar[[#This Row],[Data Pagamento]])</f>
        <v>1900</v>
      </c>
      <c r="M693" s="154"/>
      <c r="N6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>
      <c r="A694" s="154"/>
      <c r="B694" s="157"/>
      <c r="C694" s="162"/>
      <c r="D694" s="157"/>
      <c r="E694" s="157"/>
      <c r="F694" s="157"/>
      <c r="G694" s="158"/>
      <c r="H694" s="23">
        <f>MONTH(CtasPagar[[#This Row],[Data Vencimento]])</f>
        <v>1</v>
      </c>
      <c r="I694" s="23">
        <f>YEAR(CtasPagar[[#This Row],[Data Vencimento]])</f>
        <v>1900</v>
      </c>
      <c r="J694" s="154"/>
      <c r="K694" s="23">
        <f>MONTH(CtasPagar[[#This Row],[Data Pagamento]])</f>
        <v>1</v>
      </c>
      <c r="L694" s="23">
        <f>YEAR(CtasPagar[[#This Row],[Data Pagamento]])</f>
        <v>1900</v>
      </c>
      <c r="M694" s="154"/>
      <c r="N6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>
      <c r="A695" s="154"/>
      <c r="B695" s="157"/>
      <c r="C695" s="162"/>
      <c r="D695" s="157"/>
      <c r="E695" s="157"/>
      <c r="F695" s="157"/>
      <c r="G695" s="158"/>
      <c r="H695" s="23">
        <f>MONTH(CtasPagar[[#This Row],[Data Vencimento]])</f>
        <v>1</v>
      </c>
      <c r="I695" s="23">
        <f>YEAR(CtasPagar[[#This Row],[Data Vencimento]])</f>
        <v>1900</v>
      </c>
      <c r="J695" s="154"/>
      <c r="K695" s="23">
        <f>MONTH(CtasPagar[[#This Row],[Data Pagamento]])</f>
        <v>1</v>
      </c>
      <c r="L695" s="23">
        <f>YEAR(CtasPagar[[#This Row],[Data Pagamento]])</f>
        <v>1900</v>
      </c>
      <c r="M695" s="154"/>
      <c r="N6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>
      <c r="A696" s="154"/>
      <c r="B696" s="157"/>
      <c r="C696" s="162"/>
      <c r="D696" s="157"/>
      <c r="E696" s="157"/>
      <c r="F696" s="157"/>
      <c r="G696" s="158"/>
      <c r="H696" s="23">
        <f>MONTH(CtasPagar[[#This Row],[Data Vencimento]])</f>
        <v>1</v>
      </c>
      <c r="I696" s="23">
        <f>YEAR(CtasPagar[[#This Row],[Data Vencimento]])</f>
        <v>1900</v>
      </c>
      <c r="J696" s="154"/>
      <c r="K696" s="23">
        <f>MONTH(CtasPagar[[#This Row],[Data Pagamento]])</f>
        <v>1</v>
      </c>
      <c r="L696" s="23">
        <f>YEAR(CtasPagar[[#This Row],[Data Pagamento]])</f>
        <v>1900</v>
      </c>
      <c r="M696" s="154"/>
      <c r="N6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>
      <c r="A697" s="154"/>
      <c r="B697" s="157"/>
      <c r="C697" s="162"/>
      <c r="D697" s="157"/>
      <c r="E697" s="157"/>
      <c r="F697" s="157"/>
      <c r="G697" s="158"/>
      <c r="H697" s="23">
        <f>MONTH(CtasPagar[[#This Row],[Data Vencimento]])</f>
        <v>1</v>
      </c>
      <c r="I697" s="23">
        <f>YEAR(CtasPagar[[#This Row],[Data Vencimento]])</f>
        <v>1900</v>
      </c>
      <c r="J697" s="154"/>
      <c r="K697" s="23">
        <f>MONTH(CtasPagar[[#This Row],[Data Pagamento]])</f>
        <v>1</v>
      </c>
      <c r="L697" s="23">
        <f>YEAR(CtasPagar[[#This Row],[Data Pagamento]])</f>
        <v>1900</v>
      </c>
      <c r="M697" s="154"/>
      <c r="N6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>
      <c r="A698" s="154"/>
      <c r="B698" s="157"/>
      <c r="C698" s="162"/>
      <c r="D698" s="157"/>
      <c r="E698" s="157"/>
      <c r="F698" s="157"/>
      <c r="G698" s="158"/>
      <c r="H698" s="23">
        <f>MONTH(CtasPagar[[#This Row],[Data Vencimento]])</f>
        <v>1</v>
      </c>
      <c r="I698" s="23">
        <f>YEAR(CtasPagar[[#This Row],[Data Vencimento]])</f>
        <v>1900</v>
      </c>
      <c r="J698" s="154"/>
      <c r="K698" s="23">
        <f>MONTH(CtasPagar[[#This Row],[Data Pagamento]])</f>
        <v>1</v>
      </c>
      <c r="L698" s="23">
        <f>YEAR(CtasPagar[[#This Row],[Data Pagamento]])</f>
        <v>1900</v>
      </c>
      <c r="M698" s="154"/>
      <c r="N6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>
      <c r="A699" s="154"/>
      <c r="B699" s="157"/>
      <c r="C699" s="162"/>
      <c r="D699" s="157"/>
      <c r="E699" s="157"/>
      <c r="F699" s="157"/>
      <c r="G699" s="158"/>
      <c r="H699" s="23">
        <f>MONTH(CtasPagar[[#This Row],[Data Vencimento]])</f>
        <v>1</v>
      </c>
      <c r="I699" s="23">
        <f>YEAR(CtasPagar[[#This Row],[Data Vencimento]])</f>
        <v>1900</v>
      </c>
      <c r="J699" s="154"/>
      <c r="K699" s="23">
        <f>MONTH(CtasPagar[[#This Row],[Data Pagamento]])</f>
        <v>1</v>
      </c>
      <c r="L699" s="23">
        <f>YEAR(CtasPagar[[#This Row],[Data Pagamento]])</f>
        <v>1900</v>
      </c>
      <c r="M699" s="154"/>
      <c r="N6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>
      <c r="A700" s="154"/>
      <c r="B700" s="157"/>
      <c r="C700" s="162"/>
      <c r="D700" s="157"/>
      <c r="E700" s="157"/>
      <c r="F700" s="157"/>
      <c r="G700" s="158"/>
      <c r="H700" s="23">
        <f>MONTH(CtasPagar[[#This Row],[Data Vencimento]])</f>
        <v>1</v>
      </c>
      <c r="I700" s="23">
        <f>YEAR(CtasPagar[[#This Row],[Data Vencimento]])</f>
        <v>1900</v>
      </c>
      <c r="J700" s="154"/>
      <c r="K700" s="23">
        <f>MONTH(CtasPagar[[#This Row],[Data Pagamento]])</f>
        <v>1</v>
      </c>
      <c r="L700" s="23">
        <f>YEAR(CtasPagar[[#This Row],[Data Pagamento]])</f>
        <v>1900</v>
      </c>
      <c r="M700" s="154"/>
      <c r="N7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>
      <c r="A701" s="154"/>
      <c r="B701" s="157"/>
      <c r="C701" s="162"/>
      <c r="D701" s="157"/>
      <c r="E701" s="157"/>
      <c r="F701" s="157"/>
      <c r="G701" s="158"/>
      <c r="H701" s="23">
        <f>MONTH(CtasPagar[[#This Row],[Data Vencimento]])</f>
        <v>1</v>
      </c>
      <c r="I701" s="23">
        <f>YEAR(CtasPagar[[#This Row],[Data Vencimento]])</f>
        <v>1900</v>
      </c>
      <c r="J701" s="154"/>
      <c r="K701" s="23">
        <f>MONTH(CtasPagar[[#This Row],[Data Pagamento]])</f>
        <v>1</v>
      </c>
      <c r="L701" s="23">
        <f>YEAR(CtasPagar[[#This Row],[Data Pagamento]])</f>
        <v>1900</v>
      </c>
      <c r="M701" s="154"/>
      <c r="N7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>
      <c r="A702" s="154"/>
      <c r="B702" s="157"/>
      <c r="C702" s="162"/>
      <c r="D702" s="157"/>
      <c r="E702" s="157"/>
      <c r="F702" s="157"/>
      <c r="G702" s="158"/>
      <c r="H702" s="23">
        <f>MONTH(CtasPagar[[#This Row],[Data Vencimento]])</f>
        <v>1</v>
      </c>
      <c r="I702" s="23">
        <f>YEAR(CtasPagar[[#This Row],[Data Vencimento]])</f>
        <v>1900</v>
      </c>
      <c r="J702" s="154"/>
      <c r="K702" s="23">
        <f>MONTH(CtasPagar[[#This Row],[Data Pagamento]])</f>
        <v>1</v>
      </c>
      <c r="L702" s="23">
        <f>YEAR(CtasPagar[[#This Row],[Data Pagamento]])</f>
        <v>1900</v>
      </c>
      <c r="M702" s="154"/>
      <c r="N7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>
      <c r="A703" s="154"/>
      <c r="B703" s="157"/>
      <c r="C703" s="162"/>
      <c r="D703" s="157"/>
      <c r="E703" s="157"/>
      <c r="F703" s="157"/>
      <c r="G703" s="158"/>
      <c r="H703" s="23">
        <f>MONTH(CtasPagar[[#This Row],[Data Vencimento]])</f>
        <v>1</v>
      </c>
      <c r="I703" s="23">
        <f>YEAR(CtasPagar[[#This Row],[Data Vencimento]])</f>
        <v>1900</v>
      </c>
      <c r="J703" s="154"/>
      <c r="K703" s="23">
        <f>MONTH(CtasPagar[[#This Row],[Data Pagamento]])</f>
        <v>1</v>
      </c>
      <c r="L703" s="23">
        <f>YEAR(CtasPagar[[#This Row],[Data Pagamento]])</f>
        <v>1900</v>
      </c>
      <c r="M703" s="154"/>
      <c r="N7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>
      <c r="A704" s="154"/>
      <c r="B704" s="157"/>
      <c r="C704" s="162"/>
      <c r="D704" s="157"/>
      <c r="E704" s="157"/>
      <c r="F704" s="157"/>
      <c r="G704" s="158"/>
      <c r="H704" s="23">
        <f>MONTH(CtasPagar[[#This Row],[Data Vencimento]])</f>
        <v>1</v>
      </c>
      <c r="I704" s="23">
        <f>YEAR(CtasPagar[[#This Row],[Data Vencimento]])</f>
        <v>1900</v>
      </c>
      <c r="J704" s="154"/>
      <c r="K704" s="23">
        <f>MONTH(CtasPagar[[#This Row],[Data Pagamento]])</f>
        <v>1</v>
      </c>
      <c r="L704" s="23">
        <f>YEAR(CtasPagar[[#This Row],[Data Pagamento]])</f>
        <v>1900</v>
      </c>
      <c r="M704" s="154"/>
      <c r="N7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>
      <c r="A705" s="154"/>
      <c r="B705" s="157"/>
      <c r="C705" s="162"/>
      <c r="D705" s="157"/>
      <c r="E705" s="157"/>
      <c r="F705" s="157"/>
      <c r="G705" s="158"/>
      <c r="H705" s="23">
        <f>MONTH(CtasPagar[[#This Row],[Data Vencimento]])</f>
        <v>1</v>
      </c>
      <c r="I705" s="23">
        <f>YEAR(CtasPagar[[#This Row],[Data Vencimento]])</f>
        <v>1900</v>
      </c>
      <c r="J705" s="154"/>
      <c r="K705" s="23">
        <f>MONTH(CtasPagar[[#This Row],[Data Pagamento]])</f>
        <v>1</v>
      </c>
      <c r="L705" s="23">
        <f>YEAR(CtasPagar[[#This Row],[Data Pagamento]])</f>
        <v>1900</v>
      </c>
      <c r="M705" s="154"/>
      <c r="N7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>
      <c r="A706" s="154"/>
      <c r="B706" s="157"/>
      <c r="C706" s="162"/>
      <c r="D706" s="157"/>
      <c r="E706" s="157"/>
      <c r="F706" s="157"/>
      <c r="G706" s="158"/>
      <c r="H706" s="23">
        <f>MONTH(CtasPagar[[#This Row],[Data Vencimento]])</f>
        <v>1</v>
      </c>
      <c r="I706" s="23">
        <f>YEAR(CtasPagar[[#This Row],[Data Vencimento]])</f>
        <v>1900</v>
      </c>
      <c r="J706" s="154"/>
      <c r="K706" s="23">
        <f>MONTH(CtasPagar[[#This Row],[Data Pagamento]])</f>
        <v>1</v>
      </c>
      <c r="L706" s="23">
        <f>YEAR(CtasPagar[[#This Row],[Data Pagamento]])</f>
        <v>1900</v>
      </c>
      <c r="M706" s="154"/>
      <c r="N7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>
      <c r="A707" s="154"/>
      <c r="B707" s="157"/>
      <c r="C707" s="162"/>
      <c r="D707" s="157"/>
      <c r="E707" s="157"/>
      <c r="F707" s="157"/>
      <c r="G707" s="158"/>
      <c r="H707" s="23">
        <f>MONTH(CtasPagar[[#This Row],[Data Vencimento]])</f>
        <v>1</v>
      </c>
      <c r="I707" s="23">
        <f>YEAR(CtasPagar[[#This Row],[Data Vencimento]])</f>
        <v>1900</v>
      </c>
      <c r="J707" s="154"/>
      <c r="K707" s="23">
        <f>MONTH(CtasPagar[[#This Row],[Data Pagamento]])</f>
        <v>1</v>
      </c>
      <c r="L707" s="23">
        <f>YEAR(CtasPagar[[#This Row],[Data Pagamento]])</f>
        <v>1900</v>
      </c>
      <c r="M707" s="154"/>
      <c r="N7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>
      <c r="A708" s="154"/>
      <c r="B708" s="157"/>
      <c r="C708" s="162"/>
      <c r="D708" s="157"/>
      <c r="E708" s="157"/>
      <c r="F708" s="157"/>
      <c r="G708" s="158"/>
      <c r="H708" s="23">
        <f>MONTH(CtasPagar[[#This Row],[Data Vencimento]])</f>
        <v>1</v>
      </c>
      <c r="I708" s="23">
        <f>YEAR(CtasPagar[[#This Row],[Data Vencimento]])</f>
        <v>1900</v>
      </c>
      <c r="J708" s="154"/>
      <c r="K708" s="23">
        <f>MONTH(CtasPagar[[#This Row],[Data Pagamento]])</f>
        <v>1</v>
      </c>
      <c r="L708" s="23">
        <f>YEAR(CtasPagar[[#This Row],[Data Pagamento]])</f>
        <v>1900</v>
      </c>
      <c r="M708" s="154"/>
      <c r="N7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>
      <c r="A709" s="154"/>
      <c r="B709" s="157"/>
      <c r="C709" s="162"/>
      <c r="D709" s="157"/>
      <c r="E709" s="157"/>
      <c r="F709" s="157"/>
      <c r="G709" s="158"/>
      <c r="H709" s="23">
        <f>MONTH(CtasPagar[[#This Row],[Data Vencimento]])</f>
        <v>1</v>
      </c>
      <c r="I709" s="23">
        <f>YEAR(CtasPagar[[#This Row],[Data Vencimento]])</f>
        <v>1900</v>
      </c>
      <c r="J709" s="154"/>
      <c r="K709" s="23">
        <f>MONTH(CtasPagar[[#This Row],[Data Pagamento]])</f>
        <v>1</v>
      </c>
      <c r="L709" s="23">
        <f>YEAR(CtasPagar[[#This Row],[Data Pagamento]])</f>
        <v>1900</v>
      </c>
      <c r="M709" s="154"/>
      <c r="N7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>
      <c r="A710" s="154"/>
      <c r="B710" s="157"/>
      <c r="C710" s="162"/>
      <c r="D710" s="157"/>
      <c r="E710" s="157"/>
      <c r="F710" s="157"/>
      <c r="G710" s="158"/>
      <c r="H710" s="23">
        <f>MONTH(CtasPagar[[#This Row],[Data Vencimento]])</f>
        <v>1</v>
      </c>
      <c r="I710" s="23">
        <f>YEAR(CtasPagar[[#This Row],[Data Vencimento]])</f>
        <v>1900</v>
      </c>
      <c r="J710" s="154"/>
      <c r="K710" s="23">
        <f>MONTH(CtasPagar[[#This Row],[Data Pagamento]])</f>
        <v>1</v>
      </c>
      <c r="L710" s="23">
        <f>YEAR(CtasPagar[[#This Row],[Data Pagamento]])</f>
        <v>1900</v>
      </c>
      <c r="M710" s="154"/>
      <c r="N7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>
      <c r="A711" s="154"/>
      <c r="B711" s="157"/>
      <c r="C711" s="162"/>
      <c r="D711" s="157"/>
      <c r="E711" s="157"/>
      <c r="F711" s="157"/>
      <c r="G711" s="158"/>
      <c r="H711" s="23">
        <f>MONTH(CtasPagar[[#This Row],[Data Vencimento]])</f>
        <v>1</v>
      </c>
      <c r="I711" s="23">
        <f>YEAR(CtasPagar[[#This Row],[Data Vencimento]])</f>
        <v>1900</v>
      </c>
      <c r="J711" s="154"/>
      <c r="K711" s="23">
        <f>MONTH(CtasPagar[[#This Row],[Data Pagamento]])</f>
        <v>1</v>
      </c>
      <c r="L711" s="23">
        <f>YEAR(CtasPagar[[#This Row],[Data Pagamento]])</f>
        <v>1900</v>
      </c>
      <c r="M711" s="154"/>
      <c r="N7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>
      <c r="A712" s="154"/>
      <c r="B712" s="157"/>
      <c r="C712" s="162"/>
      <c r="D712" s="157"/>
      <c r="E712" s="157"/>
      <c r="F712" s="157"/>
      <c r="G712" s="158"/>
      <c r="H712" s="23">
        <f>MONTH(CtasPagar[[#This Row],[Data Vencimento]])</f>
        <v>1</v>
      </c>
      <c r="I712" s="23">
        <f>YEAR(CtasPagar[[#This Row],[Data Vencimento]])</f>
        <v>1900</v>
      </c>
      <c r="J712" s="154"/>
      <c r="K712" s="23">
        <f>MONTH(CtasPagar[[#This Row],[Data Pagamento]])</f>
        <v>1</v>
      </c>
      <c r="L712" s="23">
        <f>YEAR(CtasPagar[[#This Row],[Data Pagamento]])</f>
        <v>1900</v>
      </c>
      <c r="M712" s="154"/>
      <c r="N7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>
      <c r="A713" s="154"/>
      <c r="B713" s="157"/>
      <c r="C713" s="162"/>
      <c r="D713" s="157"/>
      <c r="E713" s="157"/>
      <c r="F713" s="157"/>
      <c r="G713" s="158"/>
      <c r="H713" s="23">
        <f>MONTH(CtasPagar[[#This Row],[Data Vencimento]])</f>
        <v>1</v>
      </c>
      <c r="I713" s="23">
        <f>YEAR(CtasPagar[[#This Row],[Data Vencimento]])</f>
        <v>1900</v>
      </c>
      <c r="J713" s="154"/>
      <c r="K713" s="23">
        <f>MONTH(CtasPagar[[#This Row],[Data Pagamento]])</f>
        <v>1</v>
      </c>
      <c r="L713" s="23">
        <f>YEAR(CtasPagar[[#This Row],[Data Pagamento]])</f>
        <v>1900</v>
      </c>
      <c r="M713" s="154"/>
      <c r="N7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>
      <c r="A714" s="154"/>
      <c r="B714" s="157"/>
      <c r="C714" s="162"/>
      <c r="D714" s="157"/>
      <c r="E714" s="157"/>
      <c r="F714" s="157"/>
      <c r="G714" s="158"/>
      <c r="H714" s="23">
        <f>MONTH(CtasPagar[[#This Row],[Data Vencimento]])</f>
        <v>1</v>
      </c>
      <c r="I714" s="23">
        <f>YEAR(CtasPagar[[#This Row],[Data Vencimento]])</f>
        <v>1900</v>
      </c>
      <c r="J714" s="154"/>
      <c r="K714" s="23">
        <f>MONTH(CtasPagar[[#This Row],[Data Pagamento]])</f>
        <v>1</v>
      </c>
      <c r="L714" s="23">
        <f>YEAR(CtasPagar[[#This Row],[Data Pagamento]])</f>
        <v>1900</v>
      </c>
      <c r="M714" s="154"/>
      <c r="N7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>
      <c r="A715" s="154"/>
      <c r="B715" s="157"/>
      <c r="C715" s="162"/>
      <c r="D715" s="157"/>
      <c r="E715" s="157"/>
      <c r="F715" s="157"/>
      <c r="G715" s="158"/>
      <c r="H715" s="23">
        <f>MONTH(CtasPagar[[#This Row],[Data Vencimento]])</f>
        <v>1</v>
      </c>
      <c r="I715" s="23">
        <f>YEAR(CtasPagar[[#This Row],[Data Vencimento]])</f>
        <v>1900</v>
      </c>
      <c r="J715" s="154"/>
      <c r="K715" s="23">
        <f>MONTH(CtasPagar[[#This Row],[Data Pagamento]])</f>
        <v>1</v>
      </c>
      <c r="L715" s="23">
        <f>YEAR(CtasPagar[[#This Row],[Data Pagamento]])</f>
        <v>1900</v>
      </c>
      <c r="M715" s="154"/>
      <c r="N7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>
      <c r="A716" s="154"/>
      <c r="B716" s="157"/>
      <c r="C716" s="162"/>
      <c r="D716" s="157"/>
      <c r="E716" s="157"/>
      <c r="F716" s="157"/>
      <c r="G716" s="158"/>
      <c r="H716" s="23">
        <f>MONTH(CtasPagar[[#This Row],[Data Vencimento]])</f>
        <v>1</v>
      </c>
      <c r="I716" s="23">
        <f>YEAR(CtasPagar[[#This Row],[Data Vencimento]])</f>
        <v>1900</v>
      </c>
      <c r="J716" s="154"/>
      <c r="K716" s="23">
        <f>MONTH(CtasPagar[[#This Row],[Data Pagamento]])</f>
        <v>1</v>
      </c>
      <c r="L716" s="23">
        <f>YEAR(CtasPagar[[#This Row],[Data Pagamento]])</f>
        <v>1900</v>
      </c>
      <c r="M716" s="154"/>
      <c r="N7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>
      <c r="A717" s="154"/>
      <c r="B717" s="157"/>
      <c r="C717" s="162"/>
      <c r="D717" s="157"/>
      <c r="E717" s="157"/>
      <c r="F717" s="157"/>
      <c r="G717" s="158"/>
      <c r="H717" s="23">
        <f>MONTH(CtasPagar[[#This Row],[Data Vencimento]])</f>
        <v>1</v>
      </c>
      <c r="I717" s="23">
        <f>YEAR(CtasPagar[[#This Row],[Data Vencimento]])</f>
        <v>1900</v>
      </c>
      <c r="J717" s="154"/>
      <c r="K717" s="23">
        <f>MONTH(CtasPagar[[#This Row],[Data Pagamento]])</f>
        <v>1</v>
      </c>
      <c r="L717" s="23">
        <f>YEAR(CtasPagar[[#This Row],[Data Pagamento]])</f>
        <v>1900</v>
      </c>
      <c r="M717" s="154"/>
      <c r="N7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>
      <c r="A718" s="154"/>
      <c r="B718" s="157"/>
      <c r="C718" s="162"/>
      <c r="D718" s="157"/>
      <c r="E718" s="157"/>
      <c r="F718" s="157"/>
      <c r="G718" s="158"/>
      <c r="H718" s="23">
        <f>MONTH(CtasPagar[[#This Row],[Data Vencimento]])</f>
        <v>1</v>
      </c>
      <c r="I718" s="23">
        <f>YEAR(CtasPagar[[#This Row],[Data Vencimento]])</f>
        <v>1900</v>
      </c>
      <c r="J718" s="154"/>
      <c r="K718" s="23">
        <f>MONTH(CtasPagar[[#This Row],[Data Pagamento]])</f>
        <v>1</v>
      </c>
      <c r="L718" s="23">
        <f>YEAR(CtasPagar[[#This Row],[Data Pagamento]])</f>
        <v>1900</v>
      </c>
      <c r="M718" s="154"/>
      <c r="N7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>
      <c r="A719" s="154"/>
      <c r="B719" s="157"/>
      <c r="C719" s="162"/>
      <c r="D719" s="157"/>
      <c r="E719" s="157"/>
      <c r="F719" s="157"/>
      <c r="G719" s="158"/>
      <c r="H719" s="23">
        <f>MONTH(CtasPagar[[#This Row],[Data Vencimento]])</f>
        <v>1</v>
      </c>
      <c r="I719" s="23">
        <f>YEAR(CtasPagar[[#This Row],[Data Vencimento]])</f>
        <v>1900</v>
      </c>
      <c r="J719" s="154"/>
      <c r="K719" s="23">
        <f>MONTH(CtasPagar[[#This Row],[Data Pagamento]])</f>
        <v>1</v>
      </c>
      <c r="L719" s="23">
        <f>YEAR(CtasPagar[[#This Row],[Data Pagamento]])</f>
        <v>1900</v>
      </c>
      <c r="M719" s="154"/>
      <c r="N7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>
      <c r="A720" s="154"/>
      <c r="B720" s="157"/>
      <c r="C720" s="162"/>
      <c r="D720" s="157"/>
      <c r="E720" s="157"/>
      <c r="F720" s="157"/>
      <c r="G720" s="158"/>
      <c r="H720" s="23">
        <f>MONTH(CtasPagar[[#This Row],[Data Vencimento]])</f>
        <v>1</v>
      </c>
      <c r="I720" s="23">
        <f>YEAR(CtasPagar[[#This Row],[Data Vencimento]])</f>
        <v>1900</v>
      </c>
      <c r="J720" s="154"/>
      <c r="K720" s="23">
        <f>MONTH(CtasPagar[[#This Row],[Data Pagamento]])</f>
        <v>1</v>
      </c>
      <c r="L720" s="23">
        <f>YEAR(CtasPagar[[#This Row],[Data Pagamento]])</f>
        <v>1900</v>
      </c>
      <c r="M720" s="154"/>
      <c r="N7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>
      <c r="A721" s="154"/>
      <c r="B721" s="157"/>
      <c r="C721" s="162"/>
      <c r="D721" s="157"/>
      <c r="E721" s="157"/>
      <c r="F721" s="157"/>
      <c r="G721" s="158"/>
      <c r="H721" s="23">
        <f>MONTH(CtasPagar[[#This Row],[Data Vencimento]])</f>
        <v>1</v>
      </c>
      <c r="I721" s="23">
        <f>YEAR(CtasPagar[[#This Row],[Data Vencimento]])</f>
        <v>1900</v>
      </c>
      <c r="J721" s="154"/>
      <c r="K721" s="23">
        <f>MONTH(CtasPagar[[#This Row],[Data Pagamento]])</f>
        <v>1</v>
      </c>
      <c r="L721" s="23">
        <f>YEAR(CtasPagar[[#This Row],[Data Pagamento]])</f>
        <v>1900</v>
      </c>
      <c r="M721" s="154"/>
      <c r="N7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>
      <c r="A722" s="154"/>
      <c r="B722" s="157"/>
      <c r="C722" s="162"/>
      <c r="D722" s="157"/>
      <c r="E722" s="157"/>
      <c r="F722" s="157"/>
      <c r="G722" s="158"/>
      <c r="H722" s="23">
        <f>MONTH(CtasPagar[[#This Row],[Data Vencimento]])</f>
        <v>1</v>
      </c>
      <c r="I722" s="23">
        <f>YEAR(CtasPagar[[#This Row],[Data Vencimento]])</f>
        <v>1900</v>
      </c>
      <c r="J722" s="154"/>
      <c r="K722" s="23">
        <f>MONTH(CtasPagar[[#This Row],[Data Pagamento]])</f>
        <v>1</v>
      </c>
      <c r="L722" s="23">
        <f>YEAR(CtasPagar[[#This Row],[Data Pagamento]])</f>
        <v>1900</v>
      </c>
      <c r="M722" s="154"/>
      <c r="N7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>
      <c r="A723" s="154"/>
      <c r="B723" s="157"/>
      <c r="C723" s="162"/>
      <c r="D723" s="157"/>
      <c r="E723" s="157"/>
      <c r="F723" s="157"/>
      <c r="G723" s="158"/>
      <c r="H723" s="23">
        <f>MONTH(CtasPagar[[#This Row],[Data Vencimento]])</f>
        <v>1</v>
      </c>
      <c r="I723" s="23">
        <f>YEAR(CtasPagar[[#This Row],[Data Vencimento]])</f>
        <v>1900</v>
      </c>
      <c r="J723" s="154"/>
      <c r="K723" s="23">
        <f>MONTH(CtasPagar[[#This Row],[Data Pagamento]])</f>
        <v>1</v>
      </c>
      <c r="L723" s="23">
        <f>YEAR(CtasPagar[[#This Row],[Data Pagamento]])</f>
        <v>1900</v>
      </c>
      <c r="M723" s="154"/>
      <c r="N7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>
      <c r="A724" s="154"/>
      <c r="B724" s="157"/>
      <c r="C724" s="162"/>
      <c r="D724" s="157"/>
      <c r="E724" s="157"/>
      <c r="F724" s="157"/>
      <c r="G724" s="158"/>
      <c r="H724" s="23">
        <f>MONTH(CtasPagar[[#This Row],[Data Vencimento]])</f>
        <v>1</v>
      </c>
      <c r="I724" s="23">
        <f>YEAR(CtasPagar[[#This Row],[Data Vencimento]])</f>
        <v>1900</v>
      </c>
      <c r="J724" s="154"/>
      <c r="K724" s="23">
        <f>MONTH(CtasPagar[[#This Row],[Data Pagamento]])</f>
        <v>1</v>
      </c>
      <c r="L724" s="23">
        <f>YEAR(CtasPagar[[#This Row],[Data Pagamento]])</f>
        <v>1900</v>
      </c>
      <c r="M724" s="154"/>
      <c r="N7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>
      <c r="A725" s="154"/>
      <c r="B725" s="157"/>
      <c r="C725" s="162"/>
      <c r="D725" s="157"/>
      <c r="E725" s="157"/>
      <c r="F725" s="157"/>
      <c r="G725" s="158"/>
      <c r="H725" s="23">
        <f>MONTH(CtasPagar[[#This Row],[Data Vencimento]])</f>
        <v>1</v>
      </c>
      <c r="I725" s="23">
        <f>YEAR(CtasPagar[[#This Row],[Data Vencimento]])</f>
        <v>1900</v>
      </c>
      <c r="J725" s="154"/>
      <c r="K725" s="23">
        <f>MONTH(CtasPagar[[#This Row],[Data Pagamento]])</f>
        <v>1</v>
      </c>
      <c r="L725" s="23">
        <f>YEAR(CtasPagar[[#This Row],[Data Pagamento]])</f>
        <v>1900</v>
      </c>
      <c r="M725" s="154"/>
      <c r="N7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>
      <c r="A726" s="154"/>
      <c r="B726" s="157"/>
      <c r="C726" s="162"/>
      <c r="D726" s="157"/>
      <c r="E726" s="157"/>
      <c r="F726" s="157"/>
      <c r="G726" s="158"/>
      <c r="H726" s="23">
        <f>MONTH(CtasPagar[[#This Row],[Data Vencimento]])</f>
        <v>1</v>
      </c>
      <c r="I726" s="23">
        <f>YEAR(CtasPagar[[#This Row],[Data Vencimento]])</f>
        <v>1900</v>
      </c>
      <c r="J726" s="154"/>
      <c r="K726" s="23">
        <f>MONTH(CtasPagar[[#This Row],[Data Pagamento]])</f>
        <v>1</v>
      </c>
      <c r="L726" s="23">
        <f>YEAR(CtasPagar[[#This Row],[Data Pagamento]])</f>
        <v>1900</v>
      </c>
      <c r="M726" s="154"/>
      <c r="N7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>
      <c r="A727" s="154"/>
      <c r="B727" s="157"/>
      <c r="C727" s="162"/>
      <c r="D727" s="157"/>
      <c r="E727" s="157"/>
      <c r="F727" s="157"/>
      <c r="G727" s="158"/>
      <c r="H727" s="23">
        <f>MONTH(CtasPagar[[#This Row],[Data Vencimento]])</f>
        <v>1</v>
      </c>
      <c r="I727" s="23">
        <f>YEAR(CtasPagar[[#This Row],[Data Vencimento]])</f>
        <v>1900</v>
      </c>
      <c r="J727" s="154"/>
      <c r="K727" s="23">
        <f>MONTH(CtasPagar[[#This Row],[Data Pagamento]])</f>
        <v>1</v>
      </c>
      <c r="L727" s="23">
        <f>YEAR(CtasPagar[[#This Row],[Data Pagamento]])</f>
        <v>1900</v>
      </c>
      <c r="M727" s="154"/>
      <c r="N7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>
      <c r="A728" s="154"/>
      <c r="B728" s="157"/>
      <c r="C728" s="162"/>
      <c r="D728" s="157"/>
      <c r="E728" s="157"/>
      <c r="F728" s="157"/>
      <c r="G728" s="158"/>
      <c r="H728" s="23">
        <f>MONTH(CtasPagar[[#This Row],[Data Vencimento]])</f>
        <v>1</v>
      </c>
      <c r="I728" s="23">
        <f>YEAR(CtasPagar[[#This Row],[Data Vencimento]])</f>
        <v>1900</v>
      </c>
      <c r="J728" s="154"/>
      <c r="K728" s="23">
        <f>MONTH(CtasPagar[[#This Row],[Data Pagamento]])</f>
        <v>1</v>
      </c>
      <c r="L728" s="23">
        <f>YEAR(CtasPagar[[#This Row],[Data Pagamento]])</f>
        <v>1900</v>
      </c>
      <c r="M728" s="154"/>
      <c r="N7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>
      <c r="A729" s="154"/>
      <c r="B729" s="157"/>
      <c r="C729" s="162"/>
      <c r="D729" s="157"/>
      <c r="E729" s="157"/>
      <c r="F729" s="157"/>
      <c r="G729" s="158"/>
      <c r="H729" s="23">
        <f>MONTH(CtasPagar[[#This Row],[Data Vencimento]])</f>
        <v>1</v>
      </c>
      <c r="I729" s="23">
        <f>YEAR(CtasPagar[[#This Row],[Data Vencimento]])</f>
        <v>1900</v>
      </c>
      <c r="J729" s="154"/>
      <c r="K729" s="23">
        <f>MONTH(CtasPagar[[#This Row],[Data Pagamento]])</f>
        <v>1</v>
      </c>
      <c r="L729" s="23">
        <f>YEAR(CtasPagar[[#This Row],[Data Pagamento]])</f>
        <v>1900</v>
      </c>
      <c r="M729" s="154"/>
      <c r="N7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>
      <c r="A730" s="154"/>
      <c r="B730" s="157"/>
      <c r="C730" s="162"/>
      <c r="D730" s="157"/>
      <c r="E730" s="157"/>
      <c r="F730" s="157"/>
      <c r="G730" s="158"/>
      <c r="H730" s="23">
        <f>MONTH(CtasPagar[[#This Row],[Data Vencimento]])</f>
        <v>1</v>
      </c>
      <c r="I730" s="23">
        <f>YEAR(CtasPagar[[#This Row],[Data Vencimento]])</f>
        <v>1900</v>
      </c>
      <c r="J730" s="154"/>
      <c r="K730" s="23">
        <f>MONTH(CtasPagar[[#This Row],[Data Pagamento]])</f>
        <v>1</v>
      </c>
      <c r="L730" s="23">
        <f>YEAR(CtasPagar[[#This Row],[Data Pagamento]])</f>
        <v>1900</v>
      </c>
      <c r="M730" s="154"/>
      <c r="N7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>
      <c r="A731" s="154"/>
      <c r="B731" s="157"/>
      <c r="C731" s="162"/>
      <c r="D731" s="157"/>
      <c r="E731" s="157"/>
      <c r="F731" s="157"/>
      <c r="G731" s="158"/>
      <c r="H731" s="23">
        <f>MONTH(CtasPagar[[#This Row],[Data Vencimento]])</f>
        <v>1</v>
      </c>
      <c r="I731" s="23">
        <f>YEAR(CtasPagar[[#This Row],[Data Vencimento]])</f>
        <v>1900</v>
      </c>
      <c r="J731" s="154"/>
      <c r="K731" s="23">
        <f>MONTH(CtasPagar[[#This Row],[Data Pagamento]])</f>
        <v>1</v>
      </c>
      <c r="L731" s="23">
        <f>YEAR(CtasPagar[[#This Row],[Data Pagamento]])</f>
        <v>1900</v>
      </c>
      <c r="M731" s="154"/>
      <c r="N7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>
      <c r="A732" s="154"/>
      <c r="B732" s="157"/>
      <c r="C732" s="162"/>
      <c r="D732" s="157"/>
      <c r="E732" s="157"/>
      <c r="F732" s="157"/>
      <c r="G732" s="158"/>
      <c r="H732" s="23">
        <f>MONTH(CtasPagar[[#This Row],[Data Vencimento]])</f>
        <v>1</v>
      </c>
      <c r="I732" s="23">
        <f>YEAR(CtasPagar[[#This Row],[Data Vencimento]])</f>
        <v>1900</v>
      </c>
      <c r="J732" s="154"/>
      <c r="K732" s="23">
        <f>MONTH(CtasPagar[[#This Row],[Data Pagamento]])</f>
        <v>1</v>
      </c>
      <c r="L732" s="23">
        <f>YEAR(CtasPagar[[#This Row],[Data Pagamento]])</f>
        <v>1900</v>
      </c>
      <c r="M732" s="154"/>
      <c r="N7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>
      <c r="A733" s="154"/>
      <c r="B733" s="157"/>
      <c r="C733" s="162"/>
      <c r="D733" s="157"/>
      <c r="E733" s="157"/>
      <c r="F733" s="157"/>
      <c r="G733" s="158"/>
      <c r="H733" s="23">
        <f>MONTH(CtasPagar[[#This Row],[Data Vencimento]])</f>
        <v>1</v>
      </c>
      <c r="I733" s="23">
        <f>YEAR(CtasPagar[[#This Row],[Data Vencimento]])</f>
        <v>1900</v>
      </c>
      <c r="J733" s="154"/>
      <c r="K733" s="23">
        <f>MONTH(CtasPagar[[#This Row],[Data Pagamento]])</f>
        <v>1</v>
      </c>
      <c r="L733" s="23">
        <f>YEAR(CtasPagar[[#This Row],[Data Pagamento]])</f>
        <v>1900</v>
      </c>
      <c r="M733" s="154"/>
      <c r="N7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>
      <c r="A734" s="154"/>
      <c r="B734" s="157"/>
      <c r="C734" s="162"/>
      <c r="D734" s="157"/>
      <c r="E734" s="157"/>
      <c r="F734" s="157"/>
      <c r="G734" s="158"/>
      <c r="H734" s="23">
        <f>MONTH(CtasPagar[[#This Row],[Data Vencimento]])</f>
        <v>1</v>
      </c>
      <c r="I734" s="23">
        <f>YEAR(CtasPagar[[#This Row],[Data Vencimento]])</f>
        <v>1900</v>
      </c>
      <c r="J734" s="154"/>
      <c r="K734" s="23">
        <f>MONTH(CtasPagar[[#This Row],[Data Pagamento]])</f>
        <v>1</v>
      </c>
      <c r="L734" s="23">
        <f>YEAR(CtasPagar[[#This Row],[Data Pagamento]])</f>
        <v>1900</v>
      </c>
      <c r="M734" s="154"/>
      <c r="N7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>
      <c r="A735" s="154"/>
      <c r="B735" s="157"/>
      <c r="C735" s="162"/>
      <c r="D735" s="157"/>
      <c r="E735" s="157"/>
      <c r="F735" s="157"/>
      <c r="G735" s="158"/>
      <c r="H735" s="23">
        <f>MONTH(CtasPagar[[#This Row],[Data Vencimento]])</f>
        <v>1</v>
      </c>
      <c r="I735" s="23">
        <f>YEAR(CtasPagar[[#This Row],[Data Vencimento]])</f>
        <v>1900</v>
      </c>
      <c r="J735" s="154"/>
      <c r="K735" s="23">
        <f>MONTH(CtasPagar[[#This Row],[Data Pagamento]])</f>
        <v>1</v>
      </c>
      <c r="L735" s="23">
        <f>YEAR(CtasPagar[[#This Row],[Data Pagamento]])</f>
        <v>1900</v>
      </c>
      <c r="M735" s="154"/>
      <c r="N7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>
      <c r="A736" s="154"/>
      <c r="B736" s="157"/>
      <c r="C736" s="162"/>
      <c r="D736" s="157"/>
      <c r="E736" s="157"/>
      <c r="F736" s="157"/>
      <c r="G736" s="158"/>
      <c r="H736" s="23">
        <f>MONTH(CtasPagar[[#This Row],[Data Vencimento]])</f>
        <v>1</v>
      </c>
      <c r="I736" s="23">
        <f>YEAR(CtasPagar[[#This Row],[Data Vencimento]])</f>
        <v>1900</v>
      </c>
      <c r="J736" s="154"/>
      <c r="K736" s="23">
        <f>MONTH(CtasPagar[[#This Row],[Data Pagamento]])</f>
        <v>1</v>
      </c>
      <c r="L736" s="23">
        <f>YEAR(CtasPagar[[#This Row],[Data Pagamento]])</f>
        <v>1900</v>
      </c>
      <c r="M736" s="154"/>
      <c r="N7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>
      <c r="A737" s="154"/>
      <c r="B737" s="157"/>
      <c r="C737" s="162"/>
      <c r="D737" s="157"/>
      <c r="E737" s="157"/>
      <c r="F737" s="157"/>
      <c r="G737" s="158"/>
      <c r="H737" s="23">
        <f>MONTH(CtasPagar[[#This Row],[Data Vencimento]])</f>
        <v>1</v>
      </c>
      <c r="I737" s="23">
        <f>YEAR(CtasPagar[[#This Row],[Data Vencimento]])</f>
        <v>1900</v>
      </c>
      <c r="J737" s="154"/>
      <c r="K737" s="23">
        <f>MONTH(CtasPagar[[#This Row],[Data Pagamento]])</f>
        <v>1</v>
      </c>
      <c r="L737" s="23">
        <f>YEAR(CtasPagar[[#This Row],[Data Pagamento]])</f>
        <v>1900</v>
      </c>
      <c r="M737" s="154"/>
      <c r="N7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>
      <c r="A738" s="154"/>
      <c r="B738" s="157"/>
      <c r="C738" s="162"/>
      <c r="D738" s="157"/>
      <c r="E738" s="157"/>
      <c r="F738" s="157"/>
      <c r="G738" s="158"/>
      <c r="H738" s="23">
        <f>MONTH(CtasPagar[[#This Row],[Data Vencimento]])</f>
        <v>1</v>
      </c>
      <c r="I738" s="23">
        <f>YEAR(CtasPagar[[#This Row],[Data Vencimento]])</f>
        <v>1900</v>
      </c>
      <c r="J738" s="154"/>
      <c r="K738" s="23">
        <f>MONTH(CtasPagar[[#This Row],[Data Pagamento]])</f>
        <v>1</v>
      </c>
      <c r="L738" s="23">
        <f>YEAR(CtasPagar[[#This Row],[Data Pagamento]])</f>
        <v>1900</v>
      </c>
      <c r="M738" s="154"/>
      <c r="N7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>
      <c r="A739" s="154"/>
      <c r="B739" s="157"/>
      <c r="C739" s="162"/>
      <c r="D739" s="157"/>
      <c r="E739" s="157"/>
      <c r="F739" s="157"/>
      <c r="G739" s="158"/>
      <c r="H739" s="23">
        <f>MONTH(CtasPagar[[#This Row],[Data Vencimento]])</f>
        <v>1</v>
      </c>
      <c r="I739" s="23">
        <f>YEAR(CtasPagar[[#This Row],[Data Vencimento]])</f>
        <v>1900</v>
      </c>
      <c r="J739" s="154"/>
      <c r="K739" s="23">
        <f>MONTH(CtasPagar[[#This Row],[Data Pagamento]])</f>
        <v>1</v>
      </c>
      <c r="L739" s="23">
        <f>YEAR(CtasPagar[[#This Row],[Data Pagamento]])</f>
        <v>1900</v>
      </c>
      <c r="M739" s="154"/>
      <c r="N7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>
      <c r="A740" s="154"/>
      <c r="B740" s="157"/>
      <c r="C740" s="162"/>
      <c r="D740" s="157"/>
      <c r="E740" s="157"/>
      <c r="F740" s="157"/>
      <c r="G740" s="158"/>
      <c r="H740" s="23">
        <f>MONTH(CtasPagar[[#This Row],[Data Vencimento]])</f>
        <v>1</v>
      </c>
      <c r="I740" s="23">
        <f>YEAR(CtasPagar[[#This Row],[Data Vencimento]])</f>
        <v>1900</v>
      </c>
      <c r="J740" s="154"/>
      <c r="K740" s="23">
        <f>MONTH(CtasPagar[[#This Row],[Data Pagamento]])</f>
        <v>1</v>
      </c>
      <c r="L740" s="23">
        <f>YEAR(CtasPagar[[#This Row],[Data Pagamento]])</f>
        <v>1900</v>
      </c>
      <c r="M740" s="154"/>
      <c r="N7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>
      <c r="A741" s="154"/>
      <c r="B741" s="157"/>
      <c r="C741" s="162"/>
      <c r="D741" s="157"/>
      <c r="E741" s="157"/>
      <c r="F741" s="157"/>
      <c r="G741" s="158"/>
      <c r="H741" s="23">
        <f>MONTH(CtasPagar[[#This Row],[Data Vencimento]])</f>
        <v>1</v>
      </c>
      <c r="I741" s="23">
        <f>YEAR(CtasPagar[[#This Row],[Data Vencimento]])</f>
        <v>1900</v>
      </c>
      <c r="J741" s="154"/>
      <c r="K741" s="23">
        <f>MONTH(CtasPagar[[#This Row],[Data Pagamento]])</f>
        <v>1</v>
      </c>
      <c r="L741" s="23">
        <f>YEAR(CtasPagar[[#This Row],[Data Pagamento]])</f>
        <v>1900</v>
      </c>
      <c r="M741" s="154"/>
      <c r="N7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>
      <c r="A742" s="154"/>
      <c r="B742" s="157"/>
      <c r="C742" s="162"/>
      <c r="D742" s="157"/>
      <c r="E742" s="157"/>
      <c r="F742" s="157"/>
      <c r="G742" s="158"/>
      <c r="H742" s="23">
        <f>MONTH(CtasPagar[[#This Row],[Data Vencimento]])</f>
        <v>1</v>
      </c>
      <c r="I742" s="23">
        <f>YEAR(CtasPagar[[#This Row],[Data Vencimento]])</f>
        <v>1900</v>
      </c>
      <c r="J742" s="154"/>
      <c r="K742" s="23">
        <f>MONTH(CtasPagar[[#This Row],[Data Pagamento]])</f>
        <v>1</v>
      </c>
      <c r="L742" s="23">
        <f>YEAR(CtasPagar[[#This Row],[Data Pagamento]])</f>
        <v>1900</v>
      </c>
      <c r="M742" s="154"/>
      <c r="N7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>
      <c r="A743" s="154"/>
      <c r="B743" s="157"/>
      <c r="C743" s="162"/>
      <c r="D743" s="157"/>
      <c r="E743" s="157"/>
      <c r="F743" s="157"/>
      <c r="G743" s="158"/>
      <c r="H743" s="23">
        <f>MONTH(CtasPagar[[#This Row],[Data Vencimento]])</f>
        <v>1</v>
      </c>
      <c r="I743" s="23">
        <f>YEAR(CtasPagar[[#This Row],[Data Vencimento]])</f>
        <v>1900</v>
      </c>
      <c r="J743" s="154"/>
      <c r="K743" s="23">
        <f>MONTH(CtasPagar[[#This Row],[Data Pagamento]])</f>
        <v>1</v>
      </c>
      <c r="L743" s="23">
        <f>YEAR(CtasPagar[[#This Row],[Data Pagamento]])</f>
        <v>1900</v>
      </c>
      <c r="M743" s="154"/>
      <c r="N7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>
      <c r="A744" s="154"/>
      <c r="B744" s="157"/>
      <c r="C744" s="162"/>
      <c r="D744" s="157"/>
      <c r="E744" s="157"/>
      <c r="F744" s="157"/>
      <c r="G744" s="158"/>
      <c r="H744" s="23">
        <f>MONTH(CtasPagar[[#This Row],[Data Vencimento]])</f>
        <v>1</v>
      </c>
      <c r="I744" s="23">
        <f>YEAR(CtasPagar[[#This Row],[Data Vencimento]])</f>
        <v>1900</v>
      </c>
      <c r="J744" s="154"/>
      <c r="K744" s="23">
        <f>MONTH(CtasPagar[[#This Row],[Data Pagamento]])</f>
        <v>1</v>
      </c>
      <c r="L744" s="23">
        <f>YEAR(CtasPagar[[#This Row],[Data Pagamento]])</f>
        <v>1900</v>
      </c>
      <c r="M744" s="154"/>
      <c r="N7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>
      <c r="A745" s="154"/>
      <c r="B745" s="157"/>
      <c r="C745" s="162"/>
      <c r="D745" s="157"/>
      <c r="E745" s="157"/>
      <c r="F745" s="157"/>
      <c r="G745" s="158"/>
      <c r="H745" s="23">
        <f>MONTH(CtasPagar[[#This Row],[Data Vencimento]])</f>
        <v>1</v>
      </c>
      <c r="I745" s="23">
        <f>YEAR(CtasPagar[[#This Row],[Data Vencimento]])</f>
        <v>1900</v>
      </c>
      <c r="J745" s="154"/>
      <c r="K745" s="23">
        <f>MONTH(CtasPagar[[#This Row],[Data Pagamento]])</f>
        <v>1</v>
      </c>
      <c r="L745" s="23">
        <f>YEAR(CtasPagar[[#This Row],[Data Pagamento]])</f>
        <v>1900</v>
      </c>
      <c r="M745" s="154"/>
      <c r="N7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>
      <c r="A746" s="154"/>
      <c r="B746" s="157"/>
      <c r="C746" s="162"/>
      <c r="D746" s="157"/>
      <c r="E746" s="157"/>
      <c r="F746" s="157"/>
      <c r="G746" s="158"/>
      <c r="H746" s="23">
        <f>MONTH(CtasPagar[[#This Row],[Data Vencimento]])</f>
        <v>1</v>
      </c>
      <c r="I746" s="23">
        <f>YEAR(CtasPagar[[#This Row],[Data Vencimento]])</f>
        <v>1900</v>
      </c>
      <c r="J746" s="154"/>
      <c r="K746" s="23">
        <f>MONTH(CtasPagar[[#This Row],[Data Pagamento]])</f>
        <v>1</v>
      </c>
      <c r="L746" s="23">
        <f>YEAR(CtasPagar[[#This Row],[Data Pagamento]])</f>
        <v>1900</v>
      </c>
      <c r="M746" s="154"/>
      <c r="N7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>
      <c r="A747" s="154"/>
      <c r="B747" s="157"/>
      <c r="C747" s="162"/>
      <c r="D747" s="157"/>
      <c r="E747" s="157"/>
      <c r="F747" s="157"/>
      <c r="G747" s="158"/>
      <c r="H747" s="23">
        <f>MONTH(CtasPagar[[#This Row],[Data Vencimento]])</f>
        <v>1</v>
      </c>
      <c r="I747" s="23">
        <f>YEAR(CtasPagar[[#This Row],[Data Vencimento]])</f>
        <v>1900</v>
      </c>
      <c r="J747" s="154"/>
      <c r="K747" s="23">
        <f>MONTH(CtasPagar[[#This Row],[Data Pagamento]])</f>
        <v>1</v>
      </c>
      <c r="L747" s="23">
        <f>YEAR(CtasPagar[[#This Row],[Data Pagamento]])</f>
        <v>1900</v>
      </c>
      <c r="M747" s="154"/>
      <c r="N7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>
      <c r="A748" s="154"/>
      <c r="B748" s="157"/>
      <c r="C748" s="162"/>
      <c r="D748" s="157"/>
      <c r="E748" s="157"/>
      <c r="F748" s="157"/>
      <c r="G748" s="158"/>
      <c r="H748" s="23">
        <f>MONTH(CtasPagar[[#This Row],[Data Vencimento]])</f>
        <v>1</v>
      </c>
      <c r="I748" s="23">
        <f>YEAR(CtasPagar[[#This Row],[Data Vencimento]])</f>
        <v>1900</v>
      </c>
      <c r="J748" s="154"/>
      <c r="K748" s="23">
        <f>MONTH(CtasPagar[[#This Row],[Data Pagamento]])</f>
        <v>1</v>
      </c>
      <c r="L748" s="23">
        <f>YEAR(CtasPagar[[#This Row],[Data Pagamento]])</f>
        <v>1900</v>
      </c>
      <c r="M748" s="154"/>
      <c r="N7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>
      <c r="A749" s="154"/>
      <c r="B749" s="157"/>
      <c r="C749" s="162"/>
      <c r="D749" s="157"/>
      <c r="E749" s="157"/>
      <c r="F749" s="157"/>
      <c r="G749" s="158"/>
      <c r="H749" s="23">
        <f>MONTH(CtasPagar[[#This Row],[Data Vencimento]])</f>
        <v>1</v>
      </c>
      <c r="I749" s="23">
        <f>YEAR(CtasPagar[[#This Row],[Data Vencimento]])</f>
        <v>1900</v>
      </c>
      <c r="J749" s="154"/>
      <c r="K749" s="23">
        <f>MONTH(CtasPagar[[#This Row],[Data Pagamento]])</f>
        <v>1</v>
      </c>
      <c r="L749" s="23">
        <f>YEAR(CtasPagar[[#This Row],[Data Pagamento]])</f>
        <v>1900</v>
      </c>
      <c r="M749" s="154"/>
      <c r="N7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>
      <c r="A750" s="154"/>
      <c r="B750" s="157"/>
      <c r="C750" s="162"/>
      <c r="D750" s="157"/>
      <c r="E750" s="157"/>
      <c r="F750" s="157"/>
      <c r="G750" s="158"/>
      <c r="H750" s="23">
        <f>MONTH(CtasPagar[[#This Row],[Data Vencimento]])</f>
        <v>1</v>
      </c>
      <c r="I750" s="23">
        <f>YEAR(CtasPagar[[#This Row],[Data Vencimento]])</f>
        <v>1900</v>
      </c>
      <c r="J750" s="154"/>
      <c r="K750" s="23">
        <f>MONTH(CtasPagar[[#This Row],[Data Pagamento]])</f>
        <v>1</v>
      </c>
      <c r="L750" s="23">
        <f>YEAR(CtasPagar[[#This Row],[Data Pagamento]])</f>
        <v>1900</v>
      </c>
      <c r="M750" s="154"/>
      <c r="N7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>
      <c r="A751" s="154"/>
      <c r="B751" s="157"/>
      <c r="C751" s="162"/>
      <c r="D751" s="157"/>
      <c r="E751" s="157"/>
      <c r="F751" s="157"/>
      <c r="G751" s="158"/>
      <c r="H751" s="23">
        <f>MONTH(CtasPagar[[#This Row],[Data Vencimento]])</f>
        <v>1</v>
      </c>
      <c r="I751" s="23">
        <f>YEAR(CtasPagar[[#This Row],[Data Vencimento]])</f>
        <v>1900</v>
      </c>
      <c r="J751" s="154"/>
      <c r="K751" s="23">
        <f>MONTH(CtasPagar[[#This Row],[Data Pagamento]])</f>
        <v>1</v>
      </c>
      <c r="L751" s="23">
        <f>YEAR(CtasPagar[[#This Row],[Data Pagamento]])</f>
        <v>1900</v>
      </c>
      <c r="M751" s="154"/>
      <c r="N7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>
      <c r="A752" s="154"/>
      <c r="B752" s="157"/>
      <c r="C752" s="162"/>
      <c r="D752" s="157"/>
      <c r="E752" s="157"/>
      <c r="F752" s="157"/>
      <c r="G752" s="158"/>
      <c r="H752" s="23">
        <f>MONTH(CtasPagar[[#This Row],[Data Vencimento]])</f>
        <v>1</v>
      </c>
      <c r="I752" s="23">
        <f>YEAR(CtasPagar[[#This Row],[Data Vencimento]])</f>
        <v>1900</v>
      </c>
      <c r="J752" s="154"/>
      <c r="K752" s="23">
        <f>MONTH(CtasPagar[[#This Row],[Data Pagamento]])</f>
        <v>1</v>
      </c>
      <c r="L752" s="23">
        <f>YEAR(CtasPagar[[#This Row],[Data Pagamento]])</f>
        <v>1900</v>
      </c>
      <c r="M752" s="154"/>
      <c r="N7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>
      <c r="A753" s="154"/>
      <c r="B753" s="157"/>
      <c r="C753" s="162"/>
      <c r="D753" s="157"/>
      <c r="E753" s="157"/>
      <c r="F753" s="157"/>
      <c r="G753" s="158"/>
      <c r="H753" s="23">
        <f>MONTH(CtasPagar[[#This Row],[Data Vencimento]])</f>
        <v>1</v>
      </c>
      <c r="I753" s="23">
        <f>YEAR(CtasPagar[[#This Row],[Data Vencimento]])</f>
        <v>1900</v>
      </c>
      <c r="J753" s="154"/>
      <c r="K753" s="23">
        <f>MONTH(CtasPagar[[#This Row],[Data Pagamento]])</f>
        <v>1</v>
      </c>
      <c r="L753" s="23">
        <f>YEAR(CtasPagar[[#This Row],[Data Pagamento]])</f>
        <v>1900</v>
      </c>
      <c r="M753" s="154"/>
      <c r="N7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>
      <c r="A754" s="154"/>
      <c r="B754" s="157"/>
      <c r="C754" s="162"/>
      <c r="D754" s="157"/>
      <c r="E754" s="157"/>
      <c r="F754" s="157"/>
      <c r="G754" s="158"/>
      <c r="H754" s="23">
        <f>MONTH(CtasPagar[[#This Row],[Data Vencimento]])</f>
        <v>1</v>
      </c>
      <c r="I754" s="23">
        <f>YEAR(CtasPagar[[#This Row],[Data Vencimento]])</f>
        <v>1900</v>
      </c>
      <c r="J754" s="154"/>
      <c r="K754" s="23">
        <f>MONTH(CtasPagar[[#This Row],[Data Pagamento]])</f>
        <v>1</v>
      </c>
      <c r="L754" s="23">
        <f>YEAR(CtasPagar[[#This Row],[Data Pagamento]])</f>
        <v>1900</v>
      </c>
      <c r="M754" s="154"/>
      <c r="N7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>
      <c r="A755" s="154"/>
      <c r="B755" s="157"/>
      <c r="C755" s="162"/>
      <c r="D755" s="157"/>
      <c r="E755" s="157"/>
      <c r="F755" s="157"/>
      <c r="G755" s="158"/>
      <c r="H755" s="23">
        <f>MONTH(CtasPagar[[#This Row],[Data Vencimento]])</f>
        <v>1</v>
      </c>
      <c r="I755" s="23">
        <f>YEAR(CtasPagar[[#This Row],[Data Vencimento]])</f>
        <v>1900</v>
      </c>
      <c r="J755" s="154"/>
      <c r="K755" s="23">
        <f>MONTH(CtasPagar[[#This Row],[Data Pagamento]])</f>
        <v>1</v>
      </c>
      <c r="L755" s="23">
        <f>YEAR(CtasPagar[[#This Row],[Data Pagamento]])</f>
        <v>1900</v>
      </c>
      <c r="M755" s="154"/>
      <c r="N7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>
      <c r="A756" s="154"/>
      <c r="B756" s="157"/>
      <c r="C756" s="162"/>
      <c r="D756" s="157"/>
      <c r="E756" s="157"/>
      <c r="F756" s="157"/>
      <c r="G756" s="158"/>
      <c r="H756" s="23">
        <f>MONTH(CtasPagar[[#This Row],[Data Vencimento]])</f>
        <v>1</v>
      </c>
      <c r="I756" s="23">
        <f>YEAR(CtasPagar[[#This Row],[Data Vencimento]])</f>
        <v>1900</v>
      </c>
      <c r="J756" s="154"/>
      <c r="K756" s="23">
        <f>MONTH(CtasPagar[[#This Row],[Data Pagamento]])</f>
        <v>1</v>
      </c>
      <c r="L756" s="23">
        <f>YEAR(CtasPagar[[#This Row],[Data Pagamento]])</f>
        <v>1900</v>
      </c>
      <c r="M756" s="154"/>
      <c r="N7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>
      <c r="A757" s="154"/>
      <c r="B757" s="157"/>
      <c r="C757" s="162"/>
      <c r="D757" s="157"/>
      <c r="E757" s="157"/>
      <c r="F757" s="157"/>
      <c r="G757" s="158"/>
      <c r="H757" s="23">
        <f>MONTH(CtasPagar[[#This Row],[Data Vencimento]])</f>
        <v>1</v>
      </c>
      <c r="I757" s="23">
        <f>YEAR(CtasPagar[[#This Row],[Data Vencimento]])</f>
        <v>1900</v>
      </c>
      <c r="J757" s="154"/>
      <c r="K757" s="23">
        <f>MONTH(CtasPagar[[#This Row],[Data Pagamento]])</f>
        <v>1</v>
      </c>
      <c r="L757" s="23">
        <f>YEAR(CtasPagar[[#This Row],[Data Pagamento]])</f>
        <v>1900</v>
      </c>
      <c r="M757" s="154"/>
      <c r="N7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>
      <c r="A758" s="154"/>
      <c r="B758" s="157"/>
      <c r="C758" s="162"/>
      <c r="D758" s="157"/>
      <c r="E758" s="157"/>
      <c r="F758" s="157"/>
      <c r="G758" s="158"/>
      <c r="H758" s="23">
        <f>MONTH(CtasPagar[[#This Row],[Data Vencimento]])</f>
        <v>1</v>
      </c>
      <c r="I758" s="23">
        <f>YEAR(CtasPagar[[#This Row],[Data Vencimento]])</f>
        <v>1900</v>
      </c>
      <c r="J758" s="154"/>
      <c r="K758" s="23">
        <f>MONTH(CtasPagar[[#This Row],[Data Pagamento]])</f>
        <v>1</v>
      </c>
      <c r="L758" s="23">
        <f>YEAR(CtasPagar[[#This Row],[Data Pagamento]])</f>
        <v>1900</v>
      </c>
      <c r="M758" s="154"/>
      <c r="N7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>
      <c r="A759" s="154"/>
      <c r="B759" s="157"/>
      <c r="C759" s="162"/>
      <c r="D759" s="157"/>
      <c r="E759" s="157"/>
      <c r="F759" s="157"/>
      <c r="G759" s="158"/>
      <c r="H759" s="23">
        <f>MONTH(CtasPagar[[#This Row],[Data Vencimento]])</f>
        <v>1</v>
      </c>
      <c r="I759" s="23">
        <f>YEAR(CtasPagar[[#This Row],[Data Vencimento]])</f>
        <v>1900</v>
      </c>
      <c r="J759" s="154"/>
      <c r="K759" s="23">
        <f>MONTH(CtasPagar[[#This Row],[Data Pagamento]])</f>
        <v>1</v>
      </c>
      <c r="L759" s="23">
        <f>YEAR(CtasPagar[[#This Row],[Data Pagamento]])</f>
        <v>1900</v>
      </c>
      <c r="M759" s="154"/>
      <c r="N7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>
      <c r="A760" s="154"/>
      <c r="B760" s="157"/>
      <c r="C760" s="162"/>
      <c r="D760" s="157"/>
      <c r="E760" s="157"/>
      <c r="F760" s="157"/>
      <c r="G760" s="158"/>
      <c r="H760" s="23">
        <f>MONTH(CtasPagar[[#This Row],[Data Vencimento]])</f>
        <v>1</v>
      </c>
      <c r="I760" s="23">
        <f>YEAR(CtasPagar[[#This Row],[Data Vencimento]])</f>
        <v>1900</v>
      </c>
      <c r="J760" s="154"/>
      <c r="K760" s="23">
        <f>MONTH(CtasPagar[[#This Row],[Data Pagamento]])</f>
        <v>1</v>
      </c>
      <c r="L760" s="23">
        <f>YEAR(CtasPagar[[#This Row],[Data Pagamento]])</f>
        <v>1900</v>
      </c>
      <c r="M760" s="154"/>
      <c r="N7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>
      <c r="A761" s="154"/>
      <c r="B761" s="157"/>
      <c r="C761" s="162"/>
      <c r="D761" s="157"/>
      <c r="E761" s="157"/>
      <c r="F761" s="157"/>
      <c r="G761" s="158"/>
      <c r="H761" s="23">
        <f>MONTH(CtasPagar[[#This Row],[Data Vencimento]])</f>
        <v>1</v>
      </c>
      <c r="I761" s="23">
        <f>YEAR(CtasPagar[[#This Row],[Data Vencimento]])</f>
        <v>1900</v>
      </c>
      <c r="J761" s="154"/>
      <c r="K761" s="23">
        <f>MONTH(CtasPagar[[#This Row],[Data Pagamento]])</f>
        <v>1</v>
      </c>
      <c r="L761" s="23">
        <f>YEAR(CtasPagar[[#This Row],[Data Pagamento]])</f>
        <v>1900</v>
      </c>
      <c r="M761" s="154"/>
      <c r="N7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>
      <c r="A762" s="154"/>
      <c r="B762" s="157"/>
      <c r="C762" s="162"/>
      <c r="D762" s="157"/>
      <c r="E762" s="157"/>
      <c r="F762" s="157"/>
      <c r="G762" s="158"/>
      <c r="H762" s="23">
        <f>MONTH(CtasPagar[[#This Row],[Data Vencimento]])</f>
        <v>1</v>
      </c>
      <c r="I762" s="23">
        <f>YEAR(CtasPagar[[#This Row],[Data Vencimento]])</f>
        <v>1900</v>
      </c>
      <c r="J762" s="154"/>
      <c r="K762" s="23">
        <f>MONTH(CtasPagar[[#This Row],[Data Pagamento]])</f>
        <v>1</v>
      </c>
      <c r="L762" s="23">
        <f>YEAR(CtasPagar[[#This Row],[Data Pagamento]])</f>
        <v>1900</v>
      </c>
      <c r="M762" s="154"/>
      <c r="N7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>
      <c r="A763" s="154"/>
      <c r="B763" s="157"/>
      <c r="C763" s="162"/>
      <c r="D763" s="157"/>
      <c r="E763" s="157"/>
      <c r="F763" s="157"/>
      <c r="G763" s="158"/>
      <c r="H763" s="23">
        <f>MONTH(CtasPagar[[#This Row],[Data Vencimento]])</f>
        <v>1</v>
      </c>
      <c r="I763" s="23">
        <f>YEAR(CtasPagar[[#This Row],[Data Vencimento]])</f>
        <v>1900</v>
      </c>
      <c r="J763" s="154"/>
      <c r="K763" s="23">
        <f>MONTH(CtasPagar[[#This Row],[Data Pagamento]])</f>
        <v>1</v>
      </c>
      <c r="L763" s="23">
        <f>YEAR(CtasPagar[[#This Row],[Data Pagamento]])</f>
        <v>1900</v>
      </c>
      <c r="M763" s="154"/>
      <c r="N7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>
      <c r="A764" s="154"/>
      <c r="B764" s="157"/>
      <c r="C764" s="162"/>
      <c r="D764" s="157"/>
      <c r="E764" s="157"/>
      <c r="F764" s="157"/>
      <c r="G764" s="158"/>
      <c r="H764" s="23">
        <f>MONTH(CtasPagar[[#This Row],[Data Vencimento]])</f>
        <v>1</v>
      </c>
      <c r="I764" s="23">
        <f>YEAR(CtasPagar[[#This Row],[Data Vencimento]])</f>
        <v>1900</v>
      </c>
      <c r="J764" s="154"/>
      <c r="K764" s="23">
        <f>MONTH(CtasPagar[[#This Row],[Data Pagamento]])</f>
        <v>1</v>
      </c>
      <c r="L764" s="23">
        <f>YEAR(CtasPagar[[#This Row],[Data Pagamento]])</f>
        <v>1900</v>
      </c>
      <c r="M764" s="154"/>
      <c r="N7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>
      <c r="A765" s="154"/>
      <c r="B765" s="157"/>
      <c r="C765" s="162"/>
      <c r="D765" s="157"/>
      <c r="E765" s="157"/>
      <c r="F765" s="157"/>
      <c r="G765" s="158"/>
      <c r="H765" s="23">
        <f>MONTH(CtasPagar[[#This Row],[Data Vencimento]])</f>
        <v>1</v>
      </c>
      <c r="I765" s="23">
        <f>YEAR(CtasPagar[[#This Row],[Data Vencimento]])</f>
        <v>1900</v>
      </c>
      <c r="J765" s="154"/>
      <c r="K765" s="23">
        <f>MONTH(CtasPagar[[#This Row],[Data Pagamento]])</f>
        <v>1</v>
      </c>
      <c r="L765" s="23">
        <f>YEAR(CtasPagar[[#This Row],[Data Pagamento]])</f>
        <v>1900</v>
      </c>
      <c r="M765" s="154"/>
      <c r="N7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>
      <c r="A766" s="154"/>
      <c r="B766" s="157"/>
      <c r="C766" s="162"/>
      <c r="D766" s="157"/>
      <c r="E766" s="157"/>
      <c r="F766" s="157"/>
      <c r="G766" s="158"/>
      <c r="H766" s="23">
        <f>MONTH(CtasPagar[[#This Row],[Data Vencimento]])</f>
        <v>1</v>
      </c>
      <c r="I766" s="23">
        <f>YEAR(CtasPagar[[#This Row],[Data Vencimento]])</f>
        <v>1900</v>
      </c>
      <c r="J766" s="154"/>
      <c r="K766" s="23">
        <f>MONTH(CtasPagar[[#This Row],[Data Pagamento]])</f>
        <v>1</v>
      </c>
      <c r="L766" s="23">
        <f>YEAR(CtasPagar[[#This Row],[Data Pagamento]])</f>
        <v>1900</v>
      </c>
      <c r="M766" s="154"/>
      <c r="N7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>
      <c r="A767" s="154"/>
      <c r="B767" s="157"/>
      <c r="C767" s="162"/>
      <c r="D767" s="157"/>
      <c r="E767" s="157"/>
      <c r="F767" s="157"/>
      <c r="G767" s="158"/>
      <c r="H767" s="23">
        <f>MONTH(CtasPagar[[#This Row],[Data Vencimento]])</f>
        <v>1</v>
      </c>
      <c r="I767" s="23">
        <f>YEAR(CtasPagar[[#This Row],[Data Vencimento]])</f>
        <v>1900</v>
      </c>
      <c r="J767" s="154"/>
      <c r="K767" s="23">
        <f>MONTH(CtasPagar[[#This Row],[Data Pagamento]])</f>
        <v>1</v>
      </c>
      <c r="L767" s="23">
        <f>YEAR(CtasPagar[[#This Row],[Data Pagamento]])</f>
        <v>1900</v>
      </c>
      <c r="M767" s="154"/>
      <c r="N7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>
      <c r="A768" s="154"/>
      <c r="B768" s="157"/>
      <c r="C768" s="162"/>
      <c r="D768" s="157"/>
      <c r="E768" s="157"/>
      <c r="F768" s="157"/>
      <c r="G768" s="158"/>
      <c r="H768" s="23">
        <f>MONTH(CtasPagar[[#This Row],[Data Vencimento]])</f>
        <v>1</v>
      </c>
      <c r="I768" s="23">
        <f>YEAR(CtasPagar[[#This Row],[Data Vencimento]])</f>
        <v>1900</v>
      </c>
      <c r="J768" s="154"/>
      <c r="K768" s="23">
        <f>MONTH(CtasPagar[[#This Row],[Data Pagamento]])</f>
        <v>1</v>
      </c>
      <c r="L768" s="23">
        <f>YEAR(CtasPagar[[#This Row],[Data Pagamento]])</f>
        <v>1900</v>
      </c>
      <c r="M768" s="154"/>
      <c r="N7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>
      <c r="A769" s="154"/>
      <c r="B769" s="157"/>
      <c r="C769" s="162"/>
      <c r="D769" s="157"/>
      <c r="E769" s="157"/>
      <c r="F769" s="157"/>
      <c r="G769" s="158"/>
      <c r="H769" s="23">
        <f>MONTH(CtasPagar[[#This Row],[Data Vencimento]])</f>
        <v>1</v>
      </c>
      <c r="I769" s="23">
        <f>YEAR(CtasPagar[[#This Row],[Data Vencimento]])</f>
        <v>1900</v>
      </c>
      <c r="J769" s="154"/>
      <c r="K769" s="23">
        <f>MONTH(CtasPagar[[#This Row],[Data Pagamento]])</f>
        <v>1</v>
      </c>
      <c r="L769" s="23">
        <f>YEAR(CtasPagar[[#This Row],[Data Pagamento]])</f>
        <v>1900</v>
      </c>
      <c r="M769" s="154"/>
      <c r="N7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>
      <c r="A770" s="154"/>
      <c r="B770" s="157"/>
      <c r="C770" s="162"/>
      <c r="D770" s="157"/>
      <c r="E770" s="157"/>
      <c r="F770" s="157"/>
      <c r="G770" s="158"/>
      <c r="H770" s="23">
        <f>MONTH(CtasPagar[[#This Row],[Data Vencimento]])</f>
        <v>1</v>
      </c>
      <c r="I770" s="23">
        <f>YEAR(CtasPagar[[#This Row],[Data Vencimento]])</f>
        <v>1900</v>
      </c>
      <c r="J770" s="154"/>
      <c r="K770" s="23">
        <f>MONTH(CtasPagar[[#This Row],[Data Pagamento]])</f>
        <v>1</v>
      </c>
      <c r="L770" s="23">
        <f>YEAR(CtasPagar[[#This Row],[Data Pagamento]])</f>
        <v>1900</v>
      </c>
      <c r="M770" s="154"/>
      <c r="N7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>
      <c r="A771" s="154"/>
      <c r="B771" s="157"/>
      <c r="C771" s="162"/>
      <c r="D771" s="157"/>
      <c r="E771" s="157"/>
      <c r="F771" s="157"/>
      <c r="G771" s="158"/>
      <c r="H771" s="23">
        <f>MONTH(CtasPagar[[#This Row],[Data Vencimento]])</f>
        <v>1</v>
      </c>
      <c r="I771" s="23">
        <f>YEAR(CtasPagar[[#This Row],[Data Vencimento]])</f>
        <v>1900</v>
      </c>
      <c r="J771" s="154"/>
      <c r="K771" s="23">
        <f>MONTH(CtasPagar[[#This Row],[Data Pagamento]])</f>
        <v>1</v>
      </c>
      <c r="L771" s="23">
        <f>YEAR(CtasPagar[[#This Row],[Data Pagamento]])</f>
        <v>1900</v>
      </c>
      <c r="M771" s="154"/>
      <c r="N7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>
      <c r="A772" s="154"/>
      <c r="B772" s="157"/>
      <c r="C772" s="162"/>
      <c r="D772" s="157"/>
      <c r="E772" s="157"/>
      <c r="F772" s="157"/>
      <c r="G772" s="158"/>
      <c r="H772" s="23">
        <f>MONTH(CtasPagar[[#This Row],[Data Vencimento]])</f>
        <v>1</v>
      </c>
      <c r="I772" s="23">
        <f>YEAR(CtasPagar[[#This Row],[Data Vencimento]])</f>
        <v>1900</v>
      </c>
      <c r="J772" s="154"/>
      <c r="K772" s="23">
        <f>MONTH(CtasPagar[[#This Row],[Data Pagamento]])</f>
        <v>1</v>
      </c>
      <c r="L772" s="23">
        <f>YEAR(CtasPagar[[#This Row],[Data Pagamento]])</f>
        <v>1900</v>
      </c>
      <c r="M772" s="154"/>
      <c r="N7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>
      <c r="A773" s="154"/>
      <c r="B773" s="157"/>
      <c r="C773" s="162"/>
      <c r="D773" s="157"/>
      <c r="E773" s="157"/>
      <c r="F773" s="157"/>
      <c r="G773" s="158"/>
      <c r="H773" s="23">
        <f>MONTH(CtasPagar[[#This Row],[Data Vencimento]])</f>
        <v>1</v>
      </c>
      <c r="I773" s="23">
        <f>YEAR(CtasPagar[[#This Row],[Data Vencimento]])</f>
        <v>1900</v>
      </c>
      <c r="J773" s="154"/>
      <c r="K773" s="23">
        <f>MONTH(CtasPagar[[#This Row],[Data Pagamento]])</f>
        <v>1</v>
      </c>
      <c r="L773" s="23">
        <f>YEAR(CtasPagar[[#This Row],[Data Pagamento]])</f>
        <v>1900</v>
      </c>
      <c r="M773" s="154"/>
      <c r="N7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>
      <c r="A774" s="154"/>
      <c r="B774" s="157"/>
      <c r="C774" s="162"/>
      <c r="D774" s="157"/>
      <c r="E774" s="157"/>
      <c r="F774" s="157"/>
      <c r="G774" s="158"/>
      <c r="H774" s="23">
        <f>MONTH(CtasPagar[[#This Row],[Data Vencimento]])</f>
        <v>1</v>
      </c>
      <c r="I774" s="23">
        <f>YEAR(CtasPagar[[#This Row],[Data Vencimento]])</f>
        <v>1900</v>
      </c>
      <c r="J774" s="154"/>
      <c r="K774" s="23">
        <f>MONTH(CtasPagar[[#This Row],[Data Pagamento]])</f>
        <v>1</v>
      </c>
      <c r="L774" s="23">
        <f>YEAR(CtasPagar[[#This Row],[Data Pagamento]])</f>
        <v>1900</v>
      </c>
      <c r="M774" s="154"/>
      <c r="N7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>
      <c r="A775" s="154"/>
      <c r="B775" s="157"/>
      <c r="C775" s="162"/>
      <c r="D775" s="157"/>
      <c r="E775" s="157"/>
      <c r="F775" s="157"/>
      <c r="G775" s="158"/>
      <c r="H775" s="23">
        <f>MONTH(CtasPagar[[#This Row],[Data Vencimento]])</f>
        <v>1</v>
      </c>
      <c r="I775" s="23">
        <f>YEAR(CtasPagar[[#This Row],[Data Vencimento]])</f>
        <v>1900</v>
      </c>
      <c r="J775" s="154"/>
      <c r="K775" s="23">
        <f>MONTH(CtasPagar[[#This Row],[Data Pagamento]])</f>
        <v>1</v>
      </c>
      <c r="L775" s="23">
        <f>YEAR(CtasPagar[[#This Row],[Data Pagamento]])</f>
        <v>1900</v>
      </c>
      <c r="M775" s="154"/>
      <c r="N7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>
      <c r="A776" s="154"/>
      <c r="B776" s="157"/>
      <c r="C776" s="162"/>
      <c r="D776" s="157"/>
      <c r="E776" s="157"/>
      <c r="F776" s="157"/>
      <c r="G776" s="158"/>
      <c r="H776" s="23">
        <f>MONTH(CtasPagar[[#This Row],[Data Vencimento]])</f>
        <v>1</v>
      </c>
      <c r="I776" s="23">
        <f>YEAR(CtasPagar[[#This Row],[Data Vencimento]])</f>
        <v>1900</v>
      </c>
      <c r="J776" s="154"/>
      <c r="K776" s="23">
        <f>MONTH(CtasPagar[[#This Row],[Data Pagamento]])</f>
        <v>1</v>
      </c>
      <c r="L776" s="23">
        <f>YEAR(CtasPagar[[#This Row],[Data Pagamento]])</f>
        <v>1900</v>
      </c>
      <c r="M776" s="154"/>
      <c r="N7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>
      <c r="A777" s="154"/>
      <c r="B777" s="157"/>
      <c r="C777" s="162"/>
      <c r="D777" s="157"/>
      <c r="E777" s="157"/>
      <c r="F777" s="157"/>
      <c r="G777" s="158"/>
      <c r="H777" s="23">
        <f>MONTH(CtasPagar[[#This Row],[Data Vencimento]])</f>
        <v>1</v>
      </c>
      <c r="I777" s="23">
        <f>YEAR(CtasPagar[[#This Row],[Data Vencimento]])</f>
        <v>1900</v>
      </c>
      <c r="J777" s="154"/>
      <c r="K777" s="23">
        <f>MONTH(CtasPagar[[#This Row],[Data Pagamento]])</f>
        <v>1</v>
      </c>
      <c r="L777" s="23">
        <f>YEAR(CtasPagar[[#This Row],[Data Pagamento]])</f>
        <v>1900</v>
      </c>
      <c r="M777" s="154"/>
      <c r="N7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>
      <c r="A778" s="154"/>
      <c r="B778" s="157"/>
      <c r="C778" s="162"/>
      <c r="D778" s="157"/>
      <c r="E778" s="157"/>
      <c r="F778" s="157"/>
      <c r="G778" s="158"/>
      <c r="H778" s="23">
        <f>MONTH(CtasPagar[[#This Row],[Data Vencimento]])</f>
        <v>1</v>
      </c>
      <c r="I778" s="23">
        <f>YEAR(CtasPagar[[#This Row],[Data Vencimento]])</f>
        <v>1900</v>
      </c>
      <c r="J778" s="154"/>
      <c r="K778" s="23">
        <f>MONTH(CtasPagar[[#This Row],[Data Pagamento]])</f>
        <v>1</v>
      </c>
      <c r="L778" s="23">
        <f>YEAR(CtasPagar[[#This Row],[Data Pagamento]])</f>
        <v>1900</v>
      </c>
      <c r="M778" s="154"/>
      <c r="N7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>
      <c r="A779" s="154"/>
      <c r="B779" s="157"/>
      <c r="C779" s="162"/>
      <c r="D779" s="157"/>
      <c r="E779" s="157"/>
      <c r="F779" s="157"/>
      <c r="G779" s="158"/>
      <c r="H779" s="23">
        <f>MONTH(CtasPagar[[#This Row],[Data Vencimento]])</f>
        <v>1</v>
      </c>
      <c r="I779" s="23">
        <f>YEAR(CtasPagar[[#This Row],[Data Vencimento]])</f>
        <v>1900</v>
      </c>
      <c r="J779" s="154"/>
      <c r="K779" s="23">
        <f>MONTH(CtasPagar[[#This Row],[Data Pagamento]])</f>
        <v>1</v>
      </c>
      <c r="L779" s="23">
        <f>YEAR(CtasPagar[[#This Row],[Data Pagamento]])</f>
        <v>1900</v>
      </c>
      <c r="M779" s="154"/>
      <c r="N7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>
      <c r="A780" s="154"/>
      <c r="B780" s="157"/>
      <c r="C780" s="162"/>
      <c r="D780" s="157"/>
      <c r="E780" s="157"/>
      <c r="F780" s="157"/>
      <c r="G780" s="158"/>
      <c r="H780" s="23">
        <f>MONTH(CtasPagar[[#This Row],[Data Vencimento]])</f>
        <v>1</v>
      </c>
      <c r="I780" s="23">
        <f>YEAR(CtasPagar[[#This Row],[Data Vencimento]])</f>
        <v>1900</v>
      </c>
      <c r="J780" s="154"/>
      <c r="K780" s="23">
        <f>MONTH(CtasPagar[[#This Row],[Data Pagamento]])</f>
        <v>1</v>
      </c>
      <c r="L780" s="23">
        <f>YEAR(CtasPagar[[#This Row],[Data Pagamento]])</f>
        <v>1900</v>
      </c>
      <c r="M780" s="154"/>
      <c r="N7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>
      <c r="A781" s="154"/>
      <c r="B781" s="157"/>
      <c r="C781" s="162"/>
      <c r="D781" s="157"/>
      <c r="E781" s="157"/>
      <c r="F781" s="157"/>
      <c r="G781" s="158"/>
      <c r="H781" s="23">
        <f>MONTH(CtasPagar[[#This Row],[Data Vencimento]])</f>
        <v>1</v>
      </c>
      <c r="I781" s="23">
        <f>YEAR(CtasPagar[[#This Row],[Data Vencimento]])</f>
        <v>1900</v>
      </c>
      <c r="J781" s="154"/>
      <c r="K781" s="23">
        <f>MONTH(CtasPagar[[#This Row],[Data Pagamento]])</f>
        <v>1</v>
      </c>
      <c r="L781" s="23">
        <f>YEAR(CtasPagar[[#This Row],[Data Pagamento]])</f>
        <v>1900</v>
      </c>
      <c r="M781" s="154"/>
      <c r="N7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>
      <c r="A782" s="154"/>
      <c r="B782" s="157"/>
      <c r="C782" s="162"/>
      <c r="D782" s="157"/>
      <c r="E782" s="157"/>
      <c r="F782" s="157"/>
      <c r="G782" s="158"/>
      <c r="H782" s="23">
        <f>MONTH(CtasPagar[[#This Row],[Data Vencimento]])</f>
        <v>1</v>
      </c>
      <c r="I782" s="23">
        <f>YEAR(CtasPagar[[#This Row],[Data Vencimento]])</f>
        <v>1900</v>
      </c>
      <c r="J782" s="154"/>
      <c r="K782" s="23">
        <f>MONTH(CtasPagar[[#This Row],[Data Pagamento]])</f>
        <v>1</v>
      </c>
      <c r="L782" s="23">
        <f>YEAR(CtasPagar[[#This Row],[Data Pagamento]])</f>
        <v>1900</v>
      </c>
      <c r="M782" s="154"/>
      <c r="N7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>
      <c r="A783" s="154"/>
      <c r="B783" s="157"/>
      <c r="C783" s="162"/>
      <c r="D783" s="157"/>
      <c r="E783" s="157"/>
      <c r="F783" s="157"/>
      <c r="G783" s="158"/>
      <c r="H783" s="23">
        <f>MONTH(CtasPagar[[#This Row],[Data Vencimento]])</f>
        <v>1</v>
      </c>
      <c r="I783" s="23">
        <f>YEAR(CtasPagar[[#This Row],[Data Vencimento]])</f>
        <v>1900</v>
      </c>
      <c r="J783" s="154"/>
      <c r="K783" s="23">
        <f>MONTH(CtasPagar[[#This Row],[Data Pagamento]])</f>
        <v>1</v>
      </c>
      <c r="L783" s="23">
        <f>YEAR(CtasPagar[[#This Row],[Data Pagamento]])</f>
        <v>1900</v>
      </c>
      <c r="M783" s="154"/>
      <c r="N7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>
      <c r="A784" s="154"/>
      <c r="B784" s="157"/>
      <c r="C784" s="162"/>
      <c r="D784" s="157"/>
      <c r="E784" s="157"/>
      <c r="F784" s="157"/>
      <c r="G784" s="158"/>
      <c r="H784" s="23">
        <f>MONTH(CtasPagar[[#This Row],[Data Vencimento]])</f>
        <v>1</v>
      </c>
      <c r="I784" s="23">
        <f>YEAR(CtasPagar[[#This Row],[Data Vencimento]])</f>
        <v>1900</v>
      </c>
      <c r="J784" s="154"/>
      <c r="K784" s="23">
        <f>MONTH(CtasPagar[[#This Row],[Data Pagamento]])</f>
        <v>1</v>
      </c>
      <c r="L784" s="23">
        <f>YEAR(CtasPagar[[#This Row],[Data Pagamento]])</f>
        <v>1900</v>
      </c>
      <c r="M784" s="154"/>
      <c r="N7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>
      <c r="A785" s="154"/>
      <c r="B785" s="157"/>
      <c r="C785" s="162"/>
      <c r="D785" s="157"/>
      <c r="E785" s="157"/>
      <c r="F785" s="157"/>
      <c r="G785" s="158"/>
      <c r="H785" s="23">
        <f>MONTH(CtasPagar[[#This Row],[Data Vencimento]])</f>
        <v>1</v>
      </c>
      <c r="I785" s="23">
        <f>YEAR(CtasPagar[[#This Row],[Data Vencimento]])</f>
        <v>1900</v>
      </c>
      <c r="J785" s="154"/>
      <c r="K785" s="23">
        <f>MONTH(CtasPagar[[#This Row],[Data Pagamento]])</f>
        <v>1</v>
      </c>
      <c r="L785" s="23">
        <f>YEAR(CtasPagar[[#This Row],[Data Pagamento]])</f>
        <v>1900</v>
      </c>
      <c r="M785" s="154"/>
      <c r="N7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>
      <c r="A786" s="154"/>
      <c r="B786" s="157"/>
      <c r="C786" s="162"/>
      <c r="D786" s="157"/>
      <c r="E786" s="157"/>
      <c r="F786" s="157"/>
      <c r="G786" s="158"/>
      <c r="H786" s="23">
        <f>MONTH(CtasPagar[[#This Row],[Data Vencimento]])</f>
        <v>1</v>
      </c>
      <c r="I786" s="23">
        <f>YEAR(CtasPagar[[#This Row],[Data Vencimento]])</f>
        <v>1900</v>
      </c>
      <c r="J786" s="154"/>
      <c r="K786" s="23">
        <f>MONTH(CtasPagar[[#This Row],[Data Pagamento]])</f>
        <v>1</v>
      </c>
      <c r="L786" s="23">
        <f>YEAR(CtasPagar[[#This Row],[Data Pagamento]])</f>
        <v>1900</v>
      </c>
      <c r="M786" s="154"/>
      <c r="N7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>
      <c r="A787" s="154"/>
      <c r="B787" s="157"/>
      <c r="C787" s="162"/>
      <c r="D787" s="157"/>
      <c r="E787" s="157"/>
      <c r="F787" s="157"/>
      <c r="G787" s="158"/>
      <c r="H787" s="23">
        <f>MONTH(CtasPagar[[#This Row],[Data Vencimento]])</f>
        <v>1</v>
      </c>
      <c r="I787" s="23">
        <f>YEAR(CtasPagar[[#This Row],[Data Vencimento]])</f>
        <v>1900</v>
      </c>
      <c r="J787" s="154"/>
      <c r="K787" s="23">
        <f>MONTH(CtasPagar[[#This Row],[Data Pagamento]])</f>
        <v>1</v>
      </c>
      <c r="L787" s="23">
        <f>YEAR(CtasPagar[[#This Row],[Data Pagamento]])</f>
        <v>1900</v>
      </c>
      <c r="M787" s="154"/>
      <c r="N7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>
      <c r="A788" s="154"/>
      <c r="B788" s="157"/>
      <c r="C788" s="162"/>
      <c r="D788" s="157"/>
      <c r="E788" s="157"/>
      <c r="F788" s="157"/>
      <c r="G788" s="158"/>
      <c r="H788" s="23">
        <f>MONTH(CtasPagar[[#This Row],[Data Vencimento]])</f>
        <v>1</v>
      </c>
      <c r="I788" s="23">
        <f>YEAR(CtasPagar[[#This Row],[Data Vencimento]])</f>
        <v>1900</v>
      </c>
      <c r="J788" s="154"/>
      <c r="K788" s="23">
        <f>MONTH(CtasPagar[[#This Row],[Data Pagamento]])</f>
        <v>1</v>
      </c>
      <c r="L788" s="23">
        <f>YEAR(CtasPagar[[#This Row],[Data Pagamento]])</f>
        <v>1900</v>
      </c>
      <c r="M788" s="154"/>
      <c r="N7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>
      <c r="A789" s="154"/>
      <c r="B789" s="157"/>
      <c r="C789" s="162"/>
      <c r="D789" s="157"/>
      <c r="E789" s="157"/>
      <c r="F789" s="157"/>
      <c r="G789" s="158"/>
      <c r="H789" s="23">
        <f>MONTH(CtasPagar[[#This Row],[Data Vencimento]])</f>
        <v>1</v>
      </c>
      <c r="I789" s="23">
        <f>YEAR(CtasPagar[[#This Row],[Data Vencimento]])</f>
        <v>1900</v>
      </c>
      <c r="J789" s="154"/>
      <c r="K789" s="23">
        <f>MONTH(CtasPagar[[#This Row],[Data Pagamento]])</f>
        <v>1</v>
      </c>
      <c r="L789" s="23">
        <f>YEAR(CtasPagar[[#This Row],[Data Pagamento]])</f>
        <v>1900</v>
      </c>
      <c r="M789" s="154"/>
      <c r="N7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>
      <c r="A790" s="154"/>
      <c r="B790" s="157"/>
      <c r="C790" s="162"/>
      <c r="D790" s="157"/>
      <c r="E790" s="157"/>
      <c r="F790" s="157"/>
      <c r="G790" s="158"/>
      <c r="H790" s="23">
        <f>MONTH(CtasPagar[[#This Row],[Data Vencimento]])</f>
        <v>1</v>
      </c>
      <c r="I790" s="23">
        <f>YEAR(CtasPagar[[#This Row],[Data Vencimento]])</f>
        <v>1900</v>
      </c>
      <c r="J790" s="154"/>
      <c r="K790" s="23">
        <f>MONTH(CtasPagar[[#This Row],[Data Pagamento]])</f>
        <v>1</v>
      </c>
      <c r="L790" s="23">
        <f>YEAR(CtasPagar[[#This Row],[Data Pagamento]])</f>
        <v>1900</v>
      </c>
      <c r="M790" s="154"/>
      <c r="N7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>
      <c r="A791" s="154"/>
      <c r="B791" s="157"/>
      <c r="C791" s="162"/>
      <c r="D791" s="157"/>
      <c r="E791" s="157"/>
      <c r="F791" s="157"/>
      <c r="G791" s="158"/>
      <c r="H791" s="23">
        <f>MONTH(CtasPagar[[#This Row],[Data Vencimento]])</f>
        <v>1</v>
      </c>
      <c r="I791" s="23">
        <f>YEAR(CtasPagar[[#This Row],[Data Vencimento]])</f>
        <v>1900</v>
      </c>
      <c r="J791" s="154"/>
      <c r="K791" s="23">
        <f>MONTH(CtasPagar[[#This Row],[Data Pagamento]])</f>
        <v>1</v>
      </c>
      <c r="L791" s="23">
        <f>YEAR(CtasPagar[[#This Row],[Data Pagamento]])</f>
        <v>1900</v>
      </c>
      <c r="M791" s="154"/>
      <c r="N7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>
      <c r="A792" s="154"/>
      <c r="B792" s="157"/>
      <c r="C792" s="162"/>
      <c r="D792" s="157"/>
      <c r="E792" s="157"/>
      <c r="F792" s="157"/>
      <c r="G792" s="158"/>
      <c r="H792" s="23">
        <f>MONTH(CtasPagar[[#This Row],[Data Vencimento]])</f>
        <v>1</v>
      </c>
      <c r="I792" s="23">
        <f>YEAR(CtasPagar[[#This Row],[Data Vencimento]])</f>
        <v>1900</v>
      </c>
      <c r="J792" s="154"/>
      <c r="K792" s="23">
        <f>MONTH(CtasPagar[[#This Row],[Data Pagamento]])</f>
        <v>1</v>
      </c>
      <c r="L792" s="23">
        <f>YEAR(CtasPagar[[#This Row],[Data Pagamento]])</f>
        <v>1900</v>
      </c>
      <c r="M792" s="154"/>
      <c r="N7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>
      <c r="A793" s="154"/>
      <c r="B793" s="157"/>
      <c r="C793" s="162"/>
      <c r="D793" s="157"/>
      <c r="E793" s="157"/>
      <c r="F793" s="157"/>
      <c r="G793" s="158"/>
      <c r="H793" s="23">
        <f>MONTH(CtasPagar[[#This Row],[Data Vencimento]])</f>
        <v>1</v>
      </c>
      <c r="I793" s="23">
        <f>YEAR(CtasPagar[[#This Row],[Data Vencimento]])</f>
        <v>1900</v>
      </c>
      <c r="J793" s="154"/>
      <c r="K793" s="23">
        <f>MONTH(CtasPagar[[#This Row],[Data Pagamento]])</f>
        <v>1</v>
      </c>
      <c r="L793" s="23">
        <f>YEAR(CtasPagar[[#This Row],[Data Pagamento]])</f>
        <v>1900</v>
      </c>
      <c r="M793" s="154"/>
      <c r="N7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>
      <c r="A794" s="154"/>
      <c r="B794" s="157"/>
      <c r="C794" s="162"/>
      <c r="D794" s="157"/>
      <c r="E794" s="157"/>
      <c r="F794" s="157"/>
      <c r="G794" s="158"/>
      <c r="H794" s="23">
        <f>MONTH(CtasPagar[[#This Row],[Data Vencimento]])</f>
        <v>1</v>
      </c>
      <c r="I794" s="23">
        <f>YEAR(CtasPagar[[#This Row],[Data Vencimento]])</f>
        <v>1900</v>
      </c>
      <c r="J794" s="154"/>
      <c r="K794" s="23">
        <f>MONTH(CtasPagar[[#This Row],[Data Pagamento]])</f>
        <v>1</v>
      </c>
      <c r="L794" s="23">
        <f>YEAR(CtasPagar[[#This Row],[Data Pagamento]])</f>
        <v>1900</v>
      </c>
      <c r="M794" s="154"/>
      <c r="N7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>
      <c r="A795" s="154"/>
      <c r="B795" s="157"/>
      <c r="C795" s="162"/>
      <c r="D795" s="157"/>
      <c r="E795" s="157"/>
      <c r="F795" s="157"/>
      <c r="G795" s="158"/>
      <c r="H795" s="23">
        <f>MONTH(CtasPagar[[#This Row],[Data Vencimento]])</f>
        <v>1</v>
      </c>
      <c r="I795" s="23">
        <f>YEAR(CtasPagar[[#This Row],[Data Vencimento]])</f>
        <v>1900</v>
      </c>
      <c r="J795" s="154"/>
      <c r="K795" s="23">
        <f>MONTH(CtasPagar[[#This Row],[Data Pagamento]])</f>
        <v>1</v>
      </c>
      <c r="L795" s="23">
        <f>YEAR(CtasPagar[[#This Row],[Data Pagamento]])</f>
        <v>1900</v>
      </c>
      <c r="M795" s="154"/>
      <c r="N7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>
      <c r="A796" s="154"/>
      <c r="B796" s="157"/>
      <c r="C796" s="162"/>
      <c r="D796" s="157"/>
      <c r="E796" s="157"/>
      <c r="F796" s="157"/>
      <c r="G796" s="158"/>
      <c r="H796" s="23">
        <f>MONTH(CtasPagar[[#This Row],[Data Vencimento]])</f>
        <v>1</v>
      </c>
      <c r="I796" s="23">
        <f>YEAR(CtasPagar[[#This Row],[Data Vencimento]])</f>
        <v>1900</v>
      </c>
      <c r="J796" s="154"/>
      <c r="K796" s="23">
        <f>MONTH(CtasPagar[[#This Row],[Data Pagamento]])</f>
        <v>1</v>
      </c>
      <c r="L796" s="23">
        <f>YEAR(CtasPagar[[#This Row],[Data Pagamento]])</f>
        <v>1900</v>
      </c>
      <c r="M796" s="154"/>
      <c r="N7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>
      <c r="A797" s="154"/>
      <c r="B797" s="157"/>
      <c r="C797" s="162"/>
      <c r="D797" s="157"/>
      <c r="E797" s="157"/>
      <c r="F797" s="157"/>
      <c r="G797" s="158"/>
      <c r="H797" s="23">
        <f>MONTH(CtasPagar[[#This Row],[Data Vencimento]])</f>
        <v>1</v>
      </c>
      <c r="I797" s="23">
        <f>YEAR(CtasPagar[[#This Row],[Data Vencimento]])</f>
        <v>1900</v>
      </c>
      <c r="J797" s="154"/>
      <c r="K797" s="23">
        <f>MONTH(CtasPagar[[#This Row],[Data Pagamento]])</f>
        <v>1</v>
      </c>
      <c r="L797" s="23">
        <f>YEAR(CtasPagar[[#This Row],[Data Pagamento]])</f>
        <v>1900</v>
      </c>
      <c r="M797" s="154"/>
      <c r="N7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>
      <c r="A798" s="154"/>
      <c r="B798" s="157"/>
      <c r="C798" s="162"/>
      <c r="D798" s="157"/>
      <c r="E798" s="157"/>
      <c r="F798" s="157"/>
      <c r="G798" s="158"/>
      <c r="H798" s="23">
        <f>MONTH(CtasPagar[[#This Row],[Data Vencimento]])</f>
        <v>1</v>
      </c>
      <c r="I798" s="23">
        <f>YEAR(CtasPagar[[#This Row],[Data Vencimento]])</f>
        <v>1900</v>
      </c>
      <c r="J798" s="154"/>
      <c r="K798" s="23">
        <f>MONTH(CtasPagar[[#This Row],[Data Pagamento]])</f>
        <v>1</v>
      </c>
      <c r="L798" s="23">
        <f>YEAR(CtasPagar[[#This Row],[Data Pagamento]])</f>
        <v>1900</v>
      </c>
      <c r="M798" s="154"/>
      <c r="N7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>
      <c r="A799" s="154"/>
      <c r="B799" s="157"/>
      <c r="C799" s="162"/>
      <c r="D799" s="157"/>
      <c r="E799" s="157"/>
      <c r="F799" s="157"/>
      <c r="G799" s="158"/>
      <c r="H799" s="23">
        <f>MONTH(CtasPagar[[#This Row],[Data Vencimento]])</f>
        <v>1</v>
      </c>
      <c r="I799" s="23">
        <f>YEAR(CtasPagar[[#This Row],[Data Vencimento]])</f>
        <v>1900</v>
      </c>
      <c r="J799" s="154"/>
      <c r="K799" s="23">
        <f>MONTH(CtasPagar[[#This Row],[Data Pagamento]])</f>
        <v>1</v>
      </c>
      <c r="L799" s="23">
        <f>YEAR(CtasPagar[[#This Row],[Data Pagamento]])</f>
        <v>1900</v>
      </c>
      <c r="M799" s="154"/>
      <c r="N7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>
      <c r="A800" s="154"/>
      <c r="B800" s="157"/>
      <c r="C800" s="162"/>
      <c r="D800" s="157"/>
      <c r="E800" s="157"/>
      <c r="F800" s="157"/>
      <c r="G800" s="158"/>
      <c r="H800" s="23">
        <f>MONTH(CtasPagar[[#This Row],[Data Vencimento]])</f>
        <v>1</v>
      </c>
      <c r="I800" s="23">
        <f>YEAR(CtasPagar[[#This Row],[Data Vencimento]])</f>
        <v>1900</v>
      </c>
      <c r="J800" s="154"/>
      <c r="K800" s="23">
        <f>MONTH(CtasPagar[[#This Row],[Data Pagamento]])</f>
        <v>1</v>
      </c>
      <c r="L800" s="23">
        <f>YEAR(CtasPagar[[#This Row],[Data Pagamento]])</f>
        <v>1900</v>
      </c>
      <c r="M800" s="154"/>
      <c r="N8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>
      <c r="A801" s="154"/>
      <c r="B801" s="157"/>
      <c r="C801" s="162"/>
      <c r="D801" s="157"/>
      <c r="E801" s="157"/>
      <c r="F801" s="157"/>
      <c r="G801" s="158"/>
      <c r="H801" s="23">
        <f>MONTH(CtasPagar[[#This Row],[Data Vencimento]])</f>
        <v>1</v>
      </c>
      <c r="I801" s="23">
        <f>YEAR(CtasPagar[[#This Row],[Data Vencimento]])</f>
        <v>1900</v>
      </c>
      <c r="J801" s="154"/>
      <c r="K801" s="23">
        <f>MONTH(CtasPagar[[#This Row],[Data Pagamento]])</f>
        <v>1</v>
      </c>
      <c r="L801" s="23">
        <f>YEAR(CtasPagar[[#This Row],[Data Pagamento]])</f>
        <v>1900</v>
      </c>
      <c r="M801" s="154"/>
      <c r="N8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>
      <c r="A802" s="154"/>
      <c r="B802" s="157"/>
      <c r="C802" s="162"/>
      <c r="D802" s="157"/>
      <c r="E802" s="157"/>
      <c r="F802" s="157"/>
      <c r="G802" s="158"/>
      <c r="H802" s="23">
        <f>MONTH(CtasPagar[[#This Row],[Data Vencimento]])</f>
        <v>1</v>
      </c>
      <c r="I802" s="23">
        <f>YEAR(CtasPagar[[#This Row],[Data Vencimento]])</f>
        <v>1900</v>
      </c>
      <c r="J802" s="154"/>
      <c r="K802" s="23">
        <f>MONTH(CtasPagar[[#This Row],[Data Pagamento]])</f>
        <v>1</v>
      </c>
      <c r="L802" s="23">
        <f>YEAR(CtasPagar[[#This Row],[Data Pagamento]])</f>
        <v>1900</v>
      </c>
      <c r="M802" s="154"/>
      <c r="N8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>
      <c r="A803" s="154"/>
      <c r="B803" s="157"/>
      <c r="C803" s="162"/>
      <c r="D803" s="157"/>
      <c r="E803" s="157"/>
      <c r="F803" s="157"/>
      <c r="G803" s="158"/>
      <c r="H803" s="23">
        <f>MONTH(CtasPagar[[#This Row],[Data Vencimento]])</f>
        <v>1</v>
      </c>
      <c r="I803" s="23">
        <f>YEAR(CtasPagar[[#This Row],[Data Vencimento]])</f>
        <v>1900</v>
      </c>
      <c r="J803" s="154"/>
      <c r="K803" s="23">
        <f>MONTH(CtasPagar[[#This Row],[Data Pagamento]])</f>
        <v>1</v>
      </c>
      <c r="L803" s="23">
        <f>YEAR(CtasPagar[[#This Row],[Data Pagamento]])</f>
        <v>1900</v>
      </c>
      <c r="M803" s="154"/>
      <c r="N8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>
      <c r="A804" s="154"/>
      <c r="B804" s="157"/>
      <c r="C804" s="162"/>
      <c r="D804" s="157"/>
      <c r="E804" s="157"/>
      <c r="F804" s="157"/>
      <c r="G804" s="158"/>
      <c r="H804" s="23">
        <f>MONTH(CtasPagar[[#This Row],[Data Vencimento]])</f>
        <v>1</v>
      </c>
      <c r="I804" s="23">
        <f>YEAR(CtasPagar[[#This Row],[Data Vencimento]])</f>
        <v>1900</v>
      </c>
      <c r="J804" s="154"/>
      <c r="K804" s="23">
        <f>MONTH(CtasPagar[[#This Row],[Data Pagamento]])</f>
        <v>1</v>
      </c>
      <c r="L804" s="23">
        <f>YEAR(CtasPagar[[#This Row],[Data Pagamento]])</f>
        <v>1900</v>
      </c>
      <c r="M804" s="154"/>
      <c r="N8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>
      <c r="A805" s="154"/>
      <c r="B805" s="157"/>
      <c r="C805" s="162"/>
      <c r="D805" s="157"/>
      <c r="E805" s="157"/>
      <c r="F805" s="157"/>
      <c r="G805" s="158"/>
      <c r="H805" s="23">
        <f>MONTH(CtasPagar[[#This Row],[Data Vencimento]])</f>
        <v>1</v>
      </c>
      <c r="I805" s="23">
        <f>YEAR(CtasPagar[[#This Row],[Data Vencimento]])</f>
        <v>1900</v>
      </c>
      <c r="J805" s="154"/>
      <c r="K805" s="23">
        <f>MONTH(CtasPagar[[#This Row],[Data Pagamento]])</f>
        <v>1</v>
      </c>
      <c r="L805" s="23">
        <f>YEAR(CtasPagar[[#This Row],[Data Pagamento]])</f>
        <v>1900</v>
      </c>
      <c r="M805" s="154"/>
      <c r="N8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>
      <c r="A806" s="154"/>
      <c r="B806" s="157"/>
      <c r="C806" s="162"/>
      <c r="D806" s="157"/>
      <c r="E806" s="157"/>
      <c r="F806" s="157"/>
      <c r="G806" s="158"/>
      <c r="H806" s="23">
        <f>MONTH(CtasPagar[[#This Row],[Data Vencimento]])</f>
        <v>1</v>
      </c>
      <c r="I806" s="23">
        <f>YEAR(CtasPagar[[#This Row],[Data Vencimento]])</f>
        <v>1900</v>
      </c>
      <c r="J806" s="154"/>
      <c r="K806" s="23">
        <f>MONTH(CtasPagar[[#This Row],[Data Pagamento]])</f>
        <v>1</v>
      </c>
      <c r="L806" s="23">
        <f>YEAR(CtasPagar[[#This Row],[Data Pagamento]])</f>
        <v>1900</v>
      </c>
      <c r="M806" s="154"/>
      <c r="N8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>
      <c r="A807" s="154"/>
      <c r="B807" s="157"/>
      <c r="C807" s="162"/>
      <c r="D807" s="157"/>
      <c r="E807" s="157"/>
      <c r="F807" s="157"/>
      <c r="G807" s="158"/>
      <c r="H807" s="23">
        <f>MONTH(CtasPagar[[#This Row],[Data Vencimento]])</f>
        <v>1</v>
      </c>
      <c r="I807" s="23">
        <f>YEAR(CtasPagar[[#This Row],[Data Vencimento]])</f>
        <v>1900</v>
      </c>
      <c r="J807" s="154"/>
      <c r="K807" s="23">
        <f>MONTH(CtasPagar[[#This Row],[Data Pagamento]])</f>
        <v>1</v>
      </c>
      <c r="L807" s="23">
        <f>YEAR(CtasPagar[[#This Row],[Data Pagamento]])</f>
        <v>1900</v>
      </c>
      <c r="M807" s="154"/>
      <c r="N8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>
      <c r="A808" s="154"/>
      <c r="B808" s="157"/>
      <c r="C808" s="162"/>
      <c r="D808" s="157"/>
      <c r="E808" s="157"/>
      <c r="F808" s="157"/>
      <c r="G808" s="158"/>
      <c r="H808" s="23">
        <f>MONTH(CtasPagar[[#This Row],[Data Vencimento]])</f>
        <v>1</v>
      </c>
      <c r="I808" s="23">
        <f>YEAR(CtasPagar[[#This Row],[Data Vencimento]])</f>
        <v>1900</v>
      </c>
      <c r="J808" s="154"/>
      <c r="K808" s="23">
        <f>MONTH(CtasPagar[[#This Row],[Data Pagamento]])</f>
        <v>1</v>
      </c>
      <c r="L808" s="23">
        <f>YEAR(CtasPagar[[#This Row],[Data Pagamento]])</f>
        <v>1900</v>
      </c>
      <c r="M808" s="154"/>
      <c r="N8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>
      <c r="A809" s="154"/>
      <c r="B809" s="157"/>
      <c r="C809" s="162"/>
      <c r="D809" s="157"/>
      <c r="E809" s="157"/>
      <c r="F809" s="157"/>
      <c r="G809" s="158"/>
      <c r="H809" s="23">
        <f>MONTH(CtasPagar[[#This Row],[Data Vencimento]])</f>
        <v>1</v>
      </c>
      <c r="I809" s="23">
        <f>YEAR(CtasPagar[[#This Row],[Data Vencimento]])</f>
        <v>1900</v>
      </c>
      <c r="J809" s="154"/>
      <c r="K809" s="23">
        <f>MONTH(CtasPagar[[#This Row],[Data Pagamento]])</f>
        <v>1</v>
      </c>
      <c r="L809" s="23">
        <f>YEAR(CtasPagar[[#This Row],[Data Pagamento]])</f>
        <v>1900</v>
      </c>
      <c r="M809" s="154"/>
      <c r="N8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>
      <c r="A810" s="154"/>
      <c r="B810" s="157"/>
      <c r="C810" s="162"/>
      <c r="D810" s="157"/>
      <c r="E810" s="157"/>
      <c r="F810" s="157"/>
      <c r="G810" s="158"/>
      <c r="H810" s="23">
        <f>MONTH(CtasPagar[[#This Row],[Data Vencimento]])</f>
        <v>1</v>
      </c>
      <c r="I810" s="23">
        <f>YEAR(CtasPagar[[#This Row],[Data Vencimento]])</f>
        <v>1900</v>
      </c>
      <c r="J810" s="154"/>
      <c r="K810" s="23">
        <f>MONTH(CtasPagar[[#This Row],[Data Pagamento]])</f>
        <v>1</v>
      </c>
      <c r="L810" s="23">
        <f>YEAR(CtasPagar[[#This Row],[Data Pagamento]])</f>
        <v>1900</v>
      </c>
      <c r="M810" s="154"/>
      <c r="N8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>
      <c r="A811" s="154"/>
      <c r="B811" s="157"/>
      <c r="C811" s="162"/>
      <c r="D811" s="157"/>
      <c r="E811" s="157"/>
      <c r="F811" s="157"/>
      <c r="G811" s="158"/>
      <c r="H811" s="23">
        <f>MONTH(CtasPagar[[#This Row],[Data Vencimento]])</f>
        <v>1</v>
      </c>
      <c r="I811" s="23">
        <f>YEAR(CtasPagar[[#This Row],[Data Vencimento]])</f>
        <v>1900</v>
      </c>
      <c r="J811" s="154"/>
      <c r="K811" s="23">
        <f>MONTH(CtasPagar[[#This Row],[Data Pagamento]])</f>
        <v>1</v>
      </c>
      <c r="L811" s="23">
        <f>YEAR(CtasPagar[[#This Row],[Data Pagamento]])</f>
        <v>1900</v>
      </c>
      <c r="M811" s="154"/>
      <c r="N8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>
      <c r="A812" s="154"/>
      <c r="B812" s="157"/>
      <c r="C812" s="162"/>
      <c r="D812" s="157"/>
      <c r="E812" s="157"/>
      <c r="F812" s="157"/>
      <c r="G812" s="158"/>
      <c r="H812" s="23">
        <f>MONTH(CtasPagar[[#This Row],[Data Vencimento]])</f>
        <v>1</v>
      </c>
      <c r="I812" s="23">
        <f>YEAR(CtasPagar[[#This Row],[Data Vencimento]])</f>
        <v>1900</v>
      </c>
      <c r="J812" s="154"/>
      <c r="K812" s="23">
        <f>MONTH(CtasPagar[[#This Row],[Data Pagamento]])</f>
        <v>1</v>
      </c>
      <c r="L812" s="23">
        <f>YEAR(CtasPagar[[#This Row],[Data Pagamento]])</f>
        <v>1900</v>
      </c>
      <c r="M812" s="154"/>
      <c r="N8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>
      <c r="A813" s="154"/>
      <c r="B813" s="157"/>
      <c r="C813" s="162"/>
      <c r="D813" s="157"/>
      <c r="E813" s="157"/>
      <c r="F813" s="157"/>
      <c r="G813" s="158"/>
      <c r="H813" s="23">
        <f>MONTH(CtasPagar[[#This Row],[Data Vencimento]])</f>
        <v>1</v>
      </c>
      <c r="I813" s="23">
        <f>YEAR(CtasPagar[[#This Row],[Data Vencimento]])</f>
        <v>1900</v>
      </c>
      <c r="J813" s="154"/>
      <c r="K813" s="23">
        <f>MONTH(CtasPagar[[#This Row],[Data Pagamento]])</f>
        <v>1</v>
      </c>
      <c r="L813" s="23">
        <f>YEAR(CtasPagar[[#This Row],[Data Pagamento]])</f>
        <v>1900</v>
      </c>
      <c r="M813" s="154"/>
      <c r="N8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>
      <c r="A814" s="154"/>
      <c r="B814" s="157"/>
      <c r="C814" s="162"/>
      <c r="D814" s="157"/>
      <c r="E814" s="157"/>
      <c r="F814" s="157"/>
      <c r="G814" s="158"/>
      <c r="H814" s="23">
        <f>MONTH(CtasPagar[[#This Row],[Data Vencimento]])</f>
        <v>1</v>
      </c>
      <c r="I814" s="23">
        <f>YEAR(CtasPagar[[#This Row],[Data Vencimento]])</f>
        <v>1900</v>
      </c>
      <c r="J814" s="154"/>
      <c r="K814" s="23">
        <f>MONTH(CtasPagar[[#This Row],[Data Pagamento]])</f>
        <v>1</v>
      </c>
      <c r="L814" s="23">
        <f>YEAR(CtasPagar[[#This Row],[Data Pagamento]])</f>
        <v>1900</v>
      </c>
      <c r="M814" s="154"/>
      <c r="N8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>
      <c r="A815" s="154"/>
      <c r="B815" s="157"/>
      <c r="C815" s="162"/>
      <c r="D815" s="157"/>
      <c r="E815" s="157"/>
      <c r="F815" s="157"/>
      <c r="G815" s="158"/>
      <c r="H815" s="23">
        <f>MONTH(CtasPagar[[#This Row],[Data Vencimento]])</f>
        <v>1</v>
      </c>
      <c r="I815" s="23">
        <f>YEAR(CtasPagar[[#This Row],[Data Vencimento]])</f>
        <v>1900</v>
      </c>
      <c r="J815" s="154"/>
      <c r="K815" s="23">
        <f>MONTH(CtasPagar[[#This Row],[Data Pagamento]])</f>
        <v>1</v>
      </c>
      <c r="L815" s="23">
        <f>YEAR(CtasPagar[[#This Row],[Data Pagamento]])</f>
        <v>1900</v>
      </c>
      <c r="M815" s="154"/>
      <c r="N8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>
      <c r="A816" s="154"/>
      <c r="B816" s="157"/>
      <c r="C816" s="162"/>
      <c r="D816" s="157"/>
      <c r="E816" s="157"/>
      <c r="F816" s="157"/>
      <c r="G816" s="158"/>
      <c r="H816" s="23">
        <f>MONTH(CtasPagar[[#This Row],[Data Vencimento]])</f>
        <v>1</v>
      </c>
      <c r="I816" s="23">
        <f>YEAR(CtasPagar[[#This Row],[Data Vencimento]])</f>
        <v>1900</v>
      </c>
      <c r="J816" s="154"/>
      <c r="K816" s="23">
        <f>MONTH(CtasPagar[[#This Row],[Data Pagamento]])</f>
        <v>1</v>
      </c>
      <c r="L816" s="23">
        <f>YEAR(CtasPagar[[#This Row],[Data Pagamento]])</f>
        <v>1900</v>
      </c>
      <c r="M816" s="154"/>
      <c r="N8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>
      <c r="A817" s="154"/>
      <c r="B817" s="157"/>
      <c r="C817" s="162"/>
      <c r="D817" s="157"/>
      <c r="E817" s="157"/>
      <c r="F817" s="157"/>
      <c r="G817" s="158"/>
      <c r="H817" s="23">
        <f>MONTH(CtasPagar[[#This Row],[Data Vencimento]])</f>
        <v>1</v>
      </c>
      <c r="I817" s="23">
        <f>YEAR(CtasPagar[[#This Row],[Data Vencimento]])</f>
        <v>1900</v>
      </c>
      <c r="J817" s="154"/>
      <c r="K817" s="23">
        <f>MONTH(CtasPagar[[#This Row],[Data Pagamento]])</f>
        <v>1</v>
      </c>
      <c r="L817" s="23">
        <f>YEAR(CtasPagar[[#This Row],[Data Pagamento]])</f>
        <v>1900</v>
      </c>
      <c r="M817" s="154"/>
      <c r="N8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>
      <c r="A818" s="154"/>
      <c r="B818" s="157"/>
      <c r="C818" s="162"/>
      <c r="D818" s="157"/>
      <c r="E818" s="157"/>
      <c r="F818" s="157"/>
      <c r="G818" s="158"/>
      <c r="H818" s="23">
        <f>MONTH(CtasPagar[[#This Row],[Data Vencimento]])</f>
        <v>1</v>
      </c>
      <c r="I818" s="23">
        <f>YEAR(CtasPagar[[#This Row],[Data Vencimento]])</f>
        <v>1900</v>
      </c>
      <c r="J818" s="154"/>
      <c r="K818" s="23">
        <f>MONTH(CtasPagar[[#This Row],[Data Pagamento]])</f>
        <v>1</v>
      </c>
      <c r="L818" s="23">
        <f>YEAR(CtasPagar[[#This Row],[Data Pagamento]])</f>
        <v>1900</v>
      </c>
      <c r="M818" s="154"/>
      <c r="N8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>
      <c r="A819" s="154"/>
      <c r="B819" s="157"/>
      <c r="C819" s="162"/>
      <c r="D819" s="157"/>
      <c r="E819" s="157"/>
      <c r="F819" s="157"/>
      <c r="G819" s="158"/>
      <c r="H819" s="23">
        <f>MONTH(CtasPagar[[#This Row],[Data Vencimento]])</f>
        <v>1</v>
      </c>
      <c r="I819" s="23">
        <f>YEAR(CtasPagar[[#This Row],[Data Vencimento]])</f>
        <v>1900</v>
      </c>
      <c r="J819" s="154"/>
      <c r="K819" s="23">
        <f>MONTH(CtasPagar[[#This Row],[Data Pagamento]])</f>
        <v>1</v>
      </c>
      <c r="L819" s="23">
        <f>YEAR(CtasPagar[[#This Row],[Data Pagamento]])</f>
        <v>1900</v>
      </c>
      <c r="M819" s="154"/>
      <c r="N8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>
      <c r="A820" s="154"/>
      <c r="B820" s="157"/>
      <c r="C820" s="162"/>
      <c r="D820" s="157"/>
      <c r="E820" s="157"/>
      <c r="F820" s="157"/>
      <c r="G820" s="158"/>
      <c r="H820" s="23">
        <f>MONTH(CtasPagar[[#This Row],[Data Vencimento]])</f>
        <v>1</v>
      </c>
      <c r="I820" s="23">
        <f>YEAR(CtasPagar[[#This Row],[Data Vencimento]])</f>
        <v>1900</v>
      </c>
      <c r="J820" s="154"/>
      <c r="K820" s="23">
        <f>MONTH(CtasPagar[[#This Row],[Data Pagamento]])</f>
        <v>1</v>
      </c>
      <c r="L820" s="23">
        <f>YEAR(CtasPagar[[#This Row],[Data Pagamento]])</f>
        <v>1900</v>
      </c>
      <c r="M820" s="154"/>
      <c r="N8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>
      <c r="A821" s="154"/>
      <c r="B821" s="157"/>
      <c r="C821" s="162"/>
      <c r="D821" s="157"/>
      <c r="E821" s="157"/>
      <c r="F821" s="157"/>
      <c r="G821" s="158"/>
      <c r="H821" s="23">
        <f>MONTH(CtasPagar[[#This Row],[Data Vencimento]])</f>
        <v>1</v>
      </c>
      <c r="I821" s="23">
        <f>YEAR(CtasPagar[[#This Row],[Data Vencimento]])</f>
        <v>1900</v>
      </c>
      <c r="J821" s="154"/>
      <c r="K821" s="23">
        <f>MONTH(CtasPagar[[#This Row],[Data Pagamento]])</f>
        <v>1</v>
      </c>
      <c r="L821" s="23">
        <f>YEAR(CtasPagar[[#This Row],[Data Pagamento]])</f>
        <v>1900</v>
      </c>
      <c r="M821" s="154"/>
      <c r="N8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>
      <c r="A822" s="154"/>
      <c r="B822" s="157"/>
      <c r="C822" s="162"/>
      <c r="D822" s="157"/>
      <c r="E822" s="157"/>
      <c r="F822" s="157"/>
      <c r="G822" s="158"/>
      <c r="H822" s="23">
        <f>MONTH(CtasPagar[[#This Row],[Data Vencimento]])</f>
        <v>1</v>
      </c>
      <c r="I822" s="23">
        <f>YEAR(CtasPagar[[#This Row],[Data Vencimento]])</f>
        <v>1900</v>
      </c>
      <c r="J822" s="154"/>
      <c r="K822" s="23">
        <f>MONTH(CtasPagar[[#This Row],[Data Pagamento]])</f>
        <v>1</v>
      </c>
      <c r="L822" s="23">
        <f>YEAR(CtasPagar[[#This Row],[Data Pagamento]])</f>
        <v>1900</v>
      </c>
      <c r="M822" s="154"/>
      <c r="N8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>
      <c r="A823" s="154"/>
      <c r="B823" s="157"/>
      <c r="C823" s="162"/>
      <c r="D823" s="157"/>
      <c r="E823" s="157"/>
      <c r="F823" s="157"/>
      <c r="G823" s="158"/>
      <c r="H823" s="23">
        <f>MONTH(CtasPagar[[#This Row],[Data Vencimento]])</f>
        <v>1</v>
      </c>
      <c r="I823" s="23">
        <f>YEAR(CtasPagar[[#This Row],[Data Vencimento]])</f>
        <v>1900</v>
      </c>
      <c r="J823" s="154"/>
      <c r="K823" s="23">
        <f>MONTH(CtasPagar[[#This Row],[Data Pagamento]])</f>
        <v>1</v>
      </c>
      <c r="L823" s="23">
        <f>YEAR(CtasPagar[[#This Row],[Data Pagamento]])</f>
        <v>1900</v>
      </c>
      <c r="M823" s="154"/>
      <c r="N8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>
      <c r="A824" s="154"/>
      <c r="B824" s="157"/>
      <c r="C824" s="162"/>
      <c r="D824" s="157"/>
      <c r="E824" s="157"/>
      <c r="F824" s="157"/>
      <c r="G824" s="158"/>
      <c r="H824" s="23">
        <f>MONTH(CtasPagar[[#This Row],[Data Vencimento]])</f>
        <v>1</v>
      </c>
      <c r="I824" s="23">
        <f>YEAR(CtasPagar[[#This Row],[Data Vencimento]])</f>
        <v>1900</v>
      </c>
      <c r="J824" s="154"/>
      <c r="K824" s="23">
        <f>MONTH(CtasPagar[[#This Row],[Data Pagamento]])</f>
        <v>1</v>
      </c>
      <c r="L824" s="23">
        <f>YEAR(CtasPagar[[#This Row],[Data Pagamento]])</f>
        <v>1900</v>
      </c>
      <c r="M824" s="154"/>
      <c r="N8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>
      <c r="A825" s="154"/>
      <c r="B825" s="157"/>
      <c r="C825" s="162"/>
      <c r="D825" s="157"/>
      <c r="E825" s="157"/>
      <c r="F825" s="157"/>
      <c r="G825" s="158"/>
      <c r="H825" s="23">
        <f>MONTH(CtasPagar[[#This Row],[Data Vencimento]])</f>
        <v>1</v>
      </c>
      <c r="I825" s="23">
        <f>YEAR(CtasPagar[[#This Row],[Data Vencimento]])</f>
        <v>1900</v>
      </c>
      <c r="J825" s="154"/>
      <c r="K825" s="23">
        <f>MONTH(CtasPagar[[#This Row],[Data Pagamento]])</f>
        <v>1</v>
      </c>
      <c r="L825" s="23">
        <f>YEAR(CtasPagar[[#This Row],[Data Pagamento]])</f>
        <v>1900</v>
      </c>
      <c r="M825" s="154"/>
      <c r="N8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>
      <c r="A826" s="154"/>
      <c r="B826" s="157"/>
      <c r="C826" s="162"/>
      <c r="D826" s="157"/>
      <c r="E826" s="157"/>
      <c r="F826" s="157"/>
      <c r="G826" s="158"/>
      <c r="H826" s="23">
        <f>MONTH(CtasPagar[[#This Row],[Data Vencimento]])</f>
        <v>1</v>
      </c>
      <c r="I826" s="23">
        <f>YEAR(CtasPagar[[#This Row],[Data Vencimento]])</f>
        <v>1900</v>
      </c>
      <c r="J826" s="154"/>
      <c r="K826" s="23">
        <f>MONTH(CtasPagar[[#This Row],[Data Pagamento]])</f>
        <v>1</v>
      </c>
      <c r="L826" s="23">
        <f>YEAR(CtasPagar[[#This Row],[Data Pagamento]])</f>
        <v>1900</v>
      </c>
      <c r="M826" s="154"/>
      <c r="N8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>
      <c r="A827" s="154"/>
      <c r="B827" s="157"/>
      <c r="C827" s="162"/>
      <c r="D827" s="157"/>
      <c r="E827" s="157"/>
      <c r="F827" s="157"/>
      <c r="G827" s="158"/>
      <c r="H827" s="23">
        <f>MONTH(CtasPagar[[#This Row],[Data Vencimento]])</f>
        <v>1</v>
      </c>
      <c r="I827" s="23">
        <f>YEAR(CtasPagar[[#This Row],[Data Vencimento]])</f>
        <v>1900</v>
      </c>
      <c r="J827" s="154"/>
      <c r="K827" s="23">
        <f>MONTH(CtasPagar[[#This Row],[Data Pagamento]])</f>
        <v>1</v>
      </c>
      <c r="L827" s="23">
        <f>YEAR(CtasPagar[[#This Row],[Data Pagamento]])</f>
        <v>1900</v>
      </c>
      <c r="M827" s="154"/>
      <c r="N8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>
      <c r="A828" s="154"/>
      <c r="B828" s="157"/>
      <c r="C828" s="162"/>
      <c r="D828" s="157"/>
      <c r="E828" s="157"/>
      <c r="F828" s="157"/>
      <c r="G828" s="158"/>
      <c r="H828" s="23">
        <f>MONTH(CtasPagar[[#This Row],[Data Vencimento]])</f>
        <v>1</v>
      </c>
      <c r="I828" s="23">
        <f>YEAR(CtasPagar[[#This Row],[Data Vencimento]])</f>
        <v>1900</v>
      </c>
      <c r="J828" s="154"/>
      <c r="K828" s="23">
        <f>MONTH(CtasPagar[[#This Row],[Data Pagamento]])</f>
        <v>1</v>
      </c>
      <c r="L828" s="23">
        <f>YEAR(CtasPagar[[#This Row],[Data Pagamento]])</f>
        <v>1900</v>
      </c>
      <c r="M828" s="154"/>
      <c r="N8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>
      <c r="A829" s="154"/>
      <c r="B829" s="157"/>
      <c r="C829" s="162"/>
      <c r="D829" s="157"/>
      <c r="E829" s="157"/>
      <c r="F829" s="157"/>
      <c r="G829" s="158"/>
      <c r="H829" s="23">
        <f>MONTH(CtasPagar[[#This Row],[Data Vencimento]])</f>
        <v>1</v>
      </c>
      <c r="I829" s="23">
        <f>YEAR(CtasPagar[[#This Row],[Data Vencimento]])</f>
        <v>1900</v>
      </c>
      <c r="J829" s="154"/>
      <c r="K829" s="23">
        <f>MONTH(CtasPagar[[#This Row],[Data Pagamento]])</f>
        <v>1</v>
      </c>
      <c r="L829" s="23">
        <f>YEAR(CtasPagar[[#This Row],[Data Pagamento]])</f>
        <v>1900</v>
      </c>
      <c r="M829" s="154"/>
      <c r="N8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>
      <c r="A830" s="154"/>
      <c r="B830" s="157"/>
      <c r="C830" s="162"/>
      <c r="D830" s="157"/>
      <c r="E830" s="157"/>
      <c r="F830" s="157"/>
      <c r="G830" s="158"/>
      <c r="H830" s="23">
        <f>MONTH(CtasPagar[[#This Row],[Data Vencimento]])</f>
        <v>1</v>
      </c>
      <c r="I830" s="23">
        <f>YEAR(CtasPagar[[#This Row],[Data Vencimento]])</f>
        <v>1900</v>
      </c>
      <c r="J830" s="154"/>
      <c r="K830" s="23">
        <f>MONTH(CtasPagar[[#This Row],[Data Pagamento]])</f>
        <v>1</v>
      </c>
      <c r="L830" s="23">
        <f>YEAR(CtasPagar[[#This Row],[Data Pagamento]])</f>
        <v>1900</v>
      </c>
      <c r="M830" s="154"/>
      <c r="N8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>
      <c r="A831" s="154"/>
      <c r="B831" s="157"/>
      <c r="C831" s="162"/>
      <c r="D831" s="157"/>
      <c r="E831" s="157"/>
      <c r="F831" s="157"/>
      <c r="G831" s="158"/>
      <c r="H831" s="23">
        <f>MONTH(CtasPagar[[#This Row],[Data Vencimento]])</f>
        <v>1</v>
      </c>
      <c r="I831" s="23">
        <f>YEAR(CtasPagar[[#This Row],[Data Vencimento]])</f>
        <v>1900</v>
      </c>
      <c r="J831" s="154"/>
      <c r="K831" s="23">
        <f>MONTH(CtasPagar[[#This Row],[Data Pagamento]])</f>
        <v>1</v>
      </c>
      <c r="L831" s="23">
        <f>YEAR(CtasPagar[[#This Row],[Data Pagamento]])</f>
        <v>1900</v>
      </c>
      <c r="M831" s="154"/>
      <c r="N8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>
      <c r="A832" s="154"/>
      <c r="B832" s="157"/>
      <c r="C832" s="162"/>
      <c r="D832" s="157"/>
      <c r="E832" s="157"/>
      <c r="F832" s="157"/>
      <c r="G832" s="158"/>
      <c r="H832" s="23">
        <f>MONTH(CtasPagar[[#This Row],[Data Vencimento]])</f>
        <v>1</v>
      </c>
      <c r="I832" s="23">
        <f>YEAR(CtasPagar[[#This Row],[Data Vencimento]])</f>
        <v>1900</v>
      </c>
      <c r="J832" s="154"/>
      <c r="K832" s="23">
        <f>MONTH(CtasPagar[[#This Row],[Data Pagamento]])</f>
        <v>1</v>
      </c>
      <c r="L832" s="23">
        <f>YEAR(CtasPagar[[#This Row],[Data Pagamento]])</f>
        <v>1900</v>
      </c>
      <c r="M832" s="154"/>
      <c r="N8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>
      <c r="A833" s="154"/>
      <c r="B833" s="157"/>
      <c r="C833" s="162"/>
      <c r="D833" s="157"/>
      <c r="E833" s="157"/>
      <c r="F833" s="157"/>
      <c r="G833" s="158"/>
      <c r="H833" s="23">
        <f>MONTH(CtasPagar[[#This Row],[Data Vencimento]])</f>
        <v>1</v>
      </c>
      <c r="I833" s="23">
        <f>YEAR(CtasPagar[[#This Row],[Data Vencimento]])</f>
        <v>1900</v>
      </c>
      <c r="J833" s="154"/>
      <c r="K833" s="23">
        <f>MONTH(CtasPagar[[#This Row],[Data Pagamento]])</f>
        <v>1</v>
      </c>
      <c r="L833" s="23">
        <f>YEAR(CtasPagar[[#This Row],[Data Pagamento]])</f>
        <v>1900</v>
      </c>
      <c r="M833" s="154"/>
      <c r="N8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>
      <c r="A834" s="154"/>
      <c r="B834" s="157"/>
      <c r="C834" s="162"/>
      <c r="D834" s="157"/>
      <c r="E834" s="157"/>
      <c r="F834" s="157"/>
      <c r="G834" s="158"/>
      <c r="H834" s="23">
        <f>MONTH(CtasPagar[[#This Row],[Data Vencimento]])</f>
        <v>1</v>
      </c>
      <c r="I834" s="23">
        <f>YEAR(CtasPagar[[#This Row],[Data Vencimento]])</f>
        <v>1900</v>
      </c>
      <c r="J834" s="154"/>
      <c r="K834" s="23">
        <f>MONTH(CtasPagar[[#This Row],[Data Pagamento]])</f>
        <v>1</v>
      </c>
      <c r="L834" s="23">
        <f>YEAR(CtasPagar[[#This Row],[Data Pagamento]])</f>
        <v>1900</v>
      </c>
      <c r="M834" s="154"/>
      <c r="N8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>
      <c r="A835" s="154"/>
      <c r="B835" s="157"/>
      <c r="C835" s="162"/>
      <c r="D835" s="157"/>
      <c r="E835" s="157"/>
      <c r="F835" s="157"/>
      <c r="G835" s="158"/>
      <c r="H835" s="23">
        <f>MONTH(CtasPagar[[#This Row],[Data Vencimento]])</f>
        <v>1</v>
      </c>
      <c r="I835" s="23">
        <f>YEAR(CtasPagar[[#This Row],[Data Vencimento]])</f>
        <v>1900</v>
      </c>
      <c r="J835" s="154"/>
      <c r="K835" s="23">
        <f>MONTH(CtasPagar[[#This Row],[Data Pagamento]])</f>
        <v>1</v>
      </c>
      <c r="L835" s="23">
        <f>YEAR(CtasPagar[[#This Row],[Data Pagamento]])</f>
        <v>1900</v>
      </c>
      <c r="M835" s="154"/>
      <c r="N8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>
      <c r="A836" s="154"/>
      <c r="B836" s="157"/>
      <c r="C836" s="162"/>
      <c r="D836" s="157"/>
      <c r="E836" s="157"/>
      <c r="F836" s="157"/>
      <c r="G836" s="158"/>
      <c r="H836" s="23">
        <f>MONTH(CtasPagar[[#This Row],[Data Vencimento]])</f>
        <v>1</v>
      </c>
      <c r="I836" s="23">
        <f>YEAR(CtasPagar[[#This Row],[Data Vencimento]])</f>
        <v>1900</v>
      </c>
      <c r="J836" s="154"/>
      <c r="K836" s="23">
        <f>MONTH(CtasPagar[[#This Row],[Data Pagamento]])</f>
        <v>1</v>
      </c>
      <c r="L836" s="23">
        <f>YEAR(CtasPagar[[#This Row],[Data Pagamento]])</f>
        <v>1900</v>
      </c>
      <c r="M836" s="154"/>
      <c r="N8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>
      <c r="A837" s="154"/>
      <c r="B837" s="157"/>
      <c r="C837" s="162"/>
      <c r="D837" s="157"/>
      <c r="E837" s="157"/>
      <c r="F837" s="157"/>
      <c r="G837" s="158"/>
      <c r="H837" s="23">
        <f>MONTH(CtasPagar[[#This Row],[Data Vencimento]])</f>
        <v>1</v>
      </c>
      <c r="I837" s="23">
        <f>YEAR(CtasPagar[[#This Row],[Data Vencimento]])</f>
        <v>1900</v>
      </c>
      <c r="J837" s="154"/>
      <c r="K837" s="23">
        <f>MONTH(CtasPagar[[#This Row],[Data Pagamento]])</f>
        <v>1</v>
      </c>
      <c r="L837" s="23">
        <f>YEAR(CtasPagar[[#This Row],[Data Pagamento]])</f>
        <v>1900</v>
      </c>
      <c r="M837" s="154"/>
      <c r="N8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>
      <c r="A838" s="154"/>
      <c r="B838" s="157"/>
      <c r="C838" s="162"/>
      <c r="D838" s="157"/>
      <c r="E838" s="157"/>
      <c r="F838" s="157"/>
      <c r="G838" s="158"/>
      <c r="H838" s="23">
        <f>MONTH(CtasPagar[[#This Row],[Data Vencimento]])</f>
        <v>1</v>
      </c>
      <c r="I838" s="23">
        <f>YEAR(CtasPagar[[#This Row],[Data Vencimento]])</f>
        <v>1900</v>
      </c>
      <c r="J838" s="154"/>
      <c r="K838" s="23">
        <f>MONTH(CtasPagar[[#This Row],[Data Pagamento]])</f>
        <v>1</v>
      </c>
      <c r="L838" s="23">
        <f>YEAR(CtasPagar[[#This Row],[Data Pagamento]])</f>
        <v>1900</v>
      </c>
      <c r="M838" s="154"/>
      <c r="N8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>
      <c r="A839" s="154"/>
      <c r="B839" s="157"/>
      <c r="C839" s="162"/>
      <c r="D839" s="157"/>
      <c r="E839" s="157"/>
      <c r="F839" s="157"/>
      <c r="G839" s="158"/>
      <c r="H839" s="23">
        <f>MONTH(CtasPagar[[#This Row],[Data Vencimento]])</f>
        <v>1</v>
      </c>
      <c r="I839" s="23">
        <f>YEAR(CtasPagar[[#This Row],[Data Vencimento]])</f>
        <v>1900</v>
      </c>
      <c r="J839" s="154"/>
      <c r="K839" s="23">
        <f>MONTH(CtasPagar[[#This Row],[Data Pagamento]])</f>
        <v>1</v>
      </c>
      <c r="L839" s="23">
        <f>YEAR(CtasPagar[[#This Row],[Data Pagamento]])</f>
        <v>1900</v>
      </c>
      <c r="M839" s="154"/>
      <c r="N8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>
      <c r="A840" s="154"/>
      <c r="B840" s="157"/>
      <c r="C840" s="162"/>
      <c r="D840" s="157"/>
      <c r="E840" s="157"/>
      <c r="F840" s="157"/>
      <c r="G840" s="158"/>
      <c r="H840" s="23">
        <f>MONTH(CtasPagar[[#This Row],[Data Vencimento]])</f>
        <v>1</v>
      </c>
      <c r="I840" s="23">
        <f>YEAR(CtasPagar[[#This Row],[Data Vencimento]])</f>
        <v>1900</v>
      </c>
      <c r="J840" s="154"/>
      <c r="K840" s="23">
        <f>MONTH(CtasPagar[[#This Row],[Data Pagamento]])</f>
        <v>1</v>
      </c>
      <c r="L840" s="23">
        <f>YEAR(CtasPagar[[#This Row],[Data Pagamento]])</f>
        <v>1900</v>
      </c>
      <c r="M840" s="154"/>
      <c r="N8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>
      <c r="A841" s="154"/>
      <c r="B841" s="157"/>
      <c r="C841" s="162"/>
      <c r="D841" s="157"/>
      <c r="E841" s="157"/>
      <c r="F841" s="157"/>
      <c r="G841" s="158"/>
      <c r="H841" s="23">
        <f>MONTH(CtasPagar[[#This Row],[Data Vencimento]])</f>
        <v>1</v>
      </c>
      <c r="I841" s="23">
        <f>YEAR(CtasPagar[[#This Row],[Data Vencimento]])</f>
        <v>1900</v>
      </c>
      <c r="J841" s="154"/>
      <c r="K841" s="23">
        <f>MONTH(CtasPagar[[#This Row],[Data Pagamento]])</f>
        <v>1</v>
      </c>
      <c r="L841" s="23">
        <f>YEAR(CtasPagar[[#This Row],[Data Pagamento]])</f>
        <v>1900</v>
      </c>
      <c r="M841" s="154"/>
      <c r="N8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>
      <c r="A842" s="154"/>
      <c r="B842" s="157"/>
      <c r="C842" s="162"/>
      <c r="D842" s="157"/>
      <c r="E842" s="157"/>
      <c r="F842" s="157"/>
      <c r="G842" s="158"/>
      <c r="H842" s="23">
        <f>MONTH(CtasPagar[[#This Row],[Data Vencimento]])</f>
        <v>1</v>
      </c>
      <c r="I842" s="23">
        <f>YEAR(CtasPagar[[#This Row],[Data Vencimento]])</f>
        <v>1900</v>
      </c>
      <c r="J842" s="154"/>
      <c r="K842" s="23">
        <f>MONTH(CtasPagar[[#This Row],[Data Pagamento]])</f>
        <v>1</v>
      </c>
      <c r="L842" s="23">
        <f>YEAR(CtasPagar[[#This Row],[Data Pagamento]])</f>
        <v>1900</v>
      </c>
      <c r="M842" s="154"/>
      <c r="N8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>
      <c r="A843" s="154"/>
      <c r="B843" s="157"/>
      <c r="C843" s="162"/>
      <c r="D843" s="157"/>
      <c r="E843" s="157"/>
      <c r="F843" s="157"/>
      <c r="G843" s="158"/>
      <c r="H843" s="23">
        <f>MONTH(CtasPagar[[#This Row],[Data Vencimento]])</f>
        <v>1</v>
      </c>
      <c r="I843" s="23">
        <f>YEAR(CtasPagar[[#This Row],[Data Vencimento]])</f>
        <v>1900</v>
      </c>
      <c r="J843" s="154"/>
      <c r="K843" s="23">
        <f>MONTH(CtasPagar[[#This Row],[Data Pagamento]])</f>
        <v>1</v>
      </c>
      <c r="L843" s="23">
        <f>YEAR(CtasPagar[[#This Row],[Data Pagamento]])</f>
        <v>1900</v>
      </c>
      <c r="M843" s="154"/>
      <c r="N8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>
      <c r="A844" s="154"/>
      <c r="B844" s="157"/>
      <c r="C844" s="162"/>
      <c r="D844" s="157"/>
      <c r="E844" s="157"/>
      <c r="F844" s="157"/>
      <c r="G844" s="158"/>
      <c r="H844" s="23">
        <f>MONTH(CtasPagar[[#This Row],[Data Vencimento]])</f>
        <v>1</v>
      </c>
      <c r="I844" s="23">
        <f>YEAR(CtasPagar[[#This Row],[Data Vencimento]])</f>
        <v>1900</v>
      </c>
      <c r="J844" s="154"/>
      <c r="K844" s="23">
        <f>MONTH(CtasPagar[[#This Row],[Data Pagamento]])</f>
        <v>1</v>
      </c>
      <c r="L844" s="23">
        <f>YEAR(CtasPagar[[#This Row],[Data Pagamento]])</f>
        <v>1900</v>
      </c>
      <c r="M844" s="154"/>
      <c r="N8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>
      <c r="A845" s="154"/>
      <c r="B845" s="157"/>
      <c r="C845" s="162"/>
      <c r="D845" s="157"/>
      <c r="E845" s="157"/>
      <c r="F845" s="157"/>
      <c r="G845" s="158"/>
      <c r="H845" s="23">
        <f>MONTH(CtasPagar[[#This Row],[Data Vencimento]])</f>
        <v>1</v>
      </c>
      <c r="I845" s="23">
        <f>YEAR(CtasPagar[[#This Row],[Data Vencimento]])</f>
        <v>1900</v>
      </c>
      <c r="J845" s="154"/>
      <c r="K845" s="23">
        <f>MONTH(CtasPagar[[#This Row],[Data Pagamento]])</f>
        <v>1</v>
      </c>
      <c r="L845" s="23">
        <f>YEAR(CtasPagar[[#This Row],[Data Pagamento]])</f>
        <v>1900</v>
      </c>
      <c r="M845" s="154"/>
      <c r="N8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>
      <c r="A846" s="154"/>
      <c r="B846" s="157"/>
      <c r="C846" s="162"/>
      <c r="D846" s="157"/>
      <c r="E846" s="157"/>
      <c r="F846" s="157"/>
      <c r="G846" s="158"/>
      <c r="H846" s="23">
        <f>MONTH(CtasPagar[[#This Row],[Data Vencimento]])</f>
        <v>1</v>
      </c>
      <c r="I846" s="23">
        <f>YEAR(CtasPagar[[#This Row],[Data Vencimento]])</f>
        <v>1900</v>
      </c>
      <c r="J846" s="154"/>
      <c r="K846" s="23">
        <f>MONTH(CtasPagar[[#This Row],[Data Pagamento]])</f>
        <v>1</v>
      </c>
      <c r="L846" s="23">
        <f>YEAR(CtasPagar[[#This Row],[Data Pagamento]])</f>
        <v>1900</v>
      </c>
      <c r="M846" s="154"/>
      <c r="N8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>
      <c r="A847" s="154"/>
      <c r="B847" s="157"/>
      <c r="C847" s="162"/>
      <c r="D847" s="157"/>
      <c r="E847" s="157"/>
      <c r="F847" s="157"/>
      <c r="G847" s="158"/>
      <c r="H847" s="23">
        <f>MONTH(CtasPagar[[#This Row],[Data Vencimento]])</f>
        <v>1</v>
      </c>
      <c r="I847" s="23">
        <f>YEAR(CtasPagar[[#This Row],[Data Vencimento]])</f>
        <v>1900</v>
      </c>
      <c r="J847" s="154"/>
      <c r="K847" s="23">
        <f>MONTH(CtasPagar[[#This Row],[Data Pagamento]])</f>
        <v>1</v>
      </c>
      <c r="L847" s="23">
        <f>YEAR(CtasPagar[[#This Row],[Data Pagamento]])</f>
        <v>1900</v>
      </c>
      <c r="M847" s="154"/>
      <c r="N8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>
      <c r="A848" s="154"/>
      <c r="B848" s="157"/>
      <c r="C848" s="162"/>
      <c r="D848" s="157"/>
      <c r="E848" s="157"/>
      <c r="F848" s="157"/>
      <c r="G848" s="158"/>
      <c r="H848" s="23">
        <f>MONTH(CtasPagar[[#This Row],[Data Vencimento]])</f>
        <v>1</v>
      </c>
      <c r="I848" s="23">
        <f>YEAR(CtasPagar[[#This Row],[Data Vencimento]])</f>
        <v>1900</v>
      </c>
      <c r="J848" s="154"/>
      <c r="K848" s="23">
        <f>MONTH(CtasPagar[[#This Row],[Data Pagamento]])</f>
        <v>1</v>
      </c>
      <c r="L848" s="23">
        <f>YEAR(CtasPagar[[#This Row],[Data Pagamento]])</f>
        <v>1900</v>
      </c>
      <c r="M848" s="154"/>
      <c r="N8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>
      <c r="A849" s="154"/>
      <c r="B849" s="157"/>
      <c r="C849" s="162"/>
      <c r="D849" s="157"/>
      <c r="E849" s="157"/>
      <c r="F849" s="157"/>
      <c r="G849" s="158"/>
      <c r="H849" s="23">
        <f>MONTH(CtasPagar[[#This Row],[Data Vencimento]])</f>
        <v>1</v>
      </c>
      <c r="I849" s="23">
        <f>YEAR(CtasPagar[[#This Row],[Data Vencimento]])</f>
        <v>1900</v>
      </c>
      <c r="J849" s="154"/>
      <c r="K849" s="23">
        <f>MONTH(CtasPagar[[#This Row],[Data Pagamento]])</f>
        <v>1</v>
      </c>
      <c r="L849" s="23">
        <f>YEAR(CtasPagar[[#This Row],[Data Pagamento]])</f>
        <v>1900</v>
      </c>
      <c r="M849" s="154"/>
      <c r="N8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>
      <c r="A850" s="154"/>
      <c r="B850" s="157"/>
      <c r="C850" s="162"/>
      <c r="D850" s="157"/>
      <c r="E850" s="157"/>
      <c r="F850" s="157"/>
      <c r="G850" s="158"/>
      <c r="H850" s="23">
        <f>MONTH(CtasPagar[[#This Row],[Data Vencimento]])</f>
        <v>1</v>
      </c>
      <c r="I850" s="23">
        <f>YEAR(CtasPagar[[#This Row],[Data Vencimento]])</f>
        <v>1900</v>
      </c>
      <c r="J850" s="154"/>
      <c r="K850" s="23">
        <f>MONTH(CtasPagar[[#This Row],[Data Pagamento]])</f>
        <v>1</v>
      </c>
      <c r="L850" s="23">
        <f>YEAR(CtasPagar[[#This Row],[Data Pagamento]])</f>
        <v>1900</v>
      </c>
      <c r="M850" s="154"/>
      <c r="N8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>
      <c r="A851" s="154"/>
      <c r="B851" s="157"/>
      <c r="C851" s="162"/>
      <c r="D851" s="157"/>
      <c r="E851" s="157"/>
      <c r="F851" s="157"/>
      <c r="G851" s="158"/>
      <c r="H851" s="23">
        <f>MONTH(CtasPagar[[#This Row],[Data Vencimento]])</f>
        <v>1</v>
      </c>
      <c r="I851" s="23">
        <f>YEAR(CtasPagar[[#This Row],[Data Vencimento]])</f>
        <v>1900</v>
      </c>
      <c r="J851" s="154"/>
      <c r="K851" s="23">
        <f>MONTH(CtasPagar[[#This Row],[Data Pagamento]])</f>
        <v>1</v>
      </c>
      <c r="L851" s="23">
        <f>YEAR(CtasPagar[[#This Row],[Data Pagamento]])</f>
        <v>1900</v>
      </c>
      <c r="M851" s="154"/>
      <c r="N8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>
      <c r="A852" s="154"/>
      <c r="B852" s="157"/>
      <c r="C852" s="162"/>
      <c r="D852" s="157"/>
      <c r="E852" s="157"/>
      <c r="F852" s="157"/>
      <c r="G852" s="158"/>
      <c r="H852" s="23">
        <f>MONTH(CtasPagar[[#This Row],[Data Vencimento]])</f>
        <v>1</v>
      </c>
      <c r="I852" s="23">
        <f>YEAR(CtasPagar[[#This Row],[Data Vencimento]])</f>
        <v>1900</v>
      </c>
      <c r="J852" s="154"/>
      <c r="K852" s="23">
        <f>MONTH(CtasPagar[[#This Row],[Data Pagamento]])</f>
        <v>1</v>
      </c>
      <c r="L852" s="23">
        <f>YEAR(CtasPagar[[#This Row],[Data Pagamento]])</f>
        <v>1900</v>
      </c>
      <c r="M852" s="154"/>
      <c r="N8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>
      <c r="A853" s="154"/>
      <c r="B853" s="157"/>
      <c r="C853" s="162"/>
      <c r="D853" s="157"/>
      <c r="E853" s="157"/>
      <c r="F853" s="157"/>
      <c r="G853" s="158"/>
      <c r="H853" s="23">
        <f>MONTH(CtasPagar[[#This Row],[Data Vencimento]])</f>
        <v>1</v>
      </c>
      <c r="I853" s="23">
        <f>YEAR(CtasPagar[[#This Row],[Data Vencimento]])</f>
        <v>1900</v>
      </c>
      <c r="J853" s="154"/>
      <c r="K853" s="23">
        <f>MONTH(CtasPagar[[#This Row],[Data Pagamento]])</f>
        <v>1</v>
      </c>
      <c r="L853" s="23">
        <f>YEAR(CtasPagar[[#This Row],[Data Pagamento]])</f>
        <v>1900</v>
      </c>
      <c r="M853" s="154"/>
      <c r="N8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>
      <c r="A854" s="154"/>
      <c r="B854" s="157"/>
      <c r="C854" s="162"/>
      <c r="D854" s="157"/>
      <c r="E854" s="157"/>
      <c r="F854" s="157"/>
      <c r="G854" s="158"/>
      <c r="H854" s="23">
        <f>MONTH(CtasPagar[[#This Row],[Data Vencimento]])</f>
        <v>1</v>
      </c>
      <c r="I854" s="23">
        <f>YEAR(CtasPagar[[#This Row],[Data Vencimento]])</f>
        <v>1900</v>
      </c>
      <c r="J854" s="154"/>
      <c r="K854" s="23">
        <f>MONTH(CtasPagar[[#This Row],[Data Pagamento]])</f>
        <v>1</v>
      </c>
      <c r="L854" s="23">
        <f>YEAR(CtasPagar[[#This Row],[Data Pagamento]])</f>
        <v>1900</v>
      </c>
      <c r="M854" s="154"/>
      <c r="N8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>
      <c r="A855" s="154"/>
      <c r="B855" s="157"/>
      <c r="C855" s="162"/>
      <c r="D855" s="157"/>
      <c r="E855" s="157"/>
      <c r="F855" s="157"/>
      <c r="G855" s="158"/>
      <c r="H855" s="23">
        <f>MONTH(CtasPagar[[#This Row],[Data Vencimento]])</f>
        <v>1</v>
      </c>
      <c r="I855" s="23">
        <f>YEAR(CtasPagar[[#This Row],[Data Vencimento]])</f>
        <v>1900</v>
      </c>
      <c r="J855" s="154"/>
      <c r="K855" s="23">
        <f>MONTH(CtasPagar[[#This Row],[Data Pagamento]])</f>
        <v>1</v>
      </c>
      <c r="L855" s="23">
        <f>YEAR(CtasPagar[[#This Row],[Data Pagamento]])</f>
        <v>1900</v>
      </c>
      <c r="M855" s="154"/>
      <c r="N8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>
      <c r="A856" s="154"/>
      <c r="B856" s="157"/>
      <c r="C856" s="162"/>
      <c r="D856" s="157"/>
      <c r="E856" s="157"/>
      <c r="F856" s="157"/>
      <c r="G856" s="158"/>
      <c r="H856" s="23">
        <f>MONTH(CtasPagar[[#This Row],[Data Vencimento]])</f>
        <v>1</v>
      </c>
      <c r="I856" s="23">
        <f>YEAR(CtasPagar[[#This Row],[Data Vencimento]])</f>
        <v>1900</v>
      </c>
      <c r="J856" s="154"/>
      <c r="K856" s="23">
        <f>MONTH(CtasPagar[[#This Row],[Data Pagamento]])</f>
        <v>1</v>
      </c>
      <c r="L856" s="23">
        <f>YEAR(CtasPagar[[#This Row],[Data Pagamento]])</f>
        <v>1900</v>
      </c>
      <c r="M856" s="154"/>
      <c r="N8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>
      <c r="A857" s="154"/>
      <c r="B857" s="157"/>
      <c r="C857" s="162"/>
      <c r="D857" s="157"/>
      <c r="E857" s="157"/>
      <c r="F857" s="157"/>
      <c r="G857" s="158"/>
      <c r="H857" s="23">
        <f>MONTH(CtasPagar[[#This Row],[Data Vencimento]])</f>
        <v>1</v>
      </c>
      <c r="I857" s="23">
        <f>YEAR(CtasPagar[[#This Row],[Data Vencimento]])</f>
        <v>1900</v>
      </c>
      <c r="J857" s="154"/>
      <c r="K857" s="23">
        <f>MONTH(CtasPagar[[#This Row],[Data Pagamento]])</f>
        <v>1</v>
      </c>
      <c r="L857" s="23">
        <f>YEAR(CtasPagar[[#This Row],[Data Pagamento]])</f>
        <v>1900</v>
      </c>
      <c r="M857" s="154"/>
      <c r="N8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>
      <c r="A858" s="154"/>
      <c r="B858" s="157"/>
      <c r="C858" s="162"/>
      <c r="D858" s="157"/>
      <c r="E858" s="157"/>
      <c r="F858" s="157"/>
      <c r="G858" s="158"/>
      <c r="H858" s="23">
        <f>MONTH(CtasPagar[[#This Row],[Data Vencimento]])</f>
        <v>1</v>
      </c>
      <c r="I858" s="23">
        <f>YEAR(CtasPagar[[#This Row],[Data Vencimento]])</f>
        <v>1900</v>
      </c>
      <c r="J858" s="154"/>
      <c r="K858" s="23">
        <f>MONTH(CtasPagar[[#This Row],[Data Pagamento]])</f>
        <v>1</v>
      </c>
      <c r="L858" s="23">
        <f>YEAR(CtasPagar[[#This Row],[Data Pagamento]])</f>
        <v>1900</v>
      </c>
      <c r="M858" s="154"/>
      <c r="N8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>
      <c r="A859" s="154"/>
      <c r="B859" s="157"/>
      <c r="C859" s="162"/>
      <c r="D859" s="157"/>
      <c r="E859" s="157"/>
      <c r="F859" s="157"/>
      <c r="G859" s="158"/>
      <c r="H859" s="23">
        <f>MONTH(CtasPagar[[#This Row],[Data Vencimento]])</f>
        <v>1</v>
      </c>
      <c r="I859" s="23">
        <f>YEAR(CtasPagar[[#This Row],[Data Vencimento]])</f>
        <v>1900</v>
      </c>
      <c r="J859" s="154"/>
      <c r="K859" s="23">
        <f>MONTH(CtasPagar[[#This Row],[Data Pagamento]])</f>
        <v>1</v>
      </c>
      <c r="L859" s="23">
        <f>YEAR(CtasPagar[[#This Row],[Data Pagamento]])</f>
        <v>1900</v>
      </c>
      <c r="M859" s="154"/>
      <c r="N8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>
      <c r="A860" s="154"/>
      <c r="B860" s="157"/>
      <c r="C860" s="162"/>
      <c r="D860" s="157"/>
      <c r="E860" s="157"/>
      <c r="F860" s="157"/>
      <c r="G860" s="158"/>
      <c r="H860" s="23">
        <f>MONTH(CtasPagar[[#This Row],[Data Vencimento]])</f>
        <v>1</v>
      </c>
      <c r="I860" s="23">
        <f>YEAR(CtasPagar[[#This Row],[Data Vencimento]])</f>
        <v>1900</v>
      </c>
      <c r="J860" s="154"/>
      <c r="K860" s="23">
        <f>MONTH(CtasPagar[[#This Row],[Data Pagamento]])</f>
        <v>1</v>
      </c>
      <c r="L860" s="23">
        <f>YEAR(CtasPagar[[#This Row],[Data Pagamento]])</f>
        <v>1900</v>
      </c>
      <c r="M860" s="154"/>
      <c r="N8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>
      <c r="A861" s="154"/>
      <c r="B861" s="157"/>
      <c r="C861" s="162"/>
      <c r="D861" s="157"/>
      <c r="E861" s="157"/>
      <c r="F861" s="157"/>
      <c r="G861" s="158"/>
      <c r="H861" s="23">
        <f>MONTH(CtasPagar[[#This Row],[Data Vencimento]])</f>
        <v>1</v>
      </c>
      <c r="I861" s="23">
        <f>YEAR(CtasPagar[[#This Row],[Data Vencimento]])</f>
        <v>1900</v>
      </c>
      <c r="J861" s="154"/>
      <c r="K861" s="23">
        <f>MONTH(CtasPagar[[#This Row],[Data Pagamento]])</f>
        <v>1</v>
      </c>
      <c r="L861" s="23">
        <f>YEAR(CtasPagar[[#This Row],[Data Pagamento]])</f>
        <v>1900</v>
      </c>
      <c r="M861" s="154"/>
      <c r="N8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>
      <c r="A862" s="154"/>
      <c r="B862" s="157"/>
      <c r="C862" s="162"/>
      <c r="D862" s="157"/>
      <c r="E862" s="157"/>
      <c r="F862" s="157"/>
      <c r="G862" s="158"/>
      <c r="H862" s="23">
        <f>MONTH(CtasPagar[[#This Row],[Data Vencimento]])</f>
        <v>1</v>
      </c>
      <c r="I862" s="23">
        <f>YEAR(CtasPagar[[#This Row],[Data Vencimento]])</f>
        <v>1900</v>
      </c>
      <c r="J862" s="154"/>
      <c r="K862" s="23">
        <f>MONTH(CtasPagar[[#This Row],[Data Pagamento]])</f>
        <v>1</v>
      </c>
      <c r="L862" s="23">
        <f>YEAR(CtasPagar[[#This Row],[Data Pagamento]])</f>
        <v>1900</v>
      </c>
      <c r="M862" s="154"/>
      <c r="N8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>
      <c r="A863" s="154"/>
      <c r="B863" s="157"/>
      <c r="C863" s="162"/>
      <c r="D863" s="157"/>
      <c r="E863" s="157"/>
      <c r="F863" s="157"/>
      <c r="G863" s="158"/>
      <c r="H863" s="23">
        <f>MONTH(CtasPagar[[#This Row],[Data Vencimento]])</f>
        <v>1</v>
      </c>
      <c r="I863" s="23">
        <f>YEAR(CtasPagar[[#This Row],[Data Vencimento]])</f>
        <v>1900</v>
      </c>
      <c r="J863" s="154"/>
      <c r="K863" s="23">
        <f>MONTH(CtasPagar[[#This Row],[Data Pagamento]])</f>
        <v>1</v>
      </c>
      <c r="L863" s="23">
        <f>YEAR(CtasPagar[[#This Row],[Data Pagamento]])</f>
        <v>1900</v>
      </c>
      <c r="M863" s="154"/>
      <c r="N8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>
      <c r="A864" s="154"/>
      <c r="B864" s="157"/>
      <c r="C864" s="162"/>
      <c r="D864" s="157"/>
      <c r="E864" s="157"/>
      <c r="F864" s="157"/>
      <c r="G864" s="158"/>
      <c r="H864" s="23">
        <f>MONTH(CtasPagar[[#This Row],[Data Vencimento]])</f>
        <v>1</v>
      </c>
      <c r="I864" s="23">
        <f>YEAR(CtasPagar[[#This Row],[Data Vencimento]])</f>
        <v>1900</v>
      </c>
      <c r="J864" s="154"/>
      <c r="K864" s="23">
        <f>MONTH(CtasPagar[[#This Row],[Data Pagamento]])</f>
        <v>1</v>
      </c>
      <c r="L864" s="23">
        <f>YEAR(CtasPagar[[#This Row],[Data Pagamento]])</f>
        <v>1900</v>
      </c>
      <c r="M864" s="154"/>
      <c r="N8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>
      <c r="A865" s="154"/>
      <c r="B865" s="157"/>
      <c r="C865" s="162"/>
      <c r="D865" s="157"/>
      <c r="E865" s="157"/>
      <c r="F865" s="157"/>
      <c r="G865" s="158"/>
      <c r="H865" s="23">
        <f>MONTH(CtasPagar[[#This Row],[Data Vencimento]])</f>
        <v>1</v>
      </c>
      <c r="I865" s="23">
        <f>YEAR(CtasPagar[[#This Row],[Data Vencimento]])</f>
        <v>1900</v>
      </c>
      <c r="J865" s="154"/>
      <c r="K865" s="23">
        <f>MONTH(CtasPagar[[#This Row],[Data Pagamento]])</f>
        <v>1</v>
      </c>
      <c r="L865" s="23">
        <f>YEAR(CtasPagar[[#This Row],[Data Pagamento]])</f>
        <v>1900</v>
      </c>
      <c r="M865" s="154"/>
      <c r="N8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>
      <c r="A866" s="154"/>
      <c r="B866" s="157"/>
      <c r="C866" s="162"/>
      <c r="D866" s="157"/>
      <c r="E866" s="157"/>
      <c r="F866" s="157"/>
      <c r="G866" s="158"/>
      <c r="H866" s="23">
        <f>MONTH(CtasPagar[[#This Row],[Data Vencimento]])</f>
        <v>1</v>
      </c>
      <c r="I866" s="23">
        <f>YEAR(CtasPagar[[#This Row],[Data Vencimento]])</f>
        <v>1900</v>
      </c>
      <c r="J866" s="154"/>
      <c r="K866" s="23">
        <f>MONTH(CtasPagar[[#This Row],[Data Pagamento]])</f>
        <v>1</v>
      </c>
      <c r="L866" s="23">
        <f>YEAR(CtasPagar[[#This Row],[Data Pagamento]])</f>
        <v>1900</v>
      </c>
      <c r="M866" s="154"/>
      <c r="N8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>
      <c r="A867" s="154"/>
      <c r="B867" s="157"/>
      <c r="C867" s="162"/>
      <c r="D867" s="157"/>
      <c r="E867" s="157"/>
      <c r="F867" s="157"/>
      <c r="G867" s="158"/>
      <c r="H867" s="23">
        <f>MONTH(CtasPagar[[#This Row],[Data Vencimento]])</f>
        <v>1</v>
      </c>
      <c r="I867" s="23">
        <f>YEAR(CtasPagar[[#This Row],[Data Vencimento]])</f>
        <v>1900</v>
      </c>
      <c r="J867" s="154"/>
      <c r="K867" s="23">
        <f>MONTH(CtasPagar[[#This Row],[Data Pagamento]])</f>
        <v>1</v>
      </c>
      <c r="L867" s="23">
        <f>YEAR(CtasPagar[[#This Row],[Data Pagamento]])</f>
        <v>1900</v>
      </c>
      <c r="M867" s="154"/>
      <c r="N8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>
      <c r="A868" s="154"/>
      <c r="B868" s="157"/>
      <c r="C868" s="162"/>
      <c r="D868" s="157"/>
      <c r="E868" s="157"/>
      <c r="F868" s="157"/>
      <c r="G868" s="158"/>
      <c r="H868" s="23">
        <f>MONTH(CtasPagar[[#This Row],[Data Vencimento]])</f>
        <v>1</v>
      </c>
      <c r="I868" s="23">
        <f>YEAR(CtasPagar[[#This Row],[Data Vencimento]])</f>
        <v>1900</v>
      </c>
      <c r="J868" s="154"/>
      <c r="K868" s="23">
        <f>MONTH(CtasPagar[[#This Row],[Data Pagamento]])</f>
        <v>1</v>
      </c>
      <c r="L868" s="23">
        <f>YEAR(CtasPagar[[#This Row],[Data Pagamento]])</f>
        <v>1900</v>
      </c>
      <c r="M868" s="154"/>
      <c r="N8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>
      <c r="A869" s="154"/>
      <c r="B869" s="157"/>
      <c r="C869" s="162"/>
      <c r="D869" s="157"/>
      <c r="E869" s="157"/>
      <c r="F869" s="157"/>
      <c r="G869" s="158"/>
      <c r="H869" s="23">
        <f>MONTH(CtasPagar[[#This Row],[Data Vencimento]])</f>
        <v>1</v>
      </c>
      <c r="I869" s="23">
        <f>YEAR(CtasPagar[[#This Row],[Data Vencimento]])</f>
        <v>1900</v>
      </c>
      <c r="J869" s="154"/>
      <c r="K869" s="23">
        <f>MONTH(CtasPagar[[#This Row],[Data Pagamento]])</f>
        <v>1</v>
      </c>
      <c r="L869" s="23">
        <f>YEAR(CtasPagar[[#This Row],[Data Pagamento]])</f>
        <v>1900</v>
      </c>
      <c r="M869" s="154"/>
      <c r="N8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>
      <c r="A870" s="154"/>
      <c r="B870" s="157"/>
      <c r="C870" s="162"/>
      <c r="D870" s="157"/>
      <c r="E870" s="157"/>
      <c r="F870" s="157"/>
      <c r="G870" s="158"/>
      <c r="H870" s="23">
        <f>MONTH(CtasPagar[[#This Row],[Data Vencimento]])</f>
        <v>1</v>
      </c>
      <c r="I870" s="23">
        <f>YEAR(CtasPagar[[#This Row],[Data Vencimento]])</f>
        <v>1900</v>
      </c>
      <c r="J870" s="154"/>
      <c r="K870" s="23">
        <f>MONTH(CtasPagar[[#This Row],[Data Pagamento]])</f>
        <v>1</v>
      </c>
      <c r="L870" s="23">
        <f>YEAR(CtasPagar[[#This Row],[Data Pagamento]])</f>
        <v>1900</v>
      </c>
      <c r="M870" s="154"/>
      <c r="N8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>
      <c r="A871" s="154"/>
      <c r="B871" s="157"/>
      <c r="C871" s="162"/>
      <c r="D871" s="157"/>
      <c r="E871" s="157"/>
      <c r="F871" s="157"/>
      <c r="G871" s="158"/>
      <c r="H871" s="23">
        <f>MONTH(CtasPagar[[#This Row],[Data Vencimento]])</f>
        <v>1</v>
      </c>
      <c r="I871" s="23">
        <f>YEAR(CtasPagar[[#This Row],[Data Vencimento]])</f>
        <v>1900</v>
      </c>
      <c r="J871" s="154"/>
      <c r="K871" s="23">
        <f>MONTH(CtasPagar[[#This Row],[Data Pagamento]])</f>
        <v>1</v>
      </c>
      <c r="L871" s="23">
        <f>YEAR(CtasPagar[[#This Row],[Data Pagamento]])</f>
        <v>1900</v>
      </c>
      <c r="M871" s="154"/>
      <c r="N8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>
      <c r="A872" s="154"/>
      <c r="B872" s="157"/>
      <c r="C872" s="162"/>
      <c r="D872" s="157"/>
      <c r="E872" s="157"/>
      <c r="F872" s="157"/>
      <c r="G872" s="158"/>
      <c r="H872" s="23">
        <f>MONTH(CtasPagar[[#This Row],[Data Vencimento]])</f>
        <v>1</v>
      </c>
      <c r="I872" s="23">
        <f>YEAR(CtasPagar[[#This Row],[Data Vencimento]])</f>
        <v>1900</v>
      </c>
      <c r="J872" s="154"/>
      <c r="K872" s="23">
        <f>MONTH(CtasPagar[[#This Row],[Data Pagamento]])</f>
        <v>1</v>
      </c>
      <c r="L872" s="23">
        <f>YEAR(CtasPagar[[#This Row],[Data Pagamento]])</f>
        <v>1900</v>
      </c>
      <c r="M872" s="154"/>
      <c r="N8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>
      <c r="A873" s="154"/>
      <c r="B873" s="157"/>
      <c r="C873" s="162"/>
      <c r="D873" s="157"/>
      <c r="E873" s="157"/>
      <c r="F873" s="157"/>
      <c r="G873" s="158"/>
      <c r="H873" s="23">
        <f>MONTH(CtasPagar[[#This Row],[Data Vencimento]])</f>
        <v>1</v>
      </c>
      <c r="I873" s="23">
        <f>YEAR(CtasPagar[[#This Row],[Data Vencimento]])</f>
        <v>1900</v>
      </c>
      <c r="J873" s="154"/>
      <c r="K873" s="23">
        <f>MONTH(CtasPagar[[#This Row],[Data Pagamento]])</f>
        <v>1</v>
      </c>
      <c r="L873" s="23">
        <f>YEAR(CtasPagar[[#This Row],[Data Pagamento]])</f>
        <v>1900</v>
      </c>
      <c r="M873" s="154"/>
      <c r="N8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>
      <c r="A874" s="154"/>
      <c r="B874" s="157"/>
      <c r="C874" s="162"/>
      <c r="D874" s="157"/>
      <c r="E874" s="157"/>
      <c r="F874" s="157"/>
      <c r="G874" s="158"/>
      <c r="H874" s="23">
        <f>MONTH(CtasPagar[[#This Row],[Data Vencimento]])</f>
        <v>1</v>
      </c>
      <c r="I874" s="23">
        <f>YEAR(CtasPagar[[#This Row],[Data Vencimento]])</f>
        <v>1900</v>
      </c>
      <c r="J874" s="154"/>
      <c r="K874" s="23">
        <f>MONTH(CtasPagar[[#This Row],[Data Pagamento]])</f>
        <v>1</v>
      </c>
      <c r="L874" s="23">
        <f>YEAR(CtasPagar[[#This Row],[Data Pagamento]])</f>
        <v>1900</v>
      </c>
      <c r="M874" s="154"/>
      <c r="N8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>
      <c r="A875" s="154"/>
      <c r="B875" s="157"/>
      <c r="C875" s="162"/>
      <c r="D875" s="157"/>
      <c r="E875" s="157"/>
      <c r="F875" s="157"/>
      <c r="G875" s="158"/>
      <c r="H875" s="23">
        <f>MONTH(CtasPagar[[#This Row],[Data Vencimento]])</f>
        <v>1</v>
      </c>
      <c r="I875" s="23">
        <f>YEAR(CtasPagar[[#This Row],[Data Vencimento]])</f>
        <v>1900</v>
      </c>
      <c r="J875" s="154"/>
      <c r="K875" s="23">
        <f>MONTH(CtasPagar[[#This Row],[Data Pagamento]])</f>
        <v>1</v>
      </c>
      <c r="L875" s="23">
        <f>YEAR(CtasPagar[[#This Row],[Data Pagamento]])</f>
        <v>1900</v>
      </c>
      <c r="M875" s="154"/>
      <c r="N8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>
      <c r="A876" s="154"/>
      <c r="B876" s="157"/>
      <c r="C876" s="162"/>
      <c r="D876" s="157"/>
      <c r="E876" s="157"/>
      <c r="F876" s="157"/>
      <c r="G876" s="158"/>
      <c r="H876" s="23">
        <f>MONTH(CtasPagar[[#This Row],[Data Vencimento]])</f>
        <v>1</v>
      </c>
      <c r="I876" s="23">
        <f>YEAR(CtasPagar[[#This Row],[Data Vencimento]])</f>
        <v>1900</v>
      </c>
      <c r="J876" s="154"/>
      <c r="K876" s="23">
        <f>MONTH(CtasPagar[[#This Row],[Data Pagamento]])</f>
        <v>1</v>
      </c>
      <c r="L876" s="23">
        <f>YEAR(CtasPagar[[#This Row],[Data Pagamento]])</f>
        <v>1900</v>
      </c>
      <c r="M876" s="154"/>
      <c r="N8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>
      <c r="A877" s="154"/>
      <c r="B877" s="157"/>
      <c r="C877" s="162"/>
      <c r="D877" s="157"/>
      <c r="E877" s="157"/>
      <c r="F877" s="157"/>
      <c r="G877" s="158"/>
      <c r="H877" s="23">
        <f>MONTH(CtasPagar[[#This Row],[Data Vencimento]])</f>
        <v>1</v>
      </c>
      <c r="I877" s="23">
        <f>YEAR(CtasPagar[[#This Row],[Data Vencimento]])</f>
        <v>1900</v>
      </c>
      <c r="J877" s="154"/>
      <c r="K877" s="23">
        <f>MONTH(CtasPagar[[#This Row],[Data Pagamento]])</f>
        <v>1</v>
      </c>
      <c r="L877" s="23">
        <f>YEAR(CtasPagar[[#This Row],[Data Pagamento]])</f>
        <v>1900</v>
      </c>
      <c r="M877" s="154"/>
      <c r="N8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>
      <c r="A878" s="154"/>
      <c r="B878" s="157"/>
      <c r="C878" s="162"/>
      <c r="D878" s="157"/>
      <c r="E878" s="157"/>
      <c r="F878" s="157"/>
      <c r="G878" s="158"/>
      <c r="H878" s="23">
        <f>MONTH(CtasPagar[[#This Row],[Data Vencimento]])</f>
        <v>1</v>
      </c>
      <c r="I878" s="23">
        <f>YEAR(CtasPagar[[#This Row],[Data Vencimento]])</f>
        <v>1900</v>
      </c>
      <c r="J878" s="154"/>
      <c r="K878" s="23">
        <f>MONTH(CtasPagar[[#This Row],[Data Pagamento]])</f>
        <v>1</v>
      </c>
      <c r="L878" s="23">
        <f>YEAR(CtasPagar[[#This Row],[Data Pagamento]])</f>
        <v>1900</v>
      </c>
      <c r="M878" s="154"/>
      <c r="N8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>
      <c r="A879" s="154"/>
      <c r="B879" s="157"/>
      <c r="C879" s="162"/>
      <c r="D879" s="157"/>
      <c r="E879" s="157"/>
      <c r="F879" s="157"/>
      <c r="G879" s="158"/>
      <c r="H879" s="23">
        <f>MONTH(CtasPagar[[#This Row],[Data Vencimento]])</f>
        <v>1</v>
      </c>
      <c r="I879" s="23">
        <f>YEAR(CtasPagar[[#This Row],[Data Vencimento]])</f>
        <v>1900</v>
      </c>
      <c r="J879" s="154"/>
      <c r="K879" s="23">
        <f>MONTH(CtasPagar[[#This Row],[Data Pagamento]])</f>
        <v>1</v>
      </c>
      <c r="L879" s="23">
        <f>YEAR(CtasPagar[[#This Row],[Data Pagamento]])</f>
        <v>1900</v>
      </c>
      <c r="M879" s="154"/>
      <c r="N8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>
      <c r="A880" s="154"/>
      <c r="B880" s="157"/>
      <c r="C880" s="162"/>
      <c r="D880" s="157"/>
      <c r="E880" s="157"/>
      <c r="F880" s="157"/>
      <c r="G880" s="158"/>
      <c r="H880" s="23">
        <f>MONTH(CtasPagar[[#This Row],[Data Vencimento]])</f>
        <v>1</v>
      </c>
      <c r="I880" s="23">
        <f>YEAR(CtasPagar[[#This Row],[Data Vencimento]])</f>
        <v>1900</v>
      </c>
      <c r="J880" s="154"/>
      <c r="K880" s="23">
        <f>MONTH(CtasPagar[[#This Row],[Data Pagamento]])</f>
        <v>1</v>
      </c>
      <c r="L880" s="23">
        <f>YEAR(CtasPagar[[#This Row],[Data Pagamento]])</f>
        <v>1900</v>
      </c>
      <c r="M880" s="154"/>
      <c r="N8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>
      <c r="A881" s="154"/>
      <c r="B881" s="157"/>
      <c r="C881" s="162"/>
      <c r="D881" s="157"/>
      <c r="E881" s="157"/>
      <c r="F881" s="157"/>
      <c r="G881" s="158"/>
      <c r="H881" s="23">
        <f>MONTH(CtasPagar[[#This Row],[Data Vencimento]])</f>
        <v>1</v>
      </c>
      <c r="I881" s="23">
        <f>YEAR(CtasPagar[[#This Row],[Data Vencimento]])</f>
        <v>1900</v>
      </c>
      <c r="J881" s="154"/>
      <c r="K881" s="23">
        <f>MONTH(CtasPagar[[#This Row],[Data Pagamento]])</f>
        <v>1</v>
      </c>
      <c r="L881" s="23">
        <f>YEAR(CtasPagar[[#This Row],[Data Pagamento]])</f>
        <v>1900</v>
      </c>
      <c r="M881" s="154"/>
      <c r="N8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>
      <c r="A882" s="154"/>
      <c r="B882" s="157"/>
      <c r="C882" s="162"/>
      <c r="D882" s="157"/>
      <c r="E882" s="157"/>
      <c r="F882" s="157"/>
      <c r="G882" s="158"/>
      <c r="H882" s="23">
        <f>MONTH(CtasPagar[[#This Row],[Data Vencimento]])</f>
        <v>1</v>
      </c>
      <c r="I882" s="23">
        <f>YEAR(CtasPagar[[#This Row],[Data Vencimento]])</f>
        <v>1900</v>
      </c>
      <c r="J882" s="154"/>
      <c r="K882" s="23">
        <f>MONTH(CtasPagar[[#This Row],[Data Pagamento]])</f>
        <v>1</v>
      </c>
      <c r="L882" s="23">
        <f>YEAR(CtasPagar[[#This Row],[Data Pagamento]])</f>
        <v>1900</v>
      </c>
      <c r="M882" s="154"/>
      <c r="N8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>
      <c r="A883" s="154"/>
      <c r="B883" s="157"/>
      <c r="C883" s="162"/>
      <c r="D883" s="157"/>
      <c r="E883" s="157"/>
      <c r="F883" s="157"/>
      <c r="G883" s="158"/>
      <c r="H883" s="23">
        <f>MONTH(CtasPagar[[#This Row],[Data Vencimento]])</f>
        <v>1</v>
      </c>
      <c r="I883" s="23">
        <f>YEAR(CtasPagar[[#This Row],[Data Vencimento]])</f>
        <v>1900</v>
      </c>
      <c r="J883" s="154"/>
      <c r="K883" s="23">
        <f>MONTH(CtasPagar[[#This Row],[Data Pagamento]])</f>
        <v>1</v>
      </c>
      <c r="L883" s="23">
        <f>YEAR(CtasPagar[[#This Row],[Data Pagamento]])</f>
        <v>1900</v>
      </c>
      <c r="M883" s="154"/>
      <c r="N8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>
      <c r="A884" s="154"/>
      <c r="B884" s="157"/>
      <c r="C884" s="162"/>
      <c r="D884" s="157"/>
      <c r="E884" s="157"/>
      <c r="F884" s="157"/>
      <c r="G884" s="158"/>
      <c r="H884" s="23">
        <f>MONTH(CtasPagar[[#This Row],[Data Vencimento]])</f>
        <v>1</v>
      </c>
      <c r="I884" s="23">
        <f>YEAR(CtasPagar[[#This Row],[Data Vencimento]])</f>
        <v>1900</v>
      </c>
      <c r="J884" s="154"/>
      <c r="K884" s="23">
        <f>MONTH(CtasPagar[[#This Row],[Data Pagamento]])</f>
        <v>1</v>
      </c>
      <c r="L884" s="23">
        <f>YEAR(CtasPagar[[#This Row],[Data Pagamento]])</f>
        <v>1900</v>
      </c>
      <c r="M884" s="154"/>
      <c r="N8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>
      <c r="A885" s="154"/>
      <c r="B885" s="157"/>
      <c r="C885" s="162"/>
      <c r="D885" s="157"/>
      <c r="E885" s="157"/>
      <c r="F885" s="157"/>
      <c r="G885" s="158"/>
      <c r="H885" s="23">
        <f>MONTH(CtasPagar[[#This Row],[Data Vencimento]])</f>
        <v>1</v>
      </c>
      <c r="I885" s="23">
        <f>YEAR(CtasPagar[[#This Row],[Data Vencimento]])</f>
        <v>1900</v>
      </c>
      <c r="J885" s="154"/>
      <c r="K885" s="23">
        <f>MONTH(CtasPagar[[#This Row],[Data Pagamento]])</f>
        <v>1</v>
      </c>
      <c r="L885" s="23">
        <f>YEAR(CtasPagar[[#This Row],[Data Pagamento]])</f>
        <v>1900</v>
      </c>
      <c r="M885" s="154"/>
      <c r="N8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>
      <c r="A886" s="154"/>
      <c r="B886" s="157"/>
      <c r="C886" s="162"/>
      <c r="D886" s="157"/>
      <c r="E886" s="157"/>
      <c r="F886" s="157"/>
      <c r="G886" s="158"/>
      <c r="H886" s="23">
        <f>MONTH(CtasPagar[[#This Row],[Data Vencimento]])</f>
        <v>1</v>
      </c>
      <c r="I886" s="23">
        <f>YEAR(CtasPagar[[#This Row],[Data Vencimento]])</f>
        <v>1900</v>
      </c>
      <c r="J886" s="154"/>
      <c r="K886" s="23">
        <f>MONTH(CtasPagar[[#This Row],[Data Pagamento]])</f>
        <v>1</v>
      </c>
      <c r="L886" s="23">
        <f>YEAR(CtasPagar[[#This Row],[Data Pagamento]])</f>
        <v>1900</v>
      </c>
      <c r="M886" s="154"/>
      <c r="N8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>
      <c r="A887" s="154"/>
      <c r="B887" s="157"/>
      <c r="C887" s="162"/>
      <c r="D887" s="157"/>
      <c r="E887" s="157"/>
      <c r="F887" s="157"/>
      <c r="G887" s="158"/>
      <c r="H887" s="23">
        <f>MONTH(CtasPagar[[#This Row],[Data Vencimento]])</f>
        <v>1</v>
      </c>
      <c r="I887" s="23">
        <f>YEAR(CtasPagar[[#This Row],[Data Vencimento]])</f>
        <v>1900</v>
      </c>
      <c r="J887" s="154"/>
      <c r="K887" s="23">
        <f>MONTH(CtasPagar[[#This Row],[Data Pagamento]])</f>
        <v>1</v>
      </c>
      <c r="L887" s="23">
        <f>YEAR(CtasPagar[[#This Row],[Data Pagamento]])</f>
        <v>1900</v>
      </c>
      <c r="M887" s="154"/>
      <c r="N8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>
      <c r="A888" s="154"/>
      <c r="B888" s="157"/>
      <c r="C888" s="162"/>
      <c r="D888" s="157"/>
      <c r="E888" s="157"/>
      <c r="F888" s="157"/>
      <c r="G888" s="158"/>
      <c r="H888" s="23">
        <f>MONTH(CtasPagar[[#This Row],[Data Vencimento]])</f>
        <v>1</v>
      </c>
      <c r="I888" s="23">
        <f>YEAR(CtasPagar[[#This Row],[Data Vencimento]])</f>
        <v>1900</v>
      </c>
      <c r="J888" s="154"/>
      <c r="K888" s="23">
        <f>MONTH(CtasPagar[[#This Row],[Data Pagamento]])</f>
        <v>1</v>
      </c>
      <c r="L888" s="23">
        <f>YEAR(CtasPagar[[#This Row],[Data Pagamento]])</f>
        <v>1900</v>
      </c>
      <c r="M888" s="154"/>
      <c r="N8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>
      <c r="A889" s="154"/>
      <c r="B889" s="157"/>
      <c r="C889" s="162"/>
      <c r="D889" s="157"/>
      <c r="E889" s="157"/>
      <c r="F889" s="157"/>
      <c r="G889" s="158"/>
      <c r="H889" s="23">
        <f>MONTH(CtasPagar[[#This Row],[Data Vencimento]])</f>
        <v>1</v>
      </c>
      <c r="I889" s="23">
        <f>YEAR(CtasPagar[[#This Row],[Data Vencimento]])</f>
        <v>1900</v>
      </c>
      <c r="J889" s="154"/>
      <c r="K889" s="23">
        <f>MONTH(CtasPagar[[#This Row],[Data Pagamento]])</f>
        <v>1</v>
      </c>
      <c r="L889" s="23">
        <f>YEAR(CtasPagar[[#This Row],[Data Pagamento]])</f>
        <v>1900</v>
      </c>
      <c r="M889" s="154"/>
      <c r="N8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>
      <c r="A890" s="154"/>
      <c r="B890" s="157"/>
      <c r="C890" s="162"/>
      <c r="D890" s="157"/>
      <c r="E890" s="157"/>
      <c r="F890" s="157"/>
      <c r="G890" s="158"/>
      <c r="H890" s="23">
        <f>MONTH(CtasPagar[[#This Row],[Data Vencimento]])</f>
        <v>1</v>
      </c>
      <c r="I890" s="23">
        <f>YEAR(CtasPagar[[#This Row],[Data Vencimento]])</f>
        <v>1900</v>
      </c>
      <c r="J890" s="154"/>
      <c r="K890" s="23">
        <f>MONTH(CtasPagar[[#This Row],[Data Pagamento]])</f>
        <v>1</v>
      </c>
      <c r="L890" s="23">
        <f>YEAR(CtasPagar[[#This Row],[Data Pagamento]])</f>
        <v>1900</v>
      </c>
      <c r="M890" s="154"/>
      <c r="N8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>
      <c r="A891" s="154"/>
      <c r="B891" s="157"/>
      <c r="C891" s="162"/>
      <c r="D891" s="157"/>
      <c r="E891" s="157"/>
      <c r="F891" s="157"/>
      <c r="G891" s="158"/>
      <c r="H891" s="23">
        <f>MONTH(CtasPagar[[#This Row],[Data Vencimento]])</f>
        <v>1</v>
      </c>
      <c r="I891" s="23">
        <f>YEAR(CtasPagar[[#This Row],[Data Vencimento]])</f>
        <v>1900</v>
      </c>
      <c r="J891" s="154"/>
      <c r="K891" s="23">
        <f>MONTH(CtasPagar[[#This Row],[Data Pagamento]])</f>
        <v>1</v>
      </c>
      <c r="L891" s="23">
        <f>YEAR(CtasPagar[[#This Row],[Data Pagamento]])</f>
        <v>1900</v>
      </c>
      <c r="M891" s="154"/>
      <c r="N8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>
      <c r="A892" s="154"/>
      <c r="B892" s="157"/>
      <c r="C892" s="162"/>
      <c r="D892" s="157"/>
      <c r="E892" s="157"/>
      <c r="F892" s="157"/>
      <c r="G892" s="158"/>
      <c r="H892" s="23">
        <f>MONTH(CtasPagar[[#This Row],[Data Vencimento]])</f>
        <v>1</v>
      </c>
      <c r="I892" s="23">
        <f>YEAR(CtasPagar[[#This Row],[Data Vencimento]])</f>
        <v>1900</v>
      </c>
      <c r="J892" s="154"/>
      <c r="K892" s="23">
        <f>MONTH(CtasPagar[[#This Row],[Data Pagamento]])</f>
        <v>1</v>
      </c>
      <c r="L892" s="23">
        <f>YEAR(CtasPagar[[#This Row],[Data Pagamento]])</f>
        <v>1900</v>
      </c>
      <c r="M892" s="154"/>
      <c r="N8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>
      <c r="A893" s="154"/>
      <c r="B893" s="157"/>
      <c r="C893" s="162"/>
      <c r="D893" s="157"/>
      <c r="E893" s="157"/>
      <c r="F893" s="157"/>
      <c r="G893" s="158"/>
      <c r="H893" s="23">
        <f>MONTH(CtasPagar[[#This Row],[Data Vencimento]])</f>
        <v>1</v>
      </c>
      <c r="I893" s="23">
        <f>YEAR(CtasPagar[[#This Row],[Data Vencimento]])</f>
        <v>1900</v>
      </c>
      <c r="J893" s="154"/>
      <c r="K893" s="23">
        <f>MONTH(CtasPagar[[#This Row],[Data Pagamento]])</f>
        <v>1</v>
      </c>
      <c r="L893" s="23">
        <f>YEAR(CtasPagar[[#This Row],[Data Pagamento]])</f>
        <v>1900</v>
      </c>
      <c r="M893" s="154"/>
      <c r="N8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>
      <c r="A894" s="154"/>
      <c r="B894" s="157"/>
      <c r="C894" s="162"/>
      <c r="D894" s="157"/>
      <c r="E894" s="157"/>
      <c r="F894" s="157"/>
      <c r="G894" s="158"/>
      <c r="H894" s="23">
        <f>MONTH(CtasPagar[[#This Row],[Data Vencimento]])</f>
        <v>1</v>
      </c>
      <c r="I894" s="23">
        <f>YEAR(CtasPagar[[#This Row],[Data Vencimento]])</f>
        <v>1900</v>
      </c>
      <c r="J894" s="154"/>
      <c r="K894" s="23">
        <f>MONTH(CtasPagar[[#This Row],[Data Pagamento]])</f>
        <v>1</v>
      </c>
      <c r="L894" s="23">
        <f>YEAR(CtasPagar[[#This Row],[Data Pagamento]])</f>
        <v>1900</v>
      </c>
      <c r="M894" s="154"/>
      <c r="N8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>
      <c r="A895" s="154"/>
      <c r="B895" s="157"/>
      <c r="C895" s="162"/>
      <c r="D895" s="157"/>
      <c r="E895" s="157"/>
      <c r="F895" s="157"/>
      <c r="G895" s="158"/>
      <c r="H895" s="23">
        <f>MONTH(CtasPagar[[#This Row],[Data Vencimento]])</f>
        <v>1</v>
      </c>
      <c r="I895" s="23">
        <f>YEAR(CtasPagar[[#This Row],[Data Vencimento]])</f>
        <v>1900</v>
      </c>
      <c r="J895" s="154"/>
      <c r="K895" s="23">
        <f>MONTH(CtasPagar[[#This Row],[Data Pagamento]])</f>
        <v>1</v>
      </c>
      <c r="L895" s="23">
        <f>YEAR(CtasPagar[[#This Row],[Data Pagamento]])</f>
        <v>1900</v>
      </c>
      <c r="M895" s="154"/>
      <c r="N8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>
      <c r="A896" s="154"/>
      <c r="B896" s="157"/>
      <c r="C896" s="162"/>
      <c r="D896" s="157"/>
      <c r="E896" s="157"/>
      <c r="F896" s="157"/>
      <c r="G896" s="158"/>
      <c r="H896" s="23">
        <f>MONTH(CtasPagar[[#This Row],[Data Vencimento]])</f>
        <v>1</v>
      </c>
      <c r="I896" s="23">
        <f>YEAR(CtasPagar[[#This Row],[Data Vencimento]])</f>
        <v>1900</v>
      </c>
      <c r="J896" s="154"/>
      <c r="K896" s="23">
        <f>MONTH(CtasPagar[[#This Row],[Data Pagamento]])</f>
        <v>1</v>
      </c>
      <c r="L896" s="23">
        <f>YEAR(CtasPagar[[#This Row],[Data Pagamento]])</f>
        <v>1900</v>
      </c>
      <c r="M896" s="154"/>
      <c r="N8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>
      <c r="A897" s="154"/>
      <c r="B897" s="157"/>
      <c r="C897" s="162"/>
      <c r="D897" s="157"/>
      <c r="E897" s="157"/>
      <c r="F897" s="157"/>
      <c r="G897" s="158"/>
      <c r="H897" s="23">
        <f>MONTH(CtasPagar[[#This Row],[Data Vencimento]])</f>
        <v>1</v>
      </c>
      <c r="I897" s="23">
        <f>YEAR(CtasPagar[[#This Row],[Data Vencimento]])</f>
        <v>1900</v>
      </c>
      <c r="J897" s="154"/>
      <c r="K897" s="23">
        <f>MONTH(CtasPagar[[#This Row],[Data Pagamento]])</f>
        <v>1</v>
      </c>
      <c r="L897" s="23">
        <f>YEAR(CtasPagar[[#This Row],[Data Pagamento]])</f>
        <v>1900</v>
      </c>
      <c r="M897" s="154"/>
      <c r="N8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>
      <c r="A898" s="154"/>
      <c r="B898" s="157"/>
      <c r="C898" s="162"/>
      <c r="D898" s="157"/>
      <c r="E898" s="157"/>
      <c r="F898" s="157"/>
      <c r="G898" s="158"/>
      <c r="H898" s="23">
        <f>MONTH(CtasPagar[[#This Row],[Data Vencimento]])</f>
        <v>1</v>
      </c>
      <c r="I898" s="23">
        <f>YEAR(CtasPagar[[#This Row],[Data Vencimento]])</f>
        <v>1900</v>
      </c>
      <c r="J898" s="154"/>
      <c r="K898" s="23">
        <f>MONTH(CtasPagar[[#This Row],[Data Pagamento]])</f>
        <v>1</v>
      </c>
      <c r="L898" s="23">
        <f>YEAR(CtasPagar[[#This Row],[Data Pagamento]])</f>
        <v>1900</v>
      </c>
      <c r="M898" s="154"/>
      <c r="N8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>
      <c r="A899" s="154"/>
      <c r="B899" s="157"/>
      <c r="C899" s="162"/>
      <c r="D899" s="157"/>
      <c r="E899" s="157"/>
      <c r="F899" s="157"/>
      <c r="G899" s="158"/>
      <c r="H899" s="23">
        <f>MONTH(CtasPagar[[#This Row],[Data Vencimento]])</f>
        <v>1</v>
      </c>
      <c r="I899" s="23">
        <f>YEAR(CtasPagar[[#This Row],[Data Vencimento]])</f>
        <v>1900</v>
      </c>
      <c r="J899" s="154"/>
      <c r="K899" s="23">
        <f>MONTH(CtasPagar[[#This Row],[Data Pagamento]])</f>
        <v>1</v>
      </c>
      <c r="L899" s="23">
        <f>YEAR(CtasPagar[[#This Row],[Data Pagamento]])</f>
        <v>1900</v>
      </c>
      <c r="M899" s="154"/>
      <c r="N8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>
      <c r="A900" s="154"/>
      <c r="B900" s="157"/>
      <c r="C900" s="162"/>
      <c r="D900" s="157"/>
      <c r="E900" s="157"/>
      <c r="F900" s="157"/>
      <c r="G900" s="158"/>
      <c r="H900" s="23">
        <f>MONTH(CtasPagar[[#This Row],[Data Vencimento]])</f>
        <v>1</v>
      </c>
      <c r="I900" s="23">
        <f>YEAR(CtasPagar[[#This Row],[Data Vencimento]])</f>
        <v>1900</v>
      </c>
      <c r="J900" s="154"/>
      <c r="K900" s="23">
        <f>MONTH(CtasPagar[[#This Row],[Data Pagamento]])</f>
        <v>1</v>
      </c>
      <c r="L900" s="23">
        <f>YEAR(CtasPagar[[#This Row],[Data Pagamento]])</f>
        <v>1900</v>
      </c>
      <c r="M900" s="154"/>
      <c r="N9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>
      <c r="A901" s="154"/>
      <c r="B901" s="157"/>
      <c r="C901" s="162"/>
      <c r="D901" s="157"/>
      <c r="E901" s="157"/>
      <c r="F901" s="157"/>
      <c r="G901" s="158"/>
      <c r="H901" s="23">
        <f>MONTH(CtasPagar[[#This Row],[Data Vencimento]])</f>
        <v>1</v>
      </c>
      <c r="I901" s="23">
        <f>YEAR(CtasPagar[[#This Row],[Data Vencimento]])</f>
        <v>1900</v>
      </c>
      <c r="J901" s="154"/>
      <c r="K901" s="23">
        <f>MONTH(CtasPagar[[#This Row],[Data Pagamento]])</f>
        <v>1</v>
      </c>
      <c r="L901" s="23">
        <f>YEAR(CtasPagar[[#This Row],[Data Pagamento]])</f>
        <v>1900</v>
      </c>
      <c r="M901" s="154"/>
      <c r="N9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>
      <c r="A902" s="154"/>
      <c r="B902" s="157"/>
      <c r="C902" s="162"/>
      <c r="D902" s="157"/>
      <c r="E902" s="157"/>
      <c r="F902" s="157"/>
      <c r="G902" s="158"/>
      <c r="H902" s="23">
        <f>MONTH(CtasPagar[[#This Row],[Data Vencimento]])</f>
        <v>1</v>
      </c>
      <c r="I902" s="23">
        <f>YEAR(CtasPagar[[#This Row],[Data Vencimento]])</f>
        <v>1900</v>
      </c>
      <c r="J902" s="154"/>
      <c r="K902" s="23">
        <f>MONTH(CtasPagar[[#This Row],[Data Pagamento]])</f>
        <v>1</v>
      </c>
      <c r="L902" s="23">
        <f>YEAR(CtasPagar[[#This Row],[Data Pagamento]])</f>
        <v>1900</v>
      </c>
      <c r="M902" s="154"/>
      <c r="N9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>
      <c r="A903" s="154"/>
      <c r="B903" s="157"/>
      <c r="C903" s="162"/>
      <c r="D903" s="157"/>
      <c r="E903" s="157"/>
      <c r="F903" s="157"/>
      <c r="G903" s="158"/>
      <c r="H903" s="23">
        <f>MONTH(CtasPagar[[#This Row],[Data Vencimento]])</f>
        <v>1</v>
      </c>
      <c r="I903" s="23">
        <f>YEAR(CtasPagar[[#This Row],[Data Vencimento]])</f>
        <v>1900</v>
      </c>
      <c r="J903" s="154"/>
      <c r="K903" s="23">
        <f>MONTH(CtasPagar[[#This Row],[Data Pagamento]])</f>
        <v>1</v>
      </c>
      <c r="L903" s="23">
        <f>YEAR(CtasPagar[[#This Row],[Data Pagamento]])</f>
        <v>1900</v>
      </c>
      <c r="M903" s="154"/>
      <c r="N9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>
      <c r="A904" s="154"/>
      <c r="B904" s="157"/>
      <c r="C904" s="162"/>
      <c r="D904" s="157"/>
      <c r="E904" s="157"/>
      <c r="F904" s="157"/>
      <c r="G904" s="158"/>
      <c r="H904" s="23">
        <f>MONTH(CtasPagar[[#This Row],[Data Vencimento]])</f>
        <v>1</v>
      </c>
      <c r="I904" s="23">
        <f>YEAR(CtasPagar[[#This Row],[Data Vencimento]])</f>
        <v>1900</v>
      </c>
      <c r="J904" s="154"/>
      <c r="K904" s="23">
        <f>MONTH(CtasPagar[[#This Row],[Data Pagamento]])</f>
        <v>1</v>
      </c>
      <c r="L904" s="23">
        <f>YEAR(CtasPagar[[#This Row],[Data Pagamento]])</f>
        <v>1900</v>
      </c>
      <c r="M904" s="154"/>
      <c r="N9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>
      <c r="A905" s="154"/>
      <c r="B905" s="157"/>
      <c r="C905" s="162"/>
      <c r="D905" s="157"/>
      <c r="E905" s="157"/>
      <c r="F905" s="157"/>
      <c r="G905" s="158"/>
      <c r="H905" s="23">
        <f>MONTH(CtasPagar[[#This Row],[Data Vencimento]])</f>
        <v>1</v>
      </c>
      <c r="I905" s="23">
        <f>YEAR(CtasPagar[[#This Row],[Data Vencimento]])</f>
        <v>1900</v>
      </c>
      <c r="J905" s="154"/>
      <c r="K905" s="23">
        <f>MONTH(CtasPagar[[#This Row],[Data Pagamento]])</f>
        <v>1</v>
      </c>
      <c r="L905" s="23">
        <f>YEAR(CtasPagar[[#This Row],[Data Pagamento]])</f>
        <v>1900</v>
      </c>
      <c r="M905" s="154"/>
      <c r="N9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>
      <c r="A906" s="154"/>
      <c r="B906" s="157"/>
      <c r="C906" s="162"/>
      <c r="D906" s="157"/>
      <c r="E906" s="157"/>
      <c r="F906" s="157"/>
      <c r="G906" s="158"/>
      <c r="H906" s="23">
        <f>MONTH(CtasPagar[[#This Row],[Data Vencimento]])</f>
        <v>1</v>
      </c>
      <c r="I906" s="23">
        <f>YEAR(CtasPagar[[#This Row],[Data Vencimento]])</f>
        <v>1900</v>
      </c>
      <c r="J906" s="154"/>
      <c r="K906" s="23">
        <f>MONTH(CtasPagar[[#This Row],[Data Pagamento]])</f>
        <v>1</v>
      </c>
      <c r="L906" s="23">
        <f>YEAR(CtasPagar[[#This Row],[Data Pagamento]])</f>
        <v>1900</v>
      </c>
      <c r="M906" s="154"/>
      <c r="N9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>
      <c r="A907" s="154"/>
      <c r="B907" s="157"/>
      <c r="C907" s="162"/>
      <c r="D907" s="157"/>
      <c r="E907" s="157"/>
      <c r="F907" s="157"/>
      <c r="G907" s="158"/>
      <c r="H907" s="23">
        <f>MONTH(CtasPagar[[#This Row],[Data Vencimento]])</f>
        <v>1</v>
      </c>
      <c r="I907" s="23">
        <f>YEAR(CtasPagar[[#This Row],[Data Vencimento]])</f>
        <v>1900</v>
      </c>
      <c r="J907" s="154"/>
      <c r="K907" s="23">
        <f>MONTH(CtasPagar[[#This Row],[Data Pagamento]])</f>
        <v>1</v>
      </c>
      <c r="L907" s="23">
        <f>YEAR(CtasPagar[[#This Row],[Data Pagamento]])</f>
        <v>1900</v>
      </c>
      <c r="M907" s="154"/>
      <c r="N9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>
      <c r="A908" s="154"/>
      <c r="B908" s="157"/>
      <c r="C908" s="162"/>
      <c r="D908" s="157"/>
      <c r="E908" s="157"/>
      <c r="F908" s="157"/>
      <c r="G908" s="158"/>
      <c r="H908" s="23">
        <f>MONTH(CtasPagar[[#This Row],[Data Vencimento]])</f>
        <v>1</v>
      </c>
      <c r="I908" s="23">
        <f>YEAR(CtasPagar[[#This Row],[Data Vencimento]])</f>
        <v>1900</v>
      </c>
      <c r="J908" s="154"/>
      <c r="K908" s="23">
        <f>MONTH(CtasPagar[[#This Row],[Data Pagamento]])</f>
        <v>1</v>
      </c>
      <c r="L908" s="23">
        <f>YEAR(CtasPagar[[#This Row],[Data Pagamento]])</f>
        <v>1900</v>
      </c>
      <c r="M908" s="154"/>
      <c r="N9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>
      <c r="A909" s="154"/>
      <c r="B909" s="157"/>
      <c r="C909" s="162"/>
      <c r="D909" s="157"/>
      <c r="E909" s="157"/>
      <c r="F909" s="157"/>
      <c r="G909" s="158"/>
      <c r="H909" s="23">
        <f>MONTH(CtasPagar[[#This Row],[Data Vencimento]])</f>
        <v>1</v>
      </c>
      <c r="I909" s="23">
        <f>YEAR(CtasPagar[[#This Row],[Data Vencimento]])</f>
        <v>1900</v>
      </c>
      <c r="J909" s="154"/>
      <c r="K909" s="23">
        <f>MONTH(CtasPagar[[#This Row],[Data Pagamento]])</f>
        <v>1</v>
      </c>
      <c r="L909" s="23">
        <f>YEAR(CtasPagar[[#This Row],[Data Pagamento]])</f>
        <v>1900</v>
      </c>
      <c r="M909" s="154"/>
      <c r="N9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>
      <c r="A910" s="154"/>
      <c r="B910" s="157"/>
      <c r="C910" s="162"/>
      <c r="D910" s="157"/>
      <c r="E910" s="157"/>
      <c r="F910" s="157"/>
      <c r="G910" s="158"/>
      <c r="H910" s="23">
        <f>MONTH(CtasPagar[[#This Row],[Data Vencimento]])</f>
        <v>1</v>
      </c>
      <c r="I910" s="23">
        <f>YEAR(CtasPagar[[#This Row],[Data Vencimento]])</f>
        <v>1900</v>
      </c>
      <c r="J910" s="154"/>
      <c r="K910" s="23">
        <f>MONTH(CtasPagar[[#This Row],[Data Pagamento]])</f>
        <v>1</v>
      </c>
      <c r="L910" s="23">
        <f>YEAR(CtasPagar[[#This Row],[Data Pagamento]])</f>
        <v>1900</v>
      </c>
      <c r="M910" s="154"/>
      <c r="N9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>
      <c r="A911" s="154"/>
      <c r="B911" s="157"/>
      <c r="C911" s="162"/>
      <c r="D911" s="157"/>
      <c r="E911" s="157"/>
      <c r="F911" s="157"/>
      <c r="G911" s="158"/>
      <c r="H911" s="23">
        <f>MONTH(CtasPagar[[#This Row],[Data Vencimento]])</f>
        <v>1</v>
      </c>
      <c r="I911" s="23">
        <f>YEAR(CtasPagar[[#This Row],[Data Vencimento]])</f>
        <v>1900</v>
      </c>
      <c r="J911" s="154"/>
      <c r="K911" s="23">
        <f>MONTH(CtasPagar[[#This Row],[Data Pagamento]])</f>
        <v>1</v>
      </c>
      <c r="L911" s="23">
        <f>YEAR(CtasPagar[[#This Row],[Data Pagamento]])</f>
        <v>1900</v>
      </c>
      <c r="M911" s="154"/>
      <c r="N9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>
      <c r="A912" s="154"/>
      <c r="B912" s="157"/>
      <c r="C912" s="162"/>
      <c r="D912" s="157"/>
      <c r="E912" s="157"/>
      <c r="F912" s="157"/>
      <c r="G912" s="158"/>
      <c r="H912" s="23">
        <f>MONTH(CtasPagar[[#This Row],[Data Vencimento]])</f>
        <v>1</v>
      </c>
      <c r="I912" s="23">
        <f>YEAR(CtasPagar[[#This Row],[Data Vencimento]])</f>
        <v>1900</v>
      </c>
      <c r="J912" s="154"/>
      <c r="K912" s="23">
        <f>MONTH(CtasPagar[[#This Row],[Data Pagamento]])</f>
        <v>1</v>
      </c>
      <c r="L912" s="23">
        <f>YEAR(CtasPagar[[#This Row],[Data Pagamento]])</f>
        <v>1900</v>
      </c>
      <c r="M912" s="154"/>
      <c r="N9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>
      <c r="A913" s="154"/>
      <c r="B913" s="157"/>
      <c r="C913" s="162"/>
      <c r="D913" s="157"/>
      <c r="E913" s="157"/>
      <c r="F913" s="157"/>
      <c r="G913" s="158"/>
      <c r="H913" s="23">
        <f>MONTH(CtasPagar[[#This Row],[Data Vencimento]])</f>
        <v>1</v>
      </c>
      <c r="I913" s="23">
        <f>YEAR(CtasPagar[[#This Row],[Data Vencimento]])</f>
        <v>1900</v>
      </c>
      <c r="J913" s="154"/>
      <c r="K913" s="23">
        <f>MONTH(CtasPagar[[#This Row],[Data Pagamento]])</f>
        <v>1</v>
      </c>
      <c r="L913" s="23">
        <f>YEAR(CtasPagar[[#This Row],[Data Pagamento]])</f>
        <v>1900</v>
      </c>
      <c r="M913" s="154"/>
      <c r="N9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>
      <c r="A914" s="154"/>
      <c r="B914" s="157"/>
      <c r="C914" s="162"/>
      <c r="D914" s="157"/>
      <c r="E914" s="157"/>
      <c r="F914" s="157"/>
      <c r="G914" s="158"/>
      <c r="H914" s="23">
        <f>MONTH(CtasPagar[[#This Row],[Data Vencimento]])</f>
        <v>1</v>
      </c>
      <c r="I914" s="23">
        <f>YEAR(CtasPagar[[#This Row],[Data Vencimento]])</f>
        <v>1900</v>
      </c>
      <c r="J914" s="154"/>
      <c r="K914" s="23">
        <f>MONTH(CtasPagar[[#This Row],[Data Pagamento]])</f>
        <v>1</v>
      </c>
      <c r="L914" s="23">
        <f>YEAR(CtasPagar[[#This Row],[Data Pagamento]])</f>
        <v>1900</v>
      </c>
      <c r="M914" s="154"/>
      <c r="N9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>
      <c r="A915" s="154"/>
      <c r="B915" s="157"/>
      <c r="C915" s="162"/>
      <c r="D915" s="157"/>
      <c r="E915" s="157"/>
      <c r="F915" s="157"/>
      <c r="G915" s="158"/>
      <c r="H915" s="23">
        <f>MONTH(CtasPagar[[#This Row],[Data Vencimento]])</f>
        <v>1</v>
      </c>
      <c r="I915" s="23">
        <f>YEAR(CtasPagar[[#This Row],[Data Vencimento]])</f>
        <v>1900</v>
      </c>
      <c r="J915" s="154"/>
      <c r="K915" s="23">
        <f>MONTH(CtasPagar[[#This Row],[Data Pagamento]])</f>
        <v>1</v>
      </c>
      <c r="L915" s="23">
        <f>YEAR(CtasPagar[[#This Row],[Data Pagamento]])</f>
        <v>1900</v>
      </c>
      <c r="M915" s="154"/>
      <c r="N9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>
      <c r="A916" s="154"/>
      <c r="B916" s="157"/>
      <c r="C916" s="162"/>
      <c r="D916" s="157"/>
      <c r="E916" s="157"/>
      <c r="F916" s="157"/>
      <c r="G916" s="158"/>
      <c r="H916" s="23">
        <f>MONTH(CtasPagar[[#This Row],[Data Vencimento]])</f>
        <v>1</v>
      </c>
      <c r="I916" s="23">
        <f>YEAR(CtasPagar[[#This Row],[Data Vencimento]])</f>
        <v>1900</v>
      </c>
      <c r="J916" s="154"/>
      <c r="K916" s="23">
        <f>MONTH(CtasPagar[[#This Row],[Data Pagamento]])</f>
        <v>1</v>
      </c>
      <c r="L916" s="23">
        <f>YEAR(CtasPagar[[#This Row],[Data Pagamento]])</f>
        <v>1900</v>
      </c>
      <c r="M916" s="154"/>
      <c r="N9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>
      <c r="A917" s="154"/>
      <c r="B917" s="157"/>
      <c r="C917" s="162"/>
      <c r="D917" s="157"/>
      <c r="E917" s="157"/>
      <c r="F917" s="157"/>
      <c r="G917" s="158"/>
      <c r="H917" s="23">
        <f>MONTH(CtasPagar[[#This Row],[Data Vencimento]])</f>
        <v>1</v>
      </c>
      <c r="I917" s="23">
        <f>YEAR(CtasPagar[[#This Row],[Data Vencimento]])</f>
        <v>1900</v>
      </c>
      <c r="J917" s="154"/>
      <c r="K917" s="23">
        <f>MONTH(CtasPagar[[#This Row],[Data Pagamento]])</f>
        <v>1</v>
      </c>
      <c r="L917" s="23">
        <f>YEAR(CtasPagar[[#This Row],[Data Pagamento]])</f>
        <v>1900</v>
      </c>
      <c r="M917" s="154"/>
      <c r="N9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>
      <c r="A918" s="154"/>
      <c r="B918" s="157"/>
      <c r="C918" s="162"/>
      <c r="D918" s="157"/>
      <c r="E918" s="157"/>
      <c r="F918" s="157"/>
      <c r="G918" s="158"/>
      <c r="H918" s="23">
        <f>MONTH(CtasPagar[[#This Row],[Data Vencimento]])</f>
        <v>1</v>
      </c>
      <c r="I918" s="23">
        <f>YEAR(CtasPagar[[#This Row],[Data Vencimento]])</f>
        <v>1900</v>
      </c>
      <c r="J918" s="154"/>
      <c r="K918" s="23">
        <f>MONTH(CtasPagar[[#This Row],[Data Pagamento]])</f>
        <v>1</v>
      </c>
      <c r="L918" s="23">
        <f>YEAR(CtasPagar[[#This Row],[Data Pagamento]])</f>
        <v>1900</v>
      </c>
      <c r="M918" s="154"/>
      <c r="N9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>
      <c r="A919" s="154"/>
      <c r="B919" s="157"/>
      <c r="C919" s="162"/>
      <c r="D919" s="157"/>
      <c r="E919" s="157"/>
      <c r="F919" s="157"/>
      <c r="G919" s="158"/>
      <c r="H919" s="23">
        <f>MONTH(CtasPagar[[#This Row],[Data Vencimento]])</f>
        <v>1</v>
      </c>
      <c r="I919" s="23">
        <f>YEAR(CtasPagar[[#This Row],[Data Vencimento]])</f>
        <v>1900</v>
      </c>
      <c r="J919" s="154"/>
      <c r="K919" s="23">
        <f>MONTH(CtasPagar[[#This Row],[Data Pagamento]])</f>
        <v>1</v>
      </c>
      <c r="L919" s="23">
        <f>YEAR(CtasPagar[[#This Row],[Data Pagamento]])</f>
        <v>1900</v>
      </c>
      <c r="M919" s="154"/>
      <c r="N9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>
      <c r="A920" s="154"/>
      <c r="B920" s="157"/>
      <c r="C920" s="162"/>
      <c r="D920" s="157"/>
      <c r="E920" s="157"/>
      <c r="F920" s="157"/>
      <c r="G920" s="158"/>
      <c r="H920" s="23">
        <f>MONTH(CtasPagar[[#This Row],[Data Vencimento]])</f>
        <v>1</v>
      </c>
      <c r="I920" s="23">
        <f>YEAR(CtasPagar[[#This Row],[Data Vencimento]])</f>
        <v>1900</v>
      </c>
      <c r="J920" s="154"/>
      <c r="K920" s="23">
        <f>MONTH(CtasPagar[[#This Row],[Data Pagamento]])</f>
        <v>1</v>
      </c>
      <c r="L920" s="23">
        <f>YEAR(CtasPagar[[#This Row],[Data Pagamento]])</f>
        <v>1900</v>
      </c>
      <c r="M920" s="154"/>
      <c r="N9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>
      <c r="A921" s="154"/>
      <c r="B921" s="157"/>
      <c r="C921" s="162"/>
      <c r="D921" s="157"/>
      <c r="E921" s="157"/>
      <c r="F921" s="157"/>
      <c r="G921" s="158"/>
      <c r="H921" s="23">
        <f>MONTH(CtasPagar[[#This Row],[Data Vencimento]])</f>
        <v>1</v>
      </c>
      <c r="I921" s="23">
        <f>YEAR(CtasPagar[[#This Row],[Data Vencimento]])</f>
        <v>1900</v>
      </c>
      <c r="J921" s="154"/>
      <c r="K921" s="23">
        <f>MONTH(CtasPagar[[#This Row],[Data Pagamento]])</f>
        <v>1</v>
      </c>
      <c r="L921" s="23">
        <f>YEAR(CtasPagar[[#This Row],[Data Pagamento]])</f>
        <v>1900</v>
      </c>
      <c r="M921" s="154"/>
      <c r="N9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>
      <c r="A922" s="154"/>
      <c r="B922" s="157"/>
      <c r="C922" s="162"/>
      <c r="D922" s="157"/>
      <c r="E922" s="157"/>
      <c r="F922" s="157"/>
      <c r="G922" s="158"/>
      <c r="H922" s="23">
        <f>MONTH(CtasPagar[[#This Row],[Data Vencimento]])</f>
        <v>1</v>
      </c>
      <c r="I922" s="23">
        <f>YEAR(CtasPagar[[#This Row],[Data Vencimento]])</f>
        <v>1900</v>
      </c>
      <c r="J922" s="154"/>
      <c r="K922" s="23">
        <f>MONTH(CtasPagar[[#This Row],[Data Pagamento]])</f>
        <v>1</v>
      </c>
      <c r="L922" s="23">
        <f>YEAR(CtasPagar[[#This Row],[Data Pagamento]])</f>
        <v>1900</v>
      </c>
      <c r="M922" s="154"/>
      <c r="N9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>
      <c r="A923" s="154"/>
      <c r="B923" s="157"/>
      <c r="C923" s="162"/>
      <c r="D923" s="157"/>
      <c r="E923" s="157"/>
      <c r="F923" s="157"/>
      <c r="G923" s="158"/>
      <c r="H923" s="23">
        <f>MONTH(CtasPagar[[#This Row],[Data Vencimento]])</f>
        <v>1</v>
      </c>
      <c r="I923" s="23">
        <f>YEAR(CtasPagar[[#This Row],[Data Vencimento]])</f>
        <v>1900</v>
      </c>
      <c r="J923" s="154"/>
      <c r="K923" s="23">
        <f>MONTH(CtasPagar[[#This Row],[Data Pagamento]])</f>
        <v>1</v>
      </c>
      <c r="L923" s="23">
        <f>YEAR(CtasPagar[[#This Row],[Data Pagamento]])</f>
        <v>1900</v>
      </c>
      <c r="M923" s="154"/>
      <c r="N9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>
      <c r="A924" s="154"/>
      <c r="B924" s="157"/>
      <c r="C924" s="162"/>
      <c r="D924" s="157"/>
      <c r="E924" s="157"/>
      <c r="F924" s="157"/>
      <c r="G924" s="158"/>
      <c r="H924" s="23">
        <f>MONTH(CtasPagar[[#This Row],[Data Vencimento]])</f>
        <v>1</v>
      </c>
      <c r="I924" s="23">
        <f>YEAR(CtasPagar[[#This Row],[Data Vencimento]])</f>
        <v>1900</v>
      </c>
      <c r="J924" s="154"/>
      <c r="K924" s="23">
        <f>MONTH(CtasPagar[[#This Row],[Data Pagamento]])</f>
        <v>1</v>
      </c>
      <c r="L924" s="23">
        <f>YEAR(CtasPagar[[#This Row],[Data Pagamento]])</f>
        <v>1900</v>
      </c>
      <c r="M924" s="154"/>
      <c r="N9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>
      <c r="A925" s="154"/>
      <c r="B925" s="157"/>
      <c r="C925" s="162"/>
      <c r="D925" s="157"/>
      <c r="E925" s="157"/>
      <c r="F925" s="157"/>
      <c r="G925" s="158"/>
      <c r="H925" s="23">
        <f>MONTH(CtasPagar[[#This Row],[Data Vencimento]])</f>
        <v>1</v>
      </c>
      <c r="I925" s="23">
        <f>YEAR(CtasPagar[[#This Row],[Data Vencimento]])</f>
        <v>1900</v>
      </c>
      <c r="J925" s="154"/>
      <c r="K925" s="23">
        <f>MONTH(CtasPagar[[#This Row],[Data Pagamento]])</f>
        <v>1</v>
      </c>
      <c r="L925" s="23">
        <f>YEAR(CtasPagar[[#This Row],[Data Pagamento]])</f>
        <v>1900</v>
      </c>
      <c r="M925" s="154"/>
      <c r="N9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>
      <c r="A926" s="154"/>
      <c r="B926" s="157"/>
      <c r="C926" s="162"/>
      <c r="D926" s="157"/>
      <c r="E926" s="157"/>
      <c r="F926" s="157"/>
      <c r="G926" s="158"/>
      <c r="H926" s="23">
        <f>MONTH(CtasPagar[[#This Row],[Data Vencimento]])</f>
        <v>1</v>
      </c>
      <c r="I926" s="23">
        <f>YEAR(CtasPagar[[#This Row],[Data Vencimento]])</f>
        <v>1900</v>
      </c>
      <c r="J926" s="154"/>
      <c r="K926" s="23">
        <f>MONTH(CtasPagar[[#This Row],[Data Pagamento]])</f>
        <v>1</v>
      </c>
      <c r="L926" s="23">
        <f>YEAR(CtasPagar[[#This Row],[Data Pagamento]])</f>
        <v>1900</v>
      </c>
      <c r="M926" s="154"/>
      <c r="N9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>
      <c r="A927" s="154"/>
      <c r="B927" s="157"/>
      <c r="C927" s="162"/>
      <c r="D927" s="157"/>
      <c r="E927" s="157"/>
      <c r="F927" s="157"/>
      <c r="G927" s="158"/>
      <c r="H927" s="23">
        <f>MONTH(CtasPagar[[#This Row],[Data Vencimento]])</f>
        <v>1</v>
      </c>
      <c r="I927" s="23">
        <f>YEAR(CtasPagar[[#This Row],[Data Vencimento]])</f>
        <v>1900</v>
      </c>
      <c r="J927" s="154"/>
      <c r="K927" s="23">
        <f>MONTH(CtasPagar[[#This Row],[Data Pagamento]])</f>
        <v>1</v>
      </c>
      <c r="L927" s="23">
        <f>YEAR(CtasPagar[[#This Row],[Data Pagamento]])</f>
        <v>1900</v>
      </c>
      <c r="M927" s="154"/>
      <c r="N9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>
      <c r="A928" s="154"/>
      <c r="B928" s="157"/>
      <c r="C928" s="162"/>
      <c r="D928" s="157"/>
      <c r="E928" s="157"/>
      <c r="F928" s="157"/>
      <c r="G928" s="158"/>
      <c r="H928" s="23">
        <f>MONTH(CtasPagar[[#This Row],[Data Vencimento]])</f>
        <v>1</v>
      </c>
      <c r="I928" s="23">
        <f>YEAR(CtasPagar[[#This Row],[Data Vencimento]])</f>
        <v>1900</v>
      </c>
      <c r="J928" s="154"/>
      <c r="K928" s="23">
        <f>MONTH(CtasPagar[[#This Row],[Data Pagamento]])</f>
        <v>1</v>
      </c>
      <c r="L928" s="23">
        <f>YEAR(CtasPagar[[#This Row],[Data Pagamento]])</f>
        <v>1900</v>
      </c>
      <c r="M928" s="154"/>
      <c r="N9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>
      <c r="A929" s="154"/>
      <c r="B929" s="157"/>
      <c r="C929" s="162"/>
      <c r="D929" s="157"/>
      <c r="E929" s="157"/>
      <c r="F929" s="157"/>
      <c r="G929" s="158"/>
      <c r="H929" s="23">
        <f>MONTH(CtasPagar[[#This Row],[Data Vencimento]])</f>
        <v>1</v>
      </c>
      <c r="I929" s="23">
        <f>YEAR(CtasPagar[[#This Row],[Data Vencimento]])</f>
        <v>1900</v>
      </c>
      <c r="J929" s="154"/>
      <c r="K929" s="23">
        <f>MONTH(CtasPagar[[#This Row],[Data Pagamento]])</f>
        <v>1</v>
      </c>
      <c r="L929" s="23">
        <f>YEAR(CtasPagar[[#This Row],[Data Pagamento]])</f>
        <v>1900</v>
      </c>
      <c r="M929" s="154"/>
      <c r="N9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>
      <c r="A930" s="154"/>
      <c r="B930" s="157"/>
      <c r="C930" s="162"/>
      <c r="D930" s="157"/>
      <c r="E930" s="157"/>
      <c r="F930" s="157"/>
      <c r="G930" s="158"/>
      <c r="H930" s="23">
        <f>MONTH(CtasPagar[[#This Row],[Data Vencimento]])</f>
        <v>1</v>
      </c>
      <c r="I930" s="23">
        <f>YEAR(CtasPagar[[#This Row],[Data Vencimento]])</f>
        <v>1900</v>
      </c>
      <c r="J930" s="154"/>
      <c r="K930" s="23">
        <f>MONTH(CtasPagar[[#This Row],[Data Pagamento]])</f>
        <v>1</v>
      </c>
      <c r="L930" s="23">
        <f>YEAR(CtasPagar[[#This Row],[Data Pagamento]])</f>
        <v>1900</v>
      </c>
      <c r="M930" s="154"/>
      <c r="N9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>
      <c r="A931" s="154"/>
      <c r="B931" s="157"/>
      <c r="C931" s="162"/>
      <c r="D931" s="157"/>
      <c r="E931" s="157"/>
      <c r="F931" s="157"/>
      <c r="G931" s="158"/>
      <c r="H931" s="23">
        <f>MONTH(CtasPagar[[#This Row],[Data Vencimento]])</f>
        <v>1</v>
      </c>
      <c r="I931" s="23">
        <f>YEAR(CtasPagar[[#This Row],[Data Vencimento]])</f>
        <v>1900</v>
      </c>
      <c r="J931" s="154"/>
      <c r="K931" s="23">
        <f>MONTH(CtasPagar[[#This Row],[Data Pagamento]])</f>
        <v>1</v>
      </c>
      <c r="L931" s="23">
        <f>YEAR(CtasPagar[[#This Row],[Data Pagamento]])</f>
        <v>1900</v>
      </c>
      <c r="M931" s="154"/>
      <c r="N9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>
      <c r="A932" s="154"/>
      <c r="B932" s="157"/>
      <c r="C932" s="162"/>
      <c r="D932" s="157"/>
      <c r="E932" s="157"/>
      <c r="F932" s="157"/>
      <c r="G932" s="158"/>
      <c r="H932" s="23">
        <f>MONTH(CtasPagar[[#This Row],[Data Vencimento]])</f>
        <v>1</v>
      </c>
      <c r="I932" s="23">
        <f>YEAR(CtasPagar[[#This Row],[Data Vencimento]])</f>
        <v>1900</v>
      </c>
      <c r="J932" s="154"/>
      <c r="K932" s="23">
        <f>MONTH(CtasPagar[[#This Row],[Data Pagamento]])</f>
        <v>1</v>
      </c>
      <c r="L932" s="23">
        <f>YEAR(CtasPagar[[#This Row],[Data Pagamento]])</f>
        <v>1900</v>
      </c>
      <c r="M932" s="154"/>
      <c r="N9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>
      <c r="A933" s="154"/>
      <c r="B933" s="157"/>
      <c r="C933" s="162"/>
      <c r="D933" s="157"/>
      <c r="E933" s="157"/>
      <c r="F933" s="157"/>
      <c r="G933" s="158"/>
      <c r="H933" s="23">
        <f>MONTH(CtasPagar[[#This Row],[Data Vencimento]])</f>
        <v>1</v>
      </c>
      <c r="I933" s="23">
        <f>YEAR(CtasPagar[[#This Row],[Data Vencimento]])</f>
        <v>1900</v>
      </c>
      <c r="J933" s="154"/>
      <c r="K933" s="23">
        <f>MONTH(CtasPagar[[#This Row],[Data Pagamento]])</f>
        <v>1</v>
      </c>
      <c r="L933" s="23">
        <f>YEAR(CtasPagar[[#This Row],[Data Pagamento]])</f>
        <v>1900</v>
      </c>
      <c r="M933" s="154"/>
      <c r="N9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>
      <c r="A934" s="154"/>
      <c r="B934" s="157"/>
      <c r="C934" s="162"/>
      <c r="D934" s="157"/>
      <c r="E934" s="157"/>
      <c r="F934" s="157"/>
      <c r="G934" s="158"/>
      <c r="H934" s="23">
        <f>MONTH(CtasPagar[[#This Row],[Data Vencimento]])</f>
        <v>1</v>
      </c>
      <c r="I934" s="23">
        <f>YEAR(CtasPagar[[#This Row],[Data Vencimento]])</f>
        <v>1900</v>
      </c>
      <c r="J934" s="154"/>
      <c r="K934" s="23">
        <f>MONTH(CtasPagar[[#This Row],[Data Pagamento]])</f>
        <v>1</v>
      </c>
      <c r="L934" s="23">
        <f>YEAR(CtasPagar[[#This Row],[Data Pagamento]])</f>
        <v>1900</v>
      </c>
      <c r="M934" s="154"/>
      <c r="N9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>
      <c r="A935" s="154"/>
      <c r="B935" s="157"/>
      <c r="C935" s="162"/>
      <c r="D935" s="157"/>
      <c r="E935" s="157"/>
      <c r="F935" s="157"/>
      <c r="G935" s="158"/>
      <c r="H935" s="23">
        <f>MONTH(CtasPagar[[#This Row],[Data Vencimento]])</f>
        <v>1</v>
      </c>
      <c r="I935" s="23">
        <f>YEAR(CtasPagar[[#This Row],[Data Vencimento]])</f>
        <v>1900</v>
      </c>
      <c r="J935" s="154"/>
      <c r="K935" s="23">
        <f>MONTH(CtasPagar[[#This Row],[Data Pagamento]])</f>
        <v>1</v>
      </c>
      <c r="L935" s="23">
        <f>YEAR(CtasPagar[[#This Row],[Data Pagamento]])</f>
        <v>1900</v>
      </c>
      <c r="M935" s="154"/>
      <c r="N9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>
      <c r="A936" s="154"/>
      <c r="B936" s="157"/>
      <c r="C936" s="162"/>
      <c r="D936" s="157"/>
      <c r="E936" s="157"/>
      <c r="F936" s="157"/>
      <c r="G936" s="158"/>
      <c r="H936" s="23">
        <f>MONTH(CtasPagar[[#This Row],[Data Vencimento]])</f>
        <v>1</v>
      </c>
      <c r="I936" s="23">
        <f>YEAR(CtasPagar[[#This Row],[Data Vencimento]])</f>
        <v>1900</v>
      </c>
      <c r="J936" s="154"/>
      <c r="K936" s="23">
        <f>MONTH(CtasPagar[[#This Row],[Data Pagamento]])</f>
        <v>1</v>
      </c>
      <c r="L936" s="23">
        <f>YEAR(CtasPagar[[#This Row],[Data Pagamento]])</f>
        <v>1900</v>
      </c>
      <c r="M936" s="154"/>
      <c r="N9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>
      <c r="A937" s="154"/>
      <c r="B937" s="157"/>
      <c r="C937" s="162"/>
      <c r="D937" s="157"/>
      <c r="E937" s="157"/>
      <c r="F937" s="157"/>
      <c r="G937" s="158"/>
      <c r="H937" s="23">
        <f>MONTH(CtasPagar[[#This Row],[Data Vencimento]])</f>
        <v>1</v>
      </c>
      <c r="I937" s="23">
        <f>YEAR(CtasPagar[[#This Row],[Data Vencimento]])</f>
        <v>1900</v>
      </c>
      <c r="J937" s="154"/>
      <c r="K937" s="23">
        <f>MONTH(CtasPagar[[#This Row],[Data Pagamento]])</f>
        <v>1</v>
      </c>
      <c r="L937" s="23">
        <f>YEAR(CtasPagar[[#This Row],[Data Pagamento]])</f>
        <v>1900</v>
      </c>
      <c r="M937" s="154"/>
      <c r="N9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>
      <c r="A938" s="154"/>
      <c r="B938" s="157"/>
      <c r="C938" s="162"/>
      <c r="D938" s="157"/>
      <c r="E938" s="157"/>
      <c r="F938" s="157"/>
      <c r="G938" s="158"/>
      <c r="H938" s="23">
        <f>MONTH(CtasPagar[[#This Row],[Data Vencimento]])</f>
        <v>1</v>
      </c>
      <c r="I938" s="23">
        <f>YEAR(CtasPagar[[#This Row],[Data Vencimento]])</f>
        <v>1900</v>
      </c>
      <c r="J938" s="154"/>
      <c r="K938" s="23">
        <f>MONTH(CtasPagar[[#This Row],[Data Pagamento]])</f>
        <v>1</v>
      </c>
      <c r="L938" s="23">
        <f>YEAR(CtasPagar[[#This Row],[Data Pagamento]])</f>
        <v>1900</v>
      </c>
      <c r="M938" s="154"/>
      <c r="N9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>
      <c r="A939" s="154"/>
      <c r="B939" s="157"/>
      <c r="C939" s="162"/>
      <c r="D939" s="157"/>
      <c r="E939" s="157"/>
      <c r="F939" s="157"/>
      <c r="G939" s="158"/>
      <c r="H939" s="23">
        <f>MONTH(CtasPagar[[#This Row],[Data Vencimento]])</f>
        <v>1</v>
      </c>
      <c r="I939" s="23">
        <f>YEAR(CtasPagar[[#This Row],[Data Vencimento]])</f>
        <v>1900</v>
      </c>
      <c r="J939" s="154"/>
      <c r="K939" s="23">
        <f>MONTH(CtasPagar[[#This Row],[Data Pagamento]])</f>
        <v>1</v>
      </c>
      <c r="L939" s="23">
        <f>YEAR(CtasPagar[[#This Row],[Data Pagamento]])</f>
        <v>1900</v>
      </c>
      <c r="M939" s="154"/>
      <c r="N9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>
      <c r="A940" s="154"/>
      <c r="B940" s="157"/>
      <c r="C940" s="162"/>
      <c r="D940" s="157"/>
      <c r="E940" s="157"/>
      <c r="F940" s="157"/>
      <c r="G940" s="158"/>
      <c r="H940" s="23">
        <f>MONTH(CtasPagar[[#This Row],[Data Vencimento]])</f>
        <v>1</v>
      </c>
      <c r="I940" s="23">
        <f>YEAR(CtasPagar[[#This Row],[Data Vencimento]])</f>
        <v>1900</v>
      </c>
      <c r="J940" s="154"/>
      <c r="K940" s="23">
        <f>MONTH(CtasPagar[[#This Row],[Data Pagamento]])</f>
        <v>1</v>
      </c>
      <c r="L940" s="23">
        <f>YEAR(CtasPagar[[#This Row],[Data Pagamento]])</f>
        <v>1900</v>
      </c>
      <c r="M940" s="154"/>
      <c r="N9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>
      <c r="A941" s="154"/>
      <c r="B941" s="157"/>
      <c r="C941" s="162"/>
      <c r="D941" s="157"/>
      <c r="E941" s="157"/>
      <c r="F941" s="157"/>
      <c r="G941" s="158"/>
      <c r="H941" s="23">
        <f>MONTH(CtasPagar[[#This Row],[Data Vencimento]])</f>
        <v>1</v>
      </c>
      <c r="I941" s="23">
        <f>YEAR(CtasPagar[[#This Row],[Data Vencimento]])</f>
        <v>1900</v>
      </c>
      <c r="J941" s="154"/>
      <c r="K941" s="23">
        <f>MONTH(CtasPagar[[#This Row],[Data Pagamento]])</f>
        <v>1</v>
      </c>
      <c r="L941" s="23">
        <f>YEAR(CtasPagar[[#This Row],[Data Pagamento]])</f>
        <v>1900</v>
      </c>
      <c r="M941" s="154"/>
      <c r="N9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>
      <c r="A942" s="154"/>
      <c r="B942" s="157"/>
      <c r="C942" s="162"/>
      <c r="D942" s="157"/>
      <c r="E942" s="157"/>
      <c r="F942" s="157"/>
      <c r="G942" s="158"/>
      <c r="H942" s="23">
        <f>MONTH(CtasPagar[[#This Row],[Data Vencimento]])</f>
        <v>1</v>
      </c>
      <c r="I942" s="23">
        <f>YEAR(CtasPagar[[#This Row],[Data Vencimento]])</f>
        <v>1900</v>
      </c>
      <c r="J942" s="154"/>
      <c r="K942" s="23">
        <f>MONTH(CtasPagar[[#This Row],[Data Pagamento]])</f>
        <v>1</v>
      </c>
      <c r="L942" s="23">
        <f>YEAR(CtasPagar[[#This Row],[Data Pagamento]])</f>
        <v>1900</v>
      </c>
      <c r="M942" s="154"/>
      <c r="N9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>
      <c r="A943" s="154"/>
      <c r="B943" s="157"/>
      <c r="C943" s="162"/>
      <c r="D943" s="157"/>
      <c r="E943" s="157"/>
      <c r="F943" s="157"/>
      <c r="G943" s="158"/>
      <c r="H943" s="23">
        <f>MONTH(CtasPagar[[#This Row],[Data Vencimento]])</f>
        <v>1</v>
      </c>
      <c r="I943" s="23">
        <f>YEAR(CtasPagar[[#This Row],[Data Vencimento]])</f>
        <v>1900</v>
      </c>
      <c r="J943" s="154"/>
      <c r="K943" s="23">
        <f>MONTH(CtasPagar[[#This Row],[Data Pagamento]])</f>
        <v>1</v>
      </c>
      <c r="L943" s="23">
        <f>YEAR(CtasPagar[[#This Row],[Data Pagamento]])</f>
        <v>1900</v>
      </c>
      <c r="M943" s="154"/>
      <c r="N9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>
      <c r="A944" s="154"/>
      <c r="B944" s="157"/>
      <c r="C944" s="162"/>
      <c r="D944" s="157"/>
      <c r="E944" s="157"/>
      <c r="F944" s="157"/>
      <c r="G944" s="158"/>
      <c r="H944" s="23">
        <f>MONTH(CtasPagar[[#This Row],[Data Vencimento]])</f>
        <v>1</v>
      </c>
      <c r="I944" s="23">
        <f>YEAR(CtasPagar[[#This Row],[Data Vencimento]])</f>
        <v>1900</v>
      </c>
      <c r="J944" s="154"/>
      <c r="K944" s="23">
        <f>MONTH(CtasPagar[[#This Row],[Data Pagamento]])</f>
        <v>1</v>
      </c>
      <c r="L944" s="23">
        <f>YEAR(CtasPagar[[#This Row],[Data Pagamento]])</f>
        <v>1900</v>
      </c>
      <c r="M944" s="154"/>
      <c r="N9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>
      <c r="A945" s="154"/>
      <c r="B945" s="157"/>
      <c r="C945" s="162"/>
      <c r="D945" s="157"/>
      <c r="E945" s="157"/>
      <c r="F945" s="157"/>
      <c r="G945" s="158"/>
      <c r="H945" s="23">
        <f>MONTH(CtasPagar[[#This Row],[Data Vencimento]])</f>
        <v>1</v>
      </c>
      <c r="I945" s="23">
        <f>YEAR(CtasPagar[[#This Row],[Data Vencimento]])</f>
        <v>1900</v>
      </c>
      <c r="J945" s="154"/>
      <c r="K945" s="23">
        <f>MONTH(CtasPagar[[#This Row],[Data Pagamento]])</f>
        <v>1</v>
      </c>
      <c r="L945" s="23">
        <f>YEAR(CtasPagar[[#This Row],[Data Pagamento]])</f>
        <v>1900</v>
      </c>
      <c r="M945" s="154"/>
      <c r="N9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>
      <c r="A946" s="154"/>
      <c r="B946" s="157"/>
      <c r="C946" s="162"/>
      <c r="D946" s="157"/>
      <c r="E946" s="157"/>
      <c r="F946" s="157"/>
      <c r="G946" s="158"/>
      <c r="H946" s="23">
        <f>MONTH(CtasPagar[[#This Row],[Data Vencimento]])</f>
        <v>1</v>
      </c>
      <c r="I946" s="23">
        <f>YEAR(CtasPagar[[#This Row],[Data Vencimento]])</f>
        <v>1900</v>
      </c>
      <c r="J946" s="154"/>
      <c r="K946" s="23">
        <f>MONTH(CtasPagar[[#This Row],[Data Pagamento]])</f>
        <v>1</v>
      </c>
      <c r="L946" s="23">
        <f>YEAR(CtasPagar[[#This Row],[Data Pagamento]])</f>
        <v>1900</v>
      </c>
      <c r="M946" s="154"/>
      <c r="N9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>
      <c r="A947" s="154"/>
      <c r="B947" s="157"/>
      <c r="C947" s="162"/>
      <c r="D947" s="157"/>
      <c r="E947" s="157"/>
      <c r="F947" s="157"/>
      <c r="G947" s="158"/>
      <c r="H947" s="23">
        <f>MONTH(CtasPagar[[#This Row],[Data Vencimento]])</f>
        <v>1</v>
      </c>
      <c r="I947" s="23">
        <f>YEAR(CtasPagar[[#This Row],[Data Vencimento]])</f>
        <v>1900</v>
      </c>
      <c r="J947" s="154"/>
      <c r="K947" s="23">
        <f>MONTH(CtasPagar[[#This Row],[Data Pagamento]])</f>
        <v>1</v>
      </c>
      <c r="L947" s="23">
        <f>YEAR(CtasPagar[[#This Row],[Data Pagamento]])</f>
        <v>1900</v>
      </c>
      <c r="M947" s="154"/>
      <c r="N9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>
      <c r="A948" s="154"/>
      <c r="B948" s="157"/>
      <c r="C948" s="162"/>
      <c r="D948" s="157"/>
      <c r="E948" s="157"/>
      <c r="F948" s="157"/>
      <c r="G948" s="158"/>
      <c r="H948" s="23">
        <f>MONTH(CtasPagar[[#This Row],[Data Vencimento]])</f>
        <v>1</v>
      </c>
      <c r="I948" s="23">
        <f>YEAR(CtasPagar[[#This Row],[Data Vencimento]])</f>
        <v>1900</v>
      </c>
      <c r="J948" s="154"/>
      <c r="K948" s="23">
        <f>MONTH(CtasPagar[[#This Row],[Data Pagamento]])</f>
        <v>1</v>
      </c>
      <c r="L948" s="23">
        <f>YEAR(CtasPagar[[#This Row],[Data Pagamento]])</f>
        <v>1900</v>
      </c>
      <c r="M948" s="154"/>
      <c r="N9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>
      <c r="A949" s="154"/>
      <c r="B949" s="157"/>
      <c r="C949" s="162"/>
      <c r="D949" s="157"/>
      <c r="E949" s="157"/>
      <c r="F949" s="157"/>
      <c r="G949" s="158"/>
      <c r="H949" s="23">
        <f>MONTH(CtasPagar[[#This Row],[Data Vencimento]])</f>
        <v>1</v>
      </c>
      <c r="I949" s="23">
        <f>YEAR(CtasPagar[[#This Row],[Data Vencimento]])</f>
        <v>1900</v>
      </c>
      <c r="J949" s="154"/>
      <c r="K949" s="23">
        <f>MONTH(CtasPagar[[#This Row],[Data Pagamento]])</f>
        <v>1</v>
      </c>
      <c r="L949" s="23">
        <f>YEAR(CtasPagar[[#This Row],[Data Pagamento]])</f>
        <v>1900</v>
      </c>
      <c r="M949" s="154"/>
      <c r="N9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>
      <c r="A950" s="154"/>
      <c r="B950" s="157"/>
      <c r="C950" s="162"/>
      <c r="D950" s="157"/>
      <c r="E950" s="157"/>
      <c r="F950" s="157"/>
      <c r="G950" s="158"/>
      <c r="H950" s="23">
        <f>MONTH(CtasPagar[[#This Row],[Data Vencimento]])</f>
        <v>1</v>
      </c>
      <c r="I950" s="23">
        <f>YEAR(CtasPagar[[#This Row],[Data Vencimento]])</f>
        <v>1900</v>
      </c>
      <c r="J950" s="154"/>
      <c r="K950" s="23">
        <f>MONTH(CtasPagar[[#This Row],[Data Pagamento]])</f>
        <v>1</v>
      </c>
      <c r="L950" s="23">
        <f>YEAR(CtasPagar[[#This Row],[Data Pagamento]])</f>
        <v>1900</v>
      </c>
      <c r="M950" s="154"/>
      <c r="N9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>
      <c r="A951" s="154"/>
      <c r="B951" s="157"/>
      <c r="C951" s="162"/>
      <c r="D951" s="157"/>
      <c r="E951" s="157"/>
      <c r="F951" s="157"/>
      <c r="G951" s="158"/>
      <c r="H951" s="23">
        <f>MONTH(CtasPagar[[#This Row],[Data Vencimento]])</f>
        <v>1</v>
      </c>
      <c r="I951" s="23">
        <f>YEAR(CtasPagar[[#This Row],[Data Vencimento]])</f>
        <v>1900</v>
      </c>
      <c r="J951" s="154"/>
      <c r="K951" s="23">
        <f>MONTH(CtasPagar[[#This Row],[Data Pagamento]])</f>
        <v>1</v>
      </c>
      <c r="L951" s="23">
        <f>YEAR(CtasPagar[[#This Row],[Data Pagamento]])</f>
        <v>1900</v>
      </c>
      <c r="M951" s="154"/>
      <c r="N9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>
      <c r="A952" s="154"/>
      <c r="B952" s="157"/>
      <c r="C952" s="162"/>
      <c r="D952" s="157"/>
      <c r="E952" s="157"/>
      <c r="F952" s="157"/>
      <c r="G952" s="158"/>
      <c r="H952" s="23">
        <f>MONTH(CtasPagar[[#This Row],[Data Vencimento]])</f>
        <v>1</v>
      </c>
      <c r="I952" s="23">
        <f>YEAR(CtasPagar[[#This Row],[Data Vencimento]])</f>
        <v>1900</v>
      </c>
      <c r="J952" s="154"/>
      <c r="K952" s="23">
        <f>MONTH(CtasPagar[[#This Row],[Data Pagamento]])</f>
        <v>1</v>
      </c>
      <c r="L952" s="23">
        <f>YEAR(CtasPagar[[#This Row],[Data Pagamento]])</f>
        <v>1900</v>
      </c>
      <c r="M952" s="154"/>
      <c r="N9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>
      <c r="A953" s="154"/>
      <c r="B953" s="157"/>
      <c r="C953" s="162"/>
      <c r="D953" s="157"/>
      <c r="E953" s="157"/>
      <c r="F953" s="157"/>
      <c r="G953" s="158"/>
      <c r="H953" s="23">
        <f>MONTH(CtasPagar[[#This Row],[Data Vencimento]])</f>
        <v>1</v>
      </c>
      <c r="I953" s="23">
        <f>YEAR(CtasPagar[[#This Row],[Data Vencimento]])</f>
        <v>1900</v>
      </c>
      <c r="J953" s="154"/>
      <c r="K953" s="23">
        <f>MONTH(CtasPagar[[#This Row],[Data Pagamento]])</f>
        <v>1</v>
      </c>
      <c r="L953" s="23">
        <f>YEAR(CtasPagar[[#This Row],[Data Pagamento]])</f>
        <v>1900</v>
      </c>
      <c r="M953" s="154"/>
      <c r="N9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>
      <c r="A954" s="154"/>
      <c r="B954" s="157"/>
      <c r="C954" s="162"/>
      <c r="D954" s="157"/>
      <c r="E954" s="157"/>
      <c r="F954" s="157"/>
      <c r="G954" s="158"/>
      <c r="H954" s="23">
        <f>MONTH(CtasPagar[[#This Row],[Data Vencimento]])</f>
        <v>1</v>
      </c>
      <c r="I954" s="23">
        <f>YEAR(CtasPagar[[#This Row],[Data Vencimento]])</f>
        <v>1900</v>
      </c>
      <c r="J954" s="154"/>
      <c r="K954" s="23">
        <f>MONTH(CtasPagar[[#This Row],[Data Pagamento]])</f>
        <v>1</v>
      </c>
      <c r="L954" s="23">
        <f>YEAR(CtasPagar[[#This Row],[Data Pagamento]])</f>
        <v>1900</v>
      </c>
      <c r="M954" s="154"/>
      <c r="N9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>
      <c r="A955" s="154"/>
      <c r="B955" s="157"/>
      <c r="C955" s="162"/>
      <c r="D955" s="157"/>
      <c r="E955" s="157"/>
      <c r="F955" s="157"/>
      <c r="G955" s="158"/>
      <c r="H955" s="23">
        <f>MONTH(CtasPagar[[#This Row],[Data Vencimento]])</f>
        <v>1</v>
      </c>
      <c r="I955" s="23">
        <f>YEAR(CtasPagar[[#This Row],[Data Vencimento]])</f>
        <v>1900</v>
      </c>
      <c r="J955" s="154"/>
      <c r="K955" s="23">
        <f>MONTH(CtasPagar[[#This Row],[Data Pagamento]])</f>
        <v>1</v>
      </c>
      <c r="L955" s="23">
        <f>YEAR(CtasPagar[[#This Row],[Data Pagamento]])</f>
        <v>1900</v>
      </c>
      <c r="M955" s="154"/>
      <c r="N9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>
      <c r="A956" s="154"/>
      <c r="B956" s="157"/>
      <c r="C956" s="162"/>
      <c r="D956" s="157"/>
      <c r="E956" s="157"/>
      <c r="F956" s="157"/>
      <c r="G956" s="158"/>
      <c r="H956" s="23">
        <f>MONTH(CtasPagar[[#This Row],[Data Vencimento]])</f>
        <v>1</v>
      </c>
      <c r="I956" s="23">
        <f>YEAR(CtasPagar[[#This Row],[Data Vencimento]])</f>
        <v>1900</v>
      </c>
      <c r="J956" s="154"/>
      <c r="K956" s="23">
        <f>MONTH(CtasPagar[[#This Row],[Data Pagamento]])</f>
        <v>1</v>
      </c>
      <c r="L956" s="23">
        <f>YEAR(CtasPagar[[#This Row],[Data Pagamento]])</f>
        <v>1900</v>
      </c>
      <c r="M956" s="154"/>
      <c r="N9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>
      <c r="A957" s="154"/>
      <c r="B957" s="157"/>
      <c r="C957" s="162"/>
      <c r="D957" s="157"/>
      <c r="E957" s="157"/>
      <c r="F957" s="157"/>
      <c r="G957" s="158"/>
      <c r="H957" s="23">
        <f>MONTH(CtasPagar[[#This Row],[Data Vencimento]])</f>
        <v>1</v>
      </c>
      <c r="I957" s="23">
        <f>YEAR(CtasPagar[[#This Row],[Data Vencimento]])</f>
        <v>1900</v>
      </c>
      <c r="J957" s="154"/>
      <c r="K957" s="23">
        <f>MONTH(CtasPagar[[#This Row],[Data Pagamento]])</f>
        <v>1</v>
      </c>
      <c r="L957" s="23">
        <f>YEAR(CtasPagar[[#This Row],[Data Pagamento]])</f>
        <v>1900</v>
      </c>
      <c r="M957" s="154"/>
      <c r="N9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>
      <c r="A958" s="154"/>
      <c r="B958" s="157"/>
      <c r="C958" s="162"/>
      <c r="D958" s="157"/>
      <c r="E958" s="157"/>
      <c r="F958" s="157"/>
      <c r="G958" s="158"/>
      <c r="H958" s="23">
        <f>MONTH(CtasPagar[[#This Row],[Data Vencimento]])</f>
        <v>1</v>
      </c>
      <c r="I958" s="23">
        <f>YEAR(CtasPagar[[#This Row],[Data Vencimento]])</f>
        <v>1900</v>
      </c>
      <c r="J958" s="154"/>
      <c r="K958" s="23">
        <f>MONTH(CtasPagar[[#This Row],[Data Pagamento]])</f>
        <v>1</v>
      </c>
      <c r="L958" s="23">
        <f>YEAR(CtasPagar[[#This Row],[Data Pagamento]])</f>
        <v>1900</v>
      </c>
      <c r="M958" s="154"/>
      <c r="N9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>
      <c r="A959" s="154"/>
      <c r="B959" s="157"/>
      <c r="C959" s="162"/>
      <c r="D959" s="157"/>
      <c r="E959" s="157"/>
      <c r="F959" s="157"/>
      <c r="G959" s="158"/>
      <c r="H959" s="23">
        <f>MONTH(CtasPagar[[#This Row],[Data Vencimento]])</f>
        <v>1</v>
      </c>
      <c r="I959" s="23">
        <f>YEAR(CtasPagar[[#This Row],[Data Vencimento]])</f>
        <v>1900</v>
      </c>
      <c r="J959" s="154"/>
      <c r="K959" s="23">
        <f>MONTH(CtasPagar[[#This Row],[Data Pagamento]])</f>
        <v>1</v>
      </c>
      <c r="L959" s="23">
        <f>YEAR(CtasPagar[[#This Row],[Data Pagamento]])</f>
        <v>1900</v>
      </c>
      <c r="M959" s="154"/>
      <c r="N9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>
      <c r="A960" s="154"/>
      <c r="B960" s="157"/>
      <c r="C960" s="162"/>
      <c r="D960" s="157"/>
      <c r="E960" s="157"/>
      <c r="F960" s="157"/>
      <c r="G960" s="158"/>
      <c r="H960" s="23">
        <f>MONTH(CtasPagar[[#This Row],[Data Vencimento]])</f>
        <v>1</v>
      </c>
      <c r="I960" s="23">
        <f>YEAR(CtasPagar[[#This Row],[Data Vencimento]])</f>
        <v>1900</v>
      </c>
      <c r="J960" s="154"/>
      <c r="K960" s="23">
        <f>MONTH(CtasPagar[[#This Row],[Data Pagamento]])</f>
        <v>1</v>
      </c>
      <c r="L960" s="23">
        <f>YEAR(CtasPagar[[#This Row],[Data Pagamento]])</f>
        <v>1900</v>
      </c>
      <c r="M960" s="154"/>
      <c r="N9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>
      <c r="A961" s="154"/>
      <c r="B961" s="157"/>
      <c r="C961" s="162"/>
      <c r="D961" s="157"/>
      <c r="E961" s="157"/>
      <c r="F961" s="157"/>
      <c r="G961" s="158"/>
      <c r="H961" s="23">
        <f>MONTH(CtasPagar[[#This Row],[Data Vencimento]])</f>
        <v>1</v>
      </c>
      <c r="I961" s="23">
        <f>YEAR(CtasPagar[[#This Row],[Data Vencimento]])</f>
        <v>1900</v>
      </c>
      <c r="J961" s="154"/>
      <c r="K961" s="23">
        <f>MONTH(CtasPagar[[#This Row],[Data Pagamento]])</f>
        <v>1</v>
      </c>
      <c r="L961" s="23">
        <f>YEAR(CtasPagar[[#This Row],[Data Pagamento]])</f>
        <v>1900</v>
      </c>
      <c r="M961" s="154"/>
      <c r="N9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>
      <c r="A962" s="154"/>
      <c r="B962" s="157"/>
      <c r="C962" s="162"/>
      <c r="D962" s="157"/>
      <c r="E962" s="157"/>
      <c r="F962" s="157"/>
      <c r="G962" s="158"/>
      <c r="H962" s="23">
        <f>MONTH(CtasPagar[[#This Row],[Data Vencimento]])</f>
        <v>1</v>
      </c>
      <c r="I962" s="23">
        <f>YEAR(CtasPagar[[#This Row],[Data Vencimento]])</f>
        <v>1900</v>
      </c>
      <c r="J962" s="154"/>
      <c r="K962" s="23">
        <f>MONTH(CtasPagar[[#This Row],[Data Pagamento]])</f>
        <v>1</v>
      </c>
      <c r="L962" s="23">
        <f>YEAR(CtasPagar[[#This Row],[Data Pagamento]])</f>
        <v>1900</v>
      </c>
      <c r="M962" s="154"/>
      <c r="N9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>
      <c r="A963" s="154"/>
      <c r="B963" s="157"/>
      <c r="C963" s="162"/>
      <c r="D963" s="157"/>
      <c r="E963" s="157"/>
      <c r="F963" s="157"/>
      <c r="G963" s="158"/>
      <c r="H963" s="23">
        <f>MONTH(CtasPagar[[#This Row],[Data Vencimento]])</f>
        <v>1</v>
      </c>
      <c r="I963" s="23">
        <f>YEAR(CtasPagar[[#This Row],[Data Vencimento]])</f>
        <v>1900</v>
      </c>
      <c r="J963" s="154"/>
      <c r="K963" s="23">
        <f>MONTH(CtasPagar[[#This Row],[Data Pagamento]])</f>
        <v>1</v>
      </c>
      <c r="L963" s="23">
        <f>YEAR(CtasPagar[[#This Row],[Data Pagamento]])</f>
        <v>1900</v>
      </c>
      <c r="M963" s="154"/>
      <c r="N9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>
      <c r="A964" s="154"/>
      <c r="B964" s="157"/>
      <c r="C964" s="162"/>
      <c r="D964" s="157"/>
      <c r="E964" s="157"/>
      <c r="F964" s="157"/>
      <c r="G964" s="158"/>
      <c r="H964" s="23">
        <f>MONTH(CtasPagar[[#This Row],[Data Vencimento]])</f>
        <v>1</v>
      </c>
      <c r="I964" s="23">
        <f>YEAR(CtasPagar[[#This Row],[Data Vencimento]])</f>
        <v>1900</v>
      </c>
      <c r="J964" s="154"/>
      <c r="K964" s="23">
        <f>MONTH(CtasPagar[[#This Row],[Data Pagamento]])</f>
        <v>1</v>
      </c>
      <c r="L964" s="23">
        <f>YEAR(CtasPagar[[#This Row],[Data Pagamento]])</f>
        <v>1900</v>
      </c>
      <c r="M964" s="154"/>
      <c r="N9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>
      <c r="A965" s="154"/>
      <c r="B965" s="157"/>
      <c r="C965" s="162"/>
      <c r="D965" s="157"/>
      <c r="E965" s="157"/>
      <c r="F965" s="157"/>
      <c r="G965" s="158"/>
      <c r="H965" s="23">
        <f>MONTH(CtasPagar[[#This Row],[Data Vencimento]])</f>
        <v>1</v>
      </c>
      <c r="I965" s="23">
        <f>YEAR(CtasPagar[[#This Row],[Data Vencimento]])</f>
        <v>1900</v>
      </c>
      <c r="J965" s="154"/>
      <c r="K965" s="23">
        <f>MONTH(CtasPagar[[#This Row],[Data Pagamento]])</f>
        <v>1</v>
      </c>
      <c r="L965" s="23">
        <f>YEAR(CtasPagar[[#This Row],[Data Pagamento]])</f>
        <v>1900</v>
      </c>
      <c r="M965" s="154"/>
      <c r="N9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>
      <c r="A966" s="154"/>
      <c r="B966" s="157"/>
      <c r="C966" s="162"/>
      <c r="D966" s="157"/>
      <c r="E966" s="157"/>
      <c r="F966" s="157"/>
      <c r="G966" s="158"/>
      <c r="H966" s="23">
        <f>MONTH(CtasPagar[[#This Row],[Data Vencimento]])</f>
        <v>1</v>
      </c>
      <c r="I966" s="23">
        <f>YEAR(CtasPagar[[#This Row],[Data Vencimento]])</f>
        <v>1900</v>
      </c>
      <c r="J966" s="154"/>
      <c r="K966" s="23">
        <f>MONTH(CtasPagar[[#This Row],[Data Pagamento]])</f>
        <v>1</v>
      </c>
      <c r="L966" s="23">
        <f>YEAR(CtasPagar[[#This Row],[Data Pagamento]])</f>
        <v>1900</v>
      </c>
      <c r="M966" s="154"/>
      <c r="N9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>
      <c r="A967" s="154"/>
      <c r="B967" s="157"/>
      <c r="C967" s="162"/>
      <c r="D967" s="157"/>
      <c r="E967" s="157"/>
      <c r="F967" s="157"/>
      <c r="G967" s="158"/>
      <c r="H967" s="23">
        <f>MONTH(CtasPagar[[#This Row],[Data Vencimento]])</f>
        <v>1</v>
      </c>
      <c r="I967" s="23">
        <f>YEAR(CtasPagar[[#This Row],[Data Vencimento]])</f>
        <v>1900</v>
      </c>
      <c r="J967" s="154"/>
      <c r="K967" s="23">
        <f>MONTH(CtasPagar[[#This Row],[Data Pagamento]])</f>
        <v>1</v>
      </c>
      <c r="L967" s="23">
        <f>YEAR(CtasPagar[[#This Row],[Data Pagamento]])</f>
        <v>1900</v>
      </c>
      <c r="M967" s="154"/>
      <c r="N9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>
      <c r="A968" s="154"/>
      <c r="B968" s="157"/>
      <c r="C968" s="162"/>
      <c r="D968" s="157"/>
      <c r="E968" s="157"/>
      <c r="F968" s="157"/>
      <c r="G968" s="158"/>
      <c r="H968" s="23">
        <f>MONTH(CtasPagar[[#This Row],[Data Vencimento]])</f>
        <v>1</v>
      </c>
      <c r="I968" s="23">
        <f>YEAR(CtasPagar[[#This Row],[Data Vencimento]])</f>
        <v>1900</v>
      </c>
      <c r="J968" s="154"/>
      <c r="K968" s="23">
        <f>MONTH(CtasPagar[[#This Row],[Data Pagamento]])</f>
        <v>1</v>
      </c>
      <c r="L968" s="23">
        <f>YEAR(CtasPagar[[#This Row],[Data Pagamento]])</f>
        <v>1900</v>
      </c>
      <c r="M968" s="154"/>
      <c r="N9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>
      <c r="A969" s="154"/>
      <c r="B969" s="157"/>
      <c r="C969" s="162"/>
      <c r="D969" s="157"/>
      <c r="E969" s="157"/>
      <c r="F969" s="157"/>
      <c r="G969" s="158"/>
      <c r="H969" s="23">
        <f>MONTH(CtasPagar[[#This Row],[Data Vencimento]])</f>
        <v>1</v>
      </c>
      <c r="I969" s="23">
        <f>YEAR(CtasPagar[[#This Row],[Data Vencimento]])</f>
        <v>1900</v>
      </c>
      <c r="J969" s="154"/>
      <c r="K969" s="23">
        <f>MONTH(CtasPagar[[#This Row],[Data Pagamento]])</f>
        <v>1</v>
      </c>
      <c r="L969" s="23">
        <f>YEAR(CtasPagar[[#This Row],[Data Pagamento]])</f>
        <v>1900</v>
      </c>
      <c r="M969" s="154"/>
      <c r="N9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>
      <c r="A970" s="154"/>
      <c r="B970" s="157"/>
      <c r="C970" s="162"/>
      <c r="D970" s="157"/>
      <c r="E970" s="157"/>
      <c r="F970" s="157"/>
      <c r="G970" s="158"/>
      <c r="H970" s="23">
        <f>MONTH(CtasPagar[[#This Row],[Data Vencimento]])</f>
        <v>1</v>
      </c>
      <c r="I970" s="23">
        <f>YEAR(CtasPagar[[#This Row],[Data Vencimento]])</f>
        <v>1900</v>
      </c>
      <c r="J970" s="154"/>
      <c r="K970" s="23">
        <f>MONTH(CtasPagar[[#This Row],[Data Pagamento]])</f>
        <v>1</v>
      </c>
      <c r="L970" s="23">
        <f>YEAR(CtasPagar[[#This Row],[Data Pagamento]])</f>
        <v>1900</v>
      </c>
      <c r="M970" s="154"/>
      <c r="N9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>
      <c r="A971" s="154"/>
      <c r="B971" s="157"/>
      <c r="C971" s="162"/>
      <c r="D971" s="157"/>
      <c r="E971" s="157"/>
      <c r="F971" s="157"/>
      <c r="G971" s="158"/>
      <c r="H971" s="23">
        <f>MONTH(CtasPagar[[#This Row],[Data Vencimento]])</f>
        <v>1</v>
      </c>
      <c r="I971" s="23">
        <f>YEAR(CtasPagar[[#This Row],[Data Vencimento]])</f>
        <v>1900</v>
      </c>
      <c r="J971" s="154"/>
      <c r="K971" s="23">
        <f>MONTH(CtasPagar[[#This Row],[Data Pagamento]])</f>
        <v>1</v>
      </c>
      <c r="L971" s="23">
        <f>YEAR(CtasPagar[[#This Row],[Data Pagamento]])</f>
        <v>1900</v>
      </c>
      <c r="M971" s="154"/>
      <c r="N9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>
      <c r="A972" s="154"/>
      <c r="B972" s="157"/>
      <c r="C972" s="162"/>
      <c r="D972" s="157"/>
      <c r="E972" s="157"/>
      <c r="F972" s="157"/>
      <c r="G972" s="158"/>
      <c r="H972" s="23">
        <f>MONTH(CtasPagar[[#This Row],[Data Vencimento]])</f>
        <v>1</v>
      </c>
      <c r="I972" s="23">
        <f>YEAR(CtasPagar[[#This Row],[Data Vencimento]])</f>
        <v>1900</v>
      </c>
      <c r="J972" s="154"/>
      <c r="K972" s="23">
        <f>MONTH(CtasPagar[[#This Row],[Data Pagamento]])</f>
        <v>1</v>
      </c>
      <c r="L972" s="23">
        <f>YEAR(CtasPagar[[#This Row],[Data Pagamento]])</f>
        <v>1900</v>
      </c>
      <c r="M972" s="154"/>
      <c r="N9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>
      <c r="A973" s="154"/>
      <c r="B973" s="157"/>
      <c r="C973" s="162"/>
      <c r="D973" s="157"/>
      <c r="E973" s="157"/>
      <c r="F973" s="157"/>
      <c r="G973" s="158"/>
      <c r="H973" s="23">
        <f>MONTH(CtasPagar[[#This Row],[Data Vencimento]])</f>
        <v>1</v>
      </c>
      <c r="I973" s="23">
        <f>YEAR(CtasPagar[[#This Row],[Data Vencimento]])</f>
        <v>1900</v>
      </c>
      <c r="J973" s="154"/>
      <c r="K973" s="23">
        <f>MONTH(CtasPagar[[#This Row],[Data Pagamento]])</f>
        <v>1</v>
      </c>
      <c r="L973" s="23">
        <f>YEAR(CtasPagar[[#This Row],[Data Pagamento]])</f>
        <v>1900</v>
      </c>
      <c r="M973" s="154"/>
      <c r="N9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>
      <c r="A974" s="154"/>
      <c r="B974" s="157"/>
      <c r="C974" s="162"/>
      <c r="D974" s="157"/>
      <c r="E974" s="157"/>
      <c r="F974" s="157"/>
      <c r="G974" s="158"/>
      <c r="H974" s="23">
        <f>MONTH(CtasPagar[[#This Row],[Data Vencimento]])</f>
        <v>1</v>
      </c>
      <c r="I974" s="23">
        <f>YEAR(CtasPagar[[#This Row],[Data Vencimento]])</f>
        <v>1900</v>
      </c>
      <c r="J974" s="154"/>
      <c r="K974" s="23">
        <f>MONTH(CtasPagar[[#This Row],[Data Pagamento]])</f>
        <v>1</v>
      </c>
      <c r="L974" s="23">
        <f>YEAR(CtasPagar[[#This Row],[Data Pagamento]])</f>
        <v>1900</v>
      </c>
      <c r="M974" s="154"/>
      <c r="N9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>
      <c r="A975" s="154"/>
      <c r="B975" s="157"/>
      <c r="C975" s="162"/>
      <c r="D975" s="157"/>
      <c r="E975" s="157"/>
      <c r="F975" s="157"/>
      <c r="G975" s="158"/>
      <c r="H975" s="23">
        <f>MONTH(CtasPagar[[#This Row],[Data Vencimento]])</f>
        <v>1</v>
      </c>
      <c r="I975" s="23">
        <f>YEAR(CtasPagar[[#This Row],[Data Vencimento]])</f>
        <v>1900</v>
      </c>
      <c r="J975" s="154"/>
      <c r="K975" s="23">
        <f>MONTH(CtasPagar[[#This Row],[Data Pagamento]])</f>
        <v>1</v>
      </c>
      <c r="L975" s="23">
        <f>YEAR(CtasPagar[[#This Row],[Data Pagamento]])</f>
        <v>1900</v>
      </c>
      <c r="M975" s="154"/>
      <c r="N9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>
      <c r="A976" s="154"/>
      <c r="B976" s="157"/>
      <c r="C976" s="162"/>
      <c r="D976" s="157"/>
      <c r="E976" s="157"/>
      <c r="F976" s="157"/>
      <c r="G976" s="158"/>
      <c r="H976" s="23">
        <f>MONTH(CtasPagar[[#This Row],[Data Vencimento]])</f>
        <v>1</v>
      </c>
      <c r="I976" s="23">
        <f>YEAR(CtasPagar[[#This Row],[Data Vencimento]])</f>
        <v>1900</v>
      </c>
      <c r="J976" s="154"/>
      <c r="K976" s="23">
        <f>MONTH(CtasPagar[[#This Row],[Data Pagamento]])</f>
        <v>1</v>
      </c>
      <c r="L976" s="23">
        <f>YEAR(CtasPagar[[#This Row],[Data Pagamento]])</f>
        <v>1900</v>
      </c>
      <c r="M976" s="154"/>
      <c r="N9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>
      <c r="A977" s="154"/>
      <c r="B977" s="157"/>
      <c r="C977" s="162"/>
      <c r="D977" s="157"/>
      <c r="E977" s="157"/>
      <c r="F977" s="157"/>
      <c r="G977" s="158"/>
      <c r="H977" s="23">
        <f>MONTH(CtasPagar[[#This Row],[Data Vencimento]])</f>
        <v>1</v>
      </c>
      <c r="I977" s="23">
        <f>YEAR(CtasPagar[[#This Row],[Data Vencimento]])</f>
        <v>1900</v>
      </c>
      <c r="J977" s="154"/>
      <c r="K977" s="23">
        <f>MONTH(CtasPagar[[#This Row],[Data Pagamento]])</f>
        <v>1</v>
      </c>
      <c r="L977" s="23">
        <f>YEAR(CtasPagar[[#This Row],[Data Pagamento]])</f>
        <v>1900</v>
      </c>
      <c r="M977" s="154"/>
      <c r="N9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>
      <c r="A978" s="154"/>
      <c r="B978" s="157"/>
      <c r="C978" s="162"/>
      <c r="D978" s="157"/>
      <c r="E978" s="157"/>
      <c r="F978" s="157"/>
      <c r="G978" s="158"/>
      <c r="H978" s="23">
        <f>MONTH(CtasPagar[[#This Row],[Data Vencimento]])</f>
        <v>1</v>
      </c>
      <c r="I978" s="23">
        <f>YEAR(CtasPagar[[#This Row],[Data Vencimento]])</f>
        <v>1900</v>
      </c>
      <c r="J978" s="154"/>
      <c r="K978" s="23">
        <f>MONTH(CtasPagar[[#This Row],[Data Pagamento]])</f>
        <v>1</v>
      </c>
      <c r="L978" s="23">
        <f>YEAR(CtasPagar[[#This Row],[Data Pagamento]])</f>
        <v>1900</v>
      </c>
      <c r="M978" s="154"/>
      <c r="N9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>
      <c r="A979" s="154"/>
      <c r="B979" s="157"/>
      <c r="C979" s="162"/>
      <c r="D979" s="157"/>
      <c r="E979" s="157"/>
      <c r="F979" s="157"/>
      <c r="G979" s="158"/>
      <c r="H979" s="23">
        <f>MONTH(CtasPagar[[#This Row],[Data Vencimento]])</f>
        <v>1</v>
      </c>
      <c r="I979" s="23">
        <f>YEAR(CtasPagar[[#This Row],[Data Vencimento]])</f>
        <v>1900</v>
      </c>
      <c r="J979" s="154"/>
      <c r="K979" s="23">
        <f>MONTH(CtasPagar[[#This Row],[Data Pagamento]])</f>
        <v>1</v>
      </c>
      <c r="L979" s="23">
        <f>YEAR(CtasPagar[[#This Row],[Data Pagamento]])</f>
        <v>1900</v>
      </c>
      <c r="M979" s="154"/>
      <c r="N9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>
      <c r="A980" s="154"/>
      <c r="B980" s="157"/>
      <c r="C980" s="162"/>
      <c r="D980" s="157"/>
      <c r="E980" s="157"/>
      <c r="F980" s="157"/>
      <c r="G980" s="158"/>
      <c r="H980" s="23">
        <f>MONTH(CtasPagar[[#This Row],[Data Vencimento]])</f>
        <v>1</v>
      </c>
      <c r="I980" s="23">
        <f>YEAR(CtasPagar[[#This Row],[Data Vencimento]])</f>
        <v>1900</v>
      </c>
      <c r="J980" s="154"/>
      <c r="K980" s="23">
        <f>MONTH(CtasPagar[[#This Row],[Data Pagamento]])</f>
        <v>1</v>
      </c>
      <c r="L980" s="23">
        <f>YEAR(CtasPagar[[#This Row],[Data Pagamento]])</f>
        <v>1900</v>
      </c>
      <c r="M980" s="154"/>
      <c r="N9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>
      <c r="A981" s="154"/>
      <c r="B981" s="157"/>
      <c r="C981" s="162"/>
      <c r="D981" s="157"/>
      <c r="E981" s="157"/>
      <c r="F981" s="157"/>
      <c r="G981" s="158"/>
      <c r="H981" s="23">
        <f>MONTH(CtasPagar[[#This Row],[Data Vencimento]])</f>
        <v>1</v>
      </c>
      <c r="I981" s="23">
        <f>YEAR(CtasPagar[[#This Row],[Data Vencimento]])</f>
        <v>1900</v>
      </c>
      <c r="J981" s="154"/>
      <c r="K981" s="23">
        <f>MONTH(CtasPagar[[#This Row],[Data Pagamento]])</f>
        <v>1</v>
      </c>
      <c r="L981" s="23">
        <f>YEAR(CtasPagar[[#This Row],[Data Pagamento]])</f>
        <v>1900</v>
      </c>
      <c r="M981" s="154"/>
      <c r="N9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>
      <c r="A982" s="154"/>
      <c r="B982" s="157"/>
      <c r="C982" s="162"/>
      <c r="D982" s="157"/>
      <c r="E982" s="157"/>
      <c r="F982" s="157"/>
      <c r="G982" s="158"/>
      <c r="H982" s="23">
        <f>MONTH(CtasPagar[[#This Row],[Data Vencimento]])</f>
        <v>1</v>
      </c>
      <c r="I982" s="23">
        <f>YEAR(CtasPagar[[#This Row],[Data Vencimento]])</f>
        <v>1900</v>
      </c>
      <c r="J982" s="154"/>
      <c r="K982" s="23">
        <f>MONTH(CtasPagar[[#This Row],[Data Pagamento]])</f>
        <v>1</v>
      </c>
      <c r="L982" s="23">
        <f>YEAR(CtasPagar[[#This Row],[Data Pagamento]])</f>
        <v>1900</v>
      </c>
      <c r="M982" s="154"/>
      <c r="N9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>
      <c r="A983" s="154"/>
      <c r="B983" s="157"/>
      <c r="C983" s="162"/>
      <c r="D983" s="157"/>
      <c r="E983" s="157"/>
      <c r="F983" s="157"/>
      <c r="G983" s="158"/>
      <c r="H983" s="23">
        <f>MONTH(CtasPagar[[#This Row],[Data Vencimento]])</f>
        <v>1</v>
      </c>
      <c r="I983" s="23">
        <f>YEAR(CtasPagar[[#This Row],[Data Vencimento]])</f>
        <v>1900</v>
      </c>
      <c r="J983" s="154"/>
      <c r="K983" s="23">
        <f>MONTH(CtasPagar[[#This Row],[Data Pagamento]])</f>
        <v>1</v>
      </c>
      <c r="L983" s="23">
        <f>YEAR(CtasPagar[[#This Row],[Data Pagamento]])</f>
        <v>1900</v>
      </c>
      <c r="M983" s="154"/>
      <c r="N9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>
      <c r="A984" s="154"/>
      <c r="B984" s="157"/>
      <c r="C984" s="162"/>
      <c r="D984" s="157"/>
      <c r="E984" s="157"/>
      <c r="F984" s="157"/>
      <c r="G984" s="158"/>
      <c r="H984" s="23">
        <f>MONTH(CtasPagar[[#This Row],[Data Vencimento]])</f>
        <v>1</v>
      </c>
      <c r="I984" s="23">
        <f>YEAR(CtasPagar[[#This Row],[Data Vencimento]])</f>
        <v>1900</v>
      </c>
      <c r="J984" s="154"/>
      <c r="K984" s="23">
        <f>MONTH(CtasPagar[[#This Row],[Data Pagamento]])</f>
        <v>1</v>
      </c>
      <c r="L984" s="23">
        <f>YEAR(CtasPagar[[#This Row],[Data Pagamento]])</f>
        <v>1900</v>
      </c>
      <c r="M984" s="154"/>
      <c r="N9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>
      <c r="A985" s="154"/>
      <c r="B985" s="157"/>
      <c r="C985" s="162"/>
      <c r="D985" s="157"/>
      <c r="E985" s="157"/>
      <c r="F985" s="157"/>
      <c r="G985" s="158"/>
      <c r="H985" s="23">
        <f>MONTH(CtasPagar[[#This Row],[Data Vencimento]])</f>
        <v>1</v>
      </c>
      <c r="I985" s="23">
        <f>YEAR(CtasPagar[[#This Row],[Data Vencimento]])</f>
        <v>1900</v>
      </c>
      <c r="J985" s="154"/>
      <c r="K985" s="23">
        <f>MONTH(CtasPagar[[#This Row],[Data Pagamento]])</f>
        <v>1</v>
      </c>
      <c r="L985" s="23">
        <f>YEAR(CtasPagar[[#This Row],[Data Pagamento]])</f>
        <v>1900</v>
      </c>
      <c r="M985" s="154"/>
      <c r="N9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>
      <c r="A986" s="154"/>
      <c r="B986" s="157"/>
      <c r="C986" s="162"/>
      <c r="D986" s="157"/>
      <c r="E986" s="157"/>
      <c r="F986" s="157"/>
      <c r="G986" s="158"/>
      <c r="H986" s="23">
        <f>MONTH(CtasPagar[[#This Row],[Data Vencimento]])</f>
        <v>1</v>
      </c>
      <c r="I986" s="23">
        <f>YEAR(CtasPagar[[#This Row],[Data Vencimento]])</f>
        <v>1900</v>
      </c>
      <c r="J986" s="154"/>
      <c r="K986" s="23">
        <f>MONTH(CtasPagar[[#This Row],[Data Pagamento]])</f>
        <v>1</v>
      </c>
      <c r="L986" s="23">
        <f>YEAR(CtasPagar[[#This Row],[Data Pagamento]])</f>
        <v>1900</v>
      </c>
      <c r="M986" s="154"/>
      <c r="N9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>
      <c r="A987" s="154"/>
      <c r="B987" s="157"/>
      <c r="C987" s="162"/>
      <c r="D987" s="157"/>
      <c r="E987" s="157"/>
      <c r="F987" s="157"/>
      <c r="G987" s="158"/>
      <c r="H987" s="23">
        <f>MONTH(CtasPagar[[#This Row],[Data Vencimento]])</f>
        <v>1</v>
      </c>
      <c r="I987" s="23">
        <f>YEAR(CtasPagar[[#This Row],[Data Vencimento]])</f>
        <v>1900</v>
      </c>
      <c r="J987" s="154"/>
      <c r="K987" s="23">
        <f>MONTH(CtasPagar[[#This Row],[Data Pagamento]])</f>
        <v>1</v>
      </c>
      <c r="L987" s="23">
        <f>YEAR(CtasPagar[[#This Row],[Data Pagamento]])</f>
        <v>1900</v>
      </c>
      <c r="M987" s="154"/>
      <c r="N9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>
      <c r="A988" s="154"/>
      <c r="B988" s="157"/>
      <c r="C988" s="162"/>
      <c r="D988" s="157"/>
      <c r="E988" s="157"/>
      <c r="F988" s="157"/>
      <c r="G988" s="158"/>
      <c r="H988" s="23">
        <f>MONTH(CtasPagar[[#This Row],[Data Vencimento]])</f>
        <v>1</v>
      </c>
      <c r="I988" s="23">
        <f>YEAR(CtasPagar[[#This Row],[Data Vencimento]])</f>
        <v>1900</v>
      </c>
      <c r="J988" s="154"/>
      <c r="K988" s="23">
        <f>MONTH(CtasPagar[[#This Row],[Data Pagamento]])</f>
        <v>1</v>
      </c>
      <c r="L988" s="23">
        <f>YEAR(CtasPagar[[#This Row],[Data Pagamento]])</f>
        <v>1900</v>
      </c>
      <c r="M988" s="154"/>
      <c r="N9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>
      <c r="A989" s="154"/>
      <c r="B989" s="157"/>
      <c r="C989" s="162"/>
      <c r="D989" s="157"/>
      <c r="E989" s="157"/>
      <c r="F989" s="157"/>
      <c r="G989" s="158"/>
      <c r="H989" s="23">
        <f>MONTH(CtasPagar[[#This Row],[Data Vencimento]])</f>
        <v>1</v>
      </c>
      <c r="I989" s="23">
        <f>YEAR(CtasPagar[[#This Row],[Data Vencimento]])</f>
        <v>1900</v>
      </c>
      <c r="J989" s="154"/>
      <c r="K989" s="23">
        <f>MONTH(CtasPagar[[#This Row],[Data Pagamento]])</f>
        <v>1</v>
      </c>
      <c r="L989" s="23">
        <f>YEAR(CtasPagar[[#This Row],[Data Pagamento]])</f>
        <v>1900</v>
      </c>
      <c r="M989" s="154"/>
      <c r="N9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>
      <c r="A990" s="154"/>
      <c r="B990" s="157"/>
      <c r="C990" s="162"/>
      <c r="D990" s="157"/>
      <c r="E990" s="157"/>
      <c r="F990" s="157"/>
      <c r="G990" s="158"/>
      <c r="H990" s="23">
        <f>MONTH(CtasPagar[[#This Row],[Data Vencimento]])</f>
        <v>1</v>
      </c>
      <c r="I990" s="23">
        <f>YEAR(CtasPagar[[#This Row],[Data Vencimento]])</f>
        <v>1900</v>
      </c>
      <c r="J990" s="154"/>
      <c r="K990" s="23">
        <f>MONTH(CtasPagar[[#This Row],[Data Pagamento]])</f>
        <v>1</v>
      </c>
      <c r="L990" s="23">
        <f>YEAR(CtasPagar[[#This Row],[Data Pagamento]])</f>
        <v>1900</v>
      </c>
      <c r="M990" s="154"/>
      <c r="N9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>
      <c r="A991" s="154"/>
      <c r="B991" s="157"/>
      <c r="C991" s="162"/>
      <c r="D991" s="157"/>
      <c r="E991" s="157"/>
      <c r="F991" s="157"/>
      <c r="G991" s="158"/>
      <c r="H991" s="23">
        <f>MONTH(CtasPagar[[#This Row],[Data Vencimento]])</f>
        <v>1</v>
      </c>
      <c r="I991" s="23">
        <f>YEAR(CtasPagar[[#This Row],[Data Vencimento]])</f>
        <v>1900</v>
      </c>
      <c r="J991" s="154"/>
      <c r="K991" s="23">
        <f>MONTH(CtasPagar[[#This Row],[Data Pagamento]])</f>
        <v>1</v>
      </c>
      <c r="L991" s="23">
        <f>YEAR(CtasPagar[[#This Row],[Data Pagamento]])</f>
        <v>1900</v>
      </c>
      <c r="M991" s="154"/>
      <c r="N9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>
      <c r="A992" s="154"/>
      <c r="B992" s="157"/>
      <c r="C992" s="162"/>
      <c r="D992" s="157"/>
      <c r="E992" s="157"/>
      <c r="F992" s="157"/>
      <c r="G992" s="158"/>
      <c r="H992" s="23">
        <f>MONTH(CtasPagar[[#This Row],[Data Vencimento]])</f>
        <v>1</v>
      </c>
      <c r="I992" s="23">
        <f>YEAR(CtasPagar[[#This Row],[Data Vencimento]])</f>
        <v>1900</v>
      </c>
      <c r="J992" s="154"/>
      <c r="K992" s="23">
        <f>MONTH(CtasPagar[[#This Row],[Data Pagamento]])</f>
        <v>1</v>
      </c>
      <c r="L992" s="23">
        <f>YEAR(CtasPagar[[#This Row],[Data Pagamento]])</f>
        <v>1900</v>
      </c>
      <c r="M992" s="154"/>
      <c r="N9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>
      <c r="A993" s="154"/>
      <c r="B993" s="157"/>
      <c r="C993" s="162"/>
      <c r="D993" s="157"/>
      <c r="E993" s="157"/>
      <c r="F993" s="157"/>
      <c r="G993" s="158"/>
      <c r="H993" s="23">
        <f>MONTH(CtasPagar[[#This Row],[Data Vencimento]])</f>
        <v>1</v>
      </c>
      <c r="I993" s="23">
        <f>YEAR(CtasPagar[[#This Row],[Data Vencimento]])</f>
        <v>1900</v>
      </c>
      <c r="J993" s="154"/>
      <c r="K993" s="23">
        <f>MONTH(CtasPagar[[#This Row],[Data Pagamento]])</f>
        <v>1</v>
      </c>
      <c r="L993" s="23">
        <f>YEAR(CtasPagar[[#This Row],[Data Pagamento]])</f>
        <v>1900</v>
      </c>
      <c r="M993" s="154"/>
      <c r="N9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>
      <c r="A994" s="154"/>
      <c r="B994" s="157"/>
      <c r="C994" s="162"/>
      <c r="D994" s="157"/>
      <c r="E994" s="157"/>
      <c r="F994" s="157"/>
      <c r="G994" s="158"/>
      <c r="H994" s="23">
        <f>MONTH(CtasPagar[[#This Row],[Data Vencimento]])</f>
        <v>1</v>
      </c>
      <c r="I994" s="23">
        <f>YEAR(CtasPagar[[#This Row],[Data Vencimento]])</f>
        <v>1900</v>
      </c>
      <c r="J994" s="154"/>
      <c r="K994" s="23">
        <f>MONTH(CtasPagar[[#This Row],[Data Pagamento]])</f>
        <v>1</v>
      </c>
      <c r="L994" s="23">
        <f>YEAR(CtasPagar[[#This Row],[Data Pagamento]])</f>
        <v>1900</v>
      </c>
      <c r="M994" s="154"/>
      <c r="N9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>
      <c r="A995" s="154"/>
      <c r="B995" s="157"/>
      <c r="C995" s="162"/>
      <c r="D995" s="157"/>
      <c r="E995" s="157"/>
      <c r="F995" s="157"/>
      <c r="G995" s="158"/>
      <c r="H995" s="23">
        <f>MONTH(CtasPagar[[#This Row],[Data Vencimento]])</f>
        <v>1</v>
      </c>
      <c r="I995" s="23">
        <f>YEAR(CtasPagar[[#This Row],[Data Vencimento]])</f>
        <v>1900</v>
      </c>
      <c r="J995" s="154"/>
      <c r="K995" s="23">
        <f>MONTH(CtasPagar[[#This Row],[Data Pagamento]])</f>
        <v>1</v>
      </c>
      <c r="L995" s="23">
        <f>YEAR(CtasPagar[[#This Row],[Data Pagamento]])</f>
        <v>1900</v>
      </c>
      <c r="M995" s="154"/>
      <c r="N9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>
      <c r="A996" s="154"/>
      <c r="B996" s="157"/>
      <c r="C996" s="162"/>
      <c r="D996" s="157"/>
      <c r="E996" s="157"/>
      <c r="F996" s="157"/>
      <c r="G996" s="158"/>
      <c r="H996" s="23">
        <f>MONTH(CtasPagar[[#This Row],[Data Vencimento]])</f>
        <v>1</v>
      </c>
      <c r="I996" s="23">
        <f>YEAR(CtasPagar[[#This Row],[Data Vencimento]])</f>
        <v>1900</v>
      </c>
      <c r="J996" s="154"/>
      <c r="K996" s="23">
        <f>MONTH(CtasPagar[[#This Row],[Data Pagamento]])</f>
        <v>1</v>
      </c>
      <c r="L996" s="23">
        <f>YEAR(CtasPagar[[#This Row],[Data Pagamento]])</f>
        <v>1900</v>
      </c>
      <c r="M996" s="154"/>
      <c r="N9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>
      <c r="A997" s="154"/>
      <c r="B997" s="157"/>
      <c r="C997" s="162"/>
      <c r="D997" s="157"/>
      <c r="E997" s="157"/>
      <c r="F997" s="157"/>
      <c r="G997" s="158"/>
      <c r="H997" s="23">
        <f>MONTH(CtasPagar[[#This Row],[Data Vencimento]])</f>
        <v>1</v>
      </c>
      <c r="I997" s="23">
        <f>YEAR(CtasPagar[[#This Row],[Data Vencimento]])</f>
        <v>1900</v>
      </c>
      <c r="J997" s="154"/>
      <c r="K997" s="23">
        <f>MONTH(CtasPagar[[#This Row],[Data Pagamento]])</f>
        <v>1</v>
      </c>
      <c r="L997" s="23">
        <f>YEAR(CtasPagar[[#This Row],[Data Pagamento]])</f>
        <v>1900</v>
      </c>
      <c r="M997" s="154"/>
      <c r="N9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>
      <c r="A998" s="154"/>
      <c r="B998" s="157"/>
      <c r="C998" s="162"/>
      <c r="D998" s="157"/>
      <c r="E998" s="157"/>
      <c r="F998" s="157"/>
      <c r="G998" s="158"/>
      <c r="H998" s="23">
        <f>MONTH(CtasPagar[[#This Row],[Data Vencimento]])</f>
        <v>1</v>
      </c>
      <c r="I998" s="23">
        <f>YEAR(CtasPagar[[#This Row],[Data Vencimento]])</f>
        <v>1900</v>
      </c>
      <c r="J998" s="154"/>
      <c r="K998" s="23">
        <f>MONTH(CtasPagar[[#This Row],[Data Pagamento]])</f>
        <v>1</v>
      </c>
      <c r="L998" s="23">
        <f>YEAR(CtasPagar[[#This Row],[Data Pagamento]])</f>
        <v>1900</v>
      </c>
      <c r="M998" s="154"/>
      <c r="N9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>
      <c r="A999" s="154"/>
      <c r="B999" s="157"/>
      <c r="C999" s="162"/>
      <c r="D999" s="157"/>
      <c r="E999" s="157"/>
      <c r="F999" s="157"/>
      <c r="G999" s="158"/>
      <c r="H999" s="23">
        <f>MONTH(CtasPagar[[#This Row],[Data Vencimento]])</f>
        <v>1</v>
      </c>
      <c r="I999" s="23">
        <f>YEAR(CtasPagar[[#This Row],[Data Vencimento]])</f>
        <v>1900</v>
      </c>
      <c r="J999" s="154"/>
      <c r="K999" s="23">
        <f>MONTH(CtasPagar[[#This Row],[Data Pagamento]])</f>
        <v>1</v>
      </c>
      <c r="L999" s="23">
        <f>YEAR(CtasPagar[[#This Row],[Data Pagamento]])</f>
        <v>1900</v>
      </c>
      <c r="M999" s="154"/>
      <c r="N9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>
      <c r="A1000" s="154"/>
      <c r="B1000" s="157"/>
      <c r="C1000" s="162"/>
      <c r="D1000" s="157"/>
      <c r="E1000" s="157"/>
      <c r="F1000" s="157"/>
      <c r="G1000" s="158"/>
      <c r="H1000" s="23">
        <f>MONTH(CtasPagar[[#This Row],[Data Vencimento]])</f>
        <v>1</v>
      </c>
      <c r="I1000" s="23">
        <f>YEAR(CtasPagar[[#This Row],[Data Vencimento]])</f>
        <v>1900</v>
      </c>
      <c r="J1000" s="154"/>
      <c r="K1000" s="23">
        <f>MONTH(CtasPagar[[#This Row],[Data Pagamento]])</f>
        <v>1</v>
      </c>
      <c r="L1000" s="23">
        <f>YEAR(CtasPagar[[#This Row],[Data Pagamento]])</f>
        <v>1900</v>
      </c>
      <c r="M1000" s="154"/>
      <c r="N10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>
      <c r="A1001" s="154"/>
      <c r="B1001" s="157"/>
      <c r="C1001" s="162"/>
      <c r="D1001" s="157"/>
      <c r="E1001" s="157"/>
      <c r="F1001" s="157"/>
      <c r="G1001" s="158"/>
      <c r="H1001" s="23">
        <f>MONTH(CtasPagar[[#This Row],[Data Vencimento]])</f>
        <v>1</v>
      </c>
      <c r="I1001" s="23">
        <f>YEAR(CtasPagar[[#This Row],[Data Vencimento]])</f>
        <v>1900</v>
      </c>
      <c r="J1001" s="154"/>
      <c r="K1001" s="23">
        <f>MONTH(CtasPagar[[#This Row],[Data Pagamento]])</f>
        <v>1</v>
      </c>
      <c r="L1001" s="23">
        <f>YEAR(CtasPagar[[#This Row],[Data Pagamento]])</f>
        <v>1900</v>
      </c>
      <c r="M1001" s="154"/>
      <c r="N10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>
      <c r="A1002" s="154"/>
      <c r="B1002" s="157"/>
      <c r="C1002" s="162"/>
      <c r="D1002" s="157"/>
      <c r="E1002" s="157"/>
      <c r="F1002" s="157"/>
      <c r="G1002" s="158"/>
      <c r="H1002" s="23">
        <f>MONTH(CtasPagar[[#This Row],[Data Vencimento]])</f>
        <v>1</v>
      </c>
      <c r="I1002" s="23">
        <f>YEAR(CtasPagar[[#This Row],[Data Vencimento]])</f>
        <v>1900</v>
      </c>
      <c r="J1002" s="154"/>
      <c r="K1002" s="23">
        <f>MONTH(CtasPagar[[#This Row],[Data Pagamento]])</f>
        <v>1</v>
      </c>
      <c r="L1002" s="23">
        <f>YEAR(CtasPagar[[#This Row],[Data Pagamento]])</f>
        <v>1900</v>
      </c>
      <c r="M1002" s="154"/>
      <c r="N10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>
      <c r="A1003" s="154"/>
      <c r="B1003" s="157"/>
      <c r="C1003" s="162"/>
      <c r="D1003" s="157"/>
      <c r="E1003" s="157"/>
      <c r="F1003" s="157"/>
      <c r="G1003" s="158"/>
      <c r="H1003" s="23">
        <f>MONTH(CtasPagar[[#This Row],[Data Vencimento]])</f>
        <v>1</v>
      </c>
      <c r="I1003" s="23">
        <f>YEAR(CtasPagar[[#This Row],[Data Vencimento]])</f>
        <v>1900</v>
      </c>
      <c r="J1003" s="154"/>
      <c r="K1003" s="23">
        <f>MONTH(CtasPagar[[#This Row],[Data Pagamento]])</f>
        <v>1</v>
      </c>
      <c r="L1003" s="23">
        <f>YEAR(CtasPagar[[#This Row],[Data Pagamento]])</f>
        <v>1900</v>
      </c>
      <c r="M1003" s="154"/>
      <c r="N10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>
      <c r="A1004" s="154"/>
      <c r="B1004" s="157"/>
      <c r="C1004" s="162"/>
      <c r="D1004" s="157"/>
      <c r="E1004" s="157"/>
      <c r="F1004" s="157"/>
      <c r="G1004" s="158"/>
      <c r="H1004" s="23">
        <f>MONTH(CtasPagar[[#This Row],[Data Vencimento]])</f>
        <v>1</v>
      </c>
      <c r="I1004" s="23">
        <f>YEAR(CtasPagar[[#This Row],[Data Vencimento]])</f>
        <v>1900</v>
      </c>
      <c r="J1004" s="154"/>
      <c r="K1004" s="23">
        <f>MONTH(CtasPagar[[#This Row],[Data Pagamento]])</f>
        <v>1</v>
      </c>
      <c r="L1004" s="23">
        <f>YEAR(CtasPagar[[#This Row],[Data Pagamento]])</f>
        <v>1900</v>
      </c>
      <c r="M1004" s="154"/>
      <c r="N10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>
      <c r="A1005" s="154"/>
      <c r="B1005" s="157"/>
      <c r="C1005" s="162"/>
      <c r="D1005" s="157"/>
      <c r="E1005" s="157"/>
      <c r="F1005" s="157"/>
      <c r="G1005" s="158"/>
      <c r="H1005" s="23">
        <f>MONTH(CtasPagar[[#This Row],[Data Vencimento]])</f>
        <v>1</v>
      </c>
      <c r="I1005" s="23">
        <f>YEAR(CtasPagar[[#This Row],[Data Vencimento]])</f>
        <v>1900</v>
      </c>
      <c r="J1005" s="154"/>
      <c r="K1005" s="23">
        <f>MONTH(CtasPagar[[#This Row],[Data Pagamento]])</f>
        <v>1</v>
      </c>
      <c r="L1005" s="23">
        <f>YEAR(CtasPagar[[#This Row],[Data Pagamento]])</f>
        <v>1900</v>
      </c>
      <c r="M1005" s="154"/>
      <c r="N10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>
      <c r="A1006" s="154"/>
      <c r="B1006" s="157"/>
      <c r="C1006" s="162"/>
      <c r="D1006" s="157"/>
      <c r="E1006" s="157"/>
      <c r="F1006" s="157"/>
      <c r="G1006" s="158"/>
      <c r="H1006" s="23">
        <f>MONTH(CtasPagar[[#This Row],[Data Vencimento]])</f>
        <v>1</v>
      </c>
      <c r="I1006" s="23">
        <f>YEAR(CtasPagar[[#This Row],[Data Vencimento]])</f>
        <v>1900</v>
      </c>
      <c r="J1006" s="154"/>
      <c r="K1006" s="23">
        <f>MONTH(CtasPagar[[#This Row],[Data Pagamento]])</f>
        <v>1</v>
      </c>
      <c r="L1006" s="23">
        <f>YEAR(CtasPagar[[#This Row],[Data Pagamento]])</f>
        <v>1900</v>
      </c>
      <c r="M1006" s="154"/>
      <c r="N10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>
      <c r="A1007" s="154"/>
      <c r="B1007" s="157"/>
      <c r="C1007" s="162"/>
      <c r="D1007" s="157"/>
      <c r="E1007" s="157"/>
      <c r="F1007" s="157"/>
      <c r="G1007" s="158"/>
      <c r="H1007" s="23">
        <f>MONTH(CtasPagar[[#This Row],[Data Vencimento]])</f>
        <v>1</v>
      </c>
      <c r="I1007" s="23">
        <f>YEAR(CtasPagar[[#This Row],[Data Vencimento]])</f>
        <v>1900</v>
      </c>
      <c r="J1007" s="154"/>
      <c r="K1007" s="23">
        <f>MONTH(CtasPagar[[#This Row],[Data Pagamento]])</f>
        <v>1</v>
      </c>
      <c r="L1007" s="23">
        <f>YEAR(CtasPagar[[#This Row],[Data Pagamento]])</f>
        <v>1900</v>
      </c>
      <c r="M1007" s="154"/>
      <c r="N10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>
      <c r="A1008" s="154"/>
      <c r="B1008" s="157"/>
      <c r="C1008" s="162"/>
      <c r="D1008" s="157"/>
      <c r="E1008" s="157"/>
      <c r="F1008" s="157"/>
      <c r="G1008" s="158"/>
      <c r="H1008" s="23">
        <f>MONTH(CtasPagar[[#This Row],[Data Vencimento]])</f>
        <v>1</v>
      </c>
      <c r="I1008" s="23">
        <f>YEAR(CtasPagar[[#This Row],[Data Vencimento]])</f>
        <v>1900</v>
      </c>
      <c r="J1008" s="154"/>
      <c r="K1008" s="23">
        <f>MONTH(CtasPagar[[#This Row],[Data Pagamento]])</f>
        <v>1</v>
      </c>
      <c r="L1008" s="23">
        <f>YEAR(CtasPagar[[#This Row],[Data Pagamento]])</f>
        <v>1900</v>
      </c>
      <c r="M1008" s="154"/>
      <c r="N10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>
      <c r="A1009" s="154"/>
      <c r="B1009" s="157"/>
      <c r="C1009" s="162"/>
      <c r="D1009" s="157"/>
      <c r="E1009" s="157"/>
      <c r="F1009" s="157"/>
      <c r="G1009" s="158"/>
      <c r="H1009" s="23">
        <f>MONTH(CtasPagar[[#This Row],[Data Vencimento]])</f>
        <v>1</v>
      </c>
      <c r="I1009" s="23">
        <f>YEAR(CtasPagar[[#This Row],[Data Vencimento]])</f>
        <v>1900</v>
      </c>
      <c r="J1009" s="154"/>
      <c r="K1009" s="23">
        <f>MONTH(CtasPagar[[#This Row],[Data Pagamento]])</f>
        <v>1</v>
      </c>
      <c r="L1009" s="23">
        <f>YEAR(CtasPagar[[#This Row],[Data Pagamento]])</f>
        <v>1900</v>
      </c>
      <c r="M1009" s="154"/>
      <c r="N10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>
      <c r="A1010" s="154"/>
      <c r="B1010" s="157"/>
      <c r="C1010" s="162"/>
      <c r="D1010" s="157"/>
      <c r="E1010" s="157"/>
      <c r="F1010" s="157"/>
      <c r="G1010" s="158"/>
      <c r="H1010" s="23">
        <f>MONTH(CtasPagar[[#This Row],[Data Vencimento]])</f>
        <v>1</v>
      </c>
      <c r="I1010" s="23">
        <f>YEAR(CtasPagar[[#This Row],[Data Vencimento]])</f>
        <v>1900</v>
      </c>
      <c r="J1010" s="154"/>
      <c r="K1010" s="23">
        <f>MONTH(CtasPagar[[#This Row],[Data Pagamento]])</f>
        <v>1</v>
      </c>
      <c r="L1010" s="23">
        <f>YEAR(CtasPagar[[#This Row],[Data Pagamento]])</f>
        <v>1900</v>
      </c>
      <c r="M1010" s="154"/>
      <c r="N10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>
      <c r="A1011" s="154"/>
      <c r="B1011" s="157"/>
      <c r="C1011" s="162"/>
      <c r="D1011" s="157"/>
      <c r="E1011" s="157"/>
      <c r="F1011" s="157"/>
      <c r="G1011" s="158"/>
      <c r="H1011" s="23">
        <f>MONTH(CtasPagar[[#This Row],[Data Vencimento]])</f>
        <v>1</v>
      </c>
      <c r="I1011" s="23">
        <f>YEAR(CtasPagar[[#This Row],[Data Vencimento]])</f>
        <v>1900</v>
      </c>
      <c r="J1011" s="154"/>
      <c r="K1011" s="23">
        <f>MONTH(CtasPagar[[#This Row],[Data Pagamento]])</f>
        <v>1</v>
      </c>
      <c r="L1011" s="23">
        <f>YEAR(CtasPagar[[#This Row],[Data Pagamento]])</f>
        <v>1900</v>
      </c>
      <c r="M1011" s="154"/>
      <c r="N10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>
      <c r="A1012" s="154"/>
      <c r="B1012" s="157"/>
      <c r="C1012" s="162"/>
      <c r="D1012" s="157"/>
      <c r="E1012" s="157"/>
      <c r="F1012" s="157"/>
      <c r="G1012" s="158"/>
      <c r="H1012" s="23">
        <f>MONTH(CtasPagar[[#This Row],[Data Vencimento]])</f>
        <v>1</v>
      </c>
      <c r="I1012" s="23">
        <f>YEAR(CtasPagar[[#This Row],[Data Vencimento]])</f>
        <v>1900</v>
      </c>
      <c r="J1012" s="154"/>
      <c r="K1012" s="23">
        <f>MONTH(CtasPagar[[#This Row],[Data Pagamento]])</f>
        <v>1</v>
      </c>
      <c r="L1012" s="23">
        <f>YEAR(CtasPagar[[#This Row],[Data Pagamento]])</f>
        <v>1900</v>
      </c>
      <c r="M1012" s="154"/>
      <c r="N10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>
      <c r="A1013" s="154"/>
      <c r="B1013" s="157"/>
      <c r="C1013" s="162"/>
      <c r="D1013" s="157"/>
      <c r="E1013" s="157"/>
      <c r="F1013" s="157"/>
      <c r="G1013" s="158"/>
      <c r="H1013" s="23">
        <f>MONTH(CtasPagar[[#This Row],[Data Vencimento]])</f>
        <v>1</v>
      </c>
      <c r="I1013" s="23">
        <f>YEAR(CtasPagar[[#This Row],[Data Vencimento]])</f>
        <v>1900</v>
      </c>
      <c r="J1013" s="154"/>
      <c r="K1013" s="23">
        <f>MONTH(CtasPagar[[#This Row],[Data Pagamento]])</f>
        <v>1</v>
      </c>
      <c r="L1013" s="23">
        <f>YEAR(CtasPagar[[#This Row],[Data Pagamento]])</f>
        <v>1900</v>
      </c>
      <c r="M1013" s="154"/>
      <c r="N10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>
      <c r="A1014" s="154"/>
      <c r="B1014" s="157"/>
      <c r="C1014" s="162"/>
      <c r="D1014" s="157"/>
      <c r="E1014" s="157"/>
      <c r="F1014" s="157"/>
      <c r="G1014" s="158"/>
      <c r="H1014" s="23">
        <f>MONTH(CtasPagar[[#This Row],[Data Vencimento]])</f>
        <v>1</v>
      </c>
      <c r="I1014" s="23">
        <f>YEAR(CtasPagar[[#This Row],[Data Vencimento]])</f>
        <v>1900</v>
      </c>
      <c r="J1014" s="154"/>
      <c r="K1014" s="23">
        <f>MONTH(CtasPagar[[#This Row],[Data Pagamento]])</f>
        <v>1</v>
      </c>
      <c r="L1014" s="23">
        <f>YEAR(CtasPagar[[#This Row],[Data Pagamento]])</f>
        <v>1900</v>
      </c>
      <c r="M1014" s="154"/>
      <c r="N10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>
      <c r="A1015" s="154"/>
      <c r="B1015" s="157"/>
      <c r="C1015" s="162"/>
      <c r="D1015" s="157"/>
      <c r="E1015" s="157"/>
      <c r="F1015" s="157"/>
      <c r="G1015" s="158"/>
      <c r="H1015" s="23">
        <f>MONTH(CtasPagar[[#This Row],[Data Vencimento]])</f>
        <v>1</v>
      </c>
      <c r="I1015" s="23">
        <f>YEAR(CtasPagar[[#This Row],[Data Vencimento]])</f>
        <v>1900</v>
      </c>
      <c r="J1015" s="154"/>
      <c r="K1015" s="23">
        <f>MONTH(CtasPagar[[#This Row],[Data Pagamento]])</f>
        <v>1</v>
      </c>
      <c r="L1015" s="23">
        <f>YEAR(CtasPagar[[#This Row],[Data Pagamento]])</f>
        <v>1900</v>
      </c>
      <c r="M1015" s="154"/>
      <c r="N10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>
      <c r="A1016" s="154"/>
      <c r="B1016" s="157"/>
      <c r="C1016" s="162"/>
      <c r="D1016" s="157"/>
      <c r="E1016" s="157"/>
      <c r="F1016" s="157"/>
      <c r="G1016" s="158"/>
      <c r="H1016" s="23">
        <f>MONTH(CtasPagar[[#This Row],[Data Vencimento]])</f>
        <v>1</v>
      </c>
      <c r="I1016" s="23">
        <f>YEAR(CtasPagar[[#This Row],[Data Vencimento]])</f>
        <v>1900</v>
      </c>
      <c r="J1016" s="154"/>
      <c r="K1016" s="23">
        <f>MONTH(CtasPagar[[#This Row],[Data Pagamento]])</f>
        <v>1</v>
      </c>
      <c r="L1016" s="23">
        <f>YEAR(CtasPagar[[#This Row],[Data Pagamento]])</f>
        <v>1900</v>
      </c>
      <c r="M1016" s="154"/>
      <c r="N10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>
      <c r="A1017" s="154"/>
      <c r="B1017" s="157"/>
      <c r="C1017" s="162"/>
      <c r="D1017" s="157"/>
      <c r="E1017" s="157"/>
      <c r="F1017" s="157"/>
      <c r="G1017" s="158"/>
      <c r="H1017" s="23">
        <f>MONTH(CtasPagar[[#This Row],[Data Vencimento]])</f>
        <v>1</v>
      </c>
      <c r="I1017" s="23">
        <f>YEAR(CtasPagar[[#This Row],[Data Vencimento]])</f>
        <v>1900</v>
      </c>
      <c r="J1017" s="154"/>
      <c r="K1017" s="23">
        <f>MONTH(CtasPagar[[#This Row],[Data Pagamento]])</f>
        <v>1</v>
      </c>
      <c r="L1017" s="23">
        <f>YEAR(CtasPagar[[#This Row],[Data Pagamento]])</f>
        <v>1900</v>
      </c>
      <c r="M1017" s="154"/>
      <c r="N10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>
      <c r="A1018" s="154"/>
      <c r="B1018" s="157"/>
      <c r="C1018" s="162"/>
      <c r="D1018" s="157"/>
      <c r="E1018" s="157"/>
      <c r="F1018" s="157"/>
      <c r="G1018" s="158"/>
      <c r="H1018" s="23">
        <f>MONTH(CtasPagar[[#This Row],[Data Vencimento]])</f>
        <v>1</v>
      </c>
      <c r="I1018" s="23">
        <f>YEAR(CtasPagar[[#This Row],[Data Vencimento]])</f>
        <v>1900</v>
      </c>
      <c r="J1018" s="154"/>
      <c r="K1018" s="23">
        <f>MONTH(CtasPagar[[#This Row],[Data Pagamento]])</f>
        <v>1</v>
      </c>
      <c r="L1018" s="23">
        <f>YEAR(CtasPagar[[#This Row],[Data Pagamento]])</f>
        <v>1900</v>
      </c>
      <c r="M1018" s="154"/>
      <c r="N10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>
      <c r="A1019" s="154"/>
      <c r="B1019" s="157"/>
      <c r="C1019" s="162"/>
      <c r="D1019" s="157"/>
      <c r="E1019" s="157"/>
      <c r="F1019" s="157"/>
      <c r="G1019" s="158"/>
      <c r="H1019" s="23">
        <f>MONTH(CtasPagar[[#This Row],[Data Vencimento]])</f>
        <v>1</v>
      </c>
      <c r="I1019" s="23">
        <f>YEAR(CtasPagar[[#This Row],[Data Vencimento]])</f>
        <v>1900</v>
      </c>
      <c r="J1019" s="154"/>
      <c r="K1019" s="23">
        <f>MONTH(CtasPagar[[#This Row],[Data Pagamento]])</f>
        <v>1</v>
      </c>
      <c r="L1019" s="23">
        <f>YEAR(CtasPagar[[#This Row],[Data Pagamento]])</f>
        <v>1900</v>
      </c>
      <c r="M1019" s="154"/>
      <c r="N10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>
      <c r="A1020" s="154"/>
      <c r="B1020" s="157"/>
      <c r="C1020" s="162"/>
      <c r="D1020" s="157"/>
      <c r="E1020" s="157"/>
      <c r="F1020" s="157"/>
      <c r="G1020" s="158"/>
      <c r="H1020" s="23">
        <f>MONTH(CtasPagar[[#This Row],[Data Vencimento]])</f>
        <v>1</v>
      </c>
      <c r="I1020" s="23">
        <f>YEAR(CtasPagar[[#This Row],[Data Vencimento]])</f>
        <v>1900</v>
      </c>
      <c r="J1020" s="154"/>
      <c r="K1020" s="23">
        <f>MONTH(CtasPagar[[#This Row],[Data Pagamento]])</f>
        <v>1</v>
      </c>
      <c r="L1020" s="23">
        <f>YEAR(CtasPagar[[#This Row],[Data Pagamento]])</f>
        <v>1900</v>
      </c>
      <c r="M1020" s="154"/>
      <c r="N10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>
      <c r="A1021" s="154"/>
      <c r="B1021" s="157"/>
      <c r="C1021" s="162"/>
      <c r="D1021" s="157"/>
      <c r="E1021" s="157"/>
      <c r="F1021" s="157"/>
      <c r="G1021" s="158"/>
      <c r="H1021" s="23">
        <f>MONTH(CtasPagar[[#This Row],[Data Vencimento]])</f>
        <v>1</v>
      </c>
      <c r="I1021" s="23">
        <f>YEAR(CtasPagar[[#This Row],[Data Vencimento]])</f>
        <v>1900</v>
      </c>
      <c r="J1021" s="154"/>
      <c r="K1021" s="23">
        <f>MONTH(CtasPagar[[#This Row],[Data Pagamento]])</f>
        <v>1</v>
      </c>
      <c r="L1021" s="23">
        <f>YEAR(CtasPagar[[#This Row],[Data Pagamento]])</f>
        <v>1900</v>
      </c>
      <c r="M1021" s="154"/>
      <c r="N10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>
      <c r="A1022" s="154"/>
      <c r="B1022" s="157"/>
      <c r="C1022" s="162"/>
      <c r="D1022" s="157"/>
      <c r="E1022" s="157"/>
      <c r="F1022" s="157"/>
      <c r="G1022" s="158"/>
      <c r="H1022" s="23">
        <f>MONTH(CtasPagar[[#This Row],[Data Vencimento]])</f>
        <v>1</v>
      </c>
      <c r="I1022" s="23">
        <f>YEAR(CtasPagar[[#This Row],[Data Vencimento]])</f>
        <v>1900</v>
      </c>
      <c r="J1022" s="154"/>
      <c r="K1022" s="23">
        <f>MONTH(CtasPagar[[#This Row],[Data Pagamento]])</f>
        <v>1</v>
      </c>
      <c r="L1022" s="23">
        <f>YEAR(CtasPagar[[#This Row],[Data Pagamento]])</f>
        <v>1900</v>
      </c>
      <c r="M1022" s="154"/>
      <c r="N10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>
      <c r="A1023" s="154"/>
      <c r="B1023" s="157"/>
      <c r="C1023" s="162"/>
      <c r="D1023" s="157"/>
      <c r="E1023" s="157"/>
      <c r="F1023" s="157"/>
      <c r="G1023" s="158"/>
      <c r="H1023" s="23">
        <f>MONTH(CtasPagar[[#This Row],[Data Vencimento]])</f>
        <v>1</v>
      </c>
      <c r="I1023" s="23">
        <f>YEAR(CtasPagar[[#This Row],[Data Vencimento]])</f>
        <v>1900</v>
      </c>
      <c r="J1023" s="154"/>
      <c r="K1023" s="23">
        <f>MONTH(CtasPagar[[#This Row],[Data Pagamento]])</f>
        <v>1</v>
      </c>
      <c r="L1023" s="23">
        <f>YEAR(CtasPagar[[#This Row],[Data Pagamento]])</f>
        <v>1900</v>
      </c>
      <c r="M1023" s="154"/>
      <c r="N10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>
      <c r="A1024" s="154"/>
      <c r="B1024" s="157"/>
      <c r="C1024" s="162"/>
      <c r="D1024" s="157"/>
      <c r="E1024" s="157"/>
      <c r="F1024" s="157"/>
      <c r="G1024" s="158"/>
      <c r="H1024" s="23">
        <f>MONTH(CtasPagar[[#This Row],[Data Vencimento]])</f>
        <v>1</v>
      </c>
      <c r="I1024" s="23">
        <f>YEAR(CtasPagar[[#This Row],[Data Vencimento]])</f>
        <v>1900</v>
      </c>
      <c r="J1024" s="154"/>
      <c r="K1024" s="23">
        <f>MONTH(CtasPagar[[#This Row],[Data Pagamento]])</f>
        <v>1</v>
      </c>
      <c r="L1024" s="23">
        <f>YEAR(CtasPagar[[#This Row],[Data Pagamento]])</f>
        <v>1900</v>
      </c>
      <c r="M1024" s="154"/>
      <c r="N10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>
      <c r="A1025" s="154"/>
      <c r="B1025" s="157"/>
      <c r="C1025" s="162"/>
      <c r="D1025" s="157"/>
      <c r="E1025" s="157"/>
      <c r="F1025" s="157"/>
      <c r="G1025" s="158"/>
      <c r="H1025" s="23">
        <f>MONTH(CtasPagar[[#This Row],[Data Vencimento]])</f>
        <v>1</v>
      </c>
      <c r="I1025" s="23">
        <f>YEAR(CtasPagar[[#This Row],[Data Vencimento]])</f>
        <v>1900</v>
      </c>
      <c r="J1025" s="154"/>
      <c r="K1025" s="23">
        <f>MONTH(CtasPagar[[#This Row],[Data Pagamento]])</f>
        <v>1</v>
      </c>
      <c r="L1025" s="23">
        <f>YEAR(CtasPagar[[#This Row],[Data Pagamento]])</f>
        <v>1900</v>
      </c>
      <c r="M1025" s="154"/>
      <c r="N10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>
      <c r="A1026" s="154"/>
      <c r="B1026" s="157"/>
      <c r="C1026" s="162"/>
      <c r="D1026" s="157"/>
      <c r="E1026" s="157"/>
      <c r="F1026" s="157"/>
      <c r="G1026" s="158"/>
      <c r="H1026" s="23">
        <f>MONTH(CtasPagar[[#This Row],[Data Vencimento]])</f>
        <v>1</v>
      </c>
      <c r="I1026" s="23">
        <f>YEAR(CtasPagar[[#This Row],[Data Vencimento]])</f>
        <v>1900</v>
      </c>
      <c r="J1026" s="154"/>
      <c r="K1026" s="23">
        <f>MONTH(CtasPagar[[#This Row],[Data Pagamento]])</f>
        <v>1</v>
      </c>
      <c r="L1026" s="23">
        <f>YEAR(CtasPagar[[#This Row],[Data Pagamento]])</f>
        <v>1900</v>
      </c>
      <c r="M1026" s="154"/>
      <c r="N10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>
      <c r="A1027" s="154"/>
      <c r="B1027" s="157"/>
      <c r="C1027" s="162"/>
      <c r="D1027" s="157"/>
      <c r="E1027" s="157"/>
      <c r="F1027" s="157"/>
      <c r="G1027" s="158"/>
      <c r="H1027" s="23">
        <f>MONTH(CtasPagar[[#This Row],[Data Vencimento]])</f>
        <v>1</v>
      </c>
      <c r="I1027" s="23">
        <f>YEAR(CtasPagar[[#This Row],[Data Vencimento]])</f>
        <v>1900</v>
      </c>
      <c r="J1027" s="154"/>
      <c r="K1027" s="23">
        <f>MONTH(CtasPagar[[#This Row],[Data Pagamento]])</f>
        <v>1</v>
      </c>
      <c r="L1027" s="23">
        <f>YEAR(CtasPagar[[#This Row],[Data Pagamento]])</f>
        <v>1900</v>
      </c>
      <c r="M1027" s="154"/>
      <c r="N10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>
      <c r="A1028" s="154"/>
      <c r="B1028" s="157"/>
      <c r="C1028" s="162"/>
      <c r="D1028" s="157"/>
      <c r="E1028" s="157"/>
      <c r="F1028" s="157"/>
      <c r="G1028" s="158"/>
      <c r="H1028" s="23">
        <f>MONTH(CtasPagar[[#This Row],[Data Vencimento]])</f>
        <v>1</v>
      </c>
      <c r="I1028" s="23">
        <f>YEAR(CtasPagar[[#This Row],[Data Vencimento]])</f>
        <v>1900</v>
      </c>
      <c r="J1028" s="154"/>
      <c r="K1028" s="23">
        <f>MONTH(CtasPagar[[#This Row],[Data Pagamento]])</f>
        <v>1</v>
      </c>
      <c r="L1028" s="23">
        <f>YEAR(CtasPagar[[#This Row],[Data Pagamento]])</f>
        <v>1900</v>
      </c>
      <c r="M1028" s="154"/>
      <c r="N10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>
      <c r="A1029" s="154"/>
      <c r="B1029" s="157"/>
      <c r="C1029" s="162"/>
      <c r="D1029" s="157"/>
      <c r="E1029" s="157"/>
      <c r="F1029" s="157"/>
      <c r="G1029" s="158"/>
      <c r="H1029" s="23">
        <f>MONTH(CtasPagar[[#This Row],[Data Vencimento]])</f>
        <v>1</v>
      </c>
      <c r="I1029" s="23">
        <f>YEAR(CtasPagar[[#This Row],[Data Vencimento]])</f>
        <v>1900</v>
      </c>
      <c r="J1029" s="154"/>
      <c r="K1029" s="23">
        <f>MONTH(CtasPagar[[#This Row],[Data Pagamento]])</f>
        <v>1</v>
      </c>
      <c r="L1029" s="23">
        <f>YEAR(CtasPagar[[#This Row],[Data Pagamento]])</f>
        <v>1900</v>
      </c>
      <c r="M1029" s="154"/>
      <c r="N10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>
      <c r="A1030" s="154"/>
      <c r="B1030" s="157"/>
      <c r="C1030" s="162"/>
      <c r="D1030" s="157"/>
      <c r="E1030" s="157"/>
      <c r="F1030" s="157"/>
      <c r="G1030" s="158"/>
      <c r="H1030" s="23">
        <f>MONTH(CtasPagar[[#This Row],[Data Vencimento]])</f>
        <v>1</v>
      </c>
      <c r="I1030" s="23">
        <f>YEAR(CtasPagar[[#This Row],[Data Vencimento]])</f>
        <v>1900</v>
      </c>
      <c r="J1030" s="154"/>
      <c r="K1030" s="23">
        <f>MONTH(CtasPagar[[#This Row],[Data Pagamento]])</f>
        <v>1</v>
      </c>
      <c r="L1030" s="23">
        <f>YEAR(CtasPagar[[#This Row],[Data Pagamento]])</f>
        <v>1900</v>
      </c>
      <c r="M1030" s="154"/>
      <c r="N10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>
      <c r="A1031" s="154"/>
      <c r="B1031" s="157"/>
      <c r="C1031" s="162"/>
      <c r="D1031" s="157"/>
      <c r="E1031" s="157"/>
      <c r="F1031" s="157"/>
      <c r="G1031" s="158"/>
      <c r="H1031" s="23">
        <f>MONTH(CtasPagar[[#This Row],[Data Vencimento]])</f>
        <v>1</v>
      </c>
      <c r="I1031" s="23">
        <f>YEAR(CtasPagar[[#This Row],[Data Vencimento]])</f>
        <v>1900</v>
      </c>
      <c r="J1031" s="154"/>
      <c r="K1031" s="23">
        <f>MONTH(CtasPagar[[#This Row],[Data Pagamento]])</f>
        <v>1</v>
      </c>
      <c r="L1031" s="23">
        <f>YEAR(CtasPagar[[#This Row],[Data Pagamento]])</f>
        <v>1900</v>
      </c>
      <c r="M1031" s="154"/>
      <c r="N10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>
      <c r="A1032" s="154"/>
      <c r="B1032" s="157"/>
      <c r="C1032" s="162"/>
      <c r="D1032" s="157"/>
      <c r="E1032" s="157"/>
      <c r="F1032" s="157"/>
      <c r="G1032" s="158"/>
      <c r="H1032" s="23">
        <f>MONTH(CtasPagar[[#This Row],[Data Vencimento]])</f>
        <v>1</v>
      </c>
      <c r="I1032" s="23">
        <f>YEAR(CtasPagar[[#This Row],[Data Vencimento]])</f>
        <v>1900</v>
      </c>
      <c r="J1032" s="154"/>
      <c r="K1032" s="23">
        <f>MONTH(CtasPagar[[#This Row],[Data Pagamento]])</f>
        <v>1</v>
      </c>
      <c r="L1032" s="23">
        <f>YEAR(CtasPagar[[#This Row],[Data Pagamento]])</f>
        <v>1900</v>
      </c>
      <c r="M1032" s="154"/>
      <c r="N10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>
      <c r="A1033" s="154"/>
      <c r="B1033" s="157"/>
      <c r="C1033" s="162"/>
      <c r="D1033" s="157"/>
      <c r="E1033" s="157"/>
      <c r="F1033" s="157"/>
      <c r="G1033" s="158"/>
      <c r="H1033" s="23">
        <f>MONTH(CtasPagar[[#This Row],[Data Vencimento]])</f>
        <v>1</v>
      </c>
      <c r="I1033" s="23">
        <f>YEAR(CtasPagar[[#This Row],[Data Vencimento]])</f>
        <v>1900</v>
      </c>
      <c r="J1033" s="154"/>
      <c r="K1033" s="23">
        <f>MONTH(CtasPagar[[#This Row],[Data Pagamento]])</f>
        <v>1</v>
      </c>
      <c r="L1033" s="23">
        <f>YEAR(CtasPagar[[#This Row],[Data Pagamento]])</f>
        <v>1900</v>
      </c>
      <c r="M1033" s="154"/>
      <c r="N10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>
      <c r="A1034" s="154"/>
      <c r="B1034" s="157"/>
      <c r="C1034" s="162"/>
      <c r="D1034" s="157"/>
      <c r="E1034" s="157"/>
      <c r="F1034" s="157"/>
      <c r="G1034" s="158"/>
      <c r="H1034" s="23">
        <f>MONTH(CtasPagar[[#This Row],[Data Vencimento]])</f>
        <v>1</v>
      </c>
      <c r="I1034" s="23">
        <f>YEAR(CtasPagar[[#This Row],[Data Vencimento]])</f>
        <v>1900</v>
      </c>
      <c r="J1034" s="154"/>
      <c r="K1034" s="23">
        <f>MONTH(CtasPagar[[#This Row],[Data Pagamento]])</f>
        <v>1</v>
      </c>
      <c r="L1034" s="23">
        <f>YEAR(CtasPagar[[#This Row],[Data Pagamento]])</f>
        <v>1900</v>
      </c>
      <c r="M1034" s="154"/>
      <c r="N10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>
      <c r="A1035" s="154"/>
      <c r="B1035" s="157"/>
      <c r="C1035" s="162"/>
      <c r="D1035" s="157"/>
      <c r="E1035" s="157"/>
      <c r="F1035" s="157"/>
      <c r="G1035" s="158"/>
      <c r="H1035" s="23">
        <f>MONTH(CtasPagar[[#This Row],[Data Vencimento]])</f>
        <v>1</v>
      </c>
      <c r="I1035" s="23">
        <f>YEAR(CtasPagar[[#This Row],[Data Vencimento]])</f>
        <v>1900</v>
      </c>
      <c r="J1035" s="154"/>
      <c r="K1035" s="23">
        <f>MONTH(CtasPagar[[#This Row],[Data Pagamento]])</f>
        <v>1</v>
      </c>
      <c r="L1035" s="23">
        <f>YEAR(CtasPagar[[#This Row],[Data Pagamento]])</f>
        <v>1900</v>
      </c>
      <c r="M1035" s="154"/>
      <c r="N10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>
      <c r="A1036" s="154"/>
      <c r="B1036" s="157"/>
      <c r="C1036" s="162"/>
      <c r="D1036" s="157"/>
      <c r="E1036" s="157"/>
      <c r="F1036" s="157"/>
      <c r="G1036" s="158"/>
      <c r="H1036" s="23">
        <f>MONTH(CtasPagar[[#This Row],[Data Vencimento]])</f>
        <v>1</v>
      </c>
      <c r="I1036" s="23">
        <f>YEAR(CtasPagar[[#This Row],[Data Vencimento]])</f>
        <v>1900</v>
      </c>
      <c r="J1036" s="154"/>
      <c r="K1036" s="23">
        <f>MONTH(CtasPagar[[#This Row],[Data Pagamento]])</f>
        <v>1</v>
      </c>
      <c r="L1036" s="23">
        <f>YEAR(CtasPagar[[#This Row],[Data Pagamento]])</f>
        <v>1900</v>
      </c>
      <c r="M1036" s="154"/>
      <c r="N10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>
      <c r="A1037" s="154"/>
      <c r="B1037" s="157"/>
      <c r="C1037" s="162"/>
      <c r="D1037" s="157"/>
      <c r="E1037" s="157"/>
      <c r="F1037" s="157"/>
      <c r="G1037" s="158"/>
      <c r="H1037" s="23">
        <f>MONTH(CtasPagar[[#This Row],[Data Vencimento]])</f>
        <v>1</v>
      </c>
      <c r="I1037" s="23">
        <f>YEAR(CtasPagar[[#This Row],[Data Vencimento]])</f>
        <v>1900</v>
      </c>
      <c r="J1037" s="154"/>
      <c r="K1037" s="23">
        <f>MONTH(CtasPagar[[#This Row],[Data Pagamento]])</f>
        <v>1</v>
      </c>
      <c r="L1037" s="23">
        <f>YEAR(CtasPagar[[#This Row],[Data Pagamento]])</f>
        <v>1900</v>
      </c>
      <c r="M1037" s="154"/>
      <c r="N10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>
      <c r="A1038" s="154"/>
      <c r="B1038" s="157"/>
      <c r="C1038" s="162"/>
      <c r="D1038" s="157"/>
      <c r="E1038" s="157"/>
      <c r="F1038" s="157"/>
      <c r="G1038" s="158"/>
      <c r="H1038" s="23">
        <f>MONTH(CtasPagar[[#This Row],[Data Vencimento]])</f>
        <v>1</v>
      </c>
      <c r="I1038" s="23">
        <f>YEAR(CtasPagar[[#This Row],[Data Vencimento]])</f>
        <v>1900</v>
      </c>
      <c r="J1038" s="154"/>
      <c r="K1038" s="23">
        <f>MONTH(CtasPagar[[#This Row],[Data Pagamento]])</f>
        <v>1</v>
      </c>
      <c r="L1038" s="23">
        <f>YEAR(CtasPagar[[#This Row],[Data Pagamento]])</f>
        <v>1900</v>
      </c>
      <c r="M1038" s="154"/>
      <c r="N10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>
      <c r="A1039" s="154"/>
      <c r="B1039" s="157"/>
      <c r="C1039" s="162"/>
      <c r="D1039" s="157"/>
      <c r="E1039" s="157"/>
      <c r="F1039" s="157"/>
      <c r="G1039" s="158"/>
      <c r="H1039" s="23">
        <f>MONTH(CtasPagar[[#This Row],[Data Vencimento]])</f>
        <v>1</v>
      </c>
      <c r="I1039" s="23">
        <f>YEAR(CtasPagar[[#This Row],[Data Vencimento]])</f>
        <v>1900</v>
      </c>
      <c r="J1039" s="154"/>
      <c r="K1039" s="23">
        <f>MONTH(CtasPagar[[#This Row],[Data Pagamento]])</f>
        <v>1</v>
      </c>
      <c r="L1039" s="23">
        <f>YEAR(CtasPagar[[#This Row],[Data Pagamento]])</f>
        <v>1900</v>
      </c>
      <c r="M1039" s="154"/>
      <c r="N10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>
      <c r="A1040" s="154"/>
      <c r="B1040" s="157"/>
      <c r="C1040" s="162"/>
      <c r="D1040" s="157"/>
      <c r="E1040" s="157"/>
      <c r="F1040" s="157"/>
      <c r="G1040" s="158"/>
      <c r="H1040" s="23">
        <f>MONTH(CtasPagar[[#This Row],[Data Vencimento]])</f>
        <v>1</v>
      </c>
      <c r="I1040" s="23">
        <f>YEAR(CtasPagar[[#This Row],[Data Vencimento]])</f>
        <v>1900</v>
      </c>
      <c r="J1040" s="154"/>
      <c r="K1040" s="23">
        <f>MONTH(CtasPagar[[#This Row],[Data Pagamento]])</f>
        <v>1</v>
      </c>
      <c r="L1040" s="23">
        <f>YEAR(CtasPagar[[#This Row],[Data Pagamento]])</f>
        <v>1900</v>
      </c>
      <c r="M1040" s="154"/>
      <c r="N10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>
      <c r="A1041" s="154"/>
      <c r="B1041" s="157"/>
      <c r="C1041" s="162"/>
      <c r="D1041" s="157"/>
      <c r="E1041" s="157"/>
      <c r="F1041" s="157"/>
      <c r="G1041" s="158"/>
      <c r="H1041" s="23">
        <f>MONTH(CtasPagar[[#This Row],[Data Vencimento]])</f>
        <v>1</v>
      </c>
      <c r="I1041" s="23">
        <f>YEAR(CtasPagar[[#This Row],[Data Vencimento]])</f>
        <v>1900</v>
      </c>
      <c r="J1041" s="154"/>
      <c r="K1041" s="23">
        <f>MONTH(CtasPagar[[#This Row],[Data Pagamento]])</f>
        <v>1</v>
      </c>
      <c r="L1041" s="23">
        <f>YEAR(CtasPagar[[#This Row],[Data Pagamento]])</f>
        <v>1900</v>
      </c>
      <c r="M1041" s="154"/>
      <c r="N10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>
      <c r="A1042" s="154"/>
      <c r="B1042" s="157"/>
      <c r="C1042" s="162"/>
      <c r="D1042" s="157"/>
      <c r="E1042" s="157"/>
      <c r="F1042" s="157"/>
      <c r="G1042" s="158"/>
      <c r="H1042" s="23">
        <f>MONTH(CtasPagar[[#This Row],[Data Vencimento]])</f>
        <v>1</v>
      </c>
      <c r="I1042" s="23">
        <f>YEAR(CtasPagar[[#This Row],[Data Vencimento]])</f>
        <v>1900</v>
      </c>
      <c r="J1042" s="154"/>
      <c r="K1042" s="23">
        <f>MONTH(CtasPagar[[#This Row],[Data Pagamento]])</f>
        <v>1</v>
      </c>
      <c r="L1042" s="23">
        <f>YEAR(CtasPagar[[#This Row],[Data Pagamento]])</f>
        <v>1900</v>
      </c>
      <c r="M1042" s="154"/>
      <c r="N10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>
      <c r="A1043" s="154"/>
      <c r="B1043" s="157"/>
      <c r="C1043" s="162"/>
      <c r="D1043" s="157"/>
      <c r="E1043" s="157"/>
      <c r="F1043" s="157"/>
      <c r="G1043" s="158"/>
      <c r="H1043" s="23">
        <f>MONTH(CtasPagar[[#This Row],[Data Vencimento]])</f>
        <v>1</v>
      </c>
      <c r="I1043" s="23">
        <f>YEAR(CtasPagar[[#This Row],[Data Vencimento]])</f>
        <v>1900</v>
      </c>
      <c r="J1043" s="154"/>
      <c r="K1043" s="23">
        <f>MONTH(CtasPagar[[#This Row],[Data Pagamento]])</f>
        <v>1</v>
      </c>
      <c r="L1043" s="23">
        <f>YEAR(CtasPagar[[#This Row],[Data Pagamento]])</f>
        <v>1900</v>
      </c>
      <c r="M1043" s="154"/>
      <c r="N10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>
      <c r="A1044" s="154"/>
      <c r="B1044" s="157"/>
      <c r="C1044" s="162"/>
      <c r="D1044" s="157"/>
      <c r="E1044" s="157"/>
      <c r="F1044" s="157"/>
      <c r="G1044" s="158"/>
      <c r="H1044" s="23">
        <f>MONTH(CtasPagar[[#This Row],[Data Vencimento]])</f>
        <v>1</v>
      </c>
      <c r="I1044" s="23">
        <f>YEAR(CtasPagar[[#This Row],[Data Vencimento]])</f>
        <v>1900</v>
      </c>
      <c r="J1044" s="154"/>
      <c r="K1044" s="23">
        <f>MONTH(CtasPagar[[#This Row],[Data Pagamento]])</f>
        <v>1</v>
      </c>
      <c r="L1044" s="23">
        <f>YEAR(CtasPagar[[#This Row],[Data Pagamento]])</f>
        <v>1900</v>
      </c>
      <c r="M1044" s="154"/>
      <c r="N10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>
      <c r="A1045" s="154"/>
      <c r="B1045" s="157"/>
      <c r="C1045" s="162"/>
      <c r="D1045" s="157"/>
      <c r="E1045" s="157"/>
      <c r="F1045" s="157"/>
      <c r="G1045" s="158"/>
      <c r="H1045" s="23">
        <f>MONTH(CtasPagar[[#This Row],[Data Vencimento]])</f>
        <v>1</v>
      </c>
      <c r="I1045" s="23">
        <f>YEAR(CtasPagar[[#This Row],[Data Vencimento]])</f>
        <v>1900</v>
      </c>
      <c r="J1045" s="154"/>
      <c r="K1045" s="23">
        <f>MONTH(CtasPagar[[#This Row],[Data Pagamento]])</f>
        <v>1</v>
      </c>
      <c r="L1045" s="23">
        <f>YEAR(CtasPagar[[#This Row],[Data Pagamento]])</f>
        <v>1900</v>
      </c>
      <c r="M1045" s="154"/>
      <c r="N10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>
      <c r="A1046" s="154"/>
      <c r="B1046" s="157"/>
      <c r="C1046" s="162"/>
      <c r="D1046" s="157"/>
      <c r="E1046" s="157"/>
      <c r="F1046" s="157"/>
      <c r="G1046" s="158"/>
      <c r="H1046" s="23">
        <f>MONTH(CtasPagar[[#This Row],[Data Vencimento]])</f>
        <v>1</v>
      </c>
      <c r="I1046" s="23">
        <f>YEAR(CtasPagar[[#This Row],[Data Vencimento]])</f>
        <v>1900</v>
      </c>
      <c r="J1046" s="154"/>
      <c r="K1046" s="23">
        <f>MONTH(CtasPagar[[#This Row],[Data Pagamento]])</f>
        <v>1</v>
      </c>
      <c r="L1046" s="23">
        <f>YEAR(CtasPagar[[#This Row],[Data Pagamento]])</f>
        <v>1900</v>
      </c>
      <c r="M1046" s="154"/>
      <c r="N10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>
      <c r="A1047" s="154"/>
      <c r="B1047" s="157"/>
      <c r="C1047" s="162"/>
      <c r="D1047" s="157"/>
      <c r="E1047" s="157"/>
      <c r="F1047" s="157"/>
      <c r="G1047" s="158"/>
      <c r="H1047" s="23">
        <f>MONTH(CtasPagar[[#This Row],[Data Vencimento]])</f>
        <v>1</v>
      </c>
      <c r="I1047" s="23">
        <f>YEAR(CtasPagar[[#This Row],[Data Vencimento]])</f>
        <v>1900</v>
      </c>
      <c r="J1047" s="154"/>
      <c r="K1047" s="23">
        <f>MONTH(CtasPagar[[#This Row],[Data Pagamento]])</f>
        <v>1</v>
      </c>
      <c r="L1047" s="23">
        <f>YEAR(CtasPagar[[#This Row],[Data Pagamento]])</f>
        <v>1900</v>
      </c>
      <c r="M1047" s="154"/>
      <c r="N10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>
      <c r="A1048" s="154"/>
      <c r="B1048" s="157"/>
      <c r="C1048" s="162"/>
      <c r="D1048" s="157"/>
      <c r="E1048" s="157"/>
      <c r="F1048" s="157"/>
      <c r="G1048" s="158"/>
      <c r="H1048" s="23">
        <f>MONTH(CtasPagar[[#This Row],[Data Vencimento]])</f>
        <v>1</v>
      </c>
      <c r="I1048" s="23">
        <f>YEAR(CtasPagar[[#This Row],[Data Vencimento]])</f>
        <v>1900</v>
      </c>
      <c r="J1048" s="154"/>
      <c r="K1048" s="23">
        <f>MONTH(CtasPagar[[#This Row],[Data Pagamento]])</f>
        <v>1</v>
      </c>
      <c r="L1048" s="23">
        <f>YEAR(CtasPagar[[#This Row],[Data Pagamento]])</f>
        <v>1900</v>
      </c>
      <c r="M1048" s="154"/>
      <c r="N10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>
      <c r="A1049" s="154"/>
      <c r="B1049" s="157"/>
      <c r="C1049" s="162"/>
      <c r="D1049" s="157"/>
      <c r="E1049" s="157"/>
      <c r="F1049" s="157"/>
      <c r="G1049" s="158"/>
      <c r="H1049" s="23">
        <f>MONTH(CtasPagar[[#This Row],[Data Vencimento]])</f>
        <v>1</v>
      </c>
      <c r="I1049" s="23">
        <f>YEAR(CtasPagar[[#This Row],[Data Vencimento]])</f>
        <v>1900</v>
      </c>
      <c r="J1049" s="154"/>
      <c r="K1049" s="23">
        <f>MONTH(CtasPagar[[#This Row],[Data Pagamento]])</f>
        <v>1</v>
      </c>
      <c r="L1049" s="23">
        <f>YEAR(CtasPagar[[#This Row],[Data Pagamento]])</f>
        <v>1900</v>
      </c>
      <c r="M1049" s="154"/>
      <c r="N10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>
      <c r="A1050" s="154"/>
      <c r="B1050" s="157"/>
      <c r="C1050" s="162"/>
      <c r="D1050" s="157"/>
      <c r="E1050" s="157"/>
      <c r="F1050" s="157"/>
      <c r="G1050" s="158"/>
      <c r="H1050" s="23">
        <f>MONTH(CtasPagar[[#This Row],[Data Vencimento]])</f>
        <v>1</v>
      </c>
      <c r="I1050" s="23">
        <f>YEAR(CtasPagar[[#This Row],[Data Vencimento]])</f>
        <v>1900</v>
      </c>
      <c r="J1050" s="154"/>
      <c r="K1050" s="23">
        <f>MONTH(CtasPagar[[#This Row],[Data Pagamento]])</f>
        <v>1</v>
      </c>
      <c r="L1050" s="23">
        <f>YEAR(CtasPagar[[#This Row],[Data Pagamento]])</f>
        <v>1900</v>
      </c>
      <c r="M1050" s="154"/>
      <c r="N10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>
      <c r="A1051" s="154"/>
      <c r="B1051" s="157"/>
      <c r="C1051" s="162"/>
      <c r="D1051" s="157"/>
      <c r="E1051" s="157"/>
      <c r="F1051" s="157"/>
      <c r="G1051" s="158"/>
      <c r="H1051" s="23">
        <f>MONTH(CtasPagar[[#This Row],[Data Vencimento]])</f>
        <v>1</v>
      </c>
      <c r="I1051" s="23">
        <f>YEAR(CtasPagar[[#This Row],[Data Vencimento]])</f>
        <v>1900</v>
      </c>
      <c r="J1051" s="154"/>
      <c r="K1051" s="23">
        <f>MONTH(CtasPagar[[#This Row],[Data Pagamento]])</f>
        <v>1</v>
      </c>
      <c r="L1051" s="23">
        <f>YEAR(CtasPagar[[#This Row],[Data Pagamento]])</f>
        <v>1900</v>
      </c>
      <c r="M1051" s="154"/>
      <c r="N10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>
      <c r="A1052" s="154"/>
      <c r="B1052" s="157"/>
      <c r="C1052" s="162"/>
      <c r="D1052" s="157"/>
      <c r="E1052" s="157"/>
      <c r="F1052" s="157"/>
      <c r="G1052" s="158"/>
      <c r="H1052" s="23">
        <f>MONTH(CtasPagar[[#This Row],[Data Vencimento]])</f>
        <v>1</v>
      </c>
      <c r="I1052" s="23">
        <f>YEAR(CtasPagar[[#This Row],[Data Vencimento]])</f>
        <v>1900</v>
      </c>
      <c r="J1052" s="154"/>
      <c r="K1052" s="23">
        <f>MONTH(CtasPagar[[#This Row],[Data Pagamento]])</f>
        <v>1</v>
      </c>
      <c r="L1052" s="23">
        <f>YEAR(CtasPagar[[#This Row],[Data Pagamento]])</f>
        <v>1900</v>
      </c>
      <c r="M1052" s="154"/>
      <c r="N10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>
      <c r="A1053" s="154"/>
      <c r="B1053" s="157"/>
      <c r="C1053" s="162"/>
      <c r="D1053" s="157"/>
      <c r="E1053" s="157"/>
      <c r="F1053" s="157"/>
      <c r="G1053" s="158"/>
      <c r="H1053" s="23">
        <f>MONTH(CtasPagar[[#This Row],[Data Vencimento]])</f>
        <v>1</v>
      </c>
      <c r="I1053" s="23">
        <f>YEAR(CtasPagar[[#This Row],[Data Vencimento]])</f>
        <v>1900</v>
      </c>
      <c r="J1053" s="154"/>
      <c r="K1053" s="23">
        <f>MONTH(CtasPagar[[#This Row],[Data Pagamento]])</f>
        <v>1</v>
      </c>
      <c r="L1053" s="23">
        <f>YEAR(CtasPagar[[#This Row],[Data Pagamento]])</f>
        <v>1900</v>
      </c>
      <c r="M1053" s="154"/>
      <c r="N10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>
      <c r="A1054" s="154"/>
      <c r="B1054" s="157"/>
      <c r="C1054" s="162"/>
      <c r="D1054" s="157"/>
      <c r="E1054" s="157"/>
      <c r="F1054" s="157"/>
      <c r="G1054" s="158"/>
      <c r="H1054" s="23">
        <f>MONTH(CtasPagar[[#This Row],[Data Vencimento]])</f>
        <v>1</v>
      </c>
      <c r="I1054" s="23">
        <f>YEAR(CtasPagar[[#This Row],[Data Vencimento]])</f>
        <v>1900</v>
      </c>
      <c r="J1054" s="154"/>
      <c r="K1054" s="23">
        <f>MONTH(CtasPagar[[#This Row],[Data Pagamento]])</f>
        <v>1</v>
      </c>
      <c r="L1054" s="23">
        <f>YEAR(CtasPagar[[#This Row],[Data Pagamento]])</f>
        <v>1900</v>
      </c>
      <c r="M1054" s="154"/>
      <c r="N10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>
      <c r="A1055" s="154"/>
      <c r="B1055" s="157"/>
      <c r="C1055" s="162"/>
      <c r="D1055" s="157"/>
      <c r="E1055" s="157"/>
      <c r="F1055" s="157"/>
      <c r="G1055" s="158"/>
      <c r="H1055" s="23">
        <f>MONTH(CtasPagar[[#This Row],[Data Vencimento]])</f>
        <v>1</v>
      </c>
      <c r="I1055" s="23">
        <f>YEAR(CtasPagar[[#This Row],[Data Vencimento]])</f>
        <v>1900</v>
      </c>
      <c r="J1055" s="154"/>
      <c r="K1055" s="23">
        <f>MONTH(CtasPagar[[#This Row],[Data Pagamento]])</f>
        <v>1</v>
      </c>
      <c r="L1055" s="23">
        <f>YEAR(CtasPagar[[#This Row],[Data Pagamento]])</f>
        <v>1900</v>
      </c>
      <c r="M1055" s="154"/>
      <c r="N10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>
      <c r="A1056" s="154"/>
      <c r="B1056" s="157"/>
      <c r="C1056" s="162"/>
      <c r="D1056" s="157"/>
      <c r="E1056" s="157"/>
      <c r="F1056" s="157"/>
      <c r="G1056" s="158"/>
      <c r="H1056" s="23">
        <f>MONTH(CtasPagar[[#This Row],[Data Vencimento]])</f>
        <v>1</v>
      </c>
      <c r="I1056" s="23">
        <f>YEAR(CtasPagar[[#This Row],[Data Vencimento]])</f>
        <v>1900</v>
      </c>
      <c r="J1056" s="154"/>
      <c r="K1056" s="23">
        <f>MONTH(CtasPagar[[#This Row],[Data Pagamento]])</f>
        <v>1</v>
      </c>
      <c r="L1056" s="23">
        <f>YEAR(CtasPagar[[#This Row],[Data Pagamento]])</f>
        <v>1900</v>
      </c>
      <c r="M1056" s="154"/>
      <c r="N10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>
      <c r="A1057" s="154"/>
      <c r="B1057" s="157"/>
      <c r="C1057" s="162"/>
      <c r="D1057" s="157"/>
      <c r="E1057" s="157"/>
      <c r="F1057" s="157"/>
      <c r="G1057" s="158"/>
      <c r="H1057" s="23">
        <f>MONTH(CtasPagar[[#This Row],[Data Vencimento]])</f>
        <v>1</v>
      </c>
      <c r="I1057" s="23">
        <f>YEAR(CtasPagar[[#This Row],[Data Vencimento]])</f>
        <v>1900</v>
      </c>
      <c r="J1057" s="154"/>
      <c r="K1057" s="23">
        <f>MONTH(CtasPagar[[#This Row],[Data Pagamento]])</f>
        <v>1</v>
      </c>
      <c r="L1057" s="23">
        <f>YEAR(CtasPagar[[#This Row],[Data Pagamento]])</f>
        <v>1900</v>
      </c>
      <c r="M1057" s="154"/>
      <c r="N10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>
      <c r="A1058" s="154"/>
      <c r="B1058" s="157"/>
      <c r="C1058" s="162"/>
      <c r="D1058" s="157"/>
      <c r="E1058" s="157"/>
      <c r="F1058" s="157"/>
      <c r="G1058" s="158"/>
      <c r="H1058" s="23">
        <f>MONTH(CtasPagar[[#This Row],[Data Vencimento]])</f>
        <v>1</v>
      </c>
      <c r="I1058" s="23">
        <f>YEAR(CtasPagar[[#This Row],[Data Vencimento]])</f>
        <v>1900</v>
      </c>
      <c r="J1058" s="154"/>
      <c r="K1058" s="23">
        <f>MONTH(CtasPagar[[#This Row],[Data Pagamento]])</f>
        <v>1</v>
      </c>
      <c r="L1058" s="23">
        <f>YEAR(CtasPagar[[#This Row],[Data Pagamento]])</f>
        <v>1900</v>
      </c>
      <c r="M1058" s="154"/>
      <c r="N10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>
      <c r="A1059" s="154"/>
      <c r="B1059" s="157"/>
      <c r="C1059" s="162"/>
      <c r="D1059" s="157"/>
      <c r="E1059" s="157"/>
      <c r="F1059" s="157"/>
      <c r="G1059" s="158"/>
      <c r="H1059" s="23">
        <f>MONTH(CtasPagar[[#This Row],[Data Vencimento]])</f>
        <v>1</v>
      </c>
      <c r="I1059" s="23">
        <f>YEAR(CtasPagar[[#This Row],[Data Vencimento]])</f>
        <v>1900</v>
      </c>
      <c r="J1059" s="154"/>
      <c r="K1059" s="23">
        <f>MONTH(CtasPagar[[#This Row],[Data Pagamento]])</f>
        <v>1</v>
      </c>
      <c r="L1059" s="23">
        <f>YEAR(CtasPagar[[#This Row],[Data Pagamento]])</f>
        <v>1900</v>
      </c>
      <c r="M1059" s="154"/>
      <c r="N10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>
      <c r="A1060" s="154"/>
      <c r="B1060" s="157"/>
      <c r="C1060" s="162"/>
      <c r="D1060" s="157"/>
      <c r="E1060" s="157"/>
      <c r="F1060" s="157"/>
      <c r="G1060" s="158"/>
      <c r="H1060" s="23">
        <f>MONTH(CtasPagar[[#This Row],[Data Vencimento]])</f>
        <v>1</v>
      </c>
      <c r="I1060" s="23">
        <f>YEAR(CtasPagar[[#This Row],[Data Vencimento]])</f>
        <v>1900</v>
      </c>
      <c r="J1060" s="154"/>
      <c r="K1060" s="23">
        <f>MONTH(CtasPagar[[#This Row],[Data Pagamento]])</f>
        <v>1</v>
      </c>
      <c r="L1060" s="23">
        <f>YEAR(CtasPagar[[#This Row],[Data Pagamento]])</f>
        <v>1900</v>
      </c>
      <c r="M1060" s="154"/>
      <c r="N10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>
      <c r="A1061" s="154"/>
      <c r="B1061" s="157"/>
      <c r="C1061" s="162"/>
      <c r="D1061" s="157"/>
      <c r="E1061" s="157"/>
      <c r="F1061" s="157"/>
      <c r="G1061" s="158"/>
      <c r="H1061" s="23">
        <f>MONTH(CtasPagar[[#This Row],[Data Vencimento]])</f>
        <v>1</v>
      </c>
      <c r="I1061" s="23">
        <f>YEAR(CtasPagar[[#This Row],[Data Vencimento]])</f>
        <v>1900</v>
      </c>
      <c r="J1061" s="154"/>
      <c r="K1061" s="23">
        <f>MONTH(CtasPagar[[#This Row],[Data Pagamento]])</f>
        <v>1</v>
      </c>
      <c r="L1061" s="23">
        <f>YEAR(CtasPagar[[#This Row],[Data Pagamento]])</f>
        <v>1900</v>
      </c>
      <c r="M1061" s="154"/>
      <c r="N10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>
      <c r="A1062" s="154"/>
      <c r="B1062" s="157"/>
      <c r="C1062" s="162"/>
      <c r="D1062" s="157"/>
      <c r="E1062" s="157"/>
      <c r="F1062" s="157"/>
      <c r="G1062" s="158"/>
      <c r="H1062" s="23">
        <f>MONTH(CtasPagar[[#This Row],[Data Vencimento]])</f>
        <v>1</v>
      </c>
      <c r="I1062" s="23">
        <f>YEAR(CtasPagar[[#This Row],[Data Vencimento]])</f>
        <v>1900</v>
      </c>
      <c r="J1062" s="154"/>
      <c r="K1062" s="23">
        <f>MONTH(CtasPagar[[#This Row],[Data Pagamento]])</f>
        <v>1</v>
      </c>
      <c r="L1062" s="23">
        <f>YEAR(CtasPagar[[#This Row],[Data Pagamento]])</f>
        <v>1900</v>
      </c>
      <c r="M1062" s="154"/>
      <c r="N10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>
      <c r="A1063" s="154"/>
      <c r="B1063" s="157"/>
      <c r="C1063" s="162"/>
      <c r="D1063" s="157"/>
      <c r="E1063" s="157"/>
      <c r="F1063" s="157"/>
      <c r="G1063" s="158"/>
      <c r="H1063" s="23">
        <f>MONTH(CtasPagar[[#This Row],[Data Vencimento]])</f>
        <v>1</v>
      </c>
      <c r="I1063" s="23">
        <f>YEAR(CtasPagar[[#This Row],[Data Vencimento]])</f>
        <v>1900</v>
      </c>
      <c r="J1063" s="154"/>
      <c r="K1063" s="23">
        <f>MONTH(CtasPagar[[#This Row],[Data Pagamento]])</f>
        <v>1</v>
      </c>
      <c r="L1063" s="23">
        <f>YEAR(CtasPagar[[#This Row],[Data Pagamento]])</f>
        <v>1900</v>
      </c>
      <c r="M1063" s="154"/>
      <c r="N10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>
      <c r="A1064" s="154"/>
      <c r="B1064" s="157"/>
      <c r="C1064" s="162"/>
      <c r="D1064" s="157"/>
      <c r="E1064" s="157"/>
      <c r="F1064" s="157"/>
      <c r="G1064" s="158"/>
      <c r="H1064" s="23">
        <f>MONTH(CtasPagar[[#This Row],[Data Vencimento]])</f>
        <v>1</v>
      </c>
      <c r="I1064" s="23">
        <f>YEAR(CtasPagar[[#This Row],[Data Vencimento]])</f>
        <v>1900</v>
      </c>
      <c r="J1064" s="154"/>
      <c r="K1064" s="23">
        <f>MONTH(CtasPagar[[#This Row],[Data Pagamento]])</f>
        <v>1</v>
      </c>
      <c r="L1064" s="23">
        <f>YEAR(CtasPagar[[#This Row],[Data Pagamento]])</f>
        <v>1900</v>
      </c>
      <c r="M1064" s="154"/>
      <c r="N10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>
      <c r="A1065" s="154"/>
      <c r="B1065" s="157"/>
      <c r="C1065" s="162"/>
      <c r="D1065" s="157"/>
      <c r="E1065" s="157"/>
      <c r="F1065" s="157"/>
      <c r="G1065" s="158"/>
      <c r="H1065" s="23">
        <f>MONTH(CtasPagar[[#This Row],[Data Vencimento]])</f>
        <v>1</v>
      </c>
      <c r="I1065" s="23">
        <f>YEAR(CtasPagar[[#This Row],[Data Vencimento]])</f>
        <v>1900</v>
      </c>
      <c r="J1065" s="154"/>
      <c r="K1065" s="23">
        <f>MONTH(CtasPagar[[#This Row],[Data Pagamento]])</f>
        <v>1</v>
      </c>
      <c r="L1065" s="23">
        <f>YEAR(CtasPagar[[#This Row],[Data Pagamento]])</f>
        <v>1900</v>
      </c>
      <c r="M1065" s="154"/>
      <c r="N10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>
      <c r="A1066" s="154"/>
      <c r="B1066" s="157"/>
      <c r="C1066" s="162"/>
      <c r="D1066" s="157"/>
      <c r="E1066" s="157"/>
      <c r="F1066" s="157"/>
      <c r="G1066" s="158"/>
      <c r="H1066" s="23">
        <f>MONTH(CtasPagar[[#This Row],[Data Vencimento]])</f>
        <v>1</v>
      </c>
      <c r="I1066" s="23">
        <f>YEAR(CtasPagar[[#This Row],[Data Vencimento]])</f>
        <v>1900</v>
      </c>
      <c r="J1066" s="154"/>
      <c r="K1066" s="23">
        <f>MONTH(CtasPagar[[#This Row],[Data Pagamento]])</f>
        <v>1</v>
      </c>
      <c r="L1066" s="23">
        <f>YEAR(CtasPagar[[#This Row],[Data Pagamento]])</f>
        <v>1900</v>
      </c>
      <c r="M1066" s="154"/>
      <c r="N10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>
      <c r="A1067" s="154"/>
      <c r="B1067" s="157"/>
      <c r="C1067" s="162"/>
      <c r="D1067" s="157"/>
      <c r="E1067" s="157"/>
      <c r="F1067" s="157"/>
      <c r="G1067" s="158"/>
      <c r="H1067" s="23">
        <f>MONTH(CtasPagar[[#This Row],[Data Vencimento]])</f>
        <v>1</v>
      </c>
      <c r="I1067" s="23">
        <f>YEAR(CtasPagar[[#This Row],[Data Vencimento]])</f>
        <v>1900</v>
      </c>
      <c r="J1067" s="154"/>
      <c r="K1067" s="23">
        <f>MONTH(CtasPagar[[#This Row],[Data Pagamento]])</f>
        <v>1</v>
      </c>
      <c r="L1067" s="23">
        <f>YEAR(CtasPagar[[#This Row],[Data Pagamento]])</f>
        <v>1900</v>
      </c>
      <c r="M1067" s="154"/>
      <c r="N10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>
      <c r="A1068" s="154"/>
      <c r="B1068" s="157"/>
      <c r="C1068" s="162"/>
      <c r="D1068" s="157"/>
      <c r="E1068" s="157"/>
      <c r="F1068" s="157"/>
      <c r="G1068" s="158"/>
      <c r="H1068" s="23">
        <f>MONTH(CtasPagar[[#This Row],[Data Vencimento]])</f>
        <v>1</v>
      </c>
      <c r="I1068" s="23">
        <f>YEAR(CtasPagar[[#This Row],[Data Vencimento]])</f>
        <v>1900</v>
      </c>
      <c r="J1068" s="154"/>
      <c r="K1068" s="23">
        <f>MONTH(CtasPagar[[#This Row],[Data Pagamento]])</f>
        <v>1</v>
      </c>
      <c r="L1068" s="23">
        <f>YEAR(CtasPagar[[#This Row],[Data Pagamento]])</f>
        <v>1900</v>
      </c>
      <c r="M1068" s="154"/>
      <c r="N10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>
      <c r="A1069" s="154"/>
      <c r="B1069" s="157"/>
      <c r="C1069" s="162"/>
      <c r="D1069" s="157"/>
      <c r="E1069" s="157"/>
      <c r="F1069" s="157"/>
      <c r="G1069" s="158"/>
      <c r="H1069" s="23">
        <f>MONTH(CtasPagar[[#This Row],[Data Vencimento]])</f>
        <v>1</v>
      </c>
      <c r="I1069" s="23">
        <f>YEAR(CtasPagar[[#This Row],[Data Vencimento]])</f>
        <v>1900</v>
      </c>
      <c r="J1069" s="154"/>
      <c r="K1069" s="23">
        <f>MONTH(CtasPagar[[#This Row],[Data Pagamento]])</f>
        <v>1</v>
      </c>
      <c r="L1069" s="23">
        <f>YEAR(CtasPagar[[#This Row],[Data Pagamento]])</f>
        <v>1900</v>
      </c>
      <c r="M1069" s="154"/>
      <c r="N10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>
      <c r="A1070" s="154"/>
      <c r="B1070" s="157"/>
      <c r="C1070" s="162"/>
      <c r="D1070" s="157"/>
      <c r="E1070" s="157"/>
      <c r="F1070" s="157"/>
      <c r="G1070" s="158"/>
      <c r="H1070" s="23">
        <f>MONTH(CtasPagar[[#This Row],[Data Vencimento]])</f>
        <v>1</v>
      </c>
      <c r="I1070" s="23">
        <f>YEAR(CtasPagar[[#This Row],[Data Vencimento]])</f>
        <v>1900</v>
      </c>
      <c r="J1070" s="154"/>
      <c r="K1070" s="23">
        <f>MONTH(CtasPagar[[#This Row],[Data Pagamento]])</f>
        <v>1</v>
      </c>
      <c r="L1070" s="23">
        <f>YEAR(CtasPagar[[#This Row],[Data Pagamento]])</f>
        <v>1900</v>
      </c>
      <c r="M1070" s="154"/>
      <c r="N10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>
      <c r="A1071" s="154"/>
      <c r="B1071" s="157"/>
      <c r="C1071" s="162"/>
      <c r="D1071" s="157"/>
      <c r="E1071" s="157"/>
      <c r="F1071" s="157"/>
      <c r="G1071" s="158"/>
      <c r="H1071" s="23">
        <f>MONTH(CtasPagar[[#This Row],[Data Vencimento]])</f>
        <v>1</v>
      </c>
      <c r="I1071" s="23">
        <f>YEAR(CtasPagar[[#This Row],[Data Vencimento]])</f>
        <v>1900</v>
      </c>
      <c r="J1071" s="154"/>
      <c r="K1071" s="23">
        <f>MONTH(CtasPagar[[#This Row],[Data Pagamento]])</f>
        <v>1</v>
      </c>
      <c r="L1071" s="23">
        <f>YEAR(CtasPagar[[#This Row],[Data Pagamento]])</f>
        <v>1900</v>
      </c>
      <c r="M1071" s="154"/>
      <c r="N10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>
      <c r="A1072" s="154"/>
      <c r="B1072" s="157"/>
      <c r="C1072" s="162"/>
      <c r="D1072" s="157"/>
      <c r="E1072" s="157"/>
      <c r="F1072" s="157"/>
      <c r="G1072" s="158"/>
      <c r="H1072" s="23">
        <f>MONTH(CtasPagar[[#This Row],[Data Vencimento]])</f>
        <v>1</v>
      </c>
      <c r="I1072" s="23">
        <f>YEAR(CtasPagar[[#This Row],[Data Vencimento]])</f>
        <v>1900</v>
      </c>
      <c r="J1072" s="154"/>
      <c r="K1072" s="23">
        <f>MONTH(CtasPagar[[#This Row],[Data Pagamento]])</f>
        <v>1</v>
      </c>
      <c r="L1072" s="23">
        <f>YEAR(CtasPagar[[#This Row],[Data Pagamento]])</f>
        <v>1900</v>
      </c>
      <c r="M1072" s="154"/>
      <c r="N10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>
      <c r="A1073" s="154"/>
      <c r="B1073" s="157"/>
      <c r="C1073" s="162"/>
      <c r="D1073" s="157"/>
      <c r="E1073" s="157"/>
      <c r="F1073" s="157"/>
      <c r="G1073" s="158"/>
      <c r="H1073" s="23">
        <f>MONTH(CtasPagar[[#This Row],[Data Vencimento]])</f>
        <v>1</v>
      </c>
      <c r="I1073" s="23">
        <f>YEAR(CtasPagar[[#This Row],[Data Vencimento]])</f>
        <v>1900</v>
      </c>
      <c r="J1073" s="154"/>
      <c r="K1073" s="23">
        <f>MONTH(CtasPagar[[#This Row],[Data Pagamento]])</f>
        <v>1</v>
      </c>
      <c r="L1073" s="23">
        <f>YEAR(CtasPagar[[#This Row],[Data Pagamento]])</f>
        <v>1900</v>
      </c>
      <c r="M1073" s="154"/>
      <c r="N10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>
      <c r="A1074" s="154"/>
      <c r="B1074" s="157"/>
      <c r="C1074" s="162"/>
      <c r="D1074" s="157"/>
      <c r="E1074" s="157"/>
      <c r="F1074" s="157"/>
      <c r="G1074" s="158"/>
      <c r="H1074" s="23">
        <f>MONTH(CtasPagar[[#This Row],[Data Vencimento]])</f>
        <v>1</v>
      </c>
      <c r="I1074" s="23">
        <f>YEAR(CtasPagar[[#This Row],[Data Vencimento]])</f>
        <v>1900</v>
      </c>
      <c r="J1074" s="154"/>
      <c r="K1074" s="23">
        <f>MONTH(CtasPagar[[#This Row],[Data Pagamento]])</f>
        <v>1</v>
      </c>
      <c r="L1074" s="23">
        <f>YEAR(CtasPagar[[#This Row],[Data Pagamento]])</f>
        <v>1900</v>
      </c>
      <c r="M1074" s="154"/>
      <c r="N10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>
      <c r="A1075" s="154"/>
      <c r="B1075" s="157"/>
      <c r="C1075" s="162"/>
      <c r="D1075" s="157"/>
      <c r="E1075" s="157"/>
      <c r="F1075" s="157"/>
      <c r="G1075" s="158"/>
      <c r="H1075" s="23">
        <f>MONTH(CtasPagar[[#This Row],[Data Vencimento]])</f>
        <v>1</v>
      </c>
      <c r="I1075" s="23">
        <f>YEAR(CtasPagar[[#This Row],[Data Vencimento]])</f>
        <v>1900</v>
      </c>
      <c r="J1075" s="154"/>
      <c r="K1075" s="23">
        <f>MONTH(CtasPagar[[#This Row],[Data Pagamento]])</f>
        <v>1</v>
      </c>
      <c r="L1075" s="23">
        <f>YEAR(CtasPagar[[#This Row],[Data Pagamento]])</f>
        <v>1900</v>
      </c>
      <c r="M1075" s="154"/>
      <c r="N10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>
      <c r="A1076" s="154"/>
      <c r="B1076" s="157"/>
      <c r="C1076" s="162"/>
      <c r="D1076" s="157"/>
      <c r="E1076" s="157"/>
      <c r="F1076" s="157"/>
      <c r="G1076" s="158"/>
      <c r="H1076" s="23">
        <f>MONTH(CtasPagar[[#This Row],[Data Vencimento]])</f>
        <v>1</v>
      </c>
      <c r="I1076" s="23">
        <f>YEAR(CtasPagar[[#This Row],[Data Vencimento]])</f>
        <v>1900</v>
      </c>
      <c r="J1076" s="154"/>
      <c r="K1076" s="23">
        <f>MONTH(CtasPagar[[#This Row],[Data Pagamento]])</f>
        <v>1</v>
      </c>
      <c r="L1076" s="23">
        <f>YEAR(CtasPagar[[#This Row],[Data Pagamento]])</f>
        <v>1900</v>
      </c>
      <c r="M1076" s="154"/>
      <c r="N10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>
      <c r="A1077" s="154"/>
      <c r="B1077" s="157"/>
      <c r="C1077" s="162"/>
      <c r="D1077" s="157"/>
      <c r="E1077" s="157"/>
      <c r="F1077" s="157"/>
      <c r="G1077" s="158"/>
      <c r="H1077" s="23">
        <f>MONTH(CtasPagar[[#This Row],[Data Vencimento]])</f>
        <v>1</v>
      </c>
      <c r="I1077" s="23">
        <f>YEAR(CtasPagar[[#This Row],[Data Vencimento]])</f>
        <v>1900</v>
      </c>
      <c r="J1077" s="154"/>
      <c r="K1077" s="23">
        <f>MONTH(CtasPagar[[#This Row],[Data Pagamento]])</f>
        <v>1</v>
      </c>
      <c r="L1077" s="23">
        <f>YEAR(CtasPagar[[#This Row],[Data Pagamento]])</f>
        <v>1900</v>
      </c>
      <c r="M1077" s="154"/>
      <c r="N10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>
      <c r="A1078" s="154"/>
      <c r="B1078" s="157"/>
      <c r="C1078" s="162"/>
      <c r="D1078" s="157"/>
      <c r="E1078" s="157"/>
      <c r="F1078" s="157"/>
      <c r="G1078" s="158"/>
      <c r="H1078" s="23">
        <f>MONTH(CtasPagar[[#This Row],[Data Vencimento]])</f>
        <v>1</v>
      </c>
      <c r="I1078" s="23">
        <f>YEAR(CtasPagar[[#This Row],[Data Vencimento]])</f>
        <v>1900</v>
      </c>
      <c r="J1078" s="154"/>
      <c r="K1078" s="23">
        <f>MONTH(CtasPagar[[#This Row],[Data Pagamento]])</f>
        <v>1</v>
      </c>
      <c r="L1078" s="23">
        <f>YEAR(CtasPagar[[#This Row],[Data Pagamento]])</f>
        <v>1900</v>
      </c>
      <c r="M1078" s="154"/>
      <c r="N10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>
      <c r="A1079" s="154"/>
      <c r="B1079" s="157"/>
      <c r="C1079" s="162"/>
      <c r="D1079" s="157"/>
      <c r="E1079" s="157"/>
      <c r="F1079" s="157"/>
      <c r="G1079" s="158"/>
      <c r="H1079" s="23">
        <f>MONTH(CtasPagar[[#This Row],[Data Vencimento]])</f>
        <v>1</v>
      </c>
      <c r="I1079" s="23">
        <f>YEAR(CtasPagar[[#This Row],[Data Vencimento]])</f>
        <v>1900</v>
      </c>
      <c r="J1079" s="154"/>
      <c r="K1079" s="23">
        <f>MONTH(CtasPagar[[#This Row],[Data Pagamento]])</f>
        <v>1</v>
      </c>
      <c r="L1079" s="23">
        <f>YEAR(CtasPagar[[#This Row],[Data Pagamento]])</f>
        <v>1900</v>
      </c>
      <c r="M1079" s="154"/>
      <c r="N10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>
      <c r="A1080" s="154"/>
      <c r="B1080" s="157"/>
      <c r="C1080" s="162"/>
      <c r="D1080" s="157"/>
      <c r="E1080" s="157"/>
      <c r="F1080" s="157"/>
      <c r="G1080" s="158"/>
      <c r="H1080" s="23">
        <f>MONTH(CtasPagar[[#This Row],[Data Vencimento]])</f>
        <v>1</v>
      </c>
      <c r="I1080" s="23">
        <f>YEAR(CtasPagar[[#This Row],[Data Vencimento]])</f>
        <v>1900</v>
      </c>
      <c r="J1080" s="154"/>
      <c r="K1080" s="23">
        <f>MONTH(CtasPagar[[#This Row],[Data Pagamento]])</f>
        <v>1</v>
      </c>
      <c r="L1080" s="23">
        <f>YEAR(CtasPagar[[#This Row],[Data Pagamento]])</f>
        <v>1900</v>
      </c>
      <c r="M1080" s="154"/>
      <c r="N10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>
      <c r="A1081" s="154"/>
      <c r="B1081" s="157"/>
      <c r="C1081" s="162"/>
      <c r="D1081" s="157"/>
      <c r="E1081" s="157"/>
      <c r="F1081" s="157"/>
      <c r="G1081" s="158"/>
      <c r="H1081" s="23">
        <f>MONTH(CtasPagar[[#This Row],[Data Vencimento]])</f>
        <v>1</v>
      </c>
      <c r="I1081" s="23">
        <f>YEAR(CtasPagar[[#This Row],[Data Vencimento]])</f>
        <v>1900</v>
      </c>
      <c r="J1081" s="154"/>
      <c r="K1081" s="23">
        <f>MONTH(CtasPagar[[#This Row],[Data Pagamento]])</f>
        <v>1</v>
      </c>
      <c r="L1081" s="23">
        <f>YEAR(CtasPagar[[#This Row],[Data Pagamento]])</f>
        <v>1900</v>
      </c>
      <c r="M1081" s="154"/>
      <c r="N10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>
      <c r="A1082" s="154"/>
      <c r="B1082" s="157"/>
      <c r="C1082" s="162"/>
      <c r="D1082" s="157"/>
      <c r="E1082" s="157"/>
      <c r="F1082" s="157"/>
      <c r="G1082" s="158"/>
      <c r="H1082" s="23">
        <f>MONTH(CtasPagar[[#This Row],[Data Vencimento]])</f>
        <v>1</v>
      </c>
      <c r="I1082" s="23">
        <f>YEAR(CtasPagar[[#This Row],[Data Vencimento]])</f>
        <v>1900</v>
      </c>
      <c r="J1082" s="154"/>
      <c r="K1082" s="23">
        <f>MONTH(CtasPagar[[#This Row],[Data Pagamento]])</f>
        <v>1</v>
      </c>
      <c r="L1082" s="23">
        <f>YEAR(CtasPagar[[#This Row],[Data Pagamento]])</f>
        <v>1900</v>
      </c>
      <c r="M1082" s="154"/>
      <c r="N10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>
      <c r="A1083" s="154"/>
      <c r="B1083" s="157"/>
      <c r="C1083" s="162"/>
      <c r="D1083" s="157"/>
      <c r="E1083" s="157"/>
      <c r="F1083" s="157"/>
      <c r="G1083" s="158"/>
      <c r="H1083" s="23">
        <f>MONTH(CtasPagar[[#This Row],[Data Vencimento]])</f>
        <v>1</v>
      </c>
      <c r="I1083" s="23">
        <f>YEAR(CtasPagar[[#This Row],[Data Vencimento]])</f>
        <v>1900</v>
      </c>
      <c r="J1083" s="154"/>
      <c r="K1083" s="23">
        <f>MONTH(CtasPagar[[#This Row],[Data Pagamento]])</f>
        <v>1</v>
      </c>
      <c r="L1083" s="23">
        <f>YEAR(CtasPagar[[#This Row],[Data Pagamento]])</f>
        <v>1900</v>
      </c>
      <c r="M1083" s="154"/>
      <c r="N10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>
      <c r="A1084" s="154"/>
      <c r="B1084" s="157"/>
      <c r="C1084" s="162"/>
      <c r="D1084" s="157"/>
      <c r="E1084" s="157"/>
      <c r="F1084" s="157"/>
      <c r="G1084" s="158"/>
      <c r="H1084" s="23">
        <f>MONTH(CtasPagar[[#This Row],[Data Vencimento]])</f>
        <v>1</v>
      </c>
      <c r="I1084" s="23">
        <f>YEAR(CtasPagar[[#This Row],[Data Vencimento]])</f>
        <v>1900</v>
      </c>
      <c r="J1084" s="154"/>
      <c r="K1084" s="23">
        <f>MONTH(CtasPagar[[#This Row],[Data Pagamento]])</f>
        <v>1</v>
      </c>
      <c r="L1084" s="23">
        <f>YEAR(CtasPagar[[#This Row],[Data Pagamento]])</f>
        <v>1900</v>
      </c>
      <c r="M1084" s="154"/>
      <c r="N10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>
      <c r="A1085" s="154"/>
      <c r="B1085" s="157"/>
      <c r="C1085" s="162"/>
      <c r="D1085" s="157"/>
      <c r="E1085" s="157"/>
      <c r="F1085" s="157"/>
      <c r="G1085" s="158"/>
      <c r="H1085" s="23">
        <f>MONTH(CtasPagar[[#This Row],[Data Vencimento]])</f>
        <v>1</v>
      </c>
      <c r="I1085" s="23">
        <f>YEAR(CtasPagar[[#This Row],[Data Vencimento]])</f>
        <v>1900</v>
      </c>
      <c r="J1085" s="154"/>
      <c r="K1085" s="23">
        <f>MONTH(CtasPagar[[#This Row],[Data Pagamento]])</f>
        <v>1</v>
      </c>
      <c r="L1085" s="23">
        <f>YEAR(CtasPagar[[#This Row],[Data Pagamento]])</f>
        <v>1900</v>
      </c>
      <c r="M1085" s="154"/>
      <c r="N10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>
      <c r="A1086" s="154"/>
      <c r="B1086" s="157"/>
      <c r="C1086" s="162"/>
      <c r="D1086" s="157"/>
      <c r="E1086" s="157"/>
      <c r="F1086" s="157"/>
      <c r="G1086" s="158"/>
      <c r="H1086" s="23">
        <f>MONTH(CtasPagar[[#This Row],[Data Vencimento]])</f>
        <v>1</v>
      </c>
      <c r="I1086" s="23">
        <f>YEAR(CtasPagar[[#This Row],[Data Vencimento]])</f>
        <v>1900</v>
      </c>
      <c r="J1086" s="154"/>
      <c r="K1086" s="23">
        <f>MONTH(CtasPagar[[#This Row],[Data Pagamento]])</f>
        <v>1</v>
      </c>
      <c r="L1086" s="23">
        <f>YEAR(CtasPagar[[#This Row],[Data Pagamento]])</f>
        <v>1900</v>
      </c>
      <c r="M1086" s="154"/>
      <c r="N10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>
      <c r="A1087" s="154"/>
      <c r="B1087" s="157"/>
      <c r="C1087" s="162"/>
      <c r="D1087" s="157"/>
      <c r="E1087" s="157"/>
      <c r="F1087" s="157"/>
      <c r="G1087" s="158"/>
      <c r="H1087" s="23">
        <f>MONTH(CtasPagar[[#This Row],[Data Vencimento]])</f>
        <v>1</v>
      </c>
      <c r="I1087" s="23">
        <f>YEAR(CtasPagar[[#This Row],[Data Vencimento]])</f>
        <v>1900</v>
      </c>
      <c r="J1087" s="154"/>
      <c r="K1087" s="23">
        <f>MONTH(CtasPagar[[#This Row],[Data Pagamento]])</f>
        <v>1</v>
      </c>
      <c r="L1087" s="23">
        <f>YEAR(CtasPagar[[#This Row],[Data Pagamento]])</f>
        <v>1900</v>
      </c>
      <c r="M1087" s="154"/>
      <c r="N10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>
      <c r="A1088" s="154"/>
      <c r="B1088" s="157"/>
      <c r="C1088" s="162"/>
      <c r="D1088" s="157"/>
      <c r="E1088" s="157"/>
      <c r="F1088" s="157"/>
      <c r="G1088" s="158"/>
      <c r="H1088" s="23">
        <f>MONTH(CtasPagar[[#This Row],[Data Vencimento]])</f>
        <v>1</v>
      </c>
      <c r="I1088" s="23">
        <f>YEAR(CtasPagar[[#This Row],[Data Vencimento]])</f>
        <v>1900</v>
      </c>
      <c r="J1088" s="154"/>
      <c r="K1088" s="23">
        <f>MONTH(CtasPagar[[#This Row],[Data Pagamento]])</f>
        <v>1</v>
      </c>
      <c r="L1088" s="23">
        <f>YEAR(CtasPagar[[#This Row],[Data Pagamento]])</f>
        <v>1900</v>
      </c>
      <c r="M1088" s="154"/>
      <c r="N10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>
      <c r="A1089" s="154"/>
      <c r="B1089" s="157"/>
      <c r="C1089" s="162"/>
      <c r="D1089" s="157"/>
      <c r="E1089" s="157"/>
      <c r="F1089" s="157"/>
      <c r="G1089" s="158"/>
      <c r="H1089" s="23">
        <f>MONTH(CtasPagar[[#This Row],[Data Vencimento]])</f>
        <v>1</v>
      </c>
      <c r="I1089" s="23">
        <f>YEAR(CtasPagar[[#This Row],[Data Vencimento]])</f>
        <v>1900</v>
      </c>
      <c r="J1089" s="154"/>
      <c r="K1089" s="23">
        <f>MONTH(CtasPagar[[#This Row],[Data Pagamento]])</f>
        <v>1</v>
      </c>
      <c r="L1089" s="23">
        <f>YEAR(CtasPagar[[#This Row],[Data Pagamento]])</f>
        <v>1900</v>
      </c>
      <c r="M1089" s="154"/>
      <c r="N10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>
      <c r="A1090" s="154"/>
      <c r="B1090" s="157"/>
      <c r="C1090" s="162"/>
      <c r="D1090" s="157"/>
      <c r="E1090" s="157"/>
      <c r="F1090" s="157"/>
      <c r="G1090" s="158"/>
      <c r="H1090" s="23">
        <f>MONTH(CtasPagar[[#This Row],[Data Vencimento]])</f>
        <v>1</v>
      </c>
      <c r="I1090" s="23">
        <f>YEAR(CtasPagar[[#This Row],[Data Vencimento]])</f>
        <v>1900</v>
      </c>
      <c r="J1090" s="154"/>
      <c r="K1090" s="23">
        <f>MONTH(CtasPagar[[#This Row],[Data Pagamento]])</f>
        <v>1</v>
      </c>
      <c r="L1090" s="23">
        <f>YEAR(CtasPagar[[#This Row],[Data Pagamento]])</f>
        <v>1900</v>
      </c>
      <c r="M1090" s="154"/>
      <c r="N10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>
      <c r="A1091" s="154"/>
      <c r="B1091" s="157"/>
      <c r="C1091" s="162"/>
      <c r="D1091" s="157"/>
      <c r="E1091" s="157"/>
      <c r="F1091" s="157"/>
      <c r="G1091" s="158"/>
      <c r="H1091" s="23">
        <f>MONTH(CtasPagar[[#This Row],[Data Vencimento]])</f>
        <v>1</v>
      </c>
      <c r="I1091" s="23">
        <f>YEAR(CtasPagar[[#This Row],[Data Vencimento]])</f>
        <v>1900</v>
      </c>
      <c r="J1091" s="154"/>
      <c r="K1091" s="23">
        <f>MONTH(CtasPagar[[#This Row],[Data Pagamento]])</f>
        <v>1</v>
      </c>
      <c r="L1091" s="23">
        <f>YEAR(CtasPagar[[#This Row],[Data Pagamento]])</f>
        <v>1900</v>
      </c>
      <c r="M1091" s="154"/>
      <c r="N10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>
      <c r="A1092" s="154"/>
      <c r="B1092" s="157"/>
      <c r="C1092" s="162"/>
      <c r="D1092" s="157"/>
      <c r="E1092" s="157"/>
      <c r="F1092" s="157"/>
      <c r="G1092" s="158"/>
      <c r="H1092" s="23">
        <f>MONTH(CtasPagar[[#This Row],[Data Vencimento]])</f>
        <v>1</v>
      </c>
      <c r="I1092" s="23">
        <f>YEAR(CtasPagar[[#This Row],[Data Vencimento]])</f>
        <v>1900</v>
      </c>
      <c r="J1092" s="154"/>
      <c r="K1092" s="23">
        <f>MONTH(CtasPagar[[#This Row],[Data Pagamento]])</f>
        <v>1</v>
      </c>
      <c r="L1092" s="23">
        <f>YEAR(CtasPagar[[#This Row],[Data Pagamento]])</f>
        <v>1900</v>
      </c>
      <c r="M1092" s="154"/>
      <c r="N10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>
      <c r="A1093" s="154"/>
      <c r="B1093" s="157"/>
      <c r="C1093" s="162"/>
      <c r="D1093" s="157"/>
      <c r="E1093" s="157"/>
      <c r="F1093" s="157"/>
      <c r="G1093" s="158"/>
      <c r="H1093" s="23">
        <f>MONTH(CtasPagar[[#This Row],[Data Vencimento]])</f>
        <v>1</v>
      </c>
      <c r="I1093" s="23">
        <f>YEAR(CtasPagar[[#This Row],[Data Vencimento]])</f>
        <v>1900</v>
      </c>
      <c r="J1093" s="154"/>
      <c r="K1093" s="23">
        <f>MONTH(CtasPagar[[#This Row],[Data Pagamento]])</f>
        <v>1</v>
      </c>
      <c r="L1093" s="23">
        <f>YEAR(CtasPagar[[#This Row],[Data Pagamento]])</f>
        <v>1900</v>
      </c>
      <c r="M1093" s="154"/>
      <c r="N10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>
      <c r="A1094" s="154"/>
      <c r="B1094" s="157"/>
      <c r="C1094" s="162"/>
      <c r="D1094" s="157"/>
      <c r="E1094" s="157"/>
      <c r="F1094" s="157"/>
      <c r="G1094" s="158"/>
      <c r="H1094" s="23">
        <f>MONTH(CtasPagar[[#This Row],[Data Vencimento]])</f>
        <v>1</v>
      </c>
      <c r="I1094" s="23">
        <f>YEAR(CtasPagar[[#This Row],[Data Vencimento]])</f>
        <v>1900</v>
      </c>
      <c r="J1094" s="154"/>
      <c r="K1094" s="23">
        <f>MONTH(CtasPagar[[#This Row],[Data Pagamento]])</f>
        <v>1</v>
      </c>
      <c r="L1094" s="23">
        <f>YEAR(CtasPagar[[#This Row],[Data Pagamento]])</f>
        <v>1900</v>
      </c>
      <c r="M1094" s="154"/>
      <c r="N10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>
      <c r="A1095" s="154"/>
      <c r="B1095" s="157"/>
      <c r="C1095" s="162"/>
      <c r="D1095" s="157"/>
      <c r="E1095" s="157"/>
      <c r="F1095" s="157"/>
      <c r="G1095" s="158"/>
      <c r="H1095" s="23">
        <f>MONTH(CtasPagar[[#This Row],[Data Vencimento]])</f>
        <v>1</v>
      </c>
      <c r="I1095" s="23">
        <f>YEAR(CtasPagar[[#This Row],[Data Vencimento]])</f>
        <v>1900</v>
      </c>
      <c r="J1095" s="154"/>
      <c r="K1095" s="23">
        <f>MONTH(CtasPagar[[#This Row],[Data Pagamento]])</f>
        <v>1</v>
      </c>
      <c r="L1095" s="23">
        <f>YEAR(CtasPagar[[#This Row],[Data Pagamento]])</f>
        <v>1900</v>
      </c>
      <c r="M1095" s="154"/>
      <c r="N10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>
      <c r="A1096" s="154"/>
      <c r="B1096" s="157"/>
      <c r="C1096" s="162"/>
      <c r="D1096" s="157"/>
      <c r="E1096" s="157"/>
      <c r="F1096" s="157"/>
      <c r="G1096" s="158"/>
      <c r="H1096" s="23">
        <f>MONTH(CtasPagar[[#This Row],[Data Vencimento]])</f>
        <v>1</v>
      </c>
      <c r="I1096" s="23">
        <f>YEAR(CtasPagar[[#This Row],[Data Vencimento]])</f>
        <v>1900</v>
      </c>
      <c r="J1096" s="154"/>
      <c r="K1096" s="23">
        <f>MONTH(CtasPagar[[#This Row],[Data Pagamento]])</f>
        <v>1</v>
      </c>
      <c r="L1096" s="23">
        <f>YEAR(CtasPagar[[#This Row],[Data Pagamento]])</f>
        <v>1900</v>
      </c>
      <c r="M1096" s="154"/>
      <c r="N10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>
      <c r="A1097" s="154"/>
      <c r="B1097" s="157"/>
      <c r="C1097" s="162"/>
      <c r="D1097" s="157"/>
      <c r="E1097" s="157"/>
      <c r="F1097" s="157"/>
      <c r="G1097" s="158"/>
      <c r="H1097" s="23">
        <f>MONTH(CtasPagar[[#This Row],[Data Vencimento]])</f>
        <v>1</v>
      </c>
      <c r="I1097" s="23">
        <f>YEAR(CtasPagar[[#This Row],[Data Vencimento]])</f>
        <v>1900</v>
      </c>
      <c r="J1097" s="154"/>
      <c r="K1097" s="23">
        <f>MONTH(CtasPagar[[#This Row],[Data Pagamento]])</f>
        <v>1</v>
      </c>
      <c r="L1097" s="23">
        <f>YEAR(CtasPagar[[#This Row],[Data Pagamento]])</f>
        <v>1900</v>
      </c>
      <c r="M1097" s="154"/>
      <c r="N10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>
      <c r="A1098" s="154"/>
      <c r="B1098" s="157"/>
      <c r="C1098" s="162"/>
      <c r="D1098" s="157"/>
      <c r="E1098" s="157"/>
      <c r="F1098" s="157"/>
      <c r="G1098" s="158"/>
      <c r="H1098" s="23">
        <f>MONTH(CtasPagar[[#This Row],[Data Vencimento]])</f>
        <v>1</v>
      </c>
      <c r="I1098" s="23">
        <f>YEAR(CtasPagar[[#This Row],[Data Vencimento]])</f>
        <v>1900</v>
      </c>
      <c r="J1098" s="154"/>
      <c r="K1098" s="23">
        <f>MONTH(CtasPagar[[#This Row],[Data Pagamento]])</f>
        <v>1</v>
      </c>
      <c r="L1098" s="23">
        <f>YEAR(CtasPagar[[#This Row],[Data Pagamento]])</f>
        <v>1900</v>
      </c>
      <c r="M1098" s="154"/>
      <c r="N10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>
      <c r="A1099" s="154"/>
      <c r="B1099" s="157"/>
      <c r="C1099" s="162"/>
      <c r="D1099" s="157"/>
      <c r="E1099" s="157"/>
      <c r="F1099" s="157"/>
      <c r="G1099" s="158"/>
      <c r="H1099" s="23">
        <f>MONTH(CtasPagar[[#This Row],[Data Vencimento]])</f>
        <v>1</v>
      </c>
      <c r="I1099" s="23">
        <f>YEAR(CtasPagar[[#This Row],[Data Vencimento]])</f>
        <v>1900</v>
      </c>
      <c r="J1099" s="154"/>
      <c r="K1099" s="23">
        <f>MONTH(CtasPagar[[#This Row],[Data Pagamento]])</f>
        <v>1</v>
      </c>
      <c r="L1099" s="23">
        <f>YEAR(CtasPagar[[#This Row],[Data Pagamento]])</f>
        <v>1900</v>
      </c>
      <c r="M1099" s="154"/>
      <c r="N10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>
      <c r="A1100" s="154"/>
      <c r="B1100" s="157"/>
      <c r="C1100" s="162"/>
      <c r="D1100" s="157"/>
      <c r="E1100" s="157"/>
      <c r="F1100" s="157"/>
      <c r="G1100" s="158"/>
      <c r="H1100" s="23">
        <f>MONTH(CtasPagar[[#This Row],[Data Vencimento]])</f>
        <v>1</v>
      </c>
      <c r="I1100" s="23">
        <f>YEAR(CtasPagar[[#This Row],[Data Vencimento]])</f>
        <v>1900</v>
      </c>
      <c r="J1100" s="154"/>
      <c r="K1100" s="23">
        <f>MONTH(CtasPagar[[#This Row],[Data Pagamento]])</f>
        <v>1</v>
      </c>
      <c r="L1100" s="23">
        <f>YEAR(CtasPagar[[#This Row],[Data Pagamento]])</f>
        <v>1900</v>
      </c>
      <c r="M1100" s="154"/>
      <c r="N11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>
      <c r="A1101" s="154"/>
      <c r="B1101" s="157"/>
      <c r="C1101" s="162"/>
      <c r="D1101" s="157"/>
      <c r="E1101" s="157"/>
      <c r="F1101" s="157"/>
      <c r="G1101" s="158"/>
      <c r="H1101" s="23">
        <f>MONTH(CtasPagar[[#This Row],[Data Vencimento]])</f>
        <v>1</v>
      </c>
      <c r="I1101" s="23">
        <f>YEAR(CtasPagar[[#This Row],[Data Vencimento]])</f>
        <v>1900</v>
      </c>
      <c r="J1101" s="154"/>
      <c r="K1101" s="23">
        <f>MONTH(CtasPagar[[#This Row],[Data Pagamento]])</f>
        <v>1</v>
      </c>
      <c r="L1101" s="23">
        <f>YEAR(CtasPagar[[#This Row],[Data Pagamento]])</f>
        <v>1900</v>
      </c>
      <c r="M1101" s="154"/>
      <c r="N11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>
      <c r="A1102" s="154"/>
      <c r="B1102" s="157"/>
      <c r="C1102" s="162"/>
      <c r="D1102" s="157"/>
      <c r="E1102" s="157"/>
      <c r="F1102" s="157"/>
      <c r="G1102" s="158"/>
      <c r="H1102" s="23">
        <f>MONTH(CtasPagar[[#This Row],[Data Vencimento]])</f>
        <v>1</v>
      </c>
      <c r="I1102" s="23">
        <f>YEAR(CtasPagar[[#This Row],[Data Vencimento]])</f>
        <v>1900</v>
      </c>
      <c r="J1102" s="154"/>
      <c r="K1102" s="23">
        <f>MONTH(CtasPagar[[#This Row],[Data Pagamento]])</f>
        <v>1</v>
      </c>
      <c r="L1102" s="23">
        <f>YEAR(CtasPagar[[#This Row],[Data Pagamento]])</f>
        <v>1900</v>
      </c>
      <c r="M1102" s="154"/>
      <c r="N11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>
      <c r="A1103" s="154"/>
      <c r="B1103" s="157"/>
      <c r="C1103" s="162"/>
      <c r="D1103" s="157"/>
      <c r="E1103" s="157"/>
      <c r="F1103" s="157"/>
      <c r="G1103" s="158"/>
      <c r="H1103" s="23">
        <f>MONTH(CtasPagar[[#This Row],[Data Vencimento]])</f>
        <v>1</v>
      </c>
      <c r="I1103" s="23">
        <f>YEAR(CtasPagar[[#This Row],[Data Vencimento]])</f>
        <v>1900</v>
      </c>
      <c r="J1103" s="154"/>
      <c r="K1103" s="23">
        <f>MONTH(CtasPagar[[#This Row],[Data Pagamento]])</f>
        <v>1</v>
      </c>
      <c r="L1103" s="23">
        <f>YEAR(CtasPagar[[#This Row],[Data Pagamento]])</f>
        <v>1900</v>
      </c>
      <c r="M1103" s="154"/>
      <c r="N11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>
      <c r="A1104" s="154"/>
      <c r="B1104" s="157"/>
      <c r="C1104" s="162"/>
      <c r="D1104" s="157"/>
      <c r="E1104" s="157"/>
      <c r="F1104" s="157"/>
      <c r="G1104" s="158"/>
      <c r="H1104" s="23">
        <f>MONTH(CtasPagar[[#This Row],[Data Vencimento]])</f>
        <v>1</v>
      </c>
      <c r="I1104" s="23">
        <f>YEAR(CtasPagar[[#This Row],[Data Vencimento]])</f>
        <v>1900</v>
      </c>
      <c r="J1104" s="154"/>
      <c r="K1104" s="23">
        <f>MONTH(CtasPagar[[#This Row],[Data Pagamento]])</f>
        <v>1</v>
      </c>
      <c r="L1104" s="23">
        <f>YEAR(CtasPagar[[#This Row],[Data Pagamento]])</f>
        <v>1900</v>
      </c>
      <c r="M1104" s="154"/>
      <c r="N11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>
      <c r="A1105" s="154"/>
      <c r="B1105" s="157"/>
      <c r="C1105" s="162"/>
      <c r="D1105" s="157"/>
      <c r="E1105" s="157"/>
      <c r="F1105" s="157"/>
      <c r="G1105" s="158"/>
      <c r="H1105" s="23">
        <f>MONTH(CtasPagar[[#This Row],[Data Vencimento]])</f>
        <v>1</v>
      </c>
      <c r="I1105" s="23">
        <f>YEAR(CtasPagar[[#This Row],[Data Vencimento]])</f>
        <v>1900</v>
      </c>
      <c r="J1105" s="154"/>
      <c r="K1105" s="23">
        <f>MONTH(CtasPagar[[#This Row],[Data Pagamento]])</f>
        <v>1</v>
      </c>
      <c r="L1105" s="23">
        <f>YEAR(CtasPagar[[#This Row],[Data Pagamento]])</f>
        <v>1900</v>
      </c>
      <c r="M1105" s="154"/>
      <c r="N11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>
      <c r="A1106" s="154"/>
      <c r="B1106" s="157"/>
      <c r="C1106" s="162"/>
      <c r="D1106" s="157"/>
      <c r="E1106" s="157"/>
      <c r="F1106" s="157"/>
      <c r="G1106" s="158"/>
      <c r="H1106" s="23">
        <f>MONTH(CtasPagar[[#This Row],[Data Vencimento]])</f>
        <v>1</v>
      </c>
      <c r="I1106" s="23">
        <f>YEAR(CtasPagar[[#This Row],[Data Vencimento]])</f>
        <v>1900</v>
      </c>
      <c r="J1106" s="154"/>
      <c r="K1106" s="23">
        <f>MONTH(CtasPagar[[#This Row],[Data Pagamento]])</f>
        <v>1</v>
      </c>
      <c r="L1106" s="23">
        <f>YEAR(CtasPagar[[#This Row],[Data Pagamento]])</f>
        <v>1900</v>
      </c>
      <c r="M1106" s="154"/>
      <c r="N11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>
      <c r="A1107" s="154"/>
      <c r="B1107" s="157"/>
      <c r="C1107" s="162"/>
      <c r="D1107" s="157"/>
      <c r="E1107" s="157"/>
      <c r="F1107" s="157"/>
      <c r="G1107" s="158"/>
      <c r="H1107" s="23">
        <f>MONTH(CtasPagar[[#This Row],[Data Vencimento]])</f>
        <v>1</v>
      </c>
      <c r="I1107" s="23">
        <f>YEAR(CtasPagar[[#This Row],[Data Vencimento]])</f>
        <v>1900</v>
      </c>
      <c r="J1107" s="154"/>
      <c r="K1107" s="23">
        <f>MONTH(CtasPagar[[#This Row],[Data Pagamento]])</f>
        <v>1</v>
      </c>
      <c r="L1107" s="23">
        <f>YEAR(CtasPagar[[#This Row],[Data Pagamento]])</f>
        <v>1900</v>
      </c>
      <c r="M1107" s="154"/>
      <c r="N11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>
      <c r="A1108" s="154"/>
      <c r="B1108" s="157"/>
      <c r="C1108" s="162"/>
      <c r="D1108" s="157"/>
      <c r="E1108" s="157"/>
      <c r="F1108" s="157"/>
      <c r="G1108" s="158"/>
      <c r="H1108" s="23">
        <f>MONTH(CtasPagar[[#This Row],[Data Vencimento]])</f>
        <v>1</v>
      </c>
      <c r="I1108" s="23">
        <f>YEAR(CtasPagar[[#This Row],[Data Vencimento]])</f>
        <v>1900</v>
      </c>
      <c r="J1108" s="154"/>
      <c r="K1108" s="23">
        <f>MONTH(CtasPagar[[#This Row],[Data Pagamento]])</f>
        <v>1</v>
      </c>
      <c r="L1108" s="23">
        <f>YEAR(CtasPagar[[#This Row],[Data Pagamento]])</f>
        <v>1900</v>
      </c>
      <c r="M1108" s="154"/>
      <c r="N11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>
      <c r="A1109" s="154"/>
      <c r="B1109" s="157"/>
      <c r="C1109" s="162"/>
      <c r="D1109" s="157"/>
      <c r="E1109" s="157"/>
      <c r="F1109" s="157"/>
      <c r="G1109" s="158"/>
      <c r="H1109" s="23">
        <f>MONTH(CtasPagar[[#This Row],[Data Vencimento]])</f>
        <v>1</v>
      </c>
      <c r="I1109" s="23">
        <f>YEAR(CtasPagar[[#This Row],[Data Vencimento]])</f>
        <v>1900</v>
      </c>
      <c r="J1109" s="154"/>
      <c r="K1109" s="23">
        <f>MONTH(CtasPagar[[#This Row],[Data Pagamento]])</f>
        <v>1</v>
      </c>
      <c r="L1109" s="23">
        <f>YEAR(CtasPagar[[#This Row],[Data Pagamento]])</f>
        <v>1900</v>
      </c>
      <c r="M1109" s="154"/>
      <c r="N11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>
      <c r="A1110" s="154"/>
      <c r="B1110" s="157"/>
      <c r="C1110" s="162"/>
      <c r="D1110" s="157"/>
      <c r="E1110" s="157"/>
      <c r="F1110" s="157"/>
      <c r="G1110" s="158"/>
      <c r="H1110" s="23">
        <f>MONTH(CtasPagar[[#This Row],[Data Vencimento]])</f>
        <v>1</v>
      </c>
      <c r="I1110" s="23">
        <f>YEAR(CtasPagar[[#This Row],[Data Vencimento]])</f>
        <v>1900</v>
      </c>
      <c r="J1110" s="154"/>
      <c r="K1110" s="23">
        <f>MONTH(CtasPagar[[#This Row],[Data Pagamento]])</f>
        <v>1</v>
      </c>
      <c r="L1110" s="23">
        <f>YEAR(CtasPagar[[#This Row],[Data Pagamento]])</f>
        <v>1900</v>
      </c>
      <c r="M1110" s="154"/>
      <c r="N11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>
      <c r="A1111" s="154"/>
      <c r="B1111" s="157"/>
      <c r="C1111" s="162"/>
      <c r="D1111" s="157"/>
      <c r="E1111" s="157"/>
      <c r="F1111" s="157"/>
      <c r="G1111" s="158"/>
      <c r="H1111" s="23">
        <f>MONTH(CtasPagar[[#This Row],[Data Vencimento]])</f>
        <v>1</v>
      </c>
      <c r="I1111" s="23">
        <f>YEAR(CtasPagar[[#This Row],[Data Vencimento]])</f>
        <v>1900</v>
      </c>
      <c r="J1111" s="154"/>
      <c r="K1111" s="23">
        <f>MONTH(CtasPagar[[#This Row],[Data Pagamento]])</f>
        <v>1</v>
      </c>
      <c r="L1111" s="23">
        <f>YEAR(CtasPagar[[#This Row],[Data Pagamento]])</f>
        <v>1900</v>
      </c>
      <c r="M1111" s="154"/>
      <c r="N11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>
      <c r="A1112" s="154"/>
      <c r="B1112" s="157"/>
      <c r="C1112" s="162"/>
      <c r="D1112" s="157"/>
      <c r="E1112" s="157"/>
      <c r="F1112" s="157"/>
      <c r="G1112" s="158"/>
      <c r="H1112" s="23">
        <f>MONTH(CtasPagar[[#This Row],[Data Vencimento]])</f>
        <v>1</v>
      </c>
      <c r="I1112" s="23">
        <f>YEAR(CtasPagar[[#This Row],[Data Vencimento]])</f>
        <v>1900</v>
      </c>
      <c r="J1112" s="154"/>
      <c r="K1112" s="23">
        <f>MONTH(CtasPagar[[#This Row],[Data Pagamento]])</f>
        <v>1</v>
      </c>
      <c r="L1112" s="23">
        <f>YEAR(CtasPagar[[#This Row],[Data Pagamento]])</f>
        <v>1900</v>
      </c>
      <c r="M1112" s="154"/>
      <c r="N11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>
      <c r="A1113" s="154"/>
      <c r="B1113" s="157"/>
      <c r="C1113" s="162"/>
      <c r="D1113" s="157"/>
      <c r="E1113" s="157"/>
      <c r="F1113" s="157"/>
      <c r="G1113" s="158"/>
      <c r="H1113" s="23">
        <f>MONTH(CtasPagar[[#This Row],[Data Vencimento]])</f>
        <v>1</v>
      </c>
      <c r="I1113" s="23">
        <f>YEAR(CtasPagar[[#This Row],[Data Vencimento]])</f>
        <v>1900</v>
      </c>
      <c r="J1113" s="154"/>
      <c r="K1113" s="23">
        <f>MONTH(CtasPagar[[#This Row],[Data Pagamento]])</f>
        <v>1</v>
      </c>
      <c r="L1113" s="23">
        <f>YEAR(CtasPagar[[#This Row],[Data Pagamento]])</f>
        <v>1900</v>
      </c>
      <c r="M1113" s="154"/>
      <c r="N11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>
      <c r="A1114" s="154"/>
      <c r="B1114" s="157"/>
      <c r="C1114" s="162"/>
      <c r="D1114" s="157"/>
      <c r="E1114" s="157"/>
      <c r="F1114" s="157"/>
      <c r="G1114" s="158"/>
      <c r="H1114" s="23">
        <f>MONTH(CtasPagar[[#This Row],[Data Vencimento]])</f>
        <v>1</v>
      </c>
      <c r="I1114" s="23">
        <f>YEAR(CtasPagar[[#This Row],[Data Vencimento]])</f>
        <v>1900</v>
      </c>
      <c r="J1114" s="154"/>
      <c r="K1114" s="23">
        <f>MONTH(CtasPagar[[#This Row],[Data Pagamento]])</f>
        <v>1</v>
      </c>
      <c r="L1114" s="23">
        <f>YEAR(CtasPagar[[#This Row],[Data Pagamento]])</f>
        <v>1900</v>
      </c>
      <c r="M1114" s="154"/>
      <c r="N11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>
      <c r="A1115" s="154"/>
      <c r="B1115" s="157"/>
      <c r="C1115" s="162"/>
      <c r="D1115" s="157"/>
      <c r="E1115" s="157"/>
      <c r="F1115" s="157"/>
      <c r="G1115" s="158"/>
      <c r="H1115" s="23">
        <f>MONTH(CtasPagar[[#This Row],[Data Vencimento]])</f>
        <v>1</v>
      </c>
      <c r="I1115" s="23">
        <f>YEAR(CtasPagar[[#This Row],[Data Vencimento]])</f>
        <v>1900</v>
      </c>
      <c r="J1115" s="154"/>
      <c r="K1115" s="23">
        <f>MONTH(CtasPagar[[#This Row],[Data Pagamento]])</f>
        <v>1</v>
      </c>
      <c r="L1115" s="23">
        <f>YEAR(CtasPagar[[#This Row],[Data Pagamento]])</f>
        <v>1900</v>
      </c>
      <c r="M1115" s="154"/>
      <c r="N11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>
      <c r="A1116" s="154"/>
      <c r="B1116" s="157"/>
      <c r="C1116" s="162"/>
      <c r="D1116" s="157"/>
      <c r="E1116" s="157"/>
      <c r="F1116" s="157"/>
      <c r="G1116" s="158"/>
      <c r="H1116" s="23">
        <f>MONTH(CtasPagar[[#This Row],[Data Vencimento]])</f>
        <v>1</v>
      </c>
      <c r="I1116" s="23">
        <f>YEAR(CtasPagar[[#This Row],[Data Vencimento]])</f>
        <v>1900</v>
      </c>
      <c r="J1116" s="154"/>
      <c r="K1116" s="23">
        <f>MONTH(CtasPagar[[#This Row],[Data Pagamento]])</f>
        <v>1</v>
      </c>
      <c r="L1116" s="23">
        <f>YEAR(CtasPagar[[#This Row],[Data Pagamento]])</f>
        <v>1900</v>
      </c>
      <c r="M1116" s="154"/>
      <c r="N11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>
      <c r="A1117" s="154"/>
      <c r="B1117" s="157"/>
      <c r="C1117" s="162"/>
      <c r="D1117" s="157"/>
      <c r="E1117" s="157"/>
      <c r="F1117" s="157"/>
      <c r="G1117" s="158"/>
      <c r="H1117" s="23">
        <f>MONTH(CtasPagar[[#This Row],[Data Vencimento]])</f>
        <v>1</v>
      </c>
      <c r="I1117" s="23">
        <f>YEAR(CtasPagar[[#This Row],[Data Vencimento]])</f>
        <v>1900</v>
      </c>
      <c r="J1117" s="154"/>
      <c r="K1117" s="23">
        <f>MONTH(CtasPagar[[#This Row],[Data Pagamento]])</f>
        <v>1</v>
      </c>
      <c r="L1117" s="23">
        <f>YEAR(CtasPagar[[#This Row],[Data Pagamento]])</f>
        <v>1900</v>
      </c>
      <c r="M1117" s="154"/>
      <c r="N11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>
      <c r="A1118" s="154"/>
      <c r="B1118" s="157"/>
      <c r="C1118" s="162"/>
      <c r="D1118" s="157"/>
      <c r="E1118" s="157"/>
      <c r="F1118" s="157"/>
      <c r="G1118" s="158"/>
      <c r="H1118" s="23">
        <f>MONTH(CtasPagar[[#This Row],[Data Vencimento]])</f>
        <v>1</v>
      </c>
      <c r="I1118" s="23">
        <f>YEAR(CtasPagar[[#This Row],[Data Vencimento]])</f>
        <v>1900</v>
      </c>
      <c r="J1118" s="154"/>
      <c r="K1118" s="23">
        <f>MONTH(CtasPagar[[#This Row],[Data Pagamento]])</f>
        <v>1</v>
      </c>
      <c r="L1118" s="23">
        <f>YEAR(CtasPagar[[#This Row],[Data Pagamento]])</f>
        <v>1900</v>
      </c>
      <c r="M1118" s="154"/>
      <c r="N11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>
      <c r="A1119" s="154"/>
      <c r="B1119" s="157"/>
      <c r="C1119" s="162"/>
      <c r="D1119" s="157"/>
      <c r="E1119" s="157"/>
      <c r="F1119" s="157"/>
      <c r="G1119" s="158"/>
      <c r="H1119" s="23">
        <f>MONTH(CtasPagar[[#This Row],[Data Vencimento]])</f>
        <v>1</v>
      </c>
      <c r="I1119" s="23">
        <f>YEAR(CtasPagar[[#This Row],[Data Vencimento]])</f>
        <v>1900</v>
      </c>
      <c r="J1119" s="154"/>
      <c r="K1119" s="23">
        <f>MONTH(CtasPagar[[#This Row],[Data Pagamento]])</f>
        <v>1</v>
      </c>
      <c r="L1119" s="23">
        <f>YEAR(CtasPagar[[#This Row],[Data Pagamento]])</f>
        <v>1900</v>
      </c>
      <c r="M1119" s="154"/>
      <c r="N11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>
      <c r="A1120" s="154"/>
      <c r="B1120" s="157"/>
      <c r="C1120" s="162"/>
      <c r="D1120" s="157"/>
      <c r="E1120" s="157"/>
      <c r="F1120" s="157"/>
      <c r="G1120" s="158"/>
      <c r="H1120" s="23">
        <f>MONTH(CtasPagar[[#This Row],[Data Vencimento]])</f>
        <v>1</v>
      </c>
      <c r="I1120" s="23">
        <f>YEAR(CtasPagar[[#This Row],[Data Vencimento]])</f>
        <v>1900</v>
      </c>
      <c r="J1120" s="154"/>
      <c r="K1120" s="23">
        <f>MONTH(CtasPagar[[#This Row],[Data Pagamento]])</f>
        <v>1</v>
      </c>
      <c r="L1120" s="23">
        <f>YEAR(CtasPagar[[#This Row],[Data Pagamento]])</f>
        <v>1900</v>
      </c>
      <c r="M1120" s="154"/>
      <c r="N11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>
      <c r="A1121" s="154"/>
      <c r="B1121" s="157"/>
      <c r="C1121" s="162"/>
      <c r="D1121" s="157"/>
      <c r="E1121" s="157"/>
      <c r="F1121" s="157"/>
      <c r="G1121" s="158"/>
      <c r="H1121" s="23">
        <f>MONTH(CtasPagar[[#This Row],[Data Vencimento]])</f>
        <v>1</v>
      </c>
      <c r="I1121" s="23">
        <f>YEAR(CtasPagar[[#This Row],[Data Vencimento]])</f>
        <v>1900</v>
      </c>
      <c r="J1121" s="154"/>
      <c r="K1121" s="23">
        <f>MONTH(CtasPagar[[#This Row],[Data Pagamento]])</f>
        <v>1</v>
      </c>
      <c r="L1121" s="23">
        <f>YEAR(CtasPagar[[#This Row],[Data Pagamento]])</f>
        <v>1900</v>
      </c>
      <c r="M1121" s="154"/>
      <c r="N11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>
      <c r="A1122" s="154"/>
      <c r="B1122" s="157"/>
      <c r="C1122" s="162"/>
      <c r="D1122" s="157"/>
      <c r="E1122" s="157"/>
      <c r="F1122" s="157"/>
      <c r="G1122" s="158"/>
      <c r="H1122" s="23">
        <f>MONTH(CtasPagar[[#This Row],[Data Vencimento]])</f>
        <v>1</v>
      </c>
      <c r="I1122" s="23">
        <f>YEAR(CtasPagar[[#This Row],[Data Vencimento]])</f>
        <v>1900</v>
      </c>
      <c r="J1122" s="154"/>
      <c r="K1122" s="23">
        <f>MONTH(CtasPagar[[#This Row],[Data Pagamento]])</f>
        <v>1</v>
      </c>
      <c r="L1122" s="23">
        <f>YEAR(CtasPagar[[#This Row],[Data Pagamento]])</f>
        <v>1900</v>
      </c>
      <c r="M1122" s="154"/>
      <c r="N11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>
      <c r="A1123" s="154"/>
      <c r="B1123" s="157"/>
      <c r="C1123" s="162"/>
      <c r="D1123" s="157"/>
      <c r="E1123" s="157"/>
      <c r="F1123" s="157"/>
      <c r="G1123" s="158"/>
      <c r="H1123" s="23">
        <f>MONTH(CtasPagar[[#This Row],[Data Vencimento]])</f>
        <v>1</v>
      </c>
      <c r="I1123" s="23">
        <f>YEAR(CtasPagar[[#This Row],[Data Vencimento]])</f>
        <v>1900</v>
      </c>
      <c r="J1123" s="154"/>
      <c r="K1123" s="23">
        <f>MONTH(CtasPagar[[#This Row],[Data Pagamento]])</f>
        <v>1</v>
      </c>
      <c r="L1123" s="23">
        <f>YEAR(CtasPagar[[#This Row],[Data Pagamento]])</f>
        <v>1900</v>
      </c>
      <c r="M1123" s="154"/>
      <c r="N11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>
      <c r="A1124" s="154"/>
      <c r="B1124" s="157"/>
      <c r="C1124" s="162"/>
      <c r="D1124" s="157"/>
      <c r="E1124" s="157"/>
      <c r="F1124" s="157"/>
      <c r="G1124" s="158"/>
      <c r="H1124" s="23">
        <f>MONTH(CtasPagar[[#This Row],[Data Vencimento]])</f>
        <v>1</v>
      </c>
      <c r="I1124" s="23">
        <f>YEAR(CtasPagar[[#This Row],[Data Vencimento]])</f>
        <v>1900</v>
      </c>
      <c r="J1124" s="154"/>
      <c r="K1124" s="23">
        <f>MONTH(CtasPagar[[#This Row],[Data Pagamento]])</f>
        <v>1</v>
      </c>
      <c r="L1124" s="23">
        <f>YEAR(CtasPagar[[#This Row],[Data Pagamento]])</f>
        <v>1900</v>
      </c>
      <c r="M1124" s="154"/>
      <c r="N11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>
      <c r="A1125" s="154"/>
      <c r="B1125" s="157"/>
      <c r="C1125" s="162"/>
      <c r="D1125" s="157"/>
      <c r="E1125" s="157"/>
      <c r="F1125" s="157"/>
      <c r="G1125" s="158"/>
      <c r="H1125" s="23">
        <f>MONTH(CtasPagar[[#This Row],[Data Vencimento]])</f>
        <v>1</v>
      </c>
      <c r="I1125" s="23">
        <f>YEAR(CtasPagar[[#This Row],[Data Vencimento]])</f>
        <v>1900</v>
      </c>
      <c r="J1125" s="154"/>
      <c r="K1125" s="23">
        <f>MONTH(CtasPagar[[#This Row],[Data Pagamento]])</f>
        <v>1</v>
      </c>
      <c r="L1125" s="23">
        <f>YEAR(CtasPagar[[#This Row],[Data Pagamento]])</f>
        <v>1900</v>
      </c>
      <c r="M1125" s="154"/>
      <c r="N11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>
      <c r="A1126" s="154"/>
      <c r="B1126" s="157"/>
      <c r="C1126" s="162"/>
      <c r="D1126" s="157"/>
      <c r="E1126" s="157"/>
      <c r="F1126" s="157"/>
      <c r="G1126" s="158"/>
      <c r="H1126" s="23">
        <f>MONTH(CtasPagar[[#This Row],[Data Vencimento]])</f>
        <v>1</v>
      </c>
      <c r="I1126" s="23">
        <f>YEAR(CtasPagar[[#This Row],[Data Vencimento]])</f>
        <v>1900</v>
      </c>
      <c r="J1126" s="154"/>
      <c r="K1126" s="23">
        <f>MONTH(CtasPagar[[#This Row],[Data Pagamento]])</f>
        <v>1</v>
      </c>
      <c r="L1126" s="23">
        <f>YEAR(CtasPagar[[#This Row],[Data Pagamento]])</f>
        <v>1900</v>
      </c>
      <c r="M1126" s="154"/>
      <c r="N11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>
      <c r="A1127" s="154"/>
      <c r="B1127" s="157"/>
      <c r="C1127" s="162"/>
      <c r="D1127" s="157"/>
      <c r="E1127" s="157"/>
      <c r="F1127" s="157"/>
      <c r="G1127" s="158"/>
      <c r="H1127" s="23">
        <f>MONTH(CtasPagar[[#This Row],[Data Vencimento]])</f>
        <v>1</v>
      </c>
      <c r="I1127" s="23">
        <f>YEAR(CtasPagar[[#This Row],[Data Vencimento]])</f>
        <v>1900</v>
      </c>
      <c r="J1127" s="154"/>
      <c r="K1127" s="23">
        <f>MONTH(CtasPagar[[#This Row],[Data Pagamento]])</f>
        <v>1</v>
      </c>
      <c r="L1127" s="23">
        <f>YEAR(CtasPagar[[#This Row],[Data Pagamento]])</f>
        <v>1900</v>
      </c>
      <c r="M1127" s="154"/>
      <c r="N11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>
      <c r="A1128" s="154"/>
      <c r="B1128" s="157"/>
      <c r="C1128" s="162"/>
      <c r="D1128" s="157"/>
      <c r="E1128" s="157"/>
      <c r="F1128" s="157"/>
      <c r="G1128" s="158"/>
      <c r="H1128" s="23">
        <f>MONTH(CtasPagar[[#This Row],[Data Vencimento]])</f>
        <v>1</v>
      </c>
      <c r="I1128" s="23">
        <f>YEAR(CtasPagar[[#This Row],[Data Vencimento]])</f>
        <v>1900</v>
      </c>
      <c r="J1128" s="154"/>
      <c r="K1128" s="23">
        <f>MONTH(CtasPagar[[#This Row],[Data Pagamento]])</f>
        <v>1</v>
      </c>
      <c r="L1128" s="23">
        <f>YEAR(CtasPagar[[#This Row],[Data Pagamento]])</f>
        <v>1900</v>
      </c>
      <c r="M1128" s="154"/>
      <c r="N11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>
      <c r="A1129" s="154"/>
      <c r="B1129" s="157"/>
      <c r="C1129" s="162"/>
      <c r="D1129" s="157"/>
      <c r="E1129" s="157"/>
      <c r="F1129" s="157"/>
      <c r="G1129" s="158"/>
      <c r="H1129" s="23">
        <f>MONTH(CtasPagar[[#This Row],[Data Vencimento]])</f>
        <v>1</v>
      </c>
      <c r="I1129" s="23">
        <f>YEAR(CtasPagar[[#This Row],[Data Vencimento]])</f>
        <v>1900</v>
      </c>
      <c r="J1129" s="154"/>
      <c r="K1129" s="23">
        <f>MONTH(CtasPagar[[#This Row],[Data Pagamento]])</f>
        <v>1</v>
      </c>
      <c r="L1129" s="23">
        <f>YEAR(CtasPagar[[#This Row],[Data Pagamento]])</f>
        <v>1900</v>
      </c>
      <c r="M1129" s="154"/>
      <c r="N11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>
      <c r="A1130" s="154"/>
      <c r="B1130" s="157"/>
      <c r="C1130" s="162"/>
      <c r="D1130" s="157"/>
      <c r="E1130" s="157"/>
      <c r="F1130" s="157"/>
      <c r="G1130" s="158"/>
      <c r="H1130" s="23">
        <f>MONTH(CtasPagar[[#This Row],[Data Vencimento]])</f>
        <v>1</v>
      </c>
      <c r="I1130" s="23">
        <f>YEAR(CtasPagar[[#This Row],[Data Vencimento]])</f>
        <v>1900</v>
      </c>
      <c r="J1130" s="154"/>
      <c r="K1130" s="23">
        <f>MONTH(CtasPagar[[#This Row],[Data Pagamento]])</f>
        <v>1</v>
      </c>
      <c r="L1130" s="23">
        <f>YEAR(CtasPagar[[#This Row],[Data Pagamento]])</f>
        <v>1900</v>
      </c>
      <c r="M1130" s="154"/>
      <c r="N11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>
      <c r="A1131" s="154"/>
      <c r="B1131" s="157"/>
      <c r="C1131" s="162"/>
      <c r="D1131" s="157"/>
      <c r="E1131" s="157"/>
      <c r="F1131" s="157"/>
      <c r="G1131" s="158"/>
      <c r="H1131" s="23">
        <f>MONTH(CtasPagar[[#This Row],[Data Vencimento]])</f>
        <v>1</v>
      </c>
      <c r="I1131" s="23">
        <f>YEAR(CtasPagar[[#This Row],[Data Vencimento]])</f>
        <v>1900</v>
      </c>
      <c r="J1131" s="154"/>
      <c r="K1131" s="23">
        <f>MONTH(CtasPagar[[#This Row],[Data Pagamento]])</f>
        <v>1</v>
      </c>
      <c r="L1131" s="23">
        <f>YEAR(CtasPagar[[#This Row],[Data Pagamento]])</f>
        <v>1900</v>
      </c>
      <c r="M1131" s="154"/>
      <c r="N11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>
      <c r="A1132" s="154"/>
      <c r="B1132" s="157"/>
      <c r="C1132" s="162"/>
      <c r="D1132" s="157"/>
      <c r="E1132" s="157"/>
      <c r="F1132" s="157"/>
      <c r="G1132" s="158"/>
      <c r="H1132" s="23">
        <f>MONTH(CtasPagar[[#This Row],[Data Vencimento]])</f>
        <v>1</v>
      </c>
      <c r="I1132" s="23">
        <f>YEAR(CtasPagar[[#This Row],[Data Vencimento]])</f>
        <v>1900</v>
      </c>
      <c r="J1132" s="154"/>
      <c r="K1132" s="23">
        <f>MONTH(CtasPagar[[#This Row],[Data Pagamento]])</f>
        <v>1</v>
      </c>
      <c r="L1132" s="23">
        <f>YEAR(CtasPagar[[#This Row],[Data Pagamento]])</f>
        <v>1900</v>
      </c>
      <c r="M1132" s="154"/>
      <c r="N11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>
      <c r="A1133" s="154"/>
      <c r="B1133" s="157"/>
      <c r="C1133" s="162"/>
      <c r="D1133" s="157"/>
      <c r="E1133" s="157"/>
      <c r="F1133" s="157"/>
      <c r="G1133" s="158"/>
      <c r="H1133" s="23">
        <f>MONTH(CtasPagar[[#This Row],[Data Vencimento]])</f>
        <v>1</v>
      </c>
      <c r="I1133" s="23">
        <f>YEAR(CtasPagar[[#This Row],[Data Vencimento]])</f>
        <v>1900</v>
      </c>
      <c r="J1133" s="154"/>
      <c r="K1133" s="23">
        <f>MONTH(CtasPagar[[#This Row],[Data Pagamento]])</f>
        <v>1</v>
      </c>
      <c r="L1133" s="23">
        <f>YEAR(CtasPagar[[#This Row],[Data Pagamento]])</f>
        <v>1900</v>
      </c>
      <c r="M1133" s="154"/>
      <c r="N11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>
      <c r="A1134" s="154"/>
      <c r="B1134" s="157"/>
      <c r="C1134" s="162"/>
      <c r="D1134" s="157"/>
      <c r="E1134" s="157"/>
      <c r="F1134" s="157"/>
      <c r="G1134" s="158"/>
      <c r="H1134" s="23">
        <f>MONTH(CtasPagar[[#This Row],[Data Vencimento]])</f>
        <v>1</v>
      </c>
      <c r="I1134" s="23">
        <f>YEAR(CtasPagar[[#This Row],[Data Vencimento]])</f>
        <v>1900</v>
      </c>
      <c r="J1134" s="154"/>
      <c r="K1134" s="23">
        <f>MONTH(CtasPagar[[#This Row],[Data Pagamento]])</f>
        <v>1</v>
      </c>
      <c r="L1134" s="23">
        <f>YEAR(CtasPagar[[#This Row],[Data Pagamento]])</f>
        <v>1900</v>
      </c>
      <c r="M1134" s="154"/>
      <c r="N11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>
      <c r="A1135" s="154"/>
      <c r="B1135" s="157"/>
      <c r="C1135" s="162"/>
      <c r="D1135" s="157"/>
      <c r="E1135" s="157"/>
      <c r="F1135" s="157"/>
      <c r="G1135" s="158"/>
      <c r="H1135" s="23">
        <f>MONTH(CtasPagar[[#This Row],[Data Vencimento]])</f>
        <v>1</v>
      </c>
      <c r="I1135" s="23">
        <f>YEAR(CtasPagar[[#This Row],[Data Vencimento]])</f>
        <v>1900</v>
      </c>
      <c r="J1135" s="154"/>
      <c r="K1135" s="23">
        <f>MONTH(CtasPagar[[#This Row],[Data Pagamento]])</f>
        <v>1</v>
      </c>
      <c r="L1135" s="23">
        <f>YEAR(CtasPagar[[#This Row],[Data Pagamento]])</f>
        <v>1900</v>
      </c>
      <c r="M1135" s="154"/>
      <c r="N11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>
      <c r="A1136" s="154"/>
      <c r="B1136" s="157"/>
      <c r="C1136" s="162"/>
      <c r="D1136" s="157"/>
      <c r="E1136" s="157"/>
      <c r="F1136" s="157"/>
      <c r="G1136" s="158"/>
      <c r="H1136" s="23">
        <f>MONTH(CtasPagar[[#This Row],[Data Vencimento]])</f>
        <v>1</v>
      </c>
      <c r="I1136" s="23">
        <f>YEAR(CtasPagar[[#This Row],[Data Vencimento]])</f>
        <v>1900</v>
      </c>
      <c r="J1136" s="154"/>
      <c r="K1136" s="23">
        <f>MONTH(CtasPagar[[#This Row],[Data Pagamento]])</f>
        <v>1</v>
      </c>
      <c r="L1136" s="23">
        <f>YEAR(CtasPagar[[#This Row],[Data Pagamento]])</f>
        <v>1900</v>
      </c>
      <c r="M1136" s="154"/>
      <c r="N11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>
      <c r="A1137" s="154"/>
      <c r="B1137" s="157"/>
      <c r="C1137" s="162"/>
      <c r="D1137" s="157"/>
      <c r="E1137" s="157"/>
      <c r="F1137" s="157"/>
      <c r="G1137" s="158"/>
      <c r="H1137" s="23">
        <f>MONTH(CtasPagar[[#This Row],[Data Vencimento]])</f>
        <v>1</v>
      </c>
      <c r="I1137" s="23">
        <f>YEAR(CtasPagar[[#This Row],[Data Vencimento]])</f>
        <v>1900</v>
      </c>
      <c r="J1137" s="154"/>
      <c r="K1137" s="23">
        <f>MONTH(CtasPagar[[#This Row],[Data Pagamento]])</f>
        <v>1</v>
      </c>
      <c r="L1137" s="23">
        <f>YEAR(CtasPagar[[#This Row],[Data Pagamento]])</f>
        <v>1900</v>
      </c>
      <c r="M1137" s="154"/>
      <c r="N11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>
      <c r="A1138" s="154"/>
      <c r="B1138" s="157"/>
      <c r="C1138" s="162"/>
      <c r="D1138" s="157"/>
      <c r="E1138" s="157"/>
      <c r="F1138" s="157"/>
      <c r="G1138" s="158"/>
      <c r="H1138" s="23">
        <f>MONTH(CtasPagar[[#This Row],[Data Vencimento]])</f>
        <v>1</v>
      </c>
      <c r="I1138" s="23">
        <f>YEAR(CtasPagar[[#This Row],[Data Vencimento]])</f>
        <v>1900</v>
      </c>
      <c r="J1138" s="154"/>
      <c r="K1138" s="23">
        <f>MONTH(CtasPagar[[#This Row],[Data Pagamento]])</f>
        <v>1</v>
      </c>
      <c r="L1138" s="23">
        <f>YEAR(CtasPagar[[#This Row],[Data Pagamento]])</f>
        <v>1900</v>
      </c>
      <c r="M1138" s="154"/>
      <c r="N11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>
      <c r="A1139" s="154"/>
      <c r="B1139" s="157"/>
      <c r="C1139" s="162"/>
      <c r="D1139" s="157"/>
      <c r="E1139" s="157"/>
      <c r="F1139" s="157"/>
      <c r="G1139" s="158"/>
      <c r="H1139" s="23">
        <f>MONTH(CtasPagar[[#This Row],[Data Vencimento]])</f>
        <v>1</v>
      </c>
      <c r="I1139" s="23">
        <f>YEAR(CtasPagar[[#This Row],[Data Vencimento]])</f>
        <v>1900</v>
      </c>
      <c r="J1139" s="154"/>
      <c r="K1139" s="23">
        <f>MONTH(CtasPagar[[#This Row],[Data Pagamento]])</f>
        <v>1</v>
      </c>
      <c r="L1139" s="23">
        <f>YEAR(CtasPagar[[#This Row],[Data Pagamento]])</f>
        <v>1900</v>
      </c>
      <c r="M1139" s="154"/>
      <c r="N11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>
      <c r="A1140" s="154"/>
      <c r="B1140" s="157"/>
      <c r="C1140" s="162"/>
      <c r="D1140" s="157"/>
      <c r="E1140" s="157"/>
      <c r="F1140" s="157"/>
      <c r="G1140" s="158"/>
      <c r="H1140" s="23">
        <f>MONTH(CtasPagar[[#This Row],[Data Vencimento]])</f>
        <v>1</v>
      </c>
      <c r="I1140" s="23">
        <f>YEAR(CtasPagar[[#This Row],[Data Vencimento]])</f>
        <v>1900</v>
      </c>
      <c r="J1140" s="154"/>
      <c r="K1140" s="23">
        <f>MONTH(CtasPagar[[#This Row],[Data Pagamento]])</f>
        <v>1</v>
      </c>
      <c r="L1140" s="23">
        <f>YEAR(CtasPagar[[#This Row],[Data Pagamento]])</f>
        <v>1900</v>
      </c>
      <c r="M1140" s="154"/>
      <c r="N11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>
      <c r="A1141" s="154"/>
      <c r="B1141" s="157"/>
      <c r="C1141" s="162"/>
      <c r="D1141" s="157"/>
      <c r="E1141" s="157"/>
      <c r="F1141" s="157"/>
      <c r="G1141" s="158"/>
      <c r="H1141" s="23">
        <f>MONTH(CtasPagar[[#This Row],[Data Vencimento]])</f>
        <v>1</v>
      </c>
      <c r="I1141" s="23">
        <f>YEAR(CtasPagar[[#This Row],[Data Vencimento]])</f>
        <v>1900</v>
      </c>
      <c r="J1141" s="154"/>
      <c r="K1141" s="23">
        <f>MONTH(CtasPagar[[#This Row],[Data Pagamento]])</f>
        <v>1</v>
      </c>
      <c r="L1141" s="23">
        <f>YEAR(CtasPagar[[#This Row],[Data Pagamento]])</f>
        <v>1900</v>
      </c>
      <c r="M1141" s="154"/>
      <c r="N11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>
      <c r="A1142" s="154"/>
      <c r="B1142" s="157"/>
      <c r="C1142" s="162"/>
      <c r="D1142" s="157"/>
      <c r="E1142" s="157"/>
      <c r="F1142" s="157"/>
      <c r="G1142" s="158"/>
      <c r="H1142" s="23">
        <f>MONTH(CtasPagar[[#This Row],[Data Vencimento]])</f>
        <v>1</v>
      </c>
      <c r="I1142" s="23">
        <f>YEAR(CtasPagar[[#This Row],[Data Vencimento]])</f>
        <v>1900</v>
      </c>
      <c r="J1142" s="154"/>
      <c r="K1142" s="23">
        <f>MONTH(CtasPagar[[#This Row],[Data Pagamento]])</f>
        <v>1</v>
      </c>
      <c r="L1142" s="23">
        <f>YEAR(CtasPagar[[#This Row],[Data Pagamento]])</f>
        <v>1900</v>
      </c>
      <c r="M1142" s="154"/>
      <c r="N11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>
      <c r="A1143" s="154"/>
      <c r="B1143" s="157"/>
      <c r="C1143" s="162"/>
      <c r="D1143" s="157"/>
      <c r="E1143" s="157"/>
      <c r="F1143" s="157"/>
      <c r="G1143" s="158"/>
      <c r="H1143" s="23">
        <f>MONTH(CtasPagar[[#This Row],[Data Vencimento]])</f>
        <v>1</v>
      </c>
      <c r="I1143" s="23">
        <f>YEAR(CtasPagar[[#This Row],[Data Vencimento]])</f>
        <v>1900</v>
      </c>
      <c r="J1143" s="154"/>
      <c r="K1143" s="23">
        <f>MONTH(CtasPagar[[#This Row],[Data Pagamento]])</f>
        <v>1</v>
      </c>
      <c r="L1143" s="23">
        <f>YEAR(CtasPagar[[#This Row],[Data Pagamento]])</f>
        <v>1900</v>
      </c>
      <c r="M1143" s="154"/>
      <c r="N11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>
      <c r="A1144" s="154"/>
      <c r="B1144" s="157"/>
      <c r="C1144" s="162"/>
      <c r="D1144" s="157"/>
      <c r="E1144" s="157"/>
      <c r="F1144" s="157"/>
      <c r="G1144" s="158"/>
      <c r="H1144" s="23">
        <f>MONTH(CtasPagar[[#This Row],[Data Vencimento]])</f>
        <v>1</v>
      </c>
      <c r="I1144" s="23">
        <f>YEAR(CtasPagar[[#This Row],[Data Vencimento]])</f>
        <v>1900</v>
      </c>
      <c r="J1144" s="154"/>
      <c r="K1144" s="23">
        <f>MONTH(CtasPagar[[#This Row],[Data Pagamento]])</f>
        <v>1</v>
      </c>
      <c r="L1144" s="23">
        <f>YEAR(CtasPagar[[#This Row],[Data Pagamento]])</f>
        <v>1900</v>
      </c>
      <c r="M1144" s="154"/>
      <c r="N11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>
      <c r="A1145" s="154"/>
      <c r="B1145" s="157"/>
      <c r="C1145" s="162"/>
      <c r="D1145" s="157"/>
      <c r="E1145" s="157"/>
      <c r="F1145" s="157"/>
      <c r="G1145" s="158"/>
      <c r="H1145" s="23">
        <f>MONTH(CtasPagar[[#This Row],[Data Vencimento]])</f>
        <v>1</v>
      </c>
      <c r="I1145" s="23">
        <f>YEAR(CtasPagar[[#This Row],[Data Vencimento]])</f>
        <v>1900</v>
      </c>
      <c r="J1145" s="154"/>
      <c r="K1145" s="23">
        <f>MONTH(CtasPagar[[#This Row],[Data Pagamento]])</f>
        <v>1</v>
      </c>
      <c r="L1145" s="23">
        <f>YEAR(CtasPagar[[#This Row],[Data Pagamento]])</f>
        <v>1900</v>
      </c>
      <c r="M1145" s="154"/>
      <c r="N11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>
      <c r="A1146" s="154"/>
      <c r="B1146" s="157"/>
      <c r="C1146" s="162"/>
      <c r="D1146" s="157"/>
      <c r="E1146" s="157"/>
      <c r="F1146" s="157"/>
      <c r="G1146" s="158"/>
      <c r="H1146" s="23">
        <f>MONTH(CtasPagar[[#This Row],[Data Vencimento]])</f>
        <v>1</v>
      </c>
      <c r="I1146" s="23">
        <f>YEAR(CtasPagar[[#This Row],[Data Vencimento]])</f>
        <v>1900</v>
      </c>
      <c r="J1146" s="154"/>
      <c r="K1146" s="23">
        <f>MONTH(CtasPagar[[#This Row],[Data Pagamento]])</f>
        <v>1</v>
      </c>
      <c r="L1146" s="23">
        <f>YEAR(CtasPagar[[#This Row],[Data Pagamento]])</f>
        <v>1900</v>
      </c>
      <c r="M1146" s="154"/>
      <c r="N11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>
      <c r="A1147" s="154"/>
      <c r="B1147" s="157"/>
      <c r="C1147" s="162"/>
      <c r="D1147" s="157"/>
      <c r="E1147" s="157"/>
      <c r="F1147" s="157"/>
      <c r="G1147" s="158"/>
      <c r="H1147" s="23">
        <f>MONTH(CtasPagar[[#This Row],[Data Vencimento]])</f>
        <v>1</v>
      </c>
      <c r="I1147" s="23">
        <f>YEAR(CtasPagar[[#This Row],[Data Vencimento]])</f>
        <v>1900</v>
      </c>
      <c r="J1147" s="154"/>
      <c r="K1147" s="23">
        <f>MONTH(CtasPagar[[#This Row],[Data Pagamento]])</f>
        <v>1</v>
      </c>
      <c r="L1147" s="23">
        <f>YEAR(CtasPagar[[#This Row],[Data Pagamento]])</f>
        <v>1900</v>
      </c>
      <c r="M1147" s="154"/>
      <c r="N11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>
      <c r="A1148" s="154"/>
      <c r="B1148" s="157"/>
      <c r="C1148" s="162"/>
      <c r="D1148" s="157"/>
      <c r="E1148" s="157"/>
      <c r="F1148" s="157"/>
      <c r="G1148" s="158"/>
      <c r="H1148" s="23">
        <f>MONTH(CtasPagar[[#This Row],[Data Vencimento]])</f>
        <v>1</v>
      </c>
      <c r="I1148" s="23">
        <f>YEAR(CtasPagar[[#This Row],[Data Vencimento]])</f>
        <v>1900</v>
      </c>
      <c r="J1148" s="154"/>
      <c r="K1148" s="23">
        <f>MONTH(CtasPagar[[#This Row],[Data Pagamento]])</f>
        <v>1</v>
      </c>
      <c r="L1148" s="23">
        <f>YEAR(CtasPagar[[#This Row],[Data Pagamento]])</f>
        <v>1900</v>
      </c>
      <c r="M1148" s="154"/>
      <c r="N11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>
      <c r="A1149" s="154"/>
      <c r="B1149" s="157"/>
      <c r="C1149" s="162"/>
      <c r="D1149" s="157"/>
      <c r="E1149" s="157"/>
      <c r="F1149" s="157"/>
      <c r="G1149" s="158"/>
      <c r="H1149" s="23">
        <f>MONTH(CtasPagar[[#This Row],[Data Vencimento]])</f>
        <v>1</v>
      </c>
      <c r="I1149" s="23">
        <f>YEAR(CtasPagar[[#This Row],[Data Vencimento]])</f>
        <v>1900</v>
      </c>
      <c r="J1149" s="154"/>
      <c r="K1149" s="23">
        <f>MONTH(CtasPagar[[#This Row],[Data Pagamento]])</f>
        <v>1</v>
      </c>
      <c r="L1149" s="23">
        <f>YEAR(CtasPagar[[#This Row],[Data Pagamento]])</f>
        <v>1900</v>
      </c>
      <c r="M1149" s="154"/>
      <c r="N11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>
      <c r="A1150" s="154"/>
      <c r="B1150" s="157"/>
      <c r="C1150" s="162"/>
      <c r="D1150" s="157"/>
      <c r="E1150" s="157"/>
      <c r="F1150" s="157"/>
      <c r="G1150" s="158"/>
      <c r="H1150" s="23">
        <f>MONTH(CtasPagar[[#This Row],[Data Vencimento]])</f>
        <v>1</v>
      </c>
      <c r="I1150" s="23">
        <f>YEAR(CtasPagar[[#This Row],[Data Vencimento]])</f>
        <v>1900</v>
      </c>
      <c r="J1150" s="154"/>
      <c r="K1150" s="23">
        <f>MONTH(CtasPagar[[#This Row],[Data Pagamento]])</f>
        <v>1</v>
      </c>
      <c r="L1150" s="23">
        <f>YEAR(CtasPagar[[#This Row],[Data Pagamento]])</f>
        <v>1900</v>
      </c>
      <c r="M1150" s="154"/>
      <c r="N11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>
      <c r="A1151" s="154"/>
      <c r="B1151" s="157"/>
      <c r="C1151" s="162"/>
      <c r="D1151" s="157"/>
      <c r="E1151" s="157"/>
      <c r="F1151" s="157"/>
      <c r="G1151" s="158"/>
      <c r="H1151" s="23">
        <f>MONTH(CtasPagar[[#This Row],[Data Vencimento]])</f>
        <v>1</v>
      </c>
      <c r="I1151" s="23">
        <f>YEAR(CtasPagar[[#This Row],[Data Vencimento]])</f>
        <v>1900</v>
      </c>
      <c r="J1151" s="154"/>
      <c r="K1151" s="23">
        <f>MONTH(CtasPagar[[#This Row],[Data Pagamento]])</f>
        <v>1</v>
      </c>
      <c r="L1151" s="23">
        <f>YEAR(CtasPagar[[#This Row],[Data Pagamento]])</f>
        <v>1900</v>
      </c>
      <c r="M1151" s="154"/>
      <c r="N11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>
      <c r="A1152" s="154"/>
      <c r="B1152" s="157"/>
      <c r="C1152" s="162"/>
      <c r="D1152" s="157"/>
      <c r="E1152" s="157"/>
      <c r="F1152" s="157"/>
      <c r="G1152" s="158"/>
      <c r="H1152" s="23">
        <f>MONTH(CtasPagar[[#This Row],[Data Vencimento]])</f>
        <v>1</v>
      </c>
      <c r="I1152" s="23">
        <f>YEAR(CtasPagar[[#This Row],[Data Vencimento]])</f>
        <v>1900</v>
      </c>
      <c r="J1152" s="154"/>
      <c r="K1152" s="23">
        <f>MONTH(CtasPagar[[#This Row],[Data Pagamento]])</f>
        <v>1</v>
      </c>
      <c r="L1152" s="23">
        <f>YEAR(CtasPagar[[#This Row],[Data Pagamento]])</f>
        <v>1900</v>
      </c>
      <c r="M1152" s="154"/>
      <c r="N11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>
      <c r="A1153" s="154"/>
      <c r="B1153" s="157"/>
      <c r="C1153" s="162"/>
      <c r="D1153" s="157"/>
      <c r="E1153" s="157"/>
      <c r="F1153" s="157"/>
      <c r="G1153" s="158"/>
      <c r="H1153" s="23">
        <f>MONTH(CtasPagar[[#This Row],[Data Vencimento]])</f>
        <v>1</v>
      </c>
      <c r="I1153" s="23">
        <f>YEAR(CtasPagar[[#This Row],[Data Vencimento]])</f>
        <v>1900</v>
      </c>
      <c r="J1153" s="154"/>
      <c r="K1153" s="23">
        <f>MONTH(CtasPagar[[#This Row],[Data Pagamento]])</f>
        <v>1</v>
      </c>
      <c r="L1153" s="23">
        <f>YEAR(CtasPagar[[#This Row],[Data Pagamento]])</f>
        <v>1900</v>
      </c>
      <c r="M1153" s="154"/>
      <c r="N11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>
      <c r="A1154" s="154"/>
      <c r="B1154" s="157"/>
      <c r="C1154" s="162"/>
      <c r="D1154" s="157"/>
      <c r="E1154" s="157"/>
      <c r="F1154" s="157"/>
      <c r="G1154" s="158"/>
      <c r="H1154" s="23">
        <f>MONTH(CtasPagar[[#This Row],[Data Vencimento]])</f>
        <v>1</v>
      </c>
      <c r="I1154" s="23">
        <f>YEAR(CtasPagar[[#This Row],[Data Vencimento]])</f>
        <v>1900</v>
      </c>
      <c r="J1154" s="154"/>
      <c r="K1154" s="23">
        <f>MONTH(CtasPagar[[#This Row],[Data Pagamento]])</f>
        <v>1</v>
      </c>
      <c r="L1154" s="23">
        <f>YEAR(CtasPagar[[#This Row],[Data Pagamento]])</f>
        <v>1900</v>
      </c>
      <c r="M1154" s="154"/>
      <c r="N11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>
      <c r="A1155" s="154"/>
      <c r="B1155" s="157"/>
      <c r="C1155" s="162"/>
      <c r="D1155" s="157"/>
      <c r="E1155" s="157"/>
      <c r="F1155" s="157"/>
      <c r="G1155" s="158"/>
      <c r="H1155" s="23">
        <f>MONTH(CtasPagar[[#This Row],[Data Vencimento]])</f>
        <v>1</v>
      </c>
      <c r="I1155" s="23">
        <f>YEAR(CtasPagar[[#This Row],[Data Vencimento]])</f>
        <v>1900</v>
      </c>
      <c r="J1155" s="154"/>
      <c r="K1155" s="23">
        <f>MONTH(CtasPagar[[#This Row],[Data Pagamento]])</f>
        <v>1</v>
      </c>
      <c r="L1155" s="23">
        <f>YEAR(CtasPagar[[#This Row],[Data Pagamento]])</f>
        <v>1900</v>
      </c>
      <c r="M1155" s="154"/>
      <c r="N11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>
      <c r="A1156" s="154"/>
      <c r="B1156" s="157"/>
      <c r="C1156" s="162"/>
      <c r="D1156" s="157"/>
      <c r="E1156" s="157"/>
      <c r="F1156" s="157"/>
      <c r="G1156" s="158"/>
      <c r="H1156" s="23">
        <f>MONTH(CtasPagar[[#This Row],[Data Vencimento]])</f>
        <v>1</v>
      </c>
      <c r="I1156" s="23">
        <f>YEAR(CtasPagar[[#This Row],[Data Vencimento]])</f>
        <v>1900</v>
      </c>
      <c r="J1156" s="154"/>
      <c r="K1156" s="23">
        <f>MONTH(CtasPagar[[#This Row],[Data Pagamento]])</f>
        <v>1</v>
      </c>
      <c r="L1156" s="23">
        <f>YEAR(CtasPagar[[#This Row],[Data Pagamento]])</f>
        <v>1900</v>
      </c>
      <c r="M1156" s="154"/>
      <c r="N11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>
      <c r="A1157" s="154"/>
      <c r="B1157" s="157"/>
      <c r="C1157" s="162"/>
      <c r="D1157" s="157"/>
      <c r="E1157" s="157"/>
      <c r="F1157" s="157"/>
      <c r="G1157" s="158"/>
      <c r="H1157" s="23">
        <f>MONTH(CtasPagar[[#This Row],[Data Vencimento]])</f>
        <v>1</v>
      </c>
      <c r="I1157" s="23">
        <f>YEAR(CtasPagar[[#This Row],[Data Vencimento]])</f>
        <v>1900</v>
      </c>
      <c r="J1157" s="154"/>
      <c r="K1157" s="23">
        <f>MONTH(CtasPagar[[#This Row],[Data Pagamento]])</f>
        <v>1</v>
      </c>
      <c r="L1157" s="23">
        <f>YEAR(CtasPagar[[#This Row],[Data Pagamento]])</f>
        <v>1900</v>
      </c>
      <c r="M1157" s="154"/>
      <c r="N11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>
      <c r="A1158" s="154"/>
      <c r="B1158" s="157"/>
      <c r="C1158" s="162"/>
      <c r="D1158" s="157"/>
      <c r="E1158" s="157"/>
      <c r="F1158" s="157"/>
      <c r="G1158" s="158"/>
      <c r="H1158" s="23">
        <f>MONTH(CtasPagar[[#This Row],[Data Vencimento]])</f>
        <v>1</v>
      </c>
      <c r="I1158" s="23">
        <f>YEAR(CtasPagar[[#This Row],[Data Vencimento]])</f>
        <v>1900</v>
      </c>
      <c r="J1158" s="154"/>
      <c r="K1158" s="23">
        <f>MONTH(CtasPagar[[#This Row],[Data Pagamento]])</f>
        <v>1</v>
      </c>
      <c r="L1158" s="23">
        <f>YEAR(CtasPagar[[#This Row],[Data Pagamento]])</f>
        <v>1900</v>
      </c>
      <c r="M1158" s="154"/>
      <c r="N11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>
      <c r="A1159" s="154"/>
      <c r="B1159" s="157"/>
      <c r="C1159" s="162"/>
      <c r="D1159" s="157"/>
      <c r="E1159" s="157"/>
      <c r="F1159" s="157"/>
      <c r="G1159" s="158"/>
      <c r="H1159" s="23">
        <f>MONTH(CtasPagar[[#This Row],[Data Vencimento]])</f>
        <v>1</v>
      </c>
      <c r="I1159" s="23">
        <f>YEAR(CtasPagar[[#This Row],[Data Vencimento]])</f>
        <v>1900</v>
      </c>
      <c r="J1159" s="154"/>
      <c r="K1159" s="23">
        <f>MONTH(CtasPagar[[#This Row],[Data Pagamento]])</f>
        <v>1</v>
      </c>
      <c r="L1159" s="23">
        <f>YEAR(CtasPagar[[#This Row],[Data Pagamento]])</f>
        <v>1900</v>
      </c>
      <c r="M1159" s="154"/>
      <c r="N11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>
      <c r="A1160" s="154"/>
      <c r="B1160" s="157"/>
      <c r="C1160" s="162"/>
      <c r="D1160" s="157"/>
      <c r="E1160" s="157"/>
      <c r="F1160" s="157"/>
      <c r="G1160" s="158"/>
      <c r="H1160" s="23">
        <f>MONTH(CtasPagar[[#This Row],[Data Vencimento]])</f>
        <v>1</v>
      </c>
      <c r="I1160" s="23">
        <f>YEAR(CtasPagar[[#This Row],[Data Vencimento]])</f>
        <v>1900</v>
      </c>
      <c r="J1160" s="154"/>
      <c r="K1160" s="23">
        <f>MONTH(CtasPagar[[#This Row],[Data Pagamento]])</f>
        <v>1</v>
      </c>
      <c r="L1160" s="23">
        <f>YEAR(CtasPagar[[#This Row],[Data Pagamento]])</f>
        <v>1900</v>
      </c>
      <c r="M1160" s="154"/>
      <c r="N11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>
      <c r="A1161" s="154"/>
      <c r="B1161" s="157"/>
      <c r="C1161" s="162"/>
      <c r="D1161" s="157"/>
      <c r="E1161" s="157"/>
      <c r="F1161" s="157"/>
      <c r="G1161" s="158"/>
      <c r="H1161" s="23">
        <f>MONTH(CtasPagar[[#This Row],[Data Vencimento]])</f>
        <v>1</v>
      </c>
      <c r="I1161" s="23">
        <f>YEAR(CtasPagar[[#This Row],[Data Vencimento]])</f>
        <v>1900</v>
      </c>
      <c r="J1161" s="154"/>
      <c r="K1161" s="23">
        <f>MONTH(CtasPagar[[#This Row],[Data Pagamento]])</f>
        <v>1</v>
      </c>
      <c r="L1161" s="23">
        <f>YEAR(CtasPagar[[#This Row],[Data Pagamento]])</f>
        <v>1900</v>
      </c>
      <c r="M1161" s="154"/>
      <c r="N11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>
      <c r="A1162" s="154"/>
      <c r="B1162" s="157"/>
      <c r="C1162" s="162"/>
      <c r="D1162" s="157"/>
      <c r="E1162" s="157"/>
      <c r="F1162" s="157"/>
      <c r="G1162" s="158"/>
      <c r="H1162" s="23">
        <f>MONTH(CtasPagar[[#This Row],[Data Vencimento]])</f>
        <v>1</v>
      </c>
      <c r="I1162" s="23">
        <f>YEAR(CtasPagar[[#This Row],[Data Vencimento]])</f>
        <v>1900</v>
      </c>
      <c r="J1162" s="154"/>
      <c r="K1162" s="23">
        <f>MONTH(CtasPagar[[#This Row],[Data Pagamento]])</f>
        <v>1</v>
      </c>
      <c r="L1162" s="23">
        <f>YEAR(CtasPagar[[#This Row],[Data Pagamento]])</f>
        <v>1900</v>
      </c>
      <c r="M1162" s="154"/>
      <c r="N11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>
      <c r="A1163" s="154"/>
      <c r="B1163" s="157"/>
      <c r="C1163" s="162"/>
      <c r="D1163" s="157"/>
      <c r="E1163" s="157"/>
      <c r="F1163" s="157"/>
      <c r="G1163" s="158"/>
      <c r="H1163" s="23">
        <f>MONTH(CtasPagar[[#This Row],[Data Vencimento]])</f>
        <v>1</v>
      </c>
      <c r="I1163" s="23">
        <f>YEAR(CtasPagar[[#This Row],[Data Vencimento]])</f>
        <v>1900</v>
      </c>
      <c r="J1163" s="154"/>
      <c r="K1163" s="23">
        <f>MONTH(CtasPagar[[#This Row],[Data Pagamento]])</f>
        <v>1</v>
      </c>
      <c r="L1163" s="23">
        <f>YEAR(CtasPagar[[#This Row],[Data Pagamento]])</f>
        <v>1900</v>
      </c>
      <c r="M1163" s="154"/>
      <c r="N11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>
      <c r="A1164" s="154"/>
      <c r="B1164" s="157"/>
      <c r="C1164" s="162"/>
      <c r="D1164" s="157"/>
      <c r="E1164" s="157"/>
      <c r="F1164" s="157"/>
      <c r="G1164" s="158"/>
      <c r="H1164" s="23">
        <f>MONTH(CtasPagar[[#This Row],[Data Vencimento]])</f>
        <v>1</v>
      </c>
      <c r="I1164" s="23">
        <f>YEAR(CtasPagar[[#This Row],[Data Vencimento]])</f>
        <v>1900</v>
      </c>
      <c r="J1164" s="154"/>
      <c r="K1164" s="23">
        <f>MONTH(CtasPagar[[#This Row],[Data Pagamento]])</f>
        <v>1</v>
      </c>
      <c r="L1164" s="23">
        <f>YEAR(CtasPagar[[#This Row],[Data Pagamento]])</f>
        <v>1900</v>
      </c>
      <c r="M1164" s="154"/>
      <c r="N11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>
      <c r="A1165" s="154"/>
      <c r="B1165" s="157"/>
      <c r="C1165" s="162"/>
      <c r="D1165" s="157"/>
      <c r="E1165" s="157"/>
      <c r="F1165" s="157"/>
      <c r="G1165" s="158"/>
      <c r="H1165" s="23">
        <f>MONTH(CtasPagar[[#This Row],[Data Vencimento]])</f>
        <v>1</v>
      </c>
      <c r="I1165" s="23">
        <f>YEAR(CtasPagar[[#This Row],[Data Vencimento]])</f>
        <v>1900</v>
      </c>
      <c r="J1165" s="154"/>
      <c r="K1165" s="23">
        <f>MONTH(CtasPagar[[#This Row],[Data Pagamento]])</f>
        <v>1</v>
      </c>
      <c r="L1165" s="23">
        <f>YEAR(CtasPagar[[#This Row],[Data Pagamento]])</f>
        <v>1900</v>
      </c>
      <c r="M1165" s="154"/>
      <c r="N11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>
      <c r="A1166" s="154"/>
      <c r="B1166" s="157"/>
      <c r="C1166" s="162"/>
      <c r="D1166" s="157"/>
      <c r="E1166" s="157"/>
      <c r="F1166" s="157"/>
      <c r="G1166" s="158"/>
      <c r="H1166" s="23">
        <f>MONTH(CtasPagar[[#This Row],[Data Vencimento]])</f>
        <v>1</v>
      </c>
      <c r="I1166" s="23">
        <f>YEAR(CtasPagar[[#This Row],[Data Vencimento]])</f>
        <v>1900</v>
      </c>
      <c r="J1166" s="154"/>
      <c r="K1166" s="23">
        <f>MONTH(CtasPagar[[#This Row],[Data Pagamento]])</f>
        <v>1</v>
      </c>
      <c r="L1166" s="23">
        <f>YEAR(CtasPagar[[#This Row],[Data Pagamento]])</f>
        <v>1900</v>
      </c>
      <c r="M1166" s="154"/>
      <c r="N11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>
      <c r="A1167" s="154"/>
      <c r="B1167" s="157"/>
      <c r="C1167" s="162"/>
      <c r="D1167" s="157"/>
      <c r="E1167" s="157"/>
      <c r="F1167" s="157"/>
      <c r="G1167" s="158"/>
      <c r="H1167" s="23">
        <f>MONTH(CtasPagar[[#This Row],[Data Vencimento]])</f>
        <v>1</v>
      </c>
      <c r="I1167" s="23">
        <f>YEAR(CtasPagar[[#This Row],[Data Vencimento]])</f>
        <v>1900</v>
      </c>
      <c r="J1167" s="154"/>
      <c r="K1167" s="23">
        <f>MONTH(CtasPagar[[#This Row],[Data Pagamento]])</f>
        <v>1</v>
      </c>
      <c r="L1167" s="23">
        <f>YEAR(CtasPagar[[#This Row],[Data Pagamento]])</f>
        <v>1900</v>
      </c>
      <c r="M1167" s="154"/>
      <c r="N11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>
      <c r="A1168" s="154"/>
      <c r="B1168" s="157"/>
      <c r="C1168" s="162"/>
      <c r="D1168" s="157"/>
      <c r="E1168" s="157"/>
      <c r="F1168" s="157"/>
      <c r="G1168" s="158"/>
      <c r="H1168" s="23">
        <f>MONTH(CtasPagar[[#This Row],[Data Vencimento]])</f>
        <v>1</v>
      </c>
      <c r="I1168" s="23">
        <f>YEAR(CtasPagar[[#This Row],[Data Vencimento]])</f>
        <v>1900</v>
      </c>
      <c r="J1168" s="154"/>
      <c r="K1168" s="23">
        <f>MONTH(CtasPagar[[#This Row],[Data Pagamento]])</f>
        <v>1</v>
      </c>
      <c r="L1168" s="23">
        <f>YEAR(CtasPagar[[#This Row],[Data Pagamento]])</f>
        <v>1900</v>
      </c>
      <c r="M1168" s="154"/>
      <c r="N11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>
      <c r="A1169" s="154"/>
      <c r="B1169" s="157"/>
      <c r="C1169" s="162"/>
      <c r="D1169" s="157"/>
      <c r="E1169" s="157"/>
      <c r="F1169" s="157"/>
      <c r="G1169" s="158"/>
      <c r="H1169" s="23">
        <f>MONTH(CtasPagar[[#This Row],[Data Vencimento]])</f>
        <v>1</v>
      </c>
      <c r="I1169" s="23">
        <f>YEAR(CtasPagar[[#This Row],[Data Vencimento]])</f>
        <v>1900</v>
      </c>
      <c r="J1169" s="154"/>
      <c r="K1169" s="23">
        <f>MONTH(CtasPagar[[#This Row],[Data Pagamento]])</f>
        <v>1</v>
      </c>
      <c r="L1169" s="23">
        <f>YEAR(CtasPagar[[#This Row],[Data Pagamento]])</f>
        <v>1900</v>
      </c>
      <c r="M1169" s="154"/>
      <c r="N11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>
      <c r="A1170" s="154"/>
      <c r="B1170" s="157"/>
      <c r="C1170" s="162"/>
      <c r="D1170" s="157"/>
      <c r="E1170" s="157"/>
      <c r="F1170" s="157"/>
      <c r="G1170" s="158"/>
      <c r="H1170" s="23">
        <f>MONTH(CtasPagar[[#This Row],[Data Vencimento]])</f>
        <v>1</v>
      </c>
      <c r="I1170" s="23">
        <f>YEAR(CtasPagar[[#This Row],[Data Vencimento]])</f>
        <v>1900</v>
      </c>
      <c r="J1170" s="154"/>
      <c r="K1170" s="23">
        <f>MONTH(CtasPagar[[#This Row],[Data Pagamento]])</f>
        <v>1</v>
      </c>
      <c r="L1170" s="23">
        <f>YEAR(CtasPagar[[#This Row],[Data Pagamento]])</f>
        <v>1900</v>
      </c>
      <c r="M1170" s="154"/>
      <c r="N11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>
      <c r="A1171" s="154"/>
      <c r="B1171" s="157"/>
      <c r="C1171" s="162"/>
      <c r="D1171" s="157"/>
      <c r="E1171" s="157"/>
      <c r="F1171" s="157"/>
      <c r="G1171" s="158"/>
      <c r="H1171" s="23">
        <f>MONTH(CtasPagar[[#This Row],[Data Vencimento]])</f>
        <v>1</v>
      </c>
      <c r="I1171" s="23">
        <f>YEAR(CtasPagar[[#This Row],[Data Vencimento]])</f>
        <v>1900</v>
      </c>
      <c r="J1171" s="154"/>
      <c r="K1171" s="23">
        <f>MONTH(CtasPagar[[#This Row],[Data Pagamento]])</f>
        <v>1</v>
      </c>
      <c r="L1171" s="23">
        <f>YEAR(CtasPagar[[#This Row],[Data Pagamento]])</f>
        <v>1900</v>
      </c>
      <c r="M1171" s="154"/>
      <c r="N11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>
      <c r="A1172" s="154"/>
      <c r="B1172" s="157"/>
      <c r="C1172" s="162"/>
      <c r="D1172" s="157"/>
      <c r="E1172" s="157"/>
      <c r="F1172" s="157"/>
      <c r="G1172" s="158"/>
      <c r="H1172" s="23">
        <f>MONTH(CtasPagar[[#This Row],[Data Vencimento]])</f>
        <v>1</v>
      </c>
      <c r="I1172" s="23">
        <f>YEAR(CtasPagar[[#This Row],[Data Vencimento]])</f>
        <v>1900</v>
      </c>
      <c r="J1172" s="154"/>
      <c r="K1172" s="23">
        <f>MONTH(CtasPagar[[#This Row],[Data Pagamento]])</f>
        <v>1</v>
      </c>
      <c r="L1172" s="23">
        <f>YEAR(CtasPagar[[#This Row],[Data Pagamento]])</f>
        <v>1900</v>
      </c>
      <c r="M1172" s="154"/>
      <c r="N11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>
      <c r="A1173" s="154"/>
      <c r="B1173" s="157"/>
      <c r="C1173" s="162"/>
      <c r="D1173" s="157"/>
      <c r="E1173" s="157"/>
      <c r="F1173" s="157"/>
      <c r="G1173" s="158"/>
      <c r="H1173" s="23">
        <f>MONTH(CtasPagar[[#This Row],[Data Vencimento]])</f>
        <v>1</v>
      </c>
      <c r="I1173" s="23">
        <f>YEAR(CtasPagar[[#This Row],[Data Vencimento]])</f>
        <v>1900</v>
      </c>
      <c r="J1173" s="154"/>
      <c r="K1173" s="23">
        <f>MONTH(CtasPagar[[#This Row],[Data Pagamento]])</f>
        <v>1</v>
      </c>
      <c r="L1173" s="23">
        <f>YEAR(CtasPagar[[#This Row],[Data Pagamento]])</f>
        <v>1900</v>
      </c>
      <c r="M1173" s="154"/>
      <c r="N11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>
      <c r="A1174" s="154"/>
      <c r="B1174" s="157"/>
      <c r="C1174" s="162"/>
      <c r="D1174" s="157"/>
      <c r="E1174" s="157"/>
      <c r="F1174" s="157"/>
      <c r="G1174" s="158"/>
      <c r="H1174" s="23">
        <f>MONTH(CtasPagar[[#This Row],[Data Vencimento]])</f>
        <v>1</v>
      </c>
      <c r="I1174" s="23">
        <f>YEAR(CtasPagar[[#This Row],[Data Vencimento]])</f>
        <v>1900</v>
      </c>
      <c r="J1174" s="154"/>
      <c r="K1174" s="23">
        <f>MONTH(CtasPagar[[#This Row],[Data Pagamento]])</f>
        <v>1</v>
      </c>
      <c r="L1174" s="23">
        <f>YEAR(CtasPagar[[#This Row],[Data Pagamento]])</f>
        <v>1900</v>
      </c>
      <c r="M1174" s="154"/>
      <c r="N11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>
      <c r="A1175" s="154"/>
      <c r="B1175" s="157"/>
      <c r="C1175" s="162"/>
      <c r="D1175" s="157"/>
      <c r="E1175" s="157"/>
      <c r="F1175" s="157"/>
      <c r="G1175" s="158"/>
      <c r="H1175" s="23">
        <f>MONTH(CtasPagar[[#This Row],[Data Vencimento]])</f>
        <v>1</v>
      </c>
      <c r="I1175" s="23">
        <f>YEAR(CtasPagar[[#This Row],[Data Vencimento]])</f>
        <v>1900</v>
      </c>
      <c r="J1175" s="154"/>
      <c r="K1175" s="23">
        <f>MONTH(CtasPagar[[#This Row],[Data Pagamento]])</f>
        <v>1</v>
      </c>
      <c r="L1175" s="23">
        <f>YEAR(CtasPagar[[#This Row],[Data Pagamento]])</f>
        <v>1900</v>
      </c>
      <c r="M1175" s="154"/>
      <c r="N11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>
      <c r="A1176" s="154"/>
      <c r="B1176" s="157"/>
      <c r="C1176" s="162"/>
      <c r="D1176" s="157"/>
      <c r="E1176" s="157"/>
      <c r="F1176" s="157"/>
      <c r="G1176" s="158"/>
      <c r="H1176" s="23">
        <f>MONTH(CtasPagar[[#This Row],[Data Vencimento]])</f>
        <v>1</v>
      </c>
      <c r="I1176" s="23">
        <f>YEAR(CtasPagar[[#This Row],[Data Vencimento]])</f>
        <v>1900</v>
      </c>
      <c r="J1176" s="154"/>
      <c r="K1176" s="23">
        <f>MONTH(CtasPagar[[#This Row],[Data Pagamento]])</f>
        <v>1</v>
      </c>
      <c r="L1176" s="23">
        <f>YEAR(CtasPagar[[#This Row],[Data Pagamento]])</f>
        <v>1900</v>
      </c>
      <c r="M1176" s="154"/>
      <c r="N11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>
      <c r="A1177" s="154"/>
      <c r="B1177" s="157"/>
      <c r="C1177" s="162"/>
      <c r="D1177" s="157"/>
      <c r="E1177" s="157"/>
      <c r="F1177" s="157"/>
      <c r="G1177" s="158"/>
      <c r="H1177" s="23">
        <f>MONTH(CtasPagar[[#This Row],[Data Vencimento]])</f>
        <v>1</v>
      </c>
      <c r="I1177" s="23">
        <f>YEAR(CtasPagar[[#This Row],[Data Vencimento]])</f>
        <v>1900</v>
      </c>
      <c r="J1177" s="154"/>
      <c r="K1177" s="23">
        <f>MONTH(CtasPagar[[#This Row],[Data Pagamento]])</f>
        <v>1</v>
      </c>
      <c r="L1177" s="23">
        <f>YEAR(CtasPagar[[#This Row],[Data Pagamento]])</f>
        <v>1900</v>
      </c>
      <c r="M1177" s="154"/>
      <c r="N11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>
      <c r="A1178" s="154"/>
      <c r="B1178" s="157"/>
      <c r="C1178" s="162"/>
      <c r="D1178" s="157"/>
      <c r="E1178" s="157"/>
      <c r="F1178" s="157"/>
      <c r="G1178" s="158"/>
      <c r="H1178" s="23">
        <f>MONTH(CtasPagar[[#This Row],[Data Vencimento]])</f>
        <v>1</v>
      </c>
      <c r="I1178" s="23">
        <f>YEAR(CtasPagar[[#This Row],[Data Vencimento]])</f>
        <v>1900</v>
      </c>
      <c r="J1178" s="154"/>
      <c r="K1178" s="23">
        <f>MONTH(CtasPagar[[#This Row],[Data Pagamento]])</f>
        <v>1</v>
      </c>
      <c r="L1178" s="23">
        <f>YEAR(CtasPagar[[#This Row],[Data Pagamento]])</f>
        <v>1900</v>
      </c>
      <c r="M1178" s="154"/>
      <c r="N11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>
      <c r="A1179" s="154"/>
      <c r="B1179" s="157"/>
      <c r="C1179" s="162"/>
      <c r="D1179" s="157"/>
      <c r="E1179" s="157"/>
      <c r="F1179" s="157"/>
      <c r="G1179" s="158"/>
      <c r="H1179" s="23">
        <f>MONTH(CtasPagar[[#This Row],[Data Vencimento]])</f>
        <v>1</v>
      </c>
      <c r="I1179" s="23">
        <f>YEAR(CtasPagar[[#This Row],[Data Vencimento]])</f>
        <v>1900</v>
      </c>
      <c r="J1179" s="154"/>
      <c r="K1179" s="23">
        <f>MONTH(CtasPagar[[#This Row],[Data Pagamento]])</f>
        <v>1</v>
      </c>
      <c r="L1179" s="23">
        <f>YEAR(CtasPagar[[#This Row],[Data Pagamento]])</f>
        <v>1900</v>
      </c>
      <c r="M1179" s="154"/>
      <c r="N11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>
      <c r="A1180" s="154"/>
      <c r="B1180" s="157"/>
      <c r="C1180" s="162"/>
      <c r="D1180" s="157"/>
      <c r="E1180" s="157"/>
      <c r="F1180" s="157"/>
      <c r="G1180" s="158"/>
      <c r="H1180" s="23">
        <f>MONTH(CtasPagar[[#This Row],[Data Vencimento]])</f>
        <v>1</v>
      </c>
      <c r="I1180" s="23">
        <f>YEAR(CtasPagar[[#This Row],[Data Vencimento]])</f>
        <v>1900</v>
      </c>
      <c r="J1180" s="154"/>
      <c r="K1180" s="23">
        <f>MONTH(CtasPagar[[#This Row],[Data Pagamento]])</f>
        <v>1</v>
      </c>
      <c r="L1180" s="23">
        <f>YEAR(CtasPagar[[#This Row],[Data Pagamento]])</f>
        <v>1900</v>
      </c>
      <c r="M1180" s="154"/>
      <c r="N11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>
      <c r="A1181" s="154"/>
      <c r="B1181" s="157"/>
      <c r="C1181" s="162"/>
      <c r="D1181" s="157"/>
      <c r="E1181" s="157"/>
      <c r="F1181" s="157"/>
      <c r="G1181" s="158"/>
      <c r="H1181" s="23">
        <f>MONTH(CtasPagar[[#This Row],[Data Vencimento]])</f>
        <v>1</v>
      </c>
      <c r="I1181" s="23">
        <f>YEAR(CtasPagar[[#This Row],[Data Vencimento]])</f>
        <v>1900</v>
      </c>
      <c r="J1181" s="154"/>
      <c r="K1181" s="23">
        <f>MONTH(CtasPagar[[#This Row],[Data Pagamento]])</f>
        <v>1</v>
      </c>
      <c r="L1181" s="23">
        <f>YEAR(CtasPagar[[#This Row],[Data Pagamento]])</f>
        <v>1900</v>
      </c>
      <c r="M1181" s="154"/>
      <c r="N11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>
      <c r="A1182" s="154"/>
      <c r="B1182" s="157"/>
      <c r="C1182" s="162"/>
      <c r="D1182" s="157"/>
      <c r="E1182" s="157"/>
      <c r="F1182" s="157"/>
      <c r="G1182" s="158"/>
      <c r="H1182" s="23">
        <f>MONTH(CtasPagar[[#This Row],[Data Vencimento]])</f>
        <v>1</v>
      </c>
      <c r="I1182" s="23">
        <f>YEAR(CtasPagar[[#This Row],[Data Vencimento]])</f>
        <v>1900</v>
      </c>
      <c r="J1182" s="154"/>
      <c r="K1182" s="23">
        <f>MONTH(CtasPagar[[#This Row],[Data Pagamento]])</f>
        <v>1</v>
      </c>
      <c r="L1182" s="23">
        <f>YEAR(CtasPagar[[#This Row],[Data Pagamento]])</f>
        <v>1900</v>
      </c>
      <c r="M1182" s="154"/>
      <c r="N11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>
      <c r="A1183" s="154"/>
      <c r="B1183" s="157"/>
      <c r="C1183" s="162"/>
      <c r="D1183" s="157"/>
      <c r="E1183" s="157"/>
      <c r="F1183" s="157"/>
      <c r="G1183" s="158"/>
      <c r="H1183" s="23">
        <f>MONTH(CtasPagar[[#This Row],[Data Vencimento]])</f>
        <v>1</v>
      </c>
      <c r="I1183" s="23">
        <f>YEAR(CtasPagar[[#This Row],[Data Vencimento]])</f>
        <v>1900</v>
      </c>
      <c r="J1183" s="154"/>
      <c r="K1183" s="23">
        <f>MONTH(CtasPagar[[#This Row],[Data Pagamento]])</f>
        <v>1</v>
      </c>
      <c r="L1183" s="23">
        <f>YEAR(CtasPagar[[#This Row],[Data Pagamento]])</f>
        <v>1900</v>
      </c>
      <c r="M1183" s="154"/>
      <c r="N11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>
      <c r="A1184" s="154"/>
      <c r="B1184" s="157"/>
      <c r="C1184" s="162"/>
      <c r="D1184" s="157"/>
      <c r="E1184" s="157"/>
      <c r="F1184" s="157"/>
      <c r="G1184" s="158"/>
      <c r="H1184" s="23">
        <f>MONTH(CtasPagar[[#This Row],[Data Vencimento]])</f>
        <v>1</v>
      </c>
      <c r="I1184" s="23">
        <f>YEAR(CtasPagar[[#This Row],[Data Vencimento]])</f>
        <v>1900</v>
      </c>
      <c r="J1184" s="154"/>
      <c r="K1184" s="23">
        <f>MONTH(CtasPagar[[#This Row],[Data Pagamento]])</f>
        <v>1</v>
      </c>
      <c r="L1184" s="23">
        <f>YEAR(CtasPagar[[#This Row],[Data Pagamento]])</f>
        <v>1900</v>
      </c>
      <c r="M1184" s="154"/>
      <c r="N11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>
      <c r="A1185" s="154"/>
      <c r="B1185" s="157"/>
      <c r="C1185" s="162"/>
      <c r="D1185" s="157"/>
      <c r="E1185" s="157"/>
      <c r="F1185" s="157"/>
      <c r="G1185" s="158"/>
      <c r="H1185" s="23">
        <f>MONTH(CtasPagar[[#This Row],[Data Vencimento]])</f>
        <v>1</v>
      </c>
      <c r="I1185" s="23">
        <f>YEAR(CtasPagar[[#This Row],[Data Vencimento]])</f>
        <v>1900</v>
      </c>
      <c r="J1185" s="154"/>
      <c r="K1185" s="23">
        <f>MONTH(CtasPagar[[#This Row],[Data Pagamento]])</f>
        <v>1</v>
      </c>
      <c r="L1185" s="23">
        <f>YEAR(CtasPagar[[#This Row],[Data Pagamento]])</f>
        <v>1900</v>
      </c>
      <c r="M1185" s="154"/>
      <c r="N11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>
      <c r="A1186" s="154"/>
      <c r="B1186" s="157"/>
      <c r="C1186" s="162"/>
      <c r="D1186" s="157"/>
      <c r="E1186" s="157"/>
      <c r="F1186" s="157"/>
      <c r="G1186" s="158"/>
      <c r="H1186" s="23">
        <f>MONTH(CtasPagar[[#This Row],[Data Vencimento]])</f>
        <v>1</v>
      </c>
      <c r="I1186" s="23">
        <f>YEAR(CtasPagar[[#This Row],[Data Vencimento]])</f>
        <v>1900</v>
      </c>
      <c r="J1186" s="154"/>
      <c r="K1186" s="23">
        <f>MONTH(CtasPagar[[#This Row],[Data Pagamento]])</f>
        <v>1</v>
      </c>
      <c r="L1186" s="23">
        <f>YEAR(CtasPagar[[#This Row],[Data Pagamento]])</f>
        <v>1900</v>
      </c>
      <c r="M1186" s="154"/>
      <c r="N11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>
      <c r="A1187" s="154"/>
      <c r="B1187" s="157"/>
      <c r="C1187" s="162"/>
      <c r="D1187" s="157"/>
      <c r="E1187" s="157"/>
      <c r="F1187" s="157"/>
      <c r="G1187" s="158"/>
      <c r="H1187" s="23">
        <f>MONTH(CtasPagar[[#This Row],[Data Vencimento]])</f>
        <v>1</v>
      </c>
      <c r="I1187" s="23">
        <f>YEAR(CtasPagar[[#This Row],[Data Vencimento]])</f>
        <v>1900</v>
      </c>
      <c r="J1187" s="154"/>
      <c r="K1187" s="23">
        <f>MONTH(CtasPagar[[#This Row],[Data Pagamento]])</f>
        <v>1</v>
      </c>
      <c r="L1187" s="23">
        <f>YEAR(CtasPagar[[#This Row],[Data Pagamento]])</f>
        <v>1900</v>
      </c>
      <c r="M1187" s="154"/>
      <c r="N11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>
      <c r="A1188" s="154"/>
      <c r="B1188" s="157"/>
      <c r="C1188" s="162"/>
      <c r="D1188" s="157"/>
      <c r="E1188" s="157"/>
      <c r="F1188" s="157"/>
      <c r="G1188" s="158"/>
      <c r="H1188" s="23">
        <f>MONTH(CtasPagar[[#This Row],[Data Vencimento]])</f>
        <v>1</v>
      </c>
      <c r="I1188" s="23">
        <f>YEAR(CtasPagar[[#This Row],[Data Vencimento]])</f>
        <v>1900</v>
      </c>
      <c r="J1188" s="154"/>
      <c r="K1188" s="23">
        <f>MONTH(CtasPagar[[#This Row],[Data Pagamento]])</f>
        <v>1</v>
      </c>
      <c r="L1188" s="23">
        <f>YEAR(CtasPagar[[#This Row],[Data Pagamento]])</f>
        <v>1900</v>
      </c>
      <c r="M1188" s="154"/>
      <c r="N11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>
      <c r="A1189" s="154"/>
      <c r="B1189" s="157"/>
      <c r="C1189" s="162"/>
      <c r="D1189" s="157"/>
      <c r="E1189" s="157"/>
      <c r="F1189" s="157"/>
      <c r="G1189" s="158"/>
      <c r="H1189" s="23">
        <f>MONTH(CtasPagar[[#This Row],[Data Vencimento]])</f>
        <v>1</v>
      </c>
      <c r="I1189" s="23">
        <f>YEAR(CtasPagar[[#This Row],[Data Vencimento]])</f>
        <v>1900</v>
      </c>
      <c r="J1189" s="154"/>
      <c r="K1189" s="23">
        <f>MONTH(CtasPagar[[#This Row],[Data Pagamento]])</f>
        <v>1</v>
      </c>
      <c r="L1189" s="23">
        <f>YEAR(CtasPagar[[#This Row],[Data Pagamento]])</f>
        <v>1900</v>
      </c>
      <c r="M1189" s="154"/>
      <c r="N11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>
      <c r="A1190" s="154"/>
      <c r="B1190" s="157"/>
      <c r="C1190" s="162"/>
      <c r="D1190" s="157"/>
      <c r="E1190" s="157"/>
      <c r="F1190" s="157"/>
      <c r="G1190" s="158"/>
      <c r="H1190" s="23">
        <f>MONTH(CtasPagar[[#This Row],[Data Vencimento]])</f>
        <v>1</v>
      </c>
      <c r="I1190" s="23">
        <f>YEAR(CtasPagar[[#This Row],[Data Vencimento]])</f>
        <v>1900</v>
      </c>
      <c r="J1190" s="154"/>
      <c r="K1190" s="23">
        <f>MONTH(CtasPagar[[#This Row],[Data Pagamento]])</f>
        <v>1</v>
      </c>
      <c r="L1190" s="23">
        <f>YEAR(CtasPagar[[#This Row],[Data Pagamento]])</f>
        <v>1900</v>
      </c>
      <c r="M1190" s="154"/>
      <c r="N11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>
      <c r="A1191" s="154"/>
      <c r="B1191" s="157"/>
      <c r="C1191" s="162"/>
      <c r="D1191" s="157"/>
      <c r="E1191" s="157"/>
      <c r="F1191" s="157"/>
      <c r="G1191" s="158"/>
      <c r="H1191" s="23">
        <f>MONTH(CtasPagar[[#This Row],[Data Vencimento]])</f>
        <v>1</v>
      </c>
      <c r="I1191" s="23">
        <f>YEAR(CtasPagar[[#This Row],[Data Vencimento]])</f>
        <v>1900</v>
      </c>
      <c r="J1191" s="154"/>
      <c r="K1191" s="23">
        <f>MONTH(CtasPagar[[#This Row],[Data Pagamento]])</f>
        <v>1</v>
      </c>
      <c r="L1191" s="23">
        <f>YEAR(CtasPagar[[#This Row],[Data Pagamento]])</f>
        <v>1900</v>
      </c>
      <c r="M1191" s="154"/>
      <c r="N11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>
      <c r="A1192" s="154"/>
      <c r="B1192" s="157"/>
      <c r="C1192" s="162"/>
      <c r="D1192" s="157"/>
      <c r="E1192" s="157"/>
      <c r="F1192" s="157"/>
      <c r="G1192" s="158"/>
      <c r="H1192" s="23">
        <f>MONTH(CtasPagar[[#This Row],[Data Vencimento]])</f>
        <v>1</v>
      </c>
      <c r="I1192" s="23">
        <f>YEAR(CtasPagar[[#This Row],[Data Vencimento]])</f>
        <v>1900</v>
      </c>
      <c r="J1192" s="154"/>
      <c r="K1192" s="23">
        <f>MONTH(CtasPagar[[#This Row],[Data Pagamento]])</f>
        <v>1</v>
      </c>
      <c r="L1192" s="23">
        <f>YEAR(CtasPagar[[#This Row],[Data Pagamento]])</f>
        <v>1900</v>
      </c>
      <c r="M1192" s="154"/>
      <c r="N11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>
      <c r="A1193" s="154"/>
      <c r="B1193" s="157"/>
      <c r="C1193" s="162"/>
      <c r="D1193" s="157"/>
      <c r="E1193" s="157"/>
      <c r="F1193" s="157"/>
      <c r="G1193" s="158"/>
      <c r="H1193" s="23">
        <f>MONTH(CtasPagar[[#This Row],[Data Vencimento]])</f>
        <v>1</v>
      </c>
      <c r="I1193" s="23">
        <f>YEAR(CtasPagar[[#This Row],[Data Vencimento]])</f>
        <v>1900</v>
      </c>
      <c r="J1193" s="154"/>
      <c r="K1193" s="23">
        <f>MONTH(CtasPagar[[#This Row],[Data Pagamento]])</f>
        <v>1</v>
      </c>
      <c r="L1193" s="23">
        <f>YEAR(CtasPagar[[#This Row],[Data Pagamento]])</f>
        <v>1900</v>
      </c>
      <c r="M1193" s="154"/>
      <c r="N11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>
      <c r="A1194" s="154"/>
      <c r="B1194" s="157"/>
      <c r="C1194" s="162"/>
      <c r="D1194" s="157"/>
      <c r="E1194" s="157"/>
      <c r="F1194" s="157"/>
      <c r="G1194" s="158"/>
      <c r="H1194" s="23">
        <f>MONTH(CtasPagar[[#This Row],[Data Vencimento]])</f>
        <v>1</v>
      </c>
      <c r="I1194" s="23">
        <f>YEAR(CtasPagar[[#This Row],[Data Vencimento]])</f>
        <v>1900</v>
      </c>
      <c r="J1194" s="154"/>
      <c r="K1194" s="23">
        <f>MONTH(CtasPagar[[#This Row],[Data Pagamento]])</f>
        <v>1</v>
      </c>
      <c r="L1194" s="23">
        <f>YEAR(CtasPagar[[#This Row],[Data Pagamento]])</f>
        <v>1900</v>
      </c>
      <c r="M1194" s="154"/>
      <c r="N11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>
      <c r="A1195" s="154"/>
      <c r="B1195" s="157"/>
      <c r="C1195" s="162"/>
      <c r="D1195" s="157"/>
      <c r="E1195" s="157"/>
      <c r="F1195" s="157"/>
      <c r="G1195" s="158"/>
      <c r="H1195" s="23">
        <f>MONTH(CtasPagar[[#This Row],[Data Vencimento]])</f>
        <v>1</v>
      </c>
      <c r="I1195" s="23">
        <f>YEAR(CtasPagar[[#This Row],[Data Vencimento]])</f>
        <v>1900</v>
      </c>
      <c r="J1195" s="154"/>
      <c r="K1195" s="23">
        <f>MONTH(CtasPagar[[#This Row],[Data Pagamento]])</f>
        <v>1</v>
      </c>
      <c r="L1195" s="23">
        <f>YEAR(CtasPagar[[#This Row],[Data Pagamento]])</f>
        <v>1900</v>
      </c>
      <c r="M1195" s="154"/>
      <c r="N11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>
      <c r="A1196" s="154"/>
      <c r="B1196" s="157"/>
      <c r="C1196" s="162"/>
      <c r="D1196" s="157"/>
      <c r="E1196" s="157"/>
      <c r="F1196" s="157"/>
      <c r="G1196" s="158"/>
      <c r="H1196" s="23">
        <f>MONTH(CtasPagar[[#This Row],[Data Vencimento]])</f>
        <v>1</v>
      </c>
      <c r="I1196" s="23">
        <f>YEAR(CtasPagar[[#This Row],[Data Vencimento]])</f>
        <v>1900</v>
      </c>
      <c r="J1196" s="154"/>
      <c r="K1196" s="23">
        <f>MONTH(CtasPagar[[#This Row],[Data Pagamento]])</f>
        <v>1</v>
      </c>
      <c r="L1196" s="23">
        <f>YEAR(CtasPagar[[#This Row],[Data Pagamento]])</f>
        <v>1900</v>
      </c>
      <c r="M1196" s="154"/>
      <c r="N11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>
      <c r="A1197" s="154"/>
      <c r="B1197" s="157"/>
      <c r="C1197" s="162"/>
      <c r="D1197" s="157"/>
      <c r="E1197" s="157"/>
      <c r="F1197" s="157"/>
      <c r="G1197" s="158"/>
      <c r="H1197" s="23">
        <f>MONTH(CtasPagar[[#This Row],[Data Vencimento]])</f>
        <v>1</v>
      </c>
      <c r="I1197" s="23">
        <f>YEAR(CtasPagar[[#This Row],[Data Vencimento]])</f>
        <v>1900</v>
      </c>
      <c r="J1197" s="154"/>
      <c r="K1197" s="23">
        <f>MONTH(CtasPagar[[#This Row],[Data Pagamento]])</f>
        <v>1</v>
      </c>
      <c r="L1197" s="23">
        <f>YEAR(CtasPagar[[#This Row],[Data Pagamento]])</f>
        <v>1900</v>
      </c>
      <c r="M1197" s="154"/>
      <c r="N11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>
      <c r="A1198" s="154"/>
      <c r="B1198" s="157"/>
      <c r="C1198" s="162"/>
      <c r="D1198" s="157"/>
      <c r="E1198" s="157"/>
      <c r="F1198" s="157"/>
      <c r="G1198" s="158"/>
      <c r="H1198" s="23">
        <f>MONTH(CtasPagar[[#This Row],[Data Vencimento]])</f>
        <v>1</v>
      </c>
      <c r="I1198" s="23">
        <f>YEAR(CtasPagar[[#This Row],[Data Vencimento]])</f>
        <v>1900</v>
      </c>
      <c r="J1198" s="154"/>
      <c r="K1198" s="23">
        <f>MONTH(CtasPagar[[#This Row],[Data Pagamento]])</f>
        <v>1</v>
      </c>
      <c r="L1198" s="23">
        <f>YEAR(CtasPagar[[#This Row],[Data Pagamento]])</f>
        <v>1900</v>
      </c>
      <c r="M1198" s="154"/>
      <c r="N11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>
      <c r="A1199" s="154"/>
      <c r="B1199" s="157"/>
      <c r="C1199" s="162"/>
      <c r="D1199" s="157"/>
      <c r="E1199" s="157"/>
      <c r="F1199" s="157"/>
      <c r="G1199" s="158"/>
      <c r="H1199" s="23">
        <f>MONTH(CtasPagar[[#This Row],[Data Vencimento]])</f>
        <v>1</v>
      </c>
      <c r="I1199" s="23">
        <f>YEAR(CtasPagar[[#This Row],[Data Vencimento]])</f>
        <v>1900</v>
      </c>
      <c r="J1199" s="154"/>
      <c r="K1199" s="23">
        <f>MONTH(CtasPagar[[#This Row],[Data Pagamento]])</f>
        <v>1</v>
      </c>
      <c r="L1199" s="23">
        <f>YEAR(CtasPagar[[#This Row],[Data Pagamento]])</f>
        <v>1900</v>
      </c>
      <c r="M1199" s="154"/>
      <c r="N11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>
      <c r="A1200" s="154"/>
      <c r="B1200" s="157"/>
      <c r="C1200" s="162"/>
      <c r="D1200" s="157"/>
      <c r="E1200" s="157"/>
      <c r="F1200" s="157"/>
      <c r="G1200" s="158"/>
      <c r="H1200" s="23">
        <f>MONTH(CtasPagar[[#This Row],[Data Vencimento]])</f>
        <v>1</v>
      </c>
      <c r="I1200" s="23">
        <f>YEAR(CtasPagar[[#This Row],[Data Vencimento]])</f>
        <v>1900</v>
      </c>
      <c r="J1200" s="154"/>
      <c r="K1200" s="23">
        <f>MONTH(CtasPagar[[#This Row],[Data Pagamento]])</f>
        <v>1</v>
      </c>
      <c r="L1200" s="23">
        <f>YEAR(CtasPagar[[#This Row],[Data Pagamento]])</f>
        <v>1900</v>
      </c>
      <c r="M1200" s="154"/>
      <c r="N12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>
      <c r="A1201" s="154"/>
      <c r="B1201" s="157"/>
      <c r="C1201" s="162"/>
      <c r="D1201" s="157"/>
      <c r="E1201" s="157"/>
      <c r="F1201" s="157"/>
      <c r="G1201" s="158"/>
      <c r="H1201" s="23">
        <f>MONTH(CtasPagar[[#This Row],[Data Vencimento]])</f>
        <v>1</v>
      </c>
      <c r="I1201" s="23">
        <f>YEAR(CtasPagar[[#This Row],[Data Vencimento]])</f>
        <v>1900</v>
      </c>
      <c r="J1201" s="154"/>
      <c r="K1201" s="23">
        <f>MONTH(CtasPagar[[#This Row],[Data Pagamento]])</f>
        <v>1</v>
      </c>
      <c r="L1201" s="23">
        <f>YEAR(CtasPagar[[#This Row],[Data Pagamento]])</f>
        <v>1900</v>
      </c>
      <c r="M1201" s="154"/>
      <c r="N12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>
      <c r="A1202" s="154"/>
      <c r="B1202" s="157"/>
      <c r="C1202" s="162"/>
      <c r="D1202" s="157"/>
      <c r="E1202" s="157"/>
      <c r="F1202" s="157"/>
      <c r="G1202" s="158"/>
      <c r="H1202" s="23">
        <f>MONTH(CtasPagar[[#This Row],[Data Vencimento]])</f>
        <v>1</v>
      </c>
      <c r="I1202" s="23">
        <f>YEAR(CtasPagar[[#This Row],[Data Vencimento]])</f>
        <v>1900</v>
      </c>
      <c r="J1202" s="154"/>
      <c r="K1202" s="23">
        <f>MONTH(CtasPagar[[#This Row],[Data Pagamento]])</f>
        <v>1</v>
      </c>
      <c r="L1202" s="23">
        <f>YEAR(CtasPagar[[#This Row],[Data Pagamento]])</f>
        <v>1900</v>
      </c>
      <c r="M1202" s="154"/>
      <c r="N12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>
      <c r="A1203" s="154"/>
      <c r="B1203" s="157"/>
      <c r="C1203" s="162"/>
      <c r="D1203" s="157"/>
      <c r="E1203" s="157"/>
      <c r="F1203" s="157"/>
      <c r="G1203" s="158"/>
      <c r="H1203" s="23">
        <f>MONTH(CtasPagar[[#This Row],[Data Vencimento]])</f>
        <v>1</v>
      </c>
      <c r="I1203" s="23">
        <f>YEAR(CtasPagar[[#This Row],[Data Vencimento]])</f>
        <v>1900</v>
      </c>
      <c r="J1203" s="154"/>
      <c r="K1203" s="23">
        <f>MONTH(CtasPagar[[#This Row],[Data Pagamento]])</f>
        <v>1</v>
      </c>
      <c r="L1203" s="23">
        <f>YEAR(CtasPagar[[#This Row],[Data Pagamento]])</f>
        <v>1900</v>
      </c>
      <c r="M1203" s="154"/>
      <c r="N12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>
      <c r="A1204" s="154"/>
      <c r="B1204" s="157"/>
      <c r="C1204" s="162"/>
      <c r="D1204" s="157"/>
      <c r="E1204" s="157"/>
      <c r="F1204" s="157"/>
      <c r="G1204" s="158"/>
      <c r="H1204" s="23">
        <f>MONTH(CtasPagar[[#This Row],[Data Vencimento]])</f>
        <v>1</v>
      </c>
      <c r="I1204" s="23">
        <f>YEAR(CtasPagar[[#This Row],[Data Vencimento]])</f>
        <v>1900</v>
      </c>
      <c r="J1204" s="154"/>
      <c r="K1204" s="23">
        <f>MONTH(CtasPagar[[#This Row],[Data Pagamento]])</f>
        <v>1</v>
      </c>
      <c r="L1204" s="23">
        <f>YEAR(CtasPagar[[#This Row],[Data Pagamento]])</f>
        <v>1900</v>
      </c>
      <c r="M1204" s="154"/>
      <c r="N12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>
      <c r="A1205" s="154"/>
      <c r="B1205" s="157"/>
      <c r="C1205" s="162"/>
      <c r="D1205" s="157"/>
      <c r="E1205" s="157"/>
      <c r="F1205" s="157"/>
      <c r="G1205" s="158"/>
      <c r="H1205" s="23">
        <f>MONTH(CtasPagar[[#This Row],[Data Vencimento]])</f>
        <v>1</v>
      </c>
      <c r="I1205" s="23">
        <f>YEAR(CtasPagar[[#This Row],[Data Vencimento]])</f>
        <v>1900</v>
      </c>
      <c r="J1205" s="154"/>
      <c r="K1205" s="23">
        <f>MONTH(CtasPagar[[#This Row],[Data Pagamento]])</f>
        <v>1</v>
      </c>
      <c r="L1205" s="23">
        <f>YEAR(CtasPagar[[#This Row],[Data Pagamento]])</f>
        <v>1900</v>
      </c>
      <c r="M1205" s="154"/>
      <c r="N12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>
      <c r="A1206" s="154"/>
      <c r="B1206" s="157"/>
      <c r="C1206" s="162"/>
      <c r="D1206" s="157"/>
      <c r="E1206" s="157"/>
      <c r="F1206" s="157"/>
      <c r="G1206" s="158"/>
      <c r="H1206" s="23">
        <f>MONTH(CtasPagar[[#This Row],[Data Vencimento]])</f>
        <v>1</v>
      </c>
      <c r="I1206" s="23">
        <f>YEAR(CtasPagar[[#This Row],[Data Vencimento]])</f>
        <v>1900</v>
      </c>
      <c r="J1206" s="154"/>
      <c r="K1206" s="23">
        <f>MONTH(CtasPagar[[#This Row],[Data Pagamento]])</f>
        <v>1</v>
      </c>
      <c r="L1206" s="23">
        <f>YEAR(CtasPagar[[#This Row],[Data Pagamento]])</f>
        <v>1900</v>
      </c>
      <c r="M1206" s="154"/>
      <c r="N12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>
      <c r="A1207" s="154"/>
      <c r="B1207" s="157"/>
      <c r="C1207" s="162"/>
      <c r="D1207" s="157"/>
      <c r="E1207" s="157"/>
      <c r="F1207" s="157"/>
      <c r="G1207" s="158"/>
      <c r="H1207" s="23">
        <f>MONTH(CtasPagar[[#This Row],[Data Vencimento]])</f>
        <v>1</v>
      </c>
      <c r="I1207" s="23">
        <f>YEAR(CtasPagar[[#This Row],[Data Vencimento]])</f>
        <v>1900</v>
      </c>
      <c r="J1207" s="154"/>
      <c r="K1207" s="23">
        <f>MONTH(CtasPagar[[#This Row],[Data Pagamento]])</f>
        <v>1</v>
      </c>
      <c r="L1207" s="23">
        <f>YEAR(CtasPagar[[#This Row],[Data Pagamento]])</f>
        <v>1900</v>
      </c>
      <c r="M1207" s="154"/>
      <c r="N12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>
      <c r="A1208" s="154"/>
      <c r="B1208" s="157"/>
      <c r="C1208" s="162"/>
      <c r="D1208" s="157"/>
      <c r="E1208" s="157"/>
      <c r="F1208" s="157"/>
      <c r="G1208" s="158"/>
      <c r="H1208" s="23">
        <f>MONTH(CtasPagar[[#This Row],[Data Vencimento]])</f>
        <v>1</v>
      </c>
      <c r="I1208" s="23">
        <f>YEAR(CtasPagar[[#This Row],[Data Vencimento]])</f>
        <v>1900</v>
      </c>
      <c r="J1208" s="154"/>
      <c r="K1208" s="23">
        <f>MONTH(CtasPagar[[#This Row],[Data Pagamento]])</f>
        <v>1</v>
      </c>
      <c r="L1208" s="23">
        <f>YEAR(CtasPagar[[#This Row],[Data Pagamento]])</f>
        <v>1900</v>
      </c>
      <c r="M1208" s="154"/>
      <c r="N12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>
      <c r="A1209" s="154"/>
      <c r="B1209" s="157"/>
      <c r="C1209" s="162"/>
      <c r="D1209" s="157"/>
      <c r="E1209" s="157"/>
      <c r="F1209" s="157"/>
      <c r="G1209" s="158"/>
      <c r="H1209" s="23">
        <f>MONTH(CtasPagar[[#This Row],[Data Vencimento]])</f>
        <v>1</v>
      </c>
      <c r="I1209" s="23">
        <f>YEAR(CtasPagar[[#This Row],[Data Vencimento]])</f>
        <v>1900</v>
      </c>
      <c r="J1209" s="154"/>
      <c r="K1209" s="23">
        <f>MONTH(CtasPagar[[#This Row],[Data Pagamento]])</f>
        <v>1</v>
      </c>
      <c r="L1209" s="23">
        <f>YEAR(CtasPagar[[#This Row],[Data Pagamento]])</f>
        <v>1900</v>
      </c>
      <c r="M1209" s="154"/>
      <c r="N12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>
      <c r="A1210" s="154"/>
      <c r="B1210" s="157"/>
      <c r="C1210" s="162"/>
      <c r="D1210" s="157"/>
      <c r="E1210" s="157"/>
      <c r="F1210" s="157"/>
      <c r="G1210" s="158"/>
      <c r="H1210" s="23">
        <f>MONTH(CtasPagar[[#This Row],[Data Vencimento]])</f>
        <v>1</v>
      </c>
      <c r="I1210" s="23">
        <f>YEAR(CtasPagar[[#This Row],[Data Vencimento]])</f>
        <v>1900</v>
      </c>
      <c r="J1210" s="154"/>
      <c r="K1210" s="23">
        <f>MONTH(CtasPagar[[#This Row],[Data Pagamento]])</f>
        <v>1</v>
      </c>
      <c r="L1210" s="23">
        <f>YEAR(CtasPagar[[#This Row],[Data Pagamento]])</f>
        <v>1900</v>
      </c>
      <c r="M1210" s="154"/>
      <c r="N12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>
      <c r="A1211" s="154"/>
      <c r="B1211" s="157"/>
      <c r="C1211" s="162"/>
      <c r="D1211" s="157"/>
      <c r="E1211" s="157"/>
      <c r="F1211" s="157"/>
      <c r="G1211" s="158"/>
      <c r="H1211" s="23">
        <f>MONTH(CtasPagar[[#This Row],[Data Vencimento]])</f>
        <v>1</v>
      </c>
      <c r="I1211" s="23">
        <f>YEAR(CtasPagar[[#This Row],[Data Vencimento]])</f>
        <v>1900</v>
      </c>
      <c r="J1211" s="154"/>
      <c r="K1211" s="23">
        <f>MONTH(CtasPagar[[#This Row],[Data Pagamento]])</f>
        <v>1</v>
      </c>
      <c r="L1211" s="23">
        <f>YEAR(CtasPagar[[#This Row],[Data Pagamento]])</f>
        <v>1900</v>
      </c>
      <c r="M1211" s="154"/>
      <c r="N12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>
      <c r="A1212" s="154"/>
      <c r="B1212" s="157"/>
      <c r="C1212" s="162"/>
      <c r="D1212" s="157"/>
      <c r="E1212" s="157"/>
      <c r="F1212" s="157"/>
      <c r="G1212" s="158"/>
      <c r="H1212" s="23">
        <f>MONTH(CtasPagar[[#This Row],[Data Vencimento]])</f>
        <v>1</v>
      </c>
      <c r="I1212" s="23">
        <f>YEAR(CtasPagar[[#This Row],[Data Vencimento]])</f>
        <v>1900</v>
      </c>
      <c r="J1212" s="154"/>
      <c r="K1212" s="23">
        <f>MONTH(CtasPagar[[#This Row],[Data Pagamento]])</f>
        <v>1</v>
      </c>
      <c r="L1212" s="23">
        <f>YEAR(CtasPagar[[#This Row],[Data Pagamento]])</f>
        <v>1900</v>
      </c>
      <c r="M1212" s="154"/>
      <c r="N12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>
      <c r="A1213" s="154"/>
      <c r="B1213" s="157"/>
      <c r="C1213" s="162"/>
      <c r="D1213" s="157"/>
      <c r="E1213" s="157"/>
      <c r="F1213" s="157"/>
      <c r="G1213" s="158"/>
      <c r="H1213" s="23">
        <f>MONTH(CtasPagar[[#This Row],[Data Vencimento]])</f>
        <v>1</v>
      </c>
      <c r="I1213" s="23">
        <f>YEAR(CtasPagar[[#This Row],[Data Vencimento]])</f>
        <v>1900</v>
      </c>
      <c r="J1213" s="154"/>
      <c r="K1213" s="23">
        <f>MONTH(CtasPagar[[#This Row],[Data Pagamento]])</f>
        <v>1</v>
      </c>
      <c r="L1213" s="23">
        <f>YEAR(CtasPagar[[#This Row],[Data Pagamento]])</f>
        <v>1900</v>
      </c>
      <c r="M1213" s="154"/>
      <c r="N12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>
      <c r="A1214" s="154"/>
      <c r="B1214" s="157"/>
      <c r="C1214" s="162"/>
      <c r="D1214" s="157"/>
      <c r="E1214" s="157"/>
      <c r="F1214" s="157"/>
      <c r="G1214" s="158"/>
      <c r="H1214" s="23">
        <f>MONTH(CtasPagar[[#This Row],[Data Vencimento]])</f>
        <v>1</v>
      </c>
      <c r="I1214" s="23">
        <f>YEAR(CtasPagar[[#This Row],[Data Vencimento]])</f>
        <v>1900</v>
      </c>
      <c r="J1214" s="154"/>
      <c r="K1214" s="23">
        <f>MONTH(CtasPagar[[#This Row],[Data Pagamento]])</f>
        <v>1</v>
      </c>
      <c r="L1214" s="23">
        <f>YEAR(CtasPagar[[#This Row],[Data Pagamento]])</f>
        <v>1900</v>
      </c>
      <c r="M1214" s="154"/>
      <c r="N12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>
      <c r="A1215" s="154"/>
      <c r="B1215" s="157"/>
      <c r="C1215" s="162"/>
      <c r="D1215" s="157"/>
      <c r="E1215" s="157"/>
      <c r="F1215" s="157"/>
      <c r="G1215" s="158"/>
      <c r="H1215" s="23">
        <f>MONTH(CtasPagar[[#This Row],[Data Vencimento]])</f>
        <v>1</v>
      </c>
      <c r="I1215" s="23">
        <f>YEAR(CtasPagar[[#This Row],[Data Vencimento]])</f>
        <v>1900</v>
      </c>
      <c r="J1215" s="154"/>
      <c r="K1215" s="23">
        <f>MONTH(CtasPagar[[#This Row],[Data Pagamento]])</f>
        <v>1</v>
      </c>
      <c r="L1215" s="23">
        <f>YEAR(CtasPagar[[#This Row],[Data Pagamento]])</f>
        <v>1900</v>
      </c>
      <c r="M1215" s="154"/>
      <c r="N12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>
      <c r="A1216" s="154"/>
      <c r="B1216" s="157"/>
      <c r="C1216" s="162"/>
      <c r="D1216" s="157"/>
      <c r="E1216" s="157"/>
      <c r="F1216" s="157"/>
      <c r="G1216" s="158"/>
      <c r="H1216" s="23">
        <f>MONTH(CtasPagar[[#This Row],[Data Vencimento]])</f>
        <v>1</v>
      </c>
      <c r="I1216" s="23">
        <f>YEAR(CtasPagar[[#This Row],[Data Vencimento]])</f>
        <v>1900</v>
      </c>
      <c r="J1216" s="154"/>
      <c r="K1216" s="23">
        <f>MONTH(CtasPagar[[#This Row],[Data Pagamento]])</f>
        <v>1</v>
      </c>
      <c r="L1216" s="23">
        <f>YEAR(CtasPagar[[#This Row],[Data Pagamento]])</f>
        <v>1900</v>
      </c>
      <c r="M1216" s="154"/>
      <c r="N12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>
      <c r="A1217" s="154"/>
      <c r="B1217" s="157"/>
      <c r="C1217" s="162"/>
      <c r="D1217" s="157"/>
      <c r="E1217" s="157"/>
      <c r="F1217" s="157"/>
      <c r="G1217" s="158"/>
      <c r="H1217" s="23">
        <f>MONTH(CtasPagar[[#This Row],[Data Vencimento]])</f>
        <v>1</v>
      </c>
      <c r="I1217" s="23">
        <f>YEAR(CtasPagar[[#This Row],[Data Vencimento]])</f>
        <v>1900</v>
      </c>
      <c r="J1217" s="154"/>
      <c r="K1217" s="23">
        <f>MONTH(CtasPagar[[#This Row],[Data Pagamento]])</f>
        <v>1</v>
      </c>
      <c r="L1217" s="23">
        <f>YEAR(CtasPagar[[#This Row],[Data Pagamento]])</f>
        <v>1900</v>
      </c>
      <c r="M1217" s="154"/>
      <c r="N12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>
      <c r="A1218" s="154"/>
      <c r="B1218" s="157"/>
      <c r="C1218" s="162"/>
      <c r="D1218" s="157"/>
      <c r="E1218" s="157"/>
      <c r="F1218" s="157"/>
      <c r="G1218" s="158"/>
      <c r="H1218" s="23">
        <f>MONTH(CtasPagar[[#This Row],[Data Vencimento]])</f>
        <v>1</v>
      </c>
      <c r="I1218" s="23">
        <f>YEAR(CtasPagar[[#This Row],[Data Vencimento]])</f>
        <v>1900</v>
      </c>
      <c r="J1218" s="154"/>
      <c r="K1218" s="23">
        <f>MONTH(CtasPagar[[#This Row],[Data Pagamento]])</f>
        <v>1</v>
      </c>
      <c r="L1218" s="23">
        <f>YEAR(CtasPagar[[#This Row],[Data Pagamento]])</f>
        <v>1900</v>
      </c>
      <c r="M1218" s="154"/>
      <c r="N12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>
      <c r="A1219" s="154"/>
      <c r="B1219" s="157"/>
      <c r="C1219" s="162"/>
      <c r="D1219" s="157"/>
      <c r="E1219" s="157"/>
      <c r="F1219" s="157"/>
      <c r="G1219" s="158"/>
      <c r="H1219" s="23">
        <f>MONTH(CtasPagar[[#This Row],[Data Vencimento]])</f>
        <v>1</v>
      </c>
      <c r="I1219" s="23">
        <f>YEAR(CtasPagar[[#This Row],[Data Vencimento]])</f>
        <v>1900</v>
      </c>
      <c r="J1219" s="154"/>
      <c r="K1219" s="23">
        <f>MONTH(CtasPagar[[#This Row],[Data Pagamento]])</f>
        <v>1</v>
      </c>
      <c r="L1219" s="23">
        <f>YEAR(CtasPagar[[#This Row],[Data Pagamento]])</f>
        <v>1900</v>
      </c>
      <c r="M1219" s="154"/>
      <c r="N12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>
      <c r="A1220" s="154"/>
      <c r="B1220" s="157"/>
      <c r="C1220" s="162"/>
      <c r="D1220" s="157"/>
      <c r="E1220" s="157"/>
      <c r="F1220" s="157"/>
      <c r="G1220" s="158"/>
      <c r="H1220" s="23">
        <f>MONTH(CtasPagar[[#This Row],[Data Vencimento]])</f>
        <v>1</v>
      </c>
      <c r="I1220" s="23">
        <f>YEAR(CtasPagar[[#This Row],[Data Vencimento]])</f>
        <v>1900</v>
      </c>
      <c r="J1220" s="154"/>
      <c r="K1220" s="23">
        <f>MONTH(CtasPagar[[#This Row],[Data Pagamento]])</f>
        <v>1</v>
      </c>
      <c r="L1220" s="23">
        <f>YEAR(CtasPagar[[#This Row],[Data Pagamento]])</f>
        <v>1900</v>
      </c>
      <c r="M1220" s="154"/>
      <c r="N12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>
      <c r="A1221" s="154"/>
      <c r="B1221" s="157"/>
      <c r="C1221" s="162"/>
      <c r="D1221" s="157"/>
      <c r="E1221" s="157"/>
      <c r="F1221" s="157"/>
      <c r="G1221" s="158"/>
      <c r="H1221" s="23">
        <f>MONTH(CtasPagar[[#This Row],[Data Vencimento]])</f>
        <v>1</v>
      </c>
      <c r="I1221" s="23">
        <f>YEAR(CtasPagar[[#This Row],[Data Vencimento]])</f>
        <v>1900</v>
      </c>
      <c r="J1221" s="154"/>
      <c r="K1221" s="23">
        <f>MONTH(CtasPagar[[#This Row],[Data Pagamento]])</f>
        <v>1</v>
      </c>
      <c r="L1221" s="23">
        <f>YEAR(CtasPagar[[#This Row],[Data Pagamento]])</f>
        <v>1900</v>
      </c>
      <c r="M1221" s="154"/>
      <c r="N12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>
      <c r="A1222" s="154"/>
      <c r="B1222" s="157"/>
      <c r="C1222" s="162"/>
      <c r="D1222" s="157"/>
      <c r="E1222" s="157"/>
      <c r="F1222" s="157"/>
      <c r="G1222" s="158"/>
      <c r="H1222" s="23">
        <f>MONTH(CtasPagar[[#This Row],[Data Vencimento]])</f>
        <v>1</v>
      </c>
      <c r="I1222" s="23">
        <f>YEAR(CtasPagar[[#This Row],[Data Vencimento]])</f>
        <v>1900</v>
      </c>
      <c r="J1222" s="154"/>
      <c r="K1222" s="23">
        <f>MONTH(CtasPagar[[#This Row],[Data Pagamento]])</f>
        <v>1</v>
      </c>
      <c r="L1222" s="23">
        <f>YEAR(CtasPagar[[#This Row],[Data Pagamento]])</f>
        <v>1900</v>
      </c>
      <c r="M1222" s="154"/>
      <c r="N12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>
      <c r="A1223" s="154"/>
      <c r="B1223" s="157"/>
      <c r="C1223" s="162"/>
      <c r="D1223" s="157"/>
      <c r="E1223" s="157"/>
      <c r="F1223" s="157"/>
      <c r="G1223" s="158"/>
      <c r="H1223" s="23">
        <f>MONTH(CtasPagar[[#This Row],[Data Vencimento]])</f>
        <v>1</v>
      </c>
      <c r="I1223" s="23">
        <f>YEAR(CtasPagar[[#This Row],[Data Vencimento]])</f>
        <v>1900</v>
      </c>
      <c r="J1223" s="154"/>
      <c r="K1223" s="23">
        <f>MONTH(CtasPagar[[#This Row],[Data Pagamento]])</f>
        <v>1</v>
      </c>
      <c r="L1223" s="23">
        <f>YEAR(CtasPagar[[#This Row],[Data Pagamento]])</f>
        <v>1900</v>
      </c>
      <c r="M1223" s="154"/>
      <c r="N12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>
      <c r="A1224" s="154"/>
      <c r="B1224" s="157"/>
      <c r="C1224" s="162"/>
      <c r="D1224" s="157"/>
      <c r="E1224" s="157"/>
      <c r="F1224" s="157"/>
      <c r="G1224" s="158"/>
      <c r="H1224" s="23">
        <f>MONTH(CtasPagar[[#This Row],[Data Vencimento]])</f>
        <v>1</v>
      </c>
      <c r="I1224" s="23">
        <f>YEAR(CtasPagar[[#This Row],[Data Vencimento]])</f>
        <v>1900</v>
      </c>
      <c r="J1224" s="154"/>
      <c r="K1224" s="23">
        <f>MONTH(CtasPagar[[#This Row],[Data Pagamento]])</f>
        <v>1</v>
      </c>
      <c r="L1224" s="23">
        <f>YEAR(CtasPagar[[#This Row],[Data Pagamento]])</f>
        <v>1900</v>
      </c>
      <c r="M1224" s="154"/>
      <c r="N12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>
      <c r="A1225" s="154"/>
      <c r="B1225" s="157"/>
      <c r="C1225" s="162"/>
      <c r="D1225" s="157"/>
      <c r="E1225" s="157"/>
      <c r="F1225" s="157"/>
      <c r="G1225" s="158"/>
      <c r="H1225" s="23">
        <f>MONTH(CtasPagar[[#This Row],[Data Vencimento]])</f>
        <v>1</v>
      </c>
      <c r="I1225" s="23">
        <f>YEAR(CtasPagar[[#This Row],[Data Vencimento]])</f>
        <v>1900</v>
      </c>
      <c r="J1225" s="154"/>
      <c r="K1225" s="23">
        <f>MONTH(CtasPagar[[#This Row],[Data Pagamento]])</f>
        <v>1</v>
      </c>
      <c r="L1225" s="23">
        <f>YEAR(CtasPagar[[#This Row],[Data Pagamento]])</f>
        <v>1900</v>
      </c>
      <c r="M1225" s="154"/>
      <c r="N12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>
      <c r="A1226" s="154"/>
      <c r="B1226" s="157"/>
      <c r="C1226" s="162"/>
      <c r="D1226" s="157"/>
      <c r="E1226" s="157"/>
      <c r="F1226" s="157"/>
      <c r="G1226" s="158"/>
      <c r="H1226" s="23">
        <f>MONTH(CtasPagar[[#This Row],[Data Vencimento]])</f>
        <v>1</v>
      </c>
      <c r="I1226" s="23">
        <f>YEAR(CtasPagar[[#This Row],[Data Vencimento]])</f>
        <v>1900</v>
      </c>
      <c r="J1226" s="154"/>
      <c r="K1226" s="23">
        <f>MONTH(CtasPagar[[#This Row],[Data Pagamento]])</f>
        <v>1</v>
      </c>
      <c r="L1226" s="23">
        <f>YEAR(CtasPagar[[#This Row],[Data Pagamento]])</f>
        <v>1900</v>
      </c>
      <c r="M1226" s="154"/>
      <c r="N12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>
      <c r="A1227" s="154"/>
      <c r="B1227" s="157"/>
      <c r="C1227" s="162"/>
      <c r="D1227" s="157"/>
      <c r="E1227" s="157"/>
      <c r="F1227" s="157"/>
      <c r="G1227" s="158"/>
      <c r="H1227" s="23">
        <f>MONTH(CtasPagar[[#This Row],[Data Vencimento]])</f>
        <v>1</v>
      </c>
      <c r="I1227" s="23">
        <f>YEAR(CtasPagar[[#This Row],[Data Vencimento]])</f>
        <v>1900</v>
      </c>
      <c r="J1227" s="154"/>
      <c r="K1227" s="23">
        <f>MONTH(CtasPagar[[#This Row],[Data Pagamento]])</f>
        <v>1</v>
      </c>
      <c r="L1227" s="23">
        <f>YEAR(CtasPagar[[#This Row],[Data Pagamento]])</f>
        <v>1900</v>
      </c>
      <c r="M1227" s="154"/>
      <c r="N12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>
      <c r="A1228" s="154"/>
      <c r="B1228" s="157"/>
      <c r="C1228" s="162"/>
      <c r="D1228" s="157"/>
      <c r="E1228" s="157"/>
      <c r="F1228" s="157"/>
      <c r="G1228" s="158"/>
      <c r="H1228" s="23">
        <f>MONTH(CtasPagar[[#This Row],[Data Vencimento]])</f>
        <v>1</v>
      </c>
      <c r="I1228" s="23">
        <f>YEAR(CtasPagar[[#This Row],[Data Vencimento]])</f>
        <v>1900</v>
      </c>
      <c r="J1228" s="154"/>
      <c r="K1228" s="23">
        <f>MONTH(CtasPagar[[#This Row],[Data Pagamento]])</f>
        <v>1</v>
      </c>
      <c r="L1228" s="23">
        <f>YEAR(CtasPagar[[#This Row],[Data Pagamento]])</f>
        <v>1900</v>
      </c>
      <c r="M1228" s="154"/>
      <c r="N12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>
      <c r="A1229" s="154"/>
      <c r="B1229" s="157"/>
      <c r="C1229" s="162"/>
      <c r="D1229" s="157"/>
      <c r="E1229" s="157"/>
      <c r="F1229" s="157"/>
      <c r="G1229" s="158"/>
      <c r="H1229" s="23">
        <f>MONTH(CtasPagar[[#This Row],[Data Vencimento]])</f>
        <v>1</v>
      </c>
      <c r="I1229" s="23">
        <f>YEAR(CtasPagar[[#This Row],[Data Vencimento]])</f>
        <v>1900</v>
      </c>
      <c r="J1229" s="154"/>
      <c r="K1229" s="23">
        <f>MONTH(CtasPagar[[#This Row],[Data Pagamento]])</f>
        <v>1</v>
      </c>
      <c r="L1229" s="23">
        <f>YEAR(CtasPagar[[#This Row],[Data Pagamento]])</f>
        <v>1900</v>
      </c>
      <c r="M1229" s="154"/>
      <c r="N12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>
      <c r="A1230" s="154"/>
      <c r="B1230" s="157"/>
      <c r="C1230" s="162"/>
      <c r="D1230" s="157"/>
      <c r="E1230" s="157"/>
      <c r="F1230" s="157"/>
      <c r="G1230" s="158"/>
      <c r="H1230" s="23">
        <f>MONTH(CtasPagar[[#This Row],[Data Vencimento]])</f>
        <v>1</v>
      </c>
      <c r="I1230" s="23">
        <f>YEAR(CtasPagar[[#This Row],[Data Vencimento]])</f>
        <v>1900</v>
      </c>
      <c r="J1230" s="154"/>
      <c r="K1230" s="23">
        <f>MONTH(CtasPagar[[#This Row],[Data Pagamento]])</f>
        <v>1</v>
      </c>
      <c r="L1230" s="23">
        <f>YEAR(CtasPagar[[#This Row],[Data Pagamento]])</f>
        <v>1900</v>
      </c>
      <c r="M1230" s="154"/>
      <c r="N12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>
      <c r="A1231" s="154"/>
      <c r="B1231" s="157"/>
      <c r="C1231" s="162"/>
      <c r="D1231" s="157"/>
      <c r="E1231" s="157"/>
      <c r="F1231" s="157"/>
      <c r="G1231" s="158"/>
      <c r="H1231" s="23">
        <f>MONTH(CtasPagar[[#This Row],[Data Vencimento]])</f>
        <v>1</v>
      </c>
      <c r="I1231" s="23">
        <f>YEAR(CtasPagar[[#This Row],[Data Vencimento]])</f>
        <v>1900</v>
      </c>
      <c r="J1231" s="154"/>
      <c r="K1231" s="23">
        <f>MONTH(CtasPagar[[#This Row],[Data Pagamento]])</f>
        <v>1</v>
      </c>
      <c r="L1231" s="23">
        <f>YEAR(CtasPagar[[#This Row],[Data Pagamento]])</f>
        <v>1900</v>
      </c>
      <c r="M1231" s="154"/>
      <c r="N12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>
      <c r="A1232" s="154"/>
      <c r="B1232" s="157"/>
      <c r="C1232" s="162"/>
      <c r="D1232" s="157"/>
      <c r="E1232" s="157"/>
      <c r="F1232" s="157"/>
      <c r="G1232" s="158"/>
      <c r="H1232" s="23">
        <f>MONTH(CtasPagar[[#This Row],[Data Vencimento]])</f>
        <v>1</v>
      </c>
      <c r="I1232" s="23">
        <f>YEAR(CtasPagar[[#This Row],[Data Vencimento]])</f>
        <v>1900</v>
      </c>
      <c r="J1232" s="154"/>
      <c r="K1232" s="23">
        <f>MONTH(CtasPagar[[#This Row],[Data Pagamento]])</f>
        <v>1</v>
      </c>
      <c r="L1232" s="23">
        <f>YEAR(CtasPagar[[#This Row],[Data Pagamento]])</f>
        <v>1900</v>
      </c>
      <c r="M1232" s="154"/>
      <c r="N12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>
      <c r="A1233" s="154"/>
      <c r="B1233" s="157"/>
      <c r="C1233" s="162"/>
      <c r="D1233" s="157"/>
      <c r="E1233" s="157"/>
      <c r="F1233" s="157"/>
      <c r="G1233" s="158"/>
      <c r="H1233" s="23">
        <f>MONTH(CtasPagar[[#This Row],[Data Vencimento]])</f>
        <v>1</v>
      </c>
      <c r="I1233" s="23">
        <f>YEAR(CtasPagar[[#This Row],[Data Vencimento]])</f>
        <v>1900</v>
      </c>
      <c r="J1233" s="154"/>
      <c r="K1233" s="23">
        <f>MONTH(CtasPagar[[#This Row],[Data Pagamento]])</f>
        <v>1</v>
      </c>
      <c r="L1233" s="23">
        <f>YEAR(CtasPagar[[#This Row],[Data Pagamento]])</f>
        <v>1900</v>
      </c>
      <c r="M1233" s="154"/>
      <c r="N12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>
      <c r="A1234" s="154"/>
      <c r="B1234" s="157"/>
      <c r="C1234" s="162"/>
      <c r="D1234" s="157"/>
      <c r="E1234" s="157"/>
      <c r="F1234" s="157"/>
      <c r="G1234" s="158"/>
      <c r="H1234" s="23">
        <f>MONTH(CtasPagar[[#This Row],[Data Vencimento]])</f>
        <v>1</v>
      </c>
      <c r="I1234" s="23">
        <f>YEAR(CtasPagar[[#This Row],[Data Vencimento]])</f>
        <v>1900</v>
      </c>
      <c r="J1234" s="154"/>
      <c r="K1234" s="23">
        <f>MONTH(CtasPagar[[#This Row],[Data Pagamento]])</f>
        <v>1</v>
      </c>
      <c r="L1234" s="23">
        <f>YEAR(CtasPagar[[#This Row],[Data Pagamento]])</f>
        <v>1900</v>
      </c>
      <c r="M1234" s="154"/>
      <c r="N12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>
      <c r="A1235" s="154"/>
      <c r="B1235" s="157"/>
      <c r="C1235" s="162"/>
      <c r="D1235" s="157"/>
      <c r="E1235" s="157"/>
      <c r="F1235" s="157"/>
      <c r="G1235" s="158"/>
      <c r="H1235" s="23">
        <f>MONTH(CtasPagar[[#This Row],[Data Vencimento]])</f>
        <v>1</v>
      </c>
      <c r="I1235" s="23">
        <f>YEAR(CtasPagar[[#This Row],[Data Vencimento]])</f>
        <v>1900</v>
      </c>
      <c r="J1235" s="154"/>
      <c r="K1235" s="23">
        <f>MONTH(CtasPagar[[#This Row],[Data Pagamento]])</f>
        <v>1</v>
      </c>
      <c r="L1235" s="23">
        <f>YEAR(CtasPagar[[#This Row],[Data Pagamento]])</f>
        <v>1900</v>
      </c>
      <c r="M1235" s="154"/>
      <c r="N12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>
      <c r="A1236" s="154"/>
      <c r="B1236" s="157"/>
      <c r="C1236" s="162"/>
      <c r="D1236" s="157"/>
      <c r="E1236" s="157"/>
      <c r="F1236" s="157"/>
      <c r="G1236" s="158"/>
      <c r="H1236" s="23">
        <f>MONTH(CtasPagar[[#This Row],[Data Vencimento]])</f>
        <v>1</v>
      </c>
      <c r="I1236" s="23">
        <f>YEAR(CtasPagar[[#This Row],[Data Vencimento]])</f>
        <v>1900</v>
      </c>
      <c r="J1236" s="154"/>
      <c r="K1236" s="23">
        <f>MONTH(CtasPagar[[#This Row],[Data Pagamento]])</f>
        <v>1</v>
      </c>
      <c r="L1236" s="23">
        <f>YEAR(CtasPagar[[#This Row],[Data Pagamento]])</f>
        <v>1900</v>
      </c>
      <c r="M1236" s="154"/>
      <c r="N12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>
      <c r="A1237" s="154"/>
      <c r="B1237" s="157"/>
      <c r="C1237" s="162"/>
      <c r="D1237" s="157"/>
      <c r="E1237" s="157"/>
      <c r="F1237" s="157"/>
      <c r="G1237" s="158"/>
      <c r="H1237" s="23">
        <f>MONTH(CtasPagar[[#This Row],[Data Vencimento]])</f>
        <v>1</v>
      </c>
      <c r="I1237" s="23">
        <f>YEAR(CtasPagar[[#This Row],[Data Vencimento]])</f>
        <v>1900</v>
      </c>
      <c r="J1237" s="154"/>
      <c r="K1237" s="23">
        <f>MONTH(CtasPagar[[#This Row],[Data Pagamento]])</f>
        <v>1</v>
      </c>
      <c r="L1237" s="23">
        <f>YEAR(CtasPagar[[#This Row],[Data Pagamento]])</f>
        <v>1900</v>
      </c>
      <c r="M1237" s="154"/>
      <c r="N12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>
      <c r="A1238" s="154"/>
      <c r="B1238" s="157"/>
      <c r="C1238" s="162"/>
      <c r="D1238" s="157"/>
      <c r="E1238" s="157"/>
      <c r="F1238" s="157"/>
      <c r="G1238" s="158"/>
      <c r="H1238" s="23">
        <f>MONTH(CtasPagar[[#This Row],[Data Vencimento]])</f>
        <v>1</v>
      </c>
      <c r="I1238" s="23">
        <f>YEAR(CtasPagar[[#This Row],[Data Vencimento]])</f>
        <v>1900</v>
      </c>
      <c r="J1238" s="154"/>
      <c r="K1238" s="23">
        <f>MONTH(CtasPagar[[#This Row],[Data Pagamento]])</f>
        <v>1</v>
      </c>
      <c r="L1238" s="23">
        <f>YEAR(CtasPagar[[#This Row],[Data Pagamento]])</f>
        <v>1900</v>
      </c>
      <c r="M1238" s="154"/>
      <c r="N12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>
      <c r="A1239" s="154"/>
      <c r="B1239" s="157"/>
      <c r="C1239" s="162"/>
      <c r="D1239" s="157"/>
      <c r="E1239" s="157"/>
      <c r="F1239" s="157"/>
      <c r="G1239" s="158"/>
      <c r="H1239" s="23">
        <f>MONTH(CtasPagar[[#This Row],[Data Vencimento]])</f>
        <v>1</v>
      </c>
      <c r="I1239" s="23">
        <f>YEAR(CtasPagar[[#This Row],[Data Vencimento]])</f>
        <v>1900</v>
      </c>
      <c r="J1239" s="154"/>
      <c r="K1239" s="23">
        <f>MONTH(CtasPagar[[#This Row],[Data Pagamento]])</f>
        <v>1</v>
      </c>
      <c r="L1239" s="23">
        <f>YEAR(CtasPagar[[#This Row],[Data Pagamento]])</f>
        <v>1900</v>
      </c>
      <c r="M1239" s="154"/>
      <c r="N12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>
      <c r="A1240" s="154"/>
      <c r="B1240" s="157"/>
      <c r="C1240" s="162"/>
      <c r="D1240" s="157"/>
      <c r="E1240" s="157"/>
      <c r="F1240" s="157"/>
      <c r="G1240" s="158"/>
      <c r="H1240" s="23">
        <f>MONTH(CtasPagar[[#This Row],[Data Vencimento]])</f>
        <v>1</v>
      </c>
      <c r="I1240" s="23">
        <f>YEAR(CtasPagar[[#This Row],[Data Vencimento]])</f>
        <v>1900</v>
      </c>
      <c r="J1240" s="154"/>
      <c r="K1240" s="23">
        <f>MONTH(CtasPagar[[#This Row],[Data Pagamento]])</f>
        <v>1</v>
      </c>
      <c r="L1240" s="23">
        <f>YEAR(CtasPagar[[#This Row],[Data Pagamento]])</f>
        <v>1900</v>
      </c>
      <c r="M1240" s="154"/>
      <c r="N12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>
      <c r="A1241" s="154"/>
      <c r="B1241" s="157"/>
      <c r="C1241" s="162"/>
      <c r="D1241" s="157"/>
      <c r="E1241" s="157"/>
      <c r="F1241" s="157"/>
      <c r="G1241" s="158"/>
      <c r="H1241" s="23">
        <f>MONTH(CtasPagar[[#This Row],[Data Vencimento]])</f>
        <v>1</v>
      </c>
      <c r="I1241" s="23">
        <f>YEAR(CtasPagar[[#This Row],[Data Vencimento]])</f>
        <v>1900</v>
      </c>
      <c r="J1241" s="154"/>
      <c r="K1241" s="23">
        <f>MONTH(CtasPagar[[#This Row],[Data Pagamento]])</f>
        <v>1</v>
      </c>
      <c r="L1241" s="23">
        <f>YEAR(CtasPagar[[#This Row],[Data Pagamento]])</f>
        <v>1900</v>
      </c>
      <c r="M1241" s="154"/>
      <c r="N12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>
      <c r="A1242" s="154"/>
      <c r="B1242" s="157"/>
      <c r="C1242" s="162"/>
      <c r="D1242" s="157"/>
      <c r="E1242" s="157"/>
      <c r="F1242" s="157"/>
      <c r="G1242" s="158"/>
      <c r="H1242" s="23">
        <f>MONTH(CtasPagar[[#This Row],[Data Vencimento]])</f>
        <v>1</v>
      </c>
      <c r="I1242" s="23">
        <f>YEAR(CtasPagar[[#This Row],[Data Vencimento]])</f>
        <v>1900</v>
      </c>
      <c r="J1242" s="154"/>
      <c r="K1242" s="23">
        <f>MONTH(CtasPagar[[#This Row],[Data Pagamento]])</f>
        <v>1</v>
      </c>
      <c r="L1242" s="23">
        <f>YEAR(CtasPagar[[#This Row],[Data Pagamento]])</f>
        <v>1900</v>
      </c>
      <c r="M1242" s="154"/>
      <c r="N12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>
      <c r="A1243" s="154"/>
      <c r="B1243" s="157"/>
      <c r="C1243" s="162"/>
      <c r="D1243" s="157"/>
      <c r="E1243" s="157"/>
      <c r="F1243" s="157"/>
      <c r="G1243" s="158"/>
      <c r="H1243" s="23">
        <f>MONTH(CtasPagar[[#This Row],[Data Vencimento]])</f>
        <v>1</v>
      </c>
      <c r="I1243" s="23">
        <f>YEAR(CtasPagar[[#This Row],[Data Vencimento]])</f>
        <v>1900</v>
      </c>
      <c r="J1243" s="154"/>
      <c r="K1243" s="23">
        <f>MONTH(CtasPagar[[#This Row],[Data Pagamento]])</f>
        <v>1</v>
      </c>
      <c r="L1243" s="23">
        <f>YEAR(CtasPagar[[#This Row],[Data Pagamento]])</f>
        <v>1900</v>
      </c>
      <c r="M1243" s="154"/>
      <c r="N12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>
      <c r="A1244" s="154"/>
      <c r="B1244" s="157"/>
      <c r="C1244" s="162"/>
      <c r="D1244" s="157"/>
      <c r="E1244" s="157"/>
      <c r="F1244" s="157"/>
      <c r="G1244" s="158"/>
      <c r="H1244" s="23">
        <f>MONTH(CtasPagar[[#This Row],[Data Vencimento]])</f>
        <v>1</v>
      </c>
      <c r="I1244" s="23">
        <f>YEAR(CtasPagar[[#This Row],[Data Vencimento]])</f>
        <v>1900</v>
      </c>
      <c r="J1244" s="154"/>
      <c r="K1244" s="23">
        <f>MONTH(CtasPagar[[#This Row],[Data Pagamento]])</f>
        <v>1</v>
      </c>
      <c r="L1244" s="23">
        <f>YEAR(CtasPagar[[#This Row],[Data Pagamento]])</f>
        <v>1900</v>
      </c>
      <c r="M1244" s="154"/>
      <c r="N12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>
      <c r="A1245" s="154"/>
      <c r="B1245" s="157"/>
      <c r="C1245" s="162"/>
      <c r="D1245" s="157"/>
      <c r="E1245" s="157"/>
      <c r="F1245" s="157"/>
      <c r="G1245" s="158"/>
      <c r="H1245" s="23">
        <f>MONTH(CtasPagar[[#This Row],[Data Vencimento]])</f>
        <v>1</v>
      </c>
      <c r="I1245" s="23">
        <f>YEAR(CtasPagar[[#This Row],[Data Vencimento]])</f>
        <v>1900</v>
      </c>
      <c r="J1245" s="154"/>
      <c r="K1245" s="23">
        <f>MONTH(CtasPagar[[#This Row],[Data Pagamento]])</f>
        <v>1</v>
      </c>
      <c r="L1245" s="23">
        <f>YEAR(CtasPagar[[#This Row],[Data Pagamento]])</f>
        <v>1900</v>
      </c>
      <c r="M1245" s="154"/>
      <c r="N12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>
      <c r="A1246" s="154"/>
      <c r="B1246" s="157"/>
      <c r="C1246" s="162"/>
      <c r="D1246" s="157"/>
      <c r="E1246" s="157"/>
      <c r="F1246" s="157"/>
      <c r="G1246" s="158"/>
      <c r="H1246" s="23">
        <f>MONTH(CtasPagar[[#This Row],[Data Vencimento]])</f>
        <v>1</v>
      </c>
      <c r="I1246" s="23">
        <f>YEAR(CtasPagar[[#This Row],[Data Vencimento]])</f>
        <v>1900</v>
      </c>
      <c r="J1246" s="154"/>
      <c r="K1246" s="23">
        <f>MONTH(CtasPagar[[#This Row],[Data Pagamento]])</f>
        <v>1</v>
      </c>
      <c r="L1246" s="23">
        <f>YEAR(CtasPagar[[#This Row],[Data Pagamento]])</f>
        <v>1900</v>
      </c>
      <c r="M1246" s="154"/>
      <c r="N12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>
      <c r="A1247" s="154"/>
      <c r="B1247" s="157"/>
      <c r="C1247" s="162"/>
      <c r="D1247" s="157"/>
      <c r="E1247" s="157"/>
      <c r="F1247" s="157"/>
      <c r="G1247" s="158"/>
      <c r="H1247" s="23">
        <f>MONTH(CtasPagar[[#This Row],[Data Vencimento]])</f>
        <v>1</v>
      </c>
      <c r="I1247" s="23">
        <f>YEAR(CtasPagar[[#This Row],[Data Vencimento]])</f>
        <v>1900</v>
      </c>
      <c r="J1247" s="154"/>
      <c r="K1247" s="23">
        <f>MONTH(CtasPagar[[#This Row],[Data Pagamento]])</f>
        <v>1</v>
      </c>
      <c r="L1247" s="23">
        <f>YEAR(CtasPagar[[#This Row],[Data Pagamento]])</f>
        <v>1900</v>
      </c>
      <c r="M1247" s="154"/>
      <c r="N12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>
      <c r="A1248" s="154"/>
      <c r="B1248" s="157"/>
      <c r="C1248" s="162"/>
      <c r="D1248" s="157"/>
      <c r="E1248" s="157"/>
      <c r="F1248" s="157"/>
      <c r="G1248" s="158"/>
      <c r="H1248" s="23">
        <f>MONTH(CtasPagar[[#This Row],[Data Vencimento]])</f>
        <v>1</v>
      </c>
      <c r="I1248" s="23">
        <f>YEAR(CtasPagar[[#This Row],[Data Vencimento]])</f>
        <v>1900</v>
      </c>
      <c r="J1248" s="154"/>
      <c r="K1248" s="23">
        <f>MONTH(CtasPagar[[#This Row],[Data Pagamento]])</f>
        <v>1</v>
      </c>
      <c r="L1248" s="23">
        <f>YEAR(CtasPagar[[#This Row],[Data Pagamento]])</f>
        <v>1900</v>
      </c>
      <c r="M1248" s="154"/>
      <c r="N12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>
      <c r="A1249" s="154"/>
      <c r="B1249" s="157"/>
      <c r="C1249" s="162"/>
      <c r="D1249" s="157"/>
      <c r="E1249" s="157"/>
      <c r="F1249" s="157"/>
      <c r="G1249" s="158"/>
      <c r="H1249" s="23">
        <f>MONTH(CtasPagar[[#This Row],[Data Vencimento]])</f>
        <v>1</v>
      </c>
      <c r="I1249" s="23">
        <f>YEAR(CtasPagar[[#This Row],[Data Vencimento]])</f>
        <v>1900</v>
      </c>
      <c r="J1249" s="154"/>
      <c r="K1249" s="23">
        <f>MONTH(CtasPagar[[#This Row],[Data Pagamento]])</f>
        <v>1</v>
      </c>
      <c r="L1249" s="23">
        <f>YEAR(CtasPagar[[#This Row],[Data Pagamento]])</f>
        <v>1900</v>
      </c>
      <c r="M1249" s="154"/>
      <c r="N12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>
      <c r="A1250" s="154"/>
      <c r="B1250" s="157"/>
      <c r="C1250" s="162"/>
      <c r="D1250" s="157"/>
      <c r="E1250" s="157"/>
      <c r="F1250" s="157"/>
      <c r="G1250" s="158"/>
      <c r="H1250" s="23">
        <f>MONTH(CtasPagar[[#This Row],[Data Vencimento]])</f>
        <v>1</v>
      </c>
      <c r="I1250" s="23">
        <f>YEAR(CtasPagar[[#This Row],[Data Vencimento]])</f>
        <v>1900</v>
      </c>
      <c r="J1250" s="154"/>
      <c r="K1250" s="23">
        <f>MONTH(CtasPagar[[#This Row],[Data Pagamento]])</f>
        <v>1</v>
      </c>
      <c r="L1250" s="23">
        <f>YEAR(CtasPagar[[#This Row],[Data Pagamento]])</f>
        <v>1900</v>
      </c>
      <c r="M1250" s="154"/>
      <c r="N12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>
      <c r="A1251" s="154"/>
      <c r="B1251" s="157"/>
      <c r="C1251" s="162"/>
      <c r="D1251" s="157"/>
      <c r="E1251" s="157"/>
      <c r="F1251" s="157"/>
      <c r="G1251" s="158"/>
      <c r="H1251" s="23">
        <f>MONTH(CtasPagar[[#This Row],[Data Vencimento]])</f>
        <v>1</v>
      </c>
      <c r="I1251" s="23">
        <f>YEAR(CtasPagar[[#This Row],[Data Vencimento]])</f>
        <v>1900</v>
      </c>
      <c r="J1251" s="154"/>
      <c r="K1251" s="23">
        <f>MONTH(CtasPagar[[#This Row],[Data Pagamento]])</f>
        <v>1</v>
      </c>
      <c r="L1251" s="23">
        <f>YEAR(CtasPagar[[#This Row],[Data Pagamento]])</f>
        <v>1900</v>
      </c>
      <c r="M1251" s="154"/>
      <c r="N12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>
      <c r="A1252" s="154"/>
      <c r="B1252" s="157"/>
      <c r="C1252" s="162"/>
      <c r="D1252" s="157"/>
      <c r="E1252" s="157"/>
      <c r="F1252" s="157"/>
      <c r="G1252" s="158"/>
      <c r="H1252" s="23">
        <f>MONTH(CtasPagar[[#This Row],[Data Vencimento]])</f>
        <v>1</v>
      </c>
      <c r="I1252" s="23">
        <f>YEAR(CtasPagar[[#This Row],[Data Vencimento]])</f>
        <v>1900</v>
      </c>
      <c r="J1252" s="154"/>
      <c r="K1252" s="23">
        <f>MONTH(CtasPagar[[#This Row],[Data Pagamento]])</f>
        <v>1</v>
      </c>
      <c r="L1252" s="23">
        <f>YEAR(CtasPagar[[#This Row],[Data Pagamento]])</f>
        <v>1900</v>
      </c>
      <c r="M1252" s="154"/>
      <c r="N12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>
      <c r="A1253" s="154"/>
      <c r="B1253" s="157"/>
      <c r="C1253" s="162"/>
      <c r="D1253" s="157"/>
      <c r="E1253" s="157"/>
      <c r="F1253" s="157"/>
      <c r="G1253" s="158"/>
      <c r="H1253" s="23">
        <f>MONTH(CtasPagar[[#This Row],[Data Vencimento]])</f>
        <v>1</v>
      </c>
      <c r="I1253" s="23">
        <f>YEAR(CtasPagar[[#This Row],[Data Vencimento]])</f>
        <v>1900</v>
      </c>
      <c r="J1253" s="154"/>
      <c r="K1253" s="23">
        <f>MONTH(CtasPagar[[#This Row],[Data Pagamento]])</f>
        <v>1</v>
      </c>
      <c r="L1253" s="23">
        <f>YEAR(CtasPagar[[#This Row],[Data Pagamento]])</f>
        <v>1900</v>
      </c>
      <c r="M1253" s="154"/>
      <c r="N12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>
      <c r="A1254" s="154"/>
      <c r="B1254" s="157"/>
      <c r="C1254" s="162"/>
      <c r="D1254" s="157"/>
      <c r="E1254" s="157"/>
      <c r="F1254" s="157"/>
      <c r="G1254" s="158"/>
      <c r="H1254" s="23">
        <f>MONTH(CtasPagar[[#This Row],[Data Vencimento]])</f>
        <v>1</v>
      </c>
      <c r="I1254" s="23">
        <f>YEAR(CtasPagar[[#This Row],[Data Vencimento]])</f>
        <v>1900</v>
      </c>
      <c r="J1254" s="154"/>
      <c r="K1254" s="23">
        <f>MONTH(CtasPagar[[#This Row],[Data Pagamento]])</f>
        <v>1</v>
      </c>
      <c r="L1254" s="23">
        <f>YEAR(CtasPagar[[#This Row],[Data Pagamento]])</f>
        <v>1900</v>
      </c>
      <c r="M1254" s="154"/>
      <c r="N12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>
      <c r="A1255" s="154"/>
      <c r="B1255" s="157"/>
      <c r="C1255" s="162"/>
      <c r="D1255" s="157"/>
      <c r="E1255" s="157"/>
      <c r="F1255" s="157"/>
      <c r="G1255" s="158"/>
      <c r="H1255" s="23">
        <f>MONTH(CtasPagar[[#This Row],[Data Vencimento]])</f>
        <v>1</v>
      </c>
      <c r="I1255" s="23">
        <f>YEAR(CtasPagar[[#This Row],[Data Vencimento]])</f>
        <v>1900</v>
      </c>
      <c r="J1255" s="154"/>
      <c r="K1255" s="23">
        <f>MONTH(CtasPagar[[#This Row],[Data Pagamento]])</f>
        <v>1</v>
      </c>
      <c r="L1255" s="23">
        <f>YEAR(CtasPagar[[#This Row],[Data Pagamento]])</f>
        <v>1900</v>
      </c>
      <c r="M1255" s="154"/>
      <c r="N12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>
      <c r="A1256" s="154"/>
      <c r="B1256" s="157"/>
      <c r="C1256" s="162"/>
      <c r="D1256" s="157"/>
      <c r="E1256" s="157"/>
      <c r="F1256" s="157"/>
      <c r="G1256" s="158"/>
      <c r="H1256" s="23">
        <f>MONTH(CtasPagar[[#This Row],[Data Vencimento]])</f>
        <v>1</v>
      </c>
      <c r="I1256" s="23">
        <f>YEAR(CtasPagar[[#This Row],[Data Vencimento]])</f>
        <v>1900</v>
      </c>
      <c r="J1256" s="154"/>
      <c r="K1256" s="23">
        <f>MONTH(CtasPagar[[#This Row],[Data Pagamento]])</f>
        <v>1</v>
      </c>
      <c r="L1256" s="23">
        <f>YEAR(CtasPagar[[#This Row],[Data Pagamento]])</f>
        <v>1900</v>
      </c>
      <c r="M1256" s="154"/>
      <c r="N12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>
      <c r="A1257" s="154"/>
      <c r="B1257" s="157"/>
      <c r="C1257" s="162"/>
      <c r="D1257" s="157"/>
      <c r="E1257" s="157"/>
      <c r="F1257" s="157"/>
      <c r="G1257" s="158"/>
      <c r="H1257" s="23">
        <f>MONTH(CtasPagar[[#This Row],[Data Vencimento]])</f>
        <v>1</v>
      </c>
      <c r="I1257" s="23">
        <f>YEAR(CtasPagar[[#This Row],[Data Vencimento]])</f>
        <v>1900</v>
      </c>
      <c r="J1257" s="154"/>
      <c r="K1257" s="23">
        <f>MONTH(CtasPagar[[#This Row],[Data Pagamento]])</f>
        <v>1</v>
      </c>
      <c r="L1257" s="23">
        <f>YEAR(CtasPagar[[#This Row],[Data Pagamento]])</f>
        <v>1900</v>
      </c>
      <c r="M1257" s="154"/>
      <c r="N12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>
      <c r="A1258" s="154"/>
      <c r="B1258" s="157"/>
      <c r="C1258" s="162"/>
      <c r="D1258" s="157"/>
      <c r="E1258" s="157"/>
      <c r="F1258" s="157"/>
      <c r="G1258" s="158"/>
      <c r="H1258" s="23">
        <f>MONTH(CtasPagar[[#This Row],[Data Vencimento]])</f>
        <v>1</v>
      </c>
      <c r="I1258" s="23">
        <f>YEAR(CtasPagar[[#This Row],[Data Vencimento]])</f>
        <v>1900</v>
      </c>
      <c r="J1258" s="154"/>
      <c r="K1258" s="23">
        <f>MONTH(CtasPagar[[#This Row],[Data Pagamento]])</f>
        <v>1</v>
      </c>
      <c r="L1258" s="23">
        <f>YEAR(CtasPagar[[#This Row],[Data Pagamento]])</f>
        <v>1900</v>
      </c>
      <c r="M1258" s="154"/>
      <c r="N12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>
      <c r="A1259" s="154"/>
      <c r="B1259" s="157"/>
      <c r="C1259" s="162"/>
      <c r="D1259" s="157"/>
      <c r="E1259" s="157"/>
      <c r="F1259" s="157"/>
      <c r="G1259" s="158"/>
      <c r="H1259" s="23">
        <f>MONTH(CtasPagar[[#This Row],[Data Vencimento]])</f>
        <v>1</v>
      </c>
      <c r="I1259" s="23">
        <f>YEAR(CtasPagar[[#This Row],[Data Vencimento]])</f>
        <v>1900</v>
      </c>
      <c r="J1259" s="154"/>
      <c r="K1259" s="23">
        <f>MONTH(CtasPagar[[#This Row],[Data Pagamento]])</f>
        <v>1</v>
      </c>
      <c r="L1259" s="23">
        <f>YEAR(CtasPagar[[#This Row],[Data Pagamento]])</f>
        <v>1900</v>
      </c>
      <c r="M1259" s="154"/>
      <c r="N12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>
      <c r="A1260" s="154"/>
      <c r="B1260" s="157"/>
      <c r="C1260" s="162"/>
      <c r="D1260" s="157"/>
      <c r="E1260" s="157"/>
      <c r="F1260" s="157"/>
      <c r="G1260" s="158"/>
      <c r="H1260" s="23">
        <f>MONTH(CtasPagar[[#This Row],[Data Vencimento]])</f>
        <v>1</v>
      </c>
      <c r="I1260" s="23">
        <f>YEAR(CtasPagar[[#This Row],[Data Vencimento]])</f>
        <v>1900</v>
      </c>
      <c r="J1260" s="154"/>
      <c r="K1260" s="23">
        <f>MONTH(CtasPagar[[#This Row],[Data Pagamento]])</f>
        <v>1</v>
      </c>
      <c r="L1260" s="23">
        <f>YEAR(CtasPagar[[#This Row],[Data Pagamento]])</f>
        <v>1900</v>
      </c>
      <c r="M1260" s="154"/>
      <c r="N12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>
      <c r="A1261" s="154"/>
      <c r="B1261" s="157"/>
      <c r="C1261" s="162"/>
      <c r="D1261" s="157"/>
      <c r="E1261" s="157"/>
      <c r="F1261" s="157"/>
      <c r="G1261" s="158"/>
      <c r="H1261" s="23">
        <f>MONTH(CtasPagar[[#This Row],[Data Vencimento]])</f>
        <v>1</v>
      </c>
      <c r="I1261" s="23">
        <f>YEAR(CtasPagar[[#This Row],[Data Vencimento]])</f>
        <v>1900</v>
      </c>
      <c r="J1261" s="154"/>
      <c r="K1261" s="23">
        <f>MONTH(CtasPagar[[#This Row],[Data Pagamento]])</f>
        <v>1</v>
      </c>
      <c r="L1261" s="23">
        <f>YEAR(CtasPagar[[#This Row],[Data Pagamento]])</f>
        <v>1900</v>
      </c>
      <c r="M1261" s="154"/>
      <c r="N12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>
      <c r="A1262" s="154"/>
      <c r="B1262" s="157"/>
      <c r="C1262" s="162"/>
      <c r="D1262" s="157"/>
      <c r="E1262" s="157"/>
      <c r="F1262" s="157"/>
      <c r="G1262" s="158"/>
      <c r="H1262" s="23">
        <f>MONTH(CtasPagar[[#This Row],[Data Vencimento]])</f>
        <v>1</v>
      </c>
      <c r="I1262" s="23">
        <f>YEAR(CtasPagar[[#This Row],[Data Vencimento]])</f>
        <v>1900</v>
      </c>
      <c r="J1262" s="154"/>
      <c r="K1262" s="23">
        <f>MONTH(CtasPagar[[#This Row],[Data Pagamento]])</f>
        <v>1</v>
      </c>
      <c r="L1262" s="23">
        <f>YEAR(CtasPagar[[#This Row],[Data Pagamento]])</f>
        <v>1900</v>
      </c>
      <c r="M1262" s="154"/>
      <c r="N12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>
      <c r="A1263" s="154"/>
      <c r="B1263" s="157"/>
      <c r="C1263" s="162"/>
      <c r="D1263" s="157"/>
      <c r="E1263" s="157"/>
      <c r="F1263" s="157"/>
      <c r="G1263" s="158"/>
      <c r="H1263" s="23">
        <f>MONTH(CtasPagar[[#This Row],[Data Vencimento]])</f>
        <v>1</v>
      </c>
      <c r="I1263" s="23">
        <f>YEAR(CtasPagar[[#This Row],[Data Vencimento]])</f>
        <v>1900</v>
      </c>
      <c r="J1263" s="154"/>
      <c r="K1263" s="23">
        <f>MONTH(CtasPagar[[#This Row],[Data Pagamento]])</f>
        <v>1</v>
      </c>
      <c r="L1263" s="23">
        <f>YEAR(CtasPagar[[#This Row],[Data Pagamento]])</f>
        <v>1900</v>
      </c>
      <c r="M1263" s="154"/>
      <c r="N12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>
      <c r="A1264" s="154"/>
      <c r="B1264" s="157"/>
      <c r="C1264" s="162"/>
      <c r="D1264" s="157"/>
      <c r="E1264" s="157"/>
      <c r="F1264" s="157"/>
      <c r="G1264" s="158"/>
      <c r="H1264" s="23">
        <f>MONTH(CtasPagar[[#This Row],[Data Vencimento]])</f>
        <v>1</v>
      </c>
      <c r="I1264" s="23">
        <f>YEAR(CtasPagar[[#This Row],[Data Vencimento]])</f>
        <v>1900</v>
      </c>
      <c r="J1264" s="154"/>
      <c r="K1264" s="23">
        <f>MONTH(CtasPagar[[#This Row],[Data Pagamento]])</f>
        <v>1</v>
      </c>
      <c r="L1264" s="23">
        <f>YEAR(CtasPagar[[#This Row],[Data Pagamento]])</f>
        <v>1900</v>
      </c>
      <c r="M1264" s="154"/>
      <c r="N12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>
      <c r="A1265" s="154"/>
      <c r="B1265" s="157"/>
      <c r="C1265" s="162"/>
      <c r="D1265" s="157"/>
      <c r="E1265" s="157"/>
      <c r="F1265" s="157"/>
      <c r="G1265" s="158"/>
      <c r="H1265" s="23">
        <f>MONTH(CtasPagar[[#This Row],[Data Vencimento]])</f>
        <v>1</v>
      </c>
      <c r="I1265" s="23">
        <f>YEAR(CtasPagar[[#This Row],[Data Vencimento]])</f>
        <v>1900</v>
      </c>
      <c r="J1265" s="154"/>
      <c r="K1265" s="23">
        <f>MONTH(CtasPagar[[#This Row],[Data Pagamento]])</f>
        <v>1</v>
      </c>
      <c r="L1265" s="23">
        <f>YEAR(CtasPagar[[#This Row],[Data Pagamento]])</f>
        <v>1900</v>
      </c>
      <c r="M1265" s="154"/>
      <c r="N12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>
      <c r="A1266" s="154"/>
      <c r="B1266" s="157"/>
      <c r="C1266" s="162"/>
      <c r="D1266" s="157"/>
      <c r="E1266" s="157"/>
      <c r="F1266" s="157"/>
      <c r="G1266" s="158"/>
      <c r="H1266" s="23">
        <f>MONTH(CtasPagar[[#This Row],[Data Vencimento]])</f>
        <v>1</v>
      </c>
      <c r="I1266" s="23">
        <f>YEAR(CtasPagar[[#This Row],[Data Vencimento]])</f>
        <v>1900</v>
      </c>
      <c r="J1266" s="154"/>
      <c r="K1266" s="23">
        <f>MONTH(CtasPagar[[#This Row],[Data Pagamento]])</f>
        <v>1</v>
      </c>
      <c r="L1266" s="23">
        <f>YEAR(CtasPagar[[#This Row],[Data Pagamento]])</f>
        <v>1900</v>
      </c>
      <c r="M1266" s="154"/>
      <c r="N12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>
      <c r="A1267" s="154"/>
      <c r="B1267" s="157"/>
      <c r="C1267" s="162"/>
      <c r="D1267" s="157"/>
      <c r="E1267" s="157"/>
      <c r="F1267" s="157"/>
      <c r="G1267" s="158"/>
      <c r="H1267" s="23">
        <f>MONTH(CtasPagar[[#This Row],[Data Vencimento]])</f>
        <v>1</v>
      </c>
      <c r="I1267" s="23">
        <f>YEAR(CtasPagar[[#This Row],[Data Vencimento]])</f>
        <v>1900</v>
      </c>
      <c r="J1267" s="154"/>
      <c r="K1267" s="23">
        <f>MONTH(CtasPagar[[#This Row],[Data Pagamento]])</f>
        <v>1</v>
      </c>
      <c r="L1267" s="23">
        <f>YEAR(CtasPagar[[#This Row],[Data Pagamento]])</f>
        <v>1900</v>
      </c>
      <c r="M1267" s="154"/>
      <c r="N12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>
      <c r="A1268" s="154"/>
      <c r="B1268" s="157"/>
      <c r="C1268" s="162"/>
      <c r="D1268" s="157"/>
      <c r="E1268" s="157"/>
      <c r="F1268" s="157"/>
      <c r="G1268" s="158"/>
      <c r="H1268" s="23">
        <f>MONTH(CtasPagar[[#This Row],[Data Vencimento]])</f>
        <v>1</v>
      </c>
      <c r="I1268" s="23">
        <f>YEAR(CtasPagar[[#This Row],[Data Vencimento]])</f>
        <v>1900</v>
      </c>
      <c r="J1268" s="154"/>
      <c r="K1268" s="23">
        <f>MONTH(CtasPagar[[#This Row],[Data Pagamento]])</f>
        <v>1</v>
      </c>
      <c r="L1268" s="23">
        <f>YEAR(CtasPagar[[#This Row],[Data Pagamento]])</f>
        <v>1900</v>
      </c>
      <c r="M1268" s="154"/>
      <c r="N12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>
      <c r="A1269" s="154"/>
      <c r="B1269" s="157"/>
      <c r="C1269" s="162"/>
      <c r="D1269" s="157"/>
      <c r="E1269" s="157"/>
      <c r="F1269" s="157"/>
      <c r="G1269" s="158"/>
      <c r="H1269" s="23">
        <f>MONTH(CtasPagar[[#This Row],[Data Vencimento]])</f>
        <v>1</v>
      </c>
      <c r="I1269" s="23">
        <f>YEAR(CtasPagar[[#This Row],[Data Vencimento]])</f>
        <v>1900</v>
      </c>
      <c r="J1269" s="154"/>
      <c r="K1269" s="23">
        <f>MONTH(CtasPagar[[#This Row],[Data Pagamento]])</f>
        <v>1</v>
      </c>
      <c r="L1269" s="23">
        <f>YEAR(CtasPagar[[#This Row],[Data Pagamento]])</f>
        <v>1900</v>
      </c>
      <c r="M1269" s="154"/>
      <c r="N12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>
      <c r="A1270" s="154"/>
      <c r="B1270" s="157"/>
      <c r="C1270" s="162"/>
      <c r="D1270" s="157"/>
      <c r="E1270" s="157"/>
      <c r="F1270" s="157"/>
      <c r="G1270" s="158"/>
      <c r="H1270" s="23">
        <f>MONTH(CtasPagar[[#This Row],[Data Vencimento]])</f>
        <v>1</v>
      </c>
      <c r="I1270" s="23">
        <f>YEAR(CtasPagar[[#This Row],[Data Vencimento]])</f>
        <v>1900</v>
      </c>
      <c r="J1270" s="154"/>
      <c r="K1270" s="23">
        <f>MONTH(CtasPagar[[#This Row],[Data Pagamento]])</f>
        <v>1</v>
      </c>
      <c r="L1270" s="23">
        <f>YEAR(CtasPagar[[#This Row],[Data Pagamento]])</f>
        <v>1900</v>
      </c>
      <c r="M1270" s="154"/>
      <c r="N12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>
      <c r="A1271" s="154"/>
      <c r="B1271" s="157"/>
      <c r="C1271" s="162"/>
      <c r="D1271" s="157"/>
      <c r="E1271" s="157"/>
      <c r="F1271" s="157"/>
      <c r="G1271" s="158"/>
      <c r="H1271" s="23">
        <f>MONTH(CtasPagar[[#This Row],[Data Vencimento]])</f>
        <v>1</v>
      </c>
      <c r="I1271" s="23">
        <f>YEAR(CtasPagar[[#This Row],[Data Vencimento]])</f>
        <v>1900</v>
      </c>
      <c r="J1271" s="154"/>
      <c r="K1271" s="23">
        <f>MONTH(CtasPagar[[#This Row],[Data Pagamento]])</f>
        <v>1</v>
      </c>
      <c r="L1271" s="23">
        <f>YEAR(CtasPagar[[#This Row],[Data Pagamento]])</f>
        <v>1900</v>
      </c>
      <c r="M1271" s="154"/>
      <c r="N12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>
      <c r="A1272" s="154"/>
      <c r="B1272" s="157"/>
      <c r="C1272" s="162"/>
      <c r="D1272" s="157"/>
      <c r="E1272" s="157"/>
      <c r="F1272" s="157"/>
      <c r="G1272" s="158"/>
      <c r="H1272" s="23">
        <f>MONTH(CtasPagar[[#This Row],[Data Vencimento]])</f>
        <v>1</v>
      </c>
      <c r="I1272" s="23">
        <f>YEAR(CtasPagar[[#This Row],[Data Vencimento]])</f>
        <v>1900</v>
      </c>
      <c r="J1272" s="154"/>
      <c r="K1272" s="23">
        <f>MONTH(CtasPagar[[#This Row],[Data Pagamento]])</f>
        <v>1</v>
      </c>
      <c r="L1272" s="23">
        <f>YEAR(CtasPagar[[#This Row],[Data Pagamento]])</f>
        <v>1900</v>
      </c>
      <c r="M1272" s="154"/>
      <c r="N12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>
      <c r="A1273" s="154"/>
      <c r="B1273" s="157"/>
      <c r="C1273" s="162"/>
      <c r="D1273" s="157"/>
      <c r="E1273" s="157"/>
      <c r="F1273" s="157"/>
      <c r="G1273" s="158"/>
      <c r="H1273" s="23">
        <f>MONTH(CtasPagar[[#This Row],[Data Vencimento]])</f>
        <v>1</v>
      </c>
      <c r="I1273" s="23">
        <f>YEAR(CtasPagar[[#This Row],[Data Vencimento]])</f>
        <v>1900</v>
      </c>
      <c r="J1273" s="154"/>
      <c r="K1273" s="23">
        <f>MONTH(CtasPagar[[#This Row],[Data Pagamento]])</f>
        <v>1</v>
      </c>
      <c r="L1273" s="23">
        <f>YEAR(CtasPagar[[#This Row],[Data Pagamento]])</f>
        <v>1900</v>
      </c>
      <c r="M1273" s="154"/>
      <c r="N12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>
      <c r="A1274" s="154"/>
      <c r="B1274" s="157"/>
      <c r="C1274" s="162"/>
      <c r="D1274" s="157"/>
      <c r="E1274" s="157"/>
      <c r="F1274" s="157"/>
      <c r="G1274" s="158"/>
      <c r="H1274" s="23">
        <f>MONTH(CtasPagar[[#This Row],[Data Vencimento]])</f>
        <v>1</v>
      </c>
      <c r="I1274" s="23">
        <f>YEAR(CtasPagar[[#This Row],[Data Vencimento]])</f>
        <v>1900</v>
      </c>
      <c r="J1274" s="154"/>
      <c r="K1274" s="23">
        <f>MONTH(CtasPagar[[#This Row],[Data Pagamento]])</f>
        <v>1</v>
      </c>
      <c r="L1274" s="23">
        <f>YEAR(CtasPagar[[#This Row],[Data Pagamento]])</f>
        <v>1900</v>
      </c>
      <c r="M1274" s="154"/>
      <c r="N12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>
      <c r="A1275" s="154"/>
      <c r="B1275" s="157"/>
      <c r="C1275" s="162"/>
      <c r="D1275" s="157"/>
      <c r="E1275" s="157"/>
      <c r="F1275" s="157"/>
      <c r="G1275" s="158"/>
      <c r="H1275" s="23">
        <f>MONTH(CtasPagar[[#This Row],[Data Vencimento]])</f>
        <v>1</v>
      </c>
      <c r="I1275" s="23">
        <f>YEAR(CtasPagar[[#This Row],[Data Vencimento]])</f>
        <v>1900</v>
      </c>
      <c r="J1275" s="154"/>
      <c r="K1275" s="23">
        <f>MONTH(CtasPagar[[#This Row],[Data Pagamento]])</f>
        <v>1</v>
      </c>
      <c r="L1275" s="23">
        <f>YEAR(CtasPagar[[#This Row],[Data Pagamento]])</f>
        <v>1900</v>
      </c>
      <c r="M1275" s="154"/>
      <c r="N12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>
      <c r="A1276" s="154"/>
      <c r="B1276" s="157"/>
      <c r="C1276" s="162"/>
      <c r="D1276" s="157"/>
      <c r="E1276" s="157"/>
      <c r="F1276" s="157"/>
      <c r="G1276" s="158"/>
      <c r="H1276" s="23">
        <f>MONTH(CtasPagar[[#This Row],[Data Vencimento]])</f>
        <v>1</v>
      </c>
      <c r="I1276" s="23">
        <f>YEAR(CtasPagar[[#This Row],[Data Vencimento]])</f>
        <v>1900</v>
      </c>
      <c r="J1276" s="154"/>
      <c r="K1276" s="23">
        <f>MONTH(CtasPagar[[#This Row],[Data Pagamento]])</f>
        <v>1</v>
      </c>
      <c r="L1276" s="23">
        <f>YEAR(CtasPagar[[#This Row],[Data Pagamento]])</f>
        <v>1900</v>
      </c>
      <c r="M1276" s="154"/>
      <c r="N12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>
      <c r="A1277" s="154"/>
      <c r="B1277" s="157"/>
      <c r="C1277" s="162"/>
      <c r="D1277" s="157"/>
      <c r="E1277" s="157"/>
      <c r="F1277" s="157"/>
      <c r="G1277" s="158"/>
      <c r="H1277" s="23">
        <f>MONTH(CtasPagar[[#This Row],[Data Vencimento]])</f>
        <v>1</v>
      </c>
      <c r="I1277" s="23">
        <f>YEAR(CtasPagar[[#This Row],[Data Vencimento]])</f>
        <v>1900</v>
      </c>
      <c r="J1277" s="154"/>
      <c r="K1277" s="23">
        <f>MONTH(CtasPagar[[#This Row],[Data Pagamento]])</f>
        <v>1</v>
      </c>
      <c r="L1277" s="23">
        <f>YEAR(CtasPagar[[#This Row],[Data Pagamento]])</f>
        <v>1900</v>
      </c>
      <c r="M1277" s="154"/>
      <c r="N12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>
      <c r="A1278" s="154"/>
      <c r="B1278" s="157"/>
      <c r="C1278" s="162"/>
      <c r="D1278" s="157"/>
      <c r="E1278" s="157"/>
      <c r="F1278" s="157"/>
      <c r="G1278" s="158"/>
      <c r="H1278" s="23">
        <f>MONTH(CtasPagar[[#This Row],[Data Vencimento]])</f>
        <v>1</v>
      </c>
      <c r="I1278" s="23">
        <f>YEAR(CtasPagar[[#This Row],[Data Vencimento]])</f>
        <v>1900</v>
      </c>
      <c r="J1278" s="154"/>
      <c r="K1278" s="23">
        <f>MONTH(CtasPagar[[#This Row],[Data Pagamento]])</f>
        <v>1</v>
      </c>
      <c r="L1278" s="23">
        <f>YEAR(CtasPagar[[#This Row],[Data Pagamento]])</f>
        <v>1900</v>
      </c>
      <c r="M1278" s="154"/>
      <c r="N12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>
      <c r="A1279" s="154"/>
      <c r="B1279" s="157"/>
      <c r="C1279" s="162"/>
      <c r="D1279" s="157"/>
      <c r="E1279" s="157"/>
      <c r="F1279" s="157"/>
      <c r="G1279" s="158"/>
      <c r="H1279" s="23">
        <f>MONTH(CtasPagar[[#This Row],[Data Vencimento]])</f>
        <v>1</v>
      </c>
      <c r="I1279" s="23">
        <f>YEAR(CtasPagar[[#This Row],[Data Vencimento]])</f>
        <v>1900</v>
      </c>
      <c r="J1279" s="154"/>
      <c r="K1279" s="23">
        <f>MONTH(CtasPagar[[#This Row],[Data Pagamento]])</f>
        <v>1</v>
      </c>
      <c r="L1279" s="23">
        <f>YEAR(CtasPagar[[#This Row],[Data Pagamento]])</f>
        <v>1900</v>
      </c>
      <c r="M1279" s="154"/>
      <c r="N12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>
      <c r="A1280" s="154"/>
      <c r="B1280" s="157"/>
      <c r="C1280" s="162"/>
      <c r="D1280" s="157"/>
      <c r="E1280" s="157"/>
      <c r="F1280" s="157"/>
      <c r="G1280" s="158"/>
      <c r="H1280" s="23">
        <f>MONTH(CtasPagar[[#This Row],[Data Vencimento]])</f>
        <v>1</v>
      </c>
      <c r="I1280" s="23">
        <f>YEAR(CtasPagar[[#This Row],[Data Vencimento]])</f>
        <v>1900</v>
      </c>
      <c r="J1280" s="154"/>
      <c r="K1280" s="23">
        <f>MONTH(CtasPagar[[#This Row],[Data Pagamento]])</f>
        <v>1</v>
      </c>
      <c r="L1280" s="23">
        <f>YEAR(CtasPagar[[#This Row],[Data Pagamento]])</f>
        <v>1900</v>
      </c>
      <c r="M1280" s="154"/>
      <c r="N12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>
      <c r="A1281" s="154"/>
      <c r="B1281" s="157"/>
      <c r="C1281" s="162"/>
      <c r="D1281" s="157"/>
      <c r="E1281" s="157"/>
      <c r="F1281" s="157"/>
      <c r="G1281" s="158"/>
      <c r="H1281" s="23">
        <f>MONTH(CtasPagar[[#This Row],[Data Vencimento]])</f>
        <v>1</v>
      </c>
      <c r="I1281" s="23">
        <f>YEAR(CtasPagar[[#This Row],[Data Vencimento]])</f>
        <v>1900</v>
      </c>
      <c r="J1281" s="154"/>
      <c r="K1281" s="23">
        <f>MONTH(CtasPagar[[#This Row],[Data Pagamento]])</f>
        <v>1</v>
      </c>
      <c r="L1281" s="23">
        <f>YEAR(CtasPagar[[#This Row],[Data Pagamento]])</f>
        <v>1900</v>
      </c>
      <c r="M1281" s="154"/>
      <c r="N12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>
      <c r="A1282" s="154"/>
      <c r="B1282" s="157"/>
      <c r="C1282" s="162"/>
      <c r="D1282" s="157"/>
      <c r="E1282" s="157"/>
      <c r="F1282" s="157"/>
      <c r="G1282" s="158"/>
      <c r="H1282" s="23">
        <f>MONTH(CtasPagar[[#This Row],[Data Vencimento]])</f>
        <v>1</v>
      </c>
      <c r="I1282" s="23">
        <f>YEAR(CtasPagar[[#This Row],[Data Vencimento]])</f>
        <v>1900</v>
      </c>
      <c r="J1282" s="154"/>
      <c r="K1282" s="23">
        <f>MONTH(CtasPagar[[#This Row],[Data Pagamento]])</f>
        <v>1</v>
      </c>
      <c r="L1282" s="23">
        <f>YEAR(CtasPagar[[#This Row],[Data Pagamento]])</f>
        <v>1900</v>
      </c>
      <c r="M1282" s="154"/>
      <c r="N12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>
      <c r="A1283" s="154"/>
      <c r="B1283" s="157"/>
      <c r="C1283" s="162"/>
      <c r="D1283" s="157"/>
      <c r="E1283" s="157"/>
      <c r="F1283" s="157"/>
      <c r="G1283" s="158"/>
      <c r="H1283" s="23">
        <f>MONTH(CtasPagar[[#This Row],[Data Vencimento]])</f>
        <v>1</v>
      </c>
      <c r="I1283" s="23">
        <f>YEAR(CtasPagar[[#This Row],[Data Vencimento]])</f>
        <v>1900</v>
      </c>
      <c r="J1283" s="154"/>
      <c r="K1283" s="23">
        <f>MONTH(CtasPagar[[#This Row],[Data Pagamento]])</f>
        <v>1</v>
      </c>
      <c r="L1283" s="23">
        <f>YEAR(CtasPagar[[#This Row],[Data Pagamento]])</f>
        <v>1900</v>
      </c>
      <c r="M1283" s="154"/>
      <c r="N12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>
      <c r="A1284" s="154"/>
      <c r="B1284" s="157"/>
      <c r="C1284" s="162"/>
      <c r="D1284" s="157"/>
      <c r="E1284" s="157"/>
      <c r="F1284" s="157"/>
      <c r="G1284" s="158"/>
      <c r="H1284" s="23">
        <f>MONTH(CtasPagar[[#This Row],[Data Vencimento]])</f>
        <v>1</v>
      </c>
      <c r="I1284" s="23">
        <f>YEAR(CtasPagar[[#This Row],[Data Vencimento]])</f>
        <v>1900</v>
      </c>
      <c r="J1284" s="154"/>
      <c r="K1284" s="23">
        <f>MONTH(CtasPagar[[#This Row],[Data Pagamento]])</f>
        <v>1</v>
      </c>
      <c r="L1284" s="23">
        <f>YEAR(CtasPagar[[#This Row],[Data Pagamento]])</f>
        <v>1900</v>
      </c>
      <c r="M1284" s="154"/>
      <c r="N12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>
      <c r="A1285" s="154"/>
      <c r="B1285" s="157"/>
      <c r="C1285" s="162"/>
      <c r="D1285" s="157"/>
      <c r="E1285" s="157"/>
      <c r="F1285" s="157"/>
      <c r="G1285" s="158"/>
      <c r="H1285" s="23">
        <f>MONTH(CtasPagar[[#This Row],[Data Vencimento]])</f>
        <v>1</v>
      </c>
      <c r="I1285" s="23">
        <f>YEAR(CtasPagar[[#This Row],[Data Vencimento]])</f>
        <v>1900</v>
      </c>
      <c r="J1285" s="154"/>
      <c r="K1285" s="23">
        <f>MONTH(CtasPagar[[#This Row],[Data Pagamento]])</f>
        <v>1</v>
      </c>
      <c r="L1285" s="23">
        <f>YEAR(CtasPagar[[#This Row],[Data Pagamento]])</f>
        <v>1900</v>
      </c>
      <c r="M1285" s="154"/>
      <c r="N12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>
      <c r="A1286" s="154"/>
      <c r="B1286" s="157"/>
      <c r="C1286" s="162"/>
      <c r="D1286" s="157"/>
      <c r="E1286" s="157"/>
      <c r="F1286" s="157"/>
      <c r="G1286" s="158"/>
      <c r="H1286" s="23">
        <f>MONTH(CtasPagar[[#This Row],[Data Vencimento]])</f>
        <v>1</v>
      </c>
      <c r="I1286" s="23">
        <f>YEAR(CtasPagar[[#This Row],[Data Vencimento]])</f>
        <v>1900</v>
      </c>
      <c r="J1286" s="154"/>
      <c r="K1286" s="23">
        <f>MONTH(CtasPagar[[#This Row],[Data Pagamento]])</f>
        <v>1</v>
      </c>
      <c r="L1286" s="23">
        <f>YEAR(CtasPagar[[#This Row],[Data Pagamento]])</f>
        <v>1900</v>
      </c>
      <c r="M1286" s="154"/>
      <c r="N12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>
      <c r="A1287" s="154"/>
      <c r="B1287" s="157"/>
      <c r="C1287" s="162"/>
      <c r="D1287" s="157"/>
      <c r="E1287" s="157"/>
      <c r="F1287" s="157"/>
      <c r="G1287" s="158"/>
      <c r="H1287" s="23">
        <f>MONTH(CtasPagar[[#This Row],[Data Vencimento]])</f>
        <v>1</v>
      </c>
      <c r="I1287" s="23">
        <f>YEAR(CtasPagar[[#This Row],[Data Vencimento]])</f>
        <v>1900</v>
      </c>
      <c r="J1287" s="154"/>
      <c r="K1287" s="23">
        <f>MONTH(CtasPagar[[#This Row],[Data Pagamento]])</f>
        <v>1</v>
      </c>
      <c r="L1287" s="23">
        <f>YEAR(CtasPagar[[#This Row],[Data Pagamento]])</f>
        <v>1900</v>
      </c>
      <c r="M1287" s="154"/>
      <c r="N12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>
      <c r="A1288" s="154"/>
      <c r="B1288" s="157"/>
      <c r="C1288" s="162"/>
      <c r="D1288" s="157"/>
      <c r="E1288" s="157"/>
      <c r="F1288" s="157"/>
      <c r="G1288" s="158"/>
      <c r="H1288" s="23">
        <f>MONTH(CtasPagar[[#This Row],[Data Vencimento]])</f>
        <v>1</v>
      </c>
      <c r="I1288" s="23">
        <f>YEAR(CtasPagar[[#This Row],[Data Vencimento]])</f>
        <v>1900</v>
      </c>
      <c r="J1288" s="154"/>
      <c r="K1288" s="23">
        <f>MONTH(CtasPagar[[#This Row],[Data Pagamento]])</f>
        <v>1</v>
      </c>
      <c r="L1288" s="23">
        <f>YEAR(CtasPagar[[#This Row],[Data Pagamento]])</f>
        <v>1900</v>
      </c>
      <c r="M1288" s="154"/>
      <c r="N12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>
      <c r="A1289" s="154"/>
      <c r="B1289" s="157"/>
      <c r="C1289" s="162"/>
      <c r="D1289" s="157"/>
      <c r="E1289" s="157"/>
      <c r="F1289" s="157"/>
      <c r="G1289" s="158"/>
      <c r="H1289" s="23">
        <f>MONTH(CtasPagar[[#This Row],[Data Vencimento]])</f>
        <v>1</v>
      </c>
      <c r="I1289" s="23">
        <f>YEAR(CtasPagar[[#This Row],[Data Vencimento]])</f>
        <v>1900</v>
      </c>
      <c r="J1289" s="154"/>
      <c r="K1289" s="23">
        <f>MONTH(CtasPagar[[#This Row],[Data Pagamento]])</f>
        <v>1</v>
      </c>
      <c r="L1289" s="23">
        <f>YEAR(CtasPagar[[#This Row],[Data Pagamento]])</f>
        <v>1900</v>
      </c>
      <c r="M1289" s="154"/>
      <c r="N12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>
      <c r="A1290" s="154"/>
      <c r="B1290" s="157"/>
      <c r="C1290" s="162"/>
      <c r="D1290" s="157"/>
      <c r="E1290" s="157"/>
      <c r="F1290" s="157"/>
      <c r="G1290" s="158"/>
      <c r="H1290" s="23">
        <f>MONTH(CtasPagar[[#This Row],[Data Vencimento]])</f>
        <v>1</v>
      </c>
      <c r="I1290" s="23">
        <f>YEAR(CtasPagar[[#This Row],[Data Vencimento]])</f>
        <v>1900</v>
      </c>
      <c r="J1290" s="154"/>
      <c r="K1290" s="23">
        <f>MONTH(CtasPagar[[#This Row],[Data Pagamento]])</f>
        <v>1</v>
      </c>
      <c r="L1290" s="23">
        <f>YEAR(CtasPagar[[#This Row],[Data Pagamento]])</f>
        <v>1900</v>
      </c>
      <c r="M1290" s="154"/>
      <c r="N12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>
      <c r="A1291" s="154"/>
      <c r="B1291" s="157"/>
      <c r="C1291" s="162"/>
      <c r="D1291" s="157"/>
      <c r="E1291" s="157"/>
      <c r="F1291" s="157"/>
      <c r="G1291" s="158"/>
      <c r="H1291" s="23">
        <f>MONTH(CtasPagar[[#This Row],[Data Vencimento]])</f>
        <v>1</v>
      </c>
      <c r="I1291" s="23">
        <f>YEAR(CtasPagar[[#This Row],[Data Vencimento]])</f>
        <v>1900</v>
      </c>
      <c r="J1291" s="154"/>
      <c r="K1291" s="23">
        <f>MONTH(CtasPagar[[#This Row],[Data Pagamento]])</f>
        <v>1</v>
      </c>
      <c r="L1291" s="23">
        <f>YEAR(CtasPagar[[#This Row],[Data Pagamento]])</f>
        <v>1900</v>
      </c>
      <c r="M1291" s="154"/>
      <c r="N12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>
      <c r="A1292" s="154"/>
      <c r="B1292" s="157"/>
      <c r="C1292" s="162"/>
      <c r="D1292" s="157"/>
      <c r="E1292" s="157"/>
      <c r="F1292" s="157"/>
      <c r="G1292" s="158"/>
      <c r="H1292" s="23">
        <f>MONTH(CtasPagar[[#This Row],[Data Vencimento]])</f>
        <v>1</v>
      </c>
      <c r="I1292" s="23">
        <f>YEAR(CtasPagar[[#This Row],[Data Vencimento]])</f>
        <v>1900</v>
      </c>
      <c r="J1292" s="154"/>
      <c r="K1292" s="23">
        <f>MONTH(CtasPagar[[#This Row],[Data Pagamento]])</f>
        <v>1</v>
      </c>
      <c r="L1292" s="23">
        <f>YEAR(CtasPagar[[#This Row],[Data Pagamento]])</f>
        <v>1900</v>
      </c>
      <c r="M1292" s="154"/>
      <c r="N12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>
      <c r="A1293" s="154"/>
      <c r="B1293" s="157"/>
      <c r="C1293" s="162"/>
      <c r="D1293" s="157"/>
      <c r="E1293" s="157"/>
      <c r="F1293" s="157"/>
      <c r="G1293" s="158"/>
      <c r="H1293" s="23">
        <f>MONTH(CtasPagar[[#This Row],[Data Vencimento]])</f>
        <v>1</v>
      </c>
      <c r="I1293" s="23">
        <f>YEAR(CtasPagar[[#This Row],[Data Vencimento]])</f>
        <v>1900</v>
      </c>
      <c r="J1293" s="154"/>
      <c r="K1293" s="23">
        <f>MONTH(CtasPagar[[#This Row],[Data Pagamento]])</f>
        <v>1</v>
      </c>
      <c r="L1293" s="23">
        <f>YEAR(CtasPagar[[#This Row],[Data Pagamento]])</f>
        <v>1900</v>
      </c>
      <c r="M1293" s="154"/>
      <c r="N12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>
      <c r="A1294" s="154"/>
      <c r="B1294" s="157"/>
      <c r="C1294" s="162"/>
      <c r="D1294" s="157"/>
      <c r="E1294" s="157"/>
      <c r="F1294" s="157"/>
      <c r="G1294" s="158"/>
      <c r="H1294" s="23">
        <f>MONTH(CtasPagar[[#This Row],[Data Vencimento]])</f>
        <v>1</v>
      </c>
      <c r="I1294" s="23">
        <f>YEAR(CtasPagar[[#This Row],[Data Vencimento]])</f>
        <v>1900</v>
      </c>
      <c r="J1294" s="154"/>
      <c r="K1294" s="23">
        <f>MONTH(CtasPagar[[#This Row],[Data Pagamento]])</f>
        <v>1</v>
      </c>
      <c r="L1294" s="23">
        <f>YEAR(CtasPagar[[#This Row],[Data Pagamento]])</f>
        <v>1900</v>
      </c>
      <c r="M1294" s="154"/>
      <c r="N12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>
      <c r="A1295" s="154"/>
      <c r="B1295" s="157"/>
      <c r="C1295" s="162"/>
      <c r="D1295" s="157"/>
      <c r="E1295" s="157"/>
      <c r="F1295" s="157"/>
      <c r="G1295" s="158"/>
      <c r="H1295" s="23">
        <f>MONTH(CtasPagar[[#This Row],[Data Vencimento]])</f>
        <v>1</v>
      </c>
      <c r="I1295" s="23">
        <f>YEAR(CtasPagar[[#This Row],[Data Vencimento]])</f>
        <v>1900</v>
      </c>
      <c r="J1295" s="154"/>
      <c r="K1295" s="23">
        <f>MONTH(CtasPagar[[#This Row],[Data Pagamento]])</f>
        <v>1</v>
      </c>
      <c r="L1295" s="23">
        <f>YEAR(CtasPagar[[#This Row],[Data Pagamento]])</f>
        <v>1900</v>
      </c>
      <c r="M1295" s="154"/>
      <c r="N12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>
      <c r="A1296" s="154"/>
      <c r="B1296" s="157"/>
      <c r="C1296" s="162"/>
      <c r="D1296" s="157"/>
      <c r="E1296" s="157"/>
      <c r="F1296" s="157"/>
      <c r="G1296" s="158"/>
      <c r="H1296" s="23">
        <f>MONTH(CtasPagar[[#This Row],[Data Vencimento]])</f>
        <v>1</v>
      </c>
      <c r="I1296" s="23">
        <f>YEAR(CtasPagar[[#This Row],[Data Vencimento]])</f>
        <v>1900</v>
      </c>
      <c r="J1296" s="154"/>
      <c r="K1296" s="23">
        <f>MONTH(CtasPagar[[#This Row],[Data Pagamento]])</f>
        <v>1</v>
      </c>
      <c r="L1296" s="23">
        <f>YEAR(CtasPagar[[#This Row],[Data Pagamento]])</f>
        <v>1900</v>
      </c>
      <c r="M1296" s="154"/>
      <c r="N12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>
      <c r="A1297" s="154"/>
      <c r="B1297" s="157"/>
      <c r="C1297" s="162"/>
      <c r="D1297" s="157"/>
      <c r="E1297" s="157"/>
      <c r="F1297" s="157"/>
      <c r="G1297" s="158"/>
      <c r="H1297" s="23">
        <f>MONTH(CtasPagar[[#This Row],[Data Vencimento]])</f>
        <v>1</v>
      </c>
      <c r="I1297" s="23">
        <f>YEAR(CtasPagar[[#This Row],[Data Vencimento]])</f>
        <v>1900</v>
      </c>
      <c r="J1297" s="154"/>
      <c r="K1297" s="23">
        <f>MONTH(CtasPagar[[#This Row],[Data Pagamento]])</f>
        <v>1</v>
      </c>
      <c r="L1297" s="23">
        <f>YEAR(CtasPagar[[#This Row],[Data Pagamento]])</f>
        <v>1900</v>
      </c>
      <c r="M1297" s="154"/>
      <c r="N12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>
      <c r="A1298" s="154"/>
      <c r="B1298" s="157"/>
      <c r="C1298" s="162"/>
      <c r="D1298" s="157"/>
      <c r="E1298" s="157"/>
      <c r="F1298" s="157"/>
      <c r="G1298" s="158"/>
      <c r="H1298" s="23">
        <f>MONTH(CtasPagar[[#This Row],[Data Vencimento]])</f>
        <v>1</v>
      </c>
      <c r="I1298" s="23">
        <f>YEAR(CtasPagar[[#This Row],[Data Vencimento]])</f>
        <v>1900</v>
      </c>
      <c r="J1298" s="154"/>
      <c r="K1298" s="23">
        <f>MONTH(CtasPagar[[#This Row],[Data Pagamento]])</f>
        <v>1</v>
      </c>
      <c r="L1298" s="23">
        <f>YEAR(CtasPagar[[#This Row],[Data Pagamento]])</f>
        <v>1900</v>
      </c>
      <c r="M1298" s="154"/>
      <c r="N12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>
      <c r="A1299" s="154"/>
      <c r="B1299" s="157"/>
      <c r="C1299" s="162"/>
      <c r="D1299" s="157"/>
      <c r="E1299" s="157"/>
      <c r="F1299" s="157"/>
      <c r="G1299" s="158"/>
      <c r="H1299" s="23">
        <f>MONTH(CtasPagar[[#This Row],[Data Vencimento]])</f>
        <v>1</v>
      </c>
      <c r="I1299" s="23">
        <f>YEAR(CtasPagar[[#This Row],[Data Vencimento]])</f>
        <v>1900</v>
      </c>
      <c r="J1299" s="154"/>
      <c r="K1299" s="23">
        <f>MONTH(CtasPagar[[#This Row],[Data Pagamento]])</f>
        <v>1</v>
      </c>
      <c r="L1299" s="23">
        <f>YEAR(CtasPagar[[#This Row],[Data Pagamento]])</f>
        <v>1900</v>
      </c>
      <c r="M1299" s="154"/>
      <c r="N12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>
      <c r="A1300" s="154"/>
      <c r="B1300" s="157"/>
      <c r="C1300" s="162"/>
      <c r="D1300" s="157"/>
      <c r="E1300" s="157"/>
      <c r="F1300" s="157"/>
      <c r="G1300" s="158"/>
      <c r="H1300" s="23">
        <f>MONTH(CtasPagar[[#This Row],[Data Vencimento]])</f>
        <v>1</v>
      </c>
      <c r="I1300" s="23">
        <f>YEAR(CtasPagar[[#This Row],[Data Vencimento]])</f>
        <v>1900</v>
      </c>
      <c r="J1300" s="154"/>
      <c r="K1300" s="23">
        <f>MONTH(CtasPagar[[#This Row],[Data Pagamento]])</f>
        <v>1</v>
      </c>
      <c r="L1300" s="23">
        <f>YEAR(CtasPagar[[#This Row],[Data Pagamento]])</f>
        <v>1900</v>
      </c>
      <c r="M1300" s="154"/>
      <c r="N13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>
      <c r="A1301" s="154"/>
      <c r="B1301" s="157"/>
      <c r="C1301" s="162"/>
      <c r="D1301" s="157"/>
      <c r="E1301" s="157"/>
      <c r="F1301" s="157"/>
      <c r="G1301" s="158"/>
      <c r="H1301" s="23">
        <f>MONTH(CtasPagar[[#This Row],[Data Vencimento]])</f>
        <v>1</v>
      </c>
      <c r="I1301" s="23">
        <f>YEAR(CtasPagar[[#This Row],[Data Vencimento]])</f>
        <v>1900</v>
      </c>
      <c r="J1301" s="154"/>
      <c r="K1301" s="23">
        <f>MONTH(CtasPagar[[#This Row],[Data Pagamento]])</f>
        <v>1</v>
      </c>
      <c r="L1301" s="23">
        <f>YEAR(CtasPagar[[#This Row],[Data Pagamento]])</f>
        <v>1900</v>
      </c>
      <c r="M1301" s="154"/>
      <c r="N13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>
      <c r="A1302" s="154"/>
      <c r="B1302" s="157"/>
      <c r="C1302" s="162"/>
      <c r="D1302" s="157"/>
      <c r="E1302" s="157"/>
      <c r="F1302" s="157"/>
      <c r="G1302" s="158"/>
      <c r="H1302" s="23">
        <f>MONTH(CtasPagar[[#This Row],[Data Vencimento]])</f>
        <v>1</v>
      </c>
      <c r="I1302" s="23">
        <f>YEAR(CtasPagar[[#This Row],[Data Vencimento]])</f>
        <v>1900</v>
      </c>
      <c r="J1302" s="154"/>
      <c r="K1302" s="23">
        <f>MONTH(CtasPagar[[#This Row],[Data Pagamento]])</f>
        <v>1</v>
      </c>
      <c r="L1302" s="23">
        <f>YEAR(CtasPagar[[#This Row],[Data Pagamento]])</f>
        <v>1900</v>
      </c>
      <c r="M1302" s="154"/>
      <c r="N13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>
      <c r="A1303" s="154"/>
      <c r="B1303" s="157"/>
      <c r="C1303" s="162"/>
      <c r="D1303" s="157"/>
      <c r="E1303" s="157"/>
      <c r="F1303" s="157"/>
      <c r="G1303" s="158"/>
      <c r="H1303" s="23">
        <f>MONTH(CtasPagar[[#This Row],[Data Vencimento]])</f>
        <v>1</v>
      </c>
      <c r="I1303" s="23">
        <f>YEAR(CtasPagar[[#This Row],[Data Vencimento]])</f>
        <v>1900</v>
      </c>
      <c r="J1303" s="154"/>
      <c r="K1303" s="23">
        <f>MONTH(CtasPagar[[#This Row],[Data Pagamento]])</f>
        <v>1</v>
      </c>
      <c r="L1303" s="23">
        <f>YEAR(CtasPagar[[#This Row],[Data Pagamento]])</f>
        <v>1900</v>
      </c>
      <c r="M1303" s="154"/>
      <c r="N13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>
      <c r="A1304" s="154"/>
      <c r="B1304" s="157"/>
      <c r="C1304" s="162"/>
      <c r="D1304" s="157"/>
      <c r="E1304" s="157"/>
      <c r="F1304" s="157"/>
      <c r="G1304" s="158"/>
      <c r="H1304" s="23">
        <f>MONTH(CtasPagar[[#This Row],[Data Vencimento]])</f>
        <v>1</v>
      </c>
      <c r="I1304" s="23">
        <f>YEAR(CtasPagar[[#This Row],[Data Vencimento]])</f>
        <v>1900</v>
      </c>
      <c r="J1304" s="154"/>
      <c r="K1304" s="23">
        <f>MONTH(CtasPagar[[#This Row],[Data Pagamento]])</f>
        <v>1</v>
      </c>
      <c r="L1304" s="23">
        <f>YEAR(CtasPagar[[#This Row],[Data Pagamento]])</f>
        <v>1900</v>
      </c>
      <c r="M1304" s="154"/>
      <c r="N13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>
      <c r="A1305" s="154"/>
      <c r="B1305" s="157"/>
      <c r="C1305" s="162"/>
      <c r="D1305" s="157"/>
      <c r="E1305" s="157"/>
      <c r="F1305" s="157"/>
      <c r="G1305" s="158"/>
      <c r="H1305" s="23">
        <f>MONTH(CtasPagar[[#This Row],[Data Vencimento]])</f>
        <v>1</v>
      </c>
      <c r="I1305" s="23">
        <f>YEAR(CtasPagar[[#This Row],[Data Vencimento]])</f>
        <v>1900</v>
      </c>
      <c r="J1305" s="154"/>
      <c r="K1305" s="23">
        <f>MONTH(CtasPagar[[#This Row],[Data Pagamento]])</f>
        <v>1</v>
      </c>
      <c r="L1305" s="23">
        <f>YEAR(CtasPagar[[#This Row],[Data Pagamento]])</f>
        <v>1900</v>
      </c>
      <c r="M1305" s="154"/>
      <c r="N13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>
      <c r="A1306" s="154"/>
      <c r="B1306" s="157"/>
      <c r="C1306" s="162"/>
      <c r="D1306" s="157"/>
      <c r="E1306" s="157"/>
      <c r="F1306" s="157"/>
      <c r="G1306" s="158"/>
      <c r="H1306" s="23">
        <f>MONTH(CtasPagar[[#This Row],[Data Vencimento]])</f>
        <v>1</v>
      </c>
      <c r="I1306" s="23">
        <f>YEAR(CtasPagar[[#This Row],[Data Vencimento]])</f>
        <v>1900</v>
      </c>
      <c r="J1306" s="154"/>
      <c r="K1306" s="23">
        <f>MONTH(CtasPagar[[#This Row],[Data Pagamento]])</f>
        <v>1</v>
      </c>
      <c r="L1306" s="23">
        <f>YEAR(CtasPagar[[#This Row],[Data Pagamento]])</f>
        <v>1900</v>
      </c>
      <c r="M1306" s="154"/>
      <c r="N13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>
      <c r="A1307" s="154"/>
      <c r="B1307" s="157"/>
      <c r="C1307" s="162"/>
      <c r="D1307" s="157"/>
      <c r="E1307" s="157"/>
      <c r="F1307" s="157"/>
      <c r="G1307" s="158"/>
      <c r="H1307" s="23">
        <f>MONTH(CtasPagar[[#This Row],[Data Vencimento]])</f>
        <v>1</v>
      </c>
      <c r="I1307" s="23">
        <f>YEAR(CtasPagar[[#This Row],[Data Vencimento]])</f>
        <v>1900</v>
      </c>
      <c r="J1307" s="154"/>
      <c r="K1307" s="23">
        <f>MONTH(CtasPagar[[#This Row],[Data Pagamento]])</f>
        <v>1</v>
      </c>
      <c r="L1307" s="23">
        <f>YEAR(CtasPagar[[#This Row],[Data Pagamento]])</f>
        <v>1900</v>
      </c>
      <c r="M1307" s="154"/>
      <c r="N13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>
      <c r="A1308" s="154"/>
      <c r="B1308" s="157"/>
      <c r="C1308" s="162"/>
      <c r="D1308" s="157"/>
      <c r="E1308" s="157"/>
      <c r="F1308" s="157"/>
      <c r="G1308" s="158"/>
      <c r="H1308" s="23">
        <f>MONTH(CtasPagar[[#This Row],[Data Vencimento]])</f>
        <v>1</v>
      </c>
      <c r="I1308" s="23">
        <f>YEAR(CtasPagar[[#This Row],[Data Vencimento]])</f>
        <v>1900</v>
      </c>
      <c r="J1308" s="154"/>
      <c r="K1308" s="23">
        <f>MONTH(CtasPagar[[#This Row],[Data Pagamento]])</f>
        <v>1</v>
      </c>
      <c r="L1308" s="23">
        <f>YEAR(CtasPagar[[#This Row],[Data Pagamento]])</f>
        <v>1900</v>
      </c>
      <c r="M1308" s="154"/>
      <c r="N13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8" s="71"/>
      <c r="P1308" s="71"/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</row>
    <row r="1309" spans="1:26">
      <c r="A1309" s="154"/>
      <c r="B1309" s="157"/>
      <c r="C1309" s="162"/>
      <c r="D1309" s="157"/>
      <c r="E1309" s="157"/>
      <c r="F1309" s="157"/>
      <c r="G1309" s="158"/>
      <c r="H1309" s="23">
        <f>MONTH(CtasPagar[[#This Row],[Data Vencimento]])</f>
        <v>1</v>
      </c>
      <c r="I1309" s="23">
        <f>YEAR(CtasPagar[[#This Row],[Data Vencimento]])</f>
        <v>1900</v>
      </c>
      <c r="J1309" s="154"/>
      <c r="K1309" s="23">
        <f>MONTH(CtasPagar[[#This Row],[Data Pagamento]])</f>
        <v>1</v>
      </c>
      <c r="L1309" s="23">
        <f>YEAR(CtasPagar[[#This Row],[Data Pagamento]])</f>
        <v>1900</v>
      </c>
      <c r="M1309" s="154"/>
      <c r="N13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>
      <c r="A1310" s="154"/>
      <c r="B1310" s="157"/>
      <c r="C1310" s="162"/>
      <c r="D1310" s="157"/>
      <c r="E1310" s="157"/>
      <c r="F1310" s="157"/>
      <c r="G1310" s="158"/>
      <c r="H1310" s="23">
        <f>MONTH(CtasPagar[[#This Row],[Data Vencimento]])</f>
        <v>1</v>
      </c>
      <c r="I1310" s="23">
        <f>YEAR(CtasPagar[[#This Row],[Data Vencimento]])</f>
        <v>1900</v>
      </c>
      <c r="J1310" s="154"/>
      <c r="K1310" s="23">
        <f>MONTH(CtasPagar[[#This Row],[Data Pagamento]])</f>
        <v>1</v>
      </c>
      <c r="L1310" s="23">
        <f>YEAR(CtasPagar[[#This Row],[Data Pagamento]])</f>
        <v>1900</v>
      </c>
      <c r="M1310" s="154"/>
      <c r="N13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>
      <c r="A1311" s="154"/>
      <c r="B1311" s="157"/>
      <c r="C1311" s="162"/>
      <c r="D1311" s="157"/>
      <c r="E1311" s="157"/>
      <c r="F1311" s="157"/>
      <c r="G1311" s="158"/>
      <c r="H1311" s="23">
        <f>MONTH(CtasPagar[[#This Row],[Data Vencimento]])</f>
        <v>1</v>
      </c>
      <c r="I1311" s="23">
        <f>YEAR(CtasPagar[[#This Row],[Data Vencimento]])</f>
        <v>1900</v>
      </c>
      <c r="J1311" s="154"/>
      <c r="K1311" s="23">
        <f>MONTH(CtasPagar[[#This Row],[Data Pagamento]])</f>
        <v>1</v>
      </c>
      <c r="L1311" s="23">
        <f>YEAR(CtasPagar[[#This Row],[Data Pagamento]])</f>
        <v>1900</v>
      </c>
      <c r="M1311" s="154"/>
      <c r="N13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>
      <c r="A1312" s="154"/>
      <c r="B1312" s="157"/>
      <c r="C1312" s="162"/>
      <c r="D1312" s="157"/>
      <c r="E1312" s="157"/>
      <c r="F1312" s="157"/>
      <c r="G1312" s="158"/>
      <c r="H1312" s="23">
        <f>MONTH(CtasPagar[[#This Row],[Data Vencimento]])</f>
        <v>1</v>
      </c>
      <c r="I1312" s="23">
        <f>YEAR(CtasPagar[[#This Row],[Data Vencimento]])</f>
        <v>1900</v>
      </c>
      <c r="J1312" s="154"/>
      <c r="K1312" s="23">
        <f>MONTH(CtasPagar[[#This Row],[Data Pagamento]])</f>
        <v>1</v>
      </c>
      <c r="L1312" s="23">
        <f>YEAR(CtasPagar[[#This Row],[Data Pagamento]])</f>
        <v>1900</v>
      </c>
      <c r="M1312" s="154"/>
      <c r="N13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>
      <c r="A1313" s="154"/>
      <c r="B1313" s="157"/>
      <c r="C1313" s="162"/>
      <c r="D1313" s="157"/>
      <c r="E1313" s="157"/>
      <c r="F1313" s="157"/>
      <c r="G1313" s="158"/>
      <c r="H1313" s="23">
        <f>MONTH(CtasPagar[[#This Row],[Data Vencimento]])</f>
        <v>1</v>
      </c>
      <c r="I1313" s="23">
        <f>YEAR(CtasPagar[[#This Row],[Data Vencimento]])</f>
        <v>1900</v>
      </c>
      <c r="J1313" s="154"/>
      <c r="K1313" s="23">
        <f>MONTH(CtasPagar[[#This Row],[Data Pagamento]])</f>
        <v>1</v>
      </c>
      <c r="L1313" s="23">
        <f>YEAR(CtasPagar[[#This Row],[Data Pagamento]])</f>
        <v>1900</v>
      </c>
      <c r="M1313" s="154"/>
      <c r="N13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>
      <c r="A1314" s="154"/>
      <c r="B1314" s="157"/>
      <c r="C1314" s="162"/>
      <c r="D1314" s="157"/>
      <c r="E1314" s="157"/>
      <c r="F1314" s="157"/>
      <c r="G1314" s="158"/>
      <c r="H1314" s="23">
        <f>MONTH(CtasPagar[[#This Row],[Data Vencimento]])</f>
        <v>1</v>
      </c>
      <c r="I1314" s="23">
        <f>YEAR(CtasPagar[[#This Row],[Data Vencimento]])</f>
        <v>1900</v>
      </c>
      <c r="J1314" s="154"/>
      <c r="K1314" s="23">
        <f>MONTH(CtasPagar[[#This Row],[Data Pagamento]])</f>
        <v>1</v>
      </c>
      <c r="L1314" s="23">
        <f>YEAR(CtasPagar[[#This Row],[Data Pagamento]])</f>
        <v>1900</v>
      </c>
      <c r="M1314" s="154"/>
      <c r="N13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>
      <c r="A1315" s="154"/>
      <c r="B1315" s="157"/>
      <c r="C1315" s="162"/>
      <c r="D1315" s="157"/>
      <c r="E1315" s="157"/>
      <c r="F1315" s="157"/>
      <c r="G1315" s="158"/>
      <c r="H1315" s="23">
        <f>MONTH(CtasPagar[[#This Row],[Data Vencimento]])</f>
        <v>1</v>
      </c>
      <c r="I1315" s="23">
        <f>YEAR(CtasPagar[[#This Row],[Data Vencimento]])</f>
        <v>1900</v>
      </c>
      <c r="J1315" s="154"/>
      <c r="K1315" s="23">
        <f>MONTH(CtasPagar[[#This Row],[Data Pagamento]])</f>
        <v>1</v>
      </c>
      <c r="L1315" s="23">
        <f>YEAR(CtasPagar[[#This Row],[Data Pagamento]])</f>
        <v>1900</v>
      </c>
      <c r="M1315" s="154"/>
      <c r="N13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>
      <c r="A1316" s="154"/>
      <c r="B1316" s="157"/>
      <c r="C1316" s="162"/>
      <c r="D1316" s="157"/>
      <c r="E1316" s="157"/>
      <c r="F1316" s="157"/>
      <c r="G1316" s="158"/>
      <c r="H1316" s="23">
        <f>MONTH(CtasPagar[[#This Row],[Data Vencimento]])</f>
        <v>1</v>
      </c>
      <c r="I1316" s="23">
        <f>YEAR(CtasPagar[[#This Row],[Data Vencimento]])</f>
        <v>1900</v>
      </c>
      <c r="J1316" s="154"/>
      <c r="K1316" s="23">
        <f>MONTH(CtasPagar[[#This Row],[Data Pagamento]])</f>
        <v>1</v>
      </c>
      <c r="L1316" s="23">
        <f>YEAR(CtasPagar[[#This Row],[Data Pagamento]])</f>
        <v>1900</v>
      </c>
      <c r="M1316" s="154"/>
      <c r="N13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>
      <c r="A1317" s="154"/>
      <c r="B1317" s="157"/>
      <c r="C1317" s="162"/>
      <c r="D1317" s="157"/>
      <c r="E1317" s="157"/>
      <c r="F1317" s="157"/>
      <c r="G1317" s="158"/>
      <c r="H1317" s="23">
        <f>MONTH(CtasPagar[[#This Row],[Data Vencimento]])</f>
        <v>1</v>
      </c>
      <c r="I1317" s="23">
        <f>YEAR(CtasPagar[[#This Row],[Data Vencimento]])</f>
        <v>1900</v>
      </c>
      <c r="J1317" s="154"/>
      <c r="K1317" s="23">
        <f>MONTH(CtasPagar[[#This Row],[Data Pagamento]])</f>
        <v>1</v>
      </c>
      <c r="L1317" s="23">
        <f>YEAR(CtasPagar[[#This Row],[Data Pagamento]])</f>
        <v>1900</v>
      </c>
      <c r="M1317" s="154"/>
      <c r="N13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>
      <c r="A1318" s="154"/>
      <c r="B1318" s="157"/>
      <c r="C1318" s="162"/>
      <c r="D1318" s="157"/>
      <c r="E1318" s="157"/>
      <c r="F1318" s="157"/>
      <c r="G1318" s="158"/>
      <c r="H1318" s="23">
        <f>MONTH(CtasPagar[[#This Row],[Data Vencimento]])</f>
        <v>1</v>
      </c>
      <c r="I1318" s="23">
        <f>YEAR(CtasPagar[[#This Row],[Data Vencimento]])</f>
        <v>1900</v>
      </c>
      <c r="J1318" s="154"/>
      <c r="K1318" s="23">
        <f>MONTH(CtasPagar[[#This Row],[Data Pagamento]])</f>
        <v>1</v>
      </c>
      <c r="L1318" s="23">
        <f>YEAR(CtasPagar[[#This Row],[Data Pagamento]])</f>
        <v>1900</v>
      </c>
      <c r="M1318" s="154"/>
      <c r="N13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>
      <c r="A1319" s="154"/>
      <c r="B1319" s="157"/>
      <c r="C1319" s="162"/>
      <c r="D1319" s="157"/>
      <c r="E1319" s="157"/>
      <c r="F1319" s="157"/>
      <c r="G1319" s="158"/>
      <c r="H1319" s="23">
        <f>MONTH(CtasPagar[[#This Row],[Data Vencimento]])</f>
        <v>1</v>
      </c>
      <c r="I1319" s="23">
        <f>YEAR(CtasPagar[[#This Row],[Data Vencimento]])</f>
        <v>1900</v>
      </c>
      <c r="J1319" s="154"/>
      <c r="K1319" s="23">
        <f>MONTH(CtasPagar[[#This Row],[Data Pagamento]])</f>
        <v>1</v>
      </c>
      <c r="L1319" s="23">
        <f>YEAR(CtasPagar[[#This Row],[Data Pagamento]])</f>
        <v>1900</v>
      </c>
      <c r="M1319" s="154"/>
      <c r="N13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>
      <c r="A1320" s="154"/>
      <c r="B1320" s="157"/>
      <c r="C1320" s="162"/>
      <c r="D1320" s="157"/>
      <c r="E1320" s="157"/>
      <c r="F1320" s="157"/>
      <c r="G1320" s="158"/>
      <c r="H1320" s="23">
        <f>MONTH(CtasPagar[[#This Row],[Data Vencimento]])</f>
        <v>1</v>
      </c>
      <c r="I1320" s="23">
        <f>YEAR(CtasPagar[[#This Row],[Data Vencimento]])</f>
        <v>1900</v>
      </c>
      <c r="J1320" s="154"/>
      <c r="K1320" s="23">
        <f>MONTH(CtasPagar[[#This Row],[Data Pagamento]])</f>
        <v>1</v>
      </c>
      <c r="L1320" s="23">
        <f>YEAR(CtasPagar[[#This Row],[Data Pagamento]])</f>
        <v>1900</v>
      </c>
      <c r="M1320" s="154"/>
      <c r="N13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>
      <c r="A1321" s="154"/>
      <c r="B1321" s="157"/>
      <c r="C1321" s="162"/>
      <c r="D1321" s="157"/>
      <c r="E1321" s="157"/>
      <c r="F1321" s="157"/>
      <c r="G1321" s="158"/>
      <c r="H1321" s="23">
        <f>MONTH(CtasPagar[[#This Row],[Data Vencimento]])</f>
        <v>1</v>
      </c>
      <c r="I1321" s="23">
        <f>YEAR(CtasPagar[[#This Row],[Data Vencimento]])</f>
        <v>1900</v>
      </c>
      <c r="J1321" s="154"/>
      <c r="K1321" s="23">
        <f>MONTH(CtasPagar[[#This Row],[Data Pagamento]])</f>
        <v>1</v>
      </c>
      <c r="L1321" s="23">
        <f>YEAR(CtasPagar[[#This Row],[Data Pagamento]])</f>
        <v>1900</v>
      </c>
      <c r="M1321" s="154"/>
      <c r="N13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>
      <c r="A1322" s="154"/>
      <c r="B1322" s="157"/>
      <c r="C1322" s="162"/>
      <c r="D1322" s="157"/>
      <c r="E1322" s="157"/>
      <c r="F1322" s="157"/>
      <c r="G1322" s="158"/>
      <c r="H1322" s="23">
        <f>MONTH(CtasPagar[[#This Row],[Data Vencimento]])</f>
        <v>1</v>
      </c>
      <c r="I1322" s="23">
        <f>YEAR(CtasPagar[[#This Row],[Data Vencimento]])</f>
        <v>1900</v>
      </c>
      <c r="J1322" s="154"/>
      <c r="K1322" s="23">
        <f>MONTH(CtasPagar[[#This Row],[Data Pagamento]])</f>
        <v>1</v>
      </c>
      <c r="L1322" s="23">
        <f>YEAR(CtasPagar[[#This Row],[Data Pagamento]])</f>
        <v>1900</v>
      </c>
      <c r="M1322" s="154"/>
      <c r="N13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>
      <c r="A1323" s="154"/>
      <c r="B1323" s="157"/>
      <c r="C1323" s="162"/>
      <c r="D1323" s="157"/>
      <c r="E1323" s="157"/>
      <c r="F1323" s="157"/>
      <c r="G1323" s="158"/>
      <c r="H1323" s="23">
        <f>MONTH(CtasPagar[[#This Row],[Data Vencimento]])</f>
        <v>1</v>
      </c>
      <c r="I1323" s="23">
        <f>YEAR(CtasPagar[[#This Row],[Data Vencimento]])</f>
        <v>1900</v>
      </c>
      <c r="J1323" s="154"/>
      <c r="K1323" s="23">
        <f>MONTH(CtasPagar[[#This Row],[Data Pagamento]])</f>
        <v>1</v>
      </c>
      <c r="L1323" s="23">
        <f>YEAR(CtasPagar[[#This Row],[Data Pagamento]])</f>
        <v>1900</v>
      </c>
      <c r="M1323" s="154"/>
      <c r="N13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>
      <c r="A1324" s="154"/>
      <c r="B1324" s="157"/>
      <c r="C1324" s="162"/>
      <c r="D1324" s="157"/>
      <c r="E1324" s="157"/>
      <c r="F1324" s="157"/>
      <c r="G1324" s="158"/>
      <c r="H1324" s="23">
        <f>MONTH(CtasPagar[[#This Row],[Data Vencimento]])</f>
        <v>1</v>
      </c>
      <c r="I1324" s="23">
        <f>YEAR(CtasPagar[[#This Row],[Data Vencimento]])</f>
        <v>1900</v>
      </c>
      <c r="J1324" s="154"/>
      <c r="K1324" s="23">
        <f>MONTH(CtasPagar[[#This Row],[Data Pagamento]])</f>
        <v>1</v>
      </c>
      <c r="L1324" s="23">
        <f>YEAR(CtasPagar[[#This Row],[Data Pagamento]])</f>
        <v>1900</v>
      </c>
      <c r="M1324" s="154"/>
      <c r="N13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>
      <c r="A1325" s="154"/>
      <c r="B1325" s="157"/>
      <c r="C1325" s="162"/>
      <c r="D1325" s="157"/>
      <c r="E1325" s="157"/>
      <c r="F1325" s="157"/>
      <c r="G1325" s="158"/>
      <c r="H1325" s="23">
        <f>MONTH(CtasPagar[[#This Row],[Data Vencimento]])</f>
        <v>1</v>
      </c>
      <c r="I1325" s="23">
        <f>YEAR(CtasPagar[[#This Row],[Data Vencimento]])</f>
        <v>1900</v>
      </c>
      <c r="J1325" s="154"/>
      <c r="K1325" s="23">
        <f>MONTH(CtasPagar[[#This Row],[Data Pagamento]])</f>
        <v>1</v>
      </c>
      <c r="L1325" s="23">
        <f>YEAR(CtasPagar[[#This Row],[Data Pagamento]])</f>
        <v>1900</v>
      </c>
      <c r="M1325" s="154"/>
      <c r="N13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>
      <c r="A1326" s="154"/>
      <c r="B1326" s="157"/>
      <c r="C1326" s="162"/>
      <c r="D1326" s="157"/>
      <c r="E1326" s="157"/>
      <c r="F1326" s="157"/>
      <c r="G1326" s="158"/>
      <c r="H1326" s="23">
        <f>MONTH(CtasPagar[[#This Row],[Data Vencimento]])</f>
        <v>1</v>
      </c>
      <c r="I1326" s="23">
        <f>YEAR(CtasPagar[[#This Row],[Data Vencimento]])</f>
        <v>1900</v>
      </c>
      <c r="J1326" s="154"/>
      <c r="K1326" s="23">
        <f>MONTH(CtasPagar[[#This Row],[Data Pagamento]])</f>
        <v>1</v>
      </c>
      <c r="L1326" s="23">
        <f>YEAR(CtasPagar[[#This Row],[Data Pagamento]])</f>
        <v>1900</v>
      </c>
      <c r="M1326" s="154"/>
      <c r="N13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>
      <c r="A1327" s="154"/>
      <c r="B1327" s="157"/>
      <c r="C1327" s="162"/>
      <c r="D1327" s="157"/>
      <c r="E1327" s="157"/>
      <c r="F1327" s="157"/>
      <c r="G1327" s="158"/>
      <c r="H1327" s="23">
        <f>MONTH(CtasPagar[[#This Row],[Data Vencimento]])</f>
        <v>1</v>
      </c>
      <c r="I1327" s="23">
        <f>YEAR(CtasPagar[[#This Row],[Data Vencimento]])</f>
        <v>1900</v>
      </c>
      <c r="J1327" s="154"/>
      <c r="K1327" s="23">
        <f>MONTH(CtasPagar[[#This Row],[Data Pagamento]])</f>
        <v>1</v>
      </c>
      <c r="L1327" s="23">
        <f>YEAR(CtasPagar[[#This Row],[Data Pagamento]])</f>
        <v>1900</v>
      </c>
      <c r="M1327" s="154"/>
      <c r="N13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>
      <c r="A1328" s="154"/>
      <c r="B1328" s="157"/>
      <c r="C1328" s="162"/>
      <c r="D1328" s="157"/>
      <c r="E1328" s="157"/>
      <c r="F1328" s="157"/>
      <c r="G1328" s="158"/>
      <c r="H1328" s="23">
        <f>MONTH(CtasPagar[[#This Row],[Data Vencimento]])</f>
        <v>1</v>
      </c>
      <c r="I1328" s="23">
        <f>YEAR(CtasPagar[[#This Row],[Data Vencimento]])</f>
        <v>1900</v>
      </c>
      <c r="J1328" s="154"/>
      <c r="K1328" s="23">
        <f>MONTH(CtasPagar[[#This Row],[Data Pagamento]])</f>
        <v>1</v>
      </c>
      <c r="L1328" s="23">
        <f>YEAR(CtasPagar[[#This Row],[Data Pagamento]])</f>
        <v>1900</v>
      </c>
      <c r="M1328" s="154"/>
      <c r="N13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>
      <c r="A1329" s="154"/>
      <c r="B1329" s="157"/>
      <c r="C1329" s="162"/>
      <c r="D1329" s="157"/>
      <c r="E1329" s="157"/>
      <c r="F1329" s="157"/>
      <c r="G1329" s="158"/>
      <c r="H1329" s="23">
        <f>MONTH(CtasPagar[[#This Row],[Data Vencimento]])</f>
        <v>1</v>
      </c>
      <c r="I1329" s="23">
        <f>YEAR(CtasPagar[[#This Row],[Data Vencimento]])</f>
        <v>1900</v>
      </c>
      <c r="J1329" s="154"/>
      <c r="K1329" s="23">
        <f>MONTH(CtasPagar[[#This Row],[Data Pagamento]])</f>
        <v>1</v>
      </c>
      <c r="L1329" s="23">
        <f>YEAR(CtasPagar[[#This Row],[Data Pagamento]])</f>
        <v>1900</v>
      </c>
      <c r="M1329" s="154"/>
      <c r="N13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>
      <c r="A1330" s="154"/>
      <c r="B1330" s="157"/>
      <c r="C1330" s="162"/>
      <c r="D1330" s="157"/>
      <c r="E1330" s="157"/>
      <c r="F1330" s="157"/>
      <c r="G1330" s="158"/>
      <c r="H1330" s="23">
        <f>MONTH(CtasPagar[[#This Row],[Data Vencimento]])</f>
        <v>1</v>
      </c>
      <c r="I1330" s="23">
        <f>YEAR(CtasPagar[[#This Row],[Data Vencimento]])</f>
        <v>1900</v>
      </c>
      <c r="J1330" s="154"/>
      <c r="K1330" s="23">
        <f>MONTH(CtasPagar[[#This Row],[Data Pagamento]])</f>
        <v>1</v>
      </c>
      <c r="L1330" s="23">
        <f>YEAR(CtasPagar[[#This Row],[Data Pagamento]])</f>
        <v>1900</v>
      </c>
      <c r="M1330" s="154"/>
      <c r="N13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>
      <c r="A1331" s="154"/>
      <c r="B1331" s="157"/>
      <c r="C1331" s="162"/>
      <c r="D1331" s="157"/>
      <c r="E1331" s="157"/>
      <c r="F1331" s="157"/>
      <c r="G1331" s="158"/>
      <c r="H1331" s="23">
        <f>MONTH(CtasPagar[[#This Row],[Data Vencimento]])</f>
        <v>1</v>
      </c>
      <c r="I1331" s="23">
        <f>YEAR(CtasPagar[[#This Row],[Data Vencimento]])</f>
        <v>1900</v>
      </c>
      <c r="J1331" s="154"/>
      <c r="K1331" s="23">
        <f>MONTH(CtasPagar[[#This Row],[Data Pagamento]])</f>
        <v>1</v>
      </c>
      <c r="L1331" s="23">
        <f>YEAR(CtasPagar[[#This Row],[Data Pagamento]])</f>
        <v>1900</v>
      </c>
      <c r="M1331" s="154"/>
      <c r="N13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>
      <c r="A1332" s="154"/>
      <c r="B1332" s="157"/>
      <c r="C1332" s="162"/>
      <c r="D1332" s="157"/>
      <c r="E1332" s="157"/>
      <c r="F1332" s="157"/>
      <c r="G1332" s="158"/>
      <c r="H1332" s="23">
        <f>MONTH(CtasPagar[[#This Row],[Data Vencimento]])</f>
        <v>1</v>
      </c>
      <c r="I1332" s="23">
        <f>YEAR(CtasPagar[[#This Row],[Data Vencimento]])</f>
        <v>1900</v>
      </c>
      <c r="J1332" s="154"/>
      <c r="K1332" s="23">
        <f>MONTH(CtasPagar[[#This Row],[Data Pagamento]])</f>
        <v>1</v>
      </c>
      <c r="L1332" s="23">
        <f>YEAR(CtasPagar[[#This Row],[Data Pagamento]])</f>
        <v>1900</v>
      </c>
      <c r="M1332" s="154"/>
      <c r="N13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>
      <c r="A1333" s="154"/>
      <c r="B1333" s="157"/>
      <c r="C1333" s="162"/>
      <c r="D1333" s="157"/>
      <c r="E1333" s="157"/>
      <c r="F1333" s="157"/>
      <c r="G1333" s="158"/>
      <c r="H1333" s="23">
        <f>MONTH(CtasPagar[[#This Row],[Data Vencimento]])</f>
        <v>1</v>
      </c>
      <c r="I1333" s="23">
        <f>YEAR(CtasPagar[[#This Row],[Data Vencimento]])</f>
        <v>1900</v>
      </c>
      <c r="J1333" s="154"/>
      <c r="K1333" s="23">
        <f>MONTH(CtasPagar[[#This Row],[Data Pagamento]])</f>
        <v>1</v>
      </c>
      <c r="L1333" s="23">
        <f>YEAR(CtasPagar[[#This Row],[Data Pagamento]])</f>
        <v>1900</v>
      </c>
      <c r="M1333" s="154"/>
      <c r="N13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>
      <c r="A1334" s="154"/>
      <c r="B1334" s="157"/>
      <c r="C1334" s="162"/>
      <c r="D1334" s="157"/>
      <c r="E1334" s="157"/>
      <c r="F1334" s="157"/>
      <c r="G1334" s="158"/>
      <c r="H1334" s="23">
        <f>MONTH(CtasPagar[[#This Row],[Data Vencimento]])</f>
        <v>1</v>
      </c>
      <c r="I1334" s="23">
        <f>YEAR(CtasPagar[[#This Row],[Data Vencimento]])</f>
        <v>1900</v>
      </c>
      <c r="J1334" s="154"/>
      <c r="K1334" s="23">
        <f>MONTH(CtasPagar[[#This Row],[Data Pagamento]])</f>
        <v>1</v>
      </c>
      <c r="L1334" s="23">
        <f>YEAR(CtasPagar[[#This Row],[Data Pagamento]])</f>
        <v>1900</v>
      </c>
      <c r="M1334" s="154"/>
      <c r="N13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>
      <c r="A1335" s="154"/>
      <c r="B1335" s="157"/>
      <c r="C1335" s="162"/>
      <c r="D1335" s="157"/>
      <c r="E1335" s="157"/>
      <c r="F1335" s="157"/>
      <c r="G1335" s="158"/>
      <c r="H1335" s="23">
        <f>MONTH(CtasPagar[[#This Row],[Data Vencimento]])</f>
        <v>1</v>
      </c>
      <c r="I1335" s="23">
        <f>YEAR(CtasPagar[[#This Row],[Data Vencimento]])</f>
        <v>1900</v>
      </c>
      <c r="J1335" s="154"/>
      <c r="K1335" s="23">
        <f>MONTH(CtasPagar[[#This Row],[Data Pagamento]])</f>
        <v>1</v>
      </c>
      <c r="L1335" s="23">
        <f>YEAR(CtasPagar[[#This Row],[Data Pagamento]])</f>
        <v>1900</v>
      </c>
      <c r="M1335" s="154"/>
      <c r="N13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>
      <c r="A1336" s="154"/>
      <c r="B1336" s="157"/>
      <c r="C1336" s="162"/>
      <c r="D1336" s="157"/>
      <c r="E1336" s="157"/>
      <c r="F1336" s="157"/>
      <c r="G1336" s="158"/>
      <c r="H1336" s="23">
        <f>MONTH(CtasPagar[[#This Row],[Data Vencimento]])</f>
        <v>1</v>
      </c>
      <c r="I1336" s="23">
        <f>YEAR(CtasPagar[[#This Row],[Data Vencimento]])</f>
        <v>1900</v>
      </c>
      <c r="J1336" s="154"/>
      <c r="K1336" s="23">
        <f>MONTH(CtasPagar[[#This Row],[Data Pagamento]])</f>
        <v>1</v>
      </c>
      <c r="L1336" s="23">
        <f>YEAR(CtasPagar[[#This Row],[Data Pagamento]])</f>
        <v>1900</v>
      </c>
      <c r="M1336" s="154"/>
      <c r="N13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>
      <c r="A1337" s="154"/>
      <c r="B1337" s="157"/>
      <c r="C1337" s="162"/>
      <c r="D1337" s="157"/>
      <c r="E1337" s="157"/>
      <c r="F1337" s="157"/>
      <c r="G1337" s="158"/>
      <c r="H1337" s="23">
        <f>MONTH(CtasPagar[[#This Row],[Data Vencimento]])</f>
        <v>1</v>
      </c>
      <c r="I1337" s="23">
        <f>YEAR(CtasPagar[[#This Row],[Data Vencimento]])</f>
        <v>1900</v>
      </c>
      <c r="J1337" s="154"/>
      <c r="K1337" s="23">
        <f>MONTH(CtasPagar[[#This Row],[Data Pagamento]])</f>
        <v>1</v>
      </c>
      <c r="L1337" s="23">
        <f>YEAR(CtasPagar[[#This Row],[Data Pagamento]])</f>
        <v>1900</v>
      </c>
      <c r="M1337" s="154"/>
      <c r="N13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>
      <c r="A1338" s="154"/>
      <c r="B1338" s="157"/>
      <c r="C1338" s="162"/>
      <c r="D1338" s="157"/>
      <c r="E1338" s="157"/>
      <c r="F1338" s="157"/>
      <c r="G1338" s="158"/>
      <c r="H1338" s="23">
        <f>MONTH(CtasPagar[[#This Row],[Data Vencimento]])</f>
        <v>1</v>
      </c>
      <c r="I1338" s="23">
        <f>YEAR(CtasPagar[[#This Row],[Data Vencimento]])</f>
        <v>1900</v>
      </c>
      <c r="J1338" s="154"/>
      <c r="K1338" s="23">
        <f>MONTH(CtasPagar[[#This Row],[Data Pagamento]])</f>
        <v>1</v>
      </c>
      <c r="L1338" s="23">
        <f>YEAR(CtasPagar[[#This Row],[Data Pagamento]])</f>
        <v>1900</v>
      </c>
      <c r="M1338" s="154"/>
      <c r="N13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>
      <c r="A1339" s="154"/>
      <c r="B1339" s="157"/>
      <c r="C1339" s="162"/>
      <c r="D1339" s="157"/>
      <c r="E1339" s="157"/>
      <c r="F1339" s="157"/>
      <c r="G1339" s="158"/>
      <c r="H1339" s="23">
        <f>MONTH(CtasPagar[[#This Row],[Data Vencimento]])</f>
        <v>1</v>
      </c>
      <c r="I1339" s="23">
        <f>YEAR(CtasPagar[[#This Row],[Data Vencimento]])</f>
        <v>1900</v>
      </c>
      <c r="J1339" s="154"/>
      <c r="K1339" s="23">
        <f>MONTH(CtasPagar[[#This Row],[Data Pagamento]])</f>
        <v>1</v>
      </c>
      <c r="L1339" s="23">
        <f>YEAR(CtasPagar[[#This Row],[Data Pagamento]])</f>
        <v>1900</v>
      </c>
      <c r="M1339" s="154"/>
      <c r="N13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>
      <c r="A1340" s="154"/>
      <c r="B1340" s="157"/>
      <c r="C1340" s="162"/>
      <c r="D1340" s="157"/>
      <c r="E1340" s="157"/>
      <c r="F1340" s="157"/>
      <c r="G1340" s="158"/>
      <c r="H1340" s="23">
        <f>MONTH(CtasPagar[[#This Row],[Data Vencimento]])</f>
        <v>1</v>
      </c>
      <c r="I1340" s="23">
        <f>YEAR(CtasPagar[[#This Row],[Data Vencimento]])</f>
        <v>1900</v>
      </c>
      <c r="J1340" s="154"/>
      <c r="K1340" s="23">
        <f>MONTH(CtasPagar[[#This Row],[Data Pagamento]])</f>
        <v>1</v>
      </c>
      <c r="L1340" s="23">
        <f>YEAR(CtasPagar[[#This Row],[Data Pagamento]])</f>
        <v>1900</v>
      </c>
      <c r="M1340" s="154"/>
      <c r="N13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>
      <c r="A1341" s="154"/>
      <c r="B1341" s="157"/>
      <c r="C1341" s="162"/>
      <c r="D1341" s="157"/>
      <c r="E1341" s="157"/>
      <c r="F1341" s="157"/>
      <c r="G1341" s="158"/>
      <c r="H1341" s="23">
        <f>MONTH(CtasPagar[[#This Row],[Data Vencimento]])</f>
        <v>1</v>
      </c>
      <c r="I1341" s="23">
        <f>YEAR(CtasPagar[[#This Row],[Data Vencimento]])</f>
        <v>1900</v>
      </c>
      <c r="J1341" s="154"/>
      <c r="K1341" s="23">
        <f>MONTH(CtasPagar[[#This Row],[Data Pagamento]])</f>
        <v>1</v>
      </c>
      <c r="L1341" s="23">
        <f>YEAR(CtasPagar[[#This Row],[Data Pagamento]])</f>
        <v>1900</v>
      </c>
      <c r="M1341" s="154"/>
      <c r="N13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>
      <c r="A1342" s="154"/>
      <c r="B1342" s="157"/>
      <c r="C1342" s="162"/>
      <c r="D1342" s="157"/>
      <c r="E1342" s="157"/>
      <c r="F1342" s="157"/>
      <c r="G1342" s="158"/>
      <c r="H1342" s="23">
        <f>MONTH(CtasPagar[[#This Row],[Data Vencimento]])</f>
        <v>1</v>
      </c>
      <c r="I1342" s="23">
        <f>YEAR(CtasPagar[[#This Row],[Data Vencimento]])</f>
        <v>1900</v>
      </c>
      <c r="J1342" s="154"/>
      <c r="K1342" s="23">
        <f>MONTH(CtasPagar[[#This Row],[Data Pagamento]])</f>
        <v>1</v>
      </c>
      <c r="L1342" s="23">
        <f>YEAR(CtasPagar[[#This Row],[Data Pagamento]])</f>
        <v>1900</v>
      </c>
      <c r="M1342" s="154"/>
      <c r="N13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>
      <c r="A1343" s="154"/>
      <c r="B1343" s="157"/>
      <c r="C1343" s="162"/>
      <c r="D1343" s="157"/>
      <c r="E1343" s="157"/>
      <c r="F1343" s="157"/>
      <c r="G1343" s="158"/>
      <c r="H1343" s="23">
        <f>MONTH(CtasPagar[[#This Row],[Data Vencimento]])</f>
        <v>1</v>
      </c>
      <c r="I1343" s="23">
        <f>YEAR(CtasPagar[[#This Row],[Data Vencimento]])</f>
        <v>1900</v>
      </c>
      <c r="J1343" s="154"/>
      <c r="K1343" s="23">
        <f>MONTH(CtasPagar[[#This Row],[Data Pagamento]])</f>
        <v>1</v>
      </c>
      <c r="L1343" s="23">
        <f>YEAR(CtasPagar[[#This Row],[Data Pagamento]])</f>
        <v>1900</v>
      </c>
      <c r="M1343" s="154"/>
      <c r="N13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>
      <c r="A1344" s="154"/>
      <c r="B1344" s="157"/>
      <c r="C1344" s="162"/>
      <c r="D1344" s="157"/>
      <c r="E1344" s="157"/>
      <c r="F1344" s="157"/>
      <c r="G1344" s="158"/>
      <c r="H1344" s="23">
        <f>MONTH(CtasPagar[[#This Row],[Data Vencimento]])</f>
        <v>1</v>
      </c>
      <c r="I1344" s="23">
        <f>YEAR(CtasPagar[[#This Row],[Data Vencimento]])</f>
        <v>1900</v>
      </c>
      <c r="J1344" s="154"/>
      <c r="K1344" s="23">
        <f>MONTH(CtasPagar[[#This Row],[Data Pagamento]])</f>
        <v>1</v>
      </c>
      <c r="L1344" s="23">
        <f>YEAR(CtasPagar[[#This Row],[Data Pagamento]])</f>
        <v>1900</v>
      </c>
      <c r="M1344" s="154"/>
      <c r="N13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>
      <c r="A1345" s="154"/>
      <c r="B1345" s="157"/>
      <c r="C1345" s="162"/>
      <c r="D1345" s="157"/>
      <c r="E1345" s="157"/>
      <c r="F1345" s="157"/>
      <c r="G1345" s="158"/>
      <c r="H1345" s="23">
        <f>MONTH(CtasPagar[[#This Row],[Data Vencimento]])</f>
        <v>1</v>
      </c>
      <c r="I1345" s="23">
        <f>YEAR(CtasPagar[[#This Row],[Data Vencimento]])</f>
        <v>1900</v>
      </c>
      <c r="J1345" s="154"/>
      <c r="K1345" s="23">
        <f>MONTH(CtasPagar[[#This Row],[Data Pagamento]])</f>
        <v>1</v>
      </c>
      <c r="L1345" s="23">
        <f>YEAR(CtasPagar[[#This Row],[Data Pagamento]])</f>
        <v>1900</v>
      </c>
      <c r="M1345" s="154"/>
      <c r="N13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>
      <c r="A1346" s="154"/>
      <c r="B1346" s="157"/>
      <c r="C1346" s="162"/>
      <c r="D1346" s="157"/>
      <c r="E1346" s="157"/>
      <c r="F1346" s="157"/>
      <c r="G1346" s="158"/>
      <c r="H1346" s="23">
        <f>MONTH(CtasPagar[[#This Row],[Data Vencimento]])</f>
        <v>1</v>
      </c>
      <c r="I1346" s="23">
        <f>YEAR(CtasPagar[[#This Row],[Data Vencimento]])</f>
        <v>1900</v>
      </c>
      <c r="J1346" s="154"/>
      <c r="K1346" s="23">
        <f>MONTH(CtasPagar[[#This Row],[Data Pagamento]])</f>
        <v>1</v>
      </c>
      <c r="L1346" s="23">
        <f>YEAR(CtasPagar[[#This Row],[Data Pagamento]])</f>
        <v>1900</v>
      </c>
      <c r="M1346" s="154"/>
      <c r="N13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>
      <c r="A1347" s="154"/>
      <c r="B1347" s="157"/>
      <c r="C1347" s="162"/>
      <c r="D1347" s="157"/>
      <c r="E1347" s="157"/>
      <c r="F1347" s="157"/>
      <c r="G1347" s="158"/>
      <c r="H1347" s="23">
        <f>MONTH(CtasPagar[[#This Row],[Data Vencimento]])</f>
        <v>1</v>
      </c>
      <c r="I1347" s="23">
        <f>YEAR(CtasPagar[[#This Row],[Data Vencimento]])</f>
        <v>1900</v>
      </c>
      <c r="J1347" s="154"/>
      <c r="K1347" s="23">
        <f>MONTH(CtasPagar[[#This Row],[Data Pagamento]])</f>
        <v>1</v>
      </c>
      <c r="L1347" s="23">
        <f>YEAR(CtasPagar[[#This Row],[Data Pagamento]])</f>
        <v>1900</v>
      </c>
      <c r="M1347" s="154"/>
      <c r="N13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>
      <c r="A1348" s="154"/>
      <c r="B1348" s="157"/>
      <c r="C1348" s="162"/>
      <c r="D1348" s="157"/>
      <c r="E1348" s="157"/>
      <c r="F1348" s="157"/>
      <c r="G1348" s="158"/>
      <c r="H1348" s="23">
        <f>MONTH(CtasPagar[[#This Row],[Data Vencimento]])</f>
        <v>1</v>
      </c>
      <c r="I1348" s="23">
        <f>YEAR(CtasPagar[[#This Row],[Data Vencimento]])</f>
        <v>1900</v>
      </c>
      <c r="J1348" s="154"/>
      <c r="K1348" s="23">
        <f>MONTH(CtasPagar[[#This Row],[Data Pagamento]])</f>
        <v>1</v>
      </c>
      <c r="L1348" s="23">
        <f>YEAR(CtasPagar[[#This Row],[Data Pagamento]])</f>
        <v>1900</v>
      </c>
      <c r="M1348" s="154"/>
      <c r="N13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>
      <c r="A1349" s="154"/>
      <c r="B1349" s="157"/>
      <c r="C1349" s="162"/>
      <c r="D1349" s="157"/>
      <c r="E1349" s="157"/>
      <c r="F1349" s="157"/>
      <c r="G1349" s="158"/>
      <c r="H1349" s="23">
        <f>MONTH(CtasPagar[[#This Row],[Data Vencimento]])</f>
        <v>1</v>
      </c>
      <c r="I1349" s="23">
        <f>YEAR(CtasPagar[[#This Row],[Data Vencimento]])</f>
        <v>1900</v>
      </c>
      <c r="J1349" s="154"/>
      <c r="K1349" s="23">
        <f>MONTH(CtasPagar[[#This Row],[Data Pagamento]])</f>
        <v>1</v>
      </c>
      <c r="L1349" s="23">
        <f>YEAR(CtasPagar[[#This Row],[Data Pagamento]])</f>
        <v>1900</v>
      </c>
      <c r="M1349" s="154"/>
      <c r="N13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>
      <c r="A1350" s="154"/>
      <c r="B1350" s="157"/>
      <c r="C1350" s="162"/>
      <c r="D1350" s="157"/>
      <c r="E1350" s="157"/>
      <c r="F1350" s="157"/>
      <c r="G1350" s="158"/>
      <c r="H1350" s="23">
        <f>MONTH(CtasPagar[[#This Row],[Data Vencimento]])</f>
        <v>1</v>
      </c>
      <c r="I1350" s="23">
        <f>YEAR(CtasPagar[[#This Row],[Data Vencimento]])</f>
        <v>1900</v>
      </c>
      <c r="J1350" s="154"/>
      <c r="K1350" s="23">
        <f>MONTH(CtasPagar[[#This Row],[Data Pagamento]])</f>
        <v>1</v>
      </c>
      <c r="L1350" s="23">
        <f>YEAR(CtasPagar[[#This Row],[Data Pagamento]])</f>
        <v>1900</v>
      </c>
      <c r="M1350" s="154"/>
      <c r="N13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>
      <c r="A1351" s="154"/>
      <c r="B1351" s="157"/>
      <c r="C1351" s="162"/>
      <c r="D1351" s="157"/>
      <c r="E1351" s="157"/>
      <c r="F1351" s="157"/>
      <c r="G1351" s="158"/>
      <c r="H1351" s="23">
        <f>MONTH(CtasPagar[[#This Row],[Data Vencimento]])</f>
        <v>1</v>
      </c>
      <c r="I1351" s="23">
        <f>YEAR(CtasPagar[[#This Row],[Data Vencimento]])</f>
        <v>1900</v>
      </c>
      <c r="J1351" s="154"/>
      <c r="K1351" s="23">
        <f>MONTH(CtasPagar[[#This Row],[Data Pagamento]])</f>
        <v>1</v>
      </c>
      <c r="L1351" s="23">
        <f>YEAR(CtasPagar[[#This Row],[Data Pagamento]])</f>
        <v>1900</v>
      </c>
      <c r="M1351" s="154"/>
      <c r="N13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>
      <c r="A1352" s="154"/>
      <c r="B1352" s="157"/>
      <c r="C1352" s="162"/>
      <c r="D1352" s="157"/>
      <c r="E1352" s="157"/>
      <c r="F1352" s="157"/>
      <c r="G1352" s="158"/>
      <c r="H1352" s="23">
        <f>MONTH(CtasPagar[[#This Row],[Data Vencimento]])</f>
        <v>1</v>
      </c>
      <c r="I1352" s="23">
        <f>YEAR(CtasPagar[[#This Row],[Data Vencimento]])</f>
        <v>1900</v>
      </c>
      <c r="J1352" s="154"/>
      <c r="K1352" s="23">
        <f>MONTH(CtasPagar[[#This Row],[Data Pagamento]])</f>
        <v>1</v>
      </c>
      <c r="L1352" s="23">
        <f>YEAR(CtasPagar[[#This Row],[Data Pagamento]])</f>
        <v>1900</v>
      </c>
      <c r="M1352" s="154"/>
      <c r="N13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>
      <c r="A1353" s="154"/>
      <c r="B1353" s="157"/>
      <c r="C1353" s="162"/>
      <c r="D1353" s="157"/>
      <c r="E1353" s="157"/>
      <c r="F1353" s="157"/>
      <c r="G1353" s="158"/>
      <c r="H1353" s="23">
        <f>MONTH(CtasPagar[[#This Row],[Data Vencimento]])</f>
        <v>1</v>
      </c>
      <c r="I1353" s="23">
        <f>YEAR(CtasPagar[[#This Row],[Data Vencimento]])</f>
        <v>1900</v>
      </c>
      <c r="J1353" s="154"/>
      <c r="K1353" s="23">
        <f>MONTH(CtasPagar[[#This Row],[Data Pagamento]])</f>
        <v>1</v>
      </c>
      <c r="L1353" s="23">
        <f>YEAR(CtasPagar[[#This Row],[Data Pagamento]])</f>
        <v>1900</v>
      </c>
      <c r="M1353" s="154"/>
      <c r="N13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>
      <c r="A1354" s="154"/>
      <c r="B1354" s="157"/>
      <c r="C1354" s="162"/>
      <c r="D1354" s="157"/>
      <c r="E1354" s="157"/>
      <c r="F1354" s="157"/>
      <c r="G1354" s="158"/>
      <c r="H1354" s="23">
        <f>MONTH(CtasPagar[[#This Row],[Data Vencimento]])</f>
        <v>1</v>
      </c>
      <c r="I1354" s="23">
        <f>YEAR(CtasPagar[[#This Row],[Data Vencimento]])</f>
        <v>1900</v>
      </c>
      <c r="J1354" s="154"/>
      <c r="K1354" s="23">
        <f>MONTH(CtasPagar[[#This Row],[Data Pagamento]])</f>
        <v>1</v>
      </c>
      <c r="L1354" s="23">
        <f>YEAR(CtasPagar[[#This Row],[Data Pagamento]])</f>
        <v>1900</v>
      </c>
      <c r="M1354" s="154"/>
      <c r="N13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>
      <c r="A1355" s="154"/>
      <c r="B1355" s="157"/>
      <c r="C1355" s="162"/>
      <c r="D1355" s="157"/>
      <c r="E1355" s="157"/>
      <c r="F1355" s="157"/>
      <c r="G1355" s="158"/>
      <c r="H1355" s="23">
        <f>MONTH(CtasPagar[[#This Row],[Data Vencimento]])</f>
        <v>1</v>
      </c>
      <c r="I1355" s="23">
        <f>YEAR(CtasPagar[[#This Row],[Data Vencimento]])</f>
        <v>1900</v>
      </c>
      <c r="J1355" s="154"/>
      <c r="K1355" s="23">
        <f>MONTH(CtasPagar[[#This Row],[Data Pagamento]])</f>
        <v>1</v>
      </c>
      <c r="L1355" s="23">
        <f>YEAR(CtasPagar[[#This Row],[Data Pagamento]])</f>
        <v>1900</v>
      </c>
      <c r="M1355" s="154"/>
      <c r="N13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>
      <c r="A1356" s="154"/>
      <c r="B1356" s="157"/>
      <c r="C1356" s="162"/>
      <c r="D1356" s="157"/>
      <c r="E1356" s="157"/>
      <c r="F1356" s="157"/>
      <c r="G1356" s="158"/>
      <c r="H1356" s="23">
        <f>MONTH(CtasPagar[[#This Row],[Data Vencimento]])</f>
        <v>1</v>
      </c>
      <c r="I1356" s="23">
        <f>YEAR(CtasPagar[[#This Row],[Data Vencimento]])</f>
        <v>1900</v>
      </c>
      <c r="J1356" s="154"/>
      <c r="K1356" s="23">
        <f>MONTH(CtasPagar[[#This Row],[Data Pagamento]])</f>
        <v>1</v>
      </c>
      <c r="L1356" s="23">
        <f>YEAR(CtasPagar[[#This Row],[Data Pagamento]])</f>
        <v>1900</v>
      </c>
      <c r="M1356" s="154"/>
      <c r="N13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>
      <c r="A1357" s="154"/>
      <c r="B1357" s="157"/>
      <c r="C1357" s="162"/>
      <c r="D1357" s="157"/>
      <c r="E1357" s="157"/>
      <c r="F1357" s="157"/>
      <c r="G1357" s="158"/>
      <c r="H1357" s="23">
        <f>MONTH(CtasPagar[[#This Row],[Data Vencimento]])</f>
        <v>1</v>
      </c>
      <c r="I1357" s="23">
        <f>YEAR(CtasPagar[[#This Row],[Data Vencimento]])</f>
        <v>1900</v>
      </c>
      <c r="J1357" s="154"/>
      <c r="K1357" s="23">
        <f>MONTH(CtasPagar[[#This Row],[Data Pagamento]])</f>
        <v>1</v>
      </c>
      <c r="L1357" s="23">
        <f>YEAR(CtasPagar[[#This Row],[Data Pagamento]])</f>
        <v>1900</v>
      </c>
      <c r="M1357" s="154"/>
      <c r="N13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>
      <c r="A1358" s="154"/>
      <c r="B1358" s="157"/>
      <c r="C1358" s="162"/>
      <c r="D1358" s="157"/>
      <c r="E1358" s="157"/>
      <c r="F1358" s="157"/>
      <c r="G1358" s="158"/>
      <c r="H1358" s="23">
        <f>MONTH(CtasPagar[[#This Row],[Data Vencimento]])</f>
        <v>1</v>
      </c>
      <c r="I1358" s="23">
        <f>YEAR(CtasPagar[[#This Row],[Data Vencimento]])</f>
        <v>1900</v>
      </c>
      <c r="J1358" s="154"/>
      <c r="K1358" s="23">
        <f>MONTH(CtasPagar[[#This Row],[Data Pagamento]])</f>
        <v>1</v>
      </c>
      <c r="L1358" s="23">
        <f>YEAR(CtasPagar[[#This Row],[Data Pagamento]])</f>
        <v>1900</v>
      </c>
      <c r="M1358" s="154"/>
      <c r="N13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>
      <c r="A1359" s="154"/>
      <c r="B1359" s="157"/>
      <c r="C1359" s="162"/>
      <c r="D1359" s="157"/>
      <c r="E1359" s="157"/>
      <c r="F1359" s="157"/>
      <c r="G1359" s="158"/>
      <c r="H1359" s="23">
        <f>MONTH(CtasPagar[[#This Row],[Data Vencimento]])</f>
        <v>1</v>
      </c>
      <c r="I1359" s="23">
        <f>YEAR(CtasPagar[[#This Row],[Data Vencimento]])</f>
        <v>1900</v>
      </c>
      <c r="J1359" s="154"/>
      <c r="K1359" s="23">
        <f>MONTH(CtasPagar[[#This Row],[Data Pagamento]])</f>
        <v>1</v>
      </c>
      <c r="L1359" s="23">
        <f>YEAR(CtasPagar[[#This Row],[Data Pagamento]])</f>
        <v>1900</v>
      </c>
      <c r="M1359" s="154"/>
      <c r="N13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>
      <c r="A1360" s="154"/>
      <c r="B1360" s="157"/>
      <c r="C1360" s="162"/>
      <c r="D1360" s="157"/>
      <c r="E1360" s="157"/>
      <c r="F1360" s="157"/>
      <c r="G1360" s="158"/>
      <c r="H1360" s="23">
        <f>MONTH(CtasPagar[[#This Row],[Data Vencimento]])</f>
        <v>1</v>
      </c>
      <c r="I1360" s="23">
        <f>YEAR(CtasPagar[[#This Row],[Data Vencimento]])</f>
        <v>1900</v>
      </c>
      <c r="J1360" s="154"/>
      <c r="K1360" s="23">
        <f>MONTH(CtasPagar[[#This Row],[Data Pagamento]])</f>
        <v>1</v>
      </c>
      <c r="L1360" s="23">
        <f>YEAR(CtasPagar[[#This Row],[Data Pagamento]])</f>
        <v>1900</v>
      </c>
      <c r="M1360" s="154"/>
      <c r="N13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>
      <c r="A1361" s="154"/>
      <c r="B1361" s="157"/>
      <c r="C1361" s="162"/>
      <c r="D1361" s="157"/>
      <c r="E1361" s="157"/>
      <c r="F1361" s="157"/>
      <c r="G1361" s="158"/>
      <c r="H1361" s="23">
        <f>MONTH(CtasPagar[[#This Row],[Data Vencimento]])</f>
        <v>1</v>
      </c>
      <c r="I1361" s="23">
        <f>YEAR(CtasPagar[[#This Row],[Data Vencimento]])</f>
        <v>1900</v>
      </c>
      <c r="J1361" s="154"/>
      <c r="K1361" s="23">
        <f>MONTH(CtasPagar[[#This Row],[Data Pagamento]])</f>
        <v>1</v>
      </c>
      <c r="L1361" s="23">
        <f>YEAR(CtasPagar[[#This Row],[Data Pagamento]])</f>
        <v>1900</v>
      </c>
      <c r="M1361" s="154"/>
      <c r="N13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>
      <c r="A1362" s="154"/>
      <c r="B1362" s="157"/>
      <c r="C1362" s="162"/>
      <c r="D1362" s="157"/>
      <c r="E1362" s="157"/>
      <c r="F1362" s="157"/>
      <c r="G1362" s="158"/>
      <c r="H1362" s="23">
        <f>MONTH(CtasPagar[[#This Row],[Data Vencimento]])</f>
        <v>1</v>
      </c>
      <c r="I1362" s="23">
        <f>YEAR(CtasPagar[[#This Row],[Data Vencimento]])</f>
        <v>1900</v>
      </c>
      <c r="J1362" s="154"/>
      <c r="K1362" s="23">
        <f>MONTH(CtasPagar[[#This Row],[Data Pagamento]])</f>
        <v>1</v>
      </c>
      <c r="L1362" s="23">
        <f>YEAR(CtasPagar[[#This Row],[Data Pagamento]])</f>
        <v>1900</v>
      </c>
      <c r="M1362" s="154"/>
      <c r="N13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>
      <c r="A1363" s="154"/>
      <c r="B1363" s="157"/>
      <c r="C1363" s="162"/>
      <c r="D1363" s="157"/>
      <c r="E1363" s="157"/>
      <c r="F1363" s="157"/>
      <c r="G1363" s="158"/>
      <c r="H1363" s="23">
        <f>MONTH(CtasPagar[[#This Row],[Data Vencimento]])</f>
        <v>1</v>
      </c>
      <c r="I1363" s="23">
        <f>YEAR(CtasPagar[[#This Row],[Data Vencimento]])</f>
        <v>1900</v>
      </c>
      <c r="J1363" s="154"/>
      <c r="K1363" s="23">
        <f>MONTH(CtasPagar[[#This Row],[Data Pagamento]])</f>
        <v>1</v>
      </c>
      <c r="L1363" s="23">
        <f>YEAR(CtasPagar[[#This Row],[Data Pagamento]])</f>
        <v>1900</v>
      </c>
      <c r="M1363" s="154"/>
      <c r="N13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>
      <c r="A1364" s="154"/>
      <c r="B1364" s="157"/>
      <c r="C1364" s="162"/>
      <c r="D1364" s="157"/>
      <c r="E1364" s="157"/>
      <c r="F1364" s="157"/>
      <c r="G1364" s="158"/>
      <c r="H1364" s="23">
        <f>MONTH(CtasPagar[[#This Row],[Data Vencimento]])</f>
        <v>1</v>
      </c>
      <c r="I1364" s="23">
        <f>YEAR(CtasPagar[[#This Row],[Data Vencimento]])</f>
        <v>1900</v>
      </c>
      <c r="J1364" s="154"/>
      <c r="K1364" s="23">
        <f>MONTH(CtasPagar[[#This Row],[Data Pagamento]])</f>
        <v>1</v>
      </c>
      <c r="L1364" s="23">
        <f>YEAR(CtasPagar[[#This Row],[Data Pagamento]])</f>
        <v>1900</v>
      </c>
      <c r="M1364" s="154"/>
      <c r="N13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>
      <c r="A1365" s="154"/>
      <c r="B1365" s="157"/>
      <c r="C1365" s="162"/>
      <c r="D1365" s="157"/>
      <c r="E1365" s="157"/>
      <c r="F1365" s="157"/>
      <c r="G1365" s="158"/>
      <c r="H1365" s="23">
        <f>MONTH(CtasPagar[[#This Row],[Data Vencimento]])</f>
        <v>1</v>
      </c>
      <c r="I1365" s="23">
        <f>YEAR(CtasPagar[[#This Row],[Data Vencimento]])</f>
        <v>1900</v>
      </c>
      <c r="J1365" s="154"/>
      <c r="K1365" s="23">
        <f>MONTH(CtasPagar[[#This Row],[Data Pagamento]])</f>
        <v>1</v>
      </c>
      <c r="L1365" s="23">
        <f>YEAR(CtasPagar[[#This Row],[Data Pagamento]])</f>
        <v>1900</v>
      </c>
      <c r="M1365" s="154"/>
      <c r="N13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>
      <c r="A1366" s="154"/>
      <c r="B1366" s="157"/>
      <c r="C1366" s="162"/>
      <c r="D1366" s="157"/>
      <c r="E1366" s="157"/>
      <c r="F1366" s="157"/>
      <c r="G1366" s="158"/>
      <c r="H1366" s="23">
        <f>MONTH(CtasPagar[[#This Row],[Data Vencimento]])</f>
        <v>1</v>
      </c>
      <c r="I1366" s="23">
        <f>YEAR(CtasPagar[[#This Row],[Data Vencimento]])</f>
        <v>1900</v>
      </c>
      <c r="J1366" s="154"/>
      <c r="K1366" s="23">
        <f>MONTH(CtasPagar[[#This Row],[Data Pagamento]])</f>
        <v>1</v>
      </c>
      <c r="L1366" s="23">
        <f>YEAR(CtasPagar[[#This Row],[Data Pagamento]])</f>
        <v>1900</v>
      </c>
      <c r="M1366" s="154"/>
      <c r="N13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>
      <c r="A1367" s="154"/>
      <c r="B1367" s="157"/>
      <c r="C1367" s="162"/>
      <c r="D1367" s="157"/>
      <c r="E1367" s="157"/>
      <c r="F1367" s="157"/>
      <c r="G1367" s="158"/>
      <c r="H1367" s="23">
        <f>MONTH(CtasPagar[[#This Row],[Data Vencimento]])</f>
        <v>1</v>
      </c>
      <c r="I1367" s="23">
        <f>YEAR(CtasPagar[[#This Row],[Data Vencimento]])</f>
        <v>1900</v>
      </c>
      <c r="J1367" s="154"/>
      <c r="K1367" s="23">
        <f>MONTH(CtasPagar[[#This Row],[Data Pagamento]])</f>
        <v>1</v>
      </c>
      <c r="L1367" s="23">
        <f>YEAR(CtasPagar[[#This Row],[Data Pagamento]])</f>
        <v>1900</v>
      </c>
      <c r="M1367" s="154"/>
      <c r="N13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>
      <c r="A1368" s="154"/>
      <c r="B1368" s="157"/>
      <c r="C1368" s="162"/>
      <c r="D1368" s="157"/>
      <c r="E1368" s="157"/>
      <c r="F1368" s="157"/>
      <c r="G1368" s="158"/>
      <c r="H1368" s="23">
        <f>MONTH(CtasPagar[[#This Row],[Data Vencimento]])</f>
        <v>1</v>
      </c>
      <c r="I1368" s="23">
        <f>YEAR(CtasPagar[[#This Row],[Data Vencimento]])</f>
        <v>1900</v>
      </c>
      <c r="J1368" s="154"/>
      <c r="K1368" s="23">
        <f>MONTH(CtasPagar[[#This Row],[Data Pagamento]])</f>
        <v>1</v>
      </c>
      <c r="L1368" s="23">
        <f>YEAR(CtasPagar[[#This Row],[Data Pagamento]])</f>
        <v>1900</v>
      </c>
      <c r="M1368" s="154"/>
      <c r="N13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>
      <c r="A1369" s="154"/>
      <c r="B1369" s="157"/>
      <c r="C1369" s="162"/>
      <c r="D1369" s="157"/>
      <c r="E1369" s="157"/>
      <c r="F1369" s="157"/>
      <c r="G1369" s="158"/>
      <c r="H1369" s="23">
        <f>MONTH(CtasPagar[[#This Row],[Data Vencimento]])</f>
        <v>1</v>
      </c>
      <c r="I1369" s="23">
        <f>YEAR(CtasPagar[[#This Row],[Data Vencimento]])</f>
        <v>1900</v>
      </c>
      <c r="J1369" s="154"/>
      <c r="K1369" s="23">
        <f>MONTH(CtasPagar[[#This Row],[Data Pagamento]])</f>
        <v>1</v>
      </c>
      <c r="L1369" s="23">
        <f>YEAR(CtasPagar[[#This Row],[Data Pagamento]])</f>
        <v>1900</v>
      </c>
      <c r="M1369" s="154"/>
      <c r="N13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>
      <c r="A1370" s="154"/>
      <c r="B1370" s="157"/>
      <c r="C1370" s="162"/>
      <c r="D1370" s="157"/>
      <c r="E1370" s="157"/>
      <c r="F1370" s="157"/>
      <c r="G1370" s="158"/>
      <c r="H1370" s="23">
        <f>MONTH(CtasPagar[[#This Row],[Data Vencimento]])</f>
        <v>1</v>
      </c>
      <c r="I1370" s="23">
        <f>YEAR(CtasPagar[[#This Row],[Data Vencimento]])</f>
        <v>1900</v>
      </c>
      <c r="J1370" s="154"/>
      <c r="K1370" s="23">
        <f>MONTH(CtasPagar[[#This Row],[Data Pagamento]])</f>
        <v>1</v>
      </c>
      <c r="L1370" s="23">
        <f>YEAR(CtasPagar[[#This Row],[Data Pagamento]])</f>
        <v>1900</v>
      </c>
      <c r="M1370" s="154"/>
      <c r="N13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>
      <c r="A1371" s="154"/>
      <c r="B1371" s="157"/>
      <c r="C1371" s="162"/>
      <c r="D1371" s="157"/>
      <c r="E1371" s="157"/>
      <c r="F1371" s="157"/>
      <c r="G1371" s="158"/>
      <c r="H1371" s="23">
        <f>MONTH(CtasPagar[[#This Row],[Data Vencimento]])</f>
        <v>1</v>
      </c>
      <c r="I1371" s="23">
        <f>YEAR(CtasPagar[[#This Row],[Data Vencimento]])</f>
        <v>1900</v>
      </c>
      <c r="J1371" s="154"/>
      <c r="K1371" s="23">
        <f>MONTH(CtasPagar[[#This Row],[Data Pagamento]])</f>
        <v>1</v>
      </c>
      <c r="L1371" s="23">
        <f>YEAR(CtasPagar[[#This Row],[Data Pagamento]])</f>
        <v>1900</v>
      </c>
      <c r="M1371" s="154"/>
      <c r="N13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>
      <c r="A1372" s="154"/>
      <c r="B1372" s="157"/>
      <c r="C1372" s="162"/>
      <c r="D1372" s="157"/>
      <c r="E1372" s="157"/>
      <c r="F1372" s="157"/>
      <c r="G1372" s="158"/>
      <c r="H1372" s="23">
        <f>MONTH(CtasPagar[[#This Row],[Data Vencimento]])</f>
        <v>1</v>
      </c>
      <c r="I1372" s="23">
        <f>YEAR(CtasPagar[[#This Row],[Data Vencimento]])</f>
        <v>1900</v>
      </c>
      <c r="J1372" s="154"/>
      <c r="K1372" s="23">
        <f>MONTH(CtasPagar[[#This Row],[Data Pagamento]])</f>
        <v>1</v>
      </c>
      <c r="L1372" s="23">
        <f>YEAR(CtasPagar[[#This Row],[Data Pagamento]])</f>
        <v>1900</v>
      </c>
      <c r="M1372" s="154"/>
      <c r="N13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>
      <c r="A1373" s="154"/>
      <c r="B1373" s="157"/>
      <c r="C1373" s="162"/>
      <c r="D1373" s="157"/>
      <c r="E1373" s="157"/>
      <c r="F1373" s="157"/>
      <c r="G1373" s="158"/>
      <c r="H1373" s="23">
        <f>MONTH(CtasPagar[[#This Row],[Data Vencimento]])</f>
        <v>1</v>
      </c>
      <c r="I1373" s="23">
        <f>YEAR(CtasPagar[[#This Row],[Data Vencimento]])</f>
        <v>1900</v>
      </c>
      <c r="J1373" s="154"/>
      <c r="K1373" s="23">
        <f>MONTH(CtasPagar[[#This Row],[Data Pagamento]])</f>
        <v>1</v>
      </c>
      <c r="L1373" s="23">
        <f>YEAR(CtasPagar[[#This Row],[Data Pagamento]])</f>
        <v>1900</v>
      </c>
      <c r="M1373" s="154"/>
      <c r="N13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>
      <c r="A1374" s="154"/>
      <c r="B1374" s="157"/>
      <c r="C1374" s="162"/>
      <c r="D1374" s="157"/>
      <c r="E1374" s="157"/>
      <c r="F1374" s="157"/>
      <c r="G1374" s="158"/>
      <c r="H1374" s="23">
        <f>MONTH(CtasPagar[[#This Row],[Data Vencimento]])</f>
        <v>1</v>
      </c>
      <c r="I1374" s="23">
        <f>YEAR(CtasPagar[[#This Row],[Data Vencimento]])</f>
        <v>1900</v>
      </c>
      <c r="J1374" s="154"/>
      <c r="K1374" s="23">
        <f>MONTH(CtasPagar[[#This Row],[Data Pagamento]])</f>
        <v>1</v>
      </c>
      <c r="L1374" s="23">
        <f>YEAR(CtasPagar[[#This Row],[Data Pagamento]])</f>
        <v>1900</v>
      </c>
      <c r="M1374" s="154"/>
      <c r="N13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>
      <c r="A1375" s="154"/>
      <c r="B1375" s="157"/>
      <c r="C1375" s="162"/>
      <c r="D1375" s="157"/>
      <c r="E1375" s="157"/>
      <c r="F1375" s="157"/>
      <c r="G1375" s="158"/>
      <c r="H1375" s="23">
        <f>MONTH(CtasPagar[[#This Row],[Data Vencimento]])</f>
        <v>1</v>
      </c>
      <c r="I1375" s="23">
        <f>YEAR(CtasPagar[[#This Row],[Data Vencimento]])</f>
        <v>1900</v>
      </c>
      <c r="J1375" s="154"/>
      <c r="K1375" s="23">
        <f>MONTH(CtasPagar[[#This Row],[Data Pagamento]])</f>
        <v>1</v>
      </c>
      <c r="L1375" s="23">
        <f>YEAR(CtasPagar[[#This Row],[Data Pagamento]])</f>
        <v>1900</v>
      </c>
      <c r="M1375" s="154"/>
      <c r="N13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>
      <c r="A1376" s="154"/>
      <c r="B1376" s="157"/>
      <c r="C1376" s="162"/>
      <c r="D1376" s="157"/>
      <c r="E1376" s="157"/>
      <c r="F1376" s="157"/>
      <c r="G1376" s="158"/>
      <c r="H1376" s="23">
        <f>MONTH(CtasPagar[[#This Row],[Data Vencimento]])</f>
        <v>1</v>
      </c>
      <c r="I1376" s="23">
        <f>YEAR(CtasPagar[[#This Row],[Data Vencimento]])</f>
        <v>1900</v>
      </c>
      <c r="J1376" s="154"/>
      <c r="K1376" s="23">
        <f>MONTH(CtasPagar[[#This Row],[Data Pagamento]])</f>
        <v>1</v>
      </c>
      <c r="L1376" s="23">
        <f>YEAR(CtasPagar[[#This Row],[Data Pagamento]])</f>
        <v>1900</v>
      </c>
      <c r="M1376" s="154"/>
      <c r="N13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>
      <c r="A1377" s="154"/>
      <c r="B1377" s="157"/>
      <c r="C1377" s="162"/>
      <c r="D1377" s="157"/>
      <c r="E1377" s="157"/>
      <c r="F1377" s="157"/>
      <c r="G1377" s="158"/>
      <c r="H1377" s="23">
        <f>MONTH(CtasPagar[[#This Row],[Data Vencimento]])</f>
        <v>1</v>
      </c>
      <c r="I1377" s="23">
        <f>YEAR(CtasPagar[[#This Row],[Data Vencimento]])</f>
        <v>1900</v>
      </c>
      <c r="J1377" s="154"/>
      <c r="K1377" s="23">
        <f>MONTH(CtasPagar[[#This Row],[Data Pagamento]])</f>
        <v>1</v>
      </c>
      <c r="L1377" s="23">
        <f>YEAR(CtasPagar[[#This Row],[Data Pagamento]])</f>
        <v>1900</v>
      </c>
      <c r="M1377" s="154"/>
      <c r="N13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>
      <c r="A1378" s="154"/>
      <c r="B1378" s="157"/>
      <c r="C1378" s="162"/>
      <c r="D1378" s="157"/>
      <c r="E1378" s="157"/>
      <c r="F1378" s="157"/>
      <c r="G1378" s="158"/>
      <c r="H1378" s="23">
        <f>MONTH(CtasPagar[[#This Row],[Data Vencimento]])</f>
        <v>1</v>
      </c>
      <c r="I1378" s="23">
        <f>YEAR(CtasPagar[[#This Row],[Data Vencimento]])</f>
        <v>1900</v>
      </c>
      <c r="J1378" s="154"/>
      <c r="K1378" s="23">
        <f>MONTH(CtasPagar[[#This Row],[Data Pagamento]])</f>
        <v>1</v>
      </c>
      <c r="L1378" s="23">
        <f>YEAR(CtasPagar[[#This Row],[Data Pagamento]])</f>
        <v>1900</v>
      </c>
      <c r="M1378" s="154"/>
      <c r="N13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>
      <c r="A1379" s="154"/>
      <c r="B1379" s="157"/>
      <c r="C1379" s="162"/>
      <c r="D1379" s="157"/>
      <c r="E1379" s="157"/>
      <c r="F1379" s="157"/>
      <c r="G1379" s="158"/>
      <c r="H1379" s="23">
        <f>MONTH(CtasPagar[[#This Row],[Data Vencimento]])</f>
        <v>1</v>
      </c>
      <c r="I1379" s="23">
        <f>YEAR(CtasPagar[[#This Row],[Data Vencimento]])</f>
        <v>1900</v>
      </c>
      <c r="J1379" s="154"/>
      <c r="K1379" s="23">
        <f>MONTH(CtasPagar[[#This Row],[Data Pagamento]])</f>
        <v>1</v>
      </c>
      <c r="L1379" s="23">
        <f>YEAR(CtasPagar[[#This Row],[Data Pagamento]])</f>
        <v>1900</v>
      </c>
      <c r="M1379" s="154"/>
      <c r="N13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>
      <c r="A1380" s="154"/>
      <c r="B1380" s="157"/>
      <c r="C1380" s="162"/>
      <c r="D1380" s="157"/>
      <c r="E1380" s="157"/>
      <c r="F1380" s="157"/>
      <c r="G1380" s="158"/>
      <c r="H1380" s="23">
        <f>MONTH(CtasPagar[[#This Row],[Data Vencimento]])</f>
        <v>1</v>
      </c>
      <c r="I1380" s="23">
        <f>YEAR(CtasPagar[[#This Row],[Data Vencimento]])</f>
        <v>1900</v>
      </c>
      <c r="J1380" s="154"/>
      <c r="K1380" s="23">
        <f>MONTH(CtasPagar[[#This Row],[Data Pagamento]])</f>
        <v>1</v>
      </c>
      <c r="L1380" s="23">
        <f>YEAR(CtasPagar[[#This Row],[Data Pagamento]])</f>
        <v>1900</v>
      </c>
      <c r="M1380" s="154"/>
      <c r="N13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>
      <c r="A1381" s="154"/>
      <c r="B1381" s="157"/>
      <c r="C1381" s="162"/>
      <c r="D1381" s="157"/>
      <c r="E1381" s="157"/>
      <c r="F1381" s="157"/>
      <c r="G1381" s="158"/>
      <c r="H1381" s="23">
        <f>MONTH(CtasPagar[[#This Row],[Data Vencimento]])</f>
        <v>1</v>
      </c>
      <c r="I1381" s="23">
        <f>YEAR(CtasPagar[[#This Row],[Data Vencimento]])</f>
        <v>1900</v>
      </c>
      <c r="J1381" s="154"/>
      <c r="K1381" s="23">
        <f>MONTH(CtasPagar[[#This Row],[Data Pagamento]])</f>
        <v>1</v>
      </c>
      <c r="L1381" s="23">
        <f>YEAR(CtasPagar[[#This Row],[Data Pagamento]])</f>
        <v>1900</v>
      </c>
      <c r="M1381" s="154"/>
      <c r="N13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>
      <c r="A1382" s="154"/>
      <c r="B1382" s="157"/>
      <c r="C1382" s="162"/>
      <c r="D1382" s="157"/>
      <c r="E1382" s="157"/>
      <c r="F1382" s="157"/>
      <c r="G1382" s="158"/>
      <c r="H1382" s="23">
        <f>MONTH(CtasPagar[[#This Row],[Data Vencimento]])</f>
        <v>1</v>
      </c>
      <c r="I1382" s="23">
        <f>YEAR(CtasPagar[[#This Row],[Data Vencimento]])</f>
        <v>1900</v>
      </c>
      <c r="J1382" s="154"/>
      <c r="K1382" s="23">
        <f>MONTH(CtasPagar[[#This Row],[Data Pagamento]])</f>
        <v>1</v>
      </c>
      <c r="L1382" s="23">
        <f>YEAR(CtasPagar[[#This Row],[Data Pagamento]])</f>
        <v>1900</v>
      </c>
      <c r="M1382" s="154"/>
      <c r="N13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>
      <c r="A1383" s="154"/>
      <c r="B1383" s="157"/>
      <c r="C1383" s="162"/>
      <c r="D1383" s="157"/>
      <c r="E1383" s="157"/>
      <c r="F1383" s="157"/>
      <c r="G1383" s="158"/>
      <c r="H1383" s="23">
        <f>MONTH(CtasPagar[[#This Row],[Data Vencimento]])</f>
        <v>1</v>
      </c>
      <c r="I1383" s="23">
        <f>YEAR(CtasPagar[[#This Row],[Data Vencimento]])</f>
        <v>1900</v>
      </c>
      <c r="J1383" s="154"/>
      <c r="K1383" s="23">
        <f>MONTH(CtasPagar[[#This Row],[Data Pagamento]])</f>
        <v>1</v>
      </c>
      <c r="L1383" s="23">
        <f>YEAR(CtasPagar[[#This Row],[Data Pagamento]])</f>
        <v>1900</v>
      </c>
      <c r="M1383" s="154"/>
      <c r="N13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>
      <c r="A1384" s="154"/>
      <c r="B1384" s="157"/>
      <c r="C1384" s="162"/>
      <c r="D1384" s="157"/>
      <c r="E1384" s="157"/>
      <c r="F1384" s="157"/>
      <c r="G1384" s="158"/>
      <c r="H1384" s="23">
        <f>MONTH(CtasPagar[[#This Row],[Data Vencimento]])</f>
        <v>1</v>
      </c>
      <c r="I1384" s="23">
        <f>YEAR(CtasPagar[[#This Row],[Data Vencimento]])</f>
        <v>1900</v>
      </c>
      <c r="J1384" s="154"/>
      <c r="K1384" s="23">
        <f>MONTH(CtasPagar[[#This Row],[Data Pagamento]])</f>
        <v>1</v>
      </c>
      <c r="L1384" s="23">
        <f>YEAR(CtasPagar[[#This Row],[Data Pagamento]])</f>
        <v>1900</v>
      </c>
      <c r="M1384" s="154"/>
      <c r="N13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>
      <c r="A1385" s="154"/>
      <c r="B1385" s="157"/>
      <c r="C1385" s="162"/>
      <c r="D1385" s="157"/>
      <c r="E1385" s="157"/>
      <c r="F1385" s="157"/>
      <c r="G1385" s="158"/>
      <c r="H1385" s="23">
        <f>MONTH(CtasPagar[[#This Row],[Data Vencimento]])</f>
        <v>1</v>
      </c>
      <c r="I1385" s="23">
        <f>YEAR(CtasPagar[[#This Row],[Data Vencimento]])</f>
        <v>1900</v>
      </c>
      <c r="J1385" s="154"/>
      <c r="K1385" s="23">
        <f>MONTH(CtasPagar[[#This Row],[Data Pagamento]])</f>
        <v>1</v>
      </c>
      <c r="L1385" s="23">
        <f>YEAR(CtasPagar[[#This Row],[Data Pagamento]])</f>
        <v>1900</v>
      </c>
      <c r="M1385" s="154"/>
      <c r="N13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>
      <c r="A1386" s="154"/>
      <c r="B1386" s="157"/>
      <c r="C1386" s="162"/>
      <c r="D1386" s="157"/>
      <c r="E1386" s="157"/>
      <c r="F1386" s="157"/>
      <c r="G1386" s="158"/>
      <c r="H1386" s="23">
        <f>MONTH(CtasPagar[[#This Row],[Data Vencimento]])</f>
        <v>1</v>
      </c>
      <c r="I1386" s="23">
        <f>YEAR(CtasPagar[[#This Row],[Data Vencimento]])</f>
        <v>1900</v>
      </c>
      <c r="J1386" s="154"/>
      <c r="K1386" s="23">
        <f>MONTH(CtasPagar[[#This Row],[Data Pagamento]])</f>
        <v>1</v>
      </c>
      <c r="L1386" s="23">
        <f>YEAR(CtasPagar[[#This Row],[Data Pagamento]])</f>
        <v>1900</v>
      </c>
      <c r="M1386" s="154"/>
      <c r="N13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6" s="71"/>
      <c r="P1386" s="71"/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</row>
    <row r="1387" spans="1:26">
      <c r="A1387" s="154"/>
      <c r="B1387" s="157"/>
      <c r="C1387" s="162"/>
      <c r="D1387" s="157"/>
      <c r="E1387" s="157"/>
      <c r="F1387" s="157"/>
      <c r="G1387" s="158"/>
      <c r="H1387" s="23">
        <f>MONTH(CtasPagar[[#This Row],[Data Vencimento]])</f>
        <v>1</v>
      </c>
      <c r="I1387" s="23">
        <f>YEAR(CtasPagar[[#This Row],[Data Vencimento]])</f>
        <v>1900</v>
      </c>
      <c r="J1387" s="154"/>
      <c r="K1387" s="23">
        <f>MONTH(CtasPagar[[#This Row],[Data Pagamento]])</f>
        <v>1</v>
      </c>
      <c r="L1387" s="23">
        <f>YEAR(CtasPagar[[#This Row],[Data Pagamento]])</f>
        <v>1900</v>
      </c>
      <c r="M1387" s="154"/>
      <c r="N13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>
      <c r="A1388" s="154"/>
      <c r="B1388" s="157"/>
      <c r="C1388" s="162"/>
      <c r="D1388" s="157"/>
      <c r="E1388" s="157"/>
      <c r="F1388" s="157"/>
      <c r="G1388" s="158"/>
      <c r="H1388" s="23">
        <f>MONTH(CtasPagar[[#This Row],[Data Vencimento]])</f>
        <v>1</v>
      </c>
      <c r="I1388" s="23">
        <f>YEAR(CtasPagar[[#This Row],[Data Vencimento]])</f>
        <v>1900</v>
      </c>
      <c r="J1388" s="154"/>
      <c r="K1388" s="23">
        <f>MONTH(CtasPagar[[#This Row],[Data Pagamento]])</f>
        <v>1</v>
      </c>
      <c r="L1388" s="23">
        <f>YEAR(CtasPagar[[#This Row],[Data Pagamento]])</f>
        <v>1900</v>
      </c>
      <c r="M1388" s="154"/>
      <c r="N13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>
      <c r="A1389" s="154"/>
      <c r="B1389" s="157"/>
      <c r="C1389" s="162"/>
      <c r="D1389" s="157"/>
      <c r="E1389" s="157"/>
      <c r="F1389" s="157"/>
      <c r="G1389" s="158"/>
      <c r="H1389" s="23">
        <f>MONTH(CtasPagar[[#This Row],[Data Vencimento]])</f>
        <v>1</v>
      </c>
      <c r="I1389" s="23">
        <f>YEAR(CtasPagar[[#This Row],[Data Vencimento]])</f>
        <v>1900</v>
      </c>
      <c r="J1389" s="154"/>
      <c r="K1389" s="23">
        <f>MONTH(CtasPagar[[#This Row],[Data Pagamento]])</f>
        <v>1</v>
      </c>
      <c r="L1389" s="23">
        <f>YEAR(CtasPagar[[#This Row],[Data Pagamento]])</f>
        <v>1900</v>
      </c>
      <c r="M1389" s="154"/>
      <c r="N13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>
      <c r="A1390" s="154"/>
      <c r="B1390" s="157"/>
      <c r="C1390" s="162"/>
      <c r="D1390" s="157"/>
      <c r="E1390" s="157"/>
      <c r="F1390" s="157"/>
      <c r="G1390" s="158"/>
      <c r="H1390" s="23">
        <f>MONTH(CtasPagar[[#This Row],[Data Vencimento]])</f>
        <v>1</v>
      </c>
      <c r="I1390" s="23">
        <f>YEAR(CtasPagar[[#This Row],[Data Vencimento]])</f>
        <v>1900</v>
      </c>
      <c r="J1390" s="154"/>
      <c r="K1390" s="23">
        <f>MONTH(CtasPagar[[#This Row],[Data Pagamento]])</f>
        <v>1</v>
      </c>
      <c r="L1390" s="23">
        <f>YEAR(CtasPagar[[#This Row],[Data Pagamento]])</f>
        <v>1900</v>
      </c>
      <c r="M1390" s="154"/>
      <c r="N13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>
      <c r="A1391" s="154"/>
      <c r="B1391" s="157"/>
      <c r="C1391" s="162"/>
      <c r="D1391" s="157"/>
      <c r="E1391" s="157"/>
      <c r="F1391" s="157"/>
      <c r="G1391" s="158"/>
      <c r="H1391" s="23">
        <f>MONTH(CtasPagar[[#This Row],[Data Vencimento]])</f>
        <v>1</v>
      </c>
      <c r="I1391" s="23">
        <f>YEAR(CtasPagar[[#This Row],[Data Vencimento]])</f>
        <v>1900</v>
      </c>
      <c r="J1391" s="154"/>
      <c r="K1391" s="23">
        <f>MONTH(CtasPagar[[#This Row],[Data Pagamento]])</f>
        <v>1</v>
      </c>
      <c r="L1391" s="23">
        <f>YEAR(CtasPagar[[#This Row],[Data Pagamento]])</f>
        <v>1900</v>
      </c>
      <c r="M1391" s="154"/>
      <c r="N13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>
      <c r="A1392" s="154"/>
      <c r="B1392" s="157"/>
      <c r="C1392" s="162"/>
      <c r="D1392" s="157"/>
      <c r="E1392" s="157"/>
      <c r="F1392" s="157"/>
      <c r="G1392" s="158"/>
      <c r="H1392" s="23">
        <f>MONTH(CtasPagar[[#This Row],[Data Vencimento]])</f>
        <v>1</v>
      </c>
      <c r="I1392" s="23">
        <f>YEAR(CtasPagar[[#This Row],[Data Vencimento]])</f>
        <v>1900</v>
      </c>
      <c r="J1392" s="154"/>
      <c r="K1392" s="23">
        <f>MONTH(CtasPagar[[#This Row],[Data Pagamento]])</f>
        <v>1</v>
      </c>
      <c r="L1392" s="23">
        <f>YEAR(CtasPagar[[#This Row],[Data Pagamento]])</f>
        <v>1900</v>
      </c>
      <c r="M1392" s="154"/>
      <c r="N13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>
      <c r="A1393" s="154"/>
      <c r="B1393" s="157"/>
      <c r="C1393" s="162"/>
      <c r="D1393" s="157"/>
      <c r="E1393" s="157"/>
      <c r="F1393" s="157"/>
      <c r="G1393" s="158"/>
      <c r="H1393" s="23">
        <f>MONTH(CtasPagar[[#This Row],[Data Vencimento]])</f>
        <v>1</v>
      </c>
      <c r="I1393" s="23">
        <f>YEAR(CtasPagar[[#This Row],[Data Vencimento]])</f>
        <v>1900</v>
      </c>
      <c r="J1393" s="154"/>
      <c r="K1393" s="23">
        <f>MONTH(CtasPagar[[#This Row],[Data Pagamento]])</f>
        <v>1</v>
      </c>
      <c r="L1393" s="23">
        <f>YEAR(CtasPagar[[#This Row],[Data Pagamento]])</f>
        <v>1900</v>
      </c>
      <c r="M1393" s="154"/>
      <c r="N13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>
      <c r="A1394" s="154"/>
      <c r="B1394" s="157"/>
      <c r="C1394" s="162"/>
      <c r="D1394" s="157"/>
      <c r="E1394" s="157"/>
      <c r="F1394" s="157"/>
      <c r="G1394" s="158"/>
      <c r="H1394" s="23">
        <f>MONTH(CtasPagar[[#This Row],[Data Vencimento]])</f>
        <v>1</v>
      </c>
      <c r="I1394" s="23">
        <f>YEAR(CtasPagar[[#This Row],[Data Vencimento]])</f>
        <v>1900</v>
      </c>
      <c r="J1394" s="154"/>
      <c r="K1394" s="23">
        <f>MONTH(CtasPagar[[#This Row],[Data Pagamento]])</f>
        <v>1</v>
      </c>
      <c r="L1394" s="23">
        <f>YEAR(CtasPagar[[#This Row],[Data Pagamento]])</f>
        <v>1900</v>
      </c>
      <c r="M1394" s="154"/>
      <c r="N13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>
      <c r="A1395" s="154"/>
      <c r="B1395" s="157"/>
      <c r="C1395" s="162"/>
      <c r="D1395" s="157"/>
      <c r="E1395" s="157"/>
      <c r="F1395" s="157"/>
      <c r="G1395" s="158"/>
      <c r="H1395" s="23">
        <f>MONTH(CtasPagar[[#This Row],[Data Vencimento]])</f>
        <v>1</v>
      </c>
      <c r="I1395" s="23">
        <f>YEAR(CtasPagar[[#This Row],[Data Vencimento]])</f>
        <v>1900</v>
      </c>
      <c r="J1395" s="154"/>
      <c r="K1395" s="23">
        <f>MONTH(CtasPagar[[#This Row],[Data Pagamento]])</f>
        <v>1</v>
      </c>
      <c r="L1395" s="23">
        <f>YEAR(CtasPagar[[#This Row],[Data Pagamento]])</f>
        <v>1900</v>
      </c>
      <c r="M1395" s="154"/>
      <c r="N13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>
      <c r="A1396" s="154"/>
      <c r="B1396" s="157"/>
      <c r="C1396" s="162"/>
      <c r="D1396" s="157"/>
      <c r="E1396" s="157"/>
      <c r="F1396" s="157"/>
      <c r="G1396" s="158"/>
      <c r="H1396" s="23">
        <f>MONTH(CtasPagar[[#This Row],[Data Vencimento]])</f>
        <v>1</v>
      </c>
      <c r="I1396" s="23">
        <f>YEAR(CtasPagar[[#This Row],[Data Vencimento]])</f>
        <v>1900</v>
      </c>
      <c r="J1396" s="154"/>
      <c r="K1396" s="23">
        <f>MONTH(CtasPagar[[#This Row],[Data Pagamento]])</f>
        <v>1</v>
      </c>
      <c r="L1396" s="23">
        <f>YEAR(CtasPagar[[#This Row],[Data Pagamento]])</f>
        <v>1900</v>
      </c>
      <c r="M1396" s="154"/>
      <c r="N13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>
      <c r="A1397" s="154"/>
      <c r="B1397" s="157"/>
      <c r="C1397" s="162"/>
      <c r="D1397" s="157"/>
      <c r="E1397" s="157"/>
      <c r="F1397" s="157"/>
      <c r="G1397" s="158"/>
      <c r="H1397" s="23">
        <f>MONTH(CtasPagar[[#This Row],[Data Vencimento]])</f>
        <v>1</v>
      </c>
      <c r="I1397" s="23">
        <f>YEAR(CtasPagar[[#This Row],[Data Vencimento]])</f>
        <v>1900</v>
      </c>
      <c r="J1397" s="154"/>
      <c r="K1397" s="23">
        <f>MONTH(CtasPagar[[#This Row],[Data Pagamento]])</f>
        <v>1</v>
      </c>
      <c r="L1397" s="23">
        <f>YEAR(CtasPagar[[#This Row],[Data Pagamento]])</f>
        <v>1900</v>
      </c>
      <c r="M1397" s="154"/>
      <c r="N13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>
      <c r="A1398" s="154"/>
      <c r="B1398" s="157"/>
      <c r="C1398" s="162"/>
      <c r="D1398" s="157"/>
      <c r="E1398" s="157"/>
      <c r="F1398" s="157"/>
      <c r="G1398" s="158"/>
      <c r="H1398" s="23">
        <f>MONTH(CtasPagar[[#This Row],[Data Vencimento]])</f>
        <v>1</v>
      </c>
      <c r="I1398" s="23">
        <f>YEAR(CtasPagar[[#This Row],[Data Vencimento]])</f>
        <v>1900</v>
      </c>
      <c r="J1398" s="154"/>
      <c r="K1398" s="23">
        <f>MONTH(CtasPagar[[#This Row],[Data Pagamento]])</f>
        <v>1</v>
      </c>
      <c r="L1398" s="23">
        <f>YEAR(CtasPagar[[#This Row],[Data Pagamento]])</f>
        <v>1900</v>
      </c>
      <c r="M1398" s="154"/>
      <c r="N13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>
      <c r="A1399" s="154"/>
      <c r="B1399" s="157"/>
      <c r="C1399" s="162"/>
      <c r="D1399" s="157"/>
      <c r="E1399" s="157"/>
      <c r="F1399" s="157"/>
      <c r="G1399" s="158"/>
      <c r="H1399" s="23">
        <f>MONTH(CtasPagar[[#This Row],[Data Vencimento]])</f>
        <v>1</v>
      </c>
      <c r="I1399" s="23">
        <f>YEAR(CtasPagar[[#This Row],[Data Vencimento]])</f>
        <v>1900</v>
      </c>
      <c r="J1399" s="154"/>
      <c r="K1399" s="23">
        <f>MONTH(CtasPagar[[#This Row],[Data Pagamento]])</f>
        <v>1</v>
      </c>
      <c r="L1399" s="23">
        <f>YEAR(CtasPagar[[#This Row],[Data Pagamento]])</f>
        <v>1900</v>
      </c>
      <c r="M1399" s="154"/>
      <c r="N13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>
      <c r="A1400" s="154"/>
      <c r="B1400" s="157"/>
      <c r="C1400" s="162"/>
      <c r="D1400" s="157"/>
      <c r="E1400" s="157"/>
      <c r="F1400" s="157"/>
      <c r="G1400" s="158"/>
      <c r="H1400" s="23">
        <f>MONTH(CtasPagar[[#This Row],[Data Vencimento]])</f>
        <v>1</v>
      </c>
      <c r="I1400" s="23">
        <f>YEAR(CtasPagar[[#This Row],[Data Vencimento]])</f>
        <v>1900</v>
      </c>
      <c r="J1400" s="154"/>
      <c r="K1400" s="23">
        <f>MONTH(CtasPagar[[#This Row],[Data Pagamento]])</f>
        <v>1</v>
      </c>
      <c r="L1400" s="23">
        <f>YEAR(CtasPagar[[#This Row],[Data Pagamento]])</f>
        <v>1900</v>
      </c>
      <c r="M1400" s="154"/>
      <c r="N14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>
      <c r="A1401" s="154"/>
      <c r="B1401" s="157"/>
      <c r="C1401" s="162"/>
      <c r="D1401" s="157"/>
      <c r="E1401" s="157"/>
      <c r="F1401" s="157"/>
      <c r="G1401" s="158"/>
      <c r="H1401" s="23">
        <f>MONTH(CtasPagar[[#This Row],[Data Vencimento]])</f>
        <v>1</v>
      </c>
      <c r="I1401" s="23">
        <f>YEAR(CtasPagar[[#This Row],[Data Vencimento]])</f>
        <v>1900</v>
      </c>
      <c r="J1401" s="154"/>
      <c r="K1401" s="23">
        <f>MONTH(CtasPagar[[#This Row],[Data Pagamento]])</f>
        <v>1</v>
      </c>
      <c r="L1401" s="23">
        <f>YEAR(CtasPagar[[#This Row],[Data Pagamento]])</f>
        <v>1900</v>
      </c>
      <c r="M1401" s="154"/>
      <c r="N14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>
      <c r="A1402" s="154"/>
      <c r="B1402" s="157"/>
      <c r="C1402" s="162"/>
      <c r="D1402" s="157"/>
      <c r="E1402" s="157"/>
      <c r="F1402" s="157"/>
      <c r="G1402" s="158"/>
      <c r="H1402" s="23">
        <f>MONTH(CtasPagar[[#This Row],[Data Vencimento]])</f>
        <v>1</v>
      </c>
      <c r="I1402" s="23">
        <f>YEAR(CtasPagar[[#This Row],[Data Vencimento]])</f>
        <v>1900</v>
      </c>
      <c r="J1402" s="154"/>
      <c r="K1402" s="23">
        <f>MONTH(CtasPagar[[#This Row],[Data Pagamento]])</f>
        <v>1</v>
      </c>
      <c r="L1402" s="23">
        <f>YEAR(CtasPagar[[#This Row],[Data Pagamento]])</f>
        <v>1900</v>
      </c>
      <c r="M1402" s="154"/>
      <c r="N14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>
      <c r="A1403" s="154"/>
      <c r="B1403" s="157"/>
      <c r="C1403" s="162"/>
      <c r="D1403" s="157"/>
      <c r="E1403" s="157"/>
      <c r="F1403" s="157"/>
      <c r="G1403" s="158"/>
      <c r="H1403" s="23">
        <f>MONTH(CtasPagar[[#This Row],[Data Vencimento]])</f>
        <v>1</v>
      </c>
      <c r="I1403" s="23">
        <f>YEAR(CtasPagar[[#This Row],[Data Vencimento]])</f>
        <v>1900</v>
      </c>
      <c r="J1403" s="154"/>
      <c r="K1403" s="23">
        <f>MONTH(CtasPagar[[#This Row],[Data Pagamento]])</f>
        <v>1</v>
      </c>
      <c r="L1403" s="23">
        <f>YEAR(CtasPagar[[#This Row],[Data Pagamento]])</f>
        <v>1900</v>
      </c>
      <c r="M1403" s="154"/>
      <c r="N14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>
      <c r="A1404" s="154"/>
      <c r="B1404" s="157"/>
      <c r="C1404" s="162"/>
      <c r="D1404" s="157"/>
      <c r="E1404" s="157"/>
      <c r="F1404" s="157"/>
      <c r="G1404" s="158"/>
      <c r="H1404" s="23">
        <f>MONTH(CtasPagar[[#This Row],[Data Vencimento]])</f>
        <v>1</v>
      </c>
      <c r="I1404" s="23">
        <f>YEAR(CtasPagar[[#This Row],[Data Vencimento]])</f>
        <v>1900</v>
      </c>
      <c r="J1404" s="154"/>
      <c r="K1404" s="23">
        <f>MONTH(CtasPagar[[#This Row],[Data Pagamento]])</f>
        <v>1</v>
      </c>
      <c r="L1404" s="23">
        <f>YEAR(CtasPagar[[#This Row],[Data Pagamento]])</f>
        <v>1900</v>
      </c>
      <c r="M1404" s="154"/>
      <c r="N14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>
      <c r="A1405" s="154"/>
      <c r="B1405" s="157"/>
      <c r="C1405" s="162"/>
      <c r="D1405" s="157"/>
      <c r="E1405" s="157"/>
      <c r="F1405" s="157"/>
      <c r="G1405" s="158"/>
      <c r="H1405" s="23">
        <f>MONTH(CtasPagar[[#This Row],[Data Vencimento]])</f>
        <v>1</v>
      </c>
      <c r="I1405" s="23">
        <f>YEAR(CtasPagar[[#This Row],[Data Vencimento]])</f>
        <v>1900</v>
      </c>
      <c r="J1405" s="154"/>
      <c r="K1405" s="23">
        <f>MONTH(CtasPagar[[#This Row],[Data Pagamento]])</f>
        <v>1</v>
      </c>
      <c r="L1405" s="23">
        <f>YEAR(CtasPagar[[#This Row],[Data Pagamento]])</f>
        <v>1900</v>
      </c>
      <c r="M1405" s="154"/>
      <c r="N14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>
      <c r="A1406" s="154"/>
      <c r="B1406" s="157"/>
      <c r="C1406" s="162"/>
      <c r="D1406" s="157"/>
      <c r="E1406" s="157"/>
      <c r="F1406" s="157"/>
      <c r="G1406" s="158"/>
      <c r="H1406" s="23">
        <f>MONTH(CtasPagar[[#This Row],[Data Vencimento]])</f>
        <v>1</v>
      </c>
      <c r="I1406" s="23">
        <f>YEAR(CtasPagar[[#This Row],[Data Vencimento]])</f>
        <v>1900</v>
      </c>
      <c r="J1406" s="154"/>
      <c r="K1406" s="23">
        <f>MONTH(CtasPagar[[#This Row],[Data Pagamento]])</f>
        <v>1</v>
      </c>
      <c r="L1406" s="23">
        <f>YEAR(CtasPagar[[#This Row],[Data Pagamento]])</f>
        <v>1900</v>
      </c>
      <c r="M1406" s="154"/>
      <c r="N14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>
      <c r="A1407" s="154"/>
      <c r="B1407" s="157"/>
      <c r="C1407" s="162"/>
      <c r="D1407" s="157"/>
      <c r="E1407" s="157"/>
      <c r="F1407" s="157"/>
      <c r="G1407" s="158"/>
      <c r="H1407" s="23">
        <f>MONTH(CtasPagar[[#This Row],[Data Vencimento]])</f>
        <v>1</v>
      </c>
      <c r="I1407" s="23">
        <f>YEAR(CtasPagar[[#This Row],[Data Vencimento]])</f>
        <v>1900</v>
      </c>
      <c r="J1407" s="154"/>
      <c r="K1407" s="23">
        <f>MONTH(CtasPagar[[#This Row],[Data Pagamento]])</f>
        <v>1</v>
      </c>
      <c r="L1407" s="23">
        <f>YEAR(CtasPagar[[#This Row],[Data Pagamento]])</f>
        <v>1900</v>
      </c>
      <c r="M1407" s="154"/>
      <c r="N14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>
      <c r="A1408" s="154"/>
      <c r="B1408" s="157"/>
      <c r="C1408" s="162"/>
      <c r="D1408" s="157"/>
      <c r="E1408" s="157"/>
      <c r="F1408" s="157"/>
      <c r="G1408" s="158"/>
      <c r="H1408" s="23">
        <f>MONTH(CtasPagar[[#This Row],[Data Vencimento]])</f>
        <v>1</v>
      </c>
      <c r="I1408" s="23">
        <f>YEAR(CtasPagar[[#This Row],[Data Vencimento]])</f>
        <v>1900</v>
      </c>
      <c r="J1408" s="154"/>
      <c r="K1408" s="23">
        <f>MONTH(CtasPagar[[#This Row],[Data Pagamento]])</f>
        <v>1</v>
      </c>
      <c r="L1408" s="23">
        <f>YEAR(CtasPagar[[#This Row],[Data Pagamento]])</f>
        <v>1900</v>
      </c>
      <c r="M1408" s="154"/>
      <c r="N14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>
      <c r="A1409" s="154"/>
      <c r="B1409" s="157"/>
      <c r="C1409" s="162"/>
      <c r="D1409" s="157"/>
      <c r="E1409" s="157"/>
      <c r="F1409" s="157"/>
      <c r="G1409" s="158"/>
      <c r="H1409" s="23">
        <f>MONTH(CtasPagar[[#This Row],[Data Vencimento]])</f>
        <v>1</v>
      </c>
      <c r="I1409" s="23">
        <f>YEAR(CtasPagar[[#This Row],[Data Vencimento]])</f>
        <v>1900</v>
      </c>
      <c r="J1409" s="154"/>
      <c r="K1409" s="23">
        <f>MONTH(CtasPagar[[#This Row],[Data Pagamento]])</f>
        <v>1</v>
      </c>
      <c r="L1409" s="23">
        <f>YEAR(CtasPagar[[#This Row],[Data Pagamento]])</f>
        <v>1900</v>
      </c>
      <c r="M1409" s="154"/>
      <c r="N14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>
      <c r="A1410" s="154"/>
      <c r="B1410" s="157"/>
      <c r="C1410" s="162"/>
      <c r="D1410" s="157"/>
      <c r="E1410" s="157"/>
      <c r="F1410" s="157"/>
      <c r="G1410" s="158"/>
      <c r="H1410" s="23">
        <f>MONTH(CtasPagar[[#This Row],[Data Vencimento]])</f>
        <v>1</v>
      </c>
      <c r="I1410" s="23">
        <f>YEAR(CtasPagar[[#This Row],[Data Vencimento]])</f>
        <v>1900</v>
      </c>
      <c r="J1410" s="154"/>
      <c r="K1410" s="23">
        <f>MONTH(CtasPagar[[#This Row],[Data Pagamento]])</f>
        <v>1</v>
      </c>
      <c r="L1410" s="23">
        <f>YEAR(CtasPagar[[#This Row],[Data Pagamento]])</f>
        <v>1900</v>
      </c>
      <c r="M1410" s="154"/>
      <c r="N14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>
      <c r="A1411" s="154"/>
      <c r="B1411" s="157"/>
      <c r="C1411" s="162"/>
      <c r="D1411" s="157"/>
      <c r="E1411" s="157"/>
      <c r="F1411" s="157"/>
      <c r="G1411" s="158"/>
      <c r="H1411" s="23">
        <f>MONTH(CtasPagar[[#This Row],[Data Vencimento]])</f>
        <v>1</v>
      </c>
      <c r="I1411" s="23">
        <f>YEAR(CtasPagar[[#This Row],[Data Vencimento]])</f>
        <v>1900</v>
      </c>
      <c r="J1411" s="154"/>
      <c r="K1411" s="23">
        <f>MONTH(CtasPagar[[#This Row],[Data Pagamento]])</f>
        <v>1</v>
      </c>
      <c r="L1411" s="23">
        <f>YEAR(CtasPagar[[#This Row],[Data Pagamento]])</f>
        <v>1900</v>
      </c>
      <c r="M1411" s="154"/>
      <c r="N14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>
      <c r="A1412" s="154"/>
      <c r="B1412" s="157"/>
      <c r="C1412" s="162"/>
      <c r="D1412" s="157"/>
      <c r="E1412" s="157"/>
      <c r="F1412" s="157"/>
      <c r="G1412" s="158"/>
      <c r="H1412" s="23">
        <f>MONTH(CtasPagar[[#This Row],[Data Vencimento]])</f>
        <v>1</v>
      </c>
      <c r="I1412" s="23">
        <f>YEAR(CtasPagar[[#This Row],[Data Vencimento]])</f>
        <v>1900</v>
      </c>
      <c r="J1412" s="154"/>
      <c r="K1412" s="23">
        <f>MONTH(CtasPagar[[#This Row],[Data Pagamento]])</f>
        <v>1</v>
      </c>
      <c r="L1412" s="23">
        <f>YEAR(CtasPagar[[#This Row],[Data Pagamento]])</f>
        <v>1900</v>
      </c>
      <c r="M1412" s="154"/>
      <c r="N14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>
      <c r="A1413" s="154"/>
      <c r="B1413" s="157"/>
      <c r="C1413" s="162"/>
      <c r="D1413" s="157"/>
      <c r="E1413" s="157"/>
      <c r="F1413" s="157"/>
      <c r="G1413" s="158"/>
      <c r="H1413" s="23">
        <f>MONTH(CtasPagar[[#This Row],[Data Vencimento]])</f>
        <v>1</v>
      </c>
      <c r="I1413" s="23">
        <f>YEAR(CtasPagar[[#This Row],[Data Vencimento]])</f>
        <v>1900</v>
      </c>
      <c r="J1413" s="154"/>
      <c r="K1413" s="23">
        <f>MONTH(CtasPagar[[#This Row],[Data Pagamento]])</f>
        <v>1</v>
      </c>
      <c r="L1413" s="23">
        <f>YEAR(CtasPagar[[#This Row],[Data Pagamento]])</f>
        <v>1900</v>
      </c>
      <c r="M1413" s="154"/>
      <c r="N14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>
      <c r="A1414" s="154"/>
      <c r="B1414" s="157"/>
      <c r="C1414" s="162"/>
      <c r="D1414" s="157"/>
      <c r="E1414" s="157"/>
      <c r="F1414" s="157"/>
      <c r="G1414" s="158"/>
      <c r="H1414" s="23">
        <f>MONTH(CtasPagar[[#This Row],[Data Vencimento]])</f>
        <v>1</v>
      </c>
      <c r="I1414" s="23">
        <f>YEAR(CtasPagar[[#This Row],[Data Vencimento]])</f>
        <v>1900</v>
      </c>
      <c r="J1414" s="154"/>
      <c r="K1414" s="23">
        <f>MONTH(CtasPagar[[#This Row],[Data Pagamento]])</f>
        <v>1</v>
      </c>
      <c r="L1414" s="23">
        <f>YEAR(CtasPagar[[#This Row],[Data Pagamento]])</f>
        <v>1900</v>
      </c>
      <c r="M1414" s="154"/>
      <c r="N14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>
      <c r="A1415" s="154"/>
      <c r="B1415" s="157"/>
      <c r="C1415" s="162"/>
      <c r="D1415" s="157"/>
      <c r="E1415" s="157"/>
      <c r="F1415" s="157"/>
      <c r="G1415" s="158"/>
      <c r="H1415" s="23">
        <f>MONTH(CtasPagar[[#This Row],[Data Vencimento]])</f>
        <v>1</v>
      </c>
      <c r="I1415" s="23">
        <f>YEAR(CtasPagar[[#This Row],[Data Vencimento]])</f>
        <v>1900</v>
      </c>
      <c r="J1415" s="154"/>
      <c r="K1415" s="23">
        <f>MONTH(CtasPagar[[#This Row],[Data Pagamento]])</f>
        <v>1</v>
      </c>
      <c r="L1415" s="23">
        <f>YEAR(CtasPagar[[#This Row],[Data Pagamento]])</f>
        <v>1900</v>
      </c>
      <c r="M1415" s="154"/>
      <c r="N14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>
      <c r="A1416" s="154"/>
      <c r="B1416" s="157"/>
      <c r="C1416" s="162"/>
      <c r="D1416" s="157"/>
      <c r="E1416" s="157"/>
      <c r="F1416" s="157"/>
      <c r="G1416" s="158"/>
      <c r="H1416" s="23">
        <f>MONTH(CtasPagar[[#This Row],[Data Vencimento]])</f>
        <v>1</v>
      </c>
      <c r="I1416" s="23">
        <f>YEAR(CtasPagar[[#This Row],[Data Vencimento]])</f>
        <v>1900</v>
      </c>
      <c r="J1416" s="154"/>
      <c r="K1416" s="23">
        <f>MONTH(CtasPagar[[#This Row],[Data Pagamento]])</f>
        <v>1</v>
      </c>
      <c r="L1416" s="23">
        <f>YEAR(CtasPagar[[#This Row],[Data Pagamento]])</f>
        <v>1900</v>
      </c>
      <c r="M1416" s="154"/>
      <c r="N14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>
      <c r="A1417" s="154"/>
      <c r="B1417" s="157"/>
      <c r="C1417" s="162"/>
      <c r="D1417" s="157"/>
      <c r="E1417" s="157"/>
      <c r="F1417" s="157"/>
      <c r="G1417" s="158"/>
      <c r="H1417" s="23">
        <f>MONTH(CtasPagar[[#This Row],[Data Vencimento]])</f>
        <v>1</v>
      </c>
      <c r="I1417" s="23">
        <f>YEAR(CtasPagar[[#This Row],[Data Vencimento]])</f>
        <v>1900</v>
      </c>
      <c r="J1417" s="154"/>
      <c r="K1417" s="23">
        <f>MONTH(CtasPagar[[#This Row],[Data Pagamento]])</f>
        <v>1</v>
      </c>
      <c r="L1417" s="23">
        <f>YEAR(CtasPagar[[#This Row],[Data Pagamento]])</f>
        <v>1900</v>
      </c>
      <c r="M1417" s="154"/>
      <c r="N14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>
      <c r="A1418" s="154"/>
      <c r="B1418" s="157"/>
      <c r="C1418" s="162"/>
      <c r="D1418" s="157"/>
      <c r="E1418" s="157"/>
      <c r="F1418" s="157"/>
      <c r="G1418" s="158"/>
      <c r="H1418" s="23">
        <f>MONTH(CtasPagar[[#This Row],[Data Vencimento]])</f>
        <v>1</v>
      </c>
      <c r="I1418" s="23">
        <f>YEAR(CtasPagar[[#This Row],[Data Vencimento]])</f>
        <v>1900</v>
      </c>
      <c r="J1418" s="154"/>
      <c r="K1418" s="23">
        <f>MONTH(CtasPagar[[#This Row],[Data Pagamento]])</f>
        <v>1</v>
      </c>
      <c r="L1418" s="23">
        <f>YEAR(CtasPagar[[#This Row],[Data Pagamento]])</f>
        <v>1900</v>
      </c>
      <c r="M1418" s="154"/>
      <c r="N14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>
      <c r="A1419" s="154"/>
      <c r="B1419" s="157"/>
      <c r="C1419" s="162"/>
      <c r="D1419" s="157"/>
      <c r="E1419" s="157"/>
      <c r="F1419" s="157"/>
      <c r="G1419" s="158"/>
      <c r="H1419" s="23">
        <f>MONTH(CtasPagar[[#This Row],[Data Vencimento]])</f>
        <v>1</v>
      </c>
      <c r="I1419" s="23">
        <f>YEAR(CtasPagar[[#This Row],[Data Vencimento]])</f>
        <v>1900</v>
      </c>
      <c r="J1419" s="154"/>
      <c r="K1419" s="23">
        <f>MONTH(CtasPagar[[#This Row],[Data Pagamento]])</f>
        <v>1</v>
      </c>
      <c r="L1419" s="23">
        <f>YEAR(CtasPagar[[#This Row],[Data Pagamento]])</f>
        <v>1900</v>
      </c>
      <c r="M1419" s="154"/>
      <c r="N14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>
      <c r="A1420" s="154"/>
      <c r="B1420" s="157"/>
      <c r="C1420" s="162"/>
      <c r="D1420" s="157"/>
      <c r="E1420" s="157"/>
      <c r="F1420" s="157"/>
      <c r="G1420" s="158"/>
      <c r="H1420" s="23">
        <f>MONTH(CtasPagar[[#This Row],[Data Vencimento]])</f>
        <v>1</v>
      </c>
      <c r="I1420" s="23">
        <f>YEAR(CtasPagar[[#This Row],[Data Vencimento]])</f>
        <v>1900</v>
      </c>
      <c r="J1420" s="154"/>
      <c r="K1420" s="23">
        <f>MONTH(CtasPagar[[#This Row],[Data Pagamento]])</f>
        <v>1</v>
      </c>
      <c r="L1420" s="23">
        <f>YEAR(CtasPagar[[#This Row],[Data Pagamento]])</f>
        <v>1900</v>
      </c>
      <c r="M1420" s="154"/>
      <c r="N14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>
      <c r="A1421" s="154"/>
      <c r="B1421" s="157"/>
      <c r="C1421" s="162"/>
      <c r="D1421" s="157"/>
      <c r="E1421" s="157"/>
      <c r="F1421" s="157"/>
      <c r="G1421" s="158"/>
      <c r="H1421" s="23">
        <f>MONTH(CtasPagar[[#This Row],[Data Vencimento]])</f>
        <v>1</v>
      </c>
      <c r="I1421" s="23">
        <f>YEAR(CtasPagar[[#This Row],[Data Vencimento]])</f>
        <v>1900</v>
      </c>
      <c r="J1421" s="154"/>
      <c r="K1421" s="23">
        <f>MONTH(CtasPagar[[#This Row],[Data Pagamento]])</f>
        <v>1</v>
      </c>
      <c r="L1421" s="23">
        <f>YEAR(CtasPagar[[#This Row],[Data Pagamento]])</f>
        <v>1900</v>
      </c>
      <c r="M1421" s="154"/>
      <c r="N14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>
      <c r="A1422" s="154"/>
      <c r="B1422" s="157"/>
      <c r="C1422" s="162"/>
      <c r="D1422" s="157"/>
      <c r="E1422" s="157"/>
      <c r="F1422" s="157"/>
      <c r="G1422" s="158"/>
      <c r="H1422" s="23">
        <f>MONTH(CtasPagar[[#This Row],[Data Vencimento]])</f>
        <v>1</v>
      </c>
      <c r="I1422" s="23">
        <f>YEAR(CtasPagar[[#This Row],[Data Vencimento]])</f>
        <v>1900</v>
      </c>
      <c r="J1422" s="154"/>
      <c r="K1422" s="23">
        <f>MONTH(CtasPagar[[#This Row],[Data Pagamento]])</f>
        <v>1</v>
      </c>
      <c r="L1422" s="23">
        <f>YEAR(CtasPagar[[#This Row],[Data Pagamento]])</f>
        <v>1900</v>
      </c>
      <c r="M1422" s="154"/>
      <c r="N14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>
      <c r="A1423" s="154"/>
      <c r="B1423" s="157"/>
      <c r="C1423" s="162"/>
      <c r="D1423" s="157"/>
      <c r="E1423" s="157"/>
      <c r="F1423" s="157"/>
      <c r="G1423" s="158"/>
      <c r="H1423" s="23">
        <f>MONTH(CtasPagar[[#This Row],[Data Vencimento]])</f>
        <v>1</v>
      </c>
      <c r="I1423" s="23">
        <f>YEAR(CtasPagar[[#This Row],[Data Vencimento]])</f>
        <v>1900</v>
      </c>
      <c r="J1423" s="154"/>
      <c r="K1423" s="23">
        <f>MONTH(CtasPagar[[#This Row],[Data Pagamento]])</f>
        <v>1</v>
      </c>
      <c r="L1423" s="23">
        <f>YEAR(CtasPagar[[#This Row],[Data Pagamento]])</f>
        <v>1900</v>
      </c>
      <c r="M1423" s="154"/>
      <c r="N14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>
      <c r="A1424" s="154"/>
      <c r="B1424" s="157"/>
      <c r="C1424" s="162"/>
      <c r="D1424" s="157"/>
      <c r="E1424" s="157"/>
      <c r="F1424" s="157"/>
      <c r="G1424" s="158"/>
      <c r="H1424" s="23">
        <f>MONTH(CtasPagar[[#This Row],[Data Vencimento]])</f>
        <v>1</v>
      </c>
      <c r="I1424" s="23">
        <f>YEAR(CtasPagar[[#This Row],[Data Vencimento]])</f>
        <v>1900</v>
      </c>
      <c r="J1424" s="154"/>
      <c r="K1424" s="23">
        <f>MONTH(CtasPagar[[#This Row],[Data Pagamento]])</f>
        <v>1</v>
      </c>
      <c r="L1424" s="23">
        <f>YEAR(CtasPagar[[#This Row],[Data Pagamento]])</f>
        <v>1900</v>
      </c>
      <c r="M1424" s="154"/>
      <c r="N14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>
      <c r="A1425" s="154"/>
      <c r="B1425" s="157"/>
      <c r="C1425" s="162"/>
      <c r="D1425" s="157"/>
      <c r="E1425" s="157"/>
      <c r="F1425" s="157"/>
      <c r="G1425" s="158"/>
      <c r="H1425" s="23">
        <f>MONTH(CtasPagar[[#This Row],[Data Vencimento]])</f>
        <v>1</v>
      </c>
      <c r="I1425" s="23">
        <f>YEAR(CtasPagar[[#This Row],[Data Vencimento]])</f>
        <v>1900</v>
      </c>
      <c r="J1425" s="154"/>
      <c r="K1425" s="23">
        <f>MONTH(CtasPagar[[#This Row],[Data Pagamento]])</f>
        <v>1</v>
      </c>
      <c r="L1425" s="23">
        <f>YEAR(CtasPagar[[#This Row],[Data Pagamento]])</f>
        <v>1900</v>
      </c>
      <c r="M1425" s="154"/>
      <c r="N14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>
      <c r="A1426" s="154"/>
      <c r="B1426" s="157"/>
      <c r="C1426" s="162"/>
      <c r="D1426" s="157"/>
      <c r="E1426" s="157"/>
      <c r="F1426" s="157"/>
      <c r="G1426" s="158"/>
      <c r="H1426" s="23">
        <f>MONTH(CtasPagar[[#This Row],[Data Vencimento]])</f>
        <v>1</v>
      </c>
      <c r="I1426" s="23">
        <f>YEAR(CtasPagar[[#This Row],[Data Vencimento]])</f>
        <v>1900</v>
      </c>
      <c r="J1426" s="154"/>
      <c r="K1426" s="23">
        <f>MONTH(CtasPagar[[#This Row],[Data Pagamento]])</f>
        <v>1</v>
      </c>
      <c r="L1426" s="23">
        <f>YEAR(CtasPagar[[#This Row],[Data Pagamento]])</f>
        <v>1900</v>
      </c>
      <c r="M1426" s="154"/>
      <c r="N14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>
      <c r="A1427" s="154"/>
      <c r="B1427" s="157"/>
      <c r="C1427" s="162"/>
      <c r="D1427" s="157"/>
      <c r="E1427" s="157"/>
      <c r="F1427" s="157"/>
      <c r="G1427" s="158"/>
      <c r="H1427" s="23">
        <f>MONTH(CtasPagar[[#This Row],[Data Vencimento]])</f>
        <v>1</v>
      </c>
      <c r="I1427" s="23">
        <f>YEAR(CtasPagar[[#This Row],[Data Vencimento]])</f>
        <v>1900</v>
      </c>
      <c r="J1427" s="154"/>
      <c r="K1427" s="23">
        <f>MONTH(CtasPagar[[#This Row],[Data Pagamento]])</f>
        <v>1</v>
      </c>
      <c r="L1427" s="23">
        <f>YEAR(CtasPagar[[#This Row],[Data Pagamento]])</f>
        <v>1900</v>
      </c>
      <c r="M1427" s="154"/>
      <c r="N14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>
      <c r="A1428" s="154"/>
      <c r="B1428" s="157"/>
      <c r="C1428" s="162"/>
      <c r="D1428" s="157"/>
      <c r="E1428" s="157"/>
      <c r="F1428" s="157"/>
      <c r="G1428" s="158"/>
      <c r="H1428" s="23">
        <f>MONTH(CtasPagar[[#This Row],[Data Vencimento]])</f>
        <v>1</v>
      </c>
      <c r="I1428" s="23">
        <f>YEAR(CtasPagar[[#This Row],[Data Vencimento]])</f>
        <v>1900</v>
      </c>
      <c r="J1428" s="154"/>
      <c r="K1428" s="23">
        <f>MONTH(CtasPagar[[#This Row],[Data Pagamento]])</f>
        <v>1</v>
      </c>
      <c r="L1428" s="23">
        <f>YEAR(CtasPagar[[#This Row],[Data Pagamento]])</f>
        <v>1900</v>
      </c>
      <c r="M1428" s="154"/>
      <c r="N14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>
      <c r="A1429" s="154"/>
      <c r="B1429" s="157"/>
      <c r="C1429" s="162"/>
      <c r="D1429" s="157"/>
      <c r="E1429" s="157"/>
      <c r="F1429" s="157"/>
      <c r="G1429" s="158"/>
      <c r="H1429" s="23">
        <f>MONTH(CtasPagar[[#This Row],[Data Vencimento]])</f>
        <v>1</v>
      </c>
      <c r="I1429" s="23">
        <f>YEAR(CtasPagar[[#This Row],[Data Vencimento]])</f>
        <v>1900</v>
      </c>
      <c r="J1429" s="154"/>
      <c r="K1429" s="23">
        <f>MONTH(CtasPagar[[#This Row],[Data Pagamento]])</f>
        <v>1</v>
      </c>
      <c r="L1429" s="23">
        <f>YEAR(CtasPagar[[#This Row],[Data Pagamento]])</f>
        <v>1900</v>
      </c>
      <c r="M1429" s="154"/>
      <c r="N14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>
      <c r="A1430" s="154"/>
      <c r="B1430" s="157"/>
      <c r="C1430" s="162"/>
      <c r="D1430" s="157"/>
      <c r="E1430" s="157"/>
      <c r="F1430" s="157"/>
      <c r="G1430" s="158"/>
      <c r="H1430" s="23">
        <f>MONTH(CtasPagar[[#This Row],[Data Vencimento]])</f>
        <v>1</v>
      </c>
      <c r="I1430" s="23">
        <f>YEAR(CtasPagar[[#This Row],[Data Vencimento]])</f>
        <v>1900</v>
      </c>
      <c r="J1430" s="154"/>
      <c r="K1430" s="23">
        <f>MONTH(CtasPagar[[#This Row],[Data Pagamento]])</f>
        <v>1</v>
      </c>
      <c r="L1430" s="23">
        <f>YEAR(CtasPagar[[#This Row],[Data Pagamento]])</f>
        <v>1900</v>
      </c>
      <c r="M1430" s="154"/>
      <c r="N14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>
      <c r="A1431" s="154"/>
      <c r="B1431" s="157"/>
      <c r="C1431" s="162"/>
      <c r="D1431" s="157"/>
      <c r="E1431" s="157"/>
      <c r="F1431" s="157"/>
      <c r="G1431" s="158"/>
      <c r="H1431" s="23">
        <f>MONTH(CtasPagar[[#This Row],[Data Vencimento]])</f>
        <v>1</v>
      </c>
      <c r="I1431" s="23">
        <f>YEAR(CtasPagar[[#This Row],[Data Vencimento]])</f>
        <v>1900</v>
      </c>
      <c r="J1431" s="154"/>
      <c r="K1431" s="23">
        <f>MONTH(CtasPagar[[#This Row],[Data Pagamento]])</f>
        <v>1</v>
      </c>
      <c r="L1431" s="23">
        <f>YEAR(CtasPagar[[#This Row],[Data Pagamento]])</f>
        <v>1900</v>
      </c>
      <c r="M1431" s="154"/>
      <c r="N14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>
      <c r="A1432" s="154"/>
      <c r="B1432" s="157"/>
      <c r="C1432" s="162"/>
      <c r="D1432" s="157"/>
      <c r="E1432" s="157"/>
      <c r="F1432" s="157"/>
      <c r="G1432" s="158"/>
      <c r="H1432" s="23">
        <f>MONTH(CtasPagar[[#This Row],[Data Vencimento]])</f>
        <v>1</v>
      </c>
      <c r="I1432" s="23">
        <f>YEAR(CtasPagar[[#This Row],[Data Vencimento]])</f>
        <v>1900</v>
      </c>
      <c r="J1432" s="154"/>
      <c r="K1432" s="23">
        <f>MONTH(CtasPagar[[#This Row],[Data Pagamento]])</f>
        <v>1</v>
      </c>
      <c r="L1432" s="23">
        <f>YEAR(CtasPagar[[#This Row],[Data Pagamento]])</f>
        <v>1900</v>
      </c>
      <c r="M1432" s="154"/>
      <c r="N14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>
      <c r="A1433" s="154"/>
      <c r="B1433" s="157"/>
      <c r="C1433" s="162"/>
      <c r="D1433" s="157"/>
      <c r="E1433" s="157"/>
      <c r="F1433" s="157"/>
      <c r="G1433" s="158"/>
      <c r="H1433" s="23">
        <f>MONTH(CtasPagar[[#This Row],[Data Vencimento]])</f>
        <v>1</v>
      </c>
      <c r="I1433" s="23">
        <f>YEAR(CtasPagar[[#This Row],[Data Vencimento]])</f>
        <v>1900</v>
      </c>
      <c r="J1433" s="154"/>
      <c r="K1433" s="23">
        <f>MONTH(CtasPagar[[#This Row],[Data Pagamento]])</f>
        <v>1</v>
      </c>
      <c r="L1433" s="23">
        <f>YEAR(CtasPagar[[#This Row],[Data Pagamento]])</f>
        <v>1900</v>
      </c>
      <c r="M1433" s="154"/>
      <c r="N14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>
      <c r="A1434" s="154"/>
      <c r="B1434" s="157"/>
      <c r="C1434" s="162"/>
      <c r="D1434" s="157"/>
      <c r="E1434" s="157"/>
      <c r="F1434" s="157"/>
      <c r="G1434" s="158"/>
      <c r="H1434" s="23">
        <f>MONTH(CtasPagar[[#This Row],[Data Vencimento]])</f>
        <v>1</v>
      </c>
      <c r="I1434" s="23">
        <f>YEAR(CtasPagar[[#This Row],[Data Vencimento]])</f>
        <v>1900</v>
      </c>
      <c r="J1434" s="154"/>
      <c r="K1434" s="23">
        <f>MONTH(CtasPagar[[#This Row],[Data Pagamento]])</f>
        <v>1</v>
      </c>
      <c r="L1434" s="23">
        <f>YEAR(CtasPagar[[#This Row],[Data Pagamento]])</f>
        <v>1900</v>
      </c>
      <c r="M1434" s="154"/>
      <c r="N14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>
      <c r="A1435" s="154"/>
      <c r="B1435" s="157"/>
      <c r="C1435" s="162"/>
      <c r="D1435" s="157"/>
      <c r="E1435" s="157"/>
      <c r="F1435" s="157"/>
      <c r="G1435" s="158"/>
      <c r="H1435" s="23">
        <f>MONTH(CtasPagar[[#This Row],[Data Vencimento]])</f>
        <v>1</v>
      </c>
      <c r="I1435" s="23">
        <f>YEAR(CtasPagar[[#This Row],[Data Vencimento]])</f>
        <v>1900</v>
      </c>
      <c r="J1435" s="154"/>
      <c r="K1435" s="23">
        <f>MONTH(CtasPagar[[#This Row],[Data Pagamento]])</f>
        <v>1</v>
      </c>
      <c r="L1435" s="23">
        <f>YEAR(CtasPagar[[#This Row],[Data Pagamento]])</f>
        <v>1900</v>
      </c>
      <c r="M1435" s="154"/>
      <c r="N14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>
      <c r="A1436" s="154"/>
      <c r="B1436" s="157"/>
      <c r="C1436" s="162"/>
      <c r="D1436" s="157"/>
      <c r="E1436" s="157"/>
      <c r="F1436" s="157"/>
      <c r="G1436" s="158"/>
      <c r="H1436" s="23">
        <f>MONTH(CtasPagar[[#This Row],[Data Vencimento]])</f>
        <v>1</v>
      </c>
      <c r="I1436" s="23">
        <f>YEAR(CtasPagar[[#This Row],[Data Vencimento]])</f>
        <v>1900</v>
      </c>
      <c r="J1436" s="154"/>
      <c r="K1436" s="23">
        <f>MONTH(CtasPagar[[#This Row],[Data Pagamento]])</f>
        <v>1</v>
      </c>
      <c r="L1436" s="23">
        <f>YEAR(CtasPagar[[#This Row],[Data Pagamento]])</f>
        <v>1900</v>
      </c>
      <c r="M1436" s="154"/>
      <c r="N14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>
      <c r="A1437" s="154"/>
      <c r="B1437" s="157"/>
      <c r="C1437" s="162"/>
      <c r="D1437" s="157"/>
      <c r="E1437" s="157"/>
      <c r="F1437" s="157"/>
      <c r="G1437" s="158"/>
      <c r="H1437" s="23">
        <f>MONTH(CtasPagar[[#This Row],[Data Vencimento]])</f>
        <v>1</v>
      </c>
      <c r="I1437" s="23">
        <f>YEAR(CtasPagar[[#This Row],[Data Vencimento]])</f>
        <v>1900</v>
      </c>
      <c r="J1437" s="154"/>
      <c r="K1437" s="23">
        <f>MONTH(CtasPagar[[#This Row],[Data Pagamento]])</f>
        <v>1</v>
      </c>
      <c r="L1437" s="23">
        <f>YEAR(CtasPagar[[#This Row],[Data Pagamento]])</f>
        <v>1900</v>
      </c>
      <c r="M1437" s="154"/>
      <c r="N14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>
      <c r="A1438" s="154"/>
      <c r="B1438" s="157"/>
      <c r="C1438" s="162"/>
      <c r="D1438" s="157"/>
      <c r="E1438" s="157"/>
      <c r="F1438" s="157"/>
      <c r="G1438" s="158"/>
      <c r="H1438" s="23">
        <f>MONTH(CtasPagar[[#This Row],[Data Vencimento]])</f>
        <v>1</v>
      </c>
      <c r="I1438" s="23">
        <f>YEAR(CtasPagar[[#This Row],[Data Vencimento]])</f>
        <v>1900</v>
      </c>
      <c r="J1438" s="154"/>
      <c r="K1438" s="23">
        <f>MONTH(CtasPagar[[#This Row],[Data Pagamento]])</f>
        <v>1</v>
      </c>
      <c r="L1438" s="23">
        <f>YEAR(CtasPagar[[#This Row],[Data Pagamento]])</f>
        <v>1900</v>
      </c>
      <c r="M1438" s="154"/>
      <c r="N14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>
      <c r="A1439" s="154"/>
      <c r="B1439" s="157"/>
      <c r="C1439" s="162"/>
      <c r="D1439" s="157"/>
      <c r="E1439" s="157"/>
      <c r="F1439" s="157"/>
      <c r="G1439" s="158"/>
      <c r="H1439" s="23">
        <f>MONTH(CtasPagar[[#This Row],[Data Vencimento]])</f>
        <v>1</v>
      </c>
      <c r="I1439" s="23">
        <f>YEAR(CtasPagar[[#This Row],[Data Vencimento]])</f>
        <v>1900</v>
      </c>
      <c r="J1439" s="154"/>
      <c r="K1439" s="23">
        <f>MONTH(CtasPagar[[#This Row],[Data Pagamento]])</f>
        <v>1</v>
      </c>
      <c r="L1439" s="23">
        <f>YEAR(CtasPagar[[#This Row],[Data Pagamento]])</f>
        <v>1900</v>
      </c>
      <c r="M1439" s="154"/>
      <c r="N14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>
      <c r="A1440" s="154"/>
      <c r="B1440" s="157"/>
      <c r="C1440" s="162"/>
      <c r="D1440" s="157"/>
      <c r="E1440" s="157"/>
      <c r="F1440" s="157"/>
      <c r="G1440" s="158"/>
      <c r="H1440" s="23">
        <f>MONTH(CtasPagar[[#This Row],[Data Vencimento]])</f>
        <v>1</v>
      </c>
      <c r="I1440" s="23">
        <f>YEAR(CtasPagar[[#This Row],[Data Vencimento]])</f>
        <v>1900</v>
      </c>
      <c r="J1440" s="154"/>
      <c r="K1440" s="23">
        <f>MONTH(CtasPagar[[#This Row],[Data Pagamento]])</f>
        <v>1</v>
      </c>
      <c r="L1440" s="23">
        <f>YEAR(CtasPagar[[#This Row],[Data Pagamento]])</f>
        <v>1900</v>
      </c>
      <c r="M1440" s="154"/>
      <c r="N14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>
      <c r="A1441" s="154"/>
      <c r="B1441" s="157"/>
      <c r="C1441" s="162"/>
      <c r="D1441" s="157"/>
      <c r="E1441" s="157"/>
      <c r="F1441" s="157"/>
      <c r="G1441" s="158"/>
      <c r="H1441" s="23">
        <f>MONTH(CtasPagar[[#This Row],[Data Vencimento]])</f>
        <v>1</v>
      </c>
      <c r="I1441" s="23">
        <f>YEAR(CtasPagar[[#This Row],[Data Vencimento]])</f>
        <v>1900</v>
      </c>
      <c r="J1441" s="154"/>
      <c r="K1441" s="23">
        <f>MONTH(CtasPagar[[#This Row],[Data Pagamento]])</f>
        <v>1</v>
      </c>
      <c r="L1441" s="23">
        <f>YEAR(CtasPagar[[#This Row],[Data Pagamento]])</f>
        <v>1900</v>
      </c>
      <c r="M1441" s="154"/>
      <c r="N14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>
      <c r="A1442" s="154"/>
      <c r="B1442" s="157"/>
      <c r="C1442" s="162"/>
      <c r="D1442" s="157"/>
      <c r="E1442" s="157"/>
      <c r="F1442" s="157"/>
      <c r="G1442" s="158"/>
      <c r="H1442" s="23">
        <f>MONTH(CtasPagar[[#This Row],[Data Vencimento]])</f>
        <v>1</v>
      </c>
      <c r="I1442" s="23">
        <f>YEAR(CtasPagar[[#This Row],[Data Vencimento]])</f>
        <v>1900</v>
      </c>
      <c r="J1442" s="154"/>
      <c r="K1442" s="23">
        <f>MONTH(CtasPagar[[#This Row],[Data Pagamento]])</f>
        <v>1</v>
      </c>
      <c r="L1442" s="23">
        <f>YEAR(CtasPagar[[#This Row],[Data Pagamento]])</f>
        <v>1900</v>
      </c>
      <c r="M1442" s="154"/>
      <c r="N14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>
      <c r="A1443" s="154"/>
      <c r="B1443" s="157"/>
      <c r="C1443" s="162"/>
      <c r="D1443" s="157"/>
      <c r="E1443" s="157"/>
      <c r="F1443" s="157"/>
      <c r="G1443" s="158"/>
      <c r="H1443" s="23">
        <f>MONTH(CtasPagar[[#This Row],[Data Vencimento]])</f>
        <v>1</v>
      </c>
      <c r="I1443" s="23">
        <f>YEAR(CtasPagar[[#This Row],[Data Vencimento]])</f>
        <v>1900</v>
      </c>
      <c r="J1443" s="154"/>
      <c r="K1443" s="23">
        <f>MONTH(CtasPagar[[#This Row],[Data Pagamento]])</f>
        <v>1</v>
      </c>
      <c r="L1443" s="23">
        <f>YEAR(CtasPagar[[#This Row],[Data Pagamento]])</f>
        <v>1900</v>
      </c>
      <c r="M1443" s="154"/>
      <c r="N14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>
      <c r="A1444" s="154"/>
      <c r="B1444" s="157"/>
      <c r="C1444" s="162"/>
      <c r="D1444" s="157"/>
      <c r="E1444" s="157"/>
      <c r="F1444" s="157"/>
      <c r="G1444" s="158"/>
      <c r="H1444" s="23">
        <f>MONTH(CtasPagar[[#This Row],[Data Vencimento]])</f>
        <v>1</v>
      </c>
      <c r="I1444" s="23">
        <f>YEAR(CtasPagar[[#This Row],[Data Vencimento]])</f>
        <v>1900</v>
      </c>
      <c r="J1444" s="154"/>
      <c r="K1444" s="23">
        <f>MONTH(CtasPagar[[#This Row],[Data Pagamento]])</f>
        <v>1</v>
      </c>
      <c r="L1444" s="23">
        <f>YEAR(CtasPagar[[#This Row],[Data Pagamento]])</f>
        <v>1900</v>
      </c>
      <c r="M1444" s="154"/>
      <c r="N14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>
      <c r="A1445" s="154"/>
      <c r="B1445" s="157"/>
      <c r="C1445" s="162"/>
      <c r="D1445" s="157"/>
      <c r="E1445" s="157"/>
      <c r="F1445" s="157"/>
      <c r="G1445" s="158"/>
      <c r="H1445" s="23">
        <f>MONTH(CtasPagar[[#This Row],[Data Vencimento]])</f>
        <v>1</v>
      </c>
      <c r="I1445" s="23">
        <f>YEAR(CtasPagar[[#This Row],[Data Vencimento]])</f>
        <v>1900</v>
      </c>
      <c r="J1445" s="154"/>
      <c r="K1445" s="23">
        <f>MONTH(CtasPagar[[#This Row],[Data Pagamento]])</f>
        <v>1</v>
      </c>
      <c r="L1445" s="23">
        <f>YEAR(CtasPagar[[#This Row],[Data Pagamento]])</f>
        <v>1900</v>
      </c>
      <c r="M1445" s="154"/>
      <c r="N14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>
      <c r="A1446" s="154"/>
      <c r="B1446" s="157"/>
      <c r="C1446" s="162"/>
      <c r="D1446" s="157"/>
      <c r="E1446" s="157"/>
      <c r="F1446" s="157"/>
      <c r="G1446" s="158"/>
      <c r="H1446" s="23">
        <f>MONTH(CtasPagar[[#This Row],[Data Vencimento]])</f>
        <v>1</v>
      </c>
      <c r="I1446" s="23">
        <f>YEAR(CtasPagar[[#This Row],[Data Vencimento]])</f>
        <v>1900</v>
      </c>
      <c r="J1446" s="154"/>
      <c r="K1446" s="23">
        <f>MONTH(CtasPagar[[#This Row],[Data Pagamento]])</f>
        <v>1</v>
      </c>
      <c r="L1446" s="23">
        <f>YEAR(CtasPagar[[#This Row],[Data Pagamento]])</f>
        <v>1900</v>
      </c>
      <c r="M1446" s="154"/>
      <c r="N14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>
      <c r="A1447" s="154"/>
      <c r="B1447" s="157"/>
      <c r="C1447" s="162"/>
      <c r="D1447" s="157"/>
      <c r="E1447" s="157"/>
      <c r="F1447" s="157"/>
      <c r="G1447" s="158"/>
      <c r="H1447" s="23">
        <f>MONTH(CtasPagar[[#This Row],[Data Vencimento]])</f>
        <v>1</v>
      </c>
      <c r="I1447" s="23">
        <f>YEAR(CtasPagar[[#This Row],[Data Vencimento]])</f>
        <v>1900</v>
      </c>
      <c r="J1447" s="154"/>
      <c r="K1447" s="23">
        <f>MONTH(CtasPagar[[#This Row],[Data Pagamento]])</f>
        <v>1</v>
      </c>
      <c r="L1447" s="23">
        <f>YEAR(CtasPagar[[#This Row],[Data Pagamento]])</f>
        <v>1900</v>
      </c>
      <c r="M1447" s="154"/>
      <c r="N14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>
      <c r="A1448" s="154"/>
      <c r="B1448" s="157"/>
      <c r="C1448" s="162"/>
      <c r="D1448" s="157"/>
      <c r="E1448" s="157"/>
      <c r="F1448" s="157"/>
      <c r="G1448" s="158"/>
      <c r="H1448" s="23">
        <f>MONTH(CtasPagar[[#This Row],[Data Vencimento]])</f>
        <v>1</v>
      </c>
      <c r="I1448" s="23">
        <f>YEAR(CtasPagar[[#This Row],[Data Vencimento]])</f>
        <v>1900</v>
      </c>
      <c r="J1448" s="154"/>
      <c r="K1448" s="23">
        <f>MONTH(CtasPagar[[#This Row],[Data Pagamento]])</f>
        <v>1</v>
      </c>
      <c r="L1448" s="23">
        <f>YEAR(CtasPagar[[#This Row],[Data Pagamento]])</f>
        <v>1900</v>
      </c>
      <c r="M1448" s="154"/>
      <c r="N14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>
      <c r="A1449" s="154"/>
      <c r="B1449" s="157"/>
      <c r="C1449" s="162"/>
      <c r="D1449" s="157"/>
      <c r="E1449" s="157"/>
      <c r="F1449" s="157"/>
      <c r="G1449" s="158"/>
      <c r="H1449" s="23">
        <f>MONTH(CtasPagar[[#This Row],[Data Vencimento]])</f>
        <v>1</v>
      </c>
      <c r="I1449" s="23">
        <f>YEAR(CtasPagar[[#This Row],[Data Vencimento]])</f>
        <v>1900</v>
      </c>
      <c r="J1449" s="154"/>
      <c r="K1449" s="23">
        <f>MONTH(CtasPagar[[#This Row],[Data Pagamento]])</f>
        <v>1</v>
      </c>
      <c r="L1449" s="23">
        <f>YEAR(CtasPagar[[#This Row],[Data Pagamento]])</f>
        <v>1900</v>
      </c>
      <c r="M1449" s="154"/>
      <c r="N14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>
      <c r="A1450" s="154"/>
      <c r="B1450" s="157"/>
      <c r="C1450" s="162"/>
      <c r="D1450" s="157"/>
      <c r="E1450" s="157"/>
      <c r="F1450" s="157"/>
      <c r="G1450" s="158"/>
      <c r="H1450" s="23">
        <f>MONTH(CtasPagar[[#This Row],[Data Vencimento]])</f>
        <v>1</v>
      </c>
      <c r="I1450" s="23">
        <f>YEAR(CtasPagar[[#This Row],[Data Vencimento]])</f>
        <v>1900</v>
      </c>
      <c r="J1450" s="154"/>
      <c r="K1450" s="23">
        <f>MONTH(CtasPagar[[#This Row],[Data Pagamento]])</f>
        <v>1</v>
      </c>
      <c r="L1450" s="23">
        <f>YEAR(CtasPagar[[#This Row],[Data Pagamento]])</f>
        <v>1900</v>
      </c>
      <c r="M1450" s="154"/>
      <c r="N14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>
      <c r="A1451" s="154"/>
      <c r="B1451" s="157"/>
      <c r="C1451" s="162"/>
      <c r="D1451" s="157"/>
      <c r="E1451" s="157"/>
      <c r="F1451" s="157"/>
      <c r="G1451" s="158"/>
      <c r="H1451" s="23">
        <f>MONTH(CtasPagar[[#This Row],[Data Vencimento]])</f>
        <v>1</v>
      </c>
      <c r="I1451" s="23">
        <f>YEAR(CtasPagar[[#This Row],[Data Vencimento]])</f>
        <v>1900</v>
      </c>
      <c r="J1451" s="154"/>
      <c r="K1451" s="23">
        <f>MONTH(CtasPagar[[#This Row],[Data Pagamento]])</f>
        <v>1</v>
      </c>
      <c r="L1451" s="23">
        <f>YEAR(CtasPagar[[#This Row],[Data Pagamento]])</f>
        <v>1900</v>
      </c>
      <c r="M1451" s="154"/>
      <c r="N14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>
      <c r="A1452" s="154"/>
      <c r="B1452" s="157"/>
      <c r="C1452" s="162"/>
      <c r="D1452" s="157"/>
      <c r="E1452" s="157"/>
      <c r="F1452" s="157"/>
      <c r="G1452" s="158"/>
      <c r="H1452" s="23">
        <f>MONTH(CtasPagar[[#This Row],[Data Vencimento]])</f>
        <v>1</v>
      </c>
      <c r="I1452" s="23">
        <f>YEAR(CtasPagar[[#This Row],[Data Vencimento]])</f>
        <v>1900</v>
      </c>
      <c r="J1452" s="154"/>
      <c r="K1452" s="23">
        <f>MONTH(CtasPagar[[#This Row],[Data Pagamento]])</f>
        <v>1</v>
      </c>
      <c r="L1452" s="23">
        <f>YEAR(CtasPagar[[#This Row],[Data Pagamento]])</f>
        <v>1900</v>
      </c>
      <c r="M1452" s="154"/>
      <c r="N14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>
      <c r="A1453" s="154"/>
      <c r="B1453" s="157"/>
      <c r="C1453" s="162"/>
      <c r="D1453" s="157"/>
      <c r="E1453" s="157"/>
      <c r="F1453" s="157"/>
      <c r="G1453" s="158"/>
      <c r="H1453" s="23">
        <f>MONTH(CtasPagar[[#This Row],[Data Vencimento]])</f>
        <v>1</v>
      </c>
      <c r="I1453" s="23">
        <f>YEAR(CtasPagar[[#This Row],[Data Vencimento]])</f>
        <v>1900</v>
      </c>
      <c r="J1453" s="154"/>
      <c r="K1453" s="23">
        <f>MONTH(CtasPagar[[#This Row],[Data Pagamento]])</f>
        <v>1</v>
      </c>
      <c r="L1453" s="23">
        <f>YEAR(CtasPagar[[#This Row],[Data Pagamento]])</f>
        <v>1900</v>
      </c>
      <c r="M1453" s="154"/>
      <c r="N14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>
      <c r="A1454" s="154"/>
      <c r="B1454" s="157"/>
      <c r="C1454" s="162"/>
      <c r="D1454" s="157"/>
      <c r="E1454" s="157"/>
      <c r="F1454" s="157"/>
      <c r="G1454" s="158"/>
      <c r="H1454" s="23">
        <f>MONTH(CtasPagar[[#This Row],[Data Vencimento]])</f>
        <v>1</v>
      </c>
      <c r="I1454" s="23">
        <f>YEAR(CtasPagar[[#This Row],[Data Vencimento]])</f>
        <v>1900</v>
      </c>
      <c r="J1454" s="154"/>
      <c r="K1454" s="23">
        <f>MONTH(CtasPagar[[#This Row],[Data Pagamento]])</f>
        <v>1</v>
      </c>
      <c r="L1454" s="23">
        <f>YEAR(CtasPagar[[#This Row],[Data Pagamento]])</f>
        <v>1900</v>
      </c>
      <c r="M1454" s="154"/>
      <c r="N14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>
      <c r="A1455" s="154"/>
      <c r="B1455" s="157"/>
      <c r="C1455" s="162"/>
      <c r="D1455" s="157"/>
      <c r="E1455" s="157"/>
      <c r="F1455" s="157"/>
      <c r="G1455" s="158"/>
      <c r="H1455" s="23">
        <f>MONTH(CtasPagar[[#This Row],[Data Vencimento]])</f>
        <v>1</v>
      </c>
      <c r="I1455" s="23">
        <f>YEAR(CtasPagar[[#This Row],[Data Vencimento]])</f>
        <v>1900</v>
      </c>
      <c r="J1455" s="154"/>
      <c r="K1455" s="23">
        <f>MONTH(CtasPagar[[#This Row],[Data Pagamento]])</f>
        <v>1</v>
      </c>
      <c r="L1455" s="23">
        <f>YEAR(CtasPagar[[#This Row],[Data Pagamento]])</f>
        <v>1900</v>
      </c>
      <c r="M1455" s="154"/>
      <c r="N14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>
      <c r="A1456" s="154"/>
      <c r="B1456" s="157"/>
      <c r="C1456" s="162"/>
      <c r="D1456" s="157"/>
      <c r="E1456" s="157"/>
      <c r="F1456" s="157"/>
      <c r="G1456" s="158"/>
      <c r="H1456" s="23">
        <f>MONTH(CtasPagar[[#This Row],[Data Vencimento]])</f>
        <v>1</v>
      </c>
      <c r="I1456" s="23">
        <f>YEAR(CtasPagar[[#This Row],[Data Vencimento]])</f>
        <v>1900</v>
      </c>
      <c r="J1456" s="154"/>
      <c r="K1456" s="23">
        <f>MONTH(CtasPagar[[#This Row],[Data Pagamento]])</f>
        <v>1</v>
      </c>
      <c r="L1456" s="23">
        <f>YEAR(CtasPagar[[#This Row],[Data Pagamento]])</f>
        <v>1900</v>
      </c>
      <c r="M1456" s="154"/>
      <c r="N14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>
      <c r="A1457" s="154"/>
      <c r="B1457" s="157"/>
      <c r="C1457" s="162"/>
      <c r="D1457" s="157"/>
      <c r="E1457" s="157"/>
      <c r="F1457" s="157"/>
      <c r="G1457" s="158"/>
      <c r="H1457" s="23">
        <f>MONTH(CtasPagar[[#This Row],[Data Vencimento]])</f>
        <v>1</v>
      </c>
      <c r="I1457" s="23">
        <f>YEAR(CtasPagar[[#This Row],[Data Vencimento]])</f>
        <v>1900</v>
      </c>
      <c r="J1457" s="154"/>
      <c r="K1457" s="23">
        <f>MONTH(CtasPagar[[#This Row],[Data Pagamento]])</f>
        <v>1</v>
      </c>
      <c r="L1457" s="23">
        <f>YEAR(CtasPagar[[#This Row],[Data Pagamento]])</f>
        <v>1900</v>
      </c>
      <c r="M1457" s="154"/>
      <c r="N14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>
      <c r="A1458" s="154"/>
      <c r="B1458" s="157"/>
      <c r="C1458" s="162"/>
      <c r="D1458" s="157"/>
      <c r="E1458" s="157"/>
      <c r="F1458" s="157"/>
      <c r="G1458" s="158"/>
      <c r="H1458" s="23">
        <f>MONTH(CtasPagar[[#This Row],[Data Vencimento]])</f>
        <v>1</v>
      </c>
      <c r="I1458" s="23">
        <f>YEAR(CtasPagar[[#This Row],[Data Vencimento]])</f>
        <v>1900</v>
      </c>
      <c r="J1458" s="154"/>
      <c r="K1458" s="23">
        <f>MONTH(CtasPagar[[#This Row],[Data Pagamento]])</f>
        <v>1</v>
      </c>
      <c r="L1458" s="23">
        <f>YEAR(CtasPagar[[#This Row],[Data Pagamento]])</f>
        <v>1900</v>
      </c>
      <c r="M1458" s="154"/>
      <c r="N14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>
      <c r="A1459" s="154"/>
      <c r="B1459" s="157"/>
      <c r="C1459" s="162"/>
      <c r="D1459" s="157"/>
      <c r="E1459" s="157"/>
      <c r="F1459" s="157"/>
      <c r="G1459" s="158"/>
      <c r="H1459" s="23">
        <f>MONTH(CtasPagar[[#This Row],[Data Vencimento]])</f>
        <v>1</v>
      </c>
      <c r="I1459" s="23">
        <f>YEAR(CtasPagar[[#This Row],[Data Vencimento]])</f>
        <v>1900</v>
      </c>
      <c r="J1459" s="154"/>
      <c r="K1459" s="23">
        <f>MONTH(CtasPagar[[#This Row],[Data Pagamento]])</f>
        <v>1</v>
      </c>
      <c r="L1459" s="23">
        <f>YEAR(CtasPagar[[#This Row],[Data Pagamento]])</f>
        <v>1900</v>
      </c>
      <c r="M1459" s="154"/>
      <c r="N14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>
      <c r="A1460" s="154"/>
      <c r="B1460" s="157"/>
      <c r="C1460" s="162"/>
      <c r="D1460" s="157"/>
      <c r="E1460" s="157"/>
      <c r="F1460" s="157"/>
      <c r="G1460" s="158"/>
      <c r="H1460" s="23">
        <f>MONTH(CtasPagar[[#This Row],[Data Vencimento]])</f>
        <v>1</v>
      </c>
      <c r="I1460" s="23">
        <f>YEAR(CtasPagar[[#This Row],[Data Vencimento]])</f>
        <v>1900</v>
      </c>
      <c r="J1460" s="154"/>
      <c r="K1460" s="23">
        <f>MONTH(CtasPagar[[#This Row],[Data Pagamento]])</f>
        <v>1</v>
      </c>
      <c r="L1460" s="23">
        <f>YEAR(CtasPagar[[#This Row],[Data Pagamento]])</f>
        <v>1900</v>
      </c>
      <c r="M1460" s="154"/>
      <c r="N14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>
      <c r="A1461" s="154"/>
      <c r="B1461" s="157"/>
      <c r="C1461" s="162"/>
      <c r="D1461" s="157"/>
      <c r="E1461" s="157"/>
      <c r="F1461" s="157"/>
      <c r="G1461" s="158"/>
      <c r="H1461" s="23">
        <f>MONTH(CtasPagar[[#This Row],[Data Vencimento]])</f>
        <v>1</v>
      </c>
      <c r="I1461" s="23">
        <f>YEAR(CtasPagar[[#This Row],[Data Vencimento]])</f>
        <v>1900</v>
      </c>
      <c r="J1461" s="154"/>
      <c r="K1461" s="23">
        <f>MONTH(CtasPagar[[#This Row],[Data Pagamento]])</f>
        <v>1</v>
      </c>
      <c r="L1461" s="23">
        <f>YEAR(CtasPagar[[#This Row],[Data Pagamento]])</f>
        <v>1900</v>
      </c>
      <c r="M1461" s="154"/>
      <c r="N14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>
      <c r="A1462" s="154"/>
      <c r="B1462" s="157"/>
      <c r="C1462" s="162"/>
      <c r="D1462" s="157"/>
      <c r="E1462" s="157"/>
      <c r="F1462" s="157"/>
      <c r="G1462" s="158"/>
      <c r="H1462" s="23">
        <f>MONTH(CtasPagar[[#This Row],[Data Vencimento]])</f>
        <v>1</v>
      </c>
      <c r="I1462" s="23">
        <f>YEAR(CtasPagar[[#This Row],[Data Vencimento]])</f>
        <v>1900</v>
      </c>
      <c r="J1462" s="154"/>
      <c r="K1462" s="23">
        <f>MONTH(CtasPagar[[#This Row],[Data Pagamento]])</f>
        <v>1</v>
      </c>
      <c r="L1462" s="23">
        <f>YEAR(CtasPagar[[#This Row],[Data Pagamento]])</f>
        <v>1900</v>
      </c>
      <c r="M1462" s="154"/>
      <c r="N14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>
      <c r="A1463" s="154"/>
      <c r="B1463" s="157"/>
      <c r="C1463" s="162"/>
      <c r="D1463" s="157"/>
      <c r="E1463" s="157"/>
      <c r="F1463" s="157"/>
      <c r="G1463" s="158"/>
      <c r="H1463" s="23">
        <f>MONTH(CtasPagar[[#This Row],[Data Vencimento]])</f>
        <v>1</v>
      </c>
      <c r="I1463" s="23">
        <f>YEAR(CtasPagar[[#This Row],[Data Vencimento]])</f>
        <v>1900</v>
      </c>
      <c r="J1463" s="154"/>
      <c r="K1463" s="23">
        <f>MONTH(CtasPagar[[#This Row],[Data Pagamento]])</f>
        <v>1</v>
      </c>
      <c r="L1463" s="23">
        <f>YEAR(CtasPagar[[#This Row],[Data Pagamento]])</f>
        <v>1900</v>
      </c>
      <c r="M1463" s="154"/>
      <c r="N14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>
      <c r="A1464" s="154"/>
      <c r="B1464" s="157"/>
      <c r="C1464" s="162"/>
      <c r="D1464" s="157"/>
      <c r="E1464" s="157"/>
      <c r="F1464" s="157"/>
      <c r="G1464" s="158"/>
      <c r="H1464" s="23">
        <f>MONTH(CtasPagar[[#This Row],[Data Vencimento]])</f>
        <v>1</v>
      </c>
      <c r="I1464" s="23">
        <f>YEAR(CtasPagar[[#This Row],[Data Vencimento]])</f>
        <v>1900</v>
      </c>
      <c r="J1464" s="154"/>
      <c r="K1464" s="23">
        <f>MONTH(CtasPagar[[#This Row],[Data Pagamento]])</f>
        <v>1</v>
      </c>
      <c r="L1464" s="23">
        <f>YEAR(CtasPagar[[#This Row],[Data Pagamento]])</f>
        <v>1900</v>
      </c>
      <c r="M1464" s="154"/>
      <c r="N14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>
      <c r="A1465" s="154"/>
      <c r="B1465" s="157"/>
      <c r="C1465" s="162"/>
      <c r="D1465" s="157"/>
      <c r="E1465" s="157"/>
      <c r="F1465" s="157"/>
      <c r="G1465" s="158"/>
      <c r="H1465" s="23">
        <f>MONTH(CtasPagar[[#This Row],[Data Vencimento]])</f>
        <v>1</v>
      </c>
      <c r="I1465" s="23">
        <f>YEAR(CtasPagar[[#This Row],[Data Vencimento]])</f>
        <v>1900</v>
      </c>
      <c r="J1465" s="154"/>
      <c r="K1465" s="23">
        <f>MONTH(CtasPagar[[#This Row],[Data Pagamento]])</f>
        <v>1</v>
      </c>
      <c r="L1465" s="23">
        <f>YEAR(CtasPagar[[#This Row],[Data Pagamento]])</f>
        <v>1900</v>
      </c>
      <c r="M1465" s="154"/>
      <c r="N14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>
      <c r="A1466" s="154"/>
      <c r="B1466" s="157"/>
      <c r="C1466" s="162"/>
      <c r="D1466" s="157"/>
      <c r="E1466" s="157"/>
      <c r="F1466" s="157"/>
      <c r="G1466" s="158"/>
      <c r="H1466" s="23">
        <f>MONTH(CtasPagar[[#This Row],[Data Vencimento]])</f>
        <v>1</v>
      </c>
      <c r="I1466" s="23">
        <f>YEAR(CtasPagar[[#This Row],[Data Vencimento]])</f>
        <v>1900</v>
      </c>
      <c r="J1466" s="154"/>
      <c r="K1466" s="23">
        <f>MONTH(CtasPagar[[#This Row],[Data Pagamento]])</f>
        <v>1</v>
      </c>
      <c r="L1466" s="23">
        <f>YEAR(CtasPagar[[#This Row],[Data Pagamento]])</f>
        <v>1900</v>
      </c>
      <c r="M1466" s="154"/>
      <c r="N14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>
      <c r="A1467" s="154"/>
      <c r="B1467" s="157"/>
      <c r="C1467" s="162"/>
      <c r="D1467" s="157"/>
      <c r="E1467" s="157"/>
      <c r="F1467" s="157"/>
      <c r="G1467" s="158"/>
      <c r="H1467" s="23">
        <f>MONTH(CtasPagar[[#This Row],[Data Vencimento]])</f>
        <v>1</v>
      </c>
      <c r="I1467" s="23">
        <f>YEAR(CtasPagar[[#This Row],[Data Vencimento]])</f>
        <v>1900</v>
      </c>
      <c r="J1467" s="154"/>
      <c r="K1467" s="23">
        <f>MONTH(CtasPagar[[#This Row],[Data Pagamento]])</f>
        <v>1</v>
      </c>
      <c r="L1467" s="23">
        <f>YEAR(CtasPagar[[#This Row],[Data Pagamento]])</f>
        <v>1900</v>
      </c>
      <c r="M1467" s="154"/>
      <c r="N14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>
      <c r="A1468" s="154"/>
      <c r="B1468" s="157"/>
      <c r="C1468" s="162"/>
      <c r="D1468" s="157"/>
      <c r="E1468" s="157"/>
      <c r="F1468" s="157"/>
      <c r="G1468" s="158"/>
      <c r="H1468" s="23">
        <f>MONTH(CtasPagar[[#This Row],[Data Vencimento]])</f>
        <v>1</v>
      </c>
      <c r="I1468" s="23">
        <f>YEAR(CtasPagar[[#This Row],[Data Vencimento]])</f>
        <v>1900</v>
      </c>
      <c r="J1468" s="154"/>
      <c r="K1468" s="23">
        <f>MONTH(CtasPagar[[#This Row],[Data Pagamento]])</f>
        <v>1</v>
      </c>
      <c r="L1468" s="23">
        <f>YEAR(CtasPagar[[#This Row],[Data Pagamento]])</f>
        <v>1900</v>
      </c>
      <c r="M1468" s="154"/>
      <c r="N14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>
      <c r="A1469" s="154"/>
      <c r="B1469" s="157"/>
      <c r="C1469" s="162"/>
      <c r="D1469" s="157"/>
      <c r="E1469" s="157"/>
      <c r="F1469" s="157"/>
      <c r="G1469" s="158"/>
      <c r="H1469" s="23">
        <f>MONTH(CtasPagar[[#This Row],[Data Vencimento]])</f>
        <v>1</v>
      </c>
      <c r="I1469" s="23">
        <f>YEAR(CtasPagar[[#This Row],[Data Vencimento]])</f>
        <v>1900</v>
      </c>
      <c r="J1469" s="154"/>
      <c r="K1469" s="23">
        <f>MONTH(CtasPagar[[#This Row],[Data Pagamento]])</f>
        <v>1</v>
      </c>
      <c r="L1469" s="23">
        <f>YEAR(CtasPagar[[#This Row],[Data Pagamento]])</f>
        <v>1900</v>
      </c>
      <c r="M1469" s="154"/>
      <c r="N14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>
      <c r="A1470" s="154"/>
      <c r="B1470" s="157"/>
      <c r="C1470" s="162"/>
      <c r="D1470" s="157"/>
      <c r="E1470" s="157"/>
      <c r="F1470" s="157"/>
      <c r="G1470" s="158"/>
      <c r="H1470" s="23">
        <f>MONTH(CtasPagar[[#This Row],[Data Vencimento]])</f>
        <v>1</v>
      </c>
      <c r="I1470" s="23">
        <f>YEAR(CtasPagar[[#This Row],[Data Vencimento]])</f>
        <v>1900</v>
      </c>
      <c r="J1470" s="154"/>
      <c r="K1470" s="23">
        <f>MONTH(CtasPagar[[#This Row],[Data Pagamento]])</f>
        <v>1</v>
      </c>
      <c r="L1470" s="23">
        <f>YEAR(CtasPagar[[#This Row],[Data Pagamento]])</f>
        <v>1900</v>
      </c>
      <c r="M1470" s="154"/>
      <c r="N14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>
      <c r="A1471" s="154"/>
      <c r="B1471" s="157"/>
      <c r="C1471" s="162"/>
      <c r="D1471" s="157"/>
      <c r="E1471" s="157"/>
      <c r="F1471" s="157"/>
      <c r="G1471" s="158"/>
      <c r="H1471" s="23">
        <f>MONTH(CtasPagar[[#This Row],[Data Vencimento]])</f>
        <v>1</v>
      </c>
      <c r="I1471" s="23">
        <f>YEAR(CtasPagar[[#This Row],[Data Vencimento]])</f>
        <v>1900</v>
      </c>
      <c r="J1471" s="154"/>
      <c r="K1471" s="23">
        <f>MONTH(CtasPagar[[#This Row],[Data Pagamento]])</f>
        <v>1</v>
      </c>
      <c r="L1471" s="23">
        <f>YEAR(CtasPagar[[#This Row],[Data Pagamento]])</f>
        <v>1900</v>
      </c>
      <c r="M1471" s="154"/>
      <c r="N14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>
      <c r="A1472" s="154"/>
      <c r="B1472" s="157"/>
      <c r="C1472" s="162"/>
      <c r="D1472" s="157"/>
      <c r="E1472" s="157"/>
      <c r="F1472" s="157"/>
      <c r="G1472" s="158"/>
      <c r="H1472" s="23">
        <f>MONTH(CtasPagar[[#This Row],[Data Vencimento]])</f>
        <v>1</v>
      </c>
      <c r="I1472" s="23">
        <f>YEAR(CtasPagar[[#This Row],[Data Vencimento]])</f>
        <v>1900</v>
      </c>
      <c r="J1472" s="154"/>
      <c r="K1472" s="23">
        <f>MONTH(CtasPagar[[#This Row],[Data Pagamento]])</f>
        <v>1</v>
      </c>
      <c r="L1472" s="23">
        <f>YEAR(CtasPagar[[#This Row],[Data Pagamento]])</f>
        <v>1900</v>
      </c>
      <c r="M1472" s="154"/>
      <c r="N14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>
      <c r="A1473" s="154"/>
      <c r="B1473" s="157"/>
      <c r="C1473" s="162"/>
      <c r="D1473" s="157"/>
      <c r="E1473" s="157"/>
      <c r="F1473" s="157"/>
      <c r="G1473" s="158"/>
      <c r="H1473" s="23">
        <f>MONTH(CtasPagar[[#This Row],[Data Vencimento]])</f>
        <v>1</v>
      </c>
      <c r="I1473" s="23">
        <f>YEAR(CtasPagar[[#This Row],[Data Vencimento]])</f>
        <v>1900</v>
      </c>
      <c r="J1473" s="154"/>
      <c r="K1473" s="23">
        <f>MONTH(CtasPagar[[#This Row],[Data Pagamento]])</f>
        <v>1</v>
      </c>
      <c r="L1473" s="23">
        <f>YEAR(CtasPagar[[#This Row],[Data Pagamento]])</f>
        <v>1900</v>
      </c>
      <c r="M1473" s="154"/>
      <c r="N14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>
      <c r="A1474" s="154"/>
      <c r="B1474" s="157"/>
      <c r="C1474" s="162"/>
      <c r="D1474" s="157"/>
      <c r="E1474" s="157"/>
      <c r="F1474" s="157"/>
      <c r="G1474" s="158"/>
      <c r="H1474" s="23">
        <f>MONTH(CtasPagar[[#This Row],[Data Vencimento]])</f>
        <v>1</v>
      </c>
      <c r="I1474" s="23">
        <f>YEAR(CtasPagar[[#This Row],[Data Vencimento]])</f>
        <v>1900</v>
      </c>
      <c r="J1474" s="154"/>
      <c r="K1474" s="23">
        <f>MONTH(CtasPagar[[#This Row],[Data Pagamento]])</f>
        <v>1</v>
      </c>
      <c r="L1474" s="23">
        <f>YEAR(CtasPagar[[#This Row],[Data Pagamento]])</f>
        <v>1900</v>
      </c>
      <c r="M1474" s="154"/>
      <c r="N14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>
      <c r="A1475" s="154"/>
      <c r="B1475" s="157"/>
      <c r="C1475" s="162"/>
      <c r="D1475" s="157"/>
      <c r="E1475" s="157"/>
      <c r="F1475" s="157"/>
      <c r="G1475" s="158"/>
      <c r="H1475" s="23">
        <f>MONTH(CtasPagar[[#This Row],[Data Vencimento]])</f>
        <v>1</v>
      </c>
      <c r="I1475" s="23">
        <f>YEAR(CtasPagar[[#This Row],[Data Vencimento]])</f>
        <v>1900</v>
      </c>
      <c r="J1475" s="154"/>
      <c r="K1475" s="23">
        <f>MONTH(CtasPagar[[#This Row],[Data Pagamento]])</f>
        <v>1</v>
      </c>
      <c r="L1475" s="23">
        <f>YEAR(CtasPagar[[#This Row],[Data Pagamento]])</f>
        <v>1900</v>
      </c>
      <c r="M1475" s="154"/>
      <c r="N14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>
      <c r="A1476" s="154"/>
      <c r="B1476" s="157"/>
      <c r="C1476" s="162"/>
      <c r="D1476" s="157"/>
      <c r="E1476" s="157"/>
      <c r="F1476" s="157"/>
      <c r="G1476" s="158"/>
      <c r="H1476" s="23">
        <f>MONTH(CtasPagar[[#This Row],[Data Vencimento]])</f>
        <v>1</v>
      </c>
      <c r="I1476" s="23">
        <f>YEAR(CtasPagar[[#This Row],[Data Vencimento]])</f>
        <v>1900</v>
      </c>
      <c r="J1476" s="154"/>
      <c r="K1476" s="23">
        <f>MONTH(CtasPagar[[#This Row],[Data Pagamento]])</f>
        <v>1</v>
      </c>
      <c r="L1476" s="23">
        <f>YEAR(CtasPagar[[#This Row],[Data Pagamento]])</f>
        <v>1900</v>
      </c>
      <c r="M1476" s="154"/>
      <c r="N14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>
      <c r="A1477" s="154"/>
      <c r="B1477" s="157"/>
      <c r="C1477" s="162"/>
      <c r="D1477" s="157"/>
      <c r="E1477" s="157"/>
      <c r="F1477" s="157"/>
      <c r="G1477" s="158"/>
      <c r="H1477" s="23">
        <f>MONTH(CtasPagar[[#This Row],[Data Vencimento]])</f>
        <v>1</v>
      </c>
      <c r="I1477" s="23">
        <f>YEAR(CtasPagar[[#This Row],[Data Vencimento]])</f>
        <v>1900</v>
      </c>
      <c r="J1477" s="154"/>
      <c r="K1477" s="23">
        <f>MONTH(CtasPagar[[#This Row],[Data Pagamento]])</f>
        <v>1</v>
      </c>
      <c r="L1477" s="23">
        <f>YEAR(CtasPagar[[#This Row],[Data Pagamento]])</f>
        <v>1900</v>
      </c>
      <c r="M1477" s="154"/>
      <c r="N14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>
      <c r="A1478" s="154"/>
      <c r="B1478" s="157"/>
      <c r="C1478" s="162"/>
      <c r="D1478" s="157"/>
      <c r="E1478" s="157"/>
      <c r="F1478" s="157"/>
      <c r="G1478" s="158"/>
      <c r="H1478" s="23">
        <f>MONTH(CtasPagar[[#This Row],[Data Vencimento]])</f>
        <v>1</v>
      </c>
      <c r="I1478" s="23">
        <f>YEAR(CtasPagar[[#This Row],[Data Vencimento]])</f>
        <v>1900</v>
      </c>
      <c r="J1478" s="154"/>
      <c r="K1478" s="23">
        <f>MONTH(CtasPagar[[#This Row],[Data Pagamento]])</f>
        <v>1</v>
      </c>
      <c r="L1478" s="23">
        <f>YEAR(CtasPagar[[#This Row],[Data Pagamento]])</f>
        <v>1900</v>
      </c>
      <c r="M1478" s="154"/>
      <c r="N14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>
      <c r="A1479" s="154"/>
      <c r="B1479" s="157"/>
      <c r="C1479" s="162"/>
      <c r="D1479" s="157"/>
      <c r="E1479" s="157"/>
      <c r="F1479" s="157"/>
      <c r="G1479" s="158"/>
      <c r="H1479" s="23">
        <f>MONTH(CtasPagar[[#This Row],[Data Vencimento]])</f>
        <v>1</v>
      </c>
      <c r="I1479" s="23">
        <f>YEAR(CtasPagar[[#This Row],[Data Vencimento]])</f>
        <v>1900</v>
      </c>
      <c r="J1479" s="154"/>
      <c r="K1479" s="23">
        <f>MONTH(CtasPagar[[#This Row],[Data Pagamento]])</f>
        <v>1</v>
      </c>
      <c r="L1479" s="23">
        <f>YEAR(CtasPagar[[#This Row],[Data Pagamento]])</f>
        <v>1900</v>
      </c>
      <c r="M1479" s="154"/>
      <c r="N14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>
      <c r="A1480" s="154"/>
      <c r="B1480" s="157"/>
      <c r="C1480" s="162"/>
      <c r="D1480" s="157"/>
      <c r="E1480" s="157"/>
      <c r="F1480" s="157"/>
      <c r="G1480" s="158"/>
      <c r="H1480" s="23">
        <f>MONTH(CtasPagar[[#This Row],[Data Vencimento]])</f>
        <v>1</v>
      </c>
      <c r="I1480" s="23">
        <f>YEAR(CtasPagar[[#This Row],[Data Vencimento]])</f>
        <v>1900</v>
      </c>
      <c r="J1480" s="154"/>
      <c r="K1480" s="23">
        <f>MONTH(CtasPagar[[#This Row],[Data Pagamento]])</f>
        <v>1</v>
      </c>
      <c r="L1480" s="23">
        <f>YEAR(CtasPagar[[#This Row],[Data Pagamento]])</f>
        <v>1900</v>
      </c>
      <c r="M1480" s="154"/>
      <c r="N14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>
      <c r="A1481" s="154"/>
      <c r="B1481" s="157"/>
      <c r="C1481" s="162"/>
      <c r="D1481" s="157"/>
      <c r="E1481" s="157"/>
      <c r="F1481" s="157"/>
      <c r="G1481" s="158"/>
      <c r="H1481" s="23">
        <f>MONTH(CtasPagar[[#This Row],[Data Vencimento]])</f>
        <v>1</v>
      </c>
      <c r="I1481" s="23">
        <f>YEAR(CtasPagar[[#This Row],[Data Vencimento]])</f>
        <v>1900</v>
      </c>
      <c r="J1481" s="154"/>
      <c r="K1481" s="23">
        <f>MONTH(CtasPagar[[#This Row],[Data Pagamento]])</f>
        <v>1</v>
      </c>
      <c r="L1481" s="23">
        <f>YEAR(CtasPagar[[#This Row],[Data Pagamento]])</f>
        <v>1900</v>
      </c>
      <c r="M1481" s="154"/>
      <c r="N14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>
      <c r="A1482" s="154"/>
      <c r="B1482" s="157"/>
      <c r="C1482" s="162"/>
      <c r="D1482" s="157"/>
      <c r="E1482" s="157"/>
      <c r="F1482" s="157"/>
      <c r="G1482" s="158"/>
      <c r="H1482" s="23">
        <f>MONTH(CtasPagar[[#This Row],[Data Vencimento]])</f>
        <v>1</v>
      </c>
      <c r="I1482" s="23">
        <f>YEAR(CtasPagar[[#This Row],[Data Vencimento]])</f>
        <v>1900</v>
      </c>
      <c r="J1482" s="154"/>
      <c r="K1482" s="23">
        <f>MONTH(CtasPagar[[#This Row],[Data Pagamento]])</f>
        <v>1</v>
      </c>
      <c r="L1482" s="23">
        <f>YEAR(CtasPagar[[#This Row],[Data Pagamento]])</f>
        <v>1900</v>
      </c>
      <c r="M1482" s="154"/>
      <c r="N14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>
      <c r="A1483" s="154"/>
      <c r="B1483" s="157"/>
      <c r="C1483" s="162"/>
      <c r="D1483" s="157"/>
      <c r="E1483" s="157"/>
      <c r="F1483" s="157"/>
      <c r="G1483" s="158"/>
      <c r="H1483" s="23">
        <f>MONTH(CtasPagar[[#This Row],[Data Vencimento]])</f>
        <v>1</v>
      </c>
      <c r="I1483" s="23">
        <f>YEAR(CtasPagar[[#This Row],[Data Vencimento]])</f>
        <v>1900</v>
      </c>
      <c r="J1483" s="154"/>
      <c r="K1483" s="23">
        <f>MONTH(CtasPagar[[#This Row],[Data Pagamento]])</f>
        <v>1</v>
      </c>
      <c r="L1483" s="23">
        <f>YEAR(CtasPagar[[#This Row],[Data Pagamento]])</f>
        <v>1900</v>
      </c>
      <c r="M1483" s="154"/>
      <c r="N14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>
      <c r="A1484" s="154"/>
      <c r="B1484" s="157"/>
      <c r="C1484" s="162"/>
      <c r="D1484" s="157"/>
      <c r="E1484" s="157"/>
      <c r="F1484" s="157"/>
      <c r="G1484" s="158"/>
      <c r="H1484" s="23">
        <f>MONTH(CtasPagar[[#This Row],[Data Vencimento]])</f>
        <v>1</v>
      </c>
      <c r="I1484" s="23">
        <f>YEAR(CtasPagar[[#This Row],[Data Vencimento]])</f>
        <v>1900</v>
      </c>
      <c r="J1484" s="154"/>
      <c r="K1484" s="23">
        <f>MONTH(CtasPagar[[#This Row],[Data Pagamento]])</f>
        <v>1</v>
      </c>
      <c r="L1484" s="23">
        <f>YEAR(CtasPagar[[#This Row],[Data Pagamento]])</f>
        <v>1900</v>
      </c>
      <c r="M1484" s="154"/>
      <c r="N14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>
      <c r="A1485" s="154"/>
      <c r="B1485" s="157"/>
      <c r="C1485" s="162"/>
      <c r="D1485" s="157"/>
      <c r="E1485" s="157"/>
      <c r="F1485" s="157"/>
      <c r="G1485" s="158"/>
      <c r="H1485" s="23">
        <f>MONTH(CtasPagar[[#This Row],[Data Vencimento]])</f>
        <v>1</v>
      </c>
      <c r="I1485" s="23">
        <f>YEAR(CtasPagar[[#This Row],[Data Vencimento]])</f>
        <v>1900</v>
      </c>
      <c r="J1485" s="154"/>
      <c r="K1485" s="23">
        <f>MONTH(CtasPagar[[#This Row],[Data Pagamento]])</f>
        <v>1</v>
      </c>
      <c r="L1485" s="23">
        <f>YEAR(CtasPagar[[#This Row],[Data Pagamento]])</f>
        <v>1900</v>
      </c>
      <c r="M1485" s="154"/>
      <c r="N14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>
      <c r="A1486" s="154"/>
      <c r="B1486" s="157"/>
      <c r="C1486" s="162"/>
      <c r="D1486" s="157"/>
      <c r="E1486" s="157"/>
      <c r="F1486" s="157"/>
      <c r="G1486" s="158"/>
      <c r="H1486" s="23">
        <f>MONTH(CtasPagar[[#This Row],[Data Vencimento]])</f>
        <v>1</v>
      </c>
      <c r="I1486" s="23">
        <f>YEAR(CtasPagar[[#This Row],[Data Vencimento]])</f>
        <v>1900</v>
      </c>
      <c r="J1486" s="154"/>
      <c r="K1486" s="23">
        <f>MONTH(CtasPagar[[#This Row],[Data Pagamento]])</f>
        <v>1</v>
      </c>
      <c r="L1486" s="23">
        <f>YEAR(CtasPagar[[#This Row],[Data Pagamento]])</f>
        <v>1900</v>
      </c>
      <c r="M1486" s="154"/>
      <c r="N14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>
      <c r="A1487" s="154"/>
      <c r="B1487" s="157"/>
      <c r="C1487" s="162"/>
      <c r="D1487" s="157"/>
      <c r="E1487" s="157"/>
      <c r="F1487" s="157"/>
      <c r="G1487" s="158"/>
      <c r="H1487" s="23">
        <f>MONTH(CtasPagar[[#This Row],[Data Vencimento]])</f>
        <v>1</v>
      </c>
      <c r="I1487" s="23">
        <f>YEAR(CtasPagar[[#This Row],[Data Vencimento]])</f>
        <v>1900</v>
      </c>
      <c r="J1487" s="154"/>
      <c r="K1487" s="23">
        <f>MONTH(CtasPagar[[#This Row],[Data Pagamento]])</f>
        <v>1</v>
      </c>
      <c r="L1487" s="23">
        <f>YEAR(CtasPagar[[#This Row],[Data Pagamento]])</f>
        <v>1900</v>
      </c>
      <c r="M1487" s="154"/>
      <c r="N14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>
      <c r="A1488" s="154"/>
      <c r="B1488" s="157"/>
      <c r="C1488" s="162"/>
      <c r="D1488" s="157"/>
      <c r="E1488" s="157"/>
      <c r="F1488" s="157"/>
      <c r="G1488" s="158"/>
      <c r="H1488" s="23">
        <f>MONTH(CtasPagar[[#This Row],[Data Vencimento]])</f>
        <v>1</v>
      </c>
      <c r="I1488" s="23">
        <f>YEAR(CtasPagar[[#This Row],[Data Vencimento]])</f>
        <v>1900</v>
      </c>
      <c r="J1488" s="154"/>
      <c r="K1488" s="23">
        <f>MONTH(CtasPagar[[#This Row],[Data Pagamento]])</f>
        <v>1</v>
      </c>
      <c r="L1488" s="23">
        <f>YEAR(CtasPagar[[#This Row],[Data Pagamento]])</f>
        <v>1900</v>
      </c>
      <c r="M1488" s="154"/>
      <c r="N14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>
      <c r="A1489" s="154"/>
      <c r="B1489" s="157"/>
      <c r="C1489" s="162"/>
      <c r="D1489" s="157"/>
      <c r="E1489" s="157"/>
      <c r="F1489" s="157"/>
      <c r="G1489" s="158"/>
      <c r="H1489" s="23">
        <f>MONTH(CtasPagar[[#This Row],[Data Vencimento]])</f>
        <v>1</v>
      </c>
      <c r="I1489" s="23">
        <f>YEAR(CtasPagar[[#This Row],[Data Vencimento]])</f>
        <v>1900</v>
      </c>
      <c r="J1489" s="154"/>
      <c r="K1489" s="23">
        <f>MONTH(CtasPagar[[#This Row],[Data Pagamento]])</f>
        <v>1</v>
      </c>
      <c r="L1489" s="23">
        <f>YEAR(CtasPagar[[#This Row],[Data Pagamento]])</f>
        <v>1900</v>
      </c>
      <c r="M1489" s="154"/>
      <c r="N14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>
      <c r="A1490" s="154"/>
      <c r="B1490" s="157"/>
      <c r="C1490" s="162"/>
      <c r="D1490" s="157"/>
      <c r="E1490" s="157"/>
      <c r="F1490" s="157"/>
      <c r="G1490" s="158"/>
      <c r="H1490" s="23">
        <f>MONTH(CtasPagar[[#This Row],[Data Vencimento]])</f>
        <v>1</v>
      </c>
      <c r="I1490" s="23">
        <f>YEAR(CtasPagar[[#This Row],[Data Vencimento]])</f>
        <v>1900</v>
      </c>
      <c r="J1490" s="154"/>
      <c r="K1490" s="23">
        <f>MONTH(CtasPagar[[#This Row],[Data Pagamento]])</f>
        <v>1</v>
      </c>
      <c r="L1490" s="23">
        <f>YEAR(CtasPagar[[#This Row],[Data Pagamento]])</f>
        <v>1900</v>
      </c>
      <c r="M1490" s="154"/>
      <c r="N14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>
      <c r="A1491" s="154"/>
      <c r="B1491" s="157"/>
      <c r="C1491" s="162"/>
      <c r="D1491" s="157"/>
      <c r="E1491" s="157"/>
      <c r="F1491" s="157"/>
      <c r="G1491" s="158"/>
      <c r="H1491" s="23">
        <f>MONTH(CtasPagar[[#This Row],[Data Vencimento]])</f>
        <v>1</v>
      </c>
      <c r="I1491" s="23">
        <f>YEAR(CtasPagar[[#This Row],[Data Vencimento]])</f>
        <v>1900</v>
      </c>
      <c r="J1491" s="154"/>
      <c r="K1491" s="23">
        <f>MONTH(CtasPagar[[#This Row],[Data Pagamento]])</f>
        <v>1</v>
      </c>
      <c r="L1491" s="23">
        <f>YEAR(CtasPagar[[#This Row],[Data Pagamento]])</f>
        <v>1900</v>
      </c>
      <c r="M1491" s="154"/>
      <c r="N14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>
      <c r="A1492" s="154"/>
      <c r="B1492" s="157"/>
      <c r="C1492" s="162"/>
      <c r="D1492" s="157"/>
      <c r="E1492" s="157"/>
      <c r="F1492" s="157"/>
      <c r="G1492" s="158"/>
      <c r="H1492" s="23">
        <f>MONTH(CtasPagar[[#This Row],[Data Vencimento]])</f>
        <v>1</v>
      </c>
      <c r="I1492" s="23">
        <f>YEAR(CtasPagar[[#This Row],[Data Vencimento]])</f>
        <v>1900</v>
      </c>
      <c r="J1492" s="154"/>
      <c r="K1492" s="23">
        <f>MONTH(CtasPagar[[#This Row],[Data Pagamento]])</f>
        <v>1</v>
      </c>
      <c r="L1492" s="23">
        <f>YEAR(CtasPagar[[#This Row],[Data Pagamento]])</f>
        <v>1900</v>
      </c>
      <c r="M1492" s="154"/>
      <c r="N14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>
      <c r="A1493" s="154"/>
      <c r="B1493" s="157"/>
      <c r="C1493" s="162"/>
      <c r="D1493" s="157"/>
      <c r="E1493" s="157"/>
      <c r="F1493" s="157"/>
      <c r="G1493" s="158"/>
      <c r="H1493" s="23">
        <f>MONTH(CtasPagar[[#This Row],[Data Vencimento]])</f>
        <v>1</v>
      </c>
      <c r="I1493" s="23">
        <f>YEAR(CtasPagar[[#This Row],[Data Vencimento]])</f>
        <v>1900</v>
      </c>
      <c r="J1493" s="154"/>
      <c r="K1493" s="23">
        <f>MONTH(CtasPagar[[#This Row],[Data Pagamento]])</f>
        <v>1</v>
      </c>
      <c r="L1493" s="23">
        <f>YEAR(CtasPagar[[#This Row],[Data Pagamento]])</f>
        <v>1900</v>
      </c>
      <c r="M1493" s="154"/>
      <c r="N14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>
      <c r="A1494" s="154"/>
      <c r="B1494" s="157"/>
      <c r="C1494" s="162"/>
      <c r="D1494" s="157"/>
      <c r="E1494" s="157"/>
      <c r="F1494" s="157"/>
      <c r="G1494" s="158"/>
      <c r="H1494" s="23">
        <f>MONTH(CtasPagar[[#This Row],[Data Vencimento]])</f>
        <v>1</v>
      </c>
      <c r="I1494" s="23">
        <f>YEAR(CtasPagar[[#This Row],[Data Vencimento]])</f>
        <v>1900</v>
      </c>
      <c r="J1494" s="154"/>
      <c r="K1494" s="23">
        <f>MONTH(CtasPagar[[#This Row],[Data Pagamento]])</f>
        <v>1</v>
      </c>
      <c r="L1494" s="23">
        <f>YEAR(CtasPagar[[#This Row],[Data Pagamento]])</f>
        <v>1900</v>
      </c>
      <c r="M1494" s="154"/>
      <c r="N14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>
      <c r="A1495" s="154"/>
      <c r="B1495" s="157"/>
      <c r="C1495" s="162"/>
      <c r="D1495" s="157"/>
      <c r="E1495" s="157"/>
      <c r="F1495" s="157"/>
      <c r="G1495" s="158"/>
      <c r="H1495" s="23">
        <f>MONTH(CtasPagar[[#This Row],[Data Vencimento]])</f>
        <v>1</v>
      </c>
      <c r="I1495" s="23">
        <f>YEAR(CtasPagar[[#This Row],[Data Vencimento]])</f>
        <v>1900</v>
      </c>
      <c r="J1495" s="154"/>
      <c r="K1495" s="23">
        <f>MONTH(CtasPagar[[#This Row],[Data Pagamento]])</f>
        <v>1</v>
      </c>
      <c r="L1495" s="23">
        <f>YEAR(CtasPagar[[#This Row],[Data Pagamento]])</f>
        <v>1900</v>
      </c>
      <c r="M1495" s="154"/>
      <c r="N14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>
      <c r="A1496" s="154"/>
      <c r="B1496" s="157"/>
      <c r="C1496" s="162"/>
      <c r="D1496" s="157"/>
      <c r="E1496" s="157"/>
      <c r="F1496" s="157"/>
      <c r="G1496" s="158"/>
      <c r="H1496" s="23">
        <f>MONTH(CtasPagar[[#This Row],[Data Vencimento]])</f>
        <v>1</v>
      </c>
      <c r="I1496" s="23">
        <f>YEAR(CtasPagar[[#This Row],[Data Vencimento]])</f>
        <v>1900</v>
      </c>
      <c r="J1496" s="154"/>
      <c r="K1496" s="23">
        <f>MONTH(CtasPagar[[#This Row],[Data Pagamento]])</f>
        <v>1</v>
      </c>
      <c r="L1496" s="23">
        <f>YEAR(CtasPagar[[#This Row],[Data Pagamento]])</f>
        <v>1900</v>
      </c>
      <c r="M1496" s="154"/>
      <c r="N14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>
      <c r="A1497" s="154"/>
      <c r="B1497" s="157"/>
      <c r="C1497" s="162"/>
      <c r="D1497" s="157"/>
      <c r="E1497" s="157"/>
      <c r="F1497" s="157"/>
      <c r="G1497" s="158"/>
      <c r="H1497" s="23">
        <f>MONTH(CtasPagar[[#This Row],[Data Vencimento]])</f>
        <v>1</v>
      </c>
      <c r="I1497" s="23">
        <f>YEAR(CtasPagar[[#This Row],[Data Vencimento]])</f>
        <v>1900</v>
      </c>
      <c r="J1497" s="154"/>
      <c r="K1497" s="23">
        <f>MONTH(CtasPagar[[#This Row],[Data Pagamento]])</f>
        <v>1</v>
      </c>
      <c r="L1497" s="23">
        <f>YEAR(CtasPagar[[#This Row],[Data Pagamento]])</f>
        <v>1900</v>
      </c>
      <c r="M1497" s="154"/>
      <c r="N14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>
      <c r="A1498" s="154"/>
      <c r="B1498" s="157"/>
      <c r="C1498" s="162"/>
      <c r="D1498" s="157"/>
      <c r="E1498" s="157"/>
      <c r="F1498" s="157"/>
      <c r="G1498" s="158"/>
      <c r="H1498" s="23">
        <f>MONTH(CtasPagar[[#This Row],[Data Vencimento]])</f>
        <v>1</v>
      </c>
      <c r="I1498" s="23">
        <f>YEAR(CtasPagar[[#This Row],[Data Vencimento]])</f>
        <v>1900</v>
      </c>
      <c r="J1498" s="154"/>
      <c r="K1498" s="23">
        <f>MONTH(CtasPagar[[#This Row],[Data Pagamento]])</f>
        <v>1</v>
      </c>
      <c r="L1498" s="23">
        <f>YEAR(CtasPagar[[#This Row],[Data Pagamento]])</f>
        <v>1900</v>
      </c>
      <c r="M1498" s="154"/>
      <c r="N14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>
      <c r="A1499" s="154"/>
      <c r="B1499" s="157"/>
      <c r="C1499" s="162"/>
      <c r="D1499" s="157"/>
      <c r="E1499" s="157"/>
      <c r="F1499" s="157"/>
      <c r="G1499" s="158"/>
      <c r="H1499" s="23">
        <f>MONTH(CtasPagar[[#This Row],[Data Vencimento]])</f>
        <v>1</v>
      </c>
      <c r="I1499" s="23">
        <f>YEAR(CtasPagar[[#This Row],[Data Vencimento]])</f>
        <v>1900</v>
      </c>
      <c r="J1499" s="154"/>
      <c r="K1499" s="23">
        <f>MONTH(CtasPagar[[#This Row],[Data Pagamento]])</f>
        <v>1</v>
      </c>
      <c r="L1499" s="23">
        <f>YEAR(CtasPagar[[#This Row],[Data Pagamento]])</f>
        <v>1900</v>
      </c>
      <c r="M1499" s="154"/>
      <c r="N14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>
      <c r="A1500" s="154"/>
      <c r="B1500" s="157"/>
      <c r="C1500" s="162"/>
      <c r="D1500" s="157"/>
      <c r="E1500" s="157"/>
      <c r="F1500" s="157"/>
      <c r="G1500" s="158"/>
      <c r="H1500" s="23">
        <f>MONTH(CtasPagar[[#This Row],[Data Vencimento]])</f>
        <v>1</v>
      </c>
      <c r="I1500" s="23">
        <f>YEAR(CtasPagar[[#This Row],[Data Vencimento]])</f>
        <v>1900</v>
      </c>
      <c r="J1500" s="154"/>
      <c r="K1500" s="23">
        <f>MONTH(CtasPagar[[#This Row],[Data Pagamento]])</f>
        <v>1</v>
      </c>
      <c r="L1500" s="23">
        <f>YEAR(CtasPagar[[#This Row],[Data Pagamento]])</f>
        <v>1900</v>
      </c>
      <c r="M1500" s="154"/>
      <c r="N15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>
      <c r="A1501" s="154"/>
      <c r="B1501" s="157"/>
      <c r="C1501" s="162"/>
      <c r="D1501" s="157"/>
      <c r="E1501" s="157"/>
      <c r="F1501" s="157"/>
      <c r="G1501" s="158"/>
      <c r="H1501" s="23">
        <f>MONTH(CtasPagar[[#This Row],[Data Vencimento]])</f>
        <v>1</v>
      </c>
      <c r="I1501" s="23">
        <f>YEAR(CtasPagar[[#This Row],[Data Vencimento]])</f>
        <v>1900</v>
      </c>
      <c r="J1501" s="154"/>
      <c r="K1501" s="23">
        <f>MONTH(CtasPagar[[#This Row],[Data Pagamento]])</f>
        <v>1</v>
      </c>
      <c r="L1501" s="23">
        <f>YEAR(CtasPagar[[#This Row],[Data Pagamento]])</f>
        <v>1900</v>
      </c>
      <c r="M1501" s="154"/>
      <c r="N15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>
      <c r="A1502" s="154"/>
      <c r="B1502" s="157"/>
      <c r="C1502" s="162"/>
      <c r="D1502" s="157"/>
      <c r="E1502" s="157"/>
      <c r="F1502" s="157"/>
      <c r="G1502" s="158"/>
      <c r="H1502" s="23">
        <f>MONTH(CtasPagar[[#This Row],[Data Vencimento]])</f>
        <v>1</v>
      </c>
      <c r="I1502" s="23">
        <f>YEAR(CtasPagar[[#This Row],[Data Vencimento]])</f>
        <v>1900</v>
      </c>
      <c r="J1502" s="154"/>
      <c r="K1502" s="23">
        <f>MONTH(CtasPagar[[#This Row],[Data Pagamento]])</f>
        <v>1</v>
      </c>
      <c r="L1502" s="23">
        <f>YEAR(CtasPagar[[#This Row],[Data Pagamento]])</f>
        <v>1900</v>
      </c>
      <c r="M1502" s="154"/>
      <c r="N15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>
      <c r="A1503" s="154"/>
      <c r="B1503" s="157"/>
      <c r="C1503" s="162"/>
      <c r="D1503" s="157"/>
      <c r="E1503" s="157"/>
      <c r="F1503" s="157"/>
      <c r="G1503" s="158"/>
      <c r="H1503" s="23">
        <f>MONTH(CtasPagar[[#This Row],[Data Vencimento]])</f>
        <v>1</v>
      </c>
      <c r="I1503" s="23">
        <f>YEAR(CtasPagar[[#This Row],[Data Vencimento]])</f>
        <v>1900</v>
      </c>
      <c r="J1503" s="154"/>
      <c r="K1503" s="23">
        <f>MONTH(CtasPagar[[#This Row],[Data Pagamento]])</f>
        <v>1</v>
      </c>
      <c r="L1503" s="23">
        <f>YEAR(CtasPagar[[#This Row],[Data Pagamento]])</f>
        <v>1900</v>
      </c>
      <c r="M1503" s="154"/>
      <c r="N15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>
      <c r="A1504" s="154"/>
      <c r="B1504" s="157"/>
      <c r="C1504" s="162"/>
      <c r="D1504" s="157"/>
      <c r="E1504" s="157"/>
      <c r="F1504" s="157"/>
      <c r="G1504" s="158"/>
      <c r="H1504" s="23">
        <f>MONTH(CtasPagar[[#This Row],[Data Vencimento]])</f>
        <v>1</v>
      </c>
      <c r="I1504" s="23">
        <f>YEAR(CtasPagar[[#This Row],[Data Vencimento]])</f>
        <v>1900</v>
      </c>
      <c r="J1504" s="154"/>
      <c r="K1504" s="23">
        <f>MONTH(CtasPagar[[#This Row],[Data Pagamento]])</f>
        <v>1</v>
      </c>
      <c r="L1504" s="23">
        <f>YEAR(CtasPagar[[#This Row],[Data Pagamento]])</f>
        <v>1900</v>
      </c>
      <c r="M1504" s="154"/>
      <c r="N15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>
      <c r="A1505" s="154"/>
      <c r="B1505" s="157"/>
      <c r="C1505" s="162"/>
      <c r="D1505" s="157"/>
      <c r="E1505" s="157"/>
      <c r="F1505" s="157"/>
      <c r="G1505" s="158"/>
      <c r="H1505" s="23">
        <f>MONTH(CtasPagar[[#This Row],[Data Vencimento]])</f>
        <v>1</v>
      </c>
      <c r="I1505" s="23">
        <f>YEAR(CtasPagar[[#This Row],[Data Vencimento]])</f>
        <v>1900</v>
      </c>
      <c r="J1505" s="154"/>
      <c r="K1505" s="23">
        <f>MONTH(CtasPagar[[#This Row],[Data Pagamento]])</f>
        <v>1</v>
      </c>
      <c r="L1505" s="23">
        <f>YEAR(CtasPagar[[#This Row],[Data Pagamento]])</f>
        <v>1900</v>
      </c>
      <c r="M1505" s="154"/>
      <c r="N15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>
      <c r="A1506" s="154"/>
      <c r="B1506" s="157"/>
      <c r="C1506" s="162"/>
      <c r="D1506" s="157"/>
      <c r="E1506" s="157"/>
      <c r="F1506" s="157"/>
      <c r="G1506" s="158"/>
      <c r="H1506" s="23">
        <f>MONTH(CtasPagar[[#This Row],[Data Vencimento]])</f>
        <v>1</v>
      </c>
      <c r="I1506" s="23">
        <f>YEAR(CtasPagar[[#This Row],[Data Vencimento]])</f>
        <v>1900</v>
      </c>
      <c r="J1506" s="154"/>
      <c r="K1506" s="23">
        <f>MONTH(CtasPagar[[#This Row],[Data Pagamento]])</f>
        <v>1</v>
      </c>
      <c r="L1506" s="23">
        <f>YEAR(CtasPagar[[#This Row],[Data Pagamento]])</f>
        <v>1900</v>
      </c>
      <c r="M1506" s="154"/>
      <c r="N15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>
      <c r="A1507" s="154"/>
      <c r="B1507" s="157"/>
      <c r="C1507" s="162"/>
      <c r="D1507" s="157"/>
      <c r="E1507" s="157"/>
      <c r="F1507" s="157"/>
      <c r="G1507" s="158"/>
      <c r="H1507" s="23">
        <f>MONTH(CtasPagar[[#This Row],[Data Vencimento]])</f>
        <v>1</v>
      </c>
      <c r="I1507" s="23">
        <f>YEAR(CtasPagar[[#This Row],[Data Vencimento]])</f>
        <v>1900</v>
      </c>
      <c r="J1507" s="154"/>
      <c r="K1507" s="23">
        <f>MONTH(CtasPagar[[#This Row],[Data Pagamento]])</f>
        <v>1</v>
      </c>
      <c r="L1507" s="23">
        <f>YEAR(CtasPagar[[#This Row],[Data Pagamento]])</f>
        <v>1900</v>
      </c>
      <c r="M1507" s="154"/>
      <c r="N15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>
      <c r="A1508" s="154"/>
      <c r="B1508" s="157"/>
      <c r="C1508" s="162"/>
      <c r="D1508" s="157"/>
      <c r="E1508" s="157"/>
      <c r="F1508" s="157"/>
      <c r="G1508" s="158"/>
      <c r="H1508" s="23">
        <f>MONTH(CtasPagar[[#This Row],[Data Vencimento]])</f>
        <v>1</v>
      </c>
      <c r="I1508" s="23">
        <f>YEAR(CtasPagar[[#This Row],[Data Vencimento]])</f>
        <v>1900</v>
      </c>
      <c r="J1508" s="154"/>
      <c r="K1508" s="23">
        <f>MONTH(CtasPagar[[#This Row],[Data Pagamento]])</f>
        <v>1</v>
      </c>
      <c r="L1508" s="23">
        <f>YEAR(CtasPagar[[#This Row],[Data Pagamento]])</f>
        <v>1900</v>
      </c>
      <c r="M1508" s="154"/>
      <c r="N15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>
      <c r="A1509" s="154"/>
      <c r="B1509" s="157"/>
      <c r="C1509" s="162"/>
      <c r="D1509" s="157"/>
      <c r="E1509" s="157"/>
      <c r="F1509" s="157"/>
      <c r="G1509" s="158"/>
      <c r="H1509" s="23">
        <f>MONTH(CtasPagar[[#This Row],[Data Vencimento]])</f>
        <v>1</v>
      </c>
      <c r="I1509" s="23">
        <f>YEAR(CtasPagar[[#This Row],[Data Vencimento]])</f>
        <v>1900</v>
      </c>
      <c r="J1509" s="154"/>
      <c r="K1509" s="23">
        <f>MONTH(CtasPagar[[#This Row],[Data Pagamento]])</f>
        <v>1</v>
      </c>
      <c r="L1509" s="23">
        <f>YEAR(CtasPagar[[#This Row],[Data Pagamento]])</f>
        <v>1900</v>
      </c>
      <c r="M1509" s="154"/>
      <c r="N15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>
      <c r="A1510" s="154"/>
      <c r="B1510" s="157"/>
      <c r="C1510" s="162"/>
      <c r="D1510" s="157"/>
      <c r="E1510" s="157"/>
      <c r="F1510" s="157"/>
      <c r="G1510" s="158"/>
      <c r="H1510" s="23">
        <f>MONTH(CtasPagar[[#This Row],[Data Vencimento]])</f>
        <v>1</v>
      </c>
      <c r="I1510" s="23">
        <f>YEAR(CtasPagar[[#This Row],[Data Vencimento]])</f>
        <v>1900</v>
      </c>
      <c r="J1510" s="154"/>
      <c r="K1510" s="23">
        <f>MONTH(CtasPagar[[#This Row],[Data Pagamento]])</f>
        <v>1</v>
      </c>
      <c r="L1510" s="23">
        <f>YEAR(CtasPagar[[#This Row],[Data Pagamento]])</f>
        <v>1900</v>
      </c>
      <c r="M1510" s="154"/>
      <c r="N15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>
      <c r="A1511" s="154"/>
      <c r="B1511" s="157"/>
      <c r="C1511" s="162"/>
      <c r="D1511" s="157"/>
      <c r="E1511" s="157"/>
      <c r="F1511" s="157"/>
      <c r="G1511" s="158"/>
      <c r="H1511" s="23">
        <f>MONTH(CtasPagar[[#This Row],[Data Vencimento]])</f>
        <v>1</v>
      </c>
      <c r="I1511" s="23">
        <f>YEAR(CtasPagar[[#This Row],[Data Vencimento]])</f>
        <v>1900</v>
      </c>
      <c r="J1511" s="154"/>
      <c r="K1511" s="23">
        <f>MONTH(CtasPagar[[#This Row],[Data Pagamento]])</f>
        <v>1</v>
      </c>
      <c r="L1511" s="23">
        <f>YEAR(CtasPagar[[#This Row],[Data Pagamento]])</f>
        <v>1900</v>
      </c>
      <c r="M1511" s="154"/>
      <c r="N15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>
      <c r="A1512" s="154"/>
      <c r="B1512" s="157"/>
      <c r="C1512" s="162"/>
      <c r="D1512" s="157"/>
      <c r="E1512" s="157"/>
      <c r="F1512" s="157"/>
      <c r="G1512" s="158"/>
      <c r="H1512" s="23">
        <f>MONTH(CtasPagar[[#This Row],[Data Vencimento]])</f>
        <v>1</v>
      </c>
      <c r="I1512" s="23">
        <f>YEAR(CtasPagar[[#This Row],[Data Vencimento]])</f>
        <v>1900</v>
      </c>
      <c r="J1512" s="154"/>
      <c r="K1512" s="23">
        <f>MONTH(CtasPagar[[#This Row],[Data Pagamento]])</f>
        <v>1</v>
      </c>
      <c r="L1512" s="23">
        <f>YEAR(CtasPagar[[#This Row],[Data Pagamento]])</f>
        <v>1900</v>
      </c>
      <c r="M1512" s="154"/>
      <c r="N15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>
      <c r="A1513" s="154"/>
      <c r="B1513" s="157"/>
      <c r="C1513" s="162"/>
      <c r="D1513" s="157"/>
      <c r="E1513" s="157"/>
      <c r="F1513" s="157"/>
      <c r="G1513" s="158"/>
      <c r="H1513" s="23">
        <f>MONTH(CtasPagar[[#This Row],[Data Vencimento]])</f>
        <v>1</v>
      </c>
      <c r="I1513" s="23">
        <f>YEAR(CtasPagar[[#This Row],[Data Vencimento]])</f>
        <v>1900</v>
      </c>
      <c r="J1513" s="154"/>
      <c r="K1513" s="23">
        <f>MONTH(CtasPagar[[#This Row],[Data Pagamento]])</f>
        <v>1</v>
      </c>
      <c r="L1513" s="23">
        <f>YEAR(CtasPagar[[#This Row],[Data Pagamento]])</f>
        <v>1900</v>
      </c>
      <c r="M1513" s="154"/>
      <c r="N15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>
      <c r="A1514" s="154"/>
      <c r="B1514" s="157"/>
      <c r="C1514" s="162"/>
      <c r="D1514" s="157"/>
      <c r="E1514" s="157"/>
      <c r="F1514" s="157"/>
      <c r="G1514" s="158"/>
      <c r="H1514" s="23">
        <f>MONTH(CtasPagar[[#This Row],[Data Vencimento]])</f>
        <v>1</v>
      </c>
      <c r="I1514" s="23">
        <f>YEAR(CtasPagar[[#This Row],[Data Vencimento]])</f>
        <v>1900</v>
      </c>
      <c r="J1514" s="154"/>
      <c r="K1514" s="23">
        <f>MONTH(CtasPagar[[#This Row],[Data Pagamento]])</f>
        <v>1</v>
      </c>
      <c r="L1514" s="23">
        <f>YEAR(CtasPagar[[#This Row],[Data Pagamento]])</f>
        <v>1900</v>
      </c>
      <c r="M1514" s="154"/>
      <c r="N15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>
      <c r="A1515" s="154"/>
      <c r="B1515" s="157"/>
      <c r="C1515" s="162"/>
      <c r="D1515" s="157"/>
      <c r="E1515" s="157"/>
      <c r="F1515" s="157"/>
      <c r="G1515" s="158"/>
      <c r="H1515" s="23">
        <f>MONTH(CtasPagar[[#This Row],[Data Vencimento]])</f>
        <v>1</v>
      </c>
      <c r="I1515" s="23">
        <f>YEAR(CtasPagar[[#This Row],[Data Vencimento]])</f>
        <v>1900</v>
      </c>
      <c r="J1515" s="154"/>
      <c r="K1515" s="23">
        <f>MONTH(CtasPagar[[#This Row],[Data Pagamento]])</f>
        <v>1</v>
      </c>
      <c r="L1515" s="23">
        <f>YEAR(CtasPagar[[#This Row],[Data Pagamento]])</f>
        <v>1900</v>
      </c>
      <c r="M1515" s="154"/>
      <c r="N15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>
      <c r="A1516" s="154"/>
      <c r="B1516" s="157"/>
      <c r="C1516" s="162"/>
      <c r="D1516" s="157"/>
      <c r="E1516" s="157"/>
      <c r="F1516" s="157"/>
      <c r="G1516" s="158"/>
      <c r="H1516" s="23">
        <f>MONTH(CtasPagar[[#This Row],[Data Vencimento]])</f>
        <v>1</v>
      </c>
      <c r="I1516" s="23">
        <f>YEAR(CtasPagar[[#This Row],[Data Vencimento]])</f>
        <v>1900</v>
      </c>
      <c r="J1516" s="154"/>
      <c r="K1516" s="23">
        <f>MONTH(CtasPagar[[#This Row],[Data Pagamento]])</f>
        <v>1</v>
      </c>
      <c r="L1516" s="23">
        <f>YEAR(CtasPagar[[#This Row],[Data Pagamento]])</f>
        <v>1900</v>
      </c>
      <c r="M1516" s="154"/>
      <c r="N15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>
      <c r="A1517" s="154"/>
      <c r="B1517" s="157"/>
      <c r="C1517" s="162"/>
      <c r="D1517" s="157"/>
      <c r="E1517" s="157"/>
      <c r="F1517" s="157"/>
      <c r="G1517" s="158"/>
      <c r="H1517" s="23">
        <f>MONTH(CtasPagar[[#This Row],[Data Vencimento]])</f>
        <v>1</v>
      </c>
      <c r="I1517" s="23">
        <f>YEAR(CtasPagar[[#This Row],[Data Vencimento]])</f>
        <v>1900</v>
      </c>
      <c r="J1517" s="154"/>
      <c r="K1517" s="23">
        <f>MONTH(CtasPagar[[#This Row],[Data Pagamento]])</f>
        <v>1</v>
      </c>
      <c r="L1517" s="23">
        <f>YEAR(CtasPagar[[#This Row],[Data Pagamento]])</f>
        <v>1900</v>
      </c>
      <c r="M1517" s="154"/>
      <c r="N15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>
      <c r="A1518" s="154"/>
      <c r="B1518" s="157"/>
      <c r="C1518" s="162"/>
      <c r="D1518" s="157"/>
      <c r="E1518" s="157"/>
      <c r="F1518" s="157"/>
      <c r="G1518" s="158"/>
      <c r="H1518" s="23">
        <f>MONTH(CtasPagar[[#This Row],[Data Vencimento]])</f>
        <v>1</v>
      </c>
      <c r="I1518" s="23">
        <f>YEAR(CtasPagar[[#This Row],[Data Vencimento]])</f>
        <v>1900</v>
      </c>
      <c r="J1518" s="154"/>
      <c r="K1518" s="23">
        <f>MONTH(CtasPagar[[#This Row],[Data Pagamento]])</f>
        <v>1</v>
      </c>
      <c r="L1518" s="23">
        <f>YEAR(CtasPagar[[#This Row],[Data Pagamento]])</f>
        <v>1900</v>
      </c>
      <c r="M1518" s="154"/>
      <c r="N15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>
      <c r="A1519" s="154"/>
      <c r="B1519" s="157"/>
      <c r="C1519" s="162"/>
      <c r="D1519" s="157"/>
      <c r="E1519" s="157"/>
      <c r="F1519" s="157"/>
      <c r="G1519" s="158"/>
      <c r="H1519" s="23">
        <f>MONTH(CtasPagar[[#This Row],[Data Vencimento]])</f>
        <v>1</v>
      </c>
      <c r="I1519" s="23">
        <f>YEAR(CtasPagar[[#This Row],[Data Vencimento]])</f>
        <v>1900</v>
      </c>
      <c r="J1519" s="154"/>
      <c r="K1519" s="23">
        <f>MONTH(CtasPagar[[#This Row],[Data Pagamento]])</f>
        <v>1</v>
      </c>
      <c r="L1519" s="23">
        <f>YEAR(CtasPagar[[#This Row],[Data Pagamento]])</f>
        <v>1900</v>
      </c>
      <c r="M1519" s="154"/>
      <c r="N15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>
      <c r="A1520" s="154"/>
      <c r="B1520" s="157"/>
      <c r="C1520" s="162"/>
      <c r="D1520" s="157"/>
      <c r="E1520" s="157"/>
      <c r="F1520" s="157"/>
      <c r="G1520" s="158"/>
      <c r="H1520" s="23">
        <f>MONTH(CtasPagar[[#This Row],[Data Vencimento]])</f>
        <v>1</v>
      </c>
      <c r="I1520" s="23">
        <f>YEAR(CtasPagar[[#This Row],[Data Vencimento]])</f>
        <v>1900</v>
      </c>
      <c r="J1520" s="154"/>
      <c r="K1520" s="23">
        <f>MONTH(CtasPagar[[#This Row],[Data Pagamento]])</f>
        <v>1</v>
      </c>
      <c r="L1520" s="23">
        <f>YEAR(CtasPagar[[#This Row],[Data Pagamento]])</f>
        <v>1900</v>
      </c>
      <c r="M1520" s="154"/>
      <c r="N15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>
      <c r="A1521" s="154"/>
      <c r="B1521" s="157"/>
      <c r="C1521" s="162"/>
      <c r="D1521" s="157"/>
      <c r="E1521" s="157"/>
      <c r="F1521" s="157"/>
      <c r="G1521" s="158"/>
      <c r="H1521" s="23">
        <f>MONTH(CtasPagar[[#This Row],[Data Vencimento]])</f>
        <v>1</v>
      </c>
      <c r="I1521" s="23">
        <f>YEAR(CtasPagar[[#This Row],[Data Vencimento]])</f>
        <v>1900</v>
      </c>
      <c r="J1521" s="154"/>
      <c r="K1521" s="23">
        <f>MONTH(CtasPagar[[#This Row],[Data Pagamento]])</f>
        <v>1</v>
      </c>
      <c r="L1521" s="23">
        <f>YEAR(CtasPagar[[#This Row],[Data Pagamento]])</f>
        <v>1900</v>
      </c>
      <c r="M1521" s="154"/>
      <c r="N15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>
      <c r="A1522" s="154"/>
      <c r="B1522" s="157"/>
      <c r="C1522" s="162"/>
      <c r="D1522" s="157"/>
      <c r="E1522" s="157"/>
      <c r="F1522" s="157"/>
      <c r="G1522" s="158"/>
      <c r="H1522" s="23">
        <f>MONTH(CtasPagar[[#This Row],[Data Vencimento]])</f>
        <v>1</v>
      </c>
      <c r="I1522" s="23">
        <f>YEAR(CtasPagar[[#This Row],[Data Vencimento]])</f>
        <v>1900</v>
      </c>
      <c r="J1522" s="154"/>
      <c r="K1522" s="23">
        <f>MONTH(CtasPagar[[#This Row],[Data Pagamento]])</f>
        <v>1</v>
      </c>
      <c r="L1522" s="23">
        <f>YEAR(CtasPagar[[#This Row],[Data Pagamento]])</f>
        <v>1900</v>
      </c>
      <c r="M1522" s="154"/>
      <c r="N15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>
      <c r="A1523" s="154"/>
      <c r="B1523" s="157"/>
      <c r="C1523" s="162"/>
      <c r="D1523" s="157"/>
      <c r="E1523" s="157"/>
      <c r="F1523" s="157"/>
      <c r="G1523" s="158"/>
      <c r="H1523" s="23">
        <f>MONTH(CtasPagar[[#This Row],[Data Vencimento]])</f>
        <v>1</v>
      </c>
      <c r="I1523" s="23">
        <f>YEAR(CtasPagar[[#This Row],[Data Vencimento]])</f>
        <v>1900</v>
      </c>
      <c r="J1523" s="154"/>
      <c r="K1523" s="23">
        <f>MONTH(CtasPagar[[#This Row],[Data Pagamento]])</f>
        <v>1</v>
      </c>
      <c r="L1523" s="23">
        <f>YEAR(CtasPagar[[#This Row],[Data Pagamento]])</f>
        <v>1900</v>
      </c>
      <c r="M1523" s="154"/>
      <c r="N15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>
      <c r="A1524" s="154"/>
      <c r="B1524" s="157"/>
      <c r="C1524" s="162"/>
      <c r="D1524" s="157"/>
      <c r="E1524" s="157"/>
      <c r="F1524" s="157"/>
      <c r="G1524" s="158"/>
      <c r="H1524" s="23">
        <f>MONTH(CtasPagar[[#This Row],[Data Vencimento]])</f>
        <v>1</v>
      </c>
      <c r="I1524" s="23">
        <f>YEAR(CtasPagar[[#This Row],[Data Vencimento]])</f>
        <v>1900</v>
      </c>
      <c r="J1524" s="154"/>
      <c r="K1524" s="23">
        <f>MONTH(CtasPagar[[#This Row],[Data Pagamento]])</f>
        <v>1</v>
      </c>
      <c r="L1524" s="23">
        <f>YEAR(CtasPagar[[#This Row],[Data Pagamento]])</f>
        <v>1900</v>
      </c>
      <c r="M1524" s="154"/>
      <c r="N15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>
      <c r="A1525" s="154"/>
      <c r="B1525" s="157"/>
      <c r="C1525" s="162"/>
      <c r="D1525" s="157"/>
      <c r="E1525" s="157"/>
      <c r="F1525" s="157"/>
      <c r="G1525" s="158"/>
      <c r="H1525" s="23">
        <f>MONTH(CtasPagar[[#This Row],[Data Vencimento]])</f>
        <v>1</v>
      </c>
      <c r="I1525" s="23">
        <f>YEAR(CtasPagar[[#This Row],[Data Vencimento]])</f>
        <v>1900</v>
      </c>
      <c r="J1525" s="154"/>
      <c r="K1525" s="23">
        <f>MONTH(CtasPagar[[#This Row],[Data Pagamento]])</f>
        <v>1</v>
      </c>
      <c r="L1525" s="23">
        <f>YEAR(CtasPagar[[#This Row],[Data Pagamento]])</f>
        <v>1900</v>
      </c>
      <c r="M1525" s="154"/>
      <c r="N15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>
      <c r="A1526" s="154"/>
      <c r="B1526" s="157"/>
      <c r="C1526" s="162"/>
      <c r="D1526" s="157"/>
      <c r="E1526" s="157"/>
      <c r="F1526" s="157"/>
      <c r="G1526" s="158"/>
      <c r="H1526" s="23">
        <f>MONTH(CtasPagar[[#This Row],[Data Vencimento]])</f>
        <v>1</v>
      </c>
      <c r="I1526" s="23">
        <f>YEAR(CtasPagar[[#This Row],[Data Vencimento]])</f>
        <v>1900</v>
      </c>
      <c r="J1526" s="154"/>
      <c r="K1526" s="23">
        <f>MONTH(CtasPagar[[#This Row],[Data Pagamento]])</f>
        <v>1</v>
      </c>
      <c r="L1526" s="23">
        <f>YEAR(CtasPagar[[#This Row],[Data Pagamento]])</f>
        <v>1900</v>
      </c>
      <c r="M1526" s="154"/>
      <c r="N15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>
      <c r="A1527" s="154"/>
      <c r="B1527" s="157"/>
      <c r="C1527" s="162"/>
      <c r="D1527" s="157"/>
      <c r="E1527" s="157"/>
      <c r="F1527" s="157"/>
      <c r="G1527" s="158"/>
      <c r="H1527" s="23">
        <f>MONTH(CtasPagar[[#This Row],[Data Vencimento]])</f>
        <v>1</v>
      </c>
      <c r="I1527" s="23">
        <f>YEAR(CtasPagar[[#This Row],[Data Vencimento]])</f>
        <v>1900</v>
      </c>
      <c r="J1527" s="154"/>
      <c r="K1527" s="23">
        <f>MONTH(CtasPagar[[#This Row],[Data Pagamento]])</f>
        <v>1</v>
      </c>
      <c r="L1527" s="23">
        <f>YEAR(CtasPagar[[#This Row],[Data Pagamento]])</f>
        <v>1900</v>
      </c>
      <c r="M1527" s="154"/>
      <c r="N15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>
      <c r="A1528" s="154"/>
      <c r="B1528" s="157"/>
      <c r="C1528" s="162"/>
      <c r="D1528" s="157"/>
      <c r="E1528" s="157"/>
      <c r="F1528" s="157"/>
      <c r="G1528" s="158"/>
      <c r="H1528" s="23">
        <f>MONTH(CtasPagar[[#This Row],[Data Vencimento]])</f>
        <v>1</v>
      </c>
      <c r="I1528" s="23">
        <f>YEAR(CtasPagar[[#This Row],[Data Vencimento]])</f>
        <v>1900</v>
      </c>
      <c r="J1528" s="154"/>
      <c r="K1528" s="23">
        <f>MONTH(CtasPagar[[#This Row],[Data Pagamento]])</f>
        <v>1</v>
      </c>
      <c r="L1528" s="23">
        <f>YEAR(CtasPagar[[#This Row],[Data Pagamento]])</f>
        <v>1900</v>
      </c>
      <c r="M1528" s="154"/>
      <c r="N15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>
      <c r="A1529" s="154"/>
      <c r="B1529" s="157"/>
      <c r="C1529" s="162"/>
      <c r="D1529" s="157"/>
      <c r="E1529" s="157"/>
      <c r="F1529" s="157"/>
      <c r="G1529" s="158"/>
      <c r="H1529" s="23">
        <f>MONTH(CtasPagar[[#This Row],[Data Vencimento]])</f>
        <v>1</v>
      </c>
      <c r="I1529" s="23">
        <f>YEAR(CtasPagar[[#This Row],[Data Vencimento]])</f>
        <v>1900</v>
      </c>
      <c r="J1529" s="154"/>
      <c r="K1529" s="23">
        <f>MONTH(CtasPagar[[#This Row],[Data Pagamento]])</f>
        <v>1</v>
      </c>
      <c r="L1529" s="23">
        <f>YEAR(CtasPagar[[#This Row],[Data Pagamento]])</f>
        <v>1900</v>
      </c>
      <c r="M1529" s="154"/>
      <c r="N15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>
      <c r="A1530" s="154"/>
      <c r="B1530" s="157"/>
      <c r="C1530" s="162"/>
      <c r="D1530" s="157"/>
      <c r="E1530" s="157"/>
      <c r="F1530" s="157"/>
      <c r="G1530" s="158"/>
      <c r="H1530" s="23">
        <f>MONTH(CtasPagar[[#This Row],[Data Vencimento]])</f>
        <v>1</v>
      </c>
      <c r="I1530" s="23">
        <f>YEAR(CtasPagar[[#This Row],[Data Vencimento]])</f>
        <v>1900</v>
      </c>
      <c r="J1530" s="154"/>
      <c r="K1530" s="23">
        <f>MONTH(CtasPagar[[#This Row],[Data Pagamento]])</f>
        <v>1</v>
      </c>
      <c r="L1530" s="23">
        <f>YEAR(CtasPagar[[#This Row],[Data Pagamento]])</f>
        <v>1900</v>
      </c>
      <c r="M1530" s="154"/>
      <c r="N15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>
      <c r="A1531" s="154"/>
      <c r="B1531" s="157"/>
      <c r="C1531" s="162"/>
      <c r="D1531" s="157"/>
      <c r="E1531" s="157"/>
      <c r="F1531" s="157"/>
      <c r="G1531" s="158"/>
      <c r="H1531" s="23">
        <f>MONTH(CtasPagar[[#This Row],[Data Vencimento]])</f>
        <v>1</v>
      </c>
      <c r="I1531" s="23">
        <f>YEAR(CtasPagar[[#This Row],[Data Vencimento]])</f>
        <v>1900</v>
      </c>
      <c r="J1531" s="154"/>
      <c r="K1531" s="23">
        <f>MONTH(CtasPagar[[#This Row],[Data Pagamento]])</f>
        <v>1</v>
      </c>
      <c r="L1531" s="23">
        <f>YEAR(CtasPagar[[#This Row],[Data Pagamento]])</f>
        <v>1900</v>
      </c>
      <c r="M1531" s="154"/>
      <c r="N15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>
      <c r="A1532" s="154"/>
      <c r="B1532" s="157"/>
      <c r="C1532" s="162"/>
      <c r="D1532" s="157"/>
      <c r="E1532" s="157"/>
      <c r="F1532" s="157"/>
      <c r="G1532" s="158"/>
      <c r="H1532" s="23">
        <f>MONTH(CtasPagar[[#This Row],[Data Vencimento]])</f>
        <v>1</v>
      </c>
      <c r="I1532" s="23">
        <f>YEAR(CtasPagar[[#This Row],[Data Vencimento]])</f>
        <v>1900</v>
      </c>
      <c r="J1532" s="154"/>
      <c r="K1532" s="23">
        <f>MONTH(CtasPagar[[#This Row],[Data Pagamento]])</f>
        <v>1</v>
      </c>
      <c r="L1532" s="23">
        <f>YEAR(CtasPagar[[#This Row],[Data Pagamento]])</f>
        <v>1900</v>
      </c>
      <c r="M1532" s="154"/>
      <c r="N15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>
      <c r="A1533" s="154"/>
      <c r="B1533" s="157"/>
      <c r="C1533" s="162"/>
      <c r="D1533" s="157"/>
      <c r="E1533" s="157"/>
      <c r="F1533" s="157"/>
      <c r="G1533" s="158"/>
      <c r="H1533" s="23">
        <f>MONTH(CtasPagar[[#This Row],[Data Vencimento]])</f>
        <v>1</v>
      </c>
      <c r="I1533" s="23">
        <f>YEAR(CtasPagar[[#This Row],[Data Vencimento]])</f>
        <v>1900</v>
      </c>
      <c r="J1533" s="154"/>
      <c r="K1533" s="23">
        <f>MONTH(CtasPagar[[#This Row],[Data Pagamento]])</f>
        <v>1</v>
      </c>
      <c r="L1533" s="23">
        <f>YEAR(CtasPagar[[#This Row],[Data Pagamento]])</f>
        <v>1900</v>
      </c>
      <c r="M1533" s="154"/>
      <c r="N15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>
      <c r="A1534" s="154"/>
      <c r="B1534" s="157"/>
      <c r="C1534" s="162"/>
      <c r="D1534" s="157"/>
      <c r="E1534" s="157"/>
      <c r="F1534" s="157"/>
      <c r="G1534" s="158"/>
      <c r="H1534" s="23">
        <f>MONTH(CtasPagar[[#This Row],[Data Vencimento]])</f>
        <v>1</v>
      </c>
      <c r="I1534" s="23">
        <f>YEAR(CtasPagar[[#This Row],[Data Vencimento]])</f>
        <v>1900</v>
      </c>
      <c r="J1534" s="154"/>
      <c r="K1534" s="23">
        <f>MONTH(CtasPagar[[#This Row],[Data Pagamento]])</f>
        <v>1</v>
      </c>
      <c r="L1534" s="23">
        <f>YEAR(CtasPagar[[#This Row],[Data Pagamento]])</f>
        <v>1900</v>
      </c>
      <c r="M1534" s="154"/>
      <c r="N15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>
      <c r="A1535" s="154"/>
      <c r="B1535" s="157"/>
      <c r="C1535" s="162"/>
      <c r="D1535" s="157"/>
      <c r="E1535" s="157"/>
      <c r="F1535" s="157"/>
      <c r="G1535" s="158"/>
      <c r="H1535" s="23">
        <f>MONTH(CtasPagar[[#This Row],[Data Vencimento]])</f>
        <v>1</v>
      </c>
      <c r="I1535" s="23">
        <f>YEAR(CtasPagar[[#This Row],[Data Vencimento]])</f>
        <v>1900</v>
      </c>
      <c r="J1535" s="154"/>
      <c r="K1535" s="23">
        <f>MONTH(CtasPagar[[#This Row],[Data Pagamento]])</f>
        <v>1</v>
      </c>
      <c r="L1535" s="23">
        <f>YEAR(CtasPagar[[#This Row],[Data Pagamento]])</f>
        <v>1900</v>
      </c>
      <c r="M1535" s="154"/>
      <c r="N15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>
      <c r="A1536" s="154"/>
      <c r="B1536" s="157"/>
      <c r="C1536" s="162"/>
      <c r="D1536" s="157"/>
      <c r="E1536" s="157"/>
      <c r="F1536" s="157"/>
      <c r="G1536" s="158"/>
      <c r="H1536" s="23">
        <f>MONTH(CtasPagar[[#This Row],[Data Vencimento]])</f>
        <v>1</v>
      </c>
      <c r="I1536" s="23">
        <f>YEAR(CtasPagar[[#This Row],[Data Vencimento]])</f>
        <v>1900</v>
      </c>
      <c r="J1536" s="154"/>
      <c r="K1536" s="23">
        <f>MONTH(CtasPagar[[#This Row],[Data Pagamento]])</f>
        <v>1</v>
      </c>
      <c r="L1536" s="23">
        <f>YEAR(CtasPagar[[#This Row],[Data Pagamento]])</f>
        <v>1900</v>
      </c>
      <c r="M1536" s="154"/>
      <c r="N15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>
      <c r="A1537" s="154"/>
      <c r="B1537" s="157"/>
      <c r="C1537" s="162"/>
      <c r="D1537" s="157"/>
      <c r="E1537" s="157"/>
      <c r="F1537" s="157"/>
      <c r="G1537" s="158"/>
      <c r="H1537" s="23">
        <f>MONTH(CtasPagar[[#This Row],[Data Vencimento]])</f>
        <v>1</v>
      </c>
      <c r="I1537" s="23">
        <f>YEAR(CtasPagar[[#This Row],[Data Vencimento]])</f>
        <v>1900</v>
      </c>
      <c r="J1537" s="154"/>
      <c r="K1537" s="23">
        <f>MONTH(CtasPagar[[#This Row],[Data Pagamento]])</f>
        <v>1</v>
      </c>
      <c r="L1537" s="23">
        <f>YEAR(CtasPagar[[#This Row],[Data Pagamento]])</f>
        <v>1900</v>
      </c>
      <c r="M1537" s="154"/>
      <c r="N15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>
      <c r="A1538" s="154"/>
      <c r="B1538" s="157"/>
      <c r="C1538" s="162"/>
      <c r="D1538" s="157"/>
      <c r="E1538" s="157"/>
      <c r="F1538" s="157"/>
      <c r="G1538" s="158"/>
      <c r="H1538" s="23">
        <f>MONTH(CtasPagar[[#This Row],[Data Vencimento]])</f>
        <v>1</v>
      </c>
      <c r="I1538" s="23">
        <f>YEAR(CtasPagar[[#This Row],[Data Vencimento]])</f>
        <v>1900</v>
      </c>
      <c r="J1538" s="154"/>
      <c r="K1538" s="23">
        <f>MONTH(CtasPagar[[#This Row],[Data Pagamento]])</f>
        <v>1</v>
      </c>
      <c r="L1538" s="23">
        <f>YEAR(CtasPagar[[#This Row],[Data Pagamento]])</f>
        <v>1900</v>
      </c>
      <c r="M1538" s="154"/>
      <c r="N15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>
      <c r="A1539" s="154"/>
      <c r="B1539" s="157"/>
      <c r="C1539" s="162"/>
      <c r="D1539" s="157"/>
      <c r="E1539" s="157"/>
      <c r="F1539" s="157"/>
      <c r="G1539" s="158"/>
      <c r="H1539" s="23">
        <f>MONTH(CtasPagar[[#This Row],[Data Vencimento]])</f>
        <v>1</v>
      </c>
      <c r="I1539" s="23">
        <f>YEAR(CtasPagar[[#This Row],[Data Vencimento]])</f>
        <v>1900</v>
      </c>
      <c r="J1539" s="154"/>
      <c r="K1539" s="23">
        <f>MONTH(CtasPagar[[#This Row],[Data Pagamento]])</f>
        <v>1</v>
      </c>
      <c r="L1539" s="23">
        <f>YEAR(CtasPagar[[#This Row],[Data Pagamento]])</f>
        <v>1900</v>
      </c>
      <c r="M1539" s="154"/>
      <c r="N15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>
      <c r="A1540" s="154"/>
      <c r="B1540" s="157"/>
      <c r="C1540" s="162"/>
      <c r="D1540" s="157"/>
      <c r="E1540" s="157"/>
      <c r="F1540" s="157"/>
      <c r="G1540" s="158"/>
      <c r="H1540" s="23">
        <f>MONTH(CtasPagar[[#This Row],[Data Vencimento]])</f>
        <v>1</v>
      </c>
      <c r="I1540" s="23">
        <f>YEAR(CtasPagar[[#This Row],[Data Vencimento]])</f>
        <v>1900</v>
      </c>
      <c r="J1540" s="154"/>
      <c r="K1540" s="23">
        <f>MONTH(CtasPagar[[#This Row],[Data Pagamento]])</f>
        <v>1</v>
      </c>
      <c r="L1540" s="23">
        <f>YEAR(CtasPagar[[#This Row],[Data Pagamento]])</f>
        <v>1900</v>
      </c>
      <c r="M1540" s="154"/>
      <c r="N15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>
      <c r="A1541" s="154"/>
      <c r="B1541" s="157"/>
      <c r="C1541" s="162"/>
      <c r="D1541" s="157"/>
      <c r="E1541" s="157"/>
      <c r="F1541" s="157"/>
      <c r="G1541" s="158"/>
      <c r="H1541" s="23">
        <f>MONTH(CtasPagar[[#This Row],[Data Vencimento]])</f>
        <v>1</v>
      </c>
      <c r="I1541" s="23">
        <f>YEAR(CtasPagar[[#This Row],[Data Vencimento]])</f>
        <v>1900</v>
      </c>
      <c r="J1541" s="154"/>
      <c r="K1541" s="23">
        <f>MONTH(CtasPagar[[#This Row],[Data Pagamento]])</f>
        <v>1</v>
      </c>
      <c r="L1541" s="23">
        <f>YEAR(CtasPagar[[#This Row],[Data Pagamento]])</f>
        <v>1900</v>
      </c>
      <c r="M1541" s="154"/>
      <c r="N15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>
      <c r="A1542" s="154"/>
      <c r="B1542" s="157"/>
      <c r="C1542" s="162"/>
      <c r="D1542" s="157"/>
      <c r="E1542" s="157"/>
      <c r="F1542" s="157"/>
      <c r="G1542" s="158"/>
      <c r="H1542" s="23">
        <f>MONTH(CtasPagar[[#This Row],[Data Vencimento]])</f>
        <v>1</v>
      </c>
      <c r="I1542" s="23">
        <f>YEAR(CtasPagar[[#This Row],[Data Vencimento]])</f>
        <v>1900</v>
      </c>
      <c r="J1542" s="154"/>
      <c r="K1542" s="23">
        <f>MONTH(CtasPagar[[#This Row],[Data Pagamento]])</f>
        <v>1</v>
      </c>
      <c r="L1542" s="23">
        <f>YEAR(CtasPagar[[#This Row],[Data Pagamento]])</f>
        <v>1900</v>
      </c>
      <c r="M1542" s="154"/>
      <c r="N15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>
      <c r="A1543" s="154"/>
      <c r="B1543" s="157"/>
      <c r="C1543" s="162"/>
      <c r="D1543" s="157"/>
      <c r="E1543" s="157"/>
      <c r="F1543" s="157"/>
      <c r="G1543" s="158"/>
      <c r="H1543" s="23">
        <f>MONTH(CtasPagar[[#This Row],[Data Vencimento]])</f>
        <v>1</v>
      </c>
      <c r="I1543" s="23">
        <f>YEAR(CtasPagar[[#This Row],[Data Vencimento]])</f>
        <v>1900</v>
      </c>
      <c r="J1543" s="154"/>
      <c r="K1543" s="23">
        <f>MONTH(CtasPagar[[#This Row],[Data Pagamento]])</f>
        <v>1</v>
      </c>
      <c r="L1543" s="23">
        <f>YEAR(CtasPagar[[#This Row],[Data Pagamento]])</f>
        <v>1900</v>
      </c>
      <c r="M1543" s="154"/>
      <c r="N15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>
      <c r="A1544" s="154"/>
      <c r="B1544" s="157"/>
      <c r="C1544" s="162"/>
      <c r="D1544" s="157"/>
      <c r="E1544" s="157"/>
      <c r="F1544" s="157"/>
      <c r="G1544" s="158"/>
      <c r="H1544" s="23">
        <f>MONTH(CtasPagar[[#This Row],[Data Vencimento]])</f>
        <v>1</v>
      </c>
      <c r="I1544" s="23">
        <f>YEAR(CtasPagar[[#This Row],[Data Vencimento]])</f>
        <v>1900</v>
      </c>
      <c r="J1544" s="154"/>
      <c r="K1544" s="23">
        <f>MONTH(CtasPagar[[#This Row],[Data Pagamento]])</f>
        <v>1</v>
      </c>
      <c r="L1544" s="23">
        <f>YEAR(CtasPagar[[#This Row],[Data Pagamento]])</f>
        <v>1900</v>
      </c>
      <c r="M1544" s="154"/>
      <c r="N15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>
      <c r="A1545" s="154"/>
      <c r="B1545" s="157"/>
      <c r="C1545" s="162"/>
      <c r="D1545" s="157"/>
      <c r="E1545" s="157"/>
      <c r="F1545" s="157"/>
      <c r="G1545" s="158"/>
      <c r="H1545" s="23">
        <f>MONTH(CtasPagar[[#This Row],[Data Vencimento]])</f>
        <v>1</v>
      </c>
      <c r="I1545" s="23">
        <f>YEAR(CtasPagar[[#This Row],[Data Vencimento]])</f>
        <v>1900</v>
      </c>
      <c r="J1545" s="154"/>
      <c r="K1545" s="23">
        <f>MONTH(CtasPagar[[#This Row],[Data Pagamento]])</f>
        <v>1</v>
      </c>
      <c r="L1545" s="23">
        <f>YEAR(CtasPagar[[#This Row],[Data Pagamento]])</f>
        <v>1900</v>
      </c>
      <c r="M1545" s="154"/>
      <c r="N15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>
      <c r="A1546" s="154"/>
      <c r="B1546" s="157"/>
      <c r="C1546" s="162"/>
      <c r="D1546" s="157"/>
      <c r="E1546" s="157"/>
      <c r="F1546" s="157"/>
      <c r="G1546" s="158"/>
      <c r="H1546" s="23">
        <f>MONTH(CtasPagar[[#This Row],[Data Vencimento]])</f>
        <v>1</v>
      </c>
      <c r="I1546" s="23">
        <f>YEAR(CtasPagar[[#This Row],[Data Vencimento]])</f>
        <v>1900</v>
      </c>
      <c r="J1546" s="154"/>
      <c r="K1546" s="23">
        <f>MONTH(CtasPagar[[#This Row],[Data Pagamento]])</f>
        <v>1</v>
      </c>
      <c r="L1546" s="23">
        <f>YEAR(CtasPagar[[#This Row],[Data Pagamento]])</f>
        <v>1900</v>
      </c>
      <c r="M1546" s="154"/>
      <c r="N15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>
      <c r="A1547" s="154"/>
      <c r="B1547" s="157"/>
      <c r="C1547" s="162"/>
      <c r="D1547" s="157"/>
      <c r="E1547" s="157"/>
      <c r="F1547" s="157"/>
      <c r="G1547" s="158"/>
      <c r="H1547" s="23">
        <f>MONTH(CtasPagar[[#This Row],[Data Vencimento]])</f>
        <v>1</v>
      </c>
      <c r="I1547" s="23">
        <f>YEAR(CtasPagar[[#This Row],[Data Vencimento]])</f>
        <v>1900</v>
      </c>
      <c r="J1547" s="154"/>
      <c r="K1547" s="23">
        <f>MONTH(CtasPagar[[#This Row],[Data Pagamento]])</f>
        <v>1</v>
      </c>
      <c r="L1547" s="23">
        <f>YEAR(CtasPagar[[#This Row],[Data Pagamento]])</f>
        <v>1900</v>
      </c>
      <c r="M1547" s="154"/>
      <c r="N15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>
      <c r="A1548" s="154"/>
      <c r="B1548" s="157"/>
      <c r="C1548" s="162"/>
      <c r="D1548" s="157"/>
      <c r="E1548" s="157"/>
      <c r="F1548" s="157"/>
      <c r="G1548" s="158"/>
      <c r="H1548" s="23">
        <f>MONTH(CtasPagar[[#This Row],[Data Vencimento]])</f>
        <v>1</v>
      </c>
      <c r="I1548" s="23">
        <f>YEAR(CtasPagar[[#This Row],[Data Vencimento]])</f>
        <v>1900</v>
      </c>
      <c r="J1548" s="154"/>
      <c r="K1548" s="23">
        <f>MONTH(CtasPagar[[#This Row],[Data Pagamento]])</f>
        <v>1</v>
      </c>
      <c r="L1548" s="23">
        <f>YEAR(CtasPagar[[#This Row],[Data Pagamento]])</f>
        <v>1900</v>
      </c>
      <c r="M1548" s="154"/>
      <c r="N15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>
      <c r="A1549" s="154"/>
      <c r="B1549" s="157"/>
      <c r="C1549" s="162"/>
      <c r="D1549" s="157"/>
      <c r="E1549" s="157"/>
      <c r="F1549" s="157"/>
      <c r="G1549" s="158"/>
      <c r="H1549" s="23">
        <f>MONTH(CtasPagar[[#This Row],[Data Vencimento]])</f>
        <v>1</v>
      </c>
      <c r="I1549" s="23">
        <f>YEAR(CtasPagar[[#This Row],[Data Vencimento]])</f>
        <v>1900</v>
      </c>
      <c r="J1549" s="154"/>
      <c r="K1549" s="23">
        <f>MONTH(CtasPagar[[#This Row],[Data Pagamento]])</f>
        <v>1</v>
      </c>
      <c r="L1549" s="23">
        <f>YEAR(CtasPagar[[#This Row],[Data Pagamento]])</f>
        <v>1900</v>
      </c>
      <c r="M1549" s="154"/>
      <c r="N15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>
      <c r="A1550" s="154"/>
      <c r="B1550" s="157"/>
      <c r="C1550" s="162"/>
      <c r="D1550" s="157"/>
      <c r="E1550" s="157"/>
      <c r="F1550" s="157"/>
      <c r="G1550" s="158"/>
      <c r="H1550" s="23">
        <f>MONTH(CtasPagar[[#This Row],[Data Vencimento]])</f>
        <v>1</v>
      </c>
      <c r="I1550" s="23">
        <f>YEAR(CtasPagar[[#This Row],[Data Vencimento]])</f>
        <v>1900</v>
      </c>
      <c r="J1550" s="154"/>
      <c r="K1550" s="23">
        <f>MONTH(CtasPagar[[#This Row],[Data Pagamento]])</f>
        <v>1</v>
      </c>
      <c r="L1550" s="23">
        <f>YEAR(CtasPagar[[#This Row],[Data Pagamento]])</f>
        <v>1900</v>
      </c>
      <c r="M1550" s="154"/>
      <c r="N15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>
      <c r="A1551" s="154"/>
      <c r="B1551" s="157"/>
      <c r="C1551" s="162"/>
      <c r="D1551" s="157"/>
      <c r="E1551" s="157"/>
      <c r="F1551" s="157"/>
      <c r="G1551" s="158"/>
      <c r="H1551" s="23">
        <f>MONTH(CtasPagar[[#This Row],[Data Vencimento]])</f>
        <v>1</v>
      </c>
      <c r="I1551" s="23">
        <f>YEAR(CtasPagar[[#This Row],[Data Vencimento]])</f>
        <v>1900</v>
      </c>
      <c r="J1551" s="154"/>
      <c r="K1551" s="23">
        <f>MONTH(CtasPagar[[#This Row],[Data Pagamento]])</f>
        <v>1</v>
      </c>
      <c r="L1551" s="23">
        <f>YEAR(CtasPagar[[#This Row],[Data Pagamento]])</f>
        <v>1900</v>
      </c>
      <c r="M1551" s="154"/>
      <c r="N15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>
      <c r="A1552" s="154"/>
      <c r="B1552" s="157"/>
      <c r="C1552" s="162"/>
      <c r="D1552" s="157"/>
      <c r="E1552" s="157"/>
      <c r="F1552" s="157"/>
      <c r="G1552" s="158"/>
      <c r="H1552" s="23">
        <f>MONTH(CtasPagar[[#This Row],[Data Vencimento]])</f>
        <v>1</v>
      </c>
      <c r="I1552" s="23">
        <f>YEAR(CtasPagar[[#This Row],[Data Vencimento]])</f>
        <v>1900</v>
      </c>
      <c r="J1552" s="154"/>
      <c r="K1552" s="23">
        <f>MONTH(CtasPagar[[#This Row],[Data Pagamento]])</f>
        <v>1</v>
      </c>
      <c r="L1552" s="23">
        <f>YEAR(CtasPagar[[#This Row],[Data Pagamento]])</f>
        <v>1900</v>
      </c>
      <c r="M1552" s="154"/>
      <c r="N15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>
      <c r="A1553" s="154"/>
      <c r="B1553" s="157"/>
      <c r="C1553" s="162"/>
      <c r="D1553" s="157"/>
      <c r="E1553" s="157"/>
      <c r="F1553" s="157"/>
      <c r="G1553" s="158"/>
      <c r="H1553" s="23">
        <f>MONTH(CtasPagar[[#This Row],[Data Vencimento]])</f>
        <v>1</v>
      </c>
      <c r="I1553" s="23">
        <f>YEAR(CtasPagar[[#This Row],[Data Vencimento]])</f>
        <v>1900</v>
      </c>
      <c r="J1553" s="154"/>
      <c r="K1553" s="23">
        <f>MONTH(CtasPagar[[#This Row],[Data Pagamento]])</f>
        <v>1</v>
      </c>
      <c r="L1553" s="23">
        <f>YEAR(CtasPagar[[#This Row],[Data Pagamento]])</f>
        <v>1900</v>
      </c>
      <c r="M1553" s="154"/>
      <c r="N15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>
      <c r="A1554" s="154"/>
      <c r="B1554" s="157"/>
      <c r="C1554" s="162"/>
      <c r="D1554" s="157"/>
      <c r="E1554" s="157"/>
      <c r="F1554" s="157"/>
      <c r="G1554" s="158"/>
      <c r="H1554" s="23">
        <f>MONTH(CtasPagar[[#This Row],[Data Vencimento]])</f>
        <v>1</v>
      </c>
      <c r="I1554" s="23">
        <f>YEAR(CtasPagar[[#This Row],[Data Vencimento]])</f>
        <v>1900</v>
      </c>
      <c r="J1554" s="154"/>
      <c r="K1554" s="23">
        <f>MONTH(CtasPagar[[#This Row],[Data Pagamento]])</f>
        <v>1</v>
      </c>
      <c r="L1554" s="23">
        <f>YEAR(CtasPagar[[#This Row],[Data Pagamento]])</f>
        <v>1900</v>
      </c>
      <c r="M1554" s="154"/>
      <c r="N15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>
      <c r="A1555" s="154"/>
      <c r="B1555" s="157"/>
      <c r="C1555" s="162"/>
      <c r="D1555" s="157"/>
      <c r="E1555" s="157"/>
      <c r="F1555" s="157"/>
      <c r="G1555" s="158"/>
      <c r="H1555" s="23">
        <f>MONTH(CtasPagar[[#This Row],[Data Vencimento]])</f>
        <v>1</v>
      </c>
      <c r="I1555" s="23">
        <f>YEAR(CtasPagar[[#This Row],[Data Vencimento]])</f>
        <v>1900</v>
      </c>
      <c r="J1555" s="154"/>
      <c r="K1555" s="23">
        <f>MONTH(CtasPagar[[#This Row],[Data Pagamento]])</f>
        <v>1</v>
      </c>
      <c r="L1555" s="23">
        <f>YEAR(CtasPagar[[#This Row],[Data Pagamento]])</f>
        <v>1900</v>
      </c>
      <c r="M1555" s="154"/>
      <c r="N15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>
      <c r="A1556" s="154"/>
      <c r="B1556" s="157"/>
      <c r="C1556" s="162"/>
      <c r="D1556" s="157"/>
      <c r="E1556" s="157"/>
      <c r="F1556" s="157"/>
      <c r="G1556" s="158"/>
      <c r="H1556" s="23">
        <f>MONTH(CtasPagar[[#This Row],[Data Vencimento]])</f>
        <v>1</v>
      </c>
      <c r="I1556" s="23">
        <f>YEAR(CtasPagar[[#This Row],[Data Vencimento]])</f>
        <v>1900</v>
      </c>
      <c r="J1556" s="154"/>
      <c r="K1556" s="23">
        <f>MONTH(CtasPagar[[#This Row],[Data Pagamento]])</f>
        <v>1</v>
      </c>
      <c r="L1556" s="23">
        <f>YEAR(CtasPagar[[#This Row],[Data Pagamento]])</f>
        <v>1900</v>
      </c>
      <c r="M1556" s="154"/>
      <c r="N15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>
      <c r="A1557" s="154"/>
      <c r="B1557" s="157"/>
      <c r="C1557" s="162"/>
      <c r="D1557" s="157"/>
      <c r="E1557" s="157"/>
      <c r="F1557" s="157"/>
      <c r="G1557" s="158"/>
      <c r="H1557" s="23">
        <f>MONTH(CtasPagar[[#This Row],[Data Vencimento]])</f>
        <v>1</v>
      </c>
      <c r="I1557" s="23">
        <f>YEAR(CtasPagar[[#This Row],[Data Vencimento]])</f>
        <v>1900</v>
      </c>
      <c r="J1557" s="154"/>
      <c r="K1557" s="23">
        <f>MONTH(CtasPagar[[#This Row],[Data Pagamento]])</f>
        <v>1</v>
      </c>
      <c r="L1557" s="23">
        <f>YEAR(CtasPagar[[#This Row],[Data Pagamento]])</f>
        <v>1900</v>
      </c>
      <c r="M1557" s="154"/>
      <c r="N15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>
      <c r="A1558" s="154"/>
      <c r="B1558" s="157"/>
      <c r="C1558" s="162"/>
      <c r="D1558" s="157"/>
      <c r="E1558" s="157"/>
      <c r="F1558" s="157"/>
      <c r="G1558" s="158"/>
      <c r="H1558" s="23">
        <f>MONTH(CtasPagar[[#This Row],[Data Vencimento]])</f>
        <v>1</v>
      </c>
      <c r="I1558" s="23">
        <f>YEAR(CtasPagar[[#This Row],[Data Vencimento]])</f>
        <v>1900</v>
      </c>
      <c r="J1558" s="154"/>
      <c r="K1558" s="23">
        <f>MONTH(CtasPagar[[#This Row],[Data Pagamento]])</f>
        <v>1</v>
      </c>
      <c r="L1558" s="23">
        <f>YEAR(CtasPagar[[#This Row],[Data Pagamento]])</f>
        <v>1900</v>
      </c>
      <c r="M1558" s="154"/>
      <c r="N15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>
      <c r="A1559" s="154"/>
      <c r="B1559" s="157"/>
      <c r="C1559" s="162"/>
      <c r="D1559" s="157"/>
      <c r="E1559" s="157"/>
      <c r="F1559" s="157"/>
      <c r="G1559" s="158"/>
      <c r="H1559" s="23">
        <f>MONTH(CtasPagar[[#This Row],[Data Vencimento]])</f>
        <v>1</v>
      </c>
      <c r="I1559" s="23">
        <f>YEAR(CtasPagar[[#This Row],[Data Vencimento]])</f>
        <v>1900</v>
      </c>
      <c r="J1559" s="154"/>
      <c r="K1559" s="23">
        <f>MONTH(CtasPagar[[#This Row],[Data Pagamento]])</f>
        <v>1</v>
      </c>
      <c r="L1559" s="23">
        <f>YEAR(CtasPagar[[#This Row],[Data Pagamento]])</f>
        <v>1900</v>
      </c>
      <c r="M1559" s="154"/>
      <c r="N15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>
      <c r="A1560" s="154"/>
      <c r="B1560" s="157"/>
      <c r="C1560" s="162"/>
      <c r="D1560" s="157"/>
      <c r="E1560" s="157"/>
      <c r="F1560" s="157"/>
      <c r="G1560" s="158"/>
      <c r="H1560" s="23">
        <f>MONTH(CtasPagar[[#This Row],[Data Vencimento]])</f>
        <v>1</v>
      </c>
      <c r="I1560" s="23">
        <f>YEAR(CtasPagar[[#This Row],[Data Vencimento]])</f>
        <v>1900</v>
      </c>
      <c r="J1560" s="154"/>
      <c r="K1560" s="23">
        <f>MONTH(CtasPagar[[#This Row],[Data Pagamento]])</f>
        <v>1</v>
      </c>
      <c r="L1560" s="23">
        <f>YEAR(CtasPagar[[#This Row],[Data Pagamento]])</f>
        <v>1900</v>
      </c>
      <c r="M1560" s="154"/>
      <c r="N15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>
      <c r="A1561" s="154"/>
      <c r="B1561" s="157"/>
      <c r="C1561" s="162"/>
      <c r="D1561" s="157"/>
      <c r="E1561" s="157"/>
      <c r="F1561" s="157"/>
      <c r="G1561" s="158"/>
      <c r="H1561" s="23">
        <f>MONTH(CtasPagar[[#This Row],[Data Vencimento]])</f>
        <v>1</v>
      </c>
      <c r="I1561" s="23">
        <f>YEAR(CtasPagar[[#This Row],[Data Vencimento]])</f>
        <v>1900</v>
      </c>
      <c r="J1561" s="154"/>
      <c r="K1561" s="23">
        <f>MONTH(CtasPagar[[#This Row],[Data Pagamento]])</f>
        <v>1</v>
      </c>
      <c r="L1561" s="23">
        <f>YEAR(CtasPagar[[#This Row],[Data Pagamento]])</f>
        <v>1900</v>
      </c>
      <c r="M1561" s="154"/>
      <c r="N15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>
      <c r="A1562" s="154"/>
      <c r="B1562" s="157"/>
      <c r="C1562" s="162"/>
      <c r="D1562" s="157"/>
      <c r="E1562" s="157"/>
      <c r="F1562" s="157"/>
      <c r="G1562" s="158"/>
      <c r="H1562" s="23">
        <f>MONTH(CtasPagar[[#This Row],[Data Vencimento]])</f>
        <v>1</v>
      </c>
      <c r="I1562" s="23">
        <f>YEAR(CtasPagar[[#This Row],[Data Vencimento]])</f>
        <v>1900</v>
      </c>
      <c r="J1562" s="154"/>
      <c r="K1562" s="23">
        <f>MONTH(CtasPagar[[#This Row],[Data Pagamento]])</f>
        <v>1</v>
      </c>
      <c r="L1562" s="23">
        <f>YEAR(CtasPagar[[#This Row],[Data Pagamento]])</f>
        <v>1900</v>
      </c>
      <c r="M1562" s="154"/>
      <c r="N15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>
      <c r="A1563" s="154"/>
      <c r="B1563" s="157"/>
      <c r="C1563" s="162"/>
      <c r="D1563" s="157"/>
      <c r="E1563" s="157"/>
      <c r="F1563" s="157"/>
      <c r="G1563" s="158"/>
      <c r="H1563" s="23">
        <f>MONTH(CtasPagar[[#This Row],[Data Vencimento]])</f>
        <v>1</v>
      </c>
      <c r="I1563" s="23">
        <f>YEAR(CtasPagar[[#This Row],[Data Vencimento]])</f>
        <v>1900</v>
      </c>
      <c r="J1563" s="154"/>
      <c r="K1563" s="23">
        <f>MONTH(CtasPagar[[#This Row],[Data Pagamento]])</f>
        <v>1</v>
      </c>
      <c r="L1563" s="23">
        <f>YEAR(CtasPagar[[#This Row],[Data Pagamento]])</f>
        <v>1900</v>
      </c>
      <c r="M1563" s="154"/>
      <c r="N15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>
      <c r="A1564" s="154"/>
      <c r="B1564" s="157"/>
      <c r="C1564" s="162"/>
      <c r="D1564" s="157"/>
      <c r="E1564" s="157"/>
      <c r="F1564" s="157"/>
      <c r="G1564" s="158"/>
      <c r="H1564" s="23">
        <f>MONTH(CtasPagar[[#This Row],[Data Vencimento]])</f>
        <v>1</v>
      </c>
      <c r="I1564" s="23">
        <f>YEAR(CtasPagar[[#This Row],[Data Vencimento]])</f>
        <v>1900</v>
      </c>
      <c r="J1564" s="154"/>
      <c r="K1564" s="23">
        <f>MONTH(CtasPagar[[#This Row],[Data Pagamento]])</f>
        <v>1</v>
      </c>
      <c r="L1564" s="23">
        <f>YEAR(CtasPagar[[#This Row],[Data Pagamento]])</f>
        <v>1900</v>
      </c>
      <c r="M1564" s="154"/>
      <c r="N15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>
      <c r="A1565" s="154"/>
      <c r="B1565" s="157"/>
      <c r="C1565" s="162"/>
      <c r="D1565" s="157"/>
      <c r="E1565" s="157"/>
      <c r="F1565" s="157"/>
      <c r="G1565" s="158"/>
      <c r="H1565" s="23">
        <f>MONTH(CtasPagar[[#This Row],[Data Vencimento]])</f>
        <v>1</v>
      </c>
      <c r="I1565" s="23">
        <f>YEAR(CtasPagar[[#This Row],[Data Vencimento]])</f>
        <v>1900</v>
      </c>
      <c r="J1565" s="154"/>
      <c r="K1565" s="23">
        <f>MONTH(CtasPagar[[#This Row],[Data Pagamento]])</f>
        <v>1</v>
      </c>
      <c r="L1565" s="23">
        <f>YEAR(CtasPagar[[#This Row],[Data Pagamento]])</f>
        <v>1900</v>
      </c>
      <c r="M1565" s="154"/>
      <c r="N15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>
      <c r="A1566" s="154"/>
      <c r="B1566" s="157"/>
      <c r="C1566" s="162"/>
      <c r="D1566" s="157"/>
      <c r="E1566" s="157"/>
      <c r="F1566" s="157"/>
      <c r="G1566" s="158"/>
      <c r="H1566" s="23">
        <f>MONTH(CtasPagar[[#This Row],[Data Vencimento]])</f>
        <v>1</v>
      </c>
      <c r="I1566" s="23">
        <f>YEAR(CtasPagar[[#This Row],[Data Vencimento]])</f>
        <v>1900</v>
      </c>
      <c r="J1566" s="154"/>
      <c r="K1566" s="23">
        <f>MONTH(CtasPagar[[#This Row],[Data Pagamento]])</f>
        <v>1</v>
      </c>
      <c r="L1566" s="23">
        <f>YEAR(CtasPagar[[#This Row],[Data Pagamento]])</f>
        <v>1900</v>
      </c>
      <c r="M1566" s="154"/>
      <c r="N15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>
      <c r="A1567" s="154"/>
      <c r="B1567" s="157"/>
      <c r="C1567" s="162"/>
      <c r="D1567" s="157"/>
      <c r="E1567" s="157"/>
      <c r="F1567" s="157"/>
      <c r="G1567" s="158"/>
      <c r="H1567" s="23">
        <f>MONTH(CtasPagar[[#This Row],[Data Vencimento]])</f>
        <v>1</v>
      </c>
      <c r="I1567" s="23">
        <f>YEAR(CtasPagar[[#This Row],[Data Vencimento]])</f>
        <v>1900</v>
      </c>
      <c r="J1567" s="154"/>
      <c r="K1567" s="23">
        <f>MONTH(CtasPagar[[#This Row],[Data Pagamento]])</f>
        <v>1</v>
      </c>
      <c r="L1567" s="23">
        <f>YEAR(CtasPagar[[#This Row],[Data Pagamento]])</f>
        <v>1900</v>
      </c>
      <c r="M1567" s="154"/>
      <c r="N15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>
      <c r="A1568" s="154"/>
      <c r="B1568" s="157"/>
      <c r="C1568" s="162"/>
      <c r="D1568" s="157"/>
      <c r="E1568" s="157"/>
      <c r="F1568" s="157"/>
      <c r="G1568" s="158"/>
      <c r="H1568" s="23">
        <f>MONTH(CtasPagar[[#This Row],[Data Vencimento]])</f>
        <v>1</v>
      </c>
      <c r="I1568" s="23">
        <f>YEAR(CtasPagar[[#This Row],[Data Vencimento]])</f>
        <v>1900</v>
      </c>
      <c r="J1568" s="154"/>
      <c r="K1568" s="23">
        <f>MONTH(CtasPagar[[#This Row],[Data Pagamento]])</f>
        <v>1</v>
      </c>
      <c r="L1568" s="23">
        <f>YEAR(CtasPagar[[#This Row],[Data Pagamento]])</f>
        <v>1900</v>
      </c>
      <c r="M1568" s="154"/>
      <c r="N15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>
      <c r="A1569" s="154"/>
      <c r="B1569" s="157"/>
      <c r="C1569" s="162"/>
      <c r="D1569" s="157"/>
      <c r="E1569" s="157"/>
      <c r="F1569" s="157"/>
      <c r="G1569" s="158"/>
      <c r="H1569" s="23">
        <f>MONTH(CtasPagar[[#This Row],[Data Vencimento]])</f>
        <v>1</v>
      </c>
      <c r="I1569" s="23">
        <f>YEAR(CtasPagar[[#This Row],[Data Vencimento]])</f>
        <v>1900</v>
      </c>
      <c r="J1569" s="154"/>
      <c r="K1569" s="23">
        <f>MONTH(CtasPagar[[#This Row],[Data Pagamento]])</f>
        <v>1</v>
      </c>
      <c r="L1569" s="23">
        <f>YEAR(CtasPagar[[#This Row],[Data Pagamento]])</f>
        <v>1900</v>
      </c>
      <c r="M1569" s="154"/>
      <c r="N15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>
      <c r="A1570" s="154"/>
      <c r="B1570" s="157"/>
      <c r="C1570" s="162"/>
      <c r="D1570" s="157"/>
      <c r="E1570" s="157"/>
      <c r="F1570" s="157"/>
      <c r="G1570" s="158"/>
      <c r="H1570" s="23">
        <f>MONTH(CtasPagar[[#This Row],[Data Vencimento]])</f>
        <v>1</v>
      </c>
      <c r="I1570" s="23">
        <f>YEAR(CtasPagar[[#This Row],[Data Vencimento]])</f>
        <v>1900</v>
      </c>
      <c r="J1570" s="154"/>
      <c r="K1570" s="23">
        <f>MONTH(CtasPagar[[#This Row],[Data Pagamento]])</f>
        <v>1</v>
      </c>
      <c r="L1570" s="23">
        <f>YEAR(CtasPagar[[#This Row],[Data Pagamento]])</f>
        <v>1900</v>
      </c>
      <c r="M1570" s="154"/>
      <c r="N15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>
      <c r="A1571" s="154"/>
      <c r="B1571" s="157"/>
      <c r="C1571" s="162"/>
      <c r="D1571" s="157"/>
      <c r="E1571" s="157"/>
      <c r="F1571" s="157"/>
      <c r="G1571" s="158"/>
      <c r="H1571" s="23">
        <f>MONTH(CtasPagar[[#This Row],[Data Vencimento]])</f>
        <v>1</v>
      </c>
      <c r="I1571" s="23">
        <f>YEAR(CtasPagar[[#This Row],[Data Vencimento]])</f>
        <v>1900</v>
      </c>
      <c r="J1571" s="154"/>
      <c r="K1571" s="23">
        <f>MONTH(CtasPagar[[#This Row],[Data Pagamento]])</f>
        <v>1</v>
      </c>
      <c r="L1571" s="23">
        <f>YEAR(CtasPagar[[#This Row],[Data Pagamento]])</f>
        <v>1900</v>
      </c>
      <c r="M1571" s="154"/>
      <c r="N15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>
      <c r="A1572" s="154"/>
      <c r="B1572" s="157"/>
      <c r="C1572" s="162"/>
      <c r="D1572" s="157"/>
      <c r="E1572" s="157"/>
      <c r="F1572" s="157"/>
      <c r="G1572" s="158"/>
      <c r="H1572" s="23">
        <f>MONTH(CtasPagar[[#This Row],[Data Vencimento]])</f>
        <v>1</v>
      </c>
      <c r="I1572" s="23">
        <f>YEAR(CtasPagar[[#This Row],[Data Vencimento]])</f>
        <v>1900</v>
      </c>
      <c r="J1572" s="154"/>
      <c r="K1572" s="23">
        <f>MONTH(CtasPagar[[#This Row],[Data Pagamento]])</f>
        <v>1</v>
      </c>
      <c r="L1572" s="23">
        <f>YEAR(CtasPagar[[#This Row],[Data Pagamento]])</f>
        <v>1900</v>
      </c>
      <c r="M1572" s="154"/>
      <c r="N15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>
      <c r="A1573" s="154"/>
      <c r="B1573" s="157"/>
      <c r="C1573" s="162"/>
      <c r="D1573" s="157"/>
      <c r="E1573" s="157"/>
      <c r="F1573" s="157"/>
      <c r="G1573" s="158"/>
      <c r="H1573" s="23">
        <f>MONTH(CtasPagar[[#This Row],[Data Vencimento]])</f>
        <v>1</v>
      </c>
      <c r="I1573" s="23">
        <f>YEAR(CtasPagar[[#This Row],[Data Vencimento]])</f>
        <v>1900</v>
      </c>
      <c r="J1573" s="154"/>
      <c r="K1573" s="23">
        <f>MONTH(CtasPagar[[#This Row],[Data Pagamento]])</f>
        <v>1</v>
      </c>
      <c r="L1573" s="23">
        <f>YEAR(CtasPagar[[#This Row],[Data Pagamento]])</f>
        <v>1900</v>
      </c>
      <c r="M1573" s="154"/>
      <c r="N15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>
      <c r="A1574" s="154"/>
      <c r="B1574" s="157"/>
      <c r="C1574" s="162"/>
      <c r="D1574" s="157"/>
      <c r="E1574" s="157"/>
      <c r="F1574" s="157"/>
      <c r="G1574" s="158"/>
      <c r="H1574" s="23">
        <f>MONTH(CtasPagar[[#This Row],[Data Vencimento]])</f>
        <v>1</v>
      </c>
      <c r="I1574" s="23">
        <f>YEAR(CtasPagar[[#This Row],[Data Vencimento]])</f>
        <v>1900</v>
      </c>
      <c r="J1574" s="154"/>
      <c r="K1574" s="23">
        <f>MONTH(CtasPagar[[#This Row],[Data Pagamento]])</f>
        <v>1</v>
      </c>
      <c r="L1574" s="23">
        <f>YEAR(CtasPagar[[#This Row],[Data Pagamento]])</f>
        <v>1900</v>
      </c>
      <c r="M1574" s="154"/>
      <c r="N15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>
      <c r="A1575" s="154"/>
      <c r="B1575" s="157"/>
      <c r="C1575" s="162"/>
      <c r="D1575" s="157"/>
      <c r="E1575" s="157"/>
      <c r="F1575" s="157"/>
      <c r="G1575" s="158"/>
      <c r="H1575" s="23">
        <f>MONTH(CtasPagar[[#This Row],[Data Vencimento]])</f>
        <v>1</v>
      </c>
      <c r="I1575" s="23">
        <f>YEAR(CtasPagar[[#This Row],[Data Vencimento]])</f>
        <v>1900</v>
      </c>
      <c r="J1575" s="154"/>
      <c r="K1575" s="23">
        <f>MONTH(CtasPagar[[#This Row],[Data Pagamento]])</f>
        <v>1</v>
      </c>
      <c r="L1575" s="23">
        <f>YEAR(CtasPagar[[#This Row],[Data Pagamento]])</f>
        <v>1900</v>
      </c>
      <c r="M1575" s="154"/>
      <c r="N15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>
      <c r="A1576" s="154"/>
      <c r="B1576" s="157"/>
      <c r="C1576" s="162"/>
      <c r="D1576" s="157"/>
      <c r="E1576" s="157"/>
      <c r="F1576" s="157"/>
      <c r="G1576" s="158"/>
      <c r="H1576" s="23">
        <f>MONTH(CtasPagar[[#This Row],[Data Vencimento]])</f>
        <v>1</v>
      </c>
      <c r="I1576" s="23">
        <f>YEAR(CtasPagar[[#This Row],[Data Vencimento]])</f>
        <v>1900</v>
      </c>
      <c r="J1576" s="154"/>
      <c r="K1576" s="23">
        <f>MONTH(CtasPagar[[#This Row],[Data Pagamento]])</f>
        <v>1</v>
      </c>
      <c r="L1576" s="23">
        <f>YEAR(CtasPagar[[#This Row],[Data Pagamento]])</f>
        <v>1900</v>
      </c>
      <c r="M1576" s="154"/>
      <c r="N15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>
      <c r="A1577" s="154"/>
      <c r="B1577" s="157"/>
      <c r="C1577" s="162"/>
      <c r="D1577" s="157"/>
      <c r="E1577" s="157"/>
      <c r="F1577" s="157"/>
      <c r="G1577" s="158"/>
      <c r="H1577" s="23">
        <f>MONTH(CtasPagar[[#This Row],[Data Vencimento]])</f>
        <v>1</v>
      </c>
      <c r="I1577" s="23">
        <f>YEAR(CtasPagar[[#This Row],[Data Vencimento]])</f>
        <v>1900</v>
      </c>
      <c r="J1577" s="154"/>
      <c r="K1577" s="23">
        <f>MONTH(CtasPagar[[#This Row],[Data Pagamento]])</f>
        <v>1</v>
      </c>
      <c r="L1577" s="23">
        <f>YEAR(CtasPagar[[#This Row],[Data Pagamento]])</f>
        <v>1900</v>
      </c>
      <c r="M1577" s="154"/>
      <c r="N15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>
      <c r="A1578" s="154"/>
      <c r="B1578" s="157"/>
      <c r="C1578" s="162"/>
      <c r="D1578" s="157"/>
      <c r="E1578" s="157"/>
      <c r="F1578" s="157"/>
      <c r="G1578" s="158"/>
      <c r="H1578" s="23">
        <f>MONTH(CtasPagar[[#This Row],[Data Vencimento]])</f>
        <v>1</v>
      </c>
      <c r="I1578" s="23">
        <f>YEAR(CtasPagar[[#This Row],[Data Vencimento]])</f>
        <v>1900</v>
      </c>
      <c r="J1578" s="154"/>
      <c r="K1578" s="23">
        <f>MONTH(CtasPagar[[#This Row],[Data Pagamento]])</f>
        <v>1</v>
      </c>
      <c r="L1578" s="23">
        <f>YEAR(CtasPagar[[#This Row],[Data Pagamento]])</f>
        <v>1900</v>
      </c>
      <c r="M1578" s="154"/>
      <c r="N15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>
      <c r="A1579" s="154"/>
      <c r="B1579" s="157"/>
      <c r="C1579" s="162"/>
      <c r="D1579" s="157"/>
      <c r="E1579" s="157"/>
      <c r="F1579" s="157"/>
      <c r="G1579" s="158"/>
      <c r="H1579" s="23">
        <f>MONTH(CtasPagar[[#This Row],[Data Vencimento]])</f>
        <v>1</v>
      </c>
      <c r="I1579" s="23">
        <f>YEAR(CtasPagar[[#This Row],[Data Vencimento]])</f>
        <v>1900</v>
      </c>
      <c r="J1579" s="154"/>
      <c r="K1579" s="23">
        <f>MONTH(CtasPagar[[#This Row],[Data Pagamento]])</f>
        <v>1</v>
      </c>
      <c r="L1579" s="23">
        <f>YEAR(CtasPagar[[#This Row],[Data Pagamento]])</f>
        <v>1900</v>
      </c>
      <c r="M1579" s="154"/>
      <c r="N15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>
      <c r="A1580" s="154"/>
      <c r="B1580" s="157"/>
      <c r="C1580" s="162"/>
      <c r="D1580" s="157"/>
      <c r="E1580" s="157"/>
      <c r="F1580" s="157"/>
      <c r="G1580" s="158"/>
      <c r="H1580" s="23">
        <f>MONTH(CtasPagar[[#This Row],[Data Vencimento]])</f>
        <v>1</v>
      </c>
      <c r="I1580" s="23">
        <f>YEAR(CtasPagar[[#This Row],[Data Vencimento]])</f>
        <v>1900</v>
      </c>
      <c r="J1580" s="154"/>
      <c r="K1580" s="23">
        <f>MONTH(CtasPagar[[#This Row],[Data Pagamento]])</f>
        <v>1</v>
      </c>
      <c r="L1580" s="23">
        <f>YEAR(CtasPagar[[#This Row],[Data Pagamento]])</f>
        <v>1900</v>
      </c>
      <c r="M1580" s="154"/>
      <c r="N15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>
      <c r="A1581" s="154"/>
      <c r="B1581" s="157"/>
      <c r="C1581" s="162"/>
      <c r="D1581" s="157"/>
      <c r="E1581" s="157"/>
      <c r="F1581" s="157"/>
      <c r="G1581" s="158"/>
      <c r="H1581" s="23">
        <f>MONTH(CtasPagar[[#This Row],[Data Vencimento]])</f>
        <v>1</v>
      </c>
      <c r="I1581" s="23">
        <f>YEAR(CtasPagar[[#This Row],[Data Vencimento]])</f>
        <v>1900</v>
      </c>
      <c r="J1581" s="154"/>
      <c r="K1581" s="23">
        <f>MONTH(CtasPagar[[#This Row],[Data Pagamento]])</f>
        <v>1</v>
      </c>
      <c r="L1581" s="23">
        <f>YEAR(CtasPagar[[#This Row],[Data Pagamento]])</f>
        <v>1900</v>
      </c>
      <c r="M1581" s="154"/>
      <c r="N15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>
      <c r="A1582" s="154"/>
      <c r="B1582" s="157"/>
      <c r="C1582" s="162"/>
      <c r="D1582" s="157"/>
      <c r="E1582" s="157"/>
      <c r="F1582" s="157"/>
      <c r="G1582" s="158"/>
      <c r="H1582" s="23">
        <f>MONTH(CtasPagar[[#This Row],[Data Vencimento]])</f>
        <v>1</v>
      </c>
      <c r="I1582" s="23">
        <f>YEAR(CtasPagar[[#This Row],[Data Vencimento]])</f>
        <v>1900</v>
      </c>
      <c r="J1582" s="154"/>
      <c r="K1582" s="23">
        <f>MONTH(CtasPagar[[#This Row],[Data Pagamento]])</f>
        <v>1</v>
      </c>
      <c r="L1582" s="23">
        <f>YEAR(CtasPagar[[#This Row],[Data Pagamento]])</f>
        <v>1900</v>
      </c>
      <c r="M1582" s="154"/>
      <c r="N15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>
      <c r="A1583" s="154"/>
      <c r="B1583" s="157"/>
      <c r="C1583" s="162"/>
      <c r="D1583" s="157"/>
      <c r="E1583" s="157"/>
      <c r="F1583" s="157"/>
      <c r="G1583" s="158"/>
      <c r="H1583" s="23">
        <f>MONTH(CtasPagar[[#This Row],[Data Vencimento]])</f>
        <v>1</v>
      </c>
      <c r="I1583" s="23">
        <f>YEAR(CtasPagar[[#This Row],[Data Vencimento]])</f>
        <v>1900</v>
      </c>
      <c r="J1583" s="154"/>
      <c r="K1583" s="23">
        <f>MONTH(CtasPagar[[#This Row],[Data Pagamento]])</f>
        <v>1</v>
      </c>
      <c r="L1583" s="23">
        <f>YEAR(CtasPagar[[#This Row],[Data Pagamento]])</f>
        <v>1900</v>
      </c>
      <c r="M1583" s="154"/>
      <c r="N15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>
      <c r="A1584" s="154"/>
      <c r="B1584" s="157"/>
      <c r="C1584" s="162"/>
      <c r="D1584" s="157"/>
      <c r="E1584" s="157"/>
      <c r="F1584" s="157"/>
      <c r="G1584" s="158"/>
      <c r="H1584" s="23">
        <f>MONTH(CtasPagar[[#This Row],[Data Vencimento]])</f>
        <v>1</v>
      </c>
      <c r="I1584" s="23">
        <f>YEAR(CtasPagar[[#This Row],[Data Vencimento]])</f>
        <v>1900</v>
      </c>
      <c r="J1584" s="154"/>
      <c r="K1584" s="23">
        <f>MONTH(CtasPagar[[#This Row],[Data Pagamento]])</f>
        <v>1</v>
      </c>
      <c r="L1584" s="23">
        <f>YEAR(CtasPagar[[#This Row],[Data Pagamento]])</f>
        <v>1900</v>
      </c>
      <c r="M1584" s="154"/>
      <c r="N15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>
      <c r="A1585" s="154"/>
      <c r="B1585" s="157"/>
      <c r="C1585" s="162"/>
      <c r="D1585" s="157"/>
      <c r="E1585" s="157"/>
      <c r="F1585" s="157"/>
      <c r="G1585" s="158"/>
      <c r="H1585" s="23">
        <f>MONTH(CtasPagar[[#This Row],[Data Vencimento]])</f>
        <v>1</v>
      </c>
      <c r="I1585" s="23">
        <f>YEAR(CtasPagar[[#This Row],[Data Vencimento]])</f>
        <v>1900</v>
      </c>
      <c r="J1585" s="154"/>
      <c r="K1585" s="23">
        <f>MONTH(CtasPagar[[#This Row],[Data Pagamento]])</f>
        <v>1</v>
      </c>
      <c r="L1585" s="23">
        <f>YEAR(CtasPagar[[#This Row],[Data Pagamento]])</f>
        <v>1900</v>
      </c>
      <c r="M1585" s="154"/>
      <c r="N15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>
      <c r="A1586" s="154"/>
      <c r="B1586" s="157"/>
      <c r="C1586" s="162"/>
      <c r="D1586" s="157"/>
      <c r="E1586" s="157"/>
      <c r="F1586" s="157"/>
      <c r="G1586" s="158"/>
      <c r="H1586" s="23">
        <f>MONTH(CtasPagar[[#This Row],[Data Vencimento]])</f>
        <v>1</v>
      </c>
      <c r="I1586" s="23">
        <f>YEAR(CtasPagar[[#This Row],[Data Vencimento]])</f>
        <v>1900</v>
      </c>
      <c r="J1586" s="154"/>
      <c r="K1586" s="23">
        <f>MONTH(CtasPagar[[#This Row],[Data Pagamento]])</f>
        <v>1</v>
      </c>
      <c r="L1586" s="23">
        <f>YEAR(CtasPagar[[#This Row],[Data Pagamento]])</f>
        <v>1900</v>
      </c>
      <c r="M1586" s="154"/>
      <c r="N15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>
      <c r="A1587" s="154"/>
      <c r="B1587" s="157"/>
      <c r="C1587" s="162"/>
      <c r="D1587" s="157"/>
      <c r="E1587" s="157"/>
      <c r="F1587" s="157"/>
      <c r="G1587" s="158"/>
      <c r="H1587" s="23">
        <f>MONTH(CtasPagar[[#This Row],[Data Vencimento]])</f>
        <v>1</v>
      </c>
      <c r="I1587" s="23">
        <f>YEAR(CtasPagar[[#This Row],[Data Vencimento]])</f>
        <v>1900</v>
      </c>
      <c r="J1587" s="154"/>
      <c r="K1587" s="23">
        <f>MONTH(CtasPagar[[#This Row],[Data Pagamento]])</f>
        <v>1</v>
      </c>
      <c r="L1587" s="23">
        <f>YEAR(CtasPagar[[#This Row],[Data Pagamento]])</f>
        <v>1900</v>
      </c>
      <c r="M1587" s="154"/>
      <c r="N15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>
      <c r="A1588" s="154"/>
      <c r="B1588" s="157"/>
      <c r="C1588" s="162"/>
      <c r="D1588" s="157"/>
      <c r="E1588" s="157"/>
      <c r="F1588" s="157"/>
      <c r="G1588" s="158"/>
      <c r="H1588" s="23">
        <f>MONTH(CtasPagar[[#This Row],[Data Vencimento]])</f>
        <v>1</v>
      </c>
      <c r="I1588" s="23">
        <f>YEAR(CtasPagar[[#This Row],[Data Vencimento]])</f>
        <v>1900</v>
      </c>
      <c r="J1588" s="154"/>
      <c r="K1588" s="23">
        <f>MONTH(CtasPagar[[#This Row],[Data Pagamento]])</f>
        <v>1</v>
      </c>
      <c r="L1588" s="23">
        <f>YEAR(CtasPagar[[#This Row],[Data Pagamento]])</f>
        <v>1900</v>
      </c>
      <c r="M1588" s="154"/>
      <c r="N15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>
      <c r="A1589" s="154"/>
      <c r="B1589" s="157"/>
      <c r="C1589" s="162"/>
      <c r="D1589" s="157"/>
      <c r="E1589" s="157"/>
      <c r="F1589" s="157"/>
      <c r="G1589" s="158"/>
      <c r="H1589" s="23">
        <f>MONTH(CtasPagar[[#This Row],[Data Vencimento]])</f>
        <v>1</v>
      </c>
      <c r="I1589" s="23">
        <f>YEAR(CtasPagar[[#This Row],[Data Vencimento]])</f>
        <v>1900</v>
      </c>
      <c r="J1589" s="154"/>
      <c r="K1589" s="23">
        <f>MONTH(CtasPagar[[#This Row],[Data Pagamento]])</f>
        <v>1</v>
      </c>
      <c r="L1589" s="23">
        <f>YEAR(CtasPagar[[#This Row],[Data Pagamento]])</f>
        <v>1900</v>
      </c>
      <c r="M1589" s="154"/>
      <c r="N15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>
      <c r="A1590" s="154"/>
      <c r="B1590" s="157"/>
      <c r="C1590" s="162"/>
      <c r="D1590" s="157"/>
      <c r="E1590" s="157"/>
      <c r="F1590" s="157"/>
      <c r="G1590" s="158"/>
      <c r="H1590" s="23">
        <f>MONTH(CtasPagar[[#This Row],[Data Vencimento]])</f>
        <v>1</v>
      </c>
      <c r="I1590" s="23">
        <f>YEAR(CtasPagar[[#This Row],[Data Vencimento]])</f>
        <v>1900</v>
      </c>
      <c r="J1590" s="154"/>
      <c r="K1590" s="23">
        <f>MONTH(CtasPagar[[#This Row],[Data Pagamento]])</f>
        <v>1</v>
      </c>
      <c r="L1590" s="23">
        <f>YEAR(CtasPagar[[#This Row],[Data Pagamento]])</f>
        <v>1900</v>
      </c>
      <c r="M1590" s="154"/>
      <c r="N15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>
      <c r="A1591" s="154"/>
      <c r="B1591" s="157"/>
      <c r="C1591" s="162"/>
      <c r="D1591" s="157"/>
      <c r="E1591" s="157"/>
      <c r="F1591" s="157"/>
      <c r="G1591" s="158"/>
      <c r="H1591" s="23">
        <f>MONTH(CtasPagar[[#This Row],[Data Vencimento]])</f>
        <v>1</v>
      </c>
      <c r="I1591" s="23">
        <f>YEAR(CtasPagar[[#This Row],[Data Vencimento]])</f>
        <v>1900</v>
      </c>
      <c r="J1591" s="154"/>
      <c r="K1591" s="23">
        <f>MONTH(CtasPagar[[#This Row],[Data Pagamento]])</f>
        <v>1</v>
      </c>
      <c r="L1591" s="23">
        <f>YEAR(CtasPagar[[#This Row],[Data Pagamento]])</f>
        <v>1900</v>
      </c>
      <c r="M1591" s="154"/>
      <c r="N15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>
      <c r="A1592" s="154"/>
      <c r="B1592" s="157"/>
      <c r="C1592" s="162"/>
      <c r="D1592" s="157"/>
      <c r="E1592" s="157"/>
      <c r="F1592" s="157"/>
      <c r="G1592" s="158"/>
      <c r="H1592" s="23">
        <f>MONTH(CtasPagar[[#This Row],[Data Vencimento]])</f>
        <v>1</v>
      </c>
      <c r="I1592" s="23">
        <f>YEAR(CtasPagar[[#This Row],[Data Vencimento]])</f>
        <v>1900</v>
      </c>
      <c r="J1592" s="154"/>
      <c r="K1592" s="23">
        <f>MONTH(CtasPagar[[#This Row],[Data Pagamento]])</f>
        <v>1</v>
      </c>
      <c r="L1592" s="23">
        <f>YEAR(CtasPagar[[#This Row],[Data Pagamento]])</f>
        <v>1900</v>
      </c>
      <c r="M1592" s="154"/>
      <c r="N15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>
      <c r="A1593" s="154"/>
      <c r="B1593" s="157"/>
      <c r="C1593" s="162"/>
      <c r="D1593" s="157"/>
      <c r="E1593" s="157"/>
      <c r="F1593" s="157"/>
      <c r="G1593" s="158"/>
      <c r="H1593" s="23">
        <f>MONTH(CtasPagar[[#This Row],[Data Vencimento]])</f>
        <v>1</v>
      </c>
      <c r="I1593" s="23">
        <f>YEAR(CtasPagar[[#This Row],[Data Vencimento]])</f>
        <v>1900</v>
      </c>
      <c r="J1593" s="154"/>
      <c r="K1593" s="23">
        <f>MONTH(CtasPagar[[#This Row],[Data Pagamento]])</f>
        <v>1</v>
      </c>
      <c r="L1593" s="23">
        <f>YEAR(CtasPagar[[#This Row],[Data Pagamento]])</f>
        <v>1900</v>
      </c>
      <c r="M1593" s="154"/>
      <c r="N15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>
      <c r="A1594" s="154"/>
      <c r="B1594" s="157"/>
      <c r="C1594" s="162"/>
      <c r="D1594" s="157"/>
      <c r="E1594" s="157"/>
      <c r="F1594" s="157"/>
      <c r="G1594" s="158"/>
      <c r="H1594" s="23">
        <f>MONTH(CtasPagar[[#This Row],[Data Vencimento]])</f>
        <v>1</v>
      </c>
      <c r="I1594" s="23">
        <f>YEAR(CtasPagar[[#This Row],[Data Vencimento]])</f>
        <v>1900</v>
      </c>
      <c r="J1594" s="154"/>
      <c r="K1594" s="23">
        <f>MONTH(CtasPagar[[#This Row],[Data Pagamento]])</f>
        <v>1</v>
      </c>
      <c r="L1594" s="23">
        <f>YEAR(CtasPagar[[#This Row],[Data Pagamento]])</f>
        <v>1900</v>
      </c>
      <c r="M1594" s="154"/>
      <c r="N15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>
      <c r="A1595" s="154"/>
      <c r="B1595" s="157"/>
      <c r="C1595" s="162"/>
      <c r="D1595" s="157"/>
      <c r="E1595" s="157"/>
      <c r="F1595" s="157"/>
      <c r="G1595" s="158"/>
      <c r="H1595" s="23">
        <f>MONTH(CtasPagar[[#This Row],[Data Vencimento]])</f>
        <v>1</v>
      </c>
      <c r="I1595" s="23">
        <f>YEAR(CtasPagar[[#This Row],[Data Vencimento]])</f>
        <v>1900</v>
      </c>
      <c r="J1595" s="154"/>
      <c r="K1595" s="23">
        <f>MONTH(CtasPagar[[#This Row],[Data Pagamento]])</f>
        <v>1</v>
      </c>
      <c r="L1595" s="23">
        <f>YEAR(CtasPagar[[#This Row],[Data Pagamento]])</f>
        <v>1900</v>
      </c>
      <c r="M1595" s="154"/>
      <c r="N15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>
      <c r="A1596" s="154"/>
      <c r="B1596" s="157"/>
      <c r="C1596" s="162"/>
      <c r="D1596" s="157"/>
      <c r="E1596" s="157"/>
      <c r="F1596" s="157"/>
      <c r="G1596" s="158"/>
      <c r="H1596" s="23">
        <f>MONTH(CtasPagar[[#This Row],[Data Vencimento]])</f>
        <v>1</v>
      </c>
      <c r="I1596" s="23">
        <f>YEAR(CtasPagar[[#This Row],[Data Vencimento]])</f>
        <v>1900</v>
      </c>
      <c r="J1596" s="154"/>
      <c r="K1596" s="23">
        <f>MONTH(CtasPagar[[#This Row],[Data Pagamento]])</f>
        <v>1</v>
      </c>
      <c r="L1596" s="23">
        <f>YEAR(CtasPagar[[#This Row],[Data Pagamento]])</f>
        <v>1900</v>
      </c>
      <c r="M1596" s="154"/>
      <c r="N15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>
      <c r="A1597" s="154"/>
      <c r="B1597" s="157"/>
      <c r="C1597" s="162"/>
      <c r="D1597" s="157"/>
      <c r="E1597" s="157"/>
      <c r="F1597" s="157"/>
      <c r="G1597" s="158"/>
      <c r="H1597" s="23">
        <f>MONTH(CtasPagar[[#This Row],[Data Vencimento]])</f>
        <v>1</v>
      </c>
      <c r="I1597" s="23">
        <f>YEAR(CtasPagar[[#This Row],[Data Vencimento]])</f>
        <v>1900</v>
      </c>
      <c r="J1597" s="154"/>
      <c r="K1597" s="23">
        <f>MONTH(CtasPagar[[#This Row],[Data Pagamento]])</f>
        <v>1</v>
      </c>
      <c r="L1597" s="23">
        <f>YEAR(CtasPagar[[#This Row],[Data Pagamento]])</f>
        <v>1900</v>
      </c>
      <c r="M1597" s="154"/>
      <c r="N15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>
      <c r="A1598" s="154"/>
      <c r="B1598" s="157"/>
      <c r="C1598" s="162"/>
      <c r="D1598" s="157"/>
      <c r="E1598" s="157"/>
      <c r="F1598" s="157"/>
      <c r="G1598" s="158"/>
      <c r="H1598" s="23">
        <f>MONTH(CtasPagar[[#This Row],[Data Vencimento]])</f>
        <v>1</v>
      </c>
      <c r="I1598" s="23">
        <f>YEAR(CtasPagar[[#This Row],[Data Vencimento]])</f>
        <v>1900</v>
      </c>
      <c r="J1598" s="154"/>
      <c r="K1598" s="23">
        <f>MONTH(CtasPagar[[#This Row],[Data Pagamento]])</f>
        <v>1</v>
      </c>
      <c r="L1598" s="23">
        <f>YEAR(CtasPagar[[#This Row],[Data Pagamento]])</f>
        <v>1900</v>
      </c>
      <c r="M1598" s="154"/>
      <c r="N15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>
      <c r="A1599" s="154"/>
      <c r="B1599" s="157"/>
      <c r="C1599" s="162"/>
      <c r="D1599" s="157"/>
      <c r="E1599" s="157"/>
      <c r="F1599" s="157"/>
      <c r="G1599" s="158"/>
      <c r="H1599" s="23">
        <f>MONTH(CtasPagar[[#This Row],[Data Vencimento]])</f>
        <v>1</v>
      </c>
      <c r="I1599" s="23">
        <f>YEAR(CtasPagar[[#This Row],[Data Vencimento]])</f>
        <v>1900</v>
      </c>
      <c r="J1599" s="154"/>
      <c r="K1599" s="23">
        <f>MONTH(CtasPagar[[#This Row],[Data Pagamento]])</f>
        <v>1</v>
      </c>
      <c r="L1599" s="23">
        <f>YEAR(CtasPagar[[#This Row],[Data Pagamento]])</f>
        <v>1900</v>
      </c>
      <c r="M1599" s="154"/>
      <c r="N15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>
      <c r="A1600" s="154"/>
      <c r="B1600" s="157"/>
      <c r="C1600" s="162"/>
      <c r="D1600" s="157"/>
      <c r="E1600" s="157"/>
      <c r="F1600" s="157"/>
      <c r="G1600" s="158"/>
      <c r="H1600" s="23">
        <f>MONTH(CtasPagar[[#This Row],[Data Vencimento]])</f>
        <v>1</v>
      </c>
      <c r="I1600" s="23">
        <f>YEAR(CtasPagar[[#This Row],[Data Vencimento]])</f>
        <v>1900</v>
      </c>
      <c r="J1600" s="154"/>
      <c r="K1600" s="23">
        <f>MONTH(CtasPagar[[#This Row],[Data Pagamento]])</f>
        <v>1</v>
      </c>
      <c r="L1600" s="23">
        <f>YEAR(CtasPagar[[#This Row],[Data Pagamento]])</f>
        <v>1900</v>
      </c>
      <c r="M1600" s="154"/>
      <c r="N16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>
      <c r="A1601" s="154"/>
      <c r="B1601" s="157"/>
      <c r="C1601" s="162"/>
      <c r="D1601" s="157"/>
      <c r="E1601" s="157"/>
      <c r="F1601" s="157"/>
      <c r="G1601" s="158"/>
      <c r="H1601" s="23">
        <f>MONTH(CtasPagar[[#This Row],[Data Vencimento]])</f>
        <v>1</v>
      </c>
      <c r="I1601" s="23">
        <f>YEAR(CtasPagar[[#This Row],[Data Vencimento]])</f>
        <v>1900</v>
      </c>
      <c r="J1601" s="154"/>
      <c r="K1601" s="23">
        <f>MONTH(CtasPagar[[#This Row],[Data Pagamento]])</f>
        <v>1</v>
      </c>
      <c r="L1601" s="23">
        <f>YEAR(CtasPagar[[#This Row],[Data Pagamento]])</f>
        <v>1900</v>
      </c>
      <c r="M1601" s="154"/>
      <c r="N16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>
      <c r="A1602" s="154"/>
      <c r="B1602" s="157"/>
      <c r="C1602" s="162"/>
      <c r="D1602" s="157"/>
      <c r="E1602" s="157"/>
      <c r="F1602" s="157"/>
      <c r="G1602" s="158"/>
      <c r="H1602" s="23">
        <f>MONTH(CtasPagar[[#This Row],[Data Vencimento]])</f>
        <v>1</v>
      </c>
      <c r="I1602" s="23">
        <f>YEAR(CtasPagar[[#This Row],[Data Vencimento]])</f>
        <v>1900</v>
      </c>
      <c r="J1602" s="154"/>
      <c r="K1602" s="23">
        <f>MONTH(CtasPagar[[#This Row],[Data Pagamento]])</f>
        <v>1</v>
      </c>
      <c r="L1602" s="23">
        <f>YEAR(CtasPagar[[#This Row],[Data Pagamento]])</f>
        <v>1900</v>
      </c>
      <c r="M1602" s="154"/>
      <c r="N16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>
      <c r="A1603" s="154"/>
      <c r="B1603" s="157"/>
      <c r="C1603" s="162"/>
      <c r="D1603" s="157"/>
      <c r="E1603" s="157"/>
      <c r="F1603" s="157"/>
      <c r="G1603" s="158"/>
      <c r="H1603" s="23">
        <f>MONTH(CtasPagar[[#This Row],[Data Vencimento]])</f>
        <v>1</v>
      </c>
      <c r="I1603" s="23">
        <f>YEAR(CtasPagar[[#This Row],[Data Vencimento]])</f>
        <v>1900</v>
      </c>
      <c r="J1603" s="154"/>
      <c r="K1603" s="23">
        <f>MONTH(CtasPagar[[#This Row],[Data Pagamento]])</f>
        <v>1</v>
      </c>
      <c r="L1603" s="23">
        <f>YEAR(CtasPagar[[#This Row],[Data Pagamento]])</f>
        <v>1900</v>
      </c>
      <c r="M1603" s="154"/>
      <c r="N16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>
      <c r="A1604" s="154"/>
      <c r="B1604" s="157"/>
      <c r="C1604" s="162"/>
      <c r="D1604" s="157"/>
      <c r="E1604" s="157"/>
      <c r="F1604" s="157"/>
      <c r="G1604" s="158"/>
      <c r="H1604" s="23">
        <f>MONTH(CtasPagar[[#This Row],[Data Vencimento]])</f>
        <v>1</v>
      </c>
      <c r="I1604" s="23">
        <f>YEAR(CtasPagar[[#This Row],[Data Vencimento]])</f>
        <v>1900</v>
      </c>
      <c r="J1604" s="154"/>
      <c r="K1604" s="23">
        <f>MONTH(CtasPagar[[#This Row],[Data Pagamento]])</f>
        <v>1</v>
      </c>
      <c r="L1604" s="23">
        <f>YEAR(CtasPagar[[#This Row],[Data Pagamento]])</f>
        <v>1900</v>
      </c>
      <c r="M1604" s="154"/>
      <c r="N16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>
      <c r="A1605" s="154"/>
      <c r="B1605" s="157"/>
      <c r="C1605" s="162"/>
      <c r="D1605" s="157"/>
      <c r="E1605" s="157"/>
      <c r="F1605" s="157"/>
      <c r="G1605" s="158"/>
      <c r="H1605" s="23">
        <f>MONTH(CtasPagar[[#This Row],[Data Vencimento]])</f>
        <v>1</v>
      </c>
      <c r="I1605" s="23">
        <f>YEAR(CtasPagar[[#This Row],[Data Vencimento]])</f>
        <v>1900</v>
      </c>
      <c r="J1605" s="154"/>
      <c r="K1605" s="23">
        <f>MONTH(CtasPagar[[#This Row],[Data Pagamento]])</f>
        <v>1</v>
      </c>
      <c r="L1605" s="23">
        <f>YEAR(CtasPagar[[#This Row],[Data Pagamento]])</f>
        <v>1900</v>
      </c>
      <c r="M1605" s="154"/>
      <c r="N16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>
      <c r="A1606" s="154"/>
      <c r="B1606" s="157"/>
      <c r="C1606" s="162"/>
      <c r="D1606" s="157"/>
      <c r="E1606" s="157"/>
      <c r="F1606" s="157"/>
      <c r="G1606" s="158"/>
      <c r="H1606" s="23">
        <f>MONTH(CtasPagar[[#This Row],[Data Vencimento]])</f>
        <v>1</v>
      </c>
      <c r="I1606" s="23">
        <f>YEAR(CtasPagar[[#This Row],[Data Vencimento]])</f>
        <v>1900</v>
      </c>
      <c r="J1606" s="154"/>
      <c r="K1606" s="23">
        <f>MONTH(CtasPagar[[#This Row],[Data Pagamento]])</f>
        <v>1</v>
      </c>
      <c r="L1606" s="23">
        <f>YEAR(CtasPagar[[#This Row],[Data Pagamento]])</f>
        <v>1900</v>
      </c>
      <c r="M1606" s="154"/>
      <c r="N16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>
      <c r="A1607" s="154"/>
      <c r="B1607" s="157"/>
      <c r="C1607" s="162"/>
      <c r="D1607" s="157"/>
      <c r="E1607" s="157"/>
      <c r="F1607" s="157"/>
      <c r="G1607" s="158"/>
      <c r="H1607" s="23">
        <f>MONTH(CtasPagar[[#This Row],[Data Vencimento]])</f>
        <v>1</v>
      </c>
      <c r="I1607" s="23">
        <f>YEAR(CtasPagar[[#This Row],[Data Vencimento]])</f>
        <v>1900</v>
      </c>
      <c r="J1607" s="154"/>
      <c r="K1607" s="23">
        <f>MONTH(CtasPagar[[#This Row],[Data Pagamento]])</f>
        <v>1</v>
      </c>
      <c r="L1607" s="23">
        <f>YEAR(CtasPagar[[#This Row],[Data Pagamento]])</f>
        <v>1900</v>
      </c>
      <c r="M1607" s="154"/>
      <c r="N16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>
      <c r="A1608" s="154"/>
      <c r="B1608" s="157"/>
      <c r="C1608" s="162"/>
      <c r="D1608" s="157"/>
      <c r="E1608" s="157"/>
      <c r="F1608" s="157"/>
      <c r="G1608" s="158"/>
      <c r="H1608" s="23">
        <f>MONTH(CtasPagar[[#This Row],[Data Vencimento]])</f>
        <v>1</v>
      </c>
      <c r="I1608" s="23">
        <f>YEAR(CtasPagar[[#This Row],[Data Vencimento]])</f>
        <v>1900</v>
      </c>
      <c r="J1608" s="154"/>
      <c r="K1608" s="23">
        <f>MONTH(CtasPagar[[#This Row],[Data Pagamento]])</f>
        <v>1</v>
      </c>
      <c r="L1608" s="23">
        <f>YEAR(CtasPagar[[#This Row],[Data Pagamento]])</f>
        <v>1900</v>
      </c>
      <c r="M1608" s="154"/>
      <c r="N16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>
      <c r="A1609" s="154"/>
      <c r="B1609" s="157"/>
      <c r="C1609" s="162"/>
      <c r="D1609" s="157"/>
      <c r="E1609" s="157"/>
      <c r="F1609" s="157"/>
      <c r="G1609" s="158"/>
      <c r="H1609" s="23">
        <f>MONTH(CtasPagar[[#This Row],[Data Vencimento]])</f>
        <v>1</v>
      </c>
      <c r="I1609" s="23">
        <f>YEAR(CtasPagar[[#This Row],[Data Vencimento]])</f>
        <v>1900</v>
      </c>
      <c r="J1609" s="154"/>
      <c r="K1609" s="23">
        <f>MONTH(CtasPagar[[#This Row],[Data Pagamento]])</f>
        <v>1</v>
      </c>
      <c r="L1609" s="23">
        <f>YEAR(CtasPagar[[#This Row],[Data Pagamento]])</f>
        <v>1900</v>
      </c>
      <c r="M1609" s="154"/>
      <c r="N16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>
      <c r="A1610" s="154"/>
      <c r="B1610" s="157"/>
      <c r="C1610" s="162"/>
      <c r="D1610" s="157"/>
      <c r="E1610" s="157"/>
      <c r="F1610" s="157"/>
      <c r="G1610" s="158"/>
      <c r="H1610" s="23">
        <f>MONTH(CtasPagar[[#This Row],[Data Vencimento]])</f>
        <v>1</v>
      </c>
      <c r="I1610" s="23">
        <f>YEAR(CtasPagar[[#This Row],[Data Vencimento]])</f>
        <v>1900</v>
      </c>
      <c r="J1610" s="154"/>
      <c r="K1610" s="23">
        <f>MONTH(CtasPagar[[#This Row],[Data Pagamento]])</f>
        <v>1</v>
      </c>
      <c r="L1610" s="23">
        <f>YEAR(CtasPagar[[#This Row],[Data Pagamento]])</f>
        <v>1900</v>
      </c>
      <c r="M1610" s="154"/>
      <c r="N16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>
      <c r="A1611" s="154"/>
      <c r="B1611" s="157"/>
      <c r="C1611" s="162"/>
      <c r="D1611" s="157"/>
      <c r="E1611" s="157"/>
      <c r="F1611" s="157"/>
      <c r="G1611" s="158"/>
      <c r="H1611" s="23">
        <f>MONTH(CtasPagar[[#This Row],[Data Vencimento]])</f>
        <v>1</v>
      </c>
      <c r="I1611" s="23">
        <f>YEAR(CtasPagar[[#This Row],[Data Vencimento]])</f>
        <v>1900</v>
      </c>
      <c r="J1611" s="154"/>
      <c r="K1611" s="23">
        <f>MONTH(CtasPagar[[#This Row],[Data Pagamento]])</f>
        <v>1</v>
      </c>
      <c r="L1611" s="23">
        <f>YEAR(CtasPagar[[#This Row],[Data Pagamento]])</f>
        <v>1900</v>
      </c>
      <c r="M1611" s="154"/>
      <c r="N16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>
      <c r="A1612" s="154"/>
      <c r="B1612" s="157"/>
      <c r="C1612" s="162"/>
      <c r="D1612" s="157"/>
      <c r="E1612" s="157"/>
      <c r="F1612" s="157"/>
      <c r="G1612" s="158"/>
      <c r="H1612" s="23">
        <f>MONTH(CtasPagar[[#This Row],[Data Vencimento]])</f>
        <v>1</v>
      </c>
      <c r="I1612" s="23">
        <f>YEAR(CtasPagar[[#This Row],[Data Vencimento]])</f>
        <v>1900</v>
      </c>
      <c r="J1612" s="154"/>
      <c r="K1612" s="23">
        <f>MONTH(CtasPagar[[#This Row],[Data Pagamento]])</f>
        <v>1</v>
      </c>
      <c r="L1612" s="23">
        <f>YEAR(CtasPagar[[#This Row],[Data Pagamento]])</f>
        <v>1900</v>
      </c>
      <c r="M1612" s="154"/>
      <c r="N16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>
      <c r="A1613" s="154"/>
      <c r="B1613" s="157"/>
      <c r="C1613" s="162"/>
      <c r="D1613" s="157"/>
      <c r="E1613" s="157"/>
      <c r="F1613" s="157"/>
      <c r="G1613" s="158"/>
      <c r="H1613" s="23">
        <f>MONTH(CtasPagar[[#This Row],[Data Vencimento]])</f>
        <v>1</v>
      </c>
      <c r="I1613" s="23">
        <f>YEAR(CtasPagar[[#This Row],[Data Vencimento]])</f>
        <v>1900</v>
      </c>
      <c r="J1613" s="154"/>
      <c r="K1613" s="23">
        <f>MONTH(CtasPagar[[#This Row],[Data Pagamento]])</f>
        <v>1</v>
      </c>
      <c r="L1613" s="23">
        <f>YEAR(CtasPagar[[#This Row],[Data Pagamento]])</f>
        <v>1900</v>
      </c>
      <c r="M1613" s="154"/>
      <c r="N16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>
      <c r="A1614" s="154"/>
      <c r="B1614" s="157"/>
      <c r="C1614" s="162"/>
      <c r="D1614" s="157"/>
      <c r="E1614" s="157"/>
      <c r="F1614" s="157"/>
      <c r="G1614" s="158"/>
      <c r="H1614" s="23">
        <f>MONTH(CtasPagar[[#This Row],[Data Vencimento]])</f>
        <v>1</v>
      </c>
      <c r="I1614" s="23">
        <f>YEAR(CtasPagar[[#This Row],[Data Vencimento]])</f>
        <v>1900</v>
      </c>
      <c r="J1614" s="154"/>
      <c r="K1614" s="23">
        <f>MONTH(CtasPagar[[#This Row],[Data Pagamento]])</f>
        <v>1</v>
      </c>
      <c r="L1614" s="23">
        <f>YEAR(CtasPagar[[#This Row],[Data Pagamento]])</f>
        <v>1900</v>
      </c>
      <c r="M1614" s="154"/>
      <c r="N16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>
      <c r="A1615" s="154"/>
      <c r="B1615" s="157"/>
      <c r="C1615" s="162"/>
      <c r="D1615" s="157"/>
      <c r="E1615" s="157"/>
      <c r="F1615" s="157"/>
      <c r="G1615" s="158"/>
      <c r="H1615" s="23">
        <f>MONTH(CtasPagar[[#This Row],[Data Vencimento]])</f>
        <v>1</v>
      </c>
      <c r="I1615" s="23">
        <f>YEAR(CtasPagar[[#This Row],[Data Vencimento]])</f>
        <v>1900</v>
      </c>
      <c r="J1615" s="154"/>
      <c r="K1615" s="23">
        <f>MONTH(CtasPagar[[#This Row],[Data Pagamento]])</f>
        <v>1</v>
      </c>
      <c r="L1615" s="23">
        <f>YEAR(CtasPagar[[#This Row],[Data Pagamento]])</f>
        <v>1900</v>
      </c>
      <c r="M1615" s="154"/>
      <c r="N16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>
      <c r="A1616" s="154"/>
      <c r="B1616" s="157"/>
      <c r="C1616" s="162"/>
      <c r="D1616" s="157"/>
      <c r="E1616" s="157"/>
      <c r="F1616" s="157"/>
      <c r="G1616" s="158"/>
      <c r="H1616" s="23">
        <f>MONTH(CtasPagar[[#This Row],[Data Vencimento]])</f>
        <v>1</v>
      </c>
      <c r="I1616" s="23">
        <f>YEAR(CtasPagar[[#This Row],[Data Vencimento]])</f>
        <v>1900</v>
      </c>
      <c r="J1616" s="154"/>
      <c r="K1616" s="23">
        <f>MONTH(CtasPagar[[#This Row],[Data Pagamento]])</f>
        <v>1</v>
      </c>
      <c r="L1616" s="23">
        <f>YEAR(CtasPagar[[#This Row],[Data Pagamento]])</f>
        <v>1900</v>
      </c>
      <c r="M1616" s="154"/>
      <c r="N16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>
      <c r="A1617" s="154"/>
      <c r="B1617" s="157"/>
      <c r="C1617" s="162"/>
      <c r="D1617" s="157"/>
      <c r="E1617" s="157"/>
      <c r="F1617" s="157"/>
      <c r="G1617" s="158"/>
      <c r="H1617" s="23">
        <f>MONTH(CtasPagar[[#This Row],[Data Vencimento]])</f>
        <v>1</v>
      </c>
      <c r="I1617" s="23">
        <f>YEAR(CtasPagar[[#This Row],[Data Vencimento]])</f>
        <v>1900</v>
      </c>
      <c r="J1617" s="154"/>
      <c r="K1617" s="23">
        <f>MONTH(CtasPagar[[#This Row],[Data Pagamento]])</f>
        <v>1</v>
      </c>
      <c r="L1617" s="23">
        <f>YEAR(CtasPagar[[#This Row],[Data Pagamento]])</f>
        <v>1900</v>
      </c>
      <c r="M1617" s="154"/>
      <c r="N16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>
      <c r="A1618" s="154"/>
      <c r="B1618" s="157"/>
      <c r="C1618" s="162"/>
      <c r="D1618" s="157"/>
      <c r="E1618" s="157"/>
      <c r="F1618" s="157"/>
      <c r="G1618" s="158"/>
      <c r="H1618" s="23">
        <f>MONTH(CtasPagar[[#This Row],[Data Vencimento]])</f>
        <v>1</v>
      </c>
      <c r="I1618" s="23">
        <f>YEAR(CtasPagar[[#This Row],[Data Vencimento]])</f>
        <v>1900</v>
      </c>
      <c r="J1618" s="154"/>
      <c r="K1618" s="23">
        <f>MONTH(CtasPagar[[#This Row],[Data Pagamento]])</f>
        <v>1</v>
      </c>
      <c r="L1618" s="23">
        <f>YEAR(CtasPagar[[#This Row],[Data Pagamento]])</f>
        <v>1900</v>
      </c>
      <c r="M1618" s="154"/>
      <c r="N16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>
      <c r="A1619" s="154"/>
      <c r="B1619" s="157"/>
      <c r="C1619" s="162"/>
      <c r="D1619" s="157"/>
      <c r="E1619" s="157"/>
      <c r="F1619" s="157"/>
      <c r="G1619" s="158"/>
      <c r="H1619" s="23">
        <f>MONTH(CtasPagar[[#This Row],[Data Vencimento]])</f>
        <v>1</v>
      </c>
      <c r="I1619" s="23">
        <f>YEAR(CtasPagar[[#This Row],[Data Vencimento]])</f>
        <v>1900</v>
      </c>
      <c r="J1619" s="154"/>
      <c r="K1619" s="23">
        <f>MONTH(CtasPagar[[#This Row],[Data Pagamento]])</f>
        <v>1</v>
      </c>
      <c r="L1619" s="23">
        <f>YEAR(CtasPagar[[#This Row],[Data Pagamento]])</f>
        <v>1900</v>
      </c>
      <c r="M1619" s="154"/>
      <c r="N16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>
      <c r="A1620" s="154"/>
      <c r="B1620" s="157"/>
      <c r="C1620" s="162"/>
      <c r="D1620" s="157"/>
      <c r="E1620" s="157"/>
      <c r="F1620" s="157"/>
      <c r="G1620" s="158"/>
      <c r="H1620" s="23">
        <f>MONTH(CtasPagar[[#This Row],[Data Vencimento]])</f>
        <v>1</v>
      </c>
      <c r="I1620" s="23">
        <f>YEAR(CtasPagar[[#This Row],[Data Vencimento]])</f>
        <v>1900</v>
      </c>
      <c r="J1620" s="154"/>
      <c r="K1620" s="23">
        <f>MONTH(CtasPagar[[#This Row],[Data Pagamento]])</f>
        <v>1</v>
      </c>
      <c r="L1620" s="23">
        <f>YEAR(CtasPagar[[#This Row],[Data Pagamento]])</f>
        <v>1900</v>
      </c>
      <c r="M1620" s="154"/>
      <c r="N16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>
      <c r="A1621" s="154"/>
      <c r="B1621" s="157"/>
      <c r="C1621" s="162"/>
      <c r="D1621" s="157"/>
      <c r="E1621" s="157"/>
      <c r="F1621" s="157"/>
      <c r="G1621" s="158"/>
      <c r="H1621" s="23">
        <f>MONTH(CtasPagar[[#This Row],[Data Vencimento]])</f>
        <v>1</v>
      </c>
      <c r="I1621" s="23">
        <f>YEAR(CtasPagar[[#This Row],[Data Vencimento]])</f>
        <v>1900</v>
      </c>
      <c r="J1621" s="154"/>
      <c r="K1621" s="23">
        <f>MONTH(CtasPagar[[#This Row],[Data Pagamento]])</f>
        <v>1</v>
      </c>
      <c r="L1621" s="23">
        <f>YEAR(CtasPagar[[#This Row],[Data Pagamento]])</f>
        <v>1900</v>
      </c>
      <c r="M1621" s="154"/>
      <c r="N16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>
      <c r="A1622" s="154"/>
      <c r="B1622" s="157"/>
      <c r="C1622" s="162"/>
      <c r="D1622" s="157"/>
      <c r="E1622" s="157"/>
      <c r="F1622" s="157"/>
      <c r="G1622" s="158"/>
      <c r="H1622" s="23">
        <f>MONTH(CtasPagar[[#This Row],[Data Vencimento]])</f>
        <v>1</v>
      </c>
      <c r="I1622" s="23">
        <f>YEAR(CtasPagar[[#This Row],[Data Vencimento]])</f>
        <v>1900</v>
      </c>
      <c r="J1622" s="154"/>
      <c r="K1622" s="23">
        <f>MONTH(CtasPagar[[#This Row],[Data Pagamento]])</f>
        <v>1</v>
      </c>
      <c r="L1622" s="23">
        <f>YEAR(CtasPagar[[#This Row],[Data Pagamento]])</f>
        <v>1900</v>
      </c>
      <c r="M1622" s="154"/>
      <c r="N16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>
      <c r="A1623" s="154"/>
      <c r="B1623" s="157"/>
      <c r="C1623" s="162"/>
      <c r="D1623" s="157"/>
      <c r="E1623" s="157"/>
      <c r="F1623" s="157"/>
      <c r="G1623" s="158"/>
      <c r="H1623" s="23">
        <f>MONTH(CtasPagar[[#This Row],[Data Vencimento]])</f>
        <v>1</v>
      </c>
      <c r="I1623" s="23">
        <f>YEAR(CtasPagar[[#This Row],[Data Vencimento]])</f>
        <v>1900</v>
      </c>
      <c r="J1623" s="154"/>
      <c r="K1623" s="23">
        <f>MONTH(CtasPagar[[#This Row],[Data Pagamento]])</f>
        <v>1</v>
      </c>
      <c r="L1623" s="23">
        <f>YEAR(CtasPagar[[#This Row],[Data Pagamento]])</f>
        <v>1900</v>
      </c>
      <c r="M1623" s="154"/>
      <c r="N16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>
      <c r="A1624" s="154"/>
      <c r="B1624" s="157"/>
      <c r="C1624" s="162"/>
      <c r="D1624" s="157"/>
      <c r="E1624" s="157"/>
      <c r="F1624" s="157"/>
      <c r="G1624" s="158"/>
      <c r="H1624" s="23">
        <f>MONTH(CtasPagar[[#This Row],[Data Vencimento]])</f>
        <v>1</v>
      </c>
      <c r="I1624" s="23">
        <f>YEAR(CtasPagar[[#This Row],[Data Vencimento]])</f>
        <v>1900</v>
      </c>
      <c r="J1624" s="154"/>
      <c r="K1624" s="23">
        <f>MONTH(CtasPagar[[#This Row],[Data Pagamento]])</f>
        <v>1</v>
      </c>
      <c r="L1624" s="23">
        <f>YEAR(CtasPagar[[#This Row],[Data Pagamento]])</f>
        <v>1900</v>
      </c>
      <c r="M1624" s="154"/>
      <c r="N16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>
      <c r="A1625" s="154"/>
      <c r="B1625" s="157"/>
      <c r="C1625" s="162"/>
      <c r="D1625" s="157"/>
      <c r="E1625" s="157"/>
      <c r="F1625" s="157"/>
      <c r="G1625" s="158"/>
      <c r="H1625" s="23">
        <f>MONTH(CtasPagar[[#This Row],[Data Vencimento]])</f>
        <v>1</v>
      </c>
      <c r="I1625" s="23">
        <f>YEAR(CtasPagar[[#This Row],[Data Vencimento]])</f>
        <v>1900</v>
      </c>
      <c r="J1625" s="154"/>
      <c r="K1625" s="23">
        <f>MONTH(CtasPagar[[#This Row],[Data Pagamento]])</f>
        <v>1</v>
      </c>
      <c r="L1625" s="23">
        <f>YEAR(CtasPagar[[#This Row],[Data Pagamento]])</f>
        <v>1900</v>
      </c>
      <c r="M1625" s="154"/>
      <c r="N16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>
      <c r="A1626" s="154"/>
      <c r="B1626" s="157"/>
      <c r="C1626" s="162"/>
      <c r="D1626" s="157"/>
      <c r="E1626" s="157"/>
      <c r="F1626" s="157"/>
      <c r="G1626" s="158"/>
      <c r="H1626" s="23">
        <f>MONTH(CtasPagar[[#This Row],[Data Vencimento]])</f>
        <v>1</v>
      </c>
      <c r="I1626" s="23">
        <f>YEAR(CtasPagar[[#This Row],[Data Vencimento]])</f>
        <v>1900</v>
      </c>
      <c r="J1626" s="154"/>
      <c r="K1626" s="23">
        <f>MONTH(CtasPagar[[#This Row],[Data Pagamento]])</f>
        <v>1</v>
      </c>
      <c r="L1626" s="23">
        <f>YEAR(CtasPagar[[#This Row],[Data Pagamento]])</f>
        <v>1900</v>
      </c>
      <c r="M1626" s="154"/>
      <c r="N16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>
      <c r="A1627" s="154"/>
      <c r="B1627" s="157"/>
      <c r="C1627" s="162"/>
      <c r="D1627" s="157"/>
      <c r="E1627" s="157"/>
      <c r="F1627" s="157"/>
      <c r="G1627" s="158"/>
      <c r="H1627" s="23">
        <f>MONTH(CtasPagar[[#This Row],[Data Vencimento]])</f>
        <v>1</v>
      </c>
      <c r="I1627" s="23">
        <f>YEAR(CtasPagar[[#This Row],[Data Vencimento]])</f>
        <v>1900</v>
      </c>
      <c r="J1627" s="154"/>
      <c r="K1627" s="23">
        <f>MONTH(CtasPagar[[#This Row],[Data Pagamento]])</f>
        <v>1</v>
      </c>
      <c r="L1627" s="23">
        <f>YEAR(CtasPagar[[#This Row],[Data Pagamento]])</f>
        <v>1900</v>
      </c>
      <c r="M1627" s="154"/>
      <c r="N16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>
      <c r="A1628" s="154"/>
      <c r="B1628" s="157"/>
      <c r="C1628" s="162"/>
      <c r="D1628" s="157"/>
      <c r="E1628" s="157"/>
      <c r="F1628" s="157"/>
      <c r="G1628" s="158"/>
      <c r="H1628" s="23">
        <f>MONTH(CtasPagar[[#This Row],[Data Vencimento]])</f>
        <v>1</v>
      </c>
      <c r="I1628" s="23">
        <f>YEAR(CtasPagar[[#This Row],[Data Vencimento]])</f>
        <v>1900</v>
      </c>
      <c r="J1628" s="154"/>
      <c r="K1628" s="23">
        <f>MONTH(CtasPagar[[#This Row],[Data Pagamento]])</f>
        <v>1</v>
      </c>
      <c r="L1628" s="23">
        <f>YEAR(CtasPagar[[#This Row],[Data Pagamento]])</f>
        <v>1900</v>
      </c>
      <c r="M1628" s="154"/>
      <c r="N16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>
      <c r="A1629" s="154"/>
      <c r="B1629" s="157"/>
      <c r="C1629" s="162"/>
      <c r="D1629" s="157"/>
      <c r="E1629" s="157"/>
      <c r="F1629" s="157"/>
      <c r="G1629" s="158"/>
      <c r="H1629" s="23">
        <f>MONTH(CtasPagar[[#This Row],[Data Vencimento]])</f>
        <v>1</v>
      </c>
      <c r="I1629" s="23">
        <f>YEAR(CtasPagar[[#This Row],[Data Vencimento]])</f>
        <v>1900</v>
      </c>
      <c r="J1629" s="154"/>
      <c r="K1629" s="23">
        <f>MONTH(CtasPagar[[#This Row],[Data Pagamento]])</f>
        <v>1</v>
      </c>
      <c r="L1629" s="23">
        <f>YEAR(CtasPagar[[#This Row],[Data Pagamento]])</f>
        <v>1900</v>
      </c>
      <c r="M1629" s="154"/>
      <c r="N16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>
      <c r="A1630" s="154"/>
      <c r="B1630" s="157"/>
      <c r="C1630" s="162"/>
      <c r="D1630" s="157"/>
      <c r="E1630" s="157"/>
      <c r="F1630" s="157"/>
      <c r="G1630" s="158"/>
      <c r="H1630" s="23">
        <f>MONTH(CtasPagar[[#This Row],[Data Vencimento]])</f>
        <v>1</v>
      </c>
      <c r="I1630" s="23">
        <f>YEAR(CtasPagar[[#This Row],[Data Vencimento]])</f>
        <v>1900</v>
      </c>
      <c r="J1630" s="154"/>
      <c r="K1630" s="23">
        <f>MONTH(CtasPagar[[#This Row],[Data Pagamento]])</f>
        <v>1</v>
      </c>
      <c r="L1630" s="23">
        <f>YEAR(CtasPagar[[#This Row],[Data Pagamento]])</f>
        <v>1900</v>
      </c>
      <c r="M1630" s="154"/>
      <c r="N16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>
      <c r="A1631" s="154"/>
      <c r="B1631" s="157"/>
      <c r="C1631" s="162"/>
      <c r="D1631" s="157"/>
      <c r="E1631" s="157"/>
      <c r="F1631" s="157"/>
      <c r="G1631" s="158"/>
      <c r="H1631" s="23">
        <f>MONTH(CtasPagar[[#This Row],[Data Vencimento]])</f>
        <v>1</v>
      </c>
      <c r="I1631" s="23">
        <f>YEAR(CtasPagar[[#This Row],[Data Vencimento]])</f>
        <v>1900</v>
      </c>
      <c r="J1631" s="154"/>
      <c r="K1631" s="23">
        <f>MONTH(CtasPagar[[#This Row],[Data Pagamento]])</f>
        <v>1</v>
      </c>
      <c r="L1631" s="23">
        <f>YEAR(CtasPagar[[#This Row],[Data Pagamento]])</f>
        <v>1900</v>
      </c>
      <c r="M1631" s="154"/>
      <c r="N16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>
      <c r="A1632" s="154"/>
      <c r="B1632" s="157"/>
      <c r="C1632" s="162"/>
      <c r="D1632" s="157"/>
      <c r="E1632" s="157"/>
      <c r="F1632" s="157"/>
      <c r="G1632" s="158"/>
      <c r="H1632" s="23">
        <f>MONTH(CtasPagar[[#This Row],[Data Vencimento]])</f>
        <v>1</v>
      </c>
      <c r="I1632" s="23">
        <f>YEAR(CtasPagar[[#This Row],[Data Vencimento]])</f>
        <v>1900</v>
      </c>
      <c r="J1632" s="154"/>
      <c r="K1632" s="23">
        <f>MONTH(CtasPagar[[#This Row],[Data Pagamento]])</f>
        <v>1</v>
      </c>
      <c r="L1632" s="23">
        <f>YEAR(CtasPagar[[#This Row],[Data Pagamento]])</f>
        <v>1900</v>
      </c>
      <c r="M1632" s="154"/>
      <c r="N16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>
      <c r="A1633" s="154"/>
      <c r="B1633" s="157"/>
      <c r="C1633" s="162"/>
      <c r="D1633" s="157"/>
      <c r="E1633" s="157"/>
      <c r="F1633" s="157"/>
      <c r="G1633" s="158"/>
      <c r="H1633" s="23">
        <f>MONTH(CtasPagar[[#This Row],[Data Vencimento]])</f>
        <v>1</v>
      </c>
      <c r="I1633" s="23">
        <f>YEAR(CtasPagar[[#This Row],[Data Vencimento]])</f>
        <v>1900</v>
      </c>
      <c r="J1633" s="154"/>
      <c r="K1633" s="23">
        <f>MONTH(CtasPagar[[#This Row],[Data Pagamento]])</f>
        <v>1</v>
      </c>
      <c r="L1633" s="23">
        <f>YEAR(CtasPagar[[#This Row],[Data Pagamento]])</f>
        <v>1900</v>
      </c>
      <c r="M1633" s="154"/>
      <c r="N16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>
      <c r="A1634" s="154"/>
      <c r="B1634" s="157"/>
      <c r="C1634" s="162"/>
      <c r="D1634" s="157"/>
      <c r="E1634" s="157"/>
      <c r="F1634" s="157"/>
      <c r="G1634" s="158"/>
      <c r="H1634" s="23">
        <f>MONTH(CtasPagar[[#This Row],[Data Vencimento]])</f>
        <v>1</v>
      </c>
      <c r="I1634" s="23">
        <f>YEAR(CtasPagar[[#This Row],[Data Vencimento]])</f>
        <v>1900</v>
      </c>
      <c r="J1634" s="154"/>
      <c r="K1634" s="23">
        <f>MONTH(CtasPagar[[#This Row],[Data Pagamento]])</f>
        <v>1</v>
      </c>
      <c r="L1634" s="23">
        <f>YEAR(CtasPagar[[#This Row],[Data Pagamento]])</f>
        <v>1900</v>
      </c>
      <c r="M1634" s="154"/>
      <c r="N16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>
      <c r="A1635" s="154"/>
      <c r="B1635" s="157"/>
      <c r="C1635" s="162"/>
      <c r="D1635" s="157"/>
      <c r="E1635" s="157"/>
      <c r="F1635" s="157"/>
      <c r="G1635" s="158"/>
      <c r="H1635" s="23">
        <f>MONTH(CtasPagar[[#This Row],[Data Vencimento]])</f>
        <v>1</v>
      </c>
      <c r="I1635" s="23">
        <f>YEAR(CtasPagar[[#This Row],[Data Vencimento]])</f>
        <v>1900</v>
      </c>
      <c r="J1635" s="154"/>
      <c r="K1635" s="23">
        <f>MONTH(CtasPagar[[#This Row],[Data Pagamento]])</f>
        <v>1</v>
      </c>
      <c r="L1635" s="23">
        <f>YEAR(CtasPagar[[#This Row],[Data Pagamento]])</f>
        <v>1900</v>
      </c>
      <c r="M1635" s="154"/>
      <c r="N16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>
      <c r="A1636" s="154"/>
      <c r="B1636" s="157"/>
      <c r="C1636" s="162"/>
      <c r="D1636" s="157"/>
      <c r="E1636" s="157"/>
      <c r="F1636" s="157"/>
      <c r="G1636" s="158"/>
      <c r="H1636" s="23">
        <f>MONTH(CtasPagar[[#This Row],[Data Vencimento]])</f>
        <v>1</v>
      </c>
      <c r="I1636" s="23">
        <f>YEAR(CtasPagar[[#This Row],[Data Vencimento]])</f>
        <v>1900</v>
      </c>
      <c r="J1636" s="154"/>
      <c r="K1636" s="23">
        <f>MONTH(CtasPagar[[#This Row],[Data Pagamento]])</f>
        <v>1</v>
      </c>
      <c r="L1636" s="23">
        <f>YEAR(CtasPagar[[#This Row],[Data Pagamento]])</f>
        <v>1900</v>
      </c>
      <c r="M1636" s="154"/>
      <c r="N16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>
      <c r="A1637" s="154"/>
      <c r="B1637" s="157"/>
      <c r="C1637" s="162"/>
      <c r="D1637" s="157"/>
      <c r="E1637" s="157"/>
      <c r="F1637" s="157"/>
      <c r="G1637" s="158"/>
      <c r="H1637" s="23">
        <f>MONTH(CtasPagar[[#This Row],[Data Vencimento]])</f>
        <v>1</v>
      </c>
      <c r="I1637" s="23">
        <f>YEAR(CtasPagar[[#This Row],[Data Vencimento]])</f>
        <v>1900</v>
      </c>
      <c r="J1637" s="154"/>
      <c r="K1637" s="23">
        <f>MONTH(CtasPagar[[#This Row],[Data Pagamento]])</f>
        <v>1</v>
      </c>
      <c r="L1637" s="23">
        <f>YEAR(CtasPagar[[#This Row],[Data Pagamento]])</f>
        <v>1900</v>
      </c>
      <c r="M1637" s="154"/>
      <c r="N16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>
      <c r="A1638" s="154"/>
      <c r="B1638" s="157"/>
      <c r="C1638" s="162"/>
      <c r="D1638" s="157"/>
      <c r="E1638" s="157"/>
      <c r="F1638" s="157"/>
      <c r="G1638" s="158"/>
      <c r="H1638" s="23">
        <f>MONTH(CtasPagar[[#This Row],[Data Vencimento]])</f>
        <v>1</v>
      </c>
      <c r="I1638" s="23">
        <f>YEAR(CtasPagar[[#This Row],[Data Vencimento]])</f>
        <v>1900</v>
      </c>
      <c r="J1638" s="154"/>
      <c r="K1638" s="23">
        <f>MONTH(CtasPagar[[#This Row],[Data Pagamento]])</f>
        <v>1</v>
      </c>
      <c r="L1638" s="23">
        <f>YEAR(CtasPagar[[#This Row],[Data Pagamento]])</f>
        <v>1900</v>
      </c>
      <c r="M1638" s="154"/>
      <c r="N16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>
      <c r="A1639" s="154"/>
      <c r="B1639" s="157"/>
      <c r="C1639" s="162"/>
      <c r="D1639" s="157"/>
      <c r="E1639" s="157"/>
      <c r="F1639" s="157"/>
      <c r="G1639" s="158"/>
      <c r="H1639" s="23">
        <f>MONTH(CtasPagar[[#This Row],[Data Vencimento]])</f>
        <v>1</v>
      </c>
      <c r="I1639" s="23">
        <f>YEAR(CtasPagar[[#This Row],[Data Vencimento]])</f>
        <v>1900</v>
      </c>
      <c r="J1639" s="154"/>
      <c r="K1639" s="23">
        <f>MONTH(CtasPagar[[#This Row],[Data Pagamento]])</f>
        <v>1</v>
      </c>
      <c r="L1639" s="23">
        <f>YEAR(CtasPagar[[#This Row],[Data Pagamento]])</f>
        <v>1900</v>
      </c>
      <c r="M1639" s="154"/>
      <c r="N16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>
      <c r="A1640" s="154"/>
      <c r="B1640" s="157"/>
      <c r="C1640" s="162"/>
      <c r="D1640" s="157"/>
      <c r="E1640" s="157"/>
      <c r="F1640" s="157"/>
      <c r="G1640" s="158"/>
      <c r="H1640" s="23">
        <f>MONTH(CtasPagar[[#This Row],[Data Vencimento]])</f>
        <v>1</v>
      </c>
      <c r="I1640" s="23">
        <f>YEAR(CtasPagar[[#This Row],[Data Vencimento]])</f>
        <v>1900</v>
      </c>
      <c r="J1640" s="154"/>
      <c r="K1640" s="23">
        <f>MONTH(CtasPagar[[#This Row],[Data Pagamento]])</f>
        <v>1</v>
      </c>
      <c r="L1640" s="23">
        <f>YEAR(CtasPagar[[#This Row],[Data Pagamento]])</f>
        <v>1900</v>
      </c>
      <c r="M1640" s="154"/>
      <c r="N16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>
      <c r="A1641" s="154"/>
      <c r="B1641" s="157"/>
      <c r="C1641" s="162"/>
      <c r="D1641" s="157"/>
      <c r="E1641" s="157"/>
      <c r="F1641" s="157"/>
      <c r="G1641" s="158"/>
      <c r="H1641" s="23">
        <f>MONTH(CtasPagar[[#This Row],[Data Vencimento]])</f>
        <v>1</v>
      </c>
      <c r="I1641" s="23">
        <f>YEAR(CtasPagar[[#This Row],[Data Vencimento]])</f>
        <v>1900</v>
      </c>
      <c r="J1641" s="154"/>
      <c r="K1641" s="23">
        <f>MONTH(CtasPagar[[#This Row],[Data Pagamento]])</f>
        <v>1</v>
      </c>
      <c r="L1641" s="23">
        <f>YEAR(CtasPagar[[#This Row],[Data Pagamento]])</f>
        <v>1900</v>
      </c>
      <c r="M1641" s="154"/>
      <c r="N16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>
      <c r="A1642" s="154"/>
      <c r="B1642" s="157"/>
      <c r="C1642" s="162"/>
      <c r="D1642" s="157"/>
      <c r="E1642" s="157"/>
      <c r="F1642" s="157"/>
      <c r="G1642" s="158"/>
      <c r="H1642" s="23">
        <f>MONTH(CtasPagar[[#This Row],[Data Vencimento]])</f>
        <v>1</v>
      </c>
      <c r="I1642" s="23">
        <f>YEAR(CtasPagar[[#This Row],[Data Vencimento]])</f>
        <v>1900</v>
      </c>
      <c r="J1642" s="154"/>
      <c r="K1642" s="23">
        <f>MONTH(CtasPagar[[#This Row],[Data Pagamento]])</f>
        <v>1</v>
      </c>
      <c r="L1642" s="23">
        <f>YEAR(CtasPagar[[#This Row],[Data Pagamento]])</f>
        <v>1900</v>
      </c>
      <c r="M1642" s="154"/>
      <c r="N16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>
      <c r="A1643" s="154"/>
      <c r="B1643" s="157"/>
      <c r="C1643" s="162"/>
      <c r="D1643" s="157"/>
      <c r="E1643" s="157"/>
      <c r="F1643" s="157"/>
      <c r="G1643" s="158"/>
      <c r="H1643" s="23">
        <f>MONTH(CtasPagar[[#This Row],[Data Vencimento]])</f>
        <v>1</v>
      </c>
      <c r="I1643" s="23">
        <f>YEAR(CtasPagar[[#This Row],[Data Vencimento]])</f>
        <v>1900</v>
      </c>
      <c r="J1643" s="154"/>
      <c r="K1643" s="23">
        <f>MONTH(CtasPagar[[#This Row],[Data Pagamento]])</f>
        <v>1</v>
      </c>
      <c r="L1643" s="23">
        <f>YEAR(CtasPagar[[#This Row],[Data Pagamento]])</f>
        <v>1900</v>
      </c>
      <c r="M1643" s="154"/>
      <c r="N16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>
      <c r="A1644" s="154"/>
      <c r="B1644" s="157"/>
      <c r="C1644" s="162"/>
      <c r="D1644" s="157"/>
      <c r="E1644" s="157"/>
      <c r="F1644" s="157"/>
      <c r="G1644" s="158"/>
      <c r="H1644" s="23">
        <f>MONTH(CtasPagar[[#This Row],[Data Vencimento]])</f>
        <v>1</v>
      </c>
      <c r="I1644" s="23">
        <f>YEAR(CtasPagar[[#This Row],[Data Vencimento]])</f>
        <v>1900</v>
      </c>
      <c r="J1644" s="154"/>
      <c r="K1644" s="23">
        <f>MONTH(CtasPagar[[#This Row],[Data Pagamento]])</f>
        <v>1</v>
      </c>
      <c r="L1644" s="23">
        <f>YEAR(CtasPagar[[#This Row],[Data Pagamento]])</f>
        <v>1900</v>
      </c>
      <c r="M1644" s="154"/>
      <c r="N16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>
      <c r="A1645" s="154"/>
      <c r="B1645" s="157"/>
      <c r="C1645" s="162"/>
      <c r="D1645" s="157"/>
      <c r="E1645" s="157"/>
      <c r="F1645" s="157"/>
      <c r="G1645" s="158"/>
      <c r="H1645" s="23">
        <f>MONTH(CtasPagar[[#This Row],[Data Vencimento]])</f>
        <v>1</v>
      </c>
      <c r="I1645" s="23">
        <f>YEAR(CtasPagar[[#This Row],[Data Vencimento]])</f>
        <v>1900</v>
      </c>
      <c r="J1645" s="154"/>
      <c r="K1645" s="23">
        <f>MONTH(CtasPagar[[#This Row],[Data Pagamento]])</f>
        <v>1</v>
      </c>
      <c r="L1645" s="23">
        <f>YEAR(CtasPagar[[#This Row],[Data Pagamento]])</f>
        <v>1900</v>
      </c>
      <c r="M1645" s="154"/>
      <c r="N16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>
      <c r="A1646" s="154"/>
      <c r="B1646" s="157"/>
      <c r="C1646" s="162"/>
      <c r="D1646" s="157"/>
      <c r="E1646" s="157"/>
      <c r="F1646" s="157"/>
      <c r="G1646" s="158"/>
      <c r="H1646" s="23">
        <f>MONTH(CtasPagar[[#This Row],[Data Vencimento]])</f>
        <v>1</v>
      </c>
      <c r="I1646" s="23">
        <f>YEAR(CtasPagar[[#This Row],[Data Vencimento]])</f>
        <v>1900</v>
      </c>
      <c r="J1646" s="154"/>
      <c r="K1646" s="23">
        <f>MONTH(CtasPagar[[#This Row],[Data Pagamento]])</f>
        <v>1</v>
      </c>
      <c r="L1646" s="23">
        <f>YEAR(CtasPagar[[#This Row],[Data Pagamento]])</f>
        <v>1900</v>
      </c>
      <c r="M1646" s="154"/>
      <c r="N16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>
      <c r="A1647" s="154"/>
      <c r="B1647" s="157"/>
      <c r="C1647" s="162"/>
      <c r="D1647" s="157"/>
      <c r="E1647" s="157"/>
      <c r="F1647" s="157"/>
      <c r="G1647" s="158"/>
      <c r="H1647" s="23">
        <f>MONTH(CtasPagar[[#This Row],[Data Vencimento]])</f>
        <v>1</v>
      </c>
      <c r="I1647" s="23">
        <f>YEAR(CtasPagar[[#This Row],[Data Vencimento]])</f>
        <v>1900</v>
      </c>
      <c r="J1647" s="154"/>
      <c r="K1647" s="23">
        <f>MONTH(CtasPagar[[#This Row],[Data Pagamento]])</f>
        <v>1</v>
      </c>
      <c r="L1647" s="23">
        <f>YEAR(CtasPagar[[#This Row],[Data Pagamento]])</f>
        <v>1900</v>
      </c>
      <c r="M1647" s="154"/>
      <c r="N16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>
      <c r="A1648" s="154"/>
      <c r="B1648" s="157"/>
      <c r="C1648" s="162"/>
      <c r="D1648" s="157"/>
      <c r="E1648" s="157"/>
      <c r="F1648" s="157"/>
      <c r="G1648" s="158"/>
      <c r="H1648" s="23">
        <f>MONTH(CtasPagar[[#This Row],[Data Vencimento]])</f>
        <v>1</v>
      </c>
      <c r="I1648" s="23">
        <f>YEAR(CtasPagar[[#This Row],[Data Vencimento]])</f>
        <v>1900</v>
      </c>
      <c r="J1648" s="154"/>
      <c r="K1648" s="23">
        <f>MONTH(CtasPagar[[#This Row],[Data Pagamento]])</f>
        <v>1</v>
      </c>
      <c r="L1648" s="23">
        <f>YEAR(CtasPagar[[#This Row],[Data Pagamento]])</f>
        <v>1900</v>
      </c>
      <c r="M1648" s="154"/>
      <c r="N16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>
      <c r="A1649" s="154"/>
      <c r="B1649" s="157"/>
      <c r="C1649" s="162"/>
      <c r="D1649" s="157"/>
      <c r="E1649" s="157"/>
      <c r="F1649" s="157"/>
      <c r="G1649" s="158"/>
      <c r="H1649" s="23">
        <f>MONTH(CtasPagar[[#This Row],[Data Vencimento]])</f>
        <v>1</v>
      </c>
      <c r="I1649" s="23">
        <f>YEAR(CtasPagar[[#This Row],[Data Vencimento]])</f>
        <v>1900</v>
      </c>
      <c r="J1649" s="154"/>
      <c r="K1649" s="23">
        <f>MONTH(CtasPagar[[#This Row],[Data Pagamento]])</f>
        <v>1</v>
      </c>
      <c r="L1649" s="23">
        <f>YEAR(CtasPagar[[#This Row],[Data Pagamento]])</f>
        <v>1900</v>
      </c>
      <c r="M1649" s="154"/>
      <c r="N16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>
      <c r="A1650" s="154"/>
      <c r="B1650" s="157"/>
      <c r="C1650" s="162"/>
      <c r="D1650" s="157"/>
      <c r="E1650" s="157"/>
      <c r="F1650" s="157"/>
      <c r="G1650" s="158"/>
      <c r="H1650" s="23">
        <f>MONTH(CtasPagar[[#This Row],[Data Vencimento]])</f>
        <v>1</v>
      </c>
      <c r="I1650" s="23">
        <f>YEAR(CtasPagar[[#This Row],[Data Vencimento]])</f>
        <v>1900</v>
      </c>
      <c r="J1650" s="154"/>
      <c r="K1650" s="23">
        <f>MONTH(CtasPagar[[#This Row],[Data Pagamento]])</f>
        <v>1</v>
      </c>
      <c r="L1650" s="23">
        <f>YEAR(CtasPagar[[#This Row],[Data Pagamento]])</f>
        <v>1900</v>
      </c>
      <c r="M1650" s="154"/>
      <c r="N16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>
      <c r="A1651" s="154"/>
      <c r="B1651" s="157"/>
      <c r="C1651" s="162"/>
      <c r="D1651" s="157"/>
      <c r="E1651" s="157"/>
      <c r="F1651" s="157"/>
      <c r="G1651" s="158"/>
      <c r="H1651" s="23">
        <f>MONTH(CtasPagar[[#This Row],[Data Vencimento]])</f>
        <v>1</v>
      </c>
      <c r="I1651" s="23">
        <f>YEAR(CtasPagar[[#This Row],[Data Vencimento]])</f>
        <v>1900</v>
      </c>
      <c r="J1651" s="154"/>
      <c r="K1651" s="23">
        <f>MONTH(CtasPagar[[#This Row],[Data Pagamento]])</f>
        <v>1</v>
      </c>
      <c r="L1651" s="23">
        <f>YEAR(CtasPagar[[#This Row],[Data Pagamento]])</f>
        <v>1900</v>
      </c>
      <c r="M1651" s="154"/>
      <c r="N16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>
      <c r="A1652" s="154"/>
      <c r="B1652" s="157"/>
      <c r="C1652" s="162"/>
      <c r="D1652" s="157"/>
      <c r="E1652" s="157"/>
      <c r="F1652" s="157"/>
      <c r="G1652" s="158"/>
      <c r="H1652" s="23">
        <f>MONTH(CtasPagar[[#This Row],[Data Vencimento]])</f>
        <v>1</v>
      </c>
      <c r="I1652" s="23">
        <f>YEAR(CtasPagar[[#This Row],[Data Vencimento]])</f>
        <v>1900</v>
      </c>
      <c r="J1652" s="154"/>
      <c r="K1652" s="23">
        <f>MONTH(CtasPagar[[#This Row],[Data Pagamento]])</f>
        <v>1</v>
      </c>
      <c r="L1652" s="23">
        <f>YEAR(CtasPagar[[#This Row],[Data Pagamento]])</f>
        <v>1900</v>
      </c>
      <c r="M1652" s="154"/>
      <c r="N16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>
      <c r="A1653" s="154"/>
      <c r="B1653" s="157"/>
      <c r="C1653" s="162"/>
      <c r="D1653" s="157"/>
      <c r="E1653" s="157"/>
      <c r="F1653" s="157"/>
      <c r="G1653" s="158"/>
      <c r="H1653" s="23">
        <f>MONTH(CtasPagar[[#This Row],[Data Vencimento]])</f>
        <v>1</v>
      </c>
      <c r="I1653" s="23">
        <f>YEAR(CtasPagar[[#This Row],[Data Vencimento]])</f>
        <v>1900</v>
      </c>
      <c r="J1653" s="154"/>
      <c r="K1653" s="23">
        <f>MONTH(CtasPagar[[#This Row],[Data Pagamento]])</f>
        <v>1</v>
      </c>
      <c r="L1653" s="23">
        <f>YEAR(CtasPagar[[#This Row],[Data Pagamento]])</f>
        <v>1900</v>
      </c>
      <c r="M1653" s="154"/>
      <c r="N16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>
      <c r="A1654" s="154"/>
      <c r="B1654" s="157"/>
      <c r="C1654" s="162"/>
      <c r="D1654" s="157"/>
      <c r="E1654" s="157"/>
      <c r="F1654" s="157"/>
      <c r="G1654" s="158"/>
      <c r="H1654" s="23">
        <f>MONTH(CtasPagar[[#This Row],[Data Vencimento]])</f>
        <v>1</v>
      </c>
      <c r="I1654" s="23">
        <f>YEAR(CtasPagar[[#This Row],[Data Vencimento]])</f>
        <v>1900</v>
      </c>
      <c r="J1654" s="154"/>
      <c r="K1654" s="23">
        <f>MONTH(CtasPagar[[#This Row],[Data Pagamento]])</f>
        <v>1</v>
      </c>
      <c r="L1654" s="23">
        <f>YEAR(CtasPagar[[#This Row],[Data Pagamento]])</f>
        <v>1900</v>
      </c>
      <c r="M1654" s="154"/>
      <c r="N16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>
      <c r="A1655" s="154"/>
      <c r="B1655" s="157"/>
      <c r="C1655" s="162"/>
      <c r="D1655" s="157"/>
      <c r="E1655" s="157"/>
      <c r="F1655" s="157"/>
      <c r="G1655" s="158"/>
      <c r="H1655" s="23">
        <f>MONTH(CtasPagar[[#This Row],[Data Vencimento]])</f>
        <v>1</v>
      </c>
      <c r="I1655" s="23">
        <f>YEAR(CtasPagar[[#This Row],[Data Vencimento]])</f>
        <v>1900</v>
      </c>
      <c r="J1655" s="154"/>
      <c r="K1655" s="23">
        <f>MONTH(CtasPagar[[#This Row],[Data Pagamento]])</f>
        <v>1</v>
      </c>
      <c r="L1655" s="23">
        <f>YEAR(CtasPagar[[#This Row],[Data Pagamento]])</f>
        <v>1900</v>
      </c>
      <c r="M1655" s="154"/>
      <c r="N16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>
      <c r="A1656" s="154"/>
      <c r="B1656" s="157"/>
      <c r="C1656" s="162"/>
      <c r="D1656" s="157"/>
      <c r="E1656" s="157"/>
      <c r="F1656" s="157"/>
      <c r="G1656" s="158"/>
      <c r="H1656" s="23">
        <f>MONTH(CtasPagar[[#This Row],[Data Vencimento]])</f>
        <v>1</v>
      </c>
      <c r="I1656" s="23">
        <f>YEAR(CtasPagar[[#This Row],[Data Vencimento]])</f>
        <v>1900</v>
      </c>
      <c r="J1656" s="154"/>
      <c r="K1656" s="23">
        <f>MONTH(CtasPagar[[#This Row],[Data Pagamento]])</f>
        <v>1</v>
      </c>
      <c r="L1656" s="23">
        <f>YEAR(CtasPagar[[#This Row],[Data Pagamento]])</f>
        <v>1900</v>
      </c>
      <c r="M1656" s="154"/>
      <c r="N16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>
      <c r="A1657" s="154"/>
      <c r="B1657" s="157"/>
      <c r="C1657" s="162"/>
      <c r="D1657" s="157"/>
      <c r="E1657" s="157"/>
      <c r="F1657" s="157"/>
      <c r="G1657" s="158"/>
      <c r="H1657" s="23">
        <f>MONTH(CtasPagar[[#This Row],[Data Vencimento]])</f>
        <v>1</v>
      </c>
      <c r="I1657" s="23">
        <f>YEAR(CtasPagar[[#This Row],[Data Vencimento]])</f>
        <v>1900</v>
      </c>
      <c r="J1657" s="154"/>
      <c r="K1657" s="23">
        <f>MONTH(CtasPagar[[#This Row],[Data Pagamento]])</f>
        <v>1</v>
      </c>
      <c r="L1657" s="23">
        <f>YEAR(CtasPagar[[#This Row],[Data Pagamento]])</f>
        <v>1900</v>
      </c>
      <c r="M1657" s="154"/>
      <c r="N16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>
      <c r="A1658" s="154"/>
      <c r="B1658" s="157"/>
      <c r="C1658" s="162"/>
      <c r="D1658" s="157"/>
      <c r="E1658" s="157"/>
      <c r="F1658" s="157"/>
      <c r="G1658" s="158"/>
      <c r="H1658" s="23">
        <f>MONTH(CtasPagar[[#This Row],[Data Vencimento]])</f>
        <v>1</v>
      </c>
      <c r="I1658" s="23">
        <f>YEAR(CtasPagar[[#This Row],[Data Vencimento]])</f>
        <v>1900</v>
      </c>
      <c r="J1658" s="154"/>
      <c r="K1658" s="23">
        <f>MONTH(CtasPagar[[#This Row],[Data Pagamento]])</f>
        <v>1</v>
      </c>
      <c r="L1658" s="23">
        <f>YEAR(CtasPagar[[#This Row],[Data Pagamento]])</f>
        <v>1900</v>
      </c>
      <c r="M1658" s="154"/>
      <c r="N16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>
      <c r="A1659" s="154"/>
      <c r="B1659" s="157"/>
      <c r="C1659" s="162"/>
      <c r="D1659" s="157"/>
      <c r="E1659" s="157"/>
      <c r="F1659" s="157"/>
      <c r="G1659" s="158"/>
      <c r="H1659" s="23">
        <f>MONTH(CtasPagar[[#This Row],[Data Vencimento]])</f>
        <v>1</v>
      </c>
      <c r="I1659" s="23">
        <f>YEAR(CtasPagar[[#This Row],[Data Vencimento]])</f>
        <v>1900</v>
      </c>
      <c r="J1659" s="154"/>
      <c r="K1659" s="23">
        <f>MONTH(CtasPagar[[#This Row],[Data Pagamento]])</f>
        <v>1</v>
      </c>
      <c r="L1659" s="23">
        <f>YEAR(CtasPagar[[#This Row],[Data Pagamento]])</f>
        <v>1900</v>
      </c>
      <c r="M1659" s="154"/>
      <c r="N16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>
      <c r="A1660" s="154"/>
      <c r="B1660" s="157"/>
      <c r="C1660" s="162"/>
      <c r="D1660" s="157"/>
      <c r="E1660" s="157"/>
      <c r="F1660" s="157"/>
      <c r="G1660" s="158"/>
      <c r="H1660" s="23">
        <f>MONTH(CtasPagar[[#This Row],[Data Vencimento]])</f>
        <v>1</v>
      </c>
      <c r="I1660" s="23">
        <f>YEAR(CtasPagar[[#This Row],[Data Vencimento]])</f>
        <v>1900</v>
      </c>
      <c r="J1660" s="154"/>
      <c r="K1660" s="23">
        <f>MONTH(CtasPagar[[#This Row],[Data Pagamento]])</f>
        <v>1</v>
      </c>
      <c r="L1660" s="23">
        <f>YEAR(CtasPagar[[#This Row],[Data Pagamento]])</f>
        <v>1900</v>
      </c>
      <c r="M1660" s="154"/>
      <c r="N16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>
      <c r="A1661" s="154"/>
      <c r="B1661" s="157"/>
      <c r="C1661" s="162"/>
      <c r="D1661" s="157"/>
      <c r="E1661" s="157"/>
      <c r="F1661" s="157"/>
      <c r="G1661" s="158"/>
      <c r="H1661" s="23">
        <f>MONTH(CtasPagar[[#This Row],[Data Vencimento]])</f>
        <v>1</v>
      </c>
      <c r="I1661" s="23">
        <f>YEAR(CtasPagar[[#This Row],[Data Vencimento]])</f>
        <v>1900</v>
      </c>
      <c r="J1661" s="154"/>
      <c r="K1661" s="23">
        <f>MONTH(CtasPagar[[#This Row],[Data Pagamento]])</f>
        <v>1</v>
      </c>
      <c r="L1661" s="23">
        <f>YEAR(CtasPagar[[#This Row],[Data Pagamento]])</f>
        <v>1900</v>
      </c>
      <c r="M1661" s="154"/>
      <c r="N16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>
      <c r="A1662" s="154"/>
      <c r="B1662" s="157"/>
      <c r="C1662" s="162"/>
      <c r="D1662" s="157"/>
      <c r="E1662" s="157"/>
      <c r="F1662" s="157"/>
      <c r="G1662" s="158"/>
      <c r="H1662" s="23">
        <f>MONTH(CtasPagar[[#This Row],[Data Vencimento]])</f>
        <v>1</v>
      </c>
      <c r="I1662" s="23">
        <f>YEAR(CtasPagar[[#This Row],[Data Vencimento]])</f>
        <v>1900</v>
      </c>
      <c r="J1662" s="154"/>
      <c r="K1662" s="23">
        <f>MONTH(CtasPagar[[#This Row],[Data Pagamento]])</f>
        <v>1</v>
      </c>
      <c r="L1662" s="23">
        <f>YEAR(CtasPagar[[#This Row],[Data Pagamento]])</f>
        <v>1900</v>
      </c>
      <c r="M1662" s="154"/>
      <c r="N16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>
      <c r="A1663" s="154"/>
      <c r="B1663" s="157"/>
      <c r="C1663" s="162"/>
      <c r="D1663" s="157"/>
      <c r="E1663" s="157"/>
      <c r="F1663" s="157"/>
      <c r="G1663" s="158"/>
      <c r="H1663" s="23">
        <f>MONTH(CtasPagar[[#This Row],[Data Vencimento]])</f>
        <v>1</v>
      </c>
      <c r="I1663" s="23">
        <f>YEAR(CtasPagar[[#This Row],[Data Vencimento]])</f>
        <v>1900</v>
      </c>
      <c r="J1663" s="154"/>
      <c r="K1663" s="23">
        <f>MONTH(CtasPagar[[#This Row],[Data Pagamento]])</f>
        <v>1</v>
      </c>
      <c r="L1663" s="23">
        <f>YEAR(CtasPagar[[#This Row],[Data Pagamento]])</f>
        <v>1900</v>
      </c>
      <c r="M1663" s="154"/>
      <c r="N16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>
      <c r="A1664" s="154"/>
      <c r="B1664" s="157"/>
      <c r="C1664" s="162"/>
      <c r="D1664" s="157"/>
      <c r="E1664" s="157"/>
      <c r="F1664" s="157"/>
      <c r="G1664" s="158"/>
      <c r="H1664" s="23">
        <f>MONTH(CtasPagar[[#This Row],[Data Vencimento]])</f>
        <v>1</v>
      </c>
      <c r="I1664" s="23">
        <f>YEAR(CtasPagar[[#This Row],[Data Vencimento]])</f>
        <v>1900</v>
      </c>
      <c r="J1664" s="154"/>
      <c r="K1664" s="23">
        <f>MONTH(CtasPagar[[#This Row],[Data Pagamento]])</f>
        <v>1</v>
      </c>
      <c r="L1664" s="23">
        <f>YEAR(CtasPagar[[#This Row],[Data Pagamento]])</f>
        <v>1900</v>
      </c>
      <c r="M1664" s="154"/>
      <c r="N16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>
      <c r="A1665" s="154"/>
      <c r="B1665" s="157"/>
      <c r="C1665" s="162"/>
      <c r="D1665" s="157"/>
      <c r="E1665" s="157"/>
      <c r="F1665" s="157"/>
      <c r="G1665" s="158"/>
      <c r="H1665" s="23">
        <f>MONTH(CtasPagar[[#This Row],[Data Vencimento]])</f>
        <v>1</v>
      </c>
      <c r="I1665" s="23">
        <f>YEAR(CtasPagar[[#This Row],[Data Vencimento]])</f>
        <v>1900</v>
      </c>
      <c r="J1665" s="154"/>
      <c r="K1665" s="23">
        <f>MONTH(CtasPagar[[#This Row],[Data Pagamento]])</f>
        <v>1</v>
      </c>
      <c r="L1665" s="23">
        <f>YEAR(CtasPagar[[#This Row],[Data Pagamento]])</f>
        <v>1900</v>
      </c>
      <c r="M1665" s="154"/>
      <c r="N16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>
      <c r="A1666" s="154"/>
      <c r="B1666" s="157"/>
      <c r="C1666" s="162"/>
      <c r="D1666" s="157"/>
      <c r="E1666" s="157"/>
      <c r="F1666" s="157"/>
      <c r="G1666" s="158"/>
      <c r="H1666" s="23">
        <f>MONTH(CtasPagar[[#This Row],[Data Vencimento]])</f>
        <v>1</v>
      </c>
      <c r="I1666" s="23">
        <f>YEAR(CtasPagar[[#This Row],[Data Vencimento]])</f>
        <v>1900</v>
      </c>
      <c r="J1666" s="154"/>
      <c r="K1666" s="23">
        <f>MONTH(CtasPagar[[#This Row],[Data Pagamento]])</f>
        <v>1</v>
      </c>
      <c r="L1666" s="23">
        <f>YEAR(CtasPagar[[#This Row],[Data Pagamento]])</f>
        <v>1900</v>
      </c>
      <c r="M1666" s="154"/>
      <c r="N16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>
      <c r="A1667" s="154"/>
      <c r="B1667" s="157"/>
      <c r="C1667" s="162"/>
      <c r="D1667" s="157"/>
      <c r="E1667" s="157"/>
      <c r="F1667" s="157"/>
      <c r="G1667" s="158"/>
      <c r="H1667" s="23">
        <f>MONTH(CtasPagar[[#This Row],[Data Vencimento]])</f>
        <v>1</v>
      </c>
      <c r="I1667" s="23">
        <f>YEAR(CtasPagar[[#This Row],[Data Vencimento]])</f>
        <v>1900</v>
      </c>
      <c r="J1667" s="154"/>
      <c r="K1667" s="23">
        <f>MONTH(CtasPagar[[#This Row],[Data Pagamento]])</f>
        <v>1</v>
      </c>
      <c r="L1667" s="23">
        <f>YEAR(CtasPagar[[#This Row],[Data Pagamento]])</f>
        <v>1900</v>
      </c>
      <c r="M1667" s="154"/>
      <c r="N16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>
      <c r="A1668" s="154"/>
      <c r="B1668" s="157"/>
      <c r="C1668" s="162"/>
      <c r="D1668" s="157"/>
      <c r="E1668" s="157"/>
      <c r="F1668" s="157"/>
      <c r="G1668" s="158"/>
      <c r="H1668" s="23">
        <f>MONTH(CtasPagar[[#This Row],[Data Vencimento]])</f>
        <v>1</v>
      </c>
      <c r="I1668" s="23">
        <f>YEAR(CtasPagar[[#This Row],[Data Vencimento]])</f>
        <v>1900</v>
      </c>
      <c r="J1668" s="154"/>
      <c r="K1668" s="23">
        <f>MONTH(CtasPagar[[#This Row],[Data Pagamento]])</f>
        <v>1</v>
      </c>
      <c r="L1668" s="23">
        <f>YEAR(CtasPagar[[#This Row],[Data Pagamento]])</f>
        <v>1900</v>
      </c>
      <c r="M1668" s="154"/>
      <c r="N16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>
      <c r="A1669" s="154"/>
      <c r="B1669" s="157"/>
      <c r="C1669" s="162"/>
      <c r="D1669" s="157"/>
      <c r="E1669" s="157"/>
      <c r="F1669" s="157"/>
      <c r="G1669" s="158"/>
      <c r="H1669" s="23">
        <f>MONTH(CtasPagar[[#This Row],[Data Vencimento]])</f>
        <v>1</v>
      </c>
      <c r="I1669" s="23">
        <f>YEAR(CtasPagar[[#This Row],[Data Vencimento]])</f>
        <v>1900</v>
      </c>
      <c r="J1669" s="154"/>
      <c r="K1669" s="23">
        <f>MONTH(CtasPagar[[#This Row],[Data Pagamento]])</f>
        <v>1</v>
      </c>
      <c r="L1669" s="23">
        <f>YEAR(CtasPagar[[#This Row],[Data Pagamento]])</f>
        <v>1900</v>
      </c>
      <c r="M1669" s="154"/>
      <c r="N16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>
      <c r="A1670" s="154"/>
      <c r="B1670" s="157"/>
      <c r="C1670" s="162"/>
      <c r="D1670" s="157"/>
      <c r="E1670" s="157"/>
      <c r="F1670" s="157"/>
      <c r="G1670" s="158"/>
      <c r="H1670" s="23">
        <f>MONTH(CtasPagar[[#This Row],[Data Vencimento]])</f>
        <v>1</v>
      </c>
      <c r="I1670" s="23">
        <f>YEAR(CtasPagar[[#This Row],[Data Vencimento]])</f>
        <v>1900</v>
      </c>
      <c r="J1670" s="154"/>
      <c r="K1670" s="23">
        <f>MONTH(CtasPagar[[#This Row],[Data Pagamento]])</f>
        <v>1</v>
      </c>
      <c r="L1670" s="23">
        <f>YEAR(CtasPagar[[#This Row],[Data Pagamento]])</f>
        <v>1900</v>
      </c>
      <c r="M1670" s="154"/>
      <c r="N16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>
      <c r="A1671" s="154"/>
      <c r="B1671" s="157"/>
      <c r="C1671" s="162"/>
      <c r="D1671" s="157"/>
      <c r="E1671" s="157"/>
      <c r="F1671" s="157"/>
      <c r="G1671" s="158"/>
      <c r="H1671" s="23">
        <f>MONTH(CtasPagar[[#This Row],[Data Vencimento]])</f>
        <v>1</v>
      </c>
      <c r="I1671" s="23">
        <f>YEAR(CtasPagar[[#This Row],[Data Vencimento]])</f>
        <v>1900</v>
      </c>
      <c r="J1671" s="154"/>
      <c r="K1671" s="23">
        <f>MONTH(CtasPagar[[#This Row],[Data Pagamento]])</f>
        <v>1</v>
      </c>
      <c r="L1671" s="23">
        <f>YEAR(CtasPagar[[#This Row],[Data Pagamento]])</f>
        <v>1900</v>
      </c>
      <c r="M1671" s="154"/>
      <c r="N16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>
      <c r="A1672" s="154"/>
      <c r="B1672" s="157"/>
      <c r="C1672" s="162"/>
      <c r="D1672" s="157"/>
      <c r="E1672" s="157"/>
      <c r="F1672" s="157"/>
      <c r="G1672" s="158"/>
      <c r="H1672" s="23">
        <f>MONTH(CtasPagar[[#This Row],[Data Vencimento]])</f>
        <v>1</v>
      </c>
      <c r="I1672" s="23">
        <f>YEAR(CtasPagar[[#This Row],[Data Vencimento]])</f>
        <v>1900</v>
      </c>
      <c r="J1672" s="154"/>
      <c r="K1672" s="23">
        <f>MONTH(CtasPagar[[#This Row],[Data Pagamento]])</f>
        <v>1</v>
      </c>
      <c r="L1672" s="23">
        <f>YEAR(CtasPagar[[#This Row],[Data Pagamento]])</f>
        <v>1900</v>
      </c>
      <c r="M1672" s="154"/>
      <c r="N16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>
      <c r="A1673" s="154"/>
      <c r="B1673" s="157"/>
      <c r="C1673" s="162"/>
      <c r="D1673" s="157"/>
      <c r="E1673" s="157"/>
      <c r="F1673" s="157"/>
      <c r="G1673" s="158"/>
      <c r="H1673" s="23">
        <f>MONTH(CtasPagar[[#This Row],[Data Vencimento]])</f>
        <v>1</v>
      </c>
      <c r="I1673" s="23">
        <f>YEAR(CtasPagar[[#This Row],[Data Vencimento]])</f>
        <v>1900</v>
      </c>
      <c r="J1673" s="154"/>
      <c r="K1673" s="23">
        <f>MONTH(CtasPagar[[#This Row],[Data Pagamento]])</f>
        <v>1</v>
      </c>
      <c r="L1673" s="23">
        <f>YEAR(CtasPagar[[#This Row],[Data Pagamento]])</f>
        <v>1900</v>
      </c>
      <c r="M1673" s="154"/>
      <c r="N16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>
      <c r="A1674" s="154"/>
      <c r="B1674" s="157"/>
      <c r="C1674" s="162"/>
      <c r="D1674" s="157"/>
      <c r="E1674" s="157"/>
      <c r="F1674" s="157"/>
      <c r="G1674" s="158"/>
      <c r="H1674" s="23">
        <f>MONTH(CtasPagar[[#This Row],[Data Vencimento]])</f>
        <v>1</v>
      </c>
      <c r="I1674" s="23">
        <f>YEAR(CtasPagar[[#This Row],[Data Vencimento]])</f>
        <v>1900</v>
      </c>
      <c r="J1674" s="154"/>
      <c r="K1674" s="23">
        <f>MONTH(CtasPagar[[#This Row],[Data Pagamento]])</f>
        <v>1</v>
      </c>
      <c r="L1674" s="23">
        <f>YEAR(CtasPagar[[#This Row],[Data Pagamento]])</f>
        <v>1900</v>
      </c>
      <c r="M1674" s="154"/>
      <c r="N16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>
      <c r="A1675" s="154"/>
      <c r="B1675" s="157"/>
      <c r="C1675" s="162"/>
      <c r="D1675" s="157"/>
      <c r="E1675" s="157"/>
      <c r="F1675" s="157"/>
      <c r="G1675" s="158"/>
      <c r="H1675" s="23">
        <f>MONTH(CtasPagar[[#This Row],[Data Vencimento]])</f>
        <v>1</v>
      </c>
      <c r="I1675" s="23">
        <f>YEAR(CtasPagar[[#This Row],[Data Vencimento]])</f>
        <v>1900</v>
      </c>
      <c r="J1675" s="154"/>
      <c r="K1675" s="23">
        <f>MONTH(CtasPagar[[#This Row],[Data Pagamento]])</f>
        <v>1</v>
      </c>
      <c r="L1675" s="23">
        <f>YEAR(CtasPagar[[#This Row],[Data Pagamento]])</f>
        <v>1900</v>
      </c>
      <c r="M1675" s="154"/>
      <c r="N16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>
      <c r="A1676" s="154"/>
      <c r="B1676" s="157"/>
      <c r="C1676" s="162"/>
      <c r="D1676" s="157"/>
      <c r="E1676" s="157"/>
      <c r="F1676" s="157"/>
      <c r="G1676" s="158"/>
      <c r="H1676" s="23">
        <f>MONTH(CtasPagar[[#This Row],[Data Vencimento]])</f>
        <v>1</v>
      </c>
      <c r="I1676" s="23">
        <f>YEAR(CtasPagar[[#This Row],[Data Vencimento]])</f>
        <v>1900</v>
      </c>
      <c r="J1676" s="154"/>
      <c r="K1676" s="23">
        <f>MONTH(CtasPagar[[#This Row],[Data Pagamento]])</f>
        <v>1</v>
      </c>
      <c r="L1676" s="23">
        <f>YEAR(CtasPagar[[#This Row],[Data Pagamento]])</f>
        <v>1900</v>
      </c>
      <c r="M1676" s="154"/>
      <c r="N16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>
      <c r="A1677" s="154"/>
      <c r="B1677" s="157"/>
      <c r="C1677" s="162"/>
      <c r="D1677" s="157"/>
      <c r="E1677" s="157"/>
      <c r="F1677" s="157"/>
      <c r="G1677" s="158"/>
      <c r="H1677" s="23">
        <f>MONTH(CtasPagar[[#This Row],[Data Vencimento]])</f>
        <v>1</v>
      </c>
      <c r="I1677" s="23">
        <f>YEAR(CtasPagar[[#This Row],[Data Vencimento]])</f>
        <v>1900</v>
      </c>
      <c r="J1677" s="154"/>
      <c r="K1677" s="23">
        <f>MONTH(CtasPagar[[#This Row],[Data Pagamento]])</f>
        <v>1</v>
      </c>
      <c r="L1677" s="23">
        <f>YEAR(CtasPagar[[#This Row],[Data Pagamento]])</f>
        <v>1900</v>
      </c>
      <c r="M1677" s="154"/>
      <c r="N16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>
      <c r="A1678" s="154"/>
      <c r="B1678" s="157"/>
      <c r="C1678" s="162"/>
      <c r="D1678" s="157"/>
      <c r="E1678" s="157"/>
      <c r="F1678" s="157"/>
      <c r="G1678" s="158"/>
      <c r="H1678" s="23">
        <f>MONTH(CtasPagar[[#This Row],[Data Vencimento]])</f>
        <v>1</v>
      </c>
      <c r="I1678" s="23">
        <f>YEAR(CtasPagar[[#This Row],[Data Vencimento]])</f>
        <v>1900</v>
      </c>
      <c r="J1678" s="154"/>
      <c r="K1678" s="23">
        <f>MONTH(CtasPagar[[#This Row],[Data Pagamento]])</f>
        <v>1</v>
      </c>
      <c r="L1678" s="23">
        <f>YEAR(CtasPagar[[#This Row],[Data Pagamento]])</f>
        <v>1900</v>
      </c>
      <c r="M1678" s="154"/>
      <c r="N16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>
      <c r="A1679" s="154"/>
      <c r="B1679" s="157"/>
      <c r="C1679" s="162"/>
      <c r="D1679" s="157"/>
      <c r="E1679" s="157"/>
      <c r="F1679" s="157"/>
      <c r="G1679" s="158"/>
      <c r="H1679" s="23">
        <f>MONTH(CtasPagar[[#This Row],[Data Vencimento]])</f>
        <v>1</v>
      </c>
      <c r="I1679" s="23">
        <f>YEAR(CtasPagar[[#This Row],[Data Vencimento]])</f>
        <v>1900</v>
      </c>
      <c r="J1679" s="154"/>
      <c r="K1679" s="23">
        <f>MONTH(CtasPagar[[#This Row],[Data Pagamento]])</f>
        <v>1</v>
      </c>
      <c r="L1679" s="23">
        <f>YEAR(CtasPagar[[#This Row],[Data Pagamento]])</f>
        <v>1900</v>
      </c>
      <c r="M1679" s="154"/>
      <c r="N16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>
      <c r="A1680" s="154"/>
      <c r="B1680" s="157"/>
      <c r="C1680" s="162"/>
      <c r="D1680" s="157"/>
      <c r="E1680" s="157"/>
      <c r="F1680" s="157"/>
      <c r="G1680" s="158"/>
      <c r="H1680" s="23">
        <f>MONTH(CtasPagar[[#This Row],[Data Vencimento]])</f>
        <v>1</v>
      </c>
      <c r="I1680" s="23">
        <f>YEAR(CtasPagar[[#This Row],[Data Vencimento]])</f>
        <v>1900</v>
      </c>
      <c r="J1680" s="154"/>
      <c r="K1680" s="23">
        <f>MONTH(CtasPagar[[#This Row],[Data Pagamento]])</f>
        <v>1</v>
      </c>
      <c r="L1680" s="23">
        <f>YEAR(CtasPagar[[#This Row],[Data Pagamento]])</f>
        <v>1900</v>
      </c>
      <c r="M1680" s="154"/>
      <c r="N16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>
      <c r="A1681" s="154"/>
      <c r="B1681" s="157"/>
      <c r="C1681" s="162"/>
      <c r="D1681" s="157"/>
      <c r="E1681" s="157"/>
      <c r="F1681" s="157"/>
      <c r="G1681" s="158"/>
      <c r="H1681" s="23">
        <f>MONTH(CtasPagar[[#This Row],[Data Vencimento]])</f>
        <v>1</v>
      </c>
      <c r="I1681" s="23">
        <f>YEAR(CtasPagar[[#This Row],[Data Vencimento]])</f>
        <v>1900</v>
      </c>
      <c r="J1681" s="154"/>
      <c r="K1681" s="23">
        <f>MONTH(CtasPagar[[#This Row],[Data Pagamento]])</f>
        <v>1</v>
      </c>
      <c r="L1681" s="23">
        <f>YEAR(CtasPagar[[#This Row],[Data Pagamento]])</f>
        <v>1900</v>
      </c>
      <c r="M1681" s="154"/>
      <c r="N16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>
      <c r="A1682" s="154"/>
      <c r="B1682" s="157"/>
      <c r="C1682" s="162"/>
      <c r="D1682" s="157"/>
      <c r="E1682" s="157"/>
      <c r="F1682" s="157"/>
      <c r="G1682" s="158"/>
      <c r="H1682" s="23">
        <f>MONTH(CtasPagar[[#This Row],[Data Vencimento]])</f>
        <v>1</v>
      </c>
      <c r="I1682" s="23">
        <f>YEAR(CtasPagar[[#This Row],[Data Vencimento]])</f>
        <v>1900</v>
      </c>
      <c r="J1682" s="154"/>
      <c r="K1682" s="23">
        <f>MONTH(CtasPagar[[#This Row],[Data Pagamento]])</f>
        <v>1</v>
      </c>
      <c r="L1682" s="23">
        <f>YEAR(CtasPagar[[#This Row],[Data Pagamento]])</f>
        <v>1900</v>
      </c>
      <c r="M1682" s="154"/>
      <c r="N16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>
      <c r="A1683" s="154"/>
      <c r="B1683" s="157"/>
      <c r="C1683" s="162"/>
      <c r="D1683" s="157"/>
      <c r="E1683" s="157"/>
      <c r="F1683" s="157"/>
      <c r="G1683" s="158"/>
      <c r="H1683" s="23">
        <f>MONTH(CtasPagar[[#This Row],[Data Vencimento]])</f>
        <v>1</v>
      </c>
      <c r="I1683" s="23">
        <f>YEAR(CtasPagar[[#This Row],[Data Vencimento]])</f>
        <v>1900</v>
      </c>
      <c r="J1683" s="154"/>
      <c r="K1683" s="23">
        <f>MONTH(CtasPagar[[#This Row],[Data Pagamento]])</f>
        <v>1</v>
      </c>
      <c r="L1683" s="23">
        <f>YEAR(CtasPagar[[#This Row],[Data Pagamento]])</f>
        <v>1900</v>
      </c>
      <c r="M1683" s="154"/>
      <c r="N16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>
      <c r="A1684" s="154"/>
      <c r="B1684" s="157"/>
      <c r="C1684" s="162"/>
      <c r="D1684" s="157"/>
      <c r="E1684" s="157"/>
      <c r="F1684" s="157"/>
      <c r="G1684" s="158"/>
      <c r="H1684" s="23">
        <f>MONTH(CtasPagar[[#This Row],[Data Vencimento]])</f>
        <v>1</v>
      </c>
      <c r="I1684" s="23">
        <f>YEAR(CtasPagar[[#This Row],[Data Vencimento]])</f>
        <v>1900</v>
      </c>
      <c r="J1684" s="154"/>
      <c r="K1684" s="23">
        <f>MONTH(CtasPagar[[#This Row],[Data Pagamento]])</f>
        <v>1</v>
      </c>
      <c r="L1684" s="23">
        <f>YEAR(CtasPagar[[#This Row],[Data Pagamento]])</f>
        <v>1900</v>
      </c>
      <c r="M1684" s="154"/>
      <c r="N16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>
      <c r="A1685" s="154"/>
      <c r="B1685" s="157"/>
      <c r="C1685" s="162"/>
      <c r="D1685" s="157"/>
      <c r="E1685" s="157"/>
      <c r="F1685" s="157"/>
      <c r="G1685" s="158"/>
      <c r="H1685" s="23">
        <f>MONTH(CtasPagar[[#This Row],[Data Vencimento]])</f>
        <v>1</v>
      </c>
      <c r="I1685" s="23">
        <f>YEAR(CtasPagar[[#This Row],[Data Vencimento]])</f>
        <v>1900</v>
      </c>
      <c r="J1685" s="154"/>
      <c r="K1685" s="23">
        <f>MONTH(CtasPagar[[#This Row],[Data Pagamento]])</f>
        <v>1</v>
      </c>
      <c r="L1685" s="23">
        <f>YEAR(CtasPagar[[#This Row],[Data Pagamento]])</f>
        <v>1900</v>
      </c>
      <c r="M1685" s="154"/>
      <c r="N16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>
      <c r="A1686" s="154"/>
      <c r="B1686" s="157"/>
      <c r="C1686" s="162"/>
      <c r="D1686" s="157"/>
      <c r="E1686" s="157"/>
      <c r="F1686" s="157"/>
      <c r="G1686" s="158"/>
      <c r="H1686" s="23">
        <f>MONTH(CtasPagar[[#This Row],[Data Vencimento]])</f>
        <v>1</v>
      </c>
      <c r="I1686" s="23">
        <f>YEAR(CtasPagar[[#This Row],[Data Vencimento]])</f>
        <v>1900</v>
      </c>
      <c r="J1686" s="154"/>
      <c r="K1686" s="23">
        <f>MONTH(CtasPagar[[#This Row],[Data Pagamento]])</f>
        <v>1</v>
      </c>
      <c r="L1686" s="23">
        <f>YEAR(CtasPagar[[#This Row],[Data Pagamento]])</f>
        <v>1900</v>
      </c>
      <c r="M1686" s="154"/>
      <c r="N16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>
      <c r="A1687" s="154"/>
      <c r="B1687" s="157"/>
      <c r="C1687" s="162"/>
      <c r="D1687" s="157"/>
      <c r="E1687" s="157"/>
      <c r="F1687" s="157"/>
      <c r="G1687" s="158"/>
      <c r="H1687" s="23">
        <f>MONTH(CtasPagar[[#This Row],[Data Vencimento]])</f>
        <v>1</v>
      </c>
      <c r="I1687" s="23">
        <f>YEAR(CtasPagar[[#This Row],[Data Vencimento]])</f>
        <v>1900</v>
      </c>
      <c r="J1687" s="154"/>
      <c r="K1687" s="23">
        <f>MONTH(CtasPagar[[#This Row],[Data Pagamento]])</f>
        <v>1</v>
      </c>
      <c r="L1687" s="23">
        <f>YEAR(CtasPagar[[#This Row],[Data Pagamento]])</f>
        <v>1900</v>
      </c>
      <c r="M1687" s="154"/>
      <c r="N16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>
      <c r="A1688" s="154"/>
      <c r="B1688" s="157"/>
      <c r="C1688" s="162"/>
      <c r="D1688" s="157"/>
      <c r="E1688" s="157"/>
      <c r="F1688" s="157"/>
      <c r="G1688" s="158"/>
      <c r="H1688" s="23">
        <f>MONTH(CtasPagar[[#This Row],[Data Vencimento]])</f>
        <v>1</v>
      </c>
      <c r="I1688" s="23">
        <f>YEAR(CtasPagar[[#This Row],[Data Vencimento]])</f>
        <v>1900</v>
      </c>
      <c r="J1688" s="154"/>
      <c r="K1688" s="23">
        <f>MONTH(CtasPagar[[#This Row],[Data Pagamento]])</f>
        <v>1</v>
      </c>
      <c r="L1688" s="23">
        <f>YEAR(CtasPagar[[#This Row],[Data Pagamento]])</f>
        <v>1900</v>
      </c>
      <c r="M1688" s="154"/>
      <c r="N16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>
      <c r="A1689" s="154"/>
      <c r="B1689" s="157"/>
      <c r="C1689" s="162"/>
      <c r="D1689" s="157"/>
      <c r="E1689" s="157"/>
      <c r="F1689" s="157"/>
      <c r="G1689" s="158"/>
      <c r="H1689" s="23">
        <f>MONTH(CtasPagar[[#This Row],[Data Vencimento]])</f>
        <v>1</v>
      </c>
      <c r="I1689" s="23">
        <f>YEAR(CtasPagar[[#This Row],[Data Vencimento]])</f>
        <v>1900</v>
      </c>
      <c r="J1689" s="154"/>
      <c r="K1689" s="23">
        <f>MONTH(CtasPagar[[#This Row],[Data Pagamento]])</f>
        <v>1</v>
      </c>
      <c r="L1689" s="23">
        <f>YEAR(CtasPagar[[#This Row],[Data Pagamento]])</f>
        <v>1900</v>
      </c>
      <c r="M1689" s="154"/>
      <c r="N16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>
      <c r="A1690" s="154"/>
      <c r="B1690" s="157"/>
      <c r="C1690" s="162"/>
      <c r="D1690" s="157"/>
      <c r="E1690" s="157"/>
      <c r="F1690" s="157"/>
      <c r="G1690" s="158"/>
      <c r="H1690" s="23">
        <f>MONTH(CtasPagar[[#This Row],[Data Vencimento]])</f>
        <v>1</v>
      </c>
      <c r="I1690" s="23">
        <f>YEAR(CtasPagar[[#This Row],[Data Vencimento]])</f>
        <v>1900</v>
      </c>
      <c r="J1690" s="154"/>
      <c r="K1690" s="23">
        <f>MONTH(CtasPagar[[#This Row],[Data Pagamento]])</f>
        <v>1</v>
      </c>
      <c r="L1690" s="23">
        <f>YEAR(CtasPagar[[#This Row],[Data Pagamento]])</f>
        <v>1900</v>
      </c>
      <c r="M1690" s="154"/>
      <c r="N16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>
      <c r="A1691" s="154"/>
      <c r="B1691" s="157"/>
      <c r="C1691" s="162"/>
      <c r="D1691" s="157"/>
      <c r="E1691" s="157"/>
      <c r="F1691" s="157"/>
      <c r="G1691" s="158"/>
      <c r="H1691" s="23">
        <f>MONTH(CtasPagar[[#This Row],[Data Vencimento]])</f>
        <v>1</v>
      </c>
      <c r="I1691" s="23">
        <f>YEAR(CtasPagar[[#This Row],[Data Vencimento]])</f>
        <v>1900</v>
      </c>
      <c r="J1691" s="154"/>
      <c r="K1691" s="23">
        <f>MONTH(CtasPagar[[#This Row],[Data Pagamento]])</f>
        <v>1</v>
      </c>
      <c r="L1691" s="23">
        <f>YEAR(CtasPagar[[#This Row],[Data Pagamento]])</f>
        <v>1900</v>
      </c>
      <c r="M1691" s="154"/>
      <c r="N16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>
      <c r="A1692" s="154"/>
      <c r="B1692" s="157"/>
      <c r="C1692" s="162"/>
      <c r="D1692" s="157"/>
      <c r="E1692" s="157"/>
      <c r="F1692" s="157"/>
      <c r="G1692" s="158"/>
      <c r="H1692" s="23">
        <f>MONTH(CtasPagar[[#This Row],[Data Vencimento]])</f>
        <v>1</v>
      </c>
      <c r="I1692" s="23">
        <f>YEAR(CtasPagar[[#This Row],[Data Vencimento]])</f>
        <v>1900</v>
      </c>
      <c r="J1692" s="154"/>
      <c r="K1692" s="23">
        <f>MONTH(CtasPagar[[#This Row],[Data Pagamento]])</f>
        <v>1</v>
      </c>
      <c r="L1692" s="23">
        <f>YEAR(CtasPagar[[#This Row],[Data Pagamento]])</f>
        <v>1900</v>
      </c>
      <c r="M1692" s="154"/>
      <c r="N16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>
      <c r="A1693" s="154"/>
      <c r="B1693" s="157"/>
      <c r="C1693" s="162"/>
      <c r="D1693" s="157"/>
      <c r="E1693" s="157"/>
      <c r="F1693" s="157"/>
      <c r="G1693" s="158"/>
      <c r="H1693" s="23">
        <f>MONTH(CtasPagar[[#This Row],[Data Vencimento]])</f>
        <v>1</v>
      </c>
      <c r="I1693" s="23">
        <f>YEAR(CtasPagar[[#This Row],[Data Vencimento]])</f>
        <v>1900</v>
      </c>
      <c r="J1693" s="154"/>
      <c r="K1693" s="23">
        <f>MONTH(CtasPagar[[#This Row],[Data Pagamento]])</f>
        <v>1</v>
      </c>
      <c r="L1693" s="23">
        <f>YEAR(CtasPagar[[#This Row],[Data Pagamento]])</f>
        <v>1900</v>
      </c>
      <c r="M1693" s="154"/>
      <c r="N16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>
      <c r="A1694" s="154"/>
      <c r="B1694" s="157"/>
      <c r="C1694" s="162"/>
      <c r="D1694" s="157"/>
      <c r="E1694" s="157"/>
      <c r="F1694" s="157"/>
      <c r="G1694" s="158"/>
      <c r="H1694" s="23">
        <f>MONTH(CtasPagar[[#This Row],[Data Vencimento]])</f>
        <v>1</v>
      </c>
      <c r="I1694" s="23">
        <f>YEAR(CtasPagar[[#This Row],[Data Vencimento]])</f>
        <v>1900</v>
      </c>
      <c r="J1694" s="154"/>
      <c r="K1694" s="23">
        <f>MONTH(CtasPagar[[#This Row],[Data Pagamento]])</f>
        <v>1</v>
      </c>
      <c r="L1694" s="23">
        <f>YEAR(CtasPagar[[#This Row],[Data Pagamento]])</f>
        <v>1900</v>
      </c>
      <c r="M1694" s="154"/>
      <c r="N16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>
      <c r="A1695" s="154"/>
      <c r="B1695" s="157"/>
      <c r="C1695" s="162"/>
      <c r="D1695" s="157"/>
      <c r="E1695" s="157"/>
      <c r="F1695" s="157"/>
      <c r="G1695" s="158"/>
      <c r="H1695" s="23">
        <f>MONTH(CtasPagar[[#This Row],[Data Vencimento]])</f>
        <v>1</v>
      </c>
      <c r="I1695" s="23">
        <f>YEAR(CtasPagar[[#This Row],[Data Vencimento]])</f>
        <v>1900</v>
      </c>
      <c r="J1695" s="154"/>
      <c r="K1695" s="23">
        <f>MONTH(CtasPagar[[#This Row],[Data Pagamento]])</f>
        <v>1</v>
      </c>
      <c r="L1695" s="23">
        <f>YEAR(CtasPagar[[#This Row],[Data Pagamento]])</f>
        <v>1900</v>
      </c>
      <c r="M1695" s="154"/>
      <c r="N16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>
      <c r="A1696" s="154"/>
      <c r="B1696" s="157"/>
      <c r="C1696" s="162"/>
      <c r="D1696" s="157"/>
      <c r="E1696" s="157"/>
      <c r="F1696" s="157"/>
      <c r="G1696" s="158"/>
      <c r="H1696" s="23">
        <f>MONTH(CtasPagar[[#This Row],[Data Vencimento]])</f>
        <v>1</v>
      </c>
      <c r="I1696" s="23">
        <f>YEAR(CtasPagar[[#This Row],[Data Vencimento]])</f>
        <v>1900</v>
      </c>
      <c r="J1696" s="154"/>
      <c r="K1696" s="23">
        <f>MONTH(CtasPagar[[#This Row],[Data Pagamento]])</f>
        <v>1</v>
      </c>
      <c r="L1696" s="23">
        <f>YEAR(CtasPagar[[#This Row],[Data Pagamento]])</f>
        <v>1900</v>
      </c>
      <c r="M1696" s="154"/>
      <c r="N16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>
      <c r="A1697" s="154"/>
      <c r="B1697" s="157"/>
      <c r="C1697" s="162"/>
      <c r="D1697" s="157"/>
      <c r="E1697" s="157"/>
      <c r="F1697" s="157"/>
      <c r="G1697" s="158"/>
      <c r="H1697" s="23">
        <f>MONTH(CtasPagar[[#This Row],[Data Vencimento]])</f>
        <v>1</v>
      </c>
      <c r="I1697" s="23">
        <f>YEAR(CtasPagar[[#This Row],[Data Vencimento]])</f>
        <v>1900</v>
      </c>
      <c r="J1697" s="154"/>
      <c r="K1697" s="23">
        <f>MONTH(CtasPagar[[#This Row],[Data Pagamento]])</f>
        <v>1</v>
      </c>
      <c r="L1697" s="23">
        <f>YEAR(CtasPagar[[#This Row],[Data Pagamento]])</f>
        <v>1900</v>
      </c>
      <c r="M1697" s="154"/>
      <c r="N16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>
      <c r="A1698" s="154"/>
      <c r="B1698" s="157"/>
      <c r="C1698" s="162"/>
      <c r="D1698" s="157"/>
      <c r="E1698" s="157"/>
      <c r="F1698" s="157"/>
      <c r="G1698" s="158"/>
      <c r="H1698" s="23">
        <f>MONTH(CtasPagar[[#This Row],[Data Vencimento]])</f>
        <v>1</v>
      </c>
      <c r="I1698" s="23">
        <f>YEAR(CtasPagar[[#This Row],[Data Vencimento]])</f>
        <v>1900</v>
      </c>
      <c r="J1698" s="154"/>
      <c r="K1698" s="23">
        <f>MONTH(CtasPagar[[#This Row],[Data Pagamento]])</f>
        <v>1</v>
      </c>
      <c r="L1698" s="23">
        <f>YEAR(CtasPagar[[#This Row],[Data Pagamento]])</f>
        <v>1900</v>
      </c>
      <c r="M1698" s="154"/>
      <c r="N16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>
      <c r="A1699" s="154"/>
      <c r="B1699" s="157"/>
      <c r="C1699" s="162"/>
      <c r="D1699" s="157"/>
      <c r="E1699" s="157"/>
      <c r="F1699" s="157"/>
      <c r="G1699" s="158"/>
      <c r="H1699" s="23">
        <f>MONTH(CtasPagar[[#This Row],[Data Vencimento]])</f>
        <v>1</v>
      </c>
      <c r="I1699" s="23">
        <f>YEAR(CtasPagar[[#This Row],[Data Vencimento]])</f>
        <v>1900</v>
      </c>
      <c r="J1699" s="154"/>
      <c r="K1699" s="23">
        <f>MONTH(CtasPagar[[#This Row],[Data Pagamento]])</f>
        <v>1</v>
      </c>
      <c r="L1699" s="23">
        <f>YEAR(CtasPagar[[#This Row],[Data Pagamento]])</f>
        <v>1900</v>
      </c>
      <c r="M1699" s="154"/>
      <c r="N16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>
      <c r="A1700" s="154"/>
      <c r="B1700" s="157"/>
      <c r="C1700" s="162"/>
      <c r="D1700" s="157"/>
      <c r="E1700" s="157"/>
      <c r="F1700" s="157"/>
      <c r="G1700" s="158"/>
      <c r="H1700" s="23">
        <f>MONTH(CtasPagar[[#This Row],[Data Vencimento]])</f>
        <v>1</v>
      </c>
      <c r="I1700" s="23">
        <f>YEAR(CtasPagar[[#This Row],[Data Vencimento]])</f>
        <v>1900</v>
      </c>
      <c r="J1700" s="154"/>
      <c r="K1700" s="23">
        <f>MONTH(CtasPagar[[#This Row],[Data Pagamento]])</f>
        <v>1</v>
      </c>
      <c r="L1700" s="23">
        <f>YEAR(CtasPagar[[#This Row],[Data Pagamento]])</f>
        <v>1900</v>
      </c>
      <c r="M1700" s="154"/>
      <c r="N17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>
      <c r="A1701" s="154"/>
      <c r="B1701" s="157"/>
      <c r="C1701" s="162"/>
      <c r="D1701" s="157"/>
      <c r="E1701" s="157"/>
      <c r="F1701" s="157"/>
      <c r="G1701" s="158"/>
      <c r="H1701" s="23">
        <f>MONTH(CtasPagar[[#This Row],[Data Vencimento]])</f>
        <v>1</v>
      </c>
      <c r="I1701" s="23">
        <f>YEAR(CtasPagar[[#This Row],[Data Vencimento]])</f>
        <v>1900</v>
      </c>
      <c r="J1701" s="154"/>
      <c r="K1701" s="23">
        <f>MONTH(CtasPagar[[#This Row],[Data Pagamento]])</f>
        <v>1</v>
      </c>
      <c r="L1701" s="23">
        <f>YEAR(CtasPagar[[#This Row],[Data Pagamento]])</f>
        <v>1900</v>
      </c>
      <c r="M1701" s="154"/>
      <c r="N17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>
      <c r="A1702" s="154"/>
      <c r="B1702" s="157"/>
      <c r="C1702" s="162"/>
      <c r="D1702" s="157"/>
      <c r="E1702" s="157"/>
      <c r="F1702" s="157"/>
      <c r="G1702" s="158"/>
      <c r="H1702" s="23">
        <f>MONTH(CtasPagar[[#This Row],[Data Vencimento]])</f>
        <v>1</v>
      </c>
      <c r="I1702" s="23">
        <f>YEAR(CtasPagar[[#This Row],[Data Vencimento]])</f>
        <v>1900</v>
      </c>
      <c r="J1702" s="154"/>
      <c r="K1702" s="23">
        <f>MONTH(CtasPagar[[#This Row],[Data Pagamento]])</f>
        <v>1</v>
      </c>
      <c r="L1702" s="23">
        <f>YEAR(CtasPagar[[#This Row],[Data Pagamento]])</f>
        <v>1900</v>
      </c>
      <c r="M1702" s="154"/>
      <c r="N17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>
      <c r="A1703" s="154"/>
      <c r="B1703" s="157"/>
      <c r="C1703" s="162"/>
      <c r="D1703" s="157"/>
      <c r="E1703" s="157"/>
      <c r="F1703" s="157"/>
      <c r="G1703" s="158"/>
      <c r="H1703" s="23">
        <f>MONTH(CtasPagar[[#This Row],[Data Vencimento]])</f>
        <v>1</v>
      </c>
      <c r="I1703" s="23">
        <f>YEAR(CtasPagar[[#This Row],[Data Vencimento]])</f>
        <v>1900</v>
      </c>
      <c r="J1703" s="154"/>
      <c r="K1703" s="23">
        <f>MONTH(CtasPagar[[#This Row],[Data Pagamento]])</f>
        <v>1</v>
      </c>
      <c r="L1703" s="23">
        <f>YEAR(CtasPagar[[#This Row],[Data Pagamento]])</f>
        <v>1900</v>
      </c>
      <c r="M1703" s="154"/>
      <c r="N17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>
      <c r="A1704" s="154"/>
      <c r="B1704" s="157"/>
      <c r="C1704" s="162"/>
      <c r="D1704" s="157"/>
      <c r="E1704" s="157"/>
      <c r="F1704" s="157"/>
      <c r="G1704" s="158"/>
      <c r="H1704" s="23">
        <f>MONTH(CtasPagar[[#This Row],[Data Vencimento]])</f>
        <v>1</v>
      </c>
      <c r="I1704" s="23">
        <f>YEAR(CtasPagar[[#This Row],[Data Vencimento]])</f>
        <v>1900</v>
      </c>
      <c r="J1704" s="154"/>
      <c r="K1704" s="23">
        <f>MONTH(CtasPagar[[#This Row],[Data Pagamento]])</f>
        <v>1</v>
      </c>
      <c r="L1704" s="23">
        <f>YEAR(CtasPagar[[#This Row],[Data Pagamento]])</f>
        <v>1900</v>
      </c>
      <c r="M1704" s="154"/>
      <c r="N17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>
      <c r="A1705" s="154"/>
      <c r="B1705" s="157"/>
      <c r="C1705" s="162"/>
      <c r="D1705" s="157"/>
      <c r="E1705" s="157"/>
      <c r="F1705" s="157"/>
      <c r="G1705" s="158"/>
      <c r="H1705" s="23">
        <f>MONTH(CtasPagar[[#This Row],[Data Vencimento]])</f>
        <v>1</v>
      </c>
      <c r="I1705" s="23">
        <f>YEAR(CtasPagar[[#This Row],[Data Vencimento]])</f>
        <v>1900</v>
      </c>
      <c r="J1705" s="154"/>
      <c r="K1705" s="23">
        <f>MONTH(CtasPagar[[#This Row],[Data Pagamento]])</f>
        <v>1</v>
      </c>
      <c r="L1705" s="23">
        <f>YEAR(CtasPagar[[#This Row],[Data Pagamento]])</f>
        <v>1900</v>
      </c>
      <c r="M1705" s="154"/>
      <c r="N17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>
      <c r="A1706" s="154"/>
      <c r="B1706" s="157"/>
      <c r="C1706" s="162"/>
      <c r="D1706" s="157"/>
      <c r="E1706" s="157"/>
      <c r="F1706" s="157"/>
      <c r="G1706" s="158"/>
      <c r="H1706" s="23">
        <f>MONTH(CtasPagar[[#This Row],[Data Vencimento]])</f>
        <v>1</v>
      </c>
      <c r="I1706" s="23">
        <f>YEAR(CtasPagar[[#This Row],[Data Vencimento]])</f>
        <v>1900</v>
      </c>
      <c r="J1706" s="154"/>
      <c r="K1706" s="23">
        <f>MONTH(CtasPagar[[#This Row],[Data Pagamento]])</f>
        <v>1</v>
      </c>
      <c r="L1706" s="23">
        <f>YEAR(CtasPagar[[#This Row],[Data Pagamento]])</f>
        <v>1900</v>
      </c>
      <c r="M1706" s="154"/>
      <c r="N17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>
      <c r="A1707" s="154"/>
      <c r="B1707" s="157"/>
      <c r="C1707" s="162"/>
      <c r="D1707" s="157"/>
      <c r="E1707" s="157"/>
      <c r="F1707" s="157"/>
      <c r="G1707" s="158"/>
      <c r="H1707" s="23">
        <f>MONTH(CtasPagar[[#This Row],[Data Vencimento]])</f>
        <v>1</v>
      </c>
      <c r="I1707" s="23">
        <f>YEAR(CtasPagar[[#This Row],[Data Vencimento]])</f>
        <v>1900</v>
      </c>
      <c r="J1707" s="154"/>
      <c r="K1707" s="23">
        <f>MONTH(CtasPagar[[#This Row],[Data Pagamento]])</f>
        <v>1</v>
      </c>
      <c r="L1707" s="23">
        <f>YEAR(CtasPagar[[#This Row],[Data Pagamento]])</f>
        <v>1900</v>
      </c>
      <c r="M1707" s="154"/>
      <c r="N17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>
      <c r="A1708" s="154"/>
      <c r="B1708" s="157"/>
      <c r="C1708" s="162"/>
      <c r="D1708" s="157"/>
      <c r="E1708" s="157"/>
      <c r="F1708" s="157"/>
      <c r="G1708" s="158"/>
      <c r="H1708" s="23">
        <f>MONTH(CtasPagar[[#This Row],[Data Vencimento]])</f>
        <v>1</v>
      </c>
      <c r="I1708" s="23">
        <f>YEAR(CtasPagar[[#This Row],[Data Vencimento]])</f>
        <v>1900</v>
      </c>
      <c r="J1708" s="154"/>
      <c r="K1708" s="23">
        <f>MONTH(CtasPagar[[#This Row],[Data Pagamento]])</f>
        <v>1</v>
      </c>
      <c r="L1708" s="23">
        <f>YEAR(CtasPagar[[#This Row],[Data Pagamento]])</f>
        <v>1900</v>
      </c>
      <c r="M1708" s="154"/>
      <c r="N17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>
      <c r="A1709" s="154"/>
      <c r="B1709" s="157"/>
      <c r="C1709" s="162"/>
      <c r="D1709" s="157"/>
      <c r="E1709" s="157"/>
      <c r="F1709" s="157"/>
      <c r="G1709" s="158"/>
      <c r="H1709" s="23">
        <f>MONTH(CtasPagar[[#This Row],[Data Vencimento]])</f>
        <v>1</v>
      </c>
      <c r="I1709" s="23">
        <f>YEAR(CtasPagar[[#This Row],[Data Vencimento]])</f>
        <v>1900</v>
      </c>
      <c r="J1709" s="154"/>
      <c r="K1709" s="23">
        <f>MONTH(CtasPagar[[#This Row],[Data Pagamento]])</f>
        <v>1</v>
      </c>
      <c r="L1709" s="23">
        <f>YEAR(CtasPagar[[#This Row],[Data Pagamento]])</f>
        <v>1900</v>
      </c>
      <c r="M1709" s="154"/>
      <c r="N17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>
      <c r="A1710" s="154"/>
      <c r="B1710" s="157"/>
      <c r="C1710" s="162"/>
      <c r="D1710" s="157"/>
      <c r="E1710" s="157"/>
      <c r="F1710" s="157"/>
      <c r="G1710" s="158"/>
      <c r="H1710" s="23">
        <f>MONTH(CtasPagar[[#This Row],[Data Vencimento]])</f>
        <v>1</v>
      </c>
      <c r="I1710" s="23">
        <f>YEAR(CtasPagar[[#This Row],[Data Vencimento]])</f>
        <v>1900</v>
      </c>
      <c r="J1710" s="154"/>
      <c r="K1710" s="23">
        <f>MONTH(CtasPagar[[#This Row],[Data Pagamento]])</f>
        <v>1</v>
      </c>
      <c r="L1710" s="23">
        <f>YEAR(CtasPagar[[#This Row],[Data Pagamento]])</f>
        <v>1900</v>
      </c>
      <c r="M1710" s="154"/>
      <c r="N17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>
      <c r="A1711" s="154"/>
      <c r="B1711" s="157"/>
      <c r="C1711" s="162"/>
      <c r="D1711" s="157"/>
      <c r="E1711" s="157"/>
      <c r="F1711" s="157"/>
      <c r="G1711" s="158"/>
      <c r="H1711" s="23">
        <f>MONTH(CtasPagar[[#This Row],[Data Vencimento]])</f>
        <v>1</v>
      </c>
      <c r="I1711" s="23">
        <f>YEAR(CtasPagar[[#This Row],[Data Vencimento]])</f>
        <v>1900</v>
      </c>
      <c r="J1711" s="154"/>
      <c r="K1711" s="23">
        <f>MONTH(CtasPagar[[#This Row],[Data Pagamento]])</f>
        <v>1</v>
      </c>
      <c r="L1711" s="23">
        <f>YEAR(CtasPagar[[#This Row],[Data Pagamento]])</f>
        <v>1900</v>
      </c>
      <c r="M1711" s="154"/>
      <c r="N17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>
      <c r="A1712" s="154"/>
      <c r="B1712" s="157"/>
      <c r="C1712" s="162"/>
      <c r="D1712" s="157"/>
      <c r="E1712" s="157"/>
      <c r="F1712" s="157"/>
      <c r="G1712" s="158"/>
      <c r="H1712" s="23">
        <f>MONTH(CtasPagar[[#This Row],[Data Vencimento]])</f>
        <v>1</v>
      </c>
      <c r="I1712" s="23">
        <f>YEAR(CtasPagar[[#This Row],[Data Vencimento]])</f>
        <v>1900</v>
      </c>
      <c r="J1712" s="154"/>
      <c r="K1712" s="23">
        <f>MONTH(CtasPagar[[#This Row],[Data Pagamento]])</f>
        <v>1</v>
      </c>
      <c r="L1712" s="23">
        <f>YEAR(CtasPagar[[#This Row],[Data Pagamento]])</f>
        <v>1900</v>
      </c>
      <c r="M1712" s="154"/>
      <c r="N17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>
      <c r="A1713" s="154"/>
      <c r="B1713" s="157"/>
      <c r="C1713" s="162"/>
      <c r="D1713" s="157"/>
      <c r="E1713" s="157"/>
      <c r="F1713" s="157"/>
      <c r="G1713" s="158"/>
      <c r="H1713" s="23">
        <f>MONTH(CtasPagar[[#This Row],[Data Vencimento]])</f>
        <v>1</v>
      </c>
      <c r="I1713" s="23">
        <f>YEAR(CtasPagar[[#This Row],[Data Vencimento]])</f>
        <v>1900</v>
      </c>
      <c r="J1713" s="154"/>
      <c r="K1713" s="23">
        <f>MONTH(CtasPagar[[#This Row],[Data Pagamento]])</f>
        <v>1</v>
      </c>
      <c r="L1713" s="23">
        <f>YEAR(CtasPagar[[#This Row],[Data Pagamento]])</f>
        <v>1900</v>
      </c>
      <c r="M1713" s="154"/>
      <c r="N17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>
      <c r="A1714" s="154"/>
      <c r="B1714" s="157"/>
      <c r="C1714" s="162"/>
      <c r="D1714" s="157"/>
      <c r="E1714" s="157"/>
      <c r="F1714" s="157"/>
      <c r="G1714" s="158"/>
      <c r="H1714" s="23">
        <f>MONTH(CtasPagar[[#This Row],[Data Vencimento]])</f>
        <v>1</v>
      </c>
      <c r="I1714" s="23">
        <f>YEAR(CtasPagar[[#This Row],[Data Vencimento]])</f>
        <v>1900</v>
      </c>
      <c r="J1714" s="154"/>
      <c r="K1714" s="23">
        <f>MONTH(CtasPagar[[#This Row],[Data Pagamento]])</f>
        <v>1</v>
      </c>
      <c r="L1714" s="23">
        <f>YEAR(CtasPagar[[#This Row],[Data Pagamento]])</f>
        <v>1900</v>
      </c>
      <c r="M1714" s="154"/>
      <c r="N17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>
      <c r="A1715" s="154"/>
      <c r="B1715" s="157"/>
      <c r="C1715" s="162"/>
      <c r="D1715" s="157"/>
      <c r="E1715" s="157"/>
      <c r="F1715" s="157"/>
      <c r="G1715" s="158"/>
      <c r="H1715" s="23">
        <f>MONTH(CtasPagar[[#This Row],[Data Vencimento]])</f>
        <v>1</v>
      </c>
      <c r="I1715" s="23">
        <f>YEAR(CtasPagar[[#This Row],[Data Vencimento]])</f>
        <v>1900</v>
      </c>
      <c r="J1715" s="154"/>
      <c r="K1715" s="23">
        <f>MONTH(CtasPagar[[#This Row],[Data Pagamento]])</f>
        <v>1</v>
      </c>
      <c r="L1715" s="23">
        <f>YEAR(CtasPagar[[#This Row],[Data Pagamento]])</f>
        <v>1900</v>
      </c>
      <c r="M1715" s="154"/>
      <c r="N17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>
      <c r="A1716" s="154"/>
      <c r="B1716" s="157"/>
      <c r="C1716" s="162"/>
      <c r="D1716" s="157"/>
      <c r="E1716" s="157"/>
      <c r="F1716" s="157"/>
      <c r="G1716" s="158"/>
      <c r="H1716" s="23">
        <f>MONTH(CtasPagar[[#This Row],[Data Vencimento]])</f>
        <v>1</v>
      </c>
      <c r="I1716" s="23">
        <f>YEAR(CtasPagar[[#This Row],[Data Vencimento]])</f>
        <v>1900</v>
      </c>
      <c r="J1716" s="154"/>
      <c r="K1716" s="23">
        <f>MONTH(CtasPagar[[#This Row],[Data Pagamento]])</f>
        <v>1</v>
      </c>
      <c r="L1716" s="23">
        <f>YEAR(CtasPagar[[#This Row],[Data Pagamento]])</f>
        <v>1900</v>
      </c>
      <c r="M1716" s="154"/>
      <c r="N17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>
      <c r="A1717" s="154"/>
      <c r="B1717" s="157"/>
      <c r="C1717" s="162"/>
      <c r="D1717" s="157"/>
      <c r="E1717" s="157"/>
      <c r="F1717" s="157"/>
      <c r="G1717" s="158"/>
      <c r="H1717" s="23">
        <f>MONTH(CtasPagar[[#This Row],[Data Vencimento]])</f>
        <v>1</v>
      </c>
      <c r="I1717" s="23">
        <f>YEAR(CtasPagar[[#This Row],[Data Vencimento]])</f>
        <v>1900</v>
      </c>
      <c r="J1717" s="154"/>
      <c r="K1717" s="23">
        <f>MONTH(CtasPagar[[#This Row],[Data Pagamento]])</f>
        <v>1</v>
      </c>
      <c r="L1717" s="23">
        <f>YEAR(CtasPagar[[#This Row],[Data Pagamento]])</f>
        <v>1900</v>
      </c>
      <c r="M1717" s="154"/>
      <c r="N17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>
      <c r="A1718" s="154"/>
      <c r="B1718" s="157"/>
      <c r="C1718" s="162"/>
      <c r="D1718" s="157"/>
      <c r="E1718" s="157"/>
      <c r="F1718" s="157"/>
      <c r="G1718" s="158"/>
      <c r="H1718" s="23">
        <f>MONTH(CtasPagar[[#This Row],[Data Vencimento]])</f>
        <v>1</v>
      </c>
      <c r="I1718" s="23">
        <f>YEAR(CtasPagar[[#This Row],[Data Vencimento]])</f>
        <v>1900</v>
      </c>
      <c r="J1718" s="154"/>
      <c r="K1718" s="23">
        <f>MONTH(CtasPagar[[#This Row],[Data Pagamento]])</f>
        <v>1</v>
      </c>
      <c r="L1718" s="23">
        <f>YEAR(CtasPagar[[#This Row],[Data Pagamento]])</f>
        <v>1900</v>
      </c>
      <c r="M1718" s="154"/>
      <c r="N17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>
      <c r="A1719" s="154"/>
      <c r="B1719" s="157"/>
      <c r="C1719" s="162"/>
      <c r="D1719" s="157"/>
      <c r="E1719" s="157"/>
      <c r="F1719" s="157"/>
      <c r="G1719" s="158"/>
      <c r="H1719" s="23">
        <f>MONTH(CtasPagar[[#This Row],[Data Vencimento]])</f>
        <v>1</v>
      </c>
      <c r="I1719" s="23">
        <f>YEAR(CtasPagar[[#This Row],[Data Vencimento]])</f>
        <v>1900</v>
      </c>
      <c r="J1719" s="154"/>
      <c r="K1719" s="23">
        <f>MONTH(CtasPagar[[#This Row],[Data Pagamento]])</f>
        <v>1</v>
      </c>
      <c r="L1719" s="23">
        <f>YEAR(CtasPagar[[#This Row],[Data Pagamento]])</f>
        <v>1900</v>
      </c>
      <c r="M1719" s="154"/>
      <c r="N17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>
      <c r="A1720" s="154"/>
      <c r="B1720" s="157"/>
      <c r="C1720" s="162"/>
      <c r="D1720" s="157"/>
      <c r="E1720" s="157"/>
      <c r="F1720" s="157"/>
      <c r="G1720" s="158"/>
      <c r="H1720" s="23">
        <f>MONTH(CtasPagar[[#This Row],[Data Vencimento]])</f>
        <v>1</v>
      </c>
      <c r="I1720" s="23">
        <f>YEAR(CtasPagar[[#This Row],[Data Vencimento]])</f>
        <v>1900</v>
      </c>
      <c r="J1720" s="154"/>
      <c r="K1720" s="23">
        <f>MONTH(CtasPagar[[#This Row],[Data Pagamento]])</f>
        <v>1</v>
      </c>
      <c r="L1720" s="23">
        <f>YEAR(CtasPagar[[#This Row],[Data Pagamento]])</f>
        <v>1900</v>
      </c>
      <c r="M1720" s="154"/>
      <c r="N17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>
      <c r="A1721" s="154"/>
      <c r="B1721" s="157"/>
      <c r="C1721" s="162"/>
      <c r="D1721" s="157"/>
      <c r="E1721" s="157"/>
      <c r="F1721" s="157"/>
      <c r="G1721" s="158"/>
      <c r="H1721" s="23">
        <f>MONTH(CtasPagar[[#This Row],[Data Vencimento]])</f>
        <v>1</v>
      </c>
      <c r="I1721" s="23">
        <f>YEAR(CtasPagar[[#This Row],[Data Vencimento]])</f>
        <v>1900</v>
      </c>
      <c r="J1721" s="154"/>
      <c r="K1721" s="23">
        <f>MONTH(CtasPagar[[#This Row],[Data Pagamento]])</f>
        <v>1</v>
      </c>
      <c r="L1721" s="23">
        <f>YEAR(CtasPagar[[#This Row],[Data Pagamento]])</f>
        <v>1900</v>
      </c>
      <c r="M1721" s="154"/>
      <c r="N17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>
      <c r="A1722" s="154"/>
      <c r="B1722" s="157"/>
      <c r="C1722" s="162"/>
      <c r="D1722" s="157"/>
      <c r="E1722" s="157"/>
      <c r="F1722" s="157"/>
      <c r="G1722" s="158"/>
      <c r="H1722" s="23">
        <f>MONTH(CtasPagar[[#This Row],[Data Vencimento]])</f>
        <v>1</v>
      </c>
      <c r="I1722" s="23">
        <f>YEAR(CtasPagar[[#This Row],[Data Vencimento]])</f>
        <v>1900</v>
      </c>
      <c r="J1722" s="154"/>
      <c r="K1722" s="23">
        <f>MONTH(CtasPagar[[#This Row],[Data Pagamento]])</f>
        <v>1</v>
      </c>
      <c r="L1722" s="23">
        <f>YEAR(CtasPagar[[#This Row],[Data Pagamento]])</f>
        <v>1900</v>
      </c>
      <c r="M1722" s="154"/>
      <c r="N17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>
      <c r="A1723" s="154"/>
      <c r="B1723" s="157"/>
      <c r="C1723" s="162"/>
      <c r="D1723" s="157"/>
      <c r="E1723" s="157"/>
      <c r="F1723" s="157"/>
      <c r="G1723" s="158"/>
      <c r="H1723" s="23">
        <f>MONTH(CtasPagar[[#This Row],[Data Vencimento]])</f>
        <v>1</v>
      </c>
      <c r="I1723" s="23">
        <f>YEAR(CtasPagar[[#This Row],[Data Vencimento]])</f>
        <v>1900</v>
      </c>
      <c r="J1723" s="154"/>
      <c r="K1723" s="23">
        <f>MONTH(CtasPagar[[#This Row],[Data Pagamento]])</f>
        <v>1</v>
      </c>
      <c r="L1723" s="23">
        <f>YEAR(CtasPagar[[#This Row],[Data Pagamento]])</f>
        <v>1900</v>
      </c>
      <c r="M1723" s="154"/>
      <c r="N17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>
      <c r="A1724" s="154"/>
      <c r="B1724" s="157"/>
      <c r="C1724" s="162"/>
      <c r="D1724" s="157"/>
      <c r="E1724" s="157"/>
      <c r="F1724" s="157"/>
      <c r="G1724" s="158"/>
      <c r="H1724" s="23">
        <f>MONTH(CtasPagar[[#This Row],[Data Vencimento]])</f>
        <v>1</v>
      </c>
      <c r="I1724" s="23">
        <f>YEAR(CtasPagar[[#This Row],[Data Vencimento]])</f>
        <v>1900</v>
      </c>
      <c r="J1724" s="154"/>
      <c r="K1724" s="23">
        <f>MONTH(CtasPagar[[#This Row],[Data Pagamento]])</f>
        <v>1</v>
      </c>
      <c r="L1724" s="23">
        <f>YEAR(CtasPagar[[#This Row],[Data Pagamento]])</f>
        <v>1900</v>
      </c>
      <c r="M1724" s="154"/>
      <c r="N17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>
      <c r="A1725" s="154"/>
      <c r="B1725" s="157"/>
      <c r="C1725" s="162"/>
      <c r="D1725" s="157"/>
      <c r="E1725" s="157"/>
      <c r="F1725" s="157"/>
      <c r="G1725" s="158"/>
      <c r="H1725" s="23">
        <f>MONTH(CtasPagar[[#This Row],[Data Vencimento]])</f>
        <v>1</v>
      </c>
      <c r="I1725" s="23">
        <f>YEAR(CtasPagar[[#This Row],[Data Vencimento]])</f>
        <v>1900</v>
      </c>
      <c r="J1725" s="154"/>
      <c r="K1725" s="23">
        <f>MONTH(CtasPagar[[#This Row],[Data Pagamento]])</f>
        <v>1</v>
      </c>
      <c r="L1725" s="23">
        <f>YEAR(CtasPagar[[#This Row],[Data Pagamento]])</f>
        <v>1900</v>
      </c>
      <c r="M1725" s="154"/>
      <c r="N17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>
      <c r="A1726" s="154"/>
      <c r="B1726" s="157"/>
      <c r="C1726" s="162"/>
      <c r="D1726" s="157"/>
      <c r="E1726" s="157"/>
      <c r="F1726" s="157"/>
      <c r="G1726" s="158"/>
      <c r="H1726" s="23">
        <f>MONTH(CtasPagar[[#This Row],[Data Vencimento]])</f>
        <v>1</v>
      </c>
      <c r="I1726" s="23">
        <f>YEAR(CtasPagar[[#This Row],[Data Vencimento]])</f>
        <v>1900</v>
      </c>
      <c r="J1726" s="154"/>
      <c r="K1726" s="23">
        <f>MONTH(CtasPagar[[#This Row],[Data Pagamento]])</f>
        <v>1</v>
      </c>
      <c r="L1726" s="23">
        <f>YEAR(CtasPagar[[#This Row],[Data Pagamento]])</f>
        <v>1900</v>
      </c>
      <c r="M1726" s="154"/>
      <c r="N17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>
      <c r="A1727" s="154"/>
      <c r="B1727" s="157"/>
      <c r="C1727" s="162"/>
      <c r="D1727" s="157"/>
      <c r="E1727" s="157"/>
      <c r="F1727" s="157"/>
      <c r="G1727" s="158"/>
      <c r="H1727" s="23">
        <f>MONTH(CtasPagar[[#This Row],[Data Vencimento]])</f>
        <v>1</v>
      </c>
      <c r="I1727" s="23">
        <f>YEAR(CtasPagar[[#This Row],[Data Vencimento]])</f>
        <v>1900</v>
      </c>
      <c r="J1727" s="154"/>
      <c r="K1727" s="23">
        <f>MONTH(CtasPagar[[#This Row],[Data Pagamento]])</f>
        <v>1</v>
      </c>
      <c r="L1727" s="23">
        <f>YEAR(CtasPagar[[#This Row],[Data Pagamento]])</f>
        <v>1900</v>
      </c>
      <c r="M1727" s="154"/>
      <c r="N17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>
      <c r="A1728" s="154"/>
      <c r="B1728" s="157"/>
      <c r="C1728" s="162"/>
      <c r="D1728" s="157"/>
      <c r="E1728" s="157"/>
      <c r="F1728" s="157"/>
      <c r="G1728" s="158"/>
      <c r="H1728" s="23">
        <f>MONTH(CtasPagar[[#This Row],[Data Vencimento]])</f>
        <v>1</v>
      </c>
      <c r="I1728" s="23">
        <f>YEAR(CtasPagar[[#This Row],[Data Vencimento]])</f>
        <v>1900</v>
      </c>
      <c r="J1728" s="154"/>
      <c r="K1728" s="23">
        <f>MONTH(CtasPagar[[#This Row],[Data Pagamento]])</f>
        <v>1</v>
      </c>
      <c r="L1728" s="23">
        <f>YEAR(CtasPagar[[#This Row],[Data Pagamento]])</f>
        <v>1900</v>
      </c>
      <c r="M1728" s="154"/>
      <c r="N17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>
      <c r="A1729" s="154"/>
      <c r="B1729" s="157"/>
      <c r="C1729" s="162"/>
      <c r="D1729" s="157"/>
      <c r="E1729" s="157"/>
      <c r="F1729" s="157"/>
      <c r="G1729" s="158"/>
      <c r="H1729" s="23">
        <f>MONTH(CtasPagar[[#This Row],[Data Vencimento]])</f>
        <v>1</v>
      </c>
      <c r="I1729" s="23">
        <f>YEAR(CtasPagar[[#This Row],[Data Vencimento]])</f>
        <v>1900</v>
      </c>
      <c r="J1729" s="154"/>
      <c r="K1729" s="23">
        <f>MONTH(CtasPagar[[#This Row],[Data Pagamento]])</f>
        <v>1</v>
      </c>
      <c r="L1729" s="23">
        <f>YEAR(CtasPagar[[#This Row],[Data Pagamento]])</f>
        <v>1900</v>
      </c>
      <c r="M1729" s="154"/>
      <c r="N17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>
      <c r="A1730" s="154"/>
      <c r="B1730" s="157"/>
      <c r="C1730" s="162"/>
      <c r="D1730" s="157"/>
      <c r="E1730" s="157"/>
      <c r="F1730" s="157"/>
      <c r="G1730" s="158"/>
      <c r="H1730" s="23">
        <f>MONTH(CtasPagar[[#This Row],[Data Vencimento]])</f>
        <v>1</v>
      </c>
      <c r="I1730" s="23">
        <f>YEAR(CtasPagar[[#This Row],[Data Vencimento]])</f>
        <v>1900</v>
      </c>
      <c r="J1730" s="154"/>
      <c r="K1730" s="23">
        <f>MONTH(CtasPagar[[#This Row],[Data Pagamento]])</f>
        <v>1</v>
      </c>
      <c r="L1730" s="23">
        <f>YEAR(CtasPagar[[#This Row],[Data Pagamento]])</f>
        <v>1900</v>
      </c>
      <c r="M1730" s="154"/>
      <c r="N17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>
      <c r="A1731" s="154"/>
      <c r="B1731" s="157"/>
      <c r="C1731" s="162"/>
      <c r="D1731" s="157"/>
      <c r="E1731" s="157"/>
      <c r="F1731" s="157"/>
      <c r="G1731" s="158"/>
      <c r="H1731" s="23">
        <f>MONTH(CtasPagar[[#This Row],[Data Vencimento]])</f>
        <v>1</v>
      </c>
      <c r="I1731" s="23">
        <f>YEAR(CtasPagar[[#This Row],[Data Vencimento]])</f>
        <v>1900</v>
      </c>
      <c r="J1731" s="154"/>
      <c r="K1731" s="23">
        <f>MONTH(CtasPagar[[#This Row],[Data Pagamento]])</f>
        <v>1</v>
      </c>
      <c r="L1731" s="23">
        <f>YEAR(CtasPagar[[#This Row],[Data Pagamento]])</f>
        <v>1900</v>
      </c>
      <c r="M1731" s="154"/>
      <c r="N17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>
      <c r="A1732" s="154"/>
      <c r="B1732" s="157"/>
      <c r="C1732" s="162"/>
      <c r="D1732" s="157"/>
      <c r="E1732" s="157"/>
      <c r="F1732" s="157"/>
      <c r="G1732" s="158"/>
      <c r="H1732" s="23">
        <f>MONTH(CtasPagar[[#This Row],[Data Vencimento]])</f>
        <v>1</v>
      </c>
      <c r="I1732" s="23">
        <f>YEAR(CtasPagar[[#This Row],[Data Vencimento]])</f>
        <v>1900</v>
      </c>
      <c r="J1732" s="154"/>
      <c r="K1732" s="23">
        <f>MONTH(CtasPagar[[#This Row],[Data Pagamento]])</f>
        <v>1</v>
      </c>
      <c r="L1732" s="23">
        <f>YEAR(CtasPagar[[#This Row],[Data Pagamento]])</f>
        <v>1900</v>
      </c>
      <c r="M1732" s="154"/>
      <c r="N17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>
      <c r="A1733" s="154"/>
      <c r="B1733" s="157"/>
      <c r="C1733" s="162"/>
      <c r="D1733" s="157"/>
      <c r="E1733" s="157"/>
      <c r="F1733" s="157"/>
      <c r="G1733" s="158"/>
      <c r="H1733" s="23">
        <f>MONTH(CtasPagar[[#This Row],[Data Vencimento]])</f>
        <v>1</v>
      </c>
      <c r="I1733" s="23">
        <f>YEAR(CtasPagar[[#This Row],[Data Vencimento]])</f>
        <v>1900</v>
      </c>
      <c r="J1733" s="154"/>
      <c r="K1733" s="23">
        <f>MONTH(CtasPagar[[#This Row],[Data Pagamento]])</f>
        <v>1</v>
      </c>
      <c r="L1733" s="23">
        <f>YEAR(CtasPagar[[#This Row],[Data Pagamento]])</f>
        <v>1900</v>
      </c>
      <c r="M1733" s="154"/>
      <c r="N17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>
      <c r="A1734" s="154"/>
      <c r="B1734" s="157"/>
      <c r="C1734" s="162"/>
      <c r="D1734" s="157"/>
      <c r="E1734" s="157"/>
      <c r="F1734" s="157"/>
      <c r="G1734" s="158"/>
      <c r="H1734" s="23">
        <f>MONTH(CtasPagar[[#This Row],[Data Vencimento]])</f>
        <v>1</v>
      </c>
      <c r="I1734" s="23">
        <f>YEAR(CtasPagar[[#This Row],[Data Vencimento]])</f>
        <v>1900</v>
      </c>
      <c r="J1734" s="154"/>
      <c r="K1734" s="23">
        <f>MONTH(CtasPagar[[#This Row],[Data Pagamento]])</f>
        <v>1</v>
      </c>
      <c r="L1734" s="23">
        <f>YEAR(CtasPagar[[#This Row],[Data Pagamento]])</f>
        <v>1900</v>
      </c>
      <c r="M1734" s="154"/>
      <c r="N17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>
      <c r="A1735" s="154"/>
      <c r="B1735" s="157"/>
      <c r="C1735" s="162"/>
      <c r="D1735" s="157"/>
      <c r="E1735" s="157"/>
      <c r="F1735" s="157"/>
      <c r="G1735" s="158"/>
      <c r="H1735" s="23">
        <f>MONTH(CtasPagar[[#This Row],[Data Vencimento]])</f>
        <v>1</v>
      </c>
      <c r="I1735" s="23">
        <f>YEAR(CtasPagar[[#This Row],[Data Vencimento]])</f>
        <v>1900</v>
      </c>
      <c r="J1735" s="154"/>
      <c r="K1735" s="23">
        <f>MONTH(CtasPagar[[#This Row],[Data Pagamento]])</f>
        <v>1</v>
      </c>
      <c r="L1735" s="23">
        <f>YEAR(CtasPagar[[#This Row],[Data Pagamento]])</f>
        <v>1900</v>
      </c>
      <c r="M1735" s="154"/>
      <c r="N17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>
      <c r="A1736" s="154"/>
      <c r="B1736" s="157"/>
      <c r="C1736" s="162"/>
      <c r="D1736" s="157"/>
      <c r="E1736" s="157"/>
      <c r="F1736" s="157"/>
      <c r="G1736" s="158"/>
      <c r="H1736" s="23">
        <f>MONTH(CtasPagar[[#This Row],[Data Vencimento]])</f>
        <v>1</v>
      </c>
      <c r="I1736" s="23">
        <f>YEAR(CtasPagar[[#This Row],[Data Vencimento]])</f>
        <v>1900</v>
      </c>
      <c r="J1736" s="154"/>
      <c r="K1736" s="23">
        <f>MONTH(CtasPagar[[#This Row],[Data Pagamento]])</f>
        <v>1</v>
      </c>
      <c r="L1736" s="23">
        <f>YEAR(CtasPagar[[#This Row],[Data Pagamento]])</f>
        <v>1900</v>
      </c>
      <c r="M1736" s="154"/>
      <c r="N17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>
      <c r="A1737" s="154"/>
      <c r="B1737" s="157"/>
      <c r="C1737" s="162"/>
      <c r="D1737" s="157"/>
      <c r="E1737" s="157"/>
      <c r="F1737" s="157"/>
      <c r="G1737" s="158"/>
      <c r="H1737" s="23">
        <f>MONTH(CtasPagar[[#This Row],[Data Vencimento]])</f>
        <v>1</v>
      </c>
      <c r="I1737" s="23">
        <f>YEAR(CtasPagar[[#This Row],[Data Vencimento]])</f>
        <v>1900</v>
      </c>
      <c r="J1737" s="154"/>
      <c r="K1737" s="23">
        <f>MONTH(CtasPagar[[#This Row],[Data Pagamento]])</f>
        <v>1</v>
      </c>
      <c r="L1737" s="23">
        <f>YEAR(CtasPagar[[#This Row],[Data Pagamento]])</f>
        <v>1900</v>
      </c>
      <c r="M1737" s="154"/>
      <c r="N17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>
      <c r="A1738" s="154"/>
      <c r="B1738" s="157"/>
      <c r="C1738" s="162"/>
      <c r="D1738" s="157"/>
      <c r="E1738" s="157"/>
      <c r="F1738" s="157"/>
      <c r="G1738" s="158"/>
      <c r="H1738" s="23">
        <f>MONTH(CtasPagar[[#This Row],[Data Vencimento]])</f>
        <v>1</v>
      </c>
      <c r="I1738" s="23">
        <f>YEAR(CtasPagar[[#This Row],[Data Vencimento]])</f>
        <v>1900</v>
      </c>
      <c r="J1738" s="154"/>
      <c r="K1738" s="23">
        <f>MONTH(CtasPagar[[#This Row],[Data Pagamento]])</f>
        <v>1</v>
      </c>
      <c r="L1738" s="23">
        <f>YEAR(CtasPagar[[#This Row],[Data Pagamento]])</f>
        <v>1900</v>
      </c>
      <c r="M1738" s="154"/>
      <c r="N17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>
      <c r="A1739" s="154"/>
      <c r="B1739" s="157"/>
      <c r="C1739" s="162"/>
      <c r="D1739" s="157"/>
      <c r="E1739" s="157"/>
      <c r="F1739" s="157"/>
      <c r="G1739" s="158"/>
      <c r="H1739" s="23">
        <f>MONTH(CtasPagar[[#This Row],[Data Vencimento]])</f>
        <v>1</v>
      </c>
      <c r="I1739" s="23">
        <f>YEAR(CtasPagar[[#This Row],[Data Vencimento]])</f>
        <v>1900</v>
      </c>
      <c r="J1739" s="154"/>
      <c r="K1739" s="23">
        <f>MONTH(CtasPagar[[#This Row],[Data Pagamento]])</f>
        <v>1</v>
      </c>
      <c r="L1739" s="23">
        <f>YEAR(CtasPagar[[#This Row],[Data Pagamento]])</f>
        <v>1900</v>
      </c>
      <c r="M1739" s="154"/>
      <c r="N17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>
      <c r="A1740" s="154"/>
      <c r="B1740" s="157"/>
      <c r="C1740" s="162"/>
      <c r="D1740" s="157"/>
      <c r="E1740" s="157"/>
      <c r="F1740" s="157"/>
      <c r="G1740" s="158"/>
      <c r="H1740" s="23">
        <f>MONTH(CtasPagar[[#This Row],[Data Vencimento]])</f>
        <v>1</v>
      </c>
      <c r="I1740" s="23">
        <f>YEAR(CtasPagar[[#This Row],[Data Vencimento]])</f>
        <v>1900</v>
      </c>
      <c r="J1740" s="154"/>
      <c r="K1740" s="23">
        <f>MONTH(CtasPagar[[#This Row],[Data Pagamento]])</f>
        <v>1</v>
      </c>
      <c r="L1740" s="23">
        <f>YEAR(CtasPagar[[#This Row],[Data Pagamento]])</f>
        <v>1900</v>
      </c>
      <c r="M1740" s="154"/>
      <c r="N17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>
      <c r="A1741" s="154"/>
      <c r="B1741" s="157"/>
      <c r="C1741" s="162"/>
      <c r="D1741" s="157"/>
      <c r="E1741" s="157"/>
      <c r="F1741" s="157"/>
      <c r="G1741" s="158"/>
      <c r="H1741" s="23">
        <f>MONTH(CtasPagar[[#This Row],[Data Vencimento]])</f>
        <v>1</v>
      </c>
      <c r="I1741" s="23">
        <f>YEAR(CtasPagar[[#This Row],[Data Vencimento]])</f>
        <v>1900</v>
      </c>
      <c r="J1741" s="154"/>
      <c r="K1741" s="23">
        <f>MONTH(CtasPagar[[#This Row],[Data Pagamento]])</f>
        <v>1</v>
      </c>
      <c r="L1741" s="23">
        <f>YEAR(CtasPagar[[#This Row],[Data Pagamento]])</f>
        <v>1900</v>
      </c>
      <c r="M1741" s="154"/>
      <c r="N17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>
      <c r="A1742" s="154"/>
      <c r="B1742" s="157"/>
      <c r="C1742" s="162"/>
      <c r="D1742" s="157"/>
      <c r="E1742" s="157"/>
      <c r="F1742" s="157"/>
      <c r="G1742" s="158"/>
      <c r="H1742" s="23">
        <f>MONTH(CtasPagar[[#This Row],[Data Vencimento]])</f>
        <v>1</v>
      </c>
      <c r="I1742" s="23">
        <f>YEAR(CtasPagar[[#This Row],[Data Vencimento]])</f>
        <v>1900</v>
      </c>
      <c r="J1742" s="154"/>
      <c r="K1742" s="23">
        <f>MONTH(CtasPagar[[#This Row],[Data Pagamento]])</f>
        <v>1</v>
      </c>
      <c r="L1742" s="23">
        <f>YEAR(CtasPagar[[#This Row],[Data Pagamento]])</f>
        <v>1900</v>
      </c>
      <c r="M1742" s="154"/>
      <c r="N17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>
      <c r="A1743" s="154"/>
      <c r="B1743" s="157"/>
      <c r="C1743" s="162"/>
      <c r="D1743" s="157"/>
      <c r="E1743" s="157"/>
      <c r="F1743" s="157"/>
      <c r="G1743" s="158"/>
      <c r="H1743" s="23">
        <f>MONTH(CtasPagar[[#This Row],[Data Vencimento]])</f>
        <v>1</v>
      </c>
      <c r="I1743" s="23">
        <f>YEAR(CtasPagar[[#This Row],[Data Vencimento]])</f>
        <v>1900</v>
      </c>
      <c r="J1743" s="154"/>
      <c r="K1743" s="23">
        <f>MONTH(CtasPagar[[#This Row],[Data Pagamento]])</f>
        <v>1</v>
      </c>
      <c r="L1743" s="23">
        <f>YEAR(CtasPagar[[#This Row],[Data Pagamento]])</f>
        <v>1900</v>
      </c>
      <c r="M1743" s="154"/>
      <c r="N17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>
      <c r="A1744" s="154"/>
      <c r="B1744" s="157"/>
      <c r="C1744" s="162"/>
      <c r="D1744" s="157"/>
      <c r="E1744" s="157"/>
      <c r="F1744" s="157"/>
      <c r="G1744" s="158"/>
      <c r="H1744" s="23">
        <f>MONTH(CtasPagar[[#This Row],[Data Vencimento]])</f>
        <v>1</v>
      </c>
      <c r="I1744" s="23">
        <f>YEAR(CtasPagar[[#This Row],[Data Vencimento]])</f>
        <v>1900</v>
      </c>
      <c r="J1744" s="154"/>
      <c r="K1744" s="23">
        <f>MONTH(CtasPagar[[#This Row],[Data Pagamento]])</f>
        <v>1</v>
      </c>
      <c r="L1744" s="23">
        <f>YEAR(CtasPagar[[#This Row],[Data Pagamento]])</f>
        <v>1900</v>
      </c>
      <c r="M1744" s="154"/>
      <c r="N17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>
      <c r="A1745" s="154"/>
      <c r="B1745" s="157"/>
      <c r="C1745" s="162"/>
      <c r="D1745" s="157"/>
      <c r="E1745" s="157"/>
      <c r="F1745" s="157"/>
      <c r="G1745" s="158"/>
      <c r="H1745" s="23">
        <f>MONTH(CtasPagar[[#This Row],[Data Vencimento]])</f>
        <v>1</v>
      </c>
      <c r="I1745" s="23">
        <f>YEAR(CtasPagar[[#This Row],[Data Vencimento]])</f>
        <v>1900</v>
      </c>
      <c r="J1745" s="154"/>
      <c r="K1745" s="23">
        <f>MONTH(CtasPagar[[#This Row],[Data Pagamento]])</f>
        <v>1</v>
      </c>
      <c r="L1745" s="23">
        <f>YEAR(CtasPagar[[#This Row],[Data Pagamento]])</f>
        <v>1900</v>
      </c>
      <c r="M1745" s="154"/>
      <c r="N17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>
      <c r="A1746" s="154"/>
      <c r="B1746" s="157"/>
      <c r="C1746" s="162"/>
      <c r="D1746" s="157"/>
      <c r="E1746" s="157"/>
      <c r="F1746" s="157"/>
      <c r="G1746" s="158"/>
      <c r="H1746" s="23">
        <f>MONTH(CtasPagar[[#This Row],[Data Vencimento]])</f>
        <v>1</v>
      </c>
      <c r="I1746" s="23">
        <f>YEAR(CtasPagar[[#This Row],[Data Vencimento]])</f>
        <v>1900</v>
      </c>
      <c r="J1746" s="154"/>
      <c r="K1746" s="23">
        <f>MONTH(CtasPagar[[#This Row],[Data Pagamento]])</f>
        <v>1</v>
      </c>
      <c r="L1746" s="23">
        <f>YEAR(CtasPagar[[#This Row],[Data Pagamento]])</f>
        <v>1900</v>
      </c>
      <c r="M1746" s="154"/>
      <c r="N17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>
      <c r="A1747" s="154"/>
      <c r="B1747" s="157"/>
      <c r="C1747" s="162"/>
      <c r="D1747" s="157"/>
      <c r="E1747" s="157"/>
      <c r="F1747" s="157"/>
      <c r="G1747" s="158"/>
      <c r="H1747" s="23">
        <f>MONTH(CtasPagar[[#This Row],[Data Vencimento]])</f>
        <v>1</v>
      </c>
      <c r="I1747" s="23">
        <f>YEAR(CtasPagar[[#This Row],[Data Vencimento]])</f>
        <v>1900</v>
      </c>
      <c r="J1747" s="154"/>
      <c r="K1747" s="23">
        <f>MONTH(CtasPagar[[#This Row],[Data Pagamento]])</f>
        <v>1</v>
      </c>
      <c r="L1747" s="23">
        <f>YEAR(CtasPagar[[#This Row],[Data Pagamento]])</f>
        <v>1900</v>
      </c>
      <c r="M1747" s="154"/>
      <c r="N17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>
      <c r="A1748" s="154"/>
      <c r="B1748" s="157"/>
      <c r="C1748" s="162"/>
      <c r="D1748" s="157"/>
      <c r="E1748" s="157"/>
      <c r="F1748" s="157"/>
      <c r="G1748" s="158"/>
      <c r="H1748" s="23">
        <f>MONTH(CtasPagar[[#This Row],[Data Vencimento]])</f>
        <v>1</v>
      </c>
      <c r="I1748" s="23">
        <f>YEAR(CtasPagar[[#This Row],[Data Vencimento]])</f>
        <v>1900</v>
      </c>
      <c r="J1748" s="154"/>
      <c r="K1748" s="23">
        <f>MONTH(CtasPagar[[#This Row],[Data Pagamento]])</f>
        <v>1</v>
      </c>
      <c r="L1748" s="23">
        <f>YEAR(CtasPagar[[#This Row],[Data Pagamento]])</f>
        <v>1900</v>
      </c>
      <c r="M1748" s="154"/>
      <c r="N17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>
      <c r="A1749" s="154"/>
      <c r="B1749" s="157"/>
      <c r="C1749" s="162"/>
      <c r="D1749" s="157"/>
      <c r="E1749" s="157"/>
      <c r="F1749" s="157"/>
      <c r="G1749" s="158"/>
      <c r="H1749" s="23">
        <f>MONTH(CtasPagar[[#This Row],[Data Vencimento]])</f>
        <v>1</v>
      </c>
      <c r="I1749" s="23">
        <f>YEAR(CtasPagar[[#This Row],[Data Vencimento]])</f>
        <v>1900</v>
      </c>
      <c r="J1749" s="154"/>
      <c r="K1749" s="23">
        <f>MONTH(CtasPagar[[#This Row],[Data Pagamento]])</f>
        <v>1</v>
      </c>
      <c r="L1749" s="23">
        <f>YEAR(CtasPagar[[#This Row],[Data Pagamento]])</f>
        <v>1900</v>
      </c>
      <c r="M1749" s="154"/>
      <c r="N17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>
      <c r="A1750" s="154"/>
      <c r="B1750" s="157"/>
      <c r="C1750" s="162"/>
      <c r="D1750" s="157"/>
      <c r="E1750" s="157"/>
      <c r="F1750" s="157"/>
      <c r="G1750" s="158"/>
      <c r="H1750" s="23">
        <f>MONTH(CtasPagar[[#This Row],[Data Vencimento]])</f>
        <v>1</v>
      </c>
      <c r="I1750" s="23">
        <f>YEAR(CtasPagar[[#This Row],[Data Vencimento]])</f>
        <v>1900</v>
      </c>
      <c r="J1750" s="154"/>
      <c r="K1750" s="23">
        <f>MONTH(CtasPagar[[#This Row],[Data Pagamento]])</f>
        <v>1</v>
      </c>
      <c r="L1750" s="23">
        <f>YEAR(CtasPagar[[#This Row],[Data Pagamento]])</f>
        <v>1900</v>
      </c>
      <c r="M1750" s="154"/>
      <c r="N17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>
      <c r="A1751" s="154"/>
      <c r="B1751" s="157"/>
      <c r="C1751" s="162"/>
      <c r="D1751" s="157"/>
      <c r="E1751" s="157"/>
      <c r="F1751" s="157"/>
      <c r="G1751" s="158"/>
      <c r="H1751" s="23">
        <f>MONTH(CtasPagar[[#This Row],[Data Vencimento]])</f>
        <v>1</v>
      </c>
      <c r="I1751" s="23">
        <f>YEAR(CtasPagar[[#This Row],[Data Vencimento]])</f>
        <v>1900</v>
      </c>
      <c r="J1751" s="154"/>
      <c r="K1751" s="23">
        <f>MONTH(CtasPagar[[#This Row],[Data Pagamento]])</f>
        <v>1</v>
      </c>
      <c r="L1751" s="23">
        <f>YEAR(CtasPagar[[#This Row],[Data Pagamento]])</f>
        <v>1900</v>
      </c>
      <c r="M1751" s="154"/>
      <c r="N17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>
      <c r="A1752" s="154"/>
      <c r="B1752" s="157"/>
      <c r="C1752" s="162"/>
      <c r="D1752" s="157"/>
      <c r="E1752" s="157"/>
      <c r="F1752" s="157"/>
      <c r="G1752" s="158"/>
      <c r="H1752" s="23">
        <f>MONTH(CtasPagar[[#This Row],[Data Vencimento]])</f>
        <v>1</v>
      </c>
      <c r="I1752" s="23">
        <f>YEAR(CtasPagar[[#This Row],[Data Vencimento]])</f>
        <v>1900</v>
      </c>
      <c r="J1752" s="154"/>
      <c r="K1752" s="23">
        <f>MONTH(CtasPagar[[#This Row],[Data Pagamento]])</f>
        <v>1</v>
      </c>
      <c r="L1752" s="23">
        <f>YEAR(CtasPagar[[#This Row],[Data Pagamento]])</f>
        <v>1900</v>
      </c>
      <c r="M1752" s="154"/>
      <c r="N17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>
      <c r="A1753" s="154"/>
      <c r="B1753" s="157"/>
      <c r="C1753" s="162"/>
      <c r="D1753" s="157"/>
      <c r="E1753" s="157"/>
      <c r="F1753" s="157"/>
      <c r="G1753" s="158"/>
      <c r="H1753" s="23">
        <f>MONTH(CtasPagar[[#This Row],[Data Vencimento]])</f>
        <v>1</v>
      </c>
      <c r="I1753" s="23">
        <f>YEAR(CtasPagar[[#This Row],[Data Vencimento]])</f>
        <v>1900</v>
      </c>
      <c r="J1753" s="154"/>
      <c r="K1753" s="23">
        <f>MONTH(CtasPagar[[#This Row],[Data Pagamento]])</f>
        <v>1</v>
      </c>
      <c r="L1753" s="23">
        <f>YEAR(CtasPagar[[#This Row],[Data Pagamento]])</f>
        <v>1900</v>
      </c>
      <c r="M1753" s="154"/>
      <c r="N17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>
      <c r="A1754" s="154"/>
      <c r="B1754" s="157"/>
      <c r="C1754" s="162"/>
      <c r="D1754" s="157"/>
      <c r="E1754" s="157"/>
      <c r="F1754" s="157"/>
      <c r="G1754" s="158"/>
      <c r="H1754" s="23">
        <f>MONTH(CtasPagar[[#This Row],[Data Vencimento]])</f>
        <v>1</v>
      </c>
      <c r="I1754" s="23">
        <f>YEAR(CtasPagar[[#This Row],[Data Vencimento]])</f>
        <v>1900</v>
      </c>
      <c r="J1754" s="154"/>
      <c r="K1754" s="23">
        <f>MONTH(CtasPagar[[#This Row],[Data Pagamento]])</f>
        <v>1</v>
      </c>
      <c r="L1754" s="23">
        <f>YEAR(CtasPagar[[#This Row],[Data Pagamento]])</f>
        <v>1900</v>
      </c>
      <c r="M1754" s="154"/>
      <c r="N17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>
      <c r="A1755" s="154"/>
      <c r="B1755" s="157"/>
      <c r="C1755" s="162"/>
      <c r="D1755" s="157"/>
      <c r="E1755" s="157"/>
      <c r="F1755" s="157"/>
      <c r="G1755" s="158"/>
      <c r="H1755" s="23">
        <f>MONTH(CtasPagar[[#This Row],[Data Vencimento]])</f>
        <v>1</v>
      </c>
      <c r="I1755" s="23">
        <f>YEAR(CtasPagar[[#This Row],[Data Vencimento]])</f>
        <v>1900</v>
      </c>
      <c r="J1755" s="154"/>
      <c r="K1755" s="23">
        <f>MONTH(CtasPagar[[#This Row],[Data Pagamento]])</f>
        <v>1</v>
      </c>
      <c r="L1755" s="23">
        <f>YEAR(CtasPagar[[#This Row],[Data Pagamento]])</f>
        <v>1900</v>
      </c>
      <c r="M1755" s="154"/>
      <c r="N17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>
      <c r="A1756" s="154"/>
      <c r="B1756" s="157"/>
      <c r="C1756" s="162"/>
      <c r="D1756" s="157"/>
      <c r="E1756" s="157"/>
      <c r="F1756" s="157"/>
      <c r="G1756" s="158"/>
      <c r="H1756" s="23">
        <f>MONTH(CtasPagar[[#This Row],[Data Vencimento]])</f>
        <v>1</v>
      </c>
      <c r="I1756" s="23">
        <f>YEAR(CtasPagar[[#This Row],[Data Vencimento]])</f>
        <v>1900</v>
      </c>
      <c r="J1756" s="154"/>
      <c r="K1756" s="23">
        <f>MONTH(CtasPagar[[#This Row],[Data Pagamento]])</f>
        <v>1</v>
      </c>
      <c r="L1756" s="23">
        <f>YEAR(CtasPagar[[#This Row],[Data Pagamento]])</f>
        <v>1900</v>
      </c>
      <c r="M1756" s="154"/>
      <c r="N17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>
      <c r="A1757" s="154"/>
      <c r="B1757" s="157"/>
      <c r="C1757" s="162"/>
      <c r="D1757" s="157"/>
      <c r="E1757" s="157"/>
      <c r="F1757" s="157"/>
      <c r="G1757" s="158"/>
      <c r="H1757" s="23">
        <f>MONTH(CtasPagar[[#This Row],[Data Vencimento]])</f>
        <v>1</v>
      </c>
      <c r="I1757" s="23">
        <f>YEAR(CtasPagar[[#This Row],[Data Vencimento]])</f>
        <v>1900</v>
      </c>
      <c r="J1757" s="154"/>
      <c r="K1757" s="23">
        <f>MONTH(CtasPagar[[#This Row],[Data Pagamento]])</f>
        <v>1</v>
      </c>
      <c r="L1757" s="23">
        <f>YEAR(CtasPagar[[#This Row],[Data Pagamento]])</f>
        <v>1900</v>
      </c>
      <c r="M1757" s="154"/>
      <c r="N17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>
      <c r="A1758" s="154"/>
      <c r="B1758" s="157"/>
      <c r="C1758" s="162"/>
      <c r="D1758" s="157"/>
      <c r="E1758" s="157"/>
      <c r="F1758" s="157"/>
      <c r="G1758" s="158"/>
      <c r="H1758" s="23">
        <f>MONTH(CtasPagar[[#This Row],[Data Vencimento]])</f>
        <v>1</v>
      </c>
      <c r="I1758" s="23">
        <f>YEAR(CtasPagar[[#This Row],[Data Vencimento]])</f>
        <v>1900</v>
      </c>
      <c r="J1758" s="154"/>
      <c r="K1758" s="23">
        <f>MONTH(CtasPagar[[#This Row],[Data Pagamento]])</f>
        <v>1</v>
      </c>
      <c r="L1758" s="23">
        <f>YEAR(CtasPagar[[#This Row],[Data Pagamento]])</f>
        <v>1900</v>
      </c>
      <c r="M1758" s="154"/>
      <c r="N17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>
      <c r="A1759" s="154"/>
      <c r="B1759" s="157"/>
      <c r="C1759" s="162"/>
      <c r="D1759" s="157"/>
      <c r="E1759" s="157"/>
      <c r="F1759" s="157"/>
      <c r="G1759" s="158"/>
      <c r="H1759" s="23">
        <f>MONTH(CtasPagar[[#This Row],[Data Vencimento]])</f>
        <v>1</v>
      </c>
      <c r="I1759" s="23">
        <f>YEAR(CtasPagar[[#This Row],[Data Vencimento]])</f>
        <v>1900</v>
      </c>
      <c r="J1759" s="154"/>
      <c r="K1759" s="23">
        <f>MONTH(CtasPagar[[#This Row],[Data Pagamento]])</f>
        <v>1</v>
      </c>
      <c r="L1759" s="23">
        <f>YEAR(CtasPagar[[#This Row],[Data Pagamento]])</f>
        <v>1900</v>
      </c>
      <c r="M1759" s="154"/>
      <c r="N17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>
      <c r="A1760" s="154"/>
      <c r="B1760" s="157"/>
      <c r="C1760" s="162"/>
      <c r="D1760" s="157"/>
      <c r="E1760" s="157"/>
      <c r="F1760" s="157"/>
      <c r="G1760" s="158"/>
      <c r="H1760" s="23">
        <f>MONTH(CtasPagar[[#This Row],[Data Vencimento]])</f>
        <v>1</v>
      </c>
      <c r="I1760" s="23">
        <f>YEAR(CtasPagar[[#This Row],[Data Vencimento]])</f>
        <v>1900</v>
      </c>
      <c r="J1760" s="154"/>
      <c r="K1760" s="23">
        <f>MONTH(CtasPagar[[#This Row],[Data Pagamento]])</f>
        <v>1</v>
      </c>
      <c r="L1760" s="23">
        <f>YEAR(CtasPagar[[#This Row],[Data Pagamento]])</f>
        <v>1900</v>
      </c>
      <c r="M1760" s="154"/>
      <c r="N17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>
      <c r="A1761" s="154"/>
      <c r="B1761" s="157"/>
      <c r="C1761" s="162"/>
      <c r="D1761" s="157"/>
      <c r="E1761" s="157"/>
      <c r="F1761" s="157"/>
      <c r="G1761" s="158"/>
      <c r="H1761" s="23">
        <f>MONTH(CtasPagar[[#This Row],[Data Vencimento]])</f>
        <v>1</v>
      </c>
      <c r="I1761" s="23">
        <f>YEAR(CtasPagar[[#This Row],[Data Vencimento]])</f>
        <v>1900</v>
      </c>
      <c r="J1761" s="154"/>
      <c r="K1761" s="23">
        <f>MONTH(CtasPagar[[#This Row],[Data Pagamento]])</f>
        <v>1</v>
      </c>
      <c r="L1761" s="23">
        <f>YEAR(CtasPagar[[#This Row],[Data Pagamento]])</f>
        <v>1900</v>
      </c>
      <c r="M1761" s="154"/>
      <c r="N17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>
      <c r="A1762" s="154"/>
      <c r="B1762" s="157"/>
      <c r="C1762" s="162"/>
      <c r="D1762" s="157"/>
      <c r="E1762" s="157"/>
      <c r="F1762" s="157"/>
      <c r="G1762" s="158"/>
      <c r="H1762" s="23">
        <f>MONTH(CtasPagar[[#This Row],[Data Vencimento]])</f>
        <v>1</v>
      </c>
      <c r="I1762" s="23">
        <f>YEAR(CtasPagar[[#This Row],[Data Vencimento]])</f>
        <v>1900</v>
      </c>
      <c r="J1762" s="154"/>
      <c r="K1762" s="23">
        <f>MONTH(CtasPagar[[#This Row],[Data Pagamento]])</f>
        <v>1</v>
      </c>
      <c r="L1762" s="23">
        <f>YEAR(CtasPagar[[#This Row],[Data Pagamento]])</f>
        <v>1900</v>
      </c>
      <c r="M1762" s="154"/>
      <c r="N17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>
      <c r="A1763" s="154"/>
      <c r="B1763" s="157"/>
      <c r="C1763" s="162"/>
      <c r="D1763" s="157"/>
      <c r="E1763" s="157"/>
      <c r="F1763" s="157"/>
      <c r="G1763" s="158"/>
      <c r="H1763" s="23">
        <f>MONTH(CtasPagar[[#This Row],[Data Vencimento]])</f>
        <v>1</v>
      </c>
      <c r="I1763" s="23">
        <f>YEAR(CtasPagar[[#This Row],[Data Vencimento]])</f>
        <v>1900</v>
      </c>
      <c r="J1763" s="154"/>
      <c r="K1763" s="23">
        <f>MONTH(CtasPagar[[#This Row],[Data Pagamento]])</f>
        <v>1</v>
      </c>
      <c r="L1763" s="23">
        <f>YEAR(CtasPagar[[#This Row],[Data Pagamento]])</f>
        <v>1900</v>
      </c>
      <c r="M1763" s="154"/>
      <c r="N17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>
      <c r="A1764" s="154"/>
      <c r="B1764" s="157"/>
      <c r="C1764" s="162"/>
      <c r="D1764" s="157"/>
      <c r="E1764" s="157"/>
      <c r="F1764" s="157"/>
      <c r="G1764" s="158"/>
      <c r="H1764" s="23">
        <f>MONTH(CtasPagar[[#This Row],[Data Vencimento]])</f>
        <v>1</v>
      </c>
      <c r="I1764" s="23">
        <f>YEAR(CtasPagar[[#This Row],[Data Vencimento]])</f>
        <v>1900</v>
      </c>
      <c r="J1764" s="154"/>
      <c r="K1764" s="23">
        <f>MONTH(CtasPagar[[#This Row],[Data Pagamento]])</f>
        <v>1</v>
      </c>
      <c r="L1764" s="23">
        <f>YEAR(CtasPagar[[#This Row],[Data Pagamento]])</f>
        <v>1900</v>
      </c>
      <c r="M1764" s="154"/>
      <c r="N17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>
      <c r="A1765" s="154"/>
      <c r="B1765" s="157"/>
      <c r="C1765" s="162"/>
      <c r="D1765" s="157"/>
      <c r="E1765" s="157"/>
      <c r="F1765" s="157"/>
      <c r="G1765" s="158"/>
      <c r="H1765" s="23">
        <f>MONTH(CtasPagar[[#This Row],[Data Vencimento]])</f>
        <v>1</v>
      </c>
      <c r="I1765" s="23">
        <f>YEAR(CtasPagar[[#This Row],[Data Vencimento]])</f>
        <v>1900</v>
      </c>
      <c r="J1765" s="154"/>
      <c r="K1765" s="23">
        <f>MONTH(CtasPagar[[#This Row],[Data Pagamento]])</f>
        <v>1</v>
      </c>
      <c r="L1765" s="23">
        <f>YEAR(CtasPagar[[#This Row],[Data Pagamento]])</f>
        <v>1900</v>
      </c>
      <c r="M1765" s="154"/>
      <c r="N17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>
      <c r="A1766" s="154"/>
      <c r="B1766" s="157"/>
      <c r="C1766" s="162"/>
      <c r="D1766" s="157"/>
      <c r="E1766" s="157"/>
      <c r="F1766" s="157"/>
      <c r="G1766" s="158"/>
      <c r="H1766" s="23">
        <f>MONTH(CtasPagar[[#This Row],[Data Vencimento]])</f>
        <v>1</v>
      </c>
      <c r="I1766" s="23">
        <f>YEAR(CtasPagar[[#This Row],[Data Vencimento]])</f>
        <v>1900</v>
      </c>
      <c r="J1766" s="154"/>
      <c r="K1766" s="23">
        <f>MONTH(CtasPagar[[#This Row],[Data Pagamento]])</f>
        <v>1</v>
      </c>
      <c r="L1766" s="23">
        <f>YEAR(CtasPagar[[#This Row],[Data Pagamento]])</f>
        <v>1900</v>
      </c>
      <c r="M1766" s="154"/>
      <c r="N17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>
      <c r="A1767" s="154"/>
      <c r="B1767" s="157"/>
      <c r="C1767" s="162"/>
      <c r="D1767" s="157"/>
      <c r="E1767" s="157"/>
      <c r="F1767" s="157"/>
      <c r="G1767" s="158"/>
      <c r="H1767" s="23">
        <f>MONTH(CtasPagar[[#This Row],[Data Vencimento]])</f>
        <v>1</v>
      </c>
      <c r="I1767" s="23">
        <f>YEAR(CtasPagar[[#This Row],[Data Vencimento]])</f>
        <v>1900</v>
      </c>
      <c r="J1767" s="154"/>
      <c r="K1767" s="23">
        <f>MONTH(CtasPagar[[#This Row],[Data Pagamento]])</f>
        <v>1</v>
      </c>
      <c r="L1767" s="23">
        <f>YEAR(CtasPagar[[#This Row],[Data Pagamento]])</f>
        <v>1900</v>
      </c>
      <c r="M1767" s="154"/>
      <c r="N17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>
      <c r="A1768" s="154"/>
      <c r="B1768" s="157"/>
      <c r="C1768" s="162"/>
      <c r="D1768" s="157"/>
      <c r="E1768" s="157"/>
      <c r="F1768" s="157"/>
      <c r="G1768" s="158"/>
      <c r="H1768" s="23">
        <f>MONTH(CtasPagar[[#This Row],[Data Vencimento]])</f>
        <v>1</v>
      </c>
      <c r="I1768" s="23">
        <f>YEAR(CtasPagar[[#This Row],[Data Vencimento]])</f>
        <v>1900</v>
      </c>
      <c r="J1768" s="154"/>
      <c r="K1768" s="23">
        <f>MONTH(CtasPagar[[#This Row],[Data Pagamento]])</f>
        <v>1</v>
      </c>
      <c r="L1768" s="23">
        <f>YEAR(CtasPagar[[#This Row],[Data Pagamento]])</f>
        <v>1900</v>
      </c>
      <c r="M1768" s="154"/>
      <c r="N17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>
      <c r="A1769" s="154"/>
      <c r="B1769" s="157"/>
      <c r="C1769" s="162"/>
      <c r="D1769" s="157"/>
      <c r="E1769" s="157"/>
      <c r="F1769" s="157"/>
      <c r="G1769" s="158"/>
      <c r="H1769" s="23">
        <f>MONTH(CtasPagar[[#This Row],[Data Vencimento]])</f>
        <v>1</v>
      </c>
      <c r="I1769" s="23">
        <f>YEAR(CtasPagar[[#This Row],[Data Vencimento]])</f>
        <v>1900</v>
      </c>
      <c r="J1769" s="154"/>
      <c r="K1769" s="23">
        <f>MONTH(CtasPagar[[#This Row],[Data Pagamento]])</f>
        <v>1</v>
      </c>
      <c r="L1769" s="23">
        <f>YEAR(CtasPagar[[#This Row],[Data Pagamento]])</f>
        <v>1900</v>
      </c>
      <c r="M1769" s="154"/>
      <c r="N17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>
      <c r="A1770" s="154"/>
      <c r="B1770" s="157"/>
      <c r="C1770" s="162"/>
      <c r="D1770" s="157"/>
      <c r="E1770" s="157"/>
      <c r="F1770" s="157"/>
      <c r="G1770" s="158"/>
      <c r="H1770" s="23">
        <f>MONTH(CtasPagar[[#This Row],[Data Vencimento]])</f>
        <v>1</v>
      </c>
      <c r="I1770" s="23">
        <f>YEAR(CtasPagar[[#This Row],[Data Vencimento]])</f>
        <v>1900</v>
      </c>
      <c r="J1770" s="154"/>
      <c r="K1770" s="23">
        <f>MONTH(CtasPagar[[#This Row],[Data Pagamento]])</f>
        <v>1</v>
      </c>
      <c r="L1770" s="23">
        <f>YEAR(CtasPagar[[#This Row],[Data Pagamento]])</f>
        <v>1900</v>
      </c>
      <c r="M1770" s="154"/>
      <c r="N17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>
      <c r="A1771" s="154"/>
      <c r="B1771" s="157"/>
      <c r="C1771" s="162"/>
      <c r="D1771" s="157"/>
      <c r="E1771" s="157"/>
      <c r="F1771" s="157"/>
      <c r="G1771" s="158"/>
      <c r="H1771" s="23">
        <f>MONTH(CtasPagar[[#This Row],[Data Vencimento]])</f>
        <v>1</v>
      </c>
      <c r="I1771" s="23">
        <f>YEAR(CtasPagar[[#This Row],[Data Vencimento]])</f>
        <v>1900</v>
      </c>
      <c r="J1771" s="154"/>
      <c r="K1771" s="23">
        <f>MONTH(CtasPagar[[#This Row],[Data Pagamento]])</f>
        <v>1</v>
      </c>
      <c r="L1771" s="23">
        <f>YEAR(CtasPagar[[#This Row],[Data Pagamento]])</f>
        <v>1900</v>
      </c>
      <c r="M1771" s="154"/>
      <c r="N17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>
      <c r="A1772" s="154"/>
      <c r="B1772" s="157"/>
      <c r="C1772" s="162"/>
      <c r="D1772" s="157"/>
      <c r="E1772" s="157"/>
      <c r="F1772" s="157"/>
      <c r="G1772" s="158"/>
      <c r="H1772" s="23">
        <f>MONTH(CtasPagar[[#This Row],[Data Vencimento]])</f>
        <v>1</v>
      </c>
      <c r="I1772" s="23">
        <f>YEAR(CtasPagar[[#This Row],[Data Vencimento]])</f>
        <v>1900</v>
      </c>
      <c r="J1772" s="154"/>
      <c r="K1772" s="23">
        <f>MONTH(CtasPagar[[#This Row],[Data Pagamento]])</f>
        <v>1</v>
      </c>
      <c r="L1772" s="23">
        <f>YEAR(CtasPagar[[#This Row],[Data Pagamento]])</f>
        <v>1900</v>
      </c>
      <c r="M1772" s="154"/>
      <c r="N17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>
      <c r="A1773" s="154"/>
      <c r="B1773" s="157"/>
      <c r="C1773" s="162"/>
      <c r="D1773" s="157"/>
      <c r="E1773" s="157"/>
      <c r="F1773" s="157"/>
      <c r="G1773" s="158"/>
      <c r="H1773" s="23">
        <f>MONTH(CtasPagar[[#This Row],[Data Vencimento]])</f>
        <v>1</v>
      </c>
      <c r="I1773" s="23">
        <f>YEAR(CtasPagar[[#This Row],[Data Vencimento]])</f>
        <v>1900</v>
      </c>
      <c r="J1773" s="154"/>
      <c r="K1773" s="23">
        <f>MONTH(CtasPagar[[#This Row],[Data Pagamento]])</f>
        <v>1</v>
      </c>
      <c r="L1773" s="23">
        <f>YEAR(CtasPagar[[#This Row],[Data Pagamento]])</f>
        <v>1900</v>
      </c>
      <c r="M1773" s="154"/>
      <c r="N17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>
      <c r="A1774" s="154"/>
      <c r="B1774" s="157"/>
      <c r="C1774" s="162"/>
      <c r="D1774" s="157"/>
      <c r="E1774" s="157"/>
      <c r="F1774" s="157"/>
      <c r="G1774" s="158"/>
      <c r="H1774" s="23">
        <f>MONTH(CtasPagar[[#This Row],[Data Vencimento]])</f>
        <v>1</v>
      </c>
      <c r="I1774" s="23">
        <f>YEAR(CtasPagar[[#This Row],[Data Vencimento]])</f>
        <v>1900</v>
      </c>
      <c r="J1774" s="154"/>
      <c r="K1774" s="23">
        <f>MONTH(CtasPagar[[#This Row],[Data Pagamento]])</f>
        <v>1</v>
      </c>
      <c r="L1774" s="23">
        <f>YEAR(CtasPagar[[#This Row],[Data Pagamento]])</f>
        <v>1900</v>
      </c>
      <c r="M1774" s="154"/>
      <c r="N17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>
      <c r="A1775" s="154"/>
      <c r="B1775" s="157"/>
      <c r="C1775" s="162"/>
      <c r="D1775" s="157"/>
      <c r="E1775" s="157"/>
      <c r="F1775" s="157"/>
      <c r="G1775" s="158"/>
      <c r="H1775" s="23">
        <f>MONTH(CtasPagar[[#This Row],[Data Vencimento]])</f>
        <v>1</v>
      </c>
      <c r="I1775" s="23">
        <f>YEAR(CtasPagar[[#This Row],[Data Vencimento]])</f>
        <v>1900</v>
      </c>
      <c r="J1775" s="154"/>
      <c r="K1775" s="23">
        <f>MONTH(CtasPagar[[#This Row],[Data Pagamento]])</f>
        <v>1</v>
      </c>
      <c r="L1775" s="23">
        <f>YEAR(CtasPagar[[#This Row],[Data Pagamento]])</f>
        <v>1900</v>
      </c>
      <c r="M1775" s="154"/>
      <c r="N17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>
      <c r="A1776" s="154"/>
      <c r="B1776" s="157"/>
      <c r="C1776" s="162"/>
      <c r="D1776" s="157"/>
      <c r="E1776" s="157"/>
      <c r="F1776" s="157"/>
      <c r="G1776" s="158"/>
      <c r="H1776" s="23">
        <f>MONTH(CtasPagar[[#This Row],[Data Vencimento]])</f>
        <v>1</v>
      </c>
      <c r="I1776" s="23">
        <f>YEAR(CtasPagar[[#This Row],[Data Vencimento]])</f>
        <v>1900</v>
      </c>
      <c r="J1776" s="154"/>
      <c r="K1776" s="23">
        <f>MONTH(CtasPagar[[#This Row],[Data Pagamento]])</f>
        <v>1</v>
      </c>
      <c r="L1776" s="23">
        <f>YEAR(CtasPagar[[#This Row],[Data Pagamento]])</f>
        <v>1900</v>
      </c>
      <c r="M1776" s="154"/>
      <c r="N17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>
      <c r="A1777" s="154"/>
      <c r="B1777" s="157"/>
      <c r="C1777" s="162"/>
      <c r="D1777" s="157"/>
      <c r="E1777" s="157"/>
      <c r="F1777" s="157"/>
      <c r="G1777" s="158"/>
      <c r="H1777" s="23">
        <f>MONTH(CtasPagar[[#This Row],[Data Vencimento]])</f>
        <v>1</v>
      </c>
      <c r="I1777" s="23">
        <f>YEAR(CtasPagar[[#This Row],[Data Vencimento]])</f>
        <v>1900</v>
      </c>
      <c r="J1777" s="154"/>
      <c r="K1777" s="23">
        <f>MONTH(CtasPagar[[#This Row],[Data Pagamento]])</f>
        <v>1</v>
      </c>
      <c r="L1777" s="23">
        <f>YEAR(CtasPagar[[#This Row],[Data Pagamento]])</f>
        <v>1900</v>
      </c>
      <c r="M1777" s="154"/>
      <c r="N17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>
      <c r="A1778" s="154"/>
      <c r="B1778" s="157"/>
      <c r="C1778" s="162"/>
      <c r="D1778" s="157"/>
      <c r="E1778" s="157"/>
      <c r="F1778" s="157"/>
      <c r="G1778" s="158"/>
      <c r="H1778" s="23">
        <f>MONTH(CtasPagar[[#This Row],[Data Vencimento]])</f>
        <v>1</v>
      </c>
      <c r="I1778" s="23">
        <f>YEAR(CtasPagar[[#This Row],[Data Vencimento]])</f>
        <v>1900</v>
      </c>
      <c r="J1778" s="154"/>
      <c r="K1778" s="23">
        <f>MONTH(CtasPagar[[#This Row],[Data Pagamento]])</f>
        <v>1</v>
      </c>
      <c r="L1778" s="23">
        <f>YEAR(CtasPagar[[#This Row],[Data Pagamento]])</f>
        <v>1900</v>
      </c>
      <c r="M1778" s="154"/>
      <c r="N17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>
      <c r="A1779" s="154"/>
      <c r="B1779" s="157"/>
      <c r="C1779" s="162"/>
      <c r="D1779" s="157"/>
      <c r="E1779" s="157"/>
      <c r="F1779" s="157"/>
      <c r="G1779" s="158"/>
      <c r="H1779" s="23">
        <f>MONTH(CtasPagar[[#This Row],[Data Vencimento]])</f>
        <v>1</v>
      </c>
      <c r="I1779" s="23">
        <f>YEAR(CtasPagar[[#This Row],[Data Vencimento]])</f>
        <v>1900</v>
      </c>
      <c r="J1779" s="154"/>
      <c r="K1779" s="23">
        <f>MONTH(CtasPagar[[#This Row],[Data Pagamento]])</f>
        <v>1</v>
      </c>
      <c r="L1779" s="23">
        <f>YEAR(CtasPagar[[#This Row],[Data Pagamento]])</f>
        <v>1900</v>
      </c>
      <c r="M1779" s="154"/>
      <c r="N17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>
      <c r="A1780" s="154"/>
      <c r="B1780" s="157"/>
      <c r="C1780" s="162"/>
      <c r="D1780" s="157"/>
      <c r="E1780" s="157"/>
      <c r="F1780" s="157"/>
      <c r="G1780" s="158"/>
      <c r="H1780" s="23">
        <f>MONTH(CtasPagar[[#This Row],[Data Vencimento]])</f>
        <v>1</v>
      </c>
      <c r="I1780" s="23">
        <f>YEAR(CtasPagar[[#This Row],[Data Vencimento]])</f>
        <v>1900</v>
      </c>
      <c r="J1780" s="154"/>
      <c r="K1780" s="23">
        <f>MONTH(CtasPagar[[#This Row],[Data Pagamento]])</f>
        <v>1</v>
      </c>
      <c r="L1780" s="23">
        <f>YEAR(CtasPagar[[#This Row],[Data Pagamento]])</f>
        <v>1900</v>
      </c>
      <c r="M1780" s="154"/>
      <c r="N17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>
      <c r="A1781" s="154"/>
      <c r="B1781" s="157"/>
      <c r="C1781" s="162"/>
      <c r="D1781" s="157"/>
      <c r="E1781" s="157"/>
      <c r="F1781" s="157"/>
      <c r="G1781" s="158"/>
      <c r="H1781" s="23">
        <f>MONTH(CtasPagar[[#This Row],[Data Vencimento]])</f>
        <v>1</v>
      </c>
      <c r="I1781" s="23">
        <f>YEAR(CtasPagar[[#This Row],[Data Vencimento]])</f>
        <v>1900</v>
      </c>
      <c r="J1781" s="154"/>
      <c r="K1781" s="23">
        <f>MONTH(CtasPagar[[#This Row],[Data Pagamento]])</f>
        <v>1</v>
      </c>
      <c r="L1781" s="23">
        <f>YEAR(CtasPagar[[#This Row],[Data Pagamento]])</f>
        <v>1900</v>
      </c>
      <c r="M1781" s="154"/>
      <c r="N17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>
      <c r="A1782" s="154"/>
      <c r="B1782" s="157"/>
      <c r="C1782" s="162"/>
      <c r="D1782" s="157"/>
      <c r="E1782" s="157"/>
      <c r="F1782" s="157"/>
      <c r="G1782" s="158"/>
      <c r="H1782" s="23">
        <f>MONTH(CtasPagar[[#This Row],[Data Vencimento]])</f>
        <v>1</v>
      </c>
      <c r="I1782" s="23">
        <f>YEAR(CtasPagar[[#This Row],[Data Vencimento]])</f>
        <v>1900</v>
      </c>
      <c r="J1782" s="154"/>
      <c r="K1782" s="23">
        <f>MONTH(CtasPagar[[#This Row],[Data Pagamento]])</f>
        <v>1</v>
      </c>
      <c r="L1782" s="23">
        <f>YEAR(CtasPagar[[#This Row],[Data Pagamento]])</f>
        <v>1900</v>
      </c>
      <c r="M1782" s="154"/>
      <c r="N17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>
      <c r="A1783" s="154"/>
      <c r="B1783" s="157"/>
      <c r="C1783" s="162"/>
      <c r="D1783" s="157"/>
      <c r="E1783" s="157"/>
      <c r="F1783" s="157"/>
      <c r="G1783" s="158"/>
      <c r="H1783" s="23">
        <f>MONTH(CtasPagar[[#This Row],[Data Vencimento]])</f>
        <v>1</v>
      </c>
      <c r="I1783" s="23">
        <f>YEAR(CtasPagar[[#This Row],[Data Vencimento]])</f>
        <v>1900</v>
      </c>
      <c r="J1783" s="154"/>
      <c r="K1783" s="23">
        <f>MONTH(CtasPagar[[#This Row],[Data Pagamento]])</f>
        <v>1</v>
      </c>
      <c r="L1783" s="23">
        <f>YEAR(CtasPagar[[#This Row],[Data Pagamento]])</f>
        <v>1900</v>
      </c>
      <c r="M1783" s="154"/>
      <c r="N17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>
      <c r="A1784" s="154"/>
      <c r="B1784" s="157"/>
      <c r="C1784" s="162"/>
      <c r="D1784" s="157"/>
      <c r="E1784" s="157"/>
      <c r="F1784" s="157"/>
      <c r="G1784" s="158"/>
      <c r="H1784" s="23">
        <f>MONTH(CtasPagar[[#This Row],[Data Vencimento]])</f>
        <v>1</v>
      </c>
      <c r="I1784" s="23">
        <f>YEAR(CtasPagar[[#This Row],[Data Vencimento]])</f>
        <v>1900</v>
      </c>
      <c r="J1784" s="154"/>
      <c r="K1784" s="23">
        <f>MONTH(CtasPagar[[#This Row],[Data Pagamento]])</f>
        <v>1</v>
      </c>
      <c r="L1784" s="23">
        <f>YEAR(CtasPagar[[#This Row],[Data Pagamento]])</f>
        <v>1900</v>
      </c>
      <c r="M1784" s="154"/>
      <c r="N17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>
      <c r="A1785" s="154"/>
      <c r="B1785" s="157"/>
      <c r="C1785" s="162"/>
      <c r="D1785" s="157"/>
      <c r="E1785" s="157"/>
      <c r="F1785" s="157"/>
      <c r="G1785" s="158"/>
      <c r="H1785" s="23">
        <f>MONTH(CtasPagar[[#This Row],[Data Vencimento]])</f>
        <v>1</v>
      </c>
      <c r="I1785" s="23">
        <f>YEAR(CtasPagar[[#This Row],[Data Vencimento]])</f>
        <v>1900</v>
      </c>
      <c r="J1785" s="154"/>
      <c r="K1785" s="23">
        <f>MONTH(CtasPagar[[#This Row],[Data Pagamento]])</f>
        <v>1</v>
      </c>
      <c r="L1785" s="23">
        <f>YEAR(CtasPagar[[#This Row],[Data Pagamento]])</f>
        <v>1900</v>
      </c>
      <c r="M1785" s="154"/>
      <c r="N17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>
      <c r="A1786" s="154"/>
      <c r="B1786" s="157"/>
      <c r="C1786" s="162"/>
      <c r="D1786" s="157"/>
      <c r="E1786" s="157"/>
      <c r="F1786" s="157"/>
      <c r="G1786" s="158"/>
      <c r="H1786" s="23">
        <f>MONTH(CtasPagar[[#This Row],[Data Vencimento]])</f>
        <v>1</v>
      </c>
      <c r="I1786" s="23">
        <f>YEAR(CtasPagar[[#This Row],[Data Vencimento]])</f>
        <v>1900</v>
      </c>
      <c r="J1786" s="154"/>
      <c r="K1786" s="23">
        <f>MONTH(CtasPagar[[#This Row],[Data Pagamento]])</f>
        <v>1</v>
      </c>
      <c r="L1786" s="23">
        <f>YEAR(CtasPagar[[#This Row],[Data Pagamento]])</f>
        <v>1900</v>
      </c>
      <c r="M1786" s="154"/>
      <c r="N17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>
      <c r="A1787" s="154"/>
      <c r="B1787" s="157"/>
      <c r="C1787" s="162"/>
      <c r="D1787" s="157"/>
      <c r="E1787" s="157"/>
      <c r="F1787" s="157"/>
      <c r="G1787" s="158"/>
      <c r="H1787" s="23">
        <f>MONTH(CtasPagar[[#This Row],[Data Vencimento]])</f>
        <v>1</v>
      </c>
      <c r="I1787" s="23">
        <f>YEAR(CtasPagar[[#This Row],[Data Vencimento]])</f>
        <v>1900</v>
      </c>
      <c r="J1787" s="154"/>
      <c r="K1787" s="23">
        <f>MONTH(CtasPagar[[#This Row],[Data Pagamento]])</f>
        <v>1</v>
      </c>
      <c r="L1787" s="23">
        <f>YEAR(CtasPagar[[#This Row],[Data Pagamento]])</f>
        <v>1900</v>
      </c>
      <c r="M1787" s="154"/>
      <c r="N17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>
      <c r="A1788" s="154"/>
      <c r="B1788" s="157"/>
      <c r="C1788" s="162"/>
      <c r="D1788" s="157"/>
      <c r="E1788" s="157"/>
      <c r="F1788" s="157"/>
      <c r="G1788" s="158"/>
      <c r="H1788" s="23">
        <f>MONTH(CtasPagar[[#This Row],[Data Vencimento]])</f>
        <v>1</v>
      </c>
      <c r="I1788" s="23">
        <f>YEAR(CtasPagar[[#This Row],[Data Vencimento]])</f>
        <v>1900</v>
      </c>
      <c r="J1788" s="154"/>
      <c r="K1788" s="23">
        <f>MONTH(CtasPagar[[#This Row],[Data Pagamento]])</f>
        <v>1</v>
      </c>
      <c r="L1788" s="23">
        <f>YEAR(CtasPagar[[#This Row],[Data Pagamento]])</f>
        <v>1900</v>
      </c>
      <c r="M1788" s="154"/>
      <c r="N17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>
      <c r="A1789" s="154"/>
      <c r="B1789" s="157"/>
      <c r="C1789" s="162"/>
      <c r="D1789" s="157"/>
      <c r="E1789" s="157"/>
      <c r="F1789" s="157"/>
      <c r="G1789" s="158"/>
      <c r="H1789" s="23">
        <f>MONTH(CtasPagar[[#This Row],[Data Vencimento]])</f>
        <v>1</v>
      </c>
      <c r="I1789" s="23">
        <f>YEAR(CtasPagar[[#This Row],[Data Vencimento]])</f>
        <v>1900</v>
      </c>
      <c r="J1789" s="154"/>
      <c r="K1789" s="23">
        <f>MONTH(CtasPagar[[#This Row],[Data Pagamento]])</f>
        <v>1</v>
      </c>
      <c r="L1789" s="23">
        <f>YEAR(CtasPagar[[#This Row],[Data Pagamento]])</f>
        <v>1900</v>
      </c>
      <c r="M1789" s="154"/>
      <c r="N17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>
      <c r="A1790" s="154"/>
      <c r="B1790" s="157"/>
      <c r="C1790" s="162"/>
      <c r="D1790" s="157"/>
      <c r="E1790" s="157"/>
      <c r="F1790" s="157"/>
      <c r="G1790" s="158"/>
      <c r="H1790" s="23">
        <f>MONTH(CtasPagar[[#This Row],[Data Vencimento]])</f>
        <v>1</v>
      </c>
      <c r="I1790" s="23">
        <f>YEAR(CtasPagar[[#This Row],[Data Vencimento]])</f>
        <v>1900</v>
      </c>
      <c r="J1790" s="154"/>
      <c r="K1790" s="23">
        <f>MONTH(CtasPagar[[#This Row],[Data Pagamento]])</f>
        <v>1</v>
      </c>
      <c r="L1790" s="23">
        <f>YEAR(CtasPagar[[#This Row],[Data Pagamento]])</f>
        <v>1900</v>
      </c>
      <c r="M1790" s="154"/>
      <c r="N17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>
      <c r="A1791" s="154"/>
      <c r="B1791" s="157"/>
      <c r="C1791" s="162"/>
      <c r="D1791" s="157"/>
      <c r="E1791" s="157"/>
      <c r="F1791" s="157"/>
      <c r="G1791" s="158"/>
      <c r="H1791" s="23">
        <f>MONTH(CtasPagar[[#This Row],[Data Vencimento]])</f>
        <v>1</v>
      </c>
      <c r="I1791" s="23">
        <f>YEAR(CtasPagar[[#This Row],[Data Vencimento]])</f>
        <v>1900</v>
      </c>
      <c r="J1791" s="154"/>
      <c r="K1791" s="23">
        <f>MONTH(CtasPagar[[#This Row],[Data Pagamento]])</f>
        <v>1</v>
      </c>
      <c r="L1791" s="23">
        <f>YEAR(CtasPagar[[#This Row],[Data Pagamento]])</f>
        <v>1900</v>
      </c>
      <c r="M1791" s="154"/>
      <c r="N17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>
      <c r="A1792" s="154"/>
      <c r="B1792" s="157"/>
      <c r="C1792" s="162"/>
      <c r="D1792" s="157"/>
      <c r="E1792" s="157"/>
      <c r="F1792" s="157"/>
      <c r="G1792" s="158"/>
      <c r="H1792" s="23">
        <f>MONTH(CtasPagar[[#This Row],[Data Vencimento]])</f>
        <v>1</v>
      </c>
      <c r="I1792" s="23">
        <f>YEAR(CtasPagar[[#This Row],[Data Vencimento]])</f>
        <v>1900</v>
      </c>
      <c r="J1792" s="154"/>
      <c r="K1792" s="23">
        <f>MONTH(CtasPagar[[#This Row],[Data Pagamento]])</f>
        <v>1</v>
      </c>
      <c r="L1792" s="23">
        <f>YEAR(CtasPagar[[#This Row],[Data Pagamento]])</f>
        <v>1900</v>
      </c>
      <c r="M1792" s="154"/>
      <c r="N17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>
      <c r="A1793" s="154"/>
      <c r="B1793" s="157"/>
      <c r="C1793" s="162"/>
      <c r="D1793" s="157"/>
      <c r="E1793" s="157"/>
      <c r="F1793" s="157"/>
      <c r="G1793" s="158"/>
      <c r="H1793" s="23">
        <f>MONTH(CtasPagar[[#This Row],[Data Vencimento]])</f>
        <v>1</v>
      </c>
      <c r="I1793" s="23">
        <f>YEAR(CtasPagar[[#This Row],[Data Vencimento]])</f>
        <v>1900</v>
      </c>
      <c r="J1793" s="154"/>
      <c r="K1793" s="23">
        <f>MONTH(CtasPagar[[#This Row],[Data Pagamento]])</f>
        <v>1</v>
      </c>
      <c r="L1793" s="23">
        <f>YEAR(CtasPagar[[#This Row],[Data Pagamento]])</f>
        <v>1900</v>
      </c>
      <c r="M1793" s="154"/>
      <c r="N17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>
      <c r="A1794" s="154"/>
      <c r="B1794" s="157"/>
      <c r="C1794" s="162"/>
      <c r="D1794" s="157"/>
      <c r="E1794" s="157"/>
      <c r="F1794" s="157"/>
      <c r="G1794" s="158"/>
      <c r="H1794" s="23">
        <f>MONTH(CtasPagar[[#This Row],[Data Vencimento]])</f>
        <v>1</v>
      </c>
      <c r="I1794" s="23">
        <f>YEAR(CtasPagar[[#This Row],[Data Vencimento]])</f>
        <v>1900</v>
      </c>
      <c r="J1794" s="154"/>
      <c r="K1794" s="23">
        <f>MONTH(CtasPagar[[#This Row],[Data Pagamento]])</f>
        <v>1</v>
      </c>
      <c r="L1794" s="23">
        <f>YEAR(CtasPagar[[#This Row],[Data Pagamento]])</f>
        <v>1900</v>
      </c>
      <c r="M1794" s="154"/>
      <c r="N17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>
      <c r="A1795" s="154"/>
      <c r="B1795" s="157"/>
      <c r="C1795" s="162"/>
      <c r="D1795" s="157"/>
      <c r="E1795" s="157"/>
      <c r="F1795" s="157"/>
      <c r="G1795" s="158"/>
      <c r="H1795" s="23">
        <f>MONTH(CtasPagar[[#This Row],[Data Vencimento]])</f>
        <v>1</v>
      </c>
      <c r="I1795" s="23">
        <f>YEAR(CtasPagar[[#This Row],[Data Vencimento]])</f>
        <v>1900</v>
      </c>
      <c r="J1795" s="154"/>
      <c r="K1795" s="23">
        <f>MONTH(CtasPagar[[#This Row],[Data Pagamento]])</f>
        <v>1</v>
      </c>
      <c r="L1795" s="23">
        <f>YEAR(CtasPagar[[#This Row],[Data Pagamento]])</f>
        <v>1900</v>
      </c>
      <c r="M1795" s="154"/>
      <c r="N17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>
      <c r="A1796" s="154"/>
      <c r="B1796" s="157"/>
      <c r="C1796" s="162"/>
      <c r="D1796" s="157"/>
      <c r="E1796" s="157"/>
      <c r="F1796" s="157"/>
      <c r="G1796" s="158"/>
      <c r="H1796" s="23">
        <f>MONTH(CtasPagar[[#This Row],[Data Vencimento]])</f>
        <v>1</v>
      </c>
      <c r="I1796" s="23">
        <f>YEAR(CtasPagar[[#This Row],[Data Vencimento]])</f>
        <v>1900</v>
      </c>
      <c r="J1796" s="154"/>
      <c r="K1796" s="23">
        <f>MONTH(CtasPagar[[#This Row],[Data Pagamento]])</f>
        <v>1</v>
      </c>
      <c r="L1796" s="23">
        <f>YEAR(CtasPagar[[#This Row],[Data Pagamento]])</f>
        <v>1900</v>
      </c>
      <c r="M1796" s="154"/>
      <c r="N17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>
      <c r="A1797" s="154"/>
      <c r="B1797" s="157"/>
      <c r="C1797" s="162"/>
      <c r="D1797" s="157"/>
      <c r="E1797" s="157"/>
      <c r="F1797" s="157"/>
      <c r="G1797" s="158"/>
      <c r="H1797" s="23">
        <f>MONTH(CtasPagar[[#This Row],[Data Vencimento]])</f>
        <v>1</v>
      </c>
      <c r="I1797" s="23">
        <f>YEAR(CtasPagar[[#This Row],[Data Vencimento]])</f>
        <v>1900</v>
      </c>
      <c r="J1797" s="154"/>
      <c r="K1797" s="23">
        <f>MONTH(CtasPagar[[#This Row],[Data Pagamento]])</f>
        <v>1</v>
      </c>
      <c r="L1797" s="23">
        <f>YEAR(CtasPagar[[#This Row],[Data Pagamento]])</f>
        <v>1900</v>
      </c>
      <c r="M1797" s="154"/>
      <c r="N17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>
      <c r="A1798" s="154"/>
      <c r="B1798" s="157"/>
      <c r="C1798" s="162"/>
      <c r="D1798" s="157"/>
      <c r="E1798" s="157"/>
      <c r="F1798" s="157"/>
      <c r="G1798" s="158"/>
      <c r="H1798" s="23">
        <f>MONTH(CtasPagar[[#This Row],[Data Vencimento]])</f>
        <v>1</v>
      </c>
      <c r="I1798" s="23">
        <f>YEAR(CtasPagar[[#This Row],[Data Vencimento]])</f>
        <v>1900</v>
      </c>
      <c r="J1798" s="154"/>
      <c r="K1798" s="23">
        <f>MONTH(CtasPagar[[#This Row],[Data Pagamento]])</f>
        <v>1</v>
      </c>
      <c r="L1798" s="23">
        <f>YEAR(CtasPagar[[#This Row],[Data Pagamento]])</f>
        <v>1900</v>
      </c>
      <c r="M1798" s="154"/>
      <c r="N17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>
      <c r="A1799" s="154"/>
      <c r="B1799" s="157"/>
      <c r="C1799" s="162"/>
      <c r="D1799" s="157"/>
      <c r="E1799" s="157"/>
      <c r="F1799" s="157"/>
      <c r="G1799" s="158"/>
      <c r="H1799" s="23">
        <f>MONTH(CtasPagar[[#This Row],[Data Vencimento]])</f>
        <v>1</v>
      </c>
      <c r="I1799" s="23">
        <f>YEAR(CtasPagar[[#This Row],[Data Vencimento]])</f>
        <v>1900</v>
      </c>
      <c r="J1799" s="154"/>
      <c r="K1799" s="23">
        <f>MONTH(CtasPagar[[#This Row],[Data Pagamento]])</f>
        <v>1</v>
      </c>
      <c r="L1799" s="23">
        <f>YEAR(CtasPagar[[#This Row],[Data Pagamento]])</f>
        <v>1900</v>
      </c>
      <c r="M1799" s="154"/>
      <c r="N17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>
      <c r="A1800" s="154"/>
      <c r="B1800" s="157"/>
      <c r="C1800" s="162"/>
      <c r="D1800" s="157"/>
      <c r="E1800" s="157"/>
      <c r="F1800" s="157"/>
      <c r="G1800" s="158"/>
      <c r="H1800" s="23">
        <f>MONTH(CtasPagar[[#This Row],[Data Vencimento]])</f>
        <v>1</v>
      </c>
      <c r="I1800" s="23">
        <f>YEAR(CtasPagar[[#This Row],[Data Vencimento]])</f>
        <v>1900</v>
      </c>
      <c r="J1800" s="154"/>
      <c r="K1800" s="23">
        <f>MONTH(CtasPagar[[#This Row],[Data Pagamento]])</f>
        <v>1</v>
      </c>
      <c r="L1800" s="23">
        <f>YEAR(CtasPagar[[#This Row],[Data Pagamento]])</f>
        <v>1900</v>
      </c>
      <c r="M1800" s="154"/>
      <c r="N18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>
      <c r="A1801" s="154"/>
      <c r="B1801" s="157"/>
      <c r="C1801" s="162"/>
      <c r="D1801" s="157"/>
      <c r="E1801" s="157"/>
      <c r="F1801" s="157"/>
      <c r="G1801" s="158"/>
      <c r="H1801" s="23">
        <f>MONTH(CtasPagar[[#This Row],[Data Vencimento]])</f>
        <v>1</v>
      </c>
      <c r="I1801" s="23">
        <f>YEAR(CtasPagar[[#This Row],[Data Vencimento]])</f>
        <v>1900</v>
      </c>
      <c r="J1801" s="154"/>
      <c r="K1801" s="23">
        <f>MONTH(CtasPagar[[#This Row],[Data Pagamento]])</f>
        <v>1</v>
      </c>
      <c r="L1801" s="23">
        <f>YEAR(CtasPagar[[#This Row],[Data Pagamento]])</f>
        <v>1900</v>
      </c>
      <c r="M1801" s="154"/>
      <c r="N18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>
      <c r="A1802" s="154"/>
      <c r="B1802" s="157"/>
      <c r="C1802" s="162"/>
      <c r="D1802" s="157"/>
      <c r="E1802" s="157"/>
      <c r="F1802" s="157"/>
      <c r="G1802" s="158"/>
      <c r="H1802" s="23">
        <f>MONTH(CtasPagar[[#This Row],[Data Vencimento]])</f>
        <v>1</v>
      </c>
      <c r="I1802" s="23">
        <f>YEAR(CtasPagar[[#This Row],[Data Vencimento]])</f>
        <v>1900</v>
      </c>
      <c r="J1802" s="154"/>
      <c r="K1802" s="23">
        <f>MONTH(CtasPagar[[#This Row],[Data Pagamento]])</f>
        <v>1</v>
      </c>
      <c r="L1802" s="23">
        <f>YEAR(CtasPagar[[#This Row],[Data Pagamento]])</f>
        <v>1900</v>
      </c>
      <c r="M1802" s="154"/>
      <c r="N18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>
      <c r="A1803" s="154"/>
      <c r="B1803" s="157"/>
      <c r="C1803" s="162"/>
      <c r="D1803" s="157"/>
      <c r="E1803" s="157"/>
      <c r="F1803" s="157"/>
      <c r="G1803" s="158"/>
      <c r="H1803" s="23">
        <f>MONTH(CtasPagar[[#This Row],[Data Vencimento]])</f>
        <v>1</v>
      </c>
      <c r="I1803" s="23">
        <f>YEAR(CtasPagar[[#This Row],[Data Vencimento]])</f>
        <v>1900</v>
      </c>
      <c r="J1803" s="154"/>
      <c r="K1803" s="23">
        <f>MONTH(CtasPagar[[#This Row],[Data Pagamento]])</f>
        <v>1</v>
      </c>
      <c r="L1803" s="23">
        <f>YEAR(CtasPagar[[#This Row],[Data Pagamento]])</f>
        <v>1900</v>
      </c>
      <c r="M1803" s="154"/>
      <c r="N18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>
      <c r="A1804" s="154"/>
      <c r="B1804" s="157"/>
      <c r="C1804" s="162"/>
      <c r="D1804" s="157"/>
      <c r="E1804" s="157"/>
      <c r="F1804" s="157"/>
      <c r="G1804" s="158"/>
      <c r="H1804" s="23">
        <f>MONTH(CtasPagar[[#This Row],[Data Vencimento]])</f>
        <v>1</v>
      </c>
      <c r="I1804" s="23">
        <f>YEAR(CtasPagar[[#This Row],[Data Vencimento]])</f>
        <v>1900</v>
      </c>
      <c r="J1804" s="154"/>
      <c r="K1804" s="23">
        <f>MONTH(CtasPagar[[#This Row],[Data Pagamento]])</f>
        <v>1</v>
      </c>
      <c r="L1804" s="23">
        <f>YEAR(CtasPagar[[#This Row],[Data Pagamento]])</f>
        <v>1900</v>
      </c>
      <c r="M1804" s="154"/>
      <c r="N18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>
      <c r="A1805" s="154"/>
      <c r="B1805" s="157"/>
      <c r="C1805" s="162"/>
      <c r="D1805" s="157"/>
      <c r="E1805" s="157"/>
      <c r="F1805" s="157"/>
      <c r="G1805" s="158"/>
      <c r="H1805" s="23">
        <f>MONTH(CtasPagar[[#This Row],[Data Vencimento]])</f>
        <v>1</v>
      </c>
      <c r="I1805" s="23">
        <f>YEAR(CtasPagar[[#This Row],[Data Vencimento]])</f>
        <v>1900</v>
      </c>
      <c r="J1805" s="154"/>
      <c r="K1805" s="23">
        <f>MONTH(CtasPagar[[#This Row],[Data Pagamento]])</f>
        <v>1</v>
      </c>
      <c r="L1805" s="23">
        <f>YEAR(CtasPagar[[#This Row],[Data Pagamento]])</f>
        <v>1900</v>
      </c>
      <c r="M1805" s="154"/>
      <c r="N18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>
      <c r="A1806" s="154"/>
      <c r="B1806" s="157"/>
      <c r="C1806" s="162"/>
      <c r="D1806" s="157"/>
      <c r="E1806" s="157"/>
      <c r="F1806" s="157"/>
      <c r="G1806" s="158"/>
      <c r="H1806" s="23">
        <f>MONTH(CtasPagar[[#This Row],[Data Vencimento]])</f>
        <v>1</v>
      </c>
      <c r="I1806" s="23">
        <f>YEAR(CtasPagar[[#This Row],[Data Vencimento]])</f>
        <v>1900</v>
      </c>
      <c r="J1806" s="154"/>
      <c r="K1806" s="23">
        <f>MONTH(CtasPagar[[#This Row],[Data Pagamento]])</f>
        <v>1</v>
      </c>
      <c r="L1806" s="23">
        <f>YEAR(CtasPagar[[#This Row],[Data Pagamento]])</f>
        <v>1900</v>
      </c>
      <c r="M1806" s="154"/>
      <c r="N18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>
      <c r="A1807" s="154"/>
      <c r="B1807" s="157"/>
      <c r="C1807" s="162"/>
      <c r="D1807" s="157"/>
      <c r="E1807" s="157"/>
      <c r="F1807" s="157"/>
      <c r="G1807" s="158"/>
      <c r="H1807" s="23">
        <f>MONTH(CtasPagar[[#This Row],[Data Vencimento]])</f>
        <v>1</v>
      </c>
      <c r="I1807" s="23">
        <f>YEAR(CtasPagar[[#This Row],[Data Vencimento]])</f>
        <v>1900</v>
      </c>
      <c r="J1807" s="154"/>
      <c r="K1807" s="23">
        <f>MONTH(CtasPagar[[#This Row],[Data Pagamento]])</f>
        <v>1</v>
      </c>
      <c r="L1807" s="23">
        <f>YEAR(CtasPagar[[#This Row],[Data Pagamento]])</f>
        <v>1900</v>
      </c>
      <c r="M1807" s="154"/>
      <c r="N18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>
      <c r="A1808" s="154"/>
      <c r="B1808" s="157"/>
      <c r="C1808" s="162"/>
      <c r="D1808" s="157"/>
      <c r="E1808" s="157"/>
      <c r="F1808" s="157"/>
      <c r="G1808" s="158"/>
      <c r="H1808" s="23">
        <f>MONTH(CtasPagar[[#This Row],[Data Vencimento]])</f>
        <v>1</v>
      </c>
      <c r="I1808" s="23">
        <f>YEAR(CtasPagar[[#This Row],[Data Vencimento]])</f>
        <v>1900</v>
      </c>
      <c r="J1808" s="154"/>
      <c r="K1808" s="23">
        <f>MONTH(CtasPagar[[#This Row],[Data Pagamento]])</f>
        <v>1</v>
      </c>
      <c r="L1808" s="23">
        <f>YEAR(CtasPagar[[#This Row],[Data Pagamento]])</f>
        <v>1900</v>
      </c>
      <c r="M1808" s="154"/>
      <c r="N18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>
      <c r="A1809" s="154"/>
      <c r="B1809" s="157"/>
      <c r="C1809" s="162"/>
      <c r="D1809" s="157"/>
      <c r="E1809" s="157"/>
      <c r="F1809" s="157"/>
      <c r="G1809" s="158"/>
      <c r="H1809" s="23">
        <f>MONTH(CtasPagar[[#This Row],[Data Vencimento]])</f>
        <v>1</v>
      </c>
      <c r="I1809" s="23">
        <f>YEAR(CtasPagar[[#This Row],[Data Vencimento]])</f>
        <v>1900</v>
      </c>
      <c r="J1809" s="154"/>
      <c r="K1809" s="23">
        <f>MONTH(CtasPagar[[#This Row],[Data Pagamento]])</f>
        <v>1</v>
      </c>
      <c r="L1809" s="23">
        <f>YEAR(CtasPagar[[#This Row],[Data Pagamento]])</f>
        <v>1900</v>
      </c>
      <c r="M1809" s="154"/>
      <c r="N18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>
      <c r="A1810" s="154"/>
      <c r="B1810" s="157"/>
      <c r="C1810" s="162"/>
      <c r="D1810" s="157"/>
      <c r="E1810" s="157"/>
      <c r="F1810" s="157"/>
      <c r="G1810" s="158"/>
      <c r="H1810" s="23">
        <f>MONTH(CtasPagar[[#This Row],[Data Vencimento]])</f>
        <v>1</v>
      </c>
      <c r="I1810" s="23">
        <f>YEAR(CtasPagar[[#This Row],[Data Vencimento]])</f>
        <v>1900</v>
      </c>
      <c r="J1810" s="154"/>
      <c r="K1810" s="23">
        <f>MONTH(CtasPagar[[#This Row],[Data Pagamento]])</f>
        <v>1</v>
      </c>
      <c r="L1810" s="23">
        <f>YEAR(CtasPagar[[#This Row],[Data Pagamento]])</f>
        <v>1900</v>
      </c>
      <c r="M1810" s="154"/>
      <c r="N18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>
      <c r="A1811" s="154"/>
      <c r="B1811" s="157"/>
      <c r="C1811" s="162"/>
      <c r="D1811" s="157"/>
      <c r="E1811" s="157"/>
      <c r="F1811" s="157"/>
      <c r="G1811" s="158"/>
      <c r="H1811" s="23">
        <f>MONTH(CtasPagar[[#This Row],[Data Vencimento]])</f>
        <v>1</v>
      </c>
      <c r="I1811" s="23">
        <f>YEAR(CtasPagar[[#This Row],[Data Vencimento]])</f>
        <v>1900</v>
      </c>
      <c r="J1811" s="154"/>
      <c r="K1811" s="23">
        <f>MONTH(CtasPagar[[#This Row],[Data Pagamento]])</f>
        <v>1</v>
      </c>
      <c r="L1811" s="23">
        <f>YEAR(CtasPagar[[#This Row],[Data Pagamento]])</f>
        <v>1900</v>
      </c>
      <c r="M1811" s="154"/>
      <c r="N18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>
      <c r="A1812" s="154"/>
      <c r="B1812" s="157"/>
      <c r="C1812" s="162"/>
      <c r="D1812" s="157"/>
      <c r="E1812" s="157"/>
      <c r="F1812" s="157"/>
      <c r="G1812" s="158"/>
      <c r="H1812" s="23">
        <f>MONTH(CtasPagar[[#This Row],[Data Vencimento]])</f>
        <v>1</v>
      </c>
      <c r="I1812" s="23">
        <f>YEAR(CtasPagar[[#This Row],[Data Vencimento]])</f>
        <v>1900</v>
      </c>
      <c r="J1812" s="154"/>
      <c r="K1812" s="23">
        <f>MONTH(CtasPagar[[#This Row],[Data Pagamento]])</f>
        <v>1</v>
      </c>
      <c r="L1812" s="23">
        <f>YEAR(CtasPagar[[#This Row],[Data Pagamento]])</f>
        <v>1900</v>
      </c>
      <c r="M1812" s="154"/>
      <c r="N18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>
      <c r="A1813" s="154"/>
      <c r="B1813" s="157"/>
      <c r="C1813" s="162"/>
      <c r="D1813" s="157"/>
      <c r="E1813" s="157"/>
      <c r="F1813" s="157"/>
      <c r="G1813" s="158"/>
      <c r="H1813" s="23">
        <f>MONTH(CtasPagar[[#This Row],[Data Vencimento]])</f>
        <v>1</v>
      </c>
      <c r="I1813" s="23">
        <f>YEAR(CtasPagar[[#This Row],[Data Vencimento]])</f>
        <v>1900</v>
      </c>
      <c r="J1813" s="154"/>
      <c r="K1813" s="23">
        <f>MONTH(CtasPagar[[#This Row],[Data Pagamento]])</f>
        <v>1</v>
      </c>
      <c r="L1813" s="23">
        <f>YEAR(CtasPagar[[#This Row],[Data Pagamento]])</f>
        <v>1900</v>
      </c>
      <c r="M1813" s="154"/>
      <c r="N18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>
      <c r="A1814" s="154"/>
      <c r="B1814" s="157"/>
      <c r="C1814" s="162"/>
      <c r="D1814" s="157"/>
      <c r="E1814" s="157"/>
      <c r="F1814" s="157"/>
      <c r="G1814" s="158"/>
      <c r="H1814" s="23">
        <f>MONTH(CtasPagar[[#This Row],[Data Vencimento]])</f>
        <v>1</v>
      </c>
      <c r="I1814" s="23">
        <f>YEAR(CtasPagar[[#This Row],[Data Vencimento]])</f>
        <v>1900</v>
      </c>
      <c r="J1814" s="154"/>
      <c r="K1814" s="23">
        <f>MONTH(CtasPagar[[#This Row],[Data Pagamento]])</f>
        <v>1</v>
      </c>
      <c r="L1814" s="23">
        <f>YEAR(CtasPagar[[#This Row],[Data Pagamento]])</f>
        <v>1900</v>
      </c>
      <c r="M1814" s="154"/>
      <c r="N18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>
      <c r="A1815" s="154"/>
      <c r="B1815" s="157"/>
      <c r="C1815" s="162"/>
      <c r="D1815" s="157"/>
      <c r="E1815" s="157"/>
      <c r="F1815" s="157"/>
      <c r="G1815" s="158"/>
      <c r="H1815" s="23">
        <f>MONTH(CtasPagar[[#This Row],[Data Vencimento]])</f>
        <v>1</v>
      </c>
      <c r="I1815" s="23">
        <f>YEAR(CtasPagar[[#This Row],[Data Vencimento]])</f>
        <v>1900</v>
      </c>
      <c r="J1815" s="154"/>
      <c r="K1815" s="23">
        <f>MONTH(CtasPagar[[#This Row],[Data Pagamento]])</f>
        <v>1</v>
      </c>
      <c r="L1815" s="23">
        <f>YEAR(CtasPagar[[#This Row],[Data Pagamento]])</f>
        <v>1900</v>
      </c>
      <c r="M1815" s="154"/>
      <c r="N18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>
      <c r="A1816" s="154"/>
      <c r="B1816" s="157"/>
      <c r="C1816" s="162"/>
      <c r="D1816" s="157"/>
      <c r="E1816" s="157"/>
      <c r="F1816" s="157"/>
      <c r="G1816" s="158"/>
      <c r="H1816" s="23">
        <f>MONTH(CtasPagar[[#This Row],[Data Vencimento]])</f>
        <v>1</v>
      </c>
      <c r="I1816" s="23">
        <f>YEAR(CtasPagar[[#This Row],[Data Vencimento]])</f>
        <v>1900</v>
      </c>
      <c r="J1816" s="154"/>
      <c r="K1816" s="23">
        <f>MONTH(CtasPagar[[#This Row],[Data Pagamento]])</f>
        <v>1</v>
      </c>
      <c r="L1816" s="23">
        <f>YEAR(CtasPagar[[#This Row],[Data Pagamento]])</f>
        <v>1900</v>
      </c>
      <c r="M1816" s="154"/>
      <c r="N18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>
      <c r="A1817" s="154"/>
      <c r="B1817" s="157"/>
      <c r="C1817" s="162"/>
      <c r="D1817" s="157"/>
      <c r="E1817" s="157"/>
      <c r="F1817" s="157"/>
      <c r="G1817" s="158"/>
      <c r="H1817" s="23">
        <f>MONTH(CtasPagar[[#This Row],[Data Vencimento]])</f>
        <v>1</v>
      </c>
      <c r="I1817" s="23">
        <f>YEAR(CtasPagar[[#This Row],[Data Vencimento]])</f>
        <v>1900</v>
      </c>
      <c r="J1817" s="154"/>
      <c r="K1817" s="23">
        <f>MONTH(CtasPagar[[#This Row],[Data Pagamento]])</f>
        <v>1</v>
      </c>
      <c r="L1817" s="23">
        <f>YEAR(CtasPagar[[#This Row],[Data Pagamento]])</f>
        <v>1900</v>
      </c>
      <c r="M1817" s="154"/>
      <c r="N18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>
      <c r="A1818" s="154"/>
      <c r="B1818" s="157"/>
      <c r="C1818" s="162"/>
      <c r="D1818" s="157"/>
      <c r="E1818" s="157"/>
      <c r="F1818" s="157"/>
      <c r="G1818" s="158"/>
      <c r="H1818" s="23">
        <f>MONTH(CtasPagar[[#This Row],[Data Vencimento]])</f>
        <v>1</v>
      </c>
      <c r="I1818" s="23">
        <f>YEAR(CtasPagar[[#This Row],[Data Vencimento]])</f>
        <v>1900</v>
      </c>
      <c r="J1818" s="154"/>
      <c r="K1818" s="23">
        <f>MONTH(CtasPagar[[#This Row],[Data Pagamento]])</f>
        <v>1</v>
      </c>
      <c r="L1818" s="23">
        <f>YEAR(CtasPagar[[#This Row],[Data Pagamento]])</f>
        <v>1900</v>
      </c>
      <c r="M1818" s="154"/>
      <c r="N18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>
      <c r="A1819" s="154"/>
      <c r="B1819" s="157"/>
      <c r="C1819" s="162"/>
      <c r="D1819" s="157"/>
      <c r="E1819" s="157"/>
      <c r="F1819" s="157"/>
      <c r="G1819" s="158"/>
      <c r="H1819" s="23">
        <f>MONTH(CtasPagar[[#This Row],[Data Vencimento]])</f>
        <v>1</v>
      </c>
      <c r="I1819" s="23">
        <f>YEAR(CtasPagar[[#This Row],[Data Vencimento]])</f>
        <v>1900</v>
      </c>
      <c r="J1819" s="154"/>
      <c r="K1819" s="23">
        <f>MONTH(CtasPagar[[#This Row],[Data Pagamento]])</f>
        <v>1</v>
      </c>
      <c r="L1819" s="23">
        <f>YEAR(CtasPagar[[#This Row],[Data Pagamento]])</f>
        <v>1900</v>
      </c>
      <c r="M1819" s="154"/>
      <c r="N18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>
      <c r="A1820" s="154"/>
      <c r="B1820" s="157"/>
      <c r="C1820" s="162"/>
      <c r="D1820" s="157"/>
      <c r="E1820" s="157"/>
      <c r="F1820" s="157"/>
      <c r="G1820" s="158"/>
      <c r="H1820" s="23">
        <f>MONTH(CtasPagar[[#This Row],[Data Vencimento]])</f>
        <v>1</v>
      </c>
      <c r="I1820" s="23">
        <f>YEAR(CtasPagar[[#This Row],[Data Vencimento]])</f>
        <v>1900</v>
      </c>
      <c r="J1820" s="154"/>
      <c r="K1820" s="23">
        <f>MONTH(CtasPagar[[#This Row],[Data Pagamento]])</f>
        <v>1</v>
      </c>
      <c r="L1820" s="23">
        <f>YEAR(CtasPagar[[#This Row],[Data Pagamento]])</f>
        <v>1900</v>
      </c>
      <c r="M1820" s="154"/>
      <c r="N18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>
      <c r="A1821" s="154"/>
      <c r="B1821" s="157"/>
      <c r="C1821" s="162"/>
      <c r="D1821" s="157"/>
      <c r="E1821" s="157"/>
      <c r="F1821" s="157"/>
      <c r="G1821" s="158"/>
      <c r="H1821" s="23">
        <f>MONTH(CtasPagar[[#This Row],[Data Vencimento]])</f>
        <v>1</v>
      </c>
      <c r="I1821" s="23">
        <f>YEAR(CtasPagar[[#This Row],[Data Vencimento]])</f>
        <v>1900</v>
      </c>
      <c r="J1821" s="154"/>
      <c r="K1821" s="23">
        <f>MONTH(CtasPagar[[#This Row],[Data Pagamento]])</f>
        <v>1</v>
      </c>
      <c r="L1821" s="23">
        <f>YEAR(CtasPagar[[#This Row],[Data Pagamento]])</f>
        <v>1900</v>
      </c>
      <c r="M1821" s="154"/>
      <c r="N18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>
      <c r="A1822" s="154"/>
      <c r="B1822" s="157"/>
      <c r="C1822" s="162"/>
      <c r="D1822" s="157"/>
      <c r="E1822" s="157"/>
      <c r="F1822" s="157"/>
      <c r="G1822" s="158"/>
      <c r="H1822" s="23">
        <f>MONTH(CtasPagar[[#This Row],[Data Vencimento]])</f>
        <v>1</v>
      </c>
      <c r="I1822" s="23">
        <f>YEAR(CtasPagar[[#This Row],[Data Vencimento]])</f>
        <v>1900</v>
      </c>
      <c r="J1822" s="154"/>
      <c r="K1822" s="23">
        <f>MONTH(CtasPagar[[#This Row],[Data Pagamento]])</f>
        <v>1</v>
      </c>
      <c r="L1822" s="23">
        <f>YEAR(CtasPagar[[#This Row],[Data Pagamento]])</f>
        <v>1900</v>
      </c>
      <c r="M1822" s="154"/>
      <c r="N18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>
      <c r="A1823" s="154"/>
      <c r="B1823" s="157"/>
      <c r="C1823" s="162"/>
      <c r="D1823" s="157"/>
      <c r="E1823" s="157"/>
      <c r="F1823" s="157"/>
      <c r="G1823" s="158"/>
      <c r="H1823" s="23">
        <f>MONTH(CtasPagar[[#This Row],[Data Vencimento]])</f>
        <v>1</v>
      </c>
      <c r="I1823" s="23">
        <f>YEAR(CtasPagar[[#This Row],[Data Vencimento]])</f>
        <v>1900</v>
      </c>
      <c r="J1823" s="154"/>
      <c r="K1823" s="23">
        <f>MONTH(CtasPagar[[#This Row],[Data Pagamento]])</f>
        <v>1</v>
      </c>
      <c r="L1823" s="23">
        <f>YEAR(CtasPagar[[#This Row],[Data Pagamento]])</f>
        <v>1900</v>
      </c>
      <c r="M1823" s="154"/>
      <c r="N18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>
      <c r="A1824" s="154"/>
      <c r="B1824" s="157"/>
      <c r="C1824" s="162"/>
      <c r="D1824" s="157"/>
      <c r="E1824" s="157"/>
      <c r="F1824" s="157"/>
      <c r="G1824" s="158"/>
      <c r="H1824" s="23">
        <f>MONTH(CtasPagar[[#This Row],[Data Vencimento]])</f>
        <v>1</v>
      </c>
      <c r="I1824" s="23">
        <f>YEAR(CtasPagar[[#This Row],[Data Vencimento]])</f>
        <v>1900</v>
      </c>
      <c r="J1824" s="154"/>
      <c r="K1824" s="23">
        <f>MONTH(CtasPagar[[#This Row],[Data Pagamento]])</f>
        <v>1</v>
      </c>
      <c r="L1824" s="23">
        <f>YEAR(CtasPagar[[#This Row],[Data Pagamento]])</f>
        <v>1900</v>
      </c>
      <c r="M1824" s="154"/>
      <c r="N18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>
      <c r="A1825" s="154"/>
      <c r="B1825" s="157"/>
      <c r="C1825" s="162"/>
      <c r="D1825" s="157"/>
      <c r="E1825" s="157"/>
      <c r="F1825" s="157"/>
      <c r="G1825" s="158"/>
      <c r="H1825" s="23">
        <f>MONTH(CtasPagar[[#This Row],[Data Vencimento]])</f>
        <v>1</v>
      </c>
      <c r="I1825" s="23">
        <f>YEAR(CtasPagar[[#This Row],[Data Vencimento]])</f>
        <v>1900</v>
      </c>
      <c r="J1825" s="154"/>
      <c r="K1825" s="23">
        <f>MONTH(CtasPagar[[#This Row],[Data Pagamento]])</f>
        <v>1</v>
      </c>
      <c r="L1825" s="23">
        <f>YEAR(CtasPagar[[#This Row],[Data Pagamento]])</f>
        <v>1900</v>
      </c>
      <c r="M1825" s="154"/>
      <c r="N18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>
      <c r="A1826" s="154"/>
      <c r="B1826" s="157"/>
      <c r="C1826" s="162"/>
      <c r="D1826" s="157"/>
      <c r="E1826" s="157"/>
      <c r="F1826" s="157"/>
      <c r="G1826" s="158"/>
      <c r="H1826" s="23">
        <f>MONTH(CtasPagar[[#This Row],[Data Vencimento]])</f>
        <v>1</v>
      </c>
      <c r="I1826" s="23">
        <f>YEAR(CtasPagar[[#This Row],[Data Vencimento]])</f>
        <v>1900</v>
      </c>
      <c r="J1826" s="154"/>
      <c r="K1826" s="23">
        <f>MONTH(CtasPagar[[#This Row],[Data Pagamento]])</f>
        <v>1</v>
      </c>
      <c r="L1826" s="23">
        <f>YEAR(CtasPagar[[#This Row],[Data Pagamento]])</f>
        <v>1900</v>
      </c>
      <c r="M1826" s="154"/>
      <c r="N18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>
      <c r="A1827" s="154"/>
      <c r="B1827" s="157"/>
      <c r="C1827" s="162"/>
      <c r="D1827" s="157"/>
      <c r="E1827" s="157"/>
      <c r="F1827" s="157"/>
      <c r="G1827" s="158"/>
      <c r="H1827" s="23">
        <f>MONTH(CtasPagar[[#This Row],[Data Vencimento]])</f>
        <v>1</v>
      </c>
      <c r="I1827" s="23">
        <f>YEAR(CtasPagar[[#This Row],[Data Vencimento]])</f>
        <v>1900</v>
      </c>
      <c r="J1827" s="154"/>
      <c r="K1827" s="23">
        <f>MONTH(CtasPagar[[#This Row],[Data Pagamento]])</f>
        <v>1</v>
      </c>
      <c r="L1827" s="23">
        <f>YEAR(CtasPagar[[#This Row],[Data Pagamento]])</f>
        <v>1900</v>
      </c>
      <c r="M1827" s="154"/>
      <c r="N18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>
      <c r="A1828" s="154"/>
      <c r="B1828" s="157"/>
      <c r="C1828" s="162"/>
      <c r="D1828" s="157"/>
      <c r="E1828" s="157"/>
      <c r="F1828" s="157"/>
      <c r="G1828" s="158"/>
      <c r="H1828" s="23">
        <f>MONTH(CtasPagar[[#This Row],[Data Vencimento]])</f>
        <v>1</v>
      </c>
      <c r="I1828" s="23">
        <f>YEAR(CtasPagar[[#This Row],[Data Vencimento]])</f>
        <v>1900</v>
      </c>
      <c r="J1828" s="154"/>
      <c r="K1828" s="23">
        <f>MONTH(CtasPagar[[#This Row],[Data Pagamento]])</f>
        <v>1</v>
      </c>
      <c r="L1828" s="23">
        <f>YEAR(CtasPagar[[#This Row],[Data Pagamento]])</f>
        <v>1900</v>
      </c>
      <c r="M1828" s="154"/>
      <c r="N18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>
      <c r="A1829" s="154"/>
      <c r="B1829" s="157"/>
      <c r="C1829" s="162"/>
      <c r="D1829" s="157"/>
      <c r="E1829" s="157"/>
      <c r="F1829" s="157"/>
      <c r="G1829" s="158"/>
      <c r="H1829" s="23">
        <f>MONTH(CtasPagar[[#This Row],[Data Vencimento]])</f>
        <v>1</v>
      </c>
      <c r="I1829" s="23">
        <f>YEAR(CtasPagar[[#This Row],[Data Vencimento]])</f>
        <v>1900</v>
      </c>
      <c r="J1829" s="154"/>
      <c r="K1829" s="23">
        <f>MONTH(CtasPagar[[#This Row],[Data Pagamento]])</f>
        <v>1</v>
      </c>
      <c r="L1829" s="23">
        <f>YEAR(CtasPagar[[#This Row],[Data Pagamento]])</f>
        <v>1900</v>
      </c>
      <c r="M1829" s="154"/>
      <c r="N18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>
      <c r="A1830" s="154"/>
      <c r="B1830" s="157"/>
      <c r="C1830" s="162"/>
      <c r="D1830" s="157"/>
      <c r="E1830" s="157"/>
      <c r="F1830" s="157"/>
      <c r="G1830" s="158"/>
      <c r="H1830" s="23">
        <f>MONTH(CtasPagar[[#This Row],[Data Vencimento]])</f>
        <v>1</v>
      </c>
      <c r="I1830" s="23">
        <f>YEAR(CtasPagar[[#This Row],[Data Vencimento]])</f>
        <v>1900</v>
      </c>
      <c r="J1830" s="154"/>
      <c r="K1830" s="23">
        <f>MONTH(CtasPagar[[#This Row],[Data Pagamento]])</f>
        <v>1</v>
      </c>
      <c r="L1830" s="23">
        <f>YEAR(CtasPagar[[#This Row],[Data Pagamento]])</f>
        <v>1900</v>
      </c>
      <c r="M1830" s="154"/>
      <c r="N18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>
      <c r="A1831" s="154"/>
      <c r="B1831" s="157"/>
      <c r="C1831" s="162"/>
      <c r="D1831" s="157"/>
      <c r="E1831" s="157"/>
      <c r="F1831" s="157"/>
      <c r="G1831" s="158"/>
      <c r="H1831" s="23">
        <f>MONTH(CtasPagar[[#This Row],[Data Vencimento]])</f>
        <v>1</v>
      </c>
      <c r="I1831" s="23">
        <f>YEAR(CtasPagar[[#This Row],[Data Vencimento]])</f>
        <v>1900</v>
      </c>
      <c r="J1831" s="154"/>
      <c r="K1831" s="23">
        <f>MONTH(CtasPagar[[#This Row],[Data Pagamento]])</f>
        <v>1</v>
      </c>
      <c r="L1831" s="23">
        <f>YEAR(CtasPagar[[#This Row],[Data Pagamento]])</f>
        <v>1900</v>
      </c>
      <c r="M1831" s="154"/>
      <c r="N18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>
      <c r="A1832" s="154"/>
      <c r="B1832" s="157"/>
      <c r="C1832" s="162"/>
      <c r="D1832" s="157"/>
      <c r="E1832" s="157"/>
      <c r="F1832" s="157"/>
      <c r="G1832" s="158"/>
      <c r="H1832" s="23">
        <f>MONTH(CtasPagar[[#This Row],[Data Vencimento]])</f>
        <v>1</v>
      </c>
      <c r="I1832" s="23">
        <f>YEAR(CtasPagar[[#This Row],[Data Vencimento]])</f>
        <v>1900</v>
      </c>
      <c r="J1832" s="154"/>
      <c r="K1832" s="23">
        <f>MONTH(CtasPagar[[#This Row],[Data Pagamento]])</f>
        <v>1</v>
      </c>
      <c r="L1832" s="23">
        <f>YEAR(CtasPagar[[#This Row],[Data Pagamento]])</f>
        <v>1900</v>
      </c>
      <c r="M1832" s="154"/>
      <c r="N18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>
      <c r="A1833" s="154"/>
      <c r="B1833" s="157"/>
      <c r="C1833" s="162"/>
      <c r="D1833" s="157"/>
      <c r="E1833" s="157"/>
      <c r="F1833" s="157"/>
      <c r="G1833" s="158"/>
      <c r="H1833" s="23">
        <f>MONTH(CtasPagar[[#This Row],[Data Vencimento]])</f>
        <v>1</v>
      </c>
      <c r="I1833" s="23">
        <f>YEAR(CtasPagar[[#This Row],[Data Vencimento]])</f>
        <v>1900</v>
      </c>
      <c r="J1833" s="154"/>
      <c r="K1833" s="23">
        <f>MONTH(CtasPagar[[#This Row],[Data Pagamento]])</f>
        <v>1</v>
      </c>
      <c r="L1833" s="23">
        <f>YEAR(CtasPagar[[#This Row],[Data Pagamento]])</f>
        <v>1900</v>
      </c>
      <c r="M1833" s="154"/>
      <c r="N18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>
      <c r="A1834" s="154"/>
      <c r="B1834" s="157"/>
      <c r="C1834" s="162"/>
      <c r="D1834" s="157"/>
      <c r="E1834" s="157"/>
      <c r="F1834" s="157"/>
      <c r="G1834" s="158"/>
      <c r="H1834" s="23">
        <f>MONTH(CtasPagar[[#This Row],[Data Vencimento]])</f>
        <v>1</v>
      </c>
      <c r="I1834" s="23">
        <f>YEAR(CtasPagar[[#This Row],[Data Vencimento]])</f>
        <v>1900</v>
      </c>
      <c r="J1834" s="154"/>
      <c r="K1834" s="23">
        <f>MONTH(CtasPagar[[#This Row],[Data Pagamento]])</f>
        <v>1</v>
      </c>
      <c r="L1834" s="23">
        <f>YEAR(CtasPagar[[#This Row],[Data Pagamento]])</f>
        <v>1900</v>
      </c>
      <c r="M1834" s="154"/>
      <c r="N18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>
      <c r="A1835" s="154"/>
      <c r="B1835" s="157"/>
      <c r="C1835" s="162"/>
      <c r="D1835" s="157"/>
      <c r="E1835" s="157"/>
      <c r="F1835" s="157"/>
      <c r="G1835" s="158"/>
      <c r="H1835" s="23">
        <f>MONTH(CtasPagar[[#This Row],[Data Vencimento]])</f>
        <v>1</v>
      </c>
      <c r="I1835" s="23">
        <f>YEAR(CtasPagar[[#This Row],[Data Vencimento]])</f>
        <v>1900</v>
      </c>
      <c r="J1835" s="154"/>
      <c r="K1835" s="23">
        <f>MONTH(CtasPagar[[#This Row],[Data Pagamento]])</f>
        <v>1</v>
      </c>
      <c r="L1835" s="23">
        <f>YEAR(CtasPagar[[#This Row],[Data Pagamento]])</f>
        <v>1900</v>
      </c>
      <c r="M1835" s="154"/>
      <c r="N18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>
      <c r="A1836" s="154"/>
      <c r="B1836" s="157"/>
      <c r="C1836" s="162"/>
      <c r="D1836" s="157"/>
      <c r="E1836" s="157"/>
      <c r="F1836" s="157"/>
      <c r="G1836" s="158"/>
      <c r="H1836" s="23">
        <f>MONTH(CtasPagar[[#This Row],[Data Vencimento]])</f>
        <v>1</v>
      </c>
      <c r="I1836" s="23">
        <f>YEAR(CtasPagar[[#This Row],[Data Vencimento]])</f>
        <v>1900</v>
      </c>
      <c r="J1836" s="154"/>
      <c r="K1836" s="23">
        <f>MONTH(CtasPagar[[#This Row],[Data Pagamento]])</f>
        <v>1</v>
      </c>
      <c r="L1836" s="23">
        <f>YEAR(CtasPagar[[#This Row],[Data Pagamento]])</f>
        <v>1900</v>
      </c>
      <c r="M1836" s="154"/>
      <c r="N18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>
      <c r="A1837" s="154"/>
      <c r="B1837" s="157"/>
      <c r="C1837" s="162"/>
      <c r="D1837" s="157"/>
      <c r="E1837" s="157"/>
      <c r="F1837" s="157"/>
      <c r="G1837" s="158"/>
      <c r="H1837" s="23">
        <f>MONTH(CtasPagar[[#This Row],[Data Vencimento]])</f>
        <v>1</v>
      </c>
      <c r="I1837" s="23">
        <f>YEAR(CtasPagar[[#This Row],[Data Vencimento]])</f>
        <v>1900</v>
      </c>
      <c r="J1837" s="154"/>
      <c r="K1837" s="23">
        <f>MONTH(CtasPagar[[#This Row],[Data Pagamento]])</f>
        <v>1</v>
      </c>
      <c r="L1837" s="23">
        <f>YEAR(CtasPagar[[#This Row],[Data Pagamento]])</f>
        <v>1900</v>
      </c>
      <c r="M1837" s="154"/>
      <c r="N18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>
      <c r="A1838" s="154"/>
      <c r="B1838" s="157"/>
      <c r="C1838" s="162"/>
      <c r="D1838" s="157"/>
      <c r="E1838" s="157"/>
      <c r="F1838" s="157"/>
      <c r="G1838" s="158"/>
      <c r="H1838" s="23">
        <f>MONTH(CtasPagar[[#This Row],[Data Vencimento]])</f>
        <v>1</v>
      </c>
      <c r="I1838" s="23">
        <f>YEAR(CtasPagar[[#This Row],[Data Vencimento]])</f>
        <v>1900</v>
      </c>
      <c r="J1838" s="154"/>
      <c r="K1838" s="23">
        <f>MONTH(CtasPagar[[#This Row],[Data Pagamento]])</f>
        <v>1</v>
      </c>
      <c r="L1838" s="23">
        <f>YEAR(CtasPagar[[#This Row],[Data Pagamento]])</f>
        <v>1900</v>
      </c>
      <c r="M1838" s="154"/>
      <c r="N18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>
      <c r="A1839" s="154"/>
      <c r="B1839" s="157"/>
      <c r="C1839" s="162"/>
      <c r="D1839" s="157"/>
      <c r="E1839" s="157"/>
      <c r="F1839" s="157"/>
      <c r="G1839" s="158"/>
      <c r="H1839" s="23">
        <f>MONTH(CtasPagar[[#This Row],[Data Vencimento]])</f>
        <v>1</v>
      </c>
      <c r="I1839" s="23">
        <f>YEAR(CtasPagar[[#This Row],[Data Vencimento]])</f>
        <v>1900</v>
      </c>
      <c r="J1839" s="154"/>
      <c r="K1839" s="23">
        <f>MONTH(CtasPagar[[#This Row],[Data Pagamento]])</f>
        <v>1</v>
      </c>
      <c r="L1839" s="23">
        <f>YEAR(CtasPagar[[#This Row],[Data Pagamento]])</f>
        <v>1900</v>
      </c>
      <c r="M1839" s="154"/>
      <c r="N18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>
      <c r="A1840" s="154"/>
      <c r="B1840" s="157"/>
      <c r="C1840" s="162"/>
      <c r="D1840" s="157"/>
      <c r="E1840" s="157"/>
      <c r="F1840" s="157"/>
      <c r="G1840" s="158"/>
      <c r="H1840" s="23">
        <f>MONTH(CtasPagar[[#This Row],[Data Vencimento]])</f>
        <v>1</v>
      </c>
      <c r="I1840" s="23">
        <f>YEAR(CtasPagar[[#This Row],[Data Vencimento]])</f>
        <v>1900</v>
      </c>
      <c r="J1840" s="154"/>
      <c r="K1840" s="23">
        <f>MONTH(CtasPagar[[#This Row],[Data Pagamento]])</f>
        <v>1</v>
      </c>
      <c r="L1840" s="23">
        <f>YEAR(CtasPagar[[#This Row],[Data Pagamento]])</f>
        <v>1900</v>
      </c>
      <c r="M1840" s="154"/>
      <c r="N18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>
      <c r="A1841" s="154"/>
      <c r="B1841" s="157"/>
      <c r="C1841" s="162"/>
      <c r="D1841" s="157"/>
      <c r="E1841" s="157"/>
      <c r="F1841" s="157"/>
      <c r="G1841" s="158"/>
      <c r="H1841" s="23">
        <f>MONTH(CtasPagar[[#This Row],[Data Vencimento]])</f>
        <v>1</v>
      </c>
      <c r="I1841" s="23">
        <f>YEAR(CtasPagar[[#This Row],[Data Vencimento]])</f>
        <v>1900</v>
      </c>
      <c r="J1841" s="154"/>
      <c r="K1841" s="23">
        <f>MONTH(CtasPagar[[#This Row],[Data Pagamento]])</f>
        <v>1</v>
      </c>
      <c r="L1841" s="23">
        <f>YEAR(CtasPagar[[#This Row],[Data Pagamento]])</f>
        <v>1900</v>
      </c>
      <c r="M1841" s="154"/>
      <c r="N18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>
      <c r="A1842" s="154"/>
      <c r="B1842" s="157"/>
      <c r="C1842" s="162"/>
      <c r="D1842" s="157"/>
      <c r="E1842" s="157"/>
      <c r="F1842" s="157"/>
      <c r="G1842" s="158"/>
      <c r="H1842" s="23">
        <f>MONTH(CtasPagar[[#This Row],[Data Vencimento]])</f>
        <v>1</v>
      </c>
      <c r="I1842" s="23">
        <f>YEAR(CtasPagar[[#This Row],[Data Vencimento]])</f>
        <v>1900</v>
      </c>
      <c r="J1842" s="154"/>
      <c r="K1842" s="23">
        <f>MONTH(CtasPagar[[#This Row],[Data Pagamento]])</f>
        <v>1</v>
      </c>
      <c r="L1842" s="23">
        <f>YEAR(CtasPagar[[#This Row],[Data Pagamento]])</f>
        <v>1900</v>
      </c>
      <c r="M1842" s="154"/>
      <c r="N18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>
      <c r="A1843" s="154"/>
      <c r="B1843" s="157"/>
      <c r="C1843" s="162"/>
      <c r="D1843" s="157"/>
      <c r="E1843" s="157"/>
      <c r="F1843" s="157"/>
      <c r="G1843" s="158"/>
      <c r="H1843" s="23">
        <f>MONTH(CtasPagar[[#This Row],[Data Vencimento]])</f>
        <v>1</v>
      </c>
      <c r="I1843" s="23">
        <f>YEAR(CtasPagar[[#This Row],[Data Vencimento]])</f>
        <v>1900</v>
      </c>
      <c r="J1843" s="154"/>
      <c r="K1843" s="23">
        <f>MONTH(CtasPagar[[#This Row],[Data Pagamento]])</f>
        <v>1</v>
      </c>
      <c r="L1843" s="23">
        <f>YEAR(CtasPagar[[#This Row],[Data Pagamento]])</f>
        <v>1900</v>
      </c>
      <c r="M1843" s="154"/>
      <c r="N18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>
      <c r="A1844" s="154"/>
      <c r="B1844" s="157"/>
      <c r="C1844" s="162"/>
      <c r="D1844" s="157"/>
      <c r="E1844" s="157"/>
      <c r="F1844" s="157"/>
      <c r="G1844" s="158"/>
      <c r="H1844" s="23">
        <f>MONTH(CtasPagar[[#This Row],[Data Vencimento]])</f>
        <v>1</v>
      </c>
      <c r="I1844" s="23">
        <f>YEAR(CtasPagar[[#This Row],[Data Vencimento]])</f>
        <v>1900</v>
      </c>
      <c r="J1844" s="154"/>
      <c r="K1844" s="23">
        <f>MONTH(CtasPagar[[#This Row],[Data Pagamento]])</f>
        <v>1</v>
      </c>
      <c r="L1844" s="23">
        <f>YEAR(CtasPagar[[#This Row],[Data Pagamento]])</f>
        <v>1900</v>
      </c>
      <c r="M1844" s="154"/>
      <c r="N18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>
      <c r="A1845" s="154"/>
      <c r="B1845" s="157"/>
      <c r="C1845" s="162"/>
      <c r="D1845" s="157"/>
      <c r="E1845" s="157"/>
      <c r="F1845" s="157"/>
      <c r="G1845" s="158"/>
      <c r="H1845" s="23">
        <f>MONTH(CtasPagar[[#This Row],[Data Vencimento]])</f>
        <v>1</v>
      </c>
      <c r="I1845" s="23">
        <f>YEAR(CtasPagar[[#This Row],[Data Vencimento]])</f>
        <v>1900</v>
      </c>
      <c r="J1845" s="154"/>
      <c r="K1845" s="23">
        <f>MONTH(CtasPagar[[#This Row],[Data Pagamento]])</f>
        <v>1</v>
      </c>
      <c r="L1845" s="23">
        <f>YEAR(CtasPagar[[#This Row],[Data Pagamento]])</f>
        <v>1900</v>
      </c>
      <c r="M1845" s="154"/>
      <c r="N18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>
      <c r="A1846" s="154"/>
      <c r="B1846" s="157"/>
      <c r="C1846" s="162"/>
      <c r="D1846" s="157"/>
      <c r="E1846" s="157"/>
      <c r="F1846" s="157"/>
      <c r="G1846" s="158"/>
      <c r="H1846" s="23">
        <f>MONTH(CtasPagar[[#This Row],[Data Vencimento]])</f>
        <v>1</v>
      </c>
      <c r="I1846" s="23">
        <f>YEAR(CtasPagar[[#This Row],[Data Vencimento]])</f>
        <v>1900</v>
      </c>
      <c r="J1846" s="154"/>
      <c r="K1846" s="23">
        <f>MONTH(CtasPagar[[#This Row],[Data Pagamento]])</f>
        <v>1</v>
      </c>
      <c r="L1846" s="23">
        <f>YEAR(CtasPagar[[#This Row],[Data Pagamento]])</f>
        <v>1900</v>
      </c>
      <c r="M1846" s="154"/>
      <c r="N18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>
      <c r="A1847" s="154"/>
      <c r="B1847" s="157"/>
      <c r="C1847" s="162"/>
      <c r="D1847" s="157"/>
      <c r="E1847" s="157"/>
      <c r="F1847" s="157"/>
      <c r="G1847" s="158"/>
      <c r="H1847" s="23">
        <f>MONTH(CtasPagar[[#This Row],[Data Vencimento]])</f>
        <v>1</v>
      </c>
      <c r="I1847" s="23">
        <f>YEAR(CtasPagar[[#This Row],[Data Vencimento]])</f>
        <v>1900</v>
      </c>
      <c r="J1847" s="154"/>
      <c r="K1847" s="23">
        <f>MONTH(CtasPagar[[#This Row],[Data Pagamento]])</f>
        <v>1</v>
      </c>
      <c r="L1847" s="23">
        <f>YEAR(CtasPagar[[#This Row],[Data Pagamento]])</f>
        <v>1900</v>
      </c>
      <c r="M1847" s="154"/>
      <c r="N18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>
      <c r="A1848" s="154"/>
      <c r="B1848" s="157"/>
      <c r="C1848" s="162"/>
      <c r="D1848" s="157"/>
      <c r="E1848" s="157"/>
      <c r="F1848" s="157"/>
      <c r="G1848" s="158"/>
      <c r="H1848" s="23">
        <f>MONTH(CtasPagar[[#This Row],[Data Vencimento]])</f>
        <v>1</v>
      </c>
      <c r="I1848" s="23">
        <f>YEAR(CtasPagar[[#This Row],[Data Vencimento]])</f>
        <v>1900</v>
      </c>
      <c r="J1848" s="154"/>
      <c r="K1848" s="23">
        <f>MONTH(CtasPagar[[#This Row],[Data Pagamento]])</f>
        <v>1</v>
      </c>
      <c r="L1848" s="23">
        <f>YEAR(CtasPagar[[#This Row],[Data Pagamento]])</f>
        <v>1900</v>
      </c>
      <c r="M1848" s="154"/>
      <c r="N18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>
      <c r="A1849" s="154"/>
      <c r="B1849" s="157"/>
      <c r="C1849" s="162"/>
      <c r="D1849" s="157"/>
      <c r="E1849" s="157"/>
      <c r="F1849" s="157"/>
      <c r="G1849" s="158"/>
      <c r="H1849" s="23">
        <f>MONTH(CtasPagar[[#This Row],[Data Vencimento]])</f>
        <v>1</v>
      </c>
      <c r="I1849" s="23">
        <f>YEAR(CtasPagar[[#This Row],[Data Vencimento]])</f>
        <v>1900</v>
      </c>
      <c r="J1849" s="154"/>
      <c r="K1849" s="23">
        <f>MONTH(CtasPagar[[#This Row],[Data Pagamento]])</f>
        <v>1</v>
      </c>
      <c r="L1849" s="23">
        <f>YEAR(CtasPagar[[#This Row],[Data Pagamento]])</f>
        <v>1900</v>
      </c>
      <c r="M1849" s="154"/>
      <c r="N18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>
      <c r="A1850" s="154"/>
      <c r="B1850" s="157"/>
      <c r="C1850" s="162"/>
      <c r="D1850" s="157"/>
      <c r="E1850" s="157"/>
      <c r="F1850" s="157"/>
      <c r="G1850" s="158"/>
      <c r="H1850" s="23">
        <f>MONTH(CtasPagar[[#This Row],[Data Vencimento]])</f>
        <v>1</v>
      </c>
      <c r="I1850" s="23">
        <f>YEAR(CtasPagar[[#This Row],[Data Vencimento]])</f>
        <v>1900</v>
      </c>
      <c r="J1850" s="154"/>
      <c r="K1850" s="23">
        <f>MONTH(CtasPagar[[#This Row],[Data Pagamento]])</f>
        <v>1</v>
      </c>
      <c r="L1850" s="23">
        <f>YEAR(CtasPagar[[#This Row],[Data Pagamento]])</f>
        <v>1900</v>
      </c>
      <c r="M1850" s="154"/>
      <c r="N18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>
      <c r="A1851" s="154"/>
      <c r="B1851" s="157"/>
      <c r="C1851" s="162"/>
      <c r="D1851" s="157"/>
      <c r="E1851" s="157"/>
      <c r="F1851" s="157"/>
      <c r="G1851" s="158"/>
      <c r="H1851" s="23">
        <f>MONTH(CtasPagar[[#This Row],[Data Vencimento]])</f>
        <v>1</v>
      </c>
      <c r="I1851" s="23">
        <f>YEAR(CtasPagar[[#This Row],[Data Vencimento]])</f>
        <v>1900</v>
      </c>
      <c r="J1851" s="154"/>
      <c r="K1851" s="23">
        <f>MONTH(CtasPagar[[#This Row],[Data Pagamento]])</f>
        <v>1</v>
      </c>
      <c r="L1851" s="23">
        <f>YEAR(CtasPagar[[#This Row],[Data Pagamento]])</f>
        <v>1900</v>
      </c>
      <c r="M1851" s="154"/>
      <c r="N18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>
      <c r="A1852" s="154"/>
      <c r="B1852" s="157"/>
      <c r="C1852" s="162"/>
      <c r="D1852" s="157"/>
      <c r="E1852" s="157"/>
      <c r="F1852" s="157"/>
      <c r="G1852" s="158"/>
      <c r="H1852" s="23">
        <f>MONTH(CtasPagar[[#This Row],[Data Vencimento]])</f>
        <v>1</v>
      </c>
      <c r="I1852" s="23">
        <f>YEAR(CtasPagar[[#This Row],[Data Vencimento]])</f>
        <v>1900</v>
      </c>
      <c r="J1852" s="154"/>
      <c r="K1852" s="23">
        <f>MONTH(CtasPagar[[#This Row],[Data Pagamento]])</f>
        <v>1</v>
      </c>
      <c r="L1852" s="23">
        <f>YEAR(CtasPagar[[#This Row],[Data Pagamento]])</f>
        <v>1900</v>
      </c>
      <c r="M1852" s="154"/>
      <c r="N18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>
      <c r="A1853" s="154"/>
      <c r="B1853" s="157"/>
      <c r="C1853" s="162"/>
      <c r="D1853" s="157"/>
      <c r="E1853" s="157"/>
      <c r="F1853" s="157"/>
      <c r="G1853" s="158"/>
      <c r="H1853" s="23">
        <f>MONTH(CtasPagar[[#This Row],[Data Vencimento]])</f>
        <v>1</v>
      </c>
      <c r="I1853" s="23">
        <f>YEAR(CtasPagar[[#This Row],[Data Vencimento]])</f>
        <v>1900</v>
      </c>
      <c r="J1853" s="154"/>
      <c r="K1853" s="23">
        <f>MONTH(CtasPagar[[#This Row],[Data Pagamento]])</f>
        <v>1</v>
      </c>
      <c r="L1853" s="23">
        <f>YEAR(CtasPagar[[#This Row],[Data Pagamento]])</f>
        <v>1900</v>
      </c>
      <c r="M1853" s="154"/>
      <c r="N18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>
      <c r="A1854" s="154"/>
      <c r="B1854" s="157"/>
      <c r="C1854" s="162"/>
      <c r="D1854" s="157"/>
      <c r="E1854" s="157"/>
      <c r="F1854" s="157"/>
      <c r="G1854" s="158"/>
      <c r="H1854" s="23">
        <f>MONTH(CtasPagar[[#This Row],[Data Vencimento]])</f>
        <v>1</v>
      </c>
      <c r="I1854" s="23">
        <f>YEAR(CtasPagar[[#This Row],[Data Vencimento]])</f>
        <v>1900</v>
      </c>
      <c r="J1854" s="154"/>
      <c r="K1854" s="23">
        <f>MONTH(CtasPagar[[#This Row],[Data Pagamento]])</f>
        <v>1</v>
      </c>
      <c r="L1854" s="23">
        <f>YEAR(CtasPagar[[#This Row],[Data Pagamento]])</f>
        <v>1900</v>
      </c>
      <c r="M1854" s="154"/>
      <c r="N18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>
      <c r="A1855" s="154"/>
      <c r="B1855" s="157"/>
      <c r="C1855" s="162"/>
      <c r="D1855" s="157"/>
      <c r="E1855" s="157"/>
      <c r="F1855" s="157"/>
      <c r="G1855" s="158"/>
      <c r="H1855" s="23">
        <f>MONTH(CtasPagar[[#This Row],[Data Vencimento]])</f>
        <v>1</v>
      </c>
      <c r="I1855" s="23">
        <f>YEAR(CtasPagar[[#This Row],[Data Vencimento]])</f>
        <v>1900</v>
      </c>
      <c r="J1855" s="154"/>
      <c r="K1855" s="23">
        <f>MONTH(CtasPagar[[#This Row],[Data Pagamento]])</f>
        <v>1</v>
      </c>
      <c r="L1855" s="23">
        <f>YEAR(CtasPagar[[#This Row],[Data Pagamento]])</f>
        <v>1900</v>
      </c>
      <c r="M1855" s="154"/>
      <c r="N18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>
      <c r="A1856" s="154"/>
      <c r="B1856" s="157"/>
      <c r="C1856" s="162"/>
      <c r="D1856" s="157"/>
      <c r="E1856" s="157"/>
      <c r="F1856" s="157"/>
      <c r="G1856" s="158"/>
      <c r="H1856" s="23">
        <f>MONTH(CtasPagar[[#This Row],[Data Vencimento]])</f>
        <v>1</v>
      </c>
      <c r="I1856" s="23">
        <f>YEAR(CtasPagar[[#This Row],[Data Vencimento]])</f>
        <v>1900</v>
      </c>
      <c r="J1856" s="154"/>
      <c r="K1856" s="23">
        <f>MONTH(CtasPagar[[#This Row],[Data Pagamento]])</f>
        <v>1</v>
      </c>
      <c r="L1856" s="23">
        <f>YEAR(CtasPagar[[#This Row],[Data Pagamento]])</f>
        <v>1900</v>
      </c>
      <c r="M1856" s="154"/>
      <c r="N18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>
      <c r="A1857" s="154"/>
      <c r="B1857" s="157"/>
      <c r="C1857" s="162"/>
      <c r="D1857" s="157"/>
      <c r="E1857" s="157"/>
      <c r="F1857" s="157"/>
      <c r="G1857" s="158"/>
      <c r="H1857" s="23">
        <f>MONTH(CtasPagar[[#This Row],[Data Vencimento]])</f>
        <v>1</v>
      </c>
      <c r="I1857" s="23">
        <f>YEAR(CtasPagar[[#This Row],[Data Vencimento]])</f>
        <v>1900</v>
      </c>
      <c r="J1857" s="154"/>
      <c r="K1857" s="23">
        <f>MONTH(CtasPagar[[#This Row],[Data Pagamento]])</f>
        <v>1</v>
      </c>
      <c r="L1857" s="23">
        <f>YEAR(CtasPagar[[#This Row],[Data Pagamento]])</f>
        <v>1900</v>
      </c>
      <c r="M1857" s="154"/>
      <c r="N18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>
      <c r="A1858" s="154"/>
      <c r="B1858" s="157"/>
      <c r="C1858" s="162"/>
      <c r="D1858" s="157"/>
      <c r="E1858" s="157"/>
      <c r="F1858" s="157"/>
      <c r="G1858" s="158"/>
      <c r="H1858" s="23">
        <f>MONTH(CtasPagar[[#This Row],[Data Vencimento]])</f>
        <v>1</v>
      </c>
      <c r="I1858" s="23">
        <f>YEAR(CtasPagar[[#This Row],[Data Vencimento]])</f>
        <v>1900</v>
      </c>
      <c r="J1858" s="154"/>
      <c r="K1858" s="23">
        <f>MONTH(CtasPagar[[#This Row],[Data Pagamento]])</f>
        <v>1</v>
      </c>
      <c r="L1858" s="23">
        <f>YEAR(CtasPagar[[#This Row],[Data Pagamento]])</f>
        <v>1900</v>
      </c>
      <c r="M1858" s="154"/>
      <c r="N18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>
      <c r="A1859" s="154"/>
      <c r="B1859" s="157"/>
      <c r="C1859" s="162"/>
      <c r="D1859" s="157"/>
      <c r="E1859" s="157"/>
      <c r="F1859" s="157"/>
      <c r="G1859" s="158"/>
      <c r="H1859" s="23">
        <f>MONTH(CtasPagar[[#This Row],[Data Vencimento]])</f>
        <v>1</v>
      </c>
      <c r="I1859" s="23">
        <f>YEAR(CtasPagar[[#This Row],[Data Vencimento]])</f>
        <v>1900</v>
      </c>
      <c r="J1859" s="154"/>
      <c r="K1859" s="23">
        <f>MONTH(CtasPagar[[#This Row],[Data Pagamento]])</f>
        <v>1</v>
      </c>
      <c r="L1859" s="23">
        <f>YEAR(CtasPagar[[#This Row],[Data Pagamento]])</f>
        <v>1900</v>
      </c>
      <c r="M1859" s="154"/>
      <c r="N18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>
      <c r="A1860" s="154"/>
      <c r="B1860" s="157"/>
      <c r="C1860" s="162"/>
      <c r="D1860" s="157"/>
      <c r="E1860" s="157"/>
      <c r="F1860" s="157"/>
      <c r="G1860" s="158"/>
      <c r="H1860" s="23">
        <f>MONTH(CtasPagar[[#This Row],[Data Vencimento]])</f>
        <v>1</v>
      </c>
      <c r="I1860" s="23">
        <f>YEAR(CtasPagar[[#This Row],[Data Vencimento]])</f>
        <v>1900</v>
      </c>
      <c r="J1860" s="154"/>
      <c r="K1860" s="23">
        <f>MONTH(CtasPagar[[#This Row],[Data Pagamento]])</f>
        <v>1</v>
      </c>
      <c r="L1860" s="23">
        <f>YEAR(CtasPagar[[#This Row],[Data Pagamento]])</f>
        <v>1900</v>
      </c>
      <c r="M1860" s="154"/>
      <c r="N18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>
      <c r="A1861" s="154"/>
      <c r="B1861" s="157"/>
      <c r="C1861" s="162"/>
      <c r="D1861" s="157"/>
      <c r="E1861" s="157"/>
      <c r="F1861" s="157"/>
      <c r="G1861" s="158"/>
      <c r="H1861" s="23">
        <f>MONTH(CtasPagar[[#This Row],[Data Vencimento]])</f>
        <v>1</v>
      </c>
      <c r="I1861" s="23">
        <f>YEAR(CtasPagar[[#This Row],[Data Vencimento]])</f>
        <v>1900</v>
      </c>
      <c r="J1861" s="154"/>
      <c r="K1861" s="23">
        <f>MONTH(CtasPagar[[#This Row],[Data Pagamento]])</f>
        <v>1</v>
      </c>
      <c r="L1861" s="23">
        <f>YEAR(CtasPagar[[#This Row],[Data Pagamento]])</f>
        <v>1900</v>
      </c>
      <c r="M1861" s="154"/>
      <c r="N18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>
      <c r="A1862" s="154"/>
      <c r="B1862" s="157"/>
      <c r="C1862" s="162"/>
      <c r="D1862" s="157"/>
      <c r="E1862" s="157"/>
      <c r="F1862" s="157"/>
      <c r="G1862" s="158"/>
      <c r="H1862" s="23">
        <f>MONTH(CtasPagar[[#This Row],[Data Vencimento]])</f>
        <v>1</v>
      </c>
      <c r="I1862" s="23">
        <f>YEAR(CtasPagar[[#This Row],[Data Vencimento]])</f>
        <v>1900</v>
      </c>
      <c r="J1862" s="154"/>
      <c r="K1862" s="23">
        <f>MONTH(CtasPagar[[#This Row],[Data Pagamento]])</f>
        <v>1</v>
      </c>
      <c r="L1862" s="23">
        <f>YEAR(CtasPagar[[#This Row],[Data Pagamento]])</f>
        <v>1900</v>
      </c>
      <c r="M1862" s="154"/>
      <c r="N18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>
      <c r="A1863" s="154"/>
      <c r="B1863" s="157"/>
      <c r="C1863" s="162"/>
      <c r="D1863" s="157"/>
      <c r="E1863" s="157"/>
      <c r="F1863" s="157"/>
      <c r="G1863" s="158"/>
      <c r="H1863" s="23">
        <f>MONTH(CtasPagar[[#This Row],[Data Vencimento]])</f>
        <v>1</v>
      </c>
      <c r="I1863" s="23">
        <f>YEAR(CtasPagar[[#This Row],[Data Vencimento]])</f>
        <v>1900</v>
      </c>
      <c r="J1863" s="154"/>
      <c r="K1863" s="23">
        <f>MONTH(CtasPagar[[#This Row],[Data Pagamento]])</f>
        <v>1</v>
      </c>
      <c r="L1863" s="23">
        <f>YEAR(CtasPagar[[#This Row],[Data Pagamento]])</f>
        <v>1900</v>
      </c>
      <c r="M1863" s="154"/>
      <c r="N18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>
      <c r="A1864" s="154"/>
      <c r="B1864" s="157"/>
      <c r="C1864" s="162"/>
      <c r="D1864" s="157"/>
      <c r="E1864" s="157"/>
      <c r="F1864" s="157"/>
      <c r="G1864" s="158"/>
      <c r="H1864" s="23">
        <f>MONTH(CtasPagar[[#This Row],[Data Vencimento]])</f>
        <v>1</v>
      </c>
      <c r="I1864" s="23">
        <f>YEAR(CtasPagar[[#This Row],[Data Vencimento]])</f>
        <v>1900</v>
      </c>
      <c r="J1864" s="154"/>
      <c r="K1864" s="23">
        <f>MONTH(CtasPagar[[#This Row],[Data Pagamento]])</f>
        <v>1</v>
      </c>
      <c r="L1864" s="23">
        <f>YEAR(CtasPagar[[#This Row],[Data Pagamento]])</f>
        <v>1900</v>
      </c>
      <c r="M1864" s="154"/>
      <c r="N18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>
      <c r="A1865" s="154"/>
      <c r="B1865" s="157"/>
      <c r="C1865" s="162"/>
      <c r="D1865" s="157"/>
      <c r="E1865" s="157"/>
      <c r="F1865" s="157"/>
      <c r="G1865" s="158"/>
      <c r="H1865" s="23">
        <f>MONTH(CtasPagar[[#This Row],[Data Vencimento]])</f>
        <v>1</v>
      </c>
      <c r="I1865" s="23">
        <f>YEAR(CtasPagar[[#This Row],[Data Vencimento]])</f>
        <v>1900</v>
      </c>
      <c r="J1865" s="154"/>
      <c r="K1865" s="23">
        <f>MONTH(CtasPagar[[#This Row],[Data Pagamento]])</f>
        <v>1</v>
      </c>
      <c r="L1865" s="23">
        <f>YEAR(CtasPagar[[#This Row],[Data Pagamento]])</f>
        <v>1900</v>
      </c>
      <c r="M1865" s="154"/>
      <c r="N18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>
      <c r="A1866" s="154"/>
      <c r="B1866" s="157"/>
      <c r="C1866" s="162"/>
      <c r="D1866" s="157"/>
      <c r="E1866" s="157"/>
      <c r="F1866" s="157"/>
      <c r="G1866" s="158"/>
      <c r="H1866" s="23">
        <f>MONTH(CtasPagar[[#This Row],[Data Vencimento]])</f>
        <v>1</v>
      </c>
      <c r="I1866" s="23">
        <f>YEAR(CtasPagar[[#This Row],[Data Vencimento]])</f>
        <v>1900</v>
      </c>
      <c r="J1866" s="154"/>
      <c r="K1866" s="23">
        <f>MONTH(CtasPagar[[#This Row],[Data Pagamento]])</f>
        <v>1</v>
      </c>
      <c r="L1866" s="23">
        <f>YEAR(CtasPagar[[#This Row],[Data Pagamento]])</f>
        <v>1900</v>
      </c>
      <c r="M1866" s="154"/>
      <c r="N18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>
      <c r="A1867" s="154"/>
      <c r="B1867" s="157"/>
      <c r="C1867" s="162"/>
      <c r="D1867" s="157"/>
      <c r="E1867" s="157"/>
      <c r="F1867" s="157"/>
      <c r="G1867" s="158"/>
      <c r="H1867" s="23">
        <f>MONTH(CtasPagar[[#This Row],[Data Vencimento]])</f>
        <v>1</v>
      </c>
      <c r="I1867" s="23">
        <f>YEAR(CtasPagar[[#This Row],[Data Vencimento]])</f>
        <v>1900</v>
      </c>
      <c r="J1867" s="154"/>
      <c r="K1867" s="23">
        <f>MONTH(CtasPagar[[#This Row],[Data Pagamento]])</f>
        <v>1</v>
      </c>
      <c r="L1867" s="23">
        <f>YEAR(CtasPagar[[#This Row],[Data Pagamento]])</f>
        <v>1900</v>
      </c>
      <c r="M1867" s="154"/>
      <c r="N18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>
      <c r="A1868" s="154"/>
      <c r="B1868" s="157"/>
      <c r="C1868" s="162"/>
      <c r="D1868" s="157"/>
      <c r="E1868" s="157"/>
      <c r="F1868" s="157"/>
      <c r="G1868" s="158"/>
      <c r="H1868" s="23">
        <f>MONTH(CtasPagar[[#This Row],[Data Vencimento]])</f>
        <v>1</v>
      </c>
      <c r="I1868" s="23">
        <f>YEAR(CtasPagar[[#This Row],[Data Vencimento]])</f>
        <v>1900</v>
      </c>
      <c r="J1868" s="154"/>
      <c r="K1868" s="23">
        <f>MONTH(CtasPagar[[#This Row],[Data Pagamento]])</f>
        <v>1</v>
      </c>
      <c r="L1868" s="23">
        <f>YEAR(CtasPagar[[#This Row],[Data Pagamento]])</f>
        <v>1900</v>
      </c>
      <c r="M1868" s="154"/>
      <c r="N18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>
      <c r="A1869" s="154"/>
      <c r="B1869" s="157"/>
      <c r="C1869" s="162"/>
      <c r="D1869" s="157"/>
      <c r="E1869" s="157"/>
      <c r="F1869" s="157"/>
      <c r="G1869" s="158"/>
      <c r="H1869" s="23">
        <f>MONTH(CtasPagar[[#This Row],[Data Vencimento]])</f>
        <v>1</v>
      </c>
      <c r="I1869" s="23">
        <f>YEAR(CtasPagar[[#This Row],[Data Vencimento]])</f>
        <v>1900</v>
      </c>
      <c r="J1869" s="154"/>
      <c r="K1869" s="23">
        <f>MONTH(CtasPagar[[#This Row],[Data Pagamento]])</f>
        <v>1</v>
      </c>
      <c r="L1869" s="23">
        <f>YEAR(CtasPagar[[#This Row],[Data Pagamento]])</f>
        <v>1900</v>
      </c>
      <c r="M1869" s="154"/>
      <c r="N18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>
      <c r="A1870" s="154"/>
      <c r="B1870" s="157"/>
      <c r="C1870" s="162"/>
      <c r="D1870" s="157"/>
      <c r="E1870" s="157"/>
      <c r="F1870" s="157"/>
      <c r="G1870" s="158"/>
      <c r="H1870" s="23">
        <f>MONTH(CtasPagar[[#This Row],[Data Vencimento]])</f>
        <v>1</v>
      </c>
      <c r="I1870" s="23">
        <f>YEAR(CtasPagar[[#This Row],[Data Vencimento]])</f>
        <v>1900</v>
      </c>
      <c r="J1870" s="154"/>
      <c r="K1870" s="23">
        <f>MONTH(CtasPagar[[#This Row],[Data Pagamento]])</f>
        <v>1</v>
      </c>
      <c r="L1870" s="23">
        <f>YEAR(CtasPagar[[#This Row],[Data Pagamento]])</f>
        <v>1900</v>
      </c>
      <c r="M1870" s="154"/>
      <c r="N18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>
      <c r="A1871" s="154"/>
      <c r="B1871" s="157"/>
      <c r="C1871" s="162"/>
      <c r="D1871" s="157"/>
      <c r="E1871" s="157"/>
      <c r="F1871" s="157"/>
      <c r="G1871" s="158"/>
      <c r="H1871" s="23">
        <f>MONTH(CtasPagar[[#This Row],[Data Vencimento]])</f>
        <v>1</v>
      </c>
      <c r="I1871" s="23">
        <f>YEAR(CtasPagar[[#This Row],[Data Vencimento]])</f>
        <v>1900</v>
      </c>
      <c r="J1871" s="154"/>
      <c r="K1871" s="23">
        <f>MONTH(CtasPagar[[#This Row],[Data Pagamento]])</f>
        <v>1</v>
      </c>
      <c r="L1871" s="23">
        <f>YEAR(CtasPagar[[#This Row],[Data Pagamento]])</f>
        <v>1900</v>
      </c>
      <c r="M1871" s="154"/>
      <c r="N18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>
      <c r="A1872" s="154"/>
      <c r="B1872" s="157"/>
      <c r="C1872" s="162"/>
      <c r="D1872" s="157"/>
      <c r="E1872" s="157"/>
      <c r="F1872" s="157"/>
      <c r="G1872" s="158"/>
      <c r="H1872" s="23">
        <f>MONTH(CtasPagar[[#This Row],[Data Vencimento]])</f>
        <v>1</v>
      </c>
      <c r="I1872" s="23">
        <f>YEAR(CtasPagar[[#This Row],[Data Vencimento]])</f>
        <v>1900</v>
      </c>
      <c r="J1872" s="154"/>
      <c r="K1872" s="23">
        <f>MONTH(CtasPagar[[#This Row],[Data Pagamento]])</f>
        <v>1</v>
      </c>
      <c r="L1872" s="23">
        <f>YEAR(CtasPagar[[#This Row],[Data Pagamento]])</f>
        <v>1900</v>
      </c>
      <c r="M1872" s="154"/>
      <c r="N18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>
      <c r="A1873" s="154"/>
      <c r="B1873" s="157"/>
      <c r="C1873" s="162"/>
      <c r="D1873" s="157"/>
      <c r="E1873" s="157"/>
      <c r="F1873" s="157"/>
      <c r="G1873" s="158"/>
      <c r="H1873" s="23">
        <f>MONTH(CtasPagar[[#This Row],[Data Vencimento]])</f>
        <v>1</v>
      </c>
      <c r="I1873" s="23">
        <f>YEAR(CtasPagar[[#This Row],[Data Vencimento]])</f>
        <v>1900</v>
      </c>
      <c r="J1873" s="154"/>
      <c r="K1873" s="23">
        <f>MONTH(CtasPagar[[#This Row],[Data Pagamento]])</f>
        <v>1</v>
      </c>
      <c r="L1873" s="23">
        <f>YEAR(CtasPagar[[#This Row],[Data Pagamento]])</f>
        <v>1900</v>
      </c>
      <c r="M1873" s="154"/>
      <c r="N18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>
      <c r="A1874" s="154"/>
      <c r="B1874" s="157"/>
      <c r="C1874" s="162"/>
      <c r="D1874" s="157"/>
      <c r="E1874" s="157"/>
      <c r="F1874" s="157"/>
      <c r="G1874" s="158"/>
      <c r="H1874" s="23">
        <f>MONTH(CtasPagar[[#This Row],[Data Vencimento]])</f>
        <v>1</v>
      </c>
      <c r="I1874" s="23">
        <f>YEAR(CtasPagar[[#This Row],[Data Vencimento]])</f>
        <v>1900</v>
      </c>
      <c r="J1874" s="154"/>
      <c r="K1874" s="23">
        <f>MONTH(CtasPagar[[#This Row],[Data Pagamento]])</f>
        <v>1</v>
      </c>
      <c r="L1874" s="23">
        <f>YEAR(CtasPagar[[#This Row],[Data Pagamento]])</f>
        <v>1900</v>
      </c>
      <c r="M1874" s="154"/>
      <c r="N18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>
      <c r="A1875" s="154"/>
      <c r="B1875" s="157"/>
      <c r="C1875" s="162"/>
      <c r="D1875" s="157"/>
      <c r="E1875" s="157"/>
      <c r="F1875" s="157"/>
      <c r="G1875" s="158"/>
      <c r="H1875" s="23">
        <f>MONTH(CtasPagar[[#This Row],[Data Vencimento]])</f>
        <v>1</v>
      </c>
      <c r="I1875" s="23">
        <f>YEAR(CtasPagar[[#This Row],[Data Vencimento]])</f>
        <v>1900</v>
      </c>
      <c r="J1875" s="154"/>
      <c r="K1875" s="23">
        <f>MONTH(CtasPagar[[#This Row],[Data Pagamento]])</f>
        <v>1</v>
      </c>
      <c r="L1875" s="23">
        <f>YEAR(CtasPagar[[#This Row],[Data Pagamento]])</f>
        <v>1900</v>
      </c>
      <c r="M1875" s="154"/>
      <c r="N18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>
      <c r="A1876" s="154"/>
      <c r="B1876" s="157"/>
      <c r="C1876" s="162"/>
      <c r="D1876" s="157"/>
      <c r="E1876" s="157"/>
      <c r="F1876" s="157"/>
      <c r="G1876" s="158"/>
      <c r="H1876" s="23">
        <f>MONTH(CtasPagar[[#This Row],[Data Vencimento]])</f>
        <v>1</v>
      </c>
      <c r="I1876" s="23">
        <f>YEAR(CtasPagar[[#This Row],[Data Vencimento]])</f>
        <v>1900</v>
      </c>
      <c r="J1876" s="154"/>
      <c r="K1876" s="23">
        <f>MONTH(CtasPagar[[#This Row],[Data Pagamento]])</f>
        <v>1</v>
      </c>
      <c r="L1876" s="23">
        <f>YEAR(CtasPagar[[#This Row],[Data Pagamento]])</f>
        <v>1900</v>
      </c>
      <c r="M1876" s="154"/>
      <c r="N18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>
      <c r="A1877" s="154"/>
      <c r="B1877" s="157"/>
      <c r="C1877" s="162"/>
      <c r="D1877" s="157"/>
      <c r="E1877" s="157"/>
      <c r="F1877" s="157"/>
      <c r="G1877" s="158"/>
      <c r="H1877" s="23">
        <f>MONTH(CtasPagar[[#This Row],[Data Vencimento]])</f>
        <v>1</v>
      </c>
      <c r="I1877" s="23">
        <f>YEAR(CtasPagar[[#This Row],[Data Vencimento]])</f>
        <v>1900</v>
      </c>
      <c r="J1877" s="154"/>
      <c r="K1877" s="23">
        <f>MONTH(CtasPagar[[#This Row],[Data Pagamento]])</f>
        <v>1</v>
      </c>
      <c r="L1877" s="23">
        <f>YEAR(CtasPagar[[#This Row],[Data Pagamento]])</f>
        <v>1900</v>
      </c>
      <c r="M1877" s="154"/>
      <c r="N18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>
      <c r="A1878" s="154"/>
      <c r="B1878" s="157"/>
      <c r="C1878" s="162"/>
      <c r="D1878" s="157"/>
      <c r="E1878" s="157"/>
      <c r="F1878" s="157"/>
      <c r="G1878" s="158"/>
      <c r="H1878" s="23">
        <f>MONTH(CtasPagar[[#This Row],[Data Vencimento]])</f>
        <v>1</v>
      </c>
      <c r="I1878" s="23">
        <f>YEAR(CtasPagar[[#This Row],[Data Vencimento]])</f>
        <v>1900</v>
      </c>
      <c r="J1878" s="154"/>
      <c r="K1878" s="23">
        <f>MONTH(CtasPagar[[#This Row],[Data Pagamento]])</f>
        <v>1</v>
      </c>
      <c r="L1878" s="23">
        <f>YEAR(CtasPagar[[#This Row],[Data Pagamento]])</f>
        <v>1900</v>
      </c>
      <c r="M1878" s="154"/>
      <c r="N18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>
      <c r="A1879" s="154"/>
      <c r="B1879" s="157"/>
      <c r="C1879" s="162"/>
      <c r="D1879" s="157"/>
      <c r="E1879" s="157"/>
      <c r="F1879" s="157"/>
      <c r="G1879" s="158"/>
      <c r="H1879" s="23">
        <f>MONTH(CtasPagar[[#This Row],[Data Vencimento]])</f>
        <v>1</v>
      </c>
      <c r="I1879" s="23">
        <f>YEAR(CtasPagar[[#This Row],[Data Vencimento]])</f>
        <v>1900</v>
      </c>
      <c r="J1879" s="154"/>
      <c r="K1879" s="23">
        <f>MONTH(CtasPagar[[#This Row],[Data Pagamento]])</f>
        <v>1</v>
      </c>
      <c r="L1879" s="23">
        <f>YEAR(CtasPagar[[#This Row],[Data Pagamento]])</f>
        <v>1900</v>
      </c>
      <c r="M1879" s="154"/>
      <c r="N18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>
      <c r="A1880" s="154"/>
      <c r="B1880" s="157"/>
      <c r="C1880" s="162"/>
      <c r="D1880" s="157"/>
      <c r="E1880" s="157"/>
      <c r="F1880" s="157"/>
      <c r="G1880" s="158"/>
      <c r="H1880" s="23">
        <f>MONTH(CtasPagar[[#This Row],[Data Vencimento]])</f>
        <v>1</v>
      </c>
      <c r="I1880" s="23">
        <f>YEAR(CtasPagar[[#This Row],[Data Vencimento]])</f>
        <v>1900</v>
      </c>
      <c r="J1880" s="154"/>
      <c r="K1880" s="23">
        <f>MONTH(CtasPagar[[#This Row],[Data Pagamento]])</f>
        <v>1</v>
      </c>
      <c r="L1880" s="23">
        <f>YEAR(CtasPagar[[#This Row],[Data Pagamento]])</f>
        <v>1900</v>
      </c>
      <c r="M1880" s="154"/>
      <c r="N18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>
      <c r="A1881" s="154"/>
      <c r="B1881" s="157"/>
      <c r="C1881" s="162"/>
      <c r="D1881" s="157"/>
      <c r="E1881" s="157"/>
      <c r="F1881" s="157"/>
      <c r="G1881" s="158"/>
      <c r="H1881" s="23">
        <f>MONTH(CtasPagar[[#This Row],[Data Vencimento]])</f>
        <v>1</v>
      </c>
      <c r="I1881" s="23">
        <f>YEAR(CtasPagar[[#This Row],[Data Vencimento]])</f>
        <v>1900</v>
      </c>
      <c r="J1881" s="154"/>
      <c r="K1881" s="23">
        <f>MONTH(CtasPagar[[#This Row],[Data Pagamento]])</f>
        <v>1</v>
      </c>
      <c r="L1881" s="23">
        <f>YEAR(CtasPagar[[#This Row],[Data Pagamento]])</f>
        <v>1900</v>
      </c>
      <c r="M1881" s="154"/>
      <c r="N18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>
      <c r="A1882" s="154"/>
      <c r="B1882" s="157"/>
      <c r="C1882" s="162"/>
      <c r="D1882" s="157"/>
      <c r="E1882" s="157"/>
      <c r="F1882" s="157"/>
      <c r="G1882" s="158"/>
      <c r="H1882" s="23">
        <f>MONTH(CtasPagar[[#This Row],[Data Vencimento]])</f>
        <v>1</v>
      </c>
      <c r="I1882" s="23">
        <f>YEAR(CtasPagar[[#This Row],[Data Vencimento]])</f>
        <v>1900</v>
      </c>
      <c r="J1882" s="154"/>
      <c r="K1882" s="23">
        <f>MONTH(CtasPagar[[#This Row],[Data Pagamento]])</f>
        <v>1</v>
      </c>
      <c r="L1882" s="23">
        <f>YEAR(CtasPagar[[#This Row],[Data Pagamento]])</f>
        <v>1900</v>
      </c>
      <c r="M1882" s="154"/>
      <c r="N18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>
      <c r="A1883" s="154"/>
      <c r="B1883" s="157"/>
      <c r="C1883" s="162"/>
      <c r="D1883" s="157"/>
      <c r="E1883" s="157"/>
      <c r="F1883" s="157"/>
      <c r="G1883" s="158"/>
      <c r="H1883" s="23">
        <f>MONTH(CtasPagar[[#This Row],[Data Vencimento]])</f>
        <v>1</v>
      </c>
      <c r="I1883" s="23">
        <f>YEAR(CtasPagar[[#This Row],[Data Vencimento]])</f>
        <v>1900</v>
      </c>
      <c r="J1883" s="154"/>
      <c r="K1883" s="23">
        <f>MONTH(CtasPagar[[#This Row],[Data Pagamento]])</f>
        <v>1</v>
      </c>
      <c r="L1883" s="23">
        <f>YEAR(CtasPagar[[#This Row],[Data Pagamento]])</f>
        <v>1900</v>
      </c>
      <c r="M1883" s="154"/>
      <c r="N18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>
      <c r="A1884" s="154"/>
      <c r="B1884" s="157"/>
      <c r="C1884" s="162"/>
      <c r="D1884" s="157"/>
      <c r="E1884" s="157"/>
      <c r="F1884" s="157"/>
      <c r="G1884" s="158"/>
      <c r="H1884" s="23">
        <f>MONTH(CtasPagar[[#This Row],[Data Vencimento]])</f>
        <v>1</v>
      </c>
      <c r="I1884" s="23">
        <f>YEAR(CtasPagar[[#This Row],[Data Vencimento]])</f>
        <v>1900</v>
      </c>
      <c r="J1884" s="154"/>
      <c r="K1884" s="23">
        <f>MONTH(CtasPagar[[#This Row],[Data Pagamento]])</f>
        <v>1</v>
      </c>
      <c r="L1884" s="23">
        <f>YEAR(CtasPagar[[#This Row],[Data Pagamento]])</f>
        <v>1900</v>
      </c>
      <c r="M1884" s="154"/>
      <c r="N18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>
      <c r="A1885" s="154"/>
      <c r="B1885" s="157"/>
      <c r="C1885" s="162"/>
      <c r="D1885" s="157"/>
      <c r="E1885" s="157"/>
      <c r="F1885" s="157"/>
      <c r="G1885" s="158"/>
      <c r="H1885" s="23">
        <f>MONTH(CtasPagar[[#This Row],[Data Vencimento]])</f>
        <v>1</v>
      </c>
      <c r="I1885" s="23">
        <f>YEAR(CtasPagar[[#This Row],[Data Vencimento]])</f>
        <v>1900</v>
      </c>
      <c r="J1885" s="154"/>
      <c r="K1885" s="23">
        <f>MONTH(CtasPagar[[#This Row],[Data Pagamento]])</f>
        <v>1</v>
      </c>
      <c r="L1885" s="23">
        <f>YEAR(CtasPagar[[#This Row],[Data Pagamento]])</f>
        <v>1900</v>
      </c>
      <c r="M1885" s="154"/>
      <c r="N18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>
      <c r="A1886" s="154"/>
      <c r="B1886" s="157"/>
      <c r="C1886" s="162"/>
      <c r="D1886" s="157"/>
      <c r="E1886" s="157"/>
      <c r="F1886" s="157"/>
      <c r="G1886" s="158"/>
      <c r="H1886" s="23">
        <f>MONTH(CtasPagar[[#This Row],[Data Vencimento]])</f>
        <v>1</v>
      </c>
      <c r="I1886" s="23">
        <f>YEAR(CtasPagar[[#This Row],[Data Vencimento]])</f>
        <v>1900</v>
      </c>
      <c r="J1886" s="154"/>
      <c r="K1886" s="23">
        <f>MONTH(CtasPagar[[#This Row],[Data Pagamento]])</f>
        <v>1</v>
      </c>
      <c r="L1886" s="23">
        <f>YEAR(CtasPagar[[#This Row],[Data Pagamento]])</f>
        <v>1900</v>
      </c>
      <c r="M1886" s="154"/>
      <c r="N18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>
      <c r="A1887" s="154"/>
      <c r="B1887" s="157"/>
      <c r="C1887" s="162"/>
      <c r="D1887" s="157"/>
      <c r="E1887" s="157"/>
      <c r="F1887" s="157"/>
      <c r="G1887" s="158"/>
      <c r="H1887" s="23">
        <f>MONTH(CtasPagar[[#This Row],[Data Vencimento]])</f>
        <v>1</v>
      </c>
      <c r="I1887" s="23">
        <f>YEAR(CtasPagar[[#This Row],[Data Vencimento]])</f>
        <v>1900</v>
      </c>
      <c r="J1887" s="154"/>
      <c r="K1887" s="23">
        <f>MONTH(CtasPagar[[#This Row],[Data Pagamento]])</f>
        <v>1</v>
      </c>
      <c r="L1887" s="23">
        <f>YEAR(CtasPagar[[#This Row],[Data Pagamento]])</f>
        <v>1900</v>
      </c>
      <c r="M1887" s="154"/>
      <c r="N18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>
      <c r="A1888" s="154"/>
      <c r="B1888" s="157"/>
      <c r="C1888" s="162"/>
      <c r="D1888" s="157"/>
      <c r="E1888" s="157"/>
      <c r="F1888" s="157"/>
      <c r="G1888" s="158"/>
      <c r="H1888" s="23">
        <f>MONTH(CtasPagar[[#This Row],[Data Vencimento]])</f>
        <v>1</v>
      </c>
      <c r="I1888" s="23">
        <f>YEAR(CtasPagar[[#This Row],[Data Vencimento]])</f>
        <v>1900</v>
      </c>
      <c r="J1888" s="154"/>
      <c r="K1888" s="23">
        <f>MONTH(CtasPagar[[#This Row],[Data Pagamento]])</f>
        <v>1</v>
      </c>
      <c r="L1888" s="23">
        <f>YEAR(CtasPagar[[#This Row],[Data Pagamento]])</f>
        <v>1900</v>
      </c>
      <c r="M1888" s="154"/>
      <c r="N18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>
      <c r="A1889" s="154"/>
      <c r="B1889" s="157"/>
      <c r="C1889" s="162"/>
      <c r="D1889" s="157"/>
      <c r="E1889" s="157"/>
      <c r="F1889" s="157"/>
      <c r="G1889" s="158"/>
      <c r="H1889" s="23">
        <f>MONTH(CtasPagar[[#This Row],[Data Vencimento]])</f>
        <v>1</v>
      </c>
      <c r="I1889" s="23">
        <f>YEAR(CtasPagar[[#This Row],[Data Vencimento]])</f>
        <v>1900</v>
      </c>
      <c r="J1889" s="154"/>
      <c r="K1889" s="23">
        <f>MONTH(CtasPagar[[#This Row],[Data Pagamento]])</f>
        <v>1</v>
      </c>
      <c r="L1889" s="23">
        <f>YEAR(CtasPagar[[#This Row],[Data Pagamento]])</f>
        <v>1900</v>
      </c>
      <c r="M1889" s="154"/>
      <c r="N18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>
      <c r="A1890" s="154"/>
      <c r="B1890" s="157"/>
      <c r="C1890" s="162"/>
      <c r="D1890" s="157"/>
      <c r="E1890" s="157"/>
      <c r="F1890" s="157"/>
      <c r="G1890" s="158"/>
      <c r="H1890" s="23">
        <f>MONTH(CtasPagar[[#This Row],[Data Vencimento]])</f>
        <v>1</v>
      </c>
      <c r="I1890" s="23">
        <f>YEAR(CtasPagar[[#This Row],[Data Vencimento]])</f>
        <v>1900</v>
      </c>
      <c r="J1890" s="154"/>
      <c r="K1890" s="23">
        <f>MONTH(CtasPagar[[#This Row],[Data Pagamento]])</f>
        <v>1</v>
      </c>
      <c r="L1890" s="23">
        <f>YEAR(CtasPagar[[#This Row],[Data Pagamento]])</f>
        <v>1900</v>
      </c>
      <c r="M1890" s="154"/>
      <c r="N18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>
      <c r="A1891" s="154"/>
      <c r="B1891" s="157"/>
      <c r="C1891" s="162"/>
      <c r="D1891" s="157"/>
      <c r="E1891" s="157"/>
      <c r="F1891" s="157"/>
      <c r="G1891" s="158"/>
      <c r="H1891" s="23">
        <f>MONTH(CtasPagar[[#This Row],[Data Vencimento]])</f>
        <v>1</v>
      </c>
      <c r="I1891" s="23">
        <f>YEAR(CtasPagar[[#This Row],[Data Vencimento]])</f>
        <v>1900</v>
      </c>
      <c r="J1891" s="154"/>
      <c r="K1891" s="23">
        <f>MONTH(CtasPagar[[#This Row],[Data Pagamento]])</f>
        <v>1</v>
      </c>
      <c r="L1891" s="23">
        <f>YEAR(CtasPagar[[#This Row],[Data Pagamento]])</f>
        <v>1900</v>
      </c>
      <c r="M1891" s="154"/>
      <c r="N18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>
      <c r="A1892" s="154"/>
      <c r="B1892" s="157"/>
      <c r="C1892" s="162"/>
      <c r="D1892" s="157"/>
      <c r="E1892" s="157"/>
      <c r="F1892" s="157"/>
      <c r="G1892" s="158"/>
      <c r="H1892" s="23">
        <f>MONTH(CtasPagar[[#This Row],[Data Vencimento]])</f>
        <v>1</v>
      </c>
      <c r="I1892" s="23">
        <f>YEAR(CtasPagar[[#This Row],[Data Vencimento]])</f>
        <v>1900</v>
      </c>
      <c r="J1892" s="154"/>
      <c r="K1892" s="23">
        <f>MONTH(CtasPagar[[#This Row],[Data Pagamento]])</f>
        <v>1</v>
      </c>
      <c r="L1892" s="23">
        <f>YEAR(CtasPagar[[#This Row],[Data Pagamento]])</f>
        <v>1900</v>
      </c>
      <c r="M1892" s="154"/>
      <c r="N18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>
      <c r="A1893" s="154"/>
      <c r="B1893" s="157"/>
      <c r="C1893" s="162"/>
      <c r="D1893" s="157"/>
      <c r="E1893" s="157"/>
      <c r="F1893" s="157"/>
      <c r="G1893" s="158"/>
      <c r="H1893" s="23">
        <f>MONTH(CtasPagar[[#This Row],[Data Vencimento]])</f>
        <v>1</v>
      </c>
      <c r="I1893" s="23">
        <f>YEAR(CtasPagar[[#This Row],[Data Vencimento]])</f>
        <v>1900</v>
      </c>
      <c r="J1893" s="154"/>
      <c r="K1893" s="23">
        <f>MONTH(CtasPagar[[#This Row],[Data Pagamento]])</f>
        <v>1</v>
      </c>
      <c r="L1893" s="23">
        <f>YEAR(CtasPagar[[#This Row],[Data Pagamento]])</f>
        <v>1900</v>
      </c>
      <c r="M1893" s="154"/>
      <c r="N18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>
      <c r="A1894" s="154"/>
      <c r="B1894" s="157"/>
      <c r="C1894" s="162"/>
      <c r="D1894" s="157"/>
      <c r="E1894" s="157"/>
      <c r="F1894" s="157"/>
      <c r="G1894" s="158"/>
      <c r="H1894" s="23">
        <f>MONTH(CtasPagar[[#This Row],[Data Vencimento]])</f>
        <v>1</v>
      </c>
      <c r="I1894" s="23">
        <f>YEAR(CtasPagar[[#This Row],[Data Vencimento]])</f>
        <v>1900</v>
      </c>
      <c r="J1894" s="154"/>
      <c r="K1894" s="23">
        <f>MONTH(CtasPagar[[#This Row],[Data Pagamento]])</f>
        <v>1</v>
      </c>
      <c r="L1894" s="23">
        <f>YEAR(CtasPagar[[#This Row],[Data Pagamento]])</f>
        <v>1900</v>
      </c>
      <c r="M1894" s="154"/>
      <c r="N18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>
      <c r="A1895" s="154"/>
      <c r="B1895" s="157"/>
      <c r="C1895" s="162"/>
      <c r="D1895" s="157"/>
      <c r="E1895" s="157"/>
      <c r="F1895" s="157"/>
      <c r="G1895" s="158"/>
      <c r="H1895" s="23">
        <f>MONTH(CtasPagar[[#This Row],[Data Vencimento]])</f>
        <v>1</v>
      </c>
      <c r="I1895" s="23">
        <f>YEAR(CtasPagar[[#This Row],[Data Vencimento]])</f>
        <v>1900</v>
      </c>
      <c r="J1895" s="154"/>
      <c r="K1895" s="23">
        <f>MONTH(CtasPagar[[#This Row],[Data Pagamento]])</f>
        <v>1</v>
      </c>
      <c r="L1895" s="23">
        <f>YEAR(CtasPagar[[#This Row],[Data Pagamento]])</f>
        <v>1900</v>
      </c>
      <c r="M1895" s="154"/>
      <c r="N18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>
      <c r="A1896" s="154"/>
      <c r="B1896" s="157"/>
      <c r="C1896" s="162"/>
      <c r="D1896" s="157"/>
      <c r="E1896" s="157"/>
      <c r="F1896" s="157"/>
      <c r="G1896" s="158"/>
      <c r="H1896" s="23">
        <f>MONTH(CtasPagar[[#This Row],[Data Vencimento]])</f>
        <v>1</v>
      </c>
      <c r="I1896" s="23">
        <f>YEAR(CtasPagar[[#This Row],[Data Vencimento]])</f>
        <v>1900</v>
      </c>
      <c r="J1896" s="154"/>
      <c r="K1896" s="23">
        <f>MONTH(CtasPagar[[#This Row],[Data Pagamento]])</f>
        <v>1</v>
      </c>
      <c r="L1896" s="23">
        <f>YEAR(CtasPagar[[#This Row],[Data Pagamento]])</f>
        <v>1900</v>
      </c>
      <c r="M1896" s="154"/>
      <c r="N18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>
      <c r="A1897" s="154"/>
      <c r="B1897" s="157"/>
      <c r="C1897" s="162"/>
      <c r="D1897" s="157"/>
      <c r="E1897" s="157"/>
      <c r="F1897" s="157"/>
      <c r="G1897" s="158"/>
      <c r="H1897" s="23">
        <f>MONTH(CtasPagar[[#This Row],[Data Vencimento]])</f>
        <v>1</v>
      </c>
      <c r="I1897" s="23">
        <f>YEAR(CtasPagar[[#This Row],[Data Vencimento]])</f>
        <v>1900</v>
      </c>
      <c r="J1897" s="154"/>
      <c r="K1897" s="23">
        <f>MONTH(CtasPagar[[#This Row],[Data Pagamento]])</f>
        <v>1</v>
      </c>
      <c r="L1897" s="23">
        <f>YEAR(CtasPagar[[#This Row],[Data Pagamento]])</f>
        <v>1900</v>
      </c>
      <c r="M1897" s="154"/>
      <c r="N18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>
      <c r="A1898" s="154"/>
      <c r="B1898" s="157"/>
      <c r="C1898" s="162"/>
      <c r="D1898" s="157"/>
      <c r="E1898" s="157"/>
      <c r="F1898" s="157"/>
      <c r="G1898" s="158"/>
      <c r="H1898" s="23">
        <f>MONTH(CtasPagar[[#This Row],[Data Vencimento]])</f>
        <v>1</v>
      </c>
      <c r="I1898" s="23">
        <f>YEAR(CtasPagar[[#This Row],[Data Vencimento]])</f>
        <v>1900</v>
      </c>
      <c r="J1898" s="154"/>
      <c r="K1898" s="23">
        <f>MONTH(CtasPagar[[#This Row],[Data Pagamento]])</f>
        <v>1</v>
      </c>
      <c r="L1898" s="23">
        <f>YEAR(CtasPagar[[#This Row],[Data Pagamento]])</f>
        <v>1900</v>
      </c>
      <c r="M1898" s="154"/>
      <c r="N18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>
      <c r="A1899" s="154"/>
      <c r="B1899" s="157"/>
      <c r="C1899" s="162"/>
      <c r="D1899" s="157"/>
      <c r="E1899" s="157"/>
      <c r="F1899" s="157"/>
      <c r="G1899" s="158"/>
      <c r="H1899" s="23">
        <f>MONTH(CtasPagar[[#This Row],[Data Vencimento]])</f>
        <v>1</v>
      </c>
      <c r="I1899" s="23">
        <f>YEAR(CtasPagar[[#This Row],[Data Vencimento]])</f>
        <v>1900</v>
      </c>
      <c r="J1899" s="154"/>
      <c r="K1899" s="23">
        <f>MONTH(CtasPagar[[#This Row],[Data Pagamento]])</f>
        <v>1</v>
      </c>
      <c r="L1899" s="23">
        <f>YEAR(CtasPagar[[#This Row],[Data Pagamento]])</f>
        <v>1900</v>
      </c>
      <c r="M1899" s="154"/>
      <c r="N18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>
      <c r="A1900" s="154"/>
      <c r="B1900" s="157"/>
      <c r="C1900" s="162"/>
      <c r="D1900" s="157"/>
      <c r="E1900" s="157"/>
      <c r="F1900" s="157"/>
      <c r="G1900" s="158"/>
      <c r="H1900" s="23">
        <f>MONTH(CtasPagar[[#This Row],[Data Vencimento]])</f>
        <v>1</v>
      </c>
      <c r="I1900" s="23">
        <f>YEAR(CtasPagar[[#This Row],[Data Vencimento]])</f>
        <v>1900</v>
      </c>
      <c r="J1900" s="154"/>
      <c r="K1900" s="23">
        <f>MONTH(CtasPagar[[#This Row],[Data Pagamento]])</f>
        <v>1</v>
      </c>
      <c r="L1900" s="23">
        <f>YEAR(CtasPagar[[#This Row],[Data Pagamento]])</f>
        <v>1900</v>
      </c>
      <c r="M1900" s="154"/>
      <c r="N19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>
      <c r="A1901" s="154"/>
      <c r="B1901" s="157"/>
      <c r="C1901" s="162"/>
      <c r="D1901" s="157"/>
      <c r="E1901" s="157"/>
      <c r="F1901" s="157"/>
      <c r="G1901" s="158"/>
      <c r="H1901" s="23">
        <f>MONTH(CtasPagar[[#This Row],[Data Vencimento]])</f>
        <v>1</v>
      </c>
      <c r="I1901" s="23">
        <f>YEAR(CtasPagar[[#This Row],[Data Vencimento]])</f>
        <v>1900</v>
      </c>
      <c r="J1901" s="154"/>
      <c r="K1901" s="23">
        <f>MONTH(CtasPagar[[#This Row],[Data Pagamento]])</f>
        <v>1</v>
      </c>
      <c r="L1901" s="23">
        <f>YEAR(CtasPagar[[#This Row],[Data Pagamento]])</f>
        <v>1900</v>
      </c>
      <c r="M1901" s="154"/>
      <c r="N19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>
      <c r="A1902" s="154"/>
      <c r="B1902" s="157"/>
      <c r="C1902" s="162"/>
      <c r="D1902" s="157"/>
      <c r="E1902" s="157"/>
      <c r="F1902" s="157"/>
      <c r="G1902" s="158"/>
      <c r="H1902" s="23">
        <f>MONTH(CtasPagar[[#This Row],[Data Vencimento]])</f>
        <v>1</v>
      </c>
      <c r="I1902" s="23">
        <f>YEAR(CtasPagar[[#This Row],[Data Vencimento]])</f>
        <v>1900</v>
      </c>
      <c r="J1902" s="154"/>
      <c r="K1902" s="23">
        <f>MONTH(CtasPagar[[#This Row],[Data Pagamento]])</f>
        <v>1</v>
      </c>
      <c r="L1902" s="23">
        <f>YEAR(CtasPagar[[#This Row],[Data Pagamento]])</f>
        <v>1900</v>
      </c>
      <c r="M1902" s="154"/>
      <c r="N19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>
      <c r="A1903" s="154"/>
      <c r="B1903" s="157"/>
      <c r="C1903" s="162"/>
      <c r="D1903" s="157"/>
      <c r="E1903" s="157"/>
      <c r="F1903" s="157"/>
      <c r="G1903" s="158"/>
      <c r="H1903" s="23">
        <f>MONTH(CtasPagar[[#This Row],[Data Vencimento]])</f>
        <v>1</v>
      </c>
      <c r="I1903" s="23">
        <f>YEAR(CtasPagar[[#This Row],[Data Vencimento]])</f>
        <v>1900</v>
      </c>
      <c r="J1903" s="154"/>
      <c r="K1903" s="23">
        <f>MONTH(CtasPagar[[#This Row],[Data Pagamento]])</f>
        <v>1</v>
      </c>
      <c r="L1903" s="23">
        <f>YEAR(CtasPagar[[#This Row],[Data Pagamento]])</f>
        <v>1900</v>
      </c>
      <c r="M1903" s="154"/>
      <c r="N19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>
      <c r="A1904" s="154"/>
      <c r="B1904" s="157"/>
      <c r="C1904" s="162"/>
      <c r="D1904" s="157"/>
      <c r="E1904" s="157"/>
      <c r="F1904" s="157"/>
      <c r="G1904" s="158"/>
      <c r="H1904" s="23">
        <f>MONTH(CtasPagar[[#This Row],[Data Vencimento]])</f>
        <v>1</v>
      </c>
      <c r="I1904" s="23">
        <f>YEAR(CtasPagar[[#This Row],[Data Vencimento]])</f>
        <v>1900</v>
      </c>
      <c r="J1904" s="154"/>
      <c r="K1904" s="23">
        <f>MONTH(CtasPagar[[#This Row],[Data Pagamento]])</f>
        <v>1</v>
      </c>
      <c r="L1904" s="23">
        <f>YEAR(CtasPagar[[#This Row],[Data Pagamento]])</f>
        <v>1900</v>
      </c>
      <c r="M1904" s="154"/>
      <c r="N19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>
      <c r="A1905" s="154"/>
      <c r="B1905" s="157"/>
      <c r="C1905" s="162"/>
      <c r="D1905" s="157"/>
      <c r="E1905" s="157"/>
      <c r="F1905" s="157"/>
      <c r="G1905" s="158"/>
      <c r="H1905" s="23">
        <f>MONTH(CtasPagar[[#This Row],[Data Vencimento]])</f>
        <v>1</v>
      </c>
      <c r="I1905" s="23">
        <f>YEAR(CtasPagar[[#This Row],[Data Vencimento]])</f>
        <v>1900</v>
      </c>
      <c r="J1905" s="154"/>
      <c r="K1905" s="23">
        <f>MONTH(CtasPagar[[#This Row],[Data Pagamento]])</f>
        <v>1</v>
      </c>
      <c r="L1905" s="23">
        <f>YEAR(CtasPagar[[#This Row],[Data Pagamento]])</f>
        <v>1900</v>
      </c>
      <c r="M1905" s="154"/>
      <c r="N19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>
      <c r="A1906" s="154"/>
      <c r="B1906" s="157"/>
      <c r="C1906" s="162"/>
      <c r="D1906" s="157"/>
      <c r="E1906" s="157"/>
      <c r="F1906" s="157"/>
      <c r="G1906" s="158"/>
      <c r="H1906" s="23">
        <f>MONTH(CtasPagar[[#This Row],[Data Vencimento]])</f>
        <v>1</v>
      </c>
      <c r="I1906" s="23">
        <f>YEAR(CtasPagar[[#This Row],[Data Vencimento]])</f>
        <v>1900</v>
      </c>
      <c r="J1906" s="154"/>
      <c r="K1906" s="23">
        <f>MONTH(CtasPagar[[#This Row],[Data Pagamento]])</f>
        <v>1</v>
      </c>
      <c r="L1906" s="23">
        <f>YEAR(CtasPagar[[#This Row],[Data Pagamento]])</f>
        <v>1900</v>
      </c>
      <c r="M1906" s="154"/>
      <c r="N19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>
      <c r="A1907" s="154"/>
      <c r="B1907" s="157"/>
      <c r="C1907" s="162"/>
      <c r="D1907" s="157"/>
      <c r="E1907" s="157"/>
      <c r="F1907" s="157"/>
      <c r="G1907" s="158"/>
      <c r="H1907" s="23">
        <f>MONTH(CtasPagar[[#This Row],[Data Vencimento]])</f>
        <v>1</v>
      </c>
      <c r="I1907" s="23">
        <f>YEAR(CtasPagar[[#This Row],[Data Vencimento]])</f>
        <v>1900</v>
      </c>
      <c r="J1907" s="154"/>
      <c r="K1907" s="23">
        <f>MONTH(CtasPagar[[#This Row],[Data Pagamento]])</f>
        <v>1</v>
      </c>
      <c r="L1907" s="23">
        <f>YEAR(CtasPagar[[#This Row],[Data Pagamento]])</f>
        <v>1900</v>
      </c>
      <c r="M1907" s="154"/>
      <c r="N19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>
      <c r="A1908" s="154"/>
      <c r="B1908" s="157"/>
      <c r="C1908" s="162"/>
      <c r="D1908" s="157"/>
      <c r="E1908" s="157"/>
      <c r="F1908" s="157"/>
      <c r="G1908" s="158"/>
      <c r="H1908" s="23">
        <f>MONTH(CtasPagar[[#This Row],[Data Vencimento]])</f>
        <v>1</v>
      </c>
      <c r="I1908" s="23">
        <f>YEAR(CtasPagar[[#This Row],[Data Vencimento]])</f>
        <v>1900</v>
      </c>
      <c r="J1908" s="154"/>
      <c r="K1908" s="23">
        <f>MONTH(CtasPagar[[#This Row],[Data Pagamento]])</f>
        <v>1</v>
      </c>
      <c r="L1908" s="23">
        <f>YEAR(CtasPagar[[#This Row],[Data Pagamento]])</f>
        <v>1900</v>
      </c>
      <c r="M1908" s="154"/>
      <c r="N19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>
      <c r="A1909" s="154"/>
      <c r="B1909" s="157"/>
      <c r="C1909" s="162"/>
      <c r="D1909" s="157"/>
      <c r="E1909" s="157"/>
      <c r="F1909" s="157"/>
      <c r="G1909" s="158"/>
      <c r="H1909" s="23">
        <f>MONTH(CtasPagar[[#This Row],[Data Vencimento]])</f>
        <v>1</v>
      </c>
      <c r="I1909" s="23">
        <f>YEAR(CtasPagar[[#This Row],[Data Vencimento]])</f>
        <v>1900</v>
      </c>
      <c r="J1909" s="154"/>
      <c r="K1909" s="23">
        <f>MONTH(CtasPagar[[#This Row],[Data Pagamento]])</f>
        <v>1</v>
      </c>
      <c r="L1909" s="23">
        <f>YEAR(CtasPagar[[#This Row],[Data Pagamento]])</f>
        <v>1900</v>
      </c>
      <c r="M1909" s="154"/>
      <c r="N19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>
      <c r="A1910" s="154"/>
      <c r="B1910" s="157"/>
      <c r="C1910" s="162"/>
      <c r="D1910" s="157"/>
      <c r="E1910" s="157"/>
      <c r="F1910" s="157"/>
      <c r="G1910" s="158"/>
      <c r="H1910" s="23">
        <f>MONTH(CtasPagar[[#This Row],[Data Vencimento]])</f>
        <v>1</v>
      </c>
      <c r="I1910" s="23">
        <f>YEAR(CtasPagar[[#This Row],[Data Vencimento]])</f>
        <v>1900</v>
      </c>
      <c r="J1910" s="154"/>
      <c r="K1910" s="23">
        <f>MONTH(CtasPagar[[#This Row],[Data Pagamento]])</f>
        <v>1</v>
      </c>
      <c r="L1910" s="23">
        <f>YEAR(CtasPagar[[#This Row],[Data Pagamento]])</f>
        <v>1900</v>
      </c>
      <c r="M1910" s="154"/>
      <c r="N19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>
      <c r="A1911" s="154"/>
      <c r="B1911" s="157"/>
      <c r="C1911" s="162"/>
      <c r="D1911" s="157"/>
      <c r="E1911" s="157"/>
      <c r="F1911" s="157"/>
      <c r="G1911" s="158"/>
      <c r="H1911" s="23">
        <f>MONTH(CtasPagar[[#This Row],[Data Vencimento]])</f>
        <v>1</v>
      </c>
      <c r="I1911" s="23">
        <f>YEAR(CtasPagar[[#This Row],[Data Vencimento]])</f>
        <v>1900</v>
      </c>
      <c r="J1911" s="154"/>
      <c r="K1911" s="23">
        <f>MONTH(CtasPagar[[#This Row],[Data Pagamento]])</f>
        <v>1</v>
      </c>
      <c r="L1911" s="23">
        <f>YEAR(CtasPagar[[#This Row],[Data Pagamento]])</f>
        <v>1900</v>
      </c>
      <c r="M1911" s="154"/>
      <c r="N19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>
      <c r="A1912" s="154"/>
      <c r="B1912" s="157"/>
      <c r="C1912" s="162"/>
      <c r="D1912" s="157"/>
      <c r="E1912" s="157"/>
      <c r="F1912" s="157"/>
      <c r="G1912" s="158"/>
      <c r="H1912" s="23">
        <f>MONTH(CtasPagar[[#This Row],[Data Vencimento]])</f>
        <v>1</v>
      </c>
      <c r="I1912" s="23">
        <f>YEAR(CtasPagar[[#This Row],[Data Vencimento]])</f>
        <v>1900</v>
      </c>
      <c r="J1912" s="154"/>
      <c r="K1912" s="23">
        <f>MONTH(CtasPagar[[#This Row],[Data Pagamento]])</f>
        <v>1</v>
      </c>
      <c r="L1912" s="23">
        <f>YEAR(CtasPagar[[#This Row],[Data Pagamento]])</f>
        <v>1900</v>
      </c>
      <c r="M1912" s="154"/>
      <c r="N19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>
      <c r="A1913" s="154"/>
      <c r="B1913" s="157"/>
      <c r="C1913" s="162"/>
      <c r="D1913" s="157"/>
      <c r="E1913" s="157"/>
      <c r="F1913" s="157"/>
      <c r="G1913" s="158"/>
      <c r="H1913" s="23">
        <f>MONTH(CtasPagar[[#This Row],[Data Vencimento]])</f>
        <v>1</v>
      </c>
      <c r="I1913" s="23">
        <f>YEAR(CtasPagar[[#This Row],[Data Vencimento]])</f>
        <v>1900</v>
      </c>
      <c r="J1913" s="154"/>
      <c r="K1913" s="23">
        <f>MONTH(CtasPagar[[#This Row],[Data Pagamento]])</f>
        <v>1</v>
      </c>
      <c r="L1913" s="23">
        <f>YEAR(CtasPagar[[#This Row],[Data Pagamento]])</f>
        <v>1900</v>
      </c>
      <c r="M1913" s="154"/>
      <c r="N19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>
      <c r="A1914" s="154"/>
      <c r="B1914" s="157"/>
      <c r="C1914" s="162"/>
      <c r="D1914" s="157"/>
      <c r="E1914" s="157"/>
      <c r="F1914" s="157"/>
      <c r="G1914" s="158"/>
      <c r="H1914" s="23">
        <f>MONTH(CtasPagar[[#This Row],[Data Vencimento]])</f>
        <v>1</v>
      </c>
      <c r="I1914" s="23">
        <f>YEAR(CtasPagar[[#This Row],[Data Vencimento]])</f>
        <v>1900</v>
      </c>
      <c r="J1914" s="154"/>
      <c r="K1914" s="23">
        <f>MONTH(CtasPagar[[#This Row],[Data Pagamento]])</f>
        <v>1</v>
      </c>
      <c r="L1914" s="23">
        <f>YEAR(CtasPagar[[#This Row],[Data Pagamento]])</f>
        <v>1900</v>
      </c>
      <c r="M1914" s="154"/>
      <c r="N19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>
      <c r="A1915" s="154"/>
      <c r="B1915" s="157"/>
      <c r="C1915" s="162"/>
      <c r="D1915" s="157"/>
      <c r="E1915" s="157"/>
      <c r="F1915" s="157"/>
      <c r="G1915" s="158"/>
      <c r="H1915" s="23">
        <f>MONTH(CtasPagar[[#This Row],[Data Vencimento]])</f>
        <v>1</v>
      </c>
      <c r="I1915" s="23">
        <f>YEAR(CtasPagar[[#This Row],[Data Vencimento]])</f>
        <v>1900</v>
      </c>
      <c r="J1915" s="154"/>
      <c r="K1915" s="23">
        <f>MONTH(CtasPagar[[#This Row],[Data Pagamento]])</f>
        <v>1</v>
      </c>
      <c r="L1915" s="23">
        <f>YEAR(CtasPagar[[#This Row],[Data Pagamento]])</f>
        <v>1900</v>
      </c>
      <c r="M1915" s="154"/>
      <c r="N19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>
      <c r="A1916" s="154"/>
      <c r="B1916" s="157"/>
      <c r="C1916" s="162"/>
      <c r="D1916" s="157"/>
      <c r="E1916" s="157"/>
      <c r="F1916" s="157"/>
      <c r="G1916" s="158"/>
      <c r="H1916" s="23">
        <f>MONTH(CtasPagar[[#This Row],[Data Vencimento]])</f>
        <v>1</v>
      </c>
      <c r="I1916" s="23">
        <f>YEAR(CtasPagar[[#This Row],[Data Vencimento]])</f>
        <v>1900</v>
      </c>
      <c r="J1916" s="154"/>
      <c r="K1916" s="23">
        <f>MONTH(CtasPagar[[#This Row],[Data Pagamento]])</f>
        <v>1</v>
      </c>
      <c r="L1916" s="23">
        <f>YEAR(CtasPagar[[#This Row],[Data Pagamento]])</f>
        <v>1900</v>
      </c>
      <c r="M1916" s="154"/>
      <c r="N19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>
      <c r="A1917" s="154"/>
      <c r="B1917" s="157"/>
      <c r="C1917" s="162"/>
      <c r="D1917" s="157"/>
      <c r="E1917" s="157"/>
      <c r="F1917" s="157"/>
      <c r="G1917" s="158"/>
      <c r="H1917" s="23">
        <f>MONTH(CtasPagar[[#This Row],[Data Vencimento]])</f>
        <v>1</v>
      </c>
      <c r="I1917" s="23">
        <f>YEAR(CtasPagar[[#This Row],[Data Vencimento]])</f>
        <v>1900</v>
      </c>
      <c r="J1917" s="154"/>
      <c r="K1917" s="23">
        <f>MONTH(CtasPagar[[#This Row],[Data Pagamento]])</f>
        <v>1</v>
      </c>
      <c r="L1917" s="23">
        <f>YEAR(CtasPagar[[#This Row],[Data Pagamento]])</f>
        <v>1900</v>
      </c>
      <c r="M1917" s="154"/>
      <c r="N19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>
      <c r="A1918" s="154"/>
      <c r="B1918" s="157"/>
      <c r="C1918" s="162"/>
      <c r="D1918" s="157"/>
      <c r="E1918" s="157"/>
      <c r="F1918" s="157"/>
      <c r="G1918" s="158"/>
      <c r="H1918" s="23">
        <f>MONTH(CtasPagar[[#This Row],[Data Vencimento]])</f>
        <v>1</v>
      </c>
      <c r="I1918" s="23">
        <f>YEAR(CtasPagar[[#This Row],[Data Vencimento]])</f>
        <v>1900</v>
      </c>
      <c r="J1918" s="154"/>
      <c r="K1918" s="23">
        <f>MONTH(CtasPagar[[#This Row],[Data Pagamento]])</f>
        <v>1</v>
      </c>
      <c r="L1918" s="23">
        <f>YEAR(CtasPagar[[#This Row],[Data Pagamento]])</f>
        <v>1900</v>
      </c>
      <c r="M1918" s="154"/>
      <c r="N19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>
      <c r="A1919" s="154"/>
      <c r="B1919" s="157"/>
      <c r="C1919" s="162"/>
      <c r="D1919" s="157"/>
      <c r="E1919" s="157"/>
      <c r="F1919" s="157"/>
      <c r="G1919" s="158"/>
      <c r="H1919" s="23">
        <f>MONTH(CtasPagar[[#This Row],[Data Vencimento]])</f>
        <v>1</v>
      </c>
      <c r="I1919" s="23">
        <f>YEAR(CtasPagar[[#This Row],[Data Vencimento]])</f>
        <v>1900</v>
      </c>
      <c r="J1919" s="154"/>
      <c r="K1919" s="23">
        <f>MONTH(CtasPagar[[#This Row],[Data Pagamento]])</f>
        <v>1</v>
      </c>
      <c r="L1919" s="23">
        <f>YEAR(CtasPagar[[#This Row],[Data Pagamento]])</f>
        <v>1900</v>
      </c>
      <c r="M1919" s="154"/>
      <c r="N19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>
      <c r="A1920" s="154"/>
      <c r="B1920" s="157"/>
      <c r="C1920" s="162"/>
      <c r="D1920" s="157"/>
      <c r="E1920" s="157"/>
      <c r="F1920" s="157"/>
      <c r="G1920" s="158"/>
      <c r="H1920" s="23">
        <f>MONTH(CtasPagar[[#This Row],[Data Vencimento]])</f>
        <v>1</v>
      </c>
      <c r="I1920" s="23">
        <f>YEAR(CtasPagar[[#This Row],[Data Vencimento]])</f>
        <v>1900</v>
      </c>
      <c r="J1920" s="154"/>
      <c r="K1920" s="23">
        <f>MONTH(CtasPagar[[#This Row],[Data Pagamento]])</f>
        <v>1</v>
      </c>
      <c r="L1920" s="23">
        <f>YEAR(CtasPagar[[#This Row],[Data Pagamento]])</f>
        <v>1900</v>
      </c>
      <c r="M1920" s="154"/>
      <c r="N19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>
      <c r="A1921" s="154"/>
      <c r="B1921" s="157"/>
      <c r="C1921" s="162"/>
      <c r="D1921" s="157"/>
      <c r="E1921" s="157"/>
      <c r="F1921" s="157"/>
      <c r="G1921" s="158"/>
      <c r="H1921" s="23">
        <f>MONTH(CtasPagar[[#This Row],[Data Vencimento]])</f>
        <v>1</v>
      </c>
      <c r="I1921" s="23">
        <f>YEAR(CtasPagar[[#This Row],[Data Vencimento]])</f>
        <v>1900</v>
      </c>
      <c r="J1921" s="154"/>
      <c r="K1921" s="23">
        <f>MONTH(CtasPagar[[#This Row],[Data Pagamento]])</f>
        <v>1</v>
      </c>
      <c r="L1921" s="23">
        <f>YEAR(CtasPagar[[#This Row],[Data Pagamento]])</f>
        <v>1900</v>
      </c>
      <c r="M1921" s="154"/>
      <c r="N19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>
      <c r="A1922" s="154"/>
      <c r="B1922" s="157"/>
      <c r="C1922" s="162"/>
      <c r="D1922" s="157"/>
      <c r="E1922" s="157"/>
      <c r="F1922" s="157"/>
      <c r="G1922" s="158"/>
      <c r="H1922" s="23">
        <f>MONTH(CtasPagar[[#This Row],[Data Vencimento]])</f>
        <v>1</v>
      </c>
      <c r="I1922" s="23">
        <f>YEAR(CtasPagar[[#This Row],[Data Vencimento]])</f>
        <v>1900</v>
      </c>
      <c r="J1922" s="154"/>
      <c r="K1922" s="23">
        <f>MONTH(CtasPagar[[#This Row],[Data Pagamento]])</f>
        <v>1</v>
      </c>
      <c r="L1922" s="23">
        <f>YEAR(CtasPagar[[#This Row],[Data Pagamento]])</f>
        <v>1900</v>
      </c>
      <c r="M1922" s="154"/>
      <c r="N19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>
      <c r="A1923" s="154"/>
      <c r="B1923" s="157"/>
      <c r="C1923" s="162"/>
      <c r="D1923" s="157"/>
      <c r="E1923" s="157"/>
      <c r="F1923" s="157"/>
      <c r="G1923" s="158"/>
      <c r="H1923" s="23">
        <f>MONTH(CtasPagar[[#This Row],[Data Vencimento]])</f>
        <v>1</v>
      </c>
      <c r="I1923" s="23">
        <f>YEAR(CtasPagar[[#This Row],[Data Vencimento]])</f>
        <v>1900</v>
      </c>
      <c r="J1923" s="154"/>
      <c r="K1923" s="23">
        <f>MONTH(CtasPagar[[#This Row],[Data Pagamento]])</f>
        <v>1</v>
      </c>
      <c r="L1923" s="23">
        <f>YEAR(CtasPagar[[#This Row],[Data Pagamento]])</f>
        <v>1900</v>
      </c>
      <c r="M1923" s="154"/>
      <c r="N19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>
      <c r="A1924" s="154"/>
      <c r="B1924" s="157"/>
      <c r="C1924" s="162"/>
      <c r="D1924" s="157"/>
      <c r="E1924" s="157"/>
      <c r="F1924" s="157"/>
      <c r="G1924" s="158"/>
      <c r="H1924" s="23">
        <f>MONTH(CtasPagar[[#This Row],[Data Vencimento]])</f>
        <v>1</v>
      </c>
      <c r="I1924" s="23">
        <f>YEAR(CtasPagar[[#This Row],[Data Vencimento]])</f>
        <v>1900</v>
      </c>
      <c r="J1924" s="154"/>
      <c r="K1924" s="23">
        <f>MONTH(CtasPagar[[#This Row],[Data Pagamento]])</f>
        <v>1</v>
      </c>
      <c r="L1924" s="23">
        <f>YEAR(CtasPagar[[#This Row],[Data Pagamento]])</f>
        <v>1900</v>
      </c>
      <c r="M1924" s="154"/>
      <c r="N19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>
      <c r="A1925" s="154"/>
      <c r="B1925" s="157"/>
      <c r="C1925" s="162"/>
      <c r="D1925" s="157"/>
      <c r="E1925" s="157"/>
      <c r="F1925" s="157"/>
      <c r="G1925" s="158"/>
      <c r="H1925" s="23">
        <f>MONTH(CtasPagar[[#This Row],[Data Vencimento]])</f>
        <v>1</v>
      </c>
      <c r="I1925" s="23">
        <f>YEAR(CtasPagar[[#This Row],[Data Vencimento]])</f>
        <v>1900</v>
      </c>
      <c r="J1925" s="154"/>
      <c r="K1925" s="23">
        <f>MONTH(CtasPagar[[#This Row],[Data Pagamento]])</f>
        <v>1</v>
      </c>
      <c r="L1925" s="23">
        <f>YEAR(CtasPagar[[#This Row],[Data Pagamento]])</f>
        <v>1900</v>
      </c>
      <c r="M1925" s="154"/>
      <c r="N19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>
      <c r="A1926" s="154"/>
      <c r="B1926" s="157"/>
      <c r="C1926" s="162"/>
      <c r="D1926" s="157"/>
      <c r="E1926" s="157"/>
      <c r="F1926" s="157"/>
      <c r="G1926" s="158"/>
      <c r="H1926" s="23">
        <f>MONTH(CtasPagar[[#This Row],[Data Vencimento]])</f>
        <v>1</v>
      </c>
      <c r="I1926" s="23">
        <f>YEAR(CtasPagar[[#This Row],[Data Vencimento]])</f>
        <v>1900</v>
      </c>
      <c r="J1926" s="154"/>
      <c r="K1926" s="23">
        <f>MONTH(CtasPagar[[#This Row],[Data Pagamento]])</f>
        <v>1</v>
      </c>
      <c r="L1926" s="23">
        <f>YEAR(CtasPagar[[#This Row],[Data Pagamento]])</f>
        <v>1900</v>
      </c>
      <c r="M1926" s="154"/>
      <c r="N19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>
      <c r="A1927" s="154"/>
      <c r="B1927" s="157"/>
      <c r="C1927" s="162"/>
      <c r="D1927" s="157"/>
      <c r="E1927" s="157"/>
      <c r="F1927" s="157"/>
      <c r="G1927" s="158"/>
      <c r="H1927" s="23">
        <f>MONTH(CtasPagar[[#This Row],[Data Vencimento]])</f>
        <v>1</v>
      </c>
      <c r="I1927" s="23">
        <f>YEAR(CtasPagar[[#This Row],[Data Vencimento]])</f>
        <v>1900</v>
      </c>
      <c r="J1927" s="154"/>
      <c r="K1927" s="23">
        <f>MONTH(CtasPagar[[#This Row],[Data Pagamento]])</f>
        <v>1</v>
      </c>
      <c r="L1927" s="23">
        <f>YEAR(CtasPagar[[#This Row],[Data Pagamento]])</f>
        <v>1900</v>
      </c>
      <c r="M1927" s="154"/>
      <c r="N19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>
      <c r="A1928" s="154"/>
      <c r="B1928" s="157"/>
      <c r="C1928" s="162"/>
      <c r="D1928" s="157"/>
      <c r="E1928" s="157"/>
      <c r="F1928" s="157"/>
      <c r="G1928" s="158"/>
      <c r="H1928" s="23">
        <f>MONTH(CtasPagar[[#This Row],[Data Vencimento]])</f>
        <v>1</v>
      </c>
      <c r="I1928" s="23">
        <f>YEAR(CtasPagar[[#This Row],[Data Vencimento]])</f>
        <v>1900</v>
      </c>
      <c r="J1928" s="154"/>
      <c r="K1928" s="23">
        <f>MONTH(CtasPagar[[#This Row],[Data Pagamento]])</f>
        <v>1</v>
      </c>
      <c r="L1928" s="23">
        <f>YEAR(CtasPagar[[#This Row],[Data Pagamento]])</f>
        <v>1900</v>
      </c>
      <c r="M1928" s="154"/>
      <c r="N19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>
      <c r="A1929" s="154"/>
      <c r="B1929" s="157"/>
      <c r="C1929" s="162"/>
      <c r="D1929" s="157"/>
      <c r="E1929" s="157"/>
      <c r="F1929" s="157"/>
      <c r="G1929" s="158"/>
      <c r="H1929" s="23">
        <f>MONTH(CtasPagar[[#This Row],[Data Vencimento]])</f>
        <v>1</v>
      </c>
      <c r="I1929" s="23">
        <f>YEAR(CtasPagar[[#This Row],[Data Vencimento]])</f>
        <v>1900</v>
      </c>
      <c r="J1929" s="154"/>
      <c r="K1929" s="23">
        <f>MONTH(CtasPagar[[#This Row],[Data Pagamento]])</f>
        <v>1</v>
      </c>
      <c r="L1929" s="23">
        <f>YEAR(CtasPagar[[#This Row],[Data Pagamento]])</f>
        <v>1900</v>
      </c>
      <c r="M1929" s="154"/>
      <c r="N19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>
      <c r="A1930" s="154"/>
      <c r="B1930" s="157"/>
      <c r="C1930" s="162"/>
      <c r="D1930" s="157"/>
      <c r="E1930" s="157"/>
      <c r="F1930" s="157"/>
      <c r="G1930" s="158"/>
      <c r="H1930" s="23">
        <f>MONTH(CtasPagar[[#This Row],[Data Vencimento]])</f>
        <v>1</v>
      </c>
      <c r="I1930" s="23">
        <f>YEAR(CtasPagar[[#This Row],[Data Vencimento]])</f>
        <v>1900</v>
      </c>
      <c r="J1930" s="154"/>
      <c r="K1930" s="23">
        <f>MONTH(CtasPagar[[#This Row],[Data Pagamento]])</f>
        <v>1</v>
      </c>
      <c r="L1930" s="23">
        <f>YEAR(CtasPagar[[#This Row],[Data Pagamento]])</f>
        <v>1900</v>
      </c>
      <c r="M1930" s="154"/>
      <c r="N19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>
      <c r="A1931" s="154"/>
      <c r="B1931" s="157"/>
      <c r="C1931" s="162"/>
      <c r="D1931" s="157"/>
      <c r="E1931" s="157"/>
      <c r="F1931" s="157"/>
      <c r="G1931" s="158"/>
      <c r="H1931" s="23">
        <f>MONTH(CtasPagar[[#This Row],[Data Vencimento]])</f>
        <v>1</v>
      </c>
      <c r="I1931" s="23">
        <f>YEAR(CtasPagar[[#This Row],[Data Vencimento]])</f>
        <v>1900</v>
      </c>
      <c r="J1931" s="154"/>
      <c r="K1931" s="23">
        <f>MONTH(CtasPagar[[#This Row],[Data Pagamento]])</f>
        <v>1</v>
      </c>
      <c r="L1931" s="23">
        <f>YEAR(CtasPagar[[#This Row],[Data Pagamento]])</f>
        <v>1900</v>
      </c>
      <c r="M1931" s="154"/>
      <c r="N19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>
      <c r="A1932" s="154"/>
      <c r="B1932" s="157"/>
      <c r="C1932" s="162"/>
      <c r="D1932" s="157"/>
      <c r="E1932" s="157"/>
      <c r="F1932" s="157"/>
      <c r="G1932" s="158"/>
      <c r="H1932" s="23">
        <f>MONTH(CtasPagar[[#This Row],[Data Vencimento]])</f>
        <v>1</v>
      </c>
      <c r="I1932" s="23">
        <f>YEAR(CtasPagar[[#This Row],[Data Vencimento]])</f>
        <v>1900</v>
      </c>
      <c r="J1932" s="154"/>
      <c r="K1932" s="23">
        <f>MONTH(CtasPagar[[#This Row],[Data Pagamento]])</f>
        <v>1</v>
      </c>
      <c r="L1932" s="23">
        <f>YEAR(CtasPagar[[#This Row],[Data Pagamento]])</f>
        <v>1900</v>
      </c>
      <c r="M1932" s="154"/>
      <c r="N19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>
      <c r="A1933" s="154"/>
      <c r="B1933" s="157"/>
      <c r="C1933" s="162"/>
      <c r="D1933" s="157"/>
      <c r="E1933" s="157"/>
      <c r="F1933" s="157"/>
      <c r="G1933" s="158"/>
      <c r="H1933" s="23">
        <f>MONTH(CtasPagar[[#This Row],[Data Vencimento]])</f>
        <v>1</v>
      </c>
      <c r="I1933" s="23">
        <f>YEAR(CtasPagar[[#This Row],[Data Vencimento]])</f>
        <v>1900</v>
      </c>
      <c r="J1933" s="154"/>
      <c r="K1933" s="23">
        <f>MONTH(CtasPagar[[#This Row],[Data Pagamento]])</f>
        <v>1</v>
      </c>
      <c r="L1933" s="23">
        <f>YEAR(CtasPagar[[#This Row],[Data Pagamento]])</f>
        <v>1900</v>
      </c>
      <c r="M1933" s="154"/>
      <c r="N19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>
      <c r="A1934" s="154"/>
      <c r="B1934" s="157"/>
      <c r="C1934" s="162"/>
      <c r="D1934" s="157"/>
      <c r="E1934" s="157"/>
      <c r="F1934" s="157"/>
      <c r="G1934" s="158"/>
      <c r="H1934" s="23">
        <f>MONTH(CtasPagar[[#This Row],[Data Vencimento]])</f>
        <v>1</v>
      </c>
      <c r="I1934" s="23">
        <f>YEAR(CtasPagar[[#This Row],[Data Vencimento]])</f>
        <v>1900</v>
      </c>
      <c r="J1934" s="154"/>
      <c r="K1934" s="23">
        <f>MONTH(CtasPagar[[#This Row],[Data Pagamento]])</f>
        <v>1</v>
      </c>
      <c r="L1934" s="23">
        <f>YEAR(CtasPagar[[#This Row],[Data Pagamento]])</f>
        <v>1900</v>
      </c>
      <c r="M1934" s="154"/>
      <c r="N19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>
      <c r="A1935" s="154"/>
      <c r="B1935" s="157"/>
      <c r="C1935" s="162"/>
      <c r="D1935" s="157"/>
      <c r="E1935" s="157"/>
      <c r="F1935" s="157"/>
      <c r="G1935" s="158"/>
      <c r="H1935" s="23">
        <f>MONTH(CtasPagar[[#This Row],[Data Vencimento]])</f>
        <v>1</v>
      </c>
      <c r="I1935" s="23">
        <f>YEAR(CtasPagar[[#This Row],[Data Vencimento]])</f>
        <v>1900</v>
      </c>
      <c r="J1935" s="154"/>
      <c r="K1935" s="23">
        <f>MONTH(CtasPagar[[#This Row],[Data Pagamento]])</f>
        <v>1</v>
      </c>
      <c r="L1935" s="23">
        <f>YEAR(CtasPagar[[#This Row],[Data Pagamento]])</f>
        <v>1900</v>
      </c>
      <c r="M1935" s="154"/>
      <c r="N19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>
      <c r="A1936" s="154"/>
      <c r="B1936" s="157"/>
      <c r="C1936" s="162"/>
      <c r="D1936" s="157"/>
      <c r="E1936" s="157"/>
      <c r="F1936" s="157"/>
      <c r="G1936" s="158"/>
      <c r="H1936" s="23">
        <f>MONTH(CtasPagar[[#This Row],[Data Vencimento]])</f>
        <v>1</v>
      </c>
      <c r="I1936" s="23">
        <f>YEAR(CtasPagar[[#This Row],[Data Vencimento]])</f>
        <v>1900</v>
      </c>
      <c r="J1936" s="154"/>
      <c r="K1936" s="23">
        <f>MONTH(CtasPagar[[#This Row],[Data Pagamento]])</f>
        <v>1</v>
      </c>
      <c r="L1936" s="23">
        <f>YEAR(CtasPagar[[#This Row],[Data Pagamento]])</f>
        <v>1900</v>
      </c>
      <c r="M1936" s="154"/>
      <c r="N19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>
      <c r="A1937" s="154"/>
      <c r="B1937" s="157"/>
      <c r="C1937" s="162"/>
      <c r="D1937" s="157"/>
      <c r="E1937" s="157"/>
      <c r="F1937" s="157"/>
      <c r="G1937" s="158"/>
      <c r="H1937" s="23">
        <f>MONTH(CtasPagar[[#This Row],[Data Vencimento]])</f>
        <v>1</v>
      </c>
      <c r="I1937" s="23">
        <f>YEAR(CtasPagar[[#This Row],[Data Vencimento]])</f>
        <v>1900</v>
      </c>
      <c r="J1937" s="154"/>
      <c r="K1937" s="23">
        <f>MONTH(CtasPagar[[#This Row],[Data Pagamento]])</f>
        <v>1</v>
      </c>
      <c r="L1937" s="23">
        <f>YEAR(CtasPagar[[#This Row],[Data Pagamento]])</f>
        <v>1900</v>
      </c>
      <c r="M1937" s="154"/>
      <c r="N19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>
      <c r="A1938" s="154"/>
      <c r="B1938" s="157"/>
      <c r="C1938" s="162"/>
      <c r="D1938" s="157"/>
      <c r="E1938" s="157"/>
      <c r="F1938" s="157"/>
      <c r="G1938" s="158"/>
      <c r="H1938" s="23">
        <f>MONTH(CtasPagar[[#This Row],[Data Vencimento]])</f>
        <v>1</v>
      </c>
      <c r="I1938" s="23">
        <f>YEAR(CtasPagar[[#This Row],[Data Vencimento]])</f>
        <v>1900</v>
      </c>
      <c r="J1938" s="154"/>
      <c r="K1938" s="23">
        <f>MONTH(CtasPagar[[#This Row],[Data Pagamento]])</f>
        <v>1</v>
      </c>
      <c r="L1938" s="23">
        <f>YEAR(CtasPagar[[#This Row],[Data Pagamento]])</f>
        <v>1900</v>
      </c>
      <c r="M1938" s="154"/>
      <c r="N19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>
      <c r="A1939" s="154"/>
      <c r="B1939" s="157"/>
      <c r="C1939" s="162"/>
      <c r="D1939" s="157"/>
      <c r="E1939" s="157"/>
      <c r="F1939" s="157"/>
      <c r="G1939" s="158"/>
      <c r="H1939" s="23">
        <f>MONTH(CtasPagar[[#This Row],[Data Vencimento]])</f>
        <v>1</v>
      </c>
      <c r="I1939" s="23">
        <f>YEAR(CtasPagar[[#This Row],[Data Vencimento]])</f>
        <v>1900</v>
      </c>
      <c r="J1939" s="154"/>
      <c r="K1939" s="23">
        <f>MONTH(CtasPagar[[#This Row],[Data Pagamento]])</f>
        <v>1</v>
      </c>
      <c r="L1939" s="23">
        <f>YEAR(CtasPagar[[#This Row],[Data Pagamento]])</f>
        <v>1900</v>
      </c>
      <c r="M1939" s="154"/>
      <c r="N19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>
      <c r="A1940" s="154"/>
      <c r="B1940" s="157"/>
      <c r="C1940" s="162"/>
      <c r="D1940" s="157"/>
      <c r="E1940" s="157"/>
      <c r="F1940" s="157"/>
      <c r="G1940" s="158"/>
      <c r="H1940" s="23">
        <f>MONTH(CtasPagar[[#This Row],[Data Vencimento]])</f>
        <v>1</v>
      </c>
      <c r="I1940" s="23">
        <f>YEAR(CtasPagar[[#This Row],[Data Vencimento]])</f>
        <v>1900</v>
      </c>
      <c r="J1940" s="154"/>
      <c r="K1940" s="23">
        <f>MONTH(CtasPagar[[#This Row],[Data Pagamento]])</f>
        <v>1</v>
      </c>
      <c r="L1940" s="23">
        <f>YEAR(CtasPagar[[#This Row],[Data Pagamento]])</f>
        <v>1900</v>
      </c>
      <c r="M1940" s="154"/>
      <c r="N19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>
      <c r="A1941" s="154"/>
      <c r="B1941" s="157"/>
      <c r="C1941" s="162"/>
      <c r="D1941" s="157"/>
      <c r="E1941" s="157"/>
      <c r="F1941" s="157"/>
      <c r="G1941" s="158"/>
      <c r="H1941" s="23">
        <f>MONTH(CtasPagar[[#This Row],[Data Vencimento]])</f>
        <v>1</v>
      </c>
      <c r="I1941" s="23">
        <f>YEAR(CtasPagar[[#This Row],[Data Vencimento]])</f>
        <v>1900</v>
      </c>
      <c r="J1941" s="154"/>
      <c r="K1941" s="23">
        <f>MONTH(CtasPagar[[#This Row],[Data Pagamento]])</f>
        <v>1</v>
      </c>
      <c r="L1941" s="23">
        <f>YEAR(CtasPagar[[#This Row],[Data Pagamento]])</f>
        <v>1900</v>
      </c>
      <c r="M1941" s="154"/>
      <c r="N19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>
      <c r="A1942" s="154"/>
      <c r="B1942" s="157"/>
      <c r="C1942" s="162"/>
      <c r="D1942" s="157"/>
      <c r="E1942" s="157"/>
      <c r="F1942" s="157"/>
      <c r="G1942" s="158"/>
      <c r="H1942" s="23">
        <f>MONTH(CtasPagar[[#This Row],[Data Vencimento]])</f>
        <v>1</v>
      </c>
      <c r="I1942" s="23">
        <f>YEAR(CtasPagar[[#This Row],[Data Vencimento]])</f>
        <v>1900</v>
      </c>
      <c r="J1942" s="154"/>
      <c r="K1942" s="23">
        <f>MONTH(CtasPagar[[#This Row],[Data Pagamento]])</f>
        <v>1</v>
      </c>
      <c r="L1942" s="23">
        <f>YEAR(CtasPagar[[#This Row],[Data Pagamento]])</f>
        <v>1900</v>
      </c>
      <c r="M1942" s="154"/>
      <c r="N19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>
      <c r="A1943" s="154"/>
      <c r="B1943" s="157"/>
      <c r="C1943" s="162"/>
      <c r="D1943" s="157"/>
      <c r="E1943" s="157"/>
      <c r="F1943" s="157"/>
      <c r="G1943" s="158"/>
      <c r="H1943" s="23">
        <f>MONTH(CtasPagar[[#This Row],[Data Vencimento]])</f>
        <v>1</v>
      </c>
      <c r="I1943" s="23">
        <f>YEAR(CtasPagar[[#This Row],[Data Vencimento]])</f>
        <v>1900</v>
      </c>
      <c r="J1943" s="154"/>
      <c r="K1943" s="23">
        <f>MONTH(CtasPagar[[#This Row],[Data Pagamento]])</f>
        <v>1</v>
      </c>
      <c r="L1943" s="23">
        <f>YEAR(CtasPagar[[#This Row],[Data Pagamento]])</f>
        <v>1900</v>
      </c>
      <c r="M1943" s="154"/>
      <c r="N19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>
      <c r="A1944" s="154"/>
      <c r="B1944" s="157"/>
      <c r="C1944" s="162"/>
      <c r="D1944" s="157"/>
      <c r="E1944" s="157"/>
      <c r="F1944" s="157"/>
      <c r="G1944" s="158"/>
      <c r="H1944" s="23">
        <f>MONTH(CtasPagar[[#This Row],[Data Vencimento]])</f>
        <v>1</v>
      </c>
      <c r="I1944" s="23">
        <f>YEAR(CtasPagar[[#This Row],[Data Vencimento]])</f>
        <v>1900</v>
      </c>
      <c r="J1944" s="154"/>
      <c r="K1944" s="23">
        <f>MONTH(CtasPagar[[#This Row],[Data Pagamento]])</f>
        <v>1</v>
      </c>
      <c r="L1944" s="23">
        <f>YEAR(CtasPagar[[#This Row],[Data Pagamento]])</f>
        <v>1900</v>
      </c>
      <c r="M1944" s="154"/>
      <c r="N19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>
      <c r="A1945" s="154"/>
      <c r="B1945" s="157"/>
      <c r="C1945" s="162"/>
      <c r="D1945" s="157"/>
      <c r="E1945" s="157"/>
      <c r="F1945" s="157"/>
      <c r="G1945" s="158"/>
      <c r="H1945" s="23">
        <f>MONTH(CtasPagar[[#This Row],[Data Vencimento]])</f>
        <v>1</v>
      </c>
      <c r="I1945" s="23">
        <f>YEAR(CtasPagar[[#This Row],[Data Vencimento]])</f>
        <v>1900</v>
      </c>
      <c r="J1945" s="154"/>
      <c r="K1945" s="23">
        <f>MONTH(CtasPagar[[#This Row],[Data Pagamento]])</f>
        <v>1</v>
      </c>
      <c r="L1945" s="23">
        <f>YEAR(CtasPagar[[#This Row],[Data Pagamento]])</f>
        <v>1900</v>
      </c>
      <c r="M1945" s="154"/>
      <c r="N19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>
      <c r="A1946" s="154"/>
      <c r="B1946" s="157"/>
      <c r="C1946" s="162"/>
      <c r="D1946" s="157"/>
      <c r="E1946" s="157"/>
      <c r="F1946" s="157"/>
      <c r="G1946" s="158"/>
      <c r="H1946" s="23">
        <f>MONTH(CtasPagar[[#This Row],[Data Vencimento]])</f>
        <v>1</v>
      </c>
      <c r="I1946" s="23">
        <f>YEAR(CtasPagar[[#This Row],[Data Vencimento]])</f>
        <v>1900</v>
      </c>
      <c r="J1946" s="154"/>
      <c r="K1946" s="23">
        <f>MONTH(CtasPagar[[#This Row],[Data Pagamento]])</f>
        <v>1</v>
      </c>
      <c r="L1946" s="23">
        <f>YEAR(CtasPagar[[#This Row],[Data Pagamento]])</f>
        <v>1900</v>
      </c>
      <c r="M1946" s="154"/>
      <c r="N19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>
      <c r="A1947" s="154"/>
      <c r="B1947" s="157"/>
      <c r="C1947" s="162"/>
      <c r="D1947" s="157"/>
      <c r="E1947" s="157"/>
      <c r="F1947" s="157"/>
      <c r="G1947" s="158"/>
      <c r="H1947" s="23">
        <f>MONTH(CtasPagar[[#This Row],[Data Vencimento]])</f>
        <v>1</v>
      </c>
      <c r="I1947" s="23">
        <f>YEAR(CtasPagar[[#This Row],[Data Vencimento]])</f>
        <v>1900</v>
      </c>
      <c r="J1947" s="154"/>
      <c r="K1947" s="23">
        <f>MONTH(CtasPagar[[#This Row],[Data Pagamento]])</f>
        <v>1</v>
      </c>
      <c r="L1947" s="23">
        <f>YEAR(CtasPagar[[#This Row],[Data Pagamento]])</f>
        <v>1900</v>
      </c>
      <c r="M1947" s="154"/>
      <c r="N19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>
      <c r="A1948" s="154"/>
      <c r="B1948" s="157"/>
      <c r="C1948" s="162"/>
      <c r="D1948" s="157"/>
      <c r="E1948" s="157"/>
      <c r="F1948" s="157"/>
      <c r="G1948" s="158"/>
      <c r="H1948" s="23">
        <f>MONTH(CtasPagar[[#This Row],[Data Vencimento]])</f>
        <v>1</v>
      </c>
      <c r="I1948" s="23">
        <f>YEAR(CtasPagar[[#This Row],[Data Vencimento]])</f>
        <v>1900</v>
      </c>
      <c r="J1948" s="154"/>
      <c r="K1948" s="23">
        <f>MONTH(CtasPagar[[#This Row],[Data Pagamento]])</f>
        <v>1</v>
      </c>
      <c r="L1948" s="23">
        <f>YEAR(CtasPagar[[#This Row],[Data Pagamento]])</f>
        <v>1900</v>
      </c>
      <c r="M1948" s="154"/>
      <c r="N19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>
      <c r="A1949" s="154"/>
      <c r="B1949" s="157"/>
      <c r="C1949" s="162"/>
      <c r="D1949" s="157"/>
      <c r="E1949" s="157"/>
      <c r="F1949" s="157"/>
      <c r="G1949" s="158"/>
      <c r="H1949" s="23">
        <f>MONTH(CtasPagar[[#This Row],[Data Vencimento]])</f>
        <v>1</v>
      </c>
      <c r="I1949" s="23">
        <f>YEAR(CtasPagar[[#This Row],[Data Vencimento]])</f>
        <v>1900</v>
      </c>
      <c r="J1949" s="154"/>
      <c r="K1949" s="23">
        <f>MONTH(CtasPagar[[#This Row],[Data Pagamento]])</f>
        <v>1</v>
      </c>
      <c r="L1949" s="23">
        <f>YEAR(CtasPagar[[#This Row],[Data Pagamento]])</f>
        <v>1900</v>
      </c>
      <c r="M1949" s="154"/>
      <c r="N19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>
      <c r="A1950" s="154"/>
      <c r="B1950" s="157"/>
      <c r="C1950" s="162"/>
      <c r="D1950" s="157"/>
      <c r="E1950" s="157"/>
      <c r="F1950" s="157"/>
      <c r="G1950" s="158"/>
      <c r="H1950" s="23">
        <f>MONTH(CtasPagar[[#This Row],[Data Vencimento]])</f>
        <v>1</v>
      </c>
      <c r="I1950" s="23">
        <f>YEAR(CtasPagar[[#This Row],[Data Vencimento]])</f>
        <v>1900</v>
      </c>
      <c r="J1950" s="154"/>
      <c r="K1950" s="23">
        <f>MONTH(CtasPagar[[#This Row],[Data Pagamento]])</f>
        <v>1</v>
      </c>
      <c r="L1950" s="23">
        <f>YEAR(CtasPagar[[#This Row],[Data Pagamento]])</f>
        <v>1900</v>
      </c>
      <c r="M1950" s="154"/>
      <c r="N19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>
      <c r="A1951" s="154"/>
      <c r="B1951" s="157"/>
      <c r="C1951" s="162"/>
      <c r="D1951" s="157"/>
      <c r="E1951" s="157"/>
      <c r="F1951" s="157"/>
      <c r="G1951" s="158"/>
      <c r="H1951" s="23">
        <f>MONTH(CtasPagar[[#This Row],[Data Vencimento]])</f>
        <v>1</v>
      </c>
      <c r="I1951" s="23">
        <f>YEAR(CtasPagar[[#This Row],[Data Vencimento]])</f>
        <v>1900</v>
      </c>
      <c r="J1951" s="154"/>
      <c r="K1951" s="23">
        <f>MONTH(CtasPagar[[#This Row],[Data Pagamento]])</f>
        <v>1</v>
      </c>
      <c r="L1951" s="23">
        <f>YEAR(CtasPagar[[#This Row],[Data Pagamento]])</f>
        <v>1900</v>
      </c>
      <c r="M1951" s="154"/>
      <c r="N19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>
      <c r="A1952" s="154"/>
      <c r="B1952" s="157"/>
      <c r="C1952" s="162"/>
      <c r="D1952" s="157"/>
      <c r="E1952" s="157"/>
      <c r="F1952" s="157"/>
      <c r="G1952" s="158"/>
      <c r="H1952" s="23">
        <f>MONTH(CtasPagar[[#This Row],[Data Vencimento]])</f>
        <v>1</v>
      </c>
      <c r="I1952" s="23">
        <f>YEAR(CtasPagar[[#This Row],[Data Vencimento]])</f>
        <v>1900</v>
      </c>
      <c r="J1952" s="154"/>
      <c r="K1952" s="23">
        <f>MONTH(CtasPagar[[#This Row],[Data Pagamento]])</f>
        <v>1</v>
      </c>
      <c r="L1952" s="23">
        <f>YEAR(CtasPagar[[#This Row],[Data Pagamento]])</f>
        <v>1900</v>
      </c>
      <c r="M1952" s="154"/>
      <c r="N19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>
      <c r="A1953" s="154"/>
      <c r="B1953" s="157"/>
      <c r="C1953" s="162"/>
      <c r="D1953" s="157"/>
      <c r="E1953" s="157"/>
      <c r="F1953" s="157"/>
      <c r="G1953" s="158"/>
      <c r="H1953" s="23">
        <f>MONTH(CtasPagar[[#This Row],[Data Vencimento]])</f>
        <v>1</v>
      </c>
      <c r="I1953" s="23">
        <f>YEAR(CtasPagar[[#This Row],[Data Vencimento]])</f>
        <v>1900</v>
      </c>
      <c r="J1953" s="154"/>
      <c r="K1953" s="23">
        <f>MONTH(CtasPagar[[#This Row],[Data Pagamento]])</f>
        <v>1</v>
      </c>
      <c r="L1953" s="23">
        <f>YEAR(CtasPagar[[#This Row],[Data Pagamento]])</f>
        <v>1900</v>
      </c>
      <c r="M1953" s="154"/>
      <c r="N19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>
      <c r="A1954" s="154"/>
      <c r="B1954" s="157"/>
      <c r="C1954" s="162"/>
      <c r="D1954" s="157"/>
      <c r="E1954" s="157"/>
      <c r="F1954" s="157"/>
      <c r="G1954" s="158"/>
      <c r="H1954" s="23">
        <f>MONTH(CtasPagar[[#This Row],[Data Vencimento]])</f>
        <v>1</v>
      </c>
      <c r="I1954" s="23">
        <f>YEAR(CtasPagar[[#This Row],[Data Vencimento]])</f>
        <v>1900</v>
      </c>
      <c r="J1954" s="154"/>
      <c r="K1954" s="23">
        <f>MONTH(CtasPagar[[#This Row],[Data Pagamento]])</f>
        <v>1</v>
      </c>
      <c r="L1954" s="23">
        <f>YEAR(CtasPagar[[#This Row],[Data Pagamento]])</f>
        <v>1900</v>
      </c>
      <c r="M1954" s="154"/>
      <c r="N19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>
      <c r="A1955" s="154"/>
      <c r="B1955" s="157"/>
      <c r="C1955" s="162"/>
      <c r="D1955" s="157"/>
      <c r="E1955" s="157"/>
      <c r="F1955" s="157"/>
      <c r="G1955" s="158"/>
      <c r="H1955" s="23">
        <f>MONTH(CtasPagar[[#This Row],[Data Vencimento]])</f>
        <v>1</v>
      </c>
      <c r="I1955" s="23">
        <f>YEAR(CtasPagar[[#This Row],[Data Vencimento]])</f>
        <v>1900</v>
      </c>
      <c r="J1955" s="154"/>
      <c r="K1955" s="23">
        <f>MONTH(CtasPagar[[#This Row],[Data Pagamento]])</f>
        <v>1</v>
      </c>
      <c r="L1955" s="23">
        <f>YEAR(CtasPagar[[#This Row],[Data Pagamento]])</f>
        <v>1900</v>
      </c>
      <c r="M1955" s="154"/>
      <c r="N19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>
      <c r="A1956" s="154"/>
      <c r="B1956" s="157"/>
      <c r="C1956" s="162"/>
      <c r="D1956" s="157"/>
      <c r="E1956" s="157"/>
      <c r="F1956" s="157"/>
      <c r="G1956" s="158"/>
      <c r="H1956" s="23">
        <f>MONTH(CtasPagar[[#This Row],[Data Vencimento]])</f>
        <v>1</v>
      </c>
      <c r="I1956" s="23">
        <f>YEAR(CtasPagar[[#This Row],[Data Vencimento]])</f>
        <v>1900</v>
      </c>
      <c r="J1956" s="154"/>
      <c r="K1956" s="23">
        <f>MONTH(CtasPagar[[#This Row],[Data Pagamento]])</f>
        <v>1</v>
      </c>
      <c r="L1956" s="23">
        <f>YEAR(CtasPagar[[#This Row],[Data Pagamento]])</f>
        <v>1900</v>
      </c>
      <c r="M1956" s="154"/>
      <c r="N19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>
      <c r="A1957" s="154"/>
      <c r="B1957" s="157"/>
      <c r="C1957" s="162"/>
      <c r="D1957" s="157"/>
      <c r="E1957" s="157"/>
      <c r="F1957" s="157"/>
      <c r="G1957" s="158"/>
      <c r="H1957" s="23">
        <f>MONTH(CtasPagar[[#This Row],[Data Vencimento]])</f>
        <v>1</v>
      </c>
      <c r="I1957" s="23">
        <f>YEAR(CtasPagar[[#This Row],[Data Vencimento]])</f>
        <v>1900</v>
      </c>
      <c r="J1957" s="154"/>
      <c r="K1957" s="23">
        <f>MONTH(CtasPagar[[#This Row],[Data Pagamento]])</f>
        <v>1</v>
      </c>
      <c r="L1957" s="23">
        <f>YEAR(CtasPagar[[#This Row],[Data Pagamento]])</f>
        <v>1900</v>
      </c>
      <c r="M1957" s="154"/>
      <c r="N19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>
      <c r="A1958" s="154"/>
      <c r="B1958" s="157"/>
      <c r="C1958" s="162"/>
      <c r="D1958" s="157"/>
      <c r="E1958" s="157"/>
      <c r="F1958" s="157"/>
      <c r="G1958" s="158"/>
      <c r="H1958" s="23">
        <f>MONTH(CtasPagar[[#This Row],[Data Vencimento]])</f>
        <v>1</v>
      </c>
      <c r="I1958" s="23">
        <f>YEAR(CtasPagar[[#This Row],[Data Vencimento]])</f>
        <v>1900</v>
      </c>
      <c r="J1958" s="154"/>
      <c r="K1958" s="23">
        <f>MONTH(CtasPagar[[#This Row],[Data Pagamento]])</f>
        <v>1</v>
      </c>
      <c r="L1958" s="23">
        <f>YEAR(CtasPagar[[#This Row],[Data Pagamento]])</f>
        <v>1900</v>
      </c>
      <c r="M1958" s="154"/>
      <c r="N19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>
      <c r="A1959" s="154"/>
      <c r="B1959" s="157"/>
      <c r="C1959" s="162"/>
      <c r="D1959" s="157"/>
      <c r="E1959" s="157"/>
      <c r="F1959" s="157"/>
      <c r="G1959" s="158"/>
      <c r="H1959" s="23">
        <f>MONTH(CtasPagar[[#This Row],[Data Vencimento]])</f>
        <v>1</v>
      </c>
      <c r="I1959" s="23">
        <f>YEAR(CtasPagar[[#This Row],[Data Vencimento]])</f>
        <v>1900</v>
      </c>
      <c r="J1959" s="154"/>
      <c r="K1959" s="23">
        <f>MONTH(CtasPagar[[#This Row],[Data Pagamento]])</f>
        <v>1</v>
      </c>
      <c r="L1959" s="23">
        <f>YEAR(CtasPagar[[#This Row],[Data Pagamento]])</f>
        <v>1900</v>
      </c>
      <c r="M1959" s="154"/>
      <c r="N19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>
      <c r="A1960" s="154"/>
      <c r="B1960" s="157"/>
      <c r="C1960" s="162"/>
      <c r="D1960" s="157"/>
      <c r="E1960" s="157"/>
      <c r="F1960" s="157"/>
      <c r="G1960" s="158"/>
      <c r="H1960" s="23">
        <f>MONTH(CtasPagar[[#This Row],[Data Vencimento]])</f>
        <v>1</v>
      </c>
      <c r="I1960" s="23">
        <f>YEAR(CtasPagar[[#This Row],[Data Vencimento]])</f>
        <v>1900</v>
      </c>
      <c r="J1960" s="154"/>
      <c r="K1960" s="23">
        <f>MONTH(CtasPagar[[#This Row],[Data Pagamento]])</f>
        <v>1</v>
      </c>
      <c r="L1960" s="23">
        <f>YEAR(CtasPagar[[#This Row],[Data Pagamento]])</f>
        <v>1900</v>
      </c>
      <c r="M1960" s="154"/>
      <c r="N19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>
      <c r="A1961" s="154"/>
      <c r="B1961" s="157"/>
      <c r="C1961" s="162"/>
      <c r="D1961" s="157"/>
      <c r="E1961" s="157"/>
      <c r="F1961" s="157"/>
      <c r="G1961" s="158"/>
      <c r="H1961" s="23">
        <f>MONTH(CtasPagar[[#This Row],[Data Vencimento]])</f>
        <v>1</v>
      </c>
      <c r="I1961" s="23">
        <f>YEAR(CtasPagar[[#This Row],[Data Vencimento]])</f>
        <v>1900</v>
      </c>
      <c r="J1961" s="154"/>
      <c r="K1961" s="23">
        <f>MONTH(CtasPagar[[#This Row],[Data Pagamento]])</f>
        <v>1</v>
      </c>
      <c r="L1961" s="23">
        <f>YEAR(CtasPagar[[#This Row],[Data Pagamento]])</f>
        <v>1900</v>
      </c>
      <c r="M1961" s="154"/>
      <c r="N19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>
      <c r="A1962" s="154"/>
      <c r="B1962" s="157"/>
      <c r="C1962" s="162"/>
      <c r="D1962" s="157"/>
      <c r="E1962" s="157"/>
      <c r="F1962" s="157"/>
      <c r="G1962" s="158"/>
      <c r="H1962" s="23">
        <f>MONTH(CtasPagar[[#This Row],[Data Vencimento]])</f>
        <v>1</v>
      </c>
      <c r="I1962" s="23">
        <f>YEAR(CtasPagar[[#This Row],[Data Vencimento]])</f>
        <v>1900</v>
      </c>
      <c r="J1962" s="154"/>
      <c r="K1962" s="23">
        <f>MONTH(CtasPagar[[#This Row],[Data Pagamento]])</f>
        <v>1</v>
      </c>
      <c r="L1962" s="23">
        <f>YEAR(CtasPagar[[#This Row],[Data Pagamento]])</f>
        <v>1900</v>
      </c>
      <c r="M1962" s="154"/>
      <c r="N19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>
      <c r="A1963" s="154"/>
      <c r="B1963" s="157"/>
      <c r="C1963" s="162"/>
      <c r="D1963" s="157"/>
      <c r="E1963" s="157"/>
      <c r="F1963" s="157"/>
      <c r="G1963" s="158"/>
      <c r="H1963" s="23">
        <f>MONTH(CtasPagar[[#This Row],[Data Vencimento]])</f>
        <v>1</v>
      </c>
      <c r="I1963" s="23">
        <f>YEAR(CtasPagar[[#This Row],[Data Vencimento]])</f>
        <v>1900</v>
      </c>
      <c r="J1963" s="154"/>
      <c r="K1963" s="23">
        <f>MONTH(CtasPagar[[#This Row],[Data Pagamento]])</f>
        <v>1</v>
      </c>
      <c r="L1963" s="23">
        <f>YEAR(CtasPagar[[#This Row],[Data Pagamento]])</f>
        <v>1900</v>
      </c>
      <c r="M1963" s="154"/>
      <c r="N19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>
      <c r="A1964" s="154"/>
      <c r="B1964" s="157"/>
      <c r="C1964" s="162"/>
      <c r="D1964" s="157"/>
      <c r="E1964" s="157"/>
      <c r="F1964" s="157"/>
      <c r="G1964" s="158"/>
      <c r="H1964" s="23">
        <f>MONTH(CtasPagar[[#This Row],[Data Vencimento]])</f>
        <v>1</v>
      </c>
      <c r="I1964" s="23">
        <f>YEAR(CtasPagar[[#This Row],[Data Vencimento]])</f>
        <v>1900</v>
      </c>
      <c r="J1964" s="154"/>
      <c r="K1964" s="23">
        <f>MONTH(CtasPagar[[#This Row],[Data Pagamento]])</f>
        <v>1</v>
      </c>
      <c r="L1964" s="23">
        <f>YEAR(CtasPagar[[#This Row],[Data Pagamento]])</f>
        <v>1900</v>
      </c>
      <c r="M1964" s="154"/>
      <c r="N19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>
      <c r="A1965" s="154"/>
      <c r="B1965" s="157"/>
      <c r="C1965" s="162"/>
      <c r="D1965" s="157"/>
      <c r="E1965" s="157"/>
      <c r="F1965" s="157"/>
      <c r="G1965" s="158"/>
      <c r="H1965" s="23">
        <f>MONTH(CtasPagar[[#This Row],[Data Vencimento]])</f>
        <v>1</v>
      </c>
      <c r="I1965" s="23">
        <f>YEAR(CtasPagar[[#This Row],[Data Vencimento]])</f>
        <v>1900</v>
      </c>
      <c r="J1965" s="154"/>
      <c r="K1965" s="23">
        <f>MONTH(CtasPagar[[#This Row],[Data Pagamento]])</f>
        <v>1</v>
      </c>
      <c r="L1965" s="23">
        <f>YEAR(CtasPagar[[#This Row],[Data Pagamento]])</f>
        <v>1900</v>
      </c>
      <c r="M1965" s="154"/>
      <c r="N19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>
      <c r="A1966" s="154"/>
      <c r="B1966" s="157"/>
      <c r="C1966" s="162"/>
      <c r="D1966" s="157"/>
      <c r="E1966" s="157"/>
      <c r="F1966" s="157"/>
      <c r="G1966" s="158"/>
      <c r="H1966" s="23">
        <f>MONTH(CtasPagar[[#This Row],[Data Vencimento]])</f>
        <v>1</v>
      </c>
      <c r="I1966" s="23">
        <f>YEAR(CtasPagar[[#This Row],[Data Vencimento]])</f>
        <v>1900</v>
      </c>
      <c r="J1966" s="154"/>
      <c r="K1966" s="23">
        <f>MONTH(CtasPagar[[#This Row],[Data Pagamento]])</f>
        <v>1</v>
      </c>
      <c r="L1966" s="23">
        <f>YEAR(CtasPagar[[#This Row],[Data Pagamento]])</f>
        <v>1900</v>
      </c>
      <c r="M1966" s="154"/>
      <c r="N19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>
      <c r="A1967" s="154"/>
      <c r="B1967" s="157"/>
      <c r="C1967" s="162"/>
      <c r="D1967" s="157"/>
      <c r="E1967" s="157"/>
      <c r="F1967" s="157"/>
      <c r="G1967" s="158"/>
      <c r="H1967" s="23">
        <f>MONTH(CtasPagar[[#This Row],[Data Vencimento]])</f>
        <v>1</v>
      </c>
      <c r="I1967" s="23">
        <f>YEAR(CtasPagar[[#This Row],[Data Vencimento]])</f>
        <v>1900</v>
      </c>
      <c r="J1967" s="154"/>
      <c r="K1967" s="23">
        <f>MONTH(CtasPagar[[#This Row],[Data Pagamento]])</f>
        <v>1</v>
      </c>
      <c r="L1967" s="23">
        <f>YEAR(CtasPagar[[#This Row],[Data Pagamento]])</f>
        <v>1900</v>
      </c>
      <c r="M1967" s="154"/>
      <c r="N19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>
      <c r="A1968" s="154"/>
      <c r="B1968" s="157"/>
      <c r="C1968" s="162"/>
      <c r="D1968" s="157"/>
      <c r="E1968" s="157"/>
      <c r="F1968" s="157"/>
      <c r="G1968" s="158"/>
      <c r="H1968" s="23">
        <f>MONTH(CtasPagar[[#This Row],[Data Vencimento]])</f>
        <v>1</v>
      </c>
      <c r="I1968" s="23">
        <f>YEAR(CtasPagar[[#This Row],[Data Vencimento]])</f>
        <v>1900</v>
      </c>
      <c r="J1968" s="154"/>
      <c r="K1968" s="23">
        <f>MONTH(CtasPagar[[#This Row],[Data Pagamento]])</f>
        <v>1</v>
      </c>
      <c r="L1968" s="23">
        <f>YEAR(CtasPagar[[#This Row],[Data Pagamento]])</f>
        <v>1900</v>
      </c>
      <c r="M1968" s="154"/>
      <c r="N19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>
      <c r="A1969" s="154"/>
      <c r="B1969" s="157"/>
      <c r="C1969" s="162"/>
      <c r="D1969" s="157"/>
      <c r="E1969" s="157"/>
      <c r="F1969" s="157"/>
      <c r="G1969" s="158"/>
      <c r="H1969" s="23">
        <f>MONTH(CtasPagar[[#This Row],[Data Vencimento]])</f>
        <v>1</v>
      </c>
      <c r="I1969" s="23">
        <f>YEAR(CtasPagar[[#This Row],[Data Vencimento]])</f>
        <v>1900</v>
      </c>
      <c r="J1969" s="154"/>
      <c r="K1969" s="23">
        <f>MONTH(CtasPagar[[#This Row],[Data Pagamento]])</f>
        <v>1</v>
      </c>
      <c r="L1969" s="23">
        <f>YEAR(CtasPagar[[#This Row],[Data Pagamento]])</f>
        <v>1900</v>
      </c>
      <c r="M1969" s="154"/>
      <c r="N19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>
      <c r="A1970" s="154"/>
      <c r="B1970" s="157"/>
      <c r="C1970" s="162"/>
      <c r="D1970" s="157"/>
      <c r="E1970" s="157"/>
      <c r="F1970" s="157"/>
      <c r="G1970" s="158"/>
      <c r="H1970" s="23">
        <f>MONTH(CtasPagar[[#This Row],[Data Vencimento]])</f>
        <v>1</v>
      </c>
      <c r="I1970" s="23">
        <f>YEAR(CtasPagar[[#This Row],[Data Vencimento]])</f>
        <v>1900</v>
      </c>
      <c r="J1970" s="154"/>
      <c r="K1970" s="23">
        <f>MONTH(CtasPagar[[#This Row],[Data Pagamento]])</f>
        <v>1</v>
      </c>
      <c r="L1970" s="23">
        <f>YEAR(CtasPagar[[#This Row],[Data Pagamento]])</f>
        <v>1900</v>
      </c>
      <c r="M1970" s="154"/>
      <c r="N19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>
      <c r="A1971" s="154"/>
      <c r="B1971" s="157"/>
      <c r="C1971" s="162"/>
      <c r="D1971" s="157"/>
      <c r="E1971" s="157"/>
      <c r="F1971" s="157"/>
      <c r="G1971" s="158"/>
      <c r="H1971" s="23">
        <f>MONTH(CtasPagar[[#This Row],[Data Vencimento]])</f>
        <v>1</v>
      </c>
      <c r="I1971" s="23">
        <f>YEAR(CtasPagar[[#This Row],[Data Vencimento]])</f>
        <v>1900</v>
      </c>
      <c r="J1971" s="154"/>
      <c r="K1971" s="23">
        <f>MONTH(CtasPagar[[#This Row],[Data Pagamento]])</f>
        <v>1</v>
      </c>
      <c r="L1971" s="23">
        <f>YEAR(CtasPagar[[#This Row],[Data Pagamento]])</f>
        <v>1900</v>
      </c>
      <c r="M1971" s="154"/>
      <c r="N19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>
      <c r="A1972" s="154"/>
      <c r="B1972" s="157"/>
      <c r="C1972" s="162"/>
      <c r="D1972" s="157"/>
      <c r="E1972" s="157"/>
      <c r="F1972" s="157"/>
      <c r="G1972" s="158"/>
      <c r="H1972" s="23">
        <f>MONTH(CtasPagar[[#This Row],[Data Vencimento]])</f>
        <v>1</v>
      </c>
      <c r="I1972" s="23">
        <f>YEAR(CtasPagar[[#This Row],[Data Vencimento]])</f>
        <v>1900</v>
      </c>
      <c r="J1972" s="154"/>
      <c r="K1972" s="23">
        <f>MONTH(CtasPagar[[#This Row],[Data Pagamento]])</f>
        <v>1</v>
      </c>
      <c r="L1972" s="23">
        <f>YEAR(CtasPagar[[#This Row],[Data Pagamento]])</f>
        <v>1900</v>
      </c>
      <c r="M1972" s="154"/>
      <c r="N19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>
      <c r="A1973" s="154"/>
      <c r="B1973" s="157"/>
      <c r="C1973" s="162"/>
      <c r="D1973" s="157"/>
      <c r="E1973" s="157"/>
      <c r="F1973" s="157"/>
      <c r="G1973" s="158"/>
      <c r="H1973" s="23">
        <f>MONTH(CtasPagar[[#This Row],[Data Vencimento]])</f>
        <v>1</v>
      </c>
      <c r="I1973" s="23">
        <f>YEAR(CtasPagar[[#This Row],[Data Vencimento]])</f>
        <v>1900</v>
      </c>
      <c r="J1973" s="154"/>
      <c r="K1973" s="23">
        <f>MONTH(CtasPagar[[#This Row],[Data Pagamento]])</f>
        <v>1</v>
      </c>
      <c r="L1973" s="23">
        <f>YEAR(CtasPagar[[#This Row],[Data Pagamento]])</f>
        <v>1900</v>
      </c>
      <c r="M1973" s="154"/>
      <c r="N19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>
      <c r="A1974" s="154"/>
      <c r="B1974" s="157"/>
      <c r="C1974" s="162"/>
      <c r="D1974" s="157"/>
      <c r="E1974" s="157"/>
      <c r="F1974" s="157"/>
      <c r="G1974" s="158"/>
      <c r="H1974" s="23">
        <f>MONTH(CtasPagar[[#This Row],[Data Vencimento]])</f>
        <v>1</v>
      </c>
      <c r="I1974" s="23">
        <f>YEAR(CtasPagar[[#This Row],[Data Vencimento]])</f>
        <v>1900</v>
      </c>
      <c r="J1974" s="154"/>
      <c r="K1974" s="23">
        <f>MONTH(CtasPagar[[#This Row],[Data Pagamento]])</f>
        <v>1</v>
      </c>
      <c r="L1974" s="23">
        <f>YEAR(CtasPagar[[#This Row],[Data Pagamento]])</f>
        <v>1900</v>
      </c>
      <c r="M1974" s="154"/>
      <c r="N19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>
      <c r="A1975" s="154"/>
      <c r="B1975" s="157"/>
      <c r="C1975" s="162"/>
      <c r="D1975" s="157"/>
      <c r="E1975" s="157"/>
      <c r="F1975" s="157"/>
      <c r="G1975" s="158"/>
      <c r="H1975" s="23">
        <f>MONTH(CtasPagar[[#This Row],[Data Vencimento]])</f>
        <v>1</v>
      </c>
      <c r="I1975" s="23">
        <f>YEAR(CtasPagar[[#This Row],[Data Vencimento]])</f>
        <v>1900</v>
      </c>
      <c r="J1975" s="154"/>
      <c r="K1975" s="23">
        <f>MONTH(CtasPagar[[#This Row],[Data Pagamento]])</f>
        <v>1</v>
      </c>
      <c r="L1975" s="23">
        <f>YEAR(CtasPagar[[#This Row],[Data Pagamento]])</f>
        <v>1900</v>
      </c>
      <c r="M1975" s="154"/>
      <c r="N19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>
      <c r="A1976" s="154"/>
      <c r="B1976" s="157"/>
      <c r="C1976" s="162"/>
      <c r="D1976" s="157"/>
      <c r="E1976" s="157"/>
      <c r="F1976" s="157"/>
      <c r="G1976" s="158"/>
      <c r="H1976" s="23">
        <f>MONTH(CtasPagar[[#This Row],[Data Vencimento]])</f>
        <v>1</v>
      </c>
      <c r="I1976" s="23">
        <f>YEAR(CtasPagar[[#This Row],[Data Vencimento]])</f>
        <v>1900</v>
      </c>
      <c r="J1976" s="154"/>
      <c r="K1976" s="23">
        <f>MONTH(CtasPagar[[#This Row],[Data Pagamento]])</f>
        <v>1</v>
      </c>
      <c r="L1976" s="23">
        <f>YEAR(CtasPagar[[#This Row],[Data Pagamento]])</f>
        <v>1900</v>
      </c>
      <c r="M1976" s="154"/>
      <c r="N19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>
      <c r="A1977" s="154"/>
      <c r="B1977" s="157"/>
      <c r="C1977" s="162"/>
      <c r="D1977" s="157"/>
      <c r="E1977" s="157"/>
      <c r="F1977" s="157"/>
      <c r="G1977" s="158"/>
      <c r="H1977" s="23">
        <f>MONTH(CtasPagar[[#This Row],[Data Vencimento]])</f>
        <v>1</v>
      </c>
      <c r="I1977" s="23">
        <f>YEAR(CtasPagar[[#This Row],[Data Vencimento]])</f>
        <v>1900</v>
      </c>
      <c r="J1977" s="154"/>
      <c r="K1977" s="23">
        <f>MONTH(CtasPagar[[#This Row],[Data Pagamento]])</f>
        <v>1</v>
      </c>
      <c r="L1977" s="23">
        <f>YEAR(CtasPagar[[#This Row],[Data Pagamento]])</f>
        <v>1900</v>
      </c>
      <c r="M1977" s="154"/>
      <c r="N19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>
      <c r="A1978" s="154"/>
      <c r="B1978" s="157"/>
      <c r="C1978" s="162"/>
      <c r="D1978" s="157"/>
      <c r="E1978" s="157"/>
      <c r="F1978" s="157"/>
      <c r="G1978" s="158"/>
      <c r="H1978" s="23">
        <f>MONTH(CtasPagar[[#This Row],[Data Vencimento]])</f>
        <v>1</v>
      </c>
      <c r="I1978" s="23">
        <f>YEAR(CtasPagar[[#This Row],[Data Vencimento]])</f>
        <v>1900</v>
      </c>
      <c r="J1978" s="154"/>
      <c r="K1978" s="23">
        <f>MONTH(CtasPagar[[#This Row],[Data Pagamento]])</f>
        <v>1</v>
      </c>
      <c r="L1978" s="23">
        <f>YEAR(CtasPagar[[#This Row],[Data Pagamento]])</f>
        <v>1900</v>
      </c>
      <c r="M1978" s="154"/>
      <c r="N19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>
      <c r="A1979" s="154"/>
      <c r="B1979" s="157"/>
      <c r="C1979" s="162"/>
      <c r="D1979" s="157"/>
      <c r="E1979" s="157"/>
      <c r="F1979" s="157"/>
      <c r="G1979" s="158"/>
      <c r="H1979" s="23">
        <f>MONTH(CtasPagar[[#This Row],[Data Vencimento]])</f>
        <v>1</v>
      </c>
      <c r="I1979" s="23">
        <f>YEAR(CtasPagar[[#This Row],[Data Vencimento]])</f>
        <v>1900</v>
      </c>
      <c r="J1979" s="154"/>
      <c r="K1979" s="23">
        <f>MONTH(CtasPagar[[#This Row],[Data Pagamento]])</f>
        <v>1</v>
      </c>
      <c r="L1979" s="23">
        <f>YEAR(CtasPagar[[#This Row],[Data Pagamento]])</f>
        <v>1900</v>
      </c>
      <c r="M1979" s="154"/>
      <c r="N19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>
      <c r="A1980" s="154"/>
      <c r="B1980" s="157"/>
      <c r="C1980" s="162"/>
      <c r="D1980" s="157"/>
      <c r="E1980" s="157"/>
      <c r="F1980" s="157"/>
      <c r="G1980" s="158"/>
      <c r="H1980" s="23">
        <f>MONTH(CtasPagar[[#This Row],[Data Vencimento]])</f>
        <v>1</v>
      </c>
      <c r="I1980" s="23">
        <f>YEAR(CtasPagar[[#This Row],[Data Vencimento]])</f>
        <v>1900</v>
      </c>
      <c r="J1980" s="154"/>
      <c r="K1980" s="23">
        <f>MONTH(CtasPagar[[#This Row],[Data Pagamento]])</f>
        <v>1</v>
      </c>
      <c r="L1980" s="23">
        <f>YEAR(CtasPagar[[#This Row],[Data Pagamento]])</f>
        <v>1900</v>
      </c>
      <c r="M1980" s="154"/>
      <c r="N19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>
      <c r="A1981" s="154"/>
      <c r="B1981" s="157"/>
      <c r="C1981" s="162"/>
      <c r="D1981" s="157"/>
      <c r="E1981" s="157"/>
      <c r="F1981" s="157"/>
      <c r="G1981" s="158"/>
      <c r="H1981" s="23">
        <f>MONTH(CtasPagar[[#This Row],[Data Vencimento]])</f>
        <v>1</v>
      </c>
      <c r="I1981" s="23">
        <f>YEAR(CtasPagar[[#This Row],[Data Vencimento]])</f>
        <v>1900</v>
      </c>
      <c r="J1981" s="154"/>
      <c r="K1981" s="23">
        <f>MONTH(CtasPagar[[#This Row],[Data Pagamento]])</f>
        <v>1</v>
      </c>
      <c r="L1981" s="23">
        <f>YEAR(CtasPagar[[#This Row],[Data Pagamento]])</f>
        <v>1900</v>
      </c>
      <c r="M1981" s="154"/>
      <c r="N19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>
      <c r="A1982" s="154"/>
      <c r="B1982" s="157"/>
      <c r="C1982" s="162"/>
      <c r="D1982" s="157"/>
      <c r="E1982" s="157"/>
      <c r="F1982" s="157"/>
      <c r="G1982" s="158"/>
      <c r="H1982" s="23">
        <f>MONTH(CtasPagar[[#This Row],[Data Vencimento]])</f>
        <v>1</v>
      </c>
      <c r="I1982" s="23">
        <f>YEAR(CtasPagar[[#This Row],[Data Vencimento]])</f>
        <v>1900</v>
      </c>
      <c r="J1982" s="154"/>
      <c r="K1982" s="23">
        <f>MONTH(CtasPagar[[#This Row],[Data Pagamento]])</f>
        <v>1</v>
      </c>
      <c r="L1982" s="23">
        <f>YEAR(CtasPagar[[#This Row],[Data Pagamento]])</f>
        <v>1900</v>
      </c>
      <c r="M1982" s="154"/>
      <c r="N19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>
      <c r="A1983" s="154"/>
      <c r="B1983" s="157"/>
      <c r="C1983" s="162"/>
      <c r="D1983" s="157"/>
      <c r="E1983" s="157"/>
      <c r="F1983" s="157"/>
      <c r="G1983" s="158"/>
      <c r="H1983" s="23">
        <f>MONTH(CtasPagar[[#This Row],[Data Vencimento]])</f>
        <v>1</v>
      </c>
      <c r="I1983" s="23">
        <f>YEAR(CtasPagar[[#This Row],[Data Vencimento]])</f>
        <v>1900</v>
      </c>
      <c r="J1983" s="154"/>
      <c r="K1983" s="23">
        <f>MONTH(CtasPagar[[#This Row],[Data Pagamento]])</f>
        <v>1</v>
      </c>
      <c r="L1983" s="23">
        <f>YEAR(CtasPagar[[#This Row],[Data Pagamento]])</f>
        <v>1900</v>
      </c>
      <c r="M1983" s="154"/>
      <c r="N19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>
      <c r="A1984" s="154"/>
      <c r="B1984" s="157"/>
      <c r="C1984" s="162"/>
      <c r="D1984" s="157"/>
      <c r="E1984" s="157"/>
      <c r="F1984" s="157"/>
      <c r="G1984" s="158"/>
      <c r="H1984" s="23">
        <f>MONTH(CtasPagar[[#This Row],[Data Vencimento]])</f>
        <v>1</v>
      </c>
      <c r="I1984" s="23">
        <f>YEAR(CtasPagar[[#This Row],[Data Vencimento]])</f>
        <v>1900</v>
      </c>
      <c r="J1984" s="154"/>
      <c r="K1984" s="23">
        <f>MONTH(CtasPagar[[#This Row],[Data Pagamento]])</f>
        <v>1</v>
      </c>
      <c r="L1984" s="23">
        <f>YEAR(CtasPagar[[#This Row],[Data Pagamento]])</f>
        <v>1900</v>
      </c>
      <c r="M1984" s="154"/>
      <c r="N19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>
      <c r="A1985" s="154"/>
      <c r="B1985" s="157"/>
      <c r="C1985" s="162"/>
      <c r="D1985" s="157"/>
      <c r="E1985" s="157"/>
      <c r="F1985" s="157"/>
      <c r="G1985" s="158"/>
      <c r="H1985" s="23">
        <f>MONTH(CtasPagar[[#This Row],[Data Vencimento]])</f>
        <v>1</v>
      </c>
      <c r="I1985" s="23">
        <f>YEAR(CtasPagar[[#This Row],[Data Vencimento]])</f>
        <v>1900</v>
      </c>
      <c r="J1985" s="154"/>
      <c r="K1985" s="23">
        <f>MONTH(CtasPagar[[#This Row],[Data Pagamento]])</f>
        <v>1</v>
      </c>
      <c r="L1985" s="23">
        <f>YEAR(CtasPagar[[#This Row],[Data Pagamento]])</f>
        <v>1900</v>
      </c>
      <c r="M1985" s="154"/>
      <c r="N19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>
      <c r="A1986" s="154"/>
      <c r="B1986" s="157"/>
      <c r="C1986" s="162"/>
      <c r="D1986" s="157"/>
      <c r="E1986" s="157"/>
      <c r="F1986" s="157"/>
      <c r="G1986" s="158"/>
      <c r="H1986" s="23">
        <f>MONTH(CtasPagar[[#This Row],[Data Vencimento]])</f>
        <v>1</v>
      </c>
      <c r="I1986" s="23">
        <f>YEAR(CtasPagar[[#This Row],[Data Vencimento]])</f>
        <v>1900</v>
      </c>
      <c r="J1986" s="154"/>
      <c r="K1986" s="23">
        <f>MONTH(CtasPagar[[#This Row],[Data Pagamento]])</f>
        <v>1</v>
      </c>
      <c r="L1986" s="23">
        <f>YEAR(CtasPagar[[#This Row],[Data Pagamento]])</f>
        <v>1900</v>
      </c>
      <c r="M1986" s="154"/>
      <c r="N19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>
      <c r="A1987" s="154"/>
      <c r="B1987" s="157"/>
      <c r="C1987" s="162"/>
      <c r="D1987" s="157"/>
      <c r="E1987" s="157"/>
      <c r="F1987" s="157"/>
      <c r="G1987" s="158"/>
      <c r="H1987" s="23">
        <f>MONTH(CtasPagar[[#This Row],[Data Vencimento]])</f>
        <v>1</v>
      </c>
      <c r="I1987" s="23">
        <f>YEAR(CtasPagar[[#This Row],[Data Vencimento]])</f>
        <v>1900</v>
      </c>
      <c r="J1987" s="154"/>
      <c r="K1987" s="23">
        <f>MONTH(CtasPagar[[#This Row],[Data Pagamento]])</f>
        <v>1</v>
      </c>
      <c r="L1987" s="23">
        <f>YEAR(CtasPagar[[#This Row],[Data Pagamento]])</f>
        <v>1900</v>
      </c>
      <c r="M1987" s="154"/>
      <c r="N19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>
      <c r="A1988" s="154"/>
      <c r="B1988" s="157"/>
      <c r="C1988" s="162"/>
      <c r="D1988" s="157"/>
      <c r="E1988" s="157"/>
      <c r="F1988" s="157"/>
      <c r="G1988" s="158"/>
      <c r="H1988" s="23">
        <f>MONTH(CtasPagar[[#This Row],[Data Vencimento]])</f>
        <v>1</v>
      </c>
      <c r="I1988" s="23">
        <f>YEAR(CtasPagar[[#This Row],[Data Vencimento]])</f>
        <v>1900</v>
      </c>
      <c r="J1988" s="154"/>
      <c r="K1988" s="23">
        <f>MONTH(CtasPagar[[#This Row],[Data Pagamento]])</f>
        <v>1</v>
      </c>
      <c r="L1988" s="23">
        <f>YEAR(CtasPagar[[#This Row],[Data Pagamento]])</f>
        <v>1900</v>
      </c>
      <c r="M1988" s="154"/>
      <c r="N19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>
      <c r="A1989" s="154"/>
      <c r="B1989" s="157"/>
      <c r="C1989" s="162"/>
      <c r="D1989" s="157"/>
      <c r="E1989" s="157"/>
      <c r="F1989" s="157"/>
      <c r="G1989" s="158"/>
      <c r="H1989" s="23">
        <f>MONTH(CtasPagar[[#This Row],[Data Vencimento]])</f>
        <v>1</v>
      </c>
      <c r="I1989" s="23">
        <f>YEAR(CtasPagar[[#This Row],[Data Vencimento]])</f>
        <v>1900</v>
      </c>
      <c r="J1989" s="154"/>
      <c r="K1989" s="23">
        <f>MONTH(CtasPagar[[#This Row],[Data Pagamento]])</f>
        <v>1</v>
      </c>
      <c r="L1989" s="23">
        <f>YEAR(CtasPagar[[#This Row],[Data Pagamento]])</f>
        <v>1900</v>
      </c>
      <c r="M1989" s="154"/>
      <c r="N19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>
      <c r="A1990" s="154"/>
      <c r="B1990" s="157"/>
      <c r="C1990" s="162"/>
      <c r="D1990" s="157"/>
      <c r="E1990" s="157"/>
      <c r="F1990" s="157"/>
      <c r="G1990" s="158"/>
      <c r="H1990" s="23">
        <f>MONTH(CtasPagar[[#This Row],[Data Vencimento]])</f>
        <v>1</v>
      </c>
      <c r="I1990" s="23">
        <f>YEAR(CtasPagar[[#This Row],[Data Vencimento]])</f>
        <v>1900</v>
      </c>
      <c r="J1990" s="154"/>
      <c r="K1990" s="23">
        <f>MONTH(CtasPagar[[#This Row],[Data Pagamento]])</f>
        <v>1</v>
      </c>
      <c r="L1990" s="23">
        <f>YEAR(CtasPagar[[#This Row],[Data Pagamento]])</f>
        <v>1900</v>
      </c>
      <c r="M1990" s="154"/>
      <c r="N19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>
      <c r="A1991" s="154"/>
      <c r="B1991" s="157"/>
      <c r="C1991" s="162"/>
      <c r="D1991" s="157"/>
      <c r="E1991" s="157"/>
      <c r="F1991" s="157"/>
      <c r="G1991" s="158"/>
      <c r="H1991" s="23">
        <f>MONTH(CtasPagar[[#This Row],[Data Vencimento]])</f>
        <v>1</v>
      </c>
      <c r="I1991" s="23">
        <f>YEAR(CtasPagar[[#This Row],[Data Vencimento]])</f>
        <v>1900</v>
      </c>
      <c r="J1991" s="154"/>
      <c r="K1991" s="23">
        <f>MONTH(CtasPagar[[#This Row],[Data Pagamento]])</f>
        <v>1</v>
      </c>
      <c r="L1991" s="23">
        <f>YEAR(CtasPagar[[#This Row],[Data Pagamento]])</f>
        <v>1900</v>
      </c>
      <c r="M1991" s="154"/>
      <c r="N19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>
      <c r="A1992" s="154"/>
      <c r="B1992" s="157"/>
      <c r="C1992" s="162"/>
      <c r="D1992" s="157"/>
      <c r="E1992" s="157"/>
      <c r="F1992" s="157"/>
      <c r="G1992" s="158"/>
      <c r="H1992" s="23">
        <f>MONTH(CtasPagar[[#This Row],[Data Vencimento]])</f>
        <v>1</v>
      </c>
      <c r="I1992" s="23">
        <f>YEAR(CtasPagar[[#This Row],[Data Vencimento]])</f>
        <v>1900</v>
      </c>
      <c r="J1992" s="154"/>
      <c r="K1992" s="23">
        <f>MONTH(CtasPagar[[#This Row],[Data Pagamento]])</f>
        <v>1</v>
      </c>
      <c r="L1992" s="23">
        <f>YEAR(CtasPagar[[#This Row],[Data Pagamento]])</f>
        <v>1900</v>
      </c>
      <c r="M1992" s="154"/>
      <c r="N19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>
      <c r="A1993" s="154"/>
      <c r="B1993" s="157"/>
      <c r="C1993" s="162"/>
      <c r="D1993" s="157"/>
      <c r="E1993" s="157"/>
      <c r="F1993" s="157"/>
      <c r="G1993" s="158"/>
      <c r="H1993" s="23">
        <f>MONTH(CtasPagar[[#This Row],[Data Vencimento]])</f>
        <v>1</v>
      </c>
      <c r="I1993" s="23">
        <f>YEAR(CtasPagar[[#This Row],[Data Vencimento]])</f>
        <v>1900</v>
      </c>
      <c r="J1993" s="154"/>
      <c r="K1993" s="23">
        <f>MONTH(CtasPagar[[#This Row],[Data Pagamento]])</f>
        <v>1</v>
      </c>
      <c r="L1993" s="23">
        <f>YEAR(CtasPagar[[#This Row],[Data Pagamento]])</f>
        <v>1900</v>
      </c>
      <c r="M1993" s="154"/>
      <c r="N19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>
      <c r="A1994" s="154"/>
      <c r="B1994" s="157"/>
      <c r="C1994" s="162"/>
      <c r="D1994" s="157"/>
      <c r="E1994" s="157"/>
      <c r="F1994" s="157"/>
      <c r="G1994" s="158"/>
      <c r="H1994" s="23">
        <f>MONTH(CtasPagar[[#This Row],[Data Vencimento]])</f>
        <v>1</v>
      </c>
      <c r="I1994" s="23">
        <f>YEAR(CtasPagar[[#This Row],[Data Vencimento]])</f>
        <v>1900</v>
      </c>
      <c r="J1994" s="154"/>
      <c r="K1994" s="23">
        <f>MONTH(CtasPagar[[#This Row],[Data Pagamento]])</f>
        <v>1</v>
      </c>
      <c r="L1994" s="23">
        <f>YEAR(CtasPagar[[#This Row],[Data Pagamento]])</f>
        <v>1900</v>
      </c>
      <c r="M1994" s="154"/>
      <c r="N19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>
      <c r="A1995" s="154"/>
      <c r="B1995" s="157"/>
      <c r="C1995" s="162"/>
      <c r="D1995" s="157"/>
      <c r="E1995" s="157"/>
      <c r="F1995" s="157"/>
      <c r="G1995" s="158"/>
      <c r="H1995" s="23">
        <f>MONTH(CtasPagar[[#This Row],[Data Vencimento]])</f>
        <v>1</v>
      </c>
      <c r="I1995" s="23">
        <f>YEAR(CtasPagar[[#This Row],[Data Vencimento]])</f>
        <v>1900</v>
      </c>
      <c r="J1995" s="154"/>
      <c r="K1995" s="23">
        <f>MONTH(CtasPagar[[#This Row],[Data Pagamento]])</f>
        <v>1</v>
      </c>
      <c r="L1995" s="23">
        <f>YEAR(CtasPagar[[#This Row],[Data Pagamento]])</f>
        <v>1900</v>
      </c>
      <c r="M1995" s="154"/>
      <c r="N19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>
      <c r="A1996" s="154"/>
      <c r="B1996" s="157"/>
      <c r="C1996" s="162"/>
      <c r="D1996" s="157"/>
      <c r="E1996" s="157"/>
      <c r="F1996" s="157"/>
      <c r="G1996" s="158"/>
      <c r="H1996" s="23">
        <f>MONTH(CtasPagar[[#This Row],[Data Vencimento]])</f>
        <v>1</v>
      </c>
      <c r="I1996" s="23">
        <f>YEAR(CtasPagar[[#This Row],[Data Vencimento]])</f>
        <v>1900</v>
      </c>
      <c r="J1996" s="154"/>
      <c r="K1996" s="23">
        <f>MONTH(CtasPagar[[#This Row],[Data Pagamento]])</f>
        <v>1</v>
      </c>
      <c r="L1996" s="23">
        <f>YEAR(CtasPagar[[#This Row],[Data Pagamento]])</f>
        <v>1900</v>
      </c>
      <c r="M1996" s="154"/>
      <c r="N19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>
      <c r="A1997" s="154"/>
      <c r="B1997" s="157"/>
      <c r="C1997" s="162"/>
      <c r="D1997" s="157"/>
      <c r="E1997" s="157"/>
      <c r="F1997" s="157"/>
      <c r="G1997" s="158"/>
      <c r="H1997" s="23">
        <f>MONTH(CtasPagar[[#This Row],[Data Vencimento]])</f>
        <v>1</v>
      </c>
      <c r="I1997" s="23">
        <f>YEAR(CtasPagar[[#This Row],[Data Vencimento]])</f>
        <v>1900</v>
      </c>
      <c r="J1997" s="154"/>
      <c r="K1997" s="23">
        <f>MONTH(CtasPagar[[#This Row],[Data Pagamento]])</f>
        <v>1</v>
      </c>
      <c r="L1997" s="23">
        <f>YEAR(CtasPagar[[#This Row],[Data Pagamento]])</f>
        <v>1900</v>
      </c>
      <c r="M1997" s="154"/>
      <c r="N19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>
      <c r="A1998" s="154"/>
      <c r="B1998" s="157"/>
      <c r="C1998" s="162"/>
      <c r="D1998" s="157"/>
      <c r="E1998" s="157"/>
      <c r="F1998" s="157"/>
      <c r="G1998" s="158"/>
      <c r="H1998" s="23">
        <f>MONTH(CtasPagar[[#This Row],[Data Vencimento]])</f>
        <v>1</v>
      </c>
      <c r="I1998" s="23">
        <f>YEAR(CtasPagar[[#This Row],[Data Vencimento]])</f>
        <v>1900</v>
      </c>
      <c r="J1998" s="154"/>
      <c r="K1998" s="23">
        <f>MONTH(CtasPagar[[#This Row],[Data Pagamento]])</f>
        <v>1</v>
      </c>
      <c r="L1998" s="23">
        <f>YEAR(CtasPagar[[#This Row],[Data Pagamento]])</f>
        <v>1900</v>
      </c>
      <c r="M1998" s="154"/>
      <c r="N19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>
      <c r="A1999" s="154"/>
      <c r="B1999" s="157"/>
      <c r="C1999" s="162"/>
      <c r="D1999" s="157"/>
      <c r="E1999" s="157"/>
      <c r="F1999" s="157"/>
      <c r="G1999" s="158"/>
      <c r="H1999" s="23">
        <f>MONTH(CtasPagar[[#This Row],[Data Vencimento]])</f>
        <v>1</v>
      </c>
      <c r="I1999" s="23">
        <f>YEAR(CtasPagar[[#This Row],[Data Vencimento]])</f>
        <v>1900</v>
      </c>
      <c r="J1999" s="154"/>
      <c r="K1999" s="23">
        <f>MONTH(CtasPagar[[#This Row],[Data Pagamento]])</f>
        <v>1</v>
      </c>
      <c r="L1999" s="23">
        <f>YEAR(CtasPagar[[#This Row],[Data Pagamento]])</f>
        <v>1900</v>
      </c>
      <c r="M1999" s="154"/>
      <c r="N19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>
      <c r="A2000" s="154"/>
      <c r="B2000" s="157"/>
      <c r="C2000" s="162"/>
      <c r="D2000" s="157"/>
      <c r="E2000" s="157"/>
      <c r="F2000" s="157"/>
      <c r="G2000" s="158"/>
      <c r="H2000" s="23">
        <f>MONTH(CtasPagar[[#This Row],[Data Vencimento]])</f>
        <v>1</v>
      </c>
      <c r="I2000" s="23">
        <f>YEAR(CtasPagar[[#This Row],[Data Vencimento]])</f>
        <v>1900</v>
      </c>
      <c r="J2000" s="154"/>
      <c r="K2000" s="23">
        <f>MONTH(CtasPagar[[#This Row],[Data Pagamento]])</f>
        <v>1</v>
      </c>
      <c r="L2000" s="23">
        <f>YEAR(CtasPagar[[#This Row],[Data Pagamento]])</f>
        <v>1900</v>
      </c>
      <c r="M2000" s="154"/>
      <c r="N20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>
      <c r="A2001" s="154"/>
      <c r="B2001" s="157"/>
      <c r="C2001" s="162"/>
      <c r="D2001" s="157"/>
      <c r="E2001" s="157"/>
      <c r="F2001" s="157"/>
      <c r="G2001" s="158"/>
      <c r="H2001" s="23">
        <f>MONTH(CtasPagar[[#This Row],[Data Vencimento]])</f>
        <v>1</v>
      </c>
      <c r="I2001" s="23">
        <f>YEAR(CtasPagar[[#This Row],[Data Vencimento]])</f>
        <v>1900</v>
      </c>
      <c r="J2001" s="154"/>
      <c r="K2001" s="23">
        <f>MONTH(CtasPagar[[#This Row],[Data Pagamento]])</f>
        <v>1</v>
      </c>
      <c r="L2001" s="23">
        <f>YEAR(CtasPagar[[#This Row],[Data Pagamento]])</f>
        <v>1900</v>
      </c>
      <c r="M2001" s="154"/>
      <c r="N20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>
      <c r="A2002" s="154"/>
      <c r="B2002" s="157"/>
      <c r="C2002" s="162"/>
      <c r="D2002" s="157"/>
      <c r="E2002" s="157"/>
      <c r="F2002" s="157"/>
      <c r="G2002" s="158"/>
      <c r="H2002" s="23">
        <f>MONTH(CtasPagar[[#This Row],[Data Vencimento]])</f>
        <v>1</v>
      </c>
      <c r="I2002" s="23">
        <f>YEAR(CtasPagar[[#This Row],[Data Vencimento]])</f>
        <v>1900</v>
      </c>
      <c r="J2002" s="154"/>
      <c r="K2002" s="23">
        <f>MONTH(CtasPagar[[#This Row],[Data Pagamento]])</f>
        <v>1</v>
      </c>
      <c r="L2002" s="23">
        <f>YEAR(CtasPagar[[#This Row],[Data Pagamento]])</f>
        <v>1900</v>
      </c>
      <c r="M2002" s="154"/>
      <c r="N20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>
      <c r="A2003" s="154"/>
      <c r="B2003" s="157"/>
      <c r="C2003" s="162"/>
      <c r="D2003" s="157"/>
      <c r="E2003" s="157"/>
      <c r="F2003" s="157"/>
      <c r="G2003" s="158"/>
      <c r="H2003" s="23">
        <f>MONTH(CtasPagar[[#This Row],[Data Vencimento]])</f>
        <v>1</v>
      </c>
      <c r="I2003" s="23">
        <f>YEAR(CtasPagar[[#This Row],[Data Vencimento]])</f>
        <v>1900</v>
      </c>
      <c r="J2003" s="154"/>
      <c r="K2003" s="23">
        <f>MONTH(CtasPagar[[#This Row],[Data Pagamento]])</f>
        <v>1</v>
      </c>
      <c r="L2003" s="23">
        <f>YEAR(CtasPagar[[#This Row],[Data Pagamento]])</f>
        <v>1900</v>
      </c>
      <c r="M2003" s="154"/>
      <c r="N20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>
      <c r="A2004" s="154"/>
      <c r="B2004" s="157"/>
      <c r="C2004" s="162"/>
      <c r="D2004" s="157"/>
      <c r="E2004" s="157"/>
      <c r="F2004" s="157"/>
      <c r="G2004" s="158"/>
      <c r="H2004" s="23">
        <f>MONTH(CtasPagar[[#This Row],[Data Vencimento]])</f>
        <v>1</v>
      </c>
      <c r="I2004" s="23">
        <f>YEAR(CtasPagar[[#This Row],[Data Vencimento]])</f>
        <v>1900</v>
      </c>
      <c r="J2004" s="154"/>
      <c r="K2004" s="23">
        <f>MONTH(CtasPagar[[#This Row],[Data Pagamento]])</f>
        <v>1</v>
      </c>
      <c r="L2004" s="23">
        <f>YEAR(CtasPagar[[#This Row],[Data Pagamento]])</f>
        <v>1900</v>
      </c>
      <c r="M2004" s="154"/>
      <c r="N20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>
      <c r="A2005" s="154"/>
      <c r="B2005" s="157"/>
      <c r="C2005" s="162"/>
      <c r="D2005" s="157"/>
      <c r="E2005" s="157"/>
      <c r="F2005" s="157"/>
      <c r="G2005" s="158"/>
      <c r="H2005" s="23">
        <f>MONTH(CtasPagar[[#This Row],[Data Vencimento]])</f>
        <v>1</v>
      </c>
      <c r="I2005" s="23">
        <f>YEAR(CtasPagar[[#This Row],[Data Vencimento]])</f>
        <v>1900</v>
      </c>
      <c r="J2005" s="154"/>
      <c r="K2005" s="23">
        <f>MONTH(CtasPagar[[#This Row],[Data Pagamento]])</f>
        <v>1</v>
      </c>
      <c r="L2005" s="23">
        <f>YEAR(CtasPagar[[#This Row],[Data Pagamento]])</f>
        <v>1900</v>
      </c>
      <c r="M2005" s="154"/>
      <c r="N20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>
      <c r="A2006" s="154"/>
      <c r="B2006" s="157"/>
      <c r="C2006" s="162"/>
      <c r="D2006" s="157"/>
      <c r="E2006" s="157"/>
      <c r="F2006" s="157"/>
      <c r="G2006" s="158"/>
      <c r="H2006" s="23">
        <f>MONTH(CtasPagar[[#This Row],[Data Vencimento]])</f>
        <v>1</v>
      </c>
      <c r="I2006" s="23">
        <f>YEAR(CtasPagar[[#This Row],[Data Vencimento]])</f>
        <v>1900</v>
      </c>
      <c r="J2006" s="154"/>
      <c r="K2006" s="23">
        <f>MONTH(CtasPagar[[#This Row],[Data Pagamento]])</f>
        <v>1</v>
      </c>
      <c r="L2006" s="23">
        <f>YEAR(CtasPagar[[#This Row],[Data Pagamento]])</f>
        <v>1900</v>
      </c>
      <c r="M2006" s="154"/>
      <c r="N20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>
      <c r="A2007" s="154"/>
      <c r="B2007" s="157"/>
      <c r="C2007" s="162"/>
      <c r="D2007" s="157"/>
      <c r="E2007" s="157"/>
      <c r="F2007" s="157"/>
      <c r="G2007" s="158"/>
      <c r="H2007" s="23">
        <f>MONTH(CtasPagar[[#This Row],[Data Vencimento]])</f>
        <v>1</v>
      </c>
      <c r="I2007" s="23">
        <f>YEAR(CtasPagar[[#This Row],[Data Vencimento]])</f>
        <v>1900</v>
      </c>
      <c r="J2007" s="154"/>
      <c r="K2007" s="23">
        <f>MONTH(CtasPagar[[#This Row],[Data Pagamento]])</f>
        <v>1</v>
      </c>
      <c r="L2007" s="23">
        <f>YEAR(CtasPagar[[#This Row],[Data Pagamento]])</f>
        <v>1900</v>
      </c>
      <c r="M2007" s="154"/>
      <c r="N20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>
      <c r="A2008" s="154"/>
      <c r="B2008" s="157"/>
      <c r="C2008" s="162"/>
      <c r="D2008" s="157"/>
      <c r="E2008" s="157"/>
      <c r="F2008" s="157"/>
      <c r="G2008" s="158"/>
      <c r="H2008" s="23">
        <f>MONTH(CtasPagar[[#This Row],[Data Vencimento]])</f>
        <v>1</v>
      </c>
      <c r="I2008" s="23">
        <f>YEAR(CtasPagar[[#This Row],[Data Vencimento]])</f>
        <v>1900</v>
      </c>
      <c r="J2008" s="154"/>
      <c r="K2008" s="23">
        <f>MONTH(CtasPagar[[#This Row],[Data Pagamento]])</f>
        <v>1</v>
      </c>
      <c r="L2008" s="23">
        <f>YEAR(CtasPagar[[#This Row],[Data Pagamento]])</f>
        <v>1900</v>
      </c>
      <c r="M2008" s="154"/>
      <c r="N20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>
      <c r="A2009" s="154"/>
      <c r="B2009" s="157"/>
      <c r="C2009" s="162"/>
      <c r="D2009" s="157"/>
      <c r="E2009" s="157"/>
      <c r="F2009" s="157"/>
      <c r="G2009" s="158"/>
      <c r="H2009" s="23">
        <f>MONTH(CtasPagar[[#This Row],[Data Vencimento]])</f>
        <v>1</v>
      </c>
      <c r="I2009" s="23">
        <f>YEAR(CtasPagar[[#This Row],[Data Vencimento]])</f>
        <v>1900</v>
      </c>
      <c r="J2009" s="154"/>
      <c r="K2009" s="23">
        <f>MONTH(CtasPagar[[#This Row],[Data Pagamento]])</f>
        <v>1</v>
      </c>
      <c r="L2009" s="23">
        <f>YEAR(CtasPagar[[#This Row],[Data Pagamento]])</f>
        <v>1900</v>
      </c>
      <c r="M2009" s="154"/>
      <c r="N20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>
      <c r="A2010" s="154"/>
      <c r="B2010" s="157"/>
      <c r="C2010" s="162"/>
      <c r="D2010" s="157"/>
      <c r="E2010" s="157"/>
      <c r="F2010" s="157"/>
      <c r="G2010" s="158"/>
      <c r="H2010" s="23">
        <f>MONTH(CtasPagar[[#This Row],[Data Vencimento]])</f>
        <v>1</v>
      </c>
      <c r="I2010" s="23">
        <f>YEAR(CtasPagar[[#This Row],[Data Vencimento]])</f>
        <v>1900</v>
      </c>
      <c r="J2010" s="154"/>
      <c r="K2010" s="23">
        <f>MONTH(CtasPagar[[#This Row],[Data Pagamento]])</f>
        <v>1</v>
      </c>
      <c r="L2010" s="23">
        <f>YEAR(CtasPagar[[#This Row],[Data Pagamento]])</f>
        <v>1900</v>
      </c>
      <c r="M2010" s="154"/>
      <c r="N20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>
      <c r="A2011" s="154"/>
      <c r="B2011" s="157"/>
      <c r="C2011" s="162"/>
      <c r="D2011" s="157"/>
      <c r="E2011" s="157"/>
      <c r="F2011" s="157"/>
      <c r="G2011" s="158"/>
      <c r="H2011" s="23">
        <f>MONTH(CtasPagar[[#This Row],[Data Vencimento]])</f>
        <v>1</v>
      </c>
      <c r="I2011" s="23">
        <f>YEAR(CtasPagar[[#This Row],[Data Vencimento]])</f>
        <v>1900</v>
      </c>
      <c r="J2011" s="154"/>
      <c r="K2011" s="23">
        <f>MONTH(CtasPagar[[#This Row],[Data Pagamento]])</f>
        <v>1</v>
      </c>
      <c r="L2011" s="23">
        <f>YEAR(CtasPagar[[#This Row],[Data Pagamento]])</f>
        <v>1900</v>
      </c>
      <c r="M2011" s="154"/>
      <c r="N20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>
      <c r="A2012" s="154"/>
      <c r="B2012" s="157"/>
      <c r="C2012" s="162"/>
      <c r="D2012" s="157"/>
      <c r="E2012" s="157"/>
      <c r="F2012" s="157"/>
      <c r="G2012" s="158"/>
      <c r="H2012" s="23">
        <f>MONTH(CtasPagar[[#This Row],[Data Vencimento]])</f>
        <v>1</v>
      </c>
      <c r="I2012" s="23">
        <f>YEAR(CtasPagar[[#This Row],[Data Vencimento]])</f>
        <v>1900</v>
      </c>
      <c r="J2012" s="154"/>
      <c r="K2012" s="23">
        <f>MONTH(CtasPagar[[#This Row],[Data Pagamento]])</f>
        <v>1</v>
      </c>
      <c r="L2012" s="23">
        <f>YEAR(CtasPagar[[#This Row],[Data Pagamento]])</f>
        <v>1900</v>
      </c>
      <c r="M2012" s="154"/>
      <c r="N20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>
      <c r="A2013" s="154"/>
      <c r="B2013" s="157"/>
      <c r="C2013" s="162"/>
      <c r="D2013" s="157"/>
      <c r="E2013" s="157"/>
      <c r="F2013" s="157"/>
      <c r="G2013" s="158"/>
      <c r="H2013" s="23">
        <f>MONTH(CtasPagar[[#This Row],[Data Vencimento]])</f>
        <v>1</v>
      </c>
      <c r="I2013" s="23">
        <f>YEAR(CtasPagar[[#This Row],[Data Vencimento]])</f>
        <v>1900</v>
      </c>
      <c r="J2013" s="154"/>
      <c r="K2013" s="23">
        <f>MONTH(CtasPagar[[#This Row],[Data Pagamento]])</f>
        <v>1</v>
      </c>
      <c r="L2013" s="23">
        <f>YEAR(CtasPagar[[#This Row],[Data Pagamento]])</f>
        <v>1900</v>
      </c>
      <c r="M2013" s="154"/>
      <c r="N20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>
      <c r="A2014" s="154"/>
      <c r="B2014" s="157"/>
      <c r="C2014" s="162"/>
      <c r="D2014" s="157"/>
      <c r="E2014" s="157"/>
      <c r="F2014" s="157"/>
      <c r="G2014" s="158"/>
      <c r="H2014" s="23">
        <f>MONTH(CtasPagar[[#This Row],[Data Vencimento]])</f>
        <v>1</v>
      </c>
      <c r="I2014" s="23">
        <f>YEAR(CtasPagar[[#This Row],[Data Vencimento]])</f>
        <v>1900</v>
      </c>
      <c r="J2014" s="154"/>
      <c r="K2014" s="23">
        <f>MONTH(CtasPagar[[#This Row],[Data Pagamento]])</f>
        <v>1</v>
      </c>
      <c r="L2014" s="23">
        <f>YEAR(CtasPagar[[#This Row],[Data Pagamento]])</f>
        <v>1900</v>
      </c>
      <c r="M2014" s="154"/>
      <c r="N20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>
      <c r="A2015" s="154"/>
      <c r="B2015" s="157"/>
      <c r="C2015" s="162"/>
      <c r="D2015" s="157"/>
      <c r="E2015" s="157"/>
      <c r="F2015" s="157"/>
      <c r="G2015" s="158"/>
      <c r="H2015" s="23">
        <f>MONTH(CtasPagar[[#This Row],[Data Vencimento]])</f>
        <v>1</v>
      </c>
      <c r="I2015" s="23">
        <f>YEAR(CtasPagar[[#This Row],[Data Vencimento]])</f>
        <v>1900</v>
      </c>
      <c r="J2015" s="154"/>
      <c r="K2015" s="23">
        <f>MONTH(CtasPagar[[#This Row],[Data Pagamento]])</f>
        <v>1</v>
      </c>
      <c r="L2015" s="23">
        <f>YEAR(CtasPagar[[#This Row],[Data Pagamento]])</f>
        <v>1900</v>
      </c>
      <c r="M2015" s="154"/>
      <c r="N20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>
      <c r="A2016" s="154"/>
      <c r="B2016" s="157"/>
      <c r="C2016" s="162"/>
      <c r="D2016" s="157"/>
      <c r="E2016" s="157"/>
      <c r="F2016" s="157"/>
      <c r="G2016" s="158"/>
      <c r="H2016" s="23">
        <f>MONTH(CtasPagar[[#This Row],[Data Vencimento]])</f>
        <v>1</v>
      </c>
      <c r="I2016" s="23">
        <f>YEAR(CtasPagar[[#This Row],[Data Vencimento]])</f>
        <v>1900</v>
      </c>
      <c r="J2016" s="154"/>
      <c r="K2016" s="23">
        <f>MONTH(CtasPagar[[#This Row],[Data Pagamento]])</f>
        <v>1</v>
      </c>
      <c r="L2016" s="23">
        <f>YEAR(CtasPagar[[#This Row],[Data Pagamento]])</f>
        <v>1900</v>
      </c>
      <c r="M2016" s="154"/>
      <c r="N20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>
      <c r="A2017" s="154"/>
      <c r="B2017" s="157"/>
      <c r="C2017" s="162"/>
      <c r="D2017" s="157"/>
      <c r="E2017" s="157"/>
      <c r="F2017" s="157"/>
      <c r="G2017" s="158"/>
      <c r="H2017" s="23">
        <f>MONTH(CtasPagar[[#This Row],[Data Vencimento]])</f>
        <v>1</v>
      </c>
      <c r="I2017" s="23">
        <f>YEAR(CtasPagar[[#This Row],[Data Vencimento]])</f>
        <v>1900</v>
      </c>
      <c r="J2017" s="154"/>
      <c r="K2017" s="23">
        <f>MONTH(CtasPagar[[#This Row],[Data Pagamento]])</f>
        <v>1</v>
      </c>
      <c r="L2017" s="23">
        <f>YEAR(CtasPagar[[#This Row],[Data Pagamento]])</f>
        <v>1900</v>
      </c>
      <c r="M2017" s="154"/>
      <c r="N20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>
      <c r="A2018" s="154"/>
      <c r="B2018" s="157"/>
      <c r="C2018" s="162"/>
      <c r="D2018" s="157"/>
      <c r="E2018" s="157"/>
      <c r="F2018" s="157"/>
      <c r="G2018" s="158"/>
      <c r="H2018" s="23">
        <f>MONTH(CtasPagar[[#This Row],[Data Vencimento]])</f>
        <v>1</v>
      </c>
      <c r="I2018" s="23">
        <f>YEAR(CtasPagar[[#This Row],[Data Vencimento]])</f>
        <v>1900</v>
      </c>
      <c r="J2018" s="154"/>
      <c r="K2018" s="23">
        <f>MONTH(CtasPagar[[#This Row],[Data Pagamento]])</f>
        <v>1</v>
      </c>
      <c r="L2018" s="23">
        <f>YEAR(CtasPagar[[#This Row],[Data Pagamento]])</f>
        <v>1900</v>
      </c>
      <c r="M2018" s="154"/>
      <c r="N20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>
      <c r="A2019" s="154"/>
      <c r="B2019" s="157"/>
      <c r="C2019" s="162"/>
      <c r="D2019" s="157"/>
      <c r="E2019" s="157"/>
      <c r="F2019" s="157"/>
      <c r="G2019" s="158"/>
      <c r="H2019" s="23">
        <f>MONTH(CtasPagar[[#This Row],[Data Vencimento]])</f>
        <v>1</v>
      </c>
      <c r="I2019" s="23">
        <f>YEAR(CtasPagar[[#This Row],[Data Vencimento]])</f>
        <v>1900</v>
      </c>
      <c r="J2019" s="154"/>
      <c r="K2019" s="23">
        <f>MONTH(CtasPagar[[#This Row],[Data Pagamento]])</f>
        <v>1</v>
      </c>
      <c r="L2019" s="23">
        <f>YEAR(CtasPagar[[#This Row],[Data Pagamento]])</f>
        <v>1900</v>
      </c>
      <c r="M2019" s="154"/>
      <c r="N20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>
      <c r="A2020" s="154"/>
      <c r="B2020" s="157"/>
      <c r="C2020" s="162"/>
      <c r="D2020" s="157"/>
      <c r="E2020" s="157"/>
      <c r="F2020" s="157"/>
      <c r="G2020" s="158"/>
      <c r="H2020" s="23">
        <f>MONTH(CtasPagar[[#This Row],[Data Vencimento]])</f>
        <v>1</v>
      </c>
      <c r="I2020" s="23">
        <f>YEAR(CtasPagar[[#This Row],[Data Vencimento]])</f>
        <v>1900</v>
      </c>
      <c r="J2020" s="154"/>
      <c r="K2020" s="23">
        <f>MONTH(CtasPagar[[#This Row],[Data Pagamento]])</f>
        <v>1</v>
      </c>
      <c r="L2020" s="23">
        <f>YEAR(CtasPagar[[#This Row],[Data Pagamento]])</f>
        <v>1900</v>
      </c>
      <c r="M2020" s="154"/>
      <c r="N20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>
      <c r="A2021" s="154"/>
      <c r="B2021" s="157"/>
      <c r="C2021" s="162"/>
      <c r="D2021" s="157"/>
      <c r="E2021" s="157"/>
      <c r="F2021" s="157"/>
      <c r="G2021" s="158"/>
      <c r="H2021" s="23">
        <f>MONTH(CtasPagar[[#This Row],[Data Vencimento]])</f>
        <v>1</v>
      </c>
      <c r="I2021" s="23">
        <f>YEAR(CtasPagar[[#This Row],[Data Vencimento]])</f>
        <v>1900</v>
      </c>
      <c r="J2021" s="154"/>
      <c r="K2021" s="23">
        <f>MONTH(CtasPagar[[#This Row],[Data Pagamento]])</f>
        <v>1</v>
      </c>
      <c r="L2021" s="23">
        <f>YEAR(CtasPagar[[#This Row],[Data Pagamento]])</f>
        <v>1900</v>
      </c>
      <c r="M2021" s="154"/>
      <c r="N20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>
      <c r="A2022" s="154"/>
      <c r="B2022" s="157"/>
      <c r="C2022" s="162"/>
      <c r="D2022" s="157"/>
      <c r="E2022" s="157"/>
      <c r="F2022" s="157"/>
      <c r="G2022" s="158"/>
      <c r="H2022" s="23">
        <f>MONTH(CtasPagar[[#This Row],[Data Vencimento]])</f>
        <v>1</v>
      </c>
      <c r="I2022" s="23">
        <f>YEAR(CtasPagar[[#This Row],[Data Vencimento]])</f>
        <v>1900</v>
      </c>
      <c r="J2022" s="154"/>
      <c r="K2022" s="23">
        <f>MONTH(CtasPagar[[#This Row],[Data Pagamento]])</f>
        <v>1</v>
      </c>
      <c r="L2022" s="23">
        <f>YEAR(CtasPagar[[#This Row],[Data Pagamento]])</f>
        <v>1900</v>
      </c>
      <c r="M2022" s="154"/>
      <c r="N20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>
      <c r="A2023" s="154"/>
      <c r="B2023" s="157"/>
      <c r="C2023" s="162"/>
      <c r="D2023" s="157"/>
      <c r="E2023" s="157"/>
      <c r="F2023" s="157"/>
      <c r="G2023" s="158"/>
      <c r="H2023" s="23">
        <f>MONTH(CtasPagar[[#This Row],[Data Vencimento]])</f>
        <v>1</v>
      </c>
      <c r="I2023" s="23">
        <f>YEAR(CtasPagar[[#This Row],[Data Vencimento]])</f>
        <v>1900</v>
      </c>
      <c r="J2023" s="154"/>
      <c r="K2023" s="23">
        <f>MONTH(CtasPagar[[#This Row],[Data Pagamento]])</f>
        <v>1</v>
      </c>
      <c r="L2023" s="23">
        <f>YEAR(CtasPagar[[#This Row],[Data Pagamento]])</f>
        <v>1900</v>
      </c>
      <c r="M2023" s="154"/>
      <c r="N20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>
      <c r="A2024" s="154"/>
      <c r="B2024" s="157"/>
      <c r="C2024" s="162"/>
      <c r="D2024" s="157"/>
      <c r="E2024" s="157"/>
      <c r="F2024" s="157"/>
      <c r="G2024" s="158"/>
      <c r="H2024" s="23">
        <f>MONTH(CtasPagar[[#This Row],[Data Vencimento]])</f>
        <v>1</v>
      </c>
      <c r="I2024" s="23">
        <f>YEAR(CtasPagar[[#This Row],[Data Vencimento]])</f>
        <v>1900</v>
      </c>
      <c r="J2024" s="154"/>
      <c r="K2024" s="23">
        <f>MONTH(CtasPagar[[#This Row],[Data Pagamento]])</f>
        <v>1</v>
      </c>
      <c r="L2024" s="23">
        <f>YEAR(CtasPagar[[#This Row],[Data Pagamento]])</f>
        <v>1900</v>
      </c>
      <c r="M2024" s="154"/>
      <c r="N20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>
      <c r="A2025" s="154"/>
      <c r="B2025" s="157"/>
      <c r="C2025" s="162"/>
      <c r="D2025" s="157"/>
      <c r="E2025" s="157"/>
      <c r="F2025" s="157"/>
      <c r="G2025" s="158"/>
      <c r="H2025" s="23">
        <f>MONTH(CtasPagar[[#This Row],[Data Vencimento]])</f>
        <v>1</v>
      </c>
      <c r="I2025" s="23">
        <f>YEAR(CtasPagar[[#This Row],[Data Vencimento]])</f>
        <v>1900</v>
      </c>
      <c r="J2025" s="154"/>
      <c r="K2025" s="23">
        <f>MONTH(CtasPagar[[#This Row],[Data Pagamento]])</f>
        <v>1</v>
      </c>
      <c r="L2025" s="23">
        <f>YEAR(CtasPagar[[#This Row],[Data Pagamento]])</f>
        <v>1900</v>
      </c>
      <c r="M2025" s="154"/>
      <c r="N20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>
      <c r="A2026" s="154"/>
      <c r="B2026" s="157"/>
      <c r="C2026" s="162"/>
      <c r="D2026" s="157"/>
      <c r="E2026" s="157"/>
      <c r="F2026" s="157"/>
      <c r="G2026" s="158"/>
      <c r="H2026" s="23">
        <f>MONTH(CtasPagar[[#This Row],[Data Vencimento]])</f>
        <v>1</v>
      </c>
      <c r="I2026" s="23">
        <f>YEAR(CtasPagar[[#This Row],[Data Vencimento]])</f>
        <v>1900</v>
      </c>
      <c r="J2026" s="154"/>
      <c r="K2026" s="23">
        <f>MONTH(CtasPagar[[#This Row],[Data Pagamento]])</f>
        <v>1</v>
      </c>
      <c r="L2026" s="23">
        <f>YEAR(CtasPagar[[#This Row],[Data Pagamento]])</f>
        <v>1900</v>
      </c>
      <c r="M2026" s="154"/>
      <c r="N20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>
      <c r="A2027" s="154"/>
      <c r="B2027" s="157"/>
      <c r="C2027" s="162"/>
      <c r="D2027" s="157"/>
      <c r="E2027" s="157"/>
      <c r="F2027" s="157"/>
      <c r="G2027" s="158"/>
      <c r="H2027" s="23">
        <f>MONTH(CtasPagar[[#This Row],[Data Vencimento]])</f>
        <v>1</v>
      </c>
      <c r="I2027" s="23">
        <f>YEAR(CtasPagar[[#This Row],[Data Vencimento]])</f>
        <v>1900</v>
      </c>
      <c r="J2027" s="154"/>
      <c r="K2027" s="23">
        <f>MONTH(CtasPagar[[#This Row],[Data Pagamento]])</f>
        <v>1</v>
      </c>
      <c r="L2027" s="23">
        <f>YEAR(CtasPagar[[#This Row],[Data Pagamento]])</f>
        <v>1900</v>
      </c>
      <c r="M2027" s="154"/>
      <c r="N20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>
      <c r="A2028" s="154"/>
      <c r="B2028" s="157"/>
      <c r="C2028" s="162"/>
      <c r="D2028" s="157"/>
      <c r="E2028" s="157"/>
      <c r="F2028" s="157"/>
      <c r="G2028" s="158"/>
      <c r="H2028" s="23">
        <f>MONTH(CtasPagar[[#This Row],[Data Vencimento]])</f>
        <v>1</v>
      </c>
      <c r="I2028" s="23">
        <f>YEAR(CtasPagar[[#This Row],[Data Vencimento]])</f>
        <v>1900</v>
      </c>
      <c r="J2028" s="154"/>
      <c r="K2028" s="23">
        <f>MONTH(CtasPagar[[#This Row],[Data Pagamento]])</f>
        <v>1</v>
      </c>
      <c r="L2028" s="23">
        <f>YEAR(CtasPagar[[#This Row],[Data Pagamento]])</f>
        <v>1900</v>
      </c>
      <c r="M2028" s="154"/>
      <c r="N20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>
      <c r="A2029" s="154"/>
      <c r="B2029" s="157"/>
      <c r="C2029" s="162"/>
      <c r="D2029" s="157"/>
      <c r="E2029" s="157"/>
      <c r="F2029" s="157"/>
      <c r="G2029" s="158"/>
      <c r="H2029" s="23">
        <f>MONTH(CtasPagar[[#This Row],[Data Vencimento]])</f>
        <v>1</v>
      </c>
      <c r="I2029" s="23">
        <f>YEAR(CtasPagar[[#This Row],[Data Vencimento]])</f>
        <v>1900</v>
      </c>
      <c r="J2029" s="154"/>
      <c r="K2029" s="23">
        <f>MONTH(CtasPagar[[#This Row],[Data Pagamento]])</f>
        <v>1</v>
      </c>
      <c r="L2029" s="23">
        <f>YEAR(CtasPagar[[#This Row],[Data Pagamento]])</f>
        <v>1900</v>
      </c>
      <c r="M2029" s="154"/>
      <c r="N20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>
      <c r="A2030" s="154"/>
      <c r="B2030" s="157"/>
      <c r="C2030" s="162"/>
      <c r="D2030" s="157"/>
      <c r="E2030" s="157"/>
      <c r="F2030" s="157"/>
      <c r="G2030" s="158"/>
      <c r="H2030" s="23">
        <f>MONTH(CtasPagar[[#This Row],[Data Vencimento]])</f>
        <v>1</v>
      </c>
      <c r="I2030" s="23">
        <f>YEAR(CtasPagar[[#This Row],[Data Vencimento]])</f>
        <v>1900</v>
      </c>
      <c r="J2030" s="154"/>
      <c r="K2030" s="23">
        <f>MONTH(CtasPagar[[#This Row],[Data Pagamento]])</f>
        <v>1</v>
      </c>
      <c r="L2030" s="23">
        <f>YEAR(CtasPagar[[#This Row],[Data Pagamento]])</f>
        <v>1900</v>
      </c>
      <c r="M2030" s="154"/>
      <c r="N20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>
      <c r="A2031" s="154"/>
      <c r="B2031" s="157"/>
      <c r="C2031" s="162"/>
      <c r="D2031" s="157"/>
      <c r="E2031" s="157"/>
      <c r="F2031" s="157"/>
      <c r="G2031" s="158"/>
      <c r="H2031" s="23">
        <f>MONTH(CtasPagar[[#This Row],[Data Vencimento]])</f>
        <v>1</v>
      </c>
      <c r="I2031" s="23">
        <f>YEAR(CtasPagar[[#This Row],[Data Vencimento]])</f>
        <v>1900</v>
      </c>
      <c r="J2031" s="154"/>
      <c r="K2031" s="23">
        <f>MONTH(CtasPagar[[#This Row],[Data Pagamento]])</f>
        <v>1</v>
      </c>
      <c r="L2031" s="23">
        <f>YEAR(CtasPagar[[#This Row],[Data Pagamento]])</f>
        <v>1900</v>
      </c>
      <c r="M2031" s="154"/>
      <c r="N20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>
      <c r="A2032" s="154"/>
      <c r="B2032" s="157"/>
      <c r="C2032" s="162"/>
      <c r="D2032" s="157"/>
      <c r="E2032" s="157"/>
      <c r="F2032" s="157"/>
      <c r="G2032" s="158"/>
      <c r="H2032" s="23">
        <f>MONTH(CtasPagar[[#This Row],[Data Vencimento]])</f>
        <v>1</v>
      </c>
      <c r="I2032" s="23">
        <f>YEAR(CtasPagar[[#This Row],[Data Vencimento]])</f>
        <v>1900</v>
      </c>
      <c r="J2032" s="154"/>
      <c r="K2032" s="23">
        <f>MONTH(CtasPagar[[#This Row],[Data Pagamento]])</f>
        <v>1</v>
      </c>
      <c r="L2032" s="23">
        <f>YEAR(CtasPagar[[#This Row],[Data Pagamento]])</f>
        <v>1900</v>
      </c>
      <c r="M2032" s="154"/>
      <c r="N20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>
      <c r="A2033" s="154"/>
      <c r="B2033" s="157"/>
      <c r="C2033" s="162"/>
      <c r="D2033" s="157"/>
      <c r="E2033" s="157"/>
      <c r="F2033" s="157"/>
      <c r="G2033" s="158"/>
      <c r="H2033" s="23">
        <f>MONTH(CtasPagar[[#This Row],[Data Vencimento]])</f>
        <v>1</v>
      </c>
      <c r="I2033" s="23">
        <f>YEAR(CtasPagar[[#This Row],[Data Vencimento]])</f>
        <v>1900</v>
      </c>
      <c r="J2033" s="154"/>
      <c r="K2033" s="23">
        <f>MONTH(CtasPagar[[#This Row],[Data Pagamento]])</f>
        <v>1</v>
      </c>
      <c r="L2033" s="23">
        <f>YEAR(CtasPagar[[#This Row],[Data Pagamento]])</f>
        <v>1900</v>
      </c>
      <c r="M2033" s="154"/>
      <c r="N20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>
      <c r="A2034" s="154"/>
      <c r="B2034" s="157"/>
      <c r="C2034" s="162"/>
      <c r="D2034" s="157"/>
      <c r="E2034" s="157"/>
      <c r="F2034" s="157"/>
      <c r="G2034" s="158"/>
      <c r="H2034" s="23">
        <f>MONTH(CtasPagar[[#This Row],[Data Vencimento]])</f>
        <v>1</v>
      </c>
      <c r="I2034" s="23">
        <f>YEAR(CtasPagar[[#This Row],[Data Vencimento]])</f>
        <v>1900</v>
      </c>
      <c r="J2034" s="154"/>
      <c r="K2034" s="23">
        <f>MONTH(CtasPagar[[#This Row],[Data Pagamento]])</f>
        <v>1</v>
      </c>
      <c r="L2034" s="23">
        <f>YEAR(CtasPagar[[#This Row],[Data Pagamento]])</f>
        <v>1900</v>
      </c>
      <c r="M2034" s="154"/>
      <c r="N20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>
      <c r="A2035" s="154"/>
      <c r="B2035" s="157"/>
      <c r="C2035" s="162"/>
      <c r="D2035" s="157"/>
      <c r="E2035" s="157"/>
      <c r="F2035" s="157"/>
      <c r="G2035" s="158"/>
      <c r="H2035" s="23">
        <f>MONTH(CtasPagar[[#This Row],[Data Vencimento]])</f>
        <v>1</v>
      </c>
      <c r="I2035" s="23">
        <f>YEAR(CtasPagar[[#This Row],[Data Vencimento]])</f>
        <v>1900</v>
      </c>
      <c r="J2035" s="154"/>
      <c r="K2035" s="23">
        <f>MONTH(CtasPagar[[#This Row],[Data Pagamento]])</f>
        <v>1</v>
      </c>
      <c r="L2035" s="23">
        <f>YEAR(CtasPagar[[#This Row],[Data Pagamento]])</f>
        <v>1900</v>
      </c>
      <c r="M2035" s="154"/>
      <c r="N20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>
      <c r="A2036" s="154"/>
      <c r="B2036" s="157"/>
      <c r="C2036" s="162"/>
      <c r="D2036" s="157"/>
      <c r="E2036" s="157"/>
      <c r="F2036" s="157"/>
      <c r="G2036" s="158"/>
      <c r="H2036" s="23">
        <f>MONTH(CtasPagar[[#This Row],[Data Vencimento]])</f>
        <v>1</v>
      </c>
      <c r="I2036" s="23">
        <f>YEAR(CtasPagar[[#This Row],[Data Vencimento]])</f>
        <v>1900</v>
      </c>
      <c r="J2036" s="154"/>
      <c r="K2036" s="23">
        <f>MONTH(CtasPagar[[#This Row],[Data Pagamento]])</f>
        <v>1</v>
      </c>
      <c r="L2036" s="23">
        <f>YEAR(CtasPagar[[#This Row],[Data Pagamento]])</f>
        <v>1900</v>
      </c>
      <c r="M2036" s="154"/>
      <c r="N20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>
      <c r="A2037" s="154"/>
      <c r="B2037" s="157"/>
      <c r="C2037" s="162"/>
      <c r="D2037" s="157"/>
      <c r="E2037" s="157"/>
      <c r="F2037" s="157"/>
      <c r="G2037" s="158"/>
      <c r="H2037" s="23">
        <f>MONTH(CtasPagar[[#This Row],[Data Vencimento]])</f>
        <v>1</v>
      </c>
      <c r="I2037" s="23">
        <f>YEAR(CtasPagar[[#This Row],[Data Vencimento]])</f>
        <v>1900</v>
      </c>
      <c r="J2037" s="154"/>
      <c r="K2037" s="23">
        <f>MONTH(CtasPagar[[#This Row],[Data Pagamento]])</f>
        <v>1</v>
      </c>
      <c r="L2037" s="23">
        <f>YEAR(CtasPagar[[#This Row],[Data Pagamento]])</f>
        <v>1900</v>
      </c>
      <c r="M2037" s="154"/>
      <c r="N20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>
      <c r="A2038" s="154"/>
      <c r="B2038" s="157"/>
      <c r="C2038" s="162"/>
      <c r="D2038" s="157"/>
      <c r="E2038" s="157"/>
      <c r="F2038" s="157"/>
      <c r="G2038" s="158"/>
      <c r="H2038" s="23">
        <f>MONTH(CtasPagar[[#This Row],[Data Vencimento]])</f>
        <v>1</v>
      </c>
      <c r="I2038" s="23">
        <f>YEAR(CtasPagar[[#This Row],[Data Vencimento]])</f>
        <v>1900</v>
      </c>
      <c r="J2038" s="154"/>
      <c r="K2038" s="23">
        <f>MONTH(CtasPagar[[#This Row],[Data Pagamento]])</f>
        <v>1</v>
      </c>
      <c r="L2038" s="23">
        <f>YEAR(CtasPagar[[#This Row],[Data Pagamento]])</f>
        <v>1900</v>
      </c>
      <c r="M2038" s="154"/>
      <c r="N20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>
      <c r="A2039" s="154"/>
      <c r="B2039" s="157"/>
      <c r="C2039" s="162"/>
      <c r="D2039" s="157"/>
      <c r="E2039" s="157"/>
      <c r="F2039" s="157"/>
      <c r="G2039" s="158"/>
      <c r="H2039" s="23">
        <f>MONTH(CtasPagar[[#This Row],[Data Vencimento]])</f>
        <v>1</v>
      </c>
      <c r="I2039" s="23">
        <f>YEAR(CtasPagar[[#This Row],[Data Vencimento]])</f>
        <v>1900</v>
      </c>
      <c r="J2039" s="154"/>
      <c r="K2039" s="23">
        <f>MONTH(CtasPagar[[#This Row],[Data Pagamento]])</f>
        <v>1</v>
      </c>
      <c r="L2039" s="23">
        <f>YEAR(CtasPagar[[#This Row],[Data Pagamento]])</f>
        <v>1900</v>
      </c>
      <c r="M2039" s="154"/>
      <c r="N20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>
      <c r="A2040" s="154"/>
      <c r="B2040" s="157"/>
      <c r="C2040" s="162"/>
      <c r="D2040" s="157"/>
      <c r="E2040" s="157"/>
      <c r="F2040" s="157"/>
      <c r="G2040" s="158"/>
      <c r="H2040" s="23">
        <f>MONTH(CtasPagar[[#This Row],[Data Vencimento]])</f>
        <v>1</v>
      </c>
      <c r="I2040" s="23">
        <f>YEAR(CtasPagar[[#This Row],[Data Vencimento]])</f>
        <v>1900</v>
      </c>
      <c r="J2040" s="154"/>
      <c r="K2040" s="23">
        <f>MONTH(CtasPagar[[#This Row],[Data Pagamento]])</f>
        <v>1</v>
      </c>
      <c r="L2040" s="23">
        <f>YEAR(CtasPagar[[#This Row],[Data Pagamento]])</f>
        <v>1900</v>
      </c>
      <c r="M2040" s="154"/>
      <c r="N20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>
      <c r="A2041" s="154"/>
      <c r="B2041" s="157"/>
      <c r="C2041" s="162"/>
      <c r="D2041" s="157"/>
      <c r="E2041" s="157"/>
      <c r="F2041" s="157"/>
      <c r="G2041" s="158"/>
      <c r="H2041" s="23">
        <f>MONTH(CtasPagar[[#This Row],[Data Vencimento]])</f>
        <v>1</v>
      </c>
      <c r="I2041" s="23">
        <f>YEAR(CtasPagar[[#This Row],[Data Vencimento]])</f>
        <v>1900</v>
      </c>
      <c r="J2041" s="154"/>
      <c r="K2041" s="23">
        <f>MONTH(CtasPagar[[#This Row],[Data Pagamento]])</f>
        <v>1</v>
      </c>
      <c r="L2041" s="23">
        <f>YEAR(CtasPagar[[#This Row],[Data Pagamento]])</f>
        <v>1900</v>
      </c>
      <c r="M2041" s="154"/>
      <c r="N20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>
      <c r="A2042" s="154"/>
      <c r="B2042" s="157"/>
      <c r="C2042" s="162"/>
      <c r="D2042" s="157"/>
      <c r="E2042" s="157"/>
      <c r="F2042" s="157"/>
      <c r="G2042" s="158"/>
      <c r="H2042" s="23">
        <f>MONTH(CtasPagar[[#This Row],[Data Vencimento]])</f>
        <v>1</v>
      </c>
      <c r="I2042" s="23">
        <f>YEAR(CtasPagar[[#This Row],[Data Vencimento]])</f>
        <v>1900</v>
      </c>
      <c r="J2042" s="154"/>
      <c r="K2042" s="23">
        <f>MONTH(CtasPagar[[#This Row],[Data Pagamento]])</f>
        <v>1</v>
      </c>
      <c r="L2042" s="23">
        <f>YEAR(CtasPagar[[#This Row],[Data Pagamento]])</f>
        <v>1900</v>
      </c>
      <c r="M2042" s="154"/>
      <c r="N20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>
      <c r="A2043" s="154"/>
      <c r="B2043" s="157"/>
      <c r="C2043" s="162"/>
      <c r="D2043" s="157"/>
      <c r="E2043" s="157"/>
      <c r="F2043" s="157"/>
      <c r="G2043" s="158"/>
      <c r="H2043" s="23">
        <f>MONTH(CtasPagar[[#This Row],[Data Vencimento]])</f>
        <v>1</v>
      </c>
      <c r="I2043" s="23">
        <f>YEAR(CtasPagar[[#This Row],[Data Vencimento]])</f>
        <v>1900</v>
      </c>
      <c r="J2043" s="154"/>
      <c r="K2043" s="23">
        <f>MONTH(CtasPagar[[#This Row],[Data Pagamento]])</f>
        <v>1</v>
      </c>
      <c r="L2043" s="23">
        <f>YEAR(CtasPagar[[#This Row],[Data Pagamento]])</f>
        <v>1900</v>
      </c>
      <c r="M2043" s="154"/>
      <c r="N20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>
      <c r="A2044" s="154"/>
      <c r="B2044" s="157"/>
      <c r="C2044" s="162"/>
      <c r="D2044" s="157"/>
      <c r="E2044" s="157"/>
      <c r="F2044" s="157"/>
      <c r="G2044" s="158"/>
      <c r="H2044" s="23">
        <f>MONTH(CtasPagar[[#This Row],[Data Vencimento]])</f>
        <v>1</v>
      </c>
      <c r="I2044" s="23">
        <f>YEAR(CtasPagar[[#This Row],[Data Vencimento]])</f>
        <v>1900</v>
      </c>
      <c r="J2044" s="154"/>
      <c r="K2044" s="23">
        <f>MONTH(CtasPagar[[#This Row],[Data Pagamento]])</f>
        <v>1</v>
      </c>
      <c r="L2044" s="23">
        <f>YEAR(CtasPagar[[#This Row],[Data Pagamento]])</f>
        <v>1900</v>
      </c>
      <c r="M2044" s="154"/>
      <c r="N20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>
      <c r="A2045" s="154"/>
      <c r="B2045" s="157"/>
      <c r="C2045" s="162"/>
      <c r="D2045" s="157"/>
      <c r="E2045" s="157"/>
      <c r="F2045" s="157"/>
      <c r="G2045" s="158"/>
      <c r="H2045" s="23">
        <f>MONTH(CtasPagar[[#This Row],[Data Vencimento]])</f>
        <v>1</v>
      </c>
      <c r="I2045" s="23">
        <f>YEAR(CtasPagar[[#This Row],[Data Vencimento]])</f>
        <v>1900</v>
      </c>
      <c r="J2045" s="154"/>
      <c r="K2045" s="23">
        <f>MONTH(CtasPagar[[#This Row],[Data Pagamento]])</f>
        <v>1</v>
      </c>
      <c r="L2045" s="23">
        <f>YEAR(CtasPagar[[#This Row],[Data Pagamento]])</f>
        <v>1900</v>
      </c>
      <c r="M2045" s="154"/>
      <c r="N20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>
      <c r="A2046" s="154"/>
      <c r="B2046" s="157"/>
      <c r="C2046" s="162"/>
      <c r="D2046" s="157"/>
      <c r="E2046" s="157"/>
      <c r="F2046" s="157"/>
      <c r="G2046" s="158"/>
      <c r="H2046" s="23">
        <f>MONTH(CtasPagar[[#This Row],[Data Vencimento]])</f>
        <v>1</v>
      </c>
      <c r="I2046" s="23">
        <f>YEAR(CtasPagar[[#This Row],[Data Vencimento]])</f>
        <v>1900</v>
      </c>
      <c r="J2046" s="154"/>
      <c r="K2046" s="23">
        <f>MONTH(CtasPagar[[#This Row],[Data Pagamento]])</f>
        <v>1</v>
      </c>
      <c r="L2046" s="23">
        <f>YEAR(CtasPagar[[#This Row],[Data Pagamento]])</f>
        <v>1900</v>
      </c>
      <c r="M2046" s="154"/>
      <c r="N20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>
      <c r="A2047" s="154"/>
      <c r="B2047" s="157"/>
      <c r="C2047" s="162"/>
      <c r="D2047" s="157"/>
      <c r="E2047" s="157"/>
      <c r="F2047" s="157"/>
      <c r="G2047" s="158"/>
      <c r="H2047" s="23">
        <f>MONTH(CtasPagar[[#This Row],[Data Vencimento]])</f>
        <v>1</v>
      </c>
      <c r="I2047" s="23">
        <f>YEAR(CtasPagar[[#This Row],[Data Vencimento]])</f>
        <v>1900</v>
      </c>
      <c r="J2047" s="154"/>
      <c r="K2047" s="23">
        <f>MONTH(CtasPagar[[#This Row],[Data Pagamento]])</f>
        <v>1</v>
      </c>
      <c r="L2047" s="23">
        <f>YEAR(CtasPagar[[#This Row],[Data Pagamento]])</f>
        <v>1900</v>
      </c>
      <c r="M2047" s="154"/>
      <c r="N20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>
      <c r="A2048" s="154"/>
      <c r="B2048" s="157"/>
      <c r="C2048" s="162"/>
      <c r="D2048" s="157"/>
      <c r="E2048" s="157"/>
      <c r="F2048" s="157"/>
      <c r="G2048" s="158"/>
      <c r="H2048" s="23">
        <f>MONTH(CtasPagar[[#This Row],[Data Vencimento]])</f>
        <v>1</v>
      </c>
      <c r="I2048" s="23">
        <f>YEAR(CtasPagar[[#This Row],[Data Vencimento]])</f>
        <v>1900</v>
      </c>
      <c r="J2048" s="154"/>
      <c r="K2048" s="23">
        <f>MONTH(CtasPagar[[#This Row],[Data Pagamento]])</f>
        <v>1</v>
      </c>
      <c r="L2048" s="23">
        <f>YEAR(CtasPagar[[#This Row],[Data Pagamento]])</f>
        <v>1900</v>
      </c>
      <c r="M2048" s="154"/>
      <c r="N20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>
      <c r="A2049" s="154"/>
      <c r="B2049" s="157"/>
      <c r="C2049" s="162"/>
      <c r="D2049" s="157"/>
      <c r="E2049" s="157"/>
      <c r="F2049" s="157"/>
      <c r="G2049" s="158"/>
      <c r="H2049" s="23">
        <f>MONTH(CtasPagar[[#This Row],[Data Vencimento]])</f>
        <v>1</v>
      </c>
      <c r="I2049" s="23">
        <f>YEAR(CtasPagar[[#This Row],[Data Vencimento]])</f>
        <v>1900</v>
      </c>
      <c r="J2049" s="154"/>
      <c r="K2049" s="23">
        <f>MONTH(CtasPagar[[#This Row],[Data Pagamento]])</f>
        <v>1</v>
      </c>
      <c r="L2049" s="23">
        <f>YEAR(CtasPagar[[#This Row],[Data Pagamento]])</f>
        <v>1900</v>
      </c>
      <c r="M2049" s="154"/>
      <c r="N20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>
      <c r="A2050" s="154"/>
      <c r="B2050" s="157"/>
      <c r="C2050" s="162"/>
      <c r="D2050" s="157"/>
      <c r="E2050" s="157"/>
      <c r="F2050" s="157"/>
      <c r="G2050" s="158"/>
      <c r="H2050" s="23">
        <f>MONTH(CtasPagar[[#This Row],[Data Vencimento]])</f>
        <v>1</v>
      </c>
      <c r="I2050" s="23">
        <f>YEAR(CtasPagar[[#This Row],[Data Vencimento]])</f>
        <v>1900</v>
      </c>
      <c r="J2050" s="154"/>
      <c r="K2050" s="23">
        <f>MONTH(CtasPagar[[#This Row],[Data Pagamento]])</f>
        <v>1</v>
      </c>
      <c r="L2050" s="23">
        <f>YEAR(CtasPagar[[#This Row],[Data Pagamento]])</f>
        <v>1900</v>
      </c>
      <c r="M2050" s="154"/>
      <c r="N20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>
      <c r="A2051" s="154"/>
      <c r="B2051" s="157"/>
      <c r="C2051" s="162"/>
      <c r="D2051" s="157"/>
      <c r="E2051" s="157"/>
      <c r="F2051" s="157"/>
      <c r="G2051" s="158"/>
      <c r="H2051" s="23">
        <f>MONTH(CtasPagar[[#This Row],[Data Vencimento]])</f>
        <v>1</v>
      </c>
      <c r="I2051" s="23">
        <f>YEAR(CtasPagar[[#This Row],[Data Vencimento]])</f>
        <v>1900</v>
      </c>
      <c r="J2051" s="154"/>
      <c r="K2051" s="23">
        <f>MONTH(CtasPagar[[#This Row],[Data Pagamento]])</f>
        <v>1</v>
      </c>
      <c r="L2051" s="23">
        <f>YEAR(CtasPagar[[#This Row],[Data Pagamento]])</f>
        <v>1900</v>
      </c>
      <c r="M2051" s="154"/>
      <c r="N20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>
      <c r="A2052" s="154"/>
      <c r="B2052" s="157"/>
      <c r="C2052" s="162"/>
      <c r="D2052" s="157"/>
      <c r="E2052" s="157"/>
      <c r="F2052" s="157"/>
      <c r="G2052" s="158"/>
      <c r="H2052" s="23">
        <f>MONTH(CtasPagar[[#This Row],[Data Vencimento]])</f>
        <v>1</v>
      </c>
      <c r="I2052" s="23">
        <f>YEAR(CtasPagar[[#This Row],[Data Vencimento]])</f>
        <v>1900</v>
      </c>
      <c r="J2052" s="154"/>
      <c r="K2052" s="23">
        <f>MONTH(CtasPagar[[#This Row],[Data Pagamento]])</f>
        <v>1</v>
      </c>
      <c r="L2052" s="23">
        <f>YEAR(CtasPagar[[#This Row],[Data Pagamento]])</f>
        <v>1900</v>
      </c>
      <c r="M2052" s="154"/>
      <c r="N20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>
      <c r="A2053" s="154"/>
      <c r="B2053" s="157"/>
      <c r="C2053" s="162"/>
      <c r="D2053" s="157"/>
      <c r="E2053" s="157"/>
      <c r="F2053" s="157"/>
      <c r="G2053" s="158"/>
      <c r="H2053" s="23">
        <f>MONTH(CtasPagar[[#This Row],[Data Vencimento]])</f>
        <v>1</v>
      </c>
      <c r="I2053" s="23">
        <f>YEAR(CtasPagar[[#This Row],[Data Vencimento]])</f>
        <v>1900</v>
      </c>
      <c r="J2053" s="154"/>
      <c r="K2053" s="23">
        <f>MONTH(CtasPagar[[#This Row],[Data Pagamento]])</f>
        <v>1</v>
      </c>
      <c r="L2053" s="23">
        <f>YEAR(CtasPagar[[#This Row],[Data Pagamento]])</f>
        <v>1900</v>
      </c>
      <c r="M2053" s="154"/>
      <c r="N20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>
      <c r="A2054" s="154"/>
      <c r="B2054" s="157"/>
      <c r="C2054" s="162"/>
      <c r="D2054" s="157"/>
      <c r="E2054" s="157"/>
      <c r="F2054" s="157"/>
      <c r="G2054" s="158"/>
      <c r="H2054" s="23">
        <f>MONTH(CtasPagar[[#This Row],[Data Vencimento]])</f>
        <v>1</v>
      </c>
      <c r="I2054" s="23">
        <f>YEAR(CtasPagar[[#This Row],[Data Vencimento]])</f>
        <v>1900</v>
      </c>
      <c r="J2054" s="154"/>
      <c r="K2054" s="23">
        <f>MONTH(CtasPagar[[#This Row],[Data Pagamento]])</f>
        <v>1</v>
      </c>
      <c r="L2054" s="23">
        <f>YEAR(CtasPagar[[#This Row],[Data Pagamento]])</f>
        <v>1900</v>
      </c>
      <c r="M2054" s="154"/>
      <c r="N20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>
      <c r="A2055" s="154"/>
      <c r="B2055" s="157"/>
      <c r="C2055" s="162"/>
      <c r="D2055" s="157"/>
      <c r="E2055" s="157"/>
      <c r="F2055" s="157"/>
      <c r="G2055" s="158"/>
      <c r="H2055" s="23">
        <f>MONTH(CtasPagar[[#This Row],[Data Vencimento]])</f>
        <v>1</v>
      </c>
      <c r="I2055" s="23">
        <f>YEAR(CtasPagar[[#This Row],[Data Vencimento]])</f>
        <v>1900</v>
      </c>
      <c r="J2055" s="154"/>
      <c r="K2055" s="23">
        <f>MONTH(CtasPagar[[#This Row],[Data Pagamento]])</f>
        <v>1</v>
      </c>
      <c r="L2055" s="23">
        <f>YEAR(CtasPagar[[#This Row],[Data Pagamento]])</f>
        <v>1900</v>
      </c>
      <c r="M2055" s="154"/>
      <c r="N20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>
      <c r="A2056" s="154"/>
      <c r="B2056" s="157"/>
      <c r="C2056" s="162"/>
      <c r="D2056" s="157"/>
      <c r="E2056" s="157"/>
      <c r="F2056" s="157"/>
      <c r="G2056" s="158"/>
      <c r="H2056" s="23">
        <f>MONTH(CtasPagar[[#This Row],[Data Vencimento]])</f>
        <v>1</v>
      </c>
      <c r="I2056" s="23">
        <f>YEAR(CtasPagar[[#This Row],[Data Vencimento]])</f>
        <v>1900</v>
      </c>
      <c r="J2056" s="154"/>
      <c r="K2056" s="23">
        <f>MONTH(CtasPagar[[#This Row],[Data Pagamento]])</f>
        <v>1</v>
      </c>
      <c r="L2056" s="23">
        <f>YEAR(CtasPagar[[#This Row],[Data Pagamento]])</f>
        <v>1900</v>
      </c>
      <c r="M2056" s="154"/>
      <c r="N20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>
      <c r="A2057" s="154"/>
      <c r="B2057" s="157"/>
      <c r="C2057" s="162"/>
      <c r="D2057" s="157"/>
      <c r="E2057" s="157"/>
      <c r="F2057" s="157"/>
      <c r="G2057" s="158"/>
      <c r="H2057" s="23">
        <f>MONTH(CtasPagar[[#This Row],[Data Vencimento]])</f>
        <v>1</v>
      </c>
      <c r="I2057" s="23">
        <f>YEAR(CtasPagar[[#This Row],[Data Vencimento]])</f>
        <v>1900</v>
      </c>
      <c r="J2057" s="154"/>
      <c r="K2057" s="23">
        <f>MONTH(CtasPagar[[#This Row],[Data Pagamento]])</f>
        <v>1</v>
      </c>
      <c r="L2057" s="23">
        <f>YEAR(CtasPagar[[#This Row],[Data Pagamento]])</f>
        <v>1900</v>
      </c>
      <c r="M2057" s="154"/>
      <c r="N20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>
      <c r="A2058" s="154"/>
      <c r="B2058" s="157"/>
      <c r="C2058" s="162"/>
      <c r="D2058" s="157"/>
      <c r="E2058" s="157"/>
      <c r="F2058" s="157"/>
      <c r="G2058" s="158"/>
      <c r="H2058" s="23">
        <f>MONTH(CtasPagar[[#This Row],[Data Vencimento]])</f>
        <v>1</v>
      </c>
      <c r="I2058" s="23">
        <f>YEAR(CtasPagar[[#This Row],[Data Vencimento]])</f>
        <v>1900</v>
      </c>
      <c r="J2058" s="154"/>
      <c r="K2058" s="23">
        <f>MONTH(CtasPagar[[#This Row],[Data Pagamento]])</f>
        <v>1</v>
      </c>
      <c r="L2058" s="23">
        <f>YEAR(CtasPagar[[#This Row],[Data Pagamento]])</f>
        <v>1900</v>
      </c>
      <c r="M2058" s="154"/>
      <c r="N20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>
      <c r="A2059" s="154"/>
      <c r="B2059" s="157"/>
      <c r="C2059" s="162"/>
      <c r="D2059" s="157"/>
      <c r="E2059" s="157"/>
      <c r="F2059" s="157"/>
      <c r="G2059" s="158"/>
      <c r="H2059" s="23">
        <f>MONTH(CtasPagar[[#This Row],[Data Vencimento]])</f>
        <v>1</v>
      </c>
      <c r="I2059" s="23">
        <f>YEAR(CtasPagar[[#This Row],[Data Vencimento]])</f>
        <v>1900</v>
      </c>
      <c r="J2059" s="154"/>
      <c r="K2059" s="23">
        <f>MONTH(CtasPagar[[#This Row],[Data Pagamento]])</f>
        <v>1</v>
      </c>
      <c r="L2059" s="23">
        <f>YEAR(CtasPagar[[#This Row],[Data Pagamento]])</f>
        <v>1900</v>
      </c>
      <c r="M2059" s="154"/>
      <c r="N20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>
      <c r="A2060" s="154"/>
      <c r="B2060" s="157"/>
      <c r="C2060" s="162"/>
      <c r="D2060" s="157"/>
      <c r="E2060" s="157"/>
      <c r="F2060" s="157"/>
      <c r="G2060" s="158"/>
      <c r="H2060" s="23">
        <f>MONTH(CtasPagar[[#This Row],[Data Vencimento]])</f>
        <v>1</v>
      </c>
      <c r="I2060" s="23">
        <f>YEAR(CtasPagar[[#This Row],[Data Vencimento]])</f>
        <v>1900</v>
      </c>
      <c r="J2060" s="154"/>
      <c r="K2060" s="23">
        <f>MONTH(CtasPagar[[#This Row],[Data Pagamento]])</f>
        <v>1</v>
      </c>
      <c r="L2060" s="23">
        <f>YEAR(CtasPagar[[#This Row],[Data Pagamento]])</f>
        <v>1900</v>
      </c>
      <c r="M2060" s="154"/>
      <c r="N20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>
      <c r="A2061" s="154"/>
      <c r="B2061" s="157"/>
      <c r="C2061" s="162"/>
      <c r="D2061" s="157"/>
      <c r="E2061" s="157"/>
      <c r="F2061" s="157"/>
      <c r="G2061" s="158"/>
      <c r="H2061" s="23">
        <f>MONTH(CtasPagar[[#This Row],[Data Vencimento]])</f>
        <v>1</v>
      </c>
      <c r="I2061" s="23">
        <f>YEAR(CtasPagar[[#This Row],[Data Vencimento]])</f>
        <v>1900</v>
      </c>
      <c r="J2061" s="154"/>
      <c r="K2061" s="23">
        <f>MONTH(CtasPagar[[#This Row],[Data Pagamento]])</f>
        <v>1</v>
      </c>
      <c r="L2061" s="23">
        <f>YEAR(CtasPagar[[#This Row],[Data Pagamento]])</f>
        <v>1900</v>
      </c>
      <c r="M2061" s="154"/>
      <c r="N20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>
      <c r="A2062" s="154"/>
      <c r="B2062" s="157"/>
      <c r="C2062" s="162"/>
      <c r="D2062" s="157"/>
      <c r="E2062" s="157"/>
      <c r="F2062" s="157"/>
      <c r="G2062" s="158"/>
      <c r="H2062" s="23">
        <f>MONTH(CtasPagar[[#This Row],[Data Vencimento]])</f>
        <v>1</v>
      </c>
      <c r="I2062" s="23">
        <f>YEAR(CtasPagar[[#This Row],[Data Vencimento]])</f>
        <v>1900</v>
      </c>
      <c r="J2062" s="154"/>
      <c r="K2062" s="23">
        <f>MONTH(CtasPagar[[#This Row],[Data Pagamento]])</f>
        <v>1</v>
      </c>
      <c r="L2062" s="23">
        <f>YEAR(CtasPagar[[#This Row],[Data Pagamento]])</f>
        <v>1900</v>
      </c>
      <c r="M2062" s="154"/>
      <c r="N20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>
      <c r="A2063" s="154"/>
      <c r="B2063" s="157"/>
      <c r="C2063" s="162"/>
      <c r="D2063" s="157"/>
      <c r="E2063" s="157"/>
      <c r="F2063" s="157"/>
      <c r="G2063" s="158"/>
      <c r="H2063" s="23">
        <f>MONTH(CtasPagar[[#This Row],[Data Vencimento]])</f>
        <v>1</v>
      </c>
      <c r="I2063" s="23">
        <f>YEAR(CtasPagar[[#This Row],[Data Vencimento]])</f>
        <v>1900</v>
      </c>
      <c r="J2063" s="154"/>
      <c r="K2063" s="23">
        <f>MONTH(CtasPagar[[#This Row],[Data Pagamento]])</f>
        <v>1</v>
      </c>
      <c r="L2063" s="23">
        <f>YEAR(CtasPagar[[#This Row],[Data Pagamento]])</f>
        <v>1900</v>
      </c>
      <c r="M2063" s="154"/>
      <c r="N20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>
      <c r="A2064" s="154"/>
      <c r="B2064" s="157"/>
      <c r="C2064" s="162"/>
      <c r="D2064" s="157"/>
      <c r="E2064" s="157"/>
      <c r="F2064" s="157"/>
      <c r="G2064" s="158"/>
      <c r="H2064" s="23">
        <f>MONTH(CtasPagar[[#This Row],[Data Vencimento]])</f>
        <v>1</v>
      </c>
      <c r="I2064" s="23">
        <f>YEAR(CtasPagar[[#This Row],[Data Vencimento]])</f>
        <v>1900</v>
      </c>
      <c r="J2064" s="154"/>
      <c r="K2064" s="23">
        <f>MONTH(CtasPagar[[#This Row],[Data Pagamento]])</f>
        <v>1</v>
      </c>
      <c r="L2064" s="23">
        <f>YEAR(CtasPagar[[#This Row],[Data Pagamento]])</f>
        <v>1900</v>
      </c>
      <c r="M2064" s="154"/>
      <c r="N20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>
      <c r="A2065" s="154"/>
      <c r="B2065" s="157"/>
      <c r="C2065" s="162"/>
      <c r="D2065" s="157"/>
      <c r="E2065" s="157"/>
      <c r="F2065" s="157"/>
      <c r="G2065" s="158"/>
      <c r="H2065" s="23">
        <f>MONTH(CtasPagar[[#This Row],[Data Vencimento]])</f>
        <v>1</v>
      </c>
      <c r="I2065" s="23">
        <f>YEAR(CtasPagar[[#This Row],[Data Vencimento]])</f>
        <v>1900</v>
      </c>
      <c r="J2065" s="154"/>
      <c r="K2065" s="23">
        <f>MONTH(CtasPagar[[#This Row],[Data Pagamento]])</f>
        <v>1</v>
      </c>
      <c r="L2065" s="23">
        <f>YEAR(CtasPagar[[#This Row],[Data Pagamento]])</f>
        <v>1900</v>
      </c>
      <c r="M2065" s="154"/>
      <c r="N20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>
      <c r="A2066" s="154"/>
      <c r="B2066" s="157"/>
      <c r="C2066" s="162"/>
      <c r="D2066" s="157"/>
      <c r="E2066" s="157"/>
      <c r="F2066" s="157"/>
      <c r="G2066" s="158"/>
      <c r="H2066" s="23">
        <f>MONTH(CtasPagar[[#This Row],[Data Vencimento]])</f>
        <v>1</v>
      </c>
      <c r="I2066" s="23">
        <f>YEAR(CtasPagar[[#This Row],[Data Vencimento]])</f>
        <v>1900</v>
      </c>
      <c r="J2066" s="154"/>
      <c r="K2066" s="23">
        <f>MONTH(CtasPagar[[#This Row],[Data Pagamento]])</f>
        <v>1</v>
      </c>
      <c r="L2066" s="23">
        <f>YEAR(CtasPagar[[#This Row],[Data Pagamento]])</f>
        <v>1900</v>
      </c>
      <c r="M2066" s="154"/>
      <c r="N20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>
      <c r="A2067" s="154"/>
      <c r="B2067" s="157"/>
      <c r="C2067" s="162"/>
      <c r="D2067" s="157"/>
      <c r="E2067" s="157"/>
      <c r="F2067" s="157"/>
      <c r="G2067" s="158"/>
      <c r="H2067" s="23">
        <f>MONTH(CtasPagar[[#This Row],[Data Vencimento]])</f>
        <v>1</v>
      </c>
      <c r="I2067" s="23">
        <f>YEAR(CtasPagar[[#This Row],[Data Vencimento]])</f>
        <v>1900</v>
      </c>
      <c r="J2067" s="154"/>
      <c r="K2067" s="23">
        <f>MONTH(CtasPagar[[#This Row],[Data Pagamento]])</f>
        <v>1</v>
      </c>
      <c r="L2067" s="23">
        <f>YEAR(CtasPagar[[#This Row],[Data Pagamento]])</f>
        <v>1900</v>
      </c>
      <c r="M2067" s="154"/>
      <c r="N20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>
      <c r="A2068" s="154"/>
      <c r="B2068" s="157"/>
      <c r="C2068" s="162"/>
      <c r="D2068" s="157"/>
      <c r="E2068" s="157"/>
      <c r="F2068" s="157"/>
      <c r="G2068" s="158"/>
      <c r="H2068" s="23">
        <f>MONTH(CtasPagar[[#This Row],[Data Vencimento]])</f>
        <v>1</v>
      </c>
      <c r="I2068" s="23">
        <f>YEAR(CtasPagar[[#This Row],[Data Vencimento]])</f>
        <v>1900</v>
      </c>
      <c r="J2068" s="154"/>
      <c r="K2068" s="23">
        <f>MONTH(CtasPagar[[#This Row],[Data Pagamento]])</f>
        <v>1</v>
      </c>
      <c r="L2068" s="23">
        <f>YEAR(CtasPagar[[#This Row],[Data Pagamento]])</f>
        <v>1900</v>
      </c>
      <c r="M2068" s="154"/>
      <c r="N20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>
      <c r="A2069" s="154"/>
      <c r="B2069" s="157"/>
      <c r="C2069" s="162"/>
      <c r="D2069" s="157"/>
      <c r="E2069" s="157"/>
      <c r="F2069" s="157"/>
      <c r="G2069" s="158"/>
      <c r="H2069" s="23">
        <f>MONTH(CtasPagar[[#This Row],[Data Vencimento]])</f>
        <v>1</v>
      </c>
      <c r="I2069" s="23">
        <f>YEAR(CtasPagar[[#This Row],[Data Vencimento]])</f>
        <v>1900</v>
      </c>
      <c r="J2069" s="154"/>
      <c r="K2069" s="23">
        <f>MONTH(CtasPagar[[#This Row],[Data Pagamento]])</f>
        <v>1</v>
      </c>
      <c r="L2069" s="23">
        <f>YEAR(CtasPagar[[#This Row],[Data Pagamento]])</f>
        <v>1900</v>
      </c>
      <c r="M2069" s="154"/>
      <c r="N20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>
      <c r="A2070" s="154"/>
      <c r="B2070" s="157"/>
      <c r="C2070" s="162"/>
      <c r="D2070" s="157"/>
      <c r="E2070" s="157"/>
      <c r="F2070" s="157"/>
      <c r="G2070" s="158"/>
      <c r="H2070" s="23">
        <f>MONTH(CtasPagar[[#This Row],[Data Vencimento]])</f>
        <v>1</v>
      </c>
      <c r="I2070" s="23">
        <f>YEAR(CtasPagar[[#This Row],[Data Vencimento]])</f>
        <v>1900</v>
      </c>
      <c r="J2070" s="154"/>
      <c r="K2070" s="23">
        <f>MONTH(CtasPagar[[#This Row],[Data Pagamento]])</f>
        <v>1</v>
      </c>
      <c r="L2070" s="23">
        <f>YEAR(CtasPagar[[#This Row],[Data Pagamento]])</f>
        <v>1900</v>
      </c>
      <c r="M2070" s="154"/>
      <c r="N20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>
      <c r="A2071" s="154"/>
      <c r="B2071" s="157"/>
      <c r="C2071" s="162"/>
      <c r="D2071" s="157"/>
      <c r="E2071" s="157"/>
      <c r="F2071" s="157"/>
      <c r="G2071" s="158"/>
      <c r="H2071" s="23">
        <f>MONTH(CtasPagar[[#This Row],[Data Vencimento]])</f>
        <v>1</v>
      </c>
      <c r="I2071" s="23">
        <f>YEAR(CtasPagar[[#This Row],[Data Vencimento]])</f>
        <v>1900</v>
      </c>
      <c r="J2071" s="154"/>
      <c r="K2071" s="23">
        <f>MONTH(CtasPagar[[#This Row],[Data Pagamento]])</f>
        <v>1</v>
      </c>
      <c r="L2071" s="23">
        <f>YEAR(CtasPagar[[#This Row],[Data Pagamento]])</f>
        <v>1900</v>
      </c>
      <c r="M2071" s="154"/>
      <c r="N20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>
      <c r="A2072" s="154"/>
      <c r="B2072" s="157"/>
      <c r="C2072" s="162"/>
      <c r="D2072" s="157"/>
      <c r="E2072" s="157"/>
      <c r="F2072" s="157"/>
      <c r="G2072" s="158"/>
      <c r="H2072" s="23">
        <f>MONTH(CtasPagar[[#This Row],[Data Vencimento]])</f>
        <v>1</v>
      </c>
      <c r="I2072" s="23">
        <f>YEAR(CtasPagar[[#This Row],[Data Vencimento]])</f>
        <v>1900</v>
      </c>
      <c r="J2072" s="154"/>
      <c r="K2072" s="23">
        <f>MONTH(CtasPagar[[#This Row],[Data Pagamento]])</f>
        <v>1</v>
      </c>
      <c r="L2072" s="23">
        <f>YEAR(CtasPagar[[#This Row],[Data Pagamento]])</f>
        <v>1900</v>
      </c>
      <c r="M2072" s="154"/>
      <c r="N20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>
      <c r="A2073" s="154"/>
      <c r="B2073" s="157"/>
      <c r="C2073" s="162"/>
      <c r="D2073" s="157"/>
      <c r="E2073" s="157"/>
      <c r="F2073" s="157"/>
      <c r="G2073" s="158"/>
      <c r="H2073" s="23">
        <f>MONTH(CtasPagar[[#This Row],[Data Vencimento]])</f>
        <v>1</v>
      </c>
      <c r="I2073" s="23">
        <f>YEAR(CtasPagar[[#This Row],[Data Vencimento]])</f>
        <v>1900</v>
      </c>
      <c r="J2073" s="154"/>
      <c r="K2073" s="23">
        <f>MONTH(CtasPagar[[#This Row],[Data Pagamento]])</f>
        <v>1</v>
      </c>
      <c r="L2073" s="23">
        <f>YEAR(CtasPagar[[#This Row],[Data Pagamento]])</f>
        <v>1900</v>
      </c>
      <c r="M2073" s="154"/>
      <c r="N20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>
      <c r="A2074" s="154"/>
      <c r="B2074" s="157"/>
      <c r="C2074" s="162"/>
      <c r="D2074" s="157"/>
      <c r="E2074" s="157"/>
      <c r="F2074" s="157"/>
      <c r="G2074" s="158"/>
      <c r="H2074" s="23">
        <f>MONTH(CtasPagar[[#This Row],[Data Vencimento]])</f>
        <v>1</v>
      </c>
      <c r="I2074" s="23">
        <f>YEAR(CtasPagar[[#This Row],[Data Vencimento]])</f>
        <v>1900</v>
      </c>
      <c r="J2074" s="154"/>
      <c r="K2074" s="23">
        <f>MONTH(CtasPagar[[#This Row],[Data Pagamento]])</f>
        <v>1</v>
      </c>
      <c r="L2074" s="23">
        <f>YEAR(CtasPagar[[#This Row],[Data Pagamento]])</f>
        <v>1900</v>
      </c>
      <c r="M2074" s="154"/>
      <c r="N20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>
      <c r="A2075" s="154"/>
      <c r="B2075" s="157"/>
      <c r="C2075" s="162"/>
      <c r="D2075" s="157"/>
      <c r="E2075" s="157"/>
      <c r="F2075" s="157"/>
      <c r="G2075" s="158"/>
      <c r="H2075" s="23">
        <f>MONTH(CtasPagar[[#This Row],[Data Vencimento]])</f>
        <v>1</v>
      </c>
      <c r="I2075" s="23">
        <f>YEAR(CtasPagar[[#This Row],[Data Vencimento]])</f>
        <v>1900</v>
      </c>
      <c r="J2075" s="154"/>
      <c r="K2075" s="23">
        <f>MONTH(CtasPagar[[#This Row],[Data Pagamento]])</f>
        <v>1</v>
      </c>
      <c r="L2075" s="23">
        <f>YEAR(CtasPagar[[#This Row],[Data Pagamento]])</f>
        <v>1900</v>
      </c>
      <c r="M2075" s="154"/>
      <c r="N20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>
      <c r="A2076" s="154"/>
      <c r="B2076" s="157"/>
      <c r="C2076" s="162"/>
      <c r="D2076" s="157"/>
      <c r="E2076" s="157"/>
      <c r="F2076" s="157"/>
      <c r="G2076" s="158"/>
      <c r="H2076" s="23">
        <f>MONTH(CtasPagar[[#This Row],[Data Vencimento]])</f>
        <v>1</v>
      </c>
      <c r="I2076" s="23">
        <f>YEAR(CtasPagar[[#This Row],[Data Vencimento]])</f>
        <v>1900</v>
      </c>
      <c r="J2076" s="154"/>
      <c r="K2076" s="23">
        <f>MONTH(CtasPagar[[#This Row],[Data Pagamento]])</f>
        <v>1</v>
      </c>
      <c r="L2076" s="23">
        <f>YEAR(CtasPagar[[#This Row],[Data Pagamento]])</f>
        <v>1900</v>
      </c>
      <c r="M2076" s="154"/>
      <c r="N20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>
      <c r="A2077" s="154"/>
      <c r="B2077" s="157"/>
      <c r="C2077" s="162"/>
      <c r="D2077" s="157"/>
      <c r="E2077" s="157"/>
      <c r="F2077" s="157"/>
      <c r="G2077" s="158"/>
      <c r="H2077" s="23">
        <f>MONTH(CtasPagar[[#This Row],[Data Vencimento]])</f>
        <v>1</v>
      </c>
      <c r="I2077" s="23">
        <f>YEAR(CtasPagar[[#This Row],[Data Vencimento]])</f>
        <v>1900</v>
      </c>
      <c r="J2077" s="154"/>
      <c r="K2077" s="23">
        <f>MONTH(CtasPagar[[#This Row],[Data Pagamento]])</f>
        <v>1</v>
      </c>
      <c r="L2077" s="23">
        <f>YEAR(CtasPagar[[#This Row],[Data Pagamento]])</f>
        <v>1900</v>
      </c>
      <c r="M2077" s="154"/>
      <c r="N20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>
      <c r="A2078" s="154"/>
      <c r="B2078" s="157"/>
      <c r="C2078" s="162"/>
      <c r="D2078" s="157"/>
      <c r="E2078" s="157"/>
      <c r="F2078" s="157"/>
      <c r="G2078" s="158"/>
      <c r="H2078" s="23">
        <f>MONTH(CtasPagar[[#This Row],[Data Vencimento]])</f>
        <v>1</v>
      </c>
      <c r="I2078" s="23">
        <f>YEAR(CtasPagar[[#This Row],[Data Vencimento]])</f>
        <v>1900</v>
      </c>
      <c r="J2078" s="154"/>
      <c r="K2078" s="23">
        <f>MONTH(CtasPagar[[#This Row],[Data Pagamento]])</f>
        <v>1</v>
      </c>
      <c r="L2078" s="23">
        <f>YEAR(CtasPagar[[#This Row],[Data Pagamento]])</f>
        <v>1900</v>
      </c>
      <c r="M2078" s="154"/>
      <c r="N20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>
      <c r="A2079" s="154"/>
      <c r="B2079" s="157"/>
      <c r="C2079" s="162"/>
      <c r="D2079" s="157"/>
      <c r="E2079" s="157"/>
      <c r="F2079" s="157"/>
      <c r="G2079" s="158"/>
      <c r="H2079" s="23">
        <f>MONTH(CtasPagar[[#This Row],[Data Vencimento]])</f>
        <v>1</v>
      </c>
      <c r="I2079" s="23">
        <f>YEAR(CtasPagar[[#This Row],[Data Vencimento]])</f>
        <v>1900</v>
      </c>
      <c r="J2079" s="154"/>
      <c r="K2079" s="23">
        <f>MONTH(CtasPagar[[#This Row],[Data Pagamento]])</f>
        <v>1</v>
      </c>
      <c r="L2079" s="23">
        <f>YEAR(CtasPagar[[#This Row],[Data Pagamento]])</f>
        <v>1900</v>
      </c>
      <c r="M2079" s="154"/>
      <c r="N20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>
      <c r="A2080" s="154"/>
      <c r="B2080" s="157"/>
      <c r="C2080" s="162"/>
      <c r="D2080" s="157"/>
      <c r="E2080" s="157"/>
      <c r="F2080" s="157"/>
      <c r="G2080" s="158"/>
      <c r="H2080" s="23">
        <f>MONTH(CtasPagar[[#This Row],[Data Vencimento]])</f>
        <v>1</v>
      </c>
      <c r="I2080" s="23">
        <f>YEAR(CtasPagar[[#This Row],[Data Vencimento]])</f>
        <v>1900</v>
      </c>
      <c r="J2080" s="154"/>
      <c r="K2080" s="23">
        <f>MONTH(CtasPagar[[#This Row],[Data Pagamento]])</f>
        <v>1</v>
      </c>
      <c r="L2080" s="23">
        <f>YEAR(CtasPagar[[#This Row],[Data Pagamento]])</f>
        <v>1900</v>
      </c>
      <c r="M2080" s="154"/>
      <c r="N20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>
      <c r="A2081" s="154"/>
      <c r="B2081" s="157"/>
      <c r="C2081" s="162"/>
      <c r="D2081" s="157"/>
      <c r="E2081" s="157"/>
      <c r="F2081" s="157"/>
      <c r="G2081" s="158"/>
      <c r="H2081" s="23">
        <f>MONTH(CtasPagar[[#This Row],[Data Vencimento]])</f>
        <v>1</v>
      </c>
      <c r="I2081" s="23">
        <f>YEAR(CtasPagar[[#This Row],[Data Vencimento]])</f>
        <v>1900</v>
      </c>
      <c r="J2081" s="154"/>
      <c r="K2081" s="23">
        <f>MONTH(CtasPagar[[#This Row],[Data Pagamento]])</f>
        <v>1</v>
      </c>
      <c r="L2081" s="23">
        <f>YEAR(CtasPagar[[#This Row],[Data Pagamento]])</f>
        <v>1900</v>
      </c>
      <c r="M2081" s="154"/>
      <c r="N20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>
      <c r="A2082" s="154"/>
      <c r="B2082" s="157"/>
      <c r="C2082" s="162"/>
      <c r="D2082" s="157"/>
      <c r="E2082" s="157"/>
      <c r="F2082" s="157"/>
      <c r="G2082" s="158"/>
      <c r="H2082" s="23">
        <f>MONTH(CtasPagar[[#This Row],[Data Vencimento]])</f>
        <v>1</v>
      </c>
      <c r="I2082" s="23">
        <f>YEAR(CtasPagar[[#This Row],[Data Vencimento]])</f>
        <v>1900</v>
      </c>
      <c r="J2082" s="154"/>
      <c r="K2082" s="23">
        <f>MONTH(CtasPagar[[#This Row],[Data Pagamento]])</f>
        <v>1</v>
      </c>
      <c r="L2082" s="23">
        <f>YEAR(CtasPagar[[#This Row],[Data Pagamento]])</f>
        <v>1900</v>
      </c>
      <c r="M2082" s="154"/>
      <c r="N20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>
      <c r="A2083" s="154"/>
      <c r="B2083" s="157"/>
      <c r="C2083" s="162"/>
      <c r="D2083" s="157"/>
      <c r="E2083" s="157"/>
      <c r="F2083" s="157"/>
      <c r="G2083" s="158"/>
      <c r="H2083" s="23">
        <f>MONTH(CtasPagar[[#This Row],[Data Vencimento]])</f>
        <v>1</v>
      </c>
      <c r="I2083" s="23">
        <f>YEAR(CtasPagar[[#This Row],[Data Vencimento]])</f>
        <v>1900</v>
      </c>
      <c r="J2083" s="154"/>
      <c r="K2083" s="23">
        <f>MONTH(CtasPagar[[#This Row],[Data Pagamento]])</f>
        <v>1</v>
      </c>
      <c r="L2083" s="23">
        <f>YEAR(CtasPagar[[#This Row],[Data Pagamento]])</f>
        <v>1900</v>
      </c>
      <c r="M2083" s="154"/>
      <c r="N20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>
      <c r="A2084" s="154"/>
      <c r="B2084" s="157"/>
      <c r="C2084" s="162"/>
      <c r="D2084" s="157"/>
      <c r="E2084" s="157"/>
      <c r="F2084" s="157"/>
      <c r="G2084" s="158"/>
      <c r="H2084" s="23">
        <f>MONTH(CtasPagar[[#This Row],[Data Vencimento]])</f>
        <v>1</v>
      </c>
      <c r="I2084" s="23">
        <f>YEAR(CtasPagar[[#This Row],[Data Vencimento]])</f>
        <v>1900</v>
      </c>
      <c r="J2084" s="154"/>
      <c r="K2084" s="23">
        <f>MONTH(CtasPagar[[#This Row],[Data Pagamento]])</f>
        <v>1</v>
      </c>
      <c r="L2084" s="23">
        <f>YEAR(CtasPagar[[#This Row],[Data Pagamento]])</f>
        <v>1900</v>
      </c>
      <c r="M2084" s="154"/>
      <c r="N20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>
      <c r="A2085" s="154"/>
      <c r="B2085" s="157"/>
      <c r="C2085" s="162"/>
      <c r="D2085" s="157"/>
      <c r="E2085" s="157"/>
      <c r="F2085" s="157"/>
      <c r="G2085" s="158"/>
      <c r="H2085" s="23">
        <f>MONTH(CtasPagar[[#This Row],[Data Vencimento]])</f>
        <v>1</v>
      </c>
      <c r="I2085" s="23">
        <f>YEAR(CtasPagar[[#This Row],[Data Vencimento]])</f>
        <v>1900</v>
      </c>
      <c r="J2085" s="154"/>
      <c r="K2085" s="23">
        <f>MONTH(CtasPagar[[#This Row],[Data Pagamento]])</f>
        <v>1</v>
      </c>
      <c r="L2085" s="23">
        <f>YEAR(CtasPagar[[#This Row],[Data Pagamento]])</f>
        <v>1900</v>
      </c>
      <c r="M2085" s="154"/>
      <c r="N20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>
      <c r="A2086" s="154"/>
      <c r="B2086" s="157"/>
      <c r="C2086" s="162"/>
      <c r="D2086" s="157"/>
      <c r="E2086" s="157"/>
      <c r="F2086" s="157"/>
      <c r="G2086" s="158"/>
      <c r="H2086" s="23">
        <f>MONTH(CtasPagar[[#This Row],[Data Vencimento]])</f>
        <v>1</v>
      </c>
      <c r="I2086" s="23">
        <f>YEAR(CtasPagar[[#This Row],[Data Vencimento]])</f>
        <v>1900</v>
      </c>
      <c r="J2086" s="154"/>
      <c r="K2086" s="23">
        <f>MONTH(CtasPagar[[#This Row],[Data Pagamento]])</f>
        <v>1</v>
      </c>
      <c r="L2086" s="23">
        <f>YEAR(CtasPagar[[#This Row],[Data Pagamento]])</f>
        <v>1900</v>
      </c>
      <c r="M2086" s="154"/>
      <c r="N20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>
      <c r="A2087" s="154"/>
      <c r="B2087" s="157"/>
      <c r="C2087" s="162"/>
      <c r="D2087" s="157"/>
      <c r="E2087" s="157"/>
      <c r="F2087" s="157"/>
      <c r="G2087" s="158"/>
      <c r="H2087" s="23">
        <f>MONTH(CtasPagar[[#This Row],[Data Vencimento]])</f>
        <v>1</v>
      </c>
      <c r="I2087" s="23">
        <f>YEAR(CtasPagar[[#This Row],[Data Vencimento]])</f>
        <v>1900</v>
      </c>
      <c r="J2087" s="154"/>
      <c r="K2087" s="23">
        <f>MONTH(CtasPagar[[#This Row],[Data Pagamento]])</f>
        <v>1</v>
      </c>
      <c r="L2087" s="23">
        <f>YEAR(CtasPagar[[#This Row],[Data Pagamento]])</f>
        <v>1900</v>
      </c>
      <c r="M2087" s="154"/>
      <c r="N20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>
      <c r="A2088" s="154"/>
      <c r="B2088" s="157"/>
      <c r="C2088" s="162"/>
      <c r="D2088" s="157"/>
      <c r="E2088" s="157"/>
      <c r="F2088" s="157"/>
      <c r="G2088" s="158"/>
      <c r="H2088" s="23">
        <f>MONTH(CtasPagar[[#This Row],[Data Vencimento]])</f>
        <v>1</v>
      </c>
      <c r="I2088" s="23">
        <f>YEAR(CtasPagar[[#This Row],[Data Vencimento]])</f>
        <v>1900</v>
      </c>
      <c r="J2088" s="154"/>
      <c r="K2088" s="23">
        <f>MONTH(CtasPagar[[#This Row],[Data Pagamento]])</f>
        <v>1</v>
      </c>
      <c r="L2088" s="23">
        <f>YEAR(CtasPagar[[#This Row],[Data Pagamento]])</f>
        <v>1900</v>
      </c>
      <c r="M2088" s="154"/>
      <c r="N20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>
      <c r="A2089" s="154"/>
      <c r="B2089" s="157"/>
      <c r="C2089" s="162"/>
      <c r="D2089" s="157"/>
      <c r="E2089" s="157"/>
      <c r="F2089" s="157"/>
      <c r="G2089" s="158"/>
      <c r="H2089" s="23">
        <f>MONTH(CtasPagar[[#This Row],[Data Vencimento]])</f>
        <v>1</v>
      </c>
      <c r="I2089" s="23">
        <f>YEAR(CtasPagar[[#This Row],[Data Vencimento]])</f>
        <v>1900</v>
      </c>
      <c r="J2089" s="154"/>
      <c r="K2089" s="23">
        <f>MONTH(CtasPagar[[#This Row],[Data Pagamento]])</f>
        <v>1</v>
      </c>
      <c r="L2089" s="23">
        <f>YEAR(CtasPagar[[#This Row],[Data Pagamento]])</f>
        <v>1900</v>
      </c>
      <c r="M2089" s="154"/>
      <c r="N20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>
      <c r="A2090" s="154"/>
      <c r="B2090" s="157"/>
      <c r="C2090" s="162"/>
      <c r="D2090" s="157"/>
      <c r="E2090" s="157"/>
      <c r="F2090" s="157"/>
      <c r="G2090" s="158"/>
      <c r="H2090" s="23">
        <f>MONTH(CtasPagar[[#This Row],[Data Vencimento]])</f>
        <v>1</v>
      </c>
      <c r="I2090" s="23">
        <f>YEAR(CtasPagar[[#This Row],[Data Vencimento]])</f>
        <v>1900</v>
      </c>
      <c r="J2090" s="154"/>
      <c r="K2090" s="23">
        <f>MONTH(CtasPagar[[#This Row],[Data Pagamento]])</f>
        <v>1</v>
      </c>
      <c r="L2090" s="23">
        <f>YEAR(CtasPagar[[#This Row],[Data Pagamento]])</f>
        <v>1900</v>
      </c>
      <c r="M2090" s="154"/>
      <c r="N20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>
      <c r="A2091" s="154"/>
      <c r="B2091" s="157"/>
      <c r="C2091" s="162"/>
      <c r="D2091" s="157"/>
      <c r="E2091" s="157"/>
      <c r="F2091" s="157"/>
      <c r="G2091" s="158"/>
      <c r="H2091" s="23">
        <f>MONTH(CtasPagar[[#This Row],[Data Vencimento]])</f>
        <v>1</v>
      </c>
      <c r="I2091" s="23">
        <f>YEAR(CtasPagar[[#This Row],[Data Vencimento]])</f>
        <v>1900</v>
      </c>
      <c r="J2091" s="154"/>
      <c r="K2091" s="23">
        <f>MONTH(CtasPagar[[#This Row],[Data Pagamento]])</f>
        <v>1</v>
      </c>
      <c r="L2091" s="23">
        <f>YEAR(CtasPagar[[#This Row],[Data Pagamento]])</f>
        <v>1900</v>
      </c>
      <c r="M2091" s="154"/>
      <c r="N20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>
      <c r="A2092" s="154"/>
      <c r="B2092" s="157"/>
      <c r="C2092" s="162"/>
      <c r="D2092" s="157"/>
      <c r="E2092" s="157"/>
      <c r="F2092" s="157"/>
      <c r="G2092" s="158"/>
      <c r="H2092" s="23">
        <f>MONTH(CtasPagar[[#This Row],[Data Vencimento]])</f>
        <v>1</v>
      </c>
      <c r="I2092" s="23">
        <f>YEAR(CtasPagar[[#This Row],[Data Vencimento]])</f>
        <v>1900</v>
      </c>
      <c r="J2092" s="154"/>
      <c r="K2092" s="23">
        <f>MONTH(CtasPagar[[#This Row],[Data Pagamento]])</f>
        <v>1</v>
      </c>
      <c r="L2092" s="23">
        <f>YEAR(CtasPagar[[#This Row],[Data Pagamento]])</f>
        <v>1900</v>
      </c>
      <c r="M2092" s="154"/>
      <c r="N20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>
      <c r="A2093" s="154"/>
      <c r="B2093" s="157"/>
      <c r="C2093" s="162"/>
      <c r="D2093" s="157"/>
      <c r="E2093" s="157"/>
      <c r="F2093" s="157"/>
      <c r="G2093" s="158"/>
      <c r="H2093" s="23">
        <f>MONTH(CtasPagar[[#This Row],[Data Vencimento]])</f>
        <v>1</v>
      </c>
      <c r="I2093" s="23">
        <f>YEAR(CtasPagar[[#This Row],[Data Vencimento]])</f>
        <v>1900</v>
      </c>
      <c r="J2093" s="154"/>
      <c r="K2093" s="23">
        <f>MONTH(CtasPagar[[#This Row],[Data Pagamento]])</f>
        <v>1</v>
      </c>
      <c r="L2093" s="23">
        <f>YEAR(CtasPagar[[#This Row],[Data Pagamento]])</f>
        <v>1900</v>
      </c>
      <c r="M2093" s="154"/>
      <c r="N20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>
      <c r="A2094" s="154"/>
      <c r="B2094" s="157"/>
      <c r="C2094" s="162"/>
      <c r="D2094" s="157"/>
      <c r="E2094" s="157"/>
      <c r="F2094" s="157"/>
      <c r="G2094" s="158"/>
      <c r="H2094" s="23">
        <f>MONTH(CtasPagar[[#This Row],[Data Vencimento]])</f>
        <v>1</v>
      </c>
      <c r="I2094" s="23">
        <f>YEAR(CtasPagar[[#This Row],[Data Vencimento]])</f>
        <v>1900</v>
      </c>
      <c r="J2094" s="154"/>
      <c r="K2094" s="23">
        <f>MONTH(CtasPagar[[#This Row],[Data Pagamento]])</f>
        <v>1</v>
      </c>
      <c r="L2094" s="23">
        <f>YEAR(CtasPagar[[#This Row],[Data Pagamento]])</f>
        <v>1900</v>
      </c>
      <c r="M2094" s="154"/>
      <c r="N20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>
      <c r="A2095" s="154"/>
      <c r="B2095" s="157"/>
      <c r="C2095" s="162"/>
      <c r="D2095" s="157"/>
      <c r="E2095" s="157"/>
      <c r="F2095" s="157"/>
      <c r="G2095" s="158"/>
      <c r="H2095" s="23">
        <f>MONTH(CtasPagar[[#This Row],[Data Vencimento]])</f>
        <v>1</v>
      </c>
      <c r="I2095" s="23">
        <f>YEAR(CtasPagar[[#This Row],[Data Vencimento]])</f>
        <v>1900</v>
      </c>
      <c r="J2095" s="154"/>
      <c r="K2095" s="23">
        <f>MONTH(CtasPagar[[#This Row],[Data Pagamento]])</f>
        <v>1</v>
      </c>
      <c r="L2095" s="23">
        <f>YEAR(CtasPagar[[#This Row],[Data Pagamento]])</f>
        <v>1900</v>
      </c>
      <c r="M2095" s="154"/>
      <c r="N20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>
      <c r="A2096" s="154"/>
      <c r="B2096" s="157"/>
      <c r="C2096" s="162"/>
      <c r="D2096" s="157"/>
      <c r="E2096" s="157"/>
      <c r="F2096" s="157"/>
      <c r="G2096" s="158"/>
      <c r="H2096" s="23">
        <f>MONTH(CtasPagar[[#This Row],[Data Vencimento]])</f>
        <v>1</v>
      </c>
      <c r="I2096" s="23">
        <f>YEAR(CtasPagar[[#This Row],[Data Vencimento]])</f>
        <v>1900</v>
      </c>
      <c r="J2096" s="154"/>
      <c r="K2096" s="23">
        <f>MONTH(CtasPagar[[#This Row],[Data Pagamento]])</f>
        <v>1</v>
      </c>
      <c r="L2096" s="23">
        <f>YEAR(CtasPagar[[#This Row],[Data Pagamento]])</f>
        <v>1900</v>
      </c>
      <c r="M2096" s="154"/>
      <c r="N20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>
      <c r="A2097" s="154"/>
      <c r="B2097" s="157"/>
      <c r="C2097" s="162"/>
      <c r="D2097" s="157"/>
      <c r="E2097" s="157"/>
      <c r="F2097" s="157"/>
      <c r="G2097" s="158"/>
      <c r="H2097" s="23">
        <f>MONTH(CtasPagar[[#This Row],[Data Vencimento]])</f>
        <v>1</v>
      </c>
      <c r="I2097" s="23">
        <f>YEAR(CtasPagar[[#This Row],[Data Vencimento]])</f>
        <v>1900</v>
      </c>
      <c r="J2097" s="154"/>
      <c r="K2097" s="23">
        <f>MONTH(CtasPagar[[#This Row],[Data Pagamento]])</f>
        <v>1</v>
      </c>
      <c r="L2097" s="23">
        <f>YEAR(CtasPagar[[#This Row],[Data Pagamento]])</f>
        <v>1900</v>
      </c>
      <c r="M2097" s="154"/>
      <c r="N20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>
      <c r="A2098" s="154"/>
      <c r="B2098" s="157"/>
      <c r="C2098" s="162"/>
      <c r="D2098" s="157"/>
      <c r="E2098" s="157"/>
      <c r="F2098" s="157"/>
      <c r="G2098" s="158"/>
      <c r="H2098" s="23">
        <f>MONTH(CtasPagar[[#This Row],[Data Vencimento]])</f>
        <v>1</v>
      </c>
      <c r="I2098" s="23">
        <f>YEAR(CtasPagar[[#This Row],[Data Vencimento]])</f>
        <v>1900</v>
      </c>
      <c r="J2098" s="154"/>
      <c r="K2098" s="23">
        <f>MONTH(CtasPagar[[#This Row],[Data Pagamento]])</f>
        <v>1</v>
      </c>
      <c r="L2098" s="23">
        <f>YEAR(CtasPagar[[#This Row],[Data Pagamento]])</f>
        <v>1900</v>
      </c>
      <c r="M2098" s="154"/>
      <c r="N20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>
      <c r="A2099" s="154"/>
      <c r="B2099" s="157"/>
      <c r="C2099" s="162"/>
      <c r="D2099" s="157"/>
      <c r="E2099" s="157"/>
      <c r="F2099" s="157"/>
      <c r="G2099" s="158"/>
      <c r="H2099" s="23">
        <f>MONTH(CtasPagar[[#This Row],[Data Vencimento]])</f>
        <v>1</v>
      </c>
      <c r="I2099" s="23">
        <f>YEAR(CtasPagar[[#This Row],[Data Vencimento]])</f>
        <v>1900</v>
      </c>
      <c r="J2099" s="154"/>
      <c r="K2099" s="23">
        <f>MONTH(CtasPagar[[#This Row],[Data Pagamento]])</f>
        <v>1</v>
      </c>
      <c r="L2099" s="23">
        <f>YEAR(CtasPagar[[#This Row],[Data Pagamento]])</f>
        <v>1900</v>
      </c>
      <c r="M2099" s="154"/>
      <c r="N20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>
      <c r="A2100" s="154"/>
      <c r="B2100" s="157"/>
      <c r="C2100" s="162"/>
      <c r="D2100" s="157"/>
      <c r="E2100" s="157"/>
      <c r="F2100" s="157"/>
      <c r="G2100" s="158"/>
      <c r="H2100" s="23">
        <f>MONTH(CtasPagar[[#This Row],[Data Vencimento]])</f>
        <v>1</v>
      </c>
      <c r="I2100" s="23">
        <f>YEAR(CtasPagar[[#This Row],[Data Vencimento]])</f>
        <v>1900</v>
      </c>
      <c r="J2100" s="154"/>
      <c r="K2100" s="23">
        <f>MONTH(CtasPagar[[#This Row],[Data Pagamento]])</f>
        <v>1</v>
      </c>
      <c r="L2100" s="23">
        <f>YEAR(CtasPagar[[#This Row],[Data Pagamento]])</f>
        <v>1900</v>
      </c>
      <c r="M2100" s="154"/>
      <c r="N21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>
      <c r="A2101" s="154"/>
      <c r="B2101" s="157"/>
      <c r="C2101" s="162"/>
      <c r="D2101" s="157"/>
      <c r="E2101" s="157"/>
      <c r="F2101" s="157"/>
      <c r="G2101" s="158"/>
      <c r="H2101" s="23">
        <f>MONTH(CtasPagar[[#This Row],[Data Vencimento]])</f>
        <v>1</v>
      </c>
      <c r="I2101" s="23">
        <f>YEAR(CtasPagar[[#This Row],[Data Vencimento]])</f>
        <v>1900</v>
      </c>
      <c r="J2101" s="154"/>
      <c r="K2101" s="23">
        <f>MONTH(CtasPagar[[#This Row],[Data Pagamento]])</f>
        <v>1</v>
      </c>
      <c r="L2101" s="23">
        <f>YEAR(CtasPagar[[#This Row],[Data Pagamento]])</f>
        <v>1900</v>
      </c>
      <c r="M2101" s="154"/>
      <c r="N21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>
      <c r="A2102" s="154"/>
      <c r="B2102" s="157"/>
      <c r="C2102" s="162"/>
      <c r="D2102" s="157"/>
      <c r="E2102" s="157"/>
      <c r="F2102" s="157"/>
      <c r="G2102" s="158"/>
      <c r="H2102" s="23">
        <f>MONTH(CtasPagar[[#This Row],[Data Vencimento]])</f>
        <v>1</v>
      </c>
      <c r="I2102" s="23">
        <f>YEAR(CtasPagar[[#This Row],[Data Vencimento]])</f>
        <v>1900</v>
      </c>
      <c r="J2102" s="154"/>
      <c r="K2102" s="23">
        <f>MONTH(CtasPagar[[#This Row],[Data Pagamento]])</f>
        <v>1</v>
      </c>
      <c r="L2102" s="23">
        <f>YEAR(CtasPagar[[#This Row],[Data Pagamento]])</f>
        <v>1900</v>
      </c>
      <c r="M2102" s="154"/>
      <c r="N21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>
      <c r="A2103" s="154"/>
      <c r="B2103" s="157"/>
      <c r="C2103" s="162"/>
      <c r="D2103" s="157"/>
      <c r="E2103" s="157"/>
      <c r="F2103" s="157"/>
      <c r="G2103" s="158"/>
      <c r="H2103" s="23">
        <f>MONTH(CtasPagar[[#This Row],[Data Vencimento]])</f>
        <v>1</v>
      </c>
      <c r="I2103" s="23">
        <f>YEAR(CtasPagar[[#This Row],[Data Vencimento]])</f>
        <v>1900</v>
      </c>
      <c r="J2103" s="154"/>
      <c r="K2103" s="23">
        <f>MONTH(CtasPagar[[#This Row],[Data Pagamento]])</f>
        <v>1</v>
      </c>
      <c r="L2103" s="23">
        <f>YEAR(CtasPagar[[#This Row],[Data Pagamento]])</f>
        <v>1900</v>
      </c>
      <c r="M2103" s="154"/>
      <c r="N21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>
      <c r="A2104" s="154"/>
      <c r="B2104" s="157"/>
      <c r="C2104" s="162"/>
      <c r="D2104" s="157"/>
      <c r="E2104" s="157"/>
      <c r="F2104" s="157"/>
      <c r="G2104" s="158"/>
      <c r="H2104" s="23">
        <f>MONTH(CtasPagar[[#This Row],[Data Vencimento]])</f>
        <v>1</v>
      </c>
      <c r="I2104" s="23">
        <f>YEAR(CtasPagar[[#This Row],[Data Vencimento]])</f>
        <v>1900</v>
      </c>
      <c r="J2104" s="154"/>
      <c r="K2104" s="23">
        <f>MONTH(CtasPagar[[#This Row],[Data Pagamento]])</f>
        <v>1</v>
      </c>
      <c r="L2104" s="23">
        <f>YEAR(CtasPagar[[#This Row],[Data Pagamento]])</f>
        <v>1900</v>
      </c>
      <c r="M2104" s="154"/>
      <c r="N21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>
      <c r="A2105" s="154"/>
      <c r="B2105" s="157"/>
      <c r="C2105" s="162"/>
      <c r="D2105" s="157"/>
      <c r="E2105" s="157"/>
      <c r="F2105" s="157"/>
      <c r="G2105" s="158"/>
      <c r="H2105" s="23">
        <f>MONTH(CtasPagar[[#This Row],[Data Vencimento]])</f>
        <v>1</v>
      </c>
      <c r="I2105" s="23">
        <f>YEAR(CtasPagar[[#This Row],[Data Vencimento]])</f>
        <v>1900</v>
      </c>
      <c r="J2105" s="154"/>
      <c r="K2105" s="23">
        <f>MONTH(CtasPagar[[#This Row],[Data Pagamento]])</f>
        <v>1</v>
      </c>
      <c r="L2105" s="23">
        <f>YEAR(CtasPagar[[#This Row],[Data Pagamento]])</f>
        <v>1900</v>
      </c>
      <c r="M2105" s="154"/>
      <c r="N21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>
      <c r="A2106" s="154"/>
      <c r="B2106" s="157"/>
      <c r="C2106" s="162"/>
      <c r="D2106" s="157"/>
      <c r="E2106" s="157"/>
      <c r="F2106" s="157"/>
      <c r="G2106" s="158"/>
      <c r="H2106" s="23">
        <f>MONTH(CtasPagar[[#This Row],[Data Vencimento]])</f>
        <v>1</v>
      </c>
      <c r="I2106" s="23">
        <f>YEAR(CtasPagar[[#This Row],[Data Vencimento]])</f>
        <v>1900</v>
      </c>
      <c r="J2106" s="154"/>
      <c r="K2106" s="23">
        <f>MONTH(CtasPagar[[#This Row],[Data Pagamento]])</f>
        <v>1</v>
      </c>
      <c r="L2106" s="23">
        <f>YEAR(CtasPagar[[#This Row],[Data Pagamento]])</f>
        <v>1900</v>
      </c>
      <c r="M2106" s="154"/>
      <c r="N21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>
      <c r="A2107" s="154"/>
      <c r="B2107" s="157"/>
      <c r="C2107" s="162"/>
      <c r="D2107" s="157"/>
      <c r="E2107" s="157"/>
      <c r="F2107" s="157"/>
      <c r="G2107" s="158"/>
      <c r="H2107" s="23">
        <f>MONTH(CtasPagar[[#This Row],[Data Vencimento]])</f>
        <v>1</v>
      </c>
      <c r="I2107" s="23">
        <f>YEAR(CtasPagar[[#This Row],[Data Vencimento]])</f>
        <v>1900</v>
      </c>
      <c r="J2107" s="154"/>
      <c r="K2107" s="23">
        <f>MONTH(CtasPagar[[#This Row],[Data Pagamento]])</f>
        <v>1</v>
      </c>
      <c r="L2107" s="23">
        <f>YEAR(CtasPagar[[#This Row],[Data Pagamento]])</f>
        <v>1900</v>
      </c>
      <c r="M2107" s="154"/>
      <c r="N21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>
      <c r="A2108" s="154"/>
      <c r="B2108" s="157"/>
      <c r="C2108" s="162"/>
      <c r="D2108" s="157"/>
      <c r="E2108" s="157"/>
      <c r="F2108" s="157"/>
      <c r="G2108" s="158"/>
      <c r="H2108" s="23">
        <f>MONTH(CtasPagar[[#This Row],[Data Vencimento]])</f>
        <v>1</v>
      </c>
      <c r="I2108" s="23">
        <f>YEAR(CtasPagar[[#This Row],[Data Vencimento]])</f>
        <v>1900</v>
      </c>
      <c r="J2108" s="154"/>
      <c r="K2108" s="23">
        <f>MONTH(CtasPagar[[#This Row],[Data Pagamento]])</f>
        <v>1</v>
      </c>
      <c r="L2108" s="23">
        <f>YEAR(CtasPagar[[#This Row],[Data Pagamento]])</f>
        <v>1900</v>
      </c>
      <c r="M2108" s="154"/>
      <c r="N21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>
      <c r="A2109" s="154"/>
      <c r="B2109" s="157"/>
      <c r="C2109" s="162"/>
      <c r="D2109" s="157"/>
      <c r="E2109" s="157"/>
      <c r="F2109" s="157"/>
      <c r="G2109" s="158"/>
      <c r="H2109" s="23">
        <f>MONTH(CtasPagar[[#This Row],[Data Vencimento]])</f>
        <v>1</v>
      </c>
      <c r="I2109" s="23">
        <f>YEAR(CtasPagar[[#This Row],[Data Vencimento]])</f>
        <v>1900</v>
      </c>
      <c r="J2109" s="154"/>
      <c r="K2109" s="23">
        <f>MONTH(CtasPagar[[#This Row],[Data Pagamento]])</f>
        <v>1</v>
      </c>
      <c r="L2109" s="23">
        <f>YEAR(CtasPagar[[#This Row],[Data Pagamento]])</f>
        <v>1900</v>
      </c>
      <c r="M2109" s="154"/>
      <c r="N21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>
      <c r="A2110" s="154"/>
      <c r="B2110" s="157"/>
      <c r="C2110" s="162"/>
      <c r="D2110" s="157"/>
      <c r="E2110" s="157"/>
      <c r="F2110" s="157"/>
      <c r="G2110" s="158"/>
      <c r="H2110" s="23">
        <f>MONTH(CtasPagar[[#This Row],[Data Vencimento]])</f>
        <v>1</v>
      </c>
      <c r="I2110" s="23">
        <f>YEAR(CtasPagar[[#This Row],[Data Vencimento]])</f>
        <v>1900</v>
      </c>
      <c r="J2110" s="154"/>
      <c r="K2110" s="23">
        <f>MONTH(CtasPagar[[#This Row],[Data Pagamento]])</f>
        <v>1</v>
      </c>
      <c r="L2110" s="23">
        <f>YEAR(CtasPagar[[#This Row],[Data Pagamento]])</f>
        <v>1900</v>
      </c>
      <c r="M2110" s="154"/>
      <c r="N21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>
      <c r="A2111" s="154"/>
      <c r="B2111" s="157"/>
      <c r="C2111" s="162"/>
      <c r="D2111" s="157"/>
      <c r="E2111" s="157"/>
      <c r="F2111" s="157"/>
      <c r="G2111" s="158"/>
      <c r="H2111" s="23">
        <f>MONTH(CtasPagar[[#This Row],[Data Vencimento]])</f>
        <v>1</v>
      </c>
      <c r="I2111" s="23">
        <f>YEAR(CtasPagar[[#This Row],[Data Vencimento]])</f>
        <v>1900</v>
      </c>
      <c r="J2111" s="154"/>
      <c r="K2111" s="23">
        <f>MONTH(CtasPagar[[#This Row],[Data Pagamento]])</f>
        <v>1</v>
      </c>
      <c r="L2111" s="23">
        <f>YEAR(CtasPagar[[#This Row],[Data Pagamento]])</f>
        <v>1900</v>
      </c>
      <c r="M2111" s="154"/>
      <c r="N21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>
      <c r="A2112" s="154"/>
      <c r="B2112" s="157"/>
      <c r="C2112" s="162"/>
      <c r="D2112" s="157"/>
      <c r="E2112" s="157"/>
      <c r="F2112" s="157"/>
      <c r="G2112" s="158"/>
      <c r="H2112" s="23">
        <f>MONTH(CtasPagar[[#This Row],[Data Vencimento]])</f>
        <v>1</v>
      </c>
      <c r="I2112" s="23">
        <f>YEAR(CtasPagar[[#This Row],[Data Vencimento]])</f>
        <v>1900</v>
      </c>
      <c r="J2112" s="154"/>
      <c r="K2112" s="23">
        <f>MONTH(CtasPagar[[#This Row],[Data Pagamento]])</f>
        <v>1</v>
      </c>
      <c r="L2112" s="23">
        <f>YEAR(CtasPagar[[#This Row],[Data Pagamento]])</f>
        <v>1900</v>
      </c>
      <c r="M2112" s="154"/>
      <c r="N21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>
      <c r="A2113" s="154"/>
      <c r="B2113" s="157"/>
      <c r="C2113" s="162"/>
      <c r="D2113" s="157"/>
      <c r="E2113" s="157"/>
      <c r="F2113" s="157"/>
      <c r="G2113" s="158"/>
      <c r="H2113" s="23">
        <f>MONTH(CtasPagar[[#This Row],[Data Vencimento]])</f>
        <v>1</v>
      </c>
      <c r="I2113" s="23">
        <f>YEAR(CtasPagar[[#This Row],[Data Vencimento]])</f>
        <v>1900</v>
      </c>
      <c r="J2113" s="154"/>
      <c r="K2113" s="23">
        <f>MONTH(CtasPagar[[#This Row],[Data Pagamento]])</f>
        <v>1</v>
      </c>
      <c r="L2113" s="23">
        <f>YEAR(CtasPagar[[#This Row],[Data Pagamento]])</f>
        <v>1900</v>
      </c>
      <c r="M2113" s="154"/>
      <c r="N21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>
      <c r="A2114" s="154"/>
      <c r="B2114" s="157"/>
      <c r="C2114" s="162"/>
      <c r="D2114" s="157"/>
      <c r="E2114" s="157"/>
      <c r="F2114" s="157"/>
      <c r="G2114" s="158"/>
      <c r="H2114" s="23">
        <f>MONTH(CtasPagar[[#This Row],[Data Vencimento]])</f>
        <v>1</v>
      </c>
      <c r="I2114" s="23">
        <f>YEAR(CtasPagar[[#This Row],[Data Vencimento]])</f>
        <v>1900</v>
      </c>
      <c r="J2114" s="154"/>
      <c r="K2114" s="23">
        <f>MONTH(CtasPagar[[#This Row],[Data Pagamento]])</f>
        <v>1</v>
      </c>
      <c r="L2114" s="23">
        <f>YEAR(CtasPagar[[#This Row],[Data Pagamento]])</f>
        <v>1900</v>
      </c>
      <c r="M2114" s="154"/>
      <c r="N21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>
      <c r="A2115" s="154"/>
      <c r="B2115" s="157"/>
      <c r="C2115" s="162"/>
      <c r="D2115" s="157"/>
      <c r="E2115" s="157"/>
      <c r="F2115" s="157"/>
      <c r="G2115" s="158"/>
      <c r="H2115" s="23">
        <f>MONTH(CtasPagar[[#This Row],[Data Vencimento]])</f>
        <v>1</v>
      </c>
      <c r="I2115" s="23">
        <f>YEAR(CtasPagar[[#This Row],[Data Vencimento]])</f>
        <v>1900</v>
      </c>
      <c r="J2115" s="154"/>
      <c r="K2115" s="23">
        <f>MONTH(CtasPagar[[#This Row],[Data Pagamento]])</f>
        <v>1</v>
      </c>
      <c r="L2115" s="23">
        <f>YEAR(CtasPagar[[#This Row],[Data Pagamento]])</f>
        <v>1900</v>
      </c>
      <c r="M2115" s="154"/>
      <c r="N21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>
      <c r="A2116" s="154"/>
      <c r="B2116" s="157"/>
      <c r="C2116" s="162"/>
      <c r="D2116" s="157"/>
      <c r="E2116" s="157"/>
      <c r="F2116" s="157"/>
      <c r="G2116" s="158"/>
      <c r="H2116" s="23">
        <f>MONTH(CtasPagar[[#This Row],[Data Vencimento]])</f>
        <v>1</v>
      </c>
      <c r="I2116" s="23">
        <f>YEAR(CtasPagar[[#This Row],[Data Vencimento]])</f>
        <v>1900</v>
      </c>
      <c r="J2116" s="154"/>
      <c r="K2116" s="23">
        <f>MONTH(CtasPagar[[#This Row],[Data Pagamento]])</f>
        <v>1</v>
      </c>
      <c r="L2116" s="23">
        <f>YEAR(CtasPagar[[#This Row],[Data Pagamento]])</f>
        <v>1900</v>
      </c>
      <c r="M2116" s="154"/>
      <c r="N21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>
      <c r="A2117" s="154"/>
      <c r="B2117" s="157"/>
      <c r="C2117" s="162"/>
      <c r="D2117" s="157"/>
      <c r="E2117" s="157"/>
      <c r="F2117" s="157"/>
      <c r="G2117" s="158"/>
      <c r="H2117" s="23">
        <f>MONTH(CtasPagar[[#This Row],[Data Vencimento]])</f>
        <v>1</v>
      </c>
      <c r="I2117" s="23">
        <f>YEAR(CtasPagar[[#This Row],[Data Vencimento]])</f>
        <v>1900</v>
      </c>
      <c r="J2117" s="154"/>
      <c r="K2117" s="23">
        <f>MONTH(CtasPagar[[#This Row],[Data Pagamento]])</f>
        <v>1</v>
      </c>
      <c r="L2117" s="23">
        <f>YEAR(CtasPagar[[#This Row],[Data Pagamento]])</f>
        <v>1900</v>
      </c>
      <c r="M2117" s="154"/>
      <c r="N21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>
      <c r="A2118" s="154"/>
      <c r="B2118" s="157"/>
      <c r="C2118" s="162"/>
      <c r="D2118" s="157"/>
      <c r="E2118" s="157"/>
      <c r="F2118" s="157"/>
      <c r="G2118" s="158"/>
      <c r="H2118" s="23">
        <f>MONTH(CtasPagar[[#This Row],[Data Vencimento]])</f>
        <v>1</v>
      </c>
      <c r="I2118" s="23">
        <f>YEAR(CtasPagar[[#This Row],[Data Vencimento]])</f>
        <v>1900</v>
      </c>
      <c r="J2118" s="154"/>
      <c r="K2118" s="23">
        <f>MONTH(CtasPagar[[#This Row],[Data Pagamento]])</f>
        <v>1</v>
      </c>
      <c r="L2118" s="23">
        <f>YEAR(CtasPagar[[#This Row],[Data Pagamento]])</f>
        <v>1900</v>
      </c>
      <c r="M2118" s="154"/>
      <c r="N21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>
      <c r="A2119" s="154"/>
      <c r="B2119" s="157"/>
      <c r="C2119" s="162"/>
      <c r="D2119" s="157"/>
      <c r="E2119" s="157"/>
      <c r="F2119" s="157"/>
      <c r="G2119" s="158"/>
      <c r="H2119" s="23">
        <f>MONTH(CtasPagar[[#This Row],[Data Vencimento]])</f>
        <v>1</v>
      </c>
      <c r="I2119" s="23">
        <f>YEAR(CtasPagar[[#This Row],[Data Vencimento]])</f>
        <v>1900</v>
      </c>
      <c r="J2119" s="154"/>
      <c r="K2119" s="23">
        <f>MONTH(CtasPagar[[#This Row],[Data Pagamento]])</f>
        <v>1</v>
      </c>
      <c r="L2119" s="23">
        <f>YEAR(CtasPagar[[#This Row],[Data Pagamento]])</f>
        <v>1900</v>
      </c>
      <c r="M2119" s="154"/>
      <c r="N21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>
      <c r="A2120" s="154"/>
      <c r="B2120" s="157"/>
      <c r="C2120" s="162"/>
      <c r="D2120" s="157"/>
      <c r="E2120" s="157"/>
      <c r="F2120" s="157"/>
      <c r="G2120" s="158"/>
      <c r="H2120" s="23">
        <f>MONTH(CtasPagar[[#This Row],[Data Vencimento]])</f>
        <v>1</v>
      </c>
      <c r="I2120" s="23">
        <f>YEAR(CtasPagar[[#This Row],[Data Vencimento]])</f>
        <v>1900</v>
      </c>
      <c r="J2120" s="154"/>
      <c r="K2120" s="23">
        <f>MONTH(CtasPagar[[#This Row],[Data Pagamento]])</f>
        <v>1</v>
      </c>
      <c r="L2120" s="23">
        <f>YEAR(CtasPagar[[#This Row],[Data Pagamento]])</f>
        <v>1900</v>
      </c>
      <c r="M2120" s="154"/>
      <c r="N21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>
      <c r="A2121" s="154"/>
      <c r="B2121" s="157"/>
      <c r="C2121" s="162"/>
      <c r="D2121" s="157"/>
      <c r="E2121" s="157"/>
      <c r="F2121" s="157"/>
      <c r="G2121" s="158"/>
      <c r="H2121" s="23">
        <f>MONTH(CtasPagar[[#This Row],[Data Vencimento]])</f>
        <v>1</v>
      </c>
      <c r="I2121" s="23">
        <f>YEAR(CtasPagar[[#This Row],[Data Vencimento]])</f>
        <v>1900</v>
      </c>
      <c r="J2121" s="154"/>
      <c r="K2121" s="23">
        <f>MONTH(CtasPagar[[#This Row],[Data Pagamento]])</f>
        <v>1</v>
      </c>
      <c r="L2121" s="23">
        <f>YEAR(CtasPagar[[#This Row],[Data Pagamento]])</f>
        <v>1900</v>
      </c>
      <c r="M2121" s="154"/>
      <c r="N21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>
      <c r="A2122" s="154"/>
      <c r="B2122" s="157"/>
      <c r="C2122" s="162"/>
      <c r="D2122" s="157"/>
      <c r="E2122" s="157"/>
      <c r="F2122" s="157"/>
      <c r="G2122" s="158"/>
      <c r="H2122" s="23">
        <f>MONTH(CtasPagar[[#This Row],[Data Vencimento]])</f>
        <v>1</v>
      </c>
      <c r="I2122" s="23">
        <f>YEAR(CtasPagar[[#This Row],[Data Vencimento]])</f>
        <v>1900</v>
      </c>
      <c r="J2122" s="154"/>
      <c r="K2122" s="23">
        <f>MONTH(CtasPagar[[#This Row],[Data Pagamento]])</f>
        <v>1</v>
      </c>
      <c r="L2122" s="23">
        <f>YEAR(CtasPagar[[#This Row],[Data Pagamento]])</f>
        <v>1900</v>
      </c>
      <c r="M2122" s="154"/>
      <c r="N21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>
      <c r="A2123" s="154"/>
      <c r="B2123" s="157"/>
      <c r="C2123" s="162"/>
      <c r="D2123" s="157"/>
      <c r="E2123" s="157"/>
      <c r="F2123" s="157"/>
      <c r="G2123" s="158"/>
      <c r="H2123" s="23">
        <f>MONTH(CtasPagar[[#This Row],[Data Vencimento]])</f>
        <v>1</v>
      </c>
      <c r="I2123" s="23">
        <f>YEAR(CtasPagar[[#This Row],[Data Vencimento]])</f>
        <v>1900</v>
      </c>
      <c r="J2123" s="154"/>
      <c r="K2123" s="23">
        <f>MONTH(CtasPagar[[#This Row],[Data Pagamento]])</f>
        <v>1</v>
      </c>
      <c r="L2123" s="23">
        <f>YEAR(CtasPagar[[#This Row],[Data Pagamento]])</f>
        <v>1900</v>
      </c>
      <c r="M2123" s="154"/>
      <c r="N21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>
      <c r="A2124" s="154"/>
      <c r="B2124" s="157"/>
      <c r="C2124" s="162"/>
      <c r="D2124" s="157"/>
      <c r="E2124" s="157"/>
      <c r="F2124" s="157"/>
      <c r="G2124" s="158"/>
      <c r="H2124" s="23">
        <f>MONTH(CtasPagar[[#This Row],[Data Vencimento]])</f>
        <v>1</v>
      </c>
      <c r="I2124" s="23">
        <f>YEAR(CtasPagar[[#This Row],[Data Vencimento]])</f>
        <v>1900</v>
      </c>
      <c r="J2124" s="154"/>
      <c r="K2124" s="23">
        <f>MONTH(CtasPagar[[#This Row],[Data Pagamento]])</f>
        <v>1</v>
      </c>
      <c r="L2124" s="23">
        <f>YEAR(CtasPagar[[#This Row],[Data Pagamento]])</f>
        <v>1900</v>
      </c>
      <c r="M2124" s="154"/>
      <c r="N21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>
      <c r="A2125" s="154"/>
      <c r="B2125" s="157"/>
      <c r="C2125" s="162"/>
      <c r="D2125" s="157"/>
      <c r="E2125" s="157"/>
      <c r="F2125" s="157"/>
      <c r="G2125" s="158"/>
      <c r="H2125" s="23">
        <f>MONTH(CtasPagar[[#This Row],[Data Vencimento]])</f>
        <v>1</v>
      </c>
      <c r="I2125" s="23">
        <f>YEAR(CtasPagar[[#This Row],[Data Vencimento]])</f>
        <v>1900</v>
      </c>
      <c r="J2125" s="154"/>
      <c r="K2125" s="23">
        <f>MONTH(CtasPagar[[#This Row],[Data Pagamento]])</f>
        <v>1</v>
      </c>
      <c r="L2125" s="23">
        <f>YEAR(CtasPagar[[#This Row],[Data Pagamento]])</f>
        <v>1900</v>
      </c>
      <c r="M2125" s="154"/>
      <c r="N21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>
      <c r="A2126" s="154"/>
      <c r="B2126" s="157"/>
      <c r="C2126" s="162"/>
      <c r="D2126" s="157"/>
      <c r="E2126" s="157"/>
      <c r="F2126" s="157"/>
      <c r="G2126" s="158"/>
      <c r="H2126" s="23">
        <f>MONTH(CtasPagar[[#This Row],[Data Vencimento]])</f>
        <v>1</v>
      </c>
      <c r="I2126" s="23">
        <f>YEAR(CtasPagar[[#This Row],[Data Vencimento]])</f>
        <v>1900</v>
      </c>
      <c r="J2126" s="154"/>
      <c r="K2126" s="23">
        <f>MONTH(CtasPagar[[#This Row],[Data Pagamento]])</f>
        <v>1</v>
      </c>
      <c r="L2126" s="23">
        <f>YEAR(CtasPagar[[#This Row],[Data Pagamento]])</f>
        <v>1900</v>
      </c>
      <c r="M2126" s="154"/>
      <c r="N21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>
      <c r="A2127" s="154"/>
      <c r="B2127" s="157"/>
      <c r="C2127" s="162"/>
      <c r="D2127" s="157"/>
      <c r="E2127" s="157"/>
      <c r="F2127" s="157"/>
      <c r="G2127" s="158"/>
      <c r="H2127" s="23">
        <f>MONTH(CtasPagar[[#This Row],[Data Vencimento]])</f>
        <v>1</v>
      </c>
      <c r="I2127" s="23">
        <f>YEAR(CtasPagar[[#This Row],[Data Vencimento]])</f>
        <v>1900</v>
      </c>
      <c r="J2127" s="154"/>
      <c r="K2127" s="23">
        <f>MONTH(CtasPagar[[#This Row],[Data Pagamento]])</f>
        <v>1</v>
      </c>
      <c r="L2127" s="23">
        <f>YEAR(CtasPagar[[#This Row],[Data Pagamento]])</f>
        <v>1900</v>
      </c>
      <c r="M2127" s="154"/>
      <c r="N21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>
      <c r="A2128" s="154"/>
      <c r="B2128" s="157"/>
      <c r="C2128" s="162"/>
      <c r="D2128" s="157"/>
      <c r="E2128" s="157"/>
      <c r="F2128" s="157"/>
      <c r="G2128" s="158"/>
      <c r="H2128" s="23">
        <f>MONTH(CtasPagar[[#This Row],[Data Vencimento]])</f>
        <v>1</v>
      </c>
      <c r="I2128" s="23">
        <f>YEAR(CtasPagar[[#This Row],[Data Vencimento]])</f>
        <v>1900</v>
      </c>
      <c r="J2128" s="154"/>
      <c r="K2128" s="23">
        <f>MONTH(CtasPagar[[#This Row],[Data Pagamento]])</f>
        <v>1</v>
      </c>
      <c r="L2128" s="23">
        <f>YEAR(CtasPagar[[#This Row],[Data Pagamento]])</f>
        <v>1900</v>
      </c>
      <c r="M2128" s="154"/>
      <c r="N21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>
      <c r="A2129" s="154"/>
      <c r="B2129" s="157"/>
      <c r="C2129" s="162"/>
      <c r="D2129" s="157"/>
      <c r="E2129" s="157"/>
      <c r="F2129" s="157"/>
      <c r="G2129" s="158"/>
      <c r="H2129" s="23">
        <f>MONTH(CtasPagar[[#This Row],[Data Vencimento]])</f>
        <v>1</v>
      </c>
      <c r="I2129" s="23">
        <f>YEAR(CtasPagar[[#This Row],[Data Vencimento]])</f>
        <v>1900</v>
      </c>
      <c r="J2129" s="154"/>
      <c r="K2129" s="23">
        <f>MONTH(CtasPagar[[#This Row],[Data Pagamento]])</f>
        <v>1</v>
      </c>
      <c r="L2129" s="23">
        <f>YEAR(CtasPagar[[#This Row],[Data Pagamento]])</f>
        <v>1900</v>
      </c>
      <c r="M2129" s="154"/>
      <c r="N21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>
      <c r="A2130" s="154"/>
      <c r="B2130" s="157"/>
      <c r="C2130" s="162"/>
      <c r="D2130" s="157"/>
      <c r="E2130" s="157"/>
      <c r="F2130" s="157"/>
      <c r="G2130" s="158"/>
      <c r="H2130" s="23">
        <f>MONTH(CtasPagar[[#This Row],[Data Vencimento]])</f>
        <v>1</v>
      </c>
      <c r="I2130" s="23">
        <f>YEAR(CtasPagar[[#This Row],[Data Vencimento]])</f>
        <v>1900</v>
      </c>
      <c r="J2130" s="154"/>
      <c r="K2130" s="23">
        <f>MONTH(CtasPagar[[#This Row],[Data Pagamento]])</f>
        <v>1</v>
      </c>
      <c r="L2130" s="23">
        <f>YEAR(CtasPagar[[#This Row],[Data Pagamento]])</f>
        <v>1900</v>
      </c>
      <c r="M2130" s="154"/>
      <c r="N21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>
      <c r="A2131" s="154"/>
      <c r="B2131" s="157"/>
      <c r="C2131" s="162"/>
      <c r="D2131" s="157"/>
      <c r="E2131" s="157"/>
      <c r="F2131" s="157"/>
      <c r="G2131" s="158"/>
      <c r="H2131" s="23">
        <f>MONTH(CtasPagar[[#This Row],[Data Vencimento]])</f>
        <v>1</v>
      </c>
      <c r="I2131" s="23">
        <f>YEAR(CtasPagar[[#This Row],[Data Vencimento]])</f>
        <v>1900</v>
      </c>
      <c r="J2131" s="154"/>
      <c r="K2131" s="23">
        <f>MONTH(CtasPagar[[#This Row],[Data Pagamento]])</f>
        <v>1</v>
      </c>
      <c r="L2131" s="23">
        <f>YEAR(CtasPagar[[#This Row],[Data Pagamento]])</f>
        <v>1900</v>
      </c>
      <c r="M2131" s="154"/>
      <c r="N21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>
      <c r="A2132" s="154"/>
      <c r="B2132" s="157"/>
      <c r="C2132" s="162"/>
      <c r="D2132" s="157"/>
      <c r="E2132" s="157"/>
      <c r="F2132" s="157"/>
      <c r="G2132" s="158"/>
      <c r="H2132" s="23">
        <f>MONTH(CtasPagar[[#This Row],[Data Vencimento]])</f>
        <v>1</v>
      </c>
      <c r="I2132" s="23">
        <f>YEAR(CtasPagar[[#This Row],[Data Vencimento]])</f>
        <v>1900</v>
      </c>
      <c r="J2132" s="154"/>
      <c r="K2132" s="23">
        <f>MONTH(CtasPagar[[#This Row],[Data Pagamento]])</f>
        <v>1</v>
      </c>
      <c r="L2132" s="23">
        <f>YEAR(CtasPagar[[#This Row],[Data Pagamento]])</f>
        <v>1900</v>
      </c>
      <c r="M2132" s="154"/>
      <c r="N21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>
      <c r="A2133" s="154"/>
      <c r="B2133" s="157"/>
      <c r="C2133" s="162"/>
      <c r="D2133" s="157"/>
      <c r="E2133" s="157"/>
      <c r="F2133" s="157"/>
      <c r="G2133" s="158"/>
      <c r="H2133" s="23">
        <f>MONTH(CtasPagar[[#This Row],[Data Vencimento]])</f>
        <v>1</v>
      </c>
      <c r="I2133" s="23">
        <f>YEAR(CtasPagar[[#This Row],[Data Vencimento]])</f>
        <v>1900</v>
      </c>
      <c r="J2133" s="154"/>
      <c r="K2133" s="23">
        <f>MONTH(CtasPagar[[#This Row],[Data Pagamento]])</f>
        <v>1</v>
      </c>
      <c r="L2133" s="23">
        <f>YEAR(CtasPagar[[#This Row],[Data Pagamento]])</f>
        <v>1900</v>
      </c>
      <c r="M2133" s="154"/>
      <c r="N21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>
      <c r="A2134" s="154"/>
      <c r="B2134" s="157"/>
      <c r="C2134" s="162"/>
      <c r="D2134" s="157"/>
      <c r="E2134" s="157"/>
      <c r="F2134" s="157"/>
      <c r="G2134" s="158"/>
      <c r="H2134" s="23">
        <f>MONTH(CtasPagar[[#This Row],[Data Vencimento]])</f>
        <v>1</v>
      </c>
      <c r="I2134" s="23">
        <f>YEAR(CtasPagar[[#This Row],[Data Vencimento]])</f>
        <v>1900</v>
      </c>
      <c r="J2134" s="154"/>
      <c r="K2134" s="23">
        <f>MONTH(CtasPagar[[#This Row],[Data Pagamento]])</f>
        <v>1</v>
      </c>
      <c r="L2134" s="23">
        <f>YEAR(CtasPagar[[#This Row],[Data Pagamento]])</f>
        <v>1900</v>
      </c>
      <c r="M2134" s="154"/>
      <c r="N21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>
      <c r="A2135" s="154"/>
      <c r="B2135" s="157"/>
      <c r="C2135" s="162"/>
      <c r="D2135" s="157"/>
      <c r="E2135" s="157"/>
      <c r="F2135" s="157"/>
      <c r="G2135" s="158"/>
      <c r="H2135" s="23">
        <f>MONTH(CtasPagar[[#This Row],[Data Vencimento]])</f>
        <v>1</v>
      </c>
      <c r="I2135" s="23">
        <f>YEAR(CtasPagar[[#This Row],[Data Vencimento]])</f>
        <v>1900</v>
      </c>
      <c r="J2135" s="154"/>
      <c r="K2135" s="23">
        <f>MONTH(CtasPagar[[#This Row],[Data Pagamento]])</f>
        <v>1</v>
      </c>
      <c r="L2135" s="23">
        <f>YEAR(CtasPagar[[#This Row],[Data Pagamento]])</f>
        <v>1900</v>
      </c>
      <c r="M2135" s="154"/>
      <c r="N21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>
      <c r="A2136" s="154"/>
      <c r="B2136" s="157"/>
      <c r="C2136" s="162"/>
      <c r="D2136" s="157"/>
      <c r="E2136" s="157"/>
      <c r="F2136" s="157"/>
      <c r="G2136" s="158"/>
      <c r="H2136" s="23">
        <f>MONTH(CtasPagar[[#This Row],[Data Vencimento]])</f>
        <v>1</v>
      </c>
      <c r="I2136" s="23">
        <f>YEAR(CtasPagar[[#This Row],[Data Vencimento]])</f>
        <v>1900</v>
      </c>
      <c r="J2136" s="154"/>
      <c r="K2136" s="23">
        <f>MONTH(CtasPagar[[#This Row],[Data Pagamento]])</f>
        <v>1</v>
      </c>
      <c r="L2136" s="23">
        <f>YEAR(CtasPagar[[#This Row],[Data Pagamento]])</f>
        <v>1900</v>
      </c>
      <c r="M2136" s="154"/>
      <c r="N21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>
      <c r="A2137" s="154"/>
      <c r="B2137" s="157"/>
      <c r="C2137" s="162"/>
      <c r="D2137" s="157"/>
      <c r="E2137" s="157"/>
      <c r="F2137" s="157"/>
      <c r="G2137" s="158"/>
      <c r="H2137" s="23">
        <f>MONTH(CtasPagar[[#This Row],[Data Vencimento]])</f>
        <v>1</v>
      </c>
      <c r="I2137" s="23">
        <f>YEAR(CtasPagar[[#This Row],[Data Vencimento]])</f>
        <v>1900</v>
      </c>
      <c r="J2137" s="154"/>
      <c r="K2137" s="23">
        <f>MONTH(CtasPagar[[#This Row],[Data Pagamento]])</f>
        <v>1</v>
      </c>
      <c r="L2137" s="23">
        <f>YEAR(CtasPagar[[#This Row],[Data Pagamento]])</f>
        <v>1900</v>
      </c>
      <c r="M2137" s="154"/>
      <c r="N21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>
      <c r="A2138" s="154"/>
      <c r="B2138" s="157"/>
      <c r="C2138" s="162"/>
      <c r="D2138" s="157"/>
      <c r="E2138" s="157"/>
      <c r="F2138" s="157"/>
      <c r="G2138" s="158"/>
      <c r="H2138" s="23">
        <f>MONTH(CtasPagar[[#This Row],[Data Vencimento]])</f>
        <v>1</v>
      </c>
      <c r="I2138" s="23">
        <f>YEAR(CtasPagar[[#This Row],[Data Vencimento]])</f>
        <v>1900</v>
      </c>
      <c r="J2138" s="154"/>
      <c r="K2138" s="23">
        <f>MONTH(CtasPagar[[#This Row],[Data Pagamento]])</f>
        <v>1</v>
      </c>
      <c r="L2138" s="23">
        <f>YEAR(CtasPagar[[#This Row],[Data Pagamento]])</f>
        <v>1900</v>
      </c>
      <c r="M2138" s="154"/>
      <c r="N21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>
      <c r="A2139" s="154"/>
      <c r="B2139" s="157"/>
      <c r="C2139" s="162"/>
      <c r="D2139" s="157"/>
      <c r="E2139" s="157"/>
      <c r="F2139" s="157"/>
      <c r="G2139" s="158"/>
      <c r="H2139" s="23">
        <f>MONTH(CtasPagar[[#This Row],[Data Vencimento]])</f>
        <v>1</v>
      </c>
      <c r="I2139" s="23">
        <f>YEAR(CtasPagar[[#This Row],[Data Vencimento]])</f>
        <v>1900</v>
      </c>
      <c r="J2139" s="154"/>
      <c r="K2139" s="23">
        <f>MONTH(CtasPagar[[#This Row],[Data Pagamento]])</f>
        <v>1</v>
      </c>
      <c r="L2139" s="23">
        <f>YEAR(CtasPagar[[#This Row],[Data Pagamento]])</f>
        <v>1900</v>
      </c>
      <c r="M2139" s="154"/>
      <c r="N21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>
      <c r="A2140" s="154"/>
      <c r="B2140" s="157"/>
      <c r="C2140" s="162"/>
      <c r="D2140" s="157"/>
      <c r="E2140" s="157"/>
      <c r="F2140" s="157"/>
      <c r="G2140" s="158"/>
      <c r="H2140" s="23">
        <f>MONTH(CtasPagar[[#This Row],[Data Vencimento]])</f>
        <v>1</v>
      </c>
      <c r="I2140" s="23">
        <f>YEAR(CtasPagar[[#This Row],[Data Vencimento]])</f>
        <v>1900</v>
      </c>
      <c r="J2140" s="154"/>
      <c r="K2140" s="23">
        <f>MONTH(CtasPagar[[#This Row],[Data Pagamento]])</f>
        <v>1</v>
      </c>
      <c r="L2140" s="23">
        <f>YEAR(CtasPagar[[#This Row],[Data Pagamento]])</f>
        <v>1900</v>
      </c>
      <c r="M2140" s="154"/>
      <c r="N21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>
      <c r="A2141" s="154"/>
      <c r="B2141" s="157"/>
      <c r="C2141" s="162"/>
      <c r="D2141" s="157"/>
      <c r="E2141" s="157"/>
      <c r="F2141" s="157"/>
      <c r="G2141" s="158"/>
      <c r="H2141" s="23">
        <f>MONTH(CtasPagar[[#This Row],[Data Vencimento]])</f>
        <v>1</v>
      </c>
      <c r="I2141" s="23">
        <f>YEAR(CtasPagar[[#This Row],[Data Vencimento]])</f>
        <v>1900</v>
      </c>
      <c r="J2141" s="154"/>
      <c r="K2141" s="23">
        <f>MONTH(CtasPagar[[#This Row],[Data Pagamento]])</f>
        <v>1</v>
      </c>
      <c r="L2141" s="23">
        <f>YEAR(CtasPagar[[#This Row],[Data Pagamento]])</f>
        <v>1900</v>
      </c>
      <c r="M2141" s="154"/>
      <c r="N21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>
      <c r="A2142" s="154"/>
      <c r="B2142" s="157"/>
      <c r="C2142" s="162"/>
      <c r="D2142" s="157"/>
      <c r="E2142" s="157"/>
      <c r="F2142" s="157"/>
      <c r="G2142" s="158"/>
      <c r="H2142" s="23">
        <f>MONTH(CtasPagar[[#This Row],[Data Vencimento]])</f>
        <v>1</v>
      </c>
      <c r="I2142" s="23">
        <f>YEAR(CtasPagar[[#This Row],[Data Vencimento]])</f>
        <v>1900</v>
      </c>
      <c r="J2142" s="154"/>
      <c r="K2142" s="23">
        <f>MONTH(CtasPagar[[#This Row],[Data Pagamento]])</f>
        <v>1</v>
      </c>
      <c r="L2142" s="23">
        <f>YEAR(CtasPagar[[#This Row],[Data Pagamento]])</f>
        <v>1900</v>
      </c>
      <c r="M2142" s="154"/>
      <c r="N21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>
      <c r="A2143" s="154"/>
      <c r="B2143" s="157"/>
      <c r="C2143" s="162"/>
      <c r="D2143" s="157"/>
      <c r="E2143" s="157"/>
      <c r="F2143" s="157"/>
      <c r="G2143" s="158"/>
      <c r="H2143" s="23">
        <f>MONTH(CtasPagar[[#This Row],[Data Vencimento]])</f>
        <v>1</v>
      </c>
      <c r="I2143" s="23">
        <f>YEAR(CtasPagar[[#This Row],[Data Vencimento]])</f>
        <v>1900</v>
      </c>
      <c r="J2143" s="154"/>
      <c r="K2143" s="23">
        <f>MONTH(CtasPagar[[#This Row],[Data Pagamento]])</f>
        <v>1</v>
      </c>
      <c r="L2143" s="23">
        <f>YEAR(CtasPagar[[#This Row],[Data Pagamento]])</f>
        <v>1900</v>
      </c>
      <c r="M2143" s="154"/>
      <c r="N21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>
      <c r="A2144" s="154"/>
      <c r="B2144" s="157"/>
      <c r="C2144" s="162"/>
      <c r="D2144" s="157"/>
      <c r="E2144" s="157"/>
      <c r="F2144" s="157"/>
      <c r="G2144" s="158"/>
      <c r="H2144" s="23">
        <f>MONTH(CtasPagar[[#This Row],[Data Vencimento]])</f>
        <v>1</v>
      </c>
      <c r="I2144" s="23">
        <f>YEAR(CtasPagar[[#This Row],[Data Vencimento]])</f>
        <v>1900</v>
      </c>
      <c r="J2144" s="154"/>
      <c r="K2144" s="23">
        <f>MONTH(CtasPagar[[#This Row],[Data Pagamento]])</f>
        <v>1</v>
      </c>
      <c r="L2144" s="23">
        <f>YEAR(CtasPagar[[#This Row],[Data Pagamento]])</f>
        <v>1900</v>
      </c>
      <c r="M2144" s="154"/>
      <c r="N21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>
      <c r="A2145" s="154"/>
      <c r="B2145" s="157"/>
      <c r="C2145" s="162"/>
      <c r="D2145" s="157"/>
      <c r="E2145" s="157"/>
      <c r="F2145" s="157"/>
      <c r="G2145" s="158"/>
      <c r="H2145" s="23">
        <f>MONTH(CtasPagar[[#This Row],[Data Vencimento]])</f>
        <v>1</v>
      </c>
      <c r="I2145" s="23">
        <f>YEAR(CtasPagar[[#This Row],[Data Vencimento]])</f>
        <v>1900</v>
      </c>
      <c r="J2145" s="154"/>
      <c r="K2145" s="23">
        <f>MONTH(CtasPagar[[#This Row],[Data Pagamento]])</f>
        <v>1</v>
      </c>
      <c r="L2145" s="23">
        <f>YEAR(CtasPagar[[#This Row],[Data Pagamento]])</f>
        <v>1900</v>
      </c>
      <c r="M2145" s="154"/>
      <c r="N21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>
      <c r="A2146" s="154"/>
      <c r="B2146" s="157"/>
      <c r="C2146" s="162"/>
      <c r="D2146" s="157"/>
      <c r="E2146" s="157"/>
      <c r="F2146" s="157"/>
      <c r="G2146" s="158"/>
      <c r="H2146" s="23">
        <f>MONTH(CtasPagar[[#This Row],[Data Vencimento]])</f>
        <v>1</v>
      </c>
      <c r="I2146" s="23">
        <f>YEAR(CtasPagar[[#This Row],[Data Vencimento]])</f>
        <v>1900</v>
      </c>
      <c r="J2146" s="154"/>
      <c r="K2146" s="23">
        <f>MONTH(CtasPagar[[#This Row],[Data Pagamento]])</f>
        <v>1</v>
      </c>
      <c r="L2146" s="23">
        <f>YEAR(CtasPagar[[#This Row],[Data Pagamento]])</f>
        <v>1900</v>
      </c>
      <c r="M2146" s="154"/>
      <c r="N21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>
      <c r="A2147" s="154"/>
      <c r="B2147" s="157"/>
      <c r="C2147" s="162"/>
      <c r="D2147" s="157"/>
      <c r="E2147" s="157"/>
      <c r="F2147" s="157"/>
      <c r="G2147" s="158"/>
      <c r="H2147" s="23">
        <f>MONTH(CtasPagar[[#This Row],[Data Vencimento]])</f>
        <v>1</v>
      </c>
      <c r="I2147" s="23">
        <f>YEAR(CtasPagar[[#This Row],[Data Vencimento]])</f>
        <v>1900</v>
      </c>
      <c r="J2147" s="154"/>
      <c r="K2147" s="23">
        <f>MONTH(CtasPagar[[#This Row],[Data Pagamento]])</f>
        <v>1</v>
      </c>
      <c r="L2147" s="23">
        <f>YEAR(CtasPagar[[#This Row],[Data Pagamento]])</f>
        <v>1900</v>
      </c>
      <c r="M2147" s="154"/>
      <c r="N21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>
      <c r="A2148" s="154"/>
      <c r="B2148" s="157"/>
      <c r="C2148" s="162"/>
      <c r="D2148" s="157"/>
      <c r="E2148" s="157"/>
      <c r="F2148" s="157"/>
      <c r="G2148" s="158"/>
      <c r="H2148" s="23">
        <f>MONTH(CtasPagar[[#This Row],[Data Vencimento]])</f>
        <v>1</v>
      </c>
      <c r="I2148" s="23">
        <f>YEAR(CtasPagar[[#This Row],[Data Vencimento]])</f>
        <v>1900</v>
      </c>
      <c r="J2148" s="154"/>
      <c r="K2148" s="23">
        <f>MONTH(CtasPagar[[#This Row],[Data Pagamento]])</f>
        <v>1</v>
      </c>
      <c r="L2148" s="23">
        <f>YEAR(CtasPagar[[#This Row],[Data Pagamento]])</f>
        <v>1900</v>
      </c>
      <c r="M2148" s="154"/>
      <c r="N21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>
      <c r="A2149" s="154"/>
      <c r="B2149" s="157"/>
      <c r="C2149" s="162"/>
      <c r="D2149" s="157"/>
      <c r="E2149" s="157"/>
      <c r="F2149" s="157"/>
      <c r="G2149" s="158"/>
      <c r="H2149" s="23">
        <f>MONTH(CtasPagar[[#This Row],[Data Vencimento]])</f>
        <v>1</v>
      </c>
      <c r="I2149" s="23">
        <f>YEAR(CtasPagar[[#This Row],[Data Vencimento]])</f>
        <v>1900</v>
      </c>
      <c r="J2149" s="154"/>
      <c r="K2149" s="23">
        <f>MONTH(CtasPagar[[#This Row],[Data Pagamento]])</f>
        <v>1</v>
      </c>
      <c r="L2149" s="23">
        <f>YEAR(CtasPagar[[#This Row],[Data Pagamento]])</f>
        <v>1900</v>
      </c>
      <c r="M2149" s="154"/>
      <c r="N21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>
      <c r="A2150" s="154"/>
      <c r="B2150" s="157"/>
      <c r="C2150" s="162"/>
      <c r="D2150" s="157"/>
      <c r="E2150" s="157"/>
      <c r="F2150" s="157"/>
      <c r="G2150" s="158"/>
      <c r="H2150" s="23">
        <f>MONTH(CtasPagar[[#This Row],[Data Vencimento]])</f>
        <v>1</v>
      </c>
      <c r="I2150" s="23">
        <f>YEAR(CtasPagar[[#This Row],[Data Vencimento]])</f>
        <v>1900</v>
      </c>
      <c r="J2150" s="154"/>
      <c r="K2150" s="23">
        <f>MONTH(CtasPagar[[#This Row],[Data Pagamento]])</f>
        <v>1</v>
      </c>
      <c r="L2150" s="23">
        <f>YEAR(CtasPagar[[#This Row],[Data Pagamento]])</f>
        <v>1900</v>
      </c>
      <c r="M2150" s="154"/>
      <c r="N21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>
      <c r="A2151" s="154"/>
      <c r="B2151" s="157"/>
      <c r="C2151" s="162"/>
      <c r="D2151" s="157"/>
      <c r="E2151" s="157"/>
      <c r="F2151" s="157"/>
      <c r="G2151" s="158"/>
      <c r="H2151" s="23">
        <f>MONTH(CtasPagar[[#This Row],[Data Vencimento]])</f>
        <v>1</v>
      </c>
      <c r="I2151" s="23">
        <f>YEAR(CtasPagar[[#This Row],[Data Vencimento]])</f>
        <v>1900</v>
      </c>
      <c r="J2151" s="154"/>
      <c r="K2151" s="23">
        <f>MONTH(CtasPagar[[#This Row],[Data Pagamento]])</f>
        <v>1</v>
      </c>
      <c r="L2151" s="23">
        <f>YEAR(CtasPagar[[#This Row],[Data Pagamento]])</f>
        <v>1900</v>
      </c>
      <c r="M2151" s="154"/>
      <c r="N21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>
      <c r="A2152" s="154"/>
      <c r="B2152" s="157"/>
      <c r="C2152" s="162"/>
      <c r="D2152" s="157"/>
      <c r="E2152" s="157"/>
      <c r="F2152" s="157"/>
      <c r="G2152" s="158"/>
      <c r="H2152" s="23">
        <f>MONTH(CtasPagar[[#This Row],[Data Vencimento]])</f>
        <v>1</v>
      </c>
      <c r="I2152" s="23">
        <f>YEAR(CtasPagar[[#This Row],[Data Vencimento]])</f>
        <v>1900</v>
      </c>
      <c r="J2152" s="154"/>
      <c r="K2152" s="23">
        <f>MONTH(CtasPagar[[#This Row],[Data Pagamento]])</f>
        <v>1</v>
      </c>
      <c r="L2152" s="23">
        <f>YEAR(CtasPagar[[#This Row],[Data Pagamento]])</f>
        <v>1900</v>
      </c>
      <c r="M2152" s="154"/>
      <c r="N21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>
      <c r="A2153" s="154"/>
      <c r="B2153" s="157"/>
      <c r="C2153" s="162"/>
      <c r="D2153" s="157"/>
      <c r="E2153" s="157"/>
      <c r="F2153" s="157"/>
      <c r="G2153" s="158"/>
      <c r="H2153" s="23">
        <f>MONTH(CtasPagar[[#This Row],[Data Vencimento]])</f>
        <v>1</v>
      </c>
      <c r="I2153" s="23">
        <f>YEAR(CtasPagar[[#This Row],[Data Vencimento]])</f>
        <v>1900</v>
      </c>
      <c r="J2153" s="154"/>
      <c r="K2153" s="23">
        <f>MONTH(CtasPagar[[#This Row],[Data Pagamento]])</f>
        <v>1</v>
      </c>
      <c r="L2153" s="23">
        <f>YEAR(CtasPagar[[#This Row],[Data Pagamento]])</f>
        <v>1900</v>
      </c>
      <c r="M2153" s="154"/>
      <c r="N21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>
      <c r="A2154" s="154"/>
      <c r="B2154" s="157"/>
      <c r="C2154" s="162"/>
      <c r="D2154" s="157"/>
      <c r="E2154" s="157"/>
      <c r="F2154" s="157"/>
      <c r="G2154" s="158"/>
      <c r="H2154" s="23">
        <f>MONTH(CtasPagar[[#This Row],[Data Vencimento]])</f>
        <v>1</v>
      </c>
      <c r="I2154" s="23">
        <f>YEAR(CtasPagar[[#This Row],[Data Vencimento]])</f>
        <v>1900</v>
      </c>
      <c r="J2154" s="154"/>
      <c r="K2154" s="23">
        <f>MONTH(CtasPagar[[#This Row],[Data Pagamento]])</f>
        <v>1</v>
      </c>
      <c r="L2154" s="23">
        <f>YEAR(CtasPagar[[#This Row],[Data Pagamento]])</f>
        <v>1900</v>
      </c>
      <c r="M2154" s="154"/>
      <c r="N21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>
      <c r="A2155" s="154"/>
      <c r="B2155" s="157"/>
      <c r="C2155" s="162"/>
      <c r="D2155" s="157"/>
      <c r="E2155" s="157"/>
      <c r="F2155" s="157"/>
      <c r="G2155" s="158"/>
      <c r="H2155" s="23">
        <f>MONTH(CtasPagar[[#This Row],[Data Vencimento]])</f>
        <v>1</v>
      </c>
      <c r="I2155" s="23">
        <f>YEAR(CtasPagar[[#This Row],[Data Vencimento]])</f>
        <v>1900</v>
      </c>
      <c r="J2155" s="154"/>
      <c r="K2155" s="23">
        <f>MONTH(CtasPagar[[#This Row],[Data Pagamento]])</f>
        <v>1</v>
      </c>
      <c r="L2155" s="23">
        <f>YEAR(CtasPagar[[#This Row],[Data Pagamento]])</f>
        <v>1900</v>
      </c>
      <c r="M2155" s="154"/>
      <c r="N21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>
      <c r="A2156" s="154"/>
      <c r="B2156" s="157"/>
      <c r="C2156" s="162"/>
      <c r="D2156" s="157"/>
      <c r="E2156" s="157"/>
      <c r="F2156" s="157"/>
      <c r="G2156" s="158"/>
      <c r="H2156" s="23">
        <f>MONTH(CtasPagar[[#This Row],[Data Vencimento]])</f>
        <v>1</v>
      </c>
      <c r="I2156" s="23">
        <f>YEAR(CtasPagar[[#This Row],[Data Vencimento]])</f>
        <v>1900</v>
      </c>
      <c r="J2156" s="154"/>
      <c r="K2156" s="23">
        <f>MONTH(CtasPagar[[#This Row],[Data Pagamento]])</f>
        <v>1</v>
      </c>
      <c r="L2156" s="23">
        <f>YEAR(CtasPagar[[#This Row],[Data Pagamento]])</f>
        <v>1900</v>
      </c>
      <c r="M2156" s="154"/>
      <c r="N21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>
      <c r="A2157" s="154"/>
      <c r="B2157" s="157"/>
      <c r="C2157" s="162"/>
      <c r="D2157" s="157"/>
      <c r="E2157" s="157"/>
      <c r="F2157" s="157"/>
      <c r="G2157" s="158"/>
      <c r="H2157" s="23">
        <f>MONTH(CtasPagar[[#This Row],[Data Vencimento]])</f>
        <v>1</v>
      </c>
      <c r="I2157" s="23">
        <f>YEAR(CtasPagar[[#This Row],[Data Vencimento]])</f>
        <v>1900</v>
      </c>
      <c r="J2157" s="154"/>
      <c r="K2157" s="23">
        <f>MONTH(CtasPagar[[#This Row],[Data Pagamento]])</f>
        <v>1</v>
      </c>
      <c r="L2157" s="23">
        <f>YEAR(CtasPagar[[#This Row],[Data Pagamento]])</f>
        <v>1900</v>
      </c>
      <c r="M2157" s="154"/>
      <c r="N21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>
      <c r="A2158" s="154"/>
      <c r="B2158" s="157"/>
      <c r="C2158" s="162"/>
      <c r="D2158" s="157"/>
      <c r="E2158" s="157"/>
      <c r="F2158" s="157"/>
      <c r="G2158" s="158"/>
      <c r="H2158" s="23">
        <f>MONTH(CtasPagar[[#This Row],[Data Vencimento]])</f>
        <v>1</v>
      </c>
      <c r="I2158" s="23">
        <f>YEAR(CtasPagar[[#This Row],[Data Vencimento]])</f>
        <v>1900</v>
      </c>
      <c r="J2158" s="154"/>
      <c r="K2158" s="23">
        <f>MONTH(CtasPagar[[#This Row],[Data Pagamento]])</f>
        <v>1</v>
      </c>
      <c r="L2158" s="23">
        <f>YEAR(CtasPagar[[#This Row],[Data Pagamento]])</f>
        <v>1900</v>
      </c>
      <c r="M2158" s="154"/>
      <c r="N21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>
      <c r="A2159" s="154"/>
      <c r="B2159" s="157"/>
      <c r="C2159" s="162"/>
      <c r="D2159" s="157"/>
      <c r="E2159" s="157"/>
      <c r="F2159" s="157"/>
      <c r="G2159" s="158"/>
      <c r="H2159" s="23">
        <f>MONTH(CtasPagar[[#This Row],[Data Vencimento]])</f>
        <v>1</v>
      </c>
      <c r="I2159" s="23">
        <f>YEAR(CtasPagar[[#This Row],[Data Vencimento]])</f>
        <v>1900</v>
      </c>
      <c r="J2159" s="154"/>
      <c r="K2159" s="23">
        <f>MONTH(CtasPagar[[#This Row],[Data Pagamento]])</f>
        <v>1</v>
      </c>
      <c r="L2159" s="23">
        <f>YEAR(CtasPagar[[#This Row],[Data Pagamento]])</f>
        <v>1900</v>
      </c>
      <c r="M2159" s="154"/>
      <c r="N21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>
      <c r="A2160" s="154"/>
      <c r="B2160" s="157"/>
      <c r="C2160" s="162"/>
      <c r="D2160" s="157"/>
      <c r="E2160" s="157"/>
      <c r="F2160" s="157"/>
      <c r="G2160" s="158"/>
      <c r="H2160" s="23">
        <f>MONTH(CtasPagar[[#This Row],[Data Vencimento]])</f>
        <v>1</v>
      </c>
      <c r="I2160" s="23">
        <f>YEAR(CtasPagar[[#This Row],[Data Vencimento]])</f>
        <v>1900</v>
      </c>
      <c r="J2160" s="154"/>
      <c r="K2160" s="23">
        <f>MONTH(CtasPagar[[#This Row],[Data Pagamento]])</f>
        <v>1</v>
      </c>
      <c r="L2160" s="23">
        <f>YEAR(CtasPagar[[#This Row],[Data Pagamento]])</f>
        <v>1900</v>
      </c>
      <c r="M2160" s="154"/>
      <c r="N21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>
      <c r="A2161" s="154"/>
      <c r="B2161" s="157"/>
      <c r="C2161" s="162"/>
      <c r="D2161" s="157"/>
      <c r="E2161" s="157"/>
      <c r="F2161" s="157"/>
      <c r="G2161" s="158"/>
      <c r="H2161" s="23">
        <f>MONTH(CtasPagar[[#This Row],[Data Vencimento]])</f>
        <v>1</v>
      </c>
      <c r="I2161" s="23">
        <f>YEAR(CtasPagar[[#This Row],[Data Vencimento]])</f>
        <v>1900</v>
      </c>
      <c r="J2161" s="154"/>
      <c r="K2161" s="23">
        <f>MONTH(CtasPagar[[#This Row],[Data Pagamento]])</f>
        <v>1</v>
      </c>
      <c r="L2161" s="23">
        <f>YEAR(CtasPagar[[#This Row],[Data Pagamento]])</f>
        <v>1900</v>
      </c>
      <c r="M2161" s="154"/>
      <c r="N21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>
      <c r="A2162" s="154"/>
      <c r="B2162" s="157"/>
      <c r="C2162" s="162"/>
      <c r="D2162" s="157"/>
      <c r="E2162" s="157"/>
      <c r="F2162" s="157"/>
      <c r="G2162" s="158"/>
      <c r="H2162" s="23">
        <f>MONTH(CtasPagar[[#This Row],[Data Vencimento]])</f>
        <v>1</v>
      </c>
      <c r="I2162" s="23">
        <f>YEAR(CtasPagar[[#This Row],[Data Vencimento]])</f>
        <v>1900</v>
      </c>
      <c r="J2162" s="154"/>
      <c r="K2162" s="23">
        <f>MONTH(CtasPagar[[#This Row],[Data Pagamento]])</f>
        <v>1</v>
      </c>
      <c r="L2162" s="23">
        <f>YEAR(CtasPagar[[#This Row],[Data Pagamento]])</f>
        <v>1900</v>
      </c>
      <c r="M2162" s="154"/>
      <c r="N21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>
      <c r="A2163" s="154"/>
      <c r="B2163" s="157"/>
      <c r="C2163" s="162"/>
      <c r="D2163" s="157"/>
      <c r="E2163" s="157"/>
      <c r="F2163" s="157"/>
      <c r="G2163" s="158"/>
      <c r="H2163" s="23">
        <f>MONTH(CtasPagar[[#This Row],[Data Vencimento]])</f>
        <v>1</v>
      </c>
      <c r="I2163" s="23">
        <f>YEAR(CtasPagar[[#This Row],[Data Vencimento]])</f>
        <v>1900</v>
      </c>
      <c r="J2163" s="154"/>
      <c r="K2163" s="23">
        <f>MONTH(CtasPagar[[#This Row],[Data Pagamento]])</f>
        <v>1</v>
      </c>
      <c r="L2163" s="23">
        <f>YEAR(CtasPagar[[#This Row],[Data Pagamento]])</f>
        <v>1900</v>
      </c>
      <c r="M2163" s="154"/>
      <c r="N21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>
      <c r="A2164" s="154"/>
      <c r="B2164" s="157"/>
      <c r="C2164" s="162"/>
      <c r="D2164" s="157"/>
      <c r="E2164" s="157"/>
      <c r="F2164" s="157"/>
      <c r="G2164" s="158"/>
      <c r="H2164" s="23">
        <f>MONTH(CtasPagar[[#This Row],[Data Vencimento]])</f>
        <v>1</v>
      </c>
      <c r="I2164" s="23">
        <f>YEAR(CtasPagar[[#This Row],[Data Vencimento]])</f>
        <v>1900</v>
      </c>
      <c r="J2164" s="154"/>
      <c r="K2164" s="23">
        <f>MONTH(CtasPagar[[#This Row],[Data Pagamento]])</f>
        <v>1</v>
      </c>
      <c r="L2164" s="23">
        <f>YEAR(CtasPagar[[#This Row],[Data Pagamento]])</f>
        <v>1900</v>
      </c>
      <c r="M2164" s="154"/>
      <c r="N21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>
      <c r="A2165" s="154"/>
      <c r="B2165" s="157"/>
      <c r="C2165" s="162"/>
      <c r="D2165" s="157"/>
      <c r="E2165" s="157"/>
      <c r="F2165" s="157"/>
      <c r="G2165" s="158"/>
      <c r="H2165" s="23">
        <f>MONTH(CtasPagar[[#This Row],[Data Vencimento]])</f>
        <v>1</v>
      </c>
      <c r="I2165" s="23">
        <f>YEAR(CtasPagar[[#This Row],[Data Vencimento]])</f>
        <v>1900</v>
      </c>
      <c r="J2165" s="154"/>
      <c r="K2165" s="23">
        <f>MONTH(CtasPagar[[#This Row],[Data Pagamento]])</f>
        <v>1</v>
      </c>
      <c r="L2165" s="23">
        <f>YEAR(CtasPagar[[#This Row],[Data Pagamento]])</f>
        <v>1900</v>
      </c>
      <c r="M2165" s="154"/>
      <c r="N21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>
      <c r="A2166" s="154"/>
      <c r="B2166" s="157"/>
      <c r="C2166" s="162"/>
      <c r="D2166" s="157"/>
      <c r="E2166" s="157"/>
      <c r="F2166" s="157"/>
      <c r="G2166" s="158"/>
      <c r="H2166" s="23">
        <f>MONTH(CtasPagar[[#This Row],[Data Vencimento]])</f>
        <v>1</v>
      </c>
      <c r="I2166" s="23">
        <f>YEAR(CtasPagar[[#This Row],[Data Vencimento]])</f>
        <v>1900</v>
      </c>
      <c r="J2166" s="154"/>
      <c r="K2166" s="23">
        <f>MONTH(CtasPagar[[#This Row],[Data Pagamento]])</f>
        <v>1</v>
      </c>
      <c r="L2166" s="23">
        <f>YEAR(CtasPagar[[#This Row],[Data Pagamento]])</f>
        <v>1900</v>
      </c>
      <c r="M2166" s="154"/>
      <c r="N21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>
      <c r="A2167" s="154"/>
      <c r="B2167" s="157"/>
      <c r="C2167" s="162"/>
      <c r="D2167" s="157"/>
      <c r="E2167" s="157"/>
      <c r="F2167" s="157"/>
      <c r="G2167" s="158"/>
      <c r="H2167" s="23">
        <f>MONTH(CtasPagar[[#This Row],[Data Vencimento]])</f>
        <v>1</v>
      </c>
      <c r="I2167" s="23">
        <f>YEAR(CtasPagar[[#This Row],[Data Vencimento]])</f>
        <v>1900</v>
      </c>
      <c r="J2167" s="154"/>
      <c r="K2167" s="23">
        <f>MONTH(CtasPagar[[#This Row],[Data Pagamento]])</f>
        <v>1</v>
      </c>
      <c r="L2167" s="23">
        <f>YEAR(CtasPagar[[#This Row],[Data Pagamento]])</f>
        <v>1900</v>
      </c>
      <c r="M2167" s="154"/>
      <c r="N21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>
      <c r="A2168" s="154"/>
      <c r="B2168" s="157"/>
      <c r="C2168" s="162"/>
      <c r="D2168" s="157"/>
      <c r="E2168" s="157"/>
      <c r="F2168" s="157"/>
      <c r="G2168" s="158"/>
      <c r="H2168" s="23">
        <f>MONTH(CtasPagar[[#This Row],[Data Vencimento]])</f>
        <v>1</v>
      </c>
      <c r="I2168" s="23">
        <f>YEAR(CtasPagar[[#This Row],[Data Vencimento]])</f>
        <v>1900</v>
      </c>
      <c r="J2168" s="154"/>
      <c r="K2168" s="23">
        <f>MONTH(CtasPagar[[#This Row],[Data Pagamento]])</f>
        <v>1</v>
      </c>
      <c r="L2168" s="23">
        <f>YEAR(CtasPagar[[#This Row],[Data Pagamento]])</f>
        <v>1900</v>
      </c>
      <c r="M2168" s="154"/>
      <c r="N21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>
      <c r="A2169" s="154"/>
      <c r="B2169" s="157"/>
      <c r="C2169" s="162"/>
      <c r="D2169" s="157"/>
      <c r="E2169" s="157"/>
      <c r="F2169" s="157"/>
      <c r="G2169" s="158"/>
      <c r="H2169" s="23">
        <f>MONTH(CtasPagar[[#This Row],[Data Vencimento]])</f>
        <v>1</v>
      </c>
      <c r="I2169" s="23">
        <f>YEAR(CtasPagar[[#This Row],[Data Vencimento]])</f>
        <v>1900</v>
      </c>
      <c r="J2169" s="154"/>
      <c r="K2169" s="23">
        <f>MONTH(CtasPagar[[#This Row],[Data Pagamento]])</f>
        <v>1</v>
      </c>
      <c r="L2169" s="23">
        <f>YEAR(CtasPagar[[#This Row],[Data Pagamento]])</f>
        <v>1900</v>
      </c>
      <c r="M2169" s="154"/>
      <c r="N21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>
      <c r="A2170" s="154"/>
      <c r="B2170" s="157"/>
      <c r="C2170" s="162"/>
      <c r="D2170" s="157"/>
      <c r="E2170" s="157"/>
      <c r="F2170" s="157"/>
      <c r="G2170" s="158"/>
      <c r="H2170" s="23">
        <f>MONTH(CtasPagar[[#This Row],[Data Vencimento]])</f>
        <v>1</v>
      </c>
      <c r="I2170" s="23">
        <f>YEAR(CtasPagar[[#This Row],[Data Vencimento]])</f>
        <v>1900</v>
      </c>
      <c r="J2170" s="154"/>
      <c r="K2170" s="23">
        <f>MONTH(CtasPagar[[#This Row],[Data Pagamento]])</f>
        <v>1</v>
      </c>
      <c r="L2170" s="23">
        <f>YEAR(CtasPagar[[#This Row],[Data Pagamento]])</f>
        <v>1900</v>
      </c>
      <c r="M2170" s="154"/>
      <c r="N21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>
      <c r="A2171" s="154"/>
      <c r="B2171" s="157"/>
      <c r="C2171" s="162"/>
      <c r="D2171" s="157"/>
      <c r="E2171" s="157"/>
      <c r="F2171" s="157"/>
      <c r="G2171" s="158"/>
      <c r="H2171" s="23">
        <f>MONTH(CtasPagar[[#This Row],[Data Vencimento]])</f>
        <v>1</v>
      </c>
      <c r="I2171" s="23">
        <f>YEAR(CtasPagar[[#This Row],[Data Vencimento]])</f>
        <v>1900</v>
      </c>
      <c r="J2171" s="154"/>
      <c r="K2171" s="23">
        <f>MONTH(CtasPagar[[#This Row],[Data Pagamento]])</f>
        <v>1</v>
      </c>
      <c r="L2171" s="23">
        <f>YEAR(CtasPagar[[#This Row],[Data Pagamento]])</f>
        <v>1900</v>
      </c>
      <c r="M2171" s="154"/>
      <c r="N21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>
      <c r="A2172" s="154"/>
      <c r="B2172" s="157"/>
      <c r="C2172" s="162"/>
      <c r="D2172" s="157"/>
      <c r="E2172" s="157"/>
      <c r="F2172" s="157"/>
      <c r="G2172" s="158"/>
      <c r="H2172" s="23">
        <f>MONTH(CtasPagar[[#This Row],[Data Vencimento]])</f>
        <v>1</v>
      </c>
      <c r="I2172" s="23">
        <f>YEAR(CtasPagar[[#This Row],[Data Vencimento]])</f>
        <v>1900</v>
      </c>
      <c r="J2172" s="154"/>
      <c r="K2172" s="23">
        <f>MONTH(CtasPagar[[#This Row],[Data Pagamento]])</f>
        <v>1</v>
      </c>
      <c r="L2172" s="23">
        <f>YEAR(CtasPagar[[#This Row],[Data Pagamento]])</f>
        <v>1900</v>
      </c>
      <c r="M2172" s="154"/>
      <c r="N21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>
      <c r="A2173" s="154"/>
      <c r="B2173" s="157"/>
      <c r="C2173" s="162"/>
      <c r="D2173" s="157"/>
      <c r="E2173" s="157"/>
      <c r="F2173" s="157"/>
      <c r="G2173" s="158"/>
      <c r="H2173" s="23">
        <f>MONTH(CtasPagar[[#This Row],[Data Vencimento]])</f>
        <v>1</v>
      </c>
      <c r="I2173" s="23">
        <f>YEAR(CtasPagar[[#This Row],[Data Vencimento]])</f>
        <v>1900</v>
      </c>
      <c r="J2173" s="154"/>
      <c r="K2173" s="23">
        <f>MONTH(CtasPagar[[#This Row],[Data Pagamento]])</f>
        <v>1</v>
      </c>
      <c r="L2173" s="23">
        <f>YEAR(CtasPagar[[#This Row],[Data Pagamento]])</f>
        <v>1900</v>
      </c>
      <c r="M2173" s="154"/>
      <c r="N21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>
      <c r="A2174" s="154"/>
      <c r="B2174" s="157"/>
      <c r="C2174" s="162"/>
      <c r="D2174" s="157"/>
      <c r="E2174" s="157"/>
      <c r="F2174" s="157"/>
      <c r="G2174" s="158"/>
      <c r="H2174" s="23">
        <f>MONTH(CtasPagar[[#This Row],[Data Vencimento]])</f>
        <v>1</v>
      </c>
      <c r="I2174" s="23">
        <f>YEAR(CtasPagar[[#This Row],[Data Vencimento]])</f>
        <v>1900</v>
      </c>
      <c r="J2174" s="154"/>
      <c r="K2174" s="23">
        <f>MONTH(CtasPagar[[#This Row],[Data Pagamento]])</f>
        <v>1</v>
      </c>
      <c r="L2174" s="23">
        <f>YEAR(CtasPagar[[#This Row],[Data Pagamento]])</f>
        <v>1900</v>
      </c>
      <c r="M2174" s="154"/>
      <c r="N21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>
      <c r="A2175" s="154"/>
      <c r="B2175" s="157"/>
      <c r="C2175" s="162"/>
      <c r="D2175" s="157"/>
      <c r="E2175" s="157"/>
      <c r="F2175" s="157"/>
      <c r="G2175" s="158"/>
      <c r="H2175" s="23">
        <f>MONTH(CtasPagar[[#This Row],[Data Vencimento]])</f>
        <v>1</v>
      </c>
      <c r="I2175" s="23">
        <f>YEAR(CtasPagar[[#This Row],[Data Vencimento]])</f>
        <v>1900</v>
      </c>
      <c r="J2175" s="154"/>
      <c r="K2175" s="23">
        <f>MONTH(CtasPagar[[#This Row],[Data Pagamento]])</f>
        <v>1</v>
      </c>
      <c r="L2175" s="23">
        <f>YEAR(CtasPagar[[#This Row],[Data Pagamento]])</f>
        <v>1900</v>
      </c>
      <c r="M2175" s="154"/>
      <c r="N21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>
      <c r="A2176" s="154"/>
      <c r="B2176" s="157"/>
      <c r="C2176" s="162"/>
      <c r="D2176" s="157"/>
      <c r="E2176" s="157"/>
      <c r="F2176" s="157"/>
      <c r="G2176" s="158"/>
      <c r="H2176" s="23">
        <f>MONTH(CtasPagar[[#This Row],[Data Vencimento]])</f>
        <v>1</v>
      </c>
      <c r="I2176" s="23">
        <f>YEAR(CtasPagar[[#This Row],[Data Vencimento]])</f>
        <v>1900</v>
      </c>
      <c r="J2176" s="154"/>
      <c r="K2176" s="23">
        <f>MONTH(CtasPagar[[#This Row],[Data Pagamento]])</f>
        <v>1</v>
      </c>
      <c r="L2176" s="23">
        <f>YEAR(CtasPagar[[#This Row],[Data Pagamento]])</f>
        <v>1900</v>
      </c>
      <c r="M2176" s="154"/>
      <c r="N21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>
      <c r="A2177" s="154"/>
      <c r="B2177" s="157"/>
      <c r="C2177" s="162"/>
      <c r="D2177" s="157"/>
      <c r="E2177" s="157"/>
      <c r="F2177" s="157"/>
      <c r="G2177" s="158"/>
      <c r="H2177" s="23">
        <f>MONTH(CtasPagar[[#This Row],[Data Vencimento]])</f>
        <v>1</v>
      </c>
      <c r="I2177" s="23">
        <f>YEAR(CtasPagar[[#This Row],[Data Vencimento]])</f>
        <v>1900</v>
      </c>
      <c r="J2177" s="154"/>
      <c r="K2177" s="23">
        <f>MONTH(CtasPagar[[#This Row],[Data Pagamento]])</f>
        <v>1</v>
      </c>
      <c r="L2177" s="23">
        <f>YEAR(CtasPagar[[#This Row],[Data Pagamento]])</f>
        <v>1900</v>
      </c>
      <c r="M2177" s="154"/>
      <c r="N21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>
      <c r="A2178" s="154"/>
      <c r="B2178" s="157"/>
      <c r="C2178" s="162"/>
      <c r="D2178" s="157"/>
      <c r="E2178" s="157"/>
      <c r="F2178" s="157"/>
      <c r="G2178" s="158"/>
      <c r="H2178" s="23">
        <f>MONTH(CtasPagar[[#This Row],[Data Vencimento]])</f>
        <v>1</v>
      </c>
      <c r="I2178" s="23">
        <f>YEAR(CtasPagar[[#This Row],[Data Vencimento]])</f>
        <v>1900</v>
      </c>
      <c r="J2178" s="154"/>
      <c r="K2178" s="23">
        <f>MONTH(CtasPagar[[#This Row],[Data Pagamento]])</f>
        <v>1</v>
      </c>
      <c r="L2178" s="23">
        <f>YEAR(CtasPagar[[#This Row],[Data Pagamento]])</f>
        <v>1900</v>
      </c>
      <c r="M2178" s="154"/>
      <c r="N21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>
      <c r="A2179" s="154"/>
      <c r="B2179" s="157"/>
      <c r="C2179" s="162"/>
      <c r="D2179" s="157"/>
      <c r="E2179" s="157"/>
      <c r="F2179" s="157"/>
      <c r="G2179" s="158"/>
      <c r="H2179" s="23">
        <f>MONTH(CtasPagar[[#This Row],[Data Vencimento]])</f>
        <v>1</v>
      </c>
      <c r="I2179" s="23">
        <f>YEAR(CtasPagar[[#This Row],[Data Vencimento]])</f>
        <v>1900</v>
      </c>
      <c r="J2179" s="154"/>
      <c r="K2179" s="23">
        <f>MONTH(CtasPagar[[#This Row],[Data Pagamento]])</f>
        <v>1</v>
      </c>
      <c r="L2179" s="23">
        <f>YEAR(CtasPagar[[#This Row],[Data Pagamento]])</f>
        <v>1900</v>
      </c>
      <c r="M2179" s="154"/>
      <c r="N21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>
      <c r="A2180" s="154"/>
      <c r="B2180" s="157"/>
      <c r="C2180" s="162"/>
      <c r="D2180" s="157"/>
      <c r="E2180" s="157"/>
      <c r="F2180" s="157"/>
      <c r="G2180" s="158"/>
      <c r="H2180" s="23">
        <f>MONTH(CtasPagar[[#This Row],[Data Vencimento]])</f>
        <v>1</v>
      </c>
      <c r="I2180" s="23">
        <f>YEAR(CtasPagar[[#This Row],[Data Vencimento]])</f>
        <v>1900</v>
      </c>
      <c r="J2180" s="154"/>
      <c r="K2180" s="23">
        <f>MONTH(CtasPagar[[#This Row],[Data Pagamento]])</f>
        <v>1</v>
      </c>
      <c r="L2180" s="23">
        <f>YEAR(CtasPagar[[#This Row],[Data Pagamento]])</f>
        <v>1900</v>
      </c>
      <c r="M2180" s="154"/>
      <c r="N21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>
      <c r="A2181" s="154"/>
      <c r="B2181" s="157"/>
      <c r="C2181" s="162"/>
      <c r="D2181" s="157"/>
      <c r="E2181" s="157"/>
      <c r="F2181" s="157"/>
      <c r="G2181" s="158"/>
      <c r="H2181" s="23">
        <f>MONTH(CtasPagar[[#This Row],[Data Vencimento]])</f>
        <v>1</v>
      </c>
      <c r="I2181" s="23">
        <f>YEAR(CtasPagar[[#This Row],[Data Vencimento]])</f>
        <v>1900</v>
      </c>
      <c r="J2181" s="154"/>
      <c r="K2181" s="23">
        <f>MONTH(CtasPagar[[#This Row],[Data Pagamento]])</f>
        <v>1</v>
      </c>
      <c r="L2181" s="23">
        <f>YEAR(CtasPagar[[#This Row],[Data Pagamento]])</f>
        <v>1900</v>
      </c>
      <c r="M2181" s="154"/>
      <c r="N21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>
      <c r="A2182" s="154"/>
      <c r="B2182" s="157"/>
      <c r="C2182" s="162"/>
      <c r="D2182" s="157"/>
      <c r="E2182" s="157"/>
      <c r="F2182" s="157"/>
      <c r="G2182" s="158"/>
      <c r="H2182" s="23">
        <f>MONTH(CtasPagar[[#This Row],[Data Vencimento]])</f>
        <v>1</v>
      </c>
      <c r="I2182" s="23">
        <f>YEAR(CtasPagar[[#This Row],[Data Vencimento]])</f>
        <v>1900</v>
      </c>
      <c r="J2182" s="154"/>
      <c r="K2182" s="23">
        <f>MONTH(CtasPagar[[#This Row],[Data Pagamento]])</f>
        <v>1</v>
      </c>
      <c r="L2182" s="23">
        <f>YEAR(CtasPagar[[#This Row],[Data Pagamento]])</f>
        <v>1900</v>
      </c>
      <c r="M2182" s="154"/>
      <c r="N21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>
      <c r="A2183" s="154"/>
      <c r="B2183" s="157"/>
      <c r="C2183" s="162"/>
      <c r="D2183" s="157"/>
      <c r="E2183" s="157"/>
      <c r="F2183" s="157"/>
      <c r="G2183" s="158"/>
      <c r="H2183" s="23">
        <f>MONTH(CtasPagar[[#This Row],[Data Vencimento]])</f>
        <v>1</v>
      </c>
      <c r="I2183" s="23">
        <f>YEAR(CtasPagar[[#This Row],[Data Vencimento]])</f>
        <v>1900</v>
      </c>
      <c r="J2183" s="154"/>
      <c r="K2183" s="23">
        <f>MONTH(CtasPagar[[#This Row],[Data Pagamento]])</f>
        <v>1</v>
      </c>
      <c r="L2183" s="23">
        <f>YEAR(CtasPagar[[#This Row],[Data Pagamento]])</f>
        <v>1900</v>
      </c>
      <c r="M2183" s="154"/>
      <c r="N21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>
      <c r="A2184" s="154"/>
      <c r="B2184" s="157"/>
      <c r="C2184" s="162"/>
      <c r="D2184" s="157"/>
      <c r="E2184" s="157"/>
      <c r="F2184" s="157"/>
      <c r="G2184" s="158"/>
      <c r="H2184" s="23">
        <f>MONTH(CtasPagar[[#This Row],[Data Vencimento]])</f>
        <v>1</v>
      </c>
      <c r="I2184" s="23">
        <f>YEAR(CtasPagar[[#This Row],[Data Vencimento]])</f>
        <v>1900</v>
      </c>
      <c r="J2184" s="154"/>
      <c r="K2184" s="23">
        <f>MONTH(CtasPagar[[#This Row],[Data Pagamento]])</f>
        <v>1</v>
      </c>
      <c r="L2184" s="23">
        <f>YEAR(CtasPagar[[#This Row],[Data Pagamento]])</f>
        <v>1900</v>
      </c>
      <c r="M2184" s="154"/>
      <c r="N21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>
      <c r="A2185" s="154"/>
      <c r="B2185" s="157"/>
      <c r="C2185" s="162"/>
      <c r="D2185" s="157"/>
      <c r="E2185" s="157"/>
      <c r="F2185" s="157"/>
      <c r="G2185" s="158"/>
      <c r="H2185" s="23">
        <f>MONTH(CtasPagar[[#This Row],[Data Vencimento]])</f>
        <v>1</v>
      </c>
      <c r="I2185" s="23">
        <f>YEAR(CtasPagar[[#This Row],[Data Vencimento]])</f>
        <v>1900</v>
      </c>
      <c r="J2185" s="154"/>
      <c r="K2185" s="23">
        <f>MONTH(CtasPagar[[#This Row],[Data Pagamento]])</f>
        <v>1</v>
      </c>
      <c r="L2185" s="23">
        <f>YEAR(CtasPagar[[#This Row],[Data Pagamento]])</f>
        <v>1900</v>
      </c>
      <c r="M2185" s="154"/>
      <c r="N21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>
      <c r="A2186" s="154"/>
      <c r="B2186" s="157"/>
      <c r="C2186" s="162"/>
      <c r="D2186" s="157"/>
      <c r="E2186" s="157"/>
      <c r="F2186" s="157"/>
      <c r="G2186" s="158"/>
      <c r="H2186" s="23">
        <f>MONTH(CtasPagar[[#This Row],[Data Vencimento]])</f>
        <v>1</v>
      </c>
      <c r="I2186" s="23">
        <f>YEAR(CtasPagar[[#This Row],[Data Vencimento]])</f>
        <v>1900</v>
      </c>
      <c r="J2186" s="154"/>
      <c r="K2186" s="23">
        <f>MONTH(CtasPagar[[#This Row],[Data Pagamento]])</f>
        <v>1</v>
      </c>
      <c r="L2186" s="23">
        <f>YEAR(CtasPagar[[#This Row],[Data Pagamento]])</f>
        <v>1900</v>
      </c>
      <c r="M2186" s="154"/>
      <c r="N21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>
      <c r="A2187" s="154"/>
      <c r="B2187" s="157"/>
      <c r="C2187" s="162"/>
      <c r="D2187" s="157"/>
      <c r="E2187" s="157"/>
      <c r="F2187" s="157"/>
      <c r="G2187" s="158"/>
      <c r="H2187" s="23">
        <f>MONTH(CtasPagar[[#This Row],[Data Vencimento]])</f>
        <v>1</v>
      </c>
      <c r="I2187" s="23">
        <f>YEAR(CtasPagar[[#This Row],[Data Vencimento]])</f>
        <v>1900</v>
      </c>
      <c r="J2187" s="154"/>
      <c r="K2187" s="23">
        <f>MONTH(CtasPagar[[#This Row],[Data Pagamento]])</f>
        <v>1</v>
      </c>
      <c r="L2187" s="23">
        <f>YEAR(CtasPagar[[#This Row],[Data Pagamento]])</f>
        <v>1900</v>
      </c>
      <c r="M2187" s="154"/>
      <c r="N21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>
      <c r="A2188" s="154"/>
      <c r="B2188" s="157"/>
      <c r="C2188" s="162"/>
      <c r="D2188" s="157"/>
      <c r="E2188" s="157"/>
      <c r="F2188" s="157"/>
      <c r="G2188" s="158"/>
      <c r="H2188" s="23">
        <f>MONTH(CtasPagar[[#This Row],[Data Vencimento]])</f>
        <v>1</v>
      </c>
      <c r="I2188" s="23">
        <f>YEAR(CtasPagar[[#This Row],[Data Vencimento]])</f>
        <v>1900</v>
      </c>
      <c r="J2188" s="154"/>
      <c r="K2188" s="23">
        <f>MONTH(CtasPagar[[#This Row],[Data Pagamento]])</f>
        <v>1</v>
      </c>
      <c r="L2188" s="23">
        <f>YEAR(CtasPagar[[#This Row],[Data Pagamento]])</f>
        <v>1900</v>
      </c>
      <c r="M2188" s="154"/>
      <c r="N21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>
      <c r="A2189" s="154"/>
      <c r="B2189" s="157"/>
      <c r="C2189" s="162"/>
      <c r="D2189" s="157"/>
      <c r="E2189" s="157"/>
      <c r="F2189" s="157"/>
      <c r="G2189" s="158"/>
      <c r="H2189" s="23">
        <f>MONTH(CtasPagar[[#This Row],[Data Vencimento]])</f>
        <v>1</v>
      </c>
      <c r="I2189" s="23">
        <f>YEAR(CtasPagar[[#This Row],[Data Vencimento]])</f>
        <v>1900</v>
      </c>
      <c r="J2189" s="154"/>
      <c r="K2189" s="23">
        <f>MONTH(CtasPagar[[#This Row],[Data Pagamento]])</f>
        <v>1</v>
      </c>
      <c r="L2189" s="23">
        <f>YEAR(CtasPagar[[#This Row],[Data Pagamento]])</f>
        <v>1900</v>
      </c>
      <c r="M2189" s="154"/>
      <c r="N21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>
      <c r="A2190" s="154"/>
      <c r="B2190" s="157"/>
      <c r="C2190" s="162"/>
      <c r="D2190" s="157"/>
      <c r="E2190" s="157"/>
      <c r="F2190" s="157"/>
      <c r="G2190" s="158"/>
      <c r="H2190" s="23">
        <f>MONTH(CtasPagar[[#This Row],[Data Vencimento]])</f>
        <v>1</v>
      </c>
      <c r="I2190" s="23">
        <f>YEAR(CtasPagar[[#This Row],[Data Vencimento]])</f>
        <v>1900</v>
      </c>
      <c r="J2190" s="154"/>
      <c r="K2190" s="23">
        <f>MONTH(CtasPagar[[#This Row],[Data Pagamento]])</f>
        <v>1</v>
      </c>
      <c r="L2190" s="23">
        <f>YEAR(CtasPagar[[#This Row],[Data Pagamento]])</f>
        <v>1900</v>
      </c>
      <c r="M2190" s="154"/>
      <c r="N21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>
      <c r="A2191" s="154"/>
      <c r="B2191" s="157"/>
      <c r="C2191" s="162"/>
      <c r="D2191" s="157"/>
      <c r="E2191" s="157"/>
      <c r="F2191" s="157"/>
      <c r="G2191" s="158"/>
      <c r="H2191" s="23">
        <f>MONTH(CtasPagar[[#This Row],[Data Vencimento]])</f>
        <v>1</v>
      </c>
      <c r="I2191" s="23">
        <f>YEAR(CtasPagar[[#This Row],[Data Vencimento]])</f>
        <v>1900</v>
      </c>
      <c r="J2191" s="154"/>
      <c r="K2191" s="23">
        <f>MONTH(CtasPagar[[#This Row],[Data Pagamento]])</f>
        <v>1</v>
      </c>
      <c r="L2191" s="23">
        <f>YEAR(CtasPagar[[#This Row],[Data Pagamento]])</f>
        <v>1900</v>
      </c>
      <c r="M2191" s="154"/>
      <c r="N21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>
      <c r="A2192" s="154"/>
      <c r="B2192" s="157"/>
      <c r="C2192" s="162"/>
      <c r="D2192" s="157"/>
      <c r="E2192" s="157"/>
      <c r="F2192" s="157"/>
      <c r="G2192" s="158"/>
      <c r="H2192" s="23">
        <f>MONTH(CtasPagar[[#This Row],[Data Vencimento]])</f>
        <v>1</v>
      </c>
      <c r="I2192" s="23">
        <f>YEAR(CtasPagar[[#This Row],[Data Vencimento]])</f>
        <v>1900</v>
      </c>
      <c r="J2192" s="154"/>
      <c r="K2192" s="23">
        <f>MONTH(CtasPagar[[#This Row],[Data Pagamento]])</f>
        <v>1</v>
      </c>
      <c r="L2192" s="23">
        <f>YEAR(CtasPagar[[#This Row],[Data Pagamento]])</f>
        <v>1900</v>
      </c>
      <c r="M2192" s="154"/>
      <c r="N21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>
      <c r="A2193" s="154"/>
      <c r="B2193" s="157"/>
      <c r="C2193" s="162"/>
      <c r="D2193" s="157"/>
      <c r="E2193" s="157"/>
      <c r="F2193" s="157"/>
      <c r="G2193" s="158"/>
      <c r="H2193" s="23">
        <f>MONTH(CtasPagar[[#This Row],[Data Vencimento]])</f>
        <v>1</v>
      </c>
      <c r="I2193" s="23">
        <f>YEAR(CtasPagar[[#This Row],[Data Vencimento]])</f>
        <v>1900</v>
      </c>
      <c r="J2193" s="154"/>
      <c r="K2193" s="23">
        <f>MONTH(CtasPagar[[#This Row],[Data Pagamento]])</f>
        <v>1</v>
      </c>
      <c r="L2193" s="23">
        <f>YEAR(CtasPagar[[#This Row],[Data Pagamento]])</f>
        <v>1900</v>
      </c>
      <c r="M2193" s="154"/>
      <c r="N21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>
      <c r="A2194" s="154"/>
      <c r="B2194" s="157"/>
      <c r="C2194" s="162"/>
      <c r="D2194" s="157"/>
      <c r="E2194" s="157"/>
      <c r="F2194" s="157"/>
      <c r="G2194" s="158"/>
      <c r="H2194" s="23">
        <f>MONTH(CtasPagar[[#This Row],[Data Vencimento]])</f>
        <v>1</v>
      </c>
      <c r="I2194" s="23">
        <f>YEAR(CtasPagar[[#This Row],[Data Vencimento]])</f>
        <v>1900</v>
      </c>
      <c r="J2194" s="154"/>
      <c r="K2194" s="23">
        <f>MONTH(CtasPagar[[#This Row],[Data Pagamento]])</f>
        <v>1</v>
      </c>
      <c r="L2194" s="23">
        <f>YEAR(CtasPagar[[#This Row],[Data Pagamento]])</f>
        <v>1900</v>
      </c>
      <c r="M2194" s="154"/>
      <c r="N21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>
      <c r="A2195" s="154"/>
      <c r="B2195" s="157"/>
      <c r="C2195" s="162"/>
      <c r="D2195" s="157"/>
      <c r="E2195" s="157"/>
      <c r="F2195" s="157"/>
      <c r="G2195" s="158"/>
      <c r="H2195" s="23">
        <f>MONTH(CtasPagar[[#This Row],[Data Vencimento]])</f>
        <v>1</v>
      </c>
      <c r="I2195" s="23">
        <f>YEAR(CtasPagar[[#This Row],[Data Vencimento]])</f>
        <v>1900</v>
      </c>
      <c r="J2195" s="154"/>
      <c r="K2195" s="23">
        <f>MONTH(CtasPagar[[#This Row],[Data Pagamento]])</f>
        <v>1</v>
      </c>
      <c r="L2195" s="23">
        <f>YEAR(CtasPagar[[#This Row],[Data Pagamento]])</f>
        <v>1900</v>
      </c>
      <c r="M2195" s="154"/>
      <c r="N21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>
      <c r="A2196" s="154"/>
      <c r="B2196" s="157"/>
      <c r="C2196" s="162"/>
      <c r="D2196" s="157"/>
      <c r="E2196" s="157"/>
      <c r="F2196" s="157"/>
      <c r="G2196" s="158"/>
      <c r="H2196" s="23">
        <f>MONTH(CtasPagar[[#This Row],[Data Vencimento]])</f>
        <v>1</v>
      </c>
      <c r="I2196" s="23">
        <f>YEAR(CtasPagar[[#This Row],[Data Vencimento]])</f>
        <v>1900</v>
      </c>
      <c r="J2196" s="154"/>
      <c r="K2196" s="23">
        <f>MONTH(CtasPagar[[#This Row],[Data Pagamento]])</f>
        <v>1</v>
      </c>
      <c r="L2196" s="23">
        <f>YEAR(CtasPagar[[#This Row],[Data Pagamento]])</f>
        <v>1900</v>
      </c>
      <c r="M2196" s="154"/>
      <c r="N21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>
      <c r="A2197" s="154"/>
      <c r="B2197" s="157"/>
      <c r="C2197" s="162"/>
      <c r="D2197" s="157"/>
      <c r="E2197" s="157"/>
      <c r="F2197" s="157"/>
      <c r="G2197" s="158"/>
      <c r="H2197" s="23">
        <f>MONTH(CtasPagar[[#This Row],[Data Vencimento]])</f>
        <v>1</v>
      </c>
      <c r="I2197" s="23">
        <f>YEAR(CtasPagar[[#This Row],[Data Vencimento]])</f>
        <v>1900</v>
      </c>
      <c r="J2197" s="154"/>
      <c r="K2197" s="23">
        <f>MONTH(CtasPagar[[#This Row],[Data Pagamento]])</f>
        <v>1</v>
      </c>
      <c r="L2197" s="23">
        <f>YEAR(CtasPagar[[#This Row],[Data Pagamento]])</f>
        <v>1900</v>
      </c>
      <c r="M2197" s="154"/>
      <c r="N21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>
      <c r="A2198" s="154"/>
      <c r="B2198" s="157"/>
      <c r="C2198" s="162"/>
      <c r="D2198" s="157"/>
      <c r="E2198" s="157"/>
      <c r="F2198" s="157"/>
      <c r="G2198" s="158"/>
      <c r="H2198" s="23">
        <f>MONTH(CtasPagar[[#This Row],[Data Vencimento]])</f>
        <v>1</v>
      </c>
      <c r="I2198" s="23">
        <f>YEAR(CtasPagar[[#This Row],[Data Vencimento]])</f>
        <v>1900</v>
      </c>
      <c r="J2198" s="154"/>
      <c r="K2198" s="23">
        <f>MONTH(CtasPagar[[#This Row],[Data Pagamento]])</f>
        <v>1</v>
      </c>
      <c r="L2198" s="23">
        <f>YEAR(CtasPagar[[#This Row],[Data Pagamento]])</f>
        <v>1900</v>
      </c>
      <c r="M2198" s="154"/>
      <c r="N21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>
      <c r="A2199" s="154"/>
      <c r="B2199" s="157"/>
      <c r="C2199" s="162"/>
      <c r="D2199" s="157"/>
      <c r="E2199" s="157"/>
      <c r="F2199" s="157"/>
      <c r="G2199" s="158"/>
      <c r="H2199" s="23">
        <f>MONTH(CtasPagar[[#This Row],[Data Vencimento]])</f>
        <v>1</v>
      </c>
      <c r="I2199" s="23">
        <f>YEAR(CtasPagar[[#This Row],[Data Vencimento]])</f>
        <v>1900</v>
      </c>
      <c r="J2199" s="154"/>
      <c r="K2199" s="23">
        <f>MONTH(CtasPagar[[#This Row],[Data Pagamento]])</f>
        <v>1</v>
      </c>
      <c r="L2199" s="23">
        <f>YEAR(CtasPagar[[#This Row],[Data Pagamento]])</f>
        <v>1900</v>
      </c>
      <c r="M2199" s="154"/>
      <c r="N21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>
      <c r="A2200" s="154"/>
      <c r="B2200" s="157"/>
      <c r="C2200" s="162"/>
      <c r="D2200" s="157"/>
      <c r="E2200" s="157"/>
      <c r="F2200" s="157"/>
      <c r="G2200" s="158"/>
      <c r="H2200" s="23">
        <f>MONTH(CtasPagar[[#This Row],[Data Vencimento]])</f>
        <v>1</v>
      </c>
      <c r="I2200" s="23">
        <f>YEAR(CtasPagar[[#This Row],[Data Vencimento]])</f>
        <v>1900</v>
      </c>
      <c r="J2200" s="154"/>
      <c r="K2200" s="23">
        <f>MONTH(CtasPagar[[#This Row],[Data Pagamento]])</f>
        <v>1</v>
      </c>
      <c r="L2200" s="23">
        <f>YEAR(CtasPagar[[#This Row],[Data Pagamento]])</f>
        <v>1900</v>
      </c>
      <c r="M2200" s="154"/>
      <c r="N22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>
      <c r="A2201" s="154"/>
      <c r="B2201" s="157"/>
      <c r="C2201" s="162"/>
      <c r="D2201" s="157"/>
      <c r="E2201" s="157"/>
      <c r="F2201" s="157"/>
      <c r="G2201" s="158"/>
      <c r="H2201" s="23">
        <f>MONTH(CtasPagar[[#This Row],[Data Vencimento]])</f>
        <v>1</v>
      </c>
      <c r="I2201" s="23">
        <f>YEAR(CtasPagar[[#This Row],[Data Vencimento]])</f>
        <v>1900</v>
      </c>
      <c r="J2201" s="154"/>
      <c r="K2201" s="23">
        <f>MONTH(CtasPagar[[#This Row],[Data Pagamento]])</f>
        <v>1</v>
      </c>
      <c r="L2201" s="23">
        <f>YEAR(CtasPagar[[#This Row],[Data Pagamento]])</f>
        <v>1900</v>
      </c>
      <c r="M2201" s="154"/>
      <c r="N22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>
      <c r="A2202" s="154"/>
      <c r="B2202" s="157"/>
      <c r="C2202" s="162"/>
      <c r="D2202" s="157"/>
      <c r="E2202" s="157"/>
      <c r="F2202" s="157"/>
      <c r="G2202" s="158"/>
      <c r="H2202" s="23">
        <f>MONTH(CtasPagar[[#This Row],[Data Vencimento]])</f>
        <v>1</v>
      </c>
      <c r="I2202" s="23">
        <f>YEAR(CtasPagar[[#This Row],[Data Vencimento]])</f>
        <v>1900</v>
      </c>
      <c r="J2202" s="154"/>
      <c r="K2202" s="23">
        <f>MONTH(CtasPagar[[#This Row],[Data Pagamento]])</f>
        <v>1</v>
      </c>
      <c r="L2202" s="23">
        <f>YEAR(CtasPagar[[#This Row],[Data Pagamento]])</f>
        <v>1900</v>
      </c>
      <c r="M2202" s="154"/>
      <c r="N22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>
      <c r="A2203" s="154"/>
      <c r="B2203" s="157"/>
      <c r="C2203" s="162"/>
      <c r="D2203" s="157"/>
      <c r="E2203" s="157"/>
      <c r="F2203" s="157"/>
      <c r="G2203" s="158"/>
      <c r="H2203" s="23">
        <f>MONTH(CtasPagar[[#This Row],[Data Vencimento]])</f>
        <v>1</v>
      </c>
      <c r="I2203" s="23">
        <f>YEAR(CtasPagar[[#This Row],[Data Vencimento]])</f>
        <v>1900</v>
      </c>
      <c r="J2203" s="154"/>
      <c r="K2203" s="23">
        <f>MONTH(CtasPagar[[#This Row],[Data Pagamento]])</f>
        <v>1</v>
      </c>
      <c r="L2203" s="23">
        <f>YEAR(CtasPagar[[#This Row],[Data Pagamento]])</f>
        <v>1900</v>
      </c>
      <c r="M2203" s="154"/>
      <c r="N22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>
      <c r="A2204" s="154"/>
      <c r="B2204" s="157"/>
      <c r="C2204" s="162"/>
      <c r="D2204" s="157"/>
      <c r="E2204" s="157"/>
      <c r="F2204" s="157"/>
      <c r="G2204" s="158"/>
      <c r="H2204" s="23">
        <f>MONTH(CtasPagar[[#This Row],[Data Vencimento]])</f>
        <v>1</v>
      </c>
      <c r="I2204" s="23">
        <f>YEAR(CtasPagar[[#This Row],[Data Vencimento]])</f>
        <v>1900</v>
      </c>
      <c r="J2204" s="154"/>
      <c r="K2204" s="23">
        <f>MONTH(CtasPagar[[#This Row],[Data Pagamento]])</f>
        <v>1</v>
      </c>
      <c r="L2204" s="23">
        <f>YEAR(CtasPagar[[#This Row],[Data Pagamento]])</f>
        <v>1900</v>
      </c>
      <c r="M2204" s="154"/>
      <c r="N22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>
      <c r="A2205" s="154"/>
      <c r="B2205" s="157"/>
      <c r="C2205" s="162"/>
      <c r="D2205" s="157"/>
      <c r="E2205" s="157"/>
      <c r="F2205" s="157"/>
      <c r="G2205" s="158"/>
      <c r="H2205" s="23">
        <f>MONTH(CtasPagar[[#This Row],[Data Vencimento]])</f>
        <v>1</v>
      </c>
      <c r="I2205" s="23">
        <f>YEAR(CtasPagar[[#This Row],[Data Vencimento]])</f>
        <v>1900</v>
      </c>
      <c r="J2205" s="154"/>
      <c r="K2205" s="23">
        <f>MONTH(CtasPagar[[#This Row],[Data Pagamento]])</f>
        <v>1</v>
      </c>
      <c r="L2205" s="23">
        <f>YEAR(CtasPagar[[#This Row],[Data Pagamento]])</f>
        <v>1900</v>
      </c>
      <c r="M2205" s="154"/>
      <c r="N22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>
      <c r="A2206" s="154"/>
      <c r="B2206" s="157"/>
      <c r="C2206" s="162"/>
      <c r="D2206" s="157"/>
      <c r="E2206" s="157"/>
      <c r="F2206" s="157"/>
      <c r="G2206" s="158"/>
      <c r="H2206" s="23">
        <f>MONTH(CtasPagar[[#This Row],[Data Vencimento]])</f>
        <v>1</v>
      </c>
      <c r="I2206" s="23">
        <f>YEAR(CtasPagar[[#This Row],[Data Vencimento]])</f>
        <v>1900</v>
      </c>
      <c r="J2206" s="154"/>
      <c r="K2206" s="23">
        <f>MONTH(CtasPagar[[#This Row],[Data Pagamento]])</f>
        <v>1</v>
      </c>
      <c r="L2206" s="23">
        <f>YEAR(CtasPagar[[#This Row],[Data Pagamento]])</f>
        <v>1900</v>
      </c>
      <c r="M2206" s="154"/>
      <c r="N22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>
      <c r="A2207" s="154"/>
      <c r="B2207" s="157"/>
      <c r="C2207" s="162"/>
      <c r="D2207" s="157"/>
      <c r="E2207" s="157"/>
      <c r="F2207" s="157"/>
      <c r="G2207" s="158"/>
      <c r="H2207" s="23">
        <f>MONTH(CtasPagar[[#This Row],[Data Vencimento]])</f>
        <v>1</v>
      </c>
      <c r="I2207" s="23">
        <f>YEAR(CtasPagar[[#This Row],[Data Vencimento]])</f>
        <v>1900</v>
      </c>
      <c r="J2207" s="154"/>
      <c r="K2207" s="23">
        <f>MONTH(CtasPagar[[#This Row],[Data Pagamento]])</f>
        <v>1</v>
      </c>
      <c r="L2207" s="23">
        <f>YEAR(CtasPagar[[#This Row],[Data Pagamento]])</f>
        <v>1900</v>
      </c>
      <c r="M2207" s="154"/>
      <c r="N22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>
      <c r="A2208" s="154"/>
      <c r="B2208" s="157"/>
      <c r="C2208" s="162"/>
      <c r="D2208" s="157"/>
      <c r="E2208" s="157"/>
      <c r="F2208" s="157"/>
      <c r="G2208" s="158"/>
      <c r="H2208" s="23">
        <f>MONTH(CtasPagar[[#This Row],[Data Vencimento]])</f>
        <v>1</v>
      </c>
      <c r="I2208" s="23">
        <f>YEAR(CtasPagar[[#This Row],[Data Vencimento]])</f>
        <v>1900</v>
      </c>
      <c r="J2208" s="154"/>
      <c r="K2208" s="23">
        <f>MONTH(CtasPagar[[#This Row],[Data Pagamento]])</f>
        <v>1</v>
      </c>
      <c r="L2208" s="23">
        <f>YEAR(CtasPagar[[#This Row],[Data Pagamento]])</f>
        <v>1900</v>
      </c>
      <c r="M2208" s="154"/>
      <c r="N22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>
      <c r="A2209" s="154"/>
      <c r="B2209" s="157"/>
      <c r="C2209" s="162"/>
      <c r="D2209" s="157"/>
      <c r="E2209" s="157"/>
      <c r="F2209" s="157"/>
      <c r="G2209" s="158"/>
      <c r="H2209" s="23">
        <f>MONTH(CtasPagar[[#This Row],[Data Vencimento]])</f>
        <v>1</v>
      </c>
      <c r="I2209" s="23">
        <f>YEAR(CtasPagar[[#This Row],[Data Vencimento]])</f>
        <v>1900</v>
      </c>
      <c r="J2209" s="154"/>
      <c r="K2209" s="23">
        <f>MONTH(CtasPagar[[#This Row],[Data Pagamento]])</f>
        <v>1</v>
      </c>
      <c r="L2209" s="23">
        <f>YEAR(CtasPagar[[#This Row],[Data Pagamento]])</f>
        <v>1900</v>
      </c>
      <c r="M2209" s="154"/>
      <c r="N22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>
      <c r="A2210" s="154"/>
      <c r="B2210" s="157"/>
      <c r="C2210" s="162"/>
      <c r="D2210" s="157"/>
      <c r="E2210" s="157"/>
      <c r="F2210" s="157"/>
      <c r="G2210" s="158"/>
      <c r="H2210" s="23">
        <f>MONTH(CtasPagar[[#This Row],[Data Vencimento]])</f>
        <v>1</v>
      </c>
      <c r="I2210" s="23">
        <f>YEAR(CtasPagar[[#This Row],[Data Vencimento]])</f>
        <v>1900</v>
      </c>
      <c r="J2210" s="154"/>
      <c r="K2210" s="23">
        <f>MONTH(CtasPagar[[#This Row],[Data Pagamento]])</f>
        <v>1</v>
      </c>
      <c r="L2210" s="23">
        <f>YEAR(CtasPagar[[#This Row],[Data Pagamento]])</f>
        <v>1900</v>
      </c>
      <c r="M2210" s="154"/>
      <c r="N22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>
      <c r="A2211" s="154"/>
      <c r="B2211" s="157"/>
      <c r="C2211" s="162"/>
      <c r="D2211" s="157"/>
      <c r="E2211" s="157"/>
      <c r="F2211" s="157"/>
      <c r="G2211" s="158"/>
      <c r="H2211" s="23">
        <f>MONTH(CtasPagar[[#This Row],[Data Vencimento]])</f>
        <v>1</v>
      </c>
      <c r="I2211" s="23">
        <f>YEAR(CtasPagar[[#This Row],[Data Vencimento]])</f>
        <v>1900</v>
      </c>
      <c r="J2211" s="154"/>
      <c r="K2211" s="23">
        <f>MONTH(CtasPagar[[#This Row],[Data Pagamento]])</f>
        <v>1</v>
      </c>
      <c r="L2211" s="23">
        <f>YEAR(CtasPagar[[#This Row],[Data Pagamento]])</f>
        <v>1900</v>
      </c>
      <c r="M2211" s="154"/>
      <c r="N22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>
      <c r="A2212" s="154"/>
      <c r="B2212" s="157"/>
      <c r="C2212" s="162"/>
      <c r="D2212" s="157"/>
      <c r="E2212" s="157"/>
      <c r="F2212" s="157"/>
      <c r="G2212" s="158"/>
      <c r="H2212" s="23">
        <f>MONTH(CtasPagar[[#This Row],[Data Vencimento]])</f>
        <v>1</v>
      </c>
      <c r="I2212" s="23">
        <f>YEAR(CtasPagar[[#This Row],[Data Vencimento]])</f>
        <v>1900</v>
      </c>
      <c r="J2212" s="154"/>
      <c r="K2212" s="23">
        <f>MONTH(CtasPagar[[#This Row],[Data Pagamento]])</f>
        <v>1</v>
      </c>
      <c r="L2212" s="23">
        <f>YEAR(CtasPagar[[#This Row],[Data Pagamento]])</f>
        <v>1900</v>
      </c>
      <c r="M2212" s="154"/>
      <c r="N22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>
      <c r="A2213" s="154"/>
      <c r="B2213" s="157"/>
      <c r="C2213" s="162"/>
      <c r="D2213" s="157"/>
      <c r="E2213" s="157"/>
      <c r="F2213" s="157"/>
      <c r="G2213" s="158"/>
      <c r="H2213" s="23">
        <f>MONTH(CtasPagar[[#This Row],[Data Vencimento]])</f>
        <v>1</v>
      </c>
      <c r="I2213" s="23">
        <f>YEAR(CtasPagar[[#This Row],[Data Vencimento]])</f>
        <v>1900</v>
      </c>
      <c r="J2213" s="154"/>
      <c r="K2213" s="23">
        <f>MONTH(CtasPagar[[#This Row],[Data Pagamento]])</f>
        <v>1</v>
      </c>
      <c r="L2213" s="23">
        <f>YEAR(CtasPagar[[#This Row],[Data Pagamento]])</f>
        <v>1900</v>
      </c>
      <c r="M2213" s="154"/>
      <c r="N22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>
      <c r="A2214" s="154"/>
      <c r="B2214" s="157"/>
      <c r="C2214" s="162"/>
      <c r="D2214" s="157"/>
      <c r="E2214" s="157"/>
      <c r="F2214" s="157"/>
      <c r="G2214" s="158"/>
      <c r="H2214" s="23">
        <f>MONTH(CtasPagar[[#This Row],[Data Vencimento]])</f>
        <v>1</v>
      </c>
      <c r="I2214" s="23">
        <f>YEAR(CtasPagar[[#This Row],[Data Vencimento]])</f>
        <v>1900</v>
      </c>
      <c r="J2214" s="154"/>
      <c r="K2214" s="23">
        <f>MONTH(CtasPagar[[#This Row],[Data Pagamento]])</f>
        <v>1</v>
      </c>
      <c r="L2214" s="23">
        <f>YEAR(CtasPagar[[#This Row],[Data Pagamento]])</f>
        <v>1900</v>
      </c>
      <c r="M2214" s="154"/>
      <c r="N22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>
      <c r="A2215" s="154"/>
      <c r="B2215" s="157"/>
      <c r="C2215" s="162"/>
      <c r="D2215" s="157"/>
      <c r="E2215" s="157"/>
      <c r="F2215" s="157"/>
      <c r="G2215" s="158"/>
      <c r="H2215" s="23">
        <f>MONTH(CtasPagar[[#This Row],[Data Vencimento]])</f>
        <v>1</v>
      </c>
      <c r="I2215" s="23">
        <f>YEAR(CtasPagar[[#This Row],[Data Vencimento]])</f>
        <v>1900</v>
      </c>
      <c r="J2215" s="154"/>
      <c r="K2215" s="23">
        <f>MONTH(CtasPagar[[#This Row],[Data Pagamento]])</f>
        <v>1</v>
      </c>
      <c r="L2215" s="23">
        <f>YEAR(CtasPagar[[#This Row],[Data Pagamento]])</f>
        <v>1900</v>
      </c>
      <c r="M2215" s="154"/>
      <c r="N22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>
      <c r="A2216" s="154"/>
      <c r="B2216" s="157"/>
      <c r="C2216" s="162"/>
      <c r="D2216" s="157"/>
      <c r="E2216" s="157"/>
      <c r="F2216" s="157"/>
      <c r="G2216" s="158"/>
      <c r="H2216" s="23">
        <f>MONTH(CtasPagar[[#This Row],[Data Vencimento]])</f>
        <v>1</v>
      </c>
      <c r="I2216" s="23">
        <f>YEAR(CtasPagar[[#This Row],[Data Vencimento]])</f>
        <v>1900</v>
      </c>
      <c r="J2216" s="154"/>
      <c r="K2216" s="23">
        <f>MONTH(CtasPagar[[#This Row],[Data Pagamento]])</f>
        <v>1</v>
      </c>
      <c r="L2216" s="23">
        <f>YEAR(CtasPagar[[#This Row],[Data Pagamento]])</f>
        <v>1900</v>
      </c>
      <c r="M2216" s="154"/>
      <c r="N22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>
      <c r="A2217" s="154"/>
      <c r="B2217" s="157"/>
      <c r="C2217" s="162"/>
      <c r="D2217" s="157"/>
      <c r="E2217" s="157"/>
      <c r="F2217" s="157"/>
      <c r="G2217" s="158"/>
      <c r="H2217" s="23">
        <f>MONTH(CtasPagar[[#This Row],[Data Vencimento]])</f>
        <v>1</v>
      </c>
      <c r="I2217" s="23">
        <f>YEAR(CtasPagar[[#This Row],[Data Vencimento]])</f>
        <v>1900</v>
      </c>
      <c r="J2217" s="154"/>
      <c r="K2217" s="23">
        <f>MONTH(CtasPagar[[#This Row],[Data Pagamento]])</f>
        <v>1</v>
      </c>
      <c r="L2217" s="23">
        <f>YEAR(CtasPagar[[#This Row],[Data Pagamento]])</f>
        <v>1900</v>
      </c>
      <c r="M2217" s="154"/>
      <c r="N22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>
      <c r="A2218" s="154"/>
      <c r="B2218" s="157"/>
      <c r="C2218" s="162"/>
      <c r="D2218" s="157"/>
      <c r="E2218" s="157"/>
      <c r="F2218" s="157"/>
      <c r="G2218" s="158"/>
      <c r="H2218" s="23">
        <f>MONTH(CtasPagar[[#This Row],[Data Vencimento]])</f>
        <v>1</v>
      </c>
      <c r="I2218" s="23">
        <f>YEAR(CtasPagar[[#This Row],[Data Vencimento]])</f>
        <v>1900</v>
      </c>
      <c r="J2218" s="154"/>
      <c r="K2218" s="23">
        <f>MONTH(CtasPagar[[#This Row],[Data Pagamento]])</f>
        <v>1</v>
      </c>
      <c r="L2218" s="23">
        <f>YEAR(CtasPagar[[#This Row],[Data Pagamento]])</f>
        <v>1900</v>
      </c>
      <c r="M2218" s="154"/>
      <c r="N22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>
      <c r="A2219" s="154"/>
      <c r="B2219" s="157"/>
      <c r="C2219" s="162"/>
      <c r="D2219" s="157"/>
      <c r="E2219" s="157"/>
      <c r="F2219" s="157"/>
      <c r="G2219" s="158"/>
      <c r="H2219" s="23">
        <f>MONTH(CtasPagar[[#This Row],[Data Vencimento]])</f>
        <v>1</v>
      </c>
      <c r="I2219" s="23">
        <f>YEAR(CtasPagar[[#This Row],[Data Vencimento]])</f>
        <v>1900</v>
      </c>
      <c r="J2219" s="154"/>
      <c r="K2219" s="23">
        <f>MONTH(CtasPagar[[#This Row],[Data Pagamento]])</f>
        <v>1</v>
      </c>
      <c r="L2219" s="23">
        <f>YEAR(CtasPagar[[#This Row],[Data Pagamento]])</f>
        <v>1900</v>
      </c>
      <c r="M2219" s="154"/>
      <c r="N22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>
      <c r="A2220" s="154"/>
      <c r="B2220" s="157"/>
      <c r="C2220" s="162"/>
      <c r="D2220" s="157"/>
      <c r="E2220" s="157"/>
      <c r="F2220" s="157"/>
      <c r="G2220" s="158"/>
      <c r="H2220" s="23">
        <f>MONTH(CtasPagar[[#This Row],[Data Vencimento]])</f>
        <v>1</v>
      </c>
      <c r="I2220" s="23">
        <f>YEAR(CtasPagar[[#This Row],[Data Vencimento]])</f>
        <v>1900</v>
      </c>
      <c r="J2220" s="154"/>
      <c r="K2220" s="23">
        <f>MONTH(CtasPagar[[#This Row],[Data Pagamento]])</f>
        <v>1</v>
      </c>
      <c r="L2220" s="23">
        <f>YEAR(CtasPagar[[#This Row],[Data Pagamento]])</f>
        <v>1900</v>
      </c>
      <c r="M2220" s="154"/>
      <c r="N22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>
      <c r="A2221" s="154"/>
      <c r="B2221" s="157"/>
      <c r="C2221" s="162"/>
      <c r="D2221" s="157"/>
      <c r="E2221" s="157"/>
      <c r="F2221" s="157"/>
      <c r="G2221" s="158"/>
      <c r="H2221" s="23">
        <f>MONTH(CtasPagar[[#This Row],[Data Vencimento]])</f>
        <v>1</v>
      </c>
      <c r="I2221" s="23">
        <f>YEAR(CtasPagar[[#This Row],[Data Vencimento]])</f>
        <v>1900</v>
      </c>
      <c r="J2221" s="154"/>
      <c r="K2221" s="23">
        <f>MONTH(CtasPagar[[#This Row],[Data Pagamento]])</f>
        <v>1</v>
      </c>
      <c r="L2221" s="23">
        <f>YEAR(CtasPagar[[#This Row],[Data Pagamento]])</f>
        <v>1900</v>
      </c>
      <c r="M2221" s="154"/>
      <c r="N22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>
      <c r="A2222" s="154"/>
      <c r="B2222" s="157"/>
      <c r="C2222" s="162"/>
      <c r="D2222" s="157"/>
      <c r="E2222" s="157"/>
      <c r="F2222" s="157"/>
      <c r="G2222" s="158"/>
      <c r="H2222" s="23">
        <f>MONTH(CtasPagar[[#This Row],[Data Vencimento]])</f>
        <v>1</v>
      </c>
      <c r="I2222" s="23">
        <f>YEAR(CtasPagar[[#This Row],[Data Vencimento]])</f>
        <v>1900</v>
      </c>
      <c r="J2222" s="154"/>
      <c r="K2222" s="23">
        <f>MONTH(CtasPagar[[#This Row],[Data Pagamento]])</f>
        <v>1</v>
      </c>
      <c r="L2222" s="23">
        <f>YEAR(CtasPagar[[#This Row],[Data Pagamento]])</f>
        <v>1900</v>
      </c>
      <c r="M2222" s="154"/>
      <c r="N22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>
      <c r="A2223" s="154"/>
      <c r="B2223" s="157"/>
      <c r="C2223" s="162"/>
      <c r="D2223" s="157"/>
      <c r="E2223" s="157"/>
      <c r="F2223" s="157"/>
      <c r="G2223" s="158"/>
      <c r="H2223" s="23">
        <f>MONTH(CtasPagar[[#This Row],[Data Vencimento]])</f>
        <v>1</v>
      </c>
      <c r="I2223" s="23">
        <f>YEAR(CtasPagar[[#This Row],[Data Vencimento]])</f>
        <v>1900</v>
      </c>
      <c r="J2223" s="154"/>
      <c r="K2223" s="23">
        <f>MONTH(CtasPagar[[#This Row],[Data Pagamento]])</f>
        <v>1</v>
      </c>
      <c r="L2223" s="23">
        <f>YEAR(CtasPagar[[#This Row],[Data Pagamento]])</f>
        <v>1900</v>
      </c>
      <c r="M2223" s="154"/>
      <c r="N22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>
      <c r="A2224" s="154"/>
      <c r="B2224" s="157"/>
      <c r="C2224" s="162"/>
      <c r="D2224" s="157"/>
      <c r="E2224" s="157"/>
      <c r="F2224" s="157"/>
      <c r="G2224" s="158"/>
      <c r="H2224" s="23">
        <f>MONTH(CtasPagar[[#This Row],[Data Vencimento]])</f>
        <v>1</v>
      </c>
      <c r="I2224" s="23">
        <f>YEAR(CtasPagar[[#This Row],[Data Vencimento]])</f>
        <v>1900</v>
      </c>
      <c r="J2224" s="154"/>
      <c r="K2224" s="23">
        <f>MONTH(CtasPagar[[#This Row],[Data Pagamento]])</f>
        <v>1</v>
      </c>
      <c r="L2224" s="23">
        <f>YEAR(CtasPagar[[#This Row],[Data Pagamento]])</f>
        <v>1900</v>
      </c>
      <c r="M2224" s="154"/>
      <c r="N22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>
      <c r="A2225" s="154"/>
      <c r="B2225" s="157"/>
      <c r="C2225" s="162"/>
      <c r="D2225" s="157"/>
      <c r="E2225" s="157"/>
      <c r="F2225" s="157"/>
      <c r="G2225" s="158"/>
      <c r="H2225" s="23">
        <f>MONTH(CtasPagar[[#This Row],[Data Vencimento]])</f>
        <v>1</v>
      </c>
      <c r="I2225" s="23">
        <f>YEAR(CtasPagar[[#This Row],[Data Vencimento]])</f>
        <v>1900</v>
      </c>
      <c r="J2225" s="154"/>
      <c r="K2225" s="23">
        <f>MONTH(CtasPagar[[#This Row],[Data Pagamento]])</f>
        <v>1</v>
      </c>
      <c r="L2225" s="23">
        <f>YEAR(CtasPagar[[#This Row],[Data Pagamento]])</f>
        <v>1900</v>
      </c>
      <c r="M2225" s="154"/>
      <c r="N22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>
      <c r="A2226" s="154"/>
      <c r="B2226" s="157"/>
      <c r="C2226" s="162"/>
      <c r="D2226" s="157"/>
      <c r="E2226" s="157"/>
      <c r="F2226" s="157"/>
      <c r="G2226" s="158"/>
      <c r="H2226" s="23">
        <f>MONTH(CtasPagar[[#This Row],[Data Vencimento]])</f>
        <v>1</v>
      </c>
      <c r="I2226" s="23">
        <f>YEAR(CtasPagar[[#This Row],[Data Vencimento]])</f>
        <v>1900</v>
      </c>
      <c r="J2226" s="154"/>
      <c r="K2226" s="23">
        <f>MONTH(CtasPagar[[#This Row],[Data Pagamento]])</f>
        <v>1</v>
      </c>
      <c r="L2226" s="23">
        <f>YEAR(CtasPagar[[#This Row],[Data Pagamento]])</f>
        <v>1900</v>
      </c>
      <c r="M2226" s="154"/>
      <c r="N22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>
      <c r="A2227" s="154"/>
      <c r="B2227" s="157"/>
      <c r="C2227" s="162"/>
      <c r="D2227" s="157"/>
      <c r="E2227" s="157"/>
      <c r="F2227" s="157"/>
      <c r="G2227" s="158"/>
      <c r="H2227" s="23">
        <f>MONTH(CtasPagar[[#This Row],[Data Vencimento]])</f>
        <v>1</v>
      </c>
      <c r="I2227" s="23">
        <f>YEAR(CtasPagar[[#This Row],[Data Vencimento]])</f>
        <v>1900</v>
      </c>
      <c r="J2227" s="154"/>
      <c r="K2227" s="23">
        <f>MONTH(CtasPagar[[#This Row],[Data Pagamento]])</f>
        <v>1</v>
      </c>
      <c r="L2227" s="23">
        <f>YEAR(CtasPagar[[#This Row],[Data Pagamento]])</f>
        <v>1900</v>
      </c>
      <c r="M2227" s="154"/>
      <c r="N22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>
      <c r="A2228" s="154"/>
      <c r="B2228" s="157"/>
      <c r="C2228" s="162"/>
      <c r="D2228" s="157"/>
      <c r="E2228" s="157"/>
      <c r="F2228" s="157"/>
      <c r="G2228" s="158"/>
      <c r="H2228" s="23">
        <f>MONTH(CtasPagar[[#This Row],[Data Vencimento]])</f>
        <v>1</v>
      </c>
      <c r="I2228" s="23">
        <f>YEAR(CtasPagar[[#This Row],[Data Vencimento]])</f>
        <v>1900</v>
      </c>
      <c r="J2228" s="154"/>
      <c r="K2228" s="23">
        <f>MONTH(CtasPagar[[#This Row],[Data Pagamento]])</f>
        <v>1</v>
      </c>
      <c r="L2228" s="23">
        <f>YEAR(CtasPagar[[#This Row],[Data Pagamento]])</f>
        <v>1900</v>
      </c>
      <c r="M2228" s="154"/>
      <c r="N22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>
      <c r="A2229" s="154"/>
      <c r="B2229" s="157"/>
      <c r="C2229" s="162"/>
      <c r="D2229" s="157"/>
      <c r="E2229" s="157"/>
      <c r="F2229" s="157"/>
      <c r="G2229" s="158"/>
      <c r="H2229" s="23">
        <f>MONTH(CtasPagar[[#This Row],[Data Vencimento]])</f>
        <v>1</v>
      </c>
      <c r="I2229" s="23">
        <f>YEAR(CtasPagar[[#This Row],[Data Vencimento]])</f>
        <v>1900</v>
      </c>
      <c r="J2229" s="154"/>
      <c r="K2229" s="23">
        <f>MONTH(CtasPagar[[#This Row],[Data Pagamento]])</f>
        <v>1</v>
      </c>
      <c r="L2229" s="23">
        <f>YEAR(CtasPagar[[#This Row],[Data Pagamento]])</f>
        <v>1900</v>
      </c>
      <c r="M2229" s="154"/>
      <c r="N22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>
      <c r="A2230" s="154"/>
      <c r="B2230" s="157"/>
      <c r="C2230" s="162"/>
      <c r="D2230" s="157"/>
      <c r="E2230" s="157"/>
      <c r="F2230" s="157"/>
      <c r="G2230" s="158"/>
      <c r="H2230" s="23">
        <f>MONTH(CtasPagar[[#This Row],[Data Vencimento]])</f>
        <v>1</v>
      </c>
      <c r="I2230" s="23">
        <f>YEAR(CtasPagar[[#This Row],[Data Vencimento]])</f>
        <v>1900</v>
      </c>
      <c r="J2230" s="154"/>
      <c r="K2230" s="23">
        <f>MONTH(CtasPagar[[#This Row],[Data Pagamento]])</f>
        <v>1</v>
      </c>
      <c r="L2230" s="23">
        <f>YEAR(CtasPagar[[#This Row],[Data Pagamento]])</f>
        <v>1900</v>
      </c>
      <c r="M2230" s="154"/>
      <c r="N22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>
      <c r="A2231" s="154"/>
      <c r="B2231" s="157"/>
      <c r="C2231" s="162"/>
      <c r="D2231" s="157"/>
      <c r="E2231" s="157"/>
      <c r="F2231" s="157"/>
      <c r="G2231" s="158"/>
      <c r="H2231" s="23">
        <f>MONTH(CtasPagar[[#This Row],[Data Vencimento]])</f>
        <v>1</v>
      </c>
      <c r="I2231" s="23">
        <f>YEAR(CtasPagar[[#This Row],[Data Vencimento]])</f>
        <v>1900</v>
      </c>
      <c r="J2231" s="154"/>
      <c r="K2231" s="23">
        <f>MONTH(CtasPagar[[#This Row],[Data Pagamento]])</f>
        <v>1</v>
      </c>
      <c r="L2231" s="23">
        <f>YEAR(CtasPagar[[#This Row],[Data Pagamento]])</f>
        <v>1900</v>
      </c>
      <c r="M2231" s="154"/>
      <c r="N22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>
      <c r="A2232" s="154"/>
      <c r="B2232" s="157"/>
      <c r="C2232" s="162"/>
      <c r="D2232" s="157"/>
      <c r="E2232" s="157"/>
      <c r="F2232" s="157"/>
      <c r="G2232" s="158"/>
      <c r="H2232" s="23">
        <f>MONTH(CtasPagar[[#This Row],[Data Vencimento]])</f>
        <v>1</v>
      </c>
      <c r="I2232" s="23">
        <f>YEAR(CtasPagar[[#This Row],[Data Vencimento]])</f>
        <v>1900</v>
      </c>
      <c r="J2232" s="154"/>
      <c r="K2232" s="23">
        <f>MONTH(CtasPagar[[#This Row],[Data Pagamento]])</f>
        <v>1</v>
      </c>
      <c r="L2232" s="23">
        <f>YEAR(CtasPagar[[#This Row],[Data Pagamento]])</f>
        <v>1900</v>
      </c>
      <c r="M2232" s="154"/>
      <c r="N22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>
      <c r="A2233" s="154"/>
      <c r="B2233" s="157"/>
      <c r="C2233" s="162"/>
      <c r="D2233" s="157"/>
      <c r="E2233" s="157"/>
      <c r="F2233" s="157"/>
      <c r="G2233" s="158"/>
      <c r="H2233" s="23">
        <f>MONTH(CtasPagar[[#This Row],[Data Vencimento]])</f>
        <v>1</v>
      </c>
      <c r="I2233" s="23">
        <f>YEAR(CtasPagar[[#This Row],[Data Vencimento]])</f>
        <v>1900</v>
      </c>
      <c r="J2233" s="154"/>
      <c r="K2233" s="23">
        <f>MONTH(CtasPagar[[#This Row],[Data Pagamento]])</f>
        <v>1</v>
      </c>
      <c r="L2233" s="23">
        <f>YEAR(CtasPagar[[#This Row],[Data Pagamento]])</f>
        <v>1900</v>
      </c>
      <c r="M2233" s="154"/>
      <c r="N22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>
      <c r="A2234" s="154"/>
      <c r="B2234" s="157"/>
      <c r="C2234" s="162"/>
      <c r="D2234" s="157"/>
      <c r="E2234" s="157"/>
      <c r="F2234" s="157"/>
      <c r="G2234" s="158"/>
      <c r="H2234" s="23">
        <f>MONTH(CtasPagar[[#This Row],[Data Vencimento]])</f>
        <v>1</v>
      </c>
      <c r="I2234" s="23">
        <f>YEAR(CtasPagar[[#This Row],[Data Vencimento]])</f>
        <v>1900</v>
      </c>
      <c r="J2234" s="154"/>
      <c r="K2234" s="23">
        <f>MONTH(CtasPagar[[#This Row],[Data Pagamento]])</f>
        <v>1</v>
      </c>
      <c r="L2234" s="23">
        <f>YEAR(CtasPagar[[#This Row],[Data Pagamento]])</f>
        <v>1900</v>
      </c>
      <c r="M2234" s="154"/>
      <c r="N22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>
      <c r="A2235" s="154"/>
      <c r="B2235" s="157"/>
      <c r="C2235" s="162"/>
      <c r="D2235" s="157"/>
      <c r="E2235" s="157"/>
      <c r="F2235" s="157"/>
      <c r="G2235" s="158"/>
      <c r="H2235" s="23">
        <f>MONTH(CtasPagar[[#This Row],[Data Vencimento]])</f>
        <v>1</v>
      </c>
      <c r="I2235" s="23">
        <f>YEAR(CtasPagar[[#This Row],[Data Vencimento]])</f>
        <v>1900</v>
      </c>
      <c r="J2235" s="154"/>
      <c r="K2235" s="23">
        <f>MONTH(CtasPagar[[#This Row],[Data Pagamento]])</f>
        <v>1</v>
      </c>
      <c r="L2235" s="23">
        <f>YEAR(CtasPagar[[#This Row],[Data Pagamento]])</f>
        <v>1900</v>
      </c>
      <c r="M2235" s="154"/>
      <c r="N22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>
      <c r="A2236" s="154"/>
      <c r="B2236" s="157"/>
      <c r="C2236" s="162"/>
      <c r="D2236" s="157"/>
      <c r="E2236" s="157"/>
      <c r="F2236" s="157"/>
      <c r="G2236" s="158"/>
      <c r="H2236" s="23">
        <f>MONTH(CtasPagar[[#This Row],[Data Vencimento]])</f>
        <v>1</v>
      </c>
      <c r="I2236" s="23">
        <f>YEAR(CtasPagar[[#This Row],[Data Vencimento]])</f>
        <v>1900</v>
      </c>
      <c r="J2236" s="154"/>
      <c r="K2236" s="23">
        <f>MONTH(CtasPagar[[#This Row],[Data Pagamento]])</f>
        <v>1</v>
      </c>
      <c r="L2236" s="23">
        <f>YEAR(CtasPagar[[#This Row],[Data Pagamento]])</f>
        <v>1900</v>
      </c>
      <c r="M2236" s="154"/>
      <c r="N22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>
      <c r="A2237" s="154"/>
      <c r="B2237" s="157"/>
      <c r="C2237" s="162"/>
      <c r="D2237" s="157"/>
      <c r="E2237" s="157"/>
      <c r="F2237" s="157"/>
      <c r="G2237" s="158"/>
      <c r="H2237" s="23">
        <f>MONTH(CtasPagar[[#This Row],[Data Vencimento]])</f>
        <v>1</v>
      </c>
      <c r="I2237" s="23">
        <f>YEAR(CtasPagar[[#This Row],[Data Vencimento]])</f>
        <v>1900</v>
      </c>
      <c r="J2237" s="154"/>
      <c r="K2237" s="23">
        <f>MONTH(CtasPagar[[#This Row],[Data Pagamento]])</f>
        <v>1</v>
      </c>
      <c r="L2237" s="23">
        <f>YEAR(CtasPagar[[#This Row],[Data Pagamento]])</f>
        <v>1900</v>
      </c>
      <c r="M2237" s="154"/>
      <c r="N22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>
      <c r="A2238" s="154"/>
      <c r="B2238" s="157"/>
      <c r="C2238" s="162"/>
      <c r="D2238" s="157"/>
      <c r="E2238" s="157"/>
      <c r="F2238" s="157"/>
      <c r="G2238" s="158"/>
      <c r="H2238" s="23">
        <f>MONTH(CtasPagar[[#This Row],[Data Vencimento]])</f>
        <v>1</v>
      </c>
      <c r="I2238" s="23">
        <f>YEAR(CtasPagar[[#This Row],[Data Vencimento]])</f>
        <v>1900</v>
      </c>
      <c r="J2238" s="154"/>
      <c r="K2238" s="23">
        <f>MONTH(CtasPagar[[#This Row],[Data Pagamento]])</f>
        <v>1</v>
      </c>
      <c r="L2238" s="23">
        <f>YEAR(CtasPagar[[#This Row],[Data Pagamento]])</f>
        <v>1900</v>
      </c>
      <c r="M2238" s="154"/>
      <c r="N22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>
      <c r="A2239" s="154"/>
      <c r="B2239" s="157"/>
      <c r="C2239" s="162"/>
      <c r="D2239" s="157"/>
      <c r="E2239" s="157"/>
      <c r="F2239" s="157"/>
      <c r="G2239" s="158"/>
      <c r="H2239" s="23">
        <f>MONTH(CtasPagar[[#This Row],[Data Vencimento]])</f>
        <v>1</v>
      </c>
      <c r="I2239" s="23">
        <f>YEAR(CtasPagar[[#This Row],[Data Vencimento]])</f>
        <v>1900</v>
      </c>
      <c r="J2239" s="154"/>
      <c r="K2239" s="23">
        <f>MONTH(CtasPagar[[#This Row],[Data Pagamento]])</f>
        <v>1</v>
      </c>
      <c r="L2239" s="23">
        <f>YEAR(CtasPagar[[#This Row],[Data Pagamento]])</f>
        <v>1900</v>
      </c>
      <c r="M2239" s="154"/>
      <c r="N22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>
      <c r="A2240" s="154"/>
      <c r="B2240" s="157"/>
      <c r="C2240" s="162"/>
      <c r="D2240" s="157"/>
      <c r="E2240" s="157"/>
      <c r="F2240" s="157"/>
      <c r="G2240" s="158"/>
      <c r="H2240" s="23">
        <f>MONTH(CtasPagar[[#This Row],[Data Vencimento]])</f>
        <v>1</v>
      </c>
      <c r="I2240" s="23">
        <f>YEAR(CtasPagar[[#This Row],[Data Vencimento]])</f>
        <v>1900</v>
      </c>
      <c r="J2240" s="154"/>
      <c r="K2240" s="23">
        <f>MONTH(CtasPagar[[#This Row],[Data Pagamento]])</f>
        <v>1</v>
      </c>
      <c r="L2240" s="23">
        <f>YEAR(CtasPagar[[#This Row],[Data Pagamento]])</f>
        <v>1900</v>
      </c>
      <c r="M2240" s="154"/>
      <c r="N22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>
      <c r="A2241" s="154"/>
      <c r="B2241" s="157"/>
      <c r="C2241" s="162"/>
      <c r="D2241" s="157"/>
      <c r="E2241" s="157"/>
      <c r="F2241" s="157"/>
      <c r="G2241" s="158"/>
      <c r="H2241" s="23">
        <f>MONTH(CtasPagar[[#This Row],[Data Vencimento]])</f>
        <v>1</v>
      </c>
      <c r="I2241" s="23">
        <f>YEAR(CtasPagar[[#This Row],[Data Vencimento]])</f>
        <v>1900</v>
      </c>
      <c r="J2241" s="154"/>
      <c r="K2241" s="23">
        <f>MONTH(CtasPagar[[#This Row],[Data Pagamento]])</f>
        <v>1</v>
      </c>
      <c r="L2241" s="23">
        <f>YEAR(CtasPagar[[#This Row],[Data Pagamento]])</f>
        <v>1900</v>
      </c>
      <c r="M2241" s="154"/>
      <c r="N22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>
      <c r="A2242" s="154"/>
      <c r="B2242" s="157"/>
      <c r="C2242" s="162"/>
      <c r="D2242" s="157"/>
      <c r="E2242" s="157"/>
      <c r="F2242" s="157"/>
      <c r="G2242" s="158"/>
      <c r="H2242" s="23">
        <f>MONTH(CtasPagar[[#This Row],[Data Vencimento]])</f>
        <v>1</v>
      </c>
      <c r="I2242" s="23">
        <f>YEAR(CtasPagar[[#This Row],[Data Vencimento]])</f>
        <v>1900</v>
      </c>
      <c r="J2242" s="154"/>
      <c r="K2242" s="23">
        <f>MONTH(CtasPagar[[#This Row],[Data Pagamento]])</f>
        <v>1</v>
      </c>
      <c r="L2242" s="23">
        <f>YEAR(CtasPagar[[#This Row],[Data Pagamento]])</f>
        <v>1900</v>
      </c>
      <c r="M2242" s="154"/>
      <c r="N22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>
      <c r="A2243" s="154"/>
      <c r="B2243" s="157"/>
      <c r="C2243" s="162"/>
      <c r="D2243" s="157"/>
      <c r="E2243" s="157"/>
      <c r="F2243" s="157"/>
      <c r="G2243" s="158"/>
      <c r="H2243" s="23">
        <f>MONTH(CtasPagar[[#This Row],[Data Vencimento]])</f>
        <v>1</v>
      </c>
      <c r="I2243" s="23">
        <f>YEAR(CtasPagar[[#This Row],[Data Vencimento]])</f>
        <v>1900</v>
      </c>
      <c r="J2243" s="154"/>
      <c r="K2243" s="23">
        <f>MONTH(CtasPagar[[#This Row],[Data Pagamento]])</f>
        <v>1</v>
      </c>
      <c r="L2243" s="23">
        <f>YEAR(CtasPagar[[#This Row],[Data Pagamento]])</f>
        <v>1900</v>
      </c>
      <c r="M2243" s="154"/>
      <c r="N22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>
      <c r="A2244" s="154"/>
      <c r="B2244" s="157"/>
      <c r="C2244" s="162"/>
      <c r="D2244" s="157"/>
      <c r="E2244" s="157"/>
      <c r="F2244" s="157"/>
      <c r="G2244" s="158"/>
      <c r="H2244" s="23">
        <f>MONTH(CtasPagar[[#This Row],[Data Vencimento]])</f>
        <v>1</v>
      </c>
      <c r="I2244" s="23">
        <f>YEAR(CtasPagar[[#This Row],[Data Vencimento]])</f>
        <v>1900</v>
      </c>
      <c r="J2244" s="154"/>
      <c r="K2244" s="23">
        <f>MONTH(CtasPagar[[#This Row],[Data Pagamento]])</f>
        <v>1</v>
      </c>
      <c r="L2244" s="23">
        <f>YEAR(CtasPagar[[#This Row],[Data Pagamento]])</f>
        <v>1900</v>
      </c>
      <c r="M2244" s="154"/>
      <c r="N22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>
      <c r="A2245" s="154"/>
      <c r="B2245" s="157"/>
      <c r="C2245" s="162"/>
      <c r="D2245" s="157"/>
      <c r="E2245" s="157"/>
      <c r="F2245" s="157"/>
      <c r="G2245" s="158"/>
      <c r="H2245" s="23">
        <f>MONTH(CtasPagar[[#This Row],[Data Vencimento]])</f>
        <v>1</v>
      </c>
      <c r="I2245" s="23">
        <f>YEAR(CtasPagar[[#This Row],[Data Vencimento]])</f>
        <v>1900</v>
      </c>
      <c r="J2245" s="154"/>
      <c r="K2245" s="23">
        <f>MONTH(CtasPagar[[#This Row],[Data Pagamento]])</f>
        <v>1</v>
      </c>
      <c r="L2245" s="23">
        <f>YEAR(CtasPagar[[#This Row],[Data Pagamento]])</f>
        <v>1900</v>
      </c>
      <c r="M2245" s="154"/>
      <c r="N22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>
      <c r="A2246" s="154"/>
      <c r="B2246" s="157"/>
      <c r="C2246" s="162"/>
      <c r="D2246" s="157"/>
      <c r="E2246" s="157"/>
      <c r="F2246" s="157"/>
      <c r="G2246" s="158"/>
      <c r="H2246" s="23">
        <f>MONTH(CtasPagar[[#This Row],[Data Vencimento]])</f>
        <v>1</v>
      </c>
      <c r="I2246" s="23">
        <f>YEAR(CtasPagar[[#This Row],[Data Vencimento]])</f>
        <v>1900</v>
      </c>
      <c r="J2246" s="154"/>
      <c r="K2246" s="23">
        <f>MONTH(CtasPagar[[#This Row],[Data Pagamento]])</f>
        <v>1</v>
      </c>
      <c r="L2246" s="23">
        <f>YEAR(CtasPagar[[#This Row],[Data Pagamento]])</f>
        <v>1900</v>
      </c>
      <c r="M2246" s="154"/>
      <c r="N22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>
      <c r="A2247" s="154"/>
      <c r="B2247" s="157"/>
      <c r="C2247" s="162"/>
      <c r="D2247" s="157"/>
      <c r="E2247" s="157"/>
      <c r="F2247" s="157"/>
      <c r="G2247" s="158"/>
      <c r="H2247" s="23">
        <f>MONTH(CtasPagar[[#This Row],[Data Vencimento]])</f>
        <v>1</v>
      </c>
      <c r="I2247" s="23">
        <f>YEAR(CtasPagar[[#This Row],[Data Vencimento]])</f>
        <v>1900</v>
      </c>
      <c r="J2247" s="154"/>
      <c r="K2247" s="23">
        <f>MONTH(CtasPagar[[#This Row],[Data Pagamento]])</f>
        <v>1</v>
      </c>
      <c r="L2247" s="23">
        <f>YEAR(CtasPagar[[#This Row],[Data Pagamento]])</f>
        <v>1900</v>
      </c>
      <c r="M2247" s="154"/>
      <c r="N22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>
      <c r="A2248" s="154"/>
      <c r="B2248" s="157"/>
      <c r="C2248" s="162"/>
      <c r="D2248" s="157"/>
      <c r="E2248" s="157"/>
      <c r="F2248" s="157"/>
      <c r="G2248" s="158"/>
      <c r="H2248" s="23">
        <f>MONTH(CtasPagar[[#This Row],[Data Vencimento]])</f>
        <v>1</v>
      </c>
      <c r="I2248" s="23">
        <f>YEAR(CtasPagar[[#This Row],[Data Vencimento]])</f>
        <v>1900</v>
      </c>
      <c r="J2248" s="154"/>
      <c r="K2248" s="23">
        <f>MONTH(CtasPagar[[#This Row],[Data Pagamento]])</f>
        <v>1</v>
      </c>
      <c r="L2248" s="23">
        <f>YEAR(CtasPagar[[#This Row],[Data Pagamento]])</f>
        <v>1900</v>
      </c>
      <c r="M2248" s="154"/>
      <c r="N22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>
      <c r="A2249" s="154"/>
      <c r="B2249" s="157"/>
      <c r="C2249" s="162"/>
      <c r="D2249" s="157"/>
      <c r="E2249" s="157"/>
      <c r="F2249" s="157"/>
      <c r="G2249" s="158"/>
      <c r="H2249" s="23">
        <f>MONTH(CtasPagar[[#This Row],[Data Vencimento]])</f>
        <v>1</v>
      </c>
      <c r="I2249" s="23">
        <f>YEAR(CtasPagar[[#This Row],[Data Vencimento]])</f>
        <v>1900</v>
      </c>
      <c r="J2249" s="154"/>
      <c r="K2249" s="23">
        <f>MONTH(CtasPagar[[#This Row],[Data Pagamento]])</f>
        <v>1</v>
      </c>
      <c r="L2249" s="23">
        <f>YEAR(CtasPagar[[#This Row],[Data Pagamento]])</f>
        <v>1900</v>
      </c>
      <c r="M2249" s="154"/>
      <c r="N22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>
      <c r="A2250" s="154"/>
      <c r="B2250" s="157"/>
      <c r="C2250" s="162"/>
      <c r="D2250" s="157"/>
      <c r="E2250" s="157"/>
      <c r="F2250" s="157"/>
      <c r="G2250" s="158"/>
      <c r="H2250" s="23">
        <f>MONTH(CtasPagar[[#This Row],[Data Vencimento]])</f>
        <v>1</v>
      </c>
      <c r="I2250" s="23">
        <f>YEAR(CtasPagar[[#This Row],[Data Vencimento]])</f>
        <v>1900</v>
      </c>
      <c r="J2250" s="154"/>
      <c r="K2250" s="23">
        <f>MONTH(CtasPagar[[#This Row],[Data Pagamento]])</f>
        <v>1</v>
      </c>
      <c r="L2250" s="23">
        <f>YEAR(CtasPagar[[#This Row],[Data Pagamento]])</f>
        <v>1900</v>
      </c>
      <c r="M2250" s="154"/>
      <c r="N22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>
      <c r="A2251" s="154"/>
      <c r="B2251" s="157"/>
      <c r="C2251" s="162"/>
      <c r="D2251" s="157"/>
      <c r="E2251" s="157"/>
      <c r="F2251" s="157"/>
      <c r="G2251" s="158"/>
      <c r="H2251" s="23">
        <f>MONTH(CtasPagar[[#This Row],[Data Vencimento]])</f>
        <v>1</v>
      </c>
      <c r="I2251" s="23">
        <f>YEAR(CtasPagar[[#This Row],[Data Vencimento]])</f>
        <v>1900</v>
      </c>
      <c r="J2251" s="154"/>
      <c r="K2251" s="23">
        <f>MONTH(CtasPagar[[#This Row],[Data Pagamento]])</f>
        <v>1</v>
      </c>
      <c r="L2251" s="23">
        <f>YEAR(CtasPagar[[#This Row],[Data Pagamento]])</f>
        <v>1900</v>
      </c>
      <c r="M2251" s="154"/>
      <c r="N22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>
      <c r="A2252" s="154"/>
      <c r="B2252" s="157"/>
      <c r="C2252" s="162"/>
      <c r="D2252" s="157"/>
      <c r="E2252" s="157"/>
      <c r="F2252" s="157"/>
      <c r="G2252" s="158"/>
      <c r="H2252" s="23">
        <f>MONTH(CtasPagar[[#This Row],[Data Vencimento]])</f>
        <v>1</v>
      </c>
      <c r="I2252" s="23">
        <f>YEAR(CtasPagar[[#This Row],[Data Vencimento]])</f>
        <v>1900</v>
      </c>
      <c r="J2252" s="154"/>
      <c r="K2252" s="23">
        <f>MONTH(CtasPagar[[#This Row],[Data Pagamento]])</f>
        <v>1</v>
      </c>
      <c r="L2252" s="23">
        <f>YEAR(CtasPagar[[#This Row],[Data Pagamento]])</f>
        <v>1900</v>
      </c>
      <c r="M2252" s="154"/>
      <c r="N22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>
      <c r="A2253" s="154"/>
      <c r="B2253" s="157"/>
      <c r="C2253" s="162"/>
      <c r="D2253" s="157"/>
      <c r="E2253" s="157"/>
      <c r="F2253" s="157"/>
      <c r="G2253" s="158"/>
      <c r="H2253" s="23">
        <f>MONTH(CtasPagar[[#This Row],[Data Vencimento]])</f>
        <v>1</v>
      </c>
      <c r="I2253" s="23">
        <f>YEAR(CtasPagar[[#This Row],[Data Vencimento]])</f>
        <v>1900</v>
      </c>
      <c r="J2253" s="154"/>
      <c r="K2253" s="23">
        <f>MONTH(CtasPagar[[#This Row],[Data Pagamento]])</f>
        <v>1</v>
      </c>
      <c r="L2253" s="23">
        <f>YEAR(CtasPagar[[#This Row],[Data Pagamento]])</f>
        <v>1900</v>
      </c>
      <c r="M2253" s="154"/>
      <c r="N22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>
      <c r="A2254" s="154"/>
      <c r="B2254" s="157"/>
      <c r="C2254" s="162"/>
      <c r="D2254" s="157"/>
      <c r="E2254" s="157"/>
      <c r="F2254" s="157"/>
      <c r="G2254" s="158"/>
      <c r="H2254" s="23">
        <f>MONTH(CtasPagar[[#This Row],[Data Vencimento]])</f>
        <v>1</v>
      </c>
      <c r="I2254" s="23">
        <f>YEAR(CtasPagar[[#This Row],[Data Vencimento]])</f>
        <v>1900</v>
      </c>
      <c r="J2254" s="154"/>
      <c r="K2254" s="23">
        <f>MONTH(CtasPagar[[#This Row],[Data Pagamento]])</f>
        <v>1</v>
      </c>
      <c r="L2254" s="23">
        <f>YEAR(CtasPagar[[#This Row],[Data Pagamento]])</f>
        <v>1900</v>
      </c>
      <c r="M2254" s="154"/>
      <c r="N22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>
      <c r="A2255" s="154"/>
      <c r="B2255" s="157"/>
      <c r="C2255" s="162"/>
      <c r="D2255" s="157"/>
      <c r="E2255" s="157"/>
      <c r="F2255" s="157"/>
      <c r="G2255" s="158"/>
      <c r="H2255" s="23">
        <f>MONTH(CtasPagar[[#This Row],[Data Vencimento]])</f>
        <v>1</v>
      </c>
      <c r="I2255" s="23">
        <f>YEAR(CtasPagar[[#This Row],[Data Vencimento]])</f>
        <v>1900</v>
      </c>
      <c r="J2255" s="154"/>
      <c r="K2255" s="23">
        <f>MONTH(CtasPagar[[#This Row],[Data Pagamento]])</f>
        <v>1</v>
      </c>
      <c r="L2255" s="23">
        <f>YEAR(CtasPagar[[#This Row],[Data Pagamento]])</f>
        <v>1900</v>
      </c>
      <c r="M2255" s="154"/>
      <c r="N22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>
      <c r="A2256" s="154"/>
      <c r="B2256" s="157"/>
      <c r="C2256" s="162"/>
      <c r="D2256" s="157"/>
      <c r="E2256" s="157"/>
      <c r="F2256" s="157"/>
      <c r="G2256" s="158"/>
      <c r="H2256" s="23">
        <f>MONTH(CtasPagar[[#This Row],[Data Vencimento]])</f>
        <v>1</v>
      </c>
      <c r="I2256" s="23">
        <f>YEAR(CtasPagar[[#This Row],[Data Vencimento]])</f>
        <v>1900</v>
      </c>
      <c r="J2256" s="154"/>
      <c r="K2256" s="23">
        <f>MONTH(CtasPagar[[#This Row],[Data Pagamento]])</f>
        <v>1</v>
      </c>
      <c r="L2256" s="23">
        <f>YEAR(CtasPagar[[#This Row],[Data Pagamento]])</f>
        <v>1900</v>
      </c>
      <c r="M2256" s="154"/>
      <c r="N22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>
      <c r="A2257" s="154"/>
      <c r="B2257" s="157"/>
      <c r="C2257" s="162"/>
      <c r="D2257" s="157"/>
      <c r="E2257" s="157"/>
      <c r="F2257" s="157"/>
      <c r="G2257" s="158"/>
      <c r="H2257" s="23">
        <f>MONTH(CtasPagar[[#This Row],[Data Vencimento]])</f>
        <v>1</v>
      </c>
      <c r="I2257" s="23">
        <f>YEAR(CtasPagar[[#This Row],[Data Vencimento]])</f>
        <v>1900</v>
      </c>
      <c r="J2257" s="154"/>
      <c r="K2257" s="23">
        <f>MONTH(CtasPagar[[#This Row],[Data Pagamento]])</f>
        <v>1</v>
      </c>
      <c r="L2257" s="23">
        <f>YEAR(CtasPagar[[#This Row],[Data Pagamento]])</f>
        <v>1900</v>
      </c>
      <c r="M2257" s="154"/>
      <c r="N22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>
      <c r="A2258" s="154"/>
      <c r="B2258" s="157"/>
      <c r="C2258" s="162"/>
      <c r="D2258" s="157"/>
      <c r="E2258" s="157"/>
      <c r="F2258" s="157"/>
      <c r="G2258" s="158"/>
      <c r="H2258" s="23">
        <f>MONTH(CtasPagar[[#This Row],[Data Vencimento]])</f>
        <v>1</v>
      </c>
      <c r="I2258" s="23">
        <f>YEAR(CtasPagar[[#This Row],[Data Vencimento]])</f>
        <v>1900</v>
      </c>
      <c r="J2258" s="154"/>
      <c r="K2258" s="23">
        <f>MONTH(CtasPagar[[#This Row],[Data Pagamento]])</f>
        <v>1</v>
      </c>
      <c r="L2258" s="23">
        <f>YEAR(CtasPagar[[#This Row],[Data Pagamento]])</f>
        <v>1900</v>
      </c>
      <c r="M2258" s="154"/>
      <c r="N22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>
      <c r="A2259" s="154"/>
      <c r="B2259" s="157"/>
      <c r="C2259" s="162"/>
      <c r="D2259" s="157"/>
      <c r="E2259" s="157"/>
      <c r="F2259" s="157"/>
      <c r="G2259" s="158"/>
      <c r="H2259" s="23">
        <f>MONTH(CtasPagar[[#This Row],[Data Vencimento]])</f>
        <v>1</v>
      </c>
      <c r="I2259" s="23">
        <f>YEAR(CtasPagar[[#This Row],[Data Vencimento]])</f>
        <v>1900</v>
      </c>
      <c r="J2259" s="154"/>
      <c r="K2259" s="23">
        <f>MONTH(CtasPagar[[#This Row],[Data Pagamento]])</f>
        <v>1</v>
      </c>
      <c r="L2259" s="23">
        <f>YEAR(CtasPagar[[#This Row],[Data Pagamento]])</f>
        <v>1900</v>
      </c>
      <c r="M2259" s="154"/>
      <c r="N22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>
      <c r="A2260" s="154"/>
      <c r="B2260" s="157"/>
      <c r="C2260" s="162"/>
      <c r="D2260" s="157"/>
      <c r="E2260" s="157"/>
      <c r="F2260" s="157"/>
      <c r="G2260" s="158"/>
      <c r="H2260" s="23">
        <f>MONTH(CtasPagar[[#This Row],[Data Vencimento]])</f>
        <v>1</v>
      </c>
      <c r="I2260" s="23">
        <f>YEAR(CtasPagar[[#This Row],[Data Vencimento]])</f>
        <v>1900</v>
      </c>
      <c r="J2260" s="154"/>
      <c r="K2260" s="23">
        <f>MONTH(CtasPagar[[#This Row],[Data Pagamento]])</f>
        <v>1</v>
      </c>
      <c r="L2260" s="23">
        <f>YEAR(CtasPagar[[#This Row],[Data Pagamento]])</f>
        <v>1900</v>
      </c>
      <c r="M2260" s="154"/>
      <c r="N22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>
      <c r="A2261" s="154"/>
      <c r="B2261" s="157"/>
      <c r="C2261" s="162"/>
      <c r="D2261" s="157"/>
      <c r="E2261" s="157"/>
      <c r="F2261" s="157"/>
      <c r="G2261" s="158"/>
      <c r="H2261" s="23">
        <f>MONTH(CtasPagar[[#This Row],[Data Vencimento]])</f>
        <v>1</v>
      </c>
      <c r="I2261" s="23">
        <f>YEAR(CtasPagar[[#This Row],[Data Vencimento]])</f>
        <v>1900</v>
      </c>
      <c r="J2261" s="154"/>
      <c r="K2261" s="23">
        <f>MONTH(CtasPagar[[#This Row],[Data Pagamento]])</f>
        <v>1</v>
      </c>
      <c r="L2261" s="23">
        <f>YEAR(CtasPagar[[#This Row],[Data Pagamento]])</f>
        <v>1900</v>
      </c>
      <c r="M2261" s="154"/>
      <c r="N22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>
      <c r="A2262" s="154"/>
      <c r="B2262" s="157"/>
      <c r="C2262" s="162"/>
      <c r="D2262" s="157"/>
      <c r="E2262" s="157"/>
      <c r="F2262" s="157"/>
      <c r="G2262" s="158"/>
      <c r="H2262" s="23">
        <f>MONTH(CtasPagar[[#This Row],[Data Vencimento]])</f>
        <v>1</v>
      </c>
      <c r="I2262" s="23">
        <f>YEAR(CtasPagar[[#This Row],[Data Vencimento]])</f>
        <v>1900</v>
      </c>
      <c r="J2262" s="154"/>
      <c r="K2262" s="23">
        <f>MONTH(CtasPagar[[#This Row],[Data Pagamento]])</f>
        <v>1</v>
      </c>
      <c r="L2262" s="23">
        <f>YEAR(CtasPagar[[#This Row],[Data Pagamento]])</f>
        <v>1900</v>
      </c>
      <c r="M2262" s="154"/>
      <c r="N22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>
      <c r="A2263" s="154"/>
      <c r="B2263" s="157"/>
      <c r="C2263" s="162"/>
      <c r="D2263" s="157"/>
      <c r="E2263" s="157"/>
      <c r="F2263" s="157"/>
      <c r="G2263" s="158"/>
      <c r="H2263" s="23">
        <f>MONTH(CtasPagar[[#This Row],[Data Vencimento]])</f>
        <v>1</v>
      </c>
      <c r="I2263" s="23">
        <f>YEAR(CtasPagar[[#This Row],[Data Vencimento]])</f>
        <v>1900</v>
      </c>
      <c r="J2263" s="154"/>
      <c r="K2263" s="23">
        <f>MONTH(CtasPagar[[#This Row],[Data Pagamento]])</f>
        <v>1</v>
      </c>
      <c r="L2263" s="23">
        <f>YEAR(CtasPagar[[#This Row],[Data Pagamento]])</f>
        <v>1900</v>
      </c>
      <c r="M2263" s="154"/>
      <c r="N22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>
      <c r="A2264" s="154"/>
      <c r="B2264" s="157"/>
      <c r="C2264" s="162"/>
      <c r="D2264" s="157"/>
      <c r="E2264" s="157"/>
      <c r="F2264" s="157"/>
      <c r="G2264" s="158"/>
      <c r="H2264" s="23">
        <f>MONTH(CtasPagar[[#This Row],[Data Vencimento]])</f>
        <v>1</v>
      </c>
      <c r="I2264" s="23">
        <f>YEAR(CtasPagar[[#This Row],[Data Vencimento]])</f>
        <v>1900</v>
      </c>
      <c r="J2264" s="154"/>
      <c r="K2264" s="23">
        <f>MONTH(CtasPagar[[#This Row],[Data Pagamento]])</f>
        <v>1</v>
      </c>
      <c r="L2264" s="23">
        <f>YEAR(CtasPagar[[#This Row],[Data Pagamento]])</f>
        <v>1900</v>
      </c>
      <c r="M2264" s="154"/>
      <c r="N22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>
      <c r="A2265" s="154"/>
      <c r="B2265" s="157"/>
      <c r="C2265" s="162"/>
      <c r="D2265" s="157"/>
      <c r="E2265" s="157"/>
      <c r="F2265" s="157"/>
      <c r="G2265" s="158"/>
      <c r="H2265" s="23">
        <f>MONTH(CtasPagar[[#This Row],[Data Vencimento]])</f>
        <v>1</v>
      </c>
      <c r="I2265" s="23">
        <f>YEAR(CtasPagar[[#This Row],[Data Vencimento]])</f>
        <v>1900</v>
      </c>
      <c r="J2265" s="154"/>
      <c r="K2265" s="23">
        <f>MONTH(CtasPagar[[#This Row],[Data Pagamento]])</f>
        <v>1</v>
      </c>
      <c r="L2265" s="23">
        <f>YEAR(CtasPagar[[#This Row],[Data Pagamento]])</f>
        <v>1900</v>
      </c>
      <c r="M2265" s="154"/>
      <c r="N22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>
      <c r="A2266" s="154"/>
      <c r="B2266" s="157"/>
      <c r="C2266" s="162"/>
      <c r="D2266" s="157"/>
      <c r="E2266" s="157"/>
      <c r="F2266" s="157"/>
      <c r="G2266" s="158"/>
      <c r="H2266" s="23">
        <f>MONTH(CtasPagar[[#This Row],[Data Vencimento]])</f>
        <v>1</v>
      </c>
      <c r="I2266" s="23">
        <f>YEAR(CtasPagar[[#This Row],[Data Vencimento]])</f>
        <v>1900</v>
      </c>
      <c r="J2266" s="154"/>
      <c r="K2266" s="23">
        <f>MONTH(CtasPagar[[#This Row],[Data Pagamento]])</f>
        <v>1</v>
      </c>
      <c r="L2266" s="23">
        <f>YEAR(CtasPagar[[#This Row],[Data Pagamento]])</f>
        <v>1900</v>
      </c>
      <c r="M2266" s="154"/>
      <c r="N22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>
      <c r="A2267" s="154"/>
      <c r="B2267" s="157"/>
      <c r="C2267" s="162"/>
      <c r="D2267" s="157"/>
      <c r="E2267" s="157"/>
      <c r="F2267" s="157"/>
      <c r="G2267" s="158"/>
      <c r="H2267" s="23">
        <f>MONTH(CtasPagar[[#This Row],[Data Vencimento]])</f>
        <v>1</v>
      </c>
      <c r="I2267" s="23">
        <f>YEAR(CtasPagar[[#This Row],[Data Vencimento]])</f>
        <v>1900</v>
      </c>
      <c r="J2267" s="154"/>
      <c r="K2267" s="23">
        <f>MONTH(CtasPagar[[#This Row],[Data Pagamento]])</f>
        <v>1</v>
      </c>
      <c r="L2267" s="23">
        <f>YEAR(CtasPagar[[#This Row],[Data Pagamento]])</f>
        <v>1900</v>
      </c>
      <c r="M2267" s="154"/>
      <c r="N22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>
      <c r="A2268" s="154"/>
      <c r="B2268" s="157"/>
      <c r="C2268" s="162"/>
      <c r="D2268" s="157"/>
      <c r="E2268" s="157"/>
      <c r="F2268" s="157"/>
      <c r="G2268" s="158"/>
      <c r="H2268" s="23">
        <f>MONTH(CtasPagar[[#This Row],[Data Vencimento]])</f>
        <v>1</v>
      </c>
      <c r="I2268" s="23">
        <f>YEAR(CtasPagar[[#This Row],[Data Vencimento]])</f>
        <v>1900</v>
      </c>
      <c r="J2268" s="154"/>
      <c r="K2268" s="23">
        <f>MONTH(CtasPagar[[#This Row],[Data Pagamento]])</f>
        <v>1</v>
      </c>
      <c r="L2268" s="23">
        <f>YEAR(CtasPagar[[#This Row],[Data Pagamento]])</f>
        <v>1900</v>
      </c>
      <c r="M2268" s="154"/>
      <c r="N22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>
      <c r="A2269" s="154"/>
      <c r="B2269" s="157"/>
      <c r="C2269" s="162"/>
      <c r="D2269" s="157"/>
      <c r="E2269" s="157"/>
      <c r="F2269" s="157"/>
      <c r="G2269" s="158"/>
      <c r="H2269" s="23">
        <f>MONTH(CtasPagar[[#This Row],[Data Vencimento]])</f>
        <v>1</v>
      </c>
      <c r="I2269" s="23">
        <f>YEAR(CtasPagar[[#This Row],[Data Vencimento]])</f>
        <v>1900</v>
      </c>
      <c r="J2269" s="154"/>
      <c r="K2269" s="23">
        <f>MONTH(CtasPagar[[#This Row],[Data Pagamento]])</f>
        <v>1</v>
      </c>
      <c r="L2269" s="23">
        <f>YEAR(CtasPagar[[#This Row],[Data Pagamento]])</f>
        <v>1900</v>
      </c>
      <c r="M2269" s="154"/>
      <c r="N22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>
      <c r="A2270" s="154"/>
      <c r="B2270" s="157"/>
      <c r="C2270" s="162"/>
      <c r="D2270" s="157"/>
      <c r="E2270" s="157"/>
      <c r="F2270" s="157"/>
      <c r="G2270" s="158"/>
      <c r="H2270" s="23">
        <f>MONTH(CtasPagar[[#This Row],[Data Vencimento]])</f>
        <v>1</v>
      </c>
      <c r="I2270" s="23">
        <f>YEAR(CtasPagar[[#This Row],[Data Vencimento]])</f>
        <v>1900</v>
      </c>
      <c r="J2270" s="154"/>
      <c r="K2270" s="23">
        <f>MONTH(CtasPagar[[#This Row],[Data Pagamento]])</f>
        <v>1</v>
      </c>
      <c r="L2270" s="23">
        <f>YEAR(CtasPagar[[#This Row],[Data Pagamento]])</f>
        <v>1900</v>
      </c>
      <c r="M2270" s="154"/>
      <c r="N22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>
      <c r="A2271" s="154"/>
      <c r="B2271" s="157"/>
      <c r="C2271" s="162"/>
      <c r="D2271" s="157"/>
      <c r="E2271" s="157"/>
      <c r="F2271" s="157"/>
      <c r="G2271" s="158"/>
      <c r="H2271" s="23">
        <f>MONTH(CtasPagar[[#This Row],[Data Vencimento]])</f>
        <v>1</v>
      </c>
      <c r="I2271" s="23">
        <f>YEAR(CtasPagar[[#This Row],[Data Vencimento]])</f>
        <v>1900</v>
      </c>
      <c r="J2271" s="154"/>
      <c r="K2271" s="23">
        <f>MONTH(CtasPagar[[#This Row],[Data Pagamento]])</f>
        <v>1</v>
      </c>
      <c r="L2271" s="23">
        <f>YEAR(CtasPagar[[#This Row],[Data Pagamento]])</f>
        <v>1900</v>
      </c>
      <c r="M2271" s="154"/>
      <c r="N22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>
      <c r="A2272" s="154"/>
      <c r="B2272" s="157"/>
      <c r="C2272" s="162"/>
      <c r="D2272" s="157"/>
      <c r="E2272" s="157"/>
      <c r="F2272" s="157"/>
      <c r="G2272" s="158"/>
      <c r="H2272" s="23">
        <f>MONTH(CtasPagar[[#This Row],[Data Vencimento]])</f>
        <v>1</v>
      </c>
      <c r="I2272" s="23">
        <f>YEAR(CtasPagar[[#This Row],[Data Vencimento]])</f>
        <v>1900</v>
      </c>
      <c r="J2272" s="154"/>
      <c r="K2272" s="23">
        <f>MONTH(CtasPagar[[#This Row],[Data Pagamento]])</f>
        <v>1</v>
      </c>
      <c r="L2272" s="23">
        <f>YEAR(CtasPagar[[#This Row],[Data Pagamento]])</f>
        <v>1900</v>
      </c>
      <c r="M2272" s="154"/>
      <c r="N22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>
      <c r="A2273" s="154"/>
      <c r="B2273" s="157"/>
      <c r="C2273" s="162"/>
      <c r="D2273" s="157"/>
      <c r="E2273" s="157"/>
      <c r="F2273" s="157"/>
      <c r="G2273" s="158"/>
      <c r="H2273" s="23">
        <f>MONTH(CtasPagar[[#This Row],[Data Vencimento]])</f>
        <v>1</v>
      </c>
      <c r="I2273" s="23">
        <f>YEAR(CtasPagar[[#This Row],[Data Vencimento]])</f>
        <v>1900</v>
      </c>
      <c r="J2273" s="154"/>
      <c r="K2273" s="23">
        <f>MONTH(CtasPagar[[#This Row],[Data Pagamento]])</f>
        <v>1</v>
      </c>
      <c r="L2273" s="23">
        <f>YEAR(CtasPagar[[#This Row],[Data Pagamento]])</f>
        <v>1900</v>
      </c>
      <c r="M2273" s="154"/>
      <c r="N22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>
      <c r="A2274" s="154"/>
      <c r="B2274" s="157"/>
      <c r="C2274" s="162"/>
      <c r="D2274" s="157"/>
      <c r="E2274" s="157"/>
      <c r="F2274" s="157"/>
      <c r="G2274" s="158"/>
      <c r="H2274" s="23">
        <f>MONTH(CtasPagar[[#This Row],[Data Vencimento]])</f>
        <v>1</v>
      </c>
      <c r="I2274" s="23">
        <f>YEAR(CtasPagar[[#This Row],[Data Vencimento]])</f>
        <v>1900</v>
      </c>
      <c r="J2274" s="154"/>
      <c r="K2274" s="23">
        <f>MONTH(CtasPagar[[#This Row],[Data Pagamento]])</f>
        <v>1</v>
      </c>
      <c r="L2274" s="23">
        <f>YEAR(CtasPagar[[#This Row],[Data Pagamento]])</f>
        <v>1900</v>
      </c>
      <c r="M2274" s="154"/>
      <c r="N22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>
      <c r="A2275" s="154"/>
      <c r="B2275" s="157"/>
      <c r="C2275" s="162"/>
      <c r="D2275" s="157"/>
      <c r="E2275" s="157"/>
      <c r="F2275" s="157"/>
      <c r="G2275" s="158"/>
      <c r="H2275" s="23">
        <f>MONTH(CtasPagar[[#This Row],[Data Vencimento]])</f>
        <v>1</v>
      </c>
      <c r="I2275" s="23">
        <f>YEAR(CtasPagar[[#This Row],[Data Vencimento]])</f>
        <v>1900</v>
      </c>
      <c r="J2275" s="154"/>
      <c r="K2275" s="23">
        <f>MONTH(CtasPagar[[#This Row],[Data Pagamento]])</f>
        <v>1</v>
      </c>
      <c r="L2275" s="23">
        <f>YEAR(CtasPagar[[#This Row],[Data Pagamento]])</f>
        <v>1900</v>
      </c>
      <c r="M2275" s="154"/>
      <c r="N22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>
      <c r="A2276" s="154"/>
      <c r="B2276" s="157"/>
      <c r="C2276" s="162"/>
      <c r="D2276" s="157"/>
      <c r="E2276" s="157"/>
      <c r="F2276" s="157"/>
      <c r="G2276" s="158"/>
      <c r="H2276" s="23">
        <f>MONTH(CtasPagar[[#This Row],[Data Vencimento]])</f>
        <v>1</v>
      </c>
      <c r="I2276" s="23">
        <f>YEAR(CtasPagar[[#This Row],[Data Vencimento]])</f>
        <v>1900</v>
      </c>
      <c r="J2276" s="154"/>
      <c r="K2276" s="23">
        <f>MONTH(CtasPagar[[#This Row],[Data Pagamento]])</f>
        <v>1</v>
      </c>
      <c r="L2276" s="23">
        <f>YEAR(CtasPagar[[#This Row],[Data Pagamento]])</f>
        <v>1900</v>
      </c>
      <c r="M2276" s="154"/>
      <c r="N22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>
      <c r="A2277" s="154"/>
      <c r="B2277" s="157"/>
      <c r="C2277" s="162"/>
      <c r="D2277" s="157"/>
      <c r="E2277" s="157"/>
      <c r="F2277" s="157"/>
      <c r="G2277" s="158"/>
      <c r="H2277" s="23">
        <f>MONTH(CtasPagar[[#This Row],[Data Vencimento]])</f>
        <v>1</v>
      </c>
      <c r="I2277" s="23">
        <f>YEAR(CtasPagar[[#This Row],[Data Vencimento]])</f>
        <v>1900</v>
      </c>
      <c r="J2277" s="154"/>
      <c r="K2277" s="23">
        <f>MONTH(CtasPagar[[#This Row],[Data Pagamento]])</f>
        <v>1</v>
      </c>
      <c r="L2277" s="23">
        <f>YEAR(CtasPagar[[#This Row],[Data Pagamento]])</f>
        <v>1900</v>
      </c>
      <c r="M2277" s="154"/>
      <c r="N22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>
      <c r="A2278" s="154"/>
      <c r="B2278" s="157"/>
      <c r="C2278" s="162"/>
      <c r="D2278" s="157"/>
      <c r="E2278" s="157"/>
      <c r="F2278" s="157"/>
      <c r="G2278" s="158"/>
      <c r="H2278" s="23">
        <f>MONTH(CtasPagar[[#This Row],[Data Vencimento]])</f>
        <v>1</v>
      </c>
      <c r="I2278" s="23">
        <f>YEAR(CtasPagar[[#This Row],[Data Vencimento]])</f>
        <v>1900</v>
      </c>
      <c r="J2278" s="154"/>
      <c r="K2278" s="23">
        <f>MONTH(CtasPagar[[#This Row],[Data Pagamento]])</f>
        <v>1</v>
      </c>
      <c r="L2278" s="23">
        <f>YEAR(CtasPagar[[#This Row],[Data Pagamento]])</f>
        <v>1900</v>
      </c>
      <c r="M2278" s="154"/>
      <c r="N22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>
      <c r="A2279" s="154"/>
      <c r="B2279" s="157"/>
      <c r="C2279" s="162"/>
      <c r="D2279" s="157"/>
      <c r="E2279" s="157"/>
      <c r="F2279" s="157"/>
      <c r="G2279" s="158"/>
      <c r="H2279" s="23">
        <f>MONTH(CtasPagar[[#This Row],[Data Vencimento]])</f>
        <v>1</v>
      </c>
      <c r="I2279" s="23">
        <f>YEAR(CtasPagar[[#This Row],[Data Vencimento]])</f>
        <v>1900</v>
      </c>
      <c r="J2279" s="154"/>
      <c r="K2279" s="23">
        <f>MONTH(CtasPagar[[#This Row],[Data Pagamento]])</f>
        <v>1</v>
      </c>
      <c r="L2279" s="23">
        <f>YEAR(CtasPagar[[#This Row],[Data Pagamento]])</f>
        <v>1900</v>
      </c>
      <c r="M2279" s="154"/>
      <c r="N22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>
      <c r="A2280" s="154"/>
      <c r="B2280" s="157"/>
      <c r="C2280" s="162"/>
      <c r="D2280" s="157"/>
      <c r="E2280" s="157"/>
      <c r="F2280" s="157"/>
      <c r="G2280" s="158"/>
      <c r="H2280" s="23">
        <f>MONTH(CtasPagar[[#This Row],[Data Vencimento]])</f>
        <v>1</v>
      </c>
      <c r="I2280" s="23">
        <f>YEAR(CtasPagar[[#This Row],[Data Vencimento]])</f>
        <v>1900</v>
      </c>
      <c r="J2280" s="154"/>
      <c r="K2280" s="23">
        <f>MONTH(CtasPagar[[#This Row],[Data Pagamento]])</f>
        <v>1</v>
      </c>
      <c r="L2280" s="23">
        <f>YEAR(CtasPagar[[#This Row],[Data Pagamento]])</f>
        <v>1900</v>
      </c>
      <c r="M2280" s="154"/>
      <c r="N22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>
      <c r="A2281" s="154"/>
      <c r="B2281" s="157"/>
      <c r="C2281" s="162"/>
      <c r="D2281" s="157"/>
      <c r="E2281" s="157"/>
      <c r="F2281" s="157"/>
      <c r="G2281" s="158"/>
      <c r="H2281" s="23">
        <f>MONTH(CtasPagar[[#This Row],[Data Vencimento]])</f>
        <v>1</v>
      </c>
      <c r="I2281" s="23">
        <f>YEAR(CtasPagar[[#This Row],[Data Vencimento]])</f>
        <v>1900</v>
      </c>
      <c r="J2281" s="154"/>
      <c r="K2281" s="23">
        <f>MONTH(CtasPagar[[#This Row],[Data Pagamento]])</f>
        <v>1</v>
      </c>
      <c r="L2281" s="23">
        <f>YEAR(CtasPagar[[#This Row],[Data Pagamento]])</f>
        <v>1900</v>
      </c>
      <c r="M2281" s="154"/>
      <c r="N22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>
      <c r="A2282" s="154"/>
      <c r="B2282" s="157"/>
      <c r="C2282" s="162"/>
      <c r="D2282" s="157"/>
      <c r="E2282" s="157"/>
      <c r="F2282" s="157"/>
      <c r="G2282" s="158"/>
      <c r="H2282" s="23">
        <f>MONTH(CtasPagar[[#This Row],[Data Vencimento]])</f>
        <v>1</v>
      </c>
      <c r="I2282" s="23">
        <f>YEAR(CtasPagar[[#This Row],[Data Vencimento]])</f>
        <v>1900</v>
      </c>
      <c r="J2282" s="154"/>
      <c r="K2282" s="23">
        <f>MONTH(CtasPagar[[#This Row],[Data Pagamento]])</f>
        <v>1</v>
      </c>
      <c r="L2282" s="23">
        <f>YEAR(CtasPagar[[#This Row],[Data Pagamento]])</f>
        <v>1900</v>
      </c>
      <c r="M2282" s="154"/>
      <c r="N22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>
      <c r="A2283" s="154"/>
      <c r="B2283" s="157"/>
      <c r="C2283" s="162"/>
      <c r="D2283" s="157"/>
      <c r="E2283" s="157"/>
      <c r="F2283" s="157"/>
      <c r="G2283" s="158"/>
      <c r="H2283" s="23">
        <f>MONTH(CtasPagar[[#This Row],[Data Vencimento]])</f>
        <v>1</v>
      </c>
      <c r="I2283" s="23">
        <f>YEAR(CtasPagar[[#This Row],[Data Vencimento]])</f>
        <v>1900</v>
      </c>
      <c r="J2283" s="154"/>
      <c r="K2283" s="23">
        <f>MONTH(CtasPagar[[#This Row],[Data Pagamento]])</f>
        <v>1</v>
      </c>
      <c r="L2283" s="23">
        <f>YEAR(CtasPagar[[#This Row],[Data Pagamento]])</f>
        <v>1900</v>
      </c>
      <c r="M2283" s="154"/>
      <c r="N22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>
      <c r="A2284" s="154"/>
      <c r="B2284" s="157"/>
      <c r="C2284" s="162"/>
      <c r="D2284" s="157"/>
      <c r="E2284" s="157"/>
      <c r="F2284" s="157"/>
      <c r="G2284" s="158"/>
      <c r="H2284" s="23">
        <f>MONTH(CtasPagar[[#This Row],[Data Vencimento]])</f>
        <v>1</v>
      </c>
      <c r="I2284" s="23">
        <f>YEAR(CtasPagar[[#This Row],[Data Vencimento]])</f>
        <v>1900</v>
      </c>
      <c r="J2284" s="154"/>
      <c r="K2284" s="23">
        <f>MONTH(CtasPagar[[#This Row],[Data Pagamento]])</f>
        <v>1</v>
      </c>
      <c r="L2284" s="23">
        <f>YEAR(CtasPagar[[#This Row],[Data Pagamento]])</f>
        <v>1900</v>
      </c>
      <c r="M2284" s="154"/>
      <c r="N22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>
      <c r="A2285" s="154"/>
      <c r="B2285" s="157"/>
      <c r="C2285" s="162"/>
      <c r="D2285" s="157"/>
      <c r="E2285" s="157"/>
      <c r="F2285" s="157"/>
      <c r="G2285" s="158"/>
      <c r="H2285" s="23">
        <f>MONTH(CtasPagar[[#This Row],[Data Vencimento]])</f>
        <v>1</v>
      </c>
      <c r="I2285" s="23">
        <f>YEAR(CtasPagar[[#This Row],[Data Vencimento]])</f>
        <v>1900</v>
      </c>
      <c r="J2285" s="154"/>
      <c r="K2285" s="23">
        <f>MONTH(CtasPagar[[#This Row],[Data Pagamento]])</f>
        <v>1</v>
      </c>
      <c r="L2285" s="23">
        <f>YEAR(CtasPagar[[#This Row],[Data Pagamento]])</f>
        <v>1900</v>
      </c>
      <c r="M2285" s="154"/>
      <c r="N22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>
      <c r="A2286" s="154"/>
      <c r="B2286" s="157"/>
      <c r="C2286" s="162"/>
      <c r="D2286" s="157"/>
      <c r="E2286" s="157"/>
      <c r="F2286" s="157"/>
      <c r="G2286" s="158"/>
      <c r="H2286" s="23">
        <f>MONTH(CtasPagar[[#This Row],[Data Vencimento]])</f>
        <v>1</v>
      </c>
      <c r="I2286" s="23">
        <f>YEAR(CtasPagar[[#This Row],[Data Vencimento]])</f>
        <v>1900</v>
      </c>
      <c r="J2286" s="154"/>
      <c r="K2286" s="23">
        <f>MONTH(CtasPagar[[#This Row],[Data Pagamento]])</f>
        <v>1</v>
      </c>
      <c r="L2286" s="23">
        <f>YEAR(CtasPagar[[#This Row],[Data Pagamento]])</f>
        <v>1900</v>
      </c>
      <c r="M2286" s="154"/>
      <c r="N22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>
      <c r="A2287" s="154"/>
      <c r="B2287" s="157"/>
      <c r="C2287" s="162"/>
      <c r="D2287" s="157"/>
      <c r="E2287" s="157"/>
      <c r="F2287" s="157"/>
      <c r="G2287" s="158"/>
      <c r="H2287" s="23">
        <f>MONTH(CtasPagar[[#This Row],[Data Vencimento]])</f>
        <v>1</v>
      </c>
      <c r="I2287" s="23">
        <f>YEAR(CtasPagar[[#This Row],[Data Vencimento]])</f>
        <v>1900</v>
      </c>
      <c r="J2287" s="154"/>
      <c r="K2287" s="23">
        <f>MONTH(CtasPagar[[#This Row],[Data Pagamento]])</f>
        <v>1</v>
      </c>
      <c r="L2287" s="23">
        <f>YEAR(CtasPagar[[#This Row],[Data Pagamento]])</f>
        <v>1900</v>
      </c>
      <c r="M2287" s="154"/>
      <c r="N22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>
      <c r="A2288" s="154"/>
      <c r="B2288" s="157"/>
      <c r="C2288" s="162"/>
      <c r="D2288" s="157"/>
      <c r="E2288" s="157"/>
      <c r="F2288" s="157"/>
      <c r="G2288" s="158"/>
      <c r="H2288" s="23">
        <f>MONTH(CtasPagar[[#This Row],[Data Vencimento]])</f>
        <v>1</v>
      </c>
      <c r="I2288" s="23">
        <f>YEAR(CtasPagar[[#This Row],[Data Vencimento]])</f>
        <v>1900</v>
      </c>
      <c r="J2288" s="154"/>
      <c r="K2288" s="23">
        <f>MONTH(CtasPagar[[#This Row],[Data Pagamento]])</f>
        <v>1</v>
      </c>
      <c r="L2288" s="23">
        <f>YEAR(CtasPagar[[#This Row],[Data Pagamento]])</f>
        <v>1900</v>
      </c>
      <c r="M2288" s="154"/>
      <c r="N22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>
      <c r="A2289" s="154"/>
      <c r="B2289" s="157"/>
      <c r="C2289" s="162"/>
      <c r="D2289" s="157"/>
      <c r="E2289" s="157"/>
      <c r="F2289" s="157"/>
      <c r="G2289" s="158"/>
      <c r="H2289" s="23">
        <f>MONTH(CtasPagar[[#This Row],[Data Vencimento]])</f>
        <v>1</v>
      </c>
      <c r="I2289" s="23">
        <f>YEAR(CtasPagar[[#This Row],[Data Vencimento]])</f>
        <v>1900</v>
      </c>
      <c r="J2289" s="154"/>
      <c r="K2289" s="23">
        <f>MONTH(CtasPagar[[#This Row],[Data Pagamento]])</f>
        <v>1</v>
      </c>
      <c r="L2289" s="23">
        <f>YEAR(CtasPagar[[#This Row],[Data Pagamento]])</f>
        <v>1900</v>
      </c>
      <c r="M2289" s="154"/>
      <c r="N22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>
      <c r="A2290" s="154"/>
      <c r="B2290" s="157"/>
      <c r="C2290" s="162"/>
      <c r="D2290" s="157"/>
      <c r="E2290" s="157"/>
      <c r="F2290" s="157"/>
      <c r="G2290" s="158"/>
      <c r="H2290" s="23">
        <f>MONTH(CtasPagar[[#This Row],[Data Vencimento]])</f>
        <v>1</v>
      </c>
      <c r="I2290" s="23">
        <f>YEAR(CtasPagar[[#This Row],[Data Vencimento]])</f>
        <v>1900</v>
      </c>
      <c r="J2290" s="154"/>
      <c r="K2290" s="23">
        <f>MONTH(CtasPagar[[#This Row],[Data Pagamento]])</f>
        <v>1</v>
      </c>
      <c r="L2290" s="23">
        <f>YEAR(CtasPagar[[#This Row],[Data Pagamento]])</f>
        <v>1900</v>
      </c>
      <c r="M2290" s="154"/>
      <c r="N22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>
      <c r="A2291" s="154"/>
      <c r="B2291" s="157"/>
      <c r="C2291" s="162"/>
      <c r="D2291" s="157"/>
      <c r="E2291" s="157"/>
      <c r="F2291" s="157"/>
      <c r="G2291" s="158"/>
      <c r="H2291" s="23">
        <f>MONTH(CtasPagar[[#This Row],[Data Vencimento]])</f>
        <v>1</v>
      </c>
      <c r="I2291" s="23">
        <f>YEAR(CtasPagar[[#This Row],[Data Vencimento]])</f>
        <v>1900</v>
      </c>
      <c r="J2291" s="154"/>
      <c r="K2291" s="23">
        <f>MONTH(CtasPagar[[#This Row],[Data Pagamento]])</f>
        <v>1</v>
      </c>
      <c r="L2291" s="23">
        <f>YEAR(CtasPagar[[#This Row],[Data Pagamento]])</f>
        <v>1900</v>
      </c>
      <c r="M2291" s="154"/>
      <c r="N22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>
      <c r="A2292" s="154"/>
      <c r="B2292" s="157"/>
      <c r="C2292" s="162"/>
      <c r="D2292" s="157"/>
      <c r="E2292" s="157"/>
      <c r="F2292" s="157"/>
      <c r="G2292" s="158"/>
      <c r="H2292" s="23">
        <f>MONTH(CtasPagar[[#This Row],[Data Vencimento]])</f>
        <v>1</v>
      </c>
      <c r="I2292" s="23">
        <f>YEAR(CtasPagar[[#This Row],[Data Vencimento]])</f>
        <v>1900</v>
      </c>
      <c r="J2292" s="154"/>
      <c r="K2292" s="23">
        <f>MONTH(CtasPagar[[#This Row],[Data Pagamento]])</f>
        <v>1</v>
      </c>
      <c r="L2292" s="23">
        <f>YEAR(CtasPagar[[#This Row],[Data Pagamento]])</f>
        <v>1900</v>
      </c>
      <c r="M2292" s="154"/>
      <c r="N22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>
      <c r="A2293" s="154"/>
      <c r="B2293" s="157"/>
      <c r="C2293" s="162"/>
      <c r="D2293" s="157"/>
      <c r="E2293" s="157"/>
      <c r="F2293" s="157"/>
      <c r="G2293" s="158"/>
      <c r="H2293" s="23">
        <f>MONTH(CtasPagar[[#This Row],[Data Vencimento]])</f>
        <v>1</v>
      </c>
      <c r="I2293" s="23">
        <f>YEAR(CtasPagar[[#This Row],[Data Vencimento]])</f>
        <v>1900</v>
      </c>
      <c r="J2293" s="154"/>
      <c r="K2293" s="23">
        <f>MONTH(CtasPagar[[#This Row],[Data Pagamento]])</f>
        <v>1</v>
      </c>
      <c r="L2293" s="23">
        <f>YEAR(CtasPagar[[#This Row],[Data Pagamento]])</f>
        <v>1900</v>
      </c>
      <c r="M2293" s="154"/>
      <c r="N22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>
      <c r="A2294" s="154"/>
      <c r="B2294" s="157"/>
      <c r="C2294" s="162"/>
      <c r="D2294" s="157"/>
      <c r="E2294" s="157"/>
      <c r="F2294" s="157"/>
      <c r="G2294" s="158"/>
      <c r="H2294" s="23">
        <f>MONTH(CtasPagar[[#This Row],[Data Vencimento]])</f>
        <v>1</v>
      </c>
      <c r="I2294" s="23">
        <f>YEAR(CtasPagar[[#This Row],[Data Vencimento]])</f>
        <v>1900</v>
      </c>
      <c r="J2294" s="154"/>
      <c r="K2294" s="23">
        <f>MONTH(CtasPagar[[#This Row],[Data Pagamento]])</f>
        <v>1</v>
      </c>
      <c r="L2294" s="23">
        <f>YEAR(CtasPagar[[#This Row],[Data Pagamento]])</f>
        <v>1900</v>
      </c>
      <c r="M2294" s="154"/>
      <c r="N22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>
      <c r="A2295" s="154"/>
      <c r="B2295" s="157"/>
      <c r="C2295" s="162"/>
      <c r="D2295" s="157"/>
      <c r="E2295" s="157"/>
      <c r="F2295" s="157"/>
      <c r="G2295" s="158"/>
      <c r="H2295" s="23">
        <f>MONTH(CtasPagar[[#This Row],[Data Vencimento]])</f>
        <v>1</v>
      </c>
      <c r="I2295" s="23">
        <f>YEAR(CtasPagar[[#This Row],[Data Vencimento]])</f>
        <v>1900</v>
      </c>
      <c r="J2295" s="154"/>
      <c r="K2295" s="23">
        <f>MONTH(CtasPagar[[#This Row],[Data Pagamento]])</f>
        <v>1</v>
      </c>
      <c r="L2295" s="23">
        <f>YEAR(CtasPagar[[#This Row],[Data Pagamento]])</f>
        <v>1900</v>
      </c>
      <c r="M2295" s="154"/>
      <c r="N22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>
      <c r="A2296" s="154"/>
      <c r="B2296" s="157"/>
      <c r="C2296" s="162"/>
      <c r="D2296" s="157"/>
      <c r="E2296" s="157"/>
      <c r="F2296" s="157"/>
      <c r="G2296" s="158"/>
      <c r="H2296" s="23">
        <f>MONTH(CtasPagar[[#This Row],[Data Vencimento]])</f>
        <v>1</v>
      </c>
      <c r="I2296" s="23">
        <f>YEAR(CtasPagar[[#This Row],[Data Vencimento]])</f>
        <v>1900</v>
      </c>
      <c r="J2296" s="154"/>
      <c r="K2296" s="23">
        <f>MONTH(CtasPagar[[#This Row],[Data Pagamento]])</f>
        <v>1</v>
      </c>
      <c r="L2296" s="23">
        <f>YEAR(CtasPagar[[#This Row],[Data Pagamento]])</f>
        <v>1900</v>
      </c>
      <c r="M2296" s="154"/>
      <c r="N22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>
      <c r="A2297" s="154"/>
      <c r="B2297" s="157"/>
      <c r="C2297" s="162"/>
      <c r="D2297" s="157"/>
      <c r="E2297" s="157"/>
      <c r="F2297" s="157"/>
      <c r="G2297" s="158"/>
      <c r="H2297" s="23">
        <f>MONTH(CtasPagar[[#This Row],[Data Vencimento]])</f>
        <v>1</v>
      </c>
      <c r="I2297" s="23">
        <f>YEAR(CtasPagar[[#This Row],[Data Vencimento]])</f>
        <v>1900</v>
      </c>
      <c r="J2297" s="154"/>
      <c r="K2297" s="23">
        <f>MONTH(CtasPagar[[#This Row],[Data Pagamento]])</f>
        <v>1</v>
      </c>
      <c r="L2297" s="23">
        <f>YEAR(CtasPagar[[#This Row],[Data Pagamento]])</f>
        <v>1900</v>
      </c>
      <c r="M2297" s="154"/>
      <c r="N22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>
      <c r="A2298" s="154"/>
      <c r="B2298" s="157"/>
      <c r="C2298" s="162"/>
      <c r="D2298" s="157"/>
      <c r="E2298" s="157"/>
      <c r="F2298" s="157"/>
      <c r="G2298" s="158"/>
      <c r="H2298" s="23">
        <f>MONTH(CtasPagar[[#This Row],[Data Vencimento]])</f>
        <v>1</v>
      </c>
      <c r="I2298" s="23">
        <f>YEAR(CtasPagar[[#This Row],[Data Vencimento]])</f>
        <v>1900</v>
      </c>
      <c r="J2298" s="154"/>
      <c r="K2298" s="23">
        <f>MONTH(CtasPagar[[#This Row],[Data Pagamento]])</f>
        <v>1</v>
      </c>
      <c r="L2298" s="23">
        <f>YEAR(CtasPagar[[#This Row],[Data Pagamento]])</f>
        <v>1900</v>
      </c>
      <c r="M2298" s="154"/>
      <c r="N22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>
      <c r="A2299" s="154"/>
      <c r="B2299" s="157"/>
      <c r="C2299" s="162"/>
      <c r="D2299" s="157"/>
      <c r="E2299" s="157"/>
      <c r="F2299" s="157"/>
      <c r="G2299" s="158"/>
      <c r="H2299" s="23">
        <f>MONTH(CtasPagar[[#This Row],[Data Vencimento]])</f>
        <v>1</v>
      </c>
      <c r="I2299" s="23">
        <f>YEAR(CtasPagar[[#This Row],[Data Vencimento]])</f>
        <v>1900</v>
      </c>
      <c r="J2299" s="154"/>
      <c r="K2299" s="23">
        <f>MONTH(CtasPagar[[#This Row],[Data Pagamento]])</f>
        <v>1</v>
      </c>
      <c r="L2299" s="23">
        <f>YEAR(CtasPagar[[#This Row],[Data Pagamento]])</f>
        <v>1900</v>
      </c>
      <c r="M2299" s="154"/>
      <c r="N22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>
      <c r="A2300" s="154"/>
      <c r="B2300" s="157"/>
      <c r="C2300" s="162"/>
      <c r="D2300" s="157"/>
      <c r="E2300" s="157"/>
      <c r="F2300" s="157"/>
      <c r="G2300" s="158"/>
      <c r="H2300" s="23">
        <f>MONTH(CtasPagar[[#This Row],[Data Vencimento]])</f>
        <v>1</v>
      </c>
      <c r="I2300" s="23">
        <f>YEAR(CtasPagar[[#This Row],[Data Vencimento]])</f>
        <v>1900</v>
      </c>
      <c r="J2300" s="154"/>
      <c r="K2300" s="23">
        <f>MONTH(CtasPagar[[#This Row],[Data Pagamento]])</f>
        <v>1</v>
      </c>
      <c r="L2300" s="23">
        <f>YEAR(CtasPagar[[#This Row],[Data Pagamento]])</f>
        <v>1900</v>
      </c>
      <c r="M2300" s="154"/>
      <c r="N23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>
      <c r="A2301" s="154"/>
      <c r="B2301" s="157"/>
      <c r="C2301" s="162"/>
      <c r="D2301" s="157"/>
      <c r="E2301" s="157"/>
      <c r="F2301" s="157"/>
      <c r="G2301" s="158"/>
      <c r="H2301" s="23">
        <f>MONTH(CtasPagar[[#This Row],[Data Vencimento]])</f>
        <v>1</v>
      </c>
      <c r="I2301" s="23">
        <f>YEAR(CtasPagar[[#This Row],[Data Vencimento]])</f>
        <v>1900</v>
      </c>
      <c r="J2301" s="154"/>
      <c r="K2301" s="23">
        <f>MONTH(CtasPagar[[#This Row],[Data Pagamento]])</f>
        <v>1</v>
      </c>
      <c r="L2301" s="23">
        <f>YEAR(CtasPagar[[#This Row],[Data Pagamento]])</f>
        <v>1900</v>
      </c>
      <c r="M2301" s="154"/>
      <c r="N23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>
      <c r="A2302" s="154"/>
      <c r="B2302" s="157"/>
      <c r="C2302" s="162"/>
      <c r="D2302" s="157"/>
      <c r="E2302" s="157"/>
      <c r="F2302" s="157"/>
      <c r="G2302" s="158"/>
      <c r="H2302" s="23">
        <f>MONTH(CtasPagar[[#This Row],[Data Vencimento]])</f>
        <v>1</v>
      </c>
      <c r="I2302" s="23">
        <f>YEAR(CtasPagar[[#This Row],[Data Vencimento]])</f>
        <v>1900</v>
      </c>
      <c r="J2302" s="154"/>
      <c r="K2302" s="23">
        <f>MONTH(CtasPagar[[#This Row],[Data Pagamento]])</f>
        <v>1</v>
      </c>
      <c r="L2302" s="23">
        <f>YEAR(CtasPagar[[#This Row],[Data Pagamento]])</f>
        <v>1900</v>
      </c>
      <c r="M2302" s="154"/>
      <c r="N23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>
      <c r="A2303" s="154"/>
      <c r="B2303" s="157"/>
      <c r="C2303" s="162"/>
      <c r="D2303" s="157"/>
      <c r="E2303" s="157"/>
      <c r="F2303" s="157"/>
      <c r="G2303" s="158"/>
      <c r="H2303" s="23">
        <f>MONTH(CtasPagar[[#This Row],[Data Vencimento]])</f>
        <v>1</v>
      </c>
      <c r="I2303" s="23">
        <f>YEAR(CtasPagar[[#This Row],[Data Vencimento]])</f>
        <v>1900</v>
      </c>
      <c r="J2303" s="154"/>
      <c r="K2303" s="23">
        <f>MONTH(CtasPagar[[#This Row],[Data Pagamento]])</f>
        <v>1</v>
      </c>
      <c r="L2303" s="23">
        <f>YEAR(CtasPagar[[#This Row],[Data Pagamento]])</f>
        <v>1900</v>
      </c>
      <c r="M2303" s="154"/>
      <c r="N23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>
      <c r="A2304" s="154"/>
      <c r="B2304" s="157"/>
      <c r="C2304" s="162"/>
      <c r="D2304" s="157"/>
      <c r="E2304" s="157"/>
      <c r="F2304" s="157"/>
      <c r="G2304" s="158"/>
      <c r="H2304" s="23">
        <f>MONTH(CtasPagar[[#This Row],[Data Vencimento]])</f>
        <v>1</v>
      </c>
      <c r="I2304" s="23">
        <f>YEAR(CtasPagar[[#This Row],[Data Vencimento]])</f>
        <v>1900</v>
      </c>
      <c r="J2304" s="154"/>
      <c r="K2304" s="23">
        <f>MONTH(CtasPagar[[#This Row],[Data Pagamento]])</f>
        <v>1</v>
      </c>
      <c r="L2304" s="23">
        <f>YEAR(CtasPagar[[#This Row],[Data Pagamento]])</f>
        <v>1900</v>
      </c>
      <c r="M2304" s="154"/>
      <c r="N23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>
      <c r="A2305" s="154"/>
      <c r="B2305" s="157"/>
      <c r="C2305" s="162"/>
      <c r="D2305" s="157"/>
      <c r="E2305" s="157"/>
      <c r="F2305" s="157"/>
      <c r="G2305" s="158"/>
      <c r="H2305" s="23">
        <f>MONTH(CtasPagar[[#This Row],[Data Vencimento]])</f>
        <v>1</v>
      </c>
      <c r="I2305" s="23">
        <f>YEAR(CtasPagar[[#This Row],[Data Vencimento]])</f>
        <v>1900</v>
      </c>
      <c r="J2305" s="154"/>
      <c r="K2305" s="23">
        <f>MONTH(CtasPagar[[#This Row],[Data Pagamento]])</f>
        <v>1</v>
      </c>
      <c r="L2305" s="23">
        <f>YEAR(CtasPagar[[#This Row],[Data Pagamento]])</f>
        <v>1900</v>
      </c>
      <c r="M2305" s="154"/>
      <c r="N23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>
      <c r="A2306" s="154"/>
      <c r="B2306" s="157"/>
      <c r="C2306" s="162"/>
      <c r="D2306" s="157"/>
      <c r="E2306" s="157"/>
      <c r="F2306" s="157"/>
      <c r="G2306" s="158"/>
      <c r="H2306" s="23">
        <f>MONTH(CtasPagar[[#This Row],[Data Vencimento]])</f>
        <v>1</v>
      </c>
      <c r="I2306" s="23">
        <f>YEAR(CtasPagar[[#This Row],[Data Vencimento]])</f>
        <v>1900</v>
      </c>
      <c r="J2306" s="154"/>
      <c r="K2306" s="23">
        <f>MONTH(CtasPagar[[#This Row],[Data Pagamento]])</f>
        <v>1</v>
      </c>
      <c r="L2306" s="23">
        <f>YEAR(CtasPagar[[#This Row],[Data Pagamento]])</f>
        <v>1900</v>
      </c>
      <c r="M2306" s="154"/>
      <c r="N23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>
      <c r="A2307" s="154"/>
      <c r="B2307" s="157"/>
      <c r="C2307" s="162"/>
      <c r="D2307" s="157"/>
      <c r="E2307" s="157"/>
      <c r="F2307" s="157"/>
      <c r="G2307" s="158"/>
      <c r="H2307" s="23">
        <f>MONTH(CtasPagar[[#This Row],[Data Vencimento]])</f>
        <v>1</v>
      </c>
      <c r="I2307" s="23">
        <f>YEAR(CtasPagar[[#This Row],[Data Vencimento]])</f>
        <v>1900</v>
      </c>
      <c r="J2307" s="154"/>
      <c r="K2307" s="23">
        <f>MONTH(CtasPagar[[#This Row],[Data Pagamento]])</f>
        <v>1</v>
      </c>
      <c r="L2307" s="23">
        <f>YEAR(CtasPagar[[#This Row],[Data Pagamento]])</f>
        <v>1900</v>
      </c>
      <c r="M2307" s="154"/>
      <c r="N23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>
      <c r="A2308" s="154"/>
      <c r="B2308" s="157"/>
      <c r="C2308" s="162"/>
      <c r="D2308" s="157"/>
      <c r="E2308" s="157"/>
      <c r="F2308" s="157"/>
      <c r="G2308" s="158"/>
      <c r="H2308" s="23">
        <f>MONTH(CtasPagar[[#This Row],[Data Vencimento]])</f>
        <v>1</v>
      </c>
      <c r="I2308" s="23">
        <f>YEAR(CtasPagar[[#This Row],[Data Vencimento]])</f>
        <v>1900</v>
      </c>
      <c r="J2308" s="154"/>
      <c r="K2308" s="23">
        <f>MONTH(CtasPagar[[#This Row],[Data Pagamento]])</f>
        <v>1</v>
      </c>
      <c r="L2308" s="23">
        <f>YEAR(CtasPagar[[#This Row],[Data Pagamento]])</f>
        <v>1900</v>
      </c>
      <c r="M2308" s="154"/>
      <c r="N23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>
      <c r="A2309" s="154"/>
      <c r="B2309" s="157"/>
      <c r="C2309" s="162"/>
      <c r="D2309" s="157"/>
      <c r="E2309" s="157"/>
      <c r="F2309" s="157"/>
      <c r="G2309" s="158"/>
      <c r="H2309" s="23">
        <f>MONTH(CtasPagar[[#This Row],[Data Vencimento]])</f>
        <v>1</v>
      </c>
      <c r="I2309" s="23">
        <f>YEAR(CtasPagar[[#This Row],[Data Vencimento]])</f>
        <v>1900</v>
      </c>
      <c r="J2309" s="154"/>
      <c r="K2309" s="23">
        <f>MONTH(CtasPagar[[#This Row],[Data Pagamento]])</f>
        <v>1</v>
      </c>
      <c r="L2309" s="23">
        <f>YEAR(CtasPagar[[#This Row],[Data Pagamento]])</f>
        <v>1900</v>
      </c>
      <c r="M2309" s="154"/>
      <c r="N23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>
      <c r="A2310" s="154"/>
      <c r="B2310" s="157"/>
      <c r="C2310" s="162"/>
      <c r="D2310" s="157"/>
      <c r="E2310" s="157"/>
      <c r="F2310" s="157"/>
      <c r="G2310" s="158"/>
      <c r="H2310" s="23">
        <f>MONTH(CtasPagar[[#This Row],[Data Vencimento]])</f>
        <v>1</v>
      </c>
      <c r="I2310" s="23">
        <f>YEAR(CtasPagar[[#This Row],[Data Vencimento]])</f>
        <v>1900</v>
      </c>
      <c r="J2310" s="154"/>
      <c r="K2310" s="23">
        <f>MONTH(CtasPagar[[#This Row],[Data Pagamento]])</f>
        <v>1</v>
      </c>
      <c r="L2310" s="23">
        <f>YEAR(CtasPagar[[#This Row],[Data Pagamento]])</f>
        <v>1900</v>
      </c>
      <c r="M2310" s="154"/>
      <c r="N23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>
      <c r="A2311" s="154"/>
      <c r="B2311" s="157"/>
      <c r="C2311" s="162"/>
      <c r="D2311" s="157"/>
      <c r="E2311" s="157"/>
      <c r="F2311" s="157"/>
      <c r="G2311" s="158"/>
      <c r="H2311" s="23">
        <f>MONTH(CtasPagar[[#This Row],[Data Vencimento]])</f>
        <v>1</v>
      </c>
      <c r="I2311" s="23">
        <f>YEAR(CtasPagar[[#This Row],[Data Vencimento]])</f>
        <v>1900</v>
      </c>
      <c r="J2311" s="154"/>
      <c r="K2311" s="23">
        <f>MONTH(CtasPagar[[#This Row],[Data Pagamento]])</f>
        <v>1</v>
      </c>
      <c r="L2311" s="23">
        <f>YEAR(CtasPagar[[#This Row],[Data Pagamento]])</f>
        <v>1900</v>
      </c>
      <c r="M2311" s="154"/>
      <c r="N23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>
      <c r="A2312" s="154"/>
      <c r="B2312" s="157"/>
      <c r="C2312" s="162"/>
      <c r="D2312" s="157"/>
      <c r="E2312" s="157"/>
      <c r="F2312" s="157"/>
      <c r="G2312" s="158"/>
      <c r="H2312" s="23">
        <f>MONTH(CtasPagar[[#This Row],[Data Vencimento]])</f>
        <v>1</v>
      </c>
      <c r="I2312" s="23">
        <f>YEAR(CtasPagar[[#This Row],[Data Vencimento]])</f>
        <v>1900</v>
      </c>
      <c r="J2312" s="154"/>
      <c r="K2312" s="23">
        <f>MONTH(CtasPagar[[#This Row],[Data Pagamento]])</f>
        <v>1</v>
      </c>
      <c r="L2312" s="23">
        <f>YEAR(CtasPagar[[#This Row],[Data Pagamento]])</f>
        <v>1900</v>
      </c>
      <c r="M2312" s="154"/>
      <c r="N23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>
      <c r="A2313" s="154"/>
      <c r="B2313" s="157"/>
      <c r="C2313" s="162"/>
      <c r="D2313" s="157"/>
      <c r="E2313" s="157"/>
      <c r="F2313" s="157"/>
      <c r="G2313" s="158"/>
      <c r="H2313" s="23">
        <f>MONTH(CtasPagar[[#This Row],[Data Vencimento]])</f>
        <v>1</v>
      </c>
      <c r="I2313" s="23">
        <f>YEAR(CtasPagar[[#This Row],[Data Vencimento]])</f>
        <v>1900</v>
      </c>
      <c r="J2313" s="154"/>
      <c r="K2313" s="23">
        <f>MONTH(CtasPagar[[#This Row],[Data Pagamento]])</f>
        <v>1</v>
      </c>
      <c r="L2313" s="23">
        <f>YEAR(CtasPagar[[#This Row],[Data Pagamento]])</f>
        <v>1900</v>
      </c>
      <c r="M2313" s="154"/>
      <c r="N23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>
      <c r="A2314" s="154"/>
      <c r="B2314" s="157"/>
      <c r="C2314" s="162"/>
      <c r="D2314" s="157"/>
      <c r="E2314" s="157"/>
      <c r="F2314" s="157"/>
      <c r="G2314" s="158"/>
      <c r="H2314" s="23">
        <f>MONTH(CtasPagar[[#This Row],[Data Vencimento]])</f>
        <v>1</v>
      </c>
      <c r="I2314" s="23">
        <f>YEAR(CtasPagar[[#This Row],[Data Vencimento]])</f>
        <v>1900</v>
      </c>
      <c r="J2314" s="154"/>
      <c r="K2314" s="23">
        <f>MONTH(CtasPagar[[#This Row],[Data Pagamento]])</f>
        <v>1</v>
      </c>
      <c r="L2314" s="23">
        <f>YEAR(CtasPagar[[#This Row],[Data Pagamento]])</f>
        <v>1900</v>
      </c>
      <c r="M2314" s="154"/>
      <c r="N23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>
      <c r="A2315" s="154"/>
      <c r="B2315" s="157"/>
      <c r="C2315" s="162"/>
      <c r="D2315" s="157"/>
      <c r="E2315" s="157"/>
      <c r="F2315" s="157"/>
      <c r="G2315" s="158"/>
      <c r="H2315" s="23">
        <f>MONTH(CtasPagar[[#This Row],[Data Vencimento]])</f>
        <v>1</v>
      </c>
      <c r="I2315" s="23">
        <f>YEAR(CtasPagar[[#This Row],[Data Vencimento]])</f>
        <v>1900</v>
      </c>
      <c r="J2315" s="154"/>
      <c r="K2315" s="23">
        <f>MONTH(CtasPagar[[#This Row],[Data Pagamento]])</f>
        <v>1</v>
      </c>
      <c r="L2315" s="23">
        <f>YEAR(CtasPagar[[#This Row],[Data Pagamento]])</f>
        <v>1900</v>
      </c>
      <c r="M2315" s="154"/>
      <c r="N23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>
      <c r="A2316" s="154"/>
      <c r="B2316" s="157"/>
      <c r="C2316" s="162"/>
      <c r="D2316" s="157"/>
      <c r="E2316" s="157"/>
      <c r="F2316" s="157"/>
      <c r="G2316" s="158"/>
      <c r="H2316" s="23">
        <f>MONTH(CtasPagar[[#This Row],[Data Vencimento]])</f>
        <v>1</v>
      </c>
      <c r="I2316" s="23">
        <f>YEAR(CtasPagar[[#This Row],[Data Vencimento]])</f>
        <v>1900</v>
      </c>
      <c r="J2316" s="154"/>
      <c r="K2316" s="23">
        <f>MONTH(CtasPagar[[#This Row],[Data Pagamento]])</f>
        <v>1</v>
      </c>
      <c r="L2316" s="23">
        <f>YEAR(CtasPagar[[#This Row],[Data Pagamento]])</f>
        <v>1900</v>
      </c>
      <c r="M2316" s="154"/>
      <c r="N23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>
      <c r="A2317" s="154"/>
      <c r="B2317" s="157"/>
      <c r="C2317" s="162"/>
      <c r="D2317" s="157"/>
      <c r="E2317" s="157"/>
      <c r="F2317" s="157"/>
      <c r="G2317" s="158"/>
      <c r="H2317" s="23">
        <f>MONTH(CtasPagar[[#This Row],[Data Vencimento]])</f>
        <v>1</v>
      </c>
      <c r="I2317" s="23">
        <f>YEAR(CtasPagar[[#This Row],[Data Vencimento]])</f>
        <v>1900</v>
      </c>
      <c r="J2317" s="154"/>
      <c r="K2317" s="23">
        <f>MONTH(CtasPagar[[#This Row],[Data Pagamento]])</f>
        <v>1</v>
      </c>
      <c r="L2317" s="23">
        <f>YEAR(CtasPagar[[#This Row],[Data Pagamento]])</f>
        <v>1900</v>
      </c>
      <c r="M2317" s="154"/>
      <c r="N23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>
      <c r="A2318" s="154"/>
      <c r="B2318" s="157"/>
      <c r="C2318" s="162"/>
      <c r="D2318" s="157"/>
      <c r="E2318" s="157"/>
      <c r="F2318" s="157"/>
      <c r="G2318" s="158"/>
      <c r="H2318" s="23">
        <f>MONTH(CtasPagar[[#This Row],[Data Vencimento]])</f>
        <v>1</v>
      </c>
      <c r="I2318" s="23">
        <f>YEAR(CtasPagar[[#This Row],[Data Vencimento]])</f>
        <v>1900</v>
      </c>
      <c r="J2318" s="154"/>
      <c r="K2318" s="23">
        <f>MONTH(CtasPagar[[#This Row],[Data Pagamento]])</f>
        <v>1</v>
      </c>
      <c r="L2318" s="23">
        <f>YEAR(CtasPagar[[#This Row],[Data Pagamento]])</f>
        <v>1900</v>
      </c>
      <c r="M2318" s="154"/>
      <c r="N23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>
      <c r="A2319" s="154"/>
      <c r="B2319" s="157"/>
      <c r="C2319" s="162"/>
      <c r="D2319" s="157"/>
      <c r="E2319" s="157"/>
      <c r="F2319" s="157"/>
      <c r="G2319" s="158"/>
      <c r="H2319" s="23">
        <f>MONTH(CtasPagar[[#This Row],[Data Vencimento]])</f>
        <v>1</v>
      </c>
      <c r="I2319" s="23">
        <f>YEAR(CtasPagar[[#This Row],[Data Vencimento]])</f>
        <v>1900</v>
      </c>
      <c r="J2319" s="154"/>
      <c r="K2319" s="23">
        <f>MONTH(CtasPagar[[#This Row],[Data Pagamento]])</f>
        <v>1</v>
      </c>
      <c r="L2319" s="23">
        <f>YEAR(CtasPagar[[#This Row],[Data Pagamento]])</f>
        <v>1900</v>
      </c>
      <c r="M2319" s="154"/>
      <c r="N23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>
      <c r="A2320" s="154"/>
      <c r="B2320" s="157"/>
      <c r="C2320" s="162"/>
      <c r="D2320" s="157"/>
      <c r="E2320" s="157"/>
      <c r="F2320" s="157"/>
      <c r="G2320" s="158"/>
      <c r="H2320" s="23">
        <f>MONTH(CtasPagar[[#This Row],[Data Vencimento]])</f>
        <v>1</v>
      </c>
      <c r="I2320" s="23">
        <f>YEAR(CtasPagar[[#This Row],[Data Vencimento]])</f>
        <v>1900</v>
      </c>
      <c r="J2320" s="154"/>
      <c r="K2320" s="23">
        <f>MONTH(CtasPagar[[#This Row],[Data Pagamento]])</f>
        <v>1</v>
      </c>
      <c r="L2320" s="23">
        <f>YEAR(CtasPagar[[#This Row],[Data Pagamento]])</f>
        <v>1900</v>
      </c>
      <c r="M2320" s="154"/>
      <c r="N23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>
      <c r="A2321" s="154"/>
      <c r="B2321" s="157"/>
      <c r="C2321" s="162"/>
      <c r="D2321" s="157"/>
      <c r="E2321" s="157"/>
      <c r="F2321" s="157"/>
      <c r="G2321" s="158"/>
      <c r="H2321" s="23">
        <f>MONTH(CtasPagar[[#This Row],[Data Vencimento]])</f>
        <v>1</v>
      </c>
      <c r="I2321" s="23">
        <f>YEAR(CtasPagar[[#This Row],[Data Vencimento]])</f>
        <v>1900</v>
      </c>
      <c r="J2321" s="154"/>
      <c r="K2321" s="23">
        <f>MONTH(CtasPagar[[#This Row],[Data Pagamento]])</f>
        <v>1</v>
      </c>
      <c r="L2321" s="23">
        <f>YEAR(CtasPagar[[#This Row],[Data Pagamento]])</f>
        <v>1900</v>
      </c>
      <c r="M2321" s="154"/>
      <c r="N23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>
      <c r="A2322" s="154"/>
      <c r="B2322" s="157"/>
      <c r="C2322" s="162"/>
      <c r="D2322" s="157"/>
      <c r="E2322" s="157"/>
      <c r="F2322" s="157"/>
      <c r="G2322" s="158"/>
      <c r="H2322" s="23">
        <f>MONTH(CtasPagar[[#This Row],[Data Vencimento]])</f>
        <v>1</v>
      </c>
      <c r="I2322" s="23">
        <f>YEAR(CtasPagar[[#This Row],[Data Vencimento]])</f>
        <v>1900</v>
      </c>
      <c r="J2322" s="154"/>
      <c r="K2322" s="23">
        <f>MONTH(CtasPagar[[#This Row],[Data Pagamento]])</f>
        <v>1</v>
      </c>
      <c r="L2322" s="23">
        <f>YEAR(CtasPagar[[#This Row],[Data Pagamento]])</f>
        <v>1900</v>
      </c>
      <c r="M2322" s="154"/>
      <c r="N23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>
      <c r="A2323" s="154"/>
      <c r="B2323" s="157"/>
      <c r="C2323" s="162"/>
      <c r="D2323" s="157"/>
      <c r="E2323" s="157"/>
      <c r="F2323" s="157"/>
      <c r="G2323" s="158"/>
      <c r="H2323" s="23">
        <f>MONTH(CtasPagar[[#This Row],[Data Vencimento]])</f>
        <v>1</v>
      </c>
      <c r="I2323" s="23">
        <f>YEAR(CtasPagar[[#This Row],[Data Vencimento]])</f>
        <v>1900</v>
      </c>
      <c r="J2323" s="154"/>
      <c r="K2323" s="23">
        <f>MONTH(CtasPagar[[#This Row],[Data Pagamento]])</f>
        <v>1</v>
      </c>
      <c r="L2323" s="23">
        <f>YEAR(CtasPagar[[#This Row],[Data Pagamento]])</f>
        <v>1900</v>
      </c>
      <c r="M2323" s="154"/>
      <c r="N23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>
      <c r="A2324" s="154"/>
      <c r="B2324" s="157"/>
      <c r="C2324" s="162"/>
      <c r="D2324" s="157"/>
      <c r="E2324" s="157"/>
      <c r="F2324" s="157"/>
      <c r="G2324" s="158"/>
      <c r="H2324" s="23">
        <f>MONTH(CtasPagar[[#This Row],[Data Vencimento]])</f>
        <v>1</v>
      </c>
      <c r="I2324" s="23">
        <f>YEAR(CtasPagar[[#This Row],[Data Vencimento]])</f>
        <v>1900</v>
      </c>
      <c r="J2324" s="154"/>
      <c r="K2324" s="23">
        <f>MONTH(CtasPagar[[#This Row],[Data Pagamento]])</f>
        <v>1</v>
      </c>
      <c r="L2324" s="23">
        <f>YEAR(CtasPagar[[#This Row],[Data Pagamento]])</f>
        <v>1900</v>
      </c>
      <c r="M2324" s="154"/>
      <c r="N23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>
      <c r="A2325" s="154"/>
      <c r="B2325" s="157"/>
      <c r="C2325" s="162"/>
      <c r="D2325" s="157"/>
      <c r="E2325" s="157"/>
      <c r="F2325" s="157"/>
      <c r="G2325" s="158"/>
      <c r="H2325" s="23">
        <f>MONTH(CtasPagar[[#This Row],[Data Vencimento]])</f>
        <v>1</v>
      </c>
      <c r="I2325" s="23">
        <f>YEAR(CtasPagar[[#This Row],[Data Vencimento]])</f>
        <v>1900</v>
      </c>
      <c r="J2325" s="154"/>
      <c r="K2325" s="23">
        <f>MONTH(CtasPagar[[#This Row],[Data Pagamento]])</f>
        <v>1</v>
      </c>
      <c r="L2325" s="23">
        <f>YEAR(CtasPagar[[#This Row],[Data Pagamento]])</f>
        <v>1900</v>
      </c>
      <c r="M2325" s="154"/>
      <c r="N23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>
      <c r="A2326" s="154"/>
      <c r="B2326" s="157"/>
      <c r="C2326" s="162"/>
      <c r="D2326" s="157"/>
      <c r="E2326" s="157"/>
      <c r="F2326" s="157"/>
      <c r="G2326" s="158"/>
      <c r="H2326" s="23">
        <f>MONTH(CtasPagar[[#This Row],[Data Vencimento]])</f>
        <v>1</v>
      </c>
      <c r="I2326" s="23">
        <f>YEAR(CtasPagar[[#This Row],[Data Vencimento]])</f>
        <v>1900</v>
      </c>
      <c r="J2326" s="154"/>
      <c r="K2326" s="23">
        <f>MONTH(CtasPagar[[#This Row],[Data Pagamento]])</f>
        <v>1</v>
      </c>
      <c r="L2326" s="23">
        <f>YEAR(CtasPagar[[#This Row],[Data Pagamento]])</f>
        <v>1900</v>
      </c>
      <c r="M2326" s="154"/>
      <c r="N23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>
      <c r="A2327" s="154"/>
      <c r="B2327" s="157"/>
      <c r="C2327" s="162"/>
      <c r="D2327" s="157"/>
      <c r="E2327" s="157"/>
      <c r="F2327" s="157"/>
      <c r="G2327" s="158"/>
      <c r="H2327" s="23">
        <f>MONTH(CtasPagar[[#This Row],[Data Vencimento]])</f>
        <v>1</v>
      </c>
      <c r="I2327" s="23">
        <f>YEAR(CtasPagar[[#This Row],[Data Vencimento]])</f>
        <v>1900</v>
      </c>
      <c r="J2327" s="154"/>
      <c r="K2327" s="23">
        <f>MONTH(CtasPagar[[#This Row],[Data Pagamento]])</f>
        <v>1</v>
      </c>
      <c r="L2327" s="23">
        <f>YEAR(CtasPagar[[#This Row],[Data Pagamento]])</f>
        <v>1900</v>
      </c>
      <c r="M2327" s="154"/>
      <c r="N23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>
      <c r="A2328" s="154"/>
      <c r="B2328" s="157"/>
      <c r="C2328" s="162"/>
      <c r="D2328" s="157"/>
      <c r="E2328" s="157"/>
      <c r="F2328" s="157"/>
      <c r="G2328" s="158"/>
      <c r="H2328" s="23">
        <f>MONTH(CtasPagar[[#This Row],[Data Vencimento]])</f>
        <v>1</v>
      </c>
      <c r="I2328" s="23">
        <f>YEAR(CtasPagar[[#This Row],[Data Vencimento]])</f>
        <v>1900</v>
      </c>
      <c r="J2328" s="154"/>
      <c r="K2328" s="23">
        <f>MONTH(CtasPagar[[#This Row],[Data Pagamento]])</f>
        <v>1</v>
      </c>
      <c r="L2328" s="23">
        <f>YEAR(CtasPagar[[#This Row],[Data Pagamento]])</f>
        <v>1900</v>
      </c>
      <c r="M2328" s="154"/>
      <c r="N23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>
      <c r="A2329" s="154"/>
      <c r="B2329" s="157"/>
      <c r="C2329" s="162"/>
      <c r="D2329" s="157"/>
      <c r="E2329" s="157"/>
      <c r="F2329" s="157"/>
      <c r="G2329" s="158"/>
      <c r="H2329" s="23">
        <f>MONTH(CtasPagar[[#This Row],[Data Vencimento]])</f>
        <v>1</v>
      </c>
      <c r="I2329" s="23">
        <f>YEAR(CtasPagar[[#This Row],[Data Vencimento]])</f>
        <v>1900</v>
      </c>
      <c r="J2329" s="154"/>
      <c r="K2329" s="23">
        <f>MONTH(CtasPagar[[#This Row],[Data Pagamento]])</f>
        <v>1</v>
      </c>
      <c r="L2329" s="23">
        <f>YEAR(CtasPagar[[#This Row],[Data Pagamento]])</f>
        <v>1900</v>
      </c>
      <c r="M2329" s="154"/>
      <c r="N23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>
      <c r="A2330" s="154"/>
      <c r="B2330" s="157"/>
      <c r="C2330" s="162"/>
      <c r="D2330" s="157"/>
      <c r="E2330" s="157"/>
      <c r="F2330" s="157"/>
      <c r="G2330" s="158"/>
      <c r="H2330" s="23">
        <f>MONTH(CtasPagar[[#This Row],[Data Vencimento]])</f>
        <v>1</v>
      </c>
      <c r="I2330" s="23">
        <f>YEAR(CtasPagar[[#This Row],[Data Vencimento]])</f>
        <v>1900</v>
      </c>
      <c r="J2330" s="154"/>
      <c r="K2330" s="23">
        <f>MONTH(CtasPagar[[#This Row],[Data Pagamento]])</f>
        <v>1</v>
      </c>
      <c r="L2330" s="23">
        <f>YEAR(CtasPagar[[#This Row],[Data Pagamento]])</f>
        <v>1900</v>
      </c>
      <c r="M2330" s="154"/>
      <c r="N23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>
      <c r="A2331" s="154"/>
      <c r="B2331" s="157"/>
      <c r="C2331" s="162"/>
      <c r="D2331" s="157"/>
      <c r="E2331" s="157"/>
      <c r="F2331" s="157"/>
      <c r="G2331" s="158"/>
      <c r="H2331" s="23">
        <f>MONTH(CtasPagar[[#This Row],[Data Vencimento]])</f>
        <v>1</v>
      </c>
      <c r="I2331" s="23">
        <f>YEAR(CtasPagar[[#This Row],[Data Vencimento]])</f>
        <v>1900</v>
      </c>
      <c r="J2331" s="154"/>
      <c r="K2331" s="23">
        <f>MONTH(CtasPagar[[#This Row],[Data Pagamento]])</f>
        <v>1</v>
      </c>
      <c r="L2331" s="23">
        <f>YEAR(CtasPagar[[#This Row],[Data Pagamento]])</f>
        <v>1900</v>
      </c>
      <c r="M2331" s="154"/>
      <c r="N23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>
      <c r="A2332" s="154"/>
      <c r="B2332" s="157"/>
      <c r="C2332" s="162"/>
      <c r="D2332" s="157"/>
      <c r="E2332" s="157"/>
      <c r="F2332" s="157"/>
      <c r="G2332" s="158"/>
      <c r="H2332" s="23">
        <f>MONTH(CtasPagar[[#This Row],[Data Vencimento]])</f>
        <v>1</v>
      </c>
      <c r="I2332" s="23">
        <f>YEAR(CtasPagar[[#This Row],[Data Vencimento]])</f>
        <v>1900</v>
      </c>
      <c r="J2332" s="154"/>
      <c r="K2332" s="23">
        <f>MONTH(CtasPagar[[#This Row],[Data Pagamento]])</f>
        <v>1</v>
      </c>
      <c r="L2332" s="23">
        <f>YEAR(CtasPagar[[#This Row],[Data Pagamento]])</f>
        <v>1900</v>
      </c>
      <c r="M2332" s="154"/>
      <c r="N23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>
      <c r="A2333" s="154"/>
      <c r="B2333" s="157"/>
      <c r="C2333" s="162"/>
      <c r="D2333" s="157"/>
      <c r="E2333" s="157"/>
      <c r="F2333" s="157"/>
      <c r="G2333" s="158"/>
      <c r="H2333" s="23">
        <f>MONTH(CtasPagar[[#This Row],[Data Vencimento]])</f>
        <v>1</v>
      </c>
      <c r="I2333" s="23">
        <f>YEAR(CtasPagar[[#This Row],[Data Vencimento]])</f>
        <v>1900</v>
      </c>
      <c r="J2333" s="154"/>
      <c r="K2333" s="23">
        <f>MONTH(CtasPagar[[#This Row],[Data Pagamento]])</f>
        <v>1</v>
      </c>
      <c r="L2333" s="23">
        <f>YEAR(CtasPagar[[#This Row],[Data Pagamento]])</f>
        <v>1900</v>
      </c>
      <c r="M2333" s="154"/>
      <c r="N23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>
      <c r="A2334" s="154"/>
      <c r="B2334" s="157"/>
      <c r="C2334" s="162"/>
      <c r="D2334" s="157"/>
      <c r="E2334" s="157"/>
      <c r="F2334" s="157"/>
      <c r="G2334" s="158"/>
      <c r="H2334" s="23">
        <f>MONTH(CtasPagar[[#This Row],[Data Vencimento]])</f>
        <v>1</v>
      </c>
      <c r="I2334" s="23">
        <f>YEAR(CtasPagar[[#This Row],[Data Vencimento]])</f>
        <v>1900</v>
      </c>
      <c r="J2334" s="154"/>
      <c r="K2334" s="23">
        <f>MONTH(CtasPagar[[#This Row],[Data Pagamento]])</f>
        <v>1</v>
      </c>
      <c r="L2334" s="23">
        <f>YEAR(CtasPagar[[#This Row],[Data Pagamento]])</f>
        <v>1900</v>
      </c>
      <c r="M2334" s="154"/>
      <c r="N23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>
      <c r="A2335" s="154"/>
      <c r="B2335" s="157"/>
      <c r="C2335" s="162"/>
      <c r="D2335" s="157"/>
      <c r="E2335" s="157"/>
      <c r="F2335" s="157"/>
      <c r="G2335" s="158"/>
      <c r="H2335" s="23">
        <f>MONTH(CtasPagar[[#This Row],[Data Vencimento]])</f>
        <v>1</v>
      </c>
      <c r="I2335" s="23">
        <f>YEAR(CtasPagar[[#This Row],[Data Vencimento]])</f>
        <v>1900</v>
      </c>
      <c r="J2335" s="154"/>
      <c r="K2335" s="23">
        <f>MONTH(CtasPagar[[#This Row],[Data Pagamento]])</f>
        <v>1</v>
      </c>
      <c r="L2335" s="23">
        <f>YEAR(CtasPagar[[#This Row],[Data Pagamento]])</f>
        <v>1900</v>
      </c>
      <c r="M2335" s="154"/>
      <c r="N23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>
      <c r="A2336" s="154"/>
      <c r="B2336" s="157"/>
      <c r="C2336" s="162"/>
      <c r="D2336" s="157"/>
      <c r="E2336" s="157"/>
      <c r="F2336" s="157"/>
      <c r="G2336" s="158"/>
      <c r="H2336" s="23">
        <f>MONTH(CtasPagar[[#This Row],[Data Vencimento]])</f>
        <v>1</v>
      </c>
      <c r="I2336" s="23">
        <f>YEAR(CtasPagar[[#This Row],[Data Vencimento]])</f>
        <v>1900</v>
      </c>
      <c r="J2336" s="154"/>
      <c r="K2336" s="23">
        <f>MONTH(CtasPagar[[#This Row],[Data Pagamento]])</f>
        <v>1</v>
      </c>
      <c r="L2336" s="23">
        <f>YEAR(CtasPagar[[#This Row],[Data Pagamento]])</f>
        <v>1900</v>
      </c>
      <c r="M2336" s="154"/>
      <c r="N23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>
      <c r="A2337" s="154"/>
      <c r="B2337" s="157"/>
      <c r="C2337" s="162"/>
      <c r="D2337" s="157"/>
      <c r="E2337" s="157"/>
      <c r="F2337" s="157"/>
      <c r="G2337" s="158"/>
      <c r="H2337" s="23">
        <f>MONTH(CtasPagar[[#This Row],[Data Vencimento]])</f>
        <v>1</v>
      </c>
      <c r="I2337" s="23">
        <f>YEAR(CtasPagar[[#This Row],[Data Vencimento]])</f>
        <v>1900</v>
      </c>
      <c r="J2337" s="154"/>
      <c r="K2337" s="23">
        <f>MONTH(CtasPagar[[#This Row],[Data Pagamento]])</f>
        <v>1</v>
      </c>
      <c r="L2337" s="23">
        <f>YEAR(CtasPagar[[#This Row],[Data Pagamento]])</f>
        <v>1900</v>
      </c>
      <c r="M2337" s="154"/>
      <c r="N23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>
      <c r="A2338" s="154"/>
      <c r="B2338" s="157"/>
      <c r="C2338" s="162"/>
      <c r="D2338" s="157"/>
      <c r="E2338" s="157"/>
      <c r="F2338" s="157"/>
      <c r="G2338" s="158"/>
      <c r="H2338" s="23">
        <f>MONTH(CtasPagar[[#This Row],[Data Vencimento]])</f>
        <v>1</v>
      </c>
      <c r="I2338" s="23">
        <f>YEAR(CtasPagar[[#This Row],[Data Vencimento]])</f>
        <v>1900</v>
      </c>
      <c r="J2338" s="154"/>
      <c r="K2338" s="23">
        <f>MONTH(CtasPagar[[#This Row],[Data Pagamento]])</f>
        <v>1</v>
      </c>
      <c r="L2338" s="23">
        <f>YEAR(CtasPagar[[#This Row],[Data Pagamento]])</f>
        <v>1900</v>
      </c>
      <c r="M2338" s="154"/>
      <c r="N23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>
      <c r="A2339" s="154"/>
      <c r="B2339" s="157"/>
      <c r="C2339" s="162"/>
      <c r="D2339" s="157"/>
      <c r="E2339" s="157"/>
      <c r="F2339" s="157"/>
      <c r="G2339" s="158"/>
      <c r="H2339" s="23">
        <f>MONTH(CtasPagar[[#This Row],[Data Vencimento]])</f>
        <v>1</v>
      </c>
      <c r="I2339" s="23">
        <f>YEAR(CtasPagar[[#This Row],[Data Vencimento]])</f>
        <v>1900</v>
      </c>
      <c r="J2339" s="154"/>
      <c r="K2339" s="23">
        <f>MONTH(CtasPagar[[#This Row],[Data Pagamento]])</f>
        <v>1</v>
      </c>
      <c r="L2339" s="23">
        <f>YEAR(CtasPagar[[#This Row],[Data Pagamento]])</f>
        <v>1900</v>
      </c>
      <c r="M2339" s="154"/>
      <c r="N23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>
      <c r="A2340" s="154"/>
      <c r="B2340" s="157"/>
      <c r="C2340" s="162"/>
      <c r="D2340" s="157"/>
      <c r="E2340" s="157"/>
      <c r="F2340" s="157"/>
      <c r="G2340" s="158"/>
      <c r="H2340" s="23">
        <f>MONTH(CtasPagar[[#This Row],[Data Vencimento]])</f>
        <v>1</v>
      </c>
      <c r="I2340" s="23">
        <f>YEAR(CtasPagar[[#This Row],[Data Vencimento]])</f>
        <v>1900</v>
      </c>
      <c r="J2340" s="154"/>
      <c r="K2340" s="23">
        <f>MONTH(CtasPagar[[#This Row],[Data Pagamento]])</f>
        <v>1</v>
      </c>
      <c r="L2340" s="23">
        <f>YEAR(CtasPagar[[#This Row],[Data Pagamento]])</f>
        <v>1900</v>
      </c>
      <c r="M2340" s="154"/>
      <c r="N23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>
      <c r="A2341" s="154"/>
      <c r="B2341" s="157"/>
      <c r="C2341" s="162"/>
      <c r="D2341" s="157"/>
      <c r="E2341" s="157"/>
      <c r="F2341" s="157"/>
      <c r="G2341" s="158"/>
      <c r="H2341" s="23">
        <f>MONTH(CtasPagar[[#This Row],[Data Vencimento]])</f>
        <v>1</v>
      </c>
      <c r="I2341" s="23">
        <f>YEAR(CtasPagar[[#This Row],[Data Vencimento]])</f>
        <v>1900</v>
      </c>
      <c r="J2341" s="154"/>
      <c r="K2341" s="23">
        <f>MONTH(CtasPagar[[#This Row],[Data Pagamento]])</f>
        <v>1</v>
      </c>
      <c r="L2341" s="23">
        <f>YEAR(CtasPagar[[#This Row],[Data Pagamento]])</f>
        <v>1900</v>
      </c>
      <c r="M2341" s="154"/>
      <c r="N23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>
      <c r="A2342" s="154"/>
      <c r="B2342" s="157"/>
      <c r="C2342" s="162"/>
      <c r="D2342" s="157"/>
      <c r="E2342" s="157"/>
      <c r="F2342" s="157"/>
      <c r="G2342" s="158"/>
      <c r="H2342" s="23">
        <f>MONTH(CtasPagar[[#This Row],[Data Vencimento]])</f>
        <v>1</v>
      </c>
      <c r="I2342" s="23">
        <f>YEAR(CtasPagar[[#This Row],[Data Vencimento]])</f>
        <v>1900</v>
      </c>
      <c r="J2342" s="154"/>
      <c r="K2342" s="23">
        <f>MONTH(CtasPagar[[#This Row],[Data Pagamento]])</f>
        <v>1</v>
      </c>
      <c r="L2342" s="23">
        <f>YEAR(CtasPagar[[#This Row],[Data Pagamento]])</f>
        <v>1900</v>
      </c>
      <c r="M2342" s="154"/>
      <c r="N23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>
      <c r="A2343" s="154"/>
      <c r="B2343" s="157"/>
      <c r="C2343" s="162"/>
      <c r="D2343" s="157"/>
      <c r="E2343" s="157"/>
      <c r="F2343" s="157"/>
      <c r="G2343" s="158"/>
      <c r="H2343" s="23">
        <f>MONTH(CtasPagar[[#This Row],[Data Vencimento]])</f>
        <v>1</v>
      </c>
      <c r="I2343" s="23">
        <f>YEAR(CtasPagar[[#This Row],[Data Vencimento]])</f>
        <v>1900</v>
      </c>
      <c r="J2343" s="154"/>
      <c r="K2343" s="23">
        <f>MONTH(CtasPagar[[#This Row],[Data Pagamento]])</f>
        <v>1</v>
      </c>
      <c r="L2343" s="23">
        <f>YEAR(CtasPagar[[#This Row],[Data Pagamento]])</f>
        <v>1900</v>
      </c>
      <c r="M2343" s="154"/>
      <c r="N23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>
      <c r="A2344" s="154"/>
      <c r="B2344" s="157"/>
      <c r="C2344" s="162"/>
      <c r="D2344" s="157"/>
      <c r="E2344" s="157"/>
      <c r="F2344" s="157"/>
      <c r="G2344" s="158"/>
      <c r="H2344" s="23">
        <f>MONTH(CtasPagar[[#This Row],[Data Vencimento]])</f>
        <v>1</v>
      </c>
      <c r="I2344" s="23">
        <f>YEAR(CtasPagar[[#This Row],[Data Vencimento]])</f>
        <v>1900</v>
      </c>
      <c r="J2344" s="154"/>
      <c r="K2344" s="23">
        <f>MONTH(CtasPagar[[#This Row],[Data Pagamento]])</f>
        <v>1</v>
      </c>
      <c r="L2344" s="23">
        <f>YEAR(CtasPagar[[#This Row],[Data Pagamento]])</f>
        <v>1900</v>
      </c>
      <c r="M2344" s="154"/>
      <c r="N23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>
      <c r="A2345" s="154"/>
      <c r="B2345" s="157"/>
      <c r="C2345" s="162"/>
      <c r="D2345" s="157"/>
      <c r="E2345" s="157"/>
      <c r="F2345" s="157"/>
      <c r="G2345" s="158"/>
      <c r="H2345" s="23">
        <f>MONTH(CtasPagar[[#This Row],[Data Vencimento]])</f>
        <v>1</v>
      </c>
      <c r="I2345" s="23">
        <f>YEAR(CtasPagar[[#This Row],[Data Vencimento]])</f>
        <v>1900</v>
      </c>
      <c r="J2345" s="154"/>
      <c r="K2345" s="23">
        <f>MONTH(CtasPagar[[#This Row],[Data Pagamento]])</f>
        <v>1</v>
      </c>
      <c r="L2345" s="23">
        <f>YEAR(CtasPagar[[#This Row],[Data Pagamento]])</f>
        <v>1900</v>
      </c>
      <c r="M2345" s="154"/>
      <c r="N23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>
      <c r="A2346" s="154"/>
      <c r="B2346" s="157"/>
      <c r="C2346" s="162"/>
      <c r="D2346" s="157"/>
      <c r="E2346" s="157"/>
      <c r="F2346" s="157"/>
      <c r="G2346" s="158"/>
      <c r="H2346" s="23">
        <f>MONTH(CtasPagar[[#This Row],[Data Vencimento]])</f>
        <v>1</v>
      </c>
      <c r="I2346" s="23">
        <f>YEAR(CtasPagar[[#This Row],[Data Vencimento]])</f>
        <v>1900</v>
      </c>
      <c r="J2346" s="154"/>
      <c r="K2346" s="23">
        <f>MONTH(CtasPagar[[#This Row],[Data Pagamento]])</f>
        <v>1</v>
      </c>
      <c r="L2346" s="23">
        <f>YEAR(CtasPagar[[#This Row],[Data Pagamento]])</f>
        <v>1900</v>
      </c>
      <c r="M2346" s="154"/>
      <c r="N23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>
      <c r="A2347" s="154"/>
      <c r="B2347" s="157"/>
      <c r="C2347" s="162"/>
      <c r="D2347" s="157"/>
      <c r="E2347" s="157"/>
      <c r="F2347" s="157"/>
      <c r="G2347" s="158"/>
      <c r="H2347" s="23">
        <f>MONTH(CtasPagar[[#This Row],[Data Vencimento]])</f>
        <v>1</v>
      </c>
      <c r="I2347" s="23">
        <f>YEAR(CtasPagar[[#This Row],[Data Vencimento]])</f>
        <v>1900</v>
      </c>
      <c r="J2347" s="154"/>
      <c r="K2347" s="23">
        <f>MONTH(CtasPagar[[#This Row],[Data Pagamento]])</f>
        <v>1</v>
      </c>
      <c r="L2347" s="23">
        <f>YEAR(CtasPagar[[#This Row],[Data Pagamento]])</f>
        <v>1900</v>
      </c>
      <c r="M2347" s="154"/>
      <c r="N23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>
      <c r="A2348" s="154"/>
      <c r="B2348" s="157"/>
      <c r="C2348" s="162"/>
      <c r="D2348" s="157"/>
      <c r="E2348" s="157"/>
      <c r="F2348" s="157"/>
      <c r="G2348" s="158"/>
      <c r="H2348" s="23">
        <f>MONTH(CtasPagar[[#This Row],[Data Vencimento]])</f>
        <v>1</v>
      </c>
      <c r="I2348" s="23">
        <f>YEAR(CtasPagar[[#This Row],[Data Vencimento]])</f>
        <v>1900</v>
      </c>
      <c r="J2348" s="154"/>
      <c r="K2348" s="23">
        <f>MONTH(CtasPagar[[#This Row],[Data Pagamento]])</f>
        <v>1</v>
      </c>
      <c r="L2348" s="23">
        <f>YEAR(CtasPagar[[#This Row],[Data Pagamento]])</f>
        <v>1900</v>
      </c>
      <c r="M2348" s="154"/>
      <c r="N23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>
      <c r="A2349" s="154"/>
      <c r="B2349" s="157"/>
      <c r="C2349" s="162"/>
      <c r="D2349" s="157"/>
      <c r="E2349" s="157"/>
      <c r="F2349" s="157"/>
      <c r="G2349" s="158"/>
      <c r="H2349" s="23">
        <f>MONTH(CtasPagar[[#This Row],[Data Vencimento]])</f>
        <v>1</v>
      </c>
      <c r="I2349" s="23">
        <f>YEAR(CtasPagar[[#This Row],[Data Vencimento]])</f>
        <v>1900</v>
      </c>
      <c r="J2349" s="154"/>
      <c r="K2349" s="23">
        <f>MONTH(CtasPagar[[#This Row],[Data Pagamento]])</f>
        <v>1</v>
      </c>
      <c r="L2349" s="23">
        <f>YEAR(CtasPagar[[#This Row],[Data Pagamento]])</f>
        <v>1900</v>
      </c>
      <c r="M2349" s="154"/>
      <c r="N23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>
      <c r="A2350" s="154"/>
      <c r="B2350" s="157"/>
      <c r="C2350" s="162"/>
      <c r="D2350" s="157"/>
      <c r="E2350" s="157"/>
      <c r="F2350" s="157"/>
      <c r="G2350" s="158"/>
      <c r="H2350" s="23">
        <f>MONTH(CtasPagar[[#This Row],[Data Vencimento]])</f>
        <v>1</v>
      </c>
      <c r="I2350" s="23">
        <f>YEAR(CtasPagar[[#This Row],[Data Vencimento]])</f>
        <v>1900</v>
      </c>
      <c r="J2350" s="154"/>
      <c r="K2350" s="23">
        <f>MONTH(CtasPagar[[#This Row],[Data Pagamento]])</f>
        <v>1</v>
      </c>
      <c r="L2350" s="23">
        <f>YEAR(CtasPagar[[#This Row],[Data Pagamento]])</f>
        <v>1900</v>
      </c>
      <c r="M2350" s="154"/>
      <c r="N23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>
      <c r="A2351" s="154"/>
      <c r="B2351" s="157"/>
      <c r="C2351" s="162"/>
      <c r="D2351" s="157"/>
      <c r="E2351" s="157"/>
      <c r="F2351" s="157"/>
      <c r="G2351" s="158"/>
      <c r="H2351" s="23">
        <f>MONTH(CtasPagar[[#This Row],[Data Vencimento]])</f>
        <v>1</v>
      </c>
      <c r="I2351" s="23">
        <f>YEAR(CtasPagar[[#This Row],[Data Vencimento]])</f>
        <v>1900</v>
      </c>
      <c r="J2351" s="154"/>
      <c r="K2351" s="23">
        <f>MONTH(CtasPagar[[#This Row],[Data Pagamento]])</f>
        <v>1</v>
      </c>
      <c r="L2351" s="23">
        <f>YEAR(CtasPagar[[#This Row],[Data Pagamento]])</f>
        <v>1900</v>
      </c>
      <c r="M2351" s="154"/>
      <c r="N23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>
      <c r="A2352" s="154"/>
      <c r="B2352" s="157"/>
      <c r="C2352" s="162"/>
      <c r="D2352" s="157"/>
      <c r="E2352" s="157"/>
      <c r="F2352" s="157"/>
      <c r="G2352" s="158"/>
      <c r="H2352" s="23">
        <f>MONTH(CtasPagar[[#This Row],[Data Vencimento]])</f>
        <v>1</v>
      </c>
      <c r="I2352" s="23">
        <f>YEAR(CtasPagar[[#This Row],[Data Vencimento]])</f>
        <v>1900</v>
      </c>
      <c r="J2352" s="154"/>
      <c r="K2352" s="23">
        <f>MONTH(CtasPagar[[#This Row],[Data Pagamento]])</f>
        <v>1</v>
      </c>
      <c r="L2352" s="23">
        <f>YEAR(CtasPagar[[#This Row],[Data Pagamento]])</f>
        <v>1900</v>
      </c>
      <c r="M2352" s="154"/>
      <c r="N23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>
      <c r="A2353" s="154"/>
      <c r="B2353" s="157"/>
      <c r="C2353" s="162"/>
      <c r="D2353" s="157"/>
      <c r="E2353" s="157"/>
      <c r="F2353" s="157"/>
      <c r="G2353" s="158"/>
      <c r="H2353" s="23">
        <f>MONTH(CtasPagar[[#This Row],[Data Vencimento]])</f>
        <v>1</v>
      </c>
      <c r="I2353" s="23">
        <f>YEAR(CtasPagar[[#This Row],[Data Vencimento]])</f>
        <v>1900</v>
      </c>
      <c r="J2353" s="154"/>
      <c r="K2353" s="23">
        <f>MONTH(CtasPagar[[#This Row],[Data Pagamento]])</f>
        <v>1</v>
      </c>
      <c r="L2353" s="23">
        <f>YEAR(CtasPagar[[#This Row],[Data Pagamento]])</f>
        <v>1900</v>
      </c>
      <c r="M2353" s="154"/>
      <c r="N23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>
      <c r="A2354" s="154"/>
      <c r="B2354" s="157"/>
      <c r="C2354" s="162"/>
      <c r="D2354" s="157"/>
      <c r="E2354" s="157"/>
      <c r="F2354" s="157"/>
      <c r="G2354" s="158"/>
      <c r="H2354" s="23">
        <f>MONTH(CtasPagar[[#This Row],[Data Vencimento]])</f>
        <v>1</v>
      </c>
      <c r="I2354" s="23">
        <f>YEAR(CtasPagar[[#This Row],[Data Vencimento]])</f>
        <v>1900</v>
      </c>
      <c r="J2354" s="154"/>
      <c r="K2354" s="23">
        <f>MONTH(CtasPagar[[#This Row],[Data Pagamento]])</f>
        <v>1</v>
      </c>
      <c r="L2354" s="23">
        <f>YEAR(CtasPagar[[#This Row],[Data Pagamento]])</f>
        <v>1900</v>
      </c>
      <c r="M2354" s="154"/>
      <c r="N23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>
      <c r="A2355" s="154"/>
      <c r="B2355" s="157"/>
      <c r="C2355" s="162"/>
      <c r="D2355" s="157"/>
      <c r="E2355" s="157"/>
      <c r="F2355" s="157"/>
      <c r="G2355" s="158"/>
      <c r="H2355" s="23">
        <f>MONTH(CtasPagar[[#This Row],[Data Vencimento]])</f>
        <v>1</v>
      </c>
      <c r="I2355" s="23">
        <f>YEAR(CtasPagar[[#This Row],[Data Vencimento]])</f>
        <v>1900</v>
      </c>
      <c r="J2355" s="154"/>
      <c r="K2355" s="23">
        <f>MONTH(CtasPagar[[#This Row],[Data Pagamento]])</f>
        <v>1</v>
      </c>
      <c r="L2355" s="23">
        <f>YEAR(CtasPagar[[#This Row],[Data Pagamento]])</f>
        <v>1900</v>
      </c>
      <c r="M2355" s="154"/>
      <c r="N23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>
      <c r="A2356" s="154"/>
      <c r="B2356" s="157"/>
      <c r="C2356" s="162"/>
      <c r="D2356" s="157"/>
      <c r="E2356" s="157"/>
      <c r="F2356" s="157"/>
      <c r="G2356" s="158"/>
      <c r="H2356" s="23">
        <f>MONTH(CtasPagar[[#This Row],[Data Vencimento]])</f>
        <v>1</v>
      </c>
      <c r="I2356" s="23">
        <f>YEAR(CtasPagar[[#This Row],[Data Vencimento]])</f>
        <v>1900</v>
      </c>
      <c r="J2356" s="154"/>
      <c r="K2356" s="23">
        <f>MONTH(CtasPagar[[#This Row],[Data Pagamento]])</f>
        <v>1</v>
      </c>
      <c r="L2356" s="23">
        <f>YEAR(CtasPagar[[#This Row],[Data Pagamento]])</f>
        <v>1900</v>
      </c>
      <c r="M2356" s="154"/>
      <c r="N23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>
      <c r="A2357" s="154"/>
      <c r="B2357" s="157"/>
      <c r="C2357" s="162"/>
      <c r="D2357" s="157"/>
      <c r="E2357" s="157"/>
      <c r="F2357" s="157"/>
      <c r="G2357" s="158"/>
      <c r="H2357" s="23">
        <f>MONTH(CtasPagar[[#This Row],[Data Vencimento]])</f>
        <v>1</v>
      </c>
      <c r="I2357" s="23">
        <f>YEAR(CtasPagar[[#This Row],[Data Vencimento]])</f>
        <v>1900</v>
      </c>
      <c r="J2357" s="154"/>
      <c r="K2357" s="23">
        <f>MONTH(CtasPagar[[#This Row],[Data Pagamento]])</f>
        <v>1</v>
      </c>
      <c r="L2357" s="23">
        <f>YEAR(CtasPagar[[#This Row],[Data Pagamento]])</f>
        <v>1900</v>
      </c>
      <c r="M2357" s="154"/>
      <c r="N23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>
      <c r="A2358" s="154"/>
      <c r="B2358" s="157"/>
      <c r="C2358" s="162"/>
      <c r="D2358" s="157"/>
      <c r="E2358" s="157"/>
      <c r="F2358" s="157"/>
      <c r="G2358" s="158"/>
      <c r="H2358" s="23">
        <f>MONTH(CtasPagar[[#This Row],[Data Vencimento]])</f>
        <v>1</v>
      </c>
      <c r="I2358" s="23">
        <f>YEAR(CtasPagar[[#This Row],[Data Vencimento]])</f>
        <v>1900</v>
      </c>
      <c r="J2358" s="154"/>
      <c r="K2358" s="23">
        <f>MONTH(CtasPagar[[#This Row],[Data Pagamento]])</f>
        <v>1</v>
      </c>
      <c r="L2358" s="23">
        <f>YEAR(CtasPagar[[#This Row],[Data Pagamento]])</f>
        <v>1900</v>
      </c>
      <c r="M2358" s="154"/>
      <c r="N23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>
      <c r="A2359" s="154"/>
      <c r="B2359" s="157"/>
      <c r="C2359" s="162"/>
      <c r="D2359" s="157"/>
      <c r="E2359" s="157"/>
      <c r="F2359" s="157"/>
      <c r="G2359" s="158"/>
      <c r="H2359" s="23">
        <f>MONTH(CtasPagar[[#This Row],[Data Vencimento]])</f>
        <v>1</v>
      </c>
      <c r="I2359" s="23">
        <f>YEAR(CtasPagar[[#This Row],[Data Vencimento]])</f>
        <v>1900</v>
      </c>
      <c r="J2359" s="154"/>
      <c r="K2359" s="23">
        <f>MONTH(CtasPagar[[#This Row],[Data Pagamento]])</f>
        <v>1</v>
      </c>
      <c r="L2359" s="23">
        <f>YEAR(CtasPagar[[#This Row],[Data Pagamento]])</f>
        <v>1900</v>
      </c>
      <c r="M2359" s="154"/>
      <c r="N23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>
      <c r="A2360" s="154"/>
      <c r="B2360" s="157"/>
      <c r="C2360" s="162"/>
      <c r="D2360" s="157"/>
      <c r="E2360" s="157"/>
      <c r="F2360" s="157"/>
      <c r="G2360" s="158"/>
      <c r="H2360" s="23">
        <f>MONTH(CtasPagar[[#This Row],[Data Vencimento]])</f>
        <v>1</v>
      </c>
      <c r="I2360" s="23">
        <f>YEAR(CtasPagar[[#This Row],[Data Vencimento]])</f>
        <v>1900</v>
      </c>
      <c r="J2360" s="154"/>
      <c r="K2360" s="23">
        <f>MONTH(CtasPagar[[#This Row],[Data Pagamento]])</f>
        <v>1</v>
      </c>
      <c r="L2360" s="23">
        <f>YEAR(CtasPagar[[#This Row],[Data Pagamento]])</f>
        <v>1900</v>
      </c>
      <c r="M2360" s="154"/>
      <c r="N23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>
      <c r="A2361" s="154"/>
      <c r="B2361" s="157"/>
      <c r="C2361" s="162"/>
      <c r="D2361" s="157"/>
      <c r="E2361" s="157"/>
      <c r="F2361" s="157"/>
      <c r="G2361" s="158"/>
      <c r="H2361" s="23">
        <f>MONTH(CtasPagar[[#This Row],[Data Vencimento]])</f>
        <v>1</v>
      </c>
      <c r="I2361" s="23">
        <f>YEAR(CtasPagar[[#This Row],[Data Vencimento]])</f>
        <v>1900</v>
      </c>
      <c r="J2361" s="154"/>
      <c r="K2361" s="23">
        <f>MONTH(CtasPagar[[#This Row],[Data Pagamento]])</f>
        <v>1</v>
      </c>
      <c r="L2361" s="23">
        <f>YEAR(CtasPagar[[#This Row],[Data Pagamento]])</f>
        <v>1900</v>
      </c>
      <c r="M2361" s="154"/>
      <c r="N23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>
      <c r="A2362" s="154"/>
      <c r="B2362" s="157"/>
      <c r="C2362" s="162"/>
      <c r="D2362" s="157"/>
      <c r="E2362" s="157"/>
      <c r="F2362" s="157"/>
      <c r="G2362" s="158"/>
      <c r="H2362" s="23">
        <f>MONTH(CtasPagar[[#This Row],[Data Vencimento]])</f>
        <v>1</v>
      </c>
      <c r="I2362" s="23">
        <f>YEAR(CtasPagar[[#This Row],[Data Vencimento]])</f>
        <v>1900</v>
      </c>
      <c r="J2362" s="154"/>
      <c r="K2362" s="23">
        <f>MONTH(CtasPagar[[#This Row],[Data Pagamento]])</f>
        <v>1</v>
      </c>
      <c r="L2362" s="23">
        <f>YEAR(CtasPagar[[#This Row],[Data Pagamento]])</f>
        <v>1900</v>
      </c>
      <c r="M2362" s="154"/>
      <c r="N23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>
      <c r="A2363" s="154"/>
      <c r="B2363" s="157"/>
      <c r="C2363" s="162"/>
      <c r="D2363" s="157"/>
      <c r="E2363" s="157"/>
      <c r="F2363" s="157"/>
      <c r="G2363" s="158"/>
      <c r="H2363" s="23">
        <f>MONTH(CtasPagar[[#This Row],[Data Vencimento]])</f>
        <v>1</v>
      </c>
      <c r="I2363" s="23">
        <f>YEAR(CtasPagar[[#This Row],[Data Vencimento]])</f>
        <v>1900</v>
      </c>
      <c r="J2363" s="154"/>
      <c r="K2363" s="23">
        <f>MONTH(CtasPagar[[#This Row],[Data Pagamento]])</f>
        <v>1</v>
      </c>
      <c r="L2363" s="23">
        <f>YEAR(CtasPagar[[#This Row],[Data Pagamento]])</f>
        <v>1900</v>
      </c>
      <c r="M2363" s="154"/>
      <c r="N23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>
      <c r="A2364" s="154"/>
      <c r="B2364" s="157"/>
      <c r="C2364" s="162"/>
      <c r="D2364" s="157"/>
      <c r="E2364" s="157"/>
      <c r="F2364" s="157"/>
      <c r="G2364" s="158"/>
      <c r="H2364" s="23">
        <f>MONTH(CtasPagar[[#This Row],[Data Vencimento]])</f>
        <v>1</v>
      </c>
      <c r="I2364" s="23">
        <f>YEAR(CtasPagar[[#This Row],[Data Vencimento]])</f>
        <v>1900</v>
      </c>
      <c r="J2364" s="154"/>
      <c r="K2364" s="23">
        <f>MONTH(CtasPagar[[#This Row],[Data Pagamento]])</f>
        <v>1</v>
      </c>
      <c r="L2364" s="23">
        <f>YEAR(CtasPagar[[#This Row],[Data Pagamento]])</f>
        <v>1900</v>
      </c>
      <c r="M2364" s="154"/>
      <c r="N23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>
      <c r="A2365" s="154"/>
      <c r="B2365" s="157"/>
      <c r="C2365" s="162"/>
      <c r="D2365" s="157"/>
      <c r="E2365" s="157"/>
      <c r="F2365" s="157"/>
      <c r="G2365" s="158"/>
      <c r="H2365" s="23">
        <f>MONTH(CtasPagar[[#This Row],[Data Vencimento]])</f>
        <v>1</v>
      </c>
      <c r="I2365" s="23">
        <f>YEAR(CtasPagar[[#This Row],[Data Vencimento]])</f>
        <v>1900</v>
      </c>
      <c r="J2365" s="154"/>
      <c r="K2365" s="23">
        <f>MONTH(CtasPagar[[#This Row],[Data Pagamento]])</f>
        <v>1</v>
      </c>
      <c r="L2365" s="23">
        <f>YEAR(CtasPagar[[#This Row],[Data Pagamento]])</f>
        <v>1900</v>
      </c>
      <c r="M2365" s="154"/>
      <c r="N23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>
      <c r="A2366" s="154"/>
      <c r="B2366" s="157"/>
      <c r="C2366" s="162"/>
      <c r="D2366" s="157"/>
      <c r="E2366" s="157"/>
      <c r="F2366" s="157"/>
      <c r="G2366" s="158"/>
      <c r="H2366" s="23">
        <f>MONTH(CtasPagar[[#This Row],[Data Vencimento]])</f>
        <v>1</v>
      </c>
      <c r="I2366" s="23">
        <f>YEAR(CtasPagar[[#This Row],[Data Vencimento]])</f>
        <v>1900</v>
      </c>
      <c r="J2366" s="154"/>
      <c r="K2366" s="23">
        <f>MONTH(CtasPagar[[#This Row],[Data Pagamento]])</f>
        <v>1</v>
      </c>
      <c r="L2366" s="23">
        <f>YEAR(CtasPagar[[#This Row],[Data Pagamento]])</f>
        <v>1900</v>
      </c>
      <c r="M2366" s="154"/>
      <c r="N23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>
      <c r="A2367" s="154"/>
      <c r="B2367" s="157"/>
      <c r="C2367" s="162"/>
      <c r="D2367" s="157"/>
      <c r="E2367" s="157"/>
      <c r="F2367" s="157"/>
      <c r="G2367" s="158"/>
      <c r="H2367" s="23">
        <f>MONTH(CtasPagar[[#This Row],[Data Vencimento]])</f>
        <v>1</v>
      </c>
      <c r="I2367" s="23">
        <f>YEAR(CtasPagar[[#This Row],[Data Vencimento]])</f>
        <v>1900</v>
      </c>
      <c r="J2367" s="154"/>
      <c r="K2367" s="23">
        <f>MONTH(CtasPagar[[#This Row],[Data Pagamento]])</f>
        <v>1</v>
      </c>
      <c r="L2367" s="23">
        <f>YEAR(CtasPagar[[#This Row],[Data Pagamento]])</f>
        <v>1900</v>
      </c>
      <c r="M2367" s="154"/>
      <c r="N23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>
      <c r="A2368" s="154"/>
      <c r="B2368" s="157"/>
      <c r="C2368" s="162"/>
      <c r="D2368" s="157"/>
      <c r="E2368" s="157"/>
      <c r="F2368" s="157"/>
      <c r="G2368" s="158"/>
      <c r="H2368" s="23">
        <f>MONTH(CtasPagar[[#This Row],[Data Vencimento]])</f>
        <v>1</v>
      </c>
      <c r="I2368" s="23">
        <f>YEAR(CtasPagar[[#This Row],[Data Vencimento]])</f>
        <v>1900</v>
      </c>
      <c r="J2368" s="154"/>
      <c r="K2368" s="23">
        <f>MONTH(CtasPagar[[#This Row],[Data Pagamento]])</f>
        <v>1</v>
      </c>
      <c r="L2368" s="23">
        <f>YEAR(CtasPagar[[#This Row],[Data Pagamento]])</f>
        <v>1900</v>
      </c>
      <c r="M2368" s="154"/>
      <c r="N23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>
      <c r="A2369" s="154"/>
      <c r="B2369" s="157"/>
      <c r="C2369" s="162"/>
      <c r="D2369" s="157"/>
      <c r="E2369" s="157"/>
      <c r="F2369" s="157"/>
      <c r="G2369" s="158"/>
      <c r="H2369" s="23">
        <f>MONTH(CtasPagar[[#This Row],[Data Vencimento]])</f>
        <v>1</v>
      </c>
      <c r="I2369" s="23">
        <f>YEAR(CtasPagar[[#This Row],[Data Vencimento]])</f>
        <v>1900</v>
      </c>
      <c r="J2369" s="154"/>
      <c r="K2369" s="23">
        <f>MONTH(CtasPagar[[#This Row],[Data Pagamento]])</f>
        <v>1</v>
      </c>
      <c r="L2369" s="23">
        <f>YEAR(CtasPagar[[#This Row],[Data Pagamento]])</f>
        <v>1900</v>
      </c>
      <c r="M2369" s="154"/>
      <c r="N23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>
      <c r="A2370" s="154"/>
      <c r="B2370" s="157"/>
      <c r="C2370" s="162"/>
      <c r="D2370" s="157"/>
      <c r="E2370" s="157"/>
      <c r="F2370" s="157"/>
      <c r="G2370" s="158"/>
      <c r="H2370" s="23">
        <f>MONTH(CtasPagar[[#This Row],[Data Vencimento]])</f>
        <v>1</v>
      </c>
      <c r="I2370" s="23">
        <f>YEAR(CtasPagar[[#This Row],[Data Vencimento]])</f>
        <v>1900</v>
      </c>
      <c r="J2370" s="154"/>
      <c r="K2370" s="23">
        <f>MONTH(CtasPagar[[#This Row],[Data Pagamento]])</f>
        <v>1</v>
      </c>
      <c r="L2370" s="23">
        <f>YEAR(CtasPagar[[#This Row],[Data Pagamento]])</f>
        <v>1900</v>
      </c>
      <c r="M2370" s="154"/>
      <c r="N23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>
      <c r="A2371" s="154"/>
      <c r="B2371" s="157"/>
      <c r="C2371" s="162"/>
      <c r="D2371" s="157"/>
      <c r="E2371" s="157"/>
      <c r="F2371" s="157"/>
      <c r="G2371" s="158"/>
      <c r="H2371" s="23">
        <f>MONTH(CtasPagar[[#This Row],[Data Vencimento]])</f>
        <v>1</v>
      </c>
      <c r="I2371" s="23">
        <f>YEAR(CtasPagar[[#This Row],[Data Vencimento]])</f>
        <v>1900</v>
      </c>
      <c r="J2371" s="154"/>
      <c r="K2371" s="23">
        <f>MONTH(CtasPagar[[#This Row],[Data Pagamento]])</f>
        <v>1</v>
      </c>
      <c r="L2371" s="23">
        <f>YEAR(CtasPagar[[#This Row],[Data Pagamento]])</f>
        <v>1900</v>
      </c>
      <c r="M2371" s="154"/>
      <c r="N23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>
      <c r="A2372" s="154"/>
      <c r="B2372" s="157"/>
      <c r="C2372" s="162"/>
      <c r="D2372" s="157"/>
      <c r="E2372" s="157"/>
      <c r="F2372" s="157"/>
      <c r="G2372" s="158"/>
      <c r="H2372" s="23">
        <f>MONTH(CtasPagar[[#This Row],[Data Vencimento]])</f>
        <v>1</v>
      </c>
      <c r="I2372" s="23">
        <f>YEAR(CtasPagar[[#This Row],[Data Vencimento]])</f>
        <v>1900</v>
      </c>
      <c r="J2372" s="154"/>
      <c r="K2372" s="23">
        <f>MONTH(CtasPagar[[#This Row],[Data Pagamento]])</f>
        <v>1</v>
      </c>
      <c r="L2372" s="23">
        <f>YEAR(CtasPagar[[#This Row],[Data Pagamento]])</f>
        <v>1900</v>
      </c>
      <c r="M2372" s="154"/>
      <c r="N23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>
      <c r="A2373" s="154"/>
      <c r="B2373" s="157"/>
      <c r="C2373" s="162"/>
      <c r="D2373" s="157"/>
      <c r="E2373" s="157"/>
      <c r="F2373" s="157"/>
      <c r="G2373" s="158"/>
      <c r="H2373" s="23">
        <f>MONTH(CtasPagar[[#This Row],[Data Vencimento]])</f>
        <v>1</v>
      </c>
      <c r="I2373" s="23">
        <f>YEAR(CtasPagar[[#This Row],[Data Vencimento]])</f>
        <v>1900</v>
      </c>
      <c r="J2373" s="154"/>
      <c r="K2373" s="23">
        <f>MONTH(CtasPagar[[#This Row],[Data Pagamento]])</f>
        <v>1</v>
      </c>
      <c r="L2373" s="23">
        <f>YEAR(CtasPagar[[#This Row],[Data Pagamento]])</f>
        <v>1900</v>
      </c>
      <c r="M2373" s="154"/>
      <c r="N23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>
      <c r="A2374" s="154"/>
      <c r="B2374" s="157"/>
      <c r="C2374" s="162"/>
      <c r="D2374" s="157"/>
      <c r="E2374" s="157"/>
      <c r="F2374" s="157"/>
      <c r="G2374" s="158"/>
      <c r="H2374" s="23">
        <f>MONTH(CtasPagar[[#This Row],[Data Vencimento]])</f>
        <v>1</v>
      </c>
      <c r="I2374" s="23">
        <f>YEAR(CtasPagar[[#This Row],[Data Vencimento]])</f>
        <v>1900</v>
      </c>
      <c r="J2374" s="154"/>
      <c r="K2374" s="23">
        <f>MONTH(CtasPagar[[#This Row],[Data Pagamento]])</f>
        <v>1</v>
      </c>
      <c r="L2374" s="23">
        <f>YEAR(CtasPagar[[#This Row],[Data Pagamento]])</f>
        <v>1900</v>
      </c>
      <c r="M2374" s="154"/>
      <c r="N23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>
      <c r="A2375" s="154"/>
      <c r="B2375" s="157"/>
      <c r="C2375" s="162"/>
      <c r="D2375" s="157"/>
      <c r="E2375" s="157"/>
      <c r="F2375" s="157"/>
      <c r="G2375" s="158"/>
      <c r="H2375" s="23">
        <f>MONTH(CtasPagar[[#This Row],[Data Vencimento]])</f>
        <v>1</v>
      </c>
      <c r="I2375" s="23">
        <f>YEAR(CtasPagar[[#This Row],[Data Vencimento]])</f>
        <v>1900</v>
      </c>
      <c r="J2375" s="154"/>
      <c r="K2375" s="23">
        <f>MONTH(CtasPagar[[#This Row],[Data Pagamento]])</f>
        <v>1</v>
      </c>
      <c r="L2375" s="23">
        <f>YEAR(CtasPagar[[#This Row],[Data Pagamento]])</f>
        <v>1900</v>
      </c>
      <c r="M2375" s="154"/>
      <c r="N23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>
      <c r="A2376" s="154"/>
      <c r="B2376" s="157"/>
      <c r="C2376" s="162"/>
      <c r="D2376" s="157"/>
      <c r="E2376" s="157"/>
      <c r="F2376" s="157"/>
      <c r="G2376" s="158"/>
      <c r="H2376" s="23">
        <f>MONTH(CtasPagar[[#This Row],[Data Vencimento]])</f>
        <v>1</v>
      </c>
      <c r="I2376" s="23">
        <f>YEAR(CtasPagar[[#This Row],[Data Vencimento]])</f>
        <v>1900</v>
      </c>
      <c r="J2376" s="154"/>
      <c r="K2376" s="23">
        <f>MONTH(CtasPagar[[#This Row],[Data Pagamento]])</f>
        <v>1</v>
      </c>
      <c r="L2376" s="23">
        <f>YEAR(CtasPagar[[#This Row],[Data Pagamento]])</f>
        <v>1900</v>
      </c>
      <c r="M2376" s="154"/>
      <c r="N23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>
      <c r="A2377" s="154"/>
      <c r="B2377" s="157"/>
      <c r="C2377" s="162"/>
      <c r="D2377" s="157"/>
      <c r="E2377" s="157"/>
      <c r="F2377" s="157"/>
      <c r="G2377" s="158"/>
      <c r="H2377" s="23">
        <f>MONTH(CtasPagar[[#This Row],[Data Vencimento]])</f>
        <v>1</v>
      </c>
      <c r="I2377" s="23">
        <f>YEAR(CtasPagar[[#This Row],[Data Vencimento]])</f>
        <v>1900</v>
      </c>
      <c r="J2377" s="154"/>
      <c r="K2377" s="23">
        <f>MONTH(CtasPagar[[#This Row],[Data Pagamento]])</f>
        <v>1</v>
      </c>
      <c r="L2377" s="23">
        <f>YEAR(CtasPagar[[#This Row],[Data Pagamento]])</f>
        <v>1900</v>
      </c>
      <c r="M2377" s="154"/>
      <c r="N23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>
      <c r="A2378" s="154"/>
      <c r="B2378" s="157"/>
      <c r="C2378" s="162"/>
      <c r="D2378" s="157"/>
      <c r="E2378" s="157"/>
      <c r="F2378" s="157"/>
      <c r="G2378" s="158"/>
      <c r="H2378" s="23">
        <f>MONTH(CtasPagar[[#This Row],[Data Vencimento]])</f>
        <v>1</v>
      </c>
      <c r="I2378" s="23">
        <f>YEAR(CtasPagar[[#This Row],[Data Vencimento]])</f>
        <v>1900</v>
      </c>
      <c r="J2378" s="154"/>
      <c r="K2378" s="23">
        <f>MONTH(CtasPagar[[#This Row],[Data Pagamento]])</f>
        <v>1</v>
      </c>
      <c r="L2378" s="23">
        <f>YEAR(CtasPagar[[#This Row],[Data Pagamento]])</f>
        <v>1900</v>
      </c>
      <c r="M2378" s="154"/>
      <c r="N23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>
      <c r="A2379" s="154"/>
      <c r="B2379" s="157"/>
      <c r="C2379" s="162"/>
      <c r="D2379" s="157"/>
      <c r="E2379" s="157"/>
      <c r="F2379" s="157"/>
      <c r="G2379" s="158"/>
      <c r="H2379" s="23">
        <f>MONTH(CtasPagar[[#This Row],[Data Vencimento]])</f>
        <v>1</v>
      </c>
      <c r="I2379" s="23">
        <f>YEAR(CtasPagar[[#This Row],[Data Vencimento]])</f>
        <v>1900</v>
      </c>
      <c r="J2379" s="154"/>
      <c r="K2379" s="23">
        <f>MONTH(CtasPagar[[#This Row],[Data Pagamento]])</f>
        <v>1</v>
      </c>
      <c r="L2379" s="23">
        <f>YEAR(CtasPagar[[#This Row],[Data Pagamento]])</f>
        <v>1900</v>
      </c>
      <c r="M2379" s="154"/>
      <c r="N23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>
      <c r="A2380" s="154"/>
      <c r="B2380" s="157"/>
      <c r="C2380" s="162"/>
      <c r="D2380" s="157"/>
      <c r="E2380" s="157"/>
      <c r="F2380" s="157"/>
      <c r="G2380" s="158"/>
      <c r="H2380" s="23">
        <f>MONTH(CtasPagar[[#This Row],[Data Vencimento]])</f>
        <v>1</v>
      </c>
      <c r="I2380" s="23">
        <f>YEAR(CtasPagar[[#This Row],[Data Vencimento]])</f>
        <v>1900</v>
      </c>
      <c r="J2380" s="154"/>
      <c r="K2380" s="23">
        <f>MONTH(CtasPagar[[#This Row],[Data Pagamento]])</f>
        <v>1</v>
      </c>
      <c r="L2380" s="23">
        <f>YEAR(CtasPagar[[#This Row],[Data Pagamento]])</f>
        <v>1900</v>
      </c>
      <c r="M2380" s="154"/>
      <c r="N23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>
      <c r="A2381" s="154"/>
      <c r="B2381" s="157"/>
      <c r="C2381" s="162"/>
      <c r="D2381" s="157"/>
      <c r="E2381" s="157"/>
      <c r="F2381" s="157"/>
      <c r="G2381" s="158"/>
      <c r="H2381" s="23">
        <f>MONTH(CtasPagar[[#This Row],[Data Vencimento]])</f>
        <v>1</v>
      </c>
      <c r="I2381" s="23">
        <f>YEAR(CtasPagar[[#This Row],[Data Vencimento]])</f>
        <v>1900</v>
      </c>
      <c r="J2381" s="154"/>
      <c r="K2381" s="23">
        <f>MONTH(CtasPagar[[#This Row],[Data Pagamento]])</f>
        <v>1</v>
      </c>
      <c r="L2381" s="23">
        <f>YEAR(CtasPagar[[#This Row],[Data Pagamento]])</f>
        <v>1900</v>
      </c>
      <c r="M2381" s="154"/>
      <c r="N23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>
      <c r="A2382" s="154"/>
      <c r="B2382" s="157"/>
      <c r="C2382" s="162"/>
      <c r="D2382" s="157"/>
      <c r="E2382" s="157"/>
      <c r="F2382" s="157"/>
      <c r="G2382" s="158"/>
      <c r="H2382" s="23">
        <f>MONTH(CtasPagar[[#This Row],[Data Vencimento]])</f>
        <v>1</v>
      </c>
      <c r="I2382" s="23">
        <f>YEAR(CtasPagar[[#This Row],[Data Vencimento]])</f>
        <v>1900</v>
      </c>
      <c r="J2382" s="154"/>
      <c r="K2382" s="23">
        <f>MONTH(CtasPagar[[#This Row],[Data Pagamento]])</f>
        <v>1</v>
      </c>
      <c r="L2382" s="23">
        <f>YEAR(CtasPagar[[#This Row],[Data Pagamento]])</f>
        <v>1900</v>
      </c>
      <c r="M2382" s="154"/>
      <c r="N23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>
      <c r="A2383" s="154"/>
      <c r="B2383" s="157"/>
      <c r="C2383" s="162"/>
      <c r="D2383" s="157"/>
      <c r="E2383" s="157"/>
      <c r="F2383" s="157"/>
      <c r="G2383" s="158"/>
      <c r="H2383" s="23">
        <f>MONTH(CtasPagar[[#This Row],[Data Vencimento]])</f>
        <v>1</v>
      </c>
      <c r="I2383" s="23">
        <f>YEAR(CtasPagar[[#This Row],[Data Vencimento]])</f>
        <v>1900</v>
      </c>
      <c r="J2383" s="154"/>
      <c r="K2383" s="23">
        <f>MONTH(CtasPagar[[#This Row],[Data Pagamento]])</f>
        <v>1</v>
      </c>
      <c r="L2383" s="23">
        <f>YEAR(CtasPagar[[#This Row],[Data Pagamento]])</f>
        <v>1900</v>
      </c>
      <c r="M2383" s="154"/>
      <c r="N23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>
      <c r="A2384" s="154"/>
      <c r="B2384" s="157"/>
      <c r="C2384" s="162"/>
      <c r="D2384" s="157"/>
      <c r="E2384" s="157"/>
      <c r="F2384" s="157"/>
      <c r="G2384" s="158"/>
      <c r="H2384" s="23">
        <f>MONTH(CtasPagar[[#This Row],[Data Vencimento]])</f>
        <v>1</v>
      </c>
      <c r="I2384" s="23">
        <f>YEAR(CtasPagar[[#This Row],[Data Vencimento]])</f>
        <v>1900</v>
      </c>
      <c r="J2384" s="154"/>
      <c r="K2384" s="23">
        <f>MONTH(CtasPagar[[#This Row],[Data Pagamento]])</f>
        <v>1</v>
      </c>
      <c r="L2384" s="23">
        <f>YEAR(CtasPagar[[#This Row],[Data Pagamento]])</f>
        <v>1900</v>
      </c>
      <c r="M2384" s="154"/>
      <c r="N23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>
      <c r="A2385" s="154"/>
      <c r="B2385" s="157"/>
      <c r="C2385" s="162"/>
      <c r="D2385" s="157"/>
      <c r="E2385" s="157"/>
      <c r="F2385" s="157"/>
      <c r="G2385" s="158"/>
      <c r="H2385" s="23">
        <f>MONTH(CtasPagar[[#This Row],[Data Vencimento]])</f>
        <v>1</v>
      </c>
      <c r="I2385" s="23">
        <f>YEAR(CtasPagar[[#This Row],[Data Vencimento]])</f>
        <v>1900</v>
      </c>
      <c r="J2385" s="154"/>
      <c r="K2385" s="23">
        <f>MONTH(CtasPagar[[#This Row],[Data Pagamento]])</f>
        <v>1</v>
      </c>
      <c r="L2385" s="23">
        <f>YEAR(CtasPagar[[#This Row],[Data Pagamento]])</f>
        <v>1900</v>
      </c>
      <c r="M2385" s="154"/>
      <c r="N23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>
      <c r="A2386" s="154"/>
      <c r="B2386" s="157"/>
      <c r="C2386" s="162"/>
      <c r="D2386" s="157"/>
      <c r="E2386" s="157"/>
      <c r="F2386" s="157"/>
      <c r="G2386" s="158"/>
      <c r="H2386" s="23">
        <f>MONTH(CtasPagar[[#This Row],[Data Vencimento]])</f>
        <v>1</v>
      </c>
      <c r="I2386" s="23">
        <f>YEAR(CtasPagar[[#This Row],[Data Vencimento]])</f>
        <v>1900</v>
      </c>
      <c r="J2386" s="154"/>
      <c r="K2386" s="23">
        <f>MONTH(CtasPagar[[#This Row],[Data Pagamento]])</f>
        <v>1</v>
      </c>
      <c r="L2386" s="23">
        <f>YEAR(CtasPagar[[#This Row],[Data Pagamento]])</f>
        <v>1900</v>
      </c>
      <c r="M2386" s="154"/>
      <c r="N23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>
      <c r="A2387" s="154"/>
      <c r="B2387" s="157"/>
      <c r="C2387" s="162"/>
      <c r="D2387" s="157"/>
      <c r="E2387" s="157"/>
      <c r="F2387" s="157"/>
      <c r="G2387" s="158"/>
      <c r="H2387" s="23">
        <f>MONTH(CtasPagar[[#This Row],[Data Vencimento]])</f>
        <v>1</v>
      </c>
      <c r="I2387" s="23">
        <f>YEAR(CtasPagar[[#This Row],[Data Vencimento]])</f>
        <v>1900</v>
      </c>
      <c r="J2387" s="154"/>
      <c r="K2387" s="23">
        <f>MONTH(CtasPagar[[#This Row],[Data Pagamento]])</f>
        <v>1</v>
      </c>
      <c r="L2387" s="23">
        <f>YEAR(CtasPagar[[#This Row],[Data Pagamento]])</f>
        <v>1900</v>
      </c>
      <c r="M2387" s="154"/>
      <c r="N23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>
      <c r="A2388" s="154"/>
      <c r="B2388" s="157"/>
      <c r="C2388" s="162"/>
      <c r="D2388" s="157"/>
      <c r="E2388" s="157"/>
      <c r="F2388" s="157"/>
      <c r="G2388" s="158"/>
      <c r="H2388" s="23">
        <f>MONTH(CtasPagar[[#This Row],[Data Vencimento]])</f>
        <v>1</v>
      </c>
      <c r="I2388" s="23">
        <f>YEAR(CtasPagar[[#This Row],[Data Vencimento]])</f>
        <v>1900</v>
      </c>
      <c r="J2388" s="154"/>
      <c r="K2388" s="23">
        <f>MONTH(CtasPagar[[#This Row],[Data Pagamento]])</f>
        <v>1</v>
      </c>
      <c r="L2388" s="23">
        <f>YEAR(CtasPagar[[#This Row],[Data Pagamento]])</f>
        <v>1900</v>
      </c>
      <c r="M2388" s="154"/>
      <c r="N23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>
      <c r="A2389" s="154"/>
      <c r="B2389" s="157"/>
      <c r="C2389" s="162"/>
      <c r="D2389" s="157"/>
      <c r="E2389" s="157"/>
      <c r="F2389" s="157"/>
      <c r="G2389" s="158"/>
      <c r="H2389" s="23">
        <f>MONTH(CtasPagar[[#This Row],[Data Vencimento]])</f>
        <v>1</v>
      </c>
      <c r="I2389" s="23">
        <f>YEAR(CtasPagar[[#This Row],[Data Vencimento]])</f>
        <v>1900</v>
      </c>
      <c r="J2389" s="154"/>
      <c r="K2389" s="23">
        <f>MONTH(CtasPagar[[#This Row],[Data Pagamento]])</f>
        <v>1</v>
      </c>
      <c r="L2389" s="23">
        <f>YEAR(CtasPagar[[#This Row],[Data Pagamento]])</f>
        <v>1900</v>
      </c>
      <c r="M2389" s="154"/>
      <c r="N23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>
      <c r="A2390" s="154"/>
      <c r="B2390" s="157"/>
      <c r="C2390" s="162"/>
      <c r="D2390" s="157"/>
      <c r="E2390" s="157"/>
      <c r="F2390" s="157"/>
      <c r="G2390" s="158"/>
      <c r="H2390" s="23">
        <f>MONTH(CtasPagar[[#This Row],[Data Vencimento]])</f>
        <v>1</v>
      </c>
      <c r="I2390" s="23">
        <f>YEAR(CtasPagar[[#This Row],[Data Vencimento]])</f>
        <v>1900</v>
      </c>
      <c r="J2390" s="154"/>
      <c r="K2390" s="23">
        <f>MONTH(CtasPagar[[#This Row],[Data Pagamento]])</f>
        <v>1</v>
      </c>
      <c r="L2390" s="23">
        <f>YEAR(CtasPagar[[#This Row],[Data Pagamento]])</f>
        <v>1900</v>
      </c>
      <c r="M2390" s="154"/>
      <c r="N23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>
      <c r="A2391" s="154"/>
      <c r="B2391" s="157"/>
      <c r="C2391" s="162"/>
      <c r="D2391" s="157"/>
      <c r="E2391" s="157"/>
      <c r="F2391" s="157"/>
      <c r="G2391" s="158"/>
      <c r="H2391" s="23">
        <f>MONTH(CtasPagar[[#This Row],[Data Vencimento]])</f>
        <v>1</v>
      </c>
      <c r="I2391" s="23">
        <f>YEAR(CtasPagar[[#This Row],[Data Vencimento]])</f>
        <v>1900</v>
      </c>
      <c r="J2391" s="154"/>
      <c r="K2391" s="23">
        <f>MONTH(CtasPagar[[#This Row],[Data Pagamento]])</f>
        <v>1</v>
      </c>
      <c r="L2391" s="23">
        <f>YEAR(CtasPagar[[#This Row],[Data Pagamento]])</f>
        <v>1900</v>
      </c>
      <c r="M2391" s="154"/>
      <c r="N23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>
      <c r="A2392" s="154"/>
      <c r="B2392" s="157"/>
      <c r="C2392" s="162"/>
      <c r="D2392" s="157"/>
      <c r="E2392" s="157"/>
      <c r="F2392" s="157"/>
      <c r="G2392" s="158"/>
      <c r="H2392" s="23">
        <f>MONTH(CtasPagar[[#This Row],[Data Vencimento]])</f>
        <v>1</v>
      </c>
      <c r="I2392" s="23">
        <f>YEAR(CtasPagar[[#This Row],[Data Vencimento]])</f>
        <v>1900</v>
      </c>
      <c r="J2392" s="154"/>
      <c r="K2392" s="23">
        <f>MONTH(CtasPagar[[#This Row],[Data Pagamento]])</f>
        <v>1</v>
      </c>
      <c r="L2392" s="23">
        <f>YEAR(CtasPagar[[#This Row],[Data Pagamento]])</f>
        <v>1900</v>
      </c>
      <c r="M2392" s="154"/>
      <c r="N23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>
      <c r="A2393" s="154"/>
      <c r="B2393" s="157"/>
      <c r="C2393" s="162"/>
      <c r="D2393" s="157"/>
      <c r="E2393" s="157"/>
      <c r="F2393" s="157"/>
      <c r="G2393" s="158"/>
      <c r="H2393" s="23">
        <f>MONTH(CtasPagar[[#This Row],[Data Vencimento]])</f>
        <v>1</v>
      </c>
      <c r="I2393" s="23">
        <f>YEAR(CtasPagar[[#This Row],[Data Vencimento]])</f>
        <v>1900</v>
      </c>
      <c r="J2393" s="154"/>
      <c r="K2393" s="23">
        <f>MONTH(CtasPagar[[#This Row],[Data Pagamento]])</f>
        <v>1</v>
      </c>
      <c r="L2393" s="23">
        <f>YEAR(CtasPagar[[#This Row],[Data Pagamento]])</f>
        <v>1900</v>
      </c>
      <c r="M2393" s="154"/>
      <c r="N23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>
      <c r="A2394" s="154"/>
      <c r="B2394" s="157"/>
      <c r="C2394" s="162"/>
      <c r="D2394" s="157"/>
      <c r="E2394" s="157"/>
      <c r="F2394" s="157"/>
      <c r="G2394" s="158"/>
      <c r="H2394" s="23">
        <f>MONTH(CtasPagar[[#This Row],[Data Vencimento]])</f>
        <v>1</v>
      </c>
      <c r="I2394" s="23">
        <f>YEAR(CtasPagar[[#This Row],[Data Vencimento]])</f>
        <v>1900</v>
      </c>
      <c r="J2394" s="154"/>
      <c r="K2394" s="23">
        <f>MONTH(CtasPagar[[#This Row],[Data Pagamento]])</f>
        <v>1</v>
      </c>
      <c r="L2394" s="23">
        <f>YEAR(CtasPagar[[#This Row],[Data Pagamento]])</f>
        <v>1900</v>
      </c>
      <c r="M2394" s="154"/>
      <c r="N23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>
      <c r="A2395" s="154"/>
      <c r="B2395" s="157"/>
      <c r="C2395" s="162"/>
      <c r="D2395" s="157"/>
      <c r="E2395" s="157"/>
      <c r="F2395" s="157"/>
      <c r="G2395" s="158"/>
      <c r="H2395" s="23">
        <f>MONTH(CtasPagar[[#This Row],[Data Vencimento]])</f>
        <v>1</v>
      </c>
      <c r="I2395" s="23">
        <f>YEAR(CtasPagar[[#This Row],[Data Vencimento]])</f>
        <v>1900</v>
      </c>
      <c r="J2395" s="154"/>
      <c r="K2395" s="23">
        <f>MONTH(CtasPagar[[#This Row],[Data Pagamento]])</f>
        <v>1</v>
      </c>
      <c r="L2395" s="23">
        <f>YEAR(CtasPagar[[#This Row],[Data Pagamento]])</f>
        <v>1900</v>
      </c>
      <c r="M2395" s="154"/>
      <c r="N23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>
      <c r="A2396" s="154"/>
      <c r="B2396" s="157"/>
      <c r="C2396" s="162"/>
      <c r="D2396" s="157"/>
      <c r="E2396" s="157"/>
      <c r="F2396" s="157"/>
      <c r="G2396" s="158"/>
      <c r="H2396" s="23">
        <f>MONTH(CtasPagar[[#This Row],[Data Vencimento]])</f>
        <v>1</v>
      </c>
      <c r="I2396" s="23">
        <f>YEAR(CtasPagar[[#This Row],[Data Vencimento]])</f>
        <v>1900</v>
      </c>
      <c r="J2396" s="154"/>
      <c r="K2396" s="23">
        <f>MONTH(CtasPagar[[#This Row],[Data Pagamento]])</f>
        <v>1</v>
      </c>
      <c r="L2396" s="23">
        <f>YEAR(CtasPagar[[#This Row],[Data Pagamento]])</f>
        <v>1900</v>
      </c>
      <c r="M2396" s="154"/>
      <c r="N23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>
      <c r="A2397" s="154"/>
      <c r="B2397" s="157"/>
      <c r="C2397" s="162"/>
      <c r="D2397" s="157"/>
      <c r="E2397" s="157"/>
      <c r="F2397" s="157"/>
      <c r="G2397" s="158"/>
      <c r="H2397" s="23">
        <f>MONTH(CtasPagar[[#This Row],[Data Vencimento]])</f>
        <v>1</v>
      </c>
      <c r="I2397" s="23">
        <f>YEAR(CtasPagar[[#This Row],[Data Vencimento]])</f>
        <v>1900</v>
      </c>
      <c r="J2397" s="154"/>
      <c r="K2397" s="23">
        <f>MONTH(CtasPagar[[#This Row],[Data Pagamento]])</f>
        <v>1</v>
      </c>
      <c r="L2397" s="23">
        <f>YEAR(CtasPagar[[#This Row],[Data Pagamento]])</f>
        <v>1900</v>
      </c>
      <c r="M2397" s="154"/>
      <c r="N23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>
      <c r="A2398" s="154"/>
      <c r="B2398" s="157"/>
      <c r="C2398" s="162"/>
      <c r="D2398" s="157"/>
      <c r="E2398" s="157"/>
      <c r="F2398" s="157"/>
      <c r="G2398" s="158"/>
      <c r="H2398" s="23">
        <f>MONTH(CtasPagar[[#This Row],[Data Vencimento]])</f>
        <v>1</v>
      </c>
      <c r="I2398" s="23">
        <f>YEAR(CtasPagar[[#This Row],[Data Vencimento]])</f>
        <v>1900</v>
      </c>
      <c r="J2398" s="154"/>
      <c r="K2398" s="23">
        <f>MONTH(CtasPagar[[#This Row],[Data Pagamento]])</f>
        <v>1</v>
      </c>
      <c r="L2398" s="23">
        <f>YEAR(CtasPagar[[#This Row],[Data Pagamento]])</f>
        <v>1900</v>
      </c>
      <c r="M2398" s="154"/>
      <c r="N23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>
      <c r="A2399" s="154"/>
      <c r="B2399" s="157"/>
      <c r="C2399" s="162"/>
      <c r="D2399" s="157"/>
      <c r="E2399" s="157"/>
      <c r="F2399" s="157"/>
      <c r="G2399" s="158"/>
      <c r="H2399" s="23">
        <f>MONTH(CtasPagar[[#This Row],[Data Vencimento]])</f>
        <v>1</v>
      </c>
      <c r="I2399" s="23">
        <f>YEAR(CtasPagar[[#This Row],[Data Vencimento]])</f>
        <v>1900</v>
      </c>
      <c r="J2399" s="154"/>
      <c r="K2399" s="23">
        <f>MONTH(CtasPagar[[#This Row],[Data Pagamento]])</f>
        <v>1</v>
      </c>
      <c r="L2399" s="23">
        <f>YEAR(CtasPagar[[#This Row],[Data Pagamento]])</f>
        <v>1900</v>
      </c>
      <c r="M2399" s="154"/>
      <c r="N23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>
      <c r="A2400" s="154"/>
      <c r="B2400" s="157"/>
      <c r="C2400" s="162"/>
      <c r="D2400" s="157"/>
      <c r="E2400" s="157"/>
      <c r="F2400" s="157"/>
      <c r="G2400" s="158"/>
      <c r="H2400" s="23">
        <f>MONTH(CtasPagar[[#This Row],[Data Vencimento]])</f>
        <v>1</v>
      </c>
      <c r="I2400" s="23">
        <f>YEAR(CtasPagar[[#This Row],[Data Vencimento]])</f>
        <v>1900</v>
      </c>
      <c r="J2400" s="154"/>
      <c r="K2400" s="23">
        <f>MONTH(CtasPagar[[#This Row],[Data Pagamento]])</f>
        <v>1</v>
      </c>
      <c r="L2400" s="23">
        <f>YEAR(CtasPagar[[#This Row],[Data Pagamento]])</f>
        <v>1900</v>
      </c>
      <c r="M2400" s="154"/>
      <c r="N24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>
      <c r="A2401" s="154"/>
      <c r="B2401" s="157"/>
      <c r="C2401" s="162"/>
      <c r="D2401" s="157"/>
      <c r="E2401" s="157"/>
      <c r="F2401" s="157"/>
      <c r="G2401" s="158"/>
      <c r="H2401" s="23">
        <f>MONTH(CtasPagar[[#This Row],[Data Vencimento]])</f>
        <v>1</v>
      </c>
      <c r="I2401" s="23">
        <f>YEAR(CtasPagar[[#This Row],[Data Vencimento]])</f>
        <v>1900</v>
      </c>
      <c r="J2401" s="154"/>
      <c r="K2401" s="23">
        <f>MONTH(CtasPagar[[#This Row],[Data Pagamento]])</f>
        <v>1</v>
      </c>
      <c r="L2401" s="23">
        <f>YEAR(CtasPagar[[#This Row],[Data Pagamento]])</f>
        <v>1900</v>
      </c>
      <c r="M2401" s="154"/>
      <c r="N24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>
      <c r="A2402" s="154"/>
      <c r="B2402" s="157"/>
      <c r="C2402" s="162"/>
      <c r="D2402" s="157"/>
      <c r="E2402" s="157"/>
      <c r="F2402" s="157"/>
      <c r="G2402" s="158"/>
      <c r="H2402" s="23">
        <f>MONTH(CtasPagar[[#This Row],[Data Vencimento]])</f>
        <v>1</v>
      </c>
      <c r="I2402" s="23">
        <f>YEAR(CtasPagar[[#This Row],[Data Vencimento]])</f>
        <v>1900</v>
      </c>
      <c r="J2402" s="154"/>
      <c r="K2402" s="23">
        <f>MONTH(CtasPagar[[#This Row],[Data Pagamento]])</f>
        <v>1</v>
      </c>
      <c r="L2402" s="23">
        <f>YEAR(CtasPagar[[#This Row],[Data Pagamento]])</f>
        <v>1900</v>
      </c>
      <c r="M2402" s="154"/>
      <c r="N24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>
      <c r="A2403" s="154"/>
      <c r="B2403" s="157"/>
      <c r="C2403" s="162"/>
      <c r="D2403" s="157"/>
      <c r="E2403" s="157"/>
      <c r="F2403" s="157"/>
      <c r="G2403" s="158"/>
      <c r="H2403" s="23">
        <f>MONTH(CtasPagar[[#This Row],[Data Vencimento]])</f>
        <v>1</v>
      </c>
      <c r="I2403" s="23">
        <f>YEAR(CtasPagar[[#This Row],[Data Vencimento]])</f>
        <v>1900</v>
      </c>
      <c r="J2403" s="154"/>
      <c r="K2403" s="23">
        <f>MONTH(CtasPagar[[#This Row],[Data Pagamento]])</f>
        <v>1</v>
      </c>
      <c r="L2403" s="23">
        <f>YEAR(CtasPagar[[#This Row],[Data Pagamento]])</f>
        <v>1900</v>
      </c>
      <c r="M2403" s="154"/>
      <c r="N24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>
      <c r="A2404" s="154"/>
      <c r="B2404" s="157"/>
      <c r="C2404" s="162"/>
      <c r="D2404" s="157"/>
      <c r="E2404" s="157"/>
      <c r="F2404" s="157"/>
      <c r="G2404" s="158"/>
      <c r="H2404" s="23">
        <f>MONTH(CtasPagar[[#This Row],[Data Vencimento]])</f>
        <v>1</v>
      </c>
      <c r="I2404" s="23">
        <f>YEAR(CtasPagar[[#This Row],[Data Vencimento]])</f>
        <v>1900</v>
      </c>
      <c r="J2404" s="154"/>
      <c r="K2404" s="23">
        <f>MONTH(CtasPagar[[#This Row],[Data Pagamento]])</f>
        <v>1</v>
      </c>
      <c r="L2404" s="23">
        <f>YEAR(CtasPagar[[#This Row],[Data Pagamento]])</f>
        <v>1900</v>
      </c>
      <c r="M2404" s="154"/>
      <c r="N24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>
      <c r="A2405" s="154"/>
      <c r="B2405" s="157"/>
      <c r="C2405" s="162"/>
      <c r="D2405" s="157"/>
      <c r="E2405" s="157"/>
      <c r="F2405" s="157"/>
      <c r="G2405" s="158"/>
      <c r="H2405" s="23">
        <f>MONTH(CtasPagar[[#This Row],[Data Vencimento]])</f>
        <v>1</v>
      </c>
      <c r="I2405" s="23">
        <f>YEAR(CtasPagar[[#This Row],[Data Vencimento]])</f>
        <v>1900</v>
      </c>
      <c r="J2405" s="154"/>
      <c r="K2405" s="23">
        <f>MONTH(CtasPagar[[#This Row],[Data Pagamento]])</f>
        <v>1</v>
      </c>
      <c r="L2405" s="23">
        <f>YEAR(CtasPagar[[#This Row],[Data Pagamento]])</f>
        <v>1900</v>
      </c>
      <c r="M2405" s="154"/>
      <c r="N24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>
      <c r="A2406" s="154"/>
      <c r="B2406" s="157"/>
      <c r="C2406" s="162"/>
      <c r="D2406" s="157"/>
      <c r="E2406" s="157"/>
      <c r="F2406" s="157"/>
      <c r="G2406" s="158"/>
      <c r="H2406" s="23">
        <f>MONTH(CtasPagar[[#This Row],[Data Vencimento]])</f>
        <v>1</v>
      </c>
      <c r="I2406" s="23">
        <f>YEAR(CtasPagar[[#This Row],[Data Vencimento]])</f>
        <v>1900</v>
      </c>
      <c r="J2406" s="154"/>
      <c r="K2406" s="23">
        <f>MONTH(CtasPagar[[#This Row],[Data Pagamento]])</f>
        <v>1</v>
      </c>
      <c r="L2406" s="23">
        <f>YEAR(CtasPagar[[#This Row],[Data Pagamento]])</f>
        <v>1900</v>
      </c>
      <c r="M2406" s="154"/>
      <c r="N24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>
      <c r="A2407" s="154"/>
      <c r="B2407" s="157"/>
      <c r="C2407" s="162"/>
      <c r="D2407" s="157"/>
      <c r="E2407" s="157"/>
      <c r="F2407" s="157"/>
      <c r="G2407" s="158"/>
      <c r="H2407" s="23">
        <f>MONTH(CtasPagar[[#This Row],[Data Vencimento]])</f>
        <v>1</v>
      </c>
      <c r="I2407" s="23">
        <f>YEAR(CtasPagar[[#This Row],[Data Vencimento]])</f>
        <v>1900</v>
      </c>
      <c r="J2407" s="154"/>
      <c r="K2407" s="23">
        <f>MONTH(CtasPagar[[#This Row],[Data Pagamento]])</f>
        <v>1</v>
      </c>
      <c r="L2407" s="23">
        <f>YEAR(CtasPagar[[#This Row],[Data Pagamento]])</f>
        <v>1900</v>
      </c>
      <c r="M2407" s="154"/>
      <c r="N24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>
      <c r="A2408" s="154"/>
      <c r="B2408" s="157"/>
      <c r="C2408" s="162"/>
      <c r="D2408" s="157"/>
      <c r="E2408" s="157"/>
      <c r="F2408" s="157"/>
      <c r="G2408" s="158"/>
      <c r="H2408" s="23">
        <f>MONTH(CtasPagar[[#This Row],[Data Vencimento]])</f>
        <v>1</v>
      </c>
      <c r="I2408" s="23">
        <f>YEAR(CtasPagar[[#This Row],[Data Vencimento]])</f>
        <v>1900</v>
      </c>
      <c r="J2408" s="154"/>
      <c r="K2408" s="23">
        <f>MONTH(CtasPagar[[#This Row],[Data Pagamento]])</f>
        <v>1</v>
      </c>
      <c r="L2408" s="23">
        <f>YEAR(CtasPagar[[#This Row],[Data Pagamento]])</f>
        <v>1900</v>
      </c>
      <c r="M2408" s="154"/>
      <c r="N24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>
      <c r="A2409" s="154"/>
      <c r="B2409" s="157"/>
      <c r="C2409" s="162"/>
      <c r="D2409" s="157"/>
      <c r="E2409" s="157"/>
      <c r="F2409" s="157"/>
      <c r="G2409" s="158"/>
      <c r="H2409" s="23">
        <f>MONTH(CtasPagar[[#This Row],[Data Vencimento]])</f>
        <v>1</v>
      </c>
      <c r="I2409" s="23">
        <f>YEAR(CtasPagar[[#This Row],[Data Vencimento]])</f>
        <v>1900</v>
      </c>
      <c r="J2409" s="154"/>
      <c r="K2409" s="23">
        <f>MONTH(CtasPagar[[#This Row],[Data Pagamento]])</f>
        <v>1</v>
      </c>
      <c r="L2409" s="23">
        <f>YEAR(CtasPagar[[#This Row],[Data Pagamento]])</f>
        <v>1900</v>
      </c>
      <c r="M2409" s="154"/>
      <c r="N24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>
      <c r="A2410" s="154"/>
      <c r="B2410" s="157"/>
      <c r="C2410" s="162"/>
      <c r="D2410" s="157"/>
      <c r="E2410" s="157"/>
      <c r="F2410" s="157"/>
      <c r="G2410" s="158"/>
      <c r="H2410" s="23">
        <f>MONTH(CtasPagar[[#This Row],[Data Vencimento]])</f>
        <v>1</v>
      </c>
      <c r="I2410" s="23">
        <f>YEAR(CtasPagar[[#This Row],[Data Vencimento]])</f>
        <v>1900</v>
      </c>
      <c r="J2410" s="154"/>
      <c r="K2410" s="23">
        <f>MONTH(CtasPagar[[#This Row],[Data Pagamento]])</f>
        <v>1</v>
      </c>
      <c r="L2410" s="23">
        <f>YEAR(CtasPagar[[#This Row],[Data Pagamento]])</f>
        <v>1900</v>
      </c>
      <c r="M2410" s="154"/>
      <c r="N24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>
      <c r="A2411" s="154"/>
      <c r="B2411" s="157"/>
      <c r="C2411" s="162"/>
      <c r="D2411" s="157"/>
      <c r="E2411" s="157"/>
      <c r="F2411" s="157"/>
      <c r="G2411" s="158"/>
      <c r="H2411" s="23">
        <f>MONTH(CtasPagar[[#This Row],[Data Vencimento]])</f>
        <v>1</v>
      </c>
      <c r="I2411" s="23">
        <f>YEAR(CtasPagar[[#This Row],[Data Vencimento]])</f>
        <v>1900</v>
      </c>
      <c r="J2411" s="154"/>
      <c r="K2411" s="23">
        <f>MONTH(CtasPagar[[#This Row],[Data Pagamento]])</f>
        <v>1</v>
      </c>
      <c r="L2411" s="23">
        <f>YEAR(CtasPagar[[#This Row],[Data Pagamento]])</f>
        <v>1900</v>
      </c>
      <c r="M2411" s="154"/>
      <c r="N24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>
      <c r="A2412" s="154"/>
      <c r="B2412" s="157"/>
      <c r="C2412" s="162"/>
      <c r="D2412" s="157"/>
      <c r="E2412" s="157"/>
      <c r="F2412" s="157"/>
      <c r="G2412" s="158"/>
      <c r="H2412" s="23">
        <f>MONTH(CtasPagar[[#This Row],[Data Vencimento]])</f>
        <v>1</v>
      </c>
      <c r="I2412" s="23">
        <f>YEAR(CtasPagar[[#This Row],[Data Vencimento]])</f>
        <v>1900</v>
      </c>
      <c r="J2412" s="154"/>
      <c r="K2412" s="23">
        <f>MONTH(CtasPagar[[#This Row],[Data Pagamento]])</f>
        <v>1</v>
      </c>
      <c r="L2412" s="23">
        <f>YEAR(CtasPagar[[#This Row],[Data Pagamento]])</f>
        <v>1900</v>
      </c>
      <c r="M2412" s="154"/>
      <c r="N24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>
      <c r="A2413" s="154"/>
      <c r="B2413" s="157"/>
      <c r="C2413" s="162"/>
      <c r="D2413" s="157"/>
      <c r="E2413" s="157"/>
      <c r="F2413" s="157"/>
      <c r="G2413" s="158"/>
      <c r="H2413" s="23">
        <f>MONTH(CtasPagar[[#This Row],[Data Vencimento]])</f>
        <v>1</v>
      </c>
      <c r="I2413" s="23">
        <f>YEAR(CtasPagar[[#This Row],[Data Vencimento]])</f>
        <v>1900</v>
      </c>
      <c r="J2413" s="154"/>
      <c r="K2413" s="23">
        <f>MONTH(CtasPagar[[#This Row],[Data Pagamento]])</f>
        <v>1</v>
      </c>
      <c r="L2413" s="23">
        <f>YEAR(CtasPagar[[#This Row],[Data Pagamento]])</f>
        <v>1900</v>
      </c>
      <c r="M2413" s="154"/>
      <c r="N24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>
      <c r="A2414" s="154"/>
      <c r="B2414" s="157"/>
      <c r="C2414" s="162"/>
      <c r="D2414" s="157"/>
      <c r="E2414" s="157"/>
      <c r="F2414" s="157"/>
      <c r="G2414" s="158"/>
      <c r="H2414" s="23">
        <f>MONTH(CtasPagar[[#This Row],[Data Vencimento]])</f>
        <v>1</v>
      </c>
      <c r="I2414" s="23">
        <f>YEAR(CtasPagar[[#This Row],[Data Vencimento]])</f>
        <v>1900</v>
      </c>
      <c r="J2414" s="154"/>
      <c r="K2414" s="23">
        <f>MONTH(CtasPagar[[#This Row],[Data Pagamento]])</f>
        <v>1</v>
      </c>
      <c r="L2414" s="23">
        <f>YEAR(CtasPagar[[#This Row],[Data Pagamento]])</f>
        <v>1900</v>
      </c>
      <c r="M2414" s="154"/>
      <c r="N24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>
      <c r="A2415" s="154"/>
      <c r="B2415" s="157"/>
      <c r="C2415" s="162"/>
      <c r="D2415" s="157"/>
      <c r="E2415" s="157"/>
      <c r="F2415" s="157"/>
      <c r="G2415" s="158"/>
      <c r="H2415" s="23">
        <f>MONTH(CtasPagar[[#This Row],[Data Vencimento]])</f>
        <v>1</v>
      </c>
      <c r="I2415" s="23">
        <f>YEAR(CtasPagar[[#This Row],[Data Vencimento]])</f>
        <v>1900</v>
      </c>
      <c r="J2415" s="154"/>
      <c r="K2415" s="23">
        <f>MONTH(CtasPagar[[#This Row],[Data Pagamento]])</f>
        <v>1</v>
      </c>
      <c r="L2415" s="23">
        <f>YEAR(CtasPagar[[#This Row],[Data Pagamento]])</f>
        <v>1900</v>
      </c>
      <c r="M2415" s="154"/>
      <c r="N24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>
      <c r="A2416" s="154"/>
      <c r="B2416" s="157"/>
      <c r="C2416" s="162"/>
      <c r="D2416" s="157"/>
      <c r="E2416" s="157"/>
      <c r="F2416" s="157"/>
      <c r="G2416" s="158"/>
      <c r="H2416" s="23">
        <f>MONTH(CtasPagar[[#This Row],[Data Vencimento]])</f>
        <v>1</v>
      </c>
      <c r="I2416" s="23">
        <f>YEAR(CtasPagar[[#This Row],[Data Vencimento]])</f>
        <v>1900</v>
      </c>
      <c r="J2416" s="154"/>
      <c r="K2416" s="23">
        <f>MONTH(CtasPagar[[#This Row],[Data Pagamento]])</f>
        <v>1</v>
      </c>
      <c r="L2416" s="23">
        <f>YEAR(CtasPagar[[#This Row],[Data Pagamento]])</f>
        <v>1900</v>
      </c>
      <c r="M2416" s="154"/>
      <c r="N24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>
      <c r="A2417" s="154"/>
      <c r="B2417" s="157"/>
      <c r="C2417" s="162"/>
      <c r="D2417" s="157"/>
      <c r="E2417" s="157"/>
      <c r="F2417" s="157"/>
      <c r="G2417" s="158"/>
      <c r="H2417" s="23">
        <f>MONTH(CtasPagar[[#This Row],[Data Vencimento]])</f>
        <v>1</v>
      </c>
      <c r="I2417" s="23">
        <f>YEAR(CtasPagar[[#This Row],[Data Vencimento]])</f>
        <v>1900</v>
      </c>
      <c r="J2417" s="154"/>
      <c r="K2417" s="23">
        <f>MONTH(CtasPagar[[#This Row],[Data Pagamento]])</f>
        <v>1</v>
      </c>
      <c r="L2417" s="23">
        <f>YEAR(CtasPagar[[#This Row],[Data Pagamento]])</f>
        <v>1900</v>
      </c>
      <c r="M2417" s="154"/>
      <c r="N24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>
      <c r="A2418" s="154"/>
      <c r="B2418" s="157"/>
      <c r="C2418" s="162"/>
      <c r="D2418" s="157"/>
      <c r="E2418" s="157"/>
      <c r="F2418" s="157"/>
      <c r="G2418" s="158"/>
      <c r="H2418" s="23">
        <f>MONTH(CtasPagar[[#This Row],[Data Vencimento]])</f>
        <v>1</v>
      </c>
      <c r="I2418" s="23">
        <f>YEAR(CtasPagar[[#This Row],[Data Vencimento]])</f>
        <v>1900</v>
      </c>
      <c r="J2418" s="154"/>
      <c r="K2418" s="23">
        <f>MONTH(CtasPagar[[#This Row],[Data Pagamento]])</f>
        <v>1</v>
      </c>
      <c r="L2418" s="23">
        <f>YEAR(CtasPagar[[#This Row],[Data Pagamento]])</f>
        <v>1900</v>
      </c>
      <c r="M2418" s="154"/>
      <c r="N24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>
      <c r="A2419" s="154"/>
      <c r="B2419" s="157"/>
      <c r="C2419" s="162"/>
      <c r="D2419" s="157"/>
      <c r="E2419" s="157"/>
      <c r="F2419" s="157"/>
      <c r="G2419" s="158"/>
      <c r="H2419" s="23">
        <f>MONTH(CtasPagar[[#This Row],[Data Vencimento]])</f>
        <v>1</v>
      </c>
      <c r="I2419" s="23">
        <f>YEAR(CtasPagar[[#This Row],[Data Vencimento]])</f>
        <v>1900</v>
      </c>
      <c r="J2419" s="154"/>
      <c r="K2419" s="23">
        <f>MONTH(CtasPagar[[#This Row],[Data Pagamento]])</f>
        <v>1</v>
      </c>
      <c r="L2419" s="23">
        <f>YEAR(CtasPagar[[#This Row],[Data Pagamento]])</f>
        <v>1900</v>
      </c>
      <c r="M2419" s="154"/>
      <c r="N24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>
      <c r="A2420" s="154"/>
      <c r="B2420" s="157"/>
      <c r="C2420" s="162"/>
      <c r="D2420" s="157"/>
      <c r="E2420" s="157"/>
      <c r="F2420" s="157"/>
      <c r="G2420" s="158"/>
      <c r="H2420" s="23">
        <f>MONTH(CtasPagar[[#This Row],[Data Vencimento]])</f>
        <v>1</v>
      </c>
      <c r="I2420" s="23">
        <f>YEAR(CtasPagar[[#This Row],[Data Vencimento]])</f>
        <v>1900</v>
      </c>
      <c r="J2420" s="154"/>
      <c r="K2420" s="23">
        <f>MONTH(CtasPagar[[#This Row],[Data Pagamento]])</f>
        <v>1</v>
      </c>
      <c r="L2420" s="23">
        <f>YEAR(CtasPagar[[#This Row],[Data Pagamento]])</f>
        <v>1900</v>
      </c>
      <c r="M2420" s="154"/>
      <c r="N24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>
      <c r="A2421" s="154"/>
      <c r="B2421" s="157"/>
      <c r="C2421" s="162"/>
      <c r="D2421" s="157"/>
      <c r="E2421" s="157"/>
      <c r="F2421" s="157"/>
      <c r="G2421" s="158"/>
      <c r="H2421" s="23">
        <f>MONTH(CtasPagar[[#This Row],[Data Vencimento]])</f>
        <v>1</v>
      </c>
      <c r="I2421" s="23">
        <f>YEAR(CtasPagar[[#This Row],[Data Vencimento]])</f>
        <v>1900</v>
      </c>
      <c r="J2421" s="154"/>
      <c r="K2421" s="23">
        <f>MONTH(CtasPagar[[#This Row],[Data Pagamento]])</f>
        <v>1</v>
      </c>
      <c r="L2421" s="23">
        <f>YEAR(CtasPagar[[#This Row],[Data Pagamento]])</f>
        <v>1900</v>
      </c>
      <c r="M2421" s="154"/>
      <c r="N24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>
      <c r="A2422" s="154"/>
      <c r="B2422" s="157"/>
      <c r="C2422" s="162"/>
      <c r="D2422" s="157"/>
      <c r="E2422" s="157"/>
      <c r="F2422" s="157"/>
      <c r="G2422" s="158"/>
      <c r="H2422" s="23">
        <f>MONTH(CtasPagar[[#This Row],[Data Vencimento]])</f>
        <v>1</v>
      </c>
      <c r="I2422" s="23">
        <f>YEAR(CtasPagar[[#This Row],[Data Vencimento]])</f>
        <v>1900</v>
      </c>
      <c r="J2422" s="154"/>
      <c r="K2422" s="23">
        <f>MONTH(CtasPagar[[#This Row],[Data Pagamento]])</f>
        <v>1</v>
      </c>
      <c r="L2422" s="23">
        <f>YEAR(CtasPagar[[#This Row],[Data Pagamento]])</f>
        <v>1900</v>
      </c>
      <c r="M2422" s="154"/>
      <c r="N24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>
      <c r="A2423" s="154"/>
      <c r="B2423" s="157"/>
      <c r="C2423" s="162"/>
      <c r="D2423" s="157"/>
      <c r="E2423" s="157"/>
      <c r="F2423" s="157"/>
      <c r="G2423" s="158"/>
      <c r="H2423" s="23">
        <f>MONTH(CtasPagar[[#This Row],[Data Vencimento]])</f>
        <v>1</v>
      </c>
      <c r="I2423" s="23">
        <f>YEAR(CtasPagar[[#This Row],[Data Vencimento]])</f>
        <v>1900</v>
      </c>
      <c r="J2423" s="154"/>
      <c r="K2423" s="23">
        <f>MONTH(CtasPagar[[#This Row],[Data Pagamento]])</f>
        <v>1</v>
      </c>
      <c r="L2423" s="23">
        <f>YEAR(CtasPagar[[#This Row],[Data Pagamento]])</f>
        <v>1900</v>
      </c>
      <c r="M2423" s="154"/>
      <c r="N24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>
      <c r="A2424" s="154"/>
      <c r="B2424" s="157"/>
      <c r="C2424" s="162"/>
      <c r="D2424" s="157"/>
      <c r="E2424" s="157"/>
      <c r="F2424" s="157"/>
      <c r="G2424" s="158"/>
      <c r="H2424" s="23">
        <f>MONTH(CtasPagar[[#This Row],[Data Vencimento]])</f>
        <v>1</v>
      </c>
      <c r="I2424" s="23">
        <f>YEAR(CtasPagar[[#This Row],[Data Vencimento]])</f>
        <v>1900</v>
      </c>
      <c r="J2424" s="154"/>
      <c r="K2424" s="23">
        <f>MONTH(CtasPagar[[#This Row],[Data Pagamento]])</f>
        <v>1</v>
      </c>
      <c r="L2424" s="23">
        <f>YEAR(CtasPagar[[#This Row],[Data Pagamento]])</f>
        <v>1900</v>
      </c>
      <c r="M2424" s="154"/>
      <c r="N24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>
      <c r="A2425" s="154"/>
      <c r="B2425" s="157"/>
      <c r="C2425" s="162"/>
      <c r="D2425" s="157"/>
      <c r="E2425" s="157"/>
      <c r="F2425" s="157"/>
      <c r="G2425" s="158"/>
      <c r="H2425" s="23">
        <f>MONTH(CtasPagar[[#This Row],[Data Vencimento]])</f>
        <v>1</v>
      </c>
      <c r="I2425" s="23">
        <f>YEAR(CtasPagar[[#This Row],[Data Vencimento]])</f>
        <v>1900</v>
      </c>
      <c r="J2425" s="154"/>
      <c r="K2425" s="23">
        <f>MONTH(CtasPagar[[#This Row],[Data Pagamento]])</f>
        <v>1</v>
      </c>
      <c r="L2425" s="23">
        <f>YEAR(CtasPagar[[#This Row],[Data Pagamento]])</f>
        <v>1900</v>
      </c>
      <c r="M2425" s="154"/>
      <c r="N24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>
      <c r="A2426" s="154"/>
      <c r="B2426" s="157"/>
      <c r="C2426" s="162"/>
      <c r="D2426" s="157"/>
      <c r="E2426" s="157"/>
      <c r="F2426" s="157"/>
      <c r="G2426" s="158"/>
      <c r="H2426" s="23">
        <f>MONTH(CtasPagar[[#This Row],[Data Vencimento]])</f>
        <v>1</v>
      </c>
      <c r="I2426" s="23">
        <f>YEAR(CtasPagar[[#This Row],[Data Vencimento]])</f>
        <v>1900</v>
      </c>
      <c r="J2426" s="154"/>
      <c r="K2426" s="23">
        <f>MONTH(CtasPagar[[#This Row],[Data Pagamento]])</f>
        <v>1</v>
      </c>
      <c r="L2426" s="23">
        <f>YEAR(CtasPagar[[#This Row],[Data Pagamento]])</f>
        <v>1900</v>
      </c>
      <c r="M2426" s="154"/>
      <c r="N24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>
      <c r="A2427" s="154"/>
      <c r="B2427" s="157"/>
      <c r="C2427" s="162"/>
      <c r="D2427" s="157"/>
      <c r="E2427" s="157"/>
      <c r="F2427" s="157"/>
      <c r="G2427" s="158"/>
      <c r="H2427" s="23">
        <f>MONTH(CtasPagar[[#This Row],[Data Vencimento]])</f>
        <v>1</v>
      </c>
      <c r="I2427" s="23">
        <f>YEAR(CtasPagar[[#This Row],[Data Vencimento]])</f>
        <v>1900</v>
      </c>
      <c r="J2427" s="154"/>
      <c r="K2427" s="23">
        <f>MONTH(CtasPagar[[#This Row],[Data Pagamento]])</f>
        <v>1</v>
      </c>
      <c r="L2427" s="23">
        <f>YEAR(CtasPagar[[#This Row],[Data Pagamento]])</f>
        <v>1900</v>
      </c>
      <c r="M2427" s="154"/>
      <c r="N24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>
      <c r="A2428" s="154"/>
      <c r="B2428" s="157"/>
      <c r="C2428" s="162"/>
      <c r="D2428" s="157"/>
      <c r="E2428" s="157"/>
      <c r="F2428" s="157"/>
      <c r="G2428" s="158"/>
      <c r="H2428" s="23">
        <f>MONTH(CtasPagar[[#This Row],[Data Vencimento]])</f>
        <v>1</v>
      </c>
      <c r="I2428" s="23">
        <f>YEAR(CtasPagar[[#This Row],[Data Vencimento]])</f>
        <v>1900</v>
      </c>
      <c r="J2428" s="154"/>
      <c r="K2428" s="23">
        <f>MONTH(CtasPagar[[#This Row],[Data Pagamento]])</f>
        <v>1</v>
      </c>
      <c r="L2428" s="23">
        <f>YEAR(CtasPagar[[#This Row],[Data Pagamento]])</f>
        <v>1900</v>
      </c>
      <c r="M2428" s="154"/>
      <c r="N24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>
      <c r="A2429" s="154"/>
      <c r="B2429" s="157"/>
      <c r="C2429" s="162"/>
      <c r="D2429" s="157"/>
      <c r="E2429" s="157"/>
      <c r="F2429" s="157"/>
      <c r="G2429" s="158"/>
      <c r="H2429" s="23">
        <f>MONTH(CtasPagar[[#This Row],[Data Vencimento]])</f>
        <v>1</v>
      </c>
      <c r="I2429" s="23">
        <f>YEAR(CtasPagar[[#This Row],[Data Vencimento]])</f>
        <v>1900</v>
      </c>
      <c r="J2429" s="154"/>
      <c r="K2429" s="23">
        <f>MONTH(CtasPagar[[#This Row],[Data Pagamento]])</f>
        <v>1</v>
      </c>
      <c r="L2429" s="23">
        <f>YEAR(CtasPagar[[#This Row],[Data Pagamento]])</f>
        <v>1900</v>
      </c>
      <c r="M2429" s="154"/>
      <c r="N24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>
      <c r="A2430" s="154"/>
      <c r="B2430" s="157"/>
      <c r="C2430" s="162"/>
      <c r="D2430" s="157"/>
      <c r="E2430" s="157"/>
      <c r="F2430" s="157"/>
      <c r="G2430" s="158"/>
      <c r="H2430" s="23">
        <f>MONTH(CtasPagar[[#This Row],[Data Vencimento]])</f>
        <v>1</v>
      </c>
      <c r="I2430" s="23">
        <f>YEAR(CtasPagar[[#This Row],[Data Vencimento]])</f>
        <v>1900</v>
      </c>
      <c r="J2430" s="154"/>
      <c r="K2430" s="23">
        <f>MONTH(CtasPagar[[#This Row],[Data Pagamento]])</f>
        <v>1</v>
      </c>
      <c r="L2430" s="23">
        <f>YEAR(CtasPagar[[#This Row],[Data Pagamento]])</f>
        <v>1900</v>
      </c>
      <c r="M2430" s="154"/>
      <c r="N24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>
      <c r="A2431" s="154"/>
      <c r="B2431" s="157"/>
      <c r="C2431" s="162"/>
      <c r="D2431" s="157"/>
      <c r="E2431" s="157"/>
      <c r="F2431" s="157"/>
      <c r="G2431" s="158"/>
      <c r="H2431" s="23">
        <f>MONTH(CtasPagar[[#This Row],[Data Vencimento]])</f>
        <v>1</v>
      </c>
      <c r="I2431" s="23">
        <f>YEAR(CtasPagar[[#This Row],[Data Vencimento]])</f>
        <v>1900</v>
      </c>
      <c r="J2431" s="154"/>
      <c r="K2431" s="23">
        <f>MONTH(CtasPagar[[#This Row],[Data Pagamento]])</f>
        <v>1</v>
      </c>
      <c r="L2431" s="23">
        <f>YEAR(CtasPagar[[#This Row],[Data Pagamento]])</f>
        <v>1900</v>
      </c>
      <c r="M2431" s="154"/>
      <c r="N24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>
      <c r="A2432" s="154"/>
      <c r="B2432" s="157"/>
      <c r="C2432" s="162"/>
      <c r="D2432" s="157"/>
      <c r="E2432" s="157"/>
      <c r="F2432" s="157"/>
      <c r="G2432" s="158"/>
      <c r="H2432" s="23">
        <f>MONTH(CtasPagar[[#This Row],[Data Vencimento]])</f>
        <v>1</v>
      </c>
      <c r="I2432" s="23">
        <f>YEAR(CtasPagar[[#This Row],[Data Vencimento]])</f>
        <v>1900</v>
      </c>
      <c r="J2432" s="154"/>
      <c r="K2432" s="23">
        <f>MONTH(CtasPagar[[#This Row],[Data Pagamento]])</f>
        <v>1</v>
      </c>
      <c r="L2432" s="23">
        <f>YEAR(CtasPagar[[#This Row],[Data Pagamento]])</f>
        <v>1900</v>
      </c>
      <c r="M2432" s="154"/>
      <c r="N24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>
      <c r="A2433" s="154"/>
      <c r="B2433" s="157"/>
      <c r="C2433" s="162"/>
      <c r="D2433" s="157"/>
      <c r="E2433" s="157"/>
      <c r="F2433" s="157"/>
      <c r="G2433" s="158"/>
      <c r="H2433" s="23">
        <f>MONTH(CtasPagar[[#This Row],[Data Vencimento]])</f>
        <v>1</v>
      </c>
      <c r="I2433" s="23">
        <f>YEAR(CtasPagar[[#This Row],[Data Vencimento]])</f>
        <v>1900</v>
      </c>
      <c r="J2433" s="154"/>
      <c r="K2433" s="23">
        <f>MONTH(CtasPagar[[#This Row],[Data Pagamento]])</f>
        <v>1</v>
      </c>
      <c r="L2433" s="23">
        <f>YEAR(CtasPagar[[#This Row],[Data Pagamento]])</f>
        <v>1900</v>
      </c>
      <c r="M2433" s="154"/>
      <c r="N24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>
      <c r="A2434" s="154"/>
      <c r="B2434" s="157"/>
      <c r="C2434" s="162"/>
      <c r="D2434" s="157"/>
      <c r="E2434" s="157"/>
      <c r="F2434" s="157"/>
      <c r="G2434" s="158"/>
      <c r="H2434" s="23">
        <f>MONTH(CtasPagar[[#This Row],[Data Vencimento]])</f>
        <v>1</v>
      </c>
      <c r="I2434" s="23">
        <f>YEAR(CtasPagar[[#This Row],[Data Vencimento]])</f>
        <v>1900</v>
      </c>
      <c r="J2434" s="154"/>
      <c r="K2434" s="23">
        <f>MONTH(CtasPagar[[#This Row],[Data Pagamento]])</f>
        <v>1</v>
      </c>
      <c r="L2434" s="23">
        <f>YEAR(CtasPagar[[#This Row],[Data Pagamento]])</f>
        <v>1900</v>
      </c>
      <c r="M2434" s="154"/>
      <c r="N24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>
      <c r="A2435" s="154"/>
      <c r="B2435" s="157"/>
      <c r="C2435" s="162"/>
      <c r="D2435" s="157"/>
      <c r="E2435" s="157"/>
      <c r="F2435" s="157"/>
      <c r="G2435" s="158"/>
      <c r="H2435" s="23">
        <f>MONTH(CtasPagar[[#This Row],[Data Vencimento]])</f>
        <v>1</v>
      </c>
      <c r="I2435" s="23">
        <f>YEAR(CtasPagar[[#This Row],[Data Vencimento]])</f>
        <v>1900</v>
      </c>
      <c r="J2435" s="154"/>
      <c r="K2435" s="23">
        <f>MONTH(CtasPagar[[#This Row],[Data Pagamento]])</f>
        <v>1</v>
      </c>
      <c r="L2435" s="23">
        <f>YEAR(CtasPagar[[#This Row],[Data Pagamento]])</f>
        <v>1900</v>
      </c>
      <c r="M2435" s="154"/>
      <c r="N24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>
      <c r="A2436" s="154"/>
      <c r="B2436" s="157"/>
      <c r="C2436" s="162"/>
      <c r="D2436" s="157"/>
      <c r="E2436" s="157"/>
      <c r="F2436" s="157"/>
      <c r="G2436" s="158"/>
      <c r="H2436" s="23">
        <f>MONTH(CtasPagar[[#This Row],[Data Vencimento]])</f>
        <v>1</v>
      </c>
      <c r="I2436" s="23">
        <f>YEAR(CtasPagar[[#This Row],[Data Vencimento]])</f>
        <v>1900</v>
      </c>
      <c r="J2436" s="154"/>
      <c r="K2436" s="23">
        <f>MONTH(CtasPagar[[#This Row],[Data Pagamento]])</f>
        <v>1</v>
      </c>
      <c r="L2436" s="23">
        <f>YEAR(CtasPagar[[#This Row],[Data Pagamento]])</f>
        <v>1900</v>
      </c>
      <c r="M2436" s="154"/>
      <c r="N24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>
      <c r="A2437" s="154"/>
      <c r="B2437" s="157"/>
      <c r="C2437" s="162"/>
      <c r="D2437" s="157"/>
      <c r="E2437" s="157"/>
      <c r="F2437" s="157"/>
      <c r="G2437" s="158"/>
      <c r="H2437" s="23">
        <f>MONTH(CtasPagar[[#This Row],[Data Vencimento]])</f>
        <v>1</v>
      </c>
      <c r="I2437" s="23">
        <f>YEAR(CtasPagar[[#This Row],[Data Vencimento]])</f>
        <v>1900</v>
      </c>
      <c r="J2437" s="154"/>
      <c r="K2437" s="23">
        <f>MONTH(CtasPagar[[#This Row],[Data Pagamento]])</f>
        <v>1</v>
      </c>
      <c r="L2437" s="23">
        <f>YEAR(CtasPagar[[#This Row],[Data Pagamento]])</f>
        <v>1900</v>
      </c>
      <c r="M2437" s="154"/>
      <c r="N24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>
      <c r="A2438" s="154"/>
      <c r="B2438" s="157"/>
      <c r="C2438" s="162"/>
      <c r="D2438" s="157"/>
      <c r="E2438" s="157"/>
      <c r="F2438" s="157"/>
      <c r="G2438" s="158"/>
      <c r="H2438" s="23">
        <f>MONTH(CtasPagar[[#This Row],[Data Vencimento]])</f>
        <v>1</v>
      </c>
      <c r="I2438" s="23">
        <f>YEAR(CtasPagar[[#This Row],[Data Vencimento]])</f>
        <v>1900</v>
      </c>
      <c r="J2438" s="154"/>
      <c r="K2438" s="23">
        <f>MONTH(CtasPagar[[#This Row],[Data Pagamento]])</f>
        <v>1</v>
      </c>
      <c r="L2438" s="23">
        <f>YEAR(CtasPagar[[#This Row],[Data Pagamento]])</f>
        <v>1900</v>
      </c>
      <c r="M2438" s="154"/>
      <c r="N24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>
      <c r="A2439" s="154"/>
      <c r="B2439" s="157"/>
      <c r="C2439" s="162"/>
      <c r="D2439" s="157"/>
      <c r="E2439" s="157"/>
      <c r="F2439" s="157"/>
      <c r="G2439" s="158"/>
      <c r="H2439" s="23">
        <f>MONTH(CtasPagar[[#This Row],[Data Vencimento]])</f>
        <v>1</v>
      </c>
      <c r="I2439" s="23">
        <f>YEAR(CtasPagar[[#This Row],[Data Vencimento]])</f>
        <v>1900</v>
      </c>
      <c r="J2439" s="154"/>
      <c r="K2439" s="23">
        <f>MONTH(CtasPagar[[#This Row],[Data Pagamento]])</f>
        <v>1</v>
      </c>
      <c r="L2439" s="23">
        <f>YEAR(CtasPagar[[#This Row],[Data Pagamento]])</f>
        <v>1900</v>
      </c>
      <c r="M2439" s="154"/>
      <c r="N24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>
      <c r="A2440" s="154"/>
      <c r="B2440" s="157"/>
      <c r="C2440" s="162"/>
      <c r="D2440" s="157"/>
      <c r="E2440" s="157"/>
      <c r="F2440" s="157"/>
      <c r="G2440" s="158"/>
      <c r="H2440" s="23">
        <f>MONTH(CtasPagar[[#This Row],[Data Vencimento]])</f>
        <v>1</v>
      </c>
      <c r="I2440" s="23">
        <f>YEAR(CtasPagar[[#This Row],[Data Vencimento]])</f>
        <v>1900</v>
      </c>
      <c r="J2440" s="154"/>
      <c r="K2440" s="23">
        <f>MONTH(CtasPagar[[#This Row],[Data Pagamento]])</f>
        <v>1</v>
      </c>
      <c r="L2440" s="23">
        <f>YEAR(CtasPagar[[#This Row],[Data Pagamento]])</f>
        <v>1900</v>
      </c>
      <c r="M2440" s="154"/>
      <c r="N24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>
      <c r="A2441" s="154"/>
      <c r="B2441" s="157"/>
      <c r="C2441" s="162"/>
      <c r="D2441" s="157"/>
      <c r="E2441" s="157"/>
      <c r="F2441" s="157"/>
      <c r="G2441" s="158"/>
      <c r="H2441" s="23">
        <f>MONTH(CtasPagar[[#This Row],[Data Vencimento]])</f>
        <v>1</v>
      </c>
      <c r="I2441" s="23">
        <f>YEAR(CtasPagar[[#This Row],[Data Vencimento]])</f>
        <v>1900</v>
      </c>
      <c r="J2441" s="154"/>
      <c r="K2441" s="23">
        <f>MONTH(CtasPagar[[#This Row],[Data Pagamento]])</f>
        <v>1</v>
      </c>
      <c r="L2441" s="23">
        <f>YEAR(CtasPagar[[#This Row],[Data Pagamento]])</f>
        <v>1900</v>
      </c>
      <c r="M2441" s="154"/>
      <c r="N24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>
      <c r="A2442" s="154"/>
      <c r="B2442" s="157"/>
      <c r="C2442" s="162"/>
      <c r="D2442" s="157"/>
      <c r="E2442" s="157"/>
      <c r="F2442" s="157"/>
      <c r="G2442" s="158"/>
      <c r="H2442" s="23">
        <f>MONTH(CtasPagar[[#This Row],[Data Vencimento]])</f>
        <v>1</v>
      </c>
      <c r="I2442" s="23">
        <f>YEAR(CtasPagar[[#This Row],[Data Vencimento]])</f>
        <v>1900</v>
      </c>
      <c r="J2442" s="154"/>
      <c r="K2442" s="23">
        <f>MONTH(CtasPagar[[#This Row],[Data Pagamento]])</f>
        <v>1</v>
      </c>
      <c r="L2442" s="23">
        <f>YEAR(CtasPagar[[#This Row],[Data Pagamento]])</f>
        <v>1900</v>
      </c>
      <c r="M2442" s="154"/>
      <c r="N24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>
      <c r="A2443" s="154"/>
      <c r="B2443" s="157"/>
      <c r="C2443" s="162"/>
      <c r="D2443" s="157"/>
      <c r="E2443" s="157"/>
      <c r="F2443" s="157"/>
      <c r="G2443" s="158"/>
      <c r="H2443" s="23">
        <f>MONTH(CtasPagar[[#This Row],[Data Vencimento]])</f>
        <v>1</v>
      </c>
      <c r="I2443" s="23">
        <f>YEAR(CtasPagar[[#This Row],[Data Vencimento]])</f>
        <v>1900</v>
      </c>
      <c r="J2443" s="154"/>
      <c r="K2443" s="23">
        <f>MONTH(CtasPagar[[#This Row],[Data Pagamento]])</f>
        <v>1</v>
      </c>
      <c r="L2443" s="23">
        <f>YEAR(CtasPagar[[#This Row],[Data Pagamento]])</f>
        <v>1900</v>
      </c>
      <c r="M2443" s="154"/>
      <c r="N24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>
      <c r="A2444" s="154"/>
      <c r="B2444" s="157"/>
      <c r="C2444" s="162"/>
      <c r="D2444" s="157"/>
      <c r="E2444" s="157"/>
      <c r="F2444" s="157"/>
      <c r="G2444" s="158"/>
      <c r="H2444" s="23">
        <f>MONTH(CtasPagar[[#This Row],[Data Vencimento]])</f>
        <v>1</v>
      </c>
      <c r="I2444" s="23">
        <f>YEAR(CtasPagar[[#This Row],[Data Vencimento]])</f>
        <v>1900</v>
      </c>
      <c r="J2444" s="154"/>
      <c r="K2444" s="23">
        <f>MONTH(CtasPagar[[#This Row],[Data Pagamento]])</f>
        <v>1</v>
      </c>
      <c r="L2444" s="23">
        <f>YEAR(CtasPagar[[#This Row],[Data Pagamento]])</f>
        <v>1900</v>
      </c>
      <c r="M2444" s="154"/>
      <c r="N24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>
      <c r="A2445" s="154"/>
      <c r="B2445" s="157"/>
      <c r="C2445" s="162"/>
      <c r="D2445" s="157"/>
      <c r="E2445" s="157"/>
      <c r="F2445" s="157"/>
      <c r="G2445" s="158"/>
      <c r="H2445" s="23">
        <f>MONTH(CtasPagar[[#This Row],[Data Vencimento]])</f>
        <v>1</v>
      </c>
      <c r="I2445" s="23">
        <f>YEAR(CtasPagar[[#This Row],[Data Vencimento]])</f>
        <v>1900</v>
      </c>
      <c r="J2445" s="154"/>
      <c r="K2445" s="23">
        <f>MONTH(CtasPagar[[#This Row],[Data Pagamento]])</f>
        <v>1</v>
      </c>
      <c r="L2445" s="23">
        <f>YEAR(CtasPagar[[#This Row],[Data Pagamento]])</f>
        <v>1900</v>
      </c>
      <c r="M2445" s="154"/>
      <c r="N24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>
      <c r="A2446" s="154"/>
      <c r="B2446" s="157"/>
      <c r="C2446" s="162"/>
      <c r="D2446" s="157"/>
      <c r="E2446" s="157"/>
      <c r="F2446" s="157"/>
      <c r="G2446" s="158"/>
      <c r="H2446" s="23">
        <f>MONTH(CtasPagar[[#This Row],[Data Vencimento]])</f>
        <v>1</v>
      </c>
      <c r="I2446" s="23">
        <f>YEAR(CtasPagar[[#This Row],[Data Vencimento]])</f>
        <v>1900</v>
      </c>
      <c r="J2446" s="154"/>
      <c r="K2446" s="23">
        <f>MONTH(CtasPagar[[#This Row],[Data Pagamento]])</f>
        <v>1</v>
      </c>
      <c r="L2446" s="23">
        <f>YEAR(CtasPagar[[#This Row],[Data Pagamento]])</f>
        <v>1900</v>
      </c>
      <c r="M2446" s="154"/>
      <c r="N24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>
      <c r="A2447" s="154"/>
      <c r="B2447" s="157"/>
      <c r="C2447" s="162"/>
      <c r="D2447" s="157"/>
      <c r="E2447" s="157"/>
      <c r="F2447" s="157"/>
      <c r="G2447" s="158"/>
      <c r="H2447" s="23">
        <f>MONTH(CtasPagar[[#This Row],[Data Vencimento]])</f>
        <v>1</v>
      </c>
      <c r="I2447" s="23">
        <f>YEAR(CtasPagar[[#This Row],[Data Vencimento]])</f>
        <v>1900</v>
      </c>
      <c r="J2447" s="154"/>
      <c r="K2447" s="23">
        <f>MONTH(CtasPagar[[#This Row],[Data Pagamento]])</f>
        <v>1</v>
      </c>
      <c r="L2447" s="23">
        <f>YEAR(CtasPagar[[#This Row],[Data Pagamento]])</f>
        <v>1900</v>
      </c>
      <c r="M2447" s="154"/>
      <c r="N24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>
      <c r="A2448" s="154"/>
      <c r="B2448" s="157"/>
      <c r="C2448" s="162"/>
      <c r="D2448" s="157"/>
      <c r="E2448" s="157"/>
      <c r="F2448" s="157"/>
      <c r="G2448" s="158"/>
      <c r="H2448" s="23">
        <f>MONTH(CtasPagar[[#This Row],[Data Vencimento]])</f>
        <v>1</v>
      </c>
      <c r="I2448" s="23">
        <f>YEAR(CtasPagar[[#This Row],[Data Vencimento]])</f>
        <v>1900</v>
      </c>
      <c r="J2448" s="154"/>
      <c r="K2448" s="23">
        <f>MONTH(CtasPagar[[#This Row],[Data Pagamento]])</f>
        <v>1</v>
      </c>
      <c r="L2448" s="23">
        <f>YEAR(CtasPagar[[#This Row],[Data Pagamento]])</f>
        <v>1900</v>
      </c>
      <c r="M2448" s="154"/>
      <c r="N24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>
      <c r="A2449" s="154"/>
      <c r="B2449" s="157"/>
      <c r="C2449" s="162"/>
      <c r="D2449" s="157"/>
      <c r="E2449" s="157"/>
      <c r="F2449" s="157"/>
      <c r="G2449" s="158"/>
      <c r="H2449" s="23">
        <f>MONTH(CtasPagar[[#This Row],[Data Vencimento]])</f>
        <v>1</v>
      </c>
      <c r="I2449" s="23">
        <f>YEAR(CtasPagar[[#This Row],[Data Vencimento]])</f>
        <v>1900</v>
      </c>
      <c r="J2449" s="154"/>
      <c r="K2449" s="23">
        <f>MONTH(CtasPagar[[#This Row],[Data Pagamento]])</f>
        <v>1</v>
      </c>
      <c r="L2449" s="23">
        <f>YEAR(CtasPagar[[#This Row],[Data Pagamento]])</f>
        <v>1900</v>
      </c>
      <c r="M2449" s="154"/>
      <c r="N24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>
      <c r="A2450" s="154"/>
      <c r="B2450" s="157"/>
      <c r="C2450" s="162"/>
      <c r="D2450" s="157"/>
      <c r="E2450" s="157"/>
      <c r="F2450" s="157"/>
      <c r="G2450" s="158"/>
      <c r="H2450" s="23">
        <f>MONTH(CtasPagar[[#This Row],[Data Vencimento]])</f>
        <v>1</v>
      </c>
      <c r="I2450" s="23">
        <f>YEAR(CtasPagar[[#This Row],[Data Vencimento]])</f>
        <v>1900</v>
      </c>
      <c r="J2450" s="154"/>
      <c r="K2450" s="23">
        <f>MONTH(CtasPagar[[#This Row],[Data Pagamento]])</f>
        <v>1</v>
      </c>
      <c r="L2450" s="23">
        <f>YEAR(CtasPagar[[#This Row],[Data Pagamento]])</f>
        <v>1900</v>
      </c>
      <c r="M2450" s="154"/>
      <c r="N24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>
      <c r="A2451" s="154"/>
      <c r="B2451" s="157"/>
      <c r="C2451" s="162"/>
      <c r="D2451" s="157"/>
      <c r="E2451" s="157"/>
      <c r="F2451" s="157"/>
      <c r="G2451" s="158"/>
      <c r="H2451" s="23">
        <f>MONTH(CtasPagar[[#This Row],[Data Vencimento]])</f>
        <v>1</v>
      </c>
      <c r="I2451" s="23">
        <f>YEAR(CtasPagar[[#This Row],[Data Vencimento]])</f>
        <v>1900</v>
      </c>
      <c r="J2451" s="154"/>
      <c r="K2451" s="23">
        <f>MONTH(CtasPagar[[#This Row],[Data Pagamento]])</f>
        <v>1</v>
      </c>
      <c r="L2451" s="23">
        <f>YEAR(CtasPagar[[#This Row],[Data Pagamento]])</f>
        <v>1900</v>
      </c>
      <c r="M2451" s="154"/>
      <c r="N24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>
      <c r="A2452" s="154"/>
      <c r="B2452" s="157"/>
      <c r="C2452" s="162"/>
      <c r="D2452" s="157"/>
      <c r="E2452" s="157"/>
      <c r="F2452" s="157"/>
      <c r="G2452" s="158"/>
      <c r="H2452" s="23">
        <f>MONTH(CtasPagar[[#This Row],[Data Vencimento]])</f>
        <v>1</v>
      </c>
      <c r="I2452" s="23">
        <f>YEAR(CtasPagar[[#This Row],[Data Vencimento]])</f>
        <v>1900</v>
      </c>
      <c r="J2452" s="154"/>
      <c r="K2452" s="23">
        <f>MONTH(CtasPagar[[#This Row],[Data Pagamento]])</f>
        <v>1</v>
      </c>
      <c r="L2452" s="23">
        <f>YEAR(CtasPagar[[#This Row],[Data Pagamento]])</f>
        <v>1900</v>
      </c>
      <c r="M2452" s="154"/>
      <c r="N24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>
      <c r="A2453" s="154"/>
      <c r="B2453" s="157"/>
      <c r="C2453" s="162"/>
      <c r="D2453" s="157"/>
      <c r="E2453" s="157"/>
      <c r="F2453" s="157"/>
      <c r="G2453" s="158"/>
      <c r="H2453" s="23">
        <f>MONTH(CtasPagar[[#This Row],[Data Vencimento]])</f>
        <v>1</v>
      </c>
      <c r="I2453" s="23">
        <f>YEAR(CtasPagar[[#This Row],[Data Vencimento]])</f>
        <v>1900</v>
      </c>
      <c r="J2453" s="154"/>
      <c r="K2453" s="23">
        <f>MONTH(CtasPagar[[#This Row],[Data Pagamento]])</f>
        <v>1</v>
      </c>
      <c r="L2453" s="23">
        <f>YEAR(CtasPagar[[#This Row],[Data Pagamento]])</f>
        <v>1900</v>
      </c>
      <c r="M2453" s="154"/>
      <c r="N24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>
      <c r="A2454" s="154"/>
      <c r="B2454" s="157"/>
      <c r="C2454" s="162"/>
      <c r="D2454" s="157"/>
      <c r="E2454" s="157"/>
      <c r="F2454" s="157"/>
      <c r="G2454" s="158"/>
      <c r="H2454" s="23">
        <f>MONTH(CtasPagar[[#This Row],[Data Vencimento]])</f>
        <v>1</v>
      </c>
      <c r="I2454" s="23">
        <f>YEAR(CtasPagar[[#This Row],[Data Vencimento]])</f>
        <v>1900</v>
      </c>
      <c r="J2454" s="154"/>
      <c r="K2454" s="23">
        <f>MONTH(CtasPagar[[#This Row],[Data Pagamento]])</f>
        <v>1</v>
      </c>
      <c r="L2454" s="23">
        <f>YEAR(CtasPagar[[#This Row],[Data Pagamento]])</f>
        <v>1900</v>
      </c>
      <c r="M2454" s="154"/>
      <c r="N24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>
      <c r="A2455" s="154"/>
      <c r="B2455" s="157"/>
      <c r="C2455" s="162"/>
      <c r="D2455" s="157"/>
      <c r="E2455" s="157"/>
      <c r="F2455" s="157"/>
      <c r="G2455" s="158"/>
      <c r="H2455" s="23">
        <f>MONTH(CtasPagar[[#This Row],[Data Vencimento]])</f>
        <v>1</v>
      </c>
      <c r="I2455" s="23">
        <f>YEAR(CtasPagar[[#This Row],[Data Vencimento]])</f>
        <v>1900</v>
      </c>
      <c r="J2455" s="154"/>
      <c r="K2455" s="23">
        <f>MONTH(CtasPagar[[#This Row],[Data Pagamento]])</f>
        <v>1</v>
      </c>
      <c r="L2455" s="23">
        <f>YEAR(CtasPagar[[#This Row],[Data Pagamento]])</f>
        <v>1900</v>
      </c>
      <c r="M2455" s="154"/>
      <c r="N24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>
      <c r="A2456" s="154"/>
      <c r="B2456" s="157"/>
      <c r="C2456" s="162"/>
      <c r="D2456" s="157"/>
      <c r="E2456" s="157"/>
      <c r="F2456" s="157"/>
      <c r="G2456" s="158"/>
      <c r="H2456" s="23">
        <f>MONTH(CtasPagar[[#This Row],[Data Vencimento]])</f>
        <v>1</v>
      </c>
      <c r="I2456" s="23">
        <f>YEAR(CtasPagar[[#This Row],[Data Vencimento]])</f>
        <v>1900</v>
      </c>
      <c r="J2456" s="154"/>
      <c r="K2456" s="23">
        <f>MONTH(CtasPagar[[#This Row],[Data Pagamento]])</f>
        <v>1</v>
      </c>
      <c r="L2456" s="23">
        <f>YEAR(CtasPagar[[#This Row],[Data Pagamento]])</f>
        <v>1900</v>
      </c>
      <c r="M2456" s="154"/>
      <c r="N24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>
      <c r="A2457" s="154"/>
      <c r="B2457" s="157"/>
      <c r="C2457" s="162"/>
      <c r="D2457" s="157"/>
      <c r="E2457" s="157"/>
      <c r="F2457" s="157"/>
      <c r="G2457" s="158"/>
      <c r="H2457" s="23">
        <f>MONTH(CtasPagar[[#This Row],[Data Vencimento]])</f>
        <v>1</v>
      </c>
      <c r="I2457" s="23">
        <f>YEAR(CtasPagar[[#This Row],[Data Vencimento]])</f>
        <v>1900</v>
      </c>
      <c r="J2457" s="154"/>
      <c r="K2457" s="23">
        <f>MONTH(CtasPagar[[#This Row],[Data Pagamento]])</f>
        <v>1</v>
      </c>
      <c r="L2457" s="23">
        <f>YEAR(CtasPagar[[#This Row],[Data Pagamento]])</f>
        <v>1900</v>
      </c>
      <c r="M2457" s="154"/>
      <c r="N24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>
      <c r="A2458" s="154"/>
      <c r="B2458" s="157"/>
      <c r="C2458" s="162"/>
      <c r="D2458" s="157"/>
      <c r="E2458" s="157"/>
      <c r="F2458" s="157"/>
      <c r="G2458" s="158"/>
      <c r="H2458" s="23">
        <f>MONTH(CtasPagar[[#This Row],[Data Vencimento]])</f>
        <v>1</v>
      </c>
      <c r="I2458" s="23">
        <f>YEAR(CtasPagar[[#This Row],[Data Vencimento]])</f>
        <v>1900</v>
      </c>
      <c r="J2458" s="154"/>
      <c r="K2458" s="23">
        <f>MONTH(CtasPagar[[#This Row],[Data Pagamento]])</f>
        <v>1</v>
      </c>
      <c r="L2458" s="23">
        <f>YEAR(CtasPagar[[#This Row],[Data Pagamento]])</f>
        <v>1900</v>
      </c>
      <c r="M2458" s="154"/>
      <c r="N24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>
      <c r="A2459" s="154"/>
      <c r="B2459" s="157"/>
      <c r="C2459" s="162"/>
      <c r="D2459" s="157"/>
      <c r="E2459" s="157"/>
      <c r="F2459" s="157"/>
      <c r="G2459" s="158"/>
      <c r="H2459" s="23">
        <f>MONTH(CtasPagar[[#This Row],[Data Vencimento]])</f>
        <v>1</v>
      </c>
      <c r="I2459" s="23">
        <f>YEAR(CtasPagar[[#This Row],[Data Vencimento]])</f>
        <v>1900</v>
      </c>
      <c r="J2459" s="154"/>
      <c r="K2459" s="23">
        <f>MONTH(CtasPagar[[#This Row],[Data Pagamento]])</f>
        <v>1</v>
      </c>
      <c r="L2459" s="23">
        <f>YEAR(CtasPagar[[#This Row],[Data Pagamento]])</f>
        <v>1900</v>
      </c>
      <c r="M2459" s="154"/>
      <c r="N24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>
      <c r="A2460" s="154"/>
      <c r="B2460" s="157"/>
      <c r="C2460" s="162"/>
      <c r="D2460" s="157"/>
      <c r="E2460" s="157"/>
      <c r="F2460" s="157"/>
      <c r="G2460" s="158"/>
      <c r="H2460" s="23">
        <f>MONTH(CtasPagar[[#This Row],[Data Vencimento]])</f>
        <v>1</v>
      </c>
      <c r="I2460" s="23">
        <f>YEAR(CtasPagar[[#This Row],[Data Vencimento]])</f>
        <v>1900</v>
      </c>
      <c r="J2460" s="154"/>
      <c r="K2460" s="23">
        <f>MONTH(CtasPagar[[#This Row],[Data Pagamento]])</f>
        <v>1</v>
      </c>
      <c r="L2460" s="23">
        <f>YEAR(CtasPagar[[#This Row],[Data Pagamento]])</f>
        <v>1900</v>
      </c>
      <c r="M2460" s="154"/>
      <c r="N24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>
      <c r="A2461" s="154"/>
      <c r="B2461" s="157"/>
      <c r="C2461" s="162"/>
      <c r="D2461" s="157"/>
      <c r="E2461" s="157"/>
      <c r="F2461" s="157"/>
      <c r="G2461" s="158"/>
      <c r="H2461" s="23">
        <f>MONTH(CtasPagar[[#This Row],[Data Vencimento]])</f>
        <v>1</v>
      </c>
      <c r="I2461" s="23">
        <f>YEAR(CtasPagar[[#This Row],[Data Vencimento]])</f>
        <v>1900</v>
      </c>
      <c r="J2461" s="154"/>
      <c r="K2461" s="23">
        <f>MONTH(CtasPagar[[#This Row],[Data Pagamento]])</f>
        <v>1</v>
      </c>
      <c r="L2461" s="23">
        <f>YEAR(CtasPagar[[#This Row],[Data Pagamento]])</f>
        <v>1900</v>
      </c>
      <c r="M2461" s="154"/>
      <c r="N24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>
      <c r="A2462" s="154"/>
      <c r="B2462" s="157"/>
      <c r="C2462" s="162"/>
      <c r="D2462" s="157"/>
      <c r="E2462" s="157"/>
      <c r="F2462" s="157"/>
      <c r="G2462" s="158"/>
      <c r="H2462" s="23">
        <f>MONTH(CtasPagar[[#This Row],[Data Vencimento]])</f>
        <v>1</v>
      </c>
      <c r="I2462" s="23">
        <f>YEAR(CtasPagar[[#This Row],[Data Vencimento]])</f>
        <v>1900</v>
      </c>
      <c r="J2462" s="154"/>
      <c r="K2462" s="23">
        <f>MONTH(CtasPagar[[#This Row],[Data Pagamento]])</f>
        <v>1</v>
      </c>
      <c r="L2462" s="23">
        <f>YEAR(CtasPagar[[#This Row],[Data Pagamento]])</f>
        <v>1900</v>
      </c>
      <c r="M2462" s="154"/>
      <c r="N24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>
      <c r="A2463" s="154"/>
      <c r="B2463" s="157"/>
      <c r="C2463" s="162"/>
      <c r="D2463" s="157"/>
      <c r="E2463" s="157"/>
      <c r="F2463" s="157"/>
      <c r="G2463" s="158"/>
      <c r="H2463" s="23">
        <f>MONTH(CtasPagar[[#This Row],[Data Vencimento]])</f>
        <v>1</v>
      </c>
      <c r="I2463" s="23">
        <f>YEAR(CtasPagar[[#This Row],[Data Vencimento]])</f>
        <v>1900</v>
      </c>
      <c r="J2463" s="154"/>
      <c r="K2463" s="23">
        <f>MONTH(CtasPagar[[#This Row],[Data Pagamento]])</f>
        <v>1</v>
      </c>
      <c r="L2463" s="23">
        <f>YEAR(CtasPagar[[#This Row],[Data Pagamento]])</f>
        <v>1900</v>
      </c>
      <c r="M2463" s="154"/>
      <c r="N24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>
      <c r="A2464" s="154"/>
      <c r="B2464" s="157"/>
      <c r="C2464" s="162"/>
      <c r="D2464" s="157"/>
      <c r="E2464" s="157"/>
      <c r="F2464" s="157"/>
      <c r="G2464" s="158"/>
      <c r="H2464" s="23">
        <f>MONTH(CtasPagar[[#This Row],[Data Vencimento]])</f>
        <v>1</v>
      </c>
      <c r="I2464" s="23">
        <f>YEAR(CtasPagar[[#This Row],[Data Vencimento]])</f>
        <v>1900</v>
      </c>
      <c r="J2464" s="154"/>
      <c r="K2464" s="23">
        <f>MONTH(CtasPagar[[#This Row],[Data Pagamento]])</f>
        <v>1</v>
      </c>
      <c r="L2464" s="23">
        <f>YEAR(CtasPagar[[#This Row],[Data Pagamento]])</f>
        <v>1900</v>
      </c>
      <c r="M2464" s="154"/>
      <c r="N24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>
      <c r="A2465" s="154"/>
      <c r="B2465" s="157"/>
      <c r="C2465" s="162"/>
      <c r="D2465" s="157"/>
      <c r="E2465" s="157"/>
      <c r="F2465" s="157"/>
      <c r="G2465" s="158"/>
      <c r="H2465" s="23">
        <f>MONTH(CtasPagar[[#This Row],[Data Vencimento]])</f>
        <v>1</v>
      </c>
      <c r="I2465" s="23">
        <f>YEAR(CtasPagar[[#This Row],[Data Vencimento]])</f>
        <v>1900</v>
      </c>
      <c r="J2465" s="154"/>
      <c r="K2465" s="23">
        <f>MONTH(CtasPagar[[#This Row],[Data Pagamento]])</f>
        <v>1</v>
      </c>
      <c r="L2465" s="23">
        <f>YEAR(CtasPagar[[#This Row],[Data Pagamento]])</f>
        <v>1900</v>
      </c>
      <c r="M2465" s="154"/>
      <c r="N24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>
      <c r="A2466" s="154"/>
      <c r="B2466" s="157"/>
      <c r="C2466" s="162"/>
      <c r="D2466" s="157"/>
      <c r="E2466" s="157"/>
      <c r="F2466" s="157"/>
      <c r="G2466" s="158"/>
      <c r="H2466" s="23">
        <f>MONTH(CtasPagar[[#This Row],[Data Vencimento]])</f>
        <v>1</v>
      </c>
      <c r="I2466" s="23">
        <f>YEAR(CtasPagar[[#This Row],[Data Vencimento]])</f>
        <v>1900</v>
      </c>
      <c r="J2466" s="154"/>
      <c r="K2466" s="23">
        <f>MONTH(CtasPagar[[#This Row],[Data Pagamento]])</f>
        <v>1</v>
      </c>
      <c r="L2466" s="23">
        <f>YEAR(CtasPagar[[#This Row],[Data Pagamento]])</f>
        <v>1900</v>
      </c>
      <c r="M2466" s="154"/>
      <c r="N24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>
      <c r="A2467" s="154"/>
      <c r="B2467" s="157"/>
      <c r="C2467" s="162"/>
      <c r="D2467" s="157"/>
      <c r="E2467" s="157"/>
      <c r="F2467" s="157"/>
      <c r="G2467" s="158"/>
      <c r="H2467" s="23">
        <f>MONTH(CtasPagar[[#This Row],[Data Vencimento]])</f>
        <v>1</v>
      </c>
      <c r="I2467" s="23">
        <f>YEAR(CtasPagar[[#This Row],[Data Vencimento]])</f>
        <v>1900</v>
      </c>
      <c r="J2467" s="154"/>
      <c r="K2467" s="23">
        <f>MONTH(CtasPagar[[#This Row],[Data Pagamento]])</f>
        <v>1</v>
      </c>
      <c r="L2467" s="23">
        <f>YEAR(CtasPagar[[#This Row],[Data Pagamento]])</f>
        <v>1900</v>
      </c>
      <c r="M2467" s="154"/>
      <c r="N24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>
      <c r="A2468" s="154"/>
      <c r="B2468" s="157"/>
      <c r="C2468" s="162"/>
      <c r="D2468" s="157"/>
      <c r="E2468" s="157"/>
      <c r="F2468" s="157"/>
      <c r="G2468" s="158"/>
      <c r="H2468" s="23">
        <f>MONTH(CtasPagar[[#This Row],[Data Vencimento]])</f>
        <v>1</v>
      </c>
      <c r="I2468" s="23">
        <f>YEAR(CtasPagar[[#This Row],[Data Vencimento]])</f>
        <v>1900</v>
      </c>
      <c r="J2468" s="154"/>
      <c r="K2468" s="23">
        <f>MONTH(CtasPagar[[#This Row],[Data Pagamento]])</f>
        <v>1</v>
      </c>
      <c r="L2468" s="23">
        <f>YEAR(CtasPagar[[#This Row],[Data Pagamento]])</f>
        <v>1900</v>
      </c>
      <c r="M2468" s="154"/>
      <c r="N24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>
      <c r="A2469" s="154"/>
      <c r="B2469" s="157"/>
      <c r="C2469" s="162"/>
      <c r="D2469" s="157"/>
      <c r="E2469" s="157"/>
      <c r="F2469" s="157"/>
      <c r="G2469" s="158"/>
      <c r="H2469" s="23">
        <f>MONTH(CtasPagar[[#This Row],[Data Vencimento]])</f>
        <v>1</v>
      </c>
      <c r="I2469" s="23">
        <f>YEAR(CtasPagar[[#This Row],[Data Vencimento]])</f>
        <v>1900</v>
      </c>
      <c r="J2469" s="154"/>
      <c r="K2469" s="23">
        <f>MONTH(CtasPagar[[#This Row],[Data Pagamento]])</f>
        <v>1</v>
      </c>
      <c r="L2469" s="23">
        <f>YEAR(CtasPagar[[#This Row],[Data Pagamento]])</f>
        <v>1900</v>
      </c>
      <c r="M2469" s="154"/>
      <c r="N24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>
      <c r="A2470" s="154"/>
      <c r="B2470" s="157"/>
      <c r="C2470" s="162"/>
      <c r="D2470" s="157"/>
      <c r="E2470" s="157"/>
      <c r="F2470" s="157"/>
      <c r="G2470" s="158"/>
      <c r="H2470" s="23">
        <f>MONTH(CtasPagar[[#This Row],[Data Vencimento]])</f>
        <v>1</v>
      </c>
      <c r="I2470" s="23">
        <f>YEAR(CtasPagar[[#This Row],[Data Vencimento]])</f>
        <v>1900</v>
      </c>
      <c r="J2470" s="154"/>
      <c r="K2470" s="23">
        <f>MONTH(CtasPagar[[#This Row],[Data Pagamento]])</f>
        <v>1</v>
      </c>
      <c r="L2470" s="23">
        <f>YEAR(CtasPagar[[#This Row],[Data Pagamento]])</f>
        <v>1900</v>
      </c>
      <c r="M2470" s="154"/>
      <c r="N24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>
      <c r="A2471" s="154"/>
      <c r="B2471" s="157"/>
      <c r="C2471" s="162"/>
      <c r="D2471" s="157"/>
      <c r="E2471" s="157"/>
      <c r="F2471" s="157"/>
      <c r="G2471" s="158"/>
      <c r="H2471" s="23">
        <f>MONTH(CtasPagar[[#This Row],[Data Vencimento]])</f>
        <v>1</v>
      </c>
      <c r="I2471" s="23">
        <f>YEAR(CtasPagar[[#This Row],[Data Vencimento]])</f>
        <v>1900</v>
      </c>
      <c r="J2471" s="154"/>
      <c r="K2471" s="23">
        <f>MONTH(CtasPagar[[#This Row],[Data Pagamento]])</f>
        <v>1</v>
      </c>
      <c r="L2471" s="23">
        <f>YEAR(CtasPagar[[#This Row],[Data Pagamento]])</f>
        <v>1900</v>
      </c>
      <c r="M2471" s="154"/>
      <c r="N24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>
      <c r="A2472" s="154"/>
      <c r="B2472" s="157"/>
      <c r="C2472" s="162"/>
      <c r="D2472" s="157"/>
      <c r="E2472" s="157"/>
      <c r="F2472" s="157"/>
      <c r="G2472" s="158"/>
      <c r="H2472" s="23">
        <f>MONTH(CtasPagar[[#This Row],[Data Vencimento]])</f>
        <v>1</v>
      </c>
      <c r="I2472" s="23">
        <f>YEAR(CtasPagar[[#This Row],[Data Vencimento]])</f>
        <v>1900</v>
      </c>
      <c r="J2472" s="154"/>
      <c r="K2472" s="23">
        <f>MONTH(CtasPagar[[#This Row],[Data Pagamento]])</f>
        <v>1</v>
      </c>
      <c r="L2472" s="23">
        <f>YEAR(CtasPagar[[#This Row],[Data Pagamento]])</f>
        <v>1900</v>
      </c>
      <c r="M2472" s="154"/>
      <c r="N24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>
      <c r="A2473" s="154"/>
      <c r="B2473" s="157"/>
      <c r="C2473" s="162"/>
      <c r="D2473" s="157"/>
      <c r="E2473" s="157"/>
      <c r="F2473" s="157"/>
      <c r="G2473" s="158"/>
      <c r="H2473" s="23">
        <f>MONTH(CtasPagar[[#This Row],[Data Vencimento]])</f>
        <v>1</v>
      </c>
      <c r="I2473" s="23">
        <f>YEAR(CtasPagar[[#This Row],[Data Vencimento]])</f>
        <v>1900</v>
      </c>
      <c r="J2473" s="154"/>
      <c r="K2473" s="23">
        <f>MONTH(CtasPagar[[#This Row],[Data Pagamento]])</f>
        <v>1</v>
      </c>
      <c r="L2473" s="23">
        <f>YEAR(CtasPagar[[#This Row],[Data Pagamento]])</f>
        <v>1900</v>
      </c>
      <c r="M2473" s="154"/>
      <c r="N24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  <row r="2474" spans="1:26">
      <c r="A2474" s="154"/>
      <c r="B2474" s="157"/>
      <c r="C2474" s="162"/>
      <c r="D2474" s="157"/>
      <c r="E2474" s="157"/>
      <c r="F2474" s="157"/>
      <c r="G2474" s="158"/>
      <c r="H2474" s="23">
        <f>MONTH(CtasPagar[[#This Row],[Data Vencimento]])</f>
        <v>1</v>
      </c>
      <c r="I2474" s="23">
        <f>YEAR(CtasPagar[[#This Row],[Data Vencimento]])</f>
        <v>1900</v>
      </c>
      <c r="J2474" s="154"/>
      <c r="K2474" s="23">
        <f>MONTH(CtasPagar[[#This Row],[Data Pagamento]])</f>
        <v>1</v>
      </c>
      <c r="L2474" s="23">
        <f>YEAR(CtasPagar[[#This Row],[Data Pagamento]])</f>
        <v>1900</v>
      </c>
      <c r="M2474" s="154"/>
      <c r="N24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4" s="71"/>
      <c r="P2474" s="71"/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</row>
    <row r="2475" spans="1:26">
      <c r="A2475" s="154"/>
      <c r="B2475" s="157"/>
      <c r="C2475" s="162"/>
      <c r="D2475" s="157"/>
      <c r="E2475" s="157"/>
      <c r="F2475" s="157"/>
      <c r="G2475" s="158"/>
      <c r="H2475" s="23">
        <f>MONTH(CtasPagar[[#This Row],[Data Vencimento]])</f>
        <v>1</v>
      </c>
      <c r="I2475" s="23">
        <f>YEAR(CtasPagar[[#This Row],[Data Vencimento]])</f>
        <v>1900</v>
      </c>
      <c r="J2475" s="154"/>
      <c r="K2475" s="23">
        <f>MONTH(CtasPagar[[#This Row],[Data Pagamento]])</f>
        <v>1</v>
      </c>
      <c r="L2475" s="23">
        <f>YEAR(CtasPagar[[#This Row],[Data Pagamento]])</f>
        <v>1900</v>
      </c>
      <c r="M2475" s="154"/>
      <c r="N24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5" s="71"/>
      <c r="P2475" s="71"/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</row>
    <row r="2476" spans="1:26">
      <c r="A2476" s="154"/>
      <c r="B2476" s="157"/>
      <c r="C2476" s="162"/>
      <c r="D2476" s="157"/>
      <c r="E2476" s="157"/>
      <c r="F2476" s="157"/>
      <c r="G2476" s="158"/>
      <c r="H2476" s="23">
        <f>MONTH(CtasPagar[[#This Row],[Data Vencimento]])</f>
        <v>1</v>
      </c>
      <c r="I2476" s="23">
        <f>YEAR(CtasPagar[[#This Row],[Data Vencimento]])</f>
        <v>1900</v>
      </c>
      <c r="J2476" s="154"/>
      <c r="K2476" s="23">
        <f>MONTH(CtasPagar[[#This Row],[Data Pagamento]])</f>
        <v>1</v>
      </c>
      <c r="L2476" s="23">
        <f>YEAR(CtasPagar[[#This Row],[Data Pagamento]])</f>
        <v>1900</v>
      </c>
      <c r="M2476" s="154"/>
      <c r="N24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6" s="71"/>
      <c r="P2476" s="71"/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</row>
    <row r="2477" spans="1:26">
      <c r="A2477" s="154"/>
      <c r="B2477" s="157"/>
      <c r="C2477" s="162"/>
      <c r="D2477" s="157"/>
      <c r="E2477" s="157"/>
      <c r="F2477" s="157"/>
      <c r="G2477" s="158"/>
      <c r="H2477" s="23">
        <f>MONTH(CtasPagar[[#This Row],[Data Vencimento]])</f>
        <v>1</v>
      </c>
      <c r="I2477" s="23">
        <f>YEAR(CtasPagar[[#This Row],[Data Vencimento]])</f>
        <v>1900</v>
      </c>
      <c r="J2477" s="154"/>
      <c r="K2477" s="23">
        <f>MONTH(CtasPagar[[#This Row],[Data Pagamento]])</f>
        <v>1</v>
      </c>
      <c r="L2477" s="23">
        <f>YEAR(CtasPagar[[#This Row],[Data Pagamento]])</f>
        <v>1900</v>
      </c>
      <c r="M2477" s="154"/>
      <c r="N24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7" s="71"/>
      <c r="P2477" s="71"/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</row>
    <row r="2478" spans="1:26">
      <c r="A2478" s="154"/>
      <c r="B2478" s="157"/>
      <c r="C2478" s="162"/>
      <c r="D2478" s="157"/>
      <c r="E2478" s="157"/>
      <c r="F2478" s="157"/>
      <c r="G2478" s="158"/>
      <c r="H2478" s="23">
        <f>MONTH(CtasPagar[[#This Row],[Data Vencimento]])</f>
        <v>1</v>
      </c>
      <c r="I2478" s="23">
        <f>YEAR(CtasPagar[[#This Row],[Data Vencimento]])</f>
        <v>1900</v>
      </c>
      <c r="J2478" s="154"/>
      <c r="K2478" s="23">
        <f>MONTH(CtasPagar[[#This Row],[Data Pagamento]])</f>
        <v>1</v>
      </c>
      <c r="L2478" s="23">
        <f>YEAR(CtasPagar[[#This Row],[Data Pagamento]])</f>
        <v>1900</v>
      </c>
      <c r="M2478" s="154"/>
      <c r="N24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8" s="71"/>
      <c r="P2478" s="71"/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</row>
    <row r="2479" spans="1:26">
      <c r="A2479" s="154"/>
      <c r="B2479" s="157"/>
      <c r="C2479" s="162"/>
      <c r="D2479" s="157"/>
      <c r="E2479" s="157"/>
      <c r="F2479" s="157"/>
      <c r="G2479" s="158"/>
      <c r="H2479" s="23">
        <f>MONTH(CtasPagar[[#This Row],[Data Vencimento]])</f>
        <v>1</v>
      </c>
      <c r="I2479" s="23">
        <f>YEAR(CtasPagar[[#This Row],[Data Vencimento]])</f>
        <v>1900</v>
      </c>
      <c r="J2479" s="154"/>
      <c r="K2479" s="23">
        <f>MONTH(CtasPagar[[#This Row],[Data Pagamento]])</f>
        <v>1</v>
      </c>
      <c r="L2479" s="23">
        <f>YEAR(CtasPagar[[#This Row],[Data Pagamento]])</f>
        <v>1900</v>
      </c>
      <c r="M2479" s="154"/>
      <c r="N24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79" s="71"/>
      <c r="P2479" s="71"/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</row>
    <row r="2480" spans="1:26">
      <c r="A2480" s="154"/>
      <c r="B2480" s="157"/>
      <c r="C2480" s="162"/>
      <c r="D2480" s="157"/>
      <c r="E2480" s="157"/>
      <c r="F2480" s="157"/>
      <c r="G2480" s="158"/>
      <c r="H2480" s="23">
        <f>MONTH(CtasPagar[[#This Row],[Data Vencimento]])</f>
        <v>1</v>
      </c>
      <c r="I2480" s="23">
        <f>YEAR(CtasPagar[[#This Row],[Data Vencimento]])</f>
        <v>1900</v>
      </c>
      <c r="J2480" s="154"/>
      <c r="K2480" s="23">
        <f>MONTH(CtasPagar[[#This Row],[Data Pagamento]])</f>
        <v>1</v>
      </c>
      <c r="L2480" s="23">
        <f>YEAR(CtasPagar[[#This Row],[Data Pagamento]])</f>
        <v>1900</v>
      </c>
      <c r="M2480" s="154"/>
      <c r="N24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0" s="71"/>
      <c r="P2480" s="71"/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</row>
    <row r="2481" spans="1:26">
      <c r="A2481" s="154"/>
      <c r="B2481" s="157"/>
      <c r="C2481" s="162"/>
      <c r="D2481" s="157"/>
      <c r="E2481" s="157"/>
      <c r="F2481" s="157"/>
      <c r="G2481" s="158"/>
      <c r="H2481" s="23">
        <f>MONTH(CtasPagar[[#This Row],[Data Vencimento]])</f>
        <v>1</v>
      </c>
      <c r="I2481" s="23">
        <f>YEAR(CtasPagar[[#This Row],[Data Vencimento]])</f>
        <v>1900</v>
      </c>
      <c r="J2481" s="154"/>
      <c r="K2481" s="23">
        <f>MONTH(CtasPagar[[#This Row],[Data Pagamento]])</f>
        <v>1</v>
      </c>
      <c r="L2481" s="23">
        <f>YEAR(CtasPagar[[#This Row],[Data Pagamento]])</f>
        <v>1900</v>
      </c>
      <c r="M2481" s="154"/>
      <c r="N24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1" s="71"/>
      <c r="P2481" s="71"/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</row>
    <row r="2482" spans="1:26">
      <c r="A2482" s="154"/>
      <c r="B2482" s="157"/>
      <c r="C2482" s="162"/>
      <c r="D2482" s="157"/>
      <c r="E2482" s="157"/>
      <c r="F2482" s="157"/>
      <c r="G2482" s="158"/>
      <c r="H2482" s="23">
        <f>MONTH(CtasPagar[[#This Row],[Data Vencimento]])</f>
        <v>1</v>
      </c>
      <c r="I2482" s="23">
        <f>YEAR(CtasPagar[[#This Row],[Data Vencimento]])</f>
        <v>1900</v>
      </c>
      <c r="J2482" s="154"/>
      <c r="K2482" s="23">
        <f>MONTH(CtasPagar[[#This Row],[Data Pagamento]])</f>
        <v>1</v>
      </c>
      <c r="L2482" s="23">
        <f>YEAR(CtasPagar[[#This Row],[Data Pagamento]])</f>
        <v>1900</v>
      </c>
      <c r="M2482" s="154"/>
      <c r="N24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2" s="71"/>
      <c r="P2482" s="71"/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</row>
    <row r="2483" spans="1:26">
      <c r="A2483" s="154"/>
      <c r="B2483" s="157"/>
      <c r="C2483" s="162"/>
      <c r="D2483" s="157"/>
      <c r="E2483" s="157"/>
      <c r="F2483" s="157"/>
      <c r="G2483" s="158"/>
      <c r="H2483" s="23">
        <f>MONTH(CtasPagar[[#This Row],[Data Vencimento]])</f>
        <v>1</v>
      </c>
      <c r="I2483" s="23">
        <f>YEAR(CtasPagar[[#This Row],[Data Vencimento]])</f>
        <v>1900</v>
      </c>
      <c r="J2483" s="154"/>
      <c r="K2483" s="23">
        <f>MONTH(CtasPagar[[#This Row],[Data Pagamento]])</f>
        <v>1</v>
      </c>
      <c r="L2483" s="23">
        <f>YEAR(CtasPagar[[#This Row],[Data Pagamento]])</f>
        <v>1900</v>
      </c>
      <c r="M2483" s="154"/>
      <c r="N24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3" s="71"/>
      <c r="P2483" s="71"/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</row>
    <row r="2484" spans="1:26">
      <c r="A2484" s="154"/>
      <c r="B2484" s="157"/>
      <c r="C2484" s="162"/>
      <c r="D2484" s="157"/>
      <c r="E2484" s="157"/>
      <c r="F2484" s="157"/>
      <c r="G2484" s="158"/>
      <c r="H2484" s="23">
        <f>MONTH(CtasPagar[[#This Row],[Data Vencimento]])</f>
        <v>1</v>
      </c>
      <c r="I2484" s="23">
        <f>YEAR(CtasPagar[[#This Row],[Data Vencimento]])</f>
        <v>1900</v>
      </c>
      <c r="J2484" s="154"/>
      <c r="K2484" s="23">
        <f>MONTH(CtasPagar[[#This Row],[Data Pagamento]])</f>
        <v>1</v>
      </c>
      <c r="L2484" s="23">
        <f>YEAR(CtasPagar[[#This Row],[Data Pagamento]])</f>
        <v>1900</v>
      </c>
      <c r="M2484" s="154"/>
      <c r="N24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4" s="71"/>
      <c r="P2484" s="71"/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</row>
    <row r="2485" spans="1:26">
      <c r="A2485" s="154"/>
      <c r="B2485" s="157"/>
      <c r="C2485" s="162"/>
      <c r="D2485" s="157"/>
      <c r="E2485" s="157"/>
      <c r="F2485" s="157"/>
      <c r="G2485" s="158"/>
      <c r="H2485" s="23">
        <f>MONTH(CtasPagar[[#This Row],[Data Vencimento]])</f>
        <v>1</v>
      </c>
      <c r="I2485" s="23">
        <f>YEAR(CtasPagar[[#This Row],[Data Vencimento]])</f>
        <v>1900</v>
      </c>
      <c r="J2485" s="154"/>
      <c r="K2485" s="23">
        <f>MONTH(CtasPagar[[#This Row],[Data Pagamento]])</f>
        <v>1</v>
      </c>
      <c r="L2485" s="23">
        <f>YEAR(CtasPagar[[#This Row],[Data Pagamento]])</f>
        <v>1900</v>
      </c>
      <c r="M2485" s="154"/>
      <c r="N24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5" s="71"/>
      <c r="P2485" s="71"/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</row>
    <row r="2486" spans="1:26">
      <c r="A2486" s="154"/>
      <c r="B2486" s="157"/>
      <c r="C2486" s="162"/>
      <c r="D2486" s="157"/>
      <c r="E2486" s="157"/>
      <c r="F2486" s="157"/>
      <c r="G2486" s="158"/>
      <c r="H2486" s="23">
        <f>MONTH(CtasPagar[[#This Row],[Data Vencimento]])</f>
        <v>1</v>
      </c>
      <c r="I2486" s="23">
        <f>YEAR(CtasPagar[[#This Row],[Data Vencimento]])</f>
        <v>1900</v>
      </c>
      <c r="J2486" s="154"/>
      <c r="K2486" s="23">
        <f>MONTH(CtasPagar[[#This Row],[Data Pagamento]])</f>
        <v>1</v>
      </c>
      <c r="L2486" s="23">
        <f>YEAR(CtasPagar[[#This Row],[Data Pagamento]])</f>
        <v>1900</v>
      </c>
      <c r="M2486" s="154"/>
      <c r="N24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6" s="71"/>
      <c r="P2486" s="71"/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</row>
    <row r="2487" spans="1:26">
      <c r="A2487" s="154"/>
      <c r="B2487" s="157"/>
      <c r="C2487" s="162"/>
      <c r="D2487" s="157"/>
      <c r="E2487" s="157"/>
      <c r="F2487" s="157"/>
      <c r="G2487" s="158"/>
      <c r="H2487" s="23">
        <f>MONTH(CtasPagar[[#This Row],[Data Vencimento]])</f>
        <v>1</v>
      </c>
      <c r="I2487" s="23">
        <f>YEAR(CtasPagar[[#This Row],[Data Vencimento]])</f>
        <v>1900</v>
      </c>
      <c r="J2487" s="154"/>
      <c r="K2487" s="23">
        <f>MONTH(CtasPagar[[#This Row],[Data Pagamento]])</f>
        <v>1</v>
      </c>
      <c r="L2487" s="23">
        <f>YEAR(CtasPagar[[#This Row],[Data Pagamento]])</f>
        <v>1900</v>
      </c>
      <c r="M2487" s="154"/>
      <c r="N24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7" s="71"/>
      <c r="P2487" s="71"/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</row>
    <row r="2488" spans="1:26">
      <c r="A2488" s="154"/>
      <c r="B2488" s="157"/>
      <c r="C2488" s="162"/>
      <c r="D2488" s="157"/>
      <c r="E2488" s="157"/>
      <c r="F2488" s="157"/>
      <c r="G2488" s="158"/>
      <c r="H2488" s="23">
        <f>MONTH(CtasPagar[[#This Row],[Data Vencimento]])</f>
        <v>1</v>
      </c>
      <c r="I2488" s="23">
        <f>YEAR(CtasPagar[[#This Row],[Data Vencimento]])</f>
        <v>1900</v>
      </c>
      <c r="J2488" s="154"/>
      <c r="K2488" s="23">
        <f>MONTH(CtasPagar[[#This Row],[Data Pagamento]])</f>
        <v>1</v>
      </c>
      <c r="L2488" s="23">
        <f>YEAR(CtasPagar[[#This Row],[Data Pagamento]])</f>
        <v>1900</v>
      </c>
      <c r="M2488" s="154"/>
      <c r="N24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8" s="71"/>
      <c r="P2488" s="71"/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</row>
    <row r="2489" spans="1:26">
      <c r="A2489" s="154"/>
      <c r="B2489" s="157"/>
      <c r="C2489" s="162"/>
      <c r="D2489" s="157"/>
      <c r="E2489" s="157"/>
      <c r="F2489" s="157"/>
      <c r="G2489" s="158"/>
      <c r="H2489" s="23">
        <f>MONTH(CtasPagar[[#This Row],[Data Vencimento]])</f>
        <v>1</v>
      </c>
      <c r="I2489" s="23">
        <f>YEAR(CtasPagar[[#This Row],[Data Vencimento]])</f>
        <v>1900</v>
      </c>
      <c r="J2489" s="154"/>
      <c r="K2489" s="23">
        <f>MONTH(CtasPagar[[#This Row],[Data Pagamento]])</f>
        <v>1</v>
      </c>
      <c r="L2489" s="23">
        <f>YEAR(CtasPagar[[#This Row],[Data Pagamento]])</f>
        <v>1900</v>
      </c>
      <c r="M2489" s="154"/>
      <c r="N24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89" s="71"/>
      <c r="P2489" s="71"/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</row>
    <row r="2490" spans="1:26">
      <c r="A2490" s="154"/>
      <c r="B2490" s="157"/>
      <c r="C2490" s="162"/>
      <c r="D2490" s="157"/>
      <c r="E2490" s="157"/>
      <c r="F2490" s="157"/>
      <c r="G2490" s="158"/>
      <c r="H2490" s="23">
        <f>MONTH(CtasPagar[[#This Row],[Data Vencimento]])</f>
        <v>1</v>
      </c>
      <c r="I2490" s="23">
        <f>YEAR(CtasPagar[[#This Row],[Data Vencimento]])</f>
        <v>1900</v>
      </c>
      <c r="J2490" s="154"/>
      <c r="K2490" s="23">
        <f>MONTH(CtasPagar[[#This Row],[Data Pagamento]])</f>
        <v>1</v>
      </c>
      <c r="L2490" s="23">
        <f>YEAR(CtasPagar[[#This Row],[Data Pagamento]])</f>
        <v>1900</v>
      </c>
      <c r="M2490" s="154"/>
      <c r="N24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0" s="71"/>
      <c r="P2490" s="71"/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</row>
    <row r="2491" spans="1:26">
      <c r="A2491" s="154"/>
      <c r="B2491" s="157"/>
      <c r="C2491" s="162"/>
      <c r="D2491" s="157"/>
      <c r="E2491" s="157"/>
      <c r="F2491" s="157"/>
      <c r="G2491" s="158"/>
      <c r="H2491" s="23">
        <f>MONTH(CtasPagar[[#This Row],[Data Vencimento]])</f>
        <v>1</v>
      </c>
      <c r="I2491" s="23">
        <f>YEAR(CtasPagar[[#This Row],[Data Vencimento]])</f>
        <v>1900</v>
      </c>
      <c r="J2491" s="154"/>
      <c r="K2491" s="23">
        <f>MONTH(CtasPagar[[#This Row],[Data Pagamento]])</f>
        <v>1</v>
      </c>
      <c r="L2491" s="23">
        <f>YEAR(CtasPagar[[#This Row],[Data Pagamento]])</f>
        <v>1900</v>
      </c>
      <c r="M2491" s="154"/>
      <c r="N24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1" s="71"/>
      <c r="P2491" s="71"/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</row>
    <row r="2492" spans="1:26">
      <c r="A2492" s="154"/>
      <c r="B2492" s="157"/>
      <c r="C2492" s="162"/>
      <c r="D2492" s="157"/>
      <c r="E2492" s="157"/>
      <c r="F2492" s="157"/>
      <c r="G2492" s="158"/>
      <c r="H2492" s="23">
        <f>MONTH(CtasPagar[[#This Row],[Data Vencimento]])</f>
        <v>1</v>
      </c>
      <c r="I2492" s="23">
        <f>YEAR(CtasPagar[[#This Row],[Data Vencimento]])</f>
        <v>1900</v>
      </c>
      <c r="J2492" s="154"/>
      <c r="K2492" s="23">
        <f>MONTH(CtasPagar[[#This Row],[Data Pagamento]])</f>
        <v>1</v>
      </c>
      <c r="L2492" s="23">
        <f>YEAR(CtasPagar[[#This Row],[Data Pagamento]])</f>
        <v>1900</v>
      </c>
      <c r="M2492" s="154"/>
      <c r="N24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2" s="71"/>
      <c r="P2492" s="71"/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</row>
    <row r="2493" spans="1:26">
      <c r="A2493" s="154"/>
      <c r="B2493" s="157"/>
      <c r="C2493" s="162"/>
      <c r="D2493" s="157"/>
      <c r="E2493" s="157"/>
      <c r="F2493" s="157"/>
      <c r="G2493" s="158"/>
      <c r="H2493" s="23">
        <f>MONTH(CtasPagar[[#This Row],[Data Vencimento]])</f>
        <v>1</v>
      </c>
      <c r="I2493" s="23">
        <f>YEAR(CtasPagar[[#This Row],[Data Vencimento]])</f>
        <v>1900</v>
      </c>
      <c r="J2493" s="154"/>
      <c r="K2493" s="23">
        <f>MONTH(CtasPagar[[#This Row],[Data Pagamento]])</f>
        <v>1</v>
      </c>
      <c r="L2493" s="23">
        <f>YEAR(CtasPagar[[#This Row],[Data Pagamento]])</f>
        <v>1900</v>
      </c>
      <c r="M2493" s="154"/>
      <c r="N24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3" s="71"/>
      <c r="P2493" s="71"/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</row>
    <row r="2494" spans="1:26">
      <c r="A2494" s="154"/>
      <c r="B2494" s="157"/>
      <c r="C2494" s="162"/>
      <c r="D2494" s="157"/>
      <c r="E2494" s="157"/>
      <c r="F2494" s="157"/>
      <c r="G2494" s="158"/>
      <c r="H2494" s="23">
        <f>MONTH(CtasPagar[[#This Row],[Data Vencimento]])</f>
        <v>1</v>
      </c>
      <c r="I2494" s="23">
        <f>YEAR(CtasPagar[[#This Row],[Data Vencimento]])</f>
        <v>1900</v>
      </c>
      <c r="J2494" s="154"/>
      <c r="K2494" s="23">
        <f>MONTH(CtasPagar[[#This Row],[Data Pagamento]])</f>
        <v>1</v>
      </c>
      <c r="L2494" s="23">
        <f>YEAR(CtasPagar[[#This Row],[Data Pagamento]])</f>
        <v>1900</v>
      </c>
      <c r="M2494" s="154"/>
      <c r="N24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4" s="71"/>
      <c r="P2494" s="71"/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</row>
    <row r="2495" spans="1:26">
      <c r="A2495" s="154"/>
      <c r="B2495" s="157"/>
      <c r="C2495" s="162"/>
      <c r="D2495" s="157"/>
      <c r="E2495" s="157"/>
      <c r="F2495" s="157"/>
      <c r="G2495" s="158"/>
      <c r="H2495" s="23">
        <f>MONTH(CtasPagar[[#This Row],[Data Vencimento]])</f>
        <v>1</v>
      </c>
      <c r="I2495" s="23">
        <f>YEAR(CtasPagar[[#This Row],[Data Vencimento]])</f>
        <v>1900</v>
      </c>
      <c r="J2495" s="154"/>
      <c r="K2495" s="23">
        <f>MONTH(CtasPagar[[#This Row],[Data Pagamento]])</f>
        <v>1</v>
      </c>
      <c r="L2495" s="23">
        <f>YEAR(CtasPagar[[#This Row],[Data Pagamento]])</f>
        <v>1900</v>
      </c>
      <c r="M2495" s="154"/>
      <c r="N24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5" s="71"/>
      <c r="P2495" s="71"/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</row>
    <row r="2496" spans="1:26">
      <c r="A2496" s="154"/>
      <c r="B2496" s="157"/>
      <c r="C2496" s="162"/>
      <c r="D2496" s="157"/>
      <c r="E2496" s="157"/>
      <c r="F2496" s="157"/>
      <c r="G2496" s="158"/>
      <c r="H2496" s="23">
        <f>MONTH(CtasPagar[[#This Row],[Data Vencimento]])</f>
        <v>1</v>
      </c>
      <c r="I2496" s="23">
        <f>YEAR(CtasPagar[[#This Row],[Data Vencimento]])</f>
        <v>1900</v>
      </c>
      <c r="J2496" s="154"/>
      <c r="K2496" s="23">
        <f>MONTH(CtasPagar[[#This Row],[Data Pagamento]])</f>
        <v>1</v>
      </c>
      <c r="L2496" s="23">
        <f>YEAR(CtasPagar[[#This Row],[Data Pagamento]])</f>
        <v>1900</v>
      </c>
      <c r="M2496" s="154"/>
      <c r="N24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6" s="71"/>
      <c r="P2496" s="71"/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</row>
    <row r="2497" spans="1:26">
      <c r="A2497" s="154"/>
      <c r="B2497" s="157"/>
      <c r="C2497" s="162"/>
      <c r="D2497" s="157"/>
      <c r="E2497" s="157"/>
      <c r="F2497" s="157"/>
      <c r="G2497" s="158"/>
      <c r="H2497" s="23">
        <f>MONTH(CtasPagar[[#This Row],[Data Vencimento]])</f>
        <v>1</v>
      </c>
      <c r="I2497" s="23">
        <f>YEAR(CtasPagar[[#This Row],[Data Vencimento]])</f>
        <v>1900</v>
      </c>
      <c r="J2497" s="154"/>
      <c r="K2497" s="23">
        <f>MONTH(CtasPagar[[#This Row],[Data Pagamento]])</f>
        <v>1</v>
      </c>
      <c r="L2497" s="23">
        <f>YEAR(CtasPagar[[#This Row],[Data Pagamento]])</f>
        <v>1900</v>
      </c>
      <c r="M2497" s="154"/>
      <c r="N24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7" s="71"/>
      <c r="P2497" s="71"/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</row>
    <row r="2498" spans="1:26">
      <c r="A2498" s="154"/>
      <c r="B2498" s="157"/>
      <c r="C2498" s="162"/>
      <c r="D2498" s="157"/>
      <c r="E2498" s="157"/>
      <c r="F2498" s="157"/>
      <c r="G2498" s="158"/>
      <c r="H2498" s="23">
        <f>MONTH(CtasPagar[[#This Row],[Data Vencimento]])</f>
        <v>1</v>
      </c>
      <c r="I2498" s="23">
        <f>YEAR(CtasPagar[[#This Row],[Data Vencimento]])</f>
        <v>1900</v>
      </c>
      <c r="J2498" s="154"/>
      <c r="K2498" s="23">
        <f>MONTH(CtasPagar[[#This Row],[Data Pagamento]])</f>
        <v>1</v>
      </c>
      <c r="L2498" s="23">
        <f>YEAR(CtasPagar[[#This Row],[Data Pagamento]])</f>
        <v>1900</v>
      </c>
      <c r="M2498" s="154"/>
      <c r="N24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8" s="71"/>
      <c r="P2498" s="71"/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</row>
    <row r="2499" spans="1:26">
      <c r="A2499" s="154"/>
      <c r="B2499" s="157"/>
      <c r="C2499" s="162"/>
      <c r="D2499" s="157"/>
      <c r="E2499" s="157"/>
      <c r="F2499" s="157"/>
      <c r="G2499" s="158"/>
      <c r="H2499" s="23">
        <f>MONTH(CtasPagar[[#This Row],[Data Vencimento]])</f>
        <v>1</v>
      </c>
      <c r="I2499" s="23">
        <f>YEAR(CtasPagar[[#This Row],[Data Vencimento]])</f>
        <v>1900</v>
      </c>
      <c r="J2499" s="154"/>
      <c r="K2499" s="23">
        <f>MONTH(CtasPagar[[#This Row],[Data Pagamento]])</f>
        <v>1</v>
      </c>
      <c r="L2499" s="23">
        <f>YEAR(CtasPagar[[#This Row],[Data Pagamento]])</f>
        <v>1900</v>
      </c>
      <c r="M2499" s="154"/>
      <c r="N24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499" s="71"/>
      <c r="P2499" s="71"/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</row>
    <row r="2500" spans="1:26">
      <c r="A2500" s="154"/>
      <c r="B2500" s="157"/>
      <c r="C2500" s="162"/>
      <c r="D2500" s="157"/>
      <c r="E2500" s="157"/>
      <c r="F2500" s="157"/>
      <c r="G2500" s="158"/>
      <c r="H2500" s="23">
        <f>MONTH(CtasPagar[[#This Row],[Data Vencimento]])</f>
        <v>1</v>
      </c>
      <c r="I2500" s="23">
        <f>YEAR(CtasPagar[[#This Row],[Data Vencimento]])</f>
        <v>1900</v>
      </c>
      <c r="J2500" s="154"/>
      <c r="K2500" s="23">
        <f>MONTH(CtasPagar[[#This Row],[Data Pagamento]])</f>
        <v>1</v>
      </c>
      <c r="L2500" s="23">
        <f>YEAR(CtasPagar[[#This Row],[Data Pagamento]])</f>
        <v>1900</v>
      </c>
      <c r="M2500" s="154"/>
      <c r="N25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0" s="71"/>
      <c r="P2500" s="71"/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</row>
    <row r="2501" spans="1:26">
      <c r="A2501" s="154"/>
      <c r="B2501" s="157"/>
      <c r="C2501" s="162"/>
      <c r="D2501" s="157"/>
      <c r="E2501" s="157"/>
      <c r="F2501" s="157"/>
      <c r="G2501" s="158"/>
      <c r="H2501" s="23">
        <f>MONTH(CtasPagar[[#This Row],[Data Vencimento]])</f>
        <v>1</v>
      </c>
      <c r="I2501" s="23">
        <f>YEAR(CtasPagar[[#This Row],[Data Vencimento]])</f>
        <v>1900</v>
      </c>
      <c r="J2501" s="154"/>
      <c r="K2501" s="23">
        <f>MONTH(CtasPagar[[#This Row],[Data Pagamento]])</f>
        <v>1</v>
      </c>
      <c r="L2501" s="23">
        <f>YEAR(CtasPagar[[#This Row],[Data Pagamento]])</f>
        <v>1900</v>
      </c>
      <c r="M2501" s="154"/>
      <c r="N25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1" s="71"/>
      <c r="P2501" s="71"/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</row>
    <row r="2502" spans="1:26">
      <c r="A2502" s="154"/>
      <c r="B2502" s="157"/>
      <c r="C2502" s="162"/>
      <c r="D2502" s="157"/>
      <c r="E2502" s="157"/>
      <c r="F2502" s="157"/>
      <c r="G2502" s="158"/>
      <c r="H2502" s="23">
        <f>MONTH(CtasPagar[[#This Row],[Data Vencimento]])</f>
        <v>1</v>
      </c>
      <c r="I2502" s="23">
        <f>YEAR(CtasPagar[[#This Row],[Data Vencimento]])</f>
        <v>1900</v>
      </c>
      <c r="J2502" s="154"/>
      <c r="K2502" s="23">
        <f>MONTH(CtasPagar[[#This Row],[Data Pagamento]])</f>
        <v>1</v>
      </c>
      <c r="L2502" s="23">
        <f>YEAR(CtasPagar[[#This Row],[Data Pagamento]])</f>
        <v>1900</v>
      </c>
      <c r="M2502" s="154"/>
      <c r="N25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2" s="71"/>
      <c r="P2502" s="71"/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</row>
    <row r="2503" spans="1:26">
      <c r="A2503" s="154"/>
      <c r="B2503" s="157"/>
      <c r="C2503" s="162"/>
      <c r="D2503" s="157"/>
      <c r="E2503" s="157"/>
      <c r="F2503" s="157"/>
      <c r="G2503" s="158"/>
      <c r="H2503" s="23">
        <f>MONTH(CtasPagar[[#This Row],[Data Vencimento]])</f>
        <v>1</v>
      </c>
      <c r="I2503" s="23">
        <f>YEAR(CtasPagar[[#This Row],[Data Vencimento]])</f>
        <v>1900</v>
      </c>
      <c r="J2503" s="154"/>
      <c r="K2503" s="23">
        <f>MONTH(CtasPagar[[#This Row],[Data Pagamento]])</f>
        <v>1</v>
      </c>
      <c r="L2503" s="23">
        <f>YEAR(CtasPagar[[#This Row],[Data Pagamento]])</f>
        <v>1900</v>
      </c>
      <c r="M2503" s="154"/>
      <c r="N25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3" s="71"/>
      <c r="P2503" s="71"/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</row>
    <row r="2504" spans="1:26">
      <c r="A2504" s="154"/>
      <c r="B2504" s="157"/>
      <c r="C2504" s="162"/>
      <c r="D2504" s="157"/>
      <c r="E2504" s="157"/>
      <c r="F2504" s="157"/>
      <c r="G2504" s="158"/>
      <c r="H2504" s="23">
        <f>MONTH(CtasPagar[[#This Row],[Data Vencimento]])</f>
        <v>1</v>
      </c>
      <c r="I2504" s="23">
        <f>YEAR(CtasPagar[[#This Row],[Data Vencimento]])</f>
        <v>1900</v>
      </c>
      <c r="J2504" s="154"/>
      <c r="K2504" s="23">
        <f>MONTH(CtasPagar[[#This Row],[Data Pagamento]])</f>
        <v>1</v>
      </c>
      <c r="L2504" s="23">
        <f>YEAR(CtasPagar[[#This Row],[Data Pagamento]])</f>
        <v>1900</v>
      </c>
      <c r="M2504" s="154"/>
      <c r="N25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4" s="71"/>
      <c r="P2504" s="71"/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</row>
    <row r="2505" spans="1:26">
      <c r="A2505" s="154"/>
      <c r="B2505" s="157"/>
      <c r="C2505" s="162"/>
      <c r="D2505" s="157"/>
      <c r="E2505" s="157"/>
      <c r="F2505" s="157"/>
      <c r="G2505" s="158"/>
      <c r="H2505" s="23">
        <f>MONTH(CtasPagar[[#This Row],[Data Vencimento]])</f>
        <v>1</v>
      </c>
      <c r="I2505" s="23">
        <f>YEAR(CtasPagar[[#This Row],[Data Vencimento]])</f>
        <v>1900</v>
      </c>
      <c r="J2505" s="154"/>
      <c r="K2505" s="23">
        <f>MONTH(CtasPagar[[#This Row],[Data Pagamento]])</f>
        <v>1</v>
      </c>
      <c r="L2505" s="23">
        <f>YEAR(CtasPagar[[#This Row],[Data Pagamento]])</f>
        <v>1900</v>
      </c>
      <c r="M2505" s="154"/>
      <c r="N25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5" s="71"/>
      <c r="P2505" s="71"/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</row>
    <row r="2506" spans="1:26">
      <c r="A2506" s="154"/>
      <c r="B2506" s="157"/>
      <c r="C2506" s="162"/>
      <c r="D2506" s="157"/>
      <c r="E2506" s="157"/>
      <c r="F2506" s="157"/>
      <c r="G2506" s="158"/>
      <c r="H2506" s="23">
        <f>MONTH(CtasPagar[[#This Row],[Data Vencimento]])</f>
        <v>1</v>
      </c>
      <c r="I2506" s="23">
        <f>YEAR(CtasPagar[[#This Row],[Data Vencimento]])</f>
        <v>1900</v>
      </c>
      <c r="J2506" s="154"/>
      <c r="K2506" s="23">
        <f>MONTH(CtasPagar[[#This Row],[Data Pagamento]])</f>
        <v>1</v>
      </c>
      <c r="L2506" s="23">
        <f>YEAR(CtasPagar[[#This Row],[Data Pagamento]])</f>
        <v>1900</v>
      </c>
      <c r="M2506" s="154"/>
      <c r="N25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6" s="71"/>
      <c r="P2506" s="71"/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</row>
    <row r="2507" spans="1:26">
      <c r="A2507" s="154"/>
      <c r="B2507" s="157"/>
      <c r="C2507" s="162"/>
      <c r="D2507" s="157"/>
      <c r="E2507" s="157"/>
      <c r="F2507" s="157"/>
      <c r="G2507" s="158"/>
      <c r="H2507" s="23">
        <f>MONTH(CtasPagar[[#This Row],[Data Vencimento]])</f>
        <v>1</v>
      </c>
      <c r="I2507" s="23">
        <f>YEAR(CtasPagar[[#This Row],[Data Vencimento]])</f>
        <v>1900</v>
      </c>
      <c r="J2507" s="154"/>
      <c r="K2507" s="23">
        <f>MONTH(CtasPagar[[#This Row],[Data Pagamento]])</f>
        <v>1</v>
      </c>
      <c r="L2507" s="23">
        <f>YEAR(CtasPagar[[#This Row],[Data Pagamento]])</f>
        <v>1900</v>
      </c>
      <c r="M2507" s="154"/>
      <c r="N25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7" s="71"/>
      <c r="P2507" s="71"/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</row>
    <row r="2508" spans="1:26">
      <c r="A2508" s="154"/>
      <c r="B2508" s="157"/>
      <c r="C2508" s="162"/>
      <c r="D2508" s="157"/>
      <c r="E2508" s="157"/>
      <c r="F2508" s="157"/>
      <c r="G2508" s="158"/>
      <c r="H2508" s="23">
        <f>MONTH(CtasPagar[[#This Row],[Data Vencimento]])</f>
        <v>1</v>
      </c>
      <c r="I2508" s="23">
        <f>YEAR(CtasPagar[[#This Row],[Data Vencimento]])</f>
        <v>1900</v>
      </c>
      <c r="J2508" s="154"/>
      <c r="K2508" s="23">
        <f>MONTH(CtasPagar[[#This Row],[Data Pagamento]])</f>
        <v>1</v>
      </c>
      <c r="L2508" s="23">
        <f>YEAR(CtasPagar[[#This Row],[Data Pagamento]])</f>
        <v>1900</v>
      </c>
      <c r="M2508" s="154"/>
      <c r="N25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8" s="71"/>
      <c r="P2508" s="71"/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</row>
    <row r="2509" spans="1:26">
      <c r="A2509" s="154"/>
      <c r="B2509" s="157"/>
      <c r="C2509" s="162"/>
      <c r="D2509" s="157"/>
      <c r="E2509" s="157"/>
      <c r="F2509" s="157"/>
      <c r="G2509" s="158"/>
      <c r="H2509" s="23">
        <f>MONTH(CtasPagar[[#This Row],[Data Vencimento]])</f>
        <v>1</v>
      </c>
      <c r="I2509" s="23">
        <f>YEAR(CtasPagar[[#This Row],[Data Vencimento]])</f>
        <v>1900</v>
      </c>
      <c r="J2509" s="154"/>
      <c r="K2509" s="23">
        <f>MONTH(CtasPagar[[#This Row],[Data Pagamento]])</f>
        <v>1</v>
      </c>
      <c r="L2509" s="23">
        <f>YEAR(CtasPagar[[#This Row],[Data Pagamento]])</f>
        <v>1900</v>
      </c>
      <c r="M2509" s="154"/>
      <c r="N25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09" s="71"/>
      <c r="P2509" s="71"/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</row>
    <row r="2510" spans="1:26">
      <c r="A2510" s="154"/>
      <c r="B2510" s="157"/>
      <c r="C2510" s="162"/>
      <c r="D2510" s="157"/>
      <c r="E2510" s="157"/>
      <c r="F2510" s="157"/>
      <c r="G2510" s="158"/>
      <c r="H2510" s="23">
        <f>MONTH(CtasPagar[[#This Row],[Data Vencimento]])</f>
        <v>1</v>
      </c>
      <c r="I2510" s="23">
        <f>YEAR(CtasPagar[[#This Row],[Data Vencimento]])</f>
        <v>1900</v>
      </c>
      <c r="J2510" s="154"/>
      <c r="K2510" s="23">
        <f>MONTH(CtasPagar[[#This Row],[Data Pagamento]])</f>
        <v>1</v>
      </c>
      <c r="L2510" s="23">
        <f>YEAR(CtasPagar[[#This Row],[Data Pagamento]])</f>
        <v>1900</v>
      </c>
      <c r="M2510" s="154"/>
      <c r="N25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0" s="71"/>
      <c r="P2510" s="71"/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</row>
    <row r="2511" spans="1:26">
      <c r="A2511" s="154"/>
      <c r="B2511" s="157"/>
      <c r="C2511" s="162"/>
      <c r="D2511" s="157"/>
      <c r="E2511" s="157"/>
      <c r="F2511" s="157"/>
      <c r="G2511" s="158"/>
      <c r="H2511" s="23">
        <f>MONTH(CtasPagar[[#This Row],[Data Vencimento]])</f>
        <v>1</v>
      </c>
      <c r="I2511" s="23">
        <f>YEAR(CtasPagar[[#This Row],[Data Vencimento]])</f>
        <v>1900</v>
      </c>
      <c r="J2511" s="154"/>
      <c r="K2511" s="23">
        <f>MONTH(CtasPagar[[#This Row],[Data Pagamento]])</f>
        <v>1</v>
      </c>
      <c r="L2511" s="23">
        <f>YEAR(CtasPagar[[#This Row],[Data Pagamento]])</f>
        <v>1900</v>
      </c>
      <c r="M2511" s="154"/>
      <c r="N25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1" s="71"/>
      <c r="P2511" s="71"/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</row>
    <row r="2512" spans="1:26">
      <c r="A2512" s="154"/>
      <c r="B2512" s="157"/>
      <c r="C2512" s="162"/>
      <c r="D2512" s="157"/>
      <c r="E2512" s="157"/>
      <c r="F2512" s="157"/>
      <c r="G2512" s="158"/>
      <c r="H2512" s="23">
        <f>MONTH(CtasPagar[[#This Row],[Data Vencimento]])</f>
        <v>1</v>
      </c>
      <c r="I2512" s="23">
        <f>YEAR(CtasPagar[[#This Row],[Data Vencimento]])</f>
        <v>1900</v>
      </c>
      <c r="J2512" s="154"/>
      <c r="K2512" s="23">
        <f>MONTH(CtasPagar[[#This Row],[Data Pagamento]])</f>
        <v>1</v>
      </c>
      <c r="L2512" s="23">
        <f>YEAR(CtasPagar[[#This Row],[Data Pagamento]])</f>
        <v>1900</v>
      </c>
      <c r="M2512" s="154"/>
      <c r="N25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2" s="71"/>
      <c r="P2512" s="71"/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</row>
    <row r="2513" spans="1:26">
      <c r="A2513" s="154"/>
      <c r="B2513" s="157"/>
      <c r="C2513" s="162"/>
      <c r="D2513" s="157"/>
      <c r="E2513" s="157"/>
      <c r="F2513" s="157"/>
      <c r="G2513" s="158"/>
      <c r="H2513" s="23">
        <f>MONTH(CtasPagar[[#This Row],[Data Vencimento]])</f>
        <v>1</v>
      </c>
      <c r="I2513" s="23">
        <f>YEAR(CtasPagar[[#This Row],[Data Vencimento]])</f>
        <v>1900</v>
      </c>
      <c r="J2513" s="154"/>
      <c r="K2513" s="23">
        <f>MONTH(CtasPagar[[#This Row],[Data Pagamento]])</f>
        <v>1</v>
      </c>
      <c r="L2513" s="23">
        <f>YEAR(CtasPagar[[#This Row],[Data Pagamento]])</f>
        <v>1900</v>
      </c>
      <c r="M2513" s="154"/>
      <c r="N25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3" s="71"/>
      <c r="P2513" s="71"/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</row>
    <row r="2514" spans="1:26">
      <c r="A2514" s="154"/>
      <c r="B2514" s="157"/>
      <c r="C2514" s="162"/>
      <c r="D2514" s="157"/>
      <c r="E2514" s="157"/>
      <c r="F2514" s="157"/>
      <c r="G2514" s="158"/>
      <c r="H2514" s="23">
        <f>MONTH(CtasPagar[[#This Row],[Data Vencimento]])</f>
        <v>1</v>
      </c>
      <c r="I2514" s="23">
        <f>YEAR(CtasPagar[[#This Row],[Data Vencimento]])</f>
        <v>1900</v>
      </c>
      <c r="J2514" s="154"/>
      <c r="K2514" s="23">
        <f>MONTH(CtasPagar[[#This Row],[Data Pagamento]])</f>
        <v>1</v>
      </c>
      <c r="L2514" s="23">
        <f>YEAR(CtasPagar[[#This Row],[Data Pagamento]])</f>
        <v>1900</v>
      </c>
      <c r="M2514" s="154"/>
      <c r="N25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4" s="71"/>
      <c r="P2514" s="71"/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</row>
    <row r="2515" spans="1:26">
      <c r="A2515" s="154"/>
      <c r="B2515" s="157"/>
      <c r="C2515" s="162"/>
      <c r="D2515" s="157"/>
      <c r="E2515" s="157"/>
      <c r="F2515" s="157"/>
      <c r="G2515" s="158"/>
      <c r="H2515" s="23">
        <f>MONTH(CtasPagar[[#This Row],[Data Vencimento]])</f>
        <v>1</v>
      </c>
      <c r="I2515" s="23">
        <f>YEAR(CtasPagar[[#This Row],[Data Vencimento]])</f>
        <v>1900</v>
      </c>
      <c r="J2515" s="154"/>
      <c r="K2515" s="23">
        <f>MONTH(CtasPagar[[#This Row],[Data Pagamento]])</f>
        <v>1</v>
      </c>
      <c r="L2515" s="23">
        <f>YEAR(CtasPagar[[#This Row],[Data Pagamento]])</f>
        <v>1900</v>
      </c>
      <c r="M2515" s="154"/>
      <c r="N25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5" s="71"/>
      <c r="P2515" s="71"/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</row>
    <row r="2516" spans="1:26">
      <c r="A2516" s="154"/>
      <c r="B2516" s="157"/>
      <c r="C2516" s="162"/>
      <c r="D2516" s="157"/>
      <c r="E2516" s="157"/>
      <c r="F2516" s="157"/>
      <c r="G2516" s="158"/>
      <c r="H2516" s="23">
        <f>MONTH(CtasPagar[[#This Row],[Data Vencimento]])</f>
        <v>1</v>
      </c>
      <c r="I2516" s="23">
        <f>YEAR(CtasPagar[[#This Row],[Data Vencimento]])</f>
        <v>1900</v>
      </c>
      <c r="J2516" s="154"/>
      <c r="K2516" s="23">
        <f>MONTH(CtasPagar[[#This Row],[Data Pagamento]])</f>
        <v>1</v>
      </c>
      <c r="L2516" s="23">
        <f>YEAR(CtasPagar[[#This Row],[Data Pagamento]])</f>
        <v>1900</v>
      </c>
      <c r="M2516" s="154"/>
      <c r="N25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6" s="71"/>
      <c r="P2516" s="71"/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</row>
    <row r="2517" spans="1:26">
      <c r="A2517" s="154"/>
      <c r="B2517" s="157"/>
      <c r="C2517" s="162"/>
      <c r="D2517" s="157"/>
      <c r="E2517" s="157"/>
      <c r="F2517" s="157"/>
      <c r="G2517" s="158"/>
      <c r="H2517" s="23">
        <f>MONTH(CtasPagar[[#This Row],[Data Vencimento]])</f>
        <v>1</v>
      </c>
      <c r="I2517" s="23">
        <f>YEAR(CtasPagar[[#This Row],[Data Vencimento]])</f>
        <v>1900</v>
      </c>
      <c r="J2517" s="154"/>
      <c r="K2517" s="23">
        <f>MONTH(CtasPagar[[#This Row],[Data Pagamento]])</f>
        <v>1</v>
      </c>
      <c r="L2517" s="23">
        <f>YEAR(CtasPagar[[#This Row],[Data Pagamento]])</f>
        <v>1900</v>
      </c>
      <c r="M2517" s="154"/>
      <c r="N25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7" s="71"/>
      <c r="P2517" s="71"/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</row>
    <row r="2518" spans="1:26">
      <c r="A2518" s="154"/>
      <c r="B2518" s="157"/>
      <c r="C2518" s="162"/>
      <c r="D2518" s="157"/>
      <c r="E2518" s="157"/>
      <c r="F2518" s="157"/>
      <c r="G2518" s="158"/>
      <c r="H2518" s="23">
        <f>MONTH(CtasPagar[[#This Row],[Data Vencimento]])</f>
        <v>1</v>
      </c>
      <c r="I2518" s="23">
        <f>YEAR(CtasPagar[[#This Row],[Data Vencimento]])</f>
        <v>1900</v>
      </c>
      <c r="J2518" s="154"/>
      <c r="K2518" s="23">
        <f>MONTH(CtasPagar[[#This Row],[Data Pagamento]])</f>
        <v>1</v>
      </c>
      <c r="L2518" s="23">
        <f>YEAR(CtasPagar[[#This Row],[Data Pagamento]])</f>
        <v>1900</v>
      </c>
      <c r="M2518" s="154"/>
      <c r="N25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8" s="71"/>
      <c r="P2518" s="71"/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</row>
    <row r="2519" spans="1:26">
      <c r="A2519" s="154"/>
      <c r="B2519" s="157"/>
      <c r="C2519" s="162"/>
      <c r="D2519" s="157"/>
      <c r="E2519" s="157"/>
      <c r="F2519" s="157"/>
      <c r="G2519" s="158"/>
      <c r="H2519" s="23">
        <f>MONTH(CtasPagar[[#This Row],[Data Vencimento]])</f>
        <v>1</v>
      </c>
      <c r="I2519" s="23">
        <f>YEAR(CtasPagar[[#This Row],[Data Vencimento]])</f>
        <v>1900</v>
      </c>
      <c r="J2519" s="154"/>
      <c r="K2519" s="23">
        <f>MONTH(CtasPagar[[#This Row],[Data Pagamento]])</f>
        <v>1</v>
      </c>
      <c r="L2519" s="23">
        <f>YEAR(CtasPagar[[#This Row],[Data Pagamento]])</f>
        <v>1900</v>
      </c>
      <c r="M2519" s="154"/>
      <c r="N25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19" s="71"/>
      <c r="P2519" s="71"/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</row>
    <row r="2520" spans="1:26">
      <c r="A2520" s="154"/>
      <c r="B2520" s="157"/>
      <c r="C2520" s="162"/>
      <c r="D2520" s="157"/>
      <c r="E2520" s="157"/>
      <c r="F2520" s="157"/>
      <c r="G2520" s="158"/>
      <c r="H2520" s="23">
        <f>MONTH(CtasPagar[[#This Row],[Data Vencimento]])</f>
        <v>1</v>
      </c>
      <c r="I2520" s="23">
        <f>YEAR(CtasPagar[[#This Row],[Data Vencimento]])</f>
        <v>1900</v>
      </c>
      <c r="J2520" s="154"/>
      <c r="K2520" s="23">
        <f>MONTH(CtasPagar[[#This Row],[Data Pagamento]])</f>
        <v>1</v>
      </c>
      <c r="L2520" s="23">
        <f>YEAR(CtasPagar[[#This Row],[Data Pagamento]])</f>
        <v>1900</v>
      </c>
      <c r="M2520" s="154"/>
      <c r="N25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0" s="71"/>
      <c r="P2520" s="71"/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</row>
    <row r="2521" spans="1:26">
      <c r="A2521" s="154"/>
      <c r="B2521" s="157"/>
      <c r="C2521" s="162"/>
      <c r="D2521" s="157"/>
      <c r="E2521" s="157"/>
      <c r="F2521" s="157"/>
      <c r="G2521" s="158"/>
      <c r="H2521" s="23">
        <f>MONTH(CtasPagar[[#This Row],[Data Vencimento]])</f>
        <v>1</v>
      </c>
      <c r="I2521" s="23">
        <f>YEAR(CtasPagar[[#This Row],[Data Vencimento]])</f>
        <v>1900</v>
      </c>
      <c r="J2521" s="154"/>
      <c r="K2521" s="23">
        <f>MONTH(CtasPagar[[#This Row],[Data Pagamento]])</f>
        <v>1</v>
      </c>
      <c r="L2521" s="23">
        <f>YEAR(CtasPagar[[#This Row],[Data Pagamento]])</f>
        <v>1900</v>
      </c>
      <c r="M2521" s="154"/>
      <c r="N25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1" s="71"/>
      <c r="P2521" s="71"/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</row>
    <row r="2522" spans="1:26">
      <c r="A2522" s="154"/>
      <c r="B2522" s="157"/>
      <c r="C2522" s="162"/>
      <c r="D2522" s="157"/>
      <c r="E2522" s="157"/>
      <c r="F2522" s="157"/>
      <c r="G2522" s="158"/>
      <c r="H2522" s="23">
        <f>MONTH(CtasPagar[[#This Row],[Data Vencimento]])</f>
        <v>1</v>
      </c>
      <c r="I2522" s="23">
        <f>YEAR(CtasPagar[[#This Row],[Data Vencimento]])</f>
        <v>1900</v>
      </c>
      <c r="J2522" s="154"/>
      <c r="K2522" s="23">
        <f>MONTH(CtasPagar[[#This Row],[Data Pagamento]])</f>
        <v>1</v>
      </c>
      <c r="L2522" s="23">
        <f>YEAR(CtasPagar[[#This Row],[Data Pagamento]])</f>
        <v>1900</v>
      </c>
      <c r="M2522" s="154"/>
      <c r="N25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2" s="71"/>
      <c r="P2522" s="71"/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</row>
    <row r="2523" spans="1:26">
      <c r="A2523" s="154"/>
      <c r="B2523" s="157"/>
      <c r="C2523" s="162"/>
      <c r="D2523" s="157"/>
      <c r="E2523" s="157"/>
      <c r="F2523" s="157"/>
      <c r="G2523" s="158"/>
      <c r="H2523" s="23">
        <f>MONTH(CtasPagar[[#This Row],[Data Vencimento]])</f>
        <v>1</v>
      </c>
      <c r="I2523" s="23">
        <f>YEAR(CtasPagar[[#This Row],[Data Vencimento]])</f>
        <v>1900</v>
      </c>
      <c r="J2523" s="154"/>
      <c r="K2523" s="23">
        <f>MONTH(CtasPagar[[#This Row],[Data Pagamento]])</f>
        <v>1</v>
      </c>
      <c r="L2523" s="23">
        <f>YEAR(CtasPagar[[#This Row],[Data Pagamento]])</f>
        <v>1900</v>
      </c>
      <c r="M2523" s="154"/>
      <c r="N25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3" s="71"/>
      <c r="P2523" s="71"/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</row>
    <row r="2524" spans="1:26">
      <c r="A2524" s="154"/>
      <c r="B2524" s="157"/>
      <c r="C2524" s="162"/>
      <c r="D2524" s="157"/>
      <c r="E2524" s="157"/>
      <c r="F2524" s="157"/>
      <c r="G2524" s="158"/>
      <c r="H2524" s="23">
        <f>MONTH(CtasPagar[[#This Row],[Data Vencimento]])</f>
        <v>1</v>
      </c>
      <c r="I2524" s="23">
        <f>YEAR(CtasPagar[[#This Row],[Data Vencimento]])</f>
        <v>1900</v>
      </c>
      <c r="J2524" s="154"/>
      <c r="K2524" s="23">
        <f>MONTH(CtasPagar[[#This Row],[Data Pagamento]])</f>
        <v>1</v>
      </c>
      <c r="L2524" s="23">
        <f>YEAR(CtasPagar[[#This Row],[Data Pagamento]])</f>
        <v>1900</v>
      </c>
      <c r="M2524" s="154"/>
      <c r="N25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4" s="71"/>
      <c r="P2524" s="71"/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</row>
    <row r="2525" spans="1:26">
      <c r="A2525" s="154"/>
      <c r="B2525" s="157"/>
      <c r="C2525" s="162"/>
      <c r="D2525" s="157"/>
      <c r="E2525" s="157"/>
      <c r="F2525" s="157"/>
      <c r="G2525" s="158"/>
      <c r="H2525" s="23">
        <f>MONTH(CtasPagar[[#This Row],[Data Vencimento]])</f>
        <v>1</v>
      </c>
      <c r="I2525" s="23">
        <f>YEAR(CtasPagar[[#This Row],[Data Vencimento]])</f>
        <v>1900</v>
      </c>
      <c r="J2525" s="154"/>
      <c r="K2525" s="23">
        <f>MONTH(CtasPagar[[#This Row],[Data Pagamento]])</f>
        <v>1</v>
      </c>
      <c r="L2525" s="23">
        <f>YEAR(CtasPagar[[#This Row],[Data Pagamento]])</f>
        <v>1900</v>
      </c>
      <c r="M2525" s="154"/>
      <c r="N25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5" s="71"/>
      <c r="P2525" s="71"/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</row>
    <row r="2526" spans="1:26">
      <c r="A2526" s="154"/>
      <c r="B2526" s="157"/>
      <c r="C2526" s="162"/>
      <c r="D2526" s="157"/>
      <c r="E2526" s="157"/>
      <c r="F2526" s="157"/>
      <c r="G2526" s="158"/>
      <c r="H2526" s="23">
        <f>MONTH(CtasPagar[[#This Row],[Data Vencimento]])</f>
        <v>1</v>
      </c>
      <c r="I2526" s="23">
        <f>YEAR(CtasPagar[[#This Row],[Data Vencimento]])</f>
        <v>1900</v>
      </c>
      <c r="J2526" s="154"/>
      <c r="K2526" s="23">
        <f>MONTH(CtasPagar[[#This Row],[Data Pagamento]])</f>
        <v>1</v>
      </c>
      <c r="L2526" s="23">
        <f>YEAR(CtasPagar[[#This Row],[Data Pagamento]])</f>
        <v>1900</v>
      </c>
      <c r="M2526" s="154"/>
      <c r="N25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6" s="71"/>
      <c r="P2526" s="71"/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</row>
    <row r="2527" spans="1:26">
      <c r="A2527" s="154"/>
      <c r="B2527" s="157"/>
      <c r="C2527" s="162"/>
      <c r="D2527" s="157"/>
      <c r="E2527" s="157"/>
      <c r="F2527" s="157"/>
      <c r="G2527" s="158"/>
      <c r="H2527" s="23">
        <f>MONTH(CtasPagar[[#This Row],[Data Vencimento]])</f>
        <v>1</v>
      </c>
      <c r="I2527" s="23">
        <f>YEAR(CtasPagar[[#This Row],[Data Vencimento]])</f>
        <v>1900</v>
      </c>
      <c r="J2527" s="154"/>
      <c r="K2527" s="23">
        <f>MONTH(CtasPagar[[#This Row],[Data Pagamento]])</f>
        <v>1</v>
      </c>
      <c r="L2527" s="23">
        <f>YEAR(CtasPagar[[#This Row],[Data Pagamento]])</f>
        <v>1900</v>
      </c>
      <c r="M2527" s="154"/>
      <c r="N25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7" s="71"/>
      <c r="P2527" s="71"/>
      <c r="Q2527" s="71"/>
      <c r="R2527" s="71"/>
      <c r="S2527" s="71"/>
      <c r="T2527" s="71"/>
      <c r="U2527" s="71"/>
      <c r="V2527" s="71"/>
      <c r="W2527" s="71"/>
      <c r="X2527" s="71"/>
      <c r="Y2527" s="71"/>
      <c r="Z2527" s="71"/>
    </row>
    <row r="2528" spans="1:26">
      <c r="A2528" s="154"/>
      <c r="B2528" s="157"/>
      <c r="C2528" s="162"/>
      <c r="D2528" s="157"/>
      <c r="E2528" s="157"/>
      <c r="F2528" s="157"/>
      <c r="G2528" s="158"/>
      <c r="H2528" s="23">
        <f>MONTH(CtasPagar[[#This Row],[Data Vencimento]])</f>
        <v>1</v>
      </c>
      <c r="I2528" s="23">
        <f>YEAR(CtasPagar[[#This Row],[Data Vencimento]])</f>
        <v>1900</v>
      </c>
      <c r="J2528" s="154"/>
      <c r="K2528" s="23">
        <f>MONTH(CtasPagar[[#This Row],[Data Pagamento]])</f>
        <v>1</v>
      </c>
      <c r="L2528" s="23">
        <f>YEAR(CtasPagar[[#This Row],[Data Pagamento]])</f>
        <v>1900</v>
      </c>
      <c r="M2528" s="154"/>
      <c r="N25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8" s="71"/>
      <c r="P2528" s="71"/>
      <c r="Q2528" s="71"/>
      <c r="R2528" s="71"/>
      <c r="S2528" s="71"/>
      <c r="T2528" s="71"/>
      <c r="U2528" s="71"/>
      <c r="V2528" s="71"/>
      <c r="W2528" s="71"/>
      <c r="X2528" s="71"/>
      <c r="Y2528" s="71"/>
      <c r="Z2528" s="71"/>
    </row>
    <row r="2529" spans="1:26">
      <c r="A2529" s="154"/>
      <c r="B2529" s="157"/>
      <c r="C2529" s="162"/>
      <c r="D2529" s="157"/>
      <c r="E2529" s="157"/>
      <c r="F2529" s="157"/>
      <c r="G2529" s="158"/>
      <c r="H2529" s="23">
        <f>MONTH(CtasPagar[[#This Row],[Data Vencimento]])</f>
        <v>1</v>
      </c>
      <c r="I2529" s="23">
        <f>YEAR(CtasPagar[[#This Row],[Data Vencimento]])</f>
        <v>1900</v>
      </c>
      <c r="J2529" s="154"/>
      <c r="K2529" s="23">
        <f>MONTH(CtasPagar[[#This Row],[Data Pagamento]])</f>
        <v>1</v>
      </c>
      <c r="L2529" s="23">
        <f>YEAR(CtasPagar[[#This Row],[Data Pagamento]])</f>
        <v>1900</v>
      </c>
      <c r="M2529" s="154"/>
      <c r="N25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29" s="71"/>
      <c r="P2529" s="71"/>
      <c r="Q2529" s="71"/>
      <c r="R2529" s="71"/>
      <c r="S2529" s="71"/>
      <c r="T2529" s="71"/>
      <c r="U2529" s="71"/>
      <c r="V2529" s="71"/>
      <c r="W2529" s="71"/>
      <c r="X2529" s="71"/>
      <c r="Y2529" s="71"/>
      <c r="Z2529" s="71"/>
    </row>
    <row r="2530" spans="1:26">
      <c r="A2530" s="154"/>
      <c r="B2530" s="157"/>
      <c r="C2530" s="162"/>
      <c r="D2530" s="157"/>
      <c r="E2530" s="157"/>
      <c r="F2530" s="157"/>
      <c r="G2530" s="158"/>
      <c r="H2530" s="23">
        <f>MONTH(CtasPagar[[#This Row],[Data Vencimento]])</f>
        <v>1</v>
      </c>
      <c r="I2530" s="23">
        <f>YEAR(CtasPagar[[#This Row],[Data Vencimento]])</f>
        <v>1900</v>
      </c>
      <c r="J2530" s="154"/>
      <c r="K2530" s="23">
        <f>MONTH(CtasPagar[[#This Row],[Data Pagamento]])</f>
        <v>1</v>
      </c>
      <c r="L2530" s="23">
        <f>YEAR(CtasPagar[[#This Row],[Data Pagamento]])</f>
        <v>1900</v>
      </c>
      <c r="M2530" s="154"/>
      <c r="N25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0" s="71"/>
      <c r="P2530" s="71"/>
      <c r="Q2530" s="71"/>
      <c r="R2530" s="71"/>
      <c r="S2530" s="71"/>
      <c r="T2530" s="71"/>
      <c r="U2530" s="71"/>
      <c r="V2530" s="71"/>
      <c r="W2530" s="71"/>
      <c r="X2530" s="71"/>
      <c r="Y2530" s="71"/>
      <c r="Z2530" s="71"/>
    </row>
    <row r="2531" spans="1:26">
      <c r="A2531" s="154"/>
      <c r="B2531" s="157"/>
      <c r="C2531" s="162"/>
      <c r="D2531" s="157"/>
      <c r="E2531" s="157"/>
      <c r="F2531" s="157"/>
      <c r="G2531" s="158"/>
      <c r="H2531" s="23">
        <f>MONTH(CtasPagar[[#This Row],[Data Vencimento]])</f>
        <v>1</v>
      </c>
      <c r="I2531" s="23">
        <f>YEAR(CtasPagar[[#This Row],[Data Vencimento]])</f>
        <v>1900</v>
      </c>
      <c r="J2531" s="154"/>
      <c r="K2531" s="23">
        <f>MONTH(CtasPagar[[#This Row],[Data Pagamento]])</f>
        <v>1</v>
      </c>
      <c r="L2531" s="23">
        <f>YEAR(CtasPagar[[#This Row],[Data Pagamento]])</f>
        <v>1900</v>
      </c>
      <c r="M2531" s="154"/>
      <c r="N25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1" s="71"/>
      <c r="P2531" s="71"/>
      <c r="Q2531" s="71"/>
      <c r="R2531" s="71"/>
      <c r="S2531" s="71"/>
      <c r="T2531" s="71"/>
      <c r="U2531" s="71"/>
      <c r="V2531" s="71"/>
      <c r="W2531" s="71"/>
      <c r="X2531" s="71"/>
      <c r="Y2531" s="71"/>
      <c r="Z2531" s="71"/>
    </row>
    <row r="2532" spans="1:26">
      <c r="A2532" s="154"/>
      <c r="B2532" s="157"/>
      <c r="C2532" s="162"/>
      <c r="D2532" s="157"/>
      <c r="E2532" s="157"/>
      <c r="F2532" s="157"/>
      <c r="G2532" s="158"/>
      <c r="H2532" s="23">
        <f>MONTH(CtasPagar[[#This Row],[Data Vencimento]])</f>
        <v>1</v>
      </c>
      <c r="I2532" s="23">
        <f>YEAR(CtasPagar[[#This Row],[Data Vencimento]])</f>
        <v>1900</v>
      </c>
      <c r="J2532" s="154"/>
      <c r="K2532" s="23">
        <f>MONTH(CtasPagar[[#This Row],[Data Pagamento]])</f>
        <v>1</v>
      </c>
      <c r="L2532" s="23">
        <f>YEAR(CtasPagar[[#This Row],[Data Pagamento]])</f>
        <v>1900</v>
      </c>
      <c r="M2532" s="154"/>
      <c r="N25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2" s="71"/>
      <c r="P2532" s="71"/>
      <c r="Q2532" s="71"/>
      <c r="R2532" s="71"/>
      <c r="S2532" s="71"/>
      <c r="T2532" s="71"/>
      <c r="U2532" s="71"/>
      <c r="V2532" s="71"/>
      <c r="W2532" s="71"/>
      <c r="X2532" s="71"/>
      <c r="Y2532" s="71"/>
      <c r="Z2532" s="71"/>
    </row>
    <row r="2533" spans="1:26">
      <c r="A2533" s="154"/>
      <c r="B2533" s="157"/>
      <c r="C2533" s="162"/>
      <c r="D2533" s="157"/>
      <c r="E2533" s="157"/>
      <c r="F2533" s="157"/>
      <c r="G2533" s="158"/>
      <c r="H2533" s="23">
        <f>MONTH(CtasPagar[[#This Row],[Data Vencimento]])</f>
        <v>1</v>
      </c>
      <c r="I2533" s="23">
        <f>YEAR(CtasPagar[[#This Row],[Data Vencimento]])</f>
        <v>1900</v>
      </c>
      <c r="J2533" s="154"/>
      <c r="K2533" s="23">
        <f>MONTH(CtasPagar[[#This Row],[Data Pagamento]])</f>
        <v>1</v>
      </c>
      <c r="L2533" s="23">
        <f>YEAR(CtasPagar[[#This Row],[Data Pagamento]])</f>
        <v>1900</v>
      </c>
      <c r="M2533" s="154"/>
      <c r="N25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3" s="71"/>
      <c r="P2533" s="71"/>
      <c r="Q2533" s="71"/>
      <c r="R2533" s="71"/>
      <c r="S2533" s="71"/>
      <c r="T2533" s="71"/>
      <c r="U2533" s="71"/>
      <c r="V2533" s="71"/>
      <c r="W2533" s="71"/>
      <c r="X2533" s="71"/>
      <c r="Y2533" s="71"/>
      <c r="Z2533" s="71"/>
    </row>
    <row r="2534" spans="1:26">
      <c r="A2534" s="154"/>
      <c r="B2534" s="157"/>
      <c r="C2534" s="162"/>
      <c r="D2534" s="157"/>
      <c r="E2534" s="157"/>
      <c r="F2534" s="157"/>
      <c r="G2534" s="158"/>
      <c r="H2534" s="23">
        <f>MONTH(CtasPagar[[#This Row],[Data Vencimento]])</f>
        <v>1</v>
      </c>
      <c r="I2534" s="23">
        <f>YEAR(CtasPagar[[#This Row],[Data Vencimento]])</f>
        <v>1900</v>
      </c>
      <c r="J2534" s="154"/>
      <c r="K2534" s="23">
        <f>MONTH(CtasPagar[[#This Row],[Data Pagamento]])</f>
        <v>1</v>
      </c>
      <c r="L2534" s="23">
        <f>YEAR(CtasPagar[[#This Row],[Data Pagamento]])</f>
        <v>1900</v>
      </c>
      <c r="M2534" s="154"/>
      <c r="N25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4" s="71"/>
      <c r="P2534" s="71"/>
      <c r="Q2534" s="71"/>
      <c r="R2534" s="71"/>
      <c r="S2534" s="71"/>
      <c r="T2534" s="71"/>
      <c r="U2534" s="71"/>
      <c r="V2534" s="71"/>
      <c r="W2534" s="71"/>
      <c r="X2534" s="71"/>
      <c r="Y2534" s="71"/>
      <c r="Z2534" s="71"/>
    </row>
    <row r="2535" spans="1:26">
      <c r="A2535" s="154"/>
      <c r="B2535" s="157"/>
      <c r="C2535" s="162"/>
      <c r="D2535" s="157"/>
      <c r="E2535" s="157"/>
      <c r="F2535" s="157"/>
      <c r="G2535" s="158"/>
      <c r="H2535" s="23">
        <f>MONTH(CtasPagar[[#This Row],[Data Vencimento]])</f>
        <v>1</v>
      </c>
      <c r="I2535" s="23">
        <f>YEAR(CtasPagar[[#This Row],[Data Vencimento]])</f>
        <v>1900</v>
      </c>
      <c r="J2535" s="154"/>
      <c r="K2535" s="23">
        <f>MONTH(CtasPagar[[#This Row],[Data Pagamento]])</f>
        <v>1</v>
      </c>
      <c r="L2535" s="23">
        <f>YEAR(CtasPagar[[#This Row],[Data Pagamento]])</f>
        <v>1900</v>
      </c>
      <c r="M2535" s="154"/>
      <c r="N25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5" s="71"/>
      <c r="P2535" s="71"/>
      <c r="Q2535" s="71"/>
      <c r="R2535" s="71"/>
      <c r="S2535" s="71"/>
      <c r="T2535" s="71"/>
      <c r="U2535" s="71"/>
      <c r="V2535" s="71"/>
      <c r="W2535" s="71"/>
      <c r="X2535" s="71"/>
      <c r="Y2535" s="71"/>
      <c r="Z2535" s="71"/>
    </row>
    <row r="2536" spans="1:26">
      <c r="A2536" s="154"/>
      <c r="B2536" s="157"/>
      <c r="C2536" s="162"/>
      <c r="D2536" s="157"/>
      <c r="E2536" s="157"/>
      <c r="F2536" s="157"/>
      <c r="G2536" s="158"/>
      <c r="H2536" s="23">
        <f>MONTH(CtasPagar[[#This Row],[Data Vencimento]])</f>
        <v>1</v>
      </c>
      <c r="I2536" s="23">
        <f>YEAR(CtasPagar[[#This Row],[Data Vencimento]])</f>
        <v>1900</v>
      </c>
      <c r="J2536" s="154"/>
      <c r="K2536" s="23">
        <f>MONTH(CtasPagar[[#This Row],[Data Pagamento]])</f>
        <v>1</v>
      </c>
      <c r="L2536" s="23">
        <f>YEAR(CtasPagar[[#This Row],[Data Pagamento]])</f>
        <v>1900</v>
      </c>
      <c r="M2536" s="154"/>
      <c r="N25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6" s="71"/>
      <c r="P2536" s="71"/>
      <c r="Q2536" s="71"/>
      <c r="R2536" s="71"/>
      <c r="S2536" s="71"/>
      <c r="T2536" s="71"/>
      <c r="U2536" s="71"/>
      <c r="V2536" s="71"/>
      <c r="W2536" s="71"/>
      <c r="X2536" s="71"/>
      <c r="Y2536" s="71"/>
      <c r="Z2536" s="71"/>
    </row>
    <row r="2537" spans="1:26">
      <c r="A2537" s="154"/>
      <c r="B2537" s="157"/>
      <c r="C2537" s="162"/>
      <c r="D2537" s="157"/>
      <c r="E2537" s="157"/>
      <c r="F2537" s="157"/>
      <c r="G2537" s="158"/>
      <c r="H2537" s="23">
        <f>MONTH(CtasPagar[[#This Row],[Data Vencimento]])</f>
        <v>1</v>
      </c>
      <c r="I2537" s="23">
        <f>YEAR(CtasPagar[[#This Row],[Data Vencimento]])</f>
        <v>1900</v>
      </c>
      <c r="J2537" s="154"/>
      <c r="K2537" s="23">
        <f>MONTH(CtasPagar[[#This Row],[Data Pagamento]])</f>
        <v>1</v>
      </c>
      <c r="L2537" s="23">
        <f>YEAR(CtasPagar[[#This Row],[Data Pagamento]])</f>
        <v>1900</v>
      </c>
      <c r="M2537" s="154"/>
      <c r="N25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7" s="71"/>
      <c r="P2537" s="71"/>
      <c r="Q2537" s="71"/>
      <c r="R2537" s="71"/>
      <c r="S2537" s="71"/>
      <c r="T2537" s="71"/>
      <c r="U2537" s="71"/>
      <c r="V2537" s="71"/>
      <c r="W2537" s="71"/>
      <c r="X2537" s="71"/>
      <c r="Y2537" s="71"/>
      <c r="Z2537" s="71"/>
    </row>
    <row r="2538" spans="1:26">
      <c r="A2538" s="154"/>
      <c r="B2538" s="157"/>
      <c r="C2538" s="162"/>
      <c r="D2538" s="157"/>
      <c r="E2538" s="157"/>
      <c r="F2538" s="157"/>
      <c r="G2538" s="158"/>
      <c r="H2538" s="23">
        <f>MONTH(CtasPagar[[#This Row],[Data Vencimento]])</f>
        <v>1</v>
      </c>
      <c r="I2538" s="23">
        <f>YEAR(CtasPagar[[#This Row],[Data Vencimento]])</f>
        <v>1900</v>
      </c>
      <c r="J2538" s="154"/>
      <c r="K2538" s="23">
        <f>MONTH(CtasPagar[[#This Row],[Data Pagamento]])</f>
        <v>1</v>
      </c>
      <c r="L2538" s="23">
        <f>YEAR(CtasPagar[[#This Row],[Data Pagamento]])</f>
        <v>1900</v>
      </c>
      <c r="M2538" s="154"/>
      <c r="N25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8" s="71"/>
      <c r="P2538" s="71"/>
      <c r="Q2538" s="71"/>
      <c r="R2538" s="71"/>
      <c r="S2538" s="71"/>
      <c r="T2538" s="71"/>
      <c r="U2538" s="71"/>
      <c r="V2538" s="71"/>
      <c r="W2538" s="71"/>
      <c r="X2538" s="71"/>
      <c r="Y2538" s="71"/>
      <c r="Z2538" s="71"/>
    </row>
    <row r="2539" spans="1:26">
      <c r="A2539" s="154"/>
      <c r="B2539" s="157"/>
      <c r="C2539" s="162"/>
      <c r="D2539" s="157"/>
      <c r="E2539" s="157"/>
      <c r="F2539" s="157"/>
      <c r="G2539" s="158"/>
      <c r="H2539" s="23">
        <f>MONTH(CtasPagar[[#This Row],[Data Vencimento]])</f>
        <v>1</v>
      </c>
      <c r="I2539" s="23">
        <f>YEAR(CtasPagar[[#This Row],[Data Vencimento]])</f>
        <v>1900</v>
      </c>
      <c r="J2539" s="154"/>
      <c r="K2539" s="23">
        <f>MONTH(CtasPagar[[#This Row],[Data Pagamento]])</f>
        <v>1</v>
      </c>
      <c r="L2539" s="23">
        <f>YEAR(CtasPagar[[#This Row],[Data Pagamento]])</f>
        <v>1900</v>
      </c>
      <c r="M2539" s="154"/>
      <c r="N25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39" s="71"/>
      <c r="P2539" s="71"/>
      <c r="Q2539" s="71"/>
      <c r="R2539" s="71"/>
      <c r="S2539" s="71"/>
      <c r="T2539" s="71"/>
      <c r="U2539" s="71"/>
      <c r="V2539" s="71"/>
      <c r="W2539" s="71"/>
      <c r="X2539" s="71"/>
      <c r="Y2539" s="71"/>
      <c r="Z2539" s="71"/>
    </row>
    <row r="2540" spans="1:26">
      <c r="A2540" s="154"/>
      <c r="B2540" s="157"/>
      <c r="C2540" s="162"/>
      <c r="D2540" s="157"/>
      <c r="E2540" s="157"/>
      <c r="F2540" s="157"/>
      <c r="G2540" s="158"/>
      <c r="H2540" s="23">
        <f>MONTH(CtasPagar[[#This Row],[Data Vencimento]])</f>
        <v>1</v>
      </c>
      <c r="I2540" s="23">
        <f>YEAR(CtasPagar[[#This Row],[Data Vencimento]])</f>
        <v>1900</v>
      </c>
      <c r="J2540" s="154"/>
      <c r="K2540" s="23">
        <f>MONTH(CtasPagar[[#This Row],[Data Pagamento]])</f>
        <v>1</v>
      </c>
      <c r="L2540" s="23">
        <f>YEAR(CtasPagar[[#This Row],[Data Pagamento]])</f>
        <v>1900</v>
      </c>
      <c r="M2540" s="154"/>
      <c r="N25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0" s="71"/>
      <c r="P2540" s="71"/>
      <c r="Q2540" s="71"/>
      <c r="R2540" s="71"/>
      <c r="S2540" s="71"/>
      <c r="T2540" s="71"/>
      <c r="U2540" s="71"/>
      <c r="V2540" s="71"/>
      <c r="W2540" s="71"/>
      <c r="X2540" s="71"/>
      <c r="Y2540" s="71"/>
      <c r="Z2540" s="71"/>
    </row>
    <row r="2541" spans="1:26">
      <c r="A2541" s="154"/>
      <c r="B2541" s="157"/>
      <c r="C2541" s="162"/>
      <c r="D2541" s="157"/>
      <c r="E2541" s="157"/>
      <c r="F2541" s="157"/>
      <c r="G2541" s="158"/>
      <c r="H2541" s="23">
        <f>MONTH(CtasPagar[[#This Row],[Data Vencimento]])</f>
        <v>1</v>
      </c>
      <c r="I2541" s="23">
        <f>YEAR(CtasPagar[[#This Row],[Data Vencimento]])</f>
        <v>1900</v>
      </c>
      <c r="J2541" s="154"/>
      <c r="K2541" s="23">
        <f>MONTH(CtasPagar[[#This Row],[Data Pagamento]])</f>
        <v>1</v>
      </c>
      <c r="L2541" s="23">
        <f>YEAR(CtasPagar[[#This Row],[Data Pagamento]])</f>
        <v>1900</v>
      </c>
      <c r="M2541" s="154"/>
      <c r="N25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1" s="71"/>
      <c r="P2541" s="71"/>
      <c r="Q2541" s="71"/>
      <c r="R2541" s="71"/>
      <c r="S2541" s="71"/>
      <c r="T2541" s="71"/>
      <c r="U2541" s="71"/>
      <c r="V2541" s="71"/>
      <c r="W2541" s="71"/>
      <c r="X2541" s="71"/>
      <c r="Y2541" s="71"/>
      <c r="Z2541" s="71"/>
    </row>
    <row r="2542" spans="1:26">
      <c r="A2542" s="154"/>
      <c r="B2542" s="157"/>
      <c r="C2542" s="162"/>
      <c r="D2542" s="157"/>
      <c r="E2542" s="157"/>
      <c r="F2542" s="157"/>
      <c r="G2542" s="158"/>
      <c r="H2542" s="23">
        <f>MONTH(CtasPagar[[#This Row],[Data Vencimento]])</f>
        <v>1</v>
      </c>
      <c r="I2542" s="23">
        <f>YEAR(CtasPagar[[#This Row],[Data Vencimento]])</f>
        <v>1900</v>
      </c>
      <c r="J2542" s="154"/>
      <c r="K2542" s="23">
        <f>MONTH(CtasPagar[[#This Row],[Data Pagamento]])</f>
        <v>1</v>
      </c>
      <c r="L2542" s="23">
        <f>YEAR(CtasPagar[[#This Row],[Data Pagamento]])</f>
        <v>1900</v>
      </c>
      <c r="M2542" s="154"/>
      <c r="N25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2" s="71"/>
      <c r="P2542" s="71"/>
      <c r="Q2542" s="71"/>
      <c r="R2542" s="71"/>
      <c r="S2542" s="71"/>
      <c r="T2542" s="71"/>
      <c r="U2542" s="71"/>
      <c r="V2542" s="71"/>
      <c r="W2542" s="71"/>
      <c r="X2542" s="71"/>
      <c r="Y2542" s="71"/>
      <c r="Z2542" s="71"/>
    </row>
    <row r="2543" spans="1:26">
      <c r="A2543" s="154"/>
      <c r="B2543" s="157"/>
      <c r="C2543" s="162"/>
      <c r="D2543" s="157"/>
      <c r="E2543" s="157"/>
      <c r="F2543" s="157"/>
      <c r="G2543" s="158"/>
      <c r="H2543" s="23">
        <f>MONTH(CtasPagar[[#This Row],[Data Vencimento]])</f>
        <v>1</v>
      </c>
      <c r="I2543" s="23">
        <f>YEAR(CtasPagar[[#This Row],[Data Vencimento]])</f>
        <v>1900</v>
      </c>
      <c r="J2543" s="154"/>
      <c r="K2543" s="23">
        <f>MONTH(CtasPagar[[#This Row],[Data Pagamento]])</f>
        <v>1</v>
      </c>
      <c r="L2543" s="23">
        <f>YEAR(CtasPagar[[#This Row],[Data Pagamento]])</f>
        <v>1900</v>
      </c>
      <c r="M2543" s="154"/>
      <c r="N25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3" s="71"/>
      <c r="P2543" s="71"/>
      <c r="Q2543" s="71"/>
      <c r="R2543" s="71"/>
      <c r="S2543" s="71"/>
      <c r="T2543" s="71"/>
      <c r="U2543" s="71"/>
      <c r="V2543" s="71"/>
      <c r="W2543" s="71"/>
      <c r="X2543" s="71"/>
      <c r="Y2543" s="71"/>
      <c r="Z2543" s="71"/>
    </row>
    <row r="2544" spans="1:26">
      <c r="A2544" s="154"/>
      <c r="B2544" s="157"/>
      <c r="C2544" s="162"/>
      <c r="D2544" s="157"/>
      <c r="E2544" s="157"/>
      <c r="F2544" s="157"/>
      <c r="G2544" s="158"/>
      <c r="H2544" s="23">
        <f>MONTH(CtasPagar[[#This Row],[Data Vencimento]])</f>
        <v>1</v>
      </c>
      <c r="I2544" s="23">
        <f>YEAR(CtasPagar[[#This Row],[Data Vencimento]])</f>
        <v>1900</v>
      </c>
      <c r="J2544" s="154"/>
      <c r="K2544" s="23">
        <f>MONTH(CtasPagar[[#This Row],[Data Pagamento]])</f>
        <v>1</v>
      </c>
      <c r="L2544" s="23">
        <f>YEAR(CtasPagar[[#This Row],[Data Pagamento]])</f>
        <v>1900</v>
      </c>
      <c r="M2544" s="154"/>
      <c r="N25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4" s="71"/>
      <c r="P2544" s="71"/>
      <c r="Q2544" s="71"/>
      <c r="R2544" s="71"/>
      <c r="S2544" s="71"/>
      <c r="T2544" s="71"/>
      <c r="U2544" s="71"/>
      <c r="V2544" s="71"/>
      <c r="W2544" s="71"/>
      <c r="X2544" s="71"/>
      <c r="Y2544" s="71"/>
      <c r="Z2544" s="71"/>
    </row>
    <row r="2545" spans="1:26">
      <c r="A2545" s="154"/>
      <c r="B2545" s="157"/>
      <c r="C2545" s="162"/>
      <c r="D2545" s="157"/>
      <c r="E2545" s="157"/>
      <c r="F2545" s="157"/>
      <c r="G2545" s="158"/>
      <c r="H2545" s="23">
        <f>MONTH(CtasPagar[[#This Row],[Data Vencimento]])</f>
        <v>1</v>
      </c>
      <c r="I2545" s="23">
        <f>YEAR(CtasPagar[[#This Row],[Data Vencimento]])</f>
        <v>1900</v>
      </c>
      <c r="J2545" s="154"/>
      <c r="K2545" s="23">
        <f>MONTH(CtasPagar[[#This Row],[Data Pagamento]])</f>
        <v>1</v>
      </c>
      <c r="L2545" s="23">
        <f>YEAR(CtasPagar[[#This Row],[Data Pagamento]])</f>
        <v>1900</v>
      </c>
      <c r="M2545" s="154"/>
      <c r="N25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5" s="71"/>
      <c r="P2545" s="71"/>
      <c r="Q2545" s="71"/>
      <c r="R2545" s="71"/>
      <c r="S2545" s="71"/>
      <c r="T2545" s="71"/>
      <c r="U2545" s="71"/>
      <c r="V2545" s="71"/>
      <c r="W2545" s="71"/>
      <c r="X2545" s="71"/>
      <c r="Y2545" s="71"/>
      <c r="Z2545" s="71"/>
    </row>
    <row r="2546" spans="1:26">
      <c r="A2546" s="154"/>
      <c r="B2546" s="157"/>
      <c r="C2546" s="162"/>
      <c r="D2546" s="157"/>
      <c r="E2546" s="157"/>
      <c r="F2546" s="157"/>
      <c r="G2546" s="158"/>
      <c r="H2546" s="23">
        <f>MONTH(CtasPagar[[#This Row],[Data Vencimento]])</f>
        <v>1</v>
      </c>
      <c r="I2546" s="23">
        <f>YEAR(CtasPagar[[#This Row],[Data Vencimento]])</f>
        <v>1900</v>
      </c>
      <c r="J2546" s="154"/>
      <c r="K2546" s="23">
        <f>MONTH(CtasPagar[[#This Row],[Data Pagamento]])</f>
        <v>1</v>
      </c>
      <c r="L2546" s="23">
        <f>YEAR(CtasPagar[[#This Row],[Data Pagamento]])</f>
        <v>1900</v>
      </c>
      <c r="M2546" s="154"/>
      <c r="N25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6" s="71"/>
      <c r="P2546" s="71"/>
      <c r="Q2546" s="71"/>
      <c r="R2546" s="71"/>
      <c r="S2546" s="71"/>
      <c r="T2546" s="71"/>
      <c r="U2546" s="71"/>
      <c r="V2546" s="71"/>
      <c r="W2546" s="71"/>
      <c r="X2546" s="71"/>
      <c r="Y2546" s="71"/>
      <c r="Z2546" s="71"/>
    </row>
    <row r="2547" spans="1:26">
      <c r="A2547" s="154"/>
      <c r="B2547" s="157"/>
      <c r="C2547" s="162"/>
      <c r="D2547" s="157"/>
      <c r="E2547" s="157"/>
      <c r="F2547" s="157"/>
      <c r="G2547" s="158"/>
      <c r="H2547" s="23">
        <f>MONTH(CtasPagar[[#This Row],[Data Vencimento]])</f>
        <v>1</v>
      </c>
      <c r="I2547" s="23">
        <f>YEAR(CtasPagar[[#This Row],[Data Vencimento]])</f>
        <v>1900</v>
      </c>
      <c r="J2547" s="154"/>
      <c r="K2547" s="23">
        <f>MONTH(CtasPagar[[#This Row],[Data Pagamento]])</f>
        <v>1</v>
      </c>
      <c r="L2547" s="23">
        <f>YEAR(CtasPagar[[#This Row],[Data Pagamento]])</f>
        <v>1900</v>
      </c>
      <c r="M2547" s="154"/>
      <c r="N25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7" s="71"/>
      <c r="P2547" s="71"/>
      <c r="Q2547" s="71"/>
      <c r="R2547" s="71"/>
      <c r="S2547" s="71"/>
      <c r="T2547" s="71"/>
      <c r="U2547" s="71"/>
      <c r="V2547" s="71"/>
      <c r="W2547" s="71"/>
      <c r="X2547" s="71"/>
      <c r="Y2547" s="71"/>
      <c r="Z2547" s="71"/>
    </row>
    <row r="2548" spans="1:26">
      <c r="A2548" s="154"/>
      <c r="B2548" s="157"/>
      <c r="C2548" s="162"/>
      <c r="D2548" s="157"/>
      <c r="E2548" s="157"/>
      <c r="F2548" s="157"/>
      <c r="G2548" s="158"/>
      <c r="H2548" s="23">
        <f>MONTH(CtasPagar[[#This Row],[Data Vencimento]])</f>
        <v>1</v>
      </c>
      <c r="I2548" s="23">
        <f>YEAR(CtasPagar[[#This Row],[Data Vencimento]])</f>
        <v>1900</v>
      </c>
      <c r="J2548" s="154"/>
      <c r="K2548" s="23">
        <f>MONTH(CtasPagar[[#This Row],[Data Pagamento]])</f>
        <v>1</v>
      </c>
      <c r="L2548" s="23">
        <f>YEAR(CtasPagar[[#This Row],[Data Pagamento]])</f>
        <v>1900</v>
      </c>
      <c r="M2548" s="154"/>
      <c r="N25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8" s="71"/>
      <c r="P2548" s="71"/>
      <c r="Q2548" s="71"/>
      <c r="R2548" s="71"/>
      <c r="S2548" s="71"/>
      <c r="T2548" s="71"/>
      <c r="U2548" s="71"/>
      <c r="V2548" s="71"/>
      <c r="W2548" s="71"/>
      <c r="X2548" s="71"/>
      <c r="Y2548" s="71"/>
      <c r="Z2548" s="71"/>
    </row>
    <row r="2549" spans="1:26">
      <c r="A2549" s="154"/>
      <c r="B2549" s="157"/>
      <c r="C2549" s="162"/>
      <c r="D2549" s="157"/>
      <c r="E2549" s="157"/>
      <c r="F2549" s="157"/>
      <c r="G2549" s="158"/>
      <c r="H2549" s="23">
        <f>MONTH(CtasPagar[[#This Row],[Data Vencimento]])</f>
        <v>1</v>
      </c>
      <c r="I2549" s="23">
        <f>YEAR(CtasPagar[[#This Row],[Data Vencimento]])</f>
        <v>1900</v>
      </c>
      <c r="J2549" s="154"/>
      <c r="K2549" s="23">
        <f>MONTH(CtasPagar[[#This Row],[Data Pagamento]])</f>
        <v>1</v>
      </c>
      <c r="L2549" s="23">
        <f>YEAR(CtasPagar[[#This Row],[Data Pagamento]])</f>
        <v>1900</v>
      </c>
      <c r="M2549" s="154"/>
      <c r="N25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49" s="71"/>
      <c r="P2549" s="71"/>
      <c r="Q2549" s="71"/>
      <c r="R2549" s="71"/>
      <c r="S2549" s="71"/>
      <c r="T2549" s="71"/>
      <c r="U2549" s="71"/>
      <c r="V2549" s="71"/>
      <c r="W2549" s="71"/>
      <c r="X2549" s="71"/>
      <c r="Y2549" s="71"/>
      <c r="Z2549" s="71"/>
    </row>
    <row r="2550" spans="1:26">
      <c r="A2550" s="154"/>
      <c r="B2550" s="157"/>
      <c r="C2550" s="162"/>
      <c r="D2550" s="157"/>
      <c r="E2550" s="157"/>
      <c r="F2550" s="157"/>
      <c r="G2550" s="158"/>
      <c r="H2550" s="23">
        <f>MONTH(CtasPagar[[#This Row],[Data Vencimento]])</f>
        <v>1</v>
      </c>
      <c r="I2550" s="23">
        <f>YEAR(CtasPagar[[#This Row],[Data Vencimento]])</f>
        <v>1900</v>
      </c>
      <c r="J2550" s="154"/>
      <c r="K2550" s="23">
        <f>MONTH(CtasPagar[[#This Row],[Data Pagamento]])</f>
        <v>1</v>
      </c>
      <c r="L2550" s="23">
        <f>YEAR(CtasPagar[[#This Row],[Data Pagamento]])</f>
        <v>1900</v>
      </c>
      <c r="M2550" s="154"/>
      <c r="N25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0" s="71"/>
      <c r="P2550" s="71"/>
      <c r="Q2550" s="71"/>
      <c r="R2550" s="71"/>
      <c r="S2550" s="71"/>
      <c r="T2550" s="71"/>
      <c r="U2550" s="71"/>
      <c r="V2550" s="71"/>
      <c r="W2550" s="71"/>
      <c r="X2550" s="71"/>
      <c r="Y2550" s="71"/>
      <c r="Z2550" s="71"/>
    </row>
    <row r="2551" spans="1:26">
      <c r="A2551" s="154"/>
      <c r="B2551" s="157"/>
      <c r="C2551" s="162"/>
      <c r="D2551" s="157"/>
      <c r="E2551" s="157"/>
      <c r="F2551" s="157"/>
      <c r="G2551" s="158"/>
      <c r="H2551" s="23">
        <f>MONTH(CtasPagar[[#This Row],[Data Vencimento]])</f>
        <v>1</v>
      </c>
      <c r="I2551" s="23">
        <f>YEAR(CtasPagar[[#This Row],[Data Vencimento]])</f>
        <v>1900</v>
      </c>
      <c r="J2551" s="154"/>
      <c r="K2551" s="23">
        <f>MONTH(CtasPagar[[#This Row],[Data Pagamento]])</f>
        <v>1</v>
      </c>
      <c r="L2551" s="23">
        <f>YEAR(CtasPagar[[#This Row],[Data Pagamento]])</f>
        <v>1900</v>
      </c>
      <c r="M2551" s="154"/>
      <c r="N25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1" s="71"/>
      <c r="P2551" s="71"/>
      <c r="Q2551" s="71"/>
      <c r="R2551" s="71"/>
      <c r="S2551" s="71"/>
      <c r="T2551" s="71"/>
      <c r="U2551" s="71"/>
      <c r="V2551" s="71"/>
      <c r="W2551" s="71"/>
      <c r="X2551" s="71"/>
      <c r="Y2551" s="71"/>
      <c r="Z2551" s="71"/>
    </row>
    <row r="2552" spans="1:26">
      <c r="A2552" s="154"/>
      <c r="B2552" s="157"/>
      <c r="C2552" s="162"/>
      <c r="D2552" s="157"/>
      <c r="E2552" s="157"/>
      <c r="F2552" s="157"/>
      <c r="G2552" s="158"/>
      <c r="H2552" s="23">
        <f>MONTH(CtasPagar[[#This Row],[Data Vencimento]])</f>
        <v>1</v>
      </c>
      <c r="I2552" s="23">
        <f>YEAR(CtasPagar[[#This Row],[Data Vencimento]])</f>
        <v>1900</v>
      </c>
      <c r="J2552" s="154"/>
      <c r="K2552" s="23">
        <f>MONTH(CtasPagar[[#This Row],[Data Pagamento]])</f>
        <v>1</v>
      </c>
      <c r="L2552" s="23">
        <f>YEAR(CtasPagar[[#This Row],[Data Pagamento]])</f>
        <v>1900</v>
      </c>
      <c r="M2552" s="154"/>
      <c r="N25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2" s="71"/>
      <c r="P2552" s="71"/>
      <c r="Q2552" s="71"/>
      <c r="R2552" s="71"/>
      <c r="S2552" s="71"/>
      <c r="T2552" s="71"/>
      <c r="U2552" s="71"/>
      <c r="V2552" s="71"/>
      <c r="W2552" s="71"/>
      <c r="X2552" s="71"/>
      <c r="Y2552" s="71"/>
      <c r="Z2552" s="71"/>
    </row>
    <row r="2553" spans="1:26">
      <c r="A2553" s="154"/>
      <c r="B2553" s="157"/>
      <c r="C2553" s="162"/>
      <c r="D2553" s="157"/>
      <c r="E2553" s="157"/>
      <c r="F2553" s="157"/>
      <c r="G2553" s="158"/>
      <c r="H2553" s="23">
        <f>MONTH(CtasPagar[[#This Row],[Data Vencimento]])</f>
        <v>1</v>
      </c>
      <c r="I2553" s="23">
        <f>YEAR(CtasPagar[[#This Row],[Data Vencimento]])</f>
        <v>1900</v>
      </c>
      <c r="J2553" s="154"/>
      <c r="K2553" s="23">
        <f>MONTH(CtasPagar[[#This Row],[Data Pagamento]])</f>
        <v>1</v>
      </c>
      <c r="L2553" s="23">
        <f>YEAR(CtasPagar[[#This Row],[Data Pagamento]])</f>
        <v>1900</v>
      </c>
      <c r="M2553" s="154"/>
      <c r="N25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3" s="71"/>
      <c r="P2553" s="71"/>
      <c r="Q2553" s="71"/>
      <c r="R2553" s="71"/>
      <c r="S2553" s="71"/>
      <c r="T2553" s="71"/>
      <c r="U2553" s="71"/>
      <c r="V2553" s="71"/>
      <c r="W2553" s="71"/>
      <c r="X2553" s="71"/>
      <c r="Y2553" s="71"/>
      <c r="Z2553" s="71"/>
    </row>
    <row r="2554" spans="1:26">
      <c r="A2554" s="154"/>
      <c r="B2554" s="157"/>
      <c r="C2554" s="162"/>
      <c r="D2554" s="157"/>
      <c r="E2554" s="157"/>
      <c r="F2554" s="157"/>
      <c r="G2554" s="158"/>
      <c r="H2554" s="23">
        <f>MONTH(CtasPagar[[#This Row],[Data Vencimento]])</f>
        <v>1</v>
      </c>
      <c r="I2554" s="23">
        <f>YEAR(CtasPagar[[#This Row],[Data Vencimento]])</f>
        <v>1900</v>
      </c>
      <c r="J2554" s="154"/>
      <c r="K2554" s="23">
        <f>MONTH(CtasPagar[[#This Row],[Data Pagamento]])</f>
        <v>1</v>
      </c>
      <c r="L2554" s="23">
        <f>YEAR(CtasPagar[[#This Row],[Data Pagamento]])</f>
        <v>1900</v>
      </c>
      <c r="M2554" s="154"/>
      <c r="N25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4" s="71"/>
      <c r="P2554" s="71"/>
      <c r="Q2554" s="71"/>
      <c r="R2554" s="71"/>
      <c r="S2554" s="71"/>
      <c r="T2554" s="71"/>
      <c r="U2554" s="71"/>
      <c r="V2554" s="71"/>
      <c r="W2554" s="71"/>
      <c r="X2554" s="71"/>
      <c r="Y2554" s="71"/>
      <c r="Z2554" s="71"/>
    </row>
    <row r="2555" spans="1:26">
      <c r="A2555" s="154"/>
      <c r="B2555" s="157"/>
      <c r="C2555" s="162"/>
      <c r="D2555" s="157"/>
      <c r="E2555" s="157"/>
      <c r="F2555" s="157"/>
      <c r="G2555" s="158"/>
      <c r="H2555" s="23">
        <f>MONTH(CtasPagar[[#This Row],[Data Vencimento]])</f>
        <v>1</v>
      </c>
      <c r="I2555" s="23">
        <f>YEAR(CtasPagar[[#This Row],[Data Vencimento]])</f>
        <v>1900</v>
      </c>
      <c r="J2555" s="154"/>
      <c r="K2555" s="23">
        <f>MONTH(CtasPagar[[#This Row],[Data Pagamento]])</f>
        <v>1</v>
      </c>
      <c r="L2555" s="23">
        <f>YEAR(CtasPagar[[#This Row],[Data Pagamento]])</f>
        <v>1900</v>
      </c>
      <c r="M2555" s="154"/>
      <c r="N25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5" s="71"/>
      <c r="P2555" s="71"/>
      <c r="Q2555" s="71"/>
      <c r="R2555" s="71"/>
      <c r="S2555" s="71"/>
      <c r="T2555" s="71"/>
      <c r="U2555" s="71"/>
      <c r="V2555" s="71"/>
      <c r="W2555" s="71"/>
      <c r="X2555" s="71"/>
      <c r="Y2555" s="71"/>
      <c r="Z2555" s="71"/>
    </row>
    <row r="2556" spans="1:26">
      <c r="A2556" s="154"/>
      <c r="B2556" s="157"/>
      <c r="C2556" s="162"/>
      <c r="D2556" s="157"/>
      <c r="E2556" s="157"/>
      <c r="F2556" s="157"/>
      <c r="G2556" s="158"/>
      <c r="H2556" s="23">
        <f>MONTH(CtasPagar[[#This Row],[Data Vencimento]])</f>
        <v>1</v>
      </c>
      <c r="I2556" s="23">
        <f>YEAR(CtasPagar[[#This Row],[Data Vencimento]])</f>
        <v>1900</v>
      </c>
      <c r="J2556" s="154"/>
      <c r="K2556" s="23">
        <f>MONTH(CtasPagar[[#This Row],[Data Pagamento]])</f>
        <v>1</v>
      </c>
      <c r="L2556" s="23">
        <f>YEAR(CtasPagar[[#This Row],[Data Pagamento]])</f>
        <v>1900</v>
      </c>
      <c r="M2556" s="154"/>
      <c r="N25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6" s="71"/>
      <c r="P2556" s="71"/>
      <c r="Q2556" s="71"/>
      <c r="R2556" s="71"/>
      <c r="S2556" s="71"/>
      <c r="T2556" s="71"/>
      <c r="U2556" s="71"/>
      <c r="V2556" s="71"/>
      <c r="W2556" s="71"/>
      <c r="X2556" s="71"/>
      <c r="Y2556" s="71"/>
      <c r="Z2556" s="71"/>
    </row>
    <row r="2557" spans="1:26">
      <c r="A2557" s="154"/>
      <c r="B2557" s="157"/>
      <c r="C2557" s="162"/>
      <c r="D2557" s="157"/>
      <c r="E2557" s="157"/>
      <c r="F2557" s="157"/>
      <c r="G2557" s="158"/>
      <c r="H2557" s="23">
        <f>MONTH(CtasPagar[[#This Row],[Data Vencimento]])</f>
        <v>1</v>
      </c>
      <c r="I2557" s="23">
        <f>YEAR(CtasPagar[[#This Row],[Data Vencimento]])</f>
        <v>1900</v>
      </c>
      <c r="J2557" s="154"/>
      <c r="K2557" s="23">
        <f>MONTH(CtasPagar[[#This Row],[Data Pagamento]])</f>
        <v>1</v>
      </c>
      <c r="L2557" s="23">
        <f>YEAR(CtasPagar[[#This Row],[Data Pagamento]])</f>
        <v>1900</v>
      </c>
      <c r="M2557" s="154"/>
      <c r="N25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7" s="71"/>
      <c r="P2557" s="71"/>
      <c r="Q2557" s="71"/>
      <c r="R2557" s="71"/>
      <c r="S2557" s="71"/>
      <c r="T2557" s="71"/>
      <c r="U2557" s="71"/>
      <c r="V2557" s="71"/>
      <c r="W2557" s="71"/>
      <c r="X2557" s="71"/>
      <c r="Y2557" s="71"/>
      <c r="Z2557" s="71"/>
    </row>
    <row r="2558" spans="1:26">
      <c r="A2558" s="154"/>
      <c r="B2558" s="157"/>
      <c r="C2558" s="162"/>
      <c r="D2558" s="157"/>
      <c r="E2558" s="157"/>
      <c r="F2558" s="157"/>
      <c r="G2558" s="158"/>
      <c r="H2558" s="23">
        <f>MONTH(CtasPagar[[#This Row],[Data Vencimento]])</f>
        <v>1</v>
      </c>
      <c r="I2558" s="23">
        <f>YEAR(CtasPagar[[#This Row],[Data Vencimento]])</f>
        <v>1900</v>
      </c>
      <c r="J2558" s="154"/>
      <c r="K2558" s="23">
        <f>MONTH(CtasPagar[[#This Row],[Data Pagamento]])</f>
        <v>1</v>
      </c>
      <c r="L2558" s="23">
        <f>YEAR(CtasPagar[[#This Row],[Data Pagamento]])</f>
        <v>1900</v>
      </c>
      <c r="M2558" s="154"/>
      <c r="N25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8" s="71"/>
      <c r="P2558" s="71"/>
      <c r="Q2558" s="71"/>
      <c r="R2558" s="71"/>
      <c r="S2558" s="71"/>
      <c r="T2558" s="71"/>
      <c r="U2558" s="71"/>
      <c r="V2558" s="71"/>
      <c r="W2558" s="71"/>
      <c r="X2558" s="71"/>
      <c r="Y2558" s="71"/>
      <c r="Z2558" s="71"/>
    </row>
    <row r="2559" spans="1:26">
      <c r="A2559" s="154"/>
      <c r="B2559" s="157"/>
      <c r="C2559" s="162"/>
      <c r="D2559" s="157"/>
      <c r="E2559" s="157"/>
      <c r="F2559" s="157"/>
      <c r="G2559" s="158"/>
      <c r="H2559" s="23">
        <f>MONTH(CtasPagar[[#This Row],[Data Vencimento]])</f>
        <v>1</v>
      </c>
      <c r="I2559" s="23">
        <f>YEAR(CtasPagar[[#This Row],[Data Vencimento]])</f>
        <v>1900</v>
      </c>
      <c r="J2559" s="154"/>
      <c r="K2559" s="23">
        <f>MONTH(CtasPagar[[#This Row],[Data Pagamento]])</f>
        <v>1</v>
      </c>
      <c r="L2559" s="23">
        <f>YEAR(CtasPagar[[#This Row],[Data Pagamento]])</f>
        <v>1900</v>
      </c>
      <c r="M2559" s="154"/>
      <c r="N25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59" s="71"/>
      <c r="P2559" s="71"/>
      <c r="Q2559" s="71"/>
      <c r="R2559" s="71"/>
      <c r="S2559" s="71"/>
      <c r="T2559" s="71"/>
      <c r="U2559" s="71"/>
      <c r="V2559" s="71"/>
      <c r="W2559" s="71"/>
      <c r="X2559" s="71"/>
      <c r="Y2559" s="71"/>
      <c r="Z2559" s="71"/>
    </row>
    <row r="2560" spans="1:26">
      <c r="A2560" s="154"/>
      <c r="B2560" s="157"/>
      <c r="C2560" s="162"/>
      <c r="D2560" s="157"/>
      <c r="E2560" s="157"/>
      <c r="F2560" s="157"/>
      <c r="G2560" s="158"/>
      <c r="H2560" s="23">
        <f>MONTH(CtasPagar[[#This Row],[Data Vencimento]])</f>
        <v>1</v>
      </c>
      <c r="I2560" s="23">
        <f>YEAR(CtasPagar[[#This Row],[Data Vencimento]])</f>
        <v>1900</v>
      </c>
      <c r="J2560" s="154"/>
      <c r="K2560" s="23">
        <f>MONTH(CtasPagar[[#This Row],[Data Pagamento]])</f>
        <v>1</v>
      </c>
      <c r="L2560" s="23">
        <f>YEAR(CtasPagar[[#This Row],[Data Pagamento]])</f>
        <v>1900</v>
      </c>
      <c r="M2560" s="154"/>
      <c r="N25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0" s="71"/>
      <c r="P2560" s="71"/>
      <c r="Q2560" s="71"/>
      <c r="R2560" s="71"/>
      <c r="S2560" s="71"/>
      <c r="T2560" s="71"/>
      <c r="U2560" s="71"/>
      <c r="V2560" s="71"/>
      <c r="W2560" s="71"/>
      <c r="X2560" s="71"/>
      <c r="Y2560" s="71"/>
      <c r="Z2560" s="71"/>
    </row>
    <row r="2561" spans="1:26">
      <c r="A2561" s="154"/>
      <c r="B2561" s="157"/>
      <c r="C2561" s="162"/>
      <c r="D2561" s="157"/>
      <c r="E2561" s="157"/>
      <c r="F2561" s="157"/>
      <c r="G2561" s="158"/>
      <c r="H2561" s="23">
        <f>MONTH(CtasPagar[[#This Row],[Data Vencimento]])</f>
        <v>1</v>
      </c>
      <c r="I2561" s="23">
        <f>YEAR(CtasPagar[[#This Row],[Data Vencimento]])</f>
        <v>1900</v>
      </c>
      <c r="J2561" s="154"/>
      <c r="K2561" s="23">
        <f>MONTH(CtasPagar[[#This Row],[Data Pagamento]])</f>
        <v>1</v>
      </c>
      <c r="L2561" s="23">
        <f>YEAR(CtasPagar[[#This Row],[Data Pagamento]])</f>
        <v>1900</v>
      </c>
      <c r="M2561" s="154"/>
      <c r="N25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1" s="71"/>
      <c r="P2561" s="71"/>
      <c r="Q2561" s="71"/>
      <c r="R2561" s="71"/>
      <c r="S2561" s="71"/>
      <c r="T2561" s="71"/>
      <c r="U2561" s="71"/>
      <c r="V2561" s="71"/>
      <c r="W2561" s="71"/>
      <c r="X2561" s="71"/>
      <c r="Y2561" s="71"/>
      <c r="Z2561" s="71"/>
    </row>
    <row r="2562" spans="1:26">
      <c r="A2562" s="154"/>
      <c r="B2562" s="157"/>
      <c r="C2562" s="162"/>
      <c r="D2562" s="157"/>
      <c r="E2562" s="157"/>
      <c r="F2562" s="157"/>
      <c r="G2562" s="158"/>
      <c r="H2562" s="23">
        <f>MONTH(CtasPagar[[#This Row],[Data Vencimento]])</f>
        <v>1</v>
      </c>
      <c r="I2562" s="23">
        <f>YEAR(CtasPagar[[#This Row],[Data Vencimento]])</f>
        <v>1900</v>
      </c>
      <c r="J2562" s="154"/>
      <c r="K2562" s="23">
        <f>MONTH(CtasPagar[[#This Row],[Data Pagamento]])</f>
        <v>1</v>
      </c>
      <c r="L2562" s="23">
        <f>YEAR(CtasPagar[[#This Row],[Data Pagamento]])</f>
        <v>1900</v>
      </c>
      <c r="M2562" s="154"/>
      <c r="N25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2" s="71"/>
      <c r="P2562" s="71"/>
      <c r="Q2562" s="71"/>
      <c r="R2562" s="71"/>
      <c r="S2562" s="71"/>
      <c r="T2562" s="71"/>
      <c r="U2562" s="71"/>
      <c r="V2562" s="71"/>
      <c r="W2562" s="71"/>
      <c r="X2562" s="71"/>
      <c r="Y2562" s="71"/>
      <c r="Z2562" s="71"/>
    </row>
    <row r="2563" spans="1:26">
      <c r="A2563" s="154"/>
      <c r="B2563" s="157"/>
      <c r="C2563" s="162"/>
      <c r="D2563" s="157"/>
      <c r="E2563" s="157"/>
      <c r="F2563" s="157"/>
      <c r="G2563" s="158"/>
      <c r="H2563" s="23">
        <f>MONTH(CtasPagar[[#This Row],[Data Vencimento]])</f>
        <v>1</v>
      </c>
      <c r="I2563" s="23">
        <f>YEAR(CtasPagar[[#This Row],[Data Vencimento]])</f>
        <v>1900</v>
      </c>
      <c r="J2563" s="154"/>
      <c r="K2563" s="23">
        <f>MONTH(CtasPagar[[#This Row],[Data Pagamento]])</f>
        <v>1</v>
      </c>
      <c r="L2563" s="23">
        <f>YEAR(CtasPagar[[#This Row],[Data Pagamento]])</f>
        <v>1900</v>
      </c>
      <c r="M2563" s="154"/>
      <c r="N25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3" s="71"/>
      <c r="P2563" s="71"/>
      <c r="Q2563" s="71"/>
      <c r="R2563" s="71"/>
      <c r="S2563" s="71"/>
      <c r="T2563" s="71"/>
      <c r="U2563" s="71"/>
      <c r="V2563" s="71"/>
      <c r="W2563" s="71"/>
      <c r="X2563" s="71"/>
      <c r="Y2563" s="71"/>
      <c r="Z2563" s="71"/>
    </row>
    <row r="2564" spans="1:26">
      <c r="A2564" s="154"/>
      <c r="B2564" s="157"/>
      <c r="C2564" s="162"/>
      <c r="D2564" s="157"/>
      <c r="E2564" s="157"/>
      <c r="F2564" s="157"/>
      <c r="G2564" s="158"/>
      <c r="H2564" s="23">
        <f>MONTH(CtasPagar[[#This Row],[Data Vencimento]])</f>
        <v>1</v>
      </c>
      <c r="I2564" s="23">
        <f>YEAR(CtasPagar[[#This Row],[Data Vencimento]])</f>
        <v>1900</v>
      </c>
      <c r="J2564" s="154"/>
      <c r="K2564" s="23">
        <f>MONTH(CtasPagar[[#This Row],[Data Pagamento]])</f>
        <v>1</v>
      </c>
      <c r="L2564" s="23">
        <f>YEAR(CtasPagar[[#This Row],[Data Pagamento]])</f>
        <v>1900</v>
      </c>
      <c r="M2564" s="154"/>
      <c r="N25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4" s="71"/>
      <c r="P2564" s="71"/>
      <c r="Q2564" s="71"/>
      <c r="R2564" s="71"/>
      <c r="S2564" s="71"/>
      <c r="T2564" s="71"/>
      <c r="U2564" s="71"/>
      <c r="V2564" s="71"/>
      <c r="W2564" s="71"/>
      <c r="X2564" s="71"/>
      <c r="Y2564" s="71"/>
      <c r="Z2564" s="71"/>
    </row>
    <row r="2565" spans="1:26">
      <c r="A2565" s="154"/>
      <c r="B2565" s="157"/>
      <c r="C2565" s="162"/>
      <c r="D2565" s="157"/>
      <c r="E2565" s="157"/>
      <c r="F2565" s="157"/>
      <c r="G2565" s="158"/>
      <c r="H2565" s="23">
        <f>MONTH(CtasPagar[[#This Row],[Data Vencimento]])</f>
        <v>1</v>
      </c>
      <c r="I2565" s="23">
        <f>YEAR(CtasPagar[[#This Row],[Data Vencimento]])</f>
        <v>1900</v>
      </c>
      <c r="J2565" s="154"/>
      <c r="K2565" s="23">
        <f>MONTH(CtasPagar[[#This Row],[Data Pagamento]])</f>
        <v>1</v>
      </c>
      <c r="L2565" s="23">
        <f>YEAR(CtasPagar[[#This Row],[Data Pagamento]])</f>
        <v>1900</v>
      </c>
      <c r="M2565" s="154"/>
      <c r="N25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5" s="71"/>
      <c r="P2565" s="71"/>
      <c r="Q2565" s="71"/>
      <c r="R2565" s="71"/>
      <c r="S2565" s="71"/>
      <c r="T2565" s="71"/>
      <c r="U2565" s="71"/>
      <c r="V2565" s="71"/>
      <c r="W2565" s="71"/>
      <c r="X2565" s="71"/>
      <c r="Y2565" s="71"/>
      <c r="Z2565" s="71"/>
    </row>
    <row r="2566" spans="1:26">
      <c r="A2566" s="154"/>
      <c r="B2566" s="157"/>
      <c r="C2566" s="162"/>
      <c r="D2566" s="157"/>
      <c r="E2566" s="157"/>
      <c r="F2566" s="157"/>
      <c r="G2566" s="158"/>
      <c r="H2566" s="23">
        <f>MONTH(CtasPagar[[#This Row],[Data Vencimento]])</f>
        <v>1</v>
      </c>
      <c r="I2566" s="23">
        <f>YEAR(CtasPagar[[#This Row],[Data Vencimento]])</f>
        <v>1900</v>
      </c>
      <c r="J2566" s="154"/>
      <c r="K2566" s="23">
        <f>MONTH(CtasPagar[[#This Row],[Data Pagamento]])</f>
        <v>1</v>
      </c>
      <c r="L2566" s="23">
        <f>YEAR(CtasPagar[[#This Row],[Data Pagamento]])</f>
        <v>1900</v>
      </c>
      <c r="M2566" s="154"/>
      <c r="N25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6" s="71"/>
      <c r="P2566" s="71"/>
      <c r="Q2566" s="71"/>
      <c r="R2566" s="71"/>
      <c r="S2566" s="71"/>
      <c r="T2566" s="71"/>
      <c r="U2566" s="71"/>
      <c r="V2566" s="71"/>
      <c r="W2566" s="71"/>
      <c r="X2566" s="71"/>
      <c r="Y2566" s="71"/>
      <c r="Z2566" s="71"/>
    </row>
    <row r="2567" spans="1:26">
      <c r="A2567" s="154"/>
      <c r="B2567" s="157"/>
      <c r="C2567" s="162"/>
      <c r="D2567" s="157"/>
      <c r="E2567" s="157"/>
      <c r="F2567" s="157"/>
      <c r="G2567" s="158"/>
      <c r="H2567" s="23">
        <f>MONTH(CtasPagar[[#This Row],[Data Vencimento]])</f>
        <v>1</v>
      </c>
      <c r="I2567" s="23">
        <f>YEAR(CtasPagar[[#This Row],[Data Vencimento]])</f>
        <v>1900</v>
      </c>
      <c r="J2567" s="154"/>
      <c r="K2567" s="23">
        <f>MONTH(CtasPagar[[#This Row],[Data Pagamento]])</f>
        <v>1</v>
      </c>
      <c r="L2567" s="23">
        <f>YEAR(CtasPagar[[#This Row],[Data Pagamento]])</f>
        <v>1900</v>
      </c>
      <c r="M2567" s="154"/>
      <c r="N25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7" s="71"/>
      <c r="P2567" s="71"/>
      <c r="Q2567" s="71"/>
      <c r="R2567" s="71"/>
      <c r="S2567" s="71"/>
      <c r="T2567" s="71"/>
      <c r="U2567" s="71"/>
      <c r="V2567" s="71"/>
      <c r="W2567" s="71"/>
      <c r="X2567" s="71"/>
      <c r="Y2567" s="71"/>
      <c r="Z2567" s="71"/>
    </row>
    <row r="2568" spans="1:26">
      <c r="A2568" s="154"/>
      <c r="B2568" s="157"/>
      <c r="C2568" s="162"/>
      <c r="D2568" s="157"/>
      <c r="E2568" s="157"/>
      <c r="F2568" s="157"/>
      <c r="G2568" s="158"/>
      <c r="H2568" s="23">
        <f>MONTH(CtasPagar[[#This Row],[Data Vencimento]])</f>
        <v>1</v>
      </c>
      <c r="I2568" s="23">
        <f>YEAR(CtasPagar[[#This Row],[Data Vencimento]])</f>
        <v>1900</v>
      </c>
      <c r="J2568" s="154"/>
      <c r="K2568" s="23">
        <f>MONTH(CtasPagar[[#This Row],[Data Pagamento]])</f>
        <v>1</v>
      </c>
      <c r="L2568" s="23">
        <f>YEAR(CtasPagar[[#This Row],[Data Pagamento]])</f>
        <v>1900</v>
      </c>
      <c r="M2568" s="154"/>
      <c r="N25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8" s="71"/>
      <c r="P2568" s="71"/>
      <c r="Q2568" s="71"/>
      <c r="R2568" s="71"/>
      <c r="S2568" s="71"/>
      <c r="T2568" s="71"/>
      <c r="U2568" s="71"/>
      <c r="V2568" s="71"/>
      <c r="W2568" s="71"/>
      <c r="X2568" s="71"/>
      <c r="Y2568" s="71"/>
      <c r="Z2568" s="71"/>
    </row>
    <row r="2569" spans="1:26">
      <c r="A2569" s="154"/>
      <c r="B2569" s="157"/>
      <c r="C2569" s="162"/>
      <c r="D2569" s="157"/>
      <c r="E2569" s="157"/>
      <c r="F2569" s="157"/>
      <c r="G2569" s="158"/>
      <c r="H2569" s="23">
        <f>MONTH(CtasPagar[[#This Row],[Data Vencimento]])</f>
        <v>1</v>
      </c>
      <c r="I2569" s="23">
        <f>YEAR(CtasPagar[[#This Row],[Data Vencimento]])</f>
        <v>1900</v>
      </c>
      <c r="J2569" s="154"/>
      <c r="K2569" s="23">
        <f>MONTH(CtasPagar[[#This Row],[Data Pagamento]])</f>
        <v>1</v>
      </c>
      <c r="L2569" s="23">
        <f>YEAR(CtasPagar[[#This Row],[Data Pagamento]])</f>
        <v>1900</v>
      </c>
      <c r="M2569" s="154"/>
      <c r="N25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69" s="71"/>
      <c r="P2569" s="71"/>
      <c r="Q2569" s="71"/>
      <c r="R2569" s="71"/>
      <c r="S2569" s="71"/>
      <c r="T2569" s="71"/>
      <c r="U2569" s="71"/>
      <c r="V2569" s="71"/>
      <c r="W2569" s="71"/>
      <c r="X2569" s="71"/>
      <c r="Y2569" s="71"/>
      <c r="Z2569" s="71"/>
    </row>
    <row r="2570" spans="1:26">
      <c r="A2570" s="154"/>
      <c r="B2570" s="157"/>
      <c r="C2570" s="162"/>
      <c r="D2570" s="157"/>
      <c r="E2570" s="157"/>
      <c r="F2570" s="157"/>
      <c r="G2570" s="158"/>
      <c r="H2570" s="23">
        <f>MONTH(CtasPagar[[#This Row],[Data Vencimento]])</f>
        <v>1</v>
      </c>
      <c r="I2570" s="23">
        <f>YEAR(CtasPagar[[#This Row],[Data Vencimento]])</f>
        <v>1900</v>
      </c>
      <c r="J2570" s="154"/>
      <c r="K2570" s="23">
        <f>MONTH(CtasPagar[[#This Row],[Data Pagamento]])</f>
        <v>1</v>
      </c>
      <c r="L2570" s="23">
        <f>YEAR(CtasPagar[[#This Row],[Data Pagamento]])</f>
        <v>1900</v>
      </c>
      <c r="M2570" s="154"/>
      <c r="N25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0" s="71"/>
      <c r="P2570" s="71"/>
      <c r="Q2570" s="71"/>
      <c r="R2570" s="71"/>
      <c r="S2570" s="71"/>
      <c r="T2570" s="71"/>
      <c r="U2570" s="71"/>
      <c r="V2570" s="71"/>
      <c r="W2570" s="71"/>
      <c r="X2570" s="71"/>
      <c r="Y2570" s="71"/>
      <c r="Z2570" s="71"/>
    </row>
    <row r="2571" spans="1:26">
      <c r="A2571" s="154"/>
      <c r="B2571" s="157"/>
      <c r="C2571" s="162"/>
      <c r="D2571" s="157"/>
      <c r="E2571" s="157"/>
      <c r="F2571" s="157"/>
      <c r="G2571" s="158"/>
      <c r="H2571" s="23">
        <f>MONTH(CtasPagar[[#This Row],[Data Vencimento]])</f>
        <v>1</v>
      </c>
      <c r="I2571" s="23">
        <f>YEAR(CtasPagar[[#This Row],[Data Vencimento]])</f>
        <v>1900</v>
      </c>
      <c r="J2571" s="154"/>
      <c r="K2571" s="23">
        <f>MONTH(CtasPagar[[#This Row],[Data Pagamento]])</f>
        <v>1</v>
      </c>
      <c r="L2571" s="23">
        <f>YEAR(CtasPagar[[#This Row],[Data Pagamento]])</f>
        <v>1900</v>
      </c>
      <c r="M2571" s="154"/>
      <c r="N25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1" s="71"/>
      <c r="P2571" s="71"/>
      <c r="Q2571" s="71"/>
      <c r="R2571" s="71"/>
      <c r="S2571" s="71"/>
      <c r="T2571" s="71"/>
      <c r="U2571" s="71"/>
      <c r="V2571" s="71"/>
      <c r="W2571" s="71"/>
      <c r="X2571" s="71"/>
      <c r="Y2571" s="71"/>
      <c r="Z2571" s="71"/>
    </row>
    <row r="2572" spans="1:26">
      <c r="A2572" s="154"/>
      <c r="B2572" s="157"/>
      <c r="C2572" s="162"/>
      <c r="D2572" s="157"/>
      <c r="E2572" s="157"/>
      <c r="F2572" s="157"/>
      <c r="G2572" s="158"/>
      <c r="H2572" s="23">
        <f>MONTH(CtasPagar[[#This Row],[Data Vencimento]])</f>
        <v>1</v>
      </c>
      <c r="I2572" s="23">
        <f>YEAR(CtasPagar[[#This Row],[Data Vencimento]])</f>
        <v>1900</v>
      </c>
      <c r="J2572" s="154"/>
      <c r="K2572" s="23">
        <f>MONTH(CtasPagar[[#This Row],[Data Pagamento]])</f>
        <v>1</v>
      </c>
      <c r="L2572" s="23">
        <f>YEAR(CtasPagar[[#This Row],[Data Pagamento]])</f>
        <v>1900</v>
      </c>
      <c r="M2572" s="154"/>
      <c r="N25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2" s="71"/>
      <c r="P2572" s="71"/>
      <c r="Q2572" s="71"/>
      <c r="R2572" s="71"/>
      <c r="S2572" s="71"/>
      <c r="T2572" s="71"/>
      <c r="U2572" s="71"/>
      <c r="V2572" s="71"/>
      <c r="W2572" s="71"/>
      <c r="X2572" s="71"/>
      <c r="Y2572" s="71"/>
      <c r="Z2572" s="71"/>
    </row>
    <row r="2573" spans="1:26">
      <c r="A2573" s="154"/>
      <c r="B2573" s="157"/>
      <c r="C2573" s="162"/>
      <c r="D2573" s="157"/>
      <c r="E2573" s="157"/>
      <c r="F2573" s="157"/>
      <c r="G2573" s="158"/>
      <c r="H2573" s="23">
        <f>MONTH(CtasPagar[[#This Row],[Data Vencimento]])</f>
        <v>1</v>
      </c>
      <c r="I2573" s="23">
        <f>YEAR(CtasPagar[[#This Row],[Data Vencimento]])</f>
        <v>1900</v>
      </c>
      <c r="J2573" s="154"/>
      <c r="K2573" s="23">
        <f>MONTH(CtasPagar[[#This Row],[Data Pagamento]])</f>
        <v>1</v>
      </c>
      <c r="L2573" s="23">
        <f>YEAR(CtasPagar[[#This Row],[Data Pagamento]])</f>
        <v>1900</v>
      </c>
      <c r="M2573" s="154"/>
      <c r="N25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3" s="71"/>
      <c r="P2573" s="71"/>
      <c r="Q2573" s="71"/>
      <c r="R2573" s="71"/>
      <c r="S2573" s="71"/>
      <c r="T2573" s="71"/>
      <c r="U2573" s="71"/>
      <c r="V2573" s="71"/>
      <c r="W2573" s="71"/>
      <c r="X2573" s="71"/>
      <c r="Y2573" s="71"/>
      <c r="Z2573" s="71"/>
    </row>
    <row r="2574" spans="1:26">
      <c r="A2574" s="154"/>
      <c r="B2574" s="157"/>
      <c r="C2574" s="162"/>
      <c r="D2574" s="157"/>
      <c r="E2574" s="157"/>
      <c r="F2574" s="157"/>
      <c r="G2574" s="158"/>
      <c r="H2574" s="23">
        <f>MONTH(CtasPagar[[#This Row],[Data Vencimento]])</f>
        <v>1</v>
      </c>
      <c r="I2574" s="23">
        <f>YEAR(CtasPagar[[#This Row],[Data Vencimento]])</f>
        <v>1900</v>
      </c>
      <c r="J2574" s="154"/>
      <c r="K2574" s="23">
        <f>MONTH(CtasPagar[[#This Row],[Data Pagamento]])</f>
        <v>1</v>
      </c>
      <c r="L2574" s="23">
        <f>YEAR(CtasPagar[[#This Row],[Data Pagamento]])</f>
        <v>1900</v>
      </c>
      <c r="M2574" s="154"/>
      <c r="N25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4" s="71"/>
      <c r="P2574" s="71"/>
      <c r="Q2574" s="71"/>
      <c r="R2574" s="71"/>
      <c r="S2574" s="71"/>
      <c r="T2574" s="71"/>
      <c r="U2574" s="71"/>
      <c r="V2574" s="71"/>
      <c r="W2574" s="71"/>
      <c r="X2574" s="71"/>
      <c r="Y2574" s="71"/>
      <c r="Z2574" s="71"/>
    </row>
    <row r="2575" spans="1:26">
      <c r="A2575" s="154"/>
      <c r="B2575" s="157"/>
      <c r="C2575" s="162"/>
      <c r="D2575" s="157"/>
      <c r="E2575" s="157"/>
      <c r="F2575" s="157"/>
      <c r="G2575" s="158"/>
      <c r="H2575" s="23">
        <f>MONTH(CtasPagar[[#This Row],[Data Vencimento]])</f>
        <v>1</v>
      </c>
      <c r="I2575" s="23">
        <f>YEAR(CtasPagar[[#This Row],[Data Vencimento]])</f>
        <v>1900</v>
      </c>
      <c r="J2575" s="154"/>
      <c r="K2575" s="23">
        <f>MONTH(CtasPagar[[#This Row],[Data Pagamento]])</f>
        <v>1</v>
      </c>
      <c r="L2575" s="23">
        <f>YEAR(CtasPagar[[#This Row],[Data Pagamento]])</f>
        <v>1900</v>
      </c>
      <c r="M2575" s="154"/>
      <c r="N25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5" s="71"/>
      <c r="P2575" s="71"/>
      <c r="Q2575" s="71"/>
      <c r="R2575" s="71"/>
      <c r="S2575" s="71"/>
      <c r="T2575" s="71"/>
      <c r="U2575" s="71"/>
      <c r="V2575" s="71"/>
      <c r="W2575" s="71"/>
      <c r="X2575" s="71"/>
      <c r="Y2575" s="71"/>
      <c r="Z2575" s="71"/>
    </row>
    <row r="2576" spans="1:26">
      <c r="A2576" s="154"/>
      <c r="B2576" s="157"/>
      <c r="C2576" s="162"/>
      <c r="D2576" s="157"/>
      <c r="E2576" s="157"/>
      <c r="F2576" s="157"/>
      <c r="G2576" s="158"/>
      <c r="H2576" s="23">
        <f>MONTH(CtasPagar[[#This Row],[Data Vencimento]])</f>
        <v>1</v>
      </c>
      <c r="I2576" s="23">
        <f>YEAR(CtasPagar[[#This Row],[Data Vencimento]])</f>
        <v>1900</v>
      </c>
      <c r="J2576" s="154"/>
      <c r="K2576" s="23">
        <f>MONTH(CtasPagar[[#This Row],[Data Pagamento]])</f>
        <v>1</v>
      </c>
      <c r="L2576" s="23">
        <f>YEAR(CtasPagar[[#This Row],[Data Pagamento]])</f>
        <v>1900</v>
      </c>
      <c r="M2576" s="154"/>
      <c r="N25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6" s="71"/>
      <c r="P2576" s="71"/>
      <c r="Q2576" s="71"/>
      <c r="R2576" s="71"/>
      <c r="S2576" s="71"/>
      <c r="T2576" s="71"/>
      <c r="U2576" s="71"/>
      <c r="V2576" s="71"/>
      <c r="W2576" s="71"/>
      <c r="X2576" s="71"/>
      <c r="Y2576" s="71"/>
      <c r="Z2576" s="71"/>
    </row>
    <row r="2577" spans="1:26">
      <c r="A2577" s="154"/>
      <c r="B2577" s="157"/>
      <c r="C2577" s="162"/>
      <c r="D2577" s="157"/>
      <c r="E2577" s="157"/>
      <c r="F2577" s="157"/>
      <c r="G2577" s="158"/>
      <c r="H2577" s="23">
        <f>MONTH(CtasPagar[[#This Row],[Data Vencimento]])</f>
        <v>1</v>
      </c>
      <c r="I2577" s="23">
        <f>YEAR(CtasPagar[[#This Row],[Data Vencimento]])</f>
        <v>1900</v>
      </c>
      <c r="J2577" s="154"/>
      <c r="K2577" s="23">
        <f>MONTH(CtasPagar[[#This Row],[Data Pagamento]])</f>
        <v>1</v>
      </c>
      <c r="L2577" s="23">
        <f>YEAR(CtasPagar[[#This Row],[Data Pagamento]])</f>
        <v>1900</v>
      </c>
      <c r="M2577" s="154"/>
      <c r="N25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7" s="71"/>
      <c r="P2577" s="71"/>
      <c r="Q2577" s="71"/>
      <c r="R2577" s="71"/>
      <c r="S2577" s="71"/>
      <c r="T2577" s="71"/>
      <c r="U2577" s="71"/>
      <c r="V2577" s="71"/>
      <c r="W2577" s="71"/>
      <c r="X2577" s="71"/>
      <c r="Y2577" s="71"/>
      <c r="Z2577" s="71"/>
    </row>
    <row r="2578" spans="1:26">
      <c r="A2578" s="154"/>
      <c r="B2578" s="157"/>
      <c r="C2578" s="162"/>
      <c r="D2578" s="157"/>
      <c r="E2578" s="157"/>
      <c r="F2578" s="157"/>
      <c r="G2578" s="158"/>
      <c r="H2578" s="23">
        <f>MONTH(CtasPagar[[#This Row],[Data Vencimento]])</f>
        <v>1</v>
      </c>
      <c r="I2578" s="23">
        <f>YEAR(CtasPagar[[#This Row],[Data Vencimento]])</f>
        <v>1900</v>
      </c>
      <c r="J2578" s="154"/>
      <c r="K2578" s="23">
        <f>MONTH(CtasPagar[[#This Row],[Data Pagamento]])</f>
        <v>1</v>
      </c>
      <c r="L2578" s="23">
        <f>YEAR(CtasPagar[[#This Row],[Data Pagamento]])</f>
        <v>1900</v>
      </c>
      <c r="M2578" s="154"/>
      <c r="N25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8" s="71"/>
      <c r="P2578" s="71"/>
      <c r="Q2578" s="71"/>
      <c r="R2578" s="71"/>
      <c r="S2578" s="71"/>
      <c r="T2578" s="71"/>
      <c r="U2578" s="71"/>
      <c r="V2578" s="71"/>
      <c r="W2578" s="71"/>
      <c r="X2578" s="71"/>
      <c r="Y2578" s="71"/>
      <c r="Z2578" s="71"/>
    </row>
    <row r="2579" spans="1:26">
      <c r="A2579" s="154"/>
      <c r="B2579" s="157"/>
      <c r="C2579" s="162"/>
      <c r="D2579" s="157"/>
      <c r="E2579" s="157"/>
      <c r="F2579" s="157"/>
      <c r="G2579" s="158"/>
      <c r="H2579" s="23">
        <f>MONTH(CtasPagar[[#This Row],[Data Vencimento]])</f>
        <v>1</v>
      </c>
      <c r="I2579" s="23">
        <f>YEAR(CtasPagar[[#This Row],[Data Vencimento]])</f>
        <v>1900</v>
      </c>
      <c r="J2579" s="154"/>
      <c r="K2579" s="23">
        <f>MONTH(CtasPagar[[#This Row],[Data Pagamento]])</f>
        <v>1</v>
      </c>
      <c r="L2579" s="23">
        <f>YEAR(CtasPagar[[#This Row],[Data Pagamento]])</f>
        <v>1900</v>
      </c>
      <c r="M2579" s="154"/>
      <c r="N25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79" s="71"/>
      <c r="P2579" s="71"/>
      <c r="Q2579" s="71"/>
      <c r="R2579" s="71"/>
      <c r="S2579" s="71"/>
      <c r="T2579" s="71"/>
      <c r="U2579" s="71"/>
      <c r="V2579" s="71"/>
      <c r="W2579" s="71"/>
      <c r="X2579" s="71"/>
      <c r="Y2579" s="71"/>
      <c r="Z2579" s="71"/>
    </row>
    <row r="2580" spans="1:26">
      <c r="A2580" s="154"/>
      <c r="B2580" s="157"/>
      <c r="C2580" s="162"/>
      <c r="D2580" s="157"/>
      <c r="E2580" s="157"/>
      <c r="F2580" s="157"/>
      <c r="G2580" s="158"/>
      <c r="H2580" s="23">
        <f>MONTH(CtasPagar[[#This Row],[Data Vencimento]])</f>
        <v>1</v>
      </c>
      <c r="I2580" s="23">
        <f>YEAR(CtasPagar[[#This Row],[Data Vencimento]])</f>
        <v>1900</v>
      </c>
      <c r="J2580" s="154"/>
      <c r="K2580" s="23">
        <f>MONTH(CtasPagar[[#This Row],[Data Pagamento]])</f>
        <v>1</v>
      </c>
      <c r="L2580" s="23">
        <f>YEAR(CtasPagar[[#This Row],[Data Pagamento]])</f>
        <v>1900</v>
      </c>
      <c r="M2580" s="154"/>
      <c r="N25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0" s="71"/>
      <c r="P2580" s="71"/>
      <c r="Q2580" s="71"/>
      <c r="R2580" s="71"/>
      <c r="S2580" s="71"/>
      <c r="T2580" s="71"/>
      <c r="U2580" s="71"/>
      <c r="V2580" s="71"/>
      <c r="W2580" s="71"/>
      <c r="X2580" s="71"/>
      <c r="Y2580" s="71"/>
      <c r="Z2580" s="71"/>
    </row>
    <row r="2581" spans="1:26">
      <c r="A2581" s="154"/>
      <c r="B2581" s="157"/>
      <c r="C2581" s="162"/>
      <c r="D2581" s="157"/>
      <c r="E2581" s="157"/>
      <c r="F2581" s="157"/>
      <c r="G2581" s="158"/>
      <c r="H2581" s="23">
        <f>MONTH(CtasPagar[[#This Row],[Data Vencimento]])</f>
        <v>1</v>
      </c>
      <c r="I2581" s="23">
        <f>YEAR(CtasPagar[[#This Row],[Data Vencimento]])</f>
        <v>1900</v>
      </c>
      <c r="J2581" s="154"/>
      <c r="K2581" s="23">
        <f>MONTH(CtasPagar[[#This Row],[Data Pagamento]])</f>
        <v>1</v>
      </c>
      <c r="L2581" s="23">
        <f>YEAR(CtasPagar[[#This Row],[Data Pagamento]])</f>
        <v>1900</v>
      </c>
      <c r="M2581" s="154"/>
      <c r="N25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1" s="71"/>
      <c r="P2581" s="71"/>
      <c r="Q2581" s="71"/>
      <c r="R2581" s="71"/>
      <c r="S2581" s="71"/>
      <c r="T2581" s="71"/>
      <c r="U2581" s="71"/>
      <c r="V2581" s="71"/>
      <c r="W2581" s="71"/>
      <c r="X2581" s="71"/>
      <c r="Y2581" s="71"/>
      <c r="Z2581" s="71"/>
    </row>
    <row r="2582" spans="1:26">
      <c r="A2582" s="154"/>
      <c r="B2582" s="157"/>
      <c r="C2582" s="162"/>
      <c r="D2582" s="157"/>
      <c r="E2582" s="157"/>
      <c r="F2582" s="157"/>
      <c r="G2582" s="158"/>
      <c r="H2582" s="23">
        <f>MONTH(CtasPagar[[#This Row],[Data Vencimento]])</f>
        <v>1</v>
      </c>
      <c r="I2582" s="23">
        <f>YEAR(CtasPagar[[#This Row],[Data Vencimento]])</f>
        <v>1900</v>
      </c>
      <c r="J2582" s="154"/>
      <c r="K2582" s="23">
        <f>MONTH(CtasPagar[[#This Row],[Data Pagamento]])</f>
        <v>1</v>
      </c>
      <c r="L2582" s="23">
        <f>YEAR(CtasPagar[[#This Row],[Data Pagamento]])</f>
        <v>1900</v>
      </c>
      <c r="M2582" s="154"/>
      <c r="N25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2" s="71"/>
      <c r="P2582" s="71"/>
      <c r="Q2582" s="71"/>
      <c r="R2582" s="71"/>
      <c r="S2582" s="71"/>
      <c r="T2582" s="71"/>
      <c r="U2582" s="71"/>
      <c r="V2582" s="71"/>
      <c r="W2582" s="71"/>
      <c r="X2582" s="71"/>
      <c r="Y2582" s="71"/>
      <c r="Z2582" s="71"/>
    </row>
    <row r="2583" spans="1:26">
      <c r="A2583" s="154"/>
      <c r="B2583" s="157"/>
      <c r="C2583" s="162"/>
      <c r="D2583" s="157"/>
      <c r="E2583" s="157"/>
      <c r="F2583" s="157"/>
      <c r="G2583" s="158"/>
      <c r="H2583" s="23">
        <f>MONTH(CtasPagar[[#This Row],[Data Vencimento]])</f>
        <v>1</v>
      </c>
      <c r="I2583" s="23">
        <f>YEAR(CtasPagar[[#This Row],[Data Vencimento]])</f>
        <v>1900</v>
      </c>
      <c r="J2583" s="154"/>
      <c r="K2583" s="23">
        <f>MONTH(CtasPagar[[#This Row],[Data Pagamento]])</f>
        <v>1</v>
      </c>
      <c r="L2583" s="23">
        <f>YEAR(CtasPagar[[#This Row],[Data Pagamento]])</f>
        <v>1900</v>
      </c>
      <c r="M2583" s="154"/>
      <c r="N25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3" s="71"/>
      <c r="P2583" s="71"/>
      <c r="Q2583" s="71"/>
      <c r="R2583" s="71"/>
      <c r="S2583" s="71"/>
      <c r="T2583" s="71"/>
      <c r="U2583" s="71"/>
      <c r="V2583" s="71"/>
      <c r="W2583" s="71"/>
      <c r="X2583" s="71"/>
      <c r="Y2583" s="71"/>
      <c r="Z2583" s="71"/>
    </row>
    <row r="2584" spans="1:26">
      <c r="A2584" s="154"/>
      <c r="B2584" s="157"/>
      <c r="C2584" s="162"/>
      <c r="D2584" s="157"/>
      <c r="E2584" s="157"/>
      <c r="F2584" s="157"/>
      <c r="G2584" s="158"/>
      <c r="H2584" s="23">
        <f>MONTH(CtasPagar[[#This Row],[Data Vencimento]])</f>
        <v>1</v>
      </c>
      <c r="I2584" s="23">
        <f>YEAR(CtasPagar[[#This Row],[Data Vencimento]])</f>
        <v>1900</v>
      </c>
      <c r="J2584" s="154"/>
      <c r="K2584" s="23">
        <f>MONTH(CtasPagar[[#This Row],[Data Pagamento]])</f>
        <v>1</v>
      </c>
      <c r="L2584" s="23">
        <f>YEAR(CtasPagar[[#This Row],[Data Pagamento]])</f>
        <v>1900</v>
      </c>
      <c r="M2584" s="154"/>
      <c r="N25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4" s="71"/>
      <c r="P2584" s="71"/>
      <c r="Q2584" s="71"/>
      <c r="R2584" s="71"/>
      <c r="S2584" s="71"/>
      <c r="T2584" s="71"/>
      <c r="U2584" s="71"/>
      <c r="V2584" s="71"/>
      <c r="W2584" s="71"/>
      <c r="X2584" s="71"/>
      <c r="Y2584" s="71"/>
      <c r="Z2584" s="71"/>
    </row>
    <row r="2585" spans="1:26">
      <c r="A2585" s="154"/>
      <c r="B2585" s="157"/>
      <c r="C2585" s="162"/>
      <c r="D2585" s="157"/>
      <c r="E2585" s="157"/>
      <c r="F2585" s="157"/>
      <c r="G2585" s="158"/>
      <c r="H2585" s="23">
        <f>MONTH(CtasPagar[[#This Row],[Data Vencimento]])</f>
        <v>1</v>
      </c>
      <c r="I2585" s="23">
        <f>YEAR(CtasPagar[[#This Row],[Data Vencimento]])</f>
        <v>1900</v>
      </c>
      <c r="J2585" s="154"/>
      <c r="K2585" s="23">
        <f>MONTH(CtasPagar[[#This Row],[Data Pagamento]])</f>
        <v>1</v>
      </c>
      <c r="L2585" s="23">
        <f>YEAR(CtasPagar[[#This Row],[Data Pagamento]])</f>
        <v>1900</v>
      </c>
      <c r="M2585" s="154"/>
      <c r="N25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5" s="71"/>
      <c r="P2585" s="71"/>
      <c r="Q2585" s="71"/>
      <c r="R2585" s="71"/>
      <c r="S2585" s="71"/>
      <c r="T2585" s="71"/>
      <c r="U2585" s="71"/>
      <c r="V2585" s="71"/>
      <c r="W2585" s="71"/>
      <c r="X2585" s="71"/>
      <c r="Y2585" s="71"/>
      <c r="Z2585" s="71"/>
    </row>
    <row r="2586" spans="1:26">
      <c r="A2586" s="154"/>
      <c r="B2586" s="157"/>
      <c r="C2586" s="162"/>
      <c r="D2586" s="157"/>
      <c r="E2586" s="157"/>
      <c r="F2586" s="157"/>
      <c r="G2586" s="158"/>
      <c r="H2586" s="23">
        <f>MONTH(CtasPagar[[#This Row],[Data Vencimento]])</f>
        <v>1</v>
      </c>
      <c r="I2586" s="23">
        <f>YEAR(CtasPagar[[#This Row],[Data Vencimento]])</f>
        <v>1900</v>
      </c>
      <c r="J2586" s="154"/>
      <c r="K2586" s="23">
        <f>MONTH(CtasPagar[[#This Row],[Data Pagamento]])</f>
        <v>1</v>
      </c>
      <c r="L2586" s="23">
        <f>YEAR(CtasPagar[[#This Row],[Data Pagamento]])</f>
        <v>1900</v>
      </c>
      <c r="M2586" s="154"/>
      <c r="N25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6" s="71"/>
      <c r="P2586" s="71"/>
      <c r="Q2586" s="71"/>
      <c r="R2586" s="71"/>
      <c r="S2586" s="71"/>
      <c r="T2586" s="71"/>
      <c r="U2586" s="71"/>
      <c r="V2586" s="71"/>
      <c r="W2586" s="71"/>
      <c r="X2586" s="71"/>
      <c r="Y2586" s="71"/>
      <c r="Z2586" s="71"/>
    </row>
    <row r="2587" spans="1:26">
      <c r="A2587" s="154"/>
      <c r="B2587" s="157"/>
      <c r="C2587" s="162"/>
      <c r="D2587" s="157"/>
      <c r="E2587" s="157"/>
      <c r="F2587" s="157"/>
      <c r="G2587" s="158"/>
      <c r="H2587" s="23">
        <f>MONTH(CtasPagar[[#This Row],[Data Vencimento]])</f>
        <v>1</v>
      </c>
      <c r="I2587" s="23">
        <f>YEAR(CtasPagar[[#This Row],[Data Vencimento]])</f>
        <v>1900</v>
      </c>
      <c r="J2587" s="154"/>
      <c r="K2587" s="23">
        <f>MONTH(CtasPagar[[#This Row],[Data Pagamento]])</f>
        <v>1</v>
      </c>
      <c r="L2587" s="23">
        <f>YEAR(CtasPagar[[#This Row],[Data Pagamento]])</f>
        <v>1900</v>
      </c>
      <c r="M2587" s="154"/>
      <c r="N25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7" s="71"/>
      <c r="P2587" s="71"/>
      <c r="Q2587" s="71"/>
      <c r="R2587" s="71"/>
      <c r="S2587" s="71"/>
      <c r="T2587" s="71"/>
      <c r="U2587" s="71"/>
      <c r="V2587" s="71"/>
      <c r="W2587" s="71"/>
      <c r="X2587" s="71"/>
      <c r="Y2587" s="71"/>
      <c r="Z2587" s="71"/>
    </row>
    <row r="2588" spans="1:26">
      <c r="A2588" s="154"/>
      <c r="B2588" s="157"/>
      <c r="C2588" s="162"/>
      <c r="D2588" s="157"/>
      <c r="E2588" s="157"/>
      <c r="F2588" s="157"/>
      <c r="G2588" s="158"/>
      <c r="H2588" s="23">
        <f>MONTH(CtasPagar[[#This Row],[Data Vencimento]])</f>
        <v>1</v>
      </c>
      <c r="I2588" s="23">
        <f>YEAR(CtasPagar[[#This Row],[Data Vencimento]])</f>
        <v>1900</v>
      </c>
      <c r="J2588" s="154"/>
      <c r="K2588" s="23">
        <f>MONTH(CtasPagar[[#This Row],[Data Pagamento]])</f>
        <v>1</v>
      </c>
      <c r="L2588" s="23">
        <f>YEAR(CtasPagar[[#This Row],[Data Pagamento]])</f>
        <v>1900</v>
      </c>
      <c r="M2588" s="154"/>
      <c r="N25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8" s="71"/>
      <c r="P2588" s="71"/>
      <c r="Q2588" s="71"/>
      <c r="R2588" s="71"/>
      <c r="S2588" s="71"/>
      <c r="T2588" s="71"/>
      <c r="U2588" s="71"/>
      <c r="V2588" s="71"/>
      <c r="W2588" s="71"/>
      <c r="X2588" s="71"/>
      <c r="Y2588" s="71"/>
      <c r="Z2588" s="71"/>
    </row>
    <row r="2589" spans="1:26">
      <c r="A2589" s="154"/>
      <c r="B2589" s="157"/>
      <c r="C2589" s="162"/>
      <c r="D2589" s="157"/>
      <c r="E2589" s="157"/>
      <c r="F2589" s="157"/>
      <c r="G2589" s="158"/>
      <c r="H2589" s="23">
        <f>MONTH(CtasPagar[[#This Row],[Data Vencimento]])</f>
        <v>1</v>
      </c>
      <c r="I2589" s="23">
        <f>YEAR(CtasPagar[[#This Row],[Data Vencimento]])</f>
        <v>1900</v>
      </c>
      <c r="J2589" s="154"/>
      <c r="K2589" s="23">
        <f>MONTH(CtasPagar[[#This Row],[Data Pagamento]])</f>
        <v>1</v>
      </c>
      <c r="L2589" s="23">
        <f>YEAR(CtasPagar[[#This Row],[Data Pagamento]])</f>
        <v>1900</v>
      </c>
      <c r="M2589" s="154"/>
      <c r="N25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89" s="71"/>
      <c r="P2589" s="71"/>
      <c r="Q2589" s="71"/>
      <c r="R2589" s="71"/>
      <c r="S2589" s="71"/>
      <c r="T2589" s="71"/>
      <c r="U2589" s="71"/>
      <c r="V2589" s="71"/>
      <c r="W2589" s="71"/>
      <c r="X2589" s="71"/>
      <c r="Y2589" s="71"/>
      <c r="Z2589" s="71"/>
    </row>
    <row r="2590" spans="1:26">
      <c r="A2590" s="154"/>
      <c r="B2590" s="157"/>
      <c r="C2590" s="162"/>
      <c r="D2590" s="157"/>
      <c r="E2590" s="157"/>
      <c r="F2590" s="157"/>
      <c r="G2590" s="158"/>
      <c r="H2590" s="23">
        <f>MONTH(CtasPagar[[#This Row],[Data Vencimento]])</f>
        <v>1</v>
      </c>
      <c r="I2590" s="23">
        <f>YEAR(CtasPagar[[#This Row],[Data Vencimento]])</f>
        <v>1900</v>
      </c>
      <c r="J2590" s="154"/>
      <c r="K2590" s="23">
        <f>MONTH(CtasPagar[[#This Row],[Data Pagamento]])</f>
        <v>1</v>
      </c>
      <c r="L2590" s="23">
        <f>YEAR(CtasPagar[[#This Row],[Data Pagamento]])</f>
        <v>1900</v>
      </c>
      <c r="M2590" s="154"/>
      <c r="N25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0" s="71"/>
      <c r="P2590" s="71"/>
      <c r="Q2590" s="71"/>
      <c r="R2590" s="71"/>
      <c r="S2590" s="71"/>
      <c r="T2590" s="71"/>
      <c r="U2590" s="71"/>
      <c r="V2590" s="71"/>
      <c r="W2590" s="71"/>
      <c r="X2590" s="71"/>
      <c r="Y2590" s="71"/>
      <c r="Z2590" s="71"/>
    </row>
    <row r="2591" spans="1:26">
      <c r="A2591" s="154"/>
      <c r="B2591" s="157"/>
      <c r="C2591" s="162"/>
      <c r="D2591" s="157"/>
      <c r="E2591" s="157"/>
      <c r="F2591" s="157"/>
      <c r="G2591" s="158"/>
      <c r="H2591" s="23">
        <f>MONTH(CtasPagar[[#This Row],[Data Vencimento]])</f>
        <v>1</v>
      </c>
      <c r="I2591" s="23">
        <f>YEAR(CtasPagar[[#This Row],[Data Vencimento]])</f>
        <v>1900</v>
      </c>
      <c r="J2591" s="154"/>
      <c r="K2591" s="23">
        <f>MONTH(CtasPagar[[#This Row],[Data Pagamento]])</f>
        <v>1</v>
      </c>
      <c r="L2591" s="23">
        <f>YEAR(CtasPagar[[#This Row],[Data Pagamento]])</f>
        <v>1900</v>
      </c>
      <c r="M2591" s="154"/>
      <c r="N25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1" s="71"/>
      <c r="P2591" s="71"/>
      <c r="Q2591" s="71"/>
      <c r="R2591" s="71"/>
      <c r="S2591" s="71"/>
      <c r="T2591" s="71"/>
      <c r="U2591" s="71"/>
      <c r="V2591" s="71"/>
      <c r="W2591" s="71"/>
      <c r="X2591" s="71"/>
      <c r="Y2591" s="71"/>
      <c r="Z2591" s="71"/>
    </row>
    <row r="2592" spans="1:26">
      <c r="A2592" s="154"/>
      <c r="B2592" s="157"/>
      <c r="C2592" s="162"/>
      <c r="D2592" s="157"/>
      <c r="E2592" s="157"/>
      <c r="F2592" s="157"/>
      <c r="G2592" s="158"/>
      <c r="H2592" s="23">
        <f>MONTH(CtasPagar[[#This Row],[Data Vencimento]])</f>
        <v>1</v>
      </c>
      <c r="I2592" s="23">
        <f>YEAR(CtasPagar[[#This Row],[Data Vencimento]])</f>
        <v>1900</v>
      </c>
      <c r="J2592" s="154"/>
      <c r="K2592" s="23">
        <f>MONTH(CtasPagar[[#This Row],[Data Pagamento]])</f>
        <v>1</v>
      </c>
      <c r="L2592" s="23">
        <f>YEAR(CtasPagar[[#This Row],[Data Pagamento]])</f>
        <v>1900</v>
      </c>
      <c r="M2592" s="154"/>
      <c r="N25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2" s="71"/>
      <c r="P2592" s="71"/>
      <c r="Q2592" s="71"/>
      <c r="R2592" s="71"/>
      <c r="S2592" s="71"/>
      <c r="T2592" s="71"/>
      <c r="U2592" s="71"/>
      <c r="V2592" s="71"/>
      <c r="W2592" s="71"/>
      <c r="X2592" s="71"/>
      <c r="Y2592" s="71"/>
      <c r="Z2592" s="71"/>
    </row>
    <row r="2593" spans="1:26">
      <c r="A2593" s="154"/>
      <c r="B2593" s="157"/>
      <c r="C2593" s="162"/>
      <c r="D2593" s="157"/>
      <c r="E2593" s="157"/>
      <c r="F2593" s="157"/>
      <c r="G2593" s="158"/>
      <c r="H2593" s="23">
        <f>MONTH(CtasPagar[[#This Row],[Data Vencimento]])</f>
        <v>1</v>
      </c>
      <c r="I2593" s="23">
        <f>YEAR(CtasPagar[[#This Row],[Data Vencimento]])</f>
        <v>1900</v>
      </c>
      <c r="J2593" s="154"/>
      <c r="K2593" s="23">
        <f>MONTH(CtasPagar[[#This Row],[Data Pagamento]])</f>
        <v>1</v>
      </c>
      <c r="L2593" s="23">
        <f>YEAR(CtasPagar[[#This Row],[Data Pagamento]])</f>
        <v>1900</v>
      </c>
      <c r="M2593" s="154"/>
      <c r="N25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3" s="71"/>
      <c r="P2593" s="71"/>
      <c r="Q2593" s="71"/>
      <c r="R2593" s="71"/>
      <c r="S2593" s="71"/>
      <c r="T2593" s="71"/>
      <c r="U2593" s="71"/>
      <c r="V2593" s="71"/>
      <c r="W2593" s="71"/>
      <c r="X2593" s="71"/>
      <c r="Y2593" s="71"/>
      <c r="Z2593" s="71"/>
    </row>
    <row r="2594" spans="1:26">
      <c r="A2594" s="154"/>
      <c r="B2594" s="157"/>
      <c r="C2594" s="162"/>
      <c r="D2594" s="157"/>
      <c r="E2594" s="157"/>
      <c r="F2594" s="157"/>
      <c r="G2594" s="158"/>
      <c r="H2594" s="23">
        <f>MONTH(CtasPagar[[#This Row],[Data Vencimento]])</f>
        <v>1</v>
      </c>
      <c r="I2594" s="23">
        <f>YEAR(CtasPagar[[#This Row],[Data Vencimento]])</f>
        <v>1900</v>
      </c>
      <c r="J2594" s="154"/>
      <c r="K2594" s="23">
        <f>MONTH(CtasPagar[[#This Row],[Data Pagamento]])</f>
        <v>1</v>
      </c>
      <c r="L2594" s="23">
        <f>YEAR(CtasPagar[[#This Row],[Data Pagamento]])</f>
        <v>1900</v>
      </c>
      <c r="M2594" s="154"/>
      <c r="N25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4" s="71"/>
      <c r="P2594" s="71"/>
      <c r="Q2594" s="71"/>
      <c r="R2594" s="71"/>
      <c r="S2594" s="71"/>
      <c r="T2594" s="71"/>
      <c r="U2594" s="71"/>
      <c r="V2594" s="71"/>
      <c r="W2594" s="71"/>
      <c r="X2594" s="71"/>
      <c r="Y2594" s="71"/>
      <c r="Z2594" s="71"/>
    </row>
    <row r="2595" spans="1:26">
      <c r="A2595" s="154"/>
      <c r="B2595" s="157"/>
      <c r="C2595" s="162"/>
      <c r="D2595" s="157"/>
      <c r="E2595" s="157"/>
      <c r="F2595" s="157"/>
      <c r="G2595" s="158"/>
      <c r="H2595" s="23">
        <f>MONTH(CtasPagar[[#This Row],[Data Vencimento]])</f>
        <v>1</v>
      </c>
      <c r="I2595" s="23">
        <f>YEAR(CtasPagar[[#This Row],[Data Vencimento]])</f>
        <v>1900</v>
      </c>
      <c r="J2595" s="154"/>
      <c r="K2595" s="23">
        <f>MONTH(CtasPagar[[#This Row],[Data Pagamento]])</f>
        <v>1</v>
      </c>
      <c r="L2595" s="23">
        <f>YEAR(CtasPagar[[#This Row],[Data Pagamento]])</f>
        <v>1900</v>
      </c>
      <c r="M2595" s="154"/>
      <c r="N25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5" s="71"/>
      <c r="P2595" s="71"/>
      <c r="Q2595" s="71"/>
      <c r="R2595" s="71"/>
      <c r="S2595" s="71"/>
      <c r="T2595" s="71"/>
      <c r="U2595" s="71"/>
      <c r="V2595" s="71"/>
      <c r="W2595" s="71"/>
      <c r="X2595" s="71"/>
      <c r="Y2595" s="71"/>
      <c r="Z2595" s="71"/>
    </row>
    <row r="2596" spans="1:26">
      <c r="A2596" s="154"/>
      <c r="B2596" s="157"/>
      <c r="C2596" s="162"/>
      <c r="D2596" s="157"/>
      <c r="E2596" s="157"/>
      <c r="F2596" s="157"/>
      <c r="G2596" s="158"/>
      <c r="H2596" s="23">
        <f>MONTH(CtasPagar[[#This Row],[Data Vencimento]])</f>
        <v>1</v>
      </c>
      <c r="I2596" s="23">
        <f>YEAR(CtasPagar[[#This Row],[Data Vencimento]])</f>
        <v>1900</v>
      </c>
      <c r="J2596" s="154"/>
      <c r="K2596" s="23">
        <f>MONTH(CtasPagar[[#This Row],[Data Pagamento]])</f>
        <v>1</v>
      </c>
      <c r="L2596" s="23">
        <f>YEAR(CtasPagar[[#This Row],[Data Pagamento]])</f>
        <v>1900</v>
      </c>
      <c r="M2596" s="154"/>
      <c r="N25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6" s="71"/>
      <c r="P2596" s="71"/>
      <c r="Q2596" s="71"/>
      <c r="R2596" s="71"/>
      <c r="S2596" s="71"/>
      <c r="T2596" s="71"/>
      <c r="U2596" s="71"/>
      <c r="V2596" s="71"/>
      <c r="W2596" s="71"/>
      <c r="X2596" s="71"/>
      <c r="Y2596" s="71"/>
      <c r="Z2596" s="71"/>
    </row>
    <row r="2597" spans="1:26">
      <c r="A2597" s="154"/>
      <c r="B2597" s="157"/>
      <c r="C2597" s="162"/>
      <c r="D2597" s="157"/>
      <c r="E2597" s="157"/>
      <c r="F2597" s="157"/>
      <c r="G2597" s="158"/>
      <c r="H2597" s="23">
        <f>MONTH(CtasPagar[[#This Row],[Data Vencimento]])</f>
        <v>1</v>
      </c>
      <c r="I2597" s="23">
        <f>YEAR(CtasPagar[[#This Row],[Data Vencimento]])</f>
        <v>1900</v>
      </c>
      <c r="J2597" s="154"/>
      <c r="K2597" s="23">
        <f>MONTH(CtasPagar[[#This Row],[Data Pagamento]])</f>
        <v>1</v>
      </c>
      <c r="L2597" s="23">
        <f>YEAR(CtasPagar[[#This Row],[Data Pagamento]])</f>
        <v>1900</v>
      </c>
      <c r="M2597" s="154"/>
      <c r="N25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7" s="71"/>
      <c r="P2597" s="71"/>
      <c r="Q2597" s="71"/>
      <c r="R2597" s="71"/>
      <c r="S2597" s="71"/>
      <c r="T2597" s="71"/>
      <c r="U2597" s="71"/>
      <c r="V2597" s="71"/>
      <c r="W2597" s="71"/>
      <c r="X2597" s="71"/>
      <c r="Y2597" s="71"/>
      <c r="Z2597" s="71"/>
    </row>
    <row r="2598" spans="1:26">
      <c r="A2598" s="154"/>
      <c r="B2598" s="157"/>
      <c r="C2598" s="162"/>
      <c r="D2598" s="157"/>
      <c r="E2598" s="157"/>
      <c r="F2598" s="157"/>
      <c r="G2598" s="158"/>
      <c r="H2598" s="23">
        <f>MONTH(CtasPagar[[#This Row],[Data Vencimento]])</f>
        <v>1</v>
      </c>
      <c r="I2598" s="23">
        <f>YEAR(CtasPagar[[#This Row],[Data Vencimento]])</f>
        <v>1900</v>
      </c>
      <c r="J2598" s="154"/>
      <c r="K2598" s="23">
        <f>MONTH(CtasPagar[[#This Row],[Data Pagamento]])</f>
        <v>1</v>
      </c>
      <c r="L2598" s="23">
        <f>YEAR(CtasPagar[[#This Row],[Data Pagamento]])</f>
        <v>1900</v>
      </c>
      <c r="M2598" s="154"/>
      <c r="N25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8" s="71"/>
      <c r="P2598" s="71"/>
      <c r="Q2598" s="71"/>
      <c r="R2598" s="71"/>
      <c r="S2598" s="71"/>
      <c r="T2598" s="71"/>
      <c r="U2598" s="71"/>
      <c r="V2598" s="71"/>
      <c r="W2598" s="71"/>
      <c r="X2598" s="71"/>
      <c r="Y2598" s="71"/>
      <c r="Z2598" s="71"/>
    </row>
    <row r="2599" spans="1:26">
      <c r="A2599" s="154"/>
      <c r="B2599" s="157"/>
      <c r="C2599" s="162"/>
      <c r="D2599" s="157"/>
      <c r="E2599" s="157"/>
      <c r="F2599" s="157"/>
      <c r="G2599" s="158"/>
      <c r="H2599" s="23">
        <f>MONTH(CtasPagar[[#This Row],[Data Vencimento]])</f>
        <v>1</v>
      </c>
      <c r="I2599" s="23">
        <f>YEAR(CtasPagar[[#This Row],[Data Vencimento]])</f>
        <v>1900</v>
      </c>
      <c r="J2599" s="154"/>
      <c r="K2599" s="23">
        <f>MONTH(CtasPagar[[#This Row],[Data Pagamento]])</f>
        <v>1</v>
      </c>
      <c r="L2599" s="23">
        <f>YEAR(CtasPagar[[#This Row],[Data Pagamento]])</f>
        <v>1900</v>
      </c>
      <c r="M2599" s="154"/>
      <c r="N25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599" s="71"/>
      <c r="P2599" s="71"/>
      <c r="Q2599" s="71"/>
      <c r="R2599" s="71"/>
      <c r="S2599" s="71"/>
      <c r="T2599" s="71"/>
      <c r="U2599" s="71"/>
      <c r="V2599" s="71"/>
      <c r="W2599" s="71"/>
      <c r="X2599" s="71"/>
      <c r="Y2599" s="71"/>
      <c r="Z2599" s="71"/>
    </row>
    <row r="2600" spans="1:26">
      <c r="A2600" s="154"/>
      <c r="B2600" s="157"/>
      <c r="C2600" s="162"/>
      <c r="D2600" s="157"/>
      <c r="E2600" s="157"/>
      <c r="F2600" s="157"/>
      <c r="G2600" s="158"/>
      <c r="H2600" s="23">
        <f>MONTH(CtasPagar[[#This Row],[Data Vencimento]])</f>
        <v>1</v>
      </c>
      <c r="I2600" s="23">
        <f>YEAR(CtasPagar[[#This Row],[Data Vencimento]])</f>
        <v>1900</v>
      </c>
      <c r="J2600" s="154"/>
      <c r="K2600" s="23">
        <f>MONTH(CtasPagar[[#This Row],[Data Pagamento]])</f>
        <v>1</v>
      </c>
      <c r="L2600" s="23">
        <f>YEAR(CtasPagar[[#This Row],[Data Pagamento]])</f>
        <v>1900</v>
      </c>
      <c r="M2600" s="154"/>
      <c r="N26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0" s="71"/>
      <c r="P2600" s="71"/>
      <c r="Q2600" s="71"/>
      <c r="R2600" s="71"/>
      <c r="S2600" s="71"/>
      <c r="T2600" s="71"/>
      <c r="U2600" s="71"/>
      <c r="V2600" s="71"/>
      <c r="W2600" s="71"/>
      <c r="X2600" s="71"/>
      <c r="Y2600" s="71"/>
      <c r="Z2600" s="71"/>
    </row>
    <row r="2601" spans="1:26">
      <c r="A2601" s="154"/>
      <c r="B2601" s="157"/>
      <c r="C2601" s="162"/>
      <c r="D2601" s="157"/>
      <c r="E2601" s="157"/>
      <c r="F2601" s="157"/>
      <c r="G2601" s="158"/>
      <c r="H2601" s="23">
        <f>MONTH(CtasPagar[[#This Row],[Data Vencimento]])</f>
        <v>1</v>
      </c>
      <c r="I2601" s="23">
        <f>YEAR(CtasPagar[[#This Row],[Data Vencimento]])</f>
        <v>1900</v>
      </c>
      <c r="J2601" s="154"/>
      <c r="K2601" s="23">
        <f>MONTH(CtasPagar[[#This Row],[Data Pagamento]])</f>
        <v>1</v>
      </c>
      <c r="L2601" s="23">
        <f>YEAR(CtasPagar[[#This Row],[Data Pagamento]])</f>
        <v>1900</v>
      </c>
      <c r="M2601" s="154"/>
      <c r="N26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1" s="71"/>
      <c r="P2601" s="71"/>
      <c r="Q2601" s="71"/>
      <c r="R2601" s="71"/>
      <c r="S2601" s="71"/>
      <c r="T2601" s="71"/>
      <c r="U2601" s="71"/>
      <c r="V2601" s="71"/>
      <c r="W2601" s="71"/>
      <c r="X2601" s="71"/>
      <c r="Y2601" s="71"/>
      <c r="Z2601" s="71"/>
    </row>
    <row r="2602" spans="1:26">
      <c r="A2602" s="154"/>
      <c r="B2602" s="157"/>
      <c r="C2602" s="162"/>
      <c r="D2602" s="157"/>
      <c r="E2602" s="157"/>
      <c r="F2602" s="157"/>
      <c r="G2602" s="158"/>
      <c r="H2602" s="23">
        <f>MONTH(CtasPagar[[#This Row],[Data Vencimento]])</f>
        <v>1</v>
      </c>
      <c r="I2602" s="23">
        <f>YEAR(CtasPagar[[#This Row],[Data Vencimento]])</f>
        <v>1900</v>
      </c>
      <c r="J2602" s="154"/>
      <c r="K2602" s="23">
        <f>MONTH(CtasPagar[[#This Row],[Data Pagamento]])</f>
        <v>1</v>
      </c>
      <c r="L2602" s="23">
        <f>YEAR(CtasPagar[[#This Row],[Data Pagamento]])</f>
        <v>1900</v>
      </c>
      <c r="M2602" s="154"/>
      <c r="N26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2" s="71"/>
      <c r="P2602" s="71"/>
      <c r="Q2602" s="71"/>
      <c r="R2602" s="71"/>
      <c r="S2602" s="71"/>
      <c r="T2602" s="71"/>
      <c r="U2602" s="71"/>
      <c r="V2602" s="71"/>
      <c r="W2602" s="71"/>
      <c r="X2602" s="71"/>
      <c r="Y2602" s="71"/>
      <c r="Z2602" s="71"/>
    </row>
    <row r="2603" spans="1:26">
      <c r="A2603" s="154"/>
      <c r="B2603" s="157"/>
      <c r="C2603" s="162"/>
      <c r="D2603" s="157"/>
      <c r="E2603" s="157"/>
      <c r="F2603" s="157"/>
      <c r="G2603" s="158"/>
      <c r="H2603" s="23">
        <f>MONTH(CtasPagar[[#This Row],[Data Vencimento]])</f>
        <v>1</v>
      </c>
      <c r="I2603" s="23">
        <f>YEAR(CtasPagar[[#This Row],[Data Vencimento]])</f>
        <v>1900</v>
      </c>
      <c r="J2603" s="154"/>
      <c r="K2603" s="23">
        <f>MONTH(CtasPagar[[#This Row],[Data Pagamento]])</f>
        <v>1</v>
      </c>
      <c r="L2603" s="23">
        <f>YEAR(CtasPagar[[#This Row],[Data Pagamento]])</f>
        <v>1900</v>
      </c>
      <c r="M2603" s="154"/>
      <c r="N26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3" s="71"/>
      <c r="P2603" s="71"/>
      <c r="Q2603" s="71"/>
      <c r="R2603" s="71"/>
      <c r="S2603" s="71"/>
      <c r="T2603" s="71"/>
      <c r="U2603" s="71"/>
      <c r="V2603" s="71"/>
      <c r="W2603" s="71"/>
      <c r="X2603" s="71"/>
      <c r="Y2603" s="71"/>
      <c r="Z2603" s="71"/>
    </row>
    <row r="2604" spans="1:26">
      <c r="A2604" s="154"/>
      <c r="B2604" s="157"/>
      <c r="C2604" s="162"/>
      <c r="D2604" s="157"/>
      <c r="E2604" s="157"/>
      <c r="F2604" s="157"/>
      <c r="G2604" s="158"/>
      <c r="H2604" s="23">
        <f>MONTH(CtasPagar[[#This Row],[Data Vencimento]])</f>
        <v>1</v>
      </c>
      <c r="I2604" s="23">
        <f>YEAR(CtasPagar[[#This Row],[Data Vencimento]])</f>
        <v>1900</v>
      </c>
      <c r="J2604" s="154"/>
      <c r="K2604" s="23">
        <f>MONTH(CtasPagar[[#This Row],[Data Pagamento]])</f>
        <v>1</v>
      </c>
      <c r="L2604" s="23">
        <f>YEAR(CtasPagar[[#This Row],[Data Pagamento]])</f>
        <v>1900</v>
      </c>
      <c r="M2604" s="154"/>
      <c r="N26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4" s="71"/>
      <c r="P2604" s="71"/>
      <c r="Q2604" s="71"/>
      <c r="R2604" s="71"/>
      <c r="S2604" s="71"/>
      <c r="T2604" s="71"/>
      <c r="U2604" s="71"/>
      <c r="V2604" s="71"/>
      <c r="W2604" s="71"/>
      <c r="X2604" s="71"/>
      <c r="Y2604" s="71"/>
      <c r="Z2604" s="71"/>
    </row>
    <row r="2605" spans="1:26">
      <c r="A2605" s="154"/>
      <c r="B2605" s="157"/>
      <c r="C2605" s="162"/>
      <c r="D2605" s="157"/>
      <c r="E2605" s="157"/>
      <c r="F2605" s="157"/>
      <c r="G2605" s="158"/>
      <c r="H2605" s="23">
        <f>MONTH(CtasPagar[[#This Row],[Data Vencimento]])</f>
        <v>1</v>
      </c>
      <c r="I2605" s="23">
        <f>YEAR(CtasPagar[[#This Row],[Data Vencimento]])</f>
        <v>1900</v>
      </c>
      <c r="J2605" s="154"/>
      <c r="K2605" s="23">
        <f>MONTH(CtasPagar[[#This Row],[Data Pagamento]])</f>
        <v>1</v>
      </c>
      <c r="L2605" s="23">
        <f>YEAR(CtasPagar[[#This Row],[Data Pagamento]])</f>
        <v>1900</v>
      </c>
      <c r="M2605" s="154"/>
      <c r="N26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5" s="71"/>
      <c r="P2605" s="71"/>
      <c r="Q2605" s="71"/>
      <c r="R2605" s="71"/>
      <c r="S2605" s="71"/>
      <c r="T2605" s="71"/>
      <c r="U2605" s="71"/>
      <c r="V2605" s="71"/>
      <c r="W2605" s="71"/>
      <c r="X2605" s="71"/>
      <c r="Y2605" s="71"/>
      <c r="Z2605" s="71"/>
    </row>
    <row r="2606" spans="1:26">
      <c r="A2606" s="154"/>
      <c r="B2606" s="157"/>
      <c r="C2606" s="162"/>
      <c r="D2606" s="157"/>
      <c r="E2606" s="157"/>
      <c r="F2606" s="157"/>
      <c r="G2606" s="158"/>
      <c r="H2606" s="23">
        <f>MONTH(CtasPagar[[#This Row],[Data Vencimento]])</f>
        <v>1</v>
      </c>
      <c r="I2606" s="23">
        <f>YEAR(CtasPagar[[#This Row],[Data Vencimento]])</f>
        <v>1900</v>
      </c>
      <c r="J2606" s="154"/>
      <c r="K2606" s="23">
        <f>MONTH(CtasPagar[[#This Row],[Data Pagamento]])</f>
        <v>1</v>
      </c>
      <c r="L2606" s="23">
        <f>YEAR(CtasPagar[[#This Row],[Data Pagamento]])</f>
        <v>1900</v>
      </c>
      <c r="M2606" s="154"/>
      <c r="N26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6" s="71"/>
      <c r="P2606" s="71"/>
      <c r="Q2606" s="71"/>
      <c r="R2606" s="71"/>
      <c r="S2606" s="71"/>
      <c r="T2606" s="71"/>
      <c r="U2606" s="71"/>
      <c r="V2606" s="71"/>
      <c r="W2606" s="71"/>
      <c r="X2606" s="71"/>
      <c r="Y2606" s="71"/>
      <c r="Z2606" s="71"/>
    </row>
    <row r="2607" spans="1:26">
      <c r="A2607" s="154"/>
      <c r="B2607" s="157"/>
      <c r="C2607" s="162"/>
      <c r="D2607" s="157"/>
      <c r="E2607" s="157"/>
      <c r="F2607" s="157"/>
      <c r="G2607" s="158"/>
      <c r="H2607" s="23">
        <f>MONTH(CtasPagar[[#This Row],[Data Vencimento]])</f>
        <v>1</v>
      </c>
      <c r="I2607" s="23">
        <f>YEAR(CtasPagar[[#This Row],[Data Vencimento]])</f>
        <v>1900</v>
      </c>
      <c r="J2607" s="154"/>
      <c r="K2607" s="23">
        <f>MONTH(CtasPagar[[#This Row],[Data Pagamento]])</f>
        <v>1</v>
      </c>
      <c r="L2607" s="23">
        <f>YEAR(CtasPagar[[#This Row],[Data Pagamento]])</f>
        <v>1900</v>
      </c>
      <c r="M2607" s="154"/>
      <c r="N26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7" s="71"/>
      <c r="P2607" s="71"/>
      <c r="Q2607" s="71"/>
      <c r="R2607" s="71"/>
      <c r="S2607" s="71"/>
      <c r="T2607" s="71"/>
      <c r="U2607" s="71"/>
      <c r="V2607" s="71"/>
      <c r="W2607" s="71"/>
      <c r="X2607" s="71"/>
      <c r="Y2607" s="71"/>
      <c r="Z2607" s="71"/>
    </row>
    <row r="2608" spans="1:26">
      <c r="A2608" s="154"/>
      <c r="B2608" s="157"/>
      <c r="C2608" s="162"/>
      <c r="D2608" s="157"/>
      <c r="E2608" s="157"/>
      <c r="F2608" s="157"/>
      <c r="G2608" s="158"/>
      <c r="H2608" s="23">
        <f>MONTH(CtasPagar[[#This Row],[Data Vencimento]])</f>
        <v>1</v>
      </c>
      <c r="I2608" s="23">
        <f>YEAR(CtasPagar[[#This Row],[Data Vencimento]])</f>
        <v>1900</v>
      </c>
      <c r="J2608" s="154"/>
      <c r="K2608" s="23">
        <f>MONTH(CtasPagar[[#This Row],[Data Pagamento]])</f>
        <v>1</v>
      </c>
      <c r="L2608" s="23">
        <f>YEAR(CtasPagar[[#This Row],[Data Pagamento]])</f>
        <v>1900</v>
      </c>
      <c r="M2608" s="154"/>
      <c r="N26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8" s="71"/>
      <c r="P2608" s="71"/>
      <c r="Q2608" s="71"/>
      <c r="R2608" s="71"/>
      <c r="S2608" s="71"/>
      <c r="T2608" s="71"/>
      <c r="U2608" s="71"/>
      <c r="V2608" s="71"/>
      <c r="W2608" s="71"/>
      <c r="X2608" s="71"/>
      <c r="Y2608" s="71"/>
      <c r="Z2608" s="71"/>
    </row>
    <row r="2609" spans="1:26">
      <c r="A2609" s="154"/>
      <c r="B2609" s="157"/>
      <c r="C2609" s="162"/>
      <c r="D2609" s="157"/>
      <c r="E2609" s="157"/>
      <c r="F2609" s="157"/>
      <c r="G2609" s="158"/>
      <c r="H2609" s="23">
        <f>MONTH(CtasPagar[[#This Row],[Data Vencimento]])</f>
        <v>1</v>
      </c>
      <c r="I2609" s="23">
        <f>YEAR(CtasPagar[[#This Row],[Data Vencimento]])</f>
        <v>1900</v>
      </c>
      <c r="J2609" s="154"/>
      <c r="K2609" s="23">
        <f>MONTH(CtasPagar[[#This Row],[Data Pagamento]])</f>
        <v>1</v>
      </c>
      <c r="L2609" s="23">
        <f>YEAR(CtasPagar[[#This Row],[Data Pagamento]])</f>
        <v>1900</v>
      </c>
      <c r="M2609" s="154"/>
      <c r="N26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09" s="71"/>
      <c r="P2609" s="71"/>
      <c r="Q2609" s="71"/>
      <c r="R2609" s="71"/>
      <c r="S2609" s="71"/>
      <c r="T2609" s="71"/>
      <c r="U2609" s="71"/>
      <c r="V2609" s="71"/>
      <c r="W2609" s="71"/>
      <c r="X2609" s="71"/>
      <c r="Y2609" s="71"/>
      <c r="Z2609" s="71"/>
    </row>
    <row r="2610" spans="1:26">
      <c r="A2610" s="154"/>
      <c r="B2610" s="157"/>
      <c r="C2610" s="162"/>
      <c r="D2610" s="157"/>
      <c r="E2610" s="157"/>
      <c r="F2610" s="157"/>
      <c r="G2610" s="158"/>
      <c r="H2610" s="23">
        <f>MONTH(CtasPagar[[#This Row],[Data Vencimento]])</f>
        <v>1</v>
      </c>
      <c r="I2610" s="23">
        <f>YEAR(CtasPagar[[#This Row],[Data Vencimento]])</f>
        <v>1900</v>
      </c>
      <c r="J2610" s="154"/>
      <c r="K2610" s="23">
        <f>MONTH(CtasPagar[[#This Row],[Data Pagamento]])</f>
        <v>1</v>
      </c>
      <c r="L2610" s="23">
        <f>YEAR(CtasPagar[[#This Row],[Data Pagamento]])</f>
        <v>1900</v>
      </c>
      <c r="M2610" s="154"/>
      <c r="N26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0" s="71"/>
      <c r="P2610" s="71"/>
      <c r="Q2610" s="71"/>
      <c r="R2610" s="71"/>
      <c r="S2610" s="71"/>
      <c r="T2610" s="71"/>
      <c r="U2610" s="71"/>
      <c r="V2610" s="71"/>
      <c r="W2610" s="71"/>
      <c r="X2610" s="71"/>
      <c r="Y2610" s="71"/>
      <c r="Z2610" s="71"/>
    </row>
    <row r="2611" spans="1:26">
      <c r="A2611" s="154"/>
      <c r="B2611" s="157"/>
      <c r="C2611" s="162"/>
      <c r="D2611" s="157"/>
      <c r="E2611" s="157"/>
      <c r="F2611" s="157"/>
      <c r="G2611" s="158"/>
      <c r="H2611" s="23">
        <f>MONTH(CtasPagar[[#This Row],[Data Vencimento]])</f>
        <v>1</v>
      </c>
      <c r="I2611" s="23">
        <f>YEAR(CtasPagar[[#This Row],[Data Vencimento]])</f>
        <v>1900</v>
      </c>
      <c r="J2611" s="154"/>
      <c r="K2611" s="23">
        <f>MONTH(CtasPagar[[#This Row],[Data Pagamento]])</f>
        <v>1</v>
      </c>
      <c r="L2611" s="23">
        <f>YEAR(CtasPagar[[#This Row],[Data Pagamento]])</f>
        <v>1900</v>
      </c>
      <c r="M2611" s="154"/>
      <c r="N26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1" s="71"/>
      <c r="P2611" s="71"/>
      <c r="Q2611" s="71"/>
      <c r="R2611" s="71"/>
      <c r="S2611" s="71"/>
      <c r="T2611" s="71"/>
      <c r="U2611" s="71"/>
      <c r="V2611" s="71"/>
      <c r="W2611" s="71"/>
      <c r="X2611" s="71"/>
      <c r="Y2611" s="71"/>
      <c r="Z2611" s="71"/>
    </row>
    <row r="2612" spans="1:26">
      <c r="A2612" s="154"/>
      <c r="B2612" s="157"/>
      <c r="C2612" s="162"/>
      <c r="D2612" s="157"/>
      <c r="E2612" s="157"/>
      <c r="F2612" s="157"/>
      <c r="G2612" s="158"/>
      <c r="H2612" s="23">
        <f>MONTH(CtasPagar[[#This Row],[Data Vencimento]])</f>
        <v>1</v>
      </c>
      <c r="I2612" s="23">
        <f>YEAR(CtasPagar[[#This Row],[Data Vencimento]])</f>
        <v>1900</v>
      </c>
      <c r="J2612" s="154"/>
      <c r="K2612" s="23">
        <f>MONTH(CtasPagar[[#This Row],[Data Pagamento]])</f>
        <v>1</v>
      </c>
      <c r="L2612" s="23">
        <f>YEAR(CtasPagar[[#This Row],[Data Pagamento]])</f>
        <v>1900</v>
      </c>
      <c r="M2612" s="154"/>
      <c r="N26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2" s="71"/>
      <c r="P2612" s="71"/>
      <c r="Q2612" s="71"/>
      <c r="R2612" s="71"/>
      <c r="S2612" s="71"/>
      <c r="T2612" s="71"/>
      <c r="U2612" s="71"/>
      <c r="V2612" s="71"/>
      <c r="W2612" s="71"/>
      <c r="X2612" s="71"/>
      <c r="Y2612" s="71"/>
      <c r="Z2612" s="71"/>
    </row>
    <row r="2613" spans="1:26">
      <c r="A2613" s="154"/>
      <c r="B2613" s="157"/>
      <c r="C2613" s="162"/>
      <c r="D2613" s="157"/>
      <c r="E2613" s="157"/>
      <c r="F2613" s="157"/>
      <c r="G2613" s="158"/>
      <c r="H2613" s="23">
        <f>MONTH(CtasPagar[[#This Row],[Data Vencimento]])</f>
        <v>1</v>
      </c>
      <c r="I2613" s="23">
        <f>YEAR(CtasPagar[[#This Row],[Data Vencimento]])</f>
        <v>1900</v>
      </c>
      <c r="J2613" s="154"/>
      <c r="K2613" s="23">
        <f>MONTH(CtasPagar[[#This Row],[Data Pagamento]])</f>
        <v>1</v>
      </c>
      <c r="L2613" s="23">
        <f>YEAR(CtasPagar[[#This Row],[Data Pagamento]])</f>
        <v>1900</v>
      </c>
      <c r="M2613" s="154"/>
      <c r="N26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3" s="71"/>
      <c r="P2613" s="71"/>
      <c r="Q2613" s="71"/>
      <c r="R2613" s="71"/>
      <c r="S2613" s="71"/>
      <c r="T2613" s="71"/>
      <c r="U2613" s="71"/>
      <c r="V2613" s="71"/>
      <c r="W2613" s="71"/>
      <c r="X2613" s="71"/>
      <c r="Y2613" s="71"/>
      <c r="Z2613" s="71"/>
    </row>
    <row r="2614" spans="1:26">
      <c r="A2614" s="154"/>
      <c r="B2614" s="157"/>
      <c r="C2614" s="162"/>
      <c r="D2614" s="157"/>
      <c r="E2614" s="157"/>
      <c r="F2614" s="157"/>
      <c r="G2614" s="158"/>
      <c r="H2614" s="23">
        <f>MONTH(CtasPagar[[#This Row],[Data Vencimento]])</f>
        <v>1</v>
      </c>
      <c r="I2614" s="23">
        <f>YEAR(CtasPagar[[#This Row],[Data Vencimento]])</f>
        <v>1900</v>
      </c>
      <c r="J2614" s="154"/>
      <c r="K2614" s="23">
        <f>MONTH(CtasPagar[[#This Row],[Data Pagamento]])</f>
        <v>1</v>
      </c>
      <c r="L2614" s="23">
        <f>YEAR(CtasPagar[[#This Row],[Data Pagamento]])</f>
        <v>1900</v>
      </c>
      <c r="M2614" s="154"/>
      <c r="N26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4" s="71"/>
      <c r="P2614" s="71"/>
      <c r="Q2614" s="71"/>
      <c r="R2614" s="71"/>
      <c r="S2614" s="71"/>
      <c r="T2614" s="71"/>
      <c r="U2614" s="71"/>
      <c r="V2614" s="71"/>
      <c r="W2614" s="71"/>
      <c r="X2614" s="71"/>
      <c r="Y2614" s="71"/>
      <c r="Z2614" s="71"/>
    </row>
    <row r="2615" spans="1:26">
      <c r="A2615" s="154"/>
      <c r="B2615" s="157"/>
      <c r="C2615" s="162"/>
      <c r="D2615" s="157"/>
      <c r="E2615" s="157"/>
      <c r="F2615" s="157"/>
      <c r="G2615" s="158"/>
      <c r="H2615" s="23">
        <f>MONTH(CtasPagar[[#This Row],[Data Vencimento]])</f>
        <v>1</v>
      </c>
      <c r="I2615" s="23">
        <f>YEAR(CtasPagar[[#This Row],[Data Vencimento]])</f>
        <v>1900</v>
      </c>
      <c r="J2615" s="154"/>
      <c r="K2615" s="23">
        <f>MONTH(CtasPagar[[#This Row],[Data Pagamento]])</f>
        <v>1</v>
      </c>
      <c r="L2615" s="23">
        <f>YEAR(CtasPagar[[#This Row],[Data Pagamento]])</f>
        <v>1900</v>
      </c>
      <c r="M2615" s="154"/>
      <c r="N26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5" s="71"/>
      <c r="P2615" s="71"/>
      <c r="Q2615" s="71"/>
      <c r="R2615" s="71"/>
      <c r="S2615" s="71"/>
      <c r="T2615" s="71"/>
      <c r="U2615" s="71"/>
      <c r="V2615" s="71"/>
      <c r="W2615" s="71"/>
      <c r="X2615" s="71"/>
      <c r="Y2615" s="71"/>
      <c r="Z2615" s="71"/>
    </row>
    <row r="2616" spans="1:26">
      <c r="A2616" s="154"/>
      <c r="B2616" s="157"/>
      <c r="C2616" s="162"/>
      <c r="D2616" s="157"/>
      <c r="E2616" s="157"/>
      <c r="F2616" s="157"/>
      <c r="G2616" s="158"/>
      <c r="H2616" s="23">
        <f>MONTH(CtasPagar[[#This Row],[Data Vencimento]])</f>
        <v>1</v>
      </c>
      <c r="I2616" s="23">
        <f>YEAR(CtasPagar[[#This Row],[Data Vencimento]])</f>
        <v>1900</v>
      </c>
      <c r="J2616" s="154"/>
      <c r="K2616" s="23">
        <f>MONTH(CtasPagar[[#This Row],[Data Pagamento]])</f>
        <v>1</v>
      </c>
      <c r="L2616" s="23">
        <f>YEAR(CtasPagar[[#This Row],[Data Pagamento]])</f>
        <v>1900</v>
      </c>
      <c r="M2616" s="154"/>
      <c r="N26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6" s="71"/>
      <c r="P2616" s="71"/>
      <c r="Q2616" s="71"/>
      <c r="R2616" s="71"/>
      <c r="S2616" s="71"/>
      <c r="T2616" s="71"/>
      <c r="U2616" s="71"/>
      <c r="V2616" s="71"/>
      <c r="W2616" s="71"/>
      <c r="X2616" s="71"/>
      <c r="Y2616" s="71"/>
      <c r="Z2616" s="71"/>
    </row>
    <row r="2617" spans="1:26">
      <c r="A2617" s="154"/>
      <c r="B2617" s="157"/>
      <c r="C2617" s="162"/>
      <c r="D2617" s="157"/>
      <c r="E2617" s="157"/>
      <c r="F2617" s="157"/>
      <c r="G2617" s="158"/>
      <c r="H2617" s="23">
        <f>MONTH(CtasPagar[[#This Row],[Data Vencimento]])</f>
        <v>1</v>
      </c>
      <c r="I2617" s="23">
        <f>YEAR(CtasPagar[[#This Row],[Data Vencimento]])</f>
        <v>1900</v>
      </c>
      <c r="J2617" s="154"/>
      <c r="K2617" s="23">
        <f>MONTH(CtasPagar[[#This Row],[Data Pagamento]])</f>
        <v>1</v>
      </c>
      <c r="L2617" s="23">
        <f>YEAR(CtasPagar[[#This Row],[Data Pagamento]])</f>
        <v>1900</v>
      </c>
      <c r="M2617" s="154"/>
      <c r="N26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7" s="71"/>
      <c r="P2617" s="71"/>
      <c r="Q2617" s="71"/>
      <c r="R2617" s="71"/>
      <c r="S2617" s="71"/>
      <c r="T2617" s="71"/>
      <c r="U2617" s="71"/>
      <c r="V2617" s="71"/>
      <c r="W2617" s="71"/>
      <c r="X2617" s="71"/>
      <c r="Y2617" s="71"/>
      <c r="Z2617" s="71"/>
    </row>
    <row r="2618" spans="1:26">
      <c r="A2618" s="154"/>
      <c r="B2618" s="157"/>
      <c r="C2618" s="162"/>
      <c r="D2618" s="157"/>
      <c r="E2618" s="157"/>
      <c r="F2618" s="157"/>
      <c r="G2618" s="158"/>
      <c r="H2618" s="23">
        <f>MONTH(CtasPagar[[#This Row],[Data Vencimento]])</f>
        <v>1</v>
      </c>
      <c r="I2618" s="23">
        <f>YEAR(CtasPagar[[#This Row],[Data Vencimento]])</f>
        <v>1900</v>
      </c>
      <c r="J2618" s="154"/>
      <c r="K2618" s="23">
        <f>MONTH(CtasPagar[[#This Row],[Data Pagamento]])</f>
        <v>1</v>
      </c>
      <c r="L2618" s="23">
        <f>YEAR(CtasPagar[[#This Row],[Data Pagamento]])</f>
        <v>1900</v>
      </c>
      <c r="M2618" s="154"/>
      <c r="N26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8" s="71"/>
      <c r="P2618" s="71"/>
      <c r="Q2618" s="71"/>
      <c r="R2618" s="71"/>
      <c r="S2618" s="71"/>
      <c r="T2618" s="71"/>
      <c r="U2618" s="71"/>
      <c r="V2618" s="71"/>
      <c r="W2618" s="71"/>
      <c r="X2618" s="71"/>
      <c r="Y2618" s="71"/>
      <c r="Z2618" s="71"/>
    </row>
    <row r="2619" spans="1:26">
      <c r="A2619" s="154"/>
      <c r="B2619" s="157"/>
      <c r="C2619" s="162"/>
      <c r="D2619" s="157"/>
      <c r="E2619" s="157"/>
      <c r="F2619" s="157"/>
      <c r="G2619" s="158"/>
      <c r="H2619" s="23">
        <f>MONTH(CtasPagar[[#This Row],[Data Vencimento]])</f>
        <v>1</v>
      </c>
      <c r="I2619" s="23">
        <f>YEAR(CtasPagar[[#This Row],[Data Vencimento]])</f>
        <v>1900</v>
      </c>
      <c r="J2619" s="154"/>
      <c r="K2619" s="23">
        <f>MONTH(CtasPagar[[#This Row],[Data Pagamento]])</f>
        <v>1</v>
      </c>
      <c r="L2619" s="23">
        <f>YEAR(CtasPagar[[#This Row],[Data Pagamento]])</f>
        <v>1900</v>
      </c>
      <c r="M2619" s="154"/>
      <c r="N26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19" s="71"/>
      <c r="P2619" s="71"/>
      <c r="Q2619" s="71"/>
      <c r="R2619" s="71"/>
      <c r="S2619" s="71"/>
      <c r="T2619" s="71"/>
      <c r="U2619" s="71"/>
      <c r="V2619" s="71"/>
      <c r="W2619" s="71"/>
      <c r="X2619" s="71"/>
      <c r="Y2619" s="71"/>
      <c r="Z2619" s="71"/>
    </row>
    <row r="2620" spans="1:26">
      <c r="A2620" s="154"/>
      <c r="B2620" s="157"/>
      <c r="C2620" s="162"/>
      <c r="D2620" s="157"/>
      <c r="E2620" s="157"/>
      <c r="F2620" s="157"/>
      <c r="G2620" s="158"/>
      <c r="H2620" s="23">
        <f>MONTH(CtasPagar[[#This Row],[Data Vencimento]])</f>
        <v>1</v>
      </c>
      <c r="I2620" s="23">
        <f>YEAR(CtasPagar[[#This Row],[Data Vencimento]])</f>
        <v>1900</v>
      </c>
      <c r="J2620" s="154"/>
      <c r="K2620" s="23">
        <f>MONTH(CtasPagar[[#This Row],[Data Pagamento]])</f>
        <v>1</v>
      </c>
      <c r="L2620" s="23">
        <f>YEAR(CtasPagar[[#This Row],[Data Pagamento]])</f>
        <v>1900</v>
      </c>
      <c r="M2620" s="154"/>
      <c r="N26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0" s="71"/>
      <c r="P2620" s="71"/>
      <c r="Q2620" s="71"/>
      <c r="R2620" s="71"/>
      <c r="S2620" s="71"/>
      <c r="T2620" s="71"/>
      <c r="U2620" s="71"/>
      <c r="V2620" s="71"/>
      <c r="W2620" s="71"/>
      <c r="X2620" s="71"/>
      <c r="Y2620" s="71"/>
      <c r="Z2620" s="71"/>
    </row>
    <row r="2621" spans="1:26">
      <c r="A2621" s="154"/>
      <c r="B2621" s="157"/>
      <c r="C2621" s="162"/>
      <c r="D2621" s="157"/>
      <c r="E2621" s="157"/>
      <c r="F2621" s="157"/>
      <c r="G2621" s="158"/>
      <c r="H2621" s="23">
        <f>MONTH(CtasPagar[[#This Row],[Data Vencimento]])</f>
        <v>1</v>
      </c>
      <c r="I2621" s="23">
        <f>YEAR(CtasPagar[[#This Row],[Data Vencimento]])</f>
        <v>1900</v>
      </c>
      <c r="J2621" s="154"/>
      <c r="K2621" s="23">
        <f>MONTH(CtasPagar[[#This Row],[Data Pagamento]])</f>
        <v>1</v>
      </c>
      <c r="L2621" s="23">
        <f>YEAR(CtasPagar[[#This Row],[Data Pagamento]])</f>
        <v>1900</v>
      </c>
      <c r="M2621" s="154"/>
      <c r="N26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1" s="71"/>
      <c r="P2621" s="71"/>
      <c r="Q2621" s="71"/>
      <c r="R2621" s="71"/>
      <c r="S2621" s="71"/>
      <c r="T2621" s="71"/>
      <c r="U2621" s="71"/>
      <c r="V2621" s="71"/>
      <c r="W2621" s="71"/>
      <c r="X2621" s="71"/>
      <c r="Y2621" s="71"/>
      <c r="Z2621" s="71"/>
    </row>
    <row r="2622" spans="1:26">
      <c r="A2622" s="154"/>
      <c r="B2622" s="157"/>
      <c r="C2622" s="162"/>
      <c r="D2622" s="157"/>
      <c r="E2622" s="157"/>
      <c r="F2622" s="157"/>
      <c r="G2622" s="158"/>
      <c r="H2622" s="23">
        <f>MONTH(CtasPagar[[#This Row],[Data Vencimento]])</f>
        <v>1</v>
      </c>
      <c r="I2622" s="23">
        <f>YEAR(CtasPagar[[#This Row],[Data Vencimento]])</f>
        <v>1900</v>
      </c>
      <c r="J2622" s="154"/>
      <c r="K2622" s="23">
        <f>MONTH(CtasPagar[[#This Row],[Data Pagamento]])</f>
        <v>1</v>
      </c>
      <c r="L2622" s="23">
        <f>YEAR(CtasPagar[[#This Row],[Data Pagamento]])</f>
        <v>1900</v>
      </c>
      <c r="M2622" s="154"/>
      <c r="N26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2" s="71"/>
      <c r="P2622" s="71"/>
      <c r="Q2622" s="71"/>
      <c r="R2622" s="71"/>
      <c r="S2622" s="71"/>
      <c r="T2622" s="71"/>
      <c r="U2622" s="71"/>
      <c r="V2622" s="71"/>
      <c r="W2622" s="71"/>
      <c r="X2622" s="71"/>
      <c r="Y2622" s="71"/>
      <c r="Z2622" s="71"/>
    </row>
    <row r="2623" spans="1:26">
      <c r="A2623" s="154"/>
      <c r="B2623" s="157"/>
      <c r="C2623" s="162"/>
      <c r="D2623" s="157"/>
      <c r="E2623" s="157"/>
      <c r="F2623" s="157"/>
      <c r="G2623" s="158"/>
      <c r="H2623" s="23">
        <f>MONTH(CtasPagar[[#This Row],[Data Vencimento]])</f>
        <v>1</v>
      </c>
      <c r="I2623" s="23">
        <f>YEAR(CtasPagar[[#This Row],[Data Vencimento]])</f>
        <v>1900</v>
      </c>
      <c r="J2623" s="154"/>
      <c r="K2623" s="23">
        <f>MONTH(CtasPagar[[#This Row],[Data Pagamento]])</f>
        <v>1</v>
      </c>
      <c r="L2623" s="23">
        <f>YEAR(CtasPagar[[#This Row],[Data Pagamento]])</f>
        <v>1900</v>
      </c>
      <c r="M2623" s="154"/>
      <c r="N26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3" s="71"/>
      <c r="P2623" s="71"/>
      <c r="Q2623" s="71"/>
      <c r="R2623" s="71"/>
      <c r="S2623" s="71"/>
      <c r="T2623" s="71"/>
      <c r="U2623" s="71"/>
      <c r="V2623" s="71"/>
      <c r="W2623" s="71"/>
      <c r="X2623" s="71"/>
      <c r="Y2623" s="71"/>
      <c r="Z2623" s="71"/>
    </row>
    <row r="2624" spans="1:26">
      <c r="A2624" s="154"/>
      <c r="B2624" s="157"/>
      <c r="C2624" s="162"/>
      <c r="D2624" s="157"/>
      <c r="E2624" s="157"/>
      <c r="F2624" s="157"/>
      <c r="G2624" s="158"/>
      <c r="H2624" s="23">
        <f>MONTH(CtasPagar[[#This Row],[Data Vencimento]])</f>
        <v>1</v>
      </c>
      <c r="I2624" s="23">
        <f>YEAR(CtasPagar[[#This Row],[Data Vencimento]])</f>
        <v>1900</v>
      </c>
      <c r="J2624" s="154"/>
      <c r="K2624" s="23">
        <f>MONTH(CtasPagar[[#This Row],[Data Pagamento]])</f>
        <v>1</v>
      </c>
      <c r="L2624" s="23">
        <f>YEAR(CtasPagar[[#This Row],[Data Pagamento]])</f>
        <v>1900</v>
      </c>
      <c r="M2624" s="154"/>
      <c r="N26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4" s="71"/>
      <c r="P2624" s="71"/>
      <c r="Q2624" s="71"/>
      <c r="R2624" s="71"/>
      <c r="S2624" s="71"/>
      <c r="T2624" s="71"/>
      <c r="U2624" s="71"/>
      <c r="V2624" s="71"/>
      <c r="W2624" s="71"/>
      <c r="X2624" s="71"/>
      <c r="Y2624" s="71"/>
      <c r="Z2624" s="71"/>
    </row>
    <row r="2625" spans="1:26">
      <c r="A2625" s="154"/>
      <c r="B2625" s="157"/>
      <c r="C2625" s="162"/>
      <c r="D2625" s="157"/>
      <c r="E2625" s="157"/>
      <c r="F2625" s="157"/>
      <c r="G2625" s="158"/>
      <c r="H2625" s="23">
        <f>MONTH(CtasPagar[[#This Row],[Data Vencimento]])</f>
        <v>1</v>
      </c>
      <c r="I2625" s="23">
        <f>YEAR(CtasPagar[[#This Row],[Data Vencimento]])</f>
        <v>1900</v>
      </c>
      <c r="J2625" s="154"/>
      <c r="K2625" s="23">
        <f>MONTH(CtasPagar[[#This Row],[Data Pagamento]])</f>
        <v>1</v>
      </c>
      <c r="L2625" s="23">
        <f>YEAR(CtasPagar[[#This Row],[Data Pagamento]])</f>
        <v>1900</v>
      </c>
      <c r="M2625" s="154"/>
      <c r="N26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5" s="71"/>
      <c r="P2625" s="71"/>
      <c r="Q2625" s="71"/>
      <c r="R2625" s="71"/>
      <c r="S2625" s="71"/>
      <c r="T2625" s="71"/>
      <c r="U2625" s="71"/>
      <c r="V2625" s="71"/>
      <c r="W2625" s="71"/>
      <c r="X2625" s="71"/>
      <c r="Y2625" s="71"/>
      <c r="Z2625" s="71"/>
    </row>
    <row r="2626" spans="1:26">
      <c r="A2626" s="154"/>
      <c r="B2626" s="157"/>
      <c r="C2626" s="162"/>
      <c r="D2626" s="157"/>
      <c r="E2626" s="157"/>
      <c r="F2626" s="157"/>
      <c r="G2626" s="158"/>
      <c r="H2626" s="23">
        <f>MONTH(CtasPagar[[#This Row],[Data Vencimento]])</f>
        <v>1</v>
      </c>
      <c r="I2626" s="23">
        <f>YEAR(CtasPagar[[#This Row],[Data Vencimento]])</f>
        <v>1900</v>
      </c>
      <c r="J2626" s="154"/>
      <c r="K2626" s="23">
        <f>MONTH(CtasPagar[[#This Row],[Data Pagamento]])</f>
        <v>1</v>
      </c>
      <c r="L2626" s="23">
        <f>YEAR(CtasPagar[[#This Row],[Data Pagamento]])</f>
        <v>1900</v>
      </c>
      <c r="M2626" s="154"/>
      <c r="N26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6" s="71"/>
      <c r="P2626" s="71"/>
      <c r="Q2626" s="71"/>
      <c r="R2626" s="71"/>
      <c r="S2626" s="71"/>
      <c r="T2626" s="71"/>
      <c r="U2626" s="71"/>
      <c r="V2626" s="71"/>
      <c r="W2626" s="71"/>
      <c r="X2626" s="71"/>
      <c r="Y2626" s="71"/>
      <c r="Z2626" s="71"/>
    </row>
    <row r="2627" spans="1:26">
      <c r="A2627" s="154"/>
      <c r="B2627" s="157"/>
      <c r="C2627" s="162"/>
      <c r="D2627" s="157"/>
      <c r="E2627" s="157"/>
      <c r="F2627" s="157"/>
      <c r="G2627" s="158"/>
      <c r="H2627" s="23">
        <f>MONTH(CtasPagar[[#This Row],[Data Vencimento]])</f>
        <v>1</v>
      </c>
      <c r="I2627" s="23">
        <f>YEAR(CtasPagar[[#This Row],[Data Vencimento]])</f>
        <v>1900</v>
      </c>
      <c r="J2627" s="154"/>
      <c r="K2627" s="23">
        <f>MONTH(CtasPagar[[#This Row],[Data Pagamento]])</f>
        <v>1</v>
      </c>
      <c r="L2627" s="23">
        <f>YEAR(CtasPagar[[#This Row],[Data Pagamento]])</f>
        <v>1900</v>
      </c>
      <c r="M2627" s="154"/>
      <c r="N26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7" s="71"/>
      <c r="P2627" s="71"/>
      <c r="Q2627" s="71"/>
      <c r="R2627" s="71"/>
      <c r="S2627" s="71"/>
      <c r="T2627" s="71"/>
      <c r="U2627" s="71"/>
      <c r="V2627" s="71"/>
      <c r="W2627" s="71"/>
      <c r="X2627" s="71"/>
      <c r="Y2627" s="71"/>
      <c r="Z2627" s="71"/>
    </row>
    <row r="2628" spans="1:26">
      <c r="A2628" s="154"/>
      <c r="B2628" s="157"/>
      <c r="C2628" s="162"/>
      <c r="D2628" s="157"/>
      <c r="E2628" s="157"/>
      <c r="F2628" s="157"/>
      <c r="G2628" s="158"/>
      <c r="H2628" s="23">
        <f>MONTH(CtasPagar[[#This Row],[Data Vencimento]])</f>
        <v>1</v>
      </c>
      <c r="I2628" s="23">
        <f>YEAR(CtasPagar[[#This Row],[Data Vencimento]])</f>
        <v>1900</v>
      </c>
      <c r="J2628" s="154"/>
      <c r="K2628" s="23">
        <f>MONTH(CtasPagar[[#This Row],[Data Pagamento]])</f>
        <v>1</v>
      </c>
      <c r="L2628" s="23">
        <f>YEAR(CtasPagar[[#This Row],[Data Pagamento]])</f>
        <v>1900</v>
      </c>
      <c r="M2628" s="154"/>
      <c r="N26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8" s="71"/>
      <c r="P2628" s="71"/>
      <c r="Q2628" s="71"/>
      <c r="R2628" s="71"/>
      <c r="S2628" s="71"/>
      <c r="T2628" s="71"/>
      <c r="U2628" s="71"/>
      <c r="V2628" s="71"/>
      <c r="W2628" s="71"/>
      <c r="X2628" s="71"/>
      <c r="Y2628" s="71"/>
      <c r="Z2628" s="71"/>
    </row>
    <row r="2629" spans="1:26">
      <c r="A2629" s="154"/>
      <c r="B2629" s="157"/>
      <c r="C2629" s="162"/>
      <c r="D2629" s="157"/>
      <c r="E2629" s="157"/>
      <c r="F2629" s="157"/>
      <c r="G2629" s="158"/>
      <c r="H2629" s="23">
        <f>MONTH(CtasPagar[[#This Row],[Data Vencimento]])</f>
        <v>1</v>
      </c>
      <c r="I2629" s="23">
        <f>YEAR(CtasPagar[[#This Row],[Data Vencimento]])</f>
        <v>1900</v>
      </c>
      <c r="J2629" s="154"/>
      <c r="K2629" s="23">
        <f>MONTH(CtasPagar[[#This Row],[Data Pagamento]])</f>
        <v>1</v>
      </c>
      <c r="L2629" s="23">
        <f>YEAR(CtasPagar[[#This Row],[Data Pagamento]])</f>
        <v>1900</v>
      </c>
      <c r="M2629" s="154"/>
      <c r="N26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29" s="71"/>
      <c r="P2629" s="71"/>
      <c r="Q2629" s="71"/>
      <c r="R2629" s="71"/>
      <c r="S2629" s="71"/>
      <c r="T2629" s="71"/>
      <c r="U2629" s="71"/>
      <c r="V2629" s="71"/>
      <c r="W2629" s="71"/>
      <c r="X2629" s="71"/>
      <c r="Y2629" s="71"/>
      <c r="Z2629" s="71"/>
    </row>
    <row r="2630" spans="1:26">
      <c r="A2630" s="154"/>
      <c r="B2630" s="157"/>
      <c r="C2630" s="162"/>
      <c r="D2630" s="157"/>
      <c r="E2630" s="157"/>
      <c r="F2630" s="157"/>
      <c r="G2630" s="158"/>
      <c r="H2630" s="23">
        <f>MONTH(CtasPagar[[#This Row],[Data Vencimento]])</f>
        <v>1</v>
      </c>
      <c r="I2630" s="23">
        <f>YEAR(CtasPagar[[#This Row],[Data Vencimento]])</f>
        <v>1900</v>
      </c>
      <c r="J2630" s="154"/>
      <c r="K2630" s="23">
        <f>MONTH(CtasPagar[[#This Row],[Data Pagamento]])</f>
        <v>1</v>
      </c>
      <c r="L2630" s="23">
        <f>YEAR(CtasPagar[[#This Row],[Data Pagamento]])</f>
        <v>1900</v>
      </c>
      <c r="M2630" s="154"/>
      <c r="N26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0" s="71"/>
      <c r="P2630" s="71"/>
      <c r="Q2630" s="71"/>
      <c r="R2630" s="71"/>
      <c r="S2630" s="71"/>
      <c r="T2630" s="71"/>
      <c r="U2630" s="71"/>
      <c r="V2630" s="71"/>
      <c r="W2630" s="71"/>
      <c r="X2630" s="71"/>
      <c r="Y2630" s="71"/>
      <c r="Z2630" s="71"/>
    </row>
    <row r="2631" spans="1:26">
      <c r="A2631" s="154"/>
      <c r="B2631" s="157"/>
      <c r="C2631" s="162"/>
      <c r="D2631" s="157"/>
      <c r="E2631" s="157"/>
      <c r="F2631" s="157"/>
      <c r="G2631" s="158"/>
      <c r="H2631" s="23">
        <f>MONTH(CtasPagar[[#This Row],[Data Vencimento]])</f>
        <v>1</v>
      </c>
      <c r="I2631" s="23">
        <f>YEAR(CtasPagar[[#This Row],[Data Vencimento]])</f>
        <v>1900</v>
      </c>
      <c r="J2631" s="154"/>
      <c r="K2631" s="23">
        <f>MONTH(CtasPagar[[#This Row],[Data Pagamento]])</f>
        <v>1</v>
      </c>
      <c r="L2631" s="23">
        <f>YEAR(CtasPagar[[#This Row],[Data Pagamento]])</f>
        <v>1900</v>
      </c>
      <c r="M2631" s="154"/>
      <c r="N26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1" s="71"/>
      <c r="P2631" s="71"/>
      <c r="Q2631" s="71"/>
      <c r="R2631" s="71"/>
      <c r="S2631" s="71"/>
      <c r="T2631" s="71"/>
      <c r="U2631" s="71"/>
      <c r="V2631" s="71"/>
      <c r="W2631" s="71"/>
      <c r="X2631" s="71"/>
      <c r="Y2631" s="71"/>
      <c r="Z2631" s="71"/>
    </row>
    <row r="2632" spans="1:26">
      <c r="A2632" s="154"/>
      <c r="B2632" s="157"/>
      <c r="C2632" s="162"/>
      <c r="D2632" s="157"/>
      <c r="E2632" s="157"/>
      <c r="F2632" s="157"/>
      <c r="G2632" s="158"/>
      <c r="H2632" s="23">
        <f>MONTH(CtasPagar[[#This Row],[Data Vencimento]])</f>
        <v>1</v>
      </c>
      <c r="I2632" s="23">
        <f>YEAR(CtasPagar[[#This Row],[Data Vencimento]])</f>
        <v>1900</v>
      </c>
      <c r="J2632" s="154"/>
      <c r="K2632" s="23">
        <f>MONTH(CtasPagar[[#This Row],[Data Pagamento]])</f>
        <v>1</v>
      </c>
      <c r="L2632" s="23">
        <f>YEAR(CtasPagar[[#This Row],[Data Pagamento]])</f>
        <v>1900</v>
      </c>
      <c r="M2632" s="154"/>
      <c r="N26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2" s="71"/>
      <c r="P2632" s="71"/>
      <c r="Q2632" s="71"/>
      <c r="R2632" s="71"/>
      <c r="S2632" s="71"/>
      <c r="T2632" s="71"/>
      <c r="U2632" s="71"/>
      <c r="V2632" s="71"/>
      <c r="W2632" s="71"/>
      <c r="X2632" s="71"/>
      <c r="Y2632" s="71"/>
      <c r="Z2632" s="71"/>
    </row>
    <row r="2633" spans="1:26">
      <c r="A2633" s="154"/>
      <c r="B2633" s="157"/>
      <c r="C2633" s="162"/>
      <c r="D2633" s="157"/>
      <c r="E2633" s="157"/>
      <c r="F2633" s="157"/>
      <c r="G2633" s="158"/>
      <c r="H2633" s="23">
        <f>MONTH(CtasPagar[[#This Row],[Data Vencimento]])</f>
        <v>1</v>
      </c>
      <c r="I2633" s="23">
        <f>YEAR(CtasPagar[[#This Row],[Data Vencimento]])</f>
        <v>1900</v>
      </c>
      <c r="J2633" s="154"/>
      <c r="K2633" s="23">
        <f>MONTH(CtasPagar[[#This Row],[Data Pagamento]])</f>
        <v>1</v>
      </c>
      <c r="L2633" s="23">
        <f>YEAR(CtasPagar[[#This Row],[Data Pagamento]])</f>
        <v>1900</v>
      </c>
      <c r="M2633" s="154"/>
      <c r="N26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3" s="71"/>
      <c r="P2633" s="71"/>
      <c r="Q2633" s="71"/>
      <c r="R2633" s="71"/>
      <c r="S2633" s="71"/>
      <c r="T2633" s="71"/>
      <c r="U2633" s="71"/>
      <c r="V2633" s="71"/>
      <c r="W2633" s="71"/>
      <c r="X2633" s="71"/>
      <c r="Y2633" s="71"/>
      <c r="Z2633" s="71"/>
    </row>
    <row r="2634" spans="1:26">
      <c r="A2634" s="154"/>
      <c r="B2634" s="157"/>
      <c r="C2634" s="162"/>
      <c r="D2634" s="157"/>
      <c r="E2634" s="157"/>
      <c r="F2634" s="157"/>
      <c r="G2634" s="158"/>
      <c r="H2634" s="23">
        <f>MONTH(CtasPagar[[#This Row],[Data Vencimento]])</f>
        <v>1</v>
      </c>
      <c r="I2634" s="23">
        <f>YEAR(CtasPagar[[#This Row],[Data Vencimento]])</f>
        <v>1900</v>
      </c>
      <c r="J2634" s="154"/>
      <c r="K2634" s="23">
        <f>MONTH(CtasPagar[[#This Row],[Data Pagamento]])</f>
        <v>1</v>
      </c>
      <c r="L2634" s="23">
        <f>YEAR(CtasPagar[[#This Row],[Data Pagamento]])</f>
        <v>1900</v>
      </c>
      <c r="M2634" s="154"/>
      <c r="N26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4" s="71"/>
      <c r="P2634" s="71"/>
      <c r="Q2634" s="71"/>
      <c r="R2634" s="71"/>
      <c r="S2634" s="71"/>
      <c r="T2634" s="71"/>
      <c r="U2634" s="71"/>
      <c r="V2634" s="71"/>
      <c r="W2634" s="71"/>
      <c r="X2634" s="71"/>
      <c r="Y2634" s="71"/>
      <c r="Z2634" s="71"/>
    </row>
    <row r="2635" spans="1:26">
      <c r="A2635" s="154"/>
      <c r="B2635" s="157"/>
      <c r="C2635" s="162"/>
      <c r="D2635" s="157"/>
      <c r="E2635" s="157"/>
      <c r="F2635" s="157"/>
      <c r="G2635" s="158"/>
      <c r="H2635" s="23">
        <f>MONTH(CtasPagar[[#This Row],[Data Vencimento]])</f>
        <v>1</v>
      </c>
      <c r="I2635" s="23">
        <f>YEAR(CtasPagar[[#This Row],[Data Vencimento]])</f>
        <v>1900</v>
      </c>
      <c r="J2635" s="154"/>
      <c r="K2635" s="23">
        <f>MONTH(CtasPagar[[#This Row],[Data Pagamento]])</f>
        <v>1</v>
      </c>
      <c r="L2635" s="23">
        <f>YEAR(CtasPagar[[#This Row],[Data Pagamento]])</f>
        <v>1900</v>
      </c>
      <c r="M2635" s="154"/>
      <c r="N26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5" s="71"/>
      <c r="P2635" s="71"/>
      <c r="Q2635" s="71"/>
      <c r="R2635" s="71"/>
      <c r="S2635" s="71"/>
      <c r="T2635" s="71"/>
      <c r="U2635" s="71"/>
      <c r="V2635" s="71"/>
      <c r="W2635" s="71"/>
      <c r="X2635" s="71"/>
      <c r="Y2635" s="71"/>
      <c r="Z2635" s="71"/>
    </row>
    <row r="2636" spans="1:26">
      <c r="A2636" s="154"/>
      <c r="B2636" s="157"/>
      <c r="C2636" s="162"/>
      <c r="D2636" s="157"/>
      <c r="E2636" s="157"/>
      <c r="F2636" s="157"/>
      <c r="G2636" s="158"/>
      <c r="H2636" s="23">
        <f>MONTH(CtasPagar[[#This Row],[Data Vencimento]])</f>
        <v>1</v>
      </c>
      <c r="I2636" s="23">
        <f>YEAR(CtasPagar[[#This Row],[Data Vencimento]])</f>
        <v>1900</v>
      </c>
      <c r="J2636" s="154"/>
      <c r="K2636" s="23">
        <f>MONTH(CtasPagar[[#This Row],[Data Pagamento]])</f>
        <v>1</v>
      </c>
      <c r="L2636" s="23">
        <f>YEAR(CtasPagar[[#This Row],[Data Pagamento]])</f>
        <v>1900</v>
      </c>
      <c r="M2636" s="154"/>
      <c r="N26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6" s="71"/>
      <c r="P2636" s="71"/>
      <c r="Q2636" s="71"/>
      <c r="R2636" s="71"/>
      <c r="S2636" s="71"/>
      <c r="T2636" s="71"/>
      <c r="U2636" s="71"/>
      <c r="V2636" s="71"/>
      <c r="W2636" s="71"/>
      <c r="X2636" s="71"/>
      <c r="Y2636" s="71"/>
      <c r="Z2636" s="71"/>
    </row>
    <row r="2637" spans="1:26">
      <c r="A2637" s="154"/>
      <c r="B2637" s="157"/>
      <c r="C2637" s="162"/>
      <c r="D2637" s="157"/>
      <c r="E2637" s="157"/>
      <c r="F2637" s="157"/>
      <c r="G2637" s="158"/>
      <c r="H2637" s="23">
        <f>MONTH(CtasPagar[[#This Row],[Data Vencimento]])</f>
        <v>1</v>
      </c>
      <c r="I2637" s="23">
        <f>YEAR(CtasPagar[[#This Row],[Data Vencimento]])</f>
        <v>1900</v>
      </c>
      <c r="J2637" s="154"/>
      <c r="K2637" s="23">
        <f>MONTH(CtasPagar[[#This Row],[Data Pagamento]])</f>
        <v>1</v>
      </c>
      <c r="L2637" s="23">
        <f>YEAR(CtasPagar[[#This Row],[Data Pagamento]])</f>
        <v>1900</v>
      </c>
      <c r="M2637" s="154"/>
      <c r="N26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7" s="71"/>
      <c r="P2637" s="71"/>
      <c r="Q2637" s="71"/>
      <c r="R2637" s="71"/>
      <c r="S2637" s="71"/>
      <c r="T2637" s="71"/>
      <c r="U2637" s="71"/>
      <c r="V2637" s="71"/>
      <c r="W2637" s="71"/>
      <c r="X2637" s="71"/>
      <c r="Y2637" s="71"/>
      <c r="Z2637" s="71"/>
    </row>
    <row r="2638" spans="1:26">
      <c r="A2638" s="154"/>
      <c r="B2638" s="157"/>
      <c r="C2638" s="162"/>
      <c r="D2638" s="157"/>
      <c r="E2638" s="157"/>
      <c r="F2638" s="157"/>
      <c r="G2638" s="158"/>
      <c r="H2638" s="23">
        <f>MONTH(CtasPagar[[#This Row],[Data Vencimento]])</f>
        <v>1</v>
      </c>
      <c r="I2638" s="23">
        <f>YEAR(CtasPagar[[#This Row],[Data Vencimento]])</f>
        <v>1900</v>
      </c>
      <c r="J2638" s="154"/>
      <c r="K2638" s="23">
        <f>MONTH(CtasPagar[[#This Row],[Data Pagamento]])</f>
        <v>1</v>
      </c>
      <c r="L2638" s="23">
        <f>YEAR(CtasPagar[[#This Row],[Data Pagamento]])</f>
        <v>1900</v>
      </c>
      <c r="M2638" s="154"/>
      <c r="N26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8" s="71"/>
      <c r="P2638" s="71"/>
      <c r="Q2638" s="71"/>
      <c r="R2638" s="71"/>
      <c r="S2638" s="71"/>
      <c r="T2638" s="71"/>
      <c r="U2638" s="71"/>
      <c r="V2638" s="71"/>
      <c r="W2638" s="71"/>
      <c r="X2638" s="71"/>
      <c r="Y2638" s="71"/>
      <c r="Z2638" s="71"/>
    </row>
    <row r="2639" spans="1:26">
      <c r="A2639" s="154"/>
      <c r="B2639" s="157"/>
      <c r="C2639" s="162"/>
      <c r="D2639" s="157"/>
      <c r="E2639" s="157"/>
      <c r="F2639" s="157"/>
      <c r="G2639" s="158"/>
      <c r="H2639" s="23">
        <f>MONTH(CtasPagar[[#This Row],[Data Vencimento]])</f>
        <v>1</v>
      </c>
      <c r="I2639" s="23">
        <f>YEAR(CtasPagar[[#This Row],[Data Vencimento]])</f>
        <v>1900</v>
      </c>
      <c r="J2639" s="154"/>
      <c r="K2639" s="23">
        <f>MONTH(CtasPagar[[#This Row],[Data Pagamento]])</f>
        <v>1</v>
      </c>
      <c r="L2639" s="23">
        <f>YEAR(CtasPagar[[#This Row],[Data Pagamento]])</f>
        <v>1900</v>
      </c>
      <c r="M2639" s="154"/>
      <c r="N26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39" s="71"/>
      <c r="P2639" s="71"/>
      <c r="Q2639" s="71"/>
      <c r="R2639" s="71"/>
      <c r="S2639" s="71"/>
      <c r="T2639" s="71"/>
      <c r="U2639" s="71"/>
      <c r="V2639" s="71"/>
      <c r="W2639" s="71"/>
      <c r="X2639" s="71"/>
      <c r="Y2639" s="71"/>
      <c r="Z2639" s="71"/>
    </row>
    <row r="2640" spans="1:26">
      <c r="A2640" s="154"/>
      <c r="B2640" s="157"/>
      <c r="C2640" s="162"/>
      <c r="D2640" s="157"/>
      <c r="E2640" s="157"/>
      <c r="F2640" s="157"/>
      <c r="G2640" s="158"/>
      <c r="H2640" s="23">
        <f>MONTH(CtasPagar[[#This Row],[Data Vencimento]])</f>
        <v>1</v>
      </c>
      <c r="I2640" s="23">
        <f>YEAR(CtasPagar[[#This Row],[Data Vencimento]])</f>
        <v>1900</v>
      </c>
      <c r="J2640" s="154"/>
      <c r="K2640" s="23">
        <f>MONTH(CtasPagar[[#This Row],[Data Pagamento]])</f>
        <v>1</v>
      </c>
      <c r="L2640" s="23">
        <f>YEAR(CtasPagar[[#This Row],[Data Pagamento]])</f>
        <v>1900</v>
      </c>
      <c r="M2640" s="154"/>
      <c r="N26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0" s="71"/>
      <c r="P2640" s="71"/>
      <c r="Q2640" s="71"/>
      <c r="R2640" s="71"/>
      <c r="S2640" s="71"/>
      <c r="T2640" s="71"/>
      <c r="U2640" s="71"/>
      <c r="V2640" s="71"/>
      <c r="W2640" s="71"/>
      <c r="X2640" s="71"/>
      <c r="Y2640" s="71"/>
      <c r="Z2640" s="71"/>
    </row>
    <row r="2641" spans="1:26">
      <c r="A2641" s="154"/>
      <c r="B2641" s="157"/>
      <c r="C2641" s="162"/>
      <c r="D2641" s="157"/>
      <c r="E2641" s="157"/>
      <c r="F2641" s="157"/>
      <c r="G2641" s="158"/>
      <c r="H2641" s="23">
        <f>MONTH(CtasPagar[[#This Row],[Data Vencimento]])</f>
        <v>1</v>
      </c>
      <c r="I2641" s="23">
        <f>YEAR(CtasPagar[[#This Row],[Data Vencimento]])</f>
        <v>1900</v>
      </c>
      <c r="J2641" s="154"/>
      <c r="K2641" s="23">
        <f>MONTH(CtasPagar[[#This Row],[Data Pagamento]])</f>
        <v>1</v>
      </c>
      <c r="L2641" s="23">
        <f>YEAR(CtasPagar[[#This Row],[Data Pagamento]])</f>
        <v>1900</v>
      </c>
      <c r="M2641" s="154"/>
      <c r="N26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1" s="71"/>
      <c r="P2641" s="71"/>
      <c r="Q2641" s="71"/>
      <c r="R2641" s="71"/>
      <c r="S2641" s="71"/>
      <c r="T2641" s="71"/>
      <c r="U2641" s="71"/>
      <c r="V2641" s="71"/>
      <c r="W2641" s="71"/>
      <c r="X2641" s="71"/>
      <c r="Y2641" s="71"/>
      <c r="Z2641" s="71"/>
    </row>
    <row r="2642" spans="1:26">
      <c r="A2642" s="154"/>
      <c r="B2642" s="157"/>
      <c r="C2642" s="162"/>
      <c r="D2642" s="157"/>
      <c r="E2642" s="157"/>
      <c r="F2642" s="157"/>
      <c r="G2642" s="158"/>
      <c r="H2642" s="23">
        <f>MONTH(CtasPagar[[#This Row],[Data Vencimento]])</f>
        <v>1</v>
      </c>
      <c r="I2642" s="23">
        <f>YEAR(CtasPagar[[#This Row],[Data Vencimento]])</f>
        <v>1900</v>
      </c>
      <c r="J2642" s="154"/>
      <c r="K2642" s="23">
        <f>MONTH(CtasPagar[[#This Row],[Data Pagamento]])</f>
        <v>1</v>
      </c>
      <c r="L2642" s="23">
        <f>YEAR(CtasPagar[[#This Row],[Data Pagamento]])</f>
        <v>1900</v>
      </c>
      <c r="M2642" s="154"/>
      <c r="N26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2" s="71"/>
      <c r="P2642" s="71"/>
      <c r="Q2642" s="71"/>
      <c r="R2642" s="71"/>
      <c r="S2642" s="71"/>
      <c r="T2642" s="71"/>
      <c r="U2642" s="71"/>
      <c r="V2642" s="71"/>
      <c r="W2642" s="71"/>
      <c r="X2642" s="71"/>
      <c r="Y2642" s="71"/>
      <c r="Z2642" s="71"/>
    </row>
    <row r="2643" spans="1:26">
      <c r="A2643" s="154"/>
      <c r="B2643" s="157"/>
      <c r="C2643" s="162"/>
      <c r="D2643" s="157"/>
      <c r="E2643" s="157"/>
      <c r="F2643" s="157"/>
      <c r="G2643" s="158"/>
      <c r="H2643" s="23">
        <f>MONTH(CtasPagar[[#This Row],[Data Vencimento]])</f>
        <v>1</v>
      </c>
      <c r="I2643" s="23">
        <f>YEAR(CtasPagar[[#This Row],[Data Vencimento]])</f>
        <v>1900</v>
      </c>
      <c r="J2643" s="154"/>
      <c r="K2643" s="23">
        <f>MONTH(CtasPagar[[#This Row],[Data Pagamento]])</f>
        <v>1</v>
      </c>
      <c r="L2643" s="23">
        <f>YEAR(CtasPagar[[#This Row],[Data Pagamento]])</f>
        <v>1900</v>
      </c>
      <c r="M2643" s="154"/>
      <c r="N26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3" s="71"/>
      <c r="P2643" s="71"/>
      <c r="Q2643" s="71"/>
      <c r="R2643" s="71"/>
      <c r="S2643" s="71"/>
      <c r="T2643" s="71"/>
      <c r="U2643" s="71"/>
      <c r="V2643" s="71"/>
      <c r="W2643" s="71"/>
      <c r="X2643" s="71"/>
      <c r="Y2643" s="71"/>
      <c r="Z2643" s="71"/>
    </row>
    <row r="2644" spans="1:26">
      <c r="A2644" s="154"/>
      <c r="B2644" s="157"/>
      <c r="C2644" s="162"/>
      <c r="D2644" s="157"/>
      <c r="E2644" s="157"/>
      <c r="F2644" s="157"/>
      <c r="G2644" s="158"/>
      <c r="H2644" s="23">
        <f>MONTH(CtasPagar[[#This Row],[Data Vencimento]])</f>
        <v>1</v>
      </c>
      <c r="I2644" s="23">
        <f>YEAR(CtasPagar[[#This Row],[Data Vencimento]])</f>
        <v>1900</v>
      </c>
      <c r="J2644" s="154"/>
      <c r="K2644" s="23">
        <f>MONTH(CtasPagar[[#This Row],[Data Pagamento]])</f>
        <v>1</v>
      </c>
      <c r="L2644" s="23">
        <f>YEAR(CtasPagar[[#This Row],[Data Pagamento]])</f>
        <v>1900</v>
      </c>
      <c r="M2644" s="154"/>
      <c r="N26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4" s="71"/>
      <c r="P2644" s="71"/>
      <c r="Q2644" s="71"/>
      <c r="R2644" s="71"/>
      <c r="S2644" s="71"/>
      <c r="T2644" s="71"/>
      <c r="U2644" s="71"/>
      <c r="V2644" s="71"/>
      <c r="W2644" s="71"/>
      <c r="X2644" s="71"/>
      <c r="Y2644" s="71"/>
      <c r="Z2644" s="71"/>
    </row>
    <row r="2645" spans="1:26">
      <c r="A2645" s="154"/>
      <c r="B2645" s="157"/>
      <c r="C2645" s="162"/>
      <c r="D2645" s="157"/>
      <c r="E2645" s="157"/>
      <c r="F2645" s="157"/>
      <c r="G2645" s="158"/>
      <c r="H2645" s="23">
        <f>MONTH(CtasPagar[[#This Row],[Data Vencimento]])</f>
        <v>1</v>
      </c>
      <c r="I2645" s="23">
        <f>YEAR(CtasPagar[[#This Row],[Data Vencimento]])</f>
        <v>1900</v>
      </c>
      <c r="J2645" s="154"/>
      <c r="K2645" s="23">
        <f>MONTH(CtasPagar[[#This Row],[Data Pagamento]])</f>
        <v>1</v>
      </c>
      <c r="L2645" s="23">
        <f>YEAR(CtasPagar[[#This Row],[Data Pagamento]])</f>
        <v>1900</v>
      </c>
      <c r="M2645" s="154"/>
      <c r="N26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5" s="71"/>
      <c r="P2645" s="71"/>
      <c r="Q2645" s="71"/>
      <c r="R2645" s="71"/>
      <c r="S2645" s="71"/>
      <c r="T2645" s="71"/>
      <c r="U2645" s="71"/>
      <c r="V2645" s="71"/>
      <c r="W2645" s="71"/>
      <c r="X2645" s="71"/>
      <c r="Y2645" s="71"/>
      <c r="Z2645" s="71"/>
    </row>
    <row r="2646" spans="1:26">
      <c r="A2646" s="154"/>
      <c r="B2646" s="157"/>
      <c r="C2646" s="162"/>
      <c r="D2646" s="157"/>
      <c r="E2646" s="157"/>
      <c r="F2646" s="157"/>
      <c r="G2646" s="158"/>
      <c r="H2646" s="23">
        <f>MONTH(CtasPagar[[#This Row],[Data Vencimento]])</f>
        <v>1</v>
      </c>
      <c r="I2646" s="23">
        <f>YEAR(CtasPagar[[#This Row],[Data Vencimento]])</f>
        <v>1900</v>
      </c>
      <c r="J2646" s="154"/>
      <c r="K2646" s="23">
        <f>MONTH(CtasPagar[[#This Row],[Data Pagamento]])</f>
        <v>1</v>
      </c>
      <c r="L2646" s="23">
        <f>YEAR(CtasPagar[[#This Row],[Data Pagamento]])</f>
        <v>1900</v>
      </c>
      <c r="M2646" s="154"/>
      <c r="N26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6" s="71"/>
      <c r="P2646" s="71"/>
      <c r="Q2646" s="71"/>
      <c r="R2646" s="71"/>
      <c r="S2646" s="71"/>
      <c r="T2646" s="71"/>
      <c r="U2646" s="71"/>
      <c r="V2646" s="71"/>
      <c r="W2646" s="71"/>
      <c r="X2646" s="71"/>
      <c r="Y2646" s="71"/>
      <c r="Z2646" s="71"/>
    </row>
    <row r="2647" spans="1:26">
      <c r="A2647" s="154"/>
      <c r="B2647" s="157"/>
      <c r="C2647" s="162"/>
      <c r="D2647" s="157"/>
      <c r="E2647" s="157"/>
      <c r="F2647" s="157"/>
      <c r="G2647" s="158"/>
      <c r="H2647" s="23">
        <f>MONTH(CtasPagar[[#This Row],[Data Vencimento]])</f>
        <v>1</v>
      </c>
      <c r="I2647" s="23">
        <f>YEAR(CtasPagar[[#This Row],[Data Vencimento]])</f>
        <v>1900</v>
      </c>
      <c r="J2647" s="154"/>
      <c r="K2647" s="23">
        <f>MONTH(CtasPagar[[#This Row],[Data Pagamento]])</f>
        <v>1</v>
      </c>
      <c r="L2647" s="23">
        <f>YEAR(CtasPagar[[#This Row],[Data Pagamento]])</f>
        <v>1900</v>
      </c>
      <c r="M2647" s="154"/>
      <c r="N26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7" s="71"/>
      <c r="P2647" s="71"/>
      <c r="Q2647" s="71"/>
      <c r="R2647" s="71"/>
      <c r="S2647" s="71"/>
      <c r="T2647" s="71"/>
      <c r="U2647" s="71"/>
      <c r="V2647" s="71"/>
      <c r="W2647" s="71"/>
      <c r="X2647" s="71"/>
      <c r="Y2647" s="71"/>
      <c r="Z2647" s="71"/>
    </row>
    <row r="2648" spans="1:26">
      <c r="A2648" s="154"/>
      <c r="B2648" s="157"/>
      <c r="C2648" s="162"/>
      <c r="D2648" s="157"/>
      <c r="E2648" s="157"/>
      <c r="F2648" s="157"/>
      <c r="G2648" s="158"/>
      <c r="H2648" s="23">
        <f>MONTH(CtasPagar[[#This Row],[Data Vencimento]])</f>
        <v>1</v>
      </c>
      <c r="I2648" s="23">
        <f>YEAR(CtasPagar[[#This Row],[Data Vencimento]])</f>
        <v>1900</v>
      </c>
      <c r="J2648" s="154"/>
      <c r="K2648" s="23">
        <f>MONTH(CtasPagar[[#This Row],[Data Pagamento]])</f>
        <v>1</v>
      </c>
      <c r="L2648" s="23">
        <f>YEAR(CtasPagar[[#This Row],[Data Pagamento]])</f>
        <v>1900</v>
      </c>
      <c r="M2648" s="154"/>
      <c r="N26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8" s="71"/>
      <c r="P2648" s="71"/>
      <c r="Q2648" s="71"/>
      <c r="R2648" s="71"/>
      <c r="S2648" s="71"/>
      <c r="T2648" s="71"/>
      <c r="U2648" s="71"/>
      <c r="V2648" s="71"/>
      <c r="W2648" s="71"/>
      <c r="X2648" s="71"/>
      <c r="Y2648" s="71"/>
      <c r="Z2648" s="71"/>
    </row>
    <row r="2649" spans="1:26">
      <c r="A2649" s="154"/>
      <c r="B2649" s="157"/>
      <c r="C2649" s="162"/>
      <c r="D2649" s="157"/>
      <c r="E2649" s="157"/>
      <c r="F2649" s="157"/>
      <c r="G2649" s="158"/>
      <c r="H2649" s="23">
        <f>MONTH(CtasPagar[[#This Row],[Data Vencimento]])</f>
        <v>1</v>
      </c>
      <c r="I2649" s="23">
        <f>YEAR(CtasPagar[[#This Row],[Data Vencimento]])</f>
        <v>1900</v>
      </c>
      <c r="J2649" s="154"/>
      <c r="K2649" s="23">
        <f>MONTH(CtasPagar[[#This Row],[Data Pagamento]])</f>
        <v>1</v>
      </c>
      <c r="L2649" s="23">
        <f>YEAR(CtasPagar[[#This Row],[Data Pagamento]])</f>
        <v>1900</v>
      </c>
      <c r="M2649" s="154"/>
      <c r="N26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49" s="71"/>
      <c r="P2649" s="71"/>
      <c r="Q2649" s="71"/>
      <c r="R2649" s="71"/>
      <c r="S2649" s="71"/>
      <c r="T2649" s="71"/>
      <c r="U2649" s="71"/>
      <c r="V2649" s="71"/>
      <c r="W2649" s="71"/>
      <c r="X2649" s="71"/>
      <c r="Y2649" s="71"/>
      <c r="Z2649" s="71"/>
    </row>
    <row r="2650" spans="1:26">
      <c r="A2650" s="154"/>
      <c r="B2650" s="157"/>
      <c r="C2650" s="162"/>
      <c r="D2650" s="157"/>
      <c r="E2650" s="157"/>
      <c r="F2650" s="157"/>
      <c r="G2650" s="158"/>
      <c r="H2650" s="23">
        <f>MONTH(CtasPagar[[#This Row],[Data Vencimento]])</f>
        <v>1</v>
      </c>
      <c r="I2650" s="23">
        <f>YEAR(CtasPagar[[#This Row],[Data Vencimento]])</f>
        <v>1900</v>
      </c>
      <c r="J2650" s="154"/>
      <c r="K2650" s="23">
        <f>MONTH(CtasPagar[[#This Row],[Data Pagamento]])</f>
        <v>1</v>
      </c>
      <c r="L2650" s="23">
        <f>YEAR(CtasPagar[[#This Row],[Data Pagamento]])</f>
        <v>1900</v>
      </c>
      <c r="M2650" s="154"/>
      <c r="N26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0" s="71"/>
      <c r="P2650" s="71"/>
      <c r="Q2650" s="71"/>
      <c r="R2650" s="71"/>
      <c r="S2650" s="71"/>
      <c r="T2650" s="71"/>
      <c r="U2650" s="71"/>
      <c r="V2650" s="71"/>
      <c r="W2650" s="71"/>
      <c r="X2650" s="71"/>
      <c r="Y2650" s="71"/>
      <c r="Z2650" s="71"/>
    </row>
    <row r="2651" spans="1:26">
      <c r="A2651" s="154"/>
      <c r="B2651" s="157"/>
      <c r="C2651" s="162"/>
      <c r="D2651" s="157"/>
      <c r="E2651" s="157"/>
      <c r="F2651" s="157"/>
      <c r="G2651" s="158"/>
      <c r="H2651" s="23">
        <f>MONTH(CtasPagar[[#This Row],[Data Vencimento]])</f>
        <v>1</v>
      </c>
      <c r="I2651" s="23">
        <f>YEAR(CtasPagar[[#This Row],[Data Vencimento]])</f>
        <v>1900</v>
      </c>
      <c r="J2651" s="154"/>
      <c r="K2651" s="23">
        <f>MONTH(CtasPagar[[#This Row],[Data Pagamento]])</f>
        <v>1</v>
      </c>
      <c r="L2651" s="23">
        <f>YEAR(CtasPagar[[#This Row],[Data Pagamento]])</f>
        <v>1900</v>
      </c>
      <c r="M2651" s="154"/>
      <c r="N26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1" s="71"/>
      <c r="P2651" s="71"/>
      <c r="Q2651" s="71"/>
      <c r="R2651" s="71"/>
      <c r="S2651" s="71"/>
      <c r="T2651" s="71"/>
      <c r="U2651" s="71"/>
      <c r="V2651" s="71"/>
      <c r="W2651" s="71"/>
      <c r="X2651" s="71"/>
      <c r="Y2651" s="71"/>
      <c r="Z2651" s="71"/>
    </row>
    <row r="2652" spans="1:26">
      <c r="A2652" s="154"/>
      <c r="B2652" s="157"/>
      <c r="C2652" s="162"/>
      <c r="D2652" s="157"/>
      <c r="E2652" s="157"/>
      <c r="F2652" s="157"/>
      <c r="G2652" s="158"/>
      <c r="H2652" s="23">
        <f>MONTH(CtasPagar[[#This Row],[Data Vencimento]])</f>
        <v>1</v>
      </c>
      <c r="I2652" s="23">
        <f>YEAR(CtasPagar[[#This Row],[Data Vencimento]])</f>
        <v>1900</v>
      </c>
      <c r="J2652" s="154"/>
      <c r="K2652" s="23">
        <f>MONTH(CtasPagar[[#This Row],[Data Pagamento]])</f>
        <v>1</v>
      </c>
      <c r="L2652" s="23">
        <f>YEAR(CtasPagar[[#This Row],[Data Pagamento]])</f>
        <v>1900</v>
      </c>
      <c r="M2652" s="154"/>
      <c r="N26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2" s="71"/>
      <c r="P2652" s="71"/>
      <c r="Q2652" s="71"/>
      <c r="R2652" s="71"/>
      <c r="S2652" s="71"/>
      <c r="T2652" s="71"/>
      <c r="U2652" s="71"/>
      <c r="V2652" s="71"/>
      <c r="W2652" s="71"/>
      <c r="X2652" s="71"/>
      <c r="Y2652" s="71"/>
      <c r="Z2652" s="71"/>
    </row>
    <row r="2653" spans="1:26">
      <c r="A2653" s="154"/>
      <c r="B2653" s="157"/>
      <c r="C2653" s="162"/>
      <c r="D2653" s="157"/>
      <c r="E2653" s="157"/>
      <c r="F2653" s="157"/>
      <c r="G2653" s="158"/>
      <c r="H2653" s="23">
        <f>MONTH(CtasPagar[[#This Row],[Data Vencimento]])</f>
        <v>1</v>
      </c>
      <c r="I2653" s="23">
        <f>YEAR(CtasPagar[[#This Row],[Data Vencimento]])</f>
        <v>1900</v>
      </c>
      <c r="J2653" s="154"/>
      <c r="K2653" s="23">
        <f>MONTH(CtasPagar[[#This Row],[Data Pagamento]])</f>
        <v>1</v>
      </c>
      <c r="L2653" s="23">
        <f>YEAR(CtasPagar[[#This Row],[Data Pagamento]])</f>
        <v>1900</v>
      </c>
      <c r="M2653" s="154"/>
      <c r="N26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3" s="71"/>
      <c r="P2653" s="71"/>
      <c r="Q2653" s="71"/>
      <c r="R2653" s="71"/>
      <c r="S2653" s="71"/>
      <c r="T2653" s="71"/>
      <c r="U2653" s="71"/>
      <c r="V2653" s="71"/>
      <c r="W2653" s="71"/>
      <c r="X2653" s="71"/>
      <c r="Y2653" s="71"/>
      <c r="Z2653" s="71"/>
    </row>
    <row r="2654" spans="1:26">
      <c r="A2654" s="154"/>
      <c r="B2654" s="157"/>
      <c r="C2654" s="162"/>
      <c r="D2654" s="157"/>
      <c r="E2654" s="157"/>
      <c r="F2654" s="157"/>
      <c r="G2654" s="158"/>
      <c r="H2654" s="23">
        <f>MONTH(CtasPagar[[#This Row],[Data Vencimento]])</f>
        <v>1</v>
      </c>
      <c r="I2654" s="23">
        <f>YEAR(CtasPagar[[#This Row],[Data Vencimento]])</f>
        <v>1900</v>
      </c>
      <c r="J2654" s="154"/>
      <c r="K2654" s="23">
        <f>MONTH(CtasPagar[[#This Row],[Data Pagamento]])</f>
        <v>1</v>
      </c>
      <c r="L2654" s="23">
        <f>YEAR(CtasPagar[[#This Row],[Data Pagamento]])</f>
        <v>1900</v>
      </c>
      <c r="M2654" s="154"/>
      <c r="N26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4" s="71"/>
      <c r="P2654" s="71"/>
      <c r="Q2654" s="71"/>
      <c r="R2654" s="71"/>
      <c r="S2654" s="71"/>
      <c r="T2654" s="71"/>
      <c r="U2654" s="71"/>
      <c r="V2654" s="71"/>
      <c r="W2654" s="71"/>
      <c r="X2654" s="71"/>
      <c r="Y2654" s="71"/>
      <c r="Z2654" s="71"/>
    </row>
    <row r="2655" spans="1:26">
      <c r="A2655" s="154"/>
      <c r="B2655" s="157"/>
      <c r="C2655" s="162"/>
      <c r="D2655" s="157"/>
      <c r="E2655" s="157"/>
      <c r="F2655" s="157"/>
      <c r="G2655" s="158"/>
      <c r="H2655" s="23">
        <f>MONTH(CtasPagar[[#This Row],[Data Vencimento]])</f>
        <v>1</v>
      </c>
      <c r="I2655" s="23">
        <f>YEAR(CtasPagar[[#This Row],[Data Vencimento]])</f>
        <v>1900</v>
      </c>
      <c r="J2655" s="154"/>
      <c r="K2655" s="23">
        <f>MONTH(CtasPagar[[#This Row],[Data Pagamento]])</f>
        <v>1</v>
      </c>
      <c r="L2655" s="23">
        <f>YEAR(CtasPagar[[#This Row],[Data Pagamento]])</f>
        <v>1900</v>
      </c>
      <c r="M2655" s="154"/>
      <c r="N26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5" s="71"/>
      <c r="P2655" s="71"/>
      <c r="Q2655" s="71"/>
      <c r="R2655" s="71"/>
      <c r="S2655" s="71"/>
      <c r="T2655" s="71"/>
      <c r="U2655" s="71"/>
      <c r="V2655" s="71"/>
      <c r="W2655" s="71"/>
      <c r="X2655" s="71"/>
      <c r="Y2655" s="71"/>
      <c r="Z2655" s="71"/>
    </row>
    <row r="2656" spans="1:26">
      <c r="A2656" s="154"/>
      <c r="B2656" s="157"/>
      <c r="C2656" s="162"/>
      <c r="D2656" s="157"/>
      <c r="E2656" s="157"/>
      <c r="F2656" s="157"/>
      <c r="G2656" s="158"/>
      <c r="H2656" s="23">
        <f>MONTH(CtasPagar[[#This Row],[Data Vencimento]])</f>
        <v>1</v>
      </c>
      <c r="I2656" s="23">
        <f>YEAR(CtasPagar[[#This Row],[Data Vencimento]])</f>
        <v>1900</v>
      </c>
      <c r="J2656" s="154"/>
      <c r="K2656" s="23">
        <f>MONTH(CtasPagar[[#This Row],[Data Pagamento]])</f>
        <v>1</v>
      </c>
      <c r="L2656" s="23">
        <f>YEAR(CtasPagar[[#This Row],[Data Pagamento]])</f>
        <v>1900</v>
      </c>
      <c r="M2656" s="154"/>
      <c r="N26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6" s="71"/>
      <c r="P2656" s="71"/>
      <c r="Q2656" s="71"/>
      <c r="R2656" s="71"/>
      <c r="S2656" s="71"/>
      <c r="T2656" s="71"/>
      <c r="U2656" s="71"/>
      <c r="V2656" s="71"/>
      <c r="W2656" s="71"/>
      <c r="X2656" s="71"/>
      <c r="Y2656" s="71"/>
      <c r="Z2656" s="71"/>
    </row>
    <row r="2657" spans="1:26">
      <c r="A2657" s="154"/>
      <c r="B2657" s="157"/>
      <c r="C2657" s="162"/>
      <c r="D2657" s="157"/>
      <c r="E2657" s="157"/>
      <c r="F2657" s="157"/>
      <c r="G2657" s="158"/>
      <c r="H2657" s="23">
        <f>MONTH(CtasPagar[[#This Row],[Data Vencimento]])</f>
        <v>1</v>
      </c>
      <c r="I2657" s="23">
        <f>YEAR(CtasPagar[[#This Row],[Data Vencimento]])</f>
        <v>1900</v>
      </c>
      <c r="J2657" s="154"/>
      <c r="K2657" s="23">
        <f>MONTH(CtasPagar[[#This Row],[Data Pagamento]])</f>
        <v>1</v>
      </c>
      <c r="L2657" s="23">
        <f>YEAR(CtasPagar[[#This Row],[Data Pagamento]])</f>
        <v>1900</v>
      </c>
      <c r="M2657" s="154"/>
      <c r="N26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7" s="71"/>
      <c r="P2657" s="71"/>
      <c r="Q2657" s="71"/>
      <c r="R2657" s="71"/>
      <c r="S2657" s="71"/>
      <c r="T2657" s="71"/>
      <c r="U2657" s="71"/>
      <c r="V2657" s="71"/>
      <c r="W2657" s="71"/>
      <c r="X2657" s="71"/>
      <c r="Y2657" s="71"/>
      <c r="Z2657" s="71"/>
    </row>
    <row r="2658" spans="1:26">
      <c r="A2658" s="154"/>
      <c r="B2658" s="157"/>
      <c r="C2658" s="162"/>
      <c r="D2658" s="157"/>
      <c r="E2658" s="157"/>
      <c r="F2658" s="157"/>
      <c r="G2658" s="158"/>
      <c r="H2658" s="23">
        <f>MONTH(CtasPagar[[#This Row],[Data Vencimento]])</f>
        <v>1</v>
      </c>
      <c r="I2658" s="23">
        <f>YEAR(CtasPagar[[#This Row],[Data Vencimento]])</f>
        <v>1900</v>
      </c>
      <c r="J2658" s="154"/>
      <c r="K2658" s="23">
        <f>MONTH(CtasPagar[[#This Row],[Data Pagamento]])</f>
        <v>1</v>
      </c>
      <c r="L2658" s="23">
        <f>YEAR(CtasPagar[[#This Row],[Data Pagamento]])</f>
        <v>1900</v>
      </c>
      <c r="M2658" s="154"/>
      <c r="N26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8" s="71"/>
      <c r="P2658" s="71"/>
      <c r="Q2658" s="71"/>
      <c r="R2658" s="71"/>
      <c r="S2658" s="71"/>
      <c r="T2658" s="71"/>
      <c r="U2658" s="71"/>
      <c r="V2658" s="71"/>
      <c r="W2658" s="71"/>
      <c r="X2658" s="71"/>
      <c r="Y2658" s="71"/>
      <c r="Z2658" s="71"/>
    </row>
    <row r="2659" spans="1:26">
      <c r="A2659" s="154"/>
      <c r="B2659" s="157"/>
      <c r="C2659" s="162"/>
      <c r="D2659" s="157"/>
      <c r="E2659" s="157"/>
      <c r="F2659" s="157"/>
      <c r="G2659" s="158"/>
      <c r="H2659" s="23">
        <f>MONTH(CtasPagar[[#This Row],[Data Vencimento]])</f>
        <v>1</v>
      </c>
      <c r="I2659" s="23">
        <f>YEAR(CtasPagar[[#This Row],[Data Vencimento]])</f>
        <v>1900</v>
      </c>
      <c r="J2659" s="154"/>
      <c r="K2659" s="23">
        <f>MONTH(CtasPagar[[#This Row],[Data Pagamento]])</f>
        <v>1</v>
      </c>
      <c r="L2659" s="23">
        <f>YEAR(CtasPagar[[#This Row],[Data Pagamento]])</f>
        <v>1900</v>
      </c>
      <c r="M2659" s="154"/>
      <c r="N26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59" s="71"/>
      <c r="P2659" s="71"/>
      <c r="Q2659" s="71"/>
      <c r="R2659" s="71"/>
      <c r="S2659" s="71"/>
      <c r="T2659" s="71"/>
      <c r="U2659" s="71"/>
      <c r="V2659" s="71"/>
      <c r="W2659" s="71"/>
      <c r="X2659" s="71"/>
      <c r="Y2659" s="71"/>
      <c r="Z2659" s="71"/>
    </row>
    <row r="2660" spans="1:26">
      <c r="A2660" s="154"/>
      <c r="B2660" s="157"/>
      <c r="C2660" s="162"/>
      <c r="D2660" s="157"/>
      <c r="E2660" s="157"/>
      <c r="F2660" s="157"/>
      <c r="G2660" s="158"/>
      <c r="H2660" s="23">
        <f>MONTH(CtasPagar[[#This Row],[Data Vencimento]])</f>
        <v>1</v>
      </c>
      <c r="I2660" s="23">
        <f>YEAR(CtasPagar[[#This Row],[Data Vencimento]])</f>
        <v>1900</v>
      </c>
      <c r="J2660" s="154"/>
      <c r="K2660" s="23">
        <f>MONTH(CtasPagar[[#This Row],[Data Pagamento]])</f>
        <v>1</v>
      </c>
      <c r="L2660" s="23">
        <f>YEAR(CtasPagar[[#This Row],[Data Pagamento]])</f>
        <v>1900</v>
      </c>
      <c r="M2660" s="154"/>
      <c r="N26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0" s="71"/>
      <c r="P2660" s="71"/>
      <c r="Q2660" s="71"/>
      <c r="R2660" s="71"/>
      <c r="S2660" s="71"/>
      <c r="T2660" s="71"/>
      <c r="U2660" s="71"/>
      <c r="V2660" s="71"/>
      <c r="W2660" s="71"/>
      <c r="X2660" s="71"/>
      <c r="Y2660" s="71"/>
      <c r="Z2660" s="71"/>
    </row>
    <row r="2661" spans="1:26">
      <c r="A2661" s="154"/>
      <c r="B2661" s="157"/>
      <c r="C2661" s="162"/>
      <c r="D2661" s="157"/>
      <c r="E2661" s="157"/>
      <c r="F2661" s="157"/>
      <c r="G2661" s="158"/>
      <c r="H2661" s="23">
        <f>MONTH(CtasPagar[[#This Row],[Data Vencimento]])</f>
        <v>1</v>
      </c>
      <c r="I2661" s="23">
        <f>YEAR(CtasPagar[[#This Row],[Data Vencimento]])</f>
        <v>1900</v>
      </c>
      <c r="J2661" s="154"/>
      <c r="K2661" s="23">
        <f>MONTH(CtasPagar[[#This Row],[Data Pagamento]])</f>
        <v>1</v>
      </c>
      <c r="L2661" s="23">
        <f>YEAR(CtasPagar[[#This Row],[Data Pagamento]])</f>
        <v>1900</v>
      </c>
      <c r="M2661" s="154"/>
      <c r="N26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1" s="71"/>
      <c r="P2661" s="71"/>
      <c r="Q2661" s="71"/>
      <c r="R2661" s="71"/>
      <c r="S2661" s="71"/>
      <c r="T2661" s="71"/>
      <c r="U2661" s="71"/>
      <c r="V2661" s="71"/>
      <c r="W2661" s="71"/>
      <c r="X2661" s="71"/>
      <c r="Y2661" s="71"/>
      <c r="Z2661" s="71"/>
    </row>
    <row r="2662" spans="1:26">
      <c r="A2662" s="154"/>
      <c r="B2662" s="157"/>
      <c r="C2662" s="162"/>
      <c r="D2662" s="157"/>
      <c r="E2662" s="157"/>
      <c r="F2662" s="157"/>
      <c r="G2662" s="158"/>
      <c r="H2662" s="23">
        <f>MONTH(CtasPagar[[#This Row],[Data Vencimento]])</f>
        <v>1</v>
      </c>
      <c r="I2662" s="23">
        <f>YEAR(CtasPagar[[#This Row],[Data Vencimento]])</f>
        <v>1900</v>
      </c>
      <c r="J2662" s="154"/>
      <c r="K2662" s="23">
        <f>MONTH(CtasPagar[[#This Row],[Data Pagamento]])</f>
        <v>1</v>
      </c>
      <c r="L2662" s="23">
        <f>YEAR(CtasPagar[[#This Row],[Data Pagamento]])</f>
        <v>1900</v>
      </c>
      <c r="M2662" s="154"/>
      <c r="N26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2" s="71"/>
      <c r="P2662" s="71"/>
      <c r="Q2662" s="71"/>
      <c r="R2662" s="71"/>
      <c r="S2662" s="71"/>
      <c r="T2662" s="71"/>
      <c r="U2662" s="71"/>
      <c r="V2662" s="71"/>
      <c r="W2662" s="71"/>
      <c r="X2662" s="71"/>
      <c r="Y2662" s="71"/>
      <c r="Z2662" s="71"/>
    </row>
    <row r="2663" spans="1:26">
      <c r="A2663" s="154"/>
      <c r="B2663" s="157"/>
      <c r="C2663" s="162"/>
      <c r="D2663" s="157"/>
      <c r="E2663" s="157"/>
      <c r="F2663" s="157"/>
      <c r="G2663" s="158"/>
      <c r="H2663" s="23">
        <f>MONTH(CtasPagar[[#This Row],[Data Vencimento]])</f>
        <v>1</v>
      </c>
      <c r="I2663" s="23">
        <f>YEAR(CtasPagar[[#This Row],[Data Vencimento]])</f>
        <v>1900</v>
      </c>
      <c r="J2663" s="154"/>
      <c r="K2663" s="23">
        <f>MONTH(CtasPagar[[#This Row],[Data Pagamento]])</f>
        <v>1</v>
      </c>
      <c r="L2663" s="23">
        <f>YEAR(CtasPagar[[#This Row],[Data Pagamento]])</f>
        <v>1900</v>
      </c>
      <c r="M2663" s="154"/>
      <c r="N26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3" s="71"/>
      <c r="P2663" s="71"/>
      <c r="Q2663" s="71"/>
      <c r="R2663" s="71"/>
      <c r="S2663" s="71"/>
      <c r="T2663" s="71"/>
      <c r="U2663" s="71"/>
      <c r="V2663" s="71"/>
      <c r="W2663" s="71"/>
      <c r="X2663" s="71"/>
      <c r="Y2663" s="71"/>
      <c r="Z2663" s="71"/>
    </row>
    <row r="2664" spans="1:26">
      <c r="A2664" s="154"/>
      <c r="B2664" s="157"/>
      <c r="C2664" s="162"/>
      <c r="D2664" s="157"/>
      <c r="E2664" s="157"/>
      <c r="F2664" s="157"/>
      <c r="G2664" s="158"/>
      <c r="H2664" s="23">
        <f>MONTH(CtasPagar[[#This Row],[Data Vencimento]])</f>
        <v>1</v>
      </c>
      <c r="I2664" s="23">
        <f>YEAR(CtasPagar[[#This Row],[Data Vencimento]])</f>
        <v>1900</v>
      </c>
      <c r="J2664" s="154"/>
      <c r="K2664" s="23">
        <f>MONTH(CtasPagar[[#This Row],[Data Pagamento]])</f>
        <v>1</v>
      </c>
      <c r="L2664" s="23">
        <f>YEAR(CtasPagar[[#This Row],[Data Pagamento]])</f>
        <v>1900</v>
      </c>
      <c r="M2664" s="154"/>
      <c r="N26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4" s="71"/>
      <c r="P2664" s="71"/>
      <c r="Q2664" s="71"/>
      <c r="R2664" s="71"/>
      <c r="S2664" s="71"/>
      <c r="T2664" s="71"/>
      <c r="U2664" s="71"/>
      <c r="V2664" s="71"/>
      <c r="W2664" s="71"/>
      <c r="X2664" s="71"/>
      <c r="Y2664" s="71"/>
      <c r="Z2664" s="71"/>
    </row>
    <row r="2665" spans="1:26">
      <c r="A2665" s="154"/>
      <c r="B2665" s="157"/>
      <c r="C2665" s="162"/>
      <c r="D2665" s="157"/>
      <c r="E2665" s="157"/>
      <c r="F2665" s="157"/>
      <c r="G2665" s="158"/>
      <c r="H2665" s="23">
        <f>MONTH(CtasPagar[[#This Row],[Data Vencimento]])</f>
        <v>1</v>
      </c>
      <c r="I2665" s="23">
        <f>YEAR(CtasPagar[[#This Row],[Data Vencimento]])</f>
        <v>1900</v>
      </c>
      <c r="J2665" s="154"/>
      <c r="K2665" s="23">
        <f>MONTH(CtasPagar[[#This Row],[Data Pagamento]])</f>
        <v>1</v>
      </c>
      <c r="L2665" s="23">
        <f>YEAR(CtasPagar[[#This Row],[Data Pagamento]])</f>
        <v>1900</v>
      </c>
      <c r="M2665" s="154"/>
      <c r="N26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5" s="71"/>
      <c r="P2665" s="71"/>
      <c r="Q2665" s="71"/>
      <c r="R2665" s="71"/>
      <c r="S2665" s="71"/>
      <c r="T2665" s="71"/>
      <c r="U2665" s="71"/>
      <c r="V2665" s="71"/>
      <c r="W2665" s="71"/>
      <c r="X2665" s="71"/>
      <c r="Y2665" s="71"/>
      <c r="Z2665" s="71"/>
    </row>
    <row r="2666" spans="1:26">
      <c r="A2666" s="154"/>
      <c r="B2666" s="157"/>
      <c r="C2666" s="162"/>
      <c r="D2666" s="157"/>
      <c r="E2666" s="157"/>
      <c r="F2666" s="157"/>
      <c r="G2666" s="158"/>
      <c r="H2666" s="23">
        <f>MONTH(CtasPagar[[#This Row],[Data Vencimento]])</f>
        <v>1</v>
      </c>
      <c r="I2666" s="23">
        <f>YEAR(CtasPagar[[#This Row],[Data Vencimento]])</f>
        <v>1900</v>
      </c>
      <c r="J2666" s="154"/>
      <c r="K2666" s="23">
        <f>MONTH(CtasPagar[[#This Row],[Data Pagamento]])</f>
        <v>1</v>
      </c>
      <c r="L2666" s="23">
        <f>YEAR(CtasPagar[[#This Row],[Data Pagamento]])</f>
        <v>1900</v>
      </c>
      <c r="M2666" s="154"/>
      <c r="N26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6" s="71"/>
      <c r="P2666" s="71"/>
      <c r="Q2666" s="71"/>
      <c r="R2666" s="71"/>
      <c r="S2666" s="71"/>
      <c r="T2666" s="71"/>
      <c r="U2666" s="71"/>
      <c r="V2666" s="71"/>
      <c r="W2666" s="71"/>
      <c r="X2666" s="71"/>
      <c r="Y2666" s="71"/>
      <c r="Z2666" s="71"/>
    </row>
    <row r="2667" spans="1:26">
      <c r="A2667" s="154"/>
      <c r="B2667" s="157"/>
      <c r="C2667" s="162"/>
      <c r="D2667" s="157"/>
      <c r="E2667" s="157"/>
      <c r="F2667" s="157"/>
      <c r="G2667" s="158"/>
      <c r="H2667" s="23">
        <f>MONTH(CtasPagar[[#This Row],[Data Vencimento]])</f>
        <v>1</v>
      </c>
      <c r="I2667" s="23">
        <f>YEAR(CtasPagar[[#This Row],[Data Vencimento]])</f>
        <v>1900</v>
      </c>
      <c r="J2667" s="154"/>
      <c r="K2667" s="23">
        <f>MONTH(CtasPagar[[#This Row],[Data Pagamento]])</f>
        <v>1</v>
      </c>
      <c r="L2667" s="23">
        <f>YEAR(CtasPagar[[#This Row],[Data Pagamento]])</f>
        <v>1900</v>
      </c>
      <c r="M2667" s="154"/>
      <c r="N26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7" s="71"/>
      <c r="P2667" s="71"/>
      <c r="Q2667" s="71"/>
      <c r="R2667" s="71"/>
      <c r="S2667" s="71"/>
      <c r="T2667" s="71"/>
      <c r="U2667" s="71"/>
      <c r="V2667" s="71"/>
      <c r="W2667" s="71"/>
      <c r="X2667" s="71"/>
      <c r="Y2667" s="71"/>
      <c r="Z2667" s="71"/>
    </row>
    <row r="2668" spans="1:26">
      <c r="A2668" s="154"/>
      <c r="B2668" s="157"/>
      <c r="C2668" s="162"/>
      <c r="D2668" s="157"/>
      <c r="E2668" s="157"/>
      <c r="F2668" s="157"/>
      <c r="G2668" s="158"/>
      <c r="H2668" s="23">
        <f>MONTH(CtasPagar[[#This Row],[Data Vencimento]])</f>
        <v>1</v>
      </c>
      <c r="I2668" s="23">
        <f>YEAR(CtasPagar[[#This Row],[Data Vencimento]])</f>
        <v>1900</v>
      </c>
      <c r="J2668" s="154"/>
      <c r="K2668" s="23">
        <f>MONTH(CtasPagar[[#This Row],[Data Pagamento]])</f>
        <v>1</v>
      </c>
      <c r="L2668" s="23">
        <f>YEAR(CtasPagar[[#This Row],[Data Pagamento]])</f>
        <v>1900</v>
      </c>
      <c r="M2668" s="154"/>
      <c r="N26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8" s="71"/>
      <c r="P2668" s="71"/>
      <c r="Q2668" s="71"/>
      <c r="R2668" s="71"/>
      <c r="S2668" s="71"/>
      <c r="T2668" s="71"/>
      <c r="U2668" s="71"/>
      <c r="V2668" s="71"/>
      <c r="W2668" s="71"/>
      <c r="X2668" s="71"/>
      <c r="Y2668" s="71"/>
      <c r="Z2668" s="71"/>
    </row>
    <row r="2669" spans="1:26">
      <c r="A2669" s="154"/>
      <c r="B2669" s="157"/>
      <c r="C2669" s="162"/>
      <c r="D2669" s="157"/>
      <c r="E2669" s="157"/>
      <c r="F2669" s="157"/>
      <c r="G2669" s="158"/>
      <c r="H2669" s="23">
        <f>MONTH(CtasPagar[[#This Row],[Data Vencimento]])</f>
        <v>1</v>
      </c>
      <c r="I2669" s="23">
        <f>YEAR(CtasPagar[[#This Row],[Data Vencimento]])</f>
        <v>1900</v>
      </c>
      <c r="J2669" s="154"/>
      <c r="K2669" s="23">
        <f>MONTH(CtasPagar[[#This Row],[Data Pagamento]])</f>
        <v>1</v>
      </c>
      <c r="L2669" s="23">
        <f>YEAR(CtasPagar[[#This Row],[Data Pagamento]])</f>
        <v>1900</v>
      </c>
      <c r="M2669" s="154"/>
      <c r="N26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69" s="71"/>
      <c r="P2669" s="71"/>
      <c r="Q2669" s="71"/>
      <c r="R2669" s="71"/>
      <c r="S2669" s="71"/>
      <c r="T2669" s="71"/>
      <c r="U2669" s="71"/>
      <c r="V2669" s="71"/>
      <c r="W2669" s="71"/>
      <c r="X2669" s="71"/>
      <c r="Y2669" s="71"/>
      <c r="Z2669" s="71"/>
    </row>
    <row r="2670" spans="1:26">
      <c r="A2670" s="154"/>
      <c r="B2670" s="157"/>
      <c r="C2670" s="162"/>
      <c r="D2670" s="157"/>
      <c r="E2670" s="157"/>
      <c r="F2670" s="157"/>
      <c r="G2670" s="158"/>
      <c r="H2670" s="23">
        <f>MONTH(CtasPagar[[#This Row],[Data Vencimento]])</f>
        <v>1</v>
      </c>
      <c r="I2670" s="23">
        <f>YEAR(CtasPagar[[#This Row],[Data Vencimento]])</f>
        <v>1900</v>
      </c>
      <c r="J2670" s="154"/>
      <c r="K2670" s="23">
        <f>MONTH(CtasPagar[[#This Row],[Data Pagamento]])</f>
        <v>1</v>
      </c>
      <c r="L2670" s="23">
        <f>YEAR(CtasPagar[[#This Row],[Data Pagamento]])</f>
        <v>1900</v>
      </c>
      <c r="M2670" s="154"/>
      <c r="N26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0" s="71"/>
      <c r="P2670" s="71"/>
      <c r="Q2670" s="71"/>
      <c r="R2670" s="71"/>
      <c r="S2670" s="71"/>
      <c r="T2670" s="71"/>
      <c r="U2670" s="71"/>
      <c r="V2670" s="71"/>
      <c r="W2670" s="71"/>
      <c r="X2670" s="71"/>
      <c r="Y2670" s="71"/>
      <c r="Z2670" s="71"/>
    </row>
    <row r="2671" spans="1:26">
      <c r="A2671" s="154"/>
      <c r="B2671" s="157"/>
      <c r="C2671" s="162"/>
      <c r="D2671" s="157"/>
      <c r="E2671" s="157"/>
      <c r="F2671" s="157"/>
      <c r="G2671" s="158"/>
      <c r="H2671" s="23">
        <f>MONTH(CtasPagar[[#This Row],[Data Vencimento]])</f>
        <v>1</v>
      </c>
      <c r="I2671" s="23">
        <f>YEAR(CtasPagar[[#This Row],[Data Vencimento]])</f>
        <v>1900</v>
      </c>
      <c r="J2671" s="154"/>
      <c r="K2671" s="23">
        <f>MONTH(CtasPagar[[#This Row],[Data Pagamento]])</f>
        <v>1</v>
      </c>
      <c r="L2671" s="23">
        <f>YEAR(CtasPagar[[#This Row],[Data Pagamento]])</f>
        <v>1900</v>
      </c>
      <c r="M2671" s="154"/>
      <c r="N26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1" s="71"/>
      <c r="P2671" s="71"/>
      <c r="Q2671" s="71"/>
      <c r="R2671" s="71"/>
      <c r="S2671" s="71"/>
      <c r="T2671" s="71"/>
      <c r="U2671" s="71"/>
      <c r="V2671" s="71"/>
      <c r="W2671" s="71"/>
      <c r="X2671" s="71"/>
      <c r="Y2671" s="71"/>
      <c r="Z2671" s="71"/>
    </row>
    <row r="2672" spans="1:26">
      <c r="A2672" s="154"/>
      <c r="B2672" s="157"/>
      <c r="C2672" s="162"/>
      <c r="D2672" s="157"/>
      <c r="E2672" s="157"/>
      <c r="F2672" s="157"/>
      <c r="G2672" s="158"/>
      <c r="H2672" s="23">
        <f>MONTH(CtasPagar[[#This Row],[Data Vencimento]])</f>
        <v>1</v>
      </c>
      <c r="I2672" s="23">
        <f>YEAR(CtasPagar[[#This Row],[Data Vencimento]])</f>
        <v>1900</v>
      </c>
      <c r="J2672" s="154"/>
      <c r="K2672" s="23">
        <f>MONTH(CtasPagar[[#This Row],[Data Pagamento]])</f>
        <v>1</v>
      </c>
      <c r="L2672" s="23">
        <f>YEAR(CtasPagar[[#This Row],[Data Pagamento]])</f>
        <v>1900</v>
      </c>
      <c r="M2672" s="154"/>
      <c r="N26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2" s="71"/>
      <c r="P2672" s="71"/>
      <c r="Q2672" s="71"/>
      <c r="R2672" s="71"/>
      <c r="S2672" s="71"/>
      <c r="T2672" s="71"/>
      <c r="U2672" s="71"/>
      <c r="V2672" s="71"/>
      <c r="W2672" s="71"/>
      <c r="X2672" s="71"/>
      <c r="Y2672" s="71"/>
      <c r="Z2672" s="71"/>
    </row>
    <row r="2673" spans="1:26">
      <c r="A2673" s="154"/>
      <c r="B2673" s="157"/>
      <c r="C2673" s="162"/>
      <c r="D2673" s="157"/>
      <c r="E2673" s="157"/>
      <c r="F2673" s="157"/>
      <c r="G2673" s="158"/>
      <c r="H2673" s="23">
        <f>MONTH(CtasPagar[[#This Row],[Data Vencimento]])</f>
        <v>1</v>
      </c>
      <c r="I2673" s="23">
        <f>YEAR(CtasPagar[[#This Row],[Data Vencimento]])</f>
        <v>1900</v>
      </c>
      <c r="J2673" s="154"/>
      <c r="K2673" s="23">
        <f>MONTH(CtasPagar[[#This Row],[Data Pagamento]])</f>
        <v>1</v>
      </c>
      <c r="L2673" s="23">
        <f>YEAR(CtasPagar[[#This Row],[Data Pagamento]])</f>
        <v>1900</v>
      </c>
      <c r="M2673" s="154"/>
      <c r="N26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3" s="71"/>
      <c r="P2673" s="71"/>
      <c r="Q2673" s="71"/>
      <c r="R2673" s="71"/>
      <c r="S2673" s="71"/>
      <c r="T2673" s="71"/>
      <c r="U2673" s="71"/>
      <c r="V2673" s="71"/>
      <c r="W2673" s="71"/>
      <c r="X2673" s="71"/>
      <c r="Y2673" s="71"/>
      <c r="Z2673" s="71"/>
    </row>
    <row r="2674" spans="1:26">
      <c r="A2674" s="154"/>
      <c r="B2674" s="157"/>
      <c r="C2674" s="162"/>
      <c r="D2674" s="157"/>
      <c r="E2674" s="157"/>
      <c r="F2674" s="157"/>
      <c r="G2674" s="158"/>
      <c r="H2674" s="23">
        <f>MONTH(CtasPagar[[#This Row],[Data Vencimento]])</f>
        <v>1</v>
      </c>
      <c r="I2674" s="23">
        <f>YEAR(CtasPagar[[#This Row],[Data Vencimento]])</f>
        <v>1900</v>
      </c>
      <c r="J2674" s="154"/>
      <c r="K2674" s="23">
        <f>MONTH(CtasPagar[[#This Row],[Data Pagamento]])</f>
        <v>1</v>
      </c>
      <c r="L2674" s="23">
        <f>YEAR(CtasPagar[[#This Row],[Data Pagamento]])</f>
        <v>1900</v>
      </c>
      <c r="M2674" s="154"/>
      <c r="N26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4" s="71"/>
      <c r="P2674" s="71"/>
      <c r="Q2674" s="71"/>
      <c r="R2674" s="71"/>
      <c r="S2674" s="71"/>
      <c r="T2674" s="71"/>
      <c r="U2674" s="71"/>
      <c r="V2674" s="71"/>
      <c r="W2674" s="71"/>
      <c r="X2674" s="71"/>
      <c r="Y2674" s="71"/>
      <c r="Z2674" s="71"/>
    </row>
    <row r="2675" spans="1:26">
      <c r="A2675" s="154"/>
      <c r="B2675" s="157"/>
      <c r="C2675" s="162"/>
      <c r="D2675" s="157"/>
      <c r="E2675" s="157"/>
      <c r="F2675" s="157"/>
      <c r="G2675" s="158"/>
      <c r="H2675" s="23">
        <f>MONTH(CtasPagar[[#This Row],[Data Vencimento]])</f>
        <v>1</v>
      </c>
      <c r="I2675" s="23">
        <f>YEAR(CtasPagar[[#This Row],[Data Vencimento]])</f>
        <v>1900</v>
      </c>
      <c r="J2675" s="154"/>
      <c r="K2675" s="23">
        <f>MONTH(CtasPagar[[#This Row],[Data Pagamento]])</f>
        <v>1</v>
      </c>
      <c r="L2675" s="23">
        <f>YEAR(CtasPagar[[#This Row],[Data Pagamento]])</f>
        <v>1900</v>
      </c>
      <c r="M2675" s="154"/>
      <c r="N26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5" s="71"/>
      <c r="P2675" s="71"/>
      <c r="Q2675" s="71"/>
      <c r="R2675" s="71"/>
      <c r="S2675" s="71"/>
      <c r="T2675" s="71"/>
      <c r="U2675" s="71"/>
      <c r="V2675" s="71"/>
      <c r="W2675" s="71"/>
      <c r="X2675" s="71"/>
      <c r="Y2675" s="71"/>
      <c r="Z2675" s="71"/>
    </row>
    <row r="2676" spans="1:26">
      <c r="A2676" s="154"/>
      <c r="B2676" s="157"/>
      <c r="C2676" s="162"/>
      <c r="D2676" s="157"/>
      <c r="E2676" s="157"/>
      <c r="F2676" s="157"/>
      <c r="G2676" s="158"/>
      <c r="H2676" s="23">
        <f>MONTH(CtasPagar[[#This Row],[Data Vencimento]])</f>
        <v>1</v>
      </c>
      <c r="I2676" s="23">
        <f>YEAR(CtasPagar[[#This Row],[Data Vencimento]])</f>
        <v>1900</v>
      </c>
      <c r="J2676" s="154"/>
      <c r="K2676" s="23">
        <f>MONTH(CtasPagar[[#This Row],[Data Pagamento]])</f>
        <v>1</v>
      </c>
      <c r="L2676" s="23">
        <f>YEAR(CtasPagar[[#This Row],[Data Pagamento]])</f>
        <v>1900</v>
      </c>
      <c r="M2676" s="154"/>
      <c r="N26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6" s="71"/>
      <c r="P2676" s="71"/>
      <c r="Q2676" s="71"/>
      <c r="R2676" s="71"/>
      <c r="S2676" s="71"/>
      <c r="T2676" s="71"/>
      <c r="U2676" s="71"/>
      <c r="V2676" s="71"/>
      <c r="W2676" s="71"/>
      <c r="X2676" s="71"/>
      <c r="Y2676" s="71"/>
      <c r="Z2676" s="71"/>
    </row>
    <row r="2677" spans="1:26">
      <c r="A2677" s="154"/>
      <c r="B2677" s="157"/>
      <c r="C2677" s="162"/>
      <c r="D2677" s="157"/>
      <c r="E2677" s="157"/>
      <c r="F2677" s="157"/>
      <c r="G2677" s="158"/>
      <c r="H2677" s="23">
        <f>MONTH(CtasPagar[[#This Row],[Data Vencimento]])</f>
        <v>1</v>
      </c>
      <c r="I2677" s="23">
        <f>YEAR(CtasPagar[[#This Row],[Data Vencimento]])</f>
        <v>1900</v>
      </c>
      <c r="J2677" s="154"/>
      <c r="K2677" s="23">
        <f>MONTH(CtasPagar[[#This Row],[Data Pagamento]])</f>
        <v>1</v>
      </c>
      <c r="L2677" s="23">
        <f>YEAR(CtasPagar[[#This Row],[Data Pagamento]])</f>
        <v>1900</v>
      </c>
      <c r="M2677" s="154"/>
      <c r="N26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7" s="71"/>
      <c r="P2677" s="71"/>
      <c r="Q2677" s="71"/>
      <c r="R2677" s="71"/>
      <c r="S2677" s="71"/>
      <c r="T2677" s="71"/>
      <c r="U2677" s="71"/>
      <c r="V2677" s="71"/>
      <c r="W2677" s="71"/>
      <c r="X2677" s="71"/>
      <c r="Y2677" s="71"/>
      <c r="Z2677" s="71"/>
    </row>
    <row r="2678" spans="1:26">
      <c r="A2678" s="154"/>
      <c r="B2678" s="157"/>
      <c r="C2678" s="162"/>
      <c r="D2678" s="157"/>
      <c r="E2678" s="157"/>
      <c r="F2678" s="157"/>
      <c r="G2678" s="158"/>
      <c r="H2678" s="23">
        <f>MONTH(CtasPagar[[#This Row],[Data Vencimento]])</f>
        <v>1</v>
      </c>
      <c r="I2678" s="23">
        <f>YEAR(CtasPagar[[#This Row],[Data Vencimento]])</f>
        <v>1900</v>
      </c>
      <c r="J2678" s="154"/>
      <c r="K2678" s="23">
        <f>MONTH(CtasPagar[[#This Row],[Data Pagamento]])</f>
        <v>1</v>
      </c>
      <c r="L2678" s="23">
        <f>YEAR(CtasPagar[[#This Row],[Data Pagamento]])</f>
        <v>1900</v>
      </c>
      <c r="M2678" s="154"/>
      <c r="N26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8" s="71"/>
      <c r="P2678" s="71"/>
      <c r="Q2678" s="71"/>
      <c r="R2678" s="71"/>
      <c r="S2678" s="71"/>
      <c r="T2678" s="71"/>
      <c r="U2678" s="71"/>
      <c r="V2678" s="71"/>
      <c r="W2678" s="71"/>
      <c r="X2678" s="71"/>
      <c r="Y2678" s="71"/>
      <c r="Z2678" s="71"/>
    </row>
    <row r="2679" spans="1:26">
      <c r="A2679" s="154"/>
      <c r="B2679" s="157"/>
      <c r="C2679" s="162"/>
      <c r="D2679" s="157"/>
      <c r="E2679" s="157"/>
      <c r="F2679" s="157"/>
      <c r="G2679" s="158"/>
      <c r="H2679" s="23">
        <f>MONTH(CtasPagar[[#This Row],[Data Vencimento]])</f>
        <v>1</v>
      </c>
      <c r="I2679" s="23">
        <f>YEAR(CtasPagar[[#This Row],[Data Vencimento]])</f>
        <v>1900</v>
      </c>
      <c r="J2679" s="154"/>
      <c r="K2679" s="23">
        <f>MONTH(CtasPagar[[#This Row],[Data Pagamento]])</f>
        <v>1</v>
      </c>
      <c r="L2679" s="23">
        <f>YEAR(CtasPagar[[#This Row],[Data Pagamento]])</f>
        <v>1900</v>
      </c>
      <c r="M2679" s="154"/>
      <c r="N26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79" s="71"/>
      <c r="P2679" s="71"/>
      <c r="Q2679" s="71"/>
      <c r="R2679" s="71"/>
      <c r="S2679" s="71"/>
      <c r="T2679" s="71"/>
      <c r="U2679" s="71"/>
      <c r="V2679" s="71"/>
      <c r="W2679" s="71"/>
      <c r="X2679" s="71"/>
      <c r="Y2679" s="71"/>
      <c r="Z2679" s="71"/>
    </row>
    <row r="2680" spans="1:26">
      <c r="A2680" s="154"/>
      <c r="B2680" s="157"/>
      <c r="C2680" s="162"/>
      <c r="D2680" s="157"/>
      <c r="E2680" s="157"/>
      <c r="F2680" s="157"/>
      <c r="G2680" s="158"/>
      <c r="H2680" s="23">
        <f>MONTH(CtasPagar[[#This Row],[Data Vencimento]])</f>
        <v>1</v>
      </c>
      <c r="I2680" s="23">
        <f>YEAR(CtasPagar[[#This Row],[Data Vencimento]])</f>
        <v>1900</v>
      </c>
      <c r="J2680" s="154"/>
      <c r="K2680" s="23">
        <f>MONTH(CtasPagar[[#This Row],[Data Pagamento]])</f>
        <v>1</v>
      </c>
      <c r="L2680" s="23">
        <f>YEAR(CtasPagar[[#This Row],[Data Pagamento]])</f>
        <v>1900</v>
      </c>
      <c r="M2680" s="154"/>
      <c r="N26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0" s="71"/>
      <c r="P2680" s="71"/>
      <c r="Q2680" s="71"/>
      <c r="R2680" s="71"/>
      <c r="S2680" s="71"/>
      <c r="T2680" s="71"/>
      <c r="U2680" s="71"/>
      <c r="V2680" s="71"/>
      <c r="W2680" s="71"/>
      <c r="X2680" s="71"/>
      <c r="Y2680" s="71"/>
      <c r="Z2680" s="71"/>
    </row>
    <row r="2681" spans="1:26">
      <c r="A2681" s="154"/>
      <c r="B2681" s="157"/>
      <c r="C2681" s="162"/>
      <c r="D2681" s="157"/>
      <c r="E2681" s="157"/>
      <c r="F2681" s="157"/>
      <c r="G2681" s="158"/>
      <c r="H2681" s="23">
        <f>MONTH(CtasPagar[[#This Row],[Data Vencimento]])</f>
        <v>1</v>
      </c>
      <c r="I2681" s="23">
        <f>YEAR(CtasPagar[[#This Row],[Data Vencimento]])</f>
        <v>1900</v>
      </c>
      <c r="J2681" s="154"/>
      <c r="K2681" s="23">
        <f>MONTH(CtasPagar[[#This Row],[Data Pagamento]])</f>
        <v>1</v>
      </c>
      <c r="L2681" s="23">
        <f>YEAR(CtasPagar[[#This Row],[Data Pagamento]])</f>
        <v>1900</v>
      </c>
      <c r="M2681" s="154"/>
      <c r="N26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1" s="71"/>
      <c r="P2681" s="71"/>
      <c r="Q2681" s="71"/>
      <c r="R2681" s="71"/>
      <c r="S2681" s="71"/>
      <c r="T2681" s="71"/>
      <c r="U2681" s="71"/>
      <c r="V2681" s="71"/>
      <c r="W2681" s="71"/>
      <c r="X2681" s="71"/>
      <c r="Y2681" s="71"/>
      <c r="Z2681" s="71"/>
    </row>
    <row r="2682" spans="1:26">
      <c r="A2682" s="154"/>
      <c r="B2682" s="157"/>
      <c r="C2682" s="162"/>
      <c r="D2682" s="157"/>
      <c r="E2682" s="157"/>
      <c r="F2682" s="157"/>
      <c r="G2682" s="158"/>
      <c r="H2682" s="23">
        <f>MONTH(CtasPagar[[#This Row],[Data Vencimento]])</f>
        <v>1</v>
      </c>
      <c r="I2682" s="23">
        <f>YEAR(CtasPagar[[#This Row],[Data Vencimento]])</f>
        <v>1900</v>
      </c>
      <c r="J2682" s="154"/>
      <c r="K2682" s="23">
        <f>MONTH(CtasPagar[[#This Row],[Data Pagamento]])</f>
        <v>1</v>
      </c>
      <c r="L2682" s="23">
        <f>YEAR(CtasPagar[[#This Row],[Data Pagamento]])</f>
        <v>1900</v>
      </c>
      <c r="M2682" s="154"/>
      <c r="N26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2" s="71"/>
      <c r="P2682" s="71"/>
      <c r="Q2682" s="71"/>
      <c r="R2682" s="71"/>
      <c r="S2682" s="71"/>
      <c r="T2682" s="71"/>
      <c r="U2682" s="71"/>
      <c r="V2682" s="71"/>
      <c r="W2682" s="71"/>
      <c r="X2682" s="71"/>
      <c r="Y2682" s="71"/>
      <c r="Z2682" s="71"/>
    </row>
    <row r="2683" spans="1:26">
      <c r="A2683" s="154"/>
      <c r="B2683" s="157"/>
      <c r="C2683" s="162"/>
      <c r="D2683" s="157"/>
      <c r="E2683" s="157"/>
      <c r="F2683" s="157"/>
      <c r="G2683" s="158"/>
      <c r="H2683" s="23">
        <f>MONTH(CtasPagar[[#This Row],[Data Vencimento]])</f>
        <v>1</v>
      </c>
      <c r="I2683" s="23">
        <f>YEAR(CtasPagar[[#This Row],[Data Vencimento]])</f>
        <v>1900</v>
      </c>
      <c r="J2683" s="154"/>
      <c r="K2683" s="23">
        <f>MONTH(CtasPagar[[#This Row],[Data Pagamento]])</f>
        <v>1</v>
      </c>
      <c r="L2683" s="23">
        <f>YEAR(CtasPagar[[#This Row],[Data Pagamento]])</f>
        <v>1900</v>
      </c>
      <c r="M2683" s="154"/>
      <c r="N26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3" s="71"/>
      <c r="P2683" s="71"/>
      <c r="Q2683" s="71"/>
      <c r="R2683" s="71"/>
      <c r="S2683" s="71"/>
      <c r="T2683" s="71"/>
      <c r="U2683" s="71"/>
      <c r="V2683" s="71"/>
      <c r="W2683" s="71"/>
      <c r="X2683" s="71"/>
      <c r="Y2683" s="71"/>
      <c r="Z2683" s="71"/>
    </row>
    <row r="2684" spans="1:26">
      <c r="A2684" s="154"/>
      <c r="B2684" s="157"/>
      <c r="C2684" s="162"/>
      <c r="D2684" s="157"/>
      <c r="E2684" s="157"/>
      <c r="F2684" s="157"/>
      <c r="G2684" s="158"/>
      <c r="H2684" s="23">
        <f>MONTH(CtasPagar[[#This Row],[Data Vencimento]])</f>
        <v>1</v>
      </c>
      <c r="I2684" s="23">
        <f>YEAR(CtasPagar[[#This Row],[Data Vencimento]])</f>
        <v>1900</v>
      </c>
      <c r="J2684" s="154"/>
      <c r="K2684" s="23">
        <f>MONTH(CtasPagar[[#This Row],[Data Pagamento]])</f>
        <v>1</v>
      </c>
      <c r="L2684" s="23">
        <f>YEAR(CtasPagar[[#This Row],[Data Pagamento]])</f>
        <v>1900</v>
      </c>
      <c r="M2684" s="154"/>
      <c r="N26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4" s="71"/>
      <c r="P2684" s="71"/>
      <c r="Q2684" s="71"/>
      <c r="R2684" s="71"/>
      <c r="S2684" s="71"/>
      <c r="T2684" s="71"/>
      <c r="U2684" s="71"/>
      <c r="V2684" s="71"/>
      <c r="W2684" s="71"/>
      <c r="X2684" s="71"/>
      <c r="Y2684" s="71"/>
      <c r="Z2684" s="71"/>
    </row>
    <row r="2685" spans="1:26">
      <c r="A2685" s="154"/>
      <c r="B2685" s="157"/>
      <c r="C2685" s="162"/>
      <c r="D2685" s="157"/>
      <c r="E2685" s="157"/>
      <c r="F2685" s="157"/>
      <c r="G2685" s="158"/>
      <c r="H2685" s="23">
        <f>MONTH(CtasPagar[[#This Row],[Data Vencimento]])</f>
        <v>1</v>
      </c>
      <c r="I2685" s="23">
        <f>YEAR(CtasPagar[[#This Row],[Data Vencimento]])</f>
        <v>1900</v>
      </c>
      <c r="J2685" s="154"/>
      <c r="K2685" s="23">
        <f>MONTH(CtasPagar[[#This Row],[Data Pagamento]])</f>
        <v>1</v>
      </c>
      <c r="L2685" s="23">
        <f>YEAR(CtasPagar[[#This Row],[Data Pagamento]])</f>
        <v>1900</v>
      </c>
      <c r="M2685" s="154"/>
      <c r="N26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5" s="71"/>
      <c r="P2685" s="71"/>
      <c r="Q2685" s="71"/>
      <c r="R2685" s="71"/>
      <c r="S2685" s="71"/>
      <c r="T2685" s="71"/>
      <c r="U2685" s="71"/>
      <c r="V2685" s="71"/>
      <c r="W2685" s="71"/>
      <c r="X2685" s="71"/>
      <c r="Y2685" s="71"/>
      <c r="Z2685" s="71"/>
    </row>
    <row r="2686" spans="1:26">
      <c r="A2686" s="154"/>
      <c r="B2686" s="157"/>
      <c r="C2686" s="162"/>
      <c r="D2686" s="157"/>
      <c r="E2686" s="157"/>
      <c r="F2686" s="157"/>
      <c r="G2686" s="158"/>
      <c r="H2686" s="23">
        <f>MONTH(CtasPagar[[#This Row],[Data Vencimento]])</f>
        <v>1</v>
      </c>
      <c r="I2686" s="23">
        <f>YEAR(CtasPagar[[#This Row],[Data Vencimento]])</f>
        <v>1900</v>
      </c>
      <c r="J2686" s="154"/>
      <c r="K2686" s="23">
        <f>MONTH(CtasPagar[[#This Row],[Data Pagamento]])</f>
        <v>1</v>
      </c>
      <c r="L2686" s="23">
        <f>YEAR(CtasPagar[[#This Row],[Data Pagamento]])</f>
        <v>1900</v>
      </c>
      <c r="M2686" s="154"/>
      <c r="N26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6" s="71"/>
      <c r="P2686" s="71"/>
      <c r="Q2686" s="71"/>
      <c r="R2686" s="71"/>
      <c r="S2686" s="71"/>
      <c r="T2686" s="71"/>
      <c r="U2686" s="71"/>
      <c r="V2686" s="71"/>
      <c r="W2686" s="71"/>
      <c r="X2686" s="71"/>
      <c r="Y2686" s="71"/>
      <c r="Z2686" s="71"/>
    </row>
    <row r="2687" spans="1:26">
      <c r="A2687" s="154"/>
      <c r="B2687" s="157"/>
      <c r="C2687" s="162"/>
      <c r="D2687" s="157"/>
      <c r="E2687" s="157"/>
      <c r="F2687" s="157"/>
      <c r="G2687" s="158"/>
      <c r="H2687" s="23">
        <f>MONTH(CtasPagar[[#This Row],[Data Vencimento]])</f>
        <v>1</v>
      </c>
      <c r="I2687" s="23">
        <f>YEAR(CtasPagar[[#This Row],[Data Vencimento]])</f>
        <v>1900</v>
      </c>
      <c r="J2687" s="154"/>
      <c r="K2687" s="23">
        <f>MONTH(CtasPagar[[#This Row],[Data Pagamento]])</f>
        <v>1</v>
      </c>
      <c r="L2687" s="23">
        <f>YEAR(CtasPagar[[#This Row],[Data Pagamento]])</f>
        <v>1900</v>
      </c>
      <c r="M2687" s="154"/>
      <c r="N26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7" s="71"/>
      <c r="P2687" s="71"/>
      <c r="Q2687" s="71"/>
      <c r="R2687" s="71"/>
      <c r="S2687" s="71"/>
      <c r="T2687" s="71"/>
      <c r="U2687" s="71"/>
      <c r="V2687" s="71"/>
      <c r="W2687" s="71"/>
      <c r="X2687" s="71"/>
      <c r="Y2687" s="71"/>
      <c r="Z2687" s="71"/>
    </row>
    <row r="2688" spans="1:26">
      <c r="A2688" s="154"/>
      <c r="B2688" s="157"/>
      <c r="C2688" s="162"/>
      <c r="D2688" s="157"/>
      <c r="E2688" s="157"/>
      <c r="F2688" s="157"/>
      <c r="G2688" s="158"/>
      <c r="H2688" s="23">
        <f>MONTH(CtasPagar[[#This Row],[Data Vencimento]])</f>
        <v>1</v>
      </c>
      <c r="I2688" s="23">
        <f>YEAR(CtasPagar[[#This Row],[Data Vencimento]])</f>
        <v>1900</v>
      </c>
      <c r="J2688" s="154"/>
      <c r="K2688" s="23">
        <f>MONTH(CtasPagar[[#This Row],[Data Pagamento]])</f>
        <v>1</v>
      </c>
      <c r="L2688" s="23">
        <f>YEAR(CtasPagar[[#This Row],[Data Pagamento]])</f>
        <v>1900</v>
      </c>
      <c r="M2688" s="154"/>
      <c r="N26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8" s="71"/>
      <c r="P2688" s="71"/>
      <c r="Q2688" s="71"/>
      <c r="R2688" s="71"/>
      <c r="S2688" s="71"/>
      <c r="T2688" s="71"/>
      <c r="U2688" s="71"/>
      <c r="V2688" s="71"/>
      <c r="W2688" s="71"/>
      <c r="X2688" s="71"/>
      <c r="Y2688" s="71"/>
      <c r="Z2688" s="71"/>
    </row>
    <row r="2689" spans="1:26">
      <c r="A2689" s="154"/>
      <c r="B2689" s="157"/>
      <c r="C2689" s="162"/>
      <c r="D2689" s="157"/>
      <c r="E2689" s="157"/>
      <c r="F2689" s="157"/>
      <c r="G2689" s="158"/>
      <c r="H2689" s="23">
        <f>MONTH(CtasPagar[[#This Row],[Data Vencimento]])</f>
        <v>1</v>
      </c>
      <c r="I2689" s="23">
        <f>YEAR(CtasPagar[[#This Row],[Data Vencimento]])</f>
        <v>1900</v>
      </c>
      <c r="J2689" s="154"/>
      <c r="K2689" s="23">
        <f>MONTH(CtasPagar[[#This Row],[Data Pagamento]])</f>
        <v>1</v>
      </c>
      <c r="L2689" s="23">
        <f>YEAR(CtasPagar[[#This Row],[Data Pagamento]])</f>
        <v>1900</v>
      </c>
      <c r="M2689" s="154"/>
      <c r="N26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89" s="71"/>
      <c r="P2689" s="71"/>
      <c r="Q2689" s="71"/>
      <c r="R2689" s="71"/>
      <c r="S2689" s="71"/>
      <c r="T2689" s="71"/>
      <c r="U2689" s="71"/>
      <c r="V2689" s="71"/>
      <c r="W2689" s="71"/>
      <c r="X2689" s="71"/>
      <c r="Y2689" s="71"/>
      <c r="Z2689" s="71"/>
    </row>
    <row r="2690" spans="1:26">
      <c r="A2690" s="154"/>
      <c r="B2690" s="157"/>
      <c r="C2690" s="162"/>
      <c r="D2690" s="157"/>
      <c r="E2690" s="157"/>
      <c r="F2690" s="157"/>
      <c r="G2690" s="158"/>
      <c r="H2690" s="23">
        <f>MONTH(CtasPagar[[#This Row],[Data Vencimento]])</f>
        <v>1</v>
      </c>
      <c r="I2690" s="23">
        <f>YEAR(CtasPagar[[#This Row],[Data Vencimento]])</f>
        <v>1900</v>
      </c>
      <c r="J2690" s="154"/>
      <c r="K2690" s="23">
        <f>MONTH(CtasPagar[[#This Row],[Data Pagamento]])</f>
        <v>1</v>
      </c>
      <c r="L2690" s="23">
        <f>YEAR(CtasPagar[[#This Row],[Data Pagamento]])</f>
        <v>1900</v>
      </c>
      <c r="M2690" s="154"/>
      <c r="N26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0" s="71"/>
      <c r="P2690" s="71"/>
      <c r="Q2690" s="71"/>
      <c r="R2690" s="71"/>
      <c r="S2690" s="71"/>
      <c r="T2690" s="71"/>
      <c r="U2690" s="71"/>
      <c r="V2690" s="71"/>
      <c r="W2690" s="71"/>
      <c r="X2690" s="71"/>
      <c r="Y2690" s="71"/>
      <c r="Z2690" s="71"/>
    </row>
    <row r="2691" spans="1:26">
      <c r="A2691" s="154"/>
      <c r="B2691" s="157"/>
      <c r="C2691" s="162"/>
      <c r="D2691" s="157"/>
      <c r="E2691" s="157"/>
      <c r="F2691" s="157"/>
      <c r="G2691" s="158"/>
      <c r="H2691" s="23">
        <f>MONTH(CtasPagar[[#This Row],[Data Vencimento]])</f>
        <v>1</v>
      </c>
      <c r="I2691" s="23">
        <f>YEAR(CtasPagar[[#This Row],[Data Vencimento]])</f>
        <v>1900</v>
      </c>
      <c r="J2691" s="154"/>
      <c r="K2691" s="23">
        <f>MONTH(CtasPagar[[#This Row],[Data Pagamento]])</f>
        <v>1</v>
      </c>
      <c r="L2691" s="23">
        <f>YEAR(CtasPagar[[#This Row],[Data Pagamento]])</f>
        <v>1900</v>
      </c>
      <c r="M2691" s="154"/>
      <c r="N26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1" s="71"/>
      <c r="P2691" s="71"/>
      <c r="Q2691" s="71"/>
      <c r="R2691" s="71"/>
      <c r="S2691" s="71"/>
      <c r="T2691" s="71"/>
      <c r="U2691" s="71"/>
      <c r="V2691" s="71"/>
      <c r="W2691" s="71"/>
      <c r="X2691" s="71"/>
      <c r="Y2691" s="71"/>
      <c r="Z2691" s="71"/>
    </row>
    <row r="2692" spans="1:26">
      <c r="A2692" s="154"/>
      <c r="B2692" s="157"/>
      <c r="C2692" s="162"/>
      <c r="D2692" s="157"/>
      <c r="E2692" s="157"/>
      <c r="F2692" s="157"/>
      <c r="G2692" s="158"/>
      <c r="H2692" s="23">
        <f>MONTH(CtasPagar[[#This Row],[Data Vencimento]])</f>
        <v>1</v>
      </c>
      <c r="I2692" s="23">
        <f>YEAR(CtasPagar[[#This Row],[Data Vencimento]])</f>
        <v>1900</v>
      </c>
      <c r="J2692" s="154"/>
      <c r="K2692" s="23">
        <f>MONTH(CtasPagar[[#This Row],[Data Pagamento]])</f>
        <v>1</v>
      </c>
      <c r="L2692" s="23">
        <f>YEAR(CtasPagar[[#This Row],[Data Pagamento]])</f>
        <v>1900</v>
      </c>
      <c r="M2692" s="154"/>
      <c r="N26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2" s="71"/>
      <c r="P2692" s="71"/>
      <c r="Q2692" s="71"/>
      <c r="R2692" s="71"/>
      <c r="S2692" s="71"/>
      <c r="T2692" s="71"/>
      <c r="U2692" s="71"/>
      <c r="V2692" s="71"/>
      <c r="W2692" s="71"/>
      <c r="X2692" s="71"/>
      <c r="Y2692" s="71"/>
      <c r="Z2692" s="71"/>
    </row>
    <row r="2693" spans="1:26">
      <c r="A2693" s="154"/>
      <c r="B2693" s="157"/>
      <c r="C2693" s="162"/>
      <c r="D2693" s="157"/>
      <c r="E2693" s="157"/>
      <c r="F2693" s="157"/>
      <c r="G2693" s="158"/>
      <c r="H2693" s="23">
        <f>MONTH(CtasPagar[[#This Row],[Data Vencimento]])</f>
        <v>1</v>
      </c>
      <c r="I2693" s="23">
        <f>YEAR(CtasPagar[[#This Row],[Data Vencimento]])</f>
        <v>1900</v>
      </c>
      <c r="J2693" s="154"/>
      <c r="K2693" s="23">
        <f>MONTH(CtasPagar[[#This Row],[Data Pagamento]])</f>
        <v>1</v>
      </c>
      <c r="L2693" s="23">
        <f>YEAR(CtasPagar[[#This Row],[Data Pagamento]])</f>
        <v>1900</v>
      </c>
      <c r="M2693" s="154"/>
      <c r="N26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3" s="71"/>
      <c r="P2693" s="71"/>
      <c r="Q2693" s="71"/>
      <c r="R2693" s="71"/>
      <c r="S2693" s="71"/>
      <c r="T2693" s="71"/>
      <c r="U2693" s="71"/>
      <c r="V2693" s="71"/>
      <c r="W2693" s="71"/>
      <c r="X2693" s="71"/>
      <c r="Y2693" s="71"/>
      <c r="Z2693" s="71"/>
    </row>
    <row r="2694" spans="1:26">
      <c r="A2694" s="154"/>
      <c r="B2694" s="157"/>
      <c r="C2694" s="162"/>
      <c r="D2694" s="157"/>
      <c r="E2694" s="157"/>
      <c r="F2694" s="157"/>
      <c r="G2694" s="158"/>
      <c r="H2694" s="23">
        <f>MONTH(CtasPagar[[#This Row],[Data Vencimento]])</f>
        <v>1</v>
      </c>
      <c r="I2694" s="23">
        <f>YEAR(CtasPagar[[#This Row],[Data Vencimento]])</f>
        <v>1900</v>
      </c>
      <c r="J2694" s="154"/>
      <c r="K2694" s="23">
        <f>MONTH(CtasPagar[[#This Row],[Data Pagamento]])</f>
        <v>1</v>
      </c>
      <c r="L2694" s="23">
        <f>YEAR(CtasPagar[[#This Row],[Data Pagamento]])</f>
        <v>1900</v>
      </c>
      <c r="M2694" s="154"/>
      <c r="N26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4" s="71"/>
      <c r="P2694" s="71"/>
      <c r="Q2694" s="71"/>
      <c r="R2694" s="71"/>
      <c r="S2694" s="71"/>
      <c r="T2694" s="71"/>
      <c r="U2694" s="71"/>
      <c r="V2694" s="71"/>
      <c r="W2694" s="71"/>
      <c r="X2694" s="71"/>
      <c r="Y2694" s="71"/>
      <c r="Z2694" s="71"/>
    </row>
    <row r="2695" spans="1:26">
      <c r="A2695" s="154"/>
      <c r="B2695" s="157"/>
      <c r="C2695" s="162"/>
      <c r="D2695" s="157"/>
      <c r="E2695" s="157"/>
      <c r="F2695" s="157"/>
      <c r="G2695" s="158"/>
      <c r="H2695" s="23">
        <f>MONTH(CtasPagar[[#This Row],[Data Vencimento]])</f>
        <v>1</v>
      </c>
      <c r="I2695" s="23">
        <f>YEAR(CtasPagar[[#This Row],[Data Vencimento]])</f>
        <v>1900</v>
      </c>
      <c r="J2695" s="154"/>
      <c r="K2695" s="23">
        <f>MONTH(CtasPagar[[#This Row],[Data Pagamento]])</f>
        <v>1</v>
      </c>
      <c r="L2695" s="23">
        <f>YEAR(CtasPagar[[#This Row],[Data Pagamento]])</f>
        <v>1900</v>
      </c>
      <c r="M2695" s="154"/>
      <c r="N26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5" s="71"/>
      <c r="P2695" s="71"/>
      <c r="Q2695" s="71"/>
      <c r="R2695" s="71"/>
      <c r="S2695" s="71"/>
      <c r="T2695" s="71"/>
      <c r="U2695" s="71"/>
      <c r="V2695" s="71"/>
      <c r="W2695" s="71"/>
      <c r="X2695" s="71"/>
      <c r="Y2695" s="71"/>
      <c r="Z2695" s="71"/>
    </row>
    <row r="2696" spans="1:26">
      <c r="A2696" s="154"/>
      <c r="B2696" s="157"/>
      <c r="C2696" s="162"/>
      <c r="D2696" s="157"/>
      <c r="E2696" s="157"/>
      <c r="F2696" s="157"/>
      <c r="G2696" s="158"/>
      <c r="H2696" s="23">
        <f>MONTH(CtasPagar[[#This Row],[Data Vencimento]])</f>
        <v>1</v>
      </c>
      <c r="I2696" s="23">
        <f>YEAR(CtasPagar[[#This Row],[Data Vencimento]])</f>
        <v>1900</v>
      </c>
      <c r="J2696" s="154"/>
      <c r="K2696" s="23">
        <f>MONTH(CtasPagar[[#This Row],[Data Pagamento]])</f>
        <v>1</v>
      </c>
      <c r="L2696" s="23">
        <f>YEAR(CtasPagar[[#This Row],[Data Pagamento]])</f>
        <v>1900</v>
      </c>
      <c r="M2696" s="154"/>
      <c r="N26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6" s="71"/>
      <c r="P2696" s="71"/>
      <c r="Q2696" s="71"/>
      <c r="R2696" s="71"/>
      <c r="S2696" s="71"/>
      <c r="T2696" s="71"/>
      <c r="U2696" s="71"/>
      <c r="V2696" s="71"/>
      <c r="W2696" s="71"/>
      <c r="X2696" s="71"/>
      <c r="Y2696" s="71"/>
      <c r="Z2696" s="71"/>
    </row>
    <row r="2697" spans="1:26">
      <c r="A2697" s="154"/>
      <c r="B2697" s="157"/>
      <c r="C2697" s="162"/>
      <c r="D2697" s="157"/>
      <c r="E2697" s="157"/>
      <c r="F2697" s="157"/>
      <c r="G2697" s="158"/>
      <c r="H2697" s="23">
        <f>MONTH(CtasPagar[[#This Row],[Data Vencimento]])</f>
        <v>1</v>
      </c>
      <c r="I2697" s="23">
        <f>YEAR(CtasPagar[[#This Row],[Data Vencimento]])</f>
        <v>1900</v>
      </c>
      <c r="J2697" s="154"/>
      <c r="K2697" s="23">
        <f>MONTH(CtasPagar[[#This Row],[Data Pagamento]])</f>
        <v>1</v>
      </c>
      <c r="L2697" s="23">
        <f>YEAR(CtasPagar[[#This Row],[Data Pagamento]])</f>
        <v>1900</v>
      </c>
      <c r="M2697" s="154"/>
      <c r="N26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7" s="71"/>
      <c r="P2697" s="71"/>
      <c r="Q2697" s="71"/>
      <c r="R2697" s="71"/>
      <c r="S2697" s="71"/>
      <c r="T2697" s="71"/>
      <c r="U2697" s="71"/>
      <c r="V2697" s="71"/>
      <c r="W2697" s="71"/>
      <c r="X2697" s="71"/>
      <c r="Y2697" s="71"/>
      <c r="Z2697" s="71"/>
    </row>
    <row r="2698" spans="1:26">
      <c r="A2698" s="154"/>
      <c r="B2698" s="157"/>
      <c r="C2698" s="162"/>
      <c r="D2698" s="157"/>
      <c r="E2698" s="157"/>
      <c r="F2698" s="157"/>
      <c r="G2698" s="158"/>
      <c r="H2698" s="23">
        <f>MONTH(CtasPagar[[#This Row],[Data Vencimento]])</f>
        <v>1</v>
      </c>
      <c r="I2698" s="23">
        <f>YEAR(CtasPagar[[#This Row],[Data Vencimento]])</f>
        <v>1900</v>
      </c>
      <c r="J2698" s="154"/>
      <c r="K2698" s="23">
        <f>MONTH(CtasPagar[[#This Row],[Data Pagamento]])</f>
        <v>1</v>
      </c>
      <c r="L2698" s="23">
        <f>YEAR(CtasPagar[[#This Row],[Data Pagamento]])</f>
        <v>1900</v>
      </c>
      <c r="M2698" s="154"/>
      <c r="N26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8" s="71"/>
      <c r="P2698" s="71"/>
      <c r="Q2698" s="71"/>
      <c r="R2698" s="71"/>
      <c r="S2698" s="71"/>
      <c r="T2698" s="71"/>
      <c r="U2698" s="71"/>
      <c r="V2698" s="71"/>
      <c r="W2698" s="71"/>
      <c r="X2698" s="71"/>
      <c r="Y2698" s="71"/>
      <c r="Z2698" s="71"/>
    </row>
    <row r="2699" spans="1:26">
      <c r="A2699" s="154"/>
      <c r="B2699" s="157"/>
      <c r="C2699" s="162"/>
      <c r="D2699" s="157"/>
      <c r="E2699" s="157"/>
      <c r="F2699" s="157"/>
      <c r="G2699" s="158"/>
      <c r="H2699" s="23">
        <f>MONTH(CtasPagar[[#This Row],[Data Vencimento]])</f>
        <v>1</v>
      </c>
      <c r="I2699" s="23">
        <f>YEAR(CtasPagar[[#This Row],[Data Vencimento]])</f>
        <v>1900</v>
      </c>
      <c r="J2699" s="154"/>
      <c r="K2699" s="23">
        <f>MONTH(CtasPagar[[#This Row],[Data Pagamento]])</f>
        <v>1</v>
      </c>
      <c r="L2699" s="23">
        <f>YEAR(CtasPagar[[#This Row],[Data Pagamento]])</f>
        <v>1900</v>
      </c>
      <c r="M2699" s="154"/>
      <c r="N26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699" s="71"/>
      <c r="P2699" s="71"/>
      <c r="Q2699" s="71"/>
      <c r="R2699" s="71"/>
      <c r="S2699" s="71"/>
      <c r="T2699" s="71"/>
      <c r="U2699" s="71"/>
      <c r="V2699" s="71"/>
      <c r="W2699" s="71"/>
      <c r="X2699" s="71"/>
      <c r="Y2699" s="71"/>
      <c r="Z2699" s="71"/>
    </row>
    <row r="2700" spans="1:26">
      <c r="A2700" s="154"/>
      <c r="B2700" s="157"/>
      <c r="C2700" s="162"/>
      <c r="D2700" s="157"/>
      <c r="E2700" s="157"/>
      <c r="F2700" s="157"/>
      <c r="G2700" s="158"/>
      <c r="H2700" s="23">
        <f>MONTH(CtasPagar[[#This Row],[Data Vencimento]])</f>
        <v>1</v>
      </c>
      <c r="I2700" s="23">
        <f>YEAR(CtasPagar[[#This Row],[Data Vencimento]])</f>
        <v>1900</v>
      </c>
      <c r="J2700" s="154"/>
      <c r="K2700" s="23">
        <f>MONTH(CtasPagar[[#This Row],[Data Pagamento]])</f>
        <v>1</v>
      </c>
      <c r="L2700" s="23">
        <f>YEAR(CtasPagar[[#This Row],[Data Pagamento]])</f>
        <v>1900</v>
      </c>
      <c r="M2700" s="154"/>
      <c r="N27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0" s="71"/>
      <c r="P2700" s="71"/>
      <c r="Q2700" s="71"/>
      <c r="R2700" s="71"/>
      <c r="S2700" s="71"/>
      <c r="T2700" s="71"/>
      <c r="U2700" s="71"/>
      <c r="V2700" s="71"/>
      <c r="W2700" s="71"/>
      <c r="X2700" s="71"/>
      <c r="Y2700" s="71"/>
      <c r="Z2700" s="71"/>
    </row>
    <row r="2701" spans="1:26">
      <c r="A2701" s="154"/>
      <c r="B2701" s="157"/>
      <c r="C2701" s="162"/>
      <c r="D2701" s="157"/>
      <c r="E2701" s="157"/>
      <c r="F2701" s="157"/>
      <c r="G2701" s="158"/>
      <c r="H2701" s="23">
        <f>MONTH(CtasPagar[[#This Row],[Data Vencimento]])</f>
        <v>1</v>
      </c>
      <c r="I2701" s="23">
        <f>YEAR(CtasPagar[[#This Row],[Data Vencimento]])</f>
        <v>1900</v>
      </c>
      <c r="J2701" s="154"/>
      <c r="K2701" s="23">
        <f>MONTH(CtasPagar[[#This Row],[Data Pagamento]])</f>
        <v>1</v>
      </c>
      <c r="L2701" s="23">
        <f>YEAR(CtasPagar[[#This Row],[Data Pagamento]])</f>
        <v>1900</v>
      </c>
      <c r="M2701" s="154"/>
      <c r="N27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1" s="71"/>
      <c r="P2701" s="71"/>
      <c r="Q2701" s="71"/>
      <c r="R2701" s="71"/>
      <c r="S2701" s="71"/>
      <c r="T2701" s="71"/>
      <c r="U2701" s="71"/>
      <c r="V2701" s="71"/>
      <c r="W2701" s="71"/>
      <c r="X2701" s="71"/>
      <c r="Y2701" s="71"/>
      <c r="Z2701" s="71"/>
    </row>
    <row r="2702" spans="1:26">
      <c r="A2702" s="154"/>
      <c r="B2702" s="157"/>
      <c r="C2702" s="162"/>
      <c r="D2702" s="157"/>
      <c r="E2702" s="157"/>
      <c r="F2702" s="157"/>
      <c r="G2702" s="158"/>
      <c r="H2702" s="23">
        <f>MONTH(CtasPagar[[#This Row],[Data Vencimento]])</f>
        <v>1</v>
      </c>
      <c r="I2702" s="23">
        <f>YEAR(CtasPagar[[#This Row],[Data Vencimento]])</f>
        <v>1900</v>
      </c>
      <c r="J2702" s="154"/>
      <c r="K2702" s="23">
        <f>MONTH(CtasPagar[[#This Row],[Data Pagamento]])</f>
        <v>1</v>
      </c>
      <c r="L2702" s="23">
        <f>YEAR(CtasPagar[[#This Row],[Data Pagamento]])</f>
        <v>1900</v>
      </c>
      <c r="M2702" s="154"/>
      <c r="N27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2" s="71"/>
      <c r="P2702" s="71"/>
      <c r="Q2702" s="71"/>
      <c r="R2702" s="71"/>
      <c r="S2702" s="71"/>
      <c r="T2702" s="71"/>
      <c r="U2702" s="71"/>
      <c r="V2702" s="71"/>
      <c r="W2702" s="71"/>
      <c r="X2702" s="71"/>
      <c r="Y2702" s="71"/>
      <c r="Z2702" s="71"/>
    </row>
    <row r="2703" spans="1:26">
      <c r="A2703" s="154"/>
      <c r="B2703" s="157"/>
      <c r="C2703" s="162"/>
      <c r="D2703" s="157"/>
      <c r="E2703" s="157"/>
      <c r="F2703" s="157"/>
      <c r="G2703" s="158"/>
      <c r="H2703" s="23">
        <f>MONTH(CtasPagar[[#This Row],[Data Vencimento]])</f>
        <v>1</v>
      </c>
      <c r="I2703" s="23">
        <f>YEAR(CtasPagar[[#This Row],[Data Vencimento]])</f>
        <v>1900</v>
      </c>
      <c r="J2703" s="154"/>
      <c r="K2703" s="23">
        <f>MONTH(CtasPagar[[#This Row],[Data Pagamento]])</f>
        <v>1</v>
      </c>
      <c r="L2703" s="23">
        <f>YEAR(CtasPagar[[#This Row],[Data Pagamento]])</f>
        <v>1900</v>
      </c>
      <c r="M2703" s="154"/>
      <c r="N27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3" s="71"/>
      <c r="P2703" s="71"/>
      <c r="Q2703" s="71"/>
      <c r="R2703" s="71"/>
      <c r="S2703" s="71"/>
      <c r="T2703" s="71"/>
      <c r="U2703" s="71"/>
      <c r="V2703" s="71"/>
      <c r="W2703" s="71"/>
      <c r="X2703" s="71"/>
      <c r="Y2703" s="71"/>
      <c r="Z2703" s="71"/>
    </row>
    <row r="2704" spans="1:26">
      <c r="A2704" s="154"/>
      <c r="B2704" s="157"/>
      <c r="C2704" s="162"/>
      <c r="D2704" s="157"/>
      <c r="E2704" s="157"/>
      <c r="F2704" s="157"/>
      <c r="G2704" s="158"/>
      <c r="H2704" s="23">
        <f>MONTH(CtasPagar[[#This Row],[Data Vencimento]])</f>
        <v>1</v>
      </c>
      <c r="I2704" s="23">
        <f>YEAR(CtasPagar[[#This Row],[Data Vencimento]])</f>
        <v>1900</v>
      </c>
      <c r="J2704" s="154"/>
      <c r="K2704" s="23">
        <f>MONTH(CtasPagar[[#This Row],[Data Pagamento]])</f>
        <v>1</v>
      </c>
      <c r="L2704" s="23">
        <f>YEAR(CtasPagar[[#This Row],[Data Pagamento]])</f>
        <v>1900</v>
      </c>
      <c r="M2704" s="154"/>
      <c r="N27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4" s="71"/>
      <c r="P2704" s="71"/>
      <c r="Q2704" s="71"/>
      <c r="R2704" s="71"/>
      <c r="S2704" s="71"/>
      <c r="T2704" s="71"/>
      <c r="U2704" s="71"/>
      <c r="V2704" s="71"/>
      <c r="W2704" s="71"/>
      <c r="X2704" s="71"/>
      <c r="Y2704" s="71"/>
      <c r="Z2704" s="71"/>
    </row>
    <row r="2705" spans="1:26">
      <c r="A2705" s="154"/>
      <c r="B2705" s="157"/>
      <c r="C2705" s="162"/>
      <c r="D2705" s="157"/>
      <c r="E2705" s="157"/>
      <c r="F2705" s="157"/>
      <c r="G2705" s="158"/>
      <c r="H2705" s="23">
        <f>MONTH(CtasPagar[[#This Row],[Data Vencimento]])</f>
        <v>1</v>
      </c>
      <c r="I2705" s="23">
        <f>YEAR(CtasPagar[[#This Row],[Data Vencimento]])</f>
        <v>1900</v>
      </c>
      <c r="J2705" s="154"/>
      <c r="K2705" s="23">
        <f>MONTH(CtasPagar[[#This Row],[Data Pagamento]])</f>
        <v>1</v>
      </c>
      <c r="L2705" s="23">
        <f>YEAR(CtasPagar[[#This Row],[Data Pagamento]])</f>
        <v>1900</v>
      </c>
      <c r="M2705" s="154"/>
      <c r="N27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5" s="71"/>
      <c r="P2705" s="71"/>
      <c r="Q2705" s="71"/>
      <c r="R2705" s="71"/>
      <c r="S2705" s="71"/>
      <c r="T2705" s="71"/>
      <c r="U2705" s="71"/>
      <c r="V2705" s="71"/>
      <c r="W2705" s="71"/>
      <c r="X2705" s="71"/>
      <c r="Y2705" s="71"/>
      <c r="Z2705" s="71"/>
    </row>
    <row r="2706" spans="1:26">
      <c r="A2706" s="154"/>
      <c r="B2706" s="157"/>
      <c r="C2706" s="162"/>
      <c r="D2706" s="157"/>
      <c r="E2706" s="157"/>
      <c r="F2706" s="157"/>
      <c r="G2706" s="158"/>
      <c r="H2706" s="23">
        <f>MONTH(CtasPagar[[#This Row],[Data Vencimento]])</f>
        <v>1</v>
      </c>
      <c r="I2706" s="23">
        <f>YEAR(CtasPagar[[#This Row],[Data Vencimento]])</f>
        <v>1900</v>
      </c>
      <c r="J2706" s="154"/>
      <c r="K2706" s="23">
        <f>MONTH(CtasPagar[[#This Row],[Data Pagamento]])</f>
        <v>1</v>
      </c>
      <c r="L2706" s="23">
        <f>YEAR(CtasPagar[[#This Row],[Data Pagamento]])</f>
        <v>1900</v>
      </c>
      <c r="M2706" s="154"/>
      <c r="N27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6" s="71"/>
      <c r="P2706" s="71"/>
      <c r="Q2706" s="71"/>
      <c r="R2706" s="71"/>
      <c r="S2706" s="71"/>
      <c r="T2706" s="71"/>
      <c r="U2706" s="71"/>
      <c r="V2706" s="71"/>
      <c r="W2706" s="71"/>
      <c r="X2706" s="71"/>
      <c r="Y2706" s="71"/>
      <c r="Z2706" s="71"/>
    </row>
    <row r="2707" spans="1:26">
      <c r="A2707" s="154"/>
      <c r="B2707" s="157"/>
      <c r="C2707" s="162"/>
      <c r="D2707" s="157"/>
      <c r="E2707" s="157"/>
      <c r="F2707" s="157"/>
      <c r="G2707" s="158"/>
      <c r="H2707" s="23">
        <f>MONTH(CtasPagar[[#This Row],[Data Vencimento]])</f>
        <v>1</v>
      </c>
      <c r="I2707" s="23">
        <f>YEAR(CtasPagar[[#This Row],[Data Vencimento]])</f>
        <v>1900</v>
      </c>
      <c r="J2707" s="154"/>
      <c r="K2707" s="23">
        <f>MONTH(CtasPagar[[#This Row],[Data Pagamento]])</f>
        <v>1</v>
      </c>
      <c r="L2707" s="23">
        <f>YEAR(CtasPagar[[#This Row],[Data Pagamento]])</f>
        <v>1900</v>
      </c>
      <c r="M2707" s="154"/>
      <c r="N27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7" s="71"/>
      <c r="P2707" s="71"/>
      <c r="Q2707" s="71"/>
      <c r="R2707" s="71"/>
      <c r="S2707" s="71"/>
      <c r="T2707" s="71"/>
      <c r="U2707" s="71"/>
      <c r="V2707" s="71"/>
      <c r="W2707" s="71"/>
      <c r="X2707" s="71"/>
      <c r="Y2707" s="71"/>
      <c r="Z2707" s="71"/>
    </row>
    <row r="2708" spans="1:26">
      <c r="A2708" s="154"/>
      <c r="B2708" s="157"/>
      <c r="C2708" s="162"/>
      <c r="D2708" s="157"/>
      <c r="E2708" s="157"/>
      <c r="F2708" s="157"/>
      <c r="G2708" s="158"/>
      <c r="H2708" s="23">
        <f>MONTH(CtasPagar[[#This Row],[Data Vencimento]])</f>
        <v>1</v>
      </c>
      <c r="I2708" s="23">
        <f>YEAR(CtasPagar[[#This Row],[Data Vencimento]])</f>
        <v>1900</v>
      </c>
      <c r="J2708" s="154"/>
      <c r="K2708" s="23">
        <f>MONTH(CtasPagar[[#This Row],[Data Pagamento]])</f>
        <v>1</v>
      </c>
      <c r="L2708" s="23">
        <f>YEAR(CtasPagar[[#This Row],[Data Pagamento]])</f>
        <v>1900</v>
      </c>
      <c r="M2708" s="154"/>
      <c r="N27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8" s="71"/>
      <c r="P2708" s="71"/>
      <c r="Q2708" s="71"/>
      <c r="R2708" s="71"/>
      <c r="S2708" s="71"/>
      <c r="T2708" s="71"/>
      <c r="U2708" s="71"/>
      <c r="V2708" s="71"/>
      <c r="W2708" s="71"/>
      <c r="X2708" s="71"/>
      <c r="Y2708" s="71"/>
      <c r="Z2708" s="71"/>
    </row>
    <row r="2709" spans="1:26">
      <c r="A2709" s="154"/>
      <c r="B2709" s="157"/>
      <c r="C2709" s="162"/>
      <c r="D2709" s="157"/>
      <c r="E2709" s="157"/>
      <c r="F2709" s="157"/>
      <c r="G2709" s="158"/>
      <c r="H2709" s="23">
        <f>MONTH(CtasPagar[[#This Row],[Data Vencimento]])</f>
        <v>1</v>
      </c>
      <c r="I2709" s="23">
        <f>YEAR(CtasPagar[[#This Row],[Data Vencimento]])</f>
        <v>1900</v>
      </c>
      <c r="J2709" s="154"/>
      <c r="K2709" s="23">
        <f>MONTH(CtasPagar[[#This Row],[Data Pagamento]])</f>
        <v>1</v>
      </c>
      <c r="L2709" s="23">
        <f>YEAR(CtasPagar[[#This Row],[Data Pagamento]])</f>
        <v>1900</v>
      </c>
      <c r="M2709" s="154"/>
      <c r="N27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09" s="71"/>
      <c r="P2709" s="71"/>
      <c r="Q2709" s="71"/>
      <c r="R2709" s="71"/>
      <c r="S2709" s="71"/>
      <c r="T2709" s="71"/>
      <c r="U2709" s="71"/>
      <c r="V2709" s="71"/>
      <c r="W2709" s="71"/>
      <c r="X2709" s="71"/>
      <c r="Y2709" s="71"/>
      <c r="Z2709" s="71"/>
    </row>
    <row r="2710" spans="1:26">
      <c r="A2710" s="154"/>
      <c r="B2710" s="157"/>
      <c r="C2710" s="162"/>
      <c r="D2710" s="157"/>
      <c r="E2710" s="157"/>
      <c r="F2710" s="157"/>
      <c r="G2710" s="158"/>
      <c r="H2710" s="23">
        <f>MONTH(CtasPagar[[#This Row],[Data Vencimento]])</f>
        <v>1</v>
      </c>
      <c r="I2710" s="23">
        <f>YEAR(CtasPagar[[#This Row],[Data Vencimento]])</f>
        <v>1900</v>
      </c>
      <c r="J2710" s="154"/>
      <c r="K2710" s="23">
        <f>MONTH(CtasPagar[[#This Row],[Data Pagamento]])</f>
        <v>1</v>
      </c>
      <c r="L2710" s="23">
        <f>YEAR(CtasPagar[[#This Row],[Data Pagamento]])</f>
        <v>1900</v>
      </c>
      <c r="M2710" s="154"/>
      <c r="N27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0" s="71"/>
      <c r="P2710" s="71"/>
      <c r="Q2710" s="71"/>
      <c r="R2710" s="71"/>
      <c r="S2710" s="71"/>
      <c r="T2710" s="71"/>
      <c r="U2710" s="71"/>
      <c r="V2710" s="71"/>
      <c r="W2710" s="71"/>
      <c r="X2710" s="71"/>
      <c r="Y2710" s="71"/>
      <c r="Z2710" s="71"/>
    </row>
    <row r="2711" spans="1:26">
      <c r="A2711" s="154"/>
      <c r="B2711" s="157"/>
      <c r="C2711" s="162"/>
      <c r="D2711" s="157"/>
      <c r="E2711" s="157"/>
      <c r="F2711" s="157"/>
      <c r="G2711" s="158"/>
      <c r="H2711" s="23">
        <f>MONTH(CtasPagar[[#This Row],[Data Vencimento]])</f>
        <v>1</v>
      </c>
      <c r="I2711" s="23">
        <f>YEAR(CtasPagar[[#This Row],[Data Vencimento]])</f>
        <v>1900</v>
      </c>
      <c r="J2711" s="154"/>
      <c r="K2711" s="23">
        <f>MONTH(CtasPagar[[#This Row],[Data Pagamento]])</f>
        <v>1</v>
      </c>
      <c r="L2711" s="23">
        <f>YEAR(CtasPagar[[#This Row],[Data Pagamento]])</f>
        <v>1900</v>
      </c>
      <c r="M2711" s="154"/>
      <c r="N27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1" s="71"/>
      <c r="P2711" s="71"/>
      <c r="Q2711" s="71"/>
      <c r="R2711" s="71"/>
      <c r="S2711" s="71"/>
      <c r="T2711" s="71"/>
      <c r="U2711" s="71"/>
      <c r="V2711" s="71"/>
      <c r="W2711" s="71"/>
      <c r="X2711" s="71"/>
      <c r="Y2711" s="71"/>
      <c r="Z2711" s="71"/>
    </row>
    <row r="2712" spans="1:26">
      <c r="A2712" s="154"/>
      <c r="B2712" s="157"/>
      <c r="C2712" s="162"/>
      <c r="D2712" s="157"/>
      <c r="E2712" s="157"/>
      <c r="F2712" s="157"/>
      <c r="G2712" s="158"/>
      <c r="H2712" s="23">
        <f>MONTH(CtasPagar[[#This Row],[Data Vencimento]])</f>
        <v>1</v>
      </c>
      <c r="I2712" s="23">
        <f>YEAR(CtasPagar[[#This Row],[Data Vencimento]])</f>
        <v>1900</v>
      </c>
      <c r="J2712" s="154"/>
      <c r="K2712" s="23">
        <f>MONTH(CtasPagar[[#This Row],[Data Pagamento]])</f>
        <v>1</v>
      </c>
      <c r="L2712" s="23">
        <f>YEAR(CtasPagar[[#This Row],[Data Pagamento]])</f>
        <v>1900</v>
      </c>
      <c r="M2712" s="154"/>
      <c r="N27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2" s="71"/>
      <c r="P2712" s="71"/>
      <c r="Q2712" s="71"/>
      <c r="R2712" s="71"/>
      <c r="S2712" s="71"/>
      <c r="T2712" s="71"/>
      <c r="U2712" s="71"/>
      <c r="V2712" s="71"/>
      <c r="W2712" s="71"/>
      <c r="X2712" s="71"/>
      <c r="Y2712" s="71"/>
      <c r="Z2712" s="71"/>
    </row>
    <row r="2713" spans="1:26">
      <c r="A2713" s="154"/>
      <c r="B2713" s="157"/>
      <c r="C2713" s="162"/>
      <c r="D2713" s="157"/>
      <c r="E2713" s="157"/>
      <c r="F2713" s="157"/>
      <c r="G2713" s="158"/>
      <c r="H2713" s="23">
        <f>MONTH(CtasPagar[[#This Row],[Data Vencimento]])</f>
        <v>1</v>
      </c>
      <c r="I2713" s="23">
        <f>YEAR(CtasPagar[[#This Row],[Data Vencimento]])</f>
        <v>1900</v>
      </c>
      <c r="J2713" s="154"/>
      <c r="K2713" s="23">
        <f>MONTH(CtasPagar[[#This Row],[Data Pagamento]])</f>
        <v>1</v>
      </c>
      <c r="L2713" s="23">
        <f>YEAR(CtasPagar[[#This Row],[Data Pagamento]])</f>
        <v>1900</v>
      </c>
      <c r="M2713" s="154"/>
      <c r="N27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3" s="71"/>
      <c r="P2713" s="71"/>
      <c r="Q2713" s="71"/>
      <c r="R2713" s="71"/>
      <c r="S2713" s="71"/>
      <c r="T2713" s="71"/>
      <c r="U2713" s="71"/>
      <c r="V2713" s="71"/>
      <c r="W2713" s="71"/>
      <c r="X2713" s="71"/>
      <c r="Y2713" s="71"/>
      <c r="Z2713" s="71"/>
    </row>
    <row r="2714" spans="1:26">
      <c r="A2714" s="154"/>
      <c r="B2714" s="157"/>
      <c r="C2714" s="162"/>
      <c r="D2714" s="157"/>
      <c r="E2714" s="157"/>
      <c r="F2714" s="157"/>
      <c r="G2714" s="158"/>
      <c r="H2714" s="23">
        <f>MONTH(CtasPagar[[#This Row],[Data Vencimento]])</f>
        <v>1</v>
      </c>
      <c r="I2714" s="23">
        <f>YEAR(CtasPagar[[#This Row],[Data Vencimento]])</f>
        <v>1900</v>
      </c>
      <c r="J2714" s="154"/>
      <c r="K2714" s="23">
        <f>MONTH(CtasPagar[[#This Row],[Data Pagamento]])</f>
        <v>1</v>
      </c>
      <c r="L2714" s="23">
        <f>YEAR(CtasPagar[[#This Row],[Data Pagamento]])</f>
        <v>1900</v>
      </c>
      <c r="M2714" s="154"/>
      <c r="N27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4" s="71"/>
      <c r="P2714" s="71"/>
      <c r="Q2714" s="71"/>
      <c r="R2714" s="71"/>
      <c r="S2714" s="71"/>
      <c r="T2714" s="71"/>
      <c r="U2714" s="71"/>
      <c r="V2714" s="71"/>
      <c r="W2714" s="71"/>
      <c r="X2714" s="71"/>
      <c r="Y2714" s="71"/>
      <c r="Z2714" s="71"/>
    </row>
    <row r="2715" spans="1:26">
      <c r="A2715" s="154"/>
      <c r="B2715" s="157"/>
      <c r="C2715" s="162"/>
      <c r="D2715" s="157"/>
      <c r="E2715" s="157"/>
      <c r="F2715" s="157"/>
      <c r="G2715" s="158"/>
      <c r="H2715" s="23">
        <f>MONTH(CtasPagar[[#This Row],[Data Vencimento]])</f>
        <v>1</v>
      </c>
      <c r="I2715" s="23">
        <f>YEAR(CtasPagar[[#This Row],[Data Vencimento]])</f>
        <v>1900</v>
      </c>
      <c r="J2715" s="154"/>
      <c r="K2715" s="23">
        <f>MONTH(CtasPagar[[#This Row],[Data Pagamento]])</f>
        <v>1</v>
      </c>
      <c r="L2715" s="23">
        <f>YEAR(CtasPagar[[#This Row],[Data Pagamento]])</f>
        <v>1900</v>
      </c>
      <c r="M2715" s="154"/>
      <c r="N27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5" s="71"/>
      <c r="P2715" s="71"/>
      <c r="Q2715" s="71"/>
      <c r="R2715" s="71"/>
      <c r="S2715" s="71"/>
      <c r="T2715" s="71"/>
      <c r="U2715" s="71"/>
      <c r="V2715" s="71"/>
      <c r="W2715" s="71"/>
      <c r="X2715" s="71"/>
      <c r="Y2715" s="71"/>
      <c r="Z2715" s="71"/>
    </row>
    <row r="2716" spans="1:26">
      <c r="A2716" s="154"/>
      <c r="B2716" s="157"/>
      <c r="C2716" s="162"/>
      <c r="D2716" s="157"/>
      <c r="E2716" s="157"/>
      <c r="F2716" s="157"/>
      <c r="G2716" s="158"/>
      <c r="H2716" s="23">
        <f>MONTH(CtasPagar[[#This Row],[Data Vencimento]])</f>
        <v>1</v>
      </c>
      <c r="I2716" s="23">
        <f>YEAR(CtasPagar[[#This Row],[Data Vencimento]])</f>
        <v>1900</v>
      </c>
      <c r="J2716" s="154"/>
      <c r="K2716" s="23">
        <f>MONTH(CtasPagar[[#This Row],[Data Pagamento]])</f>
        <v>1</v>
      </c>
      <c r="L2716" s="23">
        <f>YEAR(CtasPagar[[#This Row],[Data Pagamento]])</f>
        <v>1900</v>
      </c>
      <c r="M2716" s="154"/>
      <c r="N27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6" s="71"/>
      <c r="P2716" s="71"/>
      <c r="Q2716" s="71"/>
      <c r="R2716" s="71"/>
      <c r="S2716" s="71"/>
      <c r="T2716" s="71"/>
      <c r="U2716" s="71"/>
      <c r="V2716" s="71"/>
      <c r="W2716" s="71"/>
      <c r="X2716" s="71"/>
      <c r="Y2716" s="71"/>
      <c r="Z2716" s="71"/>
    </row>
    <row r="2717" spans="1:26">
      <c r="A2717" s="154"/>
      <c r="B2717" s="157"/>
      <c r="C2717" s="162"/>
      <c r="D2717" s="157"/>
      <c r="E2717" s="157"/>
      <c r="F2717" s="157"/>
      <c r="G2717" s="158"/>
      <c r="H2717" s="23">
        <f>MONTH(CtasPagar[[#This Row],[Data Vencimento]])</f>
        <v>1</v>
      </c>
      <c r="I2717" s="23">
        <f>YEAR(CtasPagar[[#This Row],[Data Vencimento]])</f>
        <v>1900</v>
      </c>
      <c r="J2717" s="154"/>
      <c r="K2717" s="23">
        <f>MONTH(CtasPagar[[#This Row],[Data Pagamento]])</f>
        <v>1</v>
      </c>
      <c r="L2717" s="23">
        <f>YEAR(CtasPagar[[#This Row],[Data Pagamento]])</f>
        <v>1900</v>
      </c>
      <c r="M2717" s="154"/>
      <c r="N27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7" s="71"/>
      <c r="P2717" s="71"/>
      <c r="Q2717" s="71"/>
      <c r="R2717" s="71"/>
      <c r="S2717" s="71"/>
      <c r="T2717" s="71"/>
      <c r="U2717" s="71"/>
      <c r="V2717" s="71"/>
      <c r="W2717" s="71"/>
      <c r="X2717" s="71"/>
      <c r="Y2717" s="71"/>
      <c r="Z2717" s="71"/>
    </row>
    <row r="2718" spans="1:26">
      <c r="A2718" s="154"/>
      <c r="B2718" s="157"/>
      <c r="C2718" s="162"/>
      <c r="D2718" s="157"/>
      <c r="E2718" s="157"/>
      <c r="F2718" s="157"/>
      <c r="G2718" s="158"/>
      <c r="H2718" s="23">
        <f>MONTH(CtasPagar[[#This Row],[Data Vencimento]])</f>
        <v>1</v>
      </c>
      <c r="I2718" s="23">
        <f>YEAR(CtasPagar[[#This Row],[Data Vencimento]])</f>
        <v>1900</v>
      </c>
      <c r="J2718" s="154"/>
      <c r="K2718" s="23">
        <f>MONTH(CtasPagar[[#This Row],[Data Pagamento]])</f>
        <v>1</v>
      </c>
      <c r="L2718" s="23">
        <f>YEAR(CtasPagar[[#This Row],[Data Pagamento]])</f>
        <v>1900</v>
      </c>
      <c r="M2718" s="154"/>
      <c r="N27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8" s="71"/>
      <c r="P2718" s="71"/>
      <c r="Q2718" s="71"/>
      <c r="R2718" s="71"/>
      <c r="S2718" s="71"/>
      <c r="T2718" s="71"/>
      <c r="U2718" s="71"/>
      <c r="V2718" s="71"/>
      <c r="W2718" s="71"/>
      <c r="X2718" s="71"/>
      <c r="Y2718" s="71"/>
      <c r="Z2718" s="71"/>
    </row>
    <row r="2719" spans="1:26">
      <c r="A2719" s="154"/>
      <c r="B2719" s="157"/>
      <c r="C2719" s="162"/>
      <c r="D2719" s="157"/>
      <c r="E2719" s="157"/>
      <c r="F2719" s="157"/>
      <c r="G2719" s="158"/>
      <c r="H2719" s="23">
        <f>MONTH(CtasPagar[[#This Row],[Data Vencimento]])</f>
        <v>1</v>
      </c>
      <c r="I2719" s="23">
        <f>YEAR(CtasPagar[[#This Row],[Data Vencimento]])</f>
        <v>1900</v>
      </c>
      <c r="J2719" s="154"/>
      <c r="K2719" s="23">
        <f>MONTH(CtasPagar[[#This Row],[Data Pagamento]])</f>
        <v>1</v>
      </c>
      <c r="L2719" s="23">
        <f>YEAR(CtasPagar[[#This Row],[Data Pagamento]])</f>
        <v>1900</v>
      </c>
      <c r="M2719" s="154"/>
      <c r="N27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19" s="71"/>
      <c r="P2719" s="71"/>
      <c r="Q2719" s="71"/>
      <c r="R2719" s="71"/>
      <c r="S2719" s="71"/>
      <c r="T2719" s="71"/>
      <c r="U2719" s="71"/>
      <c r="V2719" s="71"/>
      <c r="W2719" s="71"/>
      <c r="X2719" s="71"/>
      <c r="Y2719" s="71"/>
      <c r="Z2719" s="71"/>
    </row>
    <row r="2720" spans="1:26">
      <c r="A2720" s="154"/>
      <c r="B2720" s="157"/>
      <c r="C2720" s="162"/>
      <c r="D2720" s="157"/>
      <c r="E2720" s="157"/>
      <c r="F2720" s="157"/>
      <c r="G2720" s="158"/>
      <c r="H2720" s="23">
        <f>MONTH(CtasPagar[[#This Row],[Data Vencimento]])</f>
        <v>1</v>
      </c>
      <c r="I2720" s="23">
        <f>YEAR(CtasPagar[[#This Row],[Data Vencimento]])</f>
        <v>1900</v>
      </c>
      <c r="J2720" s="154"/>
      <c r="K2720" s="23">
        <f>MONTH(CtasPagar[[#This Row],[Data Pagamento]])</f>
        <v>1</v>
      </c>
      <c r="L2720" s="23">
        <f>YEAR(CtasPagar[[#This Row],[Data Pagamento]])</f>
        <v>1900</v>
      </c>
      <c r="M2720" s="154"/>
      <c r="N27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0" s="71"/>
      <c r="P2720" s="71"/>
      <c r="Q2720" s="71"/>
      <c r="R2720" s="71"/>
      <c r="S2720" s="71"/>
      <c r="T2720" s="71"/>
      <c r="U2720" s="71"/>
      <c r="V2720" s="71"/>
      <c r="W2720" s="71"/>
      <c r="X2720" s="71"/>
      <c r="Y2720" s="71"/>
      <c r="Z2720" s="71"/>
    </row>
    <row r="2721" spans="1:26">
      <c r="A2721" s="154"/>
      <c r="B2721" s="157"/>
      <c r="C2721" s="162"/>
      <c r="D2721" s="157"/>
      <c r="E2721" s="157"/>
      <c r="F2721" s="157"/>
      <c r="G2721" s="158"/>
      <c r="H2721" s="23">
        <f>MONTH(CtasPagar[[#This Row],[Data Vencimento]])</f>
        <v>1</v>
      </c>
      <c r="I2721" s="23">
        <f>YEAR(CtasPagar[[#This Row],[Data Vencimento]])</f>
        <v>1900</v>
      </c>
      <c r="J2721" s="154"/>
      <c r="K2721" s="23">
        <f>MONTH(CtasPagar[[#This Row],[Data Pagamento]])</f>
        <v>1</v>
      </c>
      <c r="L2721" s="23">
        <f>YEAR(CtasPagar[[#This Row],[Data Pagamento]])</f>
        <v>1900</v>
      </c>
      <c r="M2721" s="154"/>
      <c r="N27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1" s="71"/>
      <c r="P2721" s="71"/>
      <c r="Q2721" s="71"/>
      <c r="R2721" s="71"/>
      <c r="S2721" s="71"/>
      <c r="T2721" s="71"/>
      <c r="U2721" s="71"/>
      <c r="V2721" s="71"/>
      <c r="W2721" s="71"/>
      <c r="X2721" s="71"/>
      <c r="Y2721" s="71"/>
      <c r="Z2721" s="71"/>
    </row>
    <row r="2722" spans="1:26">
      <c r="A2722" s="154"/>
      <c r="B2722" s="157"/>
      <c r="C2722" s="162"/>
      <c r="D2722" s="157"/>
      <c r="E2722" s="157"/>
      <c r="F2722" s="157"/>
      <c r="G2722" s="158"/>
      <c r="H2722" s="23">
        <f>MONTH(CtasPagar[[#This Row],[Data Vencimento]])</f>
        <v>1</v>
      </c>
      <c r="I2722" s="23">
        <f>YEAR(CtasPagar[[#This Row],[Data Vencimento]])</f>
        <v>1900</v>
      </c>
      <c r="J2722" s="154"/>
      <c r="K2722" s="23">
        <f>MONTH(CtasPagar[[#This Row],[Data Pagamento]])</f>
        <v>1</v>
      </c>
      <c r="L2722" s="23">
        <f>YEAR(CtasPagar[[#This Row],[Data Pagamento]])</f>
        <v>1900</v>
      </c>
      <c r="M2722" s="154"/>
      <c r="N27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2" s="71"/>
      <c r="P2722" s="71"/>
      <c r="Q2722" s="71"/>
      <c r="R2722" s="71"/>
      <c r="S2722" s="71"/>
      <c r="T2722" s="71"/>
      <c r="U2722" s="71"/>
      <c r="V2722" s="71"/>
      <c r="W2722" s="71"/>
      <c r="X2722" s="71"/>
      <c r="Y2722" s="71"/>
      <c r="Z2722" s="71"/>
    </row>
    <row r="2723" spans="1:26">
      <c r="A2723" s="154"/>
      <c r="B2723" s="157"/>
      <c r="C2723" s="162"/>
      <c r="D2723" s="157"/>
      <c r="E2723" s="157"/>
      <c r="F2723" s="157"/>
      <c r="G2723" s="158"/>
      <c r="H2723" s="23">
        <f>MONTH(CtasPagar[[#This Row],[Data Vencimento]])</f>
        <v>1</v>
      </c>
      <c r="I2723" s="23">
        <f>YEAR(CtasPagar[[#This Row],[Data Vencimento]])</f>
        <v>1900</v>
      </c>
      <c r="J2723" s="154"/>
      <c r="K2723" s="23">
        <f>MONTH(CtasPagar[[#This Row],[Data Pagamento]])</f>
        <v>1</v>
      </c>
      <c r="L2723" s="23">
        <f>YEAR(CtasPagar[[#This Row],[Data Pagamento]])</f>
        <v>1900</v>
      </c>
      <c r="M2723" s="154"/>
      <c r="N27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3" s="71"/>
      <c r="P2723" s="71"/>
      <c r="Q2723" s="71"/>
      <c r="R2723" s="71"/>
      <c r="S2723" s="71"/>
      <c r="T2723" s="71"/>
      <c r="U2723" s="71"/>
      <c r="V2723" s="71"/>
      <c r="W2723" s="71"/>
      <c r="X2723" s="71"/>
      <c r="Y2723" s="71"/>
      <c r="Z2723" s="71"/>
    </row>
    <row r="2724" spans="1:26">
      <c r="A2724" s="154"/>
      <c r="B2724" s="157"/>
      <c r="C2724" s="162"/>
      <c r="D2724" s="157"/>
      <c r="E2724" s="157"/>
      <c r="F2724" s="157"/>
      <c r="G2724" s="158"/>
      <c r="H2724" s="23">
        <f>MONTH(CtasPagar[[#This Row],[Data Vencimento]])</f>
        <v>1</v>
      </c>
      <c r="I2724" s="23">
        <f>YEAR(CtasPagar[[#This Row],[Data Vencimento]])</f>
        <v>1900</v>
      </c>
      <c r="J2724" s="154"/>
      <c r="K2724" s="23">
        <f>MONTH(CtasPagar[[#This Row],[Data Pagamento]])</f>
        <v>1</v>
      </c>
      <c r="L2724" s="23">
        <f>YEAR(CtasPagar[[#This Row],[Data Pagamento]])</f>
        <v>1900</v>
      </c>
      <c r="M2724" s="154"/>
      <c r="N27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4" s="71"/>
      <c r="P2724" s="71"/>
      <c r="Q2724" s="71"/>
      <c r="R2724" s="71"/>
      <c r="S2724" s="71"/>
      <c r="T2724" s="71"/>
      <c r="U2724" s="71"/>
      <c r="V2724" s="71"/>
      <c r="W2724" s="71"/>
      <c r="X2724" s="71"/>
      <c r="Y2724" s="71"/>
      <c r="Z2724" s="71"/>
    </row>
    <row r="2725" spans="1:26">
      <c r="A2725" s="154"/>
      <c r="B2725" s="157"/>
      <c r="C2725" s="162"/>
      <c r="D2725" s="157"/>
      <c r="E2725" s="157"/>
      <c r="F2725" s="157"/>
      <c r="G2725" s="158"/>
      <c r="H2725" s="23">
        <f>MONTH(CtasPagar[[#This Row],[Data Vencimento]])</f>
        <v>1</v>
      </c>
      <c r="I2725" s="23">
        <f>YEAR(CtasPagar[[#This Row],[Data Vencimento]])</f>
        <v>1900</v>
      </c>
      <c r="J2725" s="154"/>
      <c r="K2725" s="23">
        <f>MONTH(CtasPagar[[#This Row],[Data Pagamento]])</f>
        <v>1</v>
      </c>
      <c r="L2725" s="23">
        <f>YEAR(CtasPagar[[#This Row],[Data Pagamento]])</f>
        <v>1900</v>
      </c>
      <c r="M2725" s="154"/>
      <c r="N27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5" s="71"/>
      <c r="P2725" s="71"/>
      <c r="Q2725" s="71"/>
      <c r="R2725" s="71"/>
      <c r="S2725" s="71"/>
      <c r="T2725" s="71"/>
      <c r="U2725" s="71"/>
      <c r="V2725" s="71"/>
      <c r="W2725" s="71"/>
      <c r="X2725" s="71"/>
      <c r="Y2725" s="71"/>
      <c r="Z2725" s="71"/>
    </row>
    <row r="2726" spans="1:26">
      <c r="A2726" s="154"/>
      <c r="B2726" s="157"/>
      <c r="C2726" s="162"/>
      <c r="D2726" s="157"/>
      <c r="E2726" s="157"/>
      <c r="F2726" s="157"/>
      <c r="G2726" s="158"/>
      <c r="H2726" s="23">
        <f>MONTH(CtasPagar[[#This Row],[Data Vencimento]])</f>
        <v>1</v>
      </c>
      <c r="I2726" s="23">
        <f>YEAR(CtasPagar[[#This Row],[Data Vencimento]])</f>
        <v>1900</v>
      </c>
      <c r="J2726" s="154"/>
      <c r="K2726" s="23">
        <f>MONTH(CtasPagar[[#This Row],[Data Pagamento]])</f>
        <v>1</v>
      </c>
      <c r="L2726" s="23">
        <f>YEAR(CtasPagar[[#This Row],[Data Pagamento]])</f>
        <v>1900</v>
      </c>
      <c r="M2726" s="154"/>
      <c r="N27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6" s="71"/>
      <c r="P2726" s="71"/>
      <c r="Q2726" s="71"/>
      <c r="R2726" s="71"/>
      <c r="S2726" s="71"/>
      <c r="T2726" s="71"/>
      <c r="U2726" s="71"/>
      <c r="V2726" s="71"/>
      <c r="W2726" s="71"/>
      <c r="X2726" s="71"/>
      <c r="Y2726" s="71"/>
      <c r="Z2726" s="71"/>
    </row>
    <row r="2727" spans="1:26">
      <c r="A2727" s="154"/>
      <c r="B2727" s="157"/>
      <c r="C2727" s="162"/>
      <c r="D2727" s="157"/>
      <c r="E2727" s="157"/>
      <c r="F2727" s="157"/>
      <c r="G2727" s="158"/>
      <c r="H2727" s="23">
        <f>MONTH(CtasPagar[[#This Row],[Data Vencimento]])</f>
        <v>1</v>
      </c>
      <c r="I2727" s="23">
        <f>YEAR(CtasPagar[[#This Row],[Data Vencimento]])</f>
        <v>1900</v>
      </c>
      <c r="J2727" s="154"/>
      <c r="K2727" s="23">
        <f>MONTH(CtasPagar[[#This Row],[Data Pagamento]])</f>
        <v>1</v>
      </c>
      <c r="L2727" s="23">
        <f>YEAR(CtasPagar[[#This Row],[Data Pagamento]])</f>
        <v>1900</v>
      </c>
      <c r="M2727" s="154"/>
      <c r="N27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7" s="71"/>
      <c r="P2727" s="71"/>
      <c r="Q2727" s="71"/>
      <c r="R2727" s="71"/>
      <c r="S2727" s="71"/>
      <c r="T2727" s="71"/>
      <c r="U2727" s="71"/>
      <c r="V2727" s="71"/>
      <c r="W2727" s="71"/>
      <c r="X2727" s="71"/>
      <c r="Y2727" s="71"/>
      <c r="Z2727" s="71"/>
    </row>
    <row r="2728" spans="1:26">
      <c r="A2728" s="154"/>
      <c r="B2728" s="157"/>
      <c r="C2728" s="162"/>
      <c r="D2728" s="157"/>
      <c r="E2728" s="157"/>
      <c r="F2728" s="157"/>
      <c r="G2728" s="158"/>
      <c r="H2728" s="23">
        <f>MONTH(CtasPagar[[#This Row],[Data Vencimento]])</f>
        <v>1</v>
      </c>
      <c r="I2728" s="23">
        <f>YEAR(CtasPagar[[#This Row],[Data Vencimento]])</f>
        <v>1900</v>
      </c>
      <c r="J2728" s="154"/>
      <c r="K2728" s="23">
        <f>MONTH(CtasPagar[[#This Row],[Data Pagamento]])</f>
        <v>1</v>
      </c>
      <c r="L2728" s="23">
        <f>YEAR(CtasPagar[[#This Row],[Data Pagamento]])</f>
        <v>1900</v>
      </c>
      <c r="M2728" s="154"/>
      <c r="N27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8" s="71"/>
      <c r="P2728" s="71"/>
      <c r="Q2728" s="71"/>
      <c r="R2728" s="71"/>
      <c r="S2728" s="71"/>
      <c r="T2728" s="71"/>
      <c r="U2728" s="71"/>
      <c r="V2728" s="71"/>
      <c r="W2728" s="71"/>
      <c r="X2728" s="71"/>
      <c r="Y2728" s="71"/>
      <c r="Z2728" s="71"/>
    </row>
    <row r="2729" spans="1:26">
      <c r="A2729" s="154"/>
      <c r="B2729" s="157"/>
      <c r="C2729" s="162"/>
      <c r="D2729" s="157"/>
      <c r="E2729" s="157"/>
      <c r="F2729" s="157"/>
      <c r="G2729" s="158"/>
      <c r="H2729" s="23">
        <f>MONTH(CtasPagar[[#This Row],[Data Vencimento]])</f>
        <v>1</v>
      </c>
      <c r="I2729" s="23">
        <f>YEAR(CtasPagar[[#This Row],[Data Vencimento]])</f>
        <v>1900</v>
      </c>
      <c r="J2729" s="154"/>
      <c r="K2729" s="23">
        <f>MONTH(CtasPagar[[#This Row],[Data Pagamento]])</f>
        <v>1</v>
      </c>
      <c r="L2729" s="23">
        <f>YEAR(CtasPagar[[#This Row],[Data Pagamento]])</f>
        <v>1900</v>
      </c>
      <c r="M2729" s="154"/>
      <c r="N27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29" s="71"/>
      <c r="P2729" s="71"/>
      <c r="Q2729" s="71"/>
      <c r="R2729" s="71"/>
      <c r="S2729" s="71"/>
      <c r="T2729" s="71"/>
      <c r="U2729" s="71"/>
      <c r="V2729" s="71"/>
      <c r="W2729" s="71"/>
      <c r="X2729" s="71"/>
      <c r="Y2729" s="71"/>
      <c r="Z2729" s="71"/>
    </row>
    <row r="2730" spans="1:26">
      <c r="A2730" s="154"/>
      <c r="B2730" s="157"/>
      <c r="C2730" s="162"/>
      <c r="D2730" s="157"/>
      <c r="E2730" s="157"/>
      <c r="F2730" s="157"/>
      <c r="G2730" s="158"/>
      <c r="H2730" s="23">
        <f>MONTH(CtasPagar[[#This Row],[Data Vencimento]])</f>
        <v>1</v>
      </c>
      <c r="I2730" s="23">
        <f>YEAR(CtasPagar[[#This Row],[Data Vencimento]])</f>
        <v>1900</v>
      </c>
      <c r="J2730" s="154"/>
      <c r="K2730" s="23">
        <f>MONTH(CtasPagar[[#This Row],[Data Pagamento]])</f>
        <v>1</v>
      </c>
      <c r="L2730" s="23">
        <f>YEAR(CtasPagar[[#This Row],[Data Pagamento]])</f>
        <v>1900</v>
      </c>
      <c r="M2730" s="154"/>
      <c r="N27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0" s="71"/>
      <c r="P2730" s="71"/>
      <c r="Q2730" s="71"/>
      <c r="R2730" s="71"/>
      <c r="S2730" s="71"/>
      <c r="T2730" s="71"/>
      <c r="U2730" s="71"/>
      <c r="V2730" s="71"/>
      <c r="W2730" s="71"/>
      <c r="X2730" s="71"/>
      <c r="Y2730" s="71"/>
      <c r="Z2730" s="71"/>
    </row>
    <row r="2731" spans="1:26">
      <c r="A2731" s="154"/>
      <c r="B2731" s="157"/>
      <c r="C2731" s="162"/>
      <c r="D2731" s="157"/>
      <c r="E2731" s="157"/>
      <c r="F2731" s="157"/>
      <c r="G2731" s="158"/>
      <c r="H2731" s="23">
        <f>MONTH(CtasPagar[[#This Row],[Data Vencimento]])</f>
        <v>1</v>
      </c>
      <c r="I2731" s="23">
        <f>YEAR(CtasPagar[[#This Row],[Data Vencimento]])</f>
        <v>1900</v>
      </c>
      <c r="J2731" s="154"/>
      <c r="K2731" s="23">
        <f>MONTH(CtasPagar[[#This Row],[Data Pagamento]])</f>
        <v>1</v>
      </c>
      <c r="L2731" s="23">
        <f>YEAR(CtasPagar[[#This Row],[Data Pagamento]])</f>
        <v>1900</v>
      </c>
      <c r="M2731" s="154"/>
      <c r="N27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1" s="71"/>
      <c r="P2731" s="71"/>
      <c r="Q2731" s="71"/>
      <c r="R2731" s="71"/>
      <c r="S2731" s="71"/>
      <c r="T2731" s="71"/>
      <c r="U2731" s="71"/>
      <c r="V2731" s="71"/>
      <c r="W2731" s="71"/>
      <c r="X2731" s="71"/>
      <c r="Y2731" s="71"/>
      <c r="Z2731" s="71"/>
    </row>
    <row r="2732" spans="1:26">
      <c r="A2732" s="154"/>
      <c r="B2732" s="157"/>
      <c r="C2732" s="162"/>
      <c r="D2732" s="157"/>
      <c r="E2732" s="157"/>
      <c r="F2732" s="157"/>
      <c r="G2732" s="158"/>
      <c r="H2732" s="23">
        <f>MONTH(CtasPagar[[#This Row],[Data Vencimento]])</f>
        <v>1</v>
      </c>
      <c r="I2732" s="23">
        <f>YEAR(CtasPagar[[#This Row],[Data Vencimento]])</f>
        <v>1900</v>
      </c>
      <c r="J2732" s="154"/>
      <c r="K2732" s="23">
        <f>MONTH(CtasPagar[[#This Row],[Data Pagamento]])</f>
        <v>1</v>
      </c>
      <c r="L2732" s="23">
        <f>YEAR(CtasPagar[[#This Row],[Data Pagamento]])</f>
        <v>1900</v>
      </c>
      <c r="M2732" s="154"/>
      <c r="N27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2" s="71"/>
      <c r="P2732" s="71"/>
      <c r="Q2732" s="71"/>
      <c r="R2732" s="71"/>
      <c r="S2732" s="71"/>
      <c r="T2732" s="71"/>
      <c r="U2732" s="71"/>
      <c r="V2732" s="71"/>
      <c r="W2732" s="71"/>
      <c r="X2732" s="71"/>
      <c r="Y2732" s="71"/>
      <c r="Z2732" s="71"/>
    </row>
    <row r="2733" spans="1:26">
      <c r="A2733" s="154"/>
      <c r="B2733" s="157"/>
      <c r="C2733" s="162"/>
      <c r="D2733" s="157"/>
      <c r="E2733" s="157"/>
      <c r="F2733" s="157"/>
      <c r="G2733" s="158"/>
      <c r="H2733" s="23">
        <f>MONTH(CtasPagar[[#This Row],[Data Vencimento]])</f>
        <v>1</v>
      </c>
      <c r="I2733" s="23">
        <f>YEAR(CtasPagar[[#This Row],[Data Vencimento]])</f>
        <v>1900</v>
      </c>
      <c r="J2733" s="154"/>
      <c r="K2733" s="23">
        <f>MONTH(CtasPagar[[#This Row],[Data Pagamento]])</f>
        <v>1</v>
      </c>
      <c r="L2733" s="23">
        <f>YEAR(CtasPagar[[#This Row],[Data Pagamento]])</f>
        <v>1900</v>
      </c>
      <c r="M2733" s="154"/>
      <c r="N27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3" s="71"/>
      <c r="P2733" s="71"/>
      <c r="Q2733" s="71"/>
      <c r="R2733" s="71"/>
      <c r="S2733" s="71"/>
      <c r="T2733" s="71"/>
      <c r="U2733" s="71"/>
      <c r="V2733" s="71"/>
      <c r="W2733" s="71"/>
      <c r="X2733" s="71"/>
      <c r="Y2733" s="71"/>
      <c r="Z2733" s="71"/>
    </row>
    <row r="2734" spans="1:26">
      <c r="A2734" s="154"/>
      <c r="B2734" s="157"/>
      <c r="C2734" s="162"/>
      <c r="D2734" s="157"/>
      <c r="E2734" s="157"/>
      <c r="F2734" s="157"/>
      <c r="G2734" s="158"/>
      <c r="H2734" s="23">
        <f>MONTH(CtasPagar[[#This Row],[Data Vencimento]])</f>
        <v>1</v>
      </c>
      <c r="I2734" s="23">
        <f>YEAR(CtasPagar[[#This Row],[Data Vencimento]])</f>
        <v>1900</v>
      </c>
      <c r="J2734" s="154"/>
      <c r="K2734" s="23">
        <f>MONTH(CtasPagar[[#This Row],[Data Pagamento]])</f>
        <v>1</v>
      </c>
      <c r="L2734" s="23">
        <f>YEAR(CtasPagar[[#This Row],[Data Pagamento]])</f>
        <v>1900</v>
      </c>
      <c r="M2734" s="154"/>
      <c r="N27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4" s="71"/>
      <c r="P2734" s="71"/>
      <c r="Q2734" s="71"/>
      <c r="R2734" s="71"/>
      <c r="S2734" s="71"/>
      <c r="T2734" s="71"/>
      <c r="U2734" s="71"/>
      <c r="V2734" s="71"/>
      <c r="W2734" s="71"/>
      <c r="X2734" s="71"/>
      <c r="Y2734" s="71"/>
      <c r="Z2734" s="71"/>
    </row>
    <row r="2735" spans="1:26">
      <c r="A2735" s="154"/>
      <c r="B2735" s="157"/>
      <c r="C2735" s="162"/>
      <c r="D2735" s="157"/>
      <c r="E2735" s="157"/>
      <c r="F2735" s="157"/>
      <c r="G2735" s="158"/>
      <c r="H2735" s="23">
        <f>MONTH(CtasPagar[[#This Row],[Data Vencimento]])</f>
        <v>1</v>
      </c>
      <c r="I2735" s="23">
        <f>YEAR(CtasPagar[[#This Row],[Data Vencimento]])</f>
        <v>1900</v>
      </c>
      <c r="J2735" s="154"/>
      <c r="K2735" s="23">
        <f>MONTH(CtasPagar[[#This Row],[Data Pagamento]])</f>
        <v>1</v>
      </c>
      <c r="L2735" s="23">
        <f>YEAR(CtasPagar[[#This Row],[Data Pagamento]])</f>
        <v>1900</v>
      </c>
      <c r="M2735" s="154"/>
      <c r="N27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5" s="71"/>
      <c r="P2735" s="71"/>
      <c r="Q2735" s="71"/>
      <c r="R2735" s="71"/>
      <c r="S2735" s="71"/>
      <c r="T2735" s="71"/>
      <c r="U2735" s="71"/>
      <c r="V2735" s="71"/>
      <c r="W2735" s="71"/>
      <c r="X2735" s="71"/>
      <c r="Y2735" s="71"/>
      <c r="Z2735" s="71"/>
    </row>
    <row r="2736" spans="1:26">
      <c r="A2736" s="154"/>
      <c r="B2736" s="157"/>
      <c r="C2736" s="162"/>
      <c r="D2736" s="157"/>
      <c r="E2736" s="157"/>
      <c r="F2736" s="157"/>
      <c r="G2736" s="158"/>
      <c r="H2736" s="23">
        <f>MONTH(CtasPagar[[#This Row],[Data Vencimento]])</f>
        <v>1</v>
      </c>
      <c r="I2736" s="23">
        <f>YEAR(CtasPagar[[#This Row],[Data Vencimento]])</f>
        <v>1900</v>
      </c>
      <c r="J2736" s="154"/>
      <c r="K2736" s="23">
        <f>MONTH(CtasPagar[[#This Row],[Data Pagamento]])</f>
        <v>1</v>
      </c>
      <c r="L2736" s="23">
        <f>YEAR(CtasPagar[[#This Row],[Data Pagamento]])</f>
        <v>1900</v>
      </c>
      <c r="M2736" s="154"/>
      <c r="N27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6" s="71"/>
      <c r="P2736" s="71"/>
      <c r="Q2736" s="71"/>
      <c r="R2736" s="71"/>
      <c r="S2736" s="71"/>
      <c r="T2736" s="71"/>
      <c r="U2736" s="71"/>
      <c r="V2736" s="71"/>
      <c r="W2736" s="71"/>
      <c r="X2736" s="71"/>
      <c r="Y2736" s="71"/>
      <c r="Z2736" s="71"/>
    </row>
    <row r="2737" spans="1:26">
      <c r="A2737" s="154"/>
      <c r="B2737" s="157"/>
      <c r="C2737" s="162"/>
      <c r="D2737" s="157"/>
      <c r="E2737" s="157"/>
      <c r="F2737" s="157"/>
      <c r="G2737" s="158"/>
      <c r="H2737" s="23">
        <f>MONTH(CtasPagar[[#This Row],[Data Vencimento]])</f>
        <v>1</v>
      </c>
      <c r="I2737" s="23">
        <f>YEAR(CtasPagar[[#This Row],[Data Vencimento]])</f>
        <v>1900</v>
      </c>
      <c r="J2737" s="154"/>
      <c r="K2737" s="23">
        <f>MONTH(CtasPagar[[#This Row],[Data Pagamento]])</f>
        <v>1</v>
      </c>
      <c r="L2737" s="23">
        <f>YEAR(CtasPagar[[#This Row],[Data Pagamento]])</f>
        <v>1900</v>
      </c>
      <c r="M2737" s="154"/>
      <c r="N27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7" s="71"/>
      <c r="P2737" s="71"/>
      <c r="Q2737" s="71"/>
      <c r="R2737" s="71"/>
      <c r="S2737" s="71"/>
      <c r="T2737" s="71"/>
      <c r="U2737" s="71"/>
      <c r="V2737" s="71"/>
      <c r="W2737" s="71"/>
      <c r="X2737" s="71"/>
      <c r="Y2737" s="71"/>
      <c r="Z2737" s="71"/>
    </row>
    <row r="2738" spans="1:26">
      <c r="A2738" s="154"/>
      <c r="B2738" s="157"/>
      <c r="C2738" s="162"/>
      <c r="D2738" s="157"/>
      <c r="E2738" s="157"/>
      <c r="F2738" s="157"/>
      <c r="G2738" s="158"/>
      <c r="H2738" s="23">
        <f>MONTH(CtasPagar[[#This Row],[Data Vencimento]])</f>
        <v>1</v>
      </c>
      <c r="I2738" s="23">
        <f>YEAR(CtasPagar[[#This Row],[Data Vencimento]])</f>
        <v>1900</v>
      </c>
      <c r="J2738" s="154"/>
      <c r="K2738" s="23">
        <f>MONTH(CtasPagar[[#This Row],[Data Pagamento]])</f>
        <v>1</v>
      </c>
      <c r="L2738" s="23">
        <f>YEAR(CtasPagar[[#This Row],[Data Pagamento]])</f>
        <v>1900</v>
      </c>
      <c r="M2738" s="154"/>
      <c r="N27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8" s="71"/>
      <c r="P2738" s="71"/>
      <c r="Q2738" s="71"/>
      <c r="R2738" s="71"/>
      <c r="S2738" s="71"/>
      <c r="T2738" s="71"/>
      <c r="U2738" s="71"/>
      <c r="V2738" s="71"/>
      <c r="W2738" s="71"/>
      <c r="X2738" s="71"/>
      <c r="Y2738" s="71"/>
      <c r="Z2738" s="71"/>
    </row>
    <row r="2739" spans="1:26">
      <c r="A2739" s="154"/>
      <c r="B2739" s="157"/>
      <c r="C2739" s="162"/>
      <c r="D2739" s="157"/>
      <c r="E2739" s="157"/>
      <c r="F2739" s="157"/>
      <c r="G2739" s="158"/>
      <c r="H2739" s="23">
        <f>MONTH(CtasPagar[[#This Row],[Data Vencimento]])</f>
        <v>1</v>
      </c>
      <c r="I2739" s="23">
        <f>YEAR(CtasPagar[[#This Row],[Data Vencimento]])</f>
        <v>1900</v>
      </c>
      <c r="J2739" s="154"/>
      <c r="K2739" s="23">
        <f>MONTH(CtasPagar[[#This Row],[Data Pagamento]])</f>
        <v>1</v>
      </c>
      <c r="L2739" s="23">
        <f>YEAR(CtasPagar[[#This Row],[Data Pagamento]])</f>
        <v>1900</v>
      </c>
      <c r="M2739" s="154"/>
      <c r="N27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39" s="71"/>
      <c r="P2739" s="71"/>
      <c r="Q2739" s="71"/>
      <c r="R2739" s="71"/>
      <c r="S2739" s="71"/>
      <c r="T2739" s="71"/>
      <c r="U2739" s="71"/>
      <c r="V2739" s="71"/>
      <c r="W2739" s="71"/>
      <c r="X2739" s="71"/>
      <c r="Y2739" s="71"/>
      <c r="Z2739" s="71"/>
    </row>
    <row r="2740" spans="1:26">
      <c r="A2740" s="154"/>
      <c r="B2740" s="157"/>
      <c r="C2740" s="162"/>
      <c r="D2740" s="157"/>
      <c r="E2740" s="157"/>
      <c r="F2740" s="157"/>
      <c r="G2740" s="158"/>
      <c r="H2740" s="23">
        <f>MONTH(CtasPagar[[#This Row],[Data Vencimento]])</f>
        <v>1</v>
      </c>
      <c r="I2740" s="23">
        <f>YEAR(CtasPagar[[#This Row],[Data Vencimento]])</f>
        <v>1900</v>
      </c>
      <c r="J2740" s="154"/>
      <c r="K2740" s="23">
        <f>MONTH(CtasPagar[[#This Row],[Data Pagamento]])</f>
        <v>1</v>
      </c>
      <c r="L2740" s="23">
        <f>YEAR(CtasPagar[[#This Row],[Data Pagamento]])</f>
        <v>1900</v>
      </c>
      <c r="M2740" s="154"/>
      <c r="N27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0" s="71"/>
      <c r="P2740" s="71"/>
      <c r="Q2740" s="71"/>
      <c r="R2740" s="71"/>
      <c r="S2740" s="71"/>
      <c r="T2740" s="71"/>
      <c r="U2740" s="71"/>
      <c r="V2740" s="71"/>
      <c r="W2740" s="71"/>
      <c r="X2740" s="71"/>
      <c r="Y2740" s="71"/>
      <c r="Z2740" s="71"/>
    </row>
    <row r="2741" spans="1:26">
      <c r="A2741" s="154"/>
      <c r="B2741" s="157"/>
      <c r="C2741" s="162"/>
      <c r="D2741" s="157"/>
      <c r="E2741" s="157"/>
      <c r="F2741" s="157"/>
      <c r="G2741" s="158"/>
      <c r="H2741" s="23">
        <f>MONTH(CtasPagar[[#This Row],[Data Vencimento]])</f>
        <v>1</v>
      </c>
      <c r="I2741" s="23">
        <f>YEAR(CtasPagar[[#This Row],[Data Vencimento]])</f>
        <v>1900</v>
      </c>
      <c r="J2741" s="154"/>
      <c r="K2741" s="23">
        <f>MONTH(CtasPagar[[#This Row],[Data Pagamento]])</f>
        <v>1</v>
      </c>
      <c r="L2741" s="23">
        <f>YEAR(CtasPagar[[#This Row],[Data Pagamento]])</f>
        <v>1900</v>
      </c>
      <c r="M2741" s="154"/>
      <c r="N27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1" s="71"/>
      <c r="P2741" s="71"/>
      <c r="Q2741" s="71"/>
      <c r="R2741" s="71"/>
      <c r="S2741" s="71"/>
      <c r="T2741" s="71"/>
      <c r="U2741" s="71"/>
      <c r="V2741" s="71"/>
      <c r="W2741" s="71"/>
      <c r="X2741" s="71"/>
      <c r="Y2741" s="71"/>
      <c r="Z2741" s="71"/>
    </row>
    <row r="2742" spans="1:26">
      <c r="A2742" s="154"/>
      <c r="B2742" s="157"/>
      <c r="C2742" s="162"/>
      <c r="D2742" s="157"/>
      <c r="E2742" s="157"/>
      <c r="F2742" s="157"/>
      <c r="G2742" s="158"/>
      <c r="H2742" s="23">
        <f>MONTH(CtasPagar[[#This Row],[Data Vencimento]])</f>
        <v>1</v>
      </c>
      <c r="I2742" s="23">
        <f>YEAR(CtasPagar[[#This Row],[Data Vencimento]])</f>
        <v>1900</v>
      </c>
      <c r="J2742" s="154"/>
      <c r="K2742" s="23">
        <f>MONTH(CtasPagar[[#This Row],[Data Pagamento]])</f>
        <v>1</v>
      </c>
      <c r="L2742" s="23">
        <f>YEAR(CtasPagar[[#This Row],[Data Pagamento]])</f>
        <v>1900</v>
      </c>
      <c r="M2742" s="154"/>
      <c r="N27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2" s="71"/>
      <c r="P2742" s="71"/>
      <c r="Q2742" s="71"/>
      <c r="R2742" s="71"/>
      <c r="S2742" s="71"/>
      <c r="T2742" s="71"/>
      <c r="U2742" s="71"/>
      <c r="V2742" s="71"/>
      <c r="W2742" s="71"/>
      <c r="X2742" s="71"/>
      <c r="Y2742" s="71"/>
      <c r="Z2742" s="71"/>
    </row>
    <row r="2743" spans="1:26">
      <c r="A2743" s="154"/>
      <c r="B2743" s="157"/>
      <c r="C2743" s="162"/>
      <c r="D2743" s="157"/>
      <c r="E2743" s="157"/>
      <c r="F2743" s="157"/>
      <c r="G2743" s="158"/>
      <c r="H2743" s="23">
        <f>MONTH(CtasPagar[[#This Row],[Data Vencimento]])</f>
        <v>1</v>
      </c>
      <c r="I2743" s="23">
        <f>YEAR(CtasPagar[[#This Row],[Data Vencimento]])</f>
        <v>1900</v>
      </c>
      <c r="J2743" s="154"/>
      <c r="K2743" s="23">
        <f>MONTH(CtasPagar[[#This Row],[Data Pagamento]])</f>
        <v>1</v>
      </c>
      <c r="L2743" s="23">
        <f>YEAR(CtasPagar[[#This Row],[Data Pagamento]])</f>
        <v>1900</v>
      </c>
      <c r="M2743" s="154"/>
      <c r="N27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3" s="71"/>
      <c r="P2743" s="71"/>
      <c r="Q2743" s="71"/>
      <c r="R2743" s="71"/>
      <c r="S2743" s="71"/>
      <c r="T2743" s="71"/>
      <c r="U2743" s="71"/>
      <c r="V2743" s="71"/>
      <c r="W2743" s="71"/>
      <c r="X2743" s="71"/>
      <c r="Y2743" s="71"/>
      <c r="Z2743" s="71"/>
    </row>
    <row r="2744" spans="1:26">
      <c r="A2744" s="154"/>
      <c r="B2744" s="157"/>
      <c r="C2744" s="162"/>
      <c r="D2744" s="157"/>
      <c r="E2744" s="157"/>
      <c r="F2744" s="157"/>
      <c r="G2744" s="158"/>
      <c r="H2744" s="23">
        <f>MONTH(CtasPagar[[#This Row],[Data Vencimento]])</f>
        <v>1</v>
      </c>
      <c r="I2744" s="23">
        <f>YEAR(CtasPagar[[#This Row],[Data Vencimento]])</f>
        <v>1900</v>
      </c>
      <c r="J2744" s="154"/>
      <c r="K2744" s="23">
        <f>MONTH(CtasPagar[[#This Row],[Data Pagamento]])</f>
        <v>1</v>
      </c>
      <c r="L2744" s="23">
        <f>YEAR(CtasPagar[[#This Row],[Data Pagamento]])</f>
        <v>1900</v>
      </c>
      <c r="M2744" s="154"/>
      <c r="N27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4" s="71"/>
      <c r="P2744" s="71"/>
      <c r="Q2744" s="71"/>
      <c r="R2744" s="71"/>
      <c r="S2744" s="71"/>
      <c r="T2744" s="71"/>
      <c r="U2744" s="71"/>
      <c r="V2744" s="71"/>
      <c r="W2744" s="71"/>
      <c r="X2744" s="71"/>
      <c r="Y2744" s="71"/>
      <c r="Z2744" s="71"/>
    </row>
    <row r="2745" spans="1:26">
      <c r="A2745" s="154"/>
      <c r="B2745" s="157"/>
      <c r="C2745" s="162"/>
      <c r="D2745" s="157"/>
      <c r="E2745" s="157"/>
      <c r="F2745" s="157"/>
      <c r="G2745" s="158"/>
      <c r="H2745" s="23">
        <f>MONTH(CtasPagar[[#This Row],[Data Vencimento]])</f>
        <v>1</v>
      </c>
      <c r="I2745" s="23">
        <f>YEAR(CtasPagar[[#This Row],[Data Vencimento]])</f>
        <v>1900</v>
      </c>
      <c r="J2745" s="154"/>
      <c r="K2745" s="23">
        <f>MONTH(CtasPagar[[#This Row],[Data Pagamento]])</f>
        <v>1</v>
      </c>
      <c r="L2745" s="23">
        <f>YEAR(CtasPagar[[#This Row],[Data Pagamento]])</f>
        <v>1900</v>
      </c>
      <c r="M2745" s="154"/>
      <c r="N27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5" s="71"/>
      <c r="P2745" s="71"/>
      <c r="Q2745" s="71"/>
      <c r="R2745" s="71"/>
      <c r="S2745" s="71"/>
      <c r="T2745" s="71"/>
      <c r="U2745" s="71"/>
      <c r="V2745" s="71"/>
      <c r="W2745" s="71"/>
      <c r="X2745" s="71"/>
      <c r="Y2745" s="71"/>
      <c r="Z2745" s="71"/>
    </row>
    <row r="2746" spans="1:26">
      <c r="A2746" s="154"/>
      <c r="B2746" s="157"/>
      <c r="C2746" s="162"/>
      <c r="D2746" s="157"/>
      <c r="E2746" s="157"/>
      <c r="F2746" s="157"/>
      <c r="G2746" s="158"/>
      <c r="H2746" s="23">
        <f>MONTH(CtasPagar[[#This Row],[Data Vencimento]])</f>
        <v>1</v>
      </c>
      <c r="I2746" s="23">
        <f>YEAR(CtasPagar[[#This Row],[Data Vencimento]])</f>
        <v>1900</v>
      </c>
      <c r="J2746" s="154"/>
      <c r="K2746" s="23">
        <f>MONTH(CtasPagar[[#This Row],[Data Pagamento]])</f>
        <v>1</v>
      </c>
      <c r="L2746" s="23">
        <f>YEAR(CtasPagar[[#This Row],[Data Pagamento]])</f>
        <v>1900</v>
      </c>
      <c r="M2746" s="154"/>
      <c r="N27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6" s="71"/>
      <c r="P2746" s="71"/>
      <c r="Q2746" s="71"/>
      <c r="R2746" s="71"/>
      <c r="S2746" s="71"/>
      <c r="T2746" s="71"/>
      <c r="U2746" s="71"/>
      <c r="V2746" s="71"/>
      <c r="W2746" s="71"/>
      <c r="X2746" s="71"/>
      <c r="Y2746" s="71"/>
      <c r="Z2746" s="71"/>
    </row>
    <row r="2747" spans="1:26">
      <c r="A2747" s="154"/>
      <c r="B2747" s="157"/>
      <c r="C2747" s="162"/>
      <c r="D2747" s="157"/>
      <c r="E2747" s="157"/>
      <c r="F2747" s="157"/>
      <c r="G2747" s="158"/>
      <c r="H2747" s="23">
        <f>MONTH(CtasPagar[[#This Row],[Data Vencimento]])</f>
        <v>1</v>
      </c>
      <c r="I2747" s="23">
        <f>YEAR(CtasPagar[[#This Row],[Data Vencimento]])</f>
        <v>1900</v>
      </c>
      <c r="J2747" s="154"/>
      <c r="K2747" s="23">
        <f>MONTH(CtasPagar[[#This Row],[Data Pagamento]])</f>
        <v>1</v>
      </c>
      <c r="L2747" s="23">
        <f>YEAR(CtasPagar[[#This Row],[Data Pagamento]])</f>
        <v>1900</v>
      </c>
      <c r="M2747" s="154"/>
      <c r="N27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7" s="71"/>
      <c r="P2747" s="71"/>
      <c r="Q2747" s="71"/>
      <c r="R2747" s="71"/>
      <c r="S2747" s="71"/>
      <c r="T2747" s="71"/>
      <c r="U2747" s="71"/>
      <c r="V2747" s="71"/>
      <c r="W2747" s="71"/>
      <c r="X2747" s="71"/>
      <c r="Y2747" s="71"/>
      <c r="Z2747" s="71"/>
    </row>
    <row r="2748" spans="1:26">
      <c r="A2748" s="154"/>
      <c r="B2748" s="157"/>
      <c r="C2748" s="162"/>
      <c r="D2748" s="157"/>
      <c r="E2748" s="157"/>
      <c r="F2748" s="157"/>
      <c r="G2748" s="158"/>
      <c r="H2748" s="23">
        <f>MONTH(CtasPagar[[#This Row],[Data Vencimento]])</f>
        <v>1</v>
      </c>
      <c r="I2748" s="23">
        <f>YEAR(CtasPagar[[#This Row],[Data Vencimento]])</f>
        <v>1900</v>
      </c>
      <c r="J2748" s="154"/>
      <c r="K2748" s="23">
        <f>MONTH(CtasPagar[[#This Row],[Data Pagamento]])</f>
        <v>1</v>
      </c>
      <c r="L2748" s="23">
        <f>YEAR(CtasPagar[[#This Row],[Data Pagamento]])</f>
        <v>1900</v>
      </c>
      <c r="M2748" s="154"/>
      <c r="N27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8" s="71"/>
      <c r="P2748" s="71"/>
      <c r="Q2748" s="71"/>
      <c r="R2748" s="71"/>
      <c r="S2748" s="71"/>
      <c r="T2748" s="71"/>
      <c r="U2748" s="71"/>
      <c r="V2748" s="71"/>
      <c r="W2748" s="71"/>
      <c r="X2748" s="71"/>
      <c r="Y2748" s="71"/>
      <c r="Z2748" s="71"/>
    </row>
    <row r="2749" spans="1:26">
      <c r="A2749" s="154"/>
      <c r="B2749" s="157"/>
      <c r="C2749" s="162"/>
      <c r="D2749" s="157"/>
      <c r="E2749" s="157"/>
      <c r="F2749" s="157"/>
      <c r="G2749" s="158"/>
      <c r="H2749" s="23">
        <f>MONTH(CtasPagar[[#This Row],[Data Vencimento]])</f>
        <v>1</v>
      </c>
      <c r="I2749" s="23">
        <f>YEAR(CtasPagar[[#This Row],[Data Vencimento]])</f>
        <v>1900</v>
      </c>
      <c r="J2749" s="154"/>
      <c r="K2749" s="23">
        <f>MONTH(CtasPagar[[#This Row],[Data Pagamento]])</f>
        <v>1</v>
      </c>
      <c r="L2749" s="23">
        <f>YEAR(CtasPagar[[#This Row],[Data Pagamento]])</f>
        <v>1900</v>
      </c>
      <c r="M2749" s="154"/>
      <c r="N27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49" s="71"/>
      <c r="P2749" s="71"/>
      <c r="Q2749" s="71"/>
      <c r="R2749" s="71"/>
      <c r="S2749" s="71"/>
      <c r="T2749" s="71"/>
      <c r="U2749" s="71"/>
      <c r="V2749" s="71"/>
      <c r="W2749" s="71"/>
      <c r="X2749" s="71"/>
      <c r="Y2749" s="71"/>
      <c r="Z2749" s="71"/>
    </row>
    <row r="2750" spans="1:26">
      <c r="A2750" s="154"/>
      <c r="B2750" s="157"/>
      <c r="C2750" s="162"/>
      <c r="D2750" s="157"/>
      <c r="E2750" s="157"/>
      <c r="F2750" s="157"/>
      <c r="G2750" s="158"/>
      <c r="H2750" s="23">
        <f>MONTH(CtasPagar[[#This Row],[Data Vencimento]])</f>
        <v>1</v>
      </c>
      <c r="I2750" s="23">
        <f>YEAR(CtasPagar[[#This Row],[Data Vencimento]])</f>
        <v>1900</v>
      </c>
      <c r="J2750" s="154"/>
      <c r="K2750" s="23">
        <f>MONTH(CtasPagar[[#This Row],[Data Pagamento]])</f>
        <v>1</v>
      </c>
      <c r="L2750" s="23">
        <f>YEAR(CtasPagar[[#This Row],[Data Pagamento]])</f>
        <v>1900</v>
      </c>
      <c r="M2750" s="154"/>
      <c r="N27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0" s="71"/>
      <c r="P2750" s="71"/>
      <c r="Q2750" s="71"/>
      <c r="R2750" s="71"/>
      <c r="S2750" s="71"/>
      <c r="T2750" s="71"/>
      <c r="U2750" s="71"/>
      <c r="V2750" s="71"/>
      <c r="W2750" s="71"/>
      <c r="X2750" s="71"/>
      <c r="Y2750" s="71"/>
      <c r="Z2750" s="71"/>
    </row>
    <row r="2751" spans="1:26">
      <c r="A2751" s="154"/>
      <c r="B2751" s="157"/>
      <c r="C2751" s="162"/>
      <c r="D2751" s="157"/>
      <c r="E2751" s="157"/>
      <c r="F2751" s="157"/>
      <c r="G2751" s="158"/>
      <c r="H2751" s="23">
        <f>MONTH(CtasPagar[[#This Row],[Data Vencimento]])</f>
        <v>1</v>
      </c>
      <c r="I2751" s="23">
        <f>YEAR(CtasPagar[[#This Row],[Data Vencimento]])</f>
        <v>1900</v>
      </c>
      <c r="J2751" s="154"/>
      <c r="K2751" s="23">
        <f>MONTH(CtasPagar[[#This Row],[Data Pagamento]])</f>
        <v>1</v>
      </c>
      <c r="L2751" s="23">
        <f>YEAR(CtasPagar[[#This Row],[Data Pagamento]])</f>
        <v>1900</v>
      </c>
      <c r="M2751" s="154"/>
      <c r="N27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1" s="71"/>
      <c r="P2751" s="71"/>
      <c r="Q2751" s="71"/>
      <c r="R2751" s="71"/>
      <c r="S2751" s="71"/>
      <c r="T2751" s="71"/>
      <c r="U2751" s="71"/>
      <c r="V2751" s="71"/>
      <c r="W2751" s="71"/>
      <c r="X2751" s="71"/>
      <c r="Y2751" s="71"/>
      <c r="Z2751" s="71"/>
    </row>
    <row r="2752" spans="1:26">
      <c r="A2752" s="154"/>
      <c r="B2752" s="157"/>
      <c r="C2752" s="162"/>
      <c r="D2752" s="157"/>
      <c r="E2752" s="157"/>
      <c r="F2752" s="157"/>
      <c r="G2752" s="158"/>
      <c r="H2752" s="23">
        <f>MONTH(CtasPagar[[#This Row],[Data Vencimento]])</f>
        <v>1</v>
      </c>
      <c r="I2752" s="23">
        <f>YEAR(CtasPagar[[#This Row],[Data Vencimento]])</f>
        <v>1900</v>
      </c>
      <c r="J2752" s="154"/>
      <c r="K2752" s="23">
        <f>MONTH(CtasPagar[[#This Row],[Data Pagamento]])</f>
        <v>1</v>
      </c>
      <c r="L2752" s="23">
        <f>YEAR(CtasPagar[[#This Row],[Data Pagamento]])</f>
        <v>1900</v>
      </c>
      <c r="M2752" s="154"/>
      <c r="N27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2" s="71"/>
      <c r="P2752" s="71"/>
      <c r="Q2752" s="71"/>
      <c r="R2752" s="71"/>
      <c r="S2752" s="71"/>
      <c r="T2752" s="71"/>
      <c r="U2752" s="71"/>
      <c r="V2752" s="71"/>
      <c r="W2752" s="71"/>
      <c r="X2752" s="71"/>
      <c r="Y2752" s="71"/>
      <c r="Z2752" s="71"/>
    </row>
    <row r="2753" spans="1:26">
      <c r="A2753" s="154"/>
      <c r="B2753" s="157"/>
      <c r="C2753" s="162"/>
      <c r="D2753" s="157"/>
      <c r="E2753" s="157"/>
      <c r="F2753" s="157"/>
      <c r="G2753" s="158"/>
      <c r="H2753" s="23">
        <f>MONTH(CtasPagar[[#This Row],[Data Vencimento]])</f>
        <v>1</v>
      </c>
      <c r="I2753" s="23">
        <f>YEAR(CtasPagar[[#This Row],[Data Vencimento]])</f>
        <v>1900</v>
      </c>
      <c r="J2753" s="154"/>
      <c r="K2753" s="23">
        <f>MONTH(CtasPagar[[#This Row],[Data Pagamento]])</f>
        <v>1</v>
      </c>
      <c r="L2753" s="23">
        <f>YEAR(CtasPagar[[#This Row],[Data Pagamento]])</f>
        <v>1900</v>
      </c>
      <c r="M2753" s="154"/>
      <c r="N27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3" s="71"/>
      <c r="P2753" s="71"/>
      <c r="Q2753" s="71"/>
      <c r="R2753" s="71"/>
      <c r="S2753" s="71"/>
      <c r="T2753" s="71"/>
      <c r="U2753" s="71"/>
      <c r="V2753" s="71"/>
      <c r="W2753" s="71"/>
      <c r="X2753" s="71"/>
      <c r="Y2753" s="71"/>
      <c r="Z2753" s="71"/>
    </row>
    <row r="2754" spans="1:26">
      <c r="A2754" s="154"/>
      <c r="B2754" s="157"/>
      <c r="C2754" s="162"/>
      <c r="D2754" s="157"/>
      <c r="E2754" s="157"/>
      <c r="F2754" s="157"/>
      <c r="G2754" s="158"/>
      <c r="H2754" s="23">
        <f>MONTH(CtasPagar[[#This Row],[Data Vencimento]])</f>
        <v>1</v>
      </c>
      <c r="I2754" s="23">
        <f>YEAR(CtasPagar[[#This Row],[Data Vencimento]])</f>
        <v>1900</v>
      </c>
      <c r="J2754" s="154"/>
      <c r="K2754" s="23">
        <f>MONTH(CtasPagar[[#This Row],[Data Pagamento]])</f>
        <v>1</v>
      </c>
      <c r="L2754" s="23">
        <f>YEAR(CtasPagar[[#This Row],[Data Pagamento]])</f>
        <v>1900</v>
      </c>
      <c r="M2754" s="154"/>
      <c r="N27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4" s="71"/>
      <c r="P2754" s="71"/>
      <c r="Q2754" s="71"/>
      <c r="R2754" s="71"/>
      <c r="S2754" s="71"/>
      <c r="T2754" s="71"/>
      <c r="U2754" s="71"/>
      <c r="V2754" s="71"/>
      <c r="W2754" s="71"/>
      <c r="X2754" s="71"/>
      <c r="Y2754" s="71"/>
      <c r="Z2754" s="71"/>
    </row>
    <row r="2755" spans="1:26">
      <c r="A2755" s="154"/>
      <c r="B2755" s="157"/>
      <c r="C2755" s="162"/>
      <c r="D2755" s="157"/>
      <c r="E2755" s="157"/>
      <c r="F2755" s="157"/>
      <c r="G2755" s="158"/>
      <c r="H2755" s="23">
        <f>MONTH(CtasPagar[[#This Row],[Data Vencimento]])</f>
        <v>1</v>
      </c>
      <c r="I2755" s="23">
        <f>YEAR(CtasPagar[[#This Row],[Data Vencimento]])</f>
        <v>1900</v>
      </c>
      <c r="J2755" s="154"/>
      <c r="K2755" s="23">
        <f>MONTH(CtasPagar[[#This Row],[Data Pagamento]])</f>
        <v>1</v>
      </c>
      <c r="L2755" s="23">
        <f>YEAR(CtasPagar[[#This Row],[Data Pagamento]])</f>
        <v>1900</v>
      </c>
      <c r="M2755" s="154"/>
      <c r="N27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5" s="71"/>
      <c r="P2755" s="71"/>
      <c r="Q2755" s="71"/>
      <c r="R2755" s="71"/>
      <c r="S2755" s="71"/>
      <c r="T2755" s="71"/>
      <c r="U2755" s="71"/>
      <c r="V2755" s="71"/>
      <c r="W2755" s="71"/>
      <c r="X2755" s="71"/>
      <c r="Y2755" s="71"/>
      <c r="Z2755" s="71"/>
    </row>
    <row r="2756" spans="1:26">
      <c r="A2756" s="154"/>
      <c r="B2756" s="157"/>
      <c r="C2756" s="162"/>
      <c r="D2756" s="157"/>
      <c r="E2756" s="157"/>
      <c r="F2756" s="157"/>
      <c r="G2756" s="158"/>
      <c r="H2756" s="23">
        <f>MONTH(CtasPagar[[#This Row],[Data Vencimento]])</f>
        <v>1</v>
      </c>
      <c r="I2756" s="23">
        <f>YEAR(CtasPagar[[#This Row],[Data Vencimento]])</f>
        <v>1900</v>
      </c>
      <c r="J2756" s="154"/>
      <c r="K2756" s="23">
        <f>MONTH(CtasPagar[[#This Row],[Data Pagamento]])</f>
        <v>1</v>
      </c>
      <c r="L2756" s="23">
        <f>YEAR(CtasPagar[[#This Row],[Data Pagamento]])</f>
        <v>1900</v>
      </c>
      <c r="M2756" s="154"/>
      <c r="N27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6" s="71"/>
      <c r="P2756" s="71"/>
      <c r="Q2756" s="71"/>
      <c r="R2756" s="71"/>
      <c r="S2756" s="71"/>
      <c r="T2756" s="71"/>
      <c r="U2756" s="71"/>
      <c r="V2756" s="71"/>
      <c r="W2756" s="71"/>
      <c r="X2756" s="71"/>
      <c r="Y2756" s="71"/>
      <c r="Z2756" s="71"/>
    </row>
    <row r="2757" spans="1:26">
      <c r="A2757" s="154"/>
      <c r="B2757" s="157"/>
      <c r="C2757" s="162"/>
      <c r="D2757" s="157"/>
      <c r="E2757" s="157"/>
      <c r="F2757" s="157"/>
      <c r="G2757" s="158"/>
      <c r="H2757" s="23">
        <f>MONTH(CtasPagar[[#This Row],[Data Vencimento]])</f>
        <v>1</v>
      </c>
      <c r="I2757" s="23">
        <f>YEAR(CtasPagar[[#This Row],[Data Vencimento]])</f>
        <v>1900</v>
      </c>
      <c r="J2757" s="154"/>
      <c r="K2757" s="23">
        <f>MONTH(CtasPagar[[#This Row],[Data Pagamento]])</f>
        <v>1</v>
      </c>
      <c r="L2757" s="23">
        <f>YEAR(CtasPagar[[#This Row],[Data Pagamento]])</f>
        <v>1900</v>
      </c>
      <c r="M2757" s="154"/>
      <c r="N27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7" s="71"/>
      <c r="P2757" s="71"/>
      <c r="Q2757" s="71"/>
      <c r="R2757" s="71"/>
      <c r="S2757" s="71"/>
      <c r="T2757" s="71"/>
      <c r="U2757" s="71"/>
      <c r="V2757" s="71"/>
      <c r="W2757" s="71"/>
      <c r="X2757" s="71"/>
      <c r="Y2757" s="71"/>
      <c r="Z2757" s="71"/>
    </row>
    <row r="2758" spans="1:26">
      <c r="A2758" s="154"/>
      <c r="B2758" s="157"/>
      <c r="C2758" s="162"/>
      <c r="D2758" s="157"/>
      <c r="E2758" s="157"/>
      <c r="F2758" s="157"/>
      <c r="G2758" s="158"/>
      <c r="H2758" s="23">
        <f>MONTH(CtasPagar[[#This Row],[Data Vencimento]])</f>
        <v>1</v>
      </c>
      <c r="I2758" s="23">
        <f>YEAR(CtasPagar[[#This Row],[Data Vencimento]])</f>
        <v>1900</v>
      </c>
      <c r="J2758" s="154"/>
      <c r="K2758" s="23">
        <f>MONTH(CtasPagar[[#This Row],[Data Pagamento]])</f>
        <v>1</v>
      </c>
      <c r="L2758" s="23">
        <f>YEAR(CtasPagar[[#This Row],[Data Pagamento]])</f>
        <v>1900</v>
      </c>
      <c r="M2758" s="154"/>
      <c r="N27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8" s="71"/>
      <c r="P2758" s="71"/>
      <c r="Q2758" s="71"/>
      <c r="R2758" s="71"/>
      <c r="S2758" s="71"/>
      <c r="T2758" s="71"/>
      <c r="U2758" s="71"/>
      <c r="V2758" s="71"/>
      <c r="W2758" s="71"/>
      <c r="X2758" s="71"/>
      <c r="Y2758" s="71"/>
      <c r="Z2758" s="71"/>
    </row>
    <row r="2759" spans="1:26">
      <c r="A2759" s="154"/>
      <c r="B2759" s="157"/>
      <c r="C2759" s="162"/>
      <c r="D2759" s="157"/>
      <c r="E2759" s="157"/>
      <c r="F2759" s="157"/>
      <c r="G2759" s="158"/>
      <c r="H2759" s="23">
        <f>MONTH(CtasPagar[[#This Row],[Data Vencimento]])</f>
        <v>1</v>
      </c>
      <c r="I2759" s="23">
        <f>YEAR(CtasPagar[[#This Row],[Data Vencimento]])</f>
        <v>1900</v>
      </c>
      <c r="J2759" s="154"/>
      <c r="K2759" s="23">
        <f>MONTH(CtasPagar[[#This Row],[Data Pagamento]])</f>
        <v>1</v>
      </c>
      <c r="L2759" s="23">
        <f>YEAR(CtasPagar[[#This Row],[Data Pagamento]])</f>
        <v>1900</v>
      </c>
      <c r="M2759" s="154"/>
      <c r="N27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59" s="71"/>
      <c r="P2759" s="71"/>
      <c r="Q2759" s="71"/>
      <c r="R2759" s="71"/>
      <c r="S2759" s="71"/>
      <c r="T2759" s="71"/>
      <c r="U2759" s="71"/>
      <c r="V2759" s="71"/>
      <c r="W2759" s="71"/>
      <c r="X2759" s="71"/>
      <c r="Y2759" s="71"/>
      <c r="Z2759" s="71"/>
    </row>
    <row r="2760" spans="1:26">
      <c r="A2760" s="154"/>
      <c r="B2760" s="157"/>
      <c r="C2760" s="162"/>
      <c r="D2760" s="157"/>
      <c r="E2760" s="157"/>
      <c r="F2760" s="157"/>
      <c r="G2760" s="158"/>
      <c r="H2760" s="23">
        <f>MONTH(CtasPagar[[#This Row],[Data Vencimento]])</f>
        <v>1</v>
      </c>
      <c r="I2760" s="23">
        <f>YEAR(CtasPagar[[#This Row],[Data Vencimento]])</f>
        <v>1900</v>
      </c>
      <c r="J2760" s="154"/>
      <c r="K2760" s="23">
        <f>MONTH(CtasPagar[[#This Row],[Data Pagamento]])</f>
        <v>1</v>
      </c>
      <c r="L2760" s="23">
        <f>YEAR(CtasPagar[[#This Row],[Data Pagamento]])</f>
        <v>1900</v>
      </c>
      <c r="M2760" s="154"/>
      <c r="N27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0" s="71"/>
      <c r="P2760" s="71"/>
      <c r="Q2760" s="71"/>
      <c r="R2760" s="71"/>
      <c r="S2760" s="71"/>
      <c r="T2760" s="71"/>
      <c r="U2760" s="71"/>
      <c r="V2760" s="71"/>
      <c r="W2760" s="71"/>
      <c r="X2760" s="71"/>
      <c r="Y2760" s="71"/>
      <c r="Z2760" s="71"/>
    </row>
    <row r="2761" spans="1:26">
      <c r="A2761" s="154"/>
      <c r="B2761" s="157"/>
      <c r="C2761" s="162"/>
      <c r="D2761" s="157"/>
      <c r="E2761" s="157"/>
      <c r="F2761" s="157"/>
      <c r="G2761" s="158"/>
      <c r="H2761" s="23">
        <f>MONTH(CtasPagar[[#This Row],[Data Vencimento]])</f>
        <v>1</v>
      </c>
      <c r="I2761" s="23">
        <f>YEAR(CtasPagar[[#This Row],[Data Vencimento]])</f>
        <v>1900</v>
      </c>
      <c r="J2761" s="154"/>
      <c r="K2761" s="23">
        <f>MONTH(CtasPagar[[#This Row],[Data Pagamento]])</f>
        <v>1</v>
      </c>
      <c r="L2761" s="23">
        <f>YEAR(CtasPagar[[#This Row],[Data Pagamento]])</f>
        <v>1900</v>
      </c>
      <c r="M2761" s="154"/>
      <c r="N27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1" s="71"/>
      <c r="P2761" s="71"/>
      <c r="Q2761" s="71"/>
      <c r="R2761" s="71"/>
      <c r="S2761" s="71"/>
      <c r="T2761" s="71"/>
      <c r="U2761" s="71"/>
      <c r="V2761" s="71"/>
      <c r="W2761" s="71"/>
      <c r="X2761" s="71"/>
      <c r="Y2761" s="71"/>
      <c r="Z2761" s="71"/>
    </row>
    <row r="2762" spans="1:26">
      <c r="A2762" s="154"/>
      <c r="B2762" s="157"/>
      <c r="C2762" s="162"/>
      <c r="D2762" s="157"/>
      <c r="E2762" s="157"/>
      <c r="F2762" s="157"/>
      <c r="G2762" s="158"/>
      <c r="H2762" s="23">
        <f>MONTH(CtasPagar[[#This Row],[Data Vencimento]])</f>
        <v>1</v>
      </c>
      <c r="I2762" s="23">
        <f>YEAR(CtasPagar[[#This Row],[Data Vencimento]])</f>
        <v>1900</v>
      </c>
      <c r="J2762" s="154"/>
      <c r="K2762" s="23">
        <f>MONTH(CtasPagar[[#This Row],[Data Pagamento]])</f>
        <v>1</v>
      </c>
      <c r="L2762" s="23">
        <f>YEAR(CtasPagar[[#This Row],[Data Pagamento]])</f>
        <v>1900</v>
      </c>
      <c r="M2762" s="154"/>
      <c r="N27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2" s="71"/>
      <c r="P2762" s="71"/>
      <c r="Q2762" s="71"/>
      <c r="R2762" s="71"/>
      <c r="S2762" s="71"/>
      <c r="T2762" s="71"/>
      <c r="U2762" s="71"/>
      <c r="V2762" s="71"/>
      <c r="W2762" s="71"/>
      <c r="X2762" s="71"/>
      <c r="Y2762" s="71"/>
      <c r="Z2762" s="71"/>
    </row>
    <row r="2763" spans="1:26">
      <c r="A2763" s="154"/>
      <c r="B2763" s="157"/>
      <c r="C2763" s="162"/>
      <c r="D2763" s="157"/>
      <c r="E2763" s="157"/>
      <c r="F2763" s="157"/>
      <c r="G2763" s="158"/>
      <c r="H2763" s="23">
        <f>MONTH(CtasPagar[[#This Row],[Data Vencimento]])</f>
        <v>1</v>
      </c>
      <c r="I2763" s="23">
        <f>YEAR(CtasPagar[[#This Row],[Data Vencimento]])</f>
        <v>1900</v>
      </c>
      <c r="J2763" s="154"/>
      <c r="K2763" s="23">
        <f>MONTH(CtasPagar[[#This Row],[Data Pagamento]])</f>
        <v>1</v>
      </c>
      <c r="L2763" s="23">
        <f>YEAR(CtasPagar[[#This Row],[Data Pagamento]])</f>
        <v>1900</v>
      </c>
      <c r="M2763" s="154"/>
      <c r="N27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3" s="71"/>
      <c r="P2763" s="71"/>
      <c r="Q2763" s="71"/>
      <c r="R2763" s="71"/>
      <c r="S2763" s="71"/>
      <c r="T2763" s="71"/>
      <c r="U2763" s="71"/>
      <c r="V2763" s="71"/>
      <c r="W2763" s="71"/>
      <c r="X2763" s="71"/>
      <c r="Y2763" s="71"/>
      <c r="Z2763" s="71"/>
    </row>
    <row r="2764" spans="1:26">
      <c r="A2764" s="154"/>
      <c r="B2764" s="157"/>
      <c r="C2764" s="162"/>
      <c r="D2764" s="157"/>
      <c r="E2764" s="157"/>
      <c r="F2764" s="157"/>
      <c r="G2764" s="158"/>
      <c r="H2764" s="23">
        <f>MONTH(CtasPagar[[#This Row],[Data Vencimento]])</f>
        <v>1</v>
      </c>
      <c r="I2764" s="23">
        <f>YEAR(CtasPagar[[#This Row],[Data Vencimento]])</f>
        <v>1900</v>
      </c>
      <c r="J2764" s="154"/>
      <c r="K2764" s="23">
        <f>MONTH(CtasPagar[[#This Row],[Data Pagamento]])</f>
        <v>1</v>
      </c>
      <c r="L2764" s="23">
        <f>YEAR(CtasPagar[[#This Row],[Data Pagamento]])</f>
        <v>1900</v>
      </c>
      <c r="M2764" s="154"/>
      <c r="N27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4" s="71"/>
      <c r="P2764" s="71"/>
      <c r="Q2764" s="71"/>
      <c r="R2764" s="71"/>
      <c r="S2764" s="71"/>
      <c r="T2764" s="71"/>
      <c r="U2764" s="71"/>
      <c r="V2764" s="71"/>
      <c r="W2764" s="71"/>
      <c r="X2764" s="71"/>
      <c r="Y2764" s="71"/>
      <c r="Z2764" s="71"/>
    </row>
    <row r="2765" spans="1:26">
      <c r="A2765" s="154"/>
      <c r="B2765" s="157"/>
      <c r="C2765" s="162"/>
      <c r="D2765" s="157"/>
      <c r="E2765" s="157"/>
      <c r="F2765" s="157"/>
      <c r="G2765" s="158"/>
      <c r="H2765" s="23">
        <f>MONTH(CtasPagar[[#This Row],[Data Vencimento]])</f>
        <v>1</v>
      </c>
      <c r="I2765" s="23">
        <f>YEAR(CtasPagar[[#This Row],[Data Vencimento]])</f>
        <v>1900</v>
      </c>
      <c r="J2765" s="154"/>
      <c r="K2765" s="23">
        <f>MONTH(CtasPagar[[#This Row],[Data Pagamento]])</f>
        <v>1</v>
      </c>
      <c r="L2765" s="23">
        <f>YEAR(CtasPagar[[#This Row],[Data Pagamento]])</f>
        <v>1900</v>
      </c>
      <c r="M2765" s="154"/>
      <c r="N27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5" s="71"/>
      <c r="P2765" s="71"/>
      <c r="Q2765" s="71"/>
      <c r="R2765" s="71"/>
      <c r="S2765" s="71"/>
      <c r="T2765" s="71"/>
      <c r="U2765" s="71"/>
      <c r="V2765" s="71"/>
      <c r="W2765" s="71"/>
      <c r="X2765" s="71"/>
      <c r="Y2765" s="71"/>
      <c r="Z2765" s="71"/>
    </row>
    <row r="2766" spans="1:26">
      <c r="A2766" s="154"/>
      <c r="B2766" s="157"/>
      <c r="C2766" s="162"/>
      <c r="D2766" s="157"/>
      <c r="E2766" s="157"/>
      <c r="F2766" s="157"/>
      <c r="G2766" s="158"/>
      <c r="H2766" s="23">
        <f>MONTH(CtasPagar[[#This Row],[Data Vencimento]])</f>
        <v>1</v>
      </c>
      <c r="I2766" s="23">
        <f>YEAR(CtasPagar[[#This Row],[Data Vencimento]])</f>
        <v>1900</v>
      </c>
      <c r="J2766" s="154"/>
      <c r="K2766" s="23">
        <f>MONTH(CtasPagar[[#This Row],[Data Pagamento]])</f>
        <v>1</v>
      </c>
      <c r="L2766" s="23">
        <f>YEAR(CtasPagar[[#This Row],[Data Pagamento]])</f>
        <v>1900</v>
      </c>
      <c r="M2766" s="154"/>
      <c r="N27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6" s="71"/>
      <c r="P2766" s="71"/>
      <c r="Q2766" s="71"/>
      <c r="R2766" s="71"/>
      <c r="S2766" s="71"/>
      <c r="T2766" s="71"/>
      <c r="U2766" s="71"/>
      <c r="V2766" s="71"/>
      <c r="W2766" s="71"/>
      <c r="X2766" s="71"/>
      <c r="Y2766" s="71"/>
      <c r="Z2766" s="71"/>
    </row>
    <row r="2767" spans="1:26">
      <c r="A2767" s="154"/>
      <c r="B2767" s="157"/>
      <c r="C2767" s="162"/>
      <c r="D2767" s="157"/>
      <c r="E2767" s="157"/>
      <c r="F2767" s="157"/>
      <c r="G2767" s="158"/>
      <c r="H2767" s="23">
        <f>MONTH(CtasPagar[[#This Row],[Data Vencimento]])</f>
        <v>1</v>
      </c>
      <c r="I2767" s="23">
        <f>YEAR(CtasPagar[[#This Row],[Data Vencimento]])</f>
        <v>1900</v>
      </c>
      <c r="J2767" s="154"/>
      <c r="K2767" s="23">
        <f>MONTH(CtasPagar[[#This Row],[Data Pagamento]])</f>
        <v>1</v>
      </c>
      <c r="L2767" s="23">
        <f>YEAR(CtasPagar[[#This Row],[Data Pagamento]])</f>
        <v>1900</v>
      </c>
      <c r="M2767" s="154"/>
      <c r="N27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7" s="71"/>
      <c r="P2767" s="71"/>
      <c r="Q2767" s="71"/>
      <c r="R2767" s="71"/>
      <c r="S2767" s="71"/>
      <c r="T2767" s="71"/>
      <c r="U2767" s="71"/>
      <c r="V2767" s="71"/>
      <c r="W2767" s="71"/>
      <c r="X2767" s="71"/>
      <c r="Y2767" s="71"/>
      <c r="Z2767" s="71"/>
    </row>
    <row r="2768" spans="1:26">
      <c r="A2768" s="154"/>
      <c r="B2768" s="157"/>
      <c r="C2768" s="162"/>
      <c r="D2768" s="157"/>
      <c r="E2768" s="157"/>
      <c r="F2768" s="157"/>
      <c r="G2768" s="158"/>
      <c r="H2768" s="23">
        <f>MONTH(CtasPagar[[#This Row],[Data Vencimento]])</f>
        <v>1</v>
      </c>
      <c r="I2768" s="23">
        <f>YEAR(CtasPagar[[#This Row],[Data Vencimento]])</f>
        <v>1900</v>
      </c>
      <c r="J2768" s="154"/>
      <c r="K2768" s="23">
        <f>MONTH(CtasPagar[[#This Row],[Data Pagamento]])</f>
        <v>1</v>
      </c>
      <c r="L2768" s="23">
        <f>YEAR(CtasPagar[[#This Row],[Data Pagamento]])</f>
        <v>1900</v>
      </c>
      <c r="M2768" s="154"/>
      <c r="N27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8" s="71"/>
      <c r="P2768" s="71"/>
      <c r="Q2768" s="71"/>
      <c r="R2768" s="71"/>
      <c r="S2768" s="71"/>
      <c r="T2768" s="71"/>
      <c r="U2768" s="71"/>
      <c r="V2768" s="71"/>
      <c r="W2768" s="71"/>
      <c r="X2768" s="71"/>
      <c r="Y2768" s="71"/>
      <c r="Z2768" s="71"/>
    </row>
    <row r="2769" spans="1:26">
      <c r="A2769" s="154"/>
      <c r="B2769" s="157"/>
      <c r="C2769" s="162"/>
      <c r="D2769" s="157"/>
      <c r="E2769" s="157"/>
      <c r="F2769" s="157"/>
      <c r="G2769" s="158"/>
      <c r="H2769" s="23">
        <f>MONTH(CtasPagar[[#This Row],[Data Vencimento]])</f>
        <v>1</v>
      </c>
      <c r="I2769" s="23">
        <f>YEAR(CtasPagar[[#This Row],[Data Vencimento]])</f>
        <v>1900</v>
      </c>
      <c r="J2769" s="154"/>
      <c r="K2769" s="23">
        <f>MONTH(CtasPagar[[#This Row],[Data Pagamento]])</f>
        <v>1</v>
      </c>
      <c r="L2769" s="23">
        <f>YEAR(CtasPagar[[#This Row],[Data Pagamento]])</f>
        <v>1900</v>
      </c>
      <c r="M2769" s="154"/>
      <c r="N27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69" s="71"/>
      <c r="P2769" s="71"/>
      <c r="Q2769" s="71"/>
      <c r="R2769" s="71"/>
      <c r="S2769" s="71"/>
      <c r="T2769" s="71"/>
      <c r="U2769" s="71"/>
      <c r="V2769" s="71"/>
      <c r="W2769" s="71"/>
      <c r="X2769" s="71"/>
      <c r="Y2769" s="71"/>
      <c r="Z2769" s="71"/>
    </row>
    <row r="2770" spans="1:26">
      <c r="A2770" s="154"/>
      <c r="B2770" s="157"/>
      <c r="C2770" s="162"/>
      <c r="D2770" s="157"/>
      <c r="E2770" s="157"/>
      <c r="F2770" s="157"/>
      <c r="G2770" s="158"/>
      <c r="H2770" s="23">
        <f>MONTH(CtasPagar[[#This Row],[Data Vencimento]])</f>
        <v>1</v>
      </c>
      <c r="I2770" s="23">
        <f>YEAR(CtasPagar[[#This Row],[Data Vencimento]])</f>
        <v>1900</v>
      </c>
      <c r="J2770" s="154"/>
      <c r="K2770" s="23">
        <f>MONTH(CtasPagar[[#This Row],[Data Pagamento]])</f>
        <v>1</v>
      </c>
      <c r="L2770" s="23">
        <f>YEAR(CtasPagar[[#This Row],[Data Pagamento]])</f>
        <v>1900</v>
      </c>
      <c r="M2770" s="154"/>
      <c r="N27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0" s="71"/>
      <c r="P2770" s="71"/>
      <c r="Q2770" s="71"/>
      <c r="R2770" s="71"/>
      <c r="S2770" s="71"/>
      <c r="T2770" s="71"/>
      <c r="U2770" s="71"/>
      <c r="V2770" s="71"/>
      <c r="W2770" s="71"/>
      <c r="X2770" s="71"/>
      <c r="Y2770" s="71"/>
      <c r="Z2770" s="71"/>
    </row>
    <row r="2771" spans="1:26">
      <c r="A2771" s="154"/>
      <c r="B2771" s="157"/>
      <c r="C2771" s="162"/>
      <c r="D2771" s="157"/>
      <c r="E2771" s="157"/>
      <c r="F2771" s="157"/>
      <c r="G2771" s="158"/>
      <c r="H2771" s="23">
        <f>MONTH(CtasPagar[[#This Row],[Data Vencimento]])</f>
        <v>1</v>
      </c>
      <c r="I2771" s="23">
        <f>YEAR(CtasPagar[[#This Row],[Data Vencimento]])</f>
        <v>1900</v>
      </c>
      <c r="J2771" s="154"/>
      <c r="K2771" s="23">
        <f>MONTH(CtasPagar[[#This Row],[Data Pagamento]])</f>
        <v>1</v>
      </c>
      <c r="L2771" s="23">
        <f>YEAR(CtasPagar[[#This Row],[Data Pagamento]])</f>
        <v>1900</v>
      </c>
      <c r="M2771" s="154"/>
      <c r="N27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1" s="71"/>
      <c r="P2771" s="71"/>
      <c r="Q2771" s="71"/>
      <c r="R2771" s="71"/>
      <c r="S2771" s="71"/>
      <c r="T2771" s="71"/>
      <c r="U2771" s="71"/>
      <c r="V2771" s="71"/>
      <c r="W2771" s="71"/>
      <c r="X2771" s="71"/>
      <c r="Y2771" s="71"/>
      <c r="Z2771" s="71"/>
    </row>
    <row r="2772" spans="1:26">
      <c r="A2772" s="154"/>
      <c r="B2772" s="157"/>
      <c r="C2772" s="162"/>
      <c r="D2772" s="157"/>
      <c r="E2772" s="157"/>
      <c r="F2772" s="157"/>
      <c r="G2772" s="158"/>
      <c r="H2772" s="23">
        <f>MONTH(CtasPagar[[#This Row],[Data Vencimento]])</f>
        <v>1</v>
      </c>
      <c r="I2772" s="23">
        <f>YEAR(CtasPagar[[#This Row],[Data Vencimento]])</f>
        <v>1900</v>
      </c>
      <c r="J2772" s="154"/>
      <c r="K2772" s="23">
        <f>MONTH(CtasPagar[[#This Row],[Data Pagamento]])</f>
        <v>1</v>
      </c>
      <c r="L2772" s="23">
        <f>YEAR(CtasPagar[[#This Row],[Data Pagamento]])</f>
        <v>1900</v>
      </c>
      <c r="M2772" s="154"/>
      <c r="N27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2" s="71"/>
      <c r="P2772" s="71"/>
      <c r="Q2772" s="71"/>
      <c r="R2772" s="71"/>
      <c r="S2772" s="71"/>
      <c r="T2772" s="71"/>
      <c r="U2772" s="71"/>
      <c r="V2772" s="71"/>
      <c r="W2772" s="71"/>
      <c r="X2772" s="71"/>
      <c r="Y2772" s="71"/>
      <c r="Z2772" s="71"/>
    </row>
    <row r="2773" spans="1:26">
      <c r="A2773" s="154"/>
      <c r="B2773" s="157"/>
      <c r="C2773" s="162"/>
      <c r="D2773" s="157"/>
      <c r="E2773" s="157"/>
      <c r="F2773" s="157"/>
      <c r="G2773" s="158"/>
      <c r="H2773" s="23">
        <f>MONTH(CtasPagar[[#This Row],[Data Vencimento]])</f>
        <v>1</v>
      </c>
      <c r="I2773" s="23">
        <f>YEAR(CtasPagar[[#This Row],[Data Vencimento]])</f>
        <v>1900</v>
      </c>
      <c r="J2773" s="154"/>
      <c r="K2773" s="23">
        <f>MONTH(CtasPagar[[#This Row],[Data Pagamento]])</f>
        <v>1</v>
      </c>
      <c r="L2773" s="23">
        <f>YEAR(CtasPagar[[#This Row],[Data Pagamento]])</f>
        <v>1900</v>
      </c>
      <c r="M2773" s="154"/>
      <c r="N27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3" s="71"/>
      <c r="P2773" s="71"/>
      <c r="Q2773" s="71"/>
      <c r="R2773" s="71"/>
      <c r="S2773" s="71"/>
      <c r="T2773" s="71"/>
      <c r="U2773" s="71"/>
      <c r="V2773" s="71"/>
      <c r="W2773" s="71"/>
      <c r="X2773" s="71"/>
      <c r="Y2773" s="71"/>
      <c r="Z2773" s="71"/>
    </row>
    <row r="2774" spans="1:26">
      <c r="A2774" s="154"/>
      <c r="B2774" s="157"/>
      <c r="C2774" s="162"/>
      <c r="D2774" s="157"/>
      <c r="E2774" s="157"/>
      <c r="F2774" s="157"/>
      <c r="G2774" s="158"/>
      <c r="H2774" s="23">
        <f>MONTH(CtasPagar[[#This Row],[Data Vencimento]])</f>
        <v>1</v>
      </c>
      <c r="I2774" s="23">
        <f>YEAR(CtasPagar[[#This Row],[Data Vencimento]])</f>
        <v>1900</v>
      </c>
      <c r="J2774" s="154"/>
      <c r="K2774" s="23">
        <f>MONTH(CtasPagar[[#This Row],[Data Pagamento]])</f>
        <v>1</v>
      </c>
      <c r="L2774" s="23">
        <f>YEAR(CtasPagar[[#This Row],[Data Pagamento]])</f>
        <v>1900</v>
      </c>
      <c r="M2774" s="154"/>
      <c r="N27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4" s="71"/>
      <c r="P2774" s="71"/>
      <c r="Q2774" s="71"/>
      <c r="R2774" s="71"/>
      <c r="S2774" s="71"/>
      <c r="T2774" s="71"/>
      <c r="U2774" s="71"/>
      <c r="V2774" s="71"/>
      <c r="W2774" s="71"/>
      <c r="X2774" s="71"/>
      <c r="Y2774" s="71"/>
      <c r="Z2774" s="71"/>
    </row>
    <row r="2775" spans="1:26">
      <c r="A2775" s="154"/>
      <c r="B2775" s="157"/>
      <c r="C2775" s="162"/>
      <c r="D2775" s="157"/>
      <c r="E2775" s="157"/>
      <c r="F2775" s="157"/>
      <c r="G2775" s="158"/>
      <c r="H2775" s="23">
        <f>MONTH(CtasPagar[[#This Row],[Data Vencimento]])</f>
        <v>1</v>
      </c>
      <c r="I2775" s="23">
        <f>YEAR(CtasPagar[[#This Row],[Data Vencimento]])</f>
        <v>1900</v>
      </c>
      <c r="J2775" s="154"/>
      <c r="K2775" s="23">
        <f>MONTH(CtasPagar[[#This Row],[Data Pagamento]])</f>
        <v>1</v>
      </c>
      <c r="L2775" s="23">
        <f>YEAR(CtasPagar[[#This Row],[Data Pagamento]])</f>
        <v>1900</v>
      </c>
      <c r="M2775" s="154"/>
      <c r="N27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5" s="71"/>
      <c r="P2775" s="71"/>
      <c r="Q2775" s="71"/>
      <c r="R2775" s="71"/>
      <c r="S2775" s="71"/>
      <c r="T2775" s="71"/>
      <c r="U2775" s="71"/>
      <c r="V2775" s="71"/>
      <c r="W2775" s="71"/>
      <c r="X2775" s="71"/>
      <c r="Y2775" s="71"/>
      <c r="Z2775" s="71"/>
    </row>
    <row r="2776" spans="1:26">
      <c r="A2776" s="154"/>
      <c r="B2776" s="157"/>
      <c r="C2776" s="162"/>
      <c r="D2776" s="157"/>
      <c r="E2776" s="157"/>
      <c r="F2776" s="157"/>
      <c r="G2776" s="158"/>
      <c r="H2776" s="23">
        <f>MONTH(CtasPagar[[#This Row],[Data Vencimento]])</f>
        <v>1</v>
      </c>
      <c r="I2776" s="23">
        <f>YEAR(CtasPagar[[#This Row],[Data Vencimento]])</f>
        <v>1900</v>
      </c>
      <c r="J2776" s="154"/>
      <c r="K2776" s="23">
        <f>MONTH(CtasPagar[[#This Row],[Data Pagamento]])</f>
        <v>1</v>
      </c>
      <c r="L2776" s="23">
        <f>YEAR(CtasPagar[[#This Row],[Data Pagamento]])</f>
        <v>1900</v>
      </c>
      <c r="M2776" s="154"/>
      <c r="N27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6" s="71"/>
      <c r="P2776" s="71"/>
      <c r="Q2776" s="71"/>
      <c r="R2776" s="71"/>
      <c r="S2776" s="71"/>
      <c r="T2776" s="71"/>
      <c r="U2776" s="71"/>
      <c r="V2776" s="71"/>
      <c r="W2776" s="71"/>
      <c r="X2776" s="71"/>
      <c r="Y2776" s="71"/>
      <c r="Z2776" s="71"/>
    </row>
    <row r="2777" spans="1:26">
      <c r="A2777" s="154"/>
      <c r="B2777" s="157"/>
      <c r="C2777" s="162"/>
      <c r="D2777" s="157"/>
      <c r="E2777" s="157"/>
      <c r="F2777" s="157"/>
      <c r="G2777" s="158"/>
      <c r="H2777" s="23">
        <f>MONTH(CtasPagar[[#This Row],[Data Vencimento]])</f>
        <v>1</v>
      </c>
      <c r="I2777" s="23">
        <f>YEAR(CtasPagar[[#This Row],[Data Vencimento]])</f>
        <v>1900</v>
      </c>
      <c r="J2777" s="154"/>
      <c r="K2777" s="23">
        <f>MONTH(CtasPagar[[#This Row],[Data Pagamento]])</f>
        <v>1</v>
      </c>
      <c r="L2777" s="23">
        <f>YEAR(CtasPagar[[#This Row],[Data Pagamento]])</f>
        <v>1900</v>
      </c>
      <c r="M2777" s="154"/>
      <c r="N27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7" s="71"/>
      <c r="P2777" s="71"/>
      <c r="Q2777" s="71"/>
      <c r="R2777" s="71"/>
      <c r="S2777" s="71"/>
      <c r="T2777" s="71"/>
      <c r="U2777" s="71"/>
      <c r="V2777" s="71"/>
      <c r="W2777" s="71"/>
      <c r="X2777" s="71"/>
      <c r="Y2777" s="71"/>
      <c r="Z2777" s="71"/>
    </row>
    <row r="2778" spans="1:26">
      <c r="A2778" s="154"/>
      <c r="B2778" s="157"/>
      <c r="C2778" s="162"/>
      <c r="D2778" s="157"/>
      <c r="E2778" s="157"/>
      <c r="F2778" s="157"/>
      <c r="G2778" s="158"/>
      <c r="H2778" s="23">
        <f>MONTH(CtasPagar[[#This Row],[Data Vencimento]])</f>
        <v>1</v>
      </c>
      <c r="I2778" s="23">
        <f>YEAR(CtasPagar[[#This Row],[Data Vencimento]])</f>
        <v>1900</v>
      </c>
      <c r="J2778" s="154"/>
      <c r="K2778" s="23">
        <f>MONTH(CtasPagar[[#This Row],[Data Pagamento]])</f>
        <v>1</v>
      </c>
      <c r="L2778" s="23">
        <f>YEAR(CtasPagar[[#This Row],[Data Pagamento]])</f>
        <v>1900</v>
      </c>
      <c r="M2778" s="154"/>
      <c r="N27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8" s="71"/>
      <c r="P2778" s="71"/>
      <c r="Q2778" s="71"/>
      <c r="R2778" s="71"/>
      <c r="S2778" s="71"/>
      <c r="T2778" s="71"/>
      <c r="U2778" s="71"/>
      <c r="V2778" s="71"/>
      <c r="W2778" s="71"/>
      <c r="X2778" s="71"/>
      <c r="Y2778" s="71"/>
      <c r="Z2778" s="71"/>
    </row>
    <row r="2779" spans="1:26">
      <c r="A2779" s="154"/>
      <c r="B2779" s="157"/>
      <c r="C2779" s="162"/>
      <c r="D2779" s="157"/>
      <c r="E2779" s="157"/>
      <c r="F2779" s="157"/>
      <c r="G2779" s="158"/>
      <c r="H2779" s="23">
        <f>MONTH(CtasPagar[[#This Row],[Data Vencimento]])</f>
        <v>1</v>
      </c>
      <c r="I2779" s="23">
        <f>YEAR(CtasPagar[[#This Row],[Data Vencimento]])</f>
        <v>1900</v>
      </c>
      <c r="J2779" s="154"/>
      <c r="K2779" s="23">
        <f>MONTH(CtasPagar[[#This Row],[Data Pagamento]])</f>
        <v>1</v>
      </c>
      <c r="L2779" s="23">
        <f>YEAR(CtasPagar[[#This Row],[Data Pagamento]])</f>
        <v>1900</v>
      </c>
      <c r="M2779" s="154"/>
      <c r="N27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79" s="71"/>
      <c r="P2779" s="71"/>
      <c r="Q2779" s="71"/>
      <c r="R2779" s="71"/>
      <c r="S2779" s="71"/>
      <c r="T2779" s="71"/>
      <c r="U2779" s="71"/>
      <c r="V2779" s="71"/>
      <c r="W2779" s="71"/>
      <c r="X2779" s="71"/>
      <c r="Y2779" s="71"/>
      <c r="Z2779" s="71"/>
    </row>
    <row r="2780" spans="1:26">
      <c r="A2780" s="154"/>
      <c r="B2780" s="157"/>
      <c r="C2780" s="162"/>
      <c r="D2780" s="157"/>
      <c r="E2780" s="157"/>
      <c r="F2780" s="157"/>
      <c r="G2780" s="158"/>
      <c r="H2780" s="23">
        <f>MONTH(CtasPagar[[#This Row],[Data Vencimento]])</f>
        <v>1</v>
      </c>
      <c r="I2780" s="23">
        <f>YEAR(CtasPagar[[#This Row],[Data Vencimento]])</f>
        <v>1900</v>
      </c>
      <c r="J2780" s="154"/>
      <c r="K2780" s="23">
        <f>MONTH(CtasPagar[[#This Row],[Data Pagamento]])</f>
        <v>1</v>
      </c>
      <c r="L2780" s="23">
        <f>YEAR(CtasPagar[[#This Row],[Data Pagamento]])</f>
        <v>1900</v>
      </c>
      <c r="M2780" s="154"/>
      <c r="N27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0" s="71"/>
      <c r="P2780" s="71"/>
      <c r="Q2780" s="71"/>
      <c r="R2780" s="71"/>
      <c r="S2780" s="71"/>
      <c r="T2780" s="71"/>
      <c r="U2780" s="71"/>
      <c r="V2780" s="71"/>
      <c r="W2780" s="71"/>
      <c r="X2780" s="71"/>
      <c r="Y2780" s="71"/>
      <c r="Z2780" s="71"/>
    </row>
    <row r="2781" spans="1:26">
      <c r="A2781" s="154"/>
      <c r="B2781" s="157"/>
      <c r="C2781" s="162"/>
      <c r="D2781" s="157"/>
      <c r="E2781" s="157"/>
      <c r="F2781" s="157"/>
      <c r="G2781" s="158"/>
      <c r="H2781" s="23">
        <f>MONTH(CtasPagar[[#This Row],[Data Vencimento]])</f>
        <v>1</v>
      </c>
      <c r="I2781" s="23">
        <f>YEAR(CtasPagar[[#This Row],[Data Vencimento]])</f>
        <v>1900</v>
      </c>
      <c r="J2781" s="154"/>
      <c r="K2781" s="23">
        <f>MONTH(CtasPagar[[#This Row],[Data Pagamento]])</f>
        <v>1</v>
      </c>
      <c r="L2781" s="23">
        <f>YEAR(CtasPagar[[#This Row],[Data Pagamento]])</f>
        <v>1900</v>
      </c>
      <c r="M2781" s="154"/>
      <c r="N27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1" s="71"/>
      <c r="P2781" s="71"/>
      <c r="Q2781" s="71"/>
      <c r="R2781" s="71"/>
      <c r="S2781" s="71"/>
      <c r="T2781" s="71"/>
      <c r="U2781" s="71"/>
      <c r="V2781" s="71"/>
      <c r="W2781" s="71"/>
      <c r="X2781" s="71"/>
      <c r="Y2781" s="71"/>
      <c r="Z2781" s="71"/>
    </row>
    <row r="2782" spans="1:26">
      <c r="A2782" s="154"/>
      <c r="B2782" s="157"/>
      <c r="C2782" s="162"/>
      <c r="D2782" s="157"/>
      <c r="E2782" s="157"/>
      <c r="F2782" s="157"/>
      <c r="G2782" s="158"/>
      <c r="H2782" s="23">
        <f>MONTH(CtasPagar[[#This Row],[Data Vencimento]])</f>
        <v>1</v>
      </c>
      <c r="I2782" s="23">
        <f>YEAR(CtasPagar[[#This Row],[Data Vencimento]])</f>
        <v>1900</v>
      </c>
      <c r="J2782" s="154"/>
      <c r="K2782" s="23">
        <f>MONTH(CtasPagar[[#This Row],[Data Pagamento]])</f>
        <v>1</v>
      </c>
      <c r="L2782" s="23">
        <f>YEAR(CtasPagar[[#This Row],[Data Pagamento]])</f>
        <v>1900</v>
      </c>
      <c r="M2782" s="154"/>
      <c r="N27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2" s="71"/>
      <c r="P2782" s="71"/>
      <c r="Q2782" s="71"/>
      <c r="R2782" s="71"/>
      <c r="S2782" s="71"/>
      <c r="T2782" s="71"/>
      <c r="U2782" s="71"/>
      <c r="V2782" s="71"/>
      <c r="W2782" s="71"/>
      <c r="X2782" s="71"/>
      <c r="Y2782" s="71"/>
      <c r="Z2782" s="71"/>
    </row>
    <row r="2783" spans="1:26">
      <c r="A2783" s="154"/>
      <c r="B2783" s="157"/>
      <c r="C2783" s="162"/>
      <c r="D2783" s="157"/>
      <c r="E2783" s="157"/>
      <c r="F2783" s="157"/>
      <c r="G2783" s="158"/>
      <c r="H2783" s="23">
        <f>MONTH(CtasPagar[[#This Row],[Data Vencimento]])</f>
        <v>1</v>
      </c>
      <c r="I2783" s="23">
        <f>YEAR(CtasPagar[[#This Row],[Data Vencimento]])</f>
        <v>1900</v>
      </c>
      <c r="J2783" s="154"/>
      <c r="K2783" s="23">
        <f>MONTH(CtasPagar[[#This Row],[Data Pagamento]])</f>
        <v>1</v>
      </c>
      <c r="L2783" s="23">
        <f>YEAR(CtasPagar[[#This Row],[Data Pagamento]])</f>
        <v>1900</v>
      </c>
      <c r="M2783" s="154"/>
      <c r="N27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3" s="71"/>
      <c r="P2783" s="71"/>
      <c r="Q2783" s="71"/>
      <c r="R2783" s="71"/>
      <c r="S2783" s="71"/>
      <c r="T2783" s="71"/>
      <c r="U2783" s="71"/>
      <c r="V2783" s="71"/>
      <c r="W2783" s="71"/>
      <c r="X2783" s="71"/>
      <c r="Y2783" s="71"/>
      <c r="Z2783" s="71"/>
    </row>
    <row r="2784" spans="1:26">
      <c r="A2784" s="154"/>
      <c r="B2784" s="157"/>
      <c r="C2784" s="162"/>
      <c r="D2784" s="157"/>
      <c r="E2784" s="157"/>
      <c r="F2784" s="157"/>
      <c r="G2784" s="158"/>
      <c r="H2784" s="23">
        <f>MONTH(CtasPagar[[#This Row],[Data Vencimento]])</f>
        <v>1</v>
      </c>
      <c r="I2784" s="23">
        <f>YEAR(CtasPagar[[#This Row],[Data Vencimento]])</f>
        <v>1900</v>
      </c>
      <c r="J2784" s="154"/>
      <c r="K2784" s="23">
        <f>MONTH(CtasPagar[[#This Row],[Data Pagamento]])</f>
        <v>1</v>
      </c>
      <c r="L2784" s="23">
        <f>YEAR(CtasPagar[[#This Row],[Data Pagamento]])</f>
        <v>1900</v>
      </c>
      <c r="M2784" s="154"/>
      <c r="N27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4" s="71"/>
      <c r="P2784" s="71"/>
      <c r="Q2784" s="71"/>
      <c r="R2784" s="71"/>
      <c r="S2784" s="71"/>
      <c r="T2784" s="71"/>
      <c r="U2784" s="71"/>
      <c r="V2784" s="71"/>
      <c r="W2784" s="71"/>
      <c r="X2784" s="71"/>
      <c r="Y2784" s="71"/>
      <c r="Z2784" s="71"/>
    </row>
    <row r="2785" spans="1:26">
      <c r="A2785" s="154"/>
      <c r="B2785" s="157"/>
      <c r="C2785" s="162"/>
      <c r="D2785" s="157"/>
      <c r="E2785" s="157"/>
      <c r="F2785" s="157"/>
      <c r="G2785" s="158"/>
      <c r="H2785" s="23">
        <f>MONTH(CtasPagar[[#This Row],[Data Vencimento]])</f>
        <v>1</v>
      </c>
      <c r="I2785" s="23">
        <f>YEAR(CtasPagar[[#This Row],[Data Vencimento]])</f>
        <v>1900</v>
      </c>
      <c r="J2785" s="154"/>
      <c r="K2785" s="23">
        <f>MONTH(CtasPagar[[#This Row],[Data Pagamento]])</f>
        <v>1</v>
      </c>
      <c r="L2785" s="23">
        <f>YEAR(CtasPagar[[#This Row],[Data Pagamento]])</f>
        <v>1900</v>
      </c>
      <c r="M2785" s="154"/>
      <c r="N27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5" s="71"/>
      <c r="P2785" s="71"/>
      <c r="Q2785" s="71"/>
      <c r="R2785" s="71"/>
      <c r="S2785" s="71"/>
      <c r="T2785" s="71"/>
      <c r="U2785" s="71"/>
      <c r="V2785" s="71"/>
      <c r="W2785" s="71"/>
      <c r="X2785" s="71"/>
      <c r="Y2785" s="71"/>
      <c r="Z2785" s="71"/>
    </row>
    <row r="2786" spans="1:26">
      <c r="A2786" s="154"/>
      <c r="B2786" s="157"/>
      <c r="C2786" s="162"/>
      <c r="D2786" s="157"/>
      <c r="E2786" s="157"/>
      <c r="F2786" s="157"/>
      <c r="G2786" s="158"/>
      <c r="H2786" s="23">
        <f>MONTH(CtasPagar[[#This Row],[Data Vencimento]])</f>
        <v>1</v>
      </c>
      <c r="I2786" s="23">
        <f>YEAR(CtasPagar[[#This Row],[Data Vencimento]])</f>
        <v>1900</v>
      </c>
      <c r="J2786" s="154"/>
      <c r="K2786" s="23">
        <f>MONTH(CtasPagar[[#This Row],[Data Pagamento]])</f>
        <v>1</v>
      </c>
      <c r="L2786" s="23">
        <f>YEAR(CtasPagar[[#This Row],[Data Pagamento]])</f>
        <v>1900</v>
      </c>
      <c r="M2786" s="154"/>
      <c r="N27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6" s="71"/>
      <c r="P2786" s="71"/>
      <c r="Q2786" s="71"/>
      <c r="R2786" s="71"/>
      <c r="S2786" s="71"/>
      <c r="T2786" s="71"/>
      <c r="U2786" s="71"/>
      <c r="V2786" s="71"/>
      <c r="W2786" s="71"/>
      <c r="X2786" s="71"/>
      <c r="Y2786" s="71"/>
      <c r="Z2786" s="71"/>
    </row>
    <row r="2787" spans="1:26">
      <c r="A2787" s="154"/>
      <c r="B2787" s="157"/>
      <c r="C2787" s="162"/>
      <c r="D2787" s="157"/>
      <c r="E2787" s="157"/>
      <c r="F2787" s="157"/>
      <c r="G2787" s="158"/>
      <c r="H2787" s="23">
        <f>MONTH(CtasPagar[[#This Row],[Data Vencimento]])</f>
        <v>1</v>
      </c>
      <c r="I2787" s="23">
        <f>YEAR(CtasPagar[[#This Row],[Data Vencimento]])</f>
        <v>1900</v>
      </c>
      <c r="J2787" s="154"/>
      <c r="K2787" s="23">
        <f>MONTH(CtasPagar[[#This Row],[Data Pagamento]])</f>
        <v>1</v>
      </c>
      <c r="L2787" s="23">
        <f>YEAR(CtasPagar[[#This Row],[Data Pagamento]])</f>
        <v>1900</v>
      </c>
      <c r="M2787" s="154"/>
      <c r="N27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7" s="71"/>
      <c r="P2787" s="71"/>
      <c r="Q2787" s="71"/>
      <c r="R2787" s="71"/>
      <c r="S2787" s="71"/>
      <c r="T2787" s="71"/>
      <c r="U2787" s="71"/>
      <c r="V2787" s="71"/>
      <c r="W2787" s="71"/>
      <c r="X2787" s="71"/>
      <c r="Y2787" s="71"/>
      <c r="Z2787" s="71"/>
    </row>
    <row r="2788" spans="1:26">
      <c r="A2788" s="154"/>
      <c r="B2788" s="157"/>
      <c r="C2788" s="162"/>
      <c r="D2788" s="157"/>
      <c r="E2788" s="157"/>
      <c r="F2788" s="157"/>
      <c r="G2788" s="158"/>
      <c r="H2788" s="23">
        <f>MONTH(CtasPagar[[#This Row],[Data Vencimento]])</f>
        <v>1</v>
      </c>
      <c r="I2788" s="23">
        <f>YEAR(CtasPagar[[#This Row],[Data Vencimento]])</f>
        <v>1900</v>
      </c>
      <c r="J2788" s="154"/>
      <c r="K2788" s="23">
        <f>MONTH(CtasPagar[[#This Row],[Data Pagamento]])</f>
        <v>1</v>
      </c>
      <c r="L2788" s="23">
        <f>YEAR(CtasPagar[[#This Row],[Data Pagamento]])</f>
        <v>1900</v>
      </c>
      <c r="M2788" s="154"/>
      <c r="N27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8" s="71"/>
      <c r="P2788" s="71"/>
      <c r="Q2788" s="71"/>
      <c r="R2788" s="71"/>
      <c r="S2788" s="71"/>
      <c r="T2788" s="71"/>
      <c r="U2788" s="71"/>
      <c r="V2788" s="71"/>
      <c r="W2788" s="71"/>
      <c r="X2788" s="71"/>
      <c r="Y2788" s="71"/>
      <c r="Z2788" s="71"/>
    </row>
    <row r="2789" spans="1:26">
      <c r="A2789" s="154"/>
      <c r="B2789" s="157"/>
      <c r="C2789" s="162"/>
      <c r="D2789" s="157"/>
      <c r="E2789" s="157"/>
      <c r="F2789" s="157"/>
      <c r="G2789" s="158"/>
      <c r="H2789" s="23">
        <f>MONTH(CtasPagar[[#This Row],[Data Vencimento]])</f>
        <v>1</v>
      </c>
      <c r="I2789" s="23">
        <f>YEAR(CtasPagar[[#This Row],[Data Vencimento]])</f>
        <v>1900</v>
      </c>
      <c r="J2789" s="154"/>
      <c r="K2789" s="23">
        <f>MONTH(CtasPagar[[#This Row],[Data Pagamento]])</f>
        <v>1</v>
      </c>
      <c r="L2789" s="23">
        <f>YEAR(CtasPagar[[#This Row],[Data Pagamento]])</f>
        <v>1900</v>
      </c>
      <c r="M2789" s="154"/>
      <c r="N27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89" s="71"/>
      <c r="P2789" s="71"/>
      <c r="Q2789" s="71"/>
      <c r="R2789" s="71"/>
      <c r="S2789" s="71"/>
      <c r="T2789" s="71"/>
      <c r="U2789" s="71"/>
      <c r="V2789" s="71"/>
      <c r="W2789" s="71"/>
      <c r="X2789" s="71"/>
      <c r="Y2789" s="71"/>
      <c r="Z2789" s="71"/>
    </row>
    <row r="2790" spans="1:26">
      <c r="A2790" s="154"/>
      <c r="B2790" s="157"/>
      <c r="C2790" s="162"/>
      <c r="D2790" s="157"/>
      <c r="E2790" s="157"/>
      <c r="F2790" s="157"/>
      <c r="G2790" s="158"/>
      <c r="H2790" s="23">
        <f>MONTH(CtasPagar[[#This Row],[Data Vencimento]])</f>
        <v>1</v>
      </c>
      <c r="I2790" s="23">
        <f>YEAR(CtasPagar[[#This Row],[Data Vencimento]])</f>
        <v>1900</v>
      </c>
      <c r="J2790" s="154"/>
      <c r="K2790" s="23">
        <f>MONTH(CtasPagar[[#This Row],[Data Pagamento]])</f>
        <v>1</v>
      </c>
      <c r="L2790" s="23">
        <f>YEAR(CtasPagar[[#This Row],[Data Pagamento]])</f>
        <v>1900</v>
      </c>
      <c r="M2790" s="154"/>
      <c r="N27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0" s="71"/>
      <c r="P2790" s="71"/>
      <c r="Q2790" s="71"/>
      <c r="R2790" s="71"/>
      <c r="S2790" s="71"/>
      <c r="T2790" s="71"/>
      <c r="U2790" s="71"/>
      <c r="V2790" s="71"/>
      <c r="W2790" s="71"/>
      <c r="X2790" s="71"/>
      <c r="Y2790" s="71"/>
      <c r="Z2790" s="71"/>
    </row>
    <row r="2791" spans="1:26">
      <c r="A2791" s="154"/>
      <c r="B2791" s="157"/>
      <c r="C2791" s="162"/>
      <c r="D2791" s="157"/>
      <c r="E2791" s="157"/>
      <c r="F2791" s="157"/>
      <c r="G2791" s="158"/>
      <c r="H2791" s="23">
        <f>MONTH(CtasPagar[[#This Row],[Data Vencimento]])</f>
        <v>1</v>
      </c>
      <c r="I2791" s="23">
        <f>YEAR(CtasPagar[[#This Row],[Data Vencimento]])</f>
        <v>1900</v>
      </c>
      <c r="J2791" s="154"/>
      <c r="K2791" s="23">
        <f>MONTH(CtasPagar[[#This Row],[Data Pagamento]])</f>
        <v>1</v>
      </c>
      <c r="L2791" s="23">
        <f>YEAR(CtasPagar[[#This Row],[Data Pagamento]])</f>
        <v>1900</v>
      </c>
      <c r="M2791" s="154"/>
      <c r="N27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1" s="71"/>
      <c r="P2791" s="71"/>
      <c r="Q2791" s="71"/>
      <c r="R2791" s="71"/>
      <c r="S2791" s="71"/>
      <c r="T2791" s="71"/>
      <c r="U2791" s="71"/>
      <c r="V2791" s="71"/>
      <c r="W2791" s="71"/>
      <c r="X2791" s="71"/>
      <c r="Y2791" s="71"/>
      <c r="Z2791" s="71"/>
    </row>
    <row r="2792" spans="1:26">
      <c r="A2792" s="154"/>
      <c r="B2792" s="157"/>
      <c r="C2792" s="162"/>
      <c r="D2792" s="157"/>
      <c r="E2792" s="157"/>
      <c r="F2792" s="157"/>
      <c r="G2792" s="158"/>
      <c r="H2792" s="23">
        <f>MONTH(CtasPagar[[#This Row],[Data Vencimento]])</f>
        <v>1</v>
      </c>
      <c r="I2792" s="23">
        <f>YEAR(CtasPagar[[#This Row],[Data Vencimento]])</f>
        <v>1900</v>
      </c>
      <c r="J2792" s="154"/>
      <c r="K2792" s="23">
        <f>MONTH(CtasPagar[[#This Row],[Data Pagamento]])</f>
        <v>1</v>
      </c>
      <c r="L2792" s="23">
        <f>YEAR(CtasPagar[[#This Row],[Data Pagamento]])</f>
        <v>1900</v>
      </c>
      <c r="M2792" s="154"/>
      <c r="N27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2" s="71"/>
      <c r="P2792" s="71"/>
      <c r="Q2792" s="71"/>
      <c r="R2792" s="71"/>
      <c r="S2792" s="71"/>
      <c r="T2792" s="71"/>
      <c r="U2792" s="71"/>
      <c r="V2792" s="71"/>
      <c r="W2792" s="71"/>
      <c r="X2792" s="71"/>
      <c r="Y2792" s="71"/>
      <c r="Z2792" s="71"/>
    </row>
    <row r="2793" spans="1:26">
      <c r="A2793" s="154"/>
      <c r="B2793" s="157"/>
      <c r="C2793" s="162"/>
      <c r="D2793" s="157"/>
      <c r="E2793" s="157"/>
      <c r="F2793" s="157"/>
      <c r="G2793" s="158"/>
      <c r="H2793" s="23">
        <f>MONTH(CtasPagar[[#This Row],[Data Vencimento]])</f>
        <v>1</v>
      </c>
      <c r="I2793" s="23">
        <f>YEAR(CtasPagar[[#This Row],[Data Vencimento]])</f>
        <v>1900</v>
      </c>
      <c r="J2793" s="154"/>
      <c r="K2793" s="23">
        <f>MONTH(CtasPagar[[#This Row],[Data Pagamento]])</f>
        <v>1</v>
      </c>
      <c r="L2793" s="23">
        <f>YEAR(CtasPagar[[#This Row],[Data Pagamento]])</f>
        <v>1900</v>
      </c>
      <c r="M2793" s="154"/>
      <c r="N27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3" s="71"/>
      <c r="P2793" s="71"/>
      <c r="Q2793" s="71"/>
      <c r="R2793" s="71"/>
      <c r="S2793" s="71"/>
      <c r="T2793" s="71"/>
      <c r="U2793" s="71"/>
      <c r="V2793" s="71"/>
      <c r="W2793" s="71"/>
      <c r="X2793" s="71"/>
      <c r="Y2793" s="71"/>
      <c r="Z2793" s="71"/>
    </row>
    <row r="2794" spans="1:26">
      <c r="A2794" s="154"/>
      <c r="B2794" s="157"/>
      <c r="C2794" s="162"/>
      <c r="D2794" s="157"/>
      <c r="E2794" s="157"/>
      <c r="F2794" s="157"/>
      <c r="G2794" s="158"/>
      <c r="H2794" s="23">
        <f>MONTH(CtasPagar[[#This Row],[Data Vencimento]])</f>
        <v>1</v>
      </c>
      <c r="I2794" s="23">
        <f>YEAR(CtasPagar[[#This Row],[Data Vencimento]])</f>
        <v>1900</v>
      </c>
      <c r="J2794" s="154"/>
      <c r="K2794" s="23">
        <f>MONTH(CtasPagar[[#This Row],[Data Pagamento]])</f>
        <v>1</v>
      </c>
      <c r="L2794" s="23">
        <f>YEAR(CtasPagar[[#This Row],[Data Pagamento]])</f>
        <v>1900</v>
      </c>
      <c r="M2794" s="154"/>
      <c r="N27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4" s="71"/>
      <c r="P2794" s="71"/>
      <c r="Q2794" s="71"/>
      <c r="R2794" s="71"/>
      <c r="S2794" s="71"/>
      <c r="T2794" s="71"/>
      <c r="U2794" s="71"/>
      <c r="V2794" s="71"/>
      <c r="W2794" s="71"/>
      <c r="X2794" s="71"/>
      <c r="Y2794" s="71"/>
      <c r="Z2794" s="71"/>
    </row>
    <row r="2795" spans="1:26">
      <c r="A2795" s="154"/>
      <c r="B2795" s="157"/>
      <c r="C2795" s="162"/>
      <c r="D2795" s="157"/>
      <c r="E2795" s="157"/>
      <c r="F2795" s="157"/>
      <c r="G2795" s="158"/>
      <c r="H2795" s="23">
        <f>MONTH(CtasPagar[[#This Row],[Data Vencimento]])</f>
        <v>1</v>
      </c>
      <c r="I2795" s="23">
        <f>YEAR(CtasPagar[[#This Row],[Data Vencimento]])</f>
        <v>1900</v>
      </c>
      <c r="J2795" s="154"/>
      <c r="K2795" s="23">
        <f>MONTH(CtasPagar[[#This Row],[Data Pagamento]])</f>
        <v>1</v>
      </c>
      <c r="L2795" s="23">
        <f>YEAR(CtasPagar[[#This Row],[Data Pagamento]])</f>
        <v>1900</v>
      </c>
      <c r="M2795" s="154"/>
      <c r="N27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5" s="71"/>
      <c r="P2795" s="71"/>
      <c r="Q2795" s="71"/>
      <c r="R2795" s="71"/>
      <c r="S2795" s="71"/>
      <c r="T2795" s="71"/>
      <c r="U2795" s="71"/>
      <c r="V2795" s="71"/>
      <c r="W2795" s="71"/>
      <c r="X2795" s="71"/>
      <c r="Y2795" s="71"/>
      <c r="Z2795" s="71"/>
    </row>
    <row r="2796" spans="1:26">
      <c r="A2796" s="154"/>
      <c r="B2796" s="157"/>
      <c r="C2796" s="162"/>
      <c r="D2796" s="157"/>
      <c r="E2796" s="157"/>
      <c r="F2796" s="157"/>
      <c r="G2796" s="158"/>
      <c r="H2796" s="23">
        <f>MONTH(CtasPagar[[#This Row],[Data Vencimento]])</f>
        <v>1</v>
      </c>
      <c r="I2796" s="23">
        <f>YEAR(CtasPagar[[#This Row],[Data Vencimento]])</f>
        <v>1900</v>
      </c>
      <c r="J2796" s="154"/>
      <c r="K2796" s="23">
        <f>MONTH(CtasPagar[[#This Row],[Data Pagamento]])</f>
        <v>1</v>
      </c>
      <c r="L2796" s="23">
        <f>YEAR(CtasPagar[[#This Row],[Data Pagamento]])</f>
        <v>1900</v>
      </c>
      <c r="M2796" s="154"/>
      <c r="N27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6" s="71"/>
      <c r="P2796" s="71"/>
      <c r="Q2796" s="71"/>
      <c r="R2796" s="71"/>
      <c r="S2796" s="71"/>
      <c r="T2796" s="71"/>
      <c r="U2796" s="71"/>
      <c r="V2796" s="71"/>
      <c r="W2796" s="71"/>
      <c r="X2796" s="71"/>
      <c r="Y2796" s="71"/>
      <c r="Z2796" s="71"/>
    </row>
    <row r="2797" spans="1:26">
      <c r="A2797" s="154"/>
      <c r="B2797" s="157"/>
      <c r="C2797" s="162"/>
      <c r="D2797" s="157"/>
      <c r="E2797" s="157"/>
      <c r="F2797" s="157"/>
      <c r="G2797" s="158"/>
      <c r="H2797" s="23">
        <f>MONTH(CtasPagar[[#This Row],[Data Vencimento]])</f>
        <v>1</v>
      </c>
      <c r="I2797" s="23">
        <f>YEAR(CtasPagar[[#This Row],[Data Vencimento]])</f>
        <v>1900</v>
      </c>
      <c r="J2797" s="154"/>
      <c r="K2797" s="23">
        <f>MONTH(CtasPagar[[#This Row],[Data Pagamento]])</f>
        <v>1</v>
      </c>
      <c r="L2797" s="23">
        <f>YEAR(CtasPagar[[#This Row],[Data Pagamento]])</f>
        <v>1900</v>
      </c>
      <c r="M2797" s="154"/>
      <c r="N27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7" s="71"/>
      <c r="P2797" s="71"/>
      <c r="Q2797" s="71"/>
      <c r="R2797" s="71"/>
      <c r="S2797" s="71"/>
      <c r="T2797" s="71"/>
      <c r="U2797" s="71"/>
      <c r="V2797" s="71"/>
      <c r="W2797" s="71"/>
      <c r="X2797" s="71"/>
      <c r="Y2797" s="71"/>
      <c r="Z2797" s="71"/>
    </row>
    <row r="2798" spans="1:26">
      <c r="A2798" s="154"/>
      <c r="B2798" s="157"/>
      <c r="C2798" s="162"/>
      <c r="D2798" s="157"/>
      <c r="E2798" s="157"/>
      <c r="F2798" s="157"/>
      <c r="G2798" s="158"/>
      <c r="H2798" s="23">
        <f>MONTH(CtasPagar[[#This Row],[Data Vencimento]])</f>
        <v>1</v>
      </c>
      <c r="I2798" s="23">
        <f>YEAR(CtasPagar[[#This Row],[Data Vencimento]])</f>
        <v>1900</v>
      </c>
      <c r="J2798" s="154"/>
      <c r="K2798" s="23">
        <f>MONTH(CtasPagar[[#This Row],[Data Pagamento]])</f>
        <v>1</v>
      </c>
      <c r="L2798" s="23">
        <f>YEAR(CtasPagar[[#This Row],[Data Pagamento]])</f>
        <v>1900</v>
      </c>
      <c r="M2798" s="154"/>
      <c r="N27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8" s="71"/>
      <c r="P2798" s="71"/>
      <c r="Q2798" s="71"/>
      <c r="R2798" s="71"/>
      <c r="S2798" s="71"/>
      <c r="T2798" s="71"/>
      <c r="U2798" s="71"/>
      <c r="V2798" s="71"/>
      <c r="W2798" s="71"/>
      <c r="X2798" s="71"/>
      <c r="Y2798" s="71"/>
      <c r="Z2798" s="71"/>
    </row>
    <row r="2799" spans="1:26">
      <c r="A2799" s="154"/>
      <c r="B2799" s="157"/>
      <c r="C2799" s="162"/>
      <c r="D2799" s="157"/>
      <c r="E2799" s="157"/>
      <c r="F2799" s="157"/>
      <c r="G2799" s="158"/>
      <c r="H2799" s="23">
        <f>MONTH(CtasPagar[[#This Row],[Data Vencimento]])</f>
        <v>1</v>
      </c>
      <c r="I2799" s="23">
        <f>YEAR(CtasPagar[[#This Row],[Data Vencimento]])</f>
        <v>1900</v>
      </c>
      <c r="J2799" s="154"/>
      <c r="K2799" s="23">
        <f>MONTH(CtasPagar[[#This Row],[Data Pagamento]])</f>
        <v>1</v>
      </c>
      <c r="L2799" s="23">
        <f>YEAR(CtasPagar[[#This Row],[Data Pagamento]])</f>
        <v>1900</v>
      </c>
      <c r="M2799" s="154"/>
      <c r="N27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799" s="71"/>
      <c r="P2799" s="71"/>
      <c r="Q2799" s="71"/>
      <c r="R2799" s="71"/>
      <c r="S2799" s="71"/>
      <c r="T2799" s="71"/>
      <c r="U2799" s="71"/>
      <c r="V2799" s="71"/>
      <c r="W2799" s="71"/>
      <c r="X2799" s="71"/>
      <c r="Y2799" s="71"/>
      <c r="Z2799" s="71"/>
    </row>
    <row r="2800" spans="1:26">
      <c r="A2800" s="154"/>
      <c r="B2800" s="157"/>
      <c r="C2800" s="162"/>
      <c r="D2800" s="157"/>
      <c r="E2800" s="157"/>
      <c r="F2800" s="157"/>
      <c r="G2800" s="158"/>
      <c r="H2800" s="23">
        <f>MONTH(CtasPagar[[#This Row],[Data Vencimento]])</f>
        <v>1</v>
      </c>
      <c r="I2800" s="23">
        <f>YEAR(CtasPagar[[#This Row],[Data Vencimento]])</f>
        <v>1900</v>
      </c>
      <c r="J2800" s="154"/>
      <c r="K2800" s="23">
        <f>MONTH(CtasPagar[[#This Row],[Data Pagamento]])</f>
        <v>1</v>
      </c>
      <c r="L2800" s="23">
        <f>YEAR(CtasPagar[[#This Row],[Data Pagamento]])</f>
        <v>1900</v>
      </c>
      <c r="M2800" s="154"/>
      <c r="N28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0" s="71"/>
      <c r="P2800" s="71"/>
      <c r="Q2800" s="71"/>
      <c r="R2800" s="71"/>
      <c r="S2800" s="71"/>
      <c r="T2800" s="71"/>
      <c r="U2800" s="71"/>
      <c r="V2800" s="71"/>
      <c r="W2800" s="71"/>
      <c r="X2800" s="71"/>
      <c r="Y2800" s="71"/>
      <c r="Z2800" s="71"/>
    </row>
    <row r="2801" spans="1:26">
      <c r="A2801" s="154"/>
      <c r="B2801" s="157"/>
      <c r="C2801" s="162"/>
      <c r="D2801" s="157"/>
      <c r="E2801" s="157"/>
      <c r="F2801" s="157"/>
      <c r="G2801" s="158"/>
      <c r="H2801" s="23">
        <f>MONTH(CtasPagar[[#This Row],[Data Vencimento]])</f>
        <v>1</v>
      </c>
      <c r="I2801" s="23">
        <f>YEAR(CtasPagar[[#This Row],[Data Vencimento]])</f>
        <v>1900</v>
      </c>
      <c r="J2801" s="154"/>
      <c r="K2801" s="23">
        <f>MONTH(CtasPagar[[#This Row],[Data Pagamento]])</f>
        <v>1</v>
      </c>
      <c r="L2801" s="23">
        <f>YEAR(CtasPagar[[#This Row],[Data Pagamento]])</f>
        <v>1900</v>
      </c>
      <c r="M2801" s="154"/>
      <c r="N28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1" s="71"/>
      <c r="P2801" s="71"/>
      <c r="Q2801" s="71"/>
      <c r="R2801" s="71"/>
      <c r="S2801" s="71"/>
      <c r="T2801" s="71"/>
      <c r="U2801" s="71"/>
      <c r="V2801" s="71"/>
      <c r="W2801" s="71"/>
      <c r="X2801" s="71"/>
      <c r="Y2801" s="71"/>
      <c r="Z2801" s="71"/>
    </row>
    <row r="2802" spans="1:26">
      <c r="A2802" s="154"/>
      <c r="B2802" s="157"/>
      <c r="C2802" s="162"/>
      <c r="D2802" s="157"/>
      <c r="E2802" s="157"/>
      <c r="F2802" s="157"/>
      <c r="G2802" s="158"/>
      <c r="H2802" s="23">
        <f>MONTH(CtasPagar[[#This Row],[Data Vencimento]])</f>
        <v>1</v>
      </c>
      <c r="I2802" s="23">
        <f>YEAR(CtasPagar[[#This Row],[Data Vencimento]])</f>
        <v>1900</v>
      </c>
      <c r="J2802" s="154"/>
      <c r="K2802" s="23">
        <f>MONTH(CtasPagar[[#This Row],[Data Pagamento]])</f>
        <v>1</v>
      </c>
      <c r="L2802" s="23">
        <f>YEAR(CtasPagar[[#This Row],[Data Pagamento]])</f>
        <v>1900</v>
      </c>
      <c r="M2802" s="154"/>
      <c r="N28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2" s="71"/>
      <c r="P2802" s="71"/>
      <c r="Q2802" s="71"/>
      <c r="R2802" s="71"/>
      <c r="S2802" s="71"/>
      <c r="T2802" s="71"/>
      <c r="U2802" s="71"/>
      <c r="V2802" s="71"/>
      <c r="W2802" s="71"/>
      <c r="X2802" s="71"/>
      <c r="Y2802" s="71"/>
      <c r="Z2802" s="71"/>
    </row>
    <row r="2803" spans="1:26">
      <c r="A2803" s="154"/>
      <c r="B2803" s="157"/>
      <c r="C2803" s="162"/>
      <c r="D2803" s="157"/>
      <c r="E2803" s="157"/>
      <c r="F2803" s="157"/>
      <c r="G2803" s="158"/>
      <c r="H2803" s="23">
        <f>MONTH(CtasPagar[[#This Row],[Data Vencimento]])</f>
        <v>1</v>
      </c>
      <c r="I2803" s="23">
        <f>YEAR(CtasPagar[[#This Row],[Data Vencimento]])</f>
        <v>1900</v>
      </c>
      <c r="J2803" s="154"/>
      <c r="K2803" s="23">
        <f>MONTH(CtasPagar[[#This Row],[Data Pagamento]])</f>
        <v>1</v>
      </c>
      <c r="L2803" s="23">
        <f>YEAR(CtasPagar[[#This Row],[Data Pagamento]])</f>
        <v>1900</v>
      </c>
      <c r="M2803" s="154"/>
      <c r="N28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3" s="71"/>
      <c r="P2803" s="71"/>
      <c r="Q2803" s="71"/>
      <c r="R2803" s="71"/>
      <c r="S2803" s="71"/>
      <c r="T2803" s="71"/>
      <c r="U2803" s="71"/>
      <c r="V2803" s="71"/>
      <c r="W2803" s="71"/>
      <c r="X2803" s="71"/>
      <c r="Y2803" s="71"/>
      <c r="Z2803" s="71"/>
    </row>
    <row r="2804" spans="1:26">
      <c r="A2804" s="154"/>
      <c r="B2804" s="157"/>
      <c r="C2804" s="162"/>
      <c r="D2804" s="157"/>
      <c r="E2804" s="157"/>
      <c r="F2804" s="157"/>
      <c r="G2804" s="158"/>
      <c r="H2804" s="23">
        <f>MONTH(CtasPagar[[#This Row],[Data Vencimento]])</f>
        <v>1</v>
      </c>
      <c r="I2804" s="23">
        <f>YEAR(CtasPagar[[#This Row],[Data Vencimento]])</f>
        <v>1900</v>
      </c>
      <c r="J2804" s="154"/>
      <c r="K2804" s="23">
        <f>MONTH(CtasPagar[[#This Row],[Data Pagamento]])</f>
        <v>1</v>
      </c>
      <c r="L2804" s="23">
        <f>YEAR(CtasPagar[[#This Row],[Data Pagamento]])</f>
        <v>1900</v>
      </c>
      <c r="M2804" s="154"/>
      <c r="N28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4" s="71"/>
      <c r="P2804" s="71"/>
      <c r="Q2804" s="71"/>
      <c r="R2804" s="71"/>
      <c r="S2804" s="71"/>
      <c r="T2804" s="71"/>
      <c r="U2804" s="71"/>
      <c r="V2804" s="71"/>
      <c r="W2804" s="71"/>
      <c r="X2804" s="71"/>
      <c r="Y2804" s="71"/>
      <c r="Z2804" s="71"/>
    </row>
    <row r="2805" spans="1:26">
      <c r="A2805" s="154"/>
      <c r="B2805" s="157"/>
      <c r="C2805" s="162"/>
      <c r="D2805" s="157"/>
      <c r="E2805" s="157"/>
      <c r="F2805" s="157"/>
      <c r="G2805" s="158"/>
      <c r="H2805" s="23">
        <f>MONTH(CtasPagar[[#This Row],[Data Vencimento]])</f>
        <v>1</v>
      </c>
      <c r="I2805" s="23">
        <f>YEAR(CtasPagar[[#This Row],[Data Vencimento]])</f>
        <v>1900</v>
      </c>
      <c r="J2805" s="154"/>
      <c r="K2805" s="23">
        <f>MONTH(CtasPagar[[#This Row],[Data Pagamento]])</f>
        <v>1</v>
      </c>
      <c r="L2805" s="23">
        <f>YEAR(CtasPagar[[#This Row],[Data Pagamento]])</f>
        <v>1900</v>
      </c>
      <c r="M2805" s="154"/>
      <c r="N28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5" s="71"/>
      <c r="P2805" s="71"/>
      <c r="Q2805" s="71"/>
      <c r="R2805" s="71"/>
      <c r="S2805" s="71"/>
      <c r="T2805" s="71"/>
      <c r="U2805" s="71"/>
      <c r="V2805" s="71"/>
      <c r="W2805" s="71"/>
      <c r="X2805" s="71"/>
      <c r="Y2805" s="71"/>
      <c r="Z2805" s="71"/>
    </row>
    <row r="2806" spans="1:26">
      <c r="A2806" s="154"/>
      <c r="B2806" s="157"/>
      <c r="C2806" s="162"/>
      <c r="D2806" s="157"/>
      <c r="E2806" s="157"/>
      <c r="F2806" s="157"/>
      <c r="G2806" s="158"/>
      <c r="H2806" s="23">
        <f>MONTH(CtasPagar[[#This Row],[Data Vencimento]])</f>
        <v>1</v>
      </c>
      <c r="I2806" s="23">
        <f>YEAR(CtasPagar[[#This Row],[Data Vencimento]])</f>
        <v>1900</v>
      </c>
      <c r="J2806" s="154"/>
      <c r="K2806" s="23">
        <f>MONTH(CtasPagar[[#This Row],[Data Pagamento]])</f>
        <v>1</v>
      </c>
      <c r="L2806" s="23">
        <f>YEAR(CtasPagar[[#This Row],[Data Pagamento]])</f>
        <v>1900</v>
      </c>
      <c r="M2806" s="154"/>
      <c r="N28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6" s="71"/>
      <c r="P2806" s="71"/>
      <c r="Q2806" s="71"/>
      <c r="R2806" s="71"/>
      <c r="S2806" s="71"/>
      <c r="T2806" s="71"/>
      <c r="U2806" s="71"/>
      <c r="V2806" s="71"/>
      <c r="W2806" s="71"/>
      <c r="X2806" s="71"/>
      <c r="Y2806" s="71"/>
      <c r="Z2806" s="71"/>
    </row>
    <row r="2807" spans="1:26">
      <c r="A2807" s="154"/>
      <c r="B2807" s="157"/>
      <c r="C2807" s="162"/>
      <c r="D2807" s="157"/>
      <c r="E2807" s="157"/>
      <c r="F2807" s="157"/>
      <c r="G2807" s="158"/>
      <c r="H2807" s="23">
        <f>MONTH(CtasPagar[[#This Row],[Data Vencimento]])</f>
        <v>1</v>
      </c>
      <c r="I2807" s="23">
        <f>YEAR(CtasPagar[[#This Row],[Data Vencimento]])</f>
        <v>1900</v>
      </c>
      <c r="J2807" s="154"/>
      <c r="K2807" s="23">
        <f>MONTH(CtasPagar[[#This Row],[Data Pagamento]])</f>
        <v>1</v>
      </c>
      <c r="L2807" s="23">
        <f>YEAR(CtasPagar[[#This Row],[Data Pagamento]])</f>
        <v>1900</v>
      </c>
      <c r="M2807" s="154"/>
      <c r="N28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7" s="71"/>
      <c r="P2807" s="71"/>
      <c r="Q2807" s="71"/>
      <c r="R2807" s="71"/>
      <c r="S2807" s="71"/>
      <c r="T2807" s="71"/>
      <c r="U2807" s="71"/>
      <c r="V2807" s="71"/>
      <c r="W2807" s="71"/>
      <c r="X2807" s="71"/>
      <c r="Y2807" s="71"/>
      <c r="Z2807" s="71"/>
    </row>
    <row r="2808" spans="1:26">
      <c r="A2808" s="154"/>
      <c r="B2808" s="157"/>
      <c r="C2808" s="162"/>
      <c r="D2808" s="157"/>
      <c r="E2808" s="157"/>
      <c r="F2808" s="157"/>
      <c r="G2808" s="158"/>
      <c r="H2808" s="23">
        <f>MONTH(CtasPagar[[#This Row],[Data Vencimento]])</f>
        <v>1</v>
      </c>
      <c r="I2808" s="23">
        <f>YEAR(CtasPagar[[#This Row],[Data Vencimento]])</f>
        <v>1900</v>
      </c>
      <c r="J2808" s="154"/>
      <c r="K2808" s="23">
        <f>MONTH(CtasPagar[[#This Row],[Data Pagamento]])</f>
        <v>1</v>
      </c>
      <c r="L2808" s="23">
        <f>YEAR(CtasPagar[[#This Row],[Data Pagamento]])</f>
        <v>1900</v>
      </c>
      <c r="M2808" s="154"/>
      <c r="N28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8" s="71"/>
      <c r="P2808" s="71"/>
      <c r="Q2808" s="71"/>
      <c r="R2808" s="71"/>
      <c r="S2808" s="71"/>
      <c r="T2808" s="71"/>
      <c r="U2808" s="71"/>
      <c r="V2808" s="71"/>
      <c r="W2808" s="71"/>
      <c r="X2808" s="71"/>
      <c r="Y2808" s="71"/>
      <c r="Z2808" s="71"/>
    </row>
    <row r="2809" spans="1:26">
      <c r="A2809" s="154"/>
      <c r="B2809" s="157"/>
      <c r="C2809" s="162"/>
      <c r="D2809" s="157"/>
      <c r="E2809" s="157"/>
      <c r="F2809" s="157"/>
      <c r="G2809" s="158"/>
      <c r="H2809" s="23">
        <f>MONTH(CtasPagar[[#This Row],[Data Vencimento]])</f>
        <v>1</v>
      </c>
      <c r="I2809" s="23">
        <f>YEAR(CtasPagar[[#This Row],[Data Vencimento]])</f>
        <v>1900</v>
      </c>
      <c r="J2809" s="154"/>
      <c r="K2809" s="23">
        <f>MONTH(CtasPagar[[#This Row],[Data Pagamento]])</f>
        <v>1</v>
      </c>
      <c r="L2809" s="23">
        <f>YEAR(CtasPagar[[#This Row],[Data Pagamento]])</f>
        <v>1900</v>
      </c>
      <c r="M2809" s="154"/>
      <c r="N28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09" s="71"/>
      <c r="P2809" s="71"/>
      <c r="Q2809" s="71"/>
      <c r="R2809" s="71"/>
      <c r="S2809" s="71"/>
      <c r="T2809" s="71"/>
      <c r="U2809" s="71"/>
      <c r="V2809" s="71"/>
      <c r="W2809" s="71"/>
      <c r="X2809" s="71"/>
      <c r="Y2809" s="71"/>
      <c r="Z2809" s="71"/>
    </row>
    <row r="2810" spans="1:26">
      <c r="A2810" s="154"/>
      <c r="B2810" s="157"/>
      <c r="C2810" s="162"/>
      <c r="D2810" s="157"/>
      <c r="E2810" s="157"/>
      <c r="F2810" s="157"/>
      <c r="G2810" s="158"/>
      <c r="H2810" s="23">
        <f>MONTH(CtasPagar[[#This Row],[Data Vencimento]])</f>
        <v>1</v>
      </c>
      <c r="I2810" s="23">
        <f>YEAR(CtasPagar[[#This Row],[Data Vencimento]])</f>
        <v>1900</v>
      </c>
      <c r="J2810" s="154"/>
      <c r="K2810" s="23">
        <f>MONTH(CtasPagar[[#This Row],[Data Pagamento]])</f>
        <v>1</v>
      </c>
      <c r="L2810" s="23">
        <f>YEAR(CtasPagar[[#This Row],[Data Pagamento]])</f>
        <v>1900</v>
      </c>
      <c r="M2810" s="154"/>
      <c r="N28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0" s="71"/>
      <c r="P2810" s="71"/>
      <c r="Q2810" s="71"/>
      <c r="R2810" s="71"/>
      <c r="S2810" s="71"/>
      <c r="T2810" s="71"/>
      <c r="U2810" s="71"/>
      <c r="V2810" s="71"/>
      <c r="W2810" s="71"/>
      <c r="X2810" s="71"/>
      <c r="Y2810" s="71"/>
      <c r="Z2810" s="71"/>
    </row>
    <row r="2811" spans="1:26">
      <c r="A2811" s="154"/>
      <c r="B2811" s="157"/>
      <c r="C2811" s="162"/>
      <c r="D2811" s="157"/>
      <c r="E2811" s="157"/>
      <c r="F2811" s="157"/>
      <c r="G2811" s="158"/>
      <c r="H2811" s="23">
        <f>MONTH(CtasPagar[[#This Row],[Data Vencimento]])</f>
        <v>1</v>
      </c>
      <c r="I2811" s="23">
        <f>YEAR(CtasPagar[[#This Row],[Data Vencimento]])</f>
        <v>1900</v>
      </c>
      <c r="J2811" s="154"/>
      <c r="K2811" s="23">
        <f>MONTH(CtasPagar[[#This Row],[Data Pagamento]])</f>
        <v>1</v>
      </c>
      <c r="L2811" s="23">
        <f>YEAR(CtasPagar[[#This Row],[Data Pagamento]])</f>
        <v>1900</v>
      </c>
      <c r="M2811" s="154"/>
      <c r="N28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1" s="71"/>
      <c r="P2811" s="71"/>
      <c r="Q2811" s="71"/>
      <c r="R2811" s="71"/>
      <c r="S2811" s="71"/>
      <c r="T2811" s="71"/>
      <c r="U2811" s="71"/>
      <c r="V2811" s="71"/>
      <c r="W2811" s="71"/>
      <c r="X2811" s="71"/>
      <c r="Y2811" s="71"/>
      <c r="Z2811" s="71"/>
    </row>
    <row r="2812" spans="1:26">
      <c r="A2812" s="154"/>
      <c r="B2812" s="157"/>
      <c r="C2812" s="162"/>
      <c r="D2812" s="157"/>
      <c r="E2812" s="157"/>
      <c r="F2812" s="157"/>
      <c r="G2812" s="158"/>
      <c r="H2812" s="23">
        <f>MONTH(CtasPagar[[#This Row],[Data Vencimento]])</f>
        <v>1</v>
      </c>
      <c r="I2812" s="23">
        <f>YEAR(CtasPagar[[#This Row],[Data Vencimento]])</f>
        <v>1900</v>
      </c>
      <c r="J2812" s="154"/>
      <c r="K2812" s="23">
        <f>MONTH(CtasPagar[[#This Row],[Data Pagamento]])</f>
        <v>1</v>
      </c>
      <c r="L2812" s="23">
        <f>YEAR(CtasPagar[[#This Row],[Data Pagamento]])</f>
        <v>1900</v>
      </c>
      <c r="M2812" s="154"/>
      <c r="N28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2" s="71"/>
      <c r="P2812" s="71"/>
      <c r="Q2812" s="71"/>
      <c r="R2812" s="71"/>
      <c r="S2812" s="71"/>
      <c r="T2812" s="71"/>
      <c r="U2812" s="71"/>
      <c r="V2812" s="71"/>
      <c r="W2812" s="71"/>
      <c r="X2812" s="71"/>
      <c r="Y2812" s="71"/>
      <c r="Z2812" s="71"/>
    </row>
    <row r="2813" spans="1:26">
      <c r="A2813" s="154"/>
      <c r="B2813" s="157"/>
      <c r="C2813" s="162"/>
      <c r="D2813" s="157"/>
      <c r="E2813" s="157"/>
      <c r="F2813" s="157"/>
      <c r="G2813" s="158"/>
      <c r="H2813" s="23">
        <f>MONTH(CtasPagar[[#This Row],[Data Vencimento]])</f>
        <v>1</v>
      </c>
      <c r="I2813" s="23">
        <f>YEAR(CtasPagar[[#This Row],[Data Vencimento]])</f>
        <v>1900</v>
      </c>
      <c r="J2813" s="154"/>
      <c r="K2813" s="23">
        <f>MONTH(CtasPagar[[#This Row],[Data Pagamento]])</f>
        <v>1</v>
      </c>
      <c r="L2813" s="23">
        <f>YEAR(CtasPagar[[#This Row],[Data Pagamento]])</f>
        <v>1900</v>
      </c>
      <c r="M2813" s="154"/>
      <c r="N28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3" s="71"/>
      <c r="P2813" s="71"/>
      <c r="Q2813" s="71"/>
      <c r="R2813" s="71"/>
      <c r="S2813" s="71"/>
      <c r="T2813" s="71"/>
      <c r="U2813" s="71"/>
      <c r="V2813" s="71"/>
      <c r="W2813" s="71"/>
      <c r="X2813" s="71"/>
      <c r="Y2813" s="71"/>
      <c r="Z2813" s="71"/>
    </row>
    <row r="2814" spans="1:26">
      <c r="A2814" s="154"/>
      <c r="B2814" s="157"/>
      <c r="C2814" s="162"/>
      <c r="D2814" s="157"/>
      <c r="E2814" s="157"/>
      <c r="F2814" s="157"/>
      <c r="G2814" s="158"/>
      <c r="H2814" s="23">
        <f>MONTH(CtasPagar[[#This Row],[Data Vencimento]])</f>
        <v>1</v>
      </c>
      <c r="I2814" s="23">
        <f>YEAR(CtasPagar[[#This Row],[Data Vencimento]])</f>
        <v>1900</v>
      </c>
      <c r="J2814" s="154"/>
      <c r="K2814" s="23">
        <f>MONTH(CtasPagar[[#This Row],[Data Pagamento]])</f>
        <v>1</v>
      </c>
      <c r="L2814" s="23">
        <f>YEAR(CtasPagar[[#This Row],[Data Pagamento]])</f>
        <v>1900</v>
      </c>
      <c r="M2814" s="154"/>
      <c r="N28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4" s="71"/>
      <c r="P2814" s="71"/>
      <c r="Q2814" s="71"/>
      <c r="R2814" s="71"/>
      <c r="S2814" s="71"/>
      <c r="T2814" s="71"/>
      <c r="U2814" s="71"/>
      <c r="V2814" s="71"/>
      <c r="W2814" s="71"/>
      <c r="X2814" s="71"/>
      <c r="Y2814" s="71"/>
      <c r="Z2814" s="71"/>
    </row>
    <row r="2815" spans="1:26">
      <c r="A2815" s="154"/>
      <c r="B2815" s="157"/>
      <c r="C2815" s="162"/>
      <c r="D2815" s="157"/>
      <c r="E2815" s="157"/>
      <c r="F2815" s="157"/>
      <c r="G2815" s="158"/>
      <c r="H2815" s="23">
        <f>MONTH(CtasPagar[[#This Row],[Data Vencimento]])</f>
        <v>1</v>
      </c>
      <c r="I2815" s="23">
        <f>YEAR(CtasPagar[[#This Row],[Data Vencimento]])</f>
        <v>1900</v>
      </c>
      <c r="J2815" s="154"/>
      <c r="K2815" s="23">
        <f>MONTH(CtasPagar[[#This Row],[Data Pagamento]])</f>
        <v>1</v>
      </c>
      <c r="L2815" s="23">
        <f>YEAR(CtasPagar[[#This Row],[Data Pagamento]])</f>
        <v>1900</v>
      </c>
      <c r="M2815" s="154"/>
      <c r="N28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5" s="71"/>
      <c r="P2815" s="71"/>
      <c r="Q2815" s="71"/>
      <c r="R2815" s="71"/>
      <c r="S2815" s="71"/>
      <c r="T2815" s="71"/>
      <c r="U2815" s="71"/>
      <c r="V2815" s="71"/>
      <c r="W2815" s="71"/>
      <c r="X2815" s="71"/>
      <c r="Y2815" s="71"/>
      <c r="Z2815" s="71"/>
    </row>
    <row r="2816" spans="1:26">
      <c r="A2816" s="154"/>
      <c r="B2816" s="157"/>
      <c r="C2816" s="162"/>
      <c r="D2816" s="157"/>
      <c r="E2816" s="157"/>
      <c r="F2816" s="157"/>
      <c r="G2816" s="158"/>
      <c r="H2816" s="23">
        <f>MONTH(CtasPagar[[#This Row],[Data Vencimento]])</f>
        <v>1</v>
      </c>
      <c r="I2816" s="23">
        <f>YEAR(CtasPagar[[#This Row],[Data Vencimento]])</f>
        <v>1900</v>
      </c>
      <c r="J2816" s="154"/>
      <c r="K2816" s="23">
        <f>MONTH(CtasPagar[[#This Row],[Data Pagamento]])</f>
        <v>1</v>
      </c>
      <c r="L2816" s="23">
        <f>YEAR(CtasPagar[[#This Row],[Data Pagamento]])</f>
        <v>1900</v>
      </c>
      <c r="M2816" s="154"/>
      <c r="N28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6" s="71"/>
      <c r="P2816" s="71"/>
      <c r="Q2816" s="71"/>
      <c r="R2816" s="71"/>
      <c r="S2816" s="71"/>
      <c r="T2816" s="71"/>
      <c r="U2816" s="71"/>
      <c r="V2816" s="71"/>
      <c r="W2816" s="71"/>
      <c r="X2816" s="71"/>
      <c r="Y2816" s="71"/>
      <c r="Z2816" s="71"/>
    </row>
    <row r="2817" spans="1:26">
      <c r="A2817" s="154"/>
      <c r="B2817" s="157"/>
      <c r="C2817" s="162"/>
      <c r="D2817" s="157"/>
      <c r="E2817" s="157"/>
      <c r="F2817" s="157"/>
      <c r="G2817" s="158"/>
      <c r="H2817" s="23">
        <f>MONTH(CtasPagar[[#This Row],[Data Vencimento]])</f>
        <v>1</v>
      </c>
      <c r="I2817" s="23">
        <f>YEAR(CtasPagar[[#This Row],[Data Vencimento]])</f>
        <v>1900</v>
      </c>
      <c r="J2817" s="154"/>
      <c r="K2817" s="23">
        <f>MONTH(CtasPagar[[#This Row],[Data Pagamento]])</f>
        <v>1</v>
      </c>
      <c r="L2817" s="23">
        <f>YEAR(CtasPagar[[#This Row],[Data Pagamento]])</f>
        <v>1900</v>
      </c>
      <c r="M2817" s="154"/>
      <c r="N28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7" s="71"/>
      <c r="P2817" s="71"/>
      <c r="Q2817" s="71"/>
      <c r="R2817" s="71"/>
      <c r="S2817" s="71"/>
      <c r="T2817" s="71"/>
      <c r="U2817" s="71"/>
      <c r="V2817" s="71"/>
      <c r="W2817" s="71"/>
      <c r="X2817" s="71"/>
      <c r="Y2817" s="71"/>
      <c r="Z2817" s="71"/>
    </row>
    <row r="2818" spans="1:26">
      <c r="A2818" s="154"/>
      <c r="B2818" s="157"/>
      <c r="C2818" s="162"/>
      <c r="D2818" s="157"/>
      <c r="E2818" s="157"/>
      <c r="F2818" s="157"/>
      <c r="G2818" s="158"/>
      <c r="H2818" s="23">
        <f>MONTH(CtasPagar[[#This Row],[Data Vencimento]])</f>
        <v>1</v>
      </c>
      <c r="I2818" s="23">
        <f>YEAR(CtasPagar[[#This Row],[Data Vencimento]])</f>
        <v>1900</v>
      </c>
      <c r="J2818" s="154"/>
      <c r="K2818" s="23">
        <f>MONTH(CtasPagar[[#This Row],[Data Pagamento]])</f>
        <v>1</v>
      </c>
      <c r="L2818" s="23">
        <f>YEAR(CtasPagar[[#This Row],[Data Pagamento]])</f>
        <v>1900</v>
      </c>
      <c r="M2818" s="154"/>
      <c r="N28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8" s="71"/>
      <c r="P2818" s="71"/>
      <c r="Q2818" s="71"/>
      <c r="R2818" s="71"/>
      <c r="S2818" s="71"/>
      <c r="T2818" s="71"/>
      <c r="U2818" s="71"/>
      <c r="V2818" s="71"/>
      <c r="W2818" s="71"/>
      <c r="X2818" s="71"/>
      <c r="Y2818" s="71"/>
      <c r="Z2818" s="71"/>
    </row>
    <row r="2819" spans="1:26">
      <c r="A2819" s="154"/>
      <c r="B2819" s="157"/>
      <c r="C2819" s="162"/>
      <c r="D2819" s="157"/>
      <c r="E2819" s="157"/>
      <c r="F2819" s="157"/>
      <c r="G2819" s="158"/>
      <c r="H2819" s="23">
        <f>MONTH(CtasPagar[[#This Row],[Data Vencimento]])</f>
        <v>1</v>
      </c>
      <c r="I2819" s="23">
        <f>YEAR(CtasPagar[[#This Row],[Data Vencimento]])</f>
        <v>1900</v>
      </c>
      <c r="J2819" s="154"/>
      <c r="K2819" s="23">
        <f>MONTH(CtasPagar[[#This Row],[Data Pagamento]])</f>
        <v>1</v>
      </c>
      <c r="L2819" s="23">
        <f>YEAR(CtasPagar[[#This Row],[Data Pagamento]])</f>
        <v>1900</v>
      </c>
      <c r="M2819" s="154"/>
      <c r="N28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19" s="71"/>
      <c r="P2819" s="71"/>
      <c r="Q2819" s="71"/>
      <c r="R2819" s="71"/>
      <c r="S2819" s="71"/>
      <c r="T2819" s="71"/>
      <c r="U2819" s="71"/>
      <c r="V2819" s="71"/>
      <c r="W2819" s="71"/>
      <c r="X2819" s="71"/>
      <c r="Y2819" s="71"/>
      <c r="Z2819" s="71"/>
    </row>
    <row r="2820" spans="1:26">
      <c r="A2820" s="154"/>
      <c r="B2820" s="157"/>
      <c r="C2820" s="162"/>
      <c r="D2820" s="157"/>
      <c r="E2820" s="157"/>
      <c r="F2820" s="157"/>
      <c r="G2820" s="158"/>
      <c r="H2820" s="23">
        <f>MONTH(CtasPagar[[#This Row],[Data Vencimento]])</f>
        <v>1</v>
      </c>
      <c r="I2820" s="23">
        <f>YEAR(CtasPagar[[#This Row],[Data Vencimento]])</f>
        <v>1900</v>
      </c>
      <c r="J2820" s="154"/>
      <c r="K2820" s="23">
        <f>MONTH(CtasPagar[[#This Row],[Data Pagamento]])</f>
        <v>1</v>
      </c>
      <c r="L2820" s="23">
        <f>YEAR(CtasPagar[[#This Row],[Data Pagamento]])</f>
        <v>1900</v>
      </c>
      <c r="M2820" s="154"/>
      <c r="N28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0" s="71"/>
      <c r="P2820" s="71"/>
      <c r="Q2820" s="71"/>
      <c r="R2820" s="71"/>
      <c r="S2820" s="71"/>
      <c r="T2820" s="71"/>
      <c r="U2820" s="71"/>
      <c r="V2820" s="71"/>
      <c r="W2820" s="71"/>
      <c r="X2820" s="71"/>
      <c r="Y2820" s="71"/>
      <c r="Z2820" s="71"/>
    </row>
    <row r="2821" spans="1:26">
      <c r="A2821" s="154"/>
      <c r="B2821" s="157"/>
      <c r="C2821" s="162"/>
      <c r="D2821" s="157"/>
      <c r="E2821" s="157"/>
      <c r="F2821" s="157"/>
      <c r="G2821" s="158"/>
      <c r="H2821" s="23">
        <f>MONTH(CtasPagar[[#This Row],[Data Vencimento]])</f>
        <v>1</v>
      </c>
      <c r="I2821" s="23">
        <f>YEAR(CtasPagar[[#This Row],[Data Vencimento]])</f>
        <v>1900</v>
      </c>
      <c r="J2821" s="154"/>
      <c r="K2821" s="23">
        <f>MONTH(CtasPagar[[#This Row],[Data Pagamento]])</f>
        <v>1</v>
      </c>
      <c r="L2821" s="23">
        <f>YEAR(CtasPagar[[#This Row],[Data Pagamento]])</f>
        <v>1900</v>
      </c>
      <c r="M2821" s="154"/>
      <c r="N28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1" s="71"/>
      <c r="P2821" s="71"/>
      <c r="Q2821" s="71"/>
      <c r="R2821" s="71"/>
      <c r="S2821" s="71"/>
      <c r="T2821" s="71"/>
      <c r="U2821" s="71"/>
      <c r="V2821" s="71"/>
      <c r="W2821" s="71"/>
      <c r="X2821" s="71"/>
      <c r="Y2821" s="71"/>
      <c r="Z2821" s="71"/>
    </row>
    <row r="2822" spans="1:26">
      <c r="A2822" s="154"/>
      <c r="B2822" s="157"/>
      <c r="C2822" s="162"/>
      <c r="D2822" s="157"/>
      <c r="E2822" s="157"/>
      <c r="F2822" s="157"/>
      <c r="G2822" s="158"/>
      <c r="H2822" s="23">
        <f>MONTH(CtasPagar[[#This Row],[Data Vencimento]])</f>
        <v>1</v>
      </c>
      <c r="I2822" s="23">
        <f>YEAR(CtasPagar[[#This Row],[Data Vencimento]])</f>
        <v>1900</v>
      </c>
      <c r="J2822" s="154"/>
      <c r="K2822" s="23">
        <f>MONTH(CtasPagar[[#This Row],[Data Pagamento]])</f>
        <v>1</v>
      </c>
      <c r="L2822" s="23">
        <f>YEAR(CtasPagar[[#This Row],[Data Pagamento]])</f>
        <v>1900</v>
      </c>
      <c r="M2822" s="154"/>
      <c r="N28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2" s="71"/>
      <c r="P2822" s="71"/>
      <c r="Q2822" s="71"/>
      <c r="R2822" s="71"/>
      <c r="S2822" s="71"/>
      <c r="T2822" s="71"/>
      <c r="U2822" s="71"/>
      <c r="V2822" s="71"/>
      <c r="W2822" s="71"/>
      <c r="X2822" s="71"/>
      <c r="Y2822" s="71"/>
      <c r="Z2822" s="71"/>
    </row>
    <row r="2823" spans="1:26">
      <c r="A2823" s="154"/>
      <c r="B2823" s="157"/>
      <c r="C2823" s="162"/>
      <c r="D2823" s="157"/>
      <c r="E2823" s="157"/>
      <c r="F2823" s="157"/>
      <c r="G2823" s="158"/>
      <c r="H2823" s="23">
        <f>MONTH(CtasPagar[[#This Row],[Data Vencimento]])</f>
        <v>1</v>
      </c>
      <c r="I2823" s="23">
        <f>YEAR(CtasPagar[[#This Row],[Data Vencimento]])</f>
        <v>1900</v>
      </c>
      <c r="J2823" s="154"/>
      <c r="K2823" s="23">
        <f>MONTH(CtasPagar[[#This Row],[Data Pagamento]])</f>
        <v>1</v>
      </c>
      <c r="L2823" s="23">
        <f>YEAR(CtasPagar[[#This Row],[Data Pagamento]])</f>
        <v>1900</v>
      </c>
      <c r="M2823" s="154"/>
      <c r="N28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3" s="71"/>
      <c r="P2823" s="71"/>
      <c r="Q2823" s="71"/>
      <c r="R2823" s="71"/>
      <c r="S2823" s="71"/>
      <c r="T2823" s="71"/>
      <c r="U2823" s="71"/>
      <c r="V2823" s="71"/>
      <c r="W2823" s="71"/>
      <c r="X2823" s="71"/>
      <c r="Y2823" s="71"/>
      <c r="Z2823" s="71"/>
    </row>
    <row r="2824" spans="1:26">
      <c r="A2824" s="154"/>
      <c r="B2824" s="157"/>
      <c r="C2824" s="162"/>
      <c r="D2824" s="157"/>
      <c r="E2824" s="157"/>
      <c r="F2824" s="157"/>
      <c r="G2824" s="158"/>
      <c r="H2824" s="23">
        <f>MONTH(CtasPagar[[#This Row],[Data Vencimento]])</f>
        <v>1</v>
      </c>
      <c r="I2824" s="23">
        <f>YEAR(CtasPagar[[#This Row],[Data Vencimento]])</f>
        <v>1900</v>
      </c>
      <c r="J2824" s="154"/>
      <c r="K2824" s="23">
        <f>MONTH(CtasPagar[[#This Row],[Data Pagamento]])</f>
        <v>1</v>
      </c>
      <c r="L2824" s="23">
        <f>YEAR(CtasPagar[[#This Row],[Data Pagamento]])</f>
        <v>1900</v>
      </c>
      <c r="M2824" s="154"/>
      <c r="N28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4" s="71"/>
      <c r="P2824" s="71"/>
      <c r="Q2824" s="71"/>
      <c r="R2824" s="71"/>
      <c r="S2824" s="71"/>
      <c r="T2824" s="71"/>
      <c r="U2824" s="71"/>
      <c r="V2824" s="71"/>
      <c r="W2824" s="71"/>
      <c r="X2824" s="71"/>
      <c r="Y2824" s="71"/>
      <c r="Z2824" s="71"/>
    </row>
    <row r="2825" spans="1:26">
      <c r="A2825" s="154"/>
      <c r="B2825" s="157"/>
      <c r="C2825" s="162"/>
      <c r="D2825" s="157"/>
      <c r="E2825" s="157"/>
      <c r="F2825" s="157"/>
      <c r="G2825" s="158"/>
      <c r="H2825" s="23">
        <f>MONTH(CtasPagar[[#This Row],[Data Vencimento]])</f>
        <v>1</v>
      </c>
      <c r="I2825" s="23">
        <f>YEAR(CtasPagar[[#This Row],[Data Vencimento]])</f>
        <v>1900</v>
      </c>
      <c r="J2825" s="154"/>
      <c r="K2825" s="23">
        <f>MONTH(CtasPagar[[#This Row],[Data Pagamento]])</f>
        <v>1</v>
      </c>
      <c r="L2825" s="23">
        <f>YEAR(CtasPagar[[#This Row],[Data Pagamento]])</f>
        <v>1900</v>
      </c>
      <c r="M2825" s="154"/>
      <c r="N28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5" s="71"/>
      <c r="P2825" s="71"/>
      <c r="Q2825" s="71"/>
      <c r="R2825" s="71"/>
      <c r="S2825" s="71"/>
      <c r="T2825" s="71"/>
      <c r="U2825" s="71"/>
      <c r="V2825" s="71"/>
      <c r="W2825" s="71"/>
      <c r="X2825" s="71"/>
      <c r="Y2825" s="71"/>
      <c r="Z2825" s="71"/>
    </row>
    <row r="2826" spans="1:26">
      <c r="A2826" s="154"/>
      <c r="B2826" s="157"/>
      <c r="C2826" s="162"/>
      <c r="D2826" s="157"/>
      <c r="E2826" s="157"/>
      <c r="F2826" s="157"/>
      <c r="G2826" s="158"/>
      <c r="H2826" s="23">
        <f>MONTH(CtasPagar[[#This Row],[Data Vencimento]])</f>
        <v>1</v>
      </c>
      <c r="I2826" s="23">
        <f>YEAR(CtasPagar[[#This Row],[Data Vencimento]])</f>
        <v>1900</v>
      </c>
      <c r="J2826" s="154"/>
      <c r="K2826" s="23">
        <f>MONTH(CtasPagar[[#This Row],[Data Pagamento]])</f>
        <v>1</v>
      </c>
      <c r="L2826" s="23">
        <f>YEAR(CtasPagar[[#This Row],[Data Pagamento]])</f>
        <v>1900</v>
      </c>
      <c r="M2826" s="154"/>
      <c r="N28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6" s="71"/>
      <c r="P2826" s="71"/>
      <c r="Q2826" s="71"/>
      <c r="R2826" s="71"/>
      <c r="S2826" s="71"/>
      <c r="T2826" s="71"/>
      <c r="U2826" s="71"/>
      <c r="V2826" s="71"/>
      <c r="W2826" s="71"/>
      <c r="X2826" s="71"/>
      <c r="Y2826" s="71"/>
      <c r="Z2826" s="71"/>
    </row>
    <row r="2827" spans="1:26">
      <c r="A2827" s="154"/>
      <c r="B2827" s="157"/>
      <c r="C2827" s="162"/>
      <c r="D2827" s="157"/>
      <c r="E2827" s="157"/>
      <c r="F2827" s="157"/>
      <c r="G2827" s="158"/>
      <c r="H2827" s="23">
        <f>MONTH(CtasPagar[[#This Row],[Data Vencimento]])</f>
        <v>1</v>
      </c>
      <c r="I2827" s="23">
        <f>YEAR(CtasPagar[[#This Row],[Data Vencimento]])</f>
        <v>1900</v>
      </c>
      <c r="J2827" s="154"/>
      <c r="K2827" s="23">
        <f>MONTH(CtasPagar[[#This Row],[Data Pagamento]])</f>
        <v>1</v>
      </c>
      <c r="L2827" s="23">
        <f>YEAR(CtasPagar[[#This Row],[Data Pagamento]])</f>
        <v>1900</v>
      </c>
      <c r="M2827" s="154"/>
      <c r="N28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7" s="71"/>
      <c r="P2827" s="71"/>
      <c r="Q2827" s="71"/>
      <c r="R2827" s="71"/>
      <c r="S2827" s="71"/>
      <c r="T2827" s="71"/>
      <c r="U2827" s="71"/>
      <c r="V2827" s="71"/>
      <c r="W2827" s="71"/>
      <c r="X2827" s="71"/>
      <c r="Y2827" s="71"/>
      <c r="Z2827" s="71"/>
    </row>
    <row r="2828" spans="1:26">
      <c r="A2828" s="154"/>
      <c r="B2828" s="157"/>
      <c r="C2828" s="162"/>
      <c r="D2828" s="157"/>
      <c r="E2828" s="157"/>
      <c r="F2828" s="157"/>
      <c r="G2828" s="158"/>
      <c r="H2828" s="23">
        <f>MONTH(CtasPagar[[#This Row],[Data Vencimento]])</f>
        <v>1</v>
      </c>
      <c r="I2828" s="23">
        <f>YEAR(CtasPagar[[#This Row],[Data Vencimento]])</f>
        <v>1900</v>
      </c>
      <c r="J2828" s="154"/>
      <c r="K2828" s="23">
        <f>MONTH(CtasPagar[[#This Row],[Data Pagamento]])</f>
        <v>1</v>
      </c>
      <c r="L2828" s="23">
        <f>YEAR(CtasPagar[[#This Row],[Data Pagamento]])</f>
        <v>1900</v>
      </c>
      <c r="M2828" s="154"/>
      <c r="N28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8" s="71"/>
      <c r="P2828" s="71"/>
      <c r="Q2828" s="71"/>
      <c r="R2828" s="71"/>
      <c r="S2828" s="71"/>
      <c r="T2828" s="71"/>
      <c r="U2828" s="71"/>
      <c r="V2828" s="71"/>
      <c r="W2828" s="71"/>
      <c r="X2828" s="71"/>
      <c r="Y2828" s="71"/>
      <c r="Z2828" s="71"/>
    </row>
    <row r="2829" spans="1:26">
      <c r="A2829" s="154"/>
      <c r="B2829" s="157"/>
      <c r="C2829" s="162"/>
      <c r="D2829" s="157"/>
      <c r="E2829" s="157"/>
      <c r="F2829" s="157"/>
      <c r="G2829" s="158"/>
      <c r="H2829" s="23">
        <f>MONTH(CtasPagar[[#This Row],[Data Vencimento]])</f>
        <v>1</v>
      </c>
      <c r="I2829" s="23">
        <f>YEAR(CtasPagar[[#This Row],[Data Vencimento]])</f>
        <v>1900</v>
      </c>
      <c r="J2829" s="154"/>
      <c r="K2829" s="23">
        <f>MONTH(CtasPagar[[#This Row],[Data Pagamento]])</f>
        <v>1</v>
      </c>
      <c r="L2829" s="23">
        <f>YEAR(CtasPagar[[#This Row],[Data Pagamento]])</f>
        <v>1900</v>
      </c>
      <c r="M2829" s="154"/>
      <c r="N28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29" s="71"/>
      <c r="P2829" s="71"/>
      <c r="Q2829" s="71"/>
      <c r="R2829" s="71"/>
      <c r="S2829" s="71"/>
      <c r="T2829" s="71"/>
      <c r="U2829" s="71"/>
      <c r="V2829" s="71"/>
      <c r="W2829" s="71"/>
      <c r="X2829" s="71"/>
      <c r="Y2829" s="71"/>
      <c r="Z2829" s="71"/>
    </row>
    <row r="2830" spans="1:26">
      <c r="A2830" s="154"/>
      <c r="B2830" s="157"/>
      <c r="C2830" s="162"/>
      <c r="D2830" s="157"/>
      <c r="E2830" s="157"/>
      <c r="F2830" s="157"/>
      <c r="G2830" s="158"/>
      <c r="H2830" s="23">
        <f>MONTH(CtasPagar[[#This Row],[Data Vencimento]])</f>
        <v>1</v>
      </c>
      <c r="I2830" s="23">
        <f>YEAR(CtasPagar[[#This Row],[Data Vencimento]])</f>
        <v>1900</v>
      </c>
      <c r="J2830" s="154"/>
      <c r="K2830" s="23">
        <f>MONTH(CtasPagar[[#This Row],[Data Pagamento]])</f>
        <v>1</v>
      </c>
      <c r="L2830" s="23">
        <f>YEAR(CtasPagar[[#This Row],[Data Pagamento]])</f>
        <v>1900</v>
      </c>
      <c r="M2830" s="154"/>
      <c r="N28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0" s="71"/>
      <c r="P2830" s="71"/>
      <c r="Q2830" s="71"/>
      <c r="R2830" s="71"/>
      <c r="S2830" s="71"/>
      <c r="T2830" s="71"/>
      <c r="U2830" s="71"/>
      <c r="V2830" s="71"/>
      <c r="W2830" s="71"/>
      <c r="X2830" s="71"/>
      <c r="Y2830" s="71"/>
      <c r="Z2830" s="71"/>
    </row>
    <row r="2831" spans="1:26">
      <c r="A2831" s="154"/>
      <c r="B2831" s="157"/>
      <c r="C2831" s="162"/>
      <c r="D2831" s="157"/>
      <c r="E2831" s="157"/>
      <c r="F2831" s="157"/>
      <c r="G2831" s="158"/>
      <c r="H2831" s="23">
        <f>MONTH(CtasPagar[[#This Row],[Data Vencimento]])</f>
        <v>1</v>
      </c>
      <c r="I2831" s="23">
        <f>YEAR(CtasPagar[[#This Row],[Data Vencimento]])</f>
        <v>1900</v>
      </c>
      <c r="J2831" s="154"/>
      <c r="K2831" s="23">
        <f>MONTH(CtasPagar[[#This Row],[Data Pagamento]])</f>
        <v>1</v>
      </c>
      <c r="L2831" s="23">
        <f>YEAR(CtasPagar[[#This Row],[Data Pagamento]])</f>
        <v>1900</v>
      </c>
      <c r="M2831" s="154"/>
      <c r="N28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1" s="71"/>
      <c r="P2831" s="71"/>
      <c r="Q2831" s="71"/>
      <c r="R2831" s="71"/>
      <c r="S2831" s="71"/>
      <c r="T2831" s="71"/>
      <c r="U2831" s="71"/>
      <c r="V2831" s="71"/>
      <c r="W2831" s="71"/>
      <c r="X2831" s="71"/>
      <c r="Y2831" s="71"/>
      <c r="Z2831" s="71"/>
    </row>
    <row r="2832" spans="1:26">
      <c r="A2832" s="154"/>
      <c r="B2832" s="157"/>
      <c r="C2832" s="162"/>
      <c r="D2832" s="157"/>
      <c r="E2832" s="157"/>
      <c r="F2832" s="157"/>
      <c r="G2832" s="158"/>
      <c r="H2832" s="23">
        <f>MONTH(CtasPagar[[#This Row],[Data Vencimento]])</f>
        <v>1</v>
      </c>
      <c r="I2832" s="23">
        <f>YEAR(CtasPagar[[#This Row],[Data Vencimento]])</f>
        <v>1900</v>
      </c>
      <c r="J2832" s="154"/>
      <c r="K2832" s="23">
        <f>MONTH(CtasPagar[[#This Row],[Data Pagamento]])</f>
        <v>1</v>
      </c>
      <c r="L2832" s="23">
        <f>YEAR(CtasPagar[[#This Row],[Data Pagamento]])</f>
        <v>1900</v>
      </c>
      <c r="M2832" s="154"/>
      <c r="N28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2" s="71"/>
      <c r="P2832" s="71"/>
      <c r="Q2832" s="71"/>
      <c r="R2832" s="71"/>
      <c r="S2832" s="71"/>
      <c r="T2832" s="71"/>
      <c r="U2832" s="71"/>
      <c r="V2832" s="71"/>
      <c r="W2832" s="71"/>
      <c r="X2832" s="71"/>
      <c r="Y2832" s="71"/>
      <c r="Z2832" s="71"/>
    </row>
    <row r="2833" spans="1:26">
      <c r="A2833" s="154"/>
      <c r="B2833" s="157"/>
      <c r="C2833" s="162"/>
      <c r="D2833" s="157"/>
      <c r="E2833" s="157"/>
      <c r="F2833" s="157"/>
      <c r="G2833" s="158"/>
      <c r="H2833" s="23">
        <f>MONTH(CtasPagar[[#This Row],[Data Vencimento]])</f>
        <v>1</v>
      </c>
      <c r="I2833" s="23">
        <f>YEAR(CtasPagar[[#This Row],[Data Vencimento]])</f>
        <v>1900</v>
      </c>
      <c r="J2833" s="154"/>
      <c r="K2833" s="23">
        <f>MONTH(CtasPagar[[#This Row],[Data Pagamento]])</f>
        <v>1</v>
      </c>
      <c r="L2833" s="23">
        <f>YEAR(CtasPagar[[#This Row],[Data Pagamento]])</f>
        <v>1900</v>
      </c>
      <c r="M2833" s="154"/>
      <c r="N28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3" s="71"/>
      <c r="P2833" s="71"/>
      <c r="Q2833" s="71"/>
      <c r="R2833" s="71"/>
      <c r="S2833" s="71"/>
      <c r="T2833" s="71"/>
      <c r="U2833" s="71"/>
      <c r="V2833" s="71"/>
      <c r="W2833" s="71"/>
      <c r="X2833" s="71"/>
      <c r="Y2833" s="71"/>
      <c r="Z2833" s="71"/>
    </row>
    <row r="2834" spans="1:26">
      <c r="A2834" s="154"/>
      <c r="B2834" s="157"/>
      <c r="C2834" s="162"/>
      <c r="D2834" s="157"/>
      <c r="E2834" s="157"/>
      <c r="F2834" s="157"/>
      <c r="G2834" s="158"/>
      <c r="H2834" s="23">
        <f>MONTH(CtasPagar[[#This Row],[Data Vencimento]])</f>
        <v>1</v>
      </c>
      <c r="I2834" s="23">
        <f>YEAR(CtasPagar[[#This Row],[Data Vencimento]])</f>
        <v>1900</v>
      </c>
      <c r="J2834" s="154"/>
      <c r="K2834" s="23">
        <f>MONTH(CtasPagar[[#This Row],[Data Pagamento]])</f>
        <v>1</v>
      </c>
      <c r="L2834" s="23">
        <f>YEAR(CtasPagar[[#This Row],[Data Pagamento]])</f>
        <v>1900</v>
      </c>
      <c r="M2834" s="154"/>
      <c r="N28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4" s="71"/>
      <c r="P2834" s="71"/>
      <c r="Q2834" s="71"/>
      <c r="R2834" s="71"/>
      <c r="S2834" s="71"/>
      <c r="T2834" s="71"/>
      <c r="U2834" s="71"/>
      <c r="V2834" s="71"/>
      <c r="W2834" s="71"/>
      <c r="X2834" s="71"/>
      <c r="Y2834" s="71"/>
      <c r="Z2834" s="71"/>
    </row>
    <row r="2835" spans="1:26">
      <c r="A2835" s="154"/>
      <c r="B2835" s="157"/>
      <c r="C2835" s="162"/>
      <c r="D2835" s="157"/>
      <c r="E2835" s="157"/>
      <c r="F2835" s="157"/>
      <c r="G2835" s="158"/>
      <c r="H2835" s="23">
        <f>MONTH(CtasPagar[[#This Row],[Data Vencimento]])</f>
        <v>1</v>
      </c>
      <c r="I2835" s="23">
        <f>YEAR(CtasPagar[[#This Row],[Data Vencimento]])</f>
        <v>1900</v>
      </c>
      <c r="J2835" s="154"/>
      <c r="K2835" s="23">
        <f>MONTH(CtasPagar[[#This Row],[Data Pagamento]])</f>
        <v>1</v>
      </c>
      <c r="L2835" s="23">
        <f>YEAR(CtasPagar[[#This Row],[Data Pagamento]])</f>
        <v>1900</v>
      </c>
      <c r="M2835" s="154"/>
      <c r="N28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5" s="71"/>
      <c r="P2835" s="71"/>
      <c r="Q2835" s="71"/>
      <c r="R2835" s="71"/>
      <c r="S2835" s="71"/>
      <c r="T2835" s="71"/>
      <c r="U2835" s="71"/>
      <c r="V2835" s="71"/>
      <c r="W2835" s="71"/>
      <c r="X2835" s="71"/>
      <c r="Y2835" s="71"/>
      <c r="Z2835" s="71"/>
    </row>
    <row r="2836" spans="1:26">
      <c r="A2836" s="154"/>
      <c r="B2836" s="157"/>
      <c r="C2836" s="162"/>
      <c r="D2836" s="157"/>
      <c r="E2836" s="157"/>
      <c r="F2836" s="157"/>
      <c r="G2836" s="158"/>
      <c r="H2836" s="23">
        <f>MONTH(CtasPagar[[#This Row],[Data Vencimento]])</f>
        <v>1</v>
      </c>
      <c r="I2836" s="23">
        <f>YEAR(CtasPagar[[#This Row],[Data Vencimento]])</f>
        <v>1900</v>
      </c>
      <c r="J2836" s="154"/>
      <c r="K2836" s="23">
        <f>MONTH(CtasPagar[[#This Row],[Data Pagamento]])</f>
        <v>1</v>
      </c>
      <c r="L2836" s="23">
        <f>YEAR(CtasPagar[[#This Row],[Data Pagamento]])</f>
        <v>1900</v>
      </c>
      <c r="M2836" s="154"/>
      <c r="N28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6" s="71"/>
      <c r="P2836" s="71"/>
      <c r="Q2836" s="71"/>
      <c r="R2836" s="71"/>
      <c r="S2836" s="71"/>
      <c r="T2836" s="71"/>
      <c r="U2836" s="71"/>
      <c r="V2836" s="71"/>
      <c r="W2836" s="71"/>
      <c r="X2836" s="71"/>
      <c r="Y2836" s="71"/>
      <c r="Z2836" s="71"/>
    </row>
    <row r="2837" spans="1:26">
      <c r="A2837" s="154"/>
      <c r="B2837" s="157"/>
      <c r="C2837" s="162"/>
      <c r="D2837" s="157"/>
      <c r="E2837" s="157"/>
      <c r="F2837" s="157"/>
      <c r="G2837" s="158"/>
      <c r="H2837" s="23">
        <f>MONTH(CtasPagar[[#This Row],[Data Vencimento]])</f>
        <v>1</v>
      </c>
      <c r="I2837" s="23">
        <f>YEAR(CtasPagar[[#This Row],[Data Vencimento]])</f>
        <v>1900</v>
      </c>
      <c r="J2837" s="154"/>
      <c r="K2837" s="23">
        <f>MONTH(CtasPagar[[#This Row],[Data Pagamento]])</f>
        <v>1</v>
      </c>
      <c r="L2837" s="23">
        <f>YEAR(CtasPagar[[#This Row],[Data Pagamento]])</f>
        <v>1900</v>
      </c>
      <c r="M2837" s="154"/>
      <c r="N28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7" s="71"/>
      <c r="P2837" s="71"/>
      <c r="Q2837" s="71"/>
      <c r="R2837" s="71"/>
      <c r="S2837" s="71"/>
      <c r="T2837" s="71"/>
      <c r="U2837" s="71"/>
      <c r="V2837" s="71"/>
      <c r="W2837" s="71"/>
      <c r="X2837" s="71"/>
      <c r="Y2837" s="71"/>
      <c r="Z2837" s="71"/>
    </row>
    <row r="2838" spans="1:26">
      <c r="A2838" s="154"/>
      <c r="B2838" s="157"/>
      <c r="C2838" s="162"/>
      <c r="D2838" s="157"/>
      <c r="E2838" s="157"/>
      <c r="F2838" s="157"/>
      <c r="G2838" s="158"/>
      <c r="H2838" s="23">
        <f>MONTH(CtasPagar[[#This Row],[Data Vencimento]])</f>
        <v>1</v>
      </c>
      <c r="I2838" s="23">
        <f>YEAR(CtasPagar[[#This Row],[Data Vencimento]])</f>
        <v>1900</v>
      </c>
      <c r="J2838" s="154"/>
      <c r="K2838" s="23">
        <f>MONTH(CtasPagar[[#This Row],[Data Pagamento]])</f>
        <v>1</v>
      </c>
      <c r="L2838" s="23">
        <f>YEAR(CtasPagar[[#This Row],[Data Pagamento]])</f>
        <v>1900</v>
      </c>
      <c r="M2838" s="154"/>
      <c r="N28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8" s="71"/>
      <c r="P2838" s="71"/>
      <c r="Q2838" s="71"/>
      <c r="R2838" s="71"/>
      <c r="S2838" s="71"/>
      <c r="T2838" s="71"/>
      <c r="U2838" s="71"/>
      <c r="V2838" s="71"/>
      <c r="W2838" s="71"/>
      <c r="X2838" s="71"/>
      <c r="Y2838" s="71"/>
      <c r="Z2838" s="71"/>
    </row>
    <row r="2839" spans="1:26">
      <c r="A2839" s="154"/>
      <c r="B2839" s="157"/>
      <c r="C2839" s="162"/>
      <c r="D2839" s="157"/>
      <c r="E2839" s="157"/>
      <c r="F2839" s="157"/>
      <c r="G2839" s="158"/>
      <c r="H2839" s="23">
        <f>MONTH(CtasPagar[[#This Row],[Data Vencimento]])</f>
        <v>1</v>
      </c>
      <c r="I2839" s="23">
        <f>YEAR(CtasPagar[[#This Row],[Data Vencimento]])</f>
        <v>1900</v>
      </c>
      <c r="J2839" s="154"/>
      <c r="K2839" s="23">
        <f>MONTH(CtasPagar[[#This Row],[Data Pagamento]])</f>
        <v>1</v>
      </c>
      <c r="L2839" s="23">
        <f>YEAR(CtasPagar[[#This Row],[Data Pagamento]])</f>
        <v>1900</v>
      </c>
      <c r="M2839" s="154"/>
      <c r="N28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39" s="71"/>
      <c r="P2839" s="71"/>
      <c r="Q2839" s="71"/>
      <c r="R2839" s="71"/>
      <c r="S2839" s="71"/>
      <c r="T2839" s="71"/>
      <c r="U2839" s="71"/>
      <c r="V2839" s="71"/>
      <c r="W2839" s="71"/>
      <c r="X2839" s="71"/>
      <c r="Y2839" s="71"/>
      <c r="Z2839" s="71"/>
    </row>
    <row r="2840" spans="1:26">
      <c r="A2840" s="154"/>
      <c r="B2840" s="157"/>
      <c r="C2840" s="162"/>
      <c r="D2840" s="157"/>
      <c r="E2840" s="157"/>
      <c r="F2840" s="157"/>
      <c r="G2840" s="158"/>
      <c r="H2840" s="23">
        <f>MONTH(CtasPagar[[#This Row],[Data Vencimento]])</f>
        <v>1</v>
      </c>
      <c r="I2840" s="23">
        <f>YEAR(CtasPagar[[#This Row],[Data Vencimento]])</f>
        <v>1900</v>
      </c>
      <c r="J2840" s="154"/>
      <c r="K2840" s="23">
        <f>MONTH(CtasPagar[[#This Row],[Data Pagamento]])</f>
        <v>1</v>
      </c>
      <c r="L2840" s="23">
        <f>YEAR(CtasPagar[[#This Row],[Data Pagamento]])</f>
        <v>1900</v>
      </c>
      <c r="M2840" s="154"/>
      <c r="N28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0" s="71"/>
      <c r="P2840" s="71"/>
      <c r="Q2840" s="71"/>
      <c r="R2840" s="71"/>
      <c r="S2840" s="71"/>
      <c r="T2840" s="71"/>
      <c r="U2840" s="71"/>
      <c r="V2840" s="71"/>
      <c r="W2840" s="71"/>
      <c r="X2840" s="71"/>
      <c r="Y2840" s="71"/>
      <c r="Z2840" s="71"/>
    </row>
    <row r="2841" spans="1:26">
      <c r="A2841" s="154"/>
      <c r="B2841" s="157"/>
      <c r="C2841" s="162"/>
      <c r="D2841" s="157"/>
      <c r="E2841" s="157"/>
      <c r="F2841" s="157"/>
      <c r="G2841" s="158"/>
      <c r="H2841" s="23">
        <f>MONTH(CtasPagar[[#This Row],[Data Vencimento]])</f>
        <v>1</v>
      </c>
      <c r="I2841" s="23">
        <f>YEAR(CtasPagar[[#This Row],[Data Vencimento]])</f>
        <v>1900</v>
      </c>
      <c r="J2841" s="154"/>
      <c r="K2841" s="23">
        <f>MONTH(CtasPagar[[#This Row],[Data Pagamento]])</f>
        <v>1</v>
      </c>
      <c r="L2841" s="23">
        <f>YEAR(CtasPagar[[#This Row],[Data Pagamento]])</f>
        <v>1900</v>
      </c>
      <c r="M2841" s="154"/>
      <c r="N28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1" s="71"/>
      <c r="P2841" s="71"/>
      <c r="Q2841" s="71"/>
      <c r="R2841" s="71"/>
      <c r="S2841" s="71"/>
      <c r="T2841" s="71"/>
      <c r="U2841" s="71"/>
      <c r="V2841" s="71"/>
      <c r="W2841" s="71"/>
      <c r="X2841" s="71"/>
      <c r="Y2841" s="71"/>
      <c r="Z2841" s="71"/>
    </row>
    <row r="2842" spans="1:26">
      <c r="A2842" s="154"/>
      <c r="B2842" s="157"/>
      <c r="C2842" s="162"/>
      <c r="D2842" s="157"/>
      <c r="E2842" s="157"/>
      <c r="F2842" s="157"/>
      <c r="G2842" s="158"/>
      <c r="H2842" s="23">
        <f>MONTH(CtasPagar[[#This Row],[Data Vencimento]])</f>
        <v>1</v>
      </c>
      <c r="I2842" s="23">
        <f>YEAR(CtasPagar[[#This Row],[Data Vencimento]])</f>
        <v>1900</v>
      </c>
      <c r="J2842" s="154"/>
      <c r="K2842" s="23">
        <f>MONTH(CtasPagar[[#This Row],[Data Pagamento]])</f>
        <v>1</v>
      </c>
      <c r="L2842" s="23">
        <f>YEAR(CtasPagar[[#This Row],[Data Pagamento]])</f>
        <v>1900</v>
      </c>
      <c r="M2842" s="154"/>
      <c r="N28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2" s="71"/>
      <c r="P2842" s="71"/>
      <c r="Q2842" s="71"/>
      <c r="R2842" s="71"/>
      <c r="S2842" s="71"/>
      <c r="T2842" s="71"/>
      <c r="U2842" s="71"/>
      <c r="V2842" s="71"/>
      <c r="W2842" s="71"/>
      <c r="X2842" s="71"/>
      <c r="Y2842" s="71"/>
      <c r="Z2842" s="71"/>
    </row>
    <row r="2843" spans="1:26">
      <c r="A2843" s="154"/>
      <c r="B2843" s="157"/>
      <c r="C2843" s="162"/>
      <c r="D2843" s="157"/>
      <c r="E2843" s="157"/>
      <c r="F2843" s="157"/>
      <c r="G2843" s="158"/>
      <c r="H2843" s="23">
        <f>MONTH(CtasPagar[[#This Row],[Data Vencimento]])</f>
        <v>1</v>
      </c>
      <c r="I2843" s="23">
        <f>YEAR(CtasPagar[[#This Row],[Data Vencimento]])</f>
        <v>1900</v>
      </c>
      <c r="J2843" s="154"/>
      <c r="K2843" s="23">
        <f>MONTH(CtasPagar[[#This Row],[Data Pagamento]])</f>
        <v>1</v>
      </c>
      <c r="L2843" s="23">
        <f>YEAR(CtasPagar[[#This Row],[Data Pagamento]])</f>
        <v>1900</v>
      </c>
      <c r="M2843" s="154"/>
      <c r="N28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3" s="71"/>
      <c r="P2843" s="71"/>
      <c r="Q2843" s="71"/>
      <c r="R2843" s="71"/>
      <c r="S2843" s="71"/>
      <c r="T2843" s="71"/>
      <c r="U2843" s="71"/>
      <c r="V2843" s="71"/>
      <c r="W2843" s="71"/>
      <c r="X2843" s="71"/>
      <c r="Y2843" s="71"/>
      <c r="Z2843" s="71"/>
    </row>
    <row r="2844" spans="1:26">
      <c r="A2844" s="154"/>
      <c r="B2844" s="157"/>
      <c r="C2844" s="162"/>
      <c r="D2844" s="157"/>
      <c r="E2844" s="157"/>
      <c r="F2844" s="157"/>
      <c r="G2844" s="158"/>
      <c r="H2844" s="23">
        <f>MONTH(CtasPagar[[#This Row],[Data Vencimento]])</f>
        <v>1</v>
      </c>
      <c r="I2844" s="23">
        <f>YEAR(CtasPagar[[#This Row],[Data Vencimento]])</f>
        <v>1900</v>
      </c>
      <c r="J2844" s="154"/>
      <c r="K2844" s="23">
        <f>MONTH(CtasPagar[[#This Row],[Data Pagamento]])</f>
        <v>1</v>
      </c>
      <c r="L2844" s="23">
        <f>YEAR(CtasPagar[[#This Row],[Data Pagamento]])</f>
        <v>1900</v>
      </c>
      <c r="M2844" s="154"/>
      <c r="N28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4" s="71"/>
      <c r="P2844" s="71"/>
      <c r="Q2844" s="71"/>
      <c r="R2844" s="71"/>
      <c r="S2844" s="71"/>
      <c r="T2844" s="71"/>
      <c r="U2844" s="71"/>
      <c r="V2844" s="71"/>
      <c r="W2844" s="71"/>
      <c r="X2844" s="71"/>
      <c r="Y2844" s="71"/>
      <c r="Z2844" s="71"/>
    </row>
    <row r="2845" spans="1:26">
      <c r="A2845" s="154"/>
      <c r="B2845" s="157"/>
      <c r="C2845" s="162"/>
      <c r="D2845" s="157"/>
      <c r="E2845" s="157"/>
      <c r="F2845" s="157"/>
      <c r="G2845" s="158"/>
      <c r="H2845" s="23">
        <f>MONTH(CtasPagar[[#This Row],[Data Vencimento]])</f>
        <v>1</v>
      </c>
      <c r="I2845" s="23">
        <f>YEAR(CtasPagar[[#This Row],[Data Vencimento]])</f>
        <v>1900</v>
      </c>
      <c r="J2845" s="154"/>
      <c r="K2845" s="23">
        <f>MONTH(CtasPagar[[#This Row],[Data Pagamento]])</f>
        <v>1</v>
      </c>
      <c r="L2845" s="23">
        <f>YEAR(CtasPagar[[#This Row],[Data Pagamento]])</f>
        <v>1900</v>
      </c>
      <c r="M2845" s="154"/>
      <c r="N28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5" s="71"/>
      <c r="P2845" s="71"/>
      <c r="Q2845" s="71"/>
      <c r="R2845" s="71"/>
      <c r="S2845" s="71"/>
      <c r="T2845" s="71"/>
      <c r="U2845" s="71"/>
      <c r="V2845" s="71"/>
      <c r="W2845" s="71"/>
      <c r="X2845" s="71"/>
      <c r="Y2845" s="71"/>
      <c r="Z2845" s="71"/>
    </row>
    <row r="2846" spans="1:26">
      <c r="A2846" s="154"/>
      <c r="B2846" s="157"/>
      <c r="C2846" s="162"/>
      <c r="D2846" s="157"/>
      <c r="E2846" s="157"/>
      <c r="F2846" s="157"/>
      <c r="G2846" s="158"/>
      <c r="H2846" s="23">
        <f>MONTH(CtasPagar[[#This Row],[Data Vencimento]])</f>
        <v>1</v>
      </c>
      <c r="I2846" s="23">
        <f>YEAR(CtasPagar[[#This Row],[Data Vencimento]])</f>
        <v>1900</v>
      </c>
      <c r="J2846" s="154"/>
      <c r="K2846" s="23">
        <f>MONTH(CtasPagar[[#This Row],[Data Pagamento]])</f>
        <v>1</v>
      </c>
      <c r="L2846" s="23">
        <f>YEAR(CtasPagar[[#This Row],[Data Pagamento]])</f>
        <v>1900</v>
      </c>
      <c r="M2846" s="154"/>
      <c r="N28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6" s="71"/>
      <c r="P2846" s="71"/>
      <c r="Q2846" s="71"/>
      <c r="R2846" s="71"/>
      <c r="S2846" s="71"/>
      <c r="T2846" s="71"/>
      <c r="U2846" s="71"/>
      <c r="V2846" s="71"/>
      <c r="W2846" s="71"/>
      <c r="X2846" s="71"/>
      <c r="Y2846" s="71"/>
      <c r="Z2846" s="71"/>
    </row>
    <row r="2847" spans="1:26">
      <c r="A2847" s="154"/>
      <c r="B2847" s="157"/>
      <c r="C2847" s="162"/>
      <c r="D2847" s="157"/>
      <c r="E2847" s="157"/>
      <c r="F2847" s="157"/>
      <c r="G2847" s="158"/>
      <c r="H2847" s="23">
        <f>MONTH(CtasPagar[[#This Row],[Data Vencimento]])</f>
        <v>1</v>
      </c>
      <c r="I2847" s="23">
        <f>YEAR(CtasPagar[[#This Row],[Data Vencimento]])</f>
        <v>1900</v>
      </c>
      <c r="J2847" s="154"/>
      <c r="K2847" s="23">
        <f>MONTH(CtasPagar[[#This Row],[Data Pagamento]])</f>
        <v>1</v>
      </c>
      <c r="L2847" s="23">
        <f>YEAR(CtasPagar[[#This Row],[Data Pagamento]])</f>
        <v>1900</v>
      </c>
      <c r="M2847" s="154"/>
      <c r="N28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7" s="71"/>
      <c r="P2847" s="71"/>
      <c r="Q2847" s="71"/>
      <c r="R2847" s="71"/>
      <c r="S2847" s="71"/>
      <c r="T2847" s="71"/>
      <c r="U2847" s="71"/>
      <c r="V2847" s="71"/>
      <c r="W2847" s="71"/>
      <c r="X2847" s="71"/>
      <c r="Y2847" s="71"/>
      <c r="Z2847" s="71"/>
    </row>
    <row r="2848" spans="1:26">
      <c r="A2848" s="154"/>
      <c r="B2848" s="157"/>
      <c r="C2848" s="162"/>
      <c r="D2848" s="157"/>
      <c r="E2848" s="157"/>
      <c r="F2848" s="157"/>
      <c r="G2848" s="158"/>
      <c r="H2848" s="23">
        <f>MONTH(CtasPagar[[#This Row],[Data Vencimento]])</f>
        <v>1</v>
      </c>
      <c r="I2848" s="23">
        <f>YEAR(CtasPagar[[#This Row],[Data Vencimento]])</f>
        <v>1900</v>
      </c>
      <c r="J2848" s="154"/>
      <c r="K2848" s="23">
        <f>MONTH(CtasPagar[[#This Row],[Data Pagamento]])</f>
        <v>1</v>
      </c>
      <c r="L2848" s="23">
        <f>YEAR(CtasPagar[[#This Row],[Data Pagamento]])</f>
        <v>1900</v>
      </c>
      <c r="M2848" s="154"/>
      <c r="N28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8" s="71"/>
      <c r="P2848" s="71"/>
      <c r="Q2848" s="71"/>
      <c r="R2848" s="71"/>
      <c r="S2848" s="71"/>
      <c r="T2848" s="71"/>
      <c r="U2848" s="71"/>
      <c r="V2848" s="71"/>
      <c r="W2848" s="71"/>
      <c r="X2848" s="71"/>
      <c r="Y2848" s="71"/>
      <c r="Z2848" s="71"/>
    </row>
    <row r="2849" spans="1:26">
      <c r="A2849" s="154"/>
      <c r="B2849" s="157"/>
      <c r="C2849" s="162"/>
      <c r="D2849" s="157"/>
      <c r="E2849" s="157"/>
      <c r="F2849" s="157"/>
      <c r="G2849" s="158"/>
      <c r="H2849" s="23">
        <f>MONTH(CtasPagar[[#This Row],[Data Vencimento]])</f>
        <v>1</v>
      </c>
      <c r="I2849" s="23">
        <f>YEAR(CtasPagar[[#This Row],[Data Vencimento]])</f>
        <v>1900</v>
      </c>
      <c r="J2849" s="154"/>
      <c r="K2849" s="23">
        <f>MONTH(CtasPagar[[#This Row],[Data Pagamento]])</f>
        <v>1</v>
      </c>
      <c r="L2849" s="23">
        <f>YEAR(CtasPagar[[#This Row],[Data Pagamento]])</f>
        <v>1900</v>
      </c>
      <c r="M2849" s="154"/>
      <c r="N28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49" s="71"/>
      <c r="P2849" s="71"/>
      <c r="Q2849" s="71"/>
      <c r="R2849" s="71"/>
      <c r="S2849" s="71"/>
      <c r="T2849" s="71"/>
      <c r="U2849" s="71"/>
      <c r="V2849" s="71"/>
      <c r="W2849" s="71"/>
      <c r="X2849" s="71"/>
      <c r="Y2849" s="71"/>
      <c r="Z2849" s="71"/>
    </row>
    <row r="2850" spans="1:26">
      <c r="A2850" s="154"/>
      <c r="B2850" s="157"/>
      <c r="C2850" s="162"/>
      <c r="D2850" s="157"/>
      <c r="E2850" s="157"/>
      <c r="F2850" s="157"/>
      <c r="G2850" s="158"/>
      <c r="H2850" s="23">
        <f>MONTH(CtasPagar[[#This Row],[Data Vencimento]])</f>
        <v>1</v>
      </c>
      <c r="I2850" s="23">
        <f>YEAR(CtasPagar[[#This Row],[Data Vencimento]])</f>
        <v>1900</v>
      </c>
      <c r="J2850" s="154"/>
      <c r="K2850" s="23">
        <f>MONTH(CtasPagar[[#This Row],[Data Pagamento]])</f>
        <v>1</v>
      </c>
      <c r="L2850" s="23">
        <f>YEAR(CtasPagar[[#This Row],[Data Pagamento]])</f>
        <v>1900</v>
      </c>
      <c r="M2850" s="154"/>
      <c r="N28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0" s="71"/>
      <c r="P2850" s="71"/>
      <c r="Q2850" s="71"/>
      <c r="R2850" s="71"/>
      <c r="S2850" s="71"/>
      <c r="T2850" s="71"/>
      <c r="U2850" s="71"/>
      <c r="V2850" s="71"/>
      <c r="W2850" s="71"/>
      <c r="X2850" s="71"/>
      <c r="Y2850" s="71"/>
      <c r="Z2850" s="71"/>
    </row>
    <row r="2851" spans="1:26">
      <c r="A2851" s="154"/>
      <c r="B2851" s="157"/>
      <c r="C2851" s="162"/>
      <c r="D2851" s="157"/>
      <c r="E2851" s="157"/>
      <c r="F2851" s="157"/>
      <c r="G2851" s="158"/>
      <c r="H2851" s="23">
        <f>MONTH(CtasPagar[[#This Row],[Data Vencimento]])</f>
        <v>1</v>
      </c>
      <c r="I2851" s="23">
        <f>YEAR(CtasPagar[[#This Row],[Data Vencimento]])</f>
        <v>1900</v>
      </c>
      <c r="J2851" s="154"/>
      <c r="K2851" s="23">
        <f>MONTH(CtasPagar[[#This Row],[Data Pagamento]])</f>
        <v>1</v>
      </c>
      <c r="L2851" s="23">
        <f>YEAR(CtasPagar[[#This Row],[Data Pagamento]])</f>
        <v>1900</v>
      </c>
      <c r="M2851" s="154"/>
      <c r="N28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1" s="71"/>
      <c r="P2851" s="71"/>
      <c r="Q2851" s="71"/>
      <c r="R2851" s="71"/>
      <c r="S2851" s="71"/>
      <c r="T2851" s="71"/>
      <c r="U2851" s="71"/>
      <c r="V2851" s="71"/>
      <c r="W2851" s="71"/>
      <c r="X2851" s="71"/>
      <c r="Y2851" s="71"/>
      <c r="Z2851" s="71"/>
    </row>
    <row r="2852" spans="1:26">
      <c r="A2852" s="154"/>
      <c r="B2852" s="157"/>
      <c r="C2852" s="162"/>
      <c r="D2852" s="157"/>
      <c r="E2852" s="157"/>
      <c r="F2852" s="157"/>
      <c r="G2852" s="158"/>
      <c r="H2852" s="23">
        <f>MONTH(CtasPagar[[#This Row],[Data Vencimento]])</f>
        <v>1</v>
      </c>
      <c r="I2852" s="23">
        <f>YEAR(CtasPagar[[#This Row],[Data Vencimento]])</f>
        <v>1900</v>
      </c>
      <c r="J2852" s="154"/>
      <c r="K2852" s="23">
        <f>MONTH(CtasPagar[[#This Row],[Data Pagamento]])</f>
        <v>1</v>
      </c>
      <c r="L2852" s="23">
        <f>YEAR(CtasPagar[[#This Row],[Data Pagamento]])</f>
        <v>1900</v>
      </c>
      <c r="M2852" s="154"/>
      <c r="N28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2" s="71"/>
      <c r="P2852" s="71"/>
      <c r="Q2852" s="71"/>
      <c r="R2852" s="71"/>
      <c r="S2852" s="71"/>
      <c r="T2852" s="71"/>
      <c r="U2852" s="71"/>
      <c r="V2852" s="71"/>
      <c r="W2852" s="71"/>
      <c r="X2852" s="71"/>
      <c r="Y2852" s="71"/>
      <c r="Z2852" s="71"/>
    </row>
    <row r="2853" spans="1:26">
      <c r="A2853" s="154"/>
      <c r="B2853" s="157"/>
      <c r="C2853" s="162"/>
      <c r="D2853" s="157"/>
      <c r="E2853" s="157"/>
      <c r="F2853" s="157"/>
      <c r="G2853" s="158"/>
      <c r="H2853" s="23">
        <f>MONTH(CtasPagar[[#This Row],[Data Vencimento]])</f>
        <v>1</v>
      </c>
      <c r="I2853" s="23">
        <f>YEAR(CtasPagar[[#This Row],[Data Vencimento]])</f>
        <v>1900</v>
      </c>
      <c r="J2853" s="154"/>
      <c r="K2853" s="23">
        <f>MONTH(CtasPagar[[#This Row],[Data Pagamento]])</f>
        <v>1</v>
      </c>
      <c r="L2853" s="23">
        <f>YEAR(CtasPagar[[#This Row],[Data Pagamento]])</f>
        <v>1900</v>
      </c>
      <c r="M2853" s="154"/>
      <c r="N28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3" s="71"/>
      <c r="P2853" s="71"/>
      <c r="Q2853" s="71"/>
      <c r="R2853" s="71"/>
      <c r="S2853" s="71"/>
      <c r="T2853" s="71"/>
      <c r="U2853" s="71"/>
      <c r="V2853" s="71"/>
      <c r="W2853" s="71"/>
      <c r="X2853" s="71"/>
      <c r="Y2853" s="71"/>
      <c r="Z2853" s="71"/>
    </row>
    <row r="2854" spans="1:26">
      <c r="A2854" s="154"/>
      <c r="B2854" s="157"/>
      <c r="C2854" s="162"/>
      <c r="D2854" s="157"/>
      <c r="E2854" s="157"/>
      <c r="F2854" s="157"/>
      <c r="G2854" s="158"/>
      <c r="H2854" s="23">
        <f>MONTH(CtasPagar[[#This Row],[Data Vencimento]])</f>
        <v>1</v>
      </c>
      <c r="I2854" s="23">
        <f>YEAR(CtasPagar[[#This Row],[Data Vencimento]])</f>
        <v>1900</v>
      </c>
      <c r="J2854" s="154"/>
      <c r="K2854" s="23">
        <f>MONTH(CtasPagar[[#This Row],[Data Pagamento]])</f>
        <v>1</v>
      </c>
      <c r="L2854" s="23">
        <f>YEAR(CtasPagar[[#This Row],[Data Pagamento]])</f>
        <v>1900</v>
      </c>
      <c r="M2854" s="154"/>
      <c r="N28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4" s="71"/>
      <c r="P2854" s="71"/>
      <c r="Q2854" s="71"/>
      <c r="R2854" s="71"/>
      <c r="S2854" s="71"/>
      <c r="T2854" s="71"/>
      <c r="U2854" s="71"/>
      <c r="V2854" s="71"/>
      <c r="W2854" s="71"/>
      <c r="X2854" s="71"/>
      <c r="Y2854" s="71"/>
      <c r="Z2854" s="71"/>
    </row>
    <row r="2855" spans="1:26">
      <c r="A2855" s="154"/>
      <c r="B2855" s="157"/>
      <c r="C2855" s="162"/>
      <c r="D2855" s="157"/>
      <c r="E2855" s="157"/>
      <c r="F2855" s="157"/>
      <c r="G2855" s="158"/>
      <c r="H2855" s="23">
        <f>MONTH(CtasPagar[[#This Row],[Data Vencimento]])</f>
        <v>1</v>
      </c>
      <c r="I2855" s="23">
        <f>YEAR(CtasPagar[[#This Row],[Data Vencimento]])</f>
        <v>1900</v>
      </c>
      <c r="J2855" s="154"/>
      <c r="K2855" s="23">
        <f>MONTH(CtasPagar[[#This Row],[Data Pagamento]])</f>
        <v>1</v>
      </c>
      <c r="L2855" s="23">
        <f>YEAR(CtasPagar[[#This Row],[Data Pagamento]])</f>
        <v>1900</v>
      </c>
      <c r="M2855" s="154"/>
      <c r="N28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5" s="71"/>
      <c r="P2855" s="71"/>
      <c r="Q2855" s="71"/>
      <c r="R2855" s="71"/>
      <c r="S2855" s="71"/>
      <c r="T2855" s="71"/>
      <c r="U2855" s="71"/>
      <c r="V2855" s="71"/>
      <c r="W2855" s="71"/>
      <c r="X2855" s="71"/>
      <c r="Y2855" s="71"/>
      <c r="Z2855" s="71"/>
    </row>
    <row r="2856" spans="1:26">
      <c r="A2856" s="154"/>
      <c r="B2856" s="157"/>
      <c r="C2856" s="162"/>
      <c r="D2856" s="157"/>
      <c r="E2856" s="157"/>
      <c r="F2856" s="157"/>
      <c r="G2856" s="158"/>
      <c r="H2856" s="23">
        <f>MONTH(CtasPagar[[#This Row],[Data Vencimento]])</f>
        <v>1</v>
      </c>
      <c r="I2856" s="23">
        <f>YEAR(CtasPagar[[#This Row],[Data Vencimento]])</f>
        <v>1900</v>
      </c>
      <c r="J2856" s="154"/>
      <c r="K2856" s="23">
        <f>MONTH(CtasPagar[[#This Row],[Data Pagamento]])</f>
        <v>1</v>
      </c>
      <c r="L2856" s="23">
        <f>YEAR(CtasPagar[[#This Row],[Data Pagamento]])</f>
        <v>1900</v>
      </c>
      <c r="M2856" s="154"/>
      <c r="N28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6" s="71"/>
      <c r="P2856" s="71"/>
      <c r="Q2856" s="71"/>
      <c r="R2856" s="71"/>
      <c r="S2856" s="71"/>
      <c r="T2856" s="71"/>
      <c r="U2856" s="71"/>
      <c r="V2856" s="71"/>
      <c r="W2856" s="71"/>
      <c r="X2856" s="71"/>
      <c r="Y2856" s="71"/>
      <c r="Z2856" s="71"/>
    </row>
    <row r="2857" spans="1:26">
      <c r="A2857" s="154"/>
      <c r="B2857" s="157"/>
      <c r="C2857" s="162"/>
      <c r="D2857" s="157"/>
      <c r="E2857" s="157"/>
      <c r="F2857" s="157"/>
      <c r="G2857" s="158"/>
      <c r="H2857" s="23">
        <f>MONTH(CtasPagar[[#This Row],[Data Vencimento]])</f>
        <v>1</v>
      </c>
      <c r="I2857" s="23">
        <f>YEAR(CtasPagar[[#This Row],[Data Vencimento]])</f>
        <v>1900</v>
      </c>
      <c r="J2857" s="154"/>
      <c r="K2857" s="23">
        <f>MONTH(CtasPagar[[#This Row],[Data Pagamento]])</f>
        <v>1</v>
      </c>
      <c r="L2857" s="23">
        <f>YEAR(CtasPagar[[#This Row],[Data Pagamento]])</f>
        <v>1900</v>
      </c>
      <c r="M2857" s="154"/>
      <c r="N28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7" s="71"/>
      <c r="P2857" s="71"/>
      <c r="Q2857" s="71"/>
      <c r="R2857" s="71"/>
      <c r="S2857" s="71"/>
      <c r="T2857" s="71"/>
      <c r="U2857" s="71"/>
      <c r="V2857" s="71"/>
      <c r="W2857" s="71"/>
      <c r="X2857" s="71"/>
      <c r="Y2857" s="71"/>
      <c r="Z2857" s="71"/>
    </row>
    <row r="2858" spans="1:26">
      <c r="A2858" s="154"/>
      <c r="B2858" s="157"/>
      <c r="C2858" s="162"/>
      <c r="D2858" s="157"/>
      <c r="E2858" s="157"/>
      <c r="F2858" s="157"/>
      <c r="G2858" s="158"/>
      <c r="H2858" s="23">
        <f>MONTH(CtasPagar[[#This Row],[Data Vencimento]])</f>
        <v>1</v>
      </c>
      <c r="I2858" s="23">
        <f>YEAR(CtasPagar[[#This Row],[Data Vencimento]])</f>
        <v>1900</v>
      </c>
      <c r="J2858" s="154"/>
      <c r="K2858" s="23">
        <f>MONTH(CtasPagar[[#This Row],[Data Pagamento]])</f>
        <v>1</v>
      </c>
      <c r="L2858" s="23">
        <f>YEAR(CtasPagar[[#This Row],[Data Pagamento]])</f>
        <v>1900</v>
      </c>
      <c r="M2858" s="154"/>
      <c r="N28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8" s="71"/>
      <c r="P2858" s="71"/>
      <c r="Q2858" s="71"/>
      <c r="R2858" s="71"/>
      <c r="S2858" s="71"/>
      <c r="T2858" s="71"/>
      <c r="U2858" s="71"/>
      <c r="V2858" s="71"/>
      <c r="W2858" s="71"/>
      <c r="X2858" s="71"/>
      <c r="Y2858" s="71"/>
      <c r="Z2858" s="71"/>
    </row>
    <row r="2859" spans="1:26">
      <c r="A2859" s="154"/>
      <c r="B2859" s="157"/>
      <c r="C2859" s="162"/>
      <c r="D2859" s="157"/>
      <c r="E2859" s="157"/>
      <c r="F2859" s="157"/>
      <c r="G2859" s="158"/>
      <c r="H2859" s="23">
        <f>MONTH(CtasPagar[[#This Row],[Data Vencimento]])</f>
        <v>1</v>
      </c>
      <c r="I2859" s="23">
        <f>YEAR(CtasPagar[[#This Row],[Data Vencimento]])</f>
        <v>1900</v>
      </c>
      <c r="J2859" s="154"/>
      <c r="K2859" s="23">
        <f>MONTH(CtasPagar[[#This Row],[Data Pagamento]])</f>
        <v>1</v>
      </c>
      <c r="L2859" s="23">
        <f>YEAR(CtasPagar[[#This Row],[Data Pagamento]])</f>
        <v>1900</v>
      </c>
      <c r="M2859" s="154"/>
      <c r="N28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59" s="71"/>
      <c r="P2859" s="71"/>
      <c r="Q2859" s="71"/>
      <c r="R2859" s="71"/>
      <c r="S2859" s="71"/>
      <c r="T2859" s="71"/>
      <c r="U2859" s="71"/>
      <c r="V2859" s="71"/>
      <c r="W2859" s="71"/>
      <c r="X2859" s="71"/>
      <c r="Y2859" s="71"/>
      <c r="Z2859" s="71"/>
    </row>
    <row r="2860" spans="1:26">
      <c r="A2860" s="154"/>
      <c r="B2860" s="157"/>
      <c r="C2860" s="162"/>
      <c r="D2860" s="157"/>
      <c r="E2860" s="157"/>
      <c r="F2860" s="157"/>
      <c r="G2860" s="158"/>
      <c r="H2860" s="23">
        <f>MONTH(CtasPagar[[#This Row],[Data Vencimento]])</f>
        <v>1</v>
      </c>
      <c r="I2860" s="23">
        <f>YEAR(CtasPagar[[#This Row],[Data Vencimento]])</f>
        <v>1900</v>
      </c>
      <c r="J2860" s="154"/>
      <c r="K2860" s="23">
        <f>MONTH(CtasPagar[[#This Row],[Data Pagamento]])</f>
        <v>1</v>
      </c>
      <c r="L2860" s="23">
        <f>YEAR(CtasPagar[[#This Row],[Data Pagamento]])</f>
        <v>1900</v>
      </c>
      <c r="M2860" s="154"/>
      <c r="N28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0" s="71"/>
      <c r="P2860" s="71"/>
      <c r="Q2860" s="71"/>
      <c r="R2860" s="71"/>
      <c r="S2860" s="71"/>
      <c r="T2860" s="71"/>
      <c r="U2860" s="71"/>
      <c r="V2860" s="71"/>
      <c r="W2860" s="71"/>
      <c r="X2860" s="71"/>
      <c r="Y2860" s="71"/>
      <c r="Z2860" s="71"/>
    </row>
    <row r="2861" spans="1:26">
      <c r="A2861" s="154"/>
      <c r="B2861" s="157"/>
      <c r="C2861" s="162"/>
      <c r="D2861" s="157"/>
      <c r="E2861" s="157"/>
      <c r="F2861" s="157"/>
      <c r="G2861" s="158"/>
      <c r="H2861" s="23">
        <f>MONTH(CtasPagar[[#This Row],[Data Vencimento]])</f>
        <v>1</v>
      </c>
      <c r="I2861" s="23">
        <f>YEAR(CtasPagar[[#This Row],[Data Vencimento]])</f>
        <v>1900</v>
      </c>
      <c r="J2861" s="154"/>
      <c r="K2861" s="23">
        <f>MONTH(CtasPagar[[#This Row],[Data Pagamento]])</f>
        <v>1</v>
      </c>
      <c r="L2861" s="23">
        <f>YEAR(CtasPagar[[#This Row],[Data Pagamento]])</f>
        <v>1900</v>
      </c>
      <c r="M2861" s="154"/>
      <c r="N28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1" s="71"/>
      <c r="P2861" s="71"/>
      <c r="Q2861" s="71"/>
      <c r="R2861" s="71"/>
      <c r="S2861" s="71"/>
      <c r="T2861" s="71"/>
      <c r="U2861" s="71"/>
      <c r="V2861" s="71"/>
      <c r="W2861" s="71"/>
      <c r="X2861" s="71"/>
      <c r="Y2861" s="71"/>
      <c r="Z2861" s="71"/>
    </row>
    <row r="2862" spans="1:26">
      <c r="A2862" s="154"/>
      <c r="B2862" s="157"/>
      <c r="C2862" s="162"/>
      <c r="D2862" s="157"/>
      <c r="E2862" s="157"/>
      <c r="F2862" s="157"/>
      <c r="G2862" s="158"/>
      <c r="H2862" s="23">
        <f>MONTH(CtasPagar[[#This Row],[Data Vencimento]])</f>
        <v>1</v>
      </c>
      <c r="I2862" s="23">
        <f>YEAR(CtasPagar[[#This Row],[Data Vencimento]])</f>
        <v>1900</v>
      </c>
      <c r="J2862" s="154"/>
      <c r="K2862" s="23">
        <f>MONTH(CtasPagar[[#This Row],[Data Pagamento]])</f>
        <v>1</v>
      </c>
      <c r="L2862" s="23">
        <f>YEAR(CtasPagar[[#This Row],[Data Pagamento]])</f>
        <v>1900</v>
      </c>
      <c r="M2862" s="154"/>
      <c r="N28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2" s="71"/>
      <c r="P2862" s="71"/>
      <c r="Q2862" s="71"/>
      <c r="R2862" s="71"/>
      <c r="S2862" s="71"/>
      <c r="T2862" s="71"/>
      <c r="U2862" s="71"/>
      <c r="V2862" s="71"/>
      <c r="W2862" s="71"/>
      <c r="X2862" s="71"/>
      <c r="Y2862" s="71"/>
      <c r="Z2862" s="71"/>
    </row>
    <row r="2863" spans="1:26">
      <c r="A2863" s="154"/>
      <c r="B2863" s="157"/>
      <c r="C2863" s="162"/>
      <c r="D2863" s="157"/>
      <c r="E2863" s="157"/>
      <c r="F2863" s="157"/>
      <c r="G2863" s="158"/>
      <c r="H2863" s="23">
        <f>MONTH(CtasPagar[[#This Row],[Data Vencimento]])</f>
        <v>1</v>
      </c>
      <c r="I2863" s="23">
        <f>YEAR(CtasPagar[[#This Row],[Data Vencimento]])</f>
        <v>1900</v>
      </c>
      <c r="J2863" s="154"/>
      <c r="K2863" s="23">
        <f>MONTH(CtasPagar[[#This Row],[Data Pagamento]])</f>
        <v>1</v>
      </c>
      <c r="L2863" s="23">
        <f>YEAR(CtasPagar[[#This Row],[Data Pagamento]])</f>
        <v>1900</v>
      </c>
      <c r="M2863" s="154"/>
      <c r="N28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3" s="71"/>
      <c r="P2863" s="71"/>
      <c r="Q2863" s="71"/>
      <c r="R2863" s="71"/>
      <c r="S2863" s="71"/>
      <c r="T2863" s="71"/>
      <c r="U2863" s="71"/>
      <c r="V2863" s="71"/>
      <c r="W2863" s="71"/>
      <c r="X2863" s="71"/>
      <c r="Y2863" s="71"/>
      <c r="Z2863" s="71"/>
    </row>
    <row r="2864" spans="1:26">
      <c r="A2864" s="154"/>
      <c r="B2864" s="157"/>
      <c r="C2864" s="162"/>
      <c r="D2864" s="157"/>
      <c r="E2864" s="157"/>
      <c r="F2864" s="157"/>
      <c r="G2864" s="158"/>
      <c r="H2864" s="23">
        <f>MONTH(CtasPagar[[#This Row],[Data Vencimento]])</f>
        <v>1</v>
      </c>
      <c r="I2864" s="23">
        <f>YEAR(CtasPagar[[#This Row],[Data Vencimento]])</f>
        <v>1900</v>
      </c>
      <c r="J2864" s="154"/>
      <c r="K2864" s="23">
        <f>MONTH(CtasPagar[[#This Row],[Data Pagamento]])</f>
        <v>1</v>
      </c>
      <c r="L2864" s="23">
        <f>YEAR(CtasPagar[[#This Row],[Data Pagamento]])</f>
        <v>1900</v>
      </c>
      <c r="M2864" s="154"/>
      <c r="N28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4" s="71"/>
      <c r="P2864" s="71"/>
      <c r="Q2864" s="71"/>
      <c r="R2864" s="71"/>
      <c r="S2864" s="71"/>
      <c r="T2864" s="71"/>
      <c r="U2864" s="71"/>
      <c r="V2864" s="71"/>
      <c r="W2864" s="71"/>
      <c r="X2864" s="71"/>
      <c r="Y2864" s="71"/>
      <c r="Z2864" s="71"/>
    </row>
    <row r="2865" spans="1:26">
      <c r="A2865" s="154"/>
      <c r="B2865" s="157"/>
      <c r="C2865" s="162"/>
      <c r="D2865" s="157"/>
      <c r="E2865" s="157"/>
      <c r="F2865" s="157"/>
      <c r="G2865" s="158"/>
      <c r="H2865" s="23">
        <f>MONTH(CtasPagar[[#This Row],[Data Vencimento]])</f>
        <v>1</v>
      </c>
      <c r="I2865" s="23">
        <f>YEAR(CtasPagar[[#This Row],[Data Vencimento]])</f>
        <v>1900</v>
      </c>
      <c r="J2865" s="154"/>
      <c r="K2865" s="23">
        <f>MONTH(CtasPagar[[#This Row],[Data Pagamento]])</f>
        <v>1</v>
      </c>
      <c r="L2865" s="23">
        <f>YEAR(CtasPagar[[#This Row],[Data Pagamento]])</f>
        <v>1900</v>
      </c>
      <c r="M2865" s="154"/>
      <c r="N28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5" s="71"/>
      <c r="P2865" s="71"/>
      <c r="Q2865" s="71"/>
      <c r="R2865" s="71"/>
      <c r="S2865" s="71"/>
      <c r="T2865" s="71"/>
      <c r="U2865" s="71"/>
      <c r="V2865" s="71"/>
      <c r="W2865" s="71"/>
      <c r="X2865" s="71"/>
      <c r="Y2865" s="71"/>
      <c r="Z2865" s="71"/>
    </row>
    <row r="2866" spans="1:26">
      <c r="A2866" s="154"/>
      <c r="B2866" s="157"/>
      <c r="C2866" s="162"/>
      <c r="D2866" s="157"/>
      <c r="E2866" s="157"/>
      <c r="F2866" s="157"/>
      <c r="G2866" s="158"/>
      <c r="H2866" s="23">
        <f>MONTH(CtasPagar[[#This Row],[Data Vencimento]])</f>
        <v>1</v>
      </c>
      <c r="I2866" s="23">
        <f>YEAR(CtasPagar[[#This Row],[Data Vencimento]])</f>
        <v>1900</v>
      </c>
      <c r="J2866" s="154"/>
      <c r="K2866" s="23">
        <f>MONTH(CtasPagar[[#This Row],[Data Pagamento]])</f>
        <v>1</v>
      </c>
      <c r="L2866" s="23">
        <f>YEAR(CtasPagar[[#This Row],[Data Pagamento]])</f>
        <v>1900</v>
      </c>
      <c r="M2866" s="154"/>
      <c r="N28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6" s="71"/>
      <c r="P2866" s="71"/>
      <c r="Q2866" s="71"/>
      <c r="R2866" s="71"/>
      <c r="S2866" s="71"/>
      <c r="T2866" s="71"/>
      <c r="U2866" s="71"/>
      <c r="V2866" s="71"/>
      <c r="W2866" s="71"/>
      <c r="X2866" s="71"/>
      <c r="Y2866" s="71"/>
      <c r="Z2866" s="71"/>
    </row>
    <row r="2867" spans="1:26">
      <c r="A2867" s="154"/>
      <c r="B2867" s="157"/>
      <c r="C2867" s="162"/>
      <c r="D2867" s="157"/>
      <c r="E2867" s="157"/>
      <c r="F2867" s="157"/>
      <c r="G2867" s="158"/>
      <c r="H2867" s="23">
        <f>MONTH(CtasPagar[[#This Row],[Data Vencimento]])</f>
        <v>1</v>
      </c>
      <c r="I2867" s="23">
        <f>YEAR(CtasPagar[[#This Row],[Data Vencimento]])</f>
        <v>1900</v>
      </c>
      <c r="J2867" s="154"/>
      <c r="K2867" s="23">
        <f>MONTH(CtasPagar[[#This Row],[Data Pagamento]])</f>
        <v>1</v>
      </c>
      <c r="L2867" s="23">
        <f>YEAR(CtasPagar[[#This Row],[Data Pagamento]])</f>
        <v>1900</v>
      </c>
      <c r="M2867" s="154"/>
      <c r="N28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7" s="71"/>
      <c r="P2867" s="71"/>
      <c r="Q2867" s="71"/>
      <c r="R2867" s="71"/>
      <c r="S2867" s="71"/>
      <c r="T2867" s="71"/>
      <c r="U2867" s="71"/>
      <c r="V2867" s="71"/>
      <c r="W2867" s="71"/>
      <c r="X2867" s="71"/>
      <c r="Y2867" s="71"/>
      <c r="Z2867" s="71"/>
    </row>
    <row r="2868" spans="1:26">
      <c r="A2868" s="154"/>
      <c r="B2868" s="157"/>
      <c r="C2868" s="162"/>
      <c r="D2868" s="157"/>
      <c r="E2868" s="157"/>
      <c r="F2868" s="157"/>
      <c r="G2868" s="158"/>
      <c r="H2868" s="23">
        <f>MONTH(CtasPagar[[#This Row],[Data Vencimento]])</f>
        <v>1</v>
      </c>
      <c r="I2868" s="23">
        <f>YEAR(CtasPagar[[#This Row],[Data Vencimento]])</f>
        <v>1900</v>
      </c>
      <c r="J2868" s="154"/>
      <c r="K2868" s="23">
        <f>MONTH(CtasPagar[[#This Row],[Data Pagamento]])</f>
        <v>1</v>
      </c>
      <c r="L2868" s="23">
        <f>YEAR(CtasPagar[[#This Row],[Data Pagamento]])</f>
        <v>1900</v>
      </c>
      <c r="M2868" s="154"/>
      <c r="N28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8" s="71"/>
      <c r="P2868" s="71"/>
      <c r="Q2868" s="71"/>
      <c r="R2868" s="71"/>
      <c r="S2868" s="71"/>
      <c r="T2868" s="71"/>
      <c r="U2868" s="71"/>
      <c r="V2868" s="71"/>
      <c r="W2868" s="71"/>
      <c r="X2868" s="71"/>
      <c r="Y2868" s="71"/>
      <c r="Z2868" s="71"/>
    </row>
    <row r="2869" spans="1:26">
      <c r="A2869" s="154"/>
      <c r="B2869" s="157"/>
      <c r="C2869" s="162"/>
      <c r="D2869" s="157"/>
      <c r="E2869" s="157"/>
      <c r="F2869" s="157"/>
      <c r="G2869" s="158"/>
      <c r="H2869" s="23">
        <f>MONTH(CtasPagar[[#This Row],[Data Vencimento]])</f>
        <v>1</v>
      </c>
      <c r="I2869" s="23">
        <f>YEAR(CtasPagar[[#This Row],[Data Vencimento]])</f>
        <v>1900</v>
      </c>
      <c r="J2869" s="154"/>
      <c r="K2869" s="23">
        <f>MONTH(CtasPagar[[#This Row],[Data Pagamento]])</f>
        <v>1</v>
      </c>
      <c r="L2869" s="23">
        <f>YEAR(CtasPagar[[#This Row],[Data Pagamento]])</f>
        <v>1900</v>
      </c>
      <c r="M2869" s="154"/>
      <c r="N28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69" s="71"/>
      <c r="P2869" s="71"/>
      <c r="Q2869" s="71"/>
      <c r="R2869" s="71"/>
      <c r="S2869" s="71"/>
      <c r="T2869" s="71"/>
      <c r="U2869" s="71"/>
      <c r="V2869" s="71"/>
      <c r="W2869" s="71"/>
      <c r="X2869" s="71"/>
      <c r="Y2869" s="71"/>
      <c r="Z2869" s="71"/>
    </row>
    <row r="2870" spans="1:26">
      <c r="A2870" s="154"/>
      <c r="B2870" s="157"/>
      <c r="C2870" s="162"/>
      <c r="D2870" s="157"/>
      <c r="E2870" s="157"/>
      <c r="F2870" s="157"/>
      <c r="G2870" s="158"/>
      <c r="H2870" s="23">
        <f>MONTH(CtasPagar[[#This Row],[Data Vencimento]])</f>
        <v>1</v>
      </c>
      <c r="I2870" s="23">
        <f>YEAR(CtasPagar[[#This Row],[Data Vencimento]])</f>
        <v>1900</v>
      </c>
      <c r="J2870" s="154"/>
      <c r="K2870" s="23">
        <f>MONTH(CtasPagar[[#This Row],[Data Pagamento]])</f>
        <v>1</v>
      </c>
      <c r="L2870" s="23">
        <f>YEAR(CtasPagar[[#This Row],[Data Pagamento]])</f>
        <v>1900</v>
      </c>
      <c r="M2870" s="154"/>
      <c r="N28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0" s="71"/>
      <c r="P2870" s="71"/>
      <c r="Q2870" s="71"/>
      <c r="R2870" s="71"/>
      <c r="S2870" s="71"/>
      <c r="T2870" s="71"/>
      <c r="U2870" s="71"/>
      <c r="V2870" s="71"/>
      <c r="W2870" s="71"/>
      <c r="X2870" s="71"/>
      <c r="Y2870" s="71"/>
      <c r="Z2870" s="71"/>
    </row>
    <row r="2871" spans="1:26">
      <c r="A2871" s="154"/>
      <c r="B2871" s="157"/>
      <c r="C2871" s="162"/>
      <c r="D2871" s="157"/>
      <c r="E2871" s="157"/>
      <c r="F2871" s="157"/>
      <c r="G2871" s="158"/>
      <c r="H2871" s="23">
        <f>MONTH(CtasPagar[[#This Row],[Data Vencimento]])</f>
        <v>1</v>
      </c>
      <c r="I2871" s="23">
        <f>YEAR(CtasPagar[[#This Row],[Data Vencimento]])</f>
        <v>1900</v>
      </c>
      <c r="J2871" s="154"/>
      <c r="K2871" s="23">
        <f>MONTH(CtasPagar[[#This Row],[Data Pagamento]])</f>
        <v>1</v>
      </c>
      <c r="L2871" s="23">
        <f>YEAR(CtasPagar[[#This Row],[Data Pagamento]])</f>
        <v>1900</v>
      </c>
      <c r="M2871" s="154"/>
      <c r="N28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1" s="71"/>
      <c r="P2871" s="71"/>
      <c r="Q2871" s="71"/>
      <c r="R2871" s="71"/>
      <c r="S2871" s="71"/>
      <c r="T2871" s="71"/>
      <c r="U2871" s="71"/>
      <c r="V2871" s="71"/>
      <c r="W2871" s="71"/>
      <c r="X2871" s="71"/>
      <c r="Y2871" s="71"/>
      <c r="Z2871" s="71"/>
    </row>
    <row r="2872" spans="1:26">
      <c r="A2872" s="154"/>
      <c r="B2872" s="157"/>
      <c r="C2872" s="162"/>
      <c r="D2872" s="157"/>
      <c r="E2872" s="157"/>
      <c r="F2872" s="157"/>
      <c r="G2872" s="158"/>
      <c r="H2872" s="23">
        <f>MONTH(CtasPagar[[#This Row],[Data Vencimento]])</f>
        <v>1</v>
      </c>
      <c r="I2872" s="23">
        <f>YEAR(CtasPagar[[#This Row],[Data Vencimento]])</f>
        <v>1900</v>
      </c>
      <c r="J2872" s="154"/>
      <c r="K2872" s="23">
        <f>MONTH(CtasPagar[[#This Row],[Data Pagamento]])</f>
        <v>1</v>
      </c>
      <c r="L2872" s="23">
        <f>YEAR(CtasPagar[[#This Row],[Data Pagamento]])</f>
        <v>1900</v>
      </c>
      <c r="M2872" s="154"/>
      <c r="N28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2" s="71"/>
      <c r="P2872" s="71"/>
      <c r="Q2872" s="71"/>
      <c r="R2872" s="71"/>
      <c r="S2872" s="71"/>
      <c r="T2872" s="71"/>
      <c r="U2872" s="71"/>
      <c r="V2872" s="71"/>
      <c r="W2872" s="71"/>
      <c r="X2872" s="71"/>
      <c r="Y2872" s="71"/>
      <c r="Z2872" s="71"/>
    </row>
    <row r="2873" spans="1:26">
      <c r="A2873" s="154"/>
      <c r="B2873" s="157"/>
      <c r="C2873" s="162"/>
      <c r="D2873" s="157"/>
      <c r="E2873" s="157"/>
      <c r="F2873" s="157"/>
      <c r="G2873" s="158"/>
      <c r="H2873" s="23">
        <f>MONTH(CtasPagar[[#This Row],[Data Vencimento]])</f>
        <v>1</v>
      </c>
      <c r="I2873" s="23">
        <f>YEAR(CtasPagar[[#This Row],[Data Vencimento]])</f>
        <v>1900</v>
      </c>
      <c r="J2873" s="154"/>
      <c r="K2873" s="23">
        <f>MONTH(CtasPagar[[#This Row],[Data Pagamento]])</f>
        <v>1</v>
      </c>
      <c r="L2873" s="23">
        <f>YEAR(CtasPagar[[#This Row],[Data Pagamento]])</f>
        <v>1900</v>
      </c>
      <c r="M2873" s="154"/>
      <c r="N28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3" s="71"/>
      <c r="P2873" s="71"/>
      <c r="Q2873" s="71"/>
      <c r="R2873" s="71"/>
      <c r="S2873" s="71"/>
      <c r="T2873" s="71"/>
      <c r="U2873" s="71"/>
      <c r="V2873" s="71"/>
      <c r="W2873" s="71"/>
      <c r="X2873" s="71"/>
      <c r="Y2873" s="71"/>
      <c r="Z2873" s="71"/>
    </row>
    <row r="2874" spans="1:26">
      <c r="A2874" s="154"/>
      <c r="B2874" s="157"/>
      <c r="C2874" s="162"/>
      <c r="D2874" s="157"/>
      <c r="E2874" s="157"/>
      <c r="F2874" s="157"/>
      <c r="G2874" s="158"/>
      <c r="H2874" s="23">
        <f>MONTH(CtasPagar[[#This Row],[Data Vencimento]])</f>
        <v>1</v>
      </c>
      <c r="I2874" s="23">
        <f>YEAR(CtasPagar[[#This Row],[Data Vencimento]])</f>
        <v>1900</v>
      </c>
      <c r="J2874" s="154"/>
      <c r="K2874" s="23">
        <f>MONTH(CtasPagar[[#This Row],[Data Pagamento]])</f>
        <v>1</v>
      </c>
      <c r="L2874" s="23">
        <f>YEAR(CtasPagar[[#This Row],[Data Pagamento]])</f>
        <v>1900</v>
      </c>
      <c r="M2874" s="154"/>
      <c r="N28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4" s="71"/>
      <c r="P2874" s="71"/>
      <c r="Q2874" s="71"/>
      <c r="R2874" s="71"/>
      <c r="S2874" s="71"/>
      <c r="T2874" s="71"/>
      <c r="U2874" s="71"/>
      <c r="V2874" s="71"/>
      <c r="W2874" s="71"/>
      <c r="X2874" s="71"/>
      <c r="Y2874" s="71"/>
      <c r="Z2874" s="71"/>
    </row>
    <row r="2875" spans="1:26">
      <c r="A2875" s="154"/>
      <c r="B2875" s="157"/>
      <c r="C2875" s="162"/>
      <c r="D2875" s="157"/>
      <c r="E2875" s="157"/>
      <c r="F2875" s="157"/>
      <c r="G2875" s="158"/>
      <c r="H2875" s="23">
        <f>MONTH(CtasPagar[[#This Row],[Data Vencimento]])</f>
        <v>1</v>
      </c>
      <c r="I2875" s="23">
        <f>YEAR(CtasPagar[[#This Row],[Data Vencimento]])</f>
        <v>1900</v>
      </c>
      <c r="J2875" s="154"/>
      <c r="K2875" s="23">
        <f>MONTH(CtasPagar[[#This Row],[Data Pagamento]])</f>
        <v>1</v>
      </c>
      <c r="L2875" s="23">
        <f>YEAR(CtasPagar[[#This Row],[Data Pagamento]])</f>
        <v>1900</v>
      </c>
      <c r="M2875" s="154"/>
      <c r="N28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5" s="71"/>
      <c r="P2875" s="71"/>
      <c r="Q2875" s="71"/>
      <c r="R2875" s="71"/>
      <c r="S2875" s="71"/>
      <c r="T2875" s="71"/>
      <c r="U2875" s="71"/>
      <c r="V2875" s="71"/>
      <c r="W2875" s="71"/>
      <c r="X2875" s="71"/>
      <c r="Y2875" s="71"/>
      <c r="Z2875" s="71"/>
    </row>
    <row r="2876" spans="1:26">
      <c r="A2876" s="154"/>
      <c r="B2876" s="157"/>
      <c r="C2876" s="162"/>
      <c r="D2876" s="157"/>
      <c r="E2876" s="157"/>
      <c r="F2876" s="157"/>
      <c r="G2876" s="158"/>
      <c r="H2876" s="23">
        <f>MONTH(CtasPagar[[#This Row],[Data Vencimento]])</f>
        <v>1</v>
      </c>
      <c r="I2876" s="23">
        <f>YEAR(CtasPagar[[#This Row],[Data Vencimento]])</f>
        <v>1900</v>
      </c>
      <c r="J2876" s="154"/>
      <c r="K2876" s="23">
        <f>MONTH(CtasPagar[[#This Row],[Data Pagamento]])</f>
        <v>1</v>
      </c>
      <c r="L2876" s="23">
        <f>YEAR(CtasPagar[[#This Row],[Data Pagamento]])</f>
        <v>1900</v>
      </c>
      <c r="M2876" s="154"/>
      <c r="N28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6" s="71"/>
      <c r="P2876" s="71"/>
      <c r="Q2876" s="71"/>
      <c r="R2876" s="71"/>
      <c r="S2876" s="71"/>
      <c r="T2876" s="71"/>
      <c r="U2876" s="71"/>
      <c r="V2876" s="71"/>
      <c r="W2876" s="71"/>
      <c r="X2876" s="71"/>
      <c r="Y2876" s="71"/>
      <c r="Z2876" s="71"/>
    </row>
    <row r="2877" spans="1:26">
      <c r="A2877" s="154"/>
      <c r="B2877" s="157"/>
      <c r="C2877" s="162"/>
      <c r="D2877" s="157"/>
      <c r="E2877" s="157"/>
      <c r="F2877" s="157"/>
      <c r="G2877" s="158"/>
      <c r="H2877" s="23">
        <f>MONTH(CtasPagar[[#This Row],[Data Vencimento]])</f>
        <v>1</v>
      </c>
      <c r="I2877" s="23">
        <f>YEAR(CtasPagar[[#This Row],[Data Vencimento]])</f>
        <v>1900</v>
      </c>
      <c r="J2877" s="154"/>
      <c r="K2877" s="23">
        <f>MONTH(CtasPagar[[#This Row],[Data Pagamento]])</f>
        <v>1</v>
      </c>
      <c r="L2877" s="23">
        <f>YEAR(CtasPagar[[#This Row],[Data Pagamento]])</f>
        <v>1900</v>
      </c>
      <c r="M2877" s="154"/>
      <c r="N28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7" s="71"/>
      <c r="P2877" s="71"/>
      <c r="Q2877" s="71"/>
      <c r="R2877" s="71"/>
      <c r="S2877" s="71"/>
      <c r="T2877" s="71"/>
      <c r="U2877" s="71"/>
      <c r="V2877" s="71"/>
      <c r="W2877" s="71"/>
      <c r="X2877" s="71"/>
      <c r="Y2877" s="71"/>
      <c r="Z2877" s="71"/>
    </row>
    <row r="2878" spans="1:26">
      <c r="A2878" s="154"/>
      <c r="B2878" s="157"/>
      <c r="C2878" s="162"/>
      <c r="D2878" s="157"/>
      <c r="E2878" s="157"/>
      <c r="F2878" s="157"/>
      <c r="G2878" s="158"/>
      <c r="H2878" s="23">
        <f>MONTH(CtasPagar[[#This Row],[Data Vencimento]])</f>
        <v>1</v>
      </c>
      <c r="I2878" s="23">
        <f>YEAR(CtasPagar[[#This Row],[Data Vencimento]])</f>
        <v>1900</v>
      </c>
      <c r="J2878" s="154"/>
      <c r="K2878" s="23">
        <f>MONTH(CtasPagar[[#This Row],[Data Pagamento]])</f>
        <v>1</v>
      </c>
      <c r="L2878" s="23">
        <f>YEAR(CtasPagar[[#This Row],[Data Pagamento]])</f>
        <v>1900</v>
      </c>
      <c r="M2878" s="154"/>
      <c r="N28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8" s="71"/>
      <c r="P2878" s="71"/>
      <c r="Q2878" s="71"/>
      <c r="R2878" s="71"/>
      <c r="S2878" s="71"/>
      <c r="T2878" s="71"/>
      <c r="U2878" s="71"/>
      <c r="V2878" s="71"/>
      <c r="W2878" s="71"/>
      <c r="X2878" s="71"/>
      <c r="Y2878" s="71"/>
      <c r="Z2878" s="71"/>
    </row>
    <row r="2879" spans="1:26">
      <c r="A2879" s="154"/>
      <c r="B2879" s="157"/>
      <c r="C2879" s="162"/>
      <c r="D2879" s="157"/>
      <c r="E2879" s="157"/>
      <c r="F2879" s="157"/>
      <c r="G2879" s="158"/>
      <c r="H2879" s="23">
        <f>MONTH(CtasPagar[[#This Row],[Data Vencimento]])</f>
        <v>1</v>
      </c>
      <c r="I2879" s="23">
        <f>YEAR(CtasPagar[[#This Row],[Data Vencimento]])</f>
        <v>1900</v>
      </c>
      <c r="J2879" s="154"/>
      <c r="K2879" s="23">
        <f>MONTH(CtasPagar[[#This Row],[Data Pagamento]])</f>
        <v>1</v>
      </c>
      <c r="L2879" s="23">
        <f>YEAR(CtasPagar[[#This Row],[Data Pagamento]])</f>
        <v>1900</v>
      </c>
      <c r="M2879" s="154"/>
      <c r="N28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79" s="71"/>
      <c r="P2879" s="71"/>
      <c r="Q2879" s="71"/>
      <c r="R2879" s="71"/>
      <c r="S2879" s="71"/>
      <c r="T2879" s="71"/>
      <c r="U2879" s="71"/>
      <c r="V2879" s="71"/>
      <c r="W2879" s="71"/>
      <c r="X2879" s="71"/>
      <c r="Y2879" s="71"/>
      <c r="Z2879" s="71"/>
    </row>
    <row r="2880" spans="1:26">
      <c r="A2880" s="154"/>
      <c r="B2880" s="157"/>
      <c r="C2880" s="162"/>
      <c r="D2880" s="157"/>
      <c r="E2880" s="157"/>
      <c r="F2880" s="157"/>
      <c r="G2880" s="158"/>
      <c r="H2880" s="23">
        <f>MONTH(CtasPagar[[#This Row],[Data Vencimento]])</f>
        <v>1</v>
      </c>
      <c r="I2880" s="23">
        <f>YEAR(CtasPagar[[#This Row],[Data Vencimento]])</f>
        <v>1900</v>
      </c>
      <c r="J2880" s="154"/>
      <c r="K2880" s="23">
        <f>MONTH(CtasPagar[[#This Row],[Data Pagamento]])</f>
        <v>1</v>
      </c>
      <c r="L2880" s="23">
        <f>YEAR(CtasPagar[[#This Row],[Data Pagamento]])</f>
        <v>1900</v>
      </c>
      <c r="M2880" s="154"/>
      <c r="N28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0" s="71"/>
      <c r="P2880" s="71"/>
      <c r="Q2880" s="71"/>
      <c r="R2880" s="71"/>
      <c r="S2880" s="71"/>
      <c r="T2880" s="71"/>
      <c r="U2880" s="71"/>
      <c r="V2880" s="71"/>
      <c r="W2880" s="71"/>
      <c r="X2880" s="71"/>
      <c r="Y2880" s="71"/>
      <c r="Z2880" s="71"/>
    </row>
    <row r="2881" spans="1:26">
      <c r="A2881" s="154"/>
      <c r="B2881" s="157"/>
      <c r="C2881" s="162"/>
      <c r="D2881" s="157"/>
      <c r="E2881" s="157"/>
      <c r="F2881" s="157"/>
      <c r="G2881" s="158"/>
      <c r="H2881" s="23">
        <f>MONTH(CtasPagar[[#This Row],[Data Vencimento]])</f>
        <v>1</v>
      </c>
      <c r="I2881" s="23">
        <f>YEAR(CtasPagar[[#This Row],[Data Vencimento]])</f>
        <v>1900</v>
      </c>
      <c r="J2881" s="154"/>
      <c r="K2881" s="23">
        <f>MONTH(CtasPagar[[#This Row],[Data Pagamento]])</f>
        <v>1</v>
      </c>
      <c r="L2881" s="23">
        <f>YEAR(CtasPagar[[#This Row],[Data Pagamento]])</f>
        <v>1900</v>
      </c>
      <c r="M2881" s="154"/>
      <c r="N28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1" s="71"/>
      <c r="P2881" s="71"/>
      <c r="Q2881" s="71"/>
      <c r="R2881" s="71"/>
      <c r="S2881" s="71"/>
      <c r="T2881" s="71"/>
      <c r="U2881" s="71"/>
      <c r="V2881" s="71"/>
      <c r="W2881" s="71"/>
      <c r="X2881" s="71"/>
      <c r="Y2881" s="71"/>
      <c r="Z2881" s="71"/>
    </row>
    <row r="2882" spans="1:26">
      <c r="A2882" s="154"/>
      <c r="B2882" s="157"/>
      <c r="C2882" s="162"/>
      <c r="D2882" s="157"/>
      <c r="E2882" s="157"/>
      <c r="F2882" s="157"/>
      <c r="G2882" s="158"/>
      <c r="H2882" s="23">
        <f>MONTH(CtasPagar[[#This Row],[Data Vencimento]])</f>
        <v>1</v>
      </c>
      <c r="I2882" s="23">
        <f>YEAR(CtasPagar[[#This Row],[Data Vencimento]])</f>
        <v>1900</v>
      </c>
      <c r="J2882" s="154"/>
      <c r="K2882" s="23">
        <f>MONTH(CtasPagar[[#This Row],[Data Pagamento]])</f>
        <v>1</v>
      </c>
      <c r="L2882" s="23">
        <f>YEAR(CtasPagar[[#This Row],[Data Pagamento]])</f>
        <v>1900</v>
      </c>
      <c r="M2882" s="154"/>
      <c r="N28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2" s="71"/>
      <c r="P2882" s="71"/>
      <c r="Q2882" s="71"/>
      <c r="R2882" s="71"/>
      <c r="S2882" s="71"/>
      <c r="T2882" s="71"/>
      <c r="U2882" s="71"/>
      <c r="V2882" s="71"/>
      <c r="W2882" s="71"/>
      <c r="X2882" s="71"/>
      <c r="Y2882" s="71"/>
      <c r="Z2882" s="71"/>
    </row>
    <row r="2883" spans="1:26">
      <c r="A2883" s="154"/>
      <c r="B2883" s="157"/>
      <c r="C2883" s="162"/>
      <c r="D2883" s="157"/>
      <c r="E2883" s="157"/>
      <c r="F2883" s="157"/>
      <c r="G2883" s="158"/>
      <c r="H2883" s="23">
        <f>MONTH(CtasPagar[[#This Row],[Data Vencimento]])</f>
        <v>1</v>
      </c>
      <c r="I2883" s="23">
        <f>YEAR(CtasPagar[[#This Row],[Data Vencimento]])</f>
        <v>1900</v>
      </c>
      <c r="J2883" s="154"/>
      <c r="K2883" s="23">
        <f>MONTH(CtasPagar[[#This Row],[Data Pagamento]])</f>
        <v>1</v>
      </c>
      <c r="L2883" s="23">
        <f>YEAR(CtasPagar[[#This Row],[Data Pagamento]])</f>
        <v>1900</v>
      </c>
      <c r="M2883" s="154"/>
      <c r="N28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3" s="71"/>
      <c r="P2883" s="71"/>
      <c r="Q2883" s="71"/>
      <c r="R2883" s="71"/>
      <c r="S2883" s="71"/>
      <c r="T2883" s="71"/>
      <c r="U2883" s="71"/>
      <c r="V2883" s="71"/>
      <c r="W2883" s="71"/>
      <c r="X2883" s="71"/>
      <c r="Y2883" s="71"/>
      <c r="Z2883" s="71"/>
    </row>
    <row r="2884" spans="1:26">
      <c r="A2884" s="154"/>
      <c r="B2884" s="157"/>
      <c r="C2884" s="162"/>
      <c r="D2884" s="157"/>
      <c r="E2884" s="157"/>
      <c r="F2884" s="157"/>
      <c r="G2884" s="158"/>
      <c r="H2884" s="23">
        <f>MONTH(CtasPagar[[#This Row],[Data Vencimento]])</f>
        <v>1</v>
      </c>
      <c r="I2884" s="23">
        <f>YEAR(CtasPagar[[#This Row],[Data Vencimento]])</f>
        <v>1900</v>
      </c>
      <c r="J2884" s="154"/>
      <c r="K2884" s="23">
        <f>MONTH(CtasPagar[[#This Row],[Data Pagamento]])</f>
        <v>1</v>
      </c>
      <c r="L2884" s="23">
        <f>YEAR(CtasPagar[[#This Row],[Data Pagamento]])</f>
        <v>1900</v>
      </c>
      <c r="M2884" s="154"/>
      <c r="N28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4" s="71"/>
      <c r="P2884" s="71"/>
      <c r="Q2884" s="71"/>
      <c r="R2884" s="71"/>
      <c r="S2884" s="71"/>
      <c r="T2884" s="71"/>
      <c r="U2884" s="71"/>
      <c r="V2884" s="71"/>
      <c r="W2884" s="71"/>
      <c r="X2884" s="71"/>
      <c r="Y2884" s="71"/>
      <c r="Z2884" s="71"/>
    </row>
    <row r="2885" spans="1:26">
      <c r="A2885" s="154"/>
      <c r="B2885" s="157"/>
      <c r="C2885" s="162"/>
      <c r="D2885" s="157"/>
      <c r="E2885" s="157"/>
      <c r="F2885" s="157"/>
      <c r="G2885" s="158"/>
      <c r="H2885" s="23">
        <f>MONTH(CtasPagar[[#This Row],[Data Vencimento]])</f>
        <v>1</v>
      </c>
      <c r="I2885" s="23">
        <f>YEAR(CtasPagar[[#This Row],[Data Vencimento]])</f>
        <v>1900</v>
      </c>
      <c r="J2885" s="154"/>
      <c r="K2885" s="23">
        <f>MONTH(CtasPagar[[#This Row],[Data Pagamento]])</f>
        <v>1</v>
      </c>
      <c r="L2885" s="23">
        <f>YEAR(CtasPagar[[#This Row],[Data Pagamento]])</f>
        <v>1900</v>
      </c>
      <c r="M2885" s="154"/>
      <c r="N28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5" s="71"/>
      <c r="P2885" s="71"/>
      <c r="Q2885" s="71"/>
      <c r="R2885" s="71"/>
      <c r="S2885" s="71"/>
      <c r="T2885" s="71"/>
      <c r="U2885" s="71"/>
      <c r="V2885" s="71"/>
      <c r="W2885" s="71"/>
      <c r="X2885" s="71"/>
      <c r="Y2885" s="71"/>
      <c r="Z2885" s="71"/>
    </row>
    <row r="2886" spans="1:26">
      <c r="A2886" s="154"/>
      <c r="B2886" s="157"/>
      <c r="C2886" s="162"/>
      <c r="D2886" s="157"/>
      <c r="E2886" s="157"/>
      <c r="F2886" s="157"/>
      <c r="G2886" s="158"/>
      <c r="H2886" s="23">
        <f>MONTH(CtasPagar[[#This Row],[Data Vencimento]])</f>
        <v>1</v>
      </c>
      <c r="I2886" s="23">
        <f>YEAR(CtasPagar[[#This Row],[Data Vencimento]])</f>
        <v>1900</v>
      </c>
      <c r="J2886" s="154"/>
      <c r="K2886" s="23">
        <f>MONTH(CtasPagar[[#This Row],[Data Pagamento]])</f>
        <v>1</v>
      </c>
      <c r="L2886" s="23">
        <f>YEAR(CtasPagar[[#This Row],[Data Pagamento]])</f>
        <v>1900</v>
      </c>
      <c r="M2886" s="154"/>
      <c r="N28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6" s="71"/>
      <c r="P2886" s="71"/>
      <c r="Q2886" s="71"/>
      <c r="R2886" s="71"/>
      <c r="S2886" s="71"/>
      <c r="T2886" s="71"/>
      <c r="U2886" s="71"/>
      <c r="V2886" s="71"/>
      <c r="W2886" s="71"/>
      <c r="X2886" s="71"/>
      <c r="Y2886" s="71"/>
      <c r="Z2886" s="71"/>
    </row>
    <row r="2887" spans="1:26">
      <c r="A2887" s="154"/>
      <c r="B2887" s="157"/>
      <c r="C2887" s="162"/>
      <c r="D2887" s="157"/>
      <c r="E2887" s="157"/>
      <c r="F2887" s="157"/>
      <c r="G2887" s="158"/>
      <c r="H2887" s="23">
        <f>MONTH(CtasPagar[[#This Row],[Data Vencimento]])</f>
        <v>1</v>
      </c>
      <c r="I2887" s="23">
        <f>YEAR(CtasPagar[[#This Row],[Data Vencimento]])</f>
        <v>1900</v>
      </c>
      <c r="J2887" s="154"/>
      <c r="K2887" s="23">
        <f>MONTH(CtasPagar[[#This Row],[Data Pagamento]])</f>
        <v>1</v>
      </c>
      <c r="L2887" s="23">
        <f>YEAR(CtasPagar[[#This Row],[Data Pagamento]])</f>
        <v>1900</v>
      </c>
      <c r="M2887" s="154"/>
      <c r="N28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7" s="71"/>
      <c r="P2887" s="71"/>
      <c r="Q2887" s="71"/>
      <c r="R2887" s="71"/>
      <c r="S2887" s="71"/>
      <c r="T2887" s="71"/>
      <c r="U2887" s="71"/>
      <c r="V2887" s="71"/>
      <c r="W2887" s="71"/>
      <c r="X2887" s="71"/>
      <c r="Y2887" s="71"/>
      <c r="Z2887" s="71"/>
    </row>
    <row r="2888" spans="1:26">
      <c r="A2888" s="154"/>
      <c r="B2888" s="157"/>
      <c r="C2888" s="162"/>
      <c r="D2888" s="157"/>
      <c r="E2888" s="157"/>
      <c r="F2888" s="157"/>
      <c r="G2888" s="158"/>
      <c r="H2888" s="23">
        <f>MONTH(CtasPagar[[#This Row],[Data Vencimento]])</f>
        <v>1</v>
      </c>
      <c r="I2888" s="23">
        <f>YEAR(CtasPagar[[#This Row],[Data Vencimento]])</f>
        <v>1900</v>
      </c>
      <c r="J2888" s="154"/>
      <c r="K2888" s="23">
        <f>MONTH(CtasPagar[[#This Row],[Data Pagamento]])</f>
        <v>1</v>
      </c>
      <c r="L2888" s="23">
        <f>YEAR(CtasPagar[[#This Row],[Data Pagamento]])</f>
        <v>1900</v>
      </c>
      <c r="M2888" s="154"/>
      <c r="N28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8" s="71"/>
      <c r="P2888" s="71"/>
      <c r="Q2888" s="71"/>
      <c r="R2888" s="71"/>
      <c r="S2888" s="71"/>
      <c r="T2888" s="71"/>
      <c r="U2888" s="71"/>
      <c r="V2888" s="71"/>
      <c r="W2888" s="71"/>
      <c r="X2888" s="71"/>
      <c r="Y2888" s="71"/>
      <c r="Z2888" s="71"/>
    </row>
    <row r="2889" spans="1:26">
      <c r="A2889" s="154"/>
      <c r="B2889" s="157"/>
      <c r="C2889" s="162"/>
      <c r="D2889" s="157"/>
      <c r="E2889" s="157"/>
      <c r="F2889" s="157"/>
      <c r="G2889" s="158"/>
      <c r="H2889" s="23">
        <f>MONTH(CtasPagar[[#This Row],[Data Vencimento]])</f>
        <v>1</v>
      </c>
      <c r="I2889" s="23">
        <f>YEAR(CtasPagar[[#This Row],[Data Vencimento]])</f>
        <v>1900</v>
      </c>
      <c r="J2889" s="154"/>
      <c r="K2889" s="23">
        <f>MONTH(CtasPagar[[#This Row],[Data Pagamento]])</f>
        <v>1</v>
      </c>
      <c r="L2889" s="23">
        <f>YEAR(CtasPagar[[#This Row],[Data Pagamento]])</f>
        <v>1900</v>
      </c>
      <c r="M2889" s="154"/>
      <c r="N28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89" s="71"/>
      <c r="P2889" s="71"/>
      <c r="Q2889" s="71"/>
      <c r="R2889" s="71"/>
      <c r="S2889" s="71"/>
      <c r="T2889" s="71"/>
      <c r="U2889" s="71"/>
      <c r="V2889" s="71"/>
      <c r="W2889" s="71"/>
      <c r="X2889" s="71"/>
      <c r="Y2889" s="71"/>
      <c r="Z2889" s="71"/>
    </row>
    <row r="2890" spans="1:26">
      <c r="A2890" s="154"/>
      <c r="B2890" s="157"/>
      <c r="C2890" s="162"/>
      <c r="D2890" s="157"/>
      <c r="E2890" s="157"/>
      <c r="F2890" s="157"/>
      <c r="G2890" s="158"/>
      <c r="H2890" s="23">
        <f>MONTH(CtasPagar[[#This Row],[Data Vencimento]])</f>
        <v>1</v>
      </c>
      <c r="I2890" s="23">
        <f>YEAR(CtasPagar[[#This Row],[Data Vencimento]])</f>
        <v>1900</v>
      </c>
      <c r="J2890" s="154"/>
      <c r="K2890" s="23">
        <f>MONTH(CtasPagar[[#This Row],[Data Pagamento]])</f>
        <v>1</v>
      </c>
      <c r="L2890" s="23">
        <f>YEAR(CtasPagar[[#This Row],[Data Pagamento]])</f>
        <v>1900</v>
      </c>
      <c r="M2890" s="154"/>
      <c r="N28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0" s="71"/>
      <c r="P2890" s="71"/>
      <c r="Q2890" s="71"/>
      <c r="R2890" s="71"/>
      <c r="S2890" s="71"/>
      <c r="T2890" s="71"/>
      <c r="U2890" s="71"/>
      <c r="V2890" s="71"/>
      <c r="W2890" s="71"/>
      <c r="X2890" s="71"/>
      <c r="Y2890" s="71"/>
      <c r="Z2890" s="71"/>
    </row>
    <row r="2891" spans="1:26">
      <c r="A2891" s="154"/>
      <c r="B2891" s="157"/>
      <c r="C2891" s="162"/>
      <c r="D2891" s="157"/>
      <c r="E2891" s="157"/>
      <c r="F2891" s="157"/>
      <c r="G2891" s="158"/>
      <c r="H2891" s="23">
        <f>MONTH(CtasPagar[[#This Row],[Data Vencimento]])</f>
        <v>1</v>
      </c>
      <c r="I2891" s="23">
        <f>YEAR(CtasPagar[[#This Row],[Data Vencimento]])</f>
        <v>1900</v>
      </c>
      <c r="J2891" s="154"/>
      <c r="K2891" s="23">
        <f>MONTH(CtasPagar[[#This Row],[Data Pagamento]])</f>
        <v>1</v>
      </c>
      <c r="L2891" s="23">
        <f>YEAR(CtasPagar[[#This Row],[Data Pagamento]])</f>
        <v>1900</v>
      </c>
      <c r="M2891" s="154"/>
      <c r="N28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1" s="71"/>
      <c r="P2891" s="71"/>
      <c r="Q2891" s="71"/>
      <c r="R2891" s="71"/>
      <c r="S2891" s="71"/>
      <c r="T2891" s="71"/>
      <c r="U2891" s="71"/>
      <c r="V2891" s="71"/>
      <c r="W2891" s="71"/>
      <c r="X2891" s="71"/>
      <c r="Y2891" s="71"/>
      <c r="Z2891" s="71"/>
    </row>
    <row r="2892" spans="1:26">
      <c r="A2892" s="154"/>
      <c r="B2892" s="157"/>
      <c r="C2892" s="162"/>
      <c r="D2892" s="157"/>
      <c r="E2892" s="157"/>
      <c r="F2892" s="157"/>
      <c r="G2892" s="158"/>
      <c r="H2892" s="23">
        <f>MONTH(CtasPagar[[#This Row],[Data Vencimento]])</f>
        <v>1</v>
      </c>
      <c r="I2892" s="23">
        <f>YEAR(CtasPagar[[#This Row],[Data Vencimento]])</f>
        <v>1900</v>
      </c>
      <c r="J2892" s="154"/>
      <c r="K2892" s="23">
        <f>MONTH(CtasPagar[[#This Row],[Data Pagamento]])</f>
        <v>1</v>
      </c>
      <c r="L2892" s="23">
        <f>YEAR(CtasPagar[[#This Row],[Data Pagamento]])</f>
        <v>1900</v>
      </c>
      <c r="M2892" s="154"/>
      <c r="N28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2" s="71"/>
      <c r="P2892" s="71"/>
      <c r="Q2892" s="71"/>
      <c r="R2892" s="71"/>
      <c r="S2892" s="71"/>
      <c r="T2892" s="71"/>
      <c r="U2892" s="71"/>
      <c r="V2892" s="71"/>
      <c r="W2892" s="71"/>
      <c r="X2892" s="71"/>
      <c r="Y2892" s="71"/>
      <c r="Z2892" s="71"/>
    </row>
    <row r="2893" spans="1:26">
      <c r="A2893" s="154"/>
      <c r="B2893" s="157"/>
      <c r="C2893" s="162"/>
      <c r="D2893" s="157"/>
      <c r="E2893" s="157"/>
      <c r="F2893" s="157"/>
      <c r="G2893" s="158"/>
      <c r="H2893" s="23">
        <f>MONTH(CtasPagar[[#This Row],[Data Vencimento]])</f>
        <v>1</v>
      </c>
      <c r="I2893" s="23">
        <f>YEAR(CtasPagar[[#This Row],[Data Vencimento]])</f>
        <v>1900</v>
      </c>
      <c r="J2893" s="154"/>
      <c r="K2893" s="23">
        <f>MONTH(CtasPagar[[#This Row],[Data Pagamento]])</f>
        <v>1</v>
      </c>
      <c r="L2893" s="23">
        <f>YEAR(CtasPagar[[#This Row],[Data Pagamento]])</f>
        <v>1900</v>
      </c>
      <c r="M2893" s="154"/>
      <c r="N28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3" s="71"/>
      <c r="P2893" s="71"/>
      <c r="Q2893" s="71"/>
      <c r="R2893" s="71"/>
      <c r="S2893" s="71"/>
      <c r="T2893" s="71"/>
      <c r="U2893" s="71"/>
      <c r="V2893" s="71"/>
      <c r="W2893" s="71"/>
      <c r="X2893" s="71"/>
      <c r="Y2893" s="71"/>
      <c r="Z2893" s="71"/>
    </row>
    <row r="2894" spans="1:26">
      <c r="A2894" s="154"/>
      <c r="B2894" s="157"/>
      <c r="C2894" s="162"/>
      <c r="D2894" s="157"/>
      <c r="E2894" s="157"/>
      <c r="F2894" s="157"/>
      <c r="G2894" s="158"/>
      <c r="H2894" s="23">
        <f>MONTH(CtasPagar[[#This Row],[Data Vencimento]])</f>
        <v>1</v>
      </c>
      <c r="I2894" s="23">
        <f>YEAR(CtasPagar[[#This Row],[Data Vencimento]])</f>
        <v>1900</v>
      </c>
      <c r="J2894" s="154"/>
      <c r="K2894" s="23">
        <f>MONTH(CtasPagar[[#This Row],[Data Pagamento]])</f>
        <v>1</v>
      </c>
      <c r="L2894" s="23">
        <f>YEAR(CtasPagar[[#This Row],[Data Pagamento]])</f>
        <v>1900</v>
      </c>
      <c r="M2894" s="154"/>
      <c r="N28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4" s="71"/>
      <c r="P2894" s="71"/>
      <c r="Q2894" s="71"/>
      <c r="R2894" s="71"/>
      <c r="S2894" s="71"/>
      <c r="T2894" s="71"/>
      <c r="U2894" s="71"/>
      <c r="V2894" s="71"/>
      <c r="W2894" s="71"/>
      <c r="X2894" s="71"/>
      <c r="Y2894" s="71"/>
      <c r="Z2894" s="71"/>
    </row>
    <row r="2895" spans="1:26">
      <c r="A2895" s="154"/>
      <c r="B2895" s="157"/>
      <c r="C2895" s="162"/>
      <c r="D2895" s="157"/>
      <c r="E2895" s="157"/>
      <c r="F2895" s="157"/>
      <c r="G2895" s="158"/>
      <c r="H2895" s="23">
        <f>MONTH(CtasPagar[[#This Row],[Data Vencimento]])</f>
        <v>1</v>
      </c>
      <c r="I2895" s="23">
        <f>YEAR(CtasPagar[[#This Row],[Data Vencimento]])</f>
        <v>1900</v>
      </c>
      <c r="J2895" s="154"/>
      <c r="K2895" s="23">
        <f>MONTH(CtasPagar[[#This Row],[Data Pagamento]])</f>
        <v>1</v>
      </c>
      <c r="L2895" s="23">
        <f>YEAR(CtasPagar[[#This Row],[Data Pagamento]])</f>
        <v>1900</v>
      </c>
      <c r="M2895" s="154"/>
      <c r="N28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5" s="71"/>
      <c r="P2895" s="71"/>
      <c r="Q2895" s="71"/>
      <c r="R2895" s="71"/>
      <c r="S2895" s="71"/>
      <c r="T2895" s="71"/>
      <c r="U2895" s="71"/>
      <c r="V2895" s="71"/>
      <c r="W2895" s="71"/>
      <c r="X2895" s="71"/>
      <c r="Y2895" s="71"/>
      <c r="Z2895" s="71"/>
    </row>
    <row r="2896" spans="1:26">
      <c r="A2896" s="154"/>
      <c r="B2896" s="157"/>
      <c r="C2896" s="162"/>
      <c r="D2896" s="157"/>
      <c r="E2896" s="157"/>
      <c r="F2896" s="157"/>
      <c r="G2896" s="158"/>
      <c r="H2896" s="23">
        <f>MONTH(CtasPagar[[#This Row],[Data Vencimento]])</f>
        <v>1</v>
      </c>
      <c r="I2896" s="23">
        <f>YEAR(CtasPagar[[#This Row],[Data Vencimento]])</f>
        <v>1900</v>
      </c>
      <c r="J2896" s="154"/>
      <c r="K2896" s="23">
        <f>MONTH(CtasPagar[[#This Row],[Data Pagamento]])</f>
        <v>1</v>
      </c>
      <c r="L2896" s="23">
        <f>YEAR(CtasPagar[[#This Row],[Data Pagamento]])</f>
        <v>1900</v>
      </c>
      <c r="M2896" s="154"/>
      <c r="N28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6" s="71"/>
      <c r="P2896" s="71"/>
      <c r="Q2896" s="71"/>
      <c r="R2896" s="71"/>
      <c r="S2896" s="71"/>
      <c r="T2896" s="71"/>
      <c r="U2896" s="71"/>
      <c r="V2896" s="71"/>
      <c r="W2896" s="71"/>
      <c r="X2896" s="71"/>
      <c r="Y2896" s="71"/>
      <c r="Z2896" s="71"/>
    </row>
    <row r="2897" spans="1:26">
      <c r="A2897" s="154"/>
      <c r="B2897" s="157"/>
      <c r="C2897" s="162"/>
      <c r="D2897" s="157"/>
      <c r="E2897" s="157"/>
      <c r="F2897" s="157"/>
      <c r="G2897" s="158"/>
      <c r="H2897" s="23">
        <f>MONTH(CtasPagar[[#This Row],[Data Vencimento]])</f>
        <v>1</v>
      </c>
      <c r="I2897" s="23">
        <f>YEAR(CtasPagar[[#This Row],[Data Vencimento]])</f>
        <v>1900</v>
      </c>
      <c r="J2897" s="154"/>
      <c r="K2897" s="23">
        <f>MONTH(CtasPagar[[#This Row],[Data Pagamento]])</f>
        <v>1</v>
      </c>
      <c r="L2897" s="23">
        <f>YEAR(CtasPagar[[#This Row],[Data Pagamento]])</f>
        <v>1900</v>
      </c>
      <c r="M2897" s="154"/>
      <c r="N28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7" s="71"/>
      <c r="P2897" s="71"/>
      <c r="Q2897" s="71"/>
      <c r="R2897" s="71"/>
      <c r="S2897" s="71"/>
      <c r="T2897" s="71"/>
      <c r="U2897" s="71"/>
      <c r="V2897" s="71"/>
      <c r="W2897" s="71"/>
      <c r="X2897" s="71"/>
      <c r="Y2897" s="71"/>
      <c r="Z2897" s="71"/>
    </row>
    <row r="2898" spans="1:26">
      <c r="A2898" s="154"/>
      <c r="B2898" s="157"/>
      <c r="C2898" s="162"/>
      <c r="D2898" s="157"/>
      <c r="E2898" s="157"/>
      <c r="F2898" s="157"/>
      <c r="G2898" s="158"/>
      <c r="H2898" s="23">
        <f>MONTH(CtasPagar[[#This Row],[Data Vencimento]])</f>
        <v>1</v>
      </c>
      <c r="I2898" s="23">
        <f>YEAR(CtasPagar[[#This Row],[Data Vencimento]])</f>
        <v>1900</v>
      </c>
      <c r="J2898" s="154"/>
      <c r="K2898" s="23">
        <f>MONTH(CtasPagar[[#This Row],[Data Pagamento]])</f>
        <v>1</v>
      </c>
      <c r="L2898" s="23">
        <f>YEAR(CtasPagar[[#This Row],[Data Pagamento]])</f>
        <v>1900</v>
      </c>
      <c r="M2898" s="154"/>
      <c r="N28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8" s="71"/>
      <c r="P2898" s="71"/>
      <c r="Q2898" s="71"/>
      <c r="R2898" s="71"/>
      <c r="S2898" s="71"/>
      <c r="T2898" s="71"/>
      <c r="U2898" s="71"/>
      <c r="V2898" s="71"/>
      <c r="W2898" s="71"/>
      <c r="X2898" s="71"/>
      <c r="Y2898" s="71"/>
      <c r="Z2898" s="71"/>
    </row>
    <row r="2899" spans="1:26">
      <c r="A2899" s="154"/>
      <c r="B2899" s="157"/>
      <c r="C2899" s="162"/>
      <c r="D2899" s="157"/>
      <c r="E2899" s="157"/>
      <c r="F2899" s="157"/>
      <c r="G2899" s="158"/>
      <c r="H2899" s="23">
        <f>MONTH(CtasPagar[[#This Row],[Data Vencimento]])</f>
        <v>1</v>
      </c>
      <c r="I2899" s="23">
        <f>YEAR(CtasPagar[[#This Row],[Data Vencimento]])</f>
        <v>1900</v>
      </c>
      <c r="J2899" s="154"/>
      <c r="K2899" s="23">
        <f>MONTH(CtasPagar[[#This Row],[Data Pagamento]])</f>
        <v>1</v>
      </c>
      <c r="L2899" s="23">
        <f>YEAR(CtasPagar[[#This Row],[Data Pagamento]])</f>
        <v>1900</v>
      </c>
      <c r="M2899" s="154"/>
      <c r="N28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899" s="71"/>
      <c r="P2899" s="71"/>
      <c r="Q2899" s="71"/>
      <c r="R2899" s="71"/>
      <c r="S2899" s="71"/>
      <c r="T2899" s="71"/>
      <c r="U2899" s="71"/>
      <c r="V2899" s="71"/>
      <c r="W2899" s="71"/>
      <c r="X2899" s="71"/>
      <c r="Y2899" s="71"/>
      <c r="Z2899" s="71"/>
    </row>
    <row r="2900" spans="1:26">
      <c r="A2900" s="154"/>
      <c r="B2900" s="157"/>
      <c r="C2900" s="162"/>
      <c r="D2900" s="157"/>
      <c r="E2900" s="157"/>
      <c r="F2900" s="157"/>
      <c r="G2900" s="158"/>
      <c r="H2900" s="23">
        <f>MONTH(CtasPagar[[#This Row],[Data Vencimento]])</f>
        <v>1</v>
      </c>
      <c r="I2900" s="23">
        <f>YEAR(CtasPagar[[#This Row],[Data Vencimento]])</f>
        <v>1900</v>
      </c>
      <c r="J2900" s="154"/>
      <c r="K2900" s="23">
        <f>MONTH(CtasPagar[[#This Row],[Data Pagamento]])</f>
        <v>1</v>
      </c>
      <c r="L2900" s="23">
        <f>YEAR(CtasPagar[[#This Row],[Data Pagamento]])</f>
        <v>1900</v>
      </c>
      <c r="M2900" s="154"/>
      <c r="N29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0" s="71"/>
      <c r="P2900" s="71"/>
      <c r="Q2900" s="71"/>
      <c r="R2900" s="71"/>
      <c r="S2900" s="71"/>
      <c r="T2900" s="71"/>
      <c r="U2900" s="71"/>
      <c r="V2900" s="71"/>
      <c r="W2900" s="71"/>
      <c r="X2900" s="71"/>
      <c r="Y2900" s="71"/>
      <c r="Z2900" s="71"/>
    </row>
    <row r="2901" spans="1:26">
      <c r="A2901" s="154"/>
      <c r="B2901" s="157"/>
      <c r="C2901" s="162"/>
      <c r="D2901" s="157"/>
      <c r="E2901" s="157"/>
      <c r="F2901" s="157"/>
      <c r="G2901" s="158"/>
      <c r="H2901" s="23">
        <f>MONTH(CtasPagar[[#This Row],[Data Vencimento]])</f>
        <v>1</v>
      </c>
      <c r="I2901" s="23">
        <f>YEAR(CtasPagar[[#This Row],[Data Vencimento]])</f>
        <v>1900</v>
      </c>
      <c r="J2901" s="154"/>
      <c r="K2901" s="23">
        <f>MONTH(CtasPagar[[#This Row],[Data Pagamento]])</f>
        <v>1</v>
      </c>
      <c r="L2901" s="23">
        <f>YEAR(CtasPagar[[#This Row],[Data Pagamento]])</f>
        <v>1900</v>
      </c>
      <c r="M2901" s="154"/>
      <c r="N29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1" s="71"/>
      <c r="P2901" s="71"/>
      <c r="Q2901" s="71"/>
      <c r="R2901" s="71"/>
      <c r="S2901" s="71"/>
      <c r="T2901" s="71"/>
      <c r="U2901" s="71"/>
      <c r="V2901" s="71"/>
      <c r="W2901" s="71"/>
      <c r="X2901" s="71"/>
      <c r="Y2901" s="71"/>
      <c r="Z2901" s="71"/>
    </row>
    <row r="2902" spans="1:26">
      <c r="A2902" s="154"/>
      <c r="B2902" s="157"/>
      <c r="C2902" s="162"/>
      <c r="D2902" s="157"/>
      <c r="E2902" s="157"/>
      <c r="F2902" s="157"/>
      <c r="G2902" s="158"/>
      <c r="H2902" s="23">
        <f>MONTH(CtasPagar[[#This Row],[Data Vencimento]])</f>
        <v>1</v>
      </c>
      <c r="I2902" s="23">
        <f>YEAR(CtasPagar[[#This Row],[Data Vencimento]])</f>
        <v>1900</v>
      </c>
      <c r="J2902" s="154"/>
      <c r="K2902" s="23">
        <f>MONTH(CtasPagar[[#This Row],[Data Pagamento]])</f>
        <v>1</v>
      </c>
      <c r="L2902" s="23">
        <f>YEAR(CtasPagar[[#This Row],[Data Pagamento]])</f>
        <v>1900</v>
      </c>
      <c r="M2902" s="154"/>
      <c r="N29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2" s="71"/>
      <c r="P2902" s="71"/>
      <c r="Q2902" s="71"/>
      <c r="R2902" s="71"/>
      <c r="S2902" s="71"/>
      <c r="T2902" s="71"/>
      <c r="U2902" s="71"/>
      <c r="V2902" s="71"/>
      <c r="W2902" s="71"/>
      <c r="X2902" s="71"/>
      <c r="Y2902" s="71"/>
      <c r="Z2902" s="71"/>
    </row>
    <row r="2903" spans="1:26">
      <c r="A2903" s="154"/>
      <c r="B2903" s="157"/>
      <c r="C2903" s="162"/>
      <c r="D2903" s="157"/>
      <c r="E2903" s="157"/>
      <c r="F2903" s="157"/>
      <c r="G2903" s="158"/>
      <c r="H2903" s="23">
        <f>MONTH(CtasPagar[[#This Row],[Data Vencimento]])</f>
        <v>1</v>
      </c>
      <c r="I2903" s="23">
        <f>YEAR(CtasPagar[[#This Row],[Data Vencimento]])</f>
        <v>1900</v>
      </c>
      <c r="J2903" s="154"/>
      <c r="K2903" s="23">
        <f>MONTH(CtasPagar[[#This Row],[Data Pagamento]])</f>
        <v>1</v>
      </c>
      <c r="L2903" s="23">
        <f>YEAR(CtasPagar[[#This Row],[Data Pagamento]])</f>
        <v>1900</v>
      </c>
      <c r="M2903" s="154"/>
      <c r="N29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3" s="71"/>
      <c r="P2903" s="71"/>
      <c r="Q2903" s="71"/>
      <c r="R2903" s="71"/>
      <c r="S2903" s="71"/>
      <c r="T2903" s="71"/>
      <c r="U2903" s="71"/>
      <c r="V2903" s="71"/>
      <c r="W2903" s="71"/>
      <c r="X2903" s="71"/>
      <c r="Y2903" s="71"/>
      <c r="Z2903" s="71"/>
    </row>
    <row r="2904" spans="1:26">
      <c r="A2904" s="154"/>
      <c r="B2904" s="157"/>
      <c r="C2904" s="162"/>
      <c r="D2904" s="157"/>
      <c r="E2904" s="157"/>
      <c r="F2904" s="157"/>
      <c r="G2904" s="158"/>
      <c r="H2904" s="23">
        <f>MONTH(CtasPagar[[#This Row],[Data Vencimento]])</f>
        <v>1</v>
      </c>
      <c r="I2904" s="23">
        <f>YEAR(CtasPagar[[#This Row],[Data Vencimento]])</f>
        <v>1900</v>
      </c>
      <c r="J2904" s="154"/>
      <c r="K2904" s="23">
        <f>MONTH(CtasPagar[[#This Row],[Data Pagamento]])</f>
        <v>1</v>
      </c>
      <c r="L2904" s="23">
        <f>YEAR(CtasPagar[[#This Row],[Data Pagamento]])</f>
        <v>1900</v>
      </c>
      <c r="M2904" s="154"/>
      <c r="N29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4" s="71"/>
      <c r="P2904" s="71"/>
      <c r="Q2904" s="71"/>
      <c r="R2904" s="71"/>
      <c r="S2904" s="71"/>
      <c r="T2904" s="71"/>
      <c r="U2904" s="71"/>
      <c r="V2904" s="71"/>
      <c r="W2904" s="71"/>
      <c r="X2904" s="71"/>
      <c r="Y2904" s="71"/>
      <c r="Z2904" s="71"/>
    </row>
    <row r="2905" spans="1:26">
      <c r="A2905" s="154"/>
      <c r="B2905" s="157"/>
      <c r="C2905" s="162"/>
      <c r="D2905" s="157"/>
      <c r="E2905" s="157"/>
      <c r="F2905" s="157"/>
      <c r="G2905" s="158"/>
      <c r="H2905" s="23">
        <f>MONTH(CtasPagar[[#This Row],[Data Vencimento]])</f>
        <v>1</v>
      </c>
      <c r="I2905" s="23">
        <f>YEAR(CtasPagar[[#This Row],[Data Vencimento]])</f>
        <v>1900</v>
      </c>
      <c r="J2905" s="154"/>
      <c r="K2905" s="23">
        <f>MONTH(CtasPagar[[#This Row],[Data Pagamento]])</f>
        <v>1</v>
      </c>
      <c r="L2905" s="23">
        <f>YEAR(CtasPagar[[#This Row],[Data Pagamento]])</f>
        <v>1900</v>
      </c>
      <c r="M2905" s="154"/>
      <c r="N29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5" s="71"/>
      <c r="P2905" s="71"/>
      <c r="Q2905" s="71"/>
      <c r="R2905" s="71"/>
      <c r="S2905" s="71"/>
      <c r="T2905" s="71"/>
      <c r="U2905" s="71"/>
      <c r="V2905" s="71"/>
      <c r="W2905" s="71"/>
      <c r="X2905" s="71"/>
      <c r="Y2905" s="71"/>
      <c r="Z2905" s="71"/>
    </row>
    <row r="2906" spans="1:26">
      <c r="A2906" s="154"/>
      <c r="B2906" s="157"/>
      <c r="C2906" s="162"/>
      <c r="D2906" s="157"/>
      <c r="E2906" s="157"/>
      <c r="F2906" s="157"/>
      <c r="G2906" s="158"/>
      <c r="H2906" s="23">
        <f>MONTH(CtasPagar[[#This Row],[Data Vencimento]])</f>
        <v>1</v>
      </c>
      <c r="I2906" s="23">
        <f>YEAR(CtasPagar[[#This Row],[Data Vencimento]])</f>
        <v>1900</v>
      </c>
      <c r="J2906" s="154"/>
      <c r="K2906" s="23">
        <f>MONTH(CtasPagar[[#This Row],[Data Pagamento]])</f>
        <v>1</v>
      </c>
      <c r="L2906" s="23">
        <f>YEAR(CtasPagar[[#This Row],[Data Pagamento]])</f>
        <v>1900</v>
      </c>
      <c r="M2906" s="154"/>
      <c r="N29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6" s="71"/>
      <c r="P2906" s="71"/>
      <c r="Q2906" s="71"/>
      <c r="R2906" s="71"/>
      <c r="S2906" s="71"/>
      <c r="T2906" s="71"/>
      <c r="U2906" s="71"/>
      <c r="V2906" s="71"/>
      <c r="W2906" s="71"/>
      <c r="X2906" s="71"/>
      <c r="Y2906" s="71"/>
      <c r="Z2906" s="71"/>
    </row>
    <row r="2907" spans="1:26">
      <c r="A2907" s="154"/>
      <c r="B2907" s="157"/>
      <c r="C2907" s="162"/>
      <c r="D2907" s="157"/>
      <c r="E2907" s="157"/>
      <c r="F2907" s="157"/>
      <c r="G2907" s="158"/>
      <c r="H2907" s="23">
        <f>MONTH(CtasPagar[[#This Row],[Data Vencimento]])</f>
        <v>1</v>
      </c>
      <c r="I2907" s="23">
        <f>YEAR(CtasPagar[[#This Row],[Data Vencimento]])</f>
        <v>1900</v>
      </c>
      <c r="J2907" s="154"/>
      <c r="K2907" s="23">
        <f>MONTH(CtasPagar[[#This Row],[Data Pagamento]])</f>
        <v>1</v>
      </c>
      <c r="L2907" s="23">
        <f>YEAR(CtasPagar[[#This Row],[Data Pagamento]])</f>
        <v>1900</v>
      </c>
      <c r="M2907" s="154"/>
      <c r="N29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7" s="71"/>
      <c r="P2907" s="71"/>
      <c r="Q2907" s="71"/>
      <c r="R2907" s="71"/>
      <c r="S2907" s="71"/>
      <c r="T2907" s="71"/>
      <c r="U2907" s="71"/>
      <c r="V2907" s="71"/>
      <c r="W2907" s="71"/>
      <c r="X2907" s="71"/>
      <c r="Y2907" s="71"/>
      <c r="Z2907" s="71"/>
    </row>
    <row r="2908" spans="1:26">
      <c r="A2908" s="154"/>
      <c r="B2908" s="157"/>
      <c r="C2908" s="162"/>
      <c r="D2908" s="157"/>
      <c r="E2908" s="157"/>
      <c r="F2908" s="157"/>
      <c r="G2908" s="158"/>
      <c r="H2908" s="23">
        <f>MONTH(CtasPagar[[#This Row],[Data Vencimento]])</f>
        <v>1</v>
      </c>
      <c r="I2908" s="23">
        <f>YEAR(CtasPagar[[#This Row],[Data Vencimento]])</f>
        <v>1900</v>
      </c>
      <c r="J2908" s="154"/>
      <c r="K2908" s="23">
        <f>MONTH(CtasPagar[[#This Row],[Data Pagamento]])</f>
        <v>1</v>
      </c>
      <c r="L2908" s="23">
        <f>YEAR(CtasPagar[[#This Row],[Data Pagamento]])</f>
        <v>1900</v>
      </c>
      <c r="M2908" s="154"/>
      <c r="N29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8" s="71"/>
      <c r="P2908" s="71"/>
      <c r="Q2908" s="71"/>
      <c r="R2908" s="71"/>
      <c r="S2908" s="71"/>
      <c r="T2908" s="71"/>
      <c r="U2908" s="71"/>
      <c r="V2908" s="71"/>
      <c r="W2908" s="71"/>
      <c r="X2908" s="71"/>
      <c r="Y2908" s="71"/>
      <c r="Z2908" s="71"/>
    </row>
    <row r="2909" spans="1:26">
      <c r="A2909" s="154"/>
      <c r="B2909" s="157"/>
      <c r="C2909" s="162"/>
      <c r="D2909" s="157"/>
      <c r="E2909" s="157"/>
      <c r="F2909" s="157"/>
      <c r="G2909" s="158"/>
      <c r="H2909" s="23">
        <f>MONTH(CtasPagar[[#This Row],[Data Vencimento]])</f>
        <v>1</v>
      </c>
      <c r="I2909" s="23">
        <f>YEAR(CtasPagar[[#This Row],[Data Vencimento]])</f>
        <v>1900</v>
      </c>
      <c r="J2909" s="154"/>
      <c r="K2909" s="23">
        <f>MONTH(CtasPagar[[#This Row],[Data Pagamento]])</f>
        <v>1</v>
      </c>
      <c r="L2909" s="23">
        <f>YEAR(CtasPagar[[#This Row],[Data Pagamento]])</f>
        <v>1900</v>
      </c>
      <c r="M2909" s="154"/>
      <c r="N29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09" s="71"/>
      <c r="P2909" s="71"/>
      <c r="Q2909" s="71"/>
      <c r="R2909" s="71"/>
      <c r="S2909" s="71"/>
      <c r="T2909" s="71"/>
      <c r="U2909" s="71"/>
      <c r="V2909" s="71"/>
      <c r="W2909" s="71"/>
      <c r="X2909" s="71"/>
      <c r="Y2909" s="71"/>
      <c r="Z2909" s="71"/>
    </row>
    <row r="2910" spans="1:26">
      <c r="A2910" s="154"/>
      <c r="B2910" s="157"/>
      <c r="C2910" s="162"/>
      <c r="D2910" s="157"/>
      <c r="E2910" s="157"/>
      <c r="F2910" s="157"/>
      <c r="G2910" s="158"/>
      <c r="H2910" s="23">
        <f>MONTH(CtasPagar[[#This Row],[Data Vencimento]])</f>
        <v>1</v>
      </c>
      <c r="I2910" s="23">
        <f>YEAR(CtasPagar[[#This Row],[Data Vencimento]])</f>
        <v>1900</v>
      </c>
      <c r="J2910" s="154"/>
      <c r="K2910" s="23">
        <f>MONTH(CtasPagar[[#This Row],[Data Pagamento]])</f>
        <v>1</v>
      </c>
      <c r="L2910" s="23">
        <f>YEAR(CtasPagar[[#This Row],[Data Pagamento]])</f>
        <v>1900</v>
      </c>
      <c r="M2910" s="154"/>
      <c r="N29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0" s="71"/>
      <c r="P2910" s="71"/>
      <c r="Q2910" s="71"/>
      <c r="R2910" s="71"/>
      <c r="S2910" s="71"/>
      <c r="T2910" s="71"/>
      <c r="U2910" s="71"/>
      <c r="V2910" s="71"/>
      <c r="W2910" s="71"/>
      <c r="X2910" s="71"/>
      <c r="Y2910" s="71"/>
      <c r="Z2910" s="71"/>
    </row>
    <row r="2911" spans="1:26">
      <c r="A2911" s="154"/>
      <c r="B2911" s="157"/>
      <c r="C2911" s="162"/>
      <c r="D2911" s="157"/>
      <c r="E2911" s="157"/>
      <c r="F2911" s="157"/>
      <c r="G2911" s="158"/>
      <c r="H2911" s="23">
        <f>MONTH(CtasPagar[[#This Row],[Data Vencimento]])</f>
        <v>1</v>
      </c>
      <c r="I2911" s="23">
        <f>YEAR(CtasPagar[[#This Row],[Data Vencimento]])</f>
        <v>1900</v>
      </c>
      <c r="J2911" s="154"/>
      <c r="K2911" s="23">
        <f>MONTH(CtasPagar[[#This Row],[Data Pagamento]])</f>
        <v>1</v>
      </c>
      <c r="L2911" s="23">
        <f>YEAR(CtasPagar[[#This Row],[Data Pagamento]])</f>
        <v>1900</v>
      </c>
      <c r="M2911" s="154"/>
      <c r="N29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1" s="71"/>
      <c r="P2911" s="71"/>
      <c r="Q2911" s="71"/>
      <c r="R2911" s="71"/>
      <c r="S2911" s="71"/>
      <c r="T2911" s="71"/>
      <c r="U2911" s="71"/>
      <c r="V2911" s="71"/>
      <c r="W2911" s="71"/>
      <c r="X2911" s="71"/>
      <c r="Y2911" s="71"/>
      <c r="Z2911" s="71"/>
    </row>
    <row r="2912" spans="1:26">
      <c r="A2912" s="154"/>
      <c r="B2912" s="157"/>
      <c r="C2912" s="162"/>
      <c r="D2912" s="157"/>
      <c r="E2912" s="157"/>
      <c r="F2912" s="157"/>
      <c r="G2912" s="158"/>
      <c r="H2912" s="23">
        <f>MONTH(CtasPagar[[#This Row],[Data Vencimento]])</f>
        <v>1</v>
      </c>
      <c r="I2912" s="23">
        <f>YEAR(CtasPagar[[#This Row],[Data Vencimento]])</f>
        <v>1900</v>
      </c>
      <c r="J2912" s="154"/>
      <c r="K2912" s="23">
        <f>MONTH(CtasPagar[[#This Row],[Data Pagamento]])</f>
        <v>1</v>
      </c>
      <c r="L2912" s="23">
        <f>YEAR(CtasPagar[[#This Row],[Data Pagamento]])</f>
        <v>1900</v>
      </c>
      <c r="M2912" s="154"/>
      <c r="N29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2" s="71"/>
      <c r="P2912" s="71"/>
      <c r="Q2912" s="71"/>
      <c r="R2912" s="71"/>
      <c r="S2912" s="71"/>
      <c r="T2912" s="71"/>
      <c r="U2912" s="71"/>
      <c r="V2912" s="71"/>
      <c r="W2912" s="71"/>
      <c r="X2912" s="71"/>
      <c r="Y2912" s="71"/>
      <c r="Z2912" s="71"/>
    </row>
    <row r="2913" spans="1:26">
      <c r="A2913" s="154"/>
      <c r="B2913" s="157"/>
      <c r="C2913" s="162"/>
      <c r="D2913" s="157"/>
      <c r="E2913" s="157"/>
      <c r="F2913" s="157"/>
      <c r="G2913" s="158"/>
      <c r="H2913" s="23">
        <f>MONTH(CtasPagar[[#This Row],[Data Vencimento]])</f>
        <v>1</v>
      </c>
      <c r="I2913" s="23">
        <f>YEAR(CtasPagar[[#This Row],[Data Vencimento]])</f>
        <v>1900</v>
      </c>
      <c r="J2913" s="154"/>
      <c r="K2913" s="23">
        <f>MONTH(CtasPagar[[#This Row],[Data Pagamento]])</f>
        <v>1</v>
      </c>
      <c r="L2913" s="23">
        <f>YEAR(CtasPagar[[#This Row],[Data Pagamento]])</f>
        <v>1900</v>
      </c>
      <c r="M2913" s="154"/>
      <c r="N29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3" s="71"/>
      <c r="P2913" s="71"/>
      <c r="Q2913" s="71"/>
      <c r="R2913" s="71"/>
      <c r="S2913" s="71"/>
      <c r="T2913" s="71"/>
      <c r="U2913" s="71"/>
      <c r="V2913" s="71"/>
      <c r="W2913" s="71"/>
      <c r="X2913" s="71"/>
      <c r="Y2913" s="71"/>
      <c r="Z2913" s="71"/>
    </row>
    <row r="2914" spans="1:26">
      <c r="A2914" s="154"/>
      <c r="B2914" s="157"/>
      <c r="C2914" s="162"/>
      <c r="D2914" s="157"/>
      <c r="E2914" s="157"/>
      <c r="F2914" s="157"/>
      <c r="G2914" s="158"/>
      <c r="H2914" s="23">
        <f>MONTH(CtasPagar[[#This Row],[Data Vencimento]])</f>
        <v>1</v>
      </c>
      <c r="I2914" s="23">
        <f>YEAR(CtasPagar[[#This Row],[Data Vencimento]])</f>
        <v>1900</v>
      </c>
      <c r="J2914" s="154"/>
      <c r="K2914" s="23">
        <f>MONTH(CtasPagar[[#This Row],[Data Pagamento]])</f>
        <v>1</v>
      </c>
      <c r="L2914" s="23">
        <f>YEAR(CtasPagar[[#This Row],[Data Pagamento]])</f>
        <v>1900</v>
      </c>
      <c r="M2914" s="154"/>
      <c r="N29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4" s="71"/>
      <c r="P2914" s="71"/>
      <c r="Q2914" s="71"/>
      <c r="R2914" s="71"/>
      <c r="S2914" s="71"/>
      <c r="T2914" s="71"/>
      <c r="U2914" s="71"/>
      <c r="V2914" s="71"/>
      <c r="W2914" s="71"/>
      <c r="X2914" s="71"/>
      <c r="Y2914" s="71"/>
      <c r="Z2914" s="71"/>
    </row>
    <row r="2915" spans="1:26">
      <c r="A2915" s="154"/>
      <c r="B2915" s="157"/>
      <c r="C2915" s="162"/>
      <c r="D2915" s="157"/>
      <c r="E2915" s="157"/>
      <c r="F2915" s="157"/>
      <c r="G2915" s="158"/>
      <c r="H2915" s="23">
        <f>MONTH(CtasPagar[[#This Row],[Data Vencimento]])</f>
        <v>1</v>
      </c>
      <c r="I2915" s="23">
        <f>YEAR(CtasPagar[[#This Row],[Data Vencimento]])</f>
        <v>1900</v>
      </c>
      <c r="J2915" s="154"/>
      <c r="K2915" s="23">
        <f>MONTH(CtasPagar[[#This Row],[Data Pagamento]])</f>
        <v>1</v>
      </c>
      <c r="L2915" s="23">
        <f>YEAR(CtasPagar[[#This Row],[Data Pagamento]])</f>
        <v>1900</v>
      </c>
      <c r="M2915" s="154"/>
      <c r="N29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5" s="71"/>
      <c r="P2915" s="71"/>
      <c r="Q2915" s="71"/>
      <c r="R2915" s="71"/>
      <c r="S2915" s="71"/>
      <c r="T2915" s="71"/>
      <c r="U2915" s="71"/>
      <c r="V2915" s="71"/>
      <c r="W2915" s="71"/>
      <c r="X2915" s="71"/>
      <c r="Y2915" s="71"/>
      <c r="Z2915" s="71"/>
    </row>
    <row r="2916" spans="1:26">
      <c r="A2916" s="154"/>
      <c r="B2916" s="157"/>
      <c r="C2916" s="162"/>
      <c r="D2916" s="157"/>
      <c r="E2916" s="157"/>
      <c r="F2916" s="157"/>
      <c r="G2916" s="158"/>
      <c r="H2916" s="23">
        <f>MONTH(CtasPagar[[#This Row],[Data Vencimento]])</f>
        <v>1</v>
      </c>
      <c r="I2916" s="23">
        <f>YEAR(CtasPagar[[#This Row],[Data Vencimento]])</f>
        <v>1900</v>
      </c>
      <c r="J2916" s="154"/>
      <c r="K2916" s="23">
        <f>MONTH(CtasPagar[[#This Row],[Data Pagamento]])</f>
        <v>1</v>
      </c>
      <c r="L2916" s="23">
        <f>YEAR(CtasPagar[[#This Row],[Data Pagamento]])</f>
        <v>1900</v>
      </c>
      <c r="M2916" s="154"/>
      <c r="N29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6" s="71"/>
      <c r="P2916" s="71"/>
      <c r="Q2916" s="71"/>
      <c r="R2916" s="71"/>
      <c r="S2916" s="71"/>
      <c r="T2916" s="71"/>
      <c r="U2916" s="71"/>
      <c r="V2916" s="71"/>
      <c r="W2916" s="71"/>
      <c r="X2916" s="71"/>
      <c r="Y2916" s="71"/>
      <c r="Z2916" s="71"/>
    </row>
    <row r="2917" spans="1:26">
      <c r="A2917" s="154"/>
      <c r="B2917" s="157"/>
      <c r="C2917" s="162"/>
      <c r="D2917" s="157"/>
      <c r="E2917" s="157"/>
      <c r="F2917" s="157"/>
      <c r="G2917" s="158"/>
      <c r="H2917" s="23">
        <f>MONTH(CtasPagar[[#This Row],[Data Vencimento]])</f>
        <v>1</v>
      </c>
      <c r="I2917" s="23">
        <f>YEAR(CtasPagar[[#This Row],[Data Vencimento]])</f>
        <v>1900</v>
      </c>
      <c r="J2917" s="154"/>
      <c r="K2917" s="23">
        <f>MONTH(CtasPagar[[#This Row],[Data Pagamento]])</f>
        <v>1</v>
      </c>
      <c r="L2917" s="23">
        <f>YEAR(CtasPagar[[#This Row],[Data Pagamento]])</f>
        <v>1900</v>
      </c>
      <c r="M2917" s="154"/>
      <c r="N29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7" s="71"/>
      <c r="P2917" s="71"/>
      <c r="Q2917" s="71"/>
      <c r="R2917" s="71"/>
      <c r="S2917" s="71"/>
      <c r="T2917" s="71"/>
      <c r="U2917" s="71"/>
      <c r="V2917" s="71"/>
      <c r="W2917" s="71"/>
      <c r="X2917" s="71"/>
      <c r="Y2917" s="71"/>
      <c r="Z2917" s="71"/>
    </row>
    <row r="2918" spans="1:26">
      <c r="A2918" s="154"/>
      <c r="B2918" s="157"/>
      <c r="C2918" s="162"/>
      <c r="D2918" s="157"/>
      <c r="E2918" s="157"/>
      <c r="F2918" s="157"/>
      <c r="G2918" s="158"/>
      <c r="H2918" s="23">
        <f>MONTH(CtasPagar[[#This Row],[Data Vencimento]])</f>
        <v>1</v>
      </c>
      <c r="I2918" s="23">
        <f>YEAR(CtasPagar[[#This Row],[Data Vencimento]])</f>
        <v>1900</v>
      </c>
      <c r="J2918" s="154"/>
      <c r="K2918" s="23">
        <f>MONTH(CtasPagar[[#This Row],[Data Pagamento]])</f>
        <v>1</v>
      </c>
      <c r="L2918" s="23">
        <f>YEAR(CtasPagar[[#This Row],[Data Pagamento]])</f>
        <v>1900</v>
      </c>
      <c r="M2918" s="154"/>
      <c r="N29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8" s="71"/>
      <c r="P2918" s="71"/>
      <c r="Q2918" s="71"/>
      <c r="R2918" s="71"/>
      <c r="S2918" s="71"/>
      <c r="T2918" s="71"/>
      <c r="U2918" s="71"/>
      <c r="V2918" s="71"/>
      <c r="W2918" s="71"/>
      <c r="X2918" s="71"/>
      <c r="Y2918" s="71"/>
      <c r="Z2918" s="71"/>
    </row>
    <row r="2919" spans="1:26">
      <c r="A2919" s="154"/>
      <c r="B2919" s="157"/>
      <c r="C2919" s="162"/>
      <c r="D2919" s="157"/>
      <c r="E2919" s="157"/>
      <c r="F2919" s="157"/>
      <c r="G2919" s="158"/>
      <c r="H2919" s="23">
        <f>MONTH(CtasPagar[[#This Row],[Data Vencimento]])</f>
        <v>1</v>
      </c>
      <c r="I2919" s="23">
        <f>YEAR(CtasPagar[[#This Row],[Data Vencimento]])</f>
        <v>1900</v>
      </c>
      <c r="J2919" s="154"/>
      <c r="K2919" s="23">
        <f>MONTH(CtasPagar[[#This Row],[Data Pagamento]])</f>
        <v>1</v>
      </c>
      <c r="L2919" s="23">
        <f>YEAR(CtasPagar[[#This Row],[Data Pagamento]])</f>
        <v>1900</v>
      </c>
      <c r="M2919" s="154"/>
      <c r="N29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19" s="71"/>
      <c r="P2919" s="71"/>
      <c r="Q2919" s="71"/>
      <c r="R2919" s="71"/>
      <c r="S2919" s="71"/>
      <c r="T2919" s="71"/>
      <c r="U2919" s="71"/>
      <c r="V2919" s="71"/>
      <c r="W2919" s="71"/>
      <c r="X2919" s="71"/>
      <c r="Y2919" s="71"/>
      <c r="Z2919" s="71"/>
    </row>
    <row r="2920" spans="1:26">
      <c r="A2920" s="154"/>
      <c r="B2920" s="157"/>
      <c r="C2920" s="162"/>
      <c r="D2920" s="157"/>
      <c r="E2920" s="157"/>
      <c r="F2920" s="157"/>
      <c r="G2920" s="158"/>
      <c r="H2920" s="23">
        <f>MONTH(CtasPagar[[#This Row],[Data Vencimento]])</f>
        <v>1</v>
      </c>
      <c r="I2920" s="23">
        <f>YEAR(CtasPagar[[#This Row],[Data Vencimento]])</f>
        <v>1900</v>
      </c>
      <c r="J2920" s="154"/>
      <c r="K2920" s="23">
        <f>MONTH(CtasPagar[[#This Row],[Data Pagamento]])</f>
        <v>1</v>
      </c>
      <c r="L2920" s="23">
        <f>YEAR(CtasPagar[[#This Row],[Data Pagamento]])</f>
        <v>1900</v>
      </c>
      <c r="M2920" s="154"/>
      <c r="N29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0" s="71"/>
      <c r="P2920" s="71"/>
      <c r="Q2920" s="71"/>
      <c r="R2920" s="71"/>
      <c r="S2920" s="71"/>
      <c r="T2920" s="71"/>
      <c r="U2920" s="71"/>
      <c r="V2920" s="71"/>
      <c r="W2920" s="71"/>
      <c r="X2920" s="71"/>
      <c r="Y2920" s="71"/>
      <c r="Z2920" s="71"/>
    </row>
    <row r="2921" spans="1:26">
      <c r="A2921" s="154"/>
      <c r="B2921" s="157"/>
      <c r="C2921" s="162"/>
      <c r="D2921" s="157"/>
      <c r="E2921" s="157"/>
      <c r="F2921" s="157"/>
      <c r="G2921" s="158"/>
      <c r="H2921" s="23">
        <f>MONTH(CtasPagar[[#This Row],[Data Vencimento]])</f>
        <v>1</v>
      </c>
      <c r="I2921" s="23">
        <f>YEAR(CtasPagar[[#This Row],[Data Vencimento]])</f>
        <v>1900</v>
      </c>
      <c r="J2921" s="154"/>
      <c r="K2921" s="23">
        <f>MONTH(CtasPagar[[#This Row],[Data Pagamento]])</f>
        <v>1</v>
      </c>
      <c r="L2921" s="23">
        <f>YEAR(CtasPagar[[#This Row],[Data Pagamento]])</f>
        <v>1900</v>
      </c>
      <c r="M2921" s="154"/>
      <c r="N29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1" s="71"/>
      <c r="P2921" s="71"/>
      <c r="Q2921" s="71"/>
      <c r="R2921" s="71"/>
      <c r="S2921" s="71"/>
      <c r="T2921" s="71"/>
      <c r="U2921" s="71"/>
      <c r="V2921" s="71"/>
      <c r="W2921" s="71"/>
      <c r="X2921" s="71"/>
      <c r="Y2921" s="71"/>
      <c r="Z2921" s="71"/>
    </row>
    <row r="2922" spans="1:26">
      <c r="A2922" s="154"/>
      <c r="B2922" s="157"/>
      <c r="C2922" s="162"/>
      <c r="D2922" s="157"/>
      <c r="E2922" s="157"/>
      <c r="F2922" s="157"/>
      <c r="G2922" s="158"/>
      <c r="H2922" s="23">
        <f>MONTH(CtasPagar[[#This Row],[Data Vencimento]])</f>
        <v>1</v>
      </c>
      <c r="I2922" s="23">
        <f>YEAR(CtasPagar[[#This Row],[Data Vencimento]])</f>
        <v>1900</v>
      </c>
      <c r="J2922" s="154"/>
      <c r="K2922" s="23">
        <f>MONTH(CtasPagar[[#This Row],[Data Pagamento]])</f>
        <v>1</v>
      </c>
      <c r="L2922" s="23">
        <f>YEAR(CtasPagar[[#This Row],[Data Pagamento]])</f>
        <v>1900</v>
      </c>
      <c r="M2922" s="154"/>
      <c r="N29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2" s="71"/>
      <c r="P2922" s="71"/>
      <c r="Q2922" s="71"/>
      <c r="R2922" s="71"/>
      <c r="S2922" s="71"/>
      <c r="T2922" s="71"/>
      <c r="U2922" s="71"/>
      <c r="V2922" s="71"/>
      <c r="W2922" s="71"/>
      <c r="X2922" s="71"/>
      <c r="Y2922" s="71"/>
      <c r="Z2922" s="71"/>
    </row>
    <row r="2923" spans="1:26">
      <c r="A2923" s="154"/>
      <c r="B2923" s="157"/>
      <c r="C2923" s="162"/>
      <c r="D2923" s="157"/>
      <c r="E2923" s="157"/>
      <c r="F2923" s="157"/>
      <c r="G2923" s="158"/>
      <c r="H2923" s="23">
        <f>MONTH(CtasPagar[[#This Row],[Data Vencimento]])</f>
        <v>1</v>
      </c>
      <c r="I2923" s="23">
        <f>YEAR(CtasPagar[[#This Row],[Data Vencimento]])</f>
        <v>1900</v>
      </c>
      <c r="J2923" s="154"/>
      <c r="K2923" s="23">
        <f>MONTH(CtasPagar[[#This Row],[Data Pagamento]])</f>
        <v>1</v>
      </c>
      <c r="L2923" s="23">
        <f>YEAR(CtasPagar[[#This Row],[Data Pagamento]])</f>
        <v>1900</v>
      </c>
      <c r="M2923" s="154"/>
      <c r="N29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3" s="71"/>
      <c r="P2923" s="71"/>
      <c r="Q2923" s="71"/>
      <c r="R2923" s="71"/>
      <c r="S2923" s="71"/>
      <c r="T2923" s="71"/>
      <c r="U2923" s="71"/>
      <c r="V2923" s="71"/>
      <c r="W2923" s="71"/>
      <c r="X2923" s="71"/>
      <c r="Y2923" s="71"/>
      <c r="Z2923" s="71"/>
    </row>
    <row r="2924" spans="1:26">
      <c r="A2924" s="154"/>
      <c r="B2924" s="157"/>
      <c r="C2924" s="162"/>
      <c r="D2924" s="157"/>
      <c r="E2924" s="157"/>
      <c r="F2924" s="157"/>
      <c r="G2924" s="158"/>
      <c r="H2924" s="23">
        <f>MONTH(CtasPagar[[#This Row],[Data Vencimento]])</f>
        <v>1</v>
      </c>
      <c r="I2924" s="23">
        <f>YEAR(CtasPagar[[#This Row],[Data Vencimento]])</f>
        <v>1900</v>
      </c>
      <c r="J2924" s="154"/>
      <c r="K2924" s="23">
        <f>MONTH(CtasPagar[[#This Row],[Data Pagamento]])</f>
        <v>1</v>
      </c>
      <c r="L2924" s="23">
        <f>YEAR(CtasPagar[[#This Row],[Data Pagamento]])</f>
        <v>1900</v>
      </c>
      <c r="M2924" s="154"/>
      <c r="N29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4" s="71"/>
      <c r="P2924" s="71"/>
      <c r="Q2924" s="71"/>
      <c r="R2924" s="71"/>
      <c r="S2924" s="71"/>
      <c r="T2924" s="71"/>
      <c r="U2924" s="71"/>
      <c r="V2924" s="71"/>
      <c r="W2924" s="71"/>
      <c r="X2924" s="71"/>
      <c r="Y2924" s="71"/>
      <c r="Z2924" s="71"/>
    </row>
    <row r="2925" spans="1:26">
      <c r="A2925" s="154"/>
      <c r="B2925" s="157"/>
      <c r="C2925" s="162"/>
      <c r="D2925" s="157"/>
      <c r="E2925" s="157"/>
      <c r="F2925" s="157"/>
      <c r="G2925" s="158"/>
      <c r="H2925" s="23">
        <f>MONTH(CtasPagar[[#This Row],[Data Vencimento]])</f>
        <v>1</v>
      </c>
      <c r="I2925" s="23">
        <f>YEAR(CtasPagar[[#This Row],[Data Vencimento]])</f>
        <v>1900</v>
      </c>
      <c r="J2925" s="154"/>
      <c r="K2925" s="23">
        <f>MONTH(CtasPagar[[#This Row],[Data Pagamento]])</f>
        <v>1</v>
      </c>
      <c r="L2925" s="23">
        <f>YEAR(CtasPagar[[#This Row],[Data Pagamento]])</f>
        <v>1900</v>
      </c>
      <c r="M2925" s="154"/>
      <c r="N29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5" s="71"/>
      <c r="P2925" s="71"/>
      <c r="Q2925" s="71"/>
      <c r="R2925" s="71"/>
      <c r="S2925" s="71"/>
      <c r="T2925" s="71"/>
      <c r="U2925" s="71"/>
      <c r="V2925" s="71"/>
      <c r="W2925" s="71"/>
      <c r="X2925" s="71"/>
      <c r="Y2925" s="71"/>
      <c r="Z2925" s="71"/>
    </row>
    <row r="2926" spans="1:26">
      <c r="A2926" s="154"/>
      <c r="B2926" s="157"/>
      <c r="C2926" s="162"/>
      <c r="D2926" s="157"/>
      <c r="E2926" s="157"/>
      <c r="F2926" s="157"/>
      <c r="G2926" s="158"/>
      <c r="H2926" s="23">
        <f>MONTH(CtasPagar[[#This Row],[Data Vencimento]])</f>
        <v>1</v>
      </c>
      <c r="I2926" s="23">
        <f>YEAR(CtasPagar[[#This Row],[Data Vencimento]])</f>
        <v>1900</v>
      </c>
      <c r="J2926" s="154"/>
      <c r="K2926" s="23">
        <f>MONTH(CtasPagar[[#This Row],[Data Pagamento]])</f>
        <v>1</v>
      </c>
      <c r="L2926" s="23">
        <f>YEAR(CtasPagar[[#This Row],[Data Pagamento]])</f>
        <v>1900</v>
      </c>
      <c r="M2926" s="154"/>
      <c r="N29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6" s="71"/>
      <c r="P2926" s="71"/>
      <c r="Q2926" s="71"/>
      <c r="R2926" s="71"/>
      <c r="S2926" s="71"/>
      <c r="T2926" s="71"/>
      <c r="U2926" s="71"/>
      <c r="V2926" s="71"/>
      <c r="W2926" s="71"/>
      <c r="X2926" s="71"/>
      <c r="Y2926" s="71"/>
      <c r="Z2926" s="71"/>
    </row>
    <row r="2927" spans="1:26">
      <c r="A2927" s="154"/>
      <c r="B2927" s="157"/>
      <c r="C2927" s="162"/>
      <c r="D2927" s="157"/>
      <c r="E2927" s="157"/>
      <c r="F2927" s="157"/>
      <c r="G2927" s="158"/>
      <c r="H2927" s="23">
        <f>MONTH(CtasPagar[[#This Row],[Data Vencimento]])</f>
        <v>1</v>
      </c>
      <c r="I2927" s="23">
        <f>YEAR(CtasPagar[[#This Row],[Data Vencimento]])</f>
        <v>1900</v>
      </c>
      <c r="J2927" s="154"/>
      <c r="K2927" s="23">
        <f>MONTH(CtasPagar[[#This Row],[Data Pagamento]])</f>
        <v>1</v>
      </c>
      <c r="L2927" s="23">
        <f>YEAR(CtasPagar[[#This Row],[Data Pagamento]])</f>
        <v>1900</v>
      </c>
      <c r="M2927" s="154"/>
      <c r="N29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7" s="71"/>
      <c r="P2927" s="71"/>
      <c r="Q2927" s="71"/>
      <c r="R2927" s="71"/>
      <c r="S2927" s="71"/>
      <c r="T2927" s="71"/>
      <c r="U2927" s="71"/>
      <c r="V2927" s="71"/>
      <c r="W2927" s="71"/>
      <c r="X2927" s="71"/>
      <c r="Y2927" s="71"/>
      <c r="Z2927" s="71"/>
    </row>
    <row r="2928" spans="1:26">
      <c r="A2928" s="154"/>
      <c r="B2928" s="157"/>
      <c r="C2928" s="162"/>
      <c r="D2928" s="157"/>
      <c r="E2928" s="157"/>
      <c r="F2928" s="157"/>
      <c r="G2928" s="158"/>
      <c r="H2928" s="23">
        <f>MONTH(CtasPagar[[#This Row],[Data Vencimento]])</f>
        <v>1</v>
      </c>
      <c r="I2928" s="23">
        <f>YEAR(CtasPagar[[#This Row],[Data Vencimento]])</f>
        <v>1900</v>
      </c>
      <c r="J2928" s="154"/>
      <c r="K2928" s="23">
        <f>MONTH(CtasPagar[[#This Row],[Data Pagamento]])</f>
        <v>1</v>
      </c>
      <c r="L2928" s="23">
        <f>YEAR(CtasPagar[[#This Row],[Data Pagamento]])</f>
        <v>1900</v>
      </c>
      <c r="M2928" s="154"/>
      <c r="N29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8" s="71"/>
      <c r="P2928" s="71"/>
      <c r="Q2928" s="71"/>
      <c r="R2928" s="71"/>
      <c r="S2928" s="71"/>
      <c r="T2928" s="71"/>
      <c r="U2928" s="71"/>
      <c r="V2928" s="71"/>
      <c r="W2928" s="71"/>
      <c r="X2928" s="71"/>
      <c r="Y2928" s="71"/>
      <c r="Z2928" s="71"/>
    </row>
    <row r="2929" spans="1:26">
      <c r="A2929" s="154"/>
      <c r="B2929" s="157"/>
      <c r="C2929" s="162"/>
      <c r="D2929" s="157"/>
      <c r="E2929" s="157"/>
      <c r="F2929" s="157"/>
      <c r="G2929" s="158"/>
      <c r="H2929" s="23">
        <f>MONTH(CtasPagar[[#This Row],[Data Vencimento]])</f>
        <v>1</v>
      </c>
      <c r="I2929" s="23">
        <f>YEAR(CtasPagar[[#This Row],[Data Vencimento]])</f>
        <v>1900</v>
      </c>
      <c r="J2929" s="154"/>
      <c r="K2929" s="23">
        <f>MONTH(CtasPagar[[#This Row],[Data Pagamento]])</f>
        <v>1</v>
      </c>
      <c r="L2929" s="23">
        <f>YEAR(CtasPagar[[#This Row],[Data Pagamento]])</f>
        <v>1900</v>
      </c>
      <c r="M2929" s="154"/>
      <c r="N29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29" s="71"/>
      <c r="P2929" s="71"/>
      <c r="Q2929" s="71"/>
      <c r="R2929" s="71"/>
      <c r="S2929" s="71"/>
      <c r="T2929" s="71"/>
      <c r="U2929" s="71"/>
      <c r="V2929" s="71"/>
      <c r="W2929" s="71"/>
      <c r="X2929" s="71"/>
      <c r="Y2929" s="71"/>
      <c r="Z2929" s="71"/>
    </row>
    <row r="2930" spans="1:26">
      <c r="A2930" s="154"/>
      <c r="B2930" s="157"/>
      <c r="C2930" s="162"/>
      <c r="D2930" s="157"/>
      <c r="E2930" s="157"/>
      <c r="F2930" s="157"/>
      <c r="G2930" s="158"/>
      <c r="H2930" s="23">
        <f>MONTH(CtasPagar[[#This Row],[Data Vencimento]])</f>
        <v>1</v>
      </c>
      <c r="I2930" s="23">
        <f>YEAR(CtasPagar[[#This Row],[Data Vencimento]])</f>
        <v>1900</v>
      </c>
      <c r="J2930" s="154"/>
      <c r="K2930" s="23">
        <f>MONTH(CtasPagar[[#This Row],[Data Pagamento]])</f>
        <v>1</v>
      </c>
      <c r="L2930" s="23">
        <f>YEAR(CtasPagar[[#This Row],[Data Pagamento]])</f>
        <v>1900</v>
      </c>
      <c r="M2930" s="154"/>
      <c r="N29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0" s="71"/>
      <c r="P2930" s="71"/>
      <c r="Q2930" s="71"/>
      <c r="R2930" s="71"/>
      <c r="S2930" s="71"/>
      <c r="T2930" s="71"/>
      <c r="U2930" s="71"/>
      <c r="V2930" s="71"/>
      <c r="W2930" s="71"/>
      <c r="X2930" s="71"/>
      <c r="Y2930" s="71"/>
      <c r="Z2930" s="71"/>
    </row>
    <row r="2931" spans="1:26">
      <c r="A2931" s="154"/>
      <c r="B2931" s="157"/>
      <c r="C2931" s="162"/>
      <c r="D2931" s="157"/>
      <c r="E2931" s="157"/>
      <c r="F2931" s="157"/>
      <c r="G2931" s="158"/>
      <c r="H2931" s="23">
        <f>MONTH(CtasPagar[[#This Row],[Data Vencimento]])</f>
        <v>1</v>
      </c>
      <c r="I2931" s="23">
        <f>YEAR(CtasPagar[[#This Row],[Data Vencimento]])</f>
        <v>1900</v>
      </c>
      <c r="J2931" s="154"/>
      <c r="K2931" s="23">
        <f>MONTH(CtasPagar[[#This Row],[Data Pagamento]])</f>
        <v>1</v>
      </c>
      <c r="L2931" s="23">
        <f>YEAR(CtasPagar[[#This Row],[Data Pagamento]])</f>
        <v>1900</v>
      </c>
      <c r="M2931" s="154"/>
      <c r="N29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1" s="71"/>
      <c r="P2931" s="71"/>
      <c r="Q2931" s="71"/>
      <c r="R2931" s="71"/>
      <c r="S2931" s="71"/>
      <c r="T2931" s="71"/>
      <c r="U2931" s="71"/>
      <c r="V2931" s="71"/>
      <c r="W2931" s="71"/>
      <c r="X2931" s="71"/>
      <c r="Y2931" s="71"/>
      <c r="Z2931" s="71"/>
    </row>
    <row r="2932" spans="1:26">
      <c r="A2932" s="154"/>
      <c r="B2932" s="157"/>
      <c r="C2932" s="162"/>
      <c r="D2932" s="157"/>
      <c r="E2932" s="157"/>
      <c r="F2932" s="157"/>
      <c r="G2932" s="158"/>
      <c r="H2932" s="23">
        <f>MONTH(CtasPagar[[#This Row],[Data Vencimento]])</f>
        <v>1</v>
      </c>
      <c r="I2932" s="23">
        <f>YEAR(CtasPagar[[#This Row],[Data Vencimento]])</f>
        <v>1900</v>
      </c>
      <c r="J2932" s="154"/>
      <c r="K2932" s="23">
        <f>MONTH(CtasPagar[[#This Row],[Data Pagamento]])</f>
        <v>1</v>
      </c>
      <c r="L2932" s="23">
        <f>YEAR(CtasPagar[[#This Row],[Data Pagamento]])</f>
        <v>1900</v>
      </c>
      <c r="M2932" s="154"/>
      <c r="N29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2" s="71"/>
      <c r="P2932" s="71"/>
      <c r="Q2932" s="71"/>
      <c r="R2932" s="71"/>
      <c r="S2932" s="71"/>
      <c r="T2932" s="71"/>
      <c r="U2932" s="71"/>
      <c r="V2932" s="71"/>
      <c r="W2932" s="71"/>
      <c r="X2932" s="71"/>
      <c r="Y2932" s="71"/>
      <c r="Z2932" s="71"/>
    </row>
    <row r="2933" spans="1:26">
      <c r="A2933" s="154"/>
      <c r="B2933" s="157"/>
      <c r="C2933" s="162"/>
      <c r="D2933" s="157"/>
      <c r="E2933" s="157"/>
      <c r="F2933" s="157"/>
      <c r="G2933" s="158"/>
      <c r="H2933" s="23">
        <f>MONTH(CtasPagar[[#This Row],[Data Vencimento]])</f>
        <v>1</v>
      </c>
      <c r="I2933" s="23">
        <f>YEAR(CtasPagar[[#This Row],[Data Vencimento]])</f>
        <v>1900</v>
      </c>
      <c r="J2933" s="154"/>
      <c r="K2933" s="23">
        <f>MONTH(CtasPagar[[#This Row],[Data Pagamento]])</f>
        <v>1</v>
      </c>
      <c r="L2933" s="23">
        <f>YEAR(CtasPagar[[#This Row],[Data Pagamento]])</f>
        <v>1900</v>
      </c>
      <c r="M2933" s="154"/>
      <c r="N29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3" s="71"/>
      <c r="P2933" s="71"/>
      <c r="Q2933" s="71"/>
      <c r="R2933" s="71"/>
      <c r="S2933" s="71"/>
      <c r="T2933" s="71"/>
      <c r="U2933" s="71"/>
      <c r="V2933" s="71"/>
      <c r="W2933" s="71"/>
      <c r="X2933" s="71"/>
      <c r="Y2933" s="71"/>
      <c r="Z2933" s="71"/>
    </row>
    <row r="2934" spans="1:26">
      <c r="A2934" s="154"/>
      <c r="B2934" s="157"/>
      <c r="C2934" s="162"/>
      <c r="D2934" s="157"/>
      <c r="E2934" s="157"/>
      <c r="F2934" s="157"/>
      <c r="G2934" s="158"/>
      <c r="H2934" s="23">
        <f>MONTH(CtasPagar[[#This Row],[Data Vencimento]])</f>
        <v>1</v>
      </c>
      <c r="I2934" s="23">
        <f>YEAR(CtasPagar[[#This Row],[Data Vencimento]])</f>
        <v>1900</v>
      </c>
      <c r="J2934" s="154"/>
      <c r="K2934" s="23">
        <f>MONTH(CtasPagar[[#This Row],[Data Pagamento]])</f>
        <v>1</v>
      </c>
      <c r="L2934" s="23">
        <f>YEAR(CtasPagar[[#This Row],[Data Pagamento]])</f>
        <v>1900</v>
      </c>
      <c r="M2934" s="154"/>
      <c r="N29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4" s="71"/>
      <c r="P2934" s="71"/>
      <c r="Q2934" s="71"/>
      <c r="R2934" s="71"/>
      <c r="S2934" s="71"/>
      <c r="T2934" s="71"/>
      <c r="U2934" s="71"/>
      <c r="V2934" s="71"/>
      <c r="W2934" s="71"/>
      <c r="X2934" s="71"/>
      <c r="Y2934" s="71"/>
      <c r="Z2934" s="71"/>
    </row>
    <row r="2935" spans="1:26">
      <c r="A2935" s="154"/>
      <c r="B2935" s="157"/>
      <c r="C2935" s="162"/>
      <c r="D2935" s="157"/>
      <c r="E2935" s="157"/>
      <c r="F2935" s="157"/>
      <c r="G2935" s="158"/>
      <c r="H2935" s="23">
        <f>MONTH(CtasPagar[[#This Row],[Data Vencimento]])</f>
        <v>1</v>
      </c>
      <c r="I2935" s="23">
        <f>YEAR(CtasPagar[[#This Row],[Data Vencimento]])</f>
        <v>1900</v>
      </c>
      <c r="J2935" s="154"/>
      <c r="K2935" s="23">
        <f>MONTH(CtasPagar[[#This Row],[Data Pagamento]])</f>
        <v>1</v>
      </c>
      <c r="L2935" s="23">
        <f>YEAR(CtasPagar[[#This Row],[Data Pagamento]])</f>
        <v>1900</v>
      </c>
      <c r="M2935" s="154"/>
      <c r="N29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5" s="71"/>
      <c r="P2935" s="71"/>
      <c r="Q2935" s="71"/>
      <c r="R2935" s="71"/>
      <c r="S2935" s="71"/>
      <c r="T2935" s="71"/>
      <c r="U2935" s="71"/>
      <c r="V2935" s="71"/>
      <c r="W2935" s="71"/>
      <c r="X2935" s="71"/>
      <c r="Y2935" s="71"/>
      <c r="Z2935" s="71"/>
    </row>
    <row r="2936" spans="1:26">
      <c r="A2936" s="154"/>
      <c r="B2936" s="157"/>
      <c r="C2936" s="162"/>
      <c r="D2936" s="157"/>
      <c r="E2936" s="157"/>
      <c r="F2936" s="157"/>
      <c r="G2936" s="158"/>
      <c r="H2936" s="23">
        <f>MONTH(CtasPagar[[#This Row],[Data Vencimento]])</f>
        <v>1</v>
      </c>
      <c r="I2936" s="23">
        <f>YEAR(CtasPagar[[#This Row],[Data Vencimento]])</f>
        <v>1900</v>
      </c>
      <c r="J2936" s="154"/>
      <c r="K2936" s="23">
        <f>MONTH(CtasPagar[[#This Row],[Data Pagamento]])</f>
        <v>1</v>
      </c>
      <c r="L2936" s="23">
        <f>YEAR(CtasPagar[[#This Row],[Data Pagamento]])</f>
        <v>1900</v>
      </c>
      <c r="M2936" s="154"/>
      <c r="N29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6" s="71"/>
      <c r="P2936" s="71"/>
      <c r="Q2936" s="71"/>
      <c r="R2936" s="71"/>
      <c r="S2936" s="71"/>
      <c r="T2936" s="71"/>
      <c r="U2936" s="71"/>
      <c r="V2936" s="71"/>
      <c r="W2936" s="71"/>
      <c r="X2936" s="71"/>
      <c r="Y2936" s="71"/>
      <c r="Z2936" s="71"/>
    </row>
    <row r="2937" spans="1:26">
      <c r="A2937" s="154"/>
      <c r="B2937" s="157"/>
      <c r="C2937" s="162"/>
      <c r="D2937" s="157"/>
      <c r="E2937" s="157"/>
      <c r="F2937" s="157"/>
      <c r="G2937" s="158"/>
      <c r="H2937" s="23">
        <f>MONTH(CtasPagar[[#This Row],[Data Vencimento]])</f>
        <v>1</v>
      </c>
      <c r="I2937" s="23">
        <f>YEAR(CtasPagar[[#This Row],[Data Vencimento]])</f>
        <v>1900</v>
      </c>
      <c r="J2937" s="154"/>
      <c r="K2937" s="23">
        <f>MONTH(CtasPagar[[#This Row],[Data Pagamento]])</f>
        <v>1</v>
      </c>
      <c r="L2937" s="23">
        <f>YEAR(CtasPagar[[#This Row],[Data Pagamento]])</f>
        <v>1900</v>
      </c>
      <c r="M2937" s="154"/>
      <c r="N29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7" s="71"/>
      <c r="P2937" s="71"/>
      <c r="Q2937" s="71"/>
      <c r="R2937" s="71"/>
      <c r="S2937" s="71"/>
      <c r="T2937" s="71"/>
      <c r="U2937" s="71"/>
      <c r="V2937" s="71"/>
      <c r="W2937" s="71"/>
      <c r="X2937" s="71"/>
      <c r="Y2937" s="71"/>
      <c r="Z2937" s="71"/>
    </row>
    <row r="2938" spans="1:26">
      <c r="A2938" s="154"/>
      <c r="B2938" s="157"/>
      <c r="C2938" s="162"/>
      <c r="D2938" s="157"/>
      <c r="E2938" s="157"/>
      <c r="F2938" s="157"/>
      <c r="G2938" s="158"/>
      <c r="H2938" s="23">
        <f>MONTH(CtasPagar[[#This Row],[Data Vencimento]])</f>
        <v>1</v>
      </c>
      <c r="I2938" s="23">
        <f>YEAR(CtasPagar[[#This Row],[Data Vencimento]])</f>
        <v>1900</v>
      </c>
      <c r="J2938" s="154"/>
      <c r="K2938" s="23">
        <f>MONTH(CtasPagar[[#This Row],[Data Pagamento]])</f>
        <v>1</v>
      </c>
      <c r="L2938" s="23">
        <f>YEAR(CtasPagar[[#This Row],[Data Pagamento]])</f>
        <v>1900</v>
      </c>
      <c r="M2938" s="154"/>
      <c r="N29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8" s="71"/>
      <c r="P2938" s="71"/>
      <c r="Q2938" s="71"/>
      <c r="R2938" s="71"/>
      <c r="S2938" s="71"/>
      <c r="T2938" s="71"/>
      <c r="U2938" s="71"/>
      <c r="V2938" s="71"/>
      <c r="W2938" s="71"/>
      <c r="X2938" s="71"/>
      <c r="Y2938" s="71"/>
      <c r="Z2938" s="71"/>
    </row>
    <row r="2939" spans="1:26">
      <c r="A2939" s="154"/>
      <c r="B2939" s="157"/>
      <c r="C2939" s="162"/>
      <c r="D2939" s="157"/>
      <c r="E2939" s="157"/>
      <c r="F2939" s="157"/>
      <c r="G2939" s="158"/>
      <c r="H2939" s="23">
        <f>MONTH(CtasPagar[[#This Row],[Data Vencimento]])</f>
        <v>1</v>
      </c>
      <c r="I2939" s="23">
        <f>YEAR(CtasPagar[[#This Row],[Data Vencimento]])</f>
        <v>1900</v>
      </c>
      <c r="J2939" s="154"/>
      <c r="K2939" s="23">
        <f>MONTH(CtasPagar[[#This Row],[Data Pagamento]])</f>
        <v>1</v>
      </c>
      <c r="L2939" s="23">
        <f>YEAR(CtasPagar[[#This Row],[Data Pagamento]])</f>
        <v>1900</v>
      </c>
      <c r="M2939" s="154"/>
      <c r="N29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39" s="71"/>
      <c r="P2939" s="71"/>
      <c r="Q2939" s="71"/>
      <c r="R2939" s="71"/>
      <c r="S2939" s="71"/>
      <c r="T2939" s="71"/>
      <c r="U2939" s="71"/>
      <c r="V2939" s="71"/>
      <c r="W2939" s="71"/>
      <c r="X2939" s="71"/>
      <c r="Y2939" s="71"/>
      <c r="Z2939" s="71"/>
    </row>
    <row r="2940" spans="1:26">
      <c r="A2940" s="154"/>
      <c r="B2940" s="157"/>
      <c r="C2940" s="162"/>
      <c r="D2940" s="157"/>
      <c r="E2940" s="157"/>
      <c r="F2940" s="157"/>
      <c r="G2940" s="158"/>
      <c r="H2940" s="23">
        <f>MONTH(CtasPagar[[#This Row],[Data Vencimento]])</f>
        <v>1</v>
      </c>
      <c r="I2940" s="23">
        <f>YEAR(CtasPagar[[#This Row],[Data Vencimento]])</f>
        <v>1900</v>
      </c>
      <c r="J2940" s="154"/>
      <c r="K2940" s="23">
        <f>MONTH(CtasPagar[[#This Row],[Data Pagamento]])</f>
        <v>1</v>
      </c>
      <c r="L2940" s="23">
        <f>YEAR(CtasPagar[[#This Row],[Data Pagamento]])</f>
        <v>1900</v>
      </c>
      <c r="M2940" s="154"/>
      <c r="N29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0" s="71"/>
      <c r="P2940" s="71"/>
      <c r="Q2940" s="71"/>
      <c r="R2940" s="71"/>
      <c r="S2940" s="71"/>
      <c r="T2940" s="71"/>
      <c r="U2940" s="71"/>
      <c r="V2940" s="71"/>
      <c r="W2940" s="71"/>
      <c r="X2940" s="71"/>
      <c r="Y2940" s="71"/>
      <c r="Z2940" s="71"/>
    </row>
    <row r="2941" spans="1:26">
      <c r="A2941" s="154"/>
      <c r="B2941" s="157"/>
      <c r="C2941" s="162"/>
      <c r="D2941" s="157"/>
      <c r="E2941" s="157"/>
      <c r="F2941" s="157"/>
      <c r="G2941" s="158"/>
      <c r="H2941" s="23">
        <f>MONTH(CtasPagar[[#This Row],[Data Vencimento]])</f>
        <v>1</v>
      </c>
      <c r="I2941" s="23">
        <f>YEAR(CtasPagar[[#This Row],[Data Vencimento]])</f>
        <v>1900</v>
      </c>
      <c r="J2941" s="154"/>
      <c r="K2941" s="23">
        <f>MONTH(CtasPagar[[#This Row],[Data Pagamento]])</f>
        <v>1</v>
      </c>
      <c r="L2941" s="23">
        <f>YEAR(CtasPagar[[#This Row],[Data Pagamento]])</f>
        <v>1900</v>
      </c>
      <c r="M2941" s="154"/>
      <c r="N29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1" s="71"/>
      <c r="P2941" s="71"/>
      <c r="Q2941" s="71"/>
      <c r="R2941" s="71"/>
      <c r="S2941" s="71"/>
      <c r="T2941" s="71"/>
      <c r="U2941" s="71"/>
      <c r="V2941" s="71"/>
      <c r="W2941" s="71"/>
      <c r="X2941" s="71"/>
      <c r="Y2941" s="71"/>
      <c r="Z2941" s="71"/>
    </row>
    <row r="2942" spans="1:26">
      <c r="A2942" s="154"/>
      <c r="B2942" s="157"/>
      <c r="C2942" s="162"/>
      <c r="D2942" s="157"/>
      <c r="E2942" s="157"/>
      <c r="F2942" s="157"/>
      <c r="G2942" s="158"/>
      <c r="H2942" s="23">
        <f>MONTH(CtasPagar[[#This Row],[Data Vencimento]])</f>
        <v>1</v>
      </c>
      <c r="I2942" s="23">
        <f>YEAR(CtasPagar[[#This Row],[Data Vencimento]])</f>
        <v>1900</v>
      </c>
      <c r="J2942" s="154"/>
      <c r="K2942" s="23">
        <f>MONTH(CtasPagar[[#This Row],[Data Pagamento]])</f>
        <v>1</v>
      </c>
      <c r="L2942" s="23">
        <f>YEAR(CtasPagar[[#This Row],[Data Pagamento]])</f>
        <v>1900</v>
      </c>
      <c r="M2942" s="154"/>
      <c r="N29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2" s="71"/>
      <c r="P2942" s="71"/>
      <c r="Q2942" s="71"/>
      <c r="R2942" s="71"/>
      <c r="S2942" s="71"/>
      <c r="T2942" s="71"/>
      <c r="U2942" s="71"/>
      <c r="V2942" s="71"/>
      <c r="W2942" s="71"/>
      <c r="X2942" s="71"/>
      <c r="Y2942" s="71"/>
      <c r="Z2942" s="71"/>
    </row>
    <row r="2943" spans="1:26">
      <c r="A2943" s="154"/>
      <c r="B2943" s="157"/>
      <c r="C2943" s="162"/>
      <c r="D2943" s="157"/>
      <c r="E2943" s="157"/>
      <c r="F2943" s="157"/>
      <c r="G2943" s="158"/>
      <c r="H2943" s="23">
        <f>MONTH(CtasPagar[[#This Row],[Data Vencimento]])</f>
        <v>1</v>
      </c>
      <c r="I2943" s="23">
        <f>YEAR(CtasPagar[[#This Row],[Data Vencimento]])</f>
        <v>1900</v>
      </c>
      <c r="J2943" s="154"/>
      <c r="K2943" s="23">
        <f>MONTH(CtasPagar[[#This Row],[Data Pagamento]])</f>
        <v>1</v>
      </c>
      <c r="L2943" s="23">
        <f>YEAR(CtasPagar[[#This Row],[Data Pagamento]])</f>
        <v>1900</v>
      </c>
      <c r="M2943" s="154"/>
      <c r="N29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3" s="71"/>
      <c r="P2943" s="71"/>
      <c r="Q2943" s="71"/>
      <c r="R2943" s="71"/>
      <c r="S2943" s="71"/>
      <c r="T2943" s="71"/>
      <c r="U2943" s="71"/>
      <c r="V2943" s="71"/>
      <c r="W2943" s="71"/>
      <c r="X2943" s="71"/>
      <c r="Y2943" s="71"/>
      <c r="Z2943" s="71"/>
    </row>
    <row r="2944" spans="1:26">
      <c r="A2944" s="154"/>
      <c r="B2944" s="157"/>
      <c r="C2944" s="162"/>
      <c r="D2944" s="157"/>
      <c r="E2944" s="157"/>
      <c r="F2944" s="157"/>
      <c r="G2944" s="158"/>
      <c r="H2944" s="23">
        <f>MONTH(CtasPagar[[#This Row],[Data Vencimento]])</f>
        <v>1</v>
      </c>
      <c r="I2944" s="23">
        <f>YEAR(CtasPagar[[#This Row],[Data Vencimento]])</f>
        <v>1900</v>
      </c>
      <c r="J2944" s="154"/>
      <c r="K2944" s="23">
        <f>MONTH(CtasPagar[[#This Row],[Data Pagamento]])</f>
        <v>1</v>
      </c>
      <c r="L2944" s="23">
        <f>YEAR(CtasPagar[[#This Row],[Data Pagamento]])</f>
        <v>1900</v>
      </c>
      <c r="M2944" s="154"/>
      <c r="N29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4" s="71"/>
      <c r="P2944" s="71"/>
      <c r="Q2944" s="71"/>
      <c r="R2944" s="71"/>
      <c r="S2944" s="71"/>
      <c r="T2944" s="71"/>
      <c r="U2944" s="71"/>
      <c r="V2944" s="71"/>
      <c r="W2944" s="71"/>
      <c r="X2944" s="71"/>
      <c r="Y2944" s="71"/>
      <c r="Z2944" s="71"/>
    </row>
    <row r="2945" spans="1:26">
      <c r="A2945" s="154"/>
      <c r="B2945" s="157"/>
      <c r="C2945" s="162"/>
      <c r="D2945" s="157"/>
      <c r="E2945" s="157"/>
      <c r="F2945" s="157"/>
      <c r="G2945" s="158"/>
      <c r="H2945" s="23">
        <f>MONTH(CtasPagar[[#This Row],[Data Vencimento]])</f>
        <v>1</v>
      </c>
      <c r="I2945" s="23">
        <f>YEAR(CtasPagar[[#This Row],[Data Vencimento]])</f>
        <v>1900</v>
      </c>
      <c r="J2945" s="154"/>
      <c r="K2945" s="23">
        <f>MONTH(CtasPagar[[#This Row],[Data Pagamento]])</f>
        <v>1</v>
      </c>
      <c r="L2945" s="23">
        <f>YEAR(CtasPagar[[#This Row],[Data Pagamento]])</f>
        <v>1900</v>
      </c>
      <c r="M2945" s="154"/>
      <c r="N29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5" s="71"/>
      <c r="P2945" s="71"/>
      <c r="Q2945" s="71"/>
      <c r="R2945" s="71"/>
      <c r="S2945" s="71"/>
      <c r="T2945" s="71"/>
      <c r="U2945" s="71"/>
      <c r="V2945" s="71"/>
      <c r="W2945" s="71"/>
      <c r="X2945" s="71"/>
      <c r="Y2945" s="71"/>
      <c r="Z2945" s="71"/>
    </row>
    <row r="2946" spans="1:26">
      <c r="A2946" s="154"/>
      <c r="B2946" s="157"/>
      <c r="C2946" s="162"/>
      <c r="D2946" s="157"/>
      <c r="E2946" s="157"/>
      <c r="F2946" s="157"/>
      <c r="G2946" s="158"/>
      <c r="H2946" s="23">
        <f>MONTH(CtasPagar[[#This Row],[Data Vencimento]])</f>
        <v>1</v>
      </c>
      <c r="I2946" s="23">
        <f>YEAR(CtasPagar[[#This Row],[Data Vencimento]])</f>
        <v>1900</v>
      </c>
      <c r="J2946" s="154"/>
      <c r="K2946" s="23">
        <f>MONTH(CtasPagar[[#This Row],[Data Pagamento]])</f>
        <v>1</v>
      </c>
      <c r="L2946" s="23">
        <f>YEAR(CtasPagar[[#This Row],[Data Pagamento]])</f>
        <v>1900</v>
      </c>
      <c r="M2946" s="154"/>
      <c r="N29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6" s="71"/>
      <c r="P2946" s="71"/>
      <c r="Q2946" s="71"/>
      <c r="R2946" s="71"/>
      <c r="S2946" s="71"/>
      <c r="T2946" s="71"/>
      <c r="U2946" s="71"/>
      <c r="V2946" s="71"/>
      <c r="W2946" s="71"/>
      <c r="X2946" s="71"/>
      <c r="Y2946" s="71"/>
      <c r="Z2946" s="71"/>
    </row>
    <row r="2947" spans="1:26">
      <c r="A2947" s="154"/>
      <c r="B2947" s="157"/>
      <c r="C2947" s="162"/>
      <c r="D2947" s="157"/>
      <c r="E2947" s="157"/>
      <c r="F2947" s="157"/>
      <c r="G2947" s="158"/>
      <c r="H2947" s="23">
        <f>MONTH(CtasPagar[[#This Row],[Data Vencimento]])</f>
        <v>1</v>
      </c>
      <c r="I2947" s="23">
        <f>YEAR(CtasPagar[[#This Row],[Data Vencimento]])</f>
        <v>1900</v>
      </c>
      <c r="J2947" s="154"/>
      <c r="K2947" s="23">
        <f>MONTH(CtasPagar[[#This Row],[Data Pagamento]])</f>
        <v>1</v>
      </c>
      <c r="L2947" s="23">
        <f>YEAR(CtasPagar[[#This Row],[Data Pagamento]])</f>
        <v>1900</v>
      </c>
      <c r="M2947" s="154"/>
      <c r="N29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7" s="71"/>
      <c r="P2947" s="71"/>
      <c r="Q2947" s="71"/>
      <c r="R2947" s="71"/>
      <c r="S2947" s="71"/>
      <c r="T2947" s="71"/>
      <c r="U2947" s="71"/>
      <c r="V2947" s="71"/>
      <c r="W2947" s="71"/>
      <c r="X2947" s="71"/>
      <c r="Y2947" s="71"/>
      <c r="Z2947" s="71"/>
    </row>
    <row r="2948" spans="1:26">
      <c r="A2948" s="154"/>
      <c r="B2948" s="157"/>
      <c r="C2948" s="162"/>
      <c r="D2948" s="157"/>
      <c r="E2948" s="157"/>
      <c r="F2948" s="157"/>
      <c r="G2948" s="158"/>
      <c r="H2948" s="23">
        <f>MONTH(CtasPagar[[#This Row],[Data Vencimento]])</f>
        <v>1</v>
      </c>
      <c r="I2948" s="23">
        <f>YEAR(CtasPagar[[#This Row],[Data Vencimento]])</f>
        <v>1900</v>
      </c>
      <c r="J2948" s="154"/>
      <c r="K2948" s="23">
        <f>MONTH(CtasPagar[[#This Row],[Data Pagamento]])</f>
        <v>1</v>
      </c>
      <c r="L2948" s="23">
        <f>YEAR(CtasPagar[[#This Row],[Data Pagamento]])</f>
        <v>1900</v>
      </c>
      <c r="M2948" s="154"/>
      <c r="N29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8" s="71"/>
      <c r="P2948" s="71"/>
      <c r="Q2948" s="71"/>
      <c r="R2948" s="71"/>
      <c r="S2948" s="71"/>
      <c r="T2948" s="71"/>
      <c r="U2948" s="71"/>
      <c r="V2948" s="71"/>
      <c r="W2948" s="71"/>
      <c r="X2948" s="71"/>
      <c r="Y2948" s="71"/>
      <c r="Z2948" s="71"/>
    </row>
    <row r="2949" spans="1:26">
      <c r="A2949" s="154"/>
      <c r="B2949" s="157"/>
      <c r="C2949" s="162"/>
      <c r="D2949" s="157"/>
      <c r="E2949" s="157"/>
      <c r="F2949" s="157"/>
      <c r="G2949" s="158"/>
      <c r="H2949" s="23">
        <f>MONTH(CtasPagar[[#This Row],[Data Vencimento]])</f>
        <v>1</v>
      </c>
      <c r="I2949" s="23">
        <f>YEAR(CtasPagar[[#This Row],[Data Vencimento]])</f>
        <v>1900</v>
      </c>
      <c r="J2949" s="154"/>
      <c r="K2949" s="23">
        <f>MONTH(CtasPagar[[#This Row],[Data Pagamento]])</f>
        <v>1</v>
      </c>
      <c r="L2949" s="23">
        <f>YEAR(CtasPagar[[#This Row],[Data Pagamento]])</f>
        <v>1900</v>
      </c>
      <c r="M2949" s="154"/>
      <c r="N29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49" s="71"/>
      <c r="P2949" s="71"/>
      <c r="Q2949" s="71"/>
      <c r="R2949" s="71"/>
      <c r="S2949" s="71"/>
      <c r="T2949" s="71"/>
      <c r="U2949" s="71"/>
      <c r="V2949" s="71"/>
      <c r="W2949" s="71"/>
      <c r="X2949" s="71"/>
      <c r="Y2949" s="71"/>
      <c r="Z2949" s="71"/>
    </row>
    <row r="2950" spans="1:26">
      <c r="A2950" s="154"/>
      <c r="B2950" s="157"/>
      <c r="C2950" s="162"/>
      <c r="D2950" s="157"/>
      <c r="E2950" s="157"/>
      <c r="F2950" s="157"/>
      <c r="G2950" s="158"/>
      <c r="H2950" s="23">
        <f>MONTH(CtasPagar[[#This Row],[Data Vencimento]])</f>
        <v>1</v>
      </c>
      <c r="I2950" s="23">
        <f>YEAR(CtasPagar[[#This Row],[Data Vencimento]])</f>
        <v>1900</v>
      </c>
      <c r="J2950" s="154"/>
      <c r="K2950" s="23">
        <f>MONTH(CtasPagar[[#This Row],[Data Pagamento]])</f>
        <v>1</v>
      </c>
      <c r="L2950" s="23">
        <f>YEAR(CtasPagar[[#This Row],[Data Pagamento]])</f>
        <v>1900</v>
      </c>
      <c r="M2950" s="154"/>
      <c r="N29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0" s="71"/>
      <c r="P2950" s="71"/>
      <c r="Q2950" s="71"/>
      <c r="R2950" s="71"/>
      <c r="S2950" s="71"/>
      <c r="T2950" s="71"/>
      <c r="U2950" s="71"/>
      <c r="V2950" s="71"/>
      <c r="W2950" s="71"/>
      <c r="X2950" s="71"/>
      <c r="Y2950" s="71"/>
      <c r="Z2950" s="71"/>
    </row>
    <row r="2951" spans="1:26">
      <c r="A2951" s="154"/>
      <c r="B2951" s="157"/>
      <c r="C2951" s="162"/>
      <c r="D2951" s="157"/>
      <c r="E2951" s="157"/>
      <c r="F2951" s="157"/>
      <c r="G2951" s="158"/>
      <c r="H2951" s="23">
        <f>MONTH(CtasPagar[[#This Row],[Data Vencimento]])</f>
        <v>1</v>
      </c>
      <c r="I2951" s="23">
        <f>YEAR(CtasPagar[[#This Row],[Data Vencimento]])</f>
        <v>1900</v>
      </c>
      <c r="J2951" s="154"/>
      <c r="K2951" s="23">
        <f>MONTH(CtasPagar[[#This Row],[Data Pagamento]])</f>
        <v>1</v>
      </c>
      <c r="L2951" s="23">
        <f>YEAR(CtasPagar[[#This Row],[Data Pagamento]])</f>
        <v>1900</v>
      </c>
      <c r="M2951" s="154"/>
      <c r="N29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1" s="71"/>
      <c r="P2951" s="71"/>
      <c r="Q2951" s="71"/>
      <c r="R2951" s="71"/>
      <c r="S2951" s="71"/>
      <c r="T2951" s="71"/>
      <c r="U2951" s="71"/>
      <c r="V2951" s="71"/>
      <c r="W2951" s="71"/>
      <c r="X2951" s="71"/>
      <c r="Y2951" s="71"/>
      <c r="Z2951" s="71"/>
    </row>
    <row r="2952" spans="1:26">
      <c r="A2952" s="154"/>
      <c r="B2952" s="157"/>
      <c r="C2952" s="162"/>
      <c r="D2952" s="157"/>
      <c r="E2952" s="157"/>
      <c r="F2952" s="157"/>
      <c r="G2952" s="158"/>
      <c r="H2952" s="23">
        <f>MONTH(CtasPagar[[#This Row],[Data Vencimento]])</f>
        <v>1</v>
      </c>
      <c r="I2952" s="23">
        <f>YEAR(CtasPagar[[#This Row],[Data Vencimento]])</f>
        <v>1900</v>
      </c>
      <c r="J2952" s="154"/>
      <c r="K2952" s="23">
        <f>MONTH(CtasPagar[[#This Row],[Data Pagamento]])</f>
        <v>1</v>
      </c>
      <c r="L2952" s="23">
        <f>YEAR(CtasPagar[[#This Row],[Data Pagamento]])</f>
        <v>1900</v>
      </c>
      <c r="M2952" s="154"/>
      <c r="N29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2" s="71"/>
      <c r="P2952" s="71"/>
      <c r="Q2952" s="71"/>
      <c r="R2952" s="71"/>
      <c r="S2952" s="71"/>
      <c r="T2952" s="71"/>
      <c r="U2952" s="71"/>
      <c r="V2952" s="71"/>
      <c r="W2952" s="71"/>
      <c r="X2952" s="71"/>
      <c r="Y2952" s="71"/>
      <c r="Z2952" s="71"/>
    </row>
    <row r="2953" spans="1:26">
      <c r="A2953" s="154"/>
      <c r="B2953" s="157"/>
      <c r="C2953" s="162"/>
      <c r="D2953" s="157"/>
      <c r="E2953" s="157"/>
      <c r="F2953" s="157"/>
      <c r="G2953" s="158"/>
      <c r="H2953" s="23">
        <f>MONTH(CtasPagar[[#This Row],[Data Vencimento]])</f>
        <v>1</v>
      </c>
      <c r="I2953" s="23">
        <f>YEAR(CtasPagar[[#This Row],[Data Vencimento]])</f>
        <v>1900</v>
      </c>
      <c r="J2953" s="154"/>
      <c r="K2953" s="23">
        <f>MONTH(CtasPagar[[#This Row],[Data Pagamento]])</f>
        <v>1</v>
      </c>
      <c r="L2953" s="23">
        <f>YEAR(CtasPagar[[#This Row],[Data Pagamento]])</f>
        <v>1900</v>
      </c>
      <c r="M2953" s="154"/>
      <c r="N29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3" s="71"/>
      <c r="P2953" s="71"/>
      <c r="Q2953" s="71"/>
      <c r="R2953" s="71"/>
      <c r="S2953" s="71"/>
      <c r="T2953" s="71"/>
      <c r="U2953" s="71"/>
      <c r="V2953" s="71"/>
      <c r="W2953" s="71"/>
      <c r="X2953" s="71"/>
      <c r="Y2953" s="71"/>
      <c r="Z2953" s="71"/>
    </row>
    <row r="2954" spans="1:26">
      <c r="A2954" s="154"/>
      <c r="B2954" s="157"/>
      <c r="C2954" s="162"/>
      <c r="D2954" s="157"/>
      <c r="E2954" s="157"/>
      <c r="F2954" s="157"/>
      <c r="G2954" s="158"/>
      <c r="H2954" s="23">
        <f>MONTH(CtasPagar[[#This Row],[Data Vencimento]])</f>
        <v>1</v>
      </c>
      <c r="I2954" s="23">
        <f>YEAR(CtasPagar[[#This Row],[Data Vencimento]])</f>
        <v>1900</v>
      </c>
      <c r="J2954" s="154"/>
      <c r="K2954" s="23">
        <f>MONTH(CtasPagar[[#This Row],[Data Pagamento]])</f>
        <v>1</v>
      </c>
      <c r="L2954" s="23">
        <f>YEAR(CtasPagar[[#This Row],[Data Pagamento]])</f>
        <v>1900</v>
      </c>
      <c r="M2954" s="154"/>
      <c r="N29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4" s="71"/>
      <c r="P2954" s="71"/>
      <c r="Q2954" s="71"/>
      <c r="R2954" s="71"/>
      <c r="S2954" s="71"/>
      <c r="T2954" s="71"/>
      <c r="U2954" s="71"/>
      <c r="V2954" s="71"/>
      <c r="W2954" s="71"/>
      <c r="X2954" s="71"/>
      <c r="Y2954" s="71"/>
      <c r="Z2954" s="71"/>
    </row>
    <row r="2955" spans="1:26">
      <c r="A2955" s="154"/>
      <c r="B2955" s="157"/>
      <c r="C2955" s="162"/>
      <c r="D2955" s="157"/>
      <c r="E2955" s="157"/>
      <c r="F2955" s="157"/>
      <c r="G2955" s="158"/>
      <c r="H2955" s="23">
        <f>MONTH(CtasPagar[[#This Row],[Data Vencimento]])</f>
        <v>1</v>
      </c>
      <c r="I2955" s="23">
        <f>YEAR(CtasPagar[[#This Row],[Data Vencimento]])</f>
        <v>1900</v>
      </c>
      <c r="J2955" s="154"/>
      <c r="K2955" s="23">
        <f>MONTH(CtasPagar[[#This Row],[Data Pagamento]])</f>
        <v>1</v>
      </c>
      <c r="L2955" s="23">
        <f>YEAR(CtasPagar[[#This Row],[Data Pagamento]])</f>
        <v>1900</v>
      </c>
      <c r="M2955" s="154"/>
      <c r="N29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5" s="71"/>
      <c r="P2955" s="71"/>
      <c r="Q2955" s="71"/>
      <c r="R2955" s="71"/>
      <c r="S2955" s="71"/>
      <c r="T2955" s="71"/>
      <c r="U2955" s="71"/>
      <c r="V2955" s="71"/>
      <c r="W2955" s="71"/>
      <c r="X2955" s="71"/>
      <c r="Y2955" s="71"/>
      <c r="Z2955" s="71"/>
    </row>
    <row r="2956" spans="1:26">
      <c r="A2956" s="154"/>
      <c r="B2956" s="157"/>
      <c r="C2956" s="162"/>
      <c r="D2956" s="157"/>
      <c r="E2956" s="157"/>
      <c r="F2956" s="157"/>
      <c r="G2956" s="158"/>
      <c r="H2956" s="23">
        <f>MONTH(CtasPagar[[#This Row],[Data Vencimento]])</f>
        <v>1</v>
      </c>
      <c r="I2956" s="23">
        <f>YEAR(CtasPagar[[#This Row],[Data Vencimento]])</f>
        <v>1900</v>
      </c>
      <c r="J2956" s="154"/>
      <c r="K2956" s="23">
        <f>MONTH(CtasPagar[[#This Row],[Data Pagamento]])</f>
        <v>1</v>
      </c>
      <c r="L2956" s="23">
        <f>YEAR(CtasPagar[[#This Row],[Data Pagamento]])</f>
        <v>1900</v>
      </c>
      <c r="M2956" s="154"/>
      <c r="N29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6" s="71"/>
      <c r="P2956" s="71"/>
      <c r="Q2956" s="71"/>
      <c r="R2956" s="71"/>
      <c r="S2956" s="71"/>
      <c r="T2956" s="71"/>
      <c r="U2956" s="71"/>
      <c r="V2956" s="71"/>
      <c r="W2956" s="71"/>
      <c r="X2956" s="71"/>
      <c r="Y2956" s="71"/>
      <c r="Z2956" s="71"/>
    </row>
    <row r="2957" spans="1:26">
      <c r="A2957" s="154"/>
      <c r="B2957" s="157"/>
      <c r="C2957" s="162"/>
      <c r="D2957" s="157"/>
      <c r="E2957" s="157"/>
      <c r="F2957" s="157"/>
      <c r="G2957" s="158"/>
      <c r="H2957" s="23">
        <f>MONTH(CtasPagar[[#This Row],[Data Vencimento]])</f>
        <v>1</v>
      </c>
      <c r="I2957" s="23">
        <f>YEAR(CtasPagar[[#This Row],[Data Vencimento]])</f>
        <v>1900</v>
      </c>
      <c r="J2957" s="154"/>
      <c r="K2957" s="23">
        <f>MONTH(CtasPagar[[#This Row],[Data Pagamento]])</f>
        <v>1</v>
      </c>
      <c r="L2957" s="23">
        <f>YEAR(CtasPagar[[#This Row],[Data Pagamento]])</f>
        <v>1900</v>
      </c>
      <c r="M2957" s="154"/>
      <c r="N29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7" s="71"/>
      <c r="P2957" s="71"/>
      <c r="Q2957" s="71"/>
      <c r="R2957" s="71"/>
      <c r="S2957" s="71"/>
      <c r="T2957" s="71"/>
      <c r="U2957" s="71"/>
      <c r="V2957" s="71"/>
      <c r="W2957" s="71"/>
      <c r="X2957" s="71"/>
      <c r="Y2957" s="71"/>
      <c r="Z2957" s="71"/>
    </row>
    <row r="2958" spans="1:26">
      <c r="A2958" s="154"/>
      <c r="B2958" s="157"/>
      <c r="C2958" s="162"/>
      <c r="D2958" s="157"/>
      <c r="E2958" s="157"/>
      <c r="F2958" s="157"/>
      <c r="G2958" s="158"/>
      <c r="H2958" s="23">
        <f>MONTH(CtasPagar[[#This Row],[Data Vencimento]])</f>
        <v>1</v>
      </c>
      <c r="I2958" s="23">
        <f>YEAR(CtasPagar[[#This Row],[Data Vencimento]])</f>
        <v>1900</v>
      </c>
      <c r="J2958" s="154"/>
      <c r="K2958" s="23">
        <f>MONTH(CtasPagar[[#This Row],[Data Pagamento]])</f>
        <v>1</v>
      </c>
      <c r="L2958" s="23">
        <f>YEAR(CtasPagar[[#This Row],[Data Pagamento]])</f>
        <v>1900</v>
      </c>
      <c r="M2958" s="154"/>
      <c r="N29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8" s="71"/>
      <c r="P2958" s="71"/>
      <c r="Q2958" s="71"/>
      <c r="R2958" s="71"/>
      <c r="S2958" s="71"/>
      <c r="T2958" s="71"/>
      <c r="U2958" s="71"/>
      <c r="V2958" s="71"/>
      <c r="W2958" s="71"/>
      <c r="X2958" s="71"/>
      <c r="Y2958" s="71"/>
      <c r="Z2958" s="71"/>
    </row>
    <row r="2959" spans="1:26">
      <c r="A2959" s="154"/>
      <c r="B2959" s="157"/>
      <c r="C2959" s="162"/>
      <c r="D2959" s="157"/>
      <c r="E2959" s="157"/>
      <c r="F2959" s="157"/>
      <c r="G2959" s="158"/>
      <c r="H2959" s="23">
        <f>MONTH(CtasPagar[[#This Row],[Data Vencimento]])</f>
        <v>1</v>
      </c>
      <c r="I2959" s="23">
        <f>YEAR(CtasPagar[[#This Row],[Data Vencimento]])</f>
        <v>1900</v>
      </c>
      <c r="J2959" s="154"/>
      <c r="K2959" s="23">
        <f>MONTH(CtasPagar[[#This Row],[Data Pagamento]])</f>
        <v>1</v>
      </c>
      <c r="L2959" s="23">
        <f>YEAR(CtasPagar[[#This Row],[Data Pagamento]])</f>
        <v>1900</v>
      </c>
      <c r="M2959" s="154"/>
      <c r="N29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59" s="71"/>
      <c r="P2959" s="71"/>
      <c r="Q2959" s="71"/>
      <c r="R2959" s="71"/>
      <c r="S2959" s="71"/>
      <c r="T2959" s="71"/>
      <c r="U2959" s="71"/>
      <c r="V2959" s="71"/>
      <c r="W2959" s="71"/>
      <c r="X2959" s="71"/>
      <c r="Y2959" s="71"/>
      <c r="Z2959" s="71"/>
    </row>
    <row r="2960" spans="1:26">
      <c r="A2960" s="154"/>
      <c r="B2960" s="157"/>
      <c r="C2960" s="162"/>
      <c r="D2960" s="157"/>
      <c r="E2960" s="157"/>
      <c r="F2960" s="157"/>
      <c r="G2960" s="158"/>
      <c r="H2960" s="23">
        <f>MONTH(CtasPagar[[#This Row],[Data Vencimento]])</f>
        <v>1</v>
      </c>
      <c r="I2960" s="23">
        <f>YEAR(CtasPagar[[#This Row],[Data Vencimento]])</f>
        <v>1900</v>
      </c>
      <c r="J2960" s="154"/>
      <c r="K2960" s="23">
        <f>MONTH(CtasPagar[[#This Row],[Data Pagamento]])</f>
        <v>1</v>
      </c>
      <c r="L2960" s="23">
        <f>YEAR(CtasPagar[[#This Row],[Data Pagamento]])</f>
        <v>1900</v>
      </c>
      <c r="M2960" s="154"/>
      <c r="N29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0" s="71"/>
      <c r="P2960" s="71"/>
      <c r="Q2960" s="71"/>
      <c r="R2960" s="71"/>
      <c r="S2960" s="71"/>
      <c r="T2960" s="71"/>
      <c r="U2960" s="71"/>
      <c r="V2960" s="71"/>
      <c r="W2960" s="71"/>
      <c r="X2960" s="71"/>
      <c r="Y2960" s="71"/>
      <c r="Z2960" s="71"/>
    </row>
    <row r="2961" spans="1:26">
      <c r="A2961" s="154"/>
      <c r="B2961" s="157"/>
      <c r="C2961" s="162"/>
      <c r="D2961" s="157"/>
      <c r="E2961" s="157"/>
      <c r="F2961" s="157"/>
      <c r="G2961" s="158"/>
      <c r="H2961" s="23">
        <f>MONTH(CtasPagar[[#This Row],[Data Vencimento]])</f>
        <v>1</v>
      </c>
      <c r="I2961" s="23">
        <f>YEAR(CtasPagar[[#This Row],[Data Vencimento]])</f>
        <v>1900</v>
      </c>
      <c r="J2961" s="154"/>
      <c r="K2961" s="23">
        <f>MONTH(CtasPagar[[#This Row],[Data Pagamento]])</f>
        <v>1</v>
      </c>
      <c r="L2961" s="23">
        <f>YEAR(CtasPagar[[#This Row],[Data Pagamento]])</f>
        <v>1900</v>
      </c>
      <c r="M2961" s="154"/>
      <c r="N29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1" s="71"/>
      <c r="P2961" s="71"/>
      <c r="Q2961" s="71"/>
      <c r="R2961" s="71"/>
      <c r="S2961" s="71"/>
      <c r="T2961" s="71"/>
      <c r="U2961" s="71"/>
      <c r="V2961" s="71"/>
      <c r="W2961" s="71"/>
      <c r="X2961" s="71"/>
      <c r="Y2961" s="71"/>
      <c r="Z2961" s="71"/>
    </row>
    <row r="2962" spans="1:26">
      <c r="A2962" s="154"/>
      <c r="B2962" s="157"/>
      <c r="C2962" s="162"/>
      <c r="D2962" s="157"/>
      <c r="E2962" s="157"/>
      <c r="F2962" s="157"/>
      <c r="G2962" s="158"/>
      <c r="H2962" s="23">
        <f>MONTH(CtasPagar[[#This Row],[Data Vencimento]])</f>
        <v>1</v>
      </c>
      <c r="I2962" s="23">
        <f>YEAR(CtasPagar[[#This Row],[Data Vencimento]])</f>
        <v>1900</v>
      </c>
      <c r="J2962" s="154"/>
      <c r="K2962" s="23">
        <f>MONTH(CtasPagar[[#This Row],[Data Pagamento]])</f>
        <v>1</v>
      </c>
      <c r="L2962" s="23">
        <f>YEAR(CtasPagar[[#This Row],[Data Pagamento]])</f>
        <v>1900</v>
      </c>
      <c r="M2962" s="154"/>
      <c r="N29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2" s="71"/>
      <c r="P2962" s="71"/>
      <c r="Q2962" s="71"/>
      <c r="R2962" s="71"/>
      <c r="S2962" s="71"/>
      <c r="T2962" s="71"/>
      <c r="U2962" s="71"/>
      <c r="V2962" s="71"/>
      <c r="W2962" s="71"/>
      <c r="X2962" s="71"/>
      <c r="Y2962" s="71"/>
      <c r="Z2962" s="71"/>
    </row>
    <row r="2963" spans="1:26">
      <c r="A2963" s="154"/>
      <c r="B2963" s="157"/>
      <c r="C2963" s="162"/>
      <c r="D2963" s="157"/>
      <c r="E2963" s="157"/>
      <c r="F2963" s="157"/>
      <c r="G2963" s="158"/>
      <c r="H2963" s="23">
        <f>MONTH(CtasPagar[[#This Row],[Data Vencimento]])</f>
        <v>1</v>
      </c>
      <c r="I2963" s="23">
        <f>YEAR(CtasPagar[[#This Row],[Data Vencimento]])</f>
        <v>1900</v>
      </c>
      <c r="J2963" s="154"/>
      <c r="K2963" s="23">
        <f>MONTH(CtasPagar[[#This Row],[Data Pagamento]])</f>
        <v>1</v>
      </c>
      <c r="L2963" s="23">
        <f>YEAR(CtasPagar[[#This Row],[Data Pagamento]])</f>
        <v>1900</v>
      </c>
      <c r="M2963" s="154"/>
      <c r="N29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3" s="71"/>
      <c r="P2963" s="71"/>
      <c r="Q2963" s="71"/>
      <c r="R2963" s="71"/>
      <c r="S2963" s="71"/>
      <c r="T2963" s="71"/>
      <c r="U2963" s="71"/>
      <c r="V2963" s="71"/>
      <c r="W2963" s="71"/>
      <c r="X2963" s="71"/>
      <c r="Y2963" s="71"/>
      <c r="Z2963" s="71"/>
    </row>
    <row r="2964" spans="1:26">
      <c r="A2964" s="154"/>
      <c r="B2964" s="157"/>
      <c r="C2964" s="162"/>
      <c r="D2964" s="157"/>
      <c r="E2964" s="157"/>
      <c r="F2964" s="157"/>
      <c r="G2964" s="158"/>
      <c r="H2964" s="23">
        <f>MONTH(CtasPagar[[#This Row],[Data Vencimento]])</f>
        <v>1</v>
      </c>
      <c r="I2964" s="23">
        <f>YEAR(CtasPagar[[#This Row],[Data Vencimento]])</f>
        <v>1900</v>
      </c>
      <c r="J2964" s="154"/>
      <c r="K2964" s="23">
        <f>MONTH(CtasPagar[[#This Row],[Data Pagamento]])</f>
        <v>1</v>
      </c>
      <c r="L2964" s="23">
        <f>YEAR(CtasPagar[[#This Row],[Data Pagamento]])</f>
        <v>1900</v>
      </c>
      <c r="M2964" s="154"/>
      <c r="N29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4" s="71"/>
      <c r="P2964" s="71"/>
      <c r="Q2964" s="71"/>
      <c r="R2964" s="71"/>
      <c r="S2964" s="71"/>
      <c r="T2964" s="71"/>
      <c r="U2964" s="71"/>
      <c r="V2964" s="71"/>
      <c r="W2964" s="71"/>
      <c r="X2964" s="71"/>
      <c r="Y2964" s="71"/>
      <c r="Z2964" s="71"/>
    </row>
    <row r="2965" spans="1:26">
      <c r="A2965" s="154"/>
      <c r="B2965" s="157"/>
      <c r="C2965" s="162"/>
      <c r="D2965" s="157"/>
      <c r="E2965" s="157"/>
      <c r="F2965" s="157"/>
      <c r="G2965" s="158"/>
      <c r="H2965" s="23">
        <f>MONTH(CtasPagar[[#This Row],[Data Vencimento]])</f>
        <v>1</v>
      </c>
      <c r="I2965" s="23">
        <f>YEAR(CtasPagar[[#This Row],[Data Vencimento]])</f>
        <v>1900</v>
      </c>
      <c r="J2965" s="154"/>
      <c r="K2965" s="23">
        <f>MONTH(CtasPagar[[#This Row],[Data Pagamento]])</f>
        <v>1</v>
      </c>
      <c r="L2965" s="23">
        <f>YEAR(CtasPagar[[#This Row],[Data Pagamento]])</f>
        <v>1900</v>
      </c>
      <c r="M2965" s="154"/>
      <c r="N29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5" s="71"/>
      <c r="P2965" s="71"/>
      <c r="Q2965" s="71"/>
      <c r="R2965" s="71"/>
      <c r="S2965" s="71"/>
      <c r="T2965" s="71"/>
      <c r="U2965" s="71"/>
      <c r="V2965" s="71"/>
      <c r="W2965" s="71"/>
      <c r="X2965" s="71"/>
      <c r="Y2965" s="71"/>
      <c r="Z2965" s="71"/>
    </row>
    <row r="2966" spans="1:26">
      <c r="A2966" s="154"/>
      <c r="B2966" s="157"/>
      <c r="C2966" s="162"/>
      <c r="D2966" s="157"/>
      <c r="E2966" s="157"/>
      <c r="F2966" s="157"/>
      <c r="G2966" s="158"/>
      <c r="H2966" s="23">
        <f>MONTH(CtasPagar[[#This Row],[Data Vencimento]])</f>
        <v>1</v>
      </c>
      <c r="I2966" s="23">
        <f>YEAR(CtasPagar[[#This Row],[Data Vencimento]])</f>
        <v>1900</v>
      </c>
      <c r="J2966" s="154"/>
      <c r="K2966" s="23">
        <f>MONTH(CtasPagar[[#This Row],[Data Pagamento]])</f>
        <v>1</v>
      </c>
      <c r="L2966" s="23">
        <f>YEAR(CtasPagar[[#This Row],[Data Pagamento]])</f>
        <v>1900</v>
      </c>
      <c r="M2966" s="154"/>
      <c r="N29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6" s="71"/>
      <c r="P2966" s="71"/>
      <c r="Q2966" s="71"/>
      <c r="R2966" s="71"/>
      <c r="S2966" s="71"/>
      <c r="T2966" s="71"/>
      <c r="U2966" s="71"/>
      <c r="V2966" s="71"/>
      <c r="W2966" s="71"/>
      <c r="X2966" s="71"/>
      <c r="Y2966" s="71"/>
      <c r="Z2966" s="71"/>
    </row>
    <row r="2967" spans="1:26">
      <c r="A2967" s="154"/>
      <c r="B2967" s="157"/>
      <c r="C2967" s="162"/>
      <c r="D2967" s="157"/>
      <c r="E2967" s="157"/>
      <c r="F2967" s="157"/>
      <c r="G2967" s="158"/>
      <c r="H2967" s="23">
        <f>MONTH(CtasPagar[[#This Row],[Data Vencimento]])</f>
        <v>1</v>
      </c>
      <c r="I2967" s="23">
        <f>YEAR(CtasPagar[[#This Row],[Data Vencimento]])</f>
        <v>1900</v>
      </c>
      <c r="J2967" s="154"/>
      <c r="K2967" s="23">
        <f>MONTH(CtasPagar[[#This Row],[Data Pagamento]])</f>
        <v>1</v>
      </c>
      <c r="L2967" s="23">
        <f>YEAR(CtasPagar[[#This Row],[Data Pagamento]])</f>
        <v>1900</v>
      </c>
      <c r="M2967" s="154"/>
      <c r="N29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7" s="71"/>
      <c r="P2967" s="71"/>
      <c r="Q2967" s="71"/>
      <c r="R2967" s="71"/>
      <c r="S2967" s="71"/>
      <c r="T2967" s="71"/>
      <c r="U2967" s="71"/>
      <c r="V2967" s="71"/>
      <c r="W2967" s="71"/>
      <c r="X2967" s="71"/>
      <c r="Y2967" s="71"/>
      <c r="Z2967" s="71"/>
    </row>
    <row r="2968" spans="1:26">
      <c r="A2968" s="154"/>
      <c r="B2968" s="157"/>
      <c r="C2968" s="162"/>
      <c r="D2968" s="157"/>
      <c r="E2968" s="157"/>
      <c r="F2968" s="157"/>
      <c r="G2968" s="158"/>
      <c r="H2968" s="23">
        <f>MONTH(CtasPagar[[#This Row],[Data Vencimento]])</f>
        <v>1</v>
      </c>
      <c r="I2968" s="23">
        <f>YEAR(CtasPagar[[#This Row],[Data Vencimento]])</f>
        <v>1900</v>
      </c>
      <c r="J2968" s="154"/>
      <c r="K2968" s="23">
        <f>MONTH(CtasPagar[[#This Row],[Data Pagamento]])</f>
        <v>1</v>
      </c>
      <c r="L2968" s="23">
        <f>YEAR(CtasPagar[[#This Row],[Data Pagamento]])</f>
        <v>1900</v>
      </c>
      <c r="M2968" s="154"/>
      <c r="N29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8" s="71"/>
      <c r="P2968" s="71"/>
      <c r="Q2968" s="71"/>
      <c r="R2968" s="71"/>
      <c r="S2968" s="71"/>
      <c r="T2968" s="71"/>
      <c r="U2968" s="71"/>
      <c r="V2968" s="71"/>
      <c r="W2968" s="71"/>
      <c r="X2968" s="71"/>
      <c r="Y2968" s="71"/>
      <c r="Z2968" s="71"/>
    </row>
    <row r="2969" spans="1:26">
      <c r="A2969" s="154"/>
      <c r="B2969" s="157"/>
      <c r="C2969" s="162"/>
      <c r="D2969" s="157"/>
      <c r="E2969" s="157"/>
      <c r="F2969" s="157"/>
      <c r="G2969" s="158"/>
      <c r="H2969" s="23">
        <f>MONTH(CtasPagar[[#This Row],[Data Vencimento]])</f>
        <v>1</v>
      </c>
      <c r="I2969" s="23">
        <f>YEAR(CtasPagar[[#This Row],[Data Vencimento]])</f>
        <v>1900</v>
      </c>
      <c r="J2969" s="154"/>
      <c r="K2969" s="23">
        <f>MONTH(CtasPagar[[#This Row],[Data Pagamento]])</f>
        <v>1</v>
      </c>
      <c r="L2969" s="23">
        <f>YEAR(CtasPagar[[#This Row],[Data Pagamento]])</f>
        <v>1900</v>
      </c>
      <c r="M2969" s="154"/>
      <c r="N29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69" s="71"/>
      <c r="P2969" s="71"/>
      <c r="Q2969" s="71"/>
      <c r="R2969" s="71"/>
      <c r="S2969" s="71"/>
      <c r="T2969" s="71"/>
      <c r="U2969" s="71"/>
      <c r="V2969" s="71"/>
      <c r="W2969" s="71"/>
      <c r="X2969" s="71"/>
      <c r="Y2969" s="71"/>
      <c r="Z2969" s="71"/>
    </row>
    <row r="2970" spans="1:26">
      <c r="A2970" s="154"/>
      <c r="B2970" s="157"/>
      <c r="C2970" s="162"/>
      <c r="D2970" s="157"/>
      <c r="E2970" s="157"/>
      <c r="F2970" s="157"/>
      <c r="G2970" s="158"/>
      <c r="H2970" s="23">
        <f>MONTH(CtasPagar[[#This Row],[Data Vencimento]])</f>
        <v>1</v>
      </c>
      <c r="I2970" s="23">
        <f>YEAR(CtasPagar[[#This Row],[Data Vencimento]])</f>
        <v>1900</v>
      </c>
      <c r="J2970" s="154"/>
      <c r="K2970" s="23">
        <f>MONTH(CtasPagar[[#This Row],[Data Pagamento]])</f>
        <v>1</v>
      </c>
      <c r="L2970" s="23">
        <f>YEAR(CtasPagar[[#This Row],[Data Pagamento]])</f>
        <v>1900</v>
      </c>
      <c r="M2970" s="154"/>
      <c r="N29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0" s="71"/>
      <c r="P2970" s="71"/>
      <c r="Q2970" s="71"/>
      <c r="R2970" s="71"/>
      <c r="S2970" s="71"/>
      <c r="T2970" s="71"/>
      <c r="U2970" s="71"/>
      <c r="V2970" s="71"/>
      <c r="W2970" s="71"/>
      <c r="X2970" s="71"/>
      <c r="Y2970" s="71"/>
      <c r="Z2970" s="71"/>
    </row>
    <row r="2971" spans="1:26">
      <c r="A2971" s="154"/>
      <c r="B2971" s="157"/>
      <c r="C2971" s="162"/>
      <c r="D2971" s="157"/>
      <c r="E2971" s="157"/>
      <c r="F2971" s="157"/>
      <c r="G2971" s="158"/>
      <c r="H2971" s="23">
        <f>MONTH(CtasPagar[[#This Row],[Data Vencimento]])</f>
        <v>1</v>
      </c>
      <c r="I2971" s="23">
        <f>YEAR(CtasPagar[[#This Row],[Data Vencimento]])</f>
        <v>1900</v>
      </c>
      <c r="J2971" s="154"/>
      <c r="K2971" s="23">
        <f>MONTH(CtasPagar[[#This Row],[Data Pagamento]])</f>
        <v>1</v>
      </c>
      <c r="L2971" s="23">
        <f>YEAR(CtasPagar[[#This Row],[Data Pagamento]])</f>
        <v>1900</v>
      </c>
      <c r="M2971" s="154"/>
      <c r="N29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1" s="71"/>
      <c r="P2971" s="71"/>
      <c r="Q2971" s="71"/>
      <c r="R2971" s="71"/>
      <c r="S2971" s="71"/>
      <c r="T2971" s="71"/>
      <c r="U2971" s="71"/>
      <c r="V2971" s="71"/>
      <c r="W2971" s="71"/>
      <c r="X2971" s="71"/>
      <c r="Y2971" s="71"/>
      <c r="Z2971" s="71"/>
    </row>
    <row r="2972" spans="1:26">
      <c r="A2972" s="154"/>
      <c r="B2972" s="157"/>
      <c r="C2972" s="162"/>
      <c r="D2972" s="157"/>
      <c r="E2972" s="157"/>
      <c r="F2972" s="157"/>
      <c r="G2972" s="158"/>
      <c r="H2972" s="23">
        <f>MONTH(CtasPagar[[#This Row],[Data Vencimento]])</f>
        <v>1</v>
      </c>
      <c r="I2972" s="23">
        <f>YEAR(CtasPagar[[#This Row],[Data Vencimento]])</f>
        <v>1900</v>
      </c>
      <c r="J2972" s="154"/>
      <c r="K2972" s="23">
        <f>MONTH(CtasPagar[[#This Row],[Data Pagamento]])</f>
        <v>1</v>
      </c>
      <c r="L2972" s="23">
        <f>YEAR(CtasPagar[[#This Row],[Data Pagamento]])</f>
        <v>1900</v>
      </c>
      <c r="M2972" s="154"/>
      <c r="N29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2" s="71"/>
      <c r="P2972" s="71"/>
      <c r="Q2972" s="71"/>
      <c r="R2972" s="71"/>
      <c r="S2972" s="71"/>
      <c r="T2972" s="71"/>
      <c r="U2972" s="71"/>
      <c r="V2972" s="71"/>
      <c r="W2972" s="71"/>
      <c r="X2972" s="71"/>
      <c r="Y2972" s="71"/>
      <c r="Z2972" s="71"/>
    </row>
    <row r="2973" spans="1:26">
      <c r="A2973" s="154"/>
      <c r="B2973" s="157"/>
      <c r="C2973" s="162"/>
      <c r="D2973" s="157"/>
      <c r="E2973" s="157"/>
      <c r="F2973" s="157"/>
      <c r="G2973" s="158"/>
      <c r="H2973" s="23">
        <f>MONTH(CtasPagar[[#This Row],[Data Vencimento]])</f>
        <v>1</v>
      </c>
      <c r="I2973" s="23">
        <f>YEAR(CtasPagar[[#This Row],[Data Vencimento]])</f>
        <v>1900</v>
      </c>
      <c r="J2973" s="154"/>
      <c r="K2973" s="23">
        <f>MONTH(CtasPagar[[#This Row],[Data Pagamento]])</f>
        <v>1</v>
      </c>
      <c r="L2973" s="23">
        <f>YEAR(CtasPagar[[#This Row],[Data Pagamento]])</f>
        <v>1900</v>
      </c>
      <c r="M2973" s="154"/>
      <c r="N29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3" s="71"/>
      <c r="P2973" s="71"/>
      <c r="Q2973" s="71"/>
      <c r="R2973" s="71"/>
      <c r="S2973" s="71"/>
      <c r="T2973" s="71"/>
      <c r="U2973" s="71"/>
      <c r="V2973" s="71"/>
      <c r="W2973" s="71"/>
      <c r="X2973" s="71"/>
      <c r="Y2973" s="71"/>
      <c r="Z2973" s="71"/>
    </row>
    <row r="2974" spans="1:26">
      <c r="A2974" s="154"/>
      <c r="B2974" s="157"/>
      <c r="C2974" s="162"/>
      <c r="D2974" s="157"/>
      <c r="E2974" s="157"/>
      <c r="F2974" s="157"/>
      <c r="G2974" s="158"/>
      <c r="H2974" s="23">
        <f>MONTH(CtasPagar[[#This Row],[Data Vencimento]])</f>
        <v>1</v>
      </c>
      <c r="I2974" s="23">
        <f>YEAR(CtasPagar[[#This Row],[Data Vencimento]])</f>
        <v>1900</v>
      </c>
      <c r="J2974" s="154"/>
      <c r="K2974" s="23">
        <f>MONTH(CtasPagar[[#This Row],[Data Pagamento]])</f>
        <v>1</v>
      </c>
      <c r="L2974" s="23">
        <f>YEAR(CtasPagar[[#This Row],[Data Pagamento]])</f>
        <v>1900</v>
      </c>
      <c r="M2974" s="154"/>
      <c r="N29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4" s="71"/>
      <c r="P2974" s="71"/>
      <c r="Q2974" s="71"/>
      <c r="R2974" s="71"/>
      <c r="S2974" s="71"/>
      <c r="T2974" s="71"/>
      <c r="U2974" s="71"/>
      <c r="V2974" s="71"/>
      <c r="W2974" s="71"/>
      <c r="X2974" s="71"/>
      <c r="Y2974" s="71"/>
      <c r="Z2974" s="71"/>
    </row>
    <row r="2975" spans="1:26">
      <c r="A2975" s="154"/>
      <c r="B2975" s="157"/>
      <c r="C2975" s="162"/>
      <c r="D2975" s="157"/>
      <c r="E2975" s="157"/>
      <c r="F2975" s="157"/>
      <c r="G2975" s="158"/>
      <c r="H2975" s="23">
        <f>MONTH(CtasPagar[[#This Row],[Data Vencimento]])</f>
        <v>1</v>
      </c>
      <c r="I2975" s="23">
        <f>YEAR(CtasPagar[[#This Row],[Data Vencimento]])</f>
        <v>1900</v>
      </c>
      <c r="J2975" s="154"/>
      <c r="K2975" s="23">
        <f>MONTH(CtasPagar[[#This Row],[Data Pagamento]])</f>
        <v>1</v>
      </c>
      <c r="L2975" s="23">
        <f>YEAR(CtasPagar[[#This Row],[Data Pagamento]])</f>
        <v>1900</v>
      </c>
      <c r="M2975" s="154"/>
      <c r="N29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5" s="71"/>
      <c r="P2975" s="71"/>
      <c r="Q2975" s="71"/>
      <c r="R2975" s="71"/>
      <c r="S2975" s="71"/>
      <c r="T2975" s="71"/>
      <c r="U2975" s="71"/>
      <c r="V2975" s="71"/>
      <c r="W2975" s="71"/>
      <c r="X2975" s="71"/>
      <c r="Y2975" s="71"/>
      <c r="Z2975" s="71"/>
    </row>
    <row r="2976" spans="1:26">
      <c r="A2976" s="154"/>
      <c r="B2976" s="157"/>
      <c r="C2976" s="162"/>
      <c r="D2976" s="157"/>
      <c r="E2976" s="157"/>
      <c r="F2976" s="157"/>
      <c r="G2976" s="158"/>
      <c r="H2976" s="23">
        <f>MONTH(CtasPagar[[#This Row],[Data Vencimento]])</f>
        <v>1</v>
      </c>
      <c r="I2976" s="23">
        <f>YEAR(CtasPagar[[#This Row],[Data Vencimento]])</f>
        <v>1900</v>
      </c>
      <c r="J2976" s="154"/>
      <c r="K2976" s="23">
        <f>MONTH(CtasPagar[[#This Row],[Data Pagamento]])</f>
        <v>1</v>
      </c>
      <c r="L2976" s="23">
        <f>YEAR(CtasPagar[[#This Row],[Data Pagamento]])</f>
        <v>1900</v>
      </c>
      <c r="M2976" s="154"/>
      <c r="N29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6" s="71"/>
      <c r="P2976" s="71"/>
      <c r="Q2976" s="71"/>
      <c r="R2976" s="71"/>
      <c r="S2976" s="71"/>
      <c r="T2976" s="71"/>
      <c r="U2976" s="71"/>
      <c r="V2976" s="71"/>
      <c r="W2976" s="71"/>
      <c r="X2976" s="71"/>
      <c r="Y2976" s="71"/>
      <c r="Z2976" s="71"/>
    </row>
    <row r="2977" spans="1:26">
      <c r="A2977" s="154"/>
      <c r="B2977" s="157"/>
      <c r="C2977" s="162"/>
      <c r="D2977" s="157"/>
      <c r="E2977" s="157"/>
      <c r="F2977" s="157"/>
      <c r="G2977" s="158"/>
      <c r="H2977" s="23">
        <f>MONTH(CtasPagar[[#This Row],[Data Vencimento]])</f>
        <v>1</v>
      </c>
      <c r="I2977" s="23">
        <f>YEAR(CtasPagar[[#This Row],[Data Vencimento]])</f>
        <v>1900</v>
      </c>
      <c r="J2977" s="154"/>
      <c r="K2977" s="23">
        <f>MONTH(CtasPagar[[#This Row],[Data Pagamento]])</f>
        <v>1</v>
      </c>
      <c r="L2977" s="23">
        <f>YEAR(CtasPagar[[#This Row],[Data Pagamento]])</f>
        <v>1900</v>
      </c>
      <c r="M2977" s="154"/>
      <c r="N29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7" s="71"/>
      <c r="P2977" s="71"/>
      <c r="Q2977" s="71"/>
      <c r="R2977" s="71"/>
      <c r="S2977" s="71"/>
      <c r="T2977" s="71"/>
      <c r="U2977" s="71"/>
      <c r="V2977" s="71"/>
      <c r="W2977" s="71"/>
      <c r="X2977" s="71"/>
      <c r="Y2977" s="71"/>
      <c r="Z2977" s="71"/>
    </row>
    <row r="2978" spans="1:26">
      <c r="A2978" s="154"/>
      <c r="B2978" s="157"/>
      <c r="C2978" s="162"/>
      <c r="D2978" s="157"/>
      <c r="E2978" s="157"/>
      <c r="F2978" s="157"/>
      <c r="G2978" s="158"/>
      <c r="H2978" s="23">
        <f>MONTH(CtasPagar[[#This Row],[Data Vencimento]])</f>
        <v>1</v>
      </c>
      <c r="I2978" s="23">
        <f>YEAR(CtasPagar[[#This Row],[Data Vencimento]])</f>
        <v>1900</v>
      </c>
      <c r="J2978" s="154"/>
      <c r="K2978" s="23">
        <f>MONTH(CtasPagar[[#This Row],[Data Pagamento]])</f>
        <v>1</v>
      </c>
      <c r="L2978" s="23">
        <f>YEAR(CtasPagar[[#This Row],[Data Pagamento]])</f>
        <v>1900</v>
      </c>
      <c r="M2978" s="154"/>
      <c r="N29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8" s="71"/>
      <c r="P2978" s="71"/>
      <c r="Q2978" s="71"/>
      <c r="R2978" s="71"/>
      <c r="S2978" s="71"/>
      <c r="T2978" s="71"/>
      <c r="U2978" s="71"/>
      <c r="V2978" s="71"/>
      <c r="W2978" s="71"/>
      <c r="X2978" s="71"/>
      <c r="Y2978" s="71"/>
      <c r="Z2978" s="71"/>
    </row>
    <row r="2979" spans="1:26">
      <c r="A2979" s="154"/>
      <c r="B2979" s="157"/>
      <c r="C2979" s="162"/>
      <c r="D2979" s="157"/>
      <c r="E2979" s="157"/>
      <c r="F2979" s="157"/>
      <c r="G2979" s="158"/>
      <c r="H2979" s="23">
        <f>MONTH(CtasPagar[[#This Row],[Data Vencimento]])</f>
        <v>1</v>
      </c>
      <c r="I2979" s="23">
        <f>YEAR(CtasPagar[[#This Row],[Data Vencimento]])</f>
        <v>1900</v>
      </c>
      <c r="J2979" s="154"/>
      <c r="K2979" s="23">
        <f>MONTH(CtasPagar[[#This Row],[Data Pagamento]])</f>
        <v>1</v>
      </c>
      <c r="L2979" s="23">
        <f>YEAR(CtasPagar[[#This Row],[Data Pagamento]])</f>
        <v>1900</v>
      </c>
      <c r="M2979" s="154"/>
      <c r="N29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79" s="71"/>
      <c r="P2979" s="71"/>
      <c r="Q2979" s="71"/>
      <c r="R2979" s="71"/>
      <c r="S2979" s="71"/>
      <c r="T2979" s="71"/>
      <c r="U2979" s="71"/>
      <c r="V2979" s="71"/>
      <c r="W2979" s="71"/>
      <c r="X2979" s="71"/>
      <c r="Y2979" s="71"/>
      <c r="Z2979" s="71"/>
    </row>
    <row r="2980" spans="1:26">
      <c r="A2980" s="154"/>
      <c r="B2980" s="157"/>
      <c r="C2980" s="162"/>
      <c r="D2980" s="157"/>
      <c r="E2980" s="157"/>
      <c r="F2980" s="157"/>
      <c r="G2980" s="158"/>
      <c r="H2980" s="23">
        <f>MONTH(CtasPagar[[#This Row],[Data Vencimento]])</f>
        <v>1</v>
      </c>
      <c r="I2980" s="23">
        <f>YEAR(CtasPagar[[#This Row],[Data Vencimento]])</f>
        <v>1900</v>
      </c>
      <c r="J2980" s="154"/>
      <c r="K2980" s="23">
        <f>MONTH(CtasPagar[[#This Row],[Data Pagamento]])</f>
        <v>1</v>
      </c>
      <c r="L2980" s="23">
        <f>YEAR(CtasPagar[[#This Row],[Data Pagamento]])</f>
        <v>1900</v>
      </c>
      <c r="M2980" s="154"/>
      <c r="N29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0" s="71"/>
      <c r="P2980" s="71"/>
      <c r="Q2980" s="71"/>
      <c r="R2980" s="71"/>
      <c r="S2980" s="71"/>
      <c r="T2980" s="71"/>
      <c r="U2980" s="71"/>
      <c r="V2980" s="71"/>
      <c r="W2980" s="71"/>
      <c r="X2980" s="71"/>
      <c r="Y2980" s="71"/>
      <c r="Z2980" s="71"/>
    </row>
    <row r="2981" spans="1:26">
      <c r="A2981" s="154"/>
      <c r="B2981" s="157"/>
      <c r="C2981" s="162"/>
      <c r="D2981" s="157"/>
      <c r="E2981" s="157"/>
      <c r="F2981" s="157"/>
      <c r="G2981" s="158"/>
      <c r="H2981" s="23">
        <f>MONTH(CtasPagar[[#This Row],[Data Vencimento]])</f>
        <v>1</v>
      </c>
      <c r="I2981" s="23">
        <f>YEAR(CtasPagar[[#This Row],[Data Vencimento]])</f>
        <v>1900</v>
      </c>
      <c r="J2981" s="154"/>
      <c r="K2981" s="23">
        <f>MONTH(CtasPagar[[#This Row],[Data Pagamento]])</f>
        <v>1</v>
      </c>
      <c r="L2981" s="23">
        <f>YEAR(CtasPagar[[#This Row],[Data Pagamento]])</f>
        <v>1900</v>
      </c>
      <c r="M2981" s="154"/>
      <c r="N29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1" s="71"/>
      <c r="P2981" s="71"/>
      <c r="Q2981" s="71"/>
      <c r="R2981" s="71"/>
      <c r="S2981" s="71"/>
      <c r="T2981" s="71"/>
      <c r="U2981" s="71"/>
      <c r="V2981" s="71"/>
      <c r="W2981" s="71"/>
      <c r="X2981" s="71"/>
      <c r="Y2981" s="71"/>
      <c r="Z2981" s="71"/>
    </row>
    <row r="2982" spans="1:26">
      <c r="A2982" s="154"/>
      <c r="B2982" s="157"/>
      <c r="C2982" s="162"/>
      <c r="D2982" s="157"/>
      <c r="E2982" s="157"/>
      <c r="F2982" s="157"/>
      <c r="G2982" s="158"/>
      <c r="H2982" s="23">
        <f>MONTH(CtasPagar[[#This Row],[Data Vencimento]])</f>
        <v>1</v>
      </c>
      <c r="I2982" s="23">
        <f>YEAR(CtasPagar[[#This Row],[Data Vencimento]])</f>
        <v>1900</v>
      </c>
      <c r="J2982" s="154"/>
      <c r="K2982" s="23">
        <f>MONTH(CtasPagar[[#This Row],[Data Pagamento]])</f>
        <v>1</v>
      </c>
      <c r="L2982" s="23">
        <f>YEAR(CtasPagar[[#This Row],[Data Pagamento]])</f>
        <v>1900</v>
      </c>
      <c r="M2982" s="154"/>
      <c r="N29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2" s="71"/>
      <c r="P2982" s="71"/>
      <c r="Q2982" s="71"/>
      <c r="R2982" s="71"/>
      <c r="S2982" s="71"/>
      <c r="T2982" s="71"/>
      <c r="U2982" s="71"/>
      <c r="V2982" s="71"/>
      <c r="W2982" s="71"/>
      <c r="X2982" s="71"/>
      <c r="Y2982" s="71"/>
      <c r="Z2982" s="71"/>
    </row>
    <row r="2983" spans="1:26">
      <c r="A2983" s="154"/>
      <c r="B2983" s="157"/>
      <c r="C2983" s="162"/>
      <c r="D2983" s="157"/>
      <c r="E2983" s="157"/>
      <c r="F2983" s="157"/>
      <c r="G2983" s="158"/>
      <c r="H2983" s="23">
        <f>MONTH(CtasPagar[[#This Row],[Data Vencimento]])</f>
        <v>1</v>
      </c>
      <c r="I2983" s="23">
        <f>YEAR(CtasPagar[[#This Row],[Data Vencimento]])</f>
        <v>1900</v>
      </c>
      <c r="J2983" s="154"/>
      <c r="K2983" s="23">
        <f>MONTH(CtasPagar[[#This Row],[Data Pagamento]])</f>
        <v>1</v>
      </c>
      <c r="L2983" s="23">
        <f>YEAR(CtasPagar[[#This Row],[Data Pagamento]])</f>
        <v>1900</v>
      </c>
      <c r="M2983" s="154"/>
      <c r="N29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3" s="71"/>
      <c r="P2983" s="71"/>
      <c r="Q2983" s="71"/>
      <c r="R2983" s="71"/>
      <c r="S2983" s="71"/>
      <c r="T2983" s="71"/>
      <c r="U2983" s="71"/>
      <c r="V2983" s="71"/>
      <c r="W2983" s="71"/>
      <c r="X2983" s="71"/>
      <c r="Y2983" s="71"/>
      <c r="Z2983" s="71"/>
    </row>
    <row r="2984" spans="1:26">
      <c r="A2984" s="154"/>
      <c r="B2984" s="157"/>
      <c r="C2984" s="162"/>
      <c r="D2984" s="157"/>
      <c r="E2984" s="157"/>
      <c r="F2984" s="157"/>
      <c r="G2984" s="158"/>
      <c r="H2984" s="23">
        <f>MONTH(CtasPagar[[#This Row],[Data Vencimento]])</f>
        <v>1</v>
      </c>
      <c r="I2984" s="23">
        <f>YEAR(CtasPagar[[#This Row],[Data Vencimento]])</f>
        <v>1900</v>
      </c>
      <c r="J2984" s="154"/>
      <c r="K2984" s="23">
        <f>MONTH(CtasPagar[[#This Row],[Data Pagamento]])</f>
        <v>1</v>
      </c>
      <c r="L2984" s="23">
        <f>YEAR(CtasPagar[[#This Row],[Data Pagamento]])</f>
        <v>1900</v>
      </c>
      <c r="M2984" s="154"/>
      <c r="N29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4" s="71"/>
      <c r="P2984" s="71"/>
      <c r="Q2984" s="71"/>
      <c r="R2984" s="71"/>
      <c r="S2984" s="71"/>
      <c r="T2984" s="71"/>
      <c r="U2984" s="71"/>
      <c r="V2984" s="71"/>
      <c r="W2984" s="71"/>
      <c r="X2984" s="71"/>
      <c r="Y2984" s="71"/>
      <c r="Z2984" s="71"/>
    </row>
    <row r="2985" spans="1:26">
      <c r="A2985" s="154"/>
      <c r="B2985" s="157"/>
      <c r="C2985" s="162"/>
      <c r="D2985" s="157"/>
      <c r="E2985" s="157"/>
      <c r="F2985" s="157"/>
      <c r="G2985" s="158"/>
      <c r="H2985" s="23">
        <f>MONTH(CtasPagar[[#This Row],[Data Vencimento]])</f>
        <v>1</v>
      </c>
      <c r="I2985" s="23">
        <f>YEAR(CtasPagar[[#This Row],[Data Vencimento]])</f>
        <v>1900</v>
      </c>
      <c r="J2985" s="154"/>
      <c r="K2985" s="23">
        <f>MONTH(CtasPagar[[#This Row],[Data Pagamento]])</f>
        <v>1</v>
      </c>
      <c r="L2985" s="23">
        <f>YEAR(CtasPagar[[#This Row],[Data Pagamento]])</f>
        <v>1900</v>
      </c>
      <c r="M2985" s="154"/>
      <c r="N29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5" s="71"/>
      <c r="P2985" s="71"/>
      <c r="Q2985" s="71"/>
      <c r="R2985" s="71"/>
      <c r="S2985" s="71"/>
      <c r="T2985" s="71"/>
      <c r="U2985" s="71"/>
      <c r="V2985" s="71"/>
      <c r="W2985" s="71"/>
      <c r="X2985" s="71"/>
      <c r="Y2985" s="71"/>
      <c r="Z2985" s="71"/>
    </row>
    <row r="2986" spans="1:26">
      <c r="A2986" s="154"/>
      <c r="B2986" s="157"/>
      <c r="C2986" s="162"/>
      <c r="D2986" s="157"/>
      <c r="E2986" s="157"/>
      <c r="F2986" s="157"/>
      <c r="G2986" s="158"/>
      <c r="H2986" s="23">
        <f>MONTH(CtasPagar[[#This Row],[Data Vencimento]])</f>
        <v>1</v>
      </c>
      <c r="I2986" s="23">
        <f>YEAR(CtasPagar[[#This Row],[Data Vencimento]])</f>
        <v>1900</v>
      </c>
      <c r="J2986" s="154"/>
      <c r="K2986" s="23">
        <f>MONTH(CtasPagar[[#This Row],[Data Pagamento]])</f>
        <v>1</v>
      </c>
      <c r="L2986" s="23">
        <f>YEAR(CtasPagar[[#This Row],[Data Pagamento]])</f>
        <v>1900</v>
      </c>
      <c r="M2986" s="154"/>
      <c r="N29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6" s="71"/>
      <c r="P2986" s="71"/>
      <c r="Q2986" s="71"/>
      <c r="R2986" s="71"/>
      <c r="S2986" s="71"/>
      <c r="T2986" s="71"/>
      <c r="U2986" s="71"/>
      <c r="V2986" s="71"/>
      <c r="W2986" s="71"/>
      <c r="X2986" s="71"/>
      <c r="Y2986" s="71"/>
      <c r="Z2986" s="71"/>
    </row>
    <row r="2987" spans="1:26">
      <c r="A2987" s="154"/>
      <c r="B2987" s="157"/>
      <c r="C2987" s="162"/>
      <c r="D2987" s="157"/>
      <c r="E2987" s="157"/>
      <c r="F2987" s="157"/>
      <c r="G2987" s="158"/>
      <c r="H2987" s="23">
        <f>MONTH(CtasPagar[[#This Row],[Data Vencimento]])</f>
        <v>1</v>
      </c>
      <c r="I2987" s="23">
        <f>YEAR(CtasPagar[[#This Row],[Data Vencimento]])</f>
        <v>1900</v>
      </c>
      <c r="J2987" s="154"/>
      <c r="K2987" s="23">
        <f>MONTH(CtasPagar[[#This Row],[Data Pagamento]])</f>
        <v>1</v>
      </c>
      <c r="L2987" s="23">
        <f>YEAR(CtasPagar[[#This Row],[Data Pagamento]])</f>
        <v>1900</v>
      </c>
      <c r="M2987" s="154"/>
      <c r="N29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7" s="71"/>
      <c r="P2987" s="71"/>
      <c r="Q2987" s="71"/>
      <c r="R2987" s="71"/>
      <c r="S2987" s="71"/>
      <c r="T2987" s="71"/>
      <c r="U2987" s="71"/>
      <c r="V2987" s="71"/>
      <c r="W2987" s="71"/>
      <c r="X2987" s="71"/>
      <c r="Y2987" s="71"/>
      <c r="Z2987" s="71"/>
    </row>
    <row r="2988" spans="1:26">
      <c r="A2988" s="154"/>
      <c r="B2988" s="157"/>
      <c r="C2988" s="162"/>
      <c r="D2988" s="157"/>
      <c r="E2988" s="157"/>
      <c r="F2988" s="157"/>
      <c r="G2988" s="158"/>
      <c r="H2988" s="23">
        <f>MONTH(CtasPagar[[#This Row],[Data Vencimento]])</f>
        <v>1</v>
      </c>
      <c r="I2988" s="23">
        <f>YEAR(CtasPagar[[#This Row],[Data Vencimento]])</f>
        <v>1900</v>
      </c>
      <c r="J2988" s="154"/>
      <c r="K2988" s="23">
        <f>MONTH(CtasPagar[[#This Row],[Data Pagamento]])</f>
        <v>1</v>
      </c>
      <c r="L2988" s="23">
        <f>YEAR(CtasPagar[[#This Row],[Data Pagamento]])</f>
        <v>1900</v>
      </c>
      <c r="M2988" s="154"/>
      <c r="N29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8" s="71"/>
      <c r="P2988" s="71"/>
      <c r="Q2988" s="71"/>
      <c r="R2988" s="71"/>
      <c r="S2988" s="71"/>
      <c r="T2988" s="71"/>
      <c r="U2988" s="71"/>
      <c r="V2988" s="71"/>
      <c r="W2988" s="71"/>
      <c r="X2988" s="71"/>
      <c r="Y2988" s="71"/>
      <c r="Z2988" s="71"/>
    </row>
    <row r="2989" spans="1:26">
      <c r="A2989" s="154"/>
      <c r="B2989" s="157"/>
      <c r="C2989" s="162"/>
      <c r="D2989" s="157"/>
      <c r="E2989" s="157"/>
      <c r="F2989" s="157"/>
      <c r="G2989" s="158"/>
      <c r="H2989" s="23">
        <f>MONTH(CtasPagar[[#This Row],[Data Vencimento]])</f>
        <v>1</v>
      </c>
      <c r="I2989" s="23">
        <f>YEAR(CtasPagar[[#This Row],[Data Vencimento]])</f>
        <v>1900</v>
      </c>
      <c r="J2989" s="154"/>
      <c r="K2989" s="23">
        <f>MONTH(CtasPagar[[#This Row],[Data Pagamento]])</f>
        <v>1</v>
      </c>
      <c r="L2989" s="23">
        <f>YEAR(CtasPagar[[#This Row],[Data Pagamento]])</f>
        <v>1900</v>
      </c>
      <c r="M2989" s="154"/>
      <c r="N29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89" s="71"/>
      <c r="P2989" s="71"/>
      <c r="Q2989" s="71"/>
      <c r="R2989" s="71"/>
      <c r="S2989" s="71"/>
      <c r="T2989" s="71"/>
      <c r="U2989" s="71"/>
      <c r="V2989" s="71"/>
      <c r="W2989" s="71"/>
      <c r="X2989" s="71"/>
      <c r="Y2989" s="71"/>
      <c r="Z2989" s="71"/>
    </row>
    <row r="2990" spans="1:26">
      <c r="A2990" s="154"/>
      <c r="B2990" s="157"/>
      <c r="C2990" s="162"/>
      <c r="D2990" s="157"/>
      <c r="E2990" s="157"/>
      <c r="F2990" s="157"/>
      <c r="G2990" s="158"/>
      <c r="H2990" s="23">
        <f>MONTH(CtasPagar[[#This Row],[Data Vencimento]])</f>
        <v>1</v>
      </c>
      <c r="I2990" s="23">
        <f>YEAR(CtasPagar[[#This Row],[Data Vencimento]])</f>
        <v>1900</v>
      </c>
      <c r="J2990" s="154"/>
      <c r="K2990" s="23">
        <f>MONTH(CtasPagar[[#This Row],[Data Pagamento]])</f>
        <v>1</v>
      </c>
      <c r="L2990" s="23">
        <f>YEAR(CtasPagar[[#This Row],[Data Pagamento]])</f>
        <v>1900</v>
      </c>
      <c r="M2990" s="154"/>
      <c r="N29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0" s="71"/>
      <c r="P2990" s="71"/>
      <c r="Q2990" s="71"/>
      <c r="R2990" s="71"/>
      <c r="S2990" s="71"/>
      <c r="T2990" s="71"/>
      <c r="U2990" s="71"/>
      <c r="V2990" s="71"/>
      <c r="W2990" s="71"/>
      <c r="X2990" s="71"/>
      <c r="Y2990" s="71"/>
      <c r="Z2990" s="71"/>
    </row>
    <row r="2991" spans="1:26">
      <c r="A2991" s="154"/>
      <c r="B2991" s="157"/>
      <c r="C2991" s="162"/>
      <c r="D2991" s="157"/>
      <c r="E2991" s="157"/>
      <c r="F2991" s="157"/>
      <c r="G2991" s="158"/>
      <c r="H2991" s="23">
        <f>MONTH(CtasPagar[[#This Row],[Data Vencimento]])</f>
        <v>1</v>
      </c>
      <c r="I2991" s="23">
        <f>YEAR(CtasPagar[[#This Row],[Data Vencimento]])</f>
        <v>1900</v>
      </c>
      <c r="J2991" s="154"/>
      <c r="K2991" s="23">
        <f>MONTH(CtasPagar[[#This Row],[Data Pagamento]])</f>
        <v>1</v>
      </c>
      <c r="L2991" s="23">
        <f>YEAR(CtasPagar[[#This Row],[Data Pagamento]])</f>
        <v>1900</v>
      </c>
      <c r="M2991" s="154"/>
      <c r="N29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1" s="71"/>
      <c r="P2991" s="71"/>
      <c r="Q2991" s="71"/>
      <c r="R2991" s="71"/>
      <c r="S2991" s="71"/>
      <c r="T2991" s="71"/>
      <c r="U2991" s="71"/>
      <c r="V2991" s="71"/>
      <c r="W2991" s="71"/>
      <c r="X2991" s="71"/>
      <c r="Y2991" s="71"/>
      <c r="Z2991" s="71"/>
    </row>
    <row r="2992" spans="1:26">
      <c r="A2992" s="154"/>
      <c r="B2992" s="157"/>
      <c r="C2992" s="162"/>
      <c r="D2992" s="157"/>
      <c r="E2992" s="157"/>
      <c r="F2992" s="157"/>
      <c r="G2992" s="158"/>
      <c r="H2992" s="23">
        <f>MONTH(CtasPagar[[#This Row],[Data Vencimento]])</f>
        <v>1</v>
      </c>
      <c r="I2992" s="23">
        <f>YEAR(CtasPagar[[#This Row],[Data Vencimento]])</f>
        <v>1900</v>
      </c>
      <c r="J2992" s="154"/>
      <c r="K2992" s="23">
        <f>MONTH(CtasPagar[[#This Row],[Data Pagamento]])</f>
        <v>1</v>
      </c>
      <c r="L2992" s="23">
        <f>YEAR(CtasPagar[[#This Row],[Data Pagamento]])</f>
        <v>1900</v>
      </c>
      <c r="M2992" s="154"/>
      <c r="N29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2" s="71"/>
      <c r="P2992" s="71"/>
      <c r="Q2992" s="71"/>
      <c r="R2992" s="71"/>
      <c r="S2992" s="71"/>
      <c r="T2992" s="71"/>
      <c r="U2992" s="71"/>
      <c r="V2992" s="71"/>
      <c r="W2992" s="71"/>
      <c r="X2992" s="71"/>
      <c r="Y2992" s="71"/>
      <c r="Z2992" s="71"/>
    </row>
    <row r="2993" spans="1:26">
      <c r="A2993" s="154"/>
      <c r="B2993" s="157"/>
      <c r="C2993" s="162"/>
      <c r="D2993" s="157"/>
      <c r="E2993" s="157"/>
      <c r="F2993" s="157"/>
      <c r="G2993" s="158"/>
      <c r="H2993" s="23">
        <f>MONTH(CtasPagar[[#This Row],[Data Vencimento]])</f>
        <v>1</v>
      </c>
      <c r="I2993" s="23">
        <f>YEAR(CtasPagar[[#This Row],[Data Vencimento]])</f>
        <v>1900</v>
      </c>
      <c r="J2993" s="154"/>
      <c r="K2993" s="23">
        <f>MONTH(CtasPagar[[#This Row],[Data Pagamento]])</f>
        <v>1</v>
      </c>
      <c r="L2993" s="23">
        <f>YEAR(CtasPagar[[#This Row],[Data Pagamento]])</f>
        <v>1900</v>
      </c>
      <c r="M2993" s="154"/>
      <c r="N29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3" s="71"/>
      <c r="P2993" s="71"/>
      <c r="Q2993" s="71"/>
      <c r="R2993" s="71"/>
      <c r="S2993" s="71"/>
      <c r="T2993" s="71"/>
      <c r="U2993" s="71"/>
      <c r="V2993" s="71"/>
      <c r="W2993" s="71"/>
      <c r="X2993" s="71"/>
      <c r="Y2993" s="71"/>
      <c r="Z2993" s="71"/>
    </row>
    <row r="2994" spans="1:26">
      <c r="A2994" s="154"/>
      <c r="B2994" s="157"/>
      <c r="C2994" s="162"/>
      <c r="D2994" s="157"/>
      <c r="E2994" s="157"/>
      <c r="F2994" s="157"/>
      <c r="G2994" s="158"/>
      <c r="H2994" s="23">
        <f>MONTH(CtasPagar[[#This Row],[Data Vencimento]])</f>
        <v>1</v>
      </c>
      <c r="I2994" s="23">
        <f>YEAR(CtasPagar[[#This Row],[Data Vencimento]])</f>
        <v>1900</v>
      </c>
      <c r="J2994" s="154"/>
      <c r="K2994" s="23">
        <f>MONTH(CtasPagar[[#This Row],[Data Pagamento]])</f>
        <v>1</v>
      </c>
      <c r="L2994" s="23">
        <f>YEAR(CtasPagar[[#This Row],[Data Pagamento]])</f>
        <v>1900</v>
      </c>
      <c r="M2994" s="154"/>
      <c r="N29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4" s="71"/>
      <c r="P2994" s="71"/>
      <c r="Q2994" s="71"/>
      <c r="R2994" s="71"/>
      <c r="S2994" s="71"/>
      <c r="T2994" s="71"/>
      <c r="U2994" s="71"/>
      <c r="V2994" s="71"/>
      <c r="W2994" s="71"/>
      <c r="X2994" s="71"/>
      <c r="Y2994" s="71"/>
      <c r="Z2994" s="71"/>
    </row>
    <row r="2995" spans="1:26">
      <c r="A2995" s="154"/>
      <c r="B2995" s="157"/>
      <c r="C2995" s="162"/>
      <c r="D2995" s="157"/>
      <c r="E2995" s="157"/>
      <c r="F2995" s="157"/>
      <c r="G2995" s="158"/>
      <c r="H2995" s="23">
        <f>MONTH(CtasPagar[[#This Row],[Data Vencimento]])</f>
        <v>1</v>
      </c>
      <c r="I2995" s="23">
        <f>YEAR(CtasPagar[[#This Row],[Data Vencimento]])</f>
        <v>1900</v>
      </c>
      <c r="J2995" s="154"/>
      <c r="K2995" s="23">
        <f>MONTH(CtasPagar[[#This Row],[Data Pagamento]])</f>
        <v>1</v>
      </c>
      <c r="L2995" s="23">
        <f>YEAR(CtasPagar[[#This Row],[Data Pagamento]])</f>
        <v>1900</v>
      </c>
      <c r="M2995" s="154"/>
      <c r="N29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5" s="71"/>
      <c r="P2995" s="71"/>
      <c r="Q2995" s="71"/>
      <c r="R2995" s="71"/>
      <c r="S2995" s="71"/>
      <c r="T2995" s="71"/>
      <c r="U2995" s="71"/>
      <c r="V2995" s="71"/>
      <c r="W2995" s="71"/>
      <c r="X2995" s="71"/>
      <c r="Y2995" s="71"/>
      <c r="Z2995" s="71"/>
    </row>
    <row r="2996" spans="1:26">
      <c r="A2996" s="154"/>
      <c r="B2996" s="157"/>
      <c r="C2996" s="162"/>
      <c r="D2996" s="157"/>
      <c r="E2996" s="157"/>
      <c r="F2996" s="157"/>
      <c r="G2996" s="158"/>
      <c r="H2996" s="23">
        <f>MONTH(CtasPagar[[#This Row],[Data Vencimento]])</f>
        <v>1</v>
      </c>
      <c r="I2996" s="23">
        <f>YEAR(CtasPagar[[#This Row],[Data Vencimento]])</f>
        <v>1900</v>
      </c>
      <c r="J2996" s="154"/>
      <c r="K2996" s="23">
        <f>MONTH(CtasPagar[[#This Row],[Data Pagamento]])</f>
        <v>1</v>
      </c>
      <c r="L2996" s="23">
        <f>YEAR(CtasPagar[[#This Row],[Data Pagamento]])</f>
        <v>1900</v>
      </c>
      <c r="M2996" s="154"/>
      <c r="N29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6" s="71"/>
      <c r="P2996" s="71"/>
      <c r="Q2996" s="71"/>
      <c r="R2996" s="71"/>
      <c r="S2996" s="71"/>
      <c r="T2996" s="71"/>
      <c r="U2996" s="71"/>
      <c r="V2996" s="71"/>
      <c r="W2996" s="71"/>
      <c r="X2996" s="71"/>
      <c r="Y2996" s="71"/>
      <c r="Z2996" s="71"/>
    </row>
    <row r="2997" spans="1:26">
      <c r="A2997" s="154"/>
      <c r="B2997" s="157"/>
      <c r="C2997" s="162"/>
      <c r="D2997" s="157"/>
      <c r="E2997" s="157"/>
      <c r="F2997" s="157"/>
      <c r="G2997" s="158"/>
      <c r="H2997" s="23">
        <f>MONTH(CtasPagar[[#This Row],[Data Vencimento]])</f>
        <v>1</v>
      </c>
      <c r="I2997" s="23">
        <f>YEAR(CtasPagar[[#This Row],[Data Vencimento]])</f>
        <v>1900</v>
      </c>
      <c r="J2997" s="154"/>
      <c r="K2997" s="23">
        <f>MONTH(CtasPagar[[#This Row],[Data Pagamento]])</f>
        <v>1</v>
      </c>
      <c r="L2997" s="23">
        <f>YEAR(CtasPagar[[#This Row],[Data Pagamento]])</f>
        <v>1900</v>
      </c>
      <c r="M2997" s="154"/>
      <c r="N29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7" s="71"/>
      <c r="P2997" s="71"/>
      <c r="Q2997" s="71"/>
      <c r="R2997" s="71"/>
      <c r="S2997" s="71"/>
      <c r="T2997" s="71"/>
      <c r="U2997" s="71"/>
      <c r="V2997" s="71"/>
      <c r="W2997" s="71"/>
      <c r="X2997" s="71"/>
      <c r="Y2997" s="71"/>
      <c r="Z2997" s="71"/>
    </row>
    <row r="2998" spans="1:26">
      <c r="A2998" s="154"/>
      <c r="B2998" s="157"/>
      <c r="C2998" s="162"/>
      <c r="D2998" s="157"/>
      <c r="E2998" s="157"/>
      <c r="F2998" s="157"/>
      <c r="G2998" s="158"/>
      <c r="H2998" s="23">
        <f>MONTH(CtasPagar[[#This Row],[Data Vencimento]])</f>
        <v>1</v>
      </c>
      <c r="I2998" s="23">
        <f>YEAR(CtasPagar[[#This Row],[Data Vencimento]])</f>
        <v>1900</v>
      </c>
      <c r="J2998" s="154"/>
      <c r="K2998" s="23">
        <f>MONTH(CtasPagar[[#This Row],[Data Pagamento]])</f>
        <v>1</v>
      </c>
      <c r="L2998" s="23">
        <f>YEAR(CtasPagar[[#This Row],[Data Pagamento]])</f>
        <v>1900</v>
      </c>
      <c r="M2998" s="154"/>
      <c r="N29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8" s="71"/>
      <c r="P2998" s="71"/>
      <c r="Q2998" s="71"/>
      <c r="R2998" s="71"/>
      <c r="S2998" s="71"/>
      <c r="T2998" s="71"/>
      <c r="U2998" s="71"/>
      <c r="V2998" s="71"/>
      <c r="W2998" s="71"/>
      <c r="X2998" s="71"/>
      <c r="Y2998" s="71"/>
      <c r="Z2998" s="71"/>
    </row>
    <row r="2999" spans="1:26">
      <c r="A2999" s="154"/>
      <c r="B2999" s="157"/>
      <c r="C2999" s="162"/>
      <c r="D2999" s="157"/>
      <c r="E2999" s="157"/>
      <c r="F2999" s="157"/>
      <c r="G2999" s="158"/>
      <c r="H2999" s="23">
        <f>MONTH(CtasPagar[[#This Row],[Data Vencimento]])</f>
        <v>1</v>
      </c>
      <c r="I2999" s="23">
        <f>YEAR(CtasPagar[[#This Row],[Data Vencimento]])</f>
        <v>1900</v>
      </c>
      <c r="J2999" s="154"/>
      <c r="K2999" s="23">
        <f>MONTH(CtasPagar[[#This Row],[Data Pagamento]])</f>
        <v>1</v>
      </c>
      <c r="L2999" s="23">
        <f>YEAR(CtasPagar[[#This Row],[Data Pagamento]])</f>
        <v>1900</v>
      </c>
      <c r="M2999" s="154"/>
      <c r="N29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2999" s="71"/>
      <c r="P2999" s="71"/>
      <c r="Q2999" s="71"/>
      <c r="R2999" s="71"/>
      <c r="S2999" s="71"/>
      <c r="T2999" s="71"/>
      <c r="U2999" s="71"/>
      <c r="V2999" s="71"/>
      <c r="W2999" s="71"/>
      <c r="X2999" s="71"/>
      <c r="Y2999" s="71"/>
      <c r="Z2999" s="71"/>
    </row>
    <row r="3000" spans="1:26">
      <c r="A3000" s="154"/>
      <c r="B3000" s="157"/>
      <c r="C3000" s="162"/>
      <c r="D3000" s="157"/>
      <c r="E3000" s="157"/>
      <c r="F3000" s="157"/>
      <c r="G3000" s="158"/>
      <c r="H3000" s="23">
        <f>MONTH(CtasPagar[[#This Row],[Data Vencimento]])</f>
        <v>1</v>
      </c>
      <c r="I3000" s="23">
        <f>YEAR(CtasPagar[[#This Row],[Data Vencimento]])</f>
        <v>1900</v>
      </c>
      <c r="J3000" s="154"/>
      <c r="K3000" s="23">
        <f>MONTH(CtasPagar[[#This Row],[Data Pagamento]])</f>
        <v>1</v>
      </c>
      <c r="L3000" s="23">
        <f>YEAR(CtasPagar[[#This Row],[Data Pagamento]])</f>
        <v>1900</v>
      </c>
      <c r="M3000" s="154"/>
      <c r="N30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0" s="71"/>
      <c r="P3000" s="71"/>
      <c r="Q3000" s="71"/>
      <c r="R3000" s="71"/>
      <c r="S3000" s="71"/>
      <c r="T3000" s="71"/>
      <c r="U3000" s="71"/>
      <c r="V3000" s="71"/>
      <c r="W3000" s="71"/>
      <c r="X3000" s="71"/>
      <c r="Y3000" s="71"/>
      <c r="Z3000" s="71"/>
    </row>
    <row r="3001" spans="1:26">
      <c r="A3001" s="154"/>
      <c r="B3001" s="157"/>
      <c r="C3001" s="162"/>
      <c r="D3001" s="157"/>
      <c r="E3001" s="157"/>
      <c r="F3001" s="157"/>
      <c r="G3001" s="158"/>
      <c r="H3001" s="23">
        <f>MONTH(CtasPagar[[#This Row],[Data Vencimento]])</f>
        <v>1</v>
      </c>
      <c r="I3001" s="23">
        <f>YEAR(CtasPagar[[#This Row],[Data Vencimento]])</f>
        <v>1900</v>
      </c>
      <c r="J3001" s="154"/>
      <c r="K3001" s="23">
        <f>MONTH(CtasPagar[[#This Row],[Data Pagamento]])</f>
        <v>1</v>
      </c>
      <c r="L3001" s="23">
        <f>YEAR(CtasPagar[[#This Row],[Data Pagamento]])</f>
        <v>1900</v>
      </c>
      <c r="M3001" s="154"/>
      <c r="N30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1" s="71"/>
      <c r="P3001" s="71"/>
      <c r="Q3001" s="71"/>
      <c r="R3001" s="71"/>
      <c r="S3001" s="71"/>
      <c r="T3001" s="71"/>
      <c r="U3001" s="71"/>
      <c r="V3001" s="71"/>
      <c r="W3001" s="71"/>
      <c r="X3001" s="71"/>
      <c r="Y3001" s="71"/>
      <c r="Z3001" s="71"/>
    </row>
    <row r="3002" spans="1:26">
      <c r="A3002" s="154"/>
      <c r="B3002" s="157"/>
      <c r="C3002" s="162"/>
      <c r="D3002" s="157"/>
      <c r="E3002" s="157"/>
      <c r="F3002" s="157"/>
      <c r="G3002" s="158"/>
      <c r="H3002" s="23">
        <f>MONTH(CtasPagar[[#This Row],[Data Vencimento]])</f>
        <v>1</v>
      </c>
      <c r="I3002" s="23">
        <f>YEAR(CtasPagar[[#This Row],[Data Vencimento]])</f>
        <v>1900</v>
      </c>
      <c r="J3002" s="154"/>
      <c r="K3002" s="23">
        <f>MONTH(CtasPagar[[#This Row],[Data Pagamento]])</f>
        <v>1</v>
      </c>
      <c r="L3002" s="23">
        <f>YEAR(CtasPagar[[#This Row],[Data Pagamento]])</f>
        <v>1900</v>
      </c>
      <c r="M3002" s="154"/>
      <c r="N30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2" s="71"/>
      <c r="P3002" s="71"/>
      <c r="Q3002" s="71"/>
      <c r="R3002" s="71"/>
      <c r="S3002" s="71"/>
      <c r="T3002" s="71"/>
      <c r="U3002" s="71"/>
      <c r="V3002" s="71"/>
      <c r="W3002" s="71"/>
      <c r="X3002" s="71"/>
      <c r="Y3002" s="71"/>
      <c r="Z3002" s="71"/>
    </row>
    <row r="3003" spans="1:26">
      <c r="A3003" s="154"/>
      <c r="B3003" s="157"/>
      <c r="C3003" s="162"/>
      <c r="D3003" s="157"/>
      <c r="E3003" s="157"/>
      <c r="F3003" s="157"/>
      <c r="G3003" s="158"/>
      <c r="H3003" s="23">
        <f>MONTH(CtasPagar[[#This Row],[Data Vencimento]])</f>
        <v>1</v>
      </c>
      <c r="I3003" s="23">
        <f>YEAR(CtasPagar[[#This Row],[Data Vencimento]])</f>
        <v>1900</v>
      </c>
      <c r="J3003" s="154"/>
      <c r="K3003" s="23">
        <f>MONTH(CtasPagar[[#This Row],[Data Pagamento]])</f>
        <v>1</v>
      </c>
      <c r="L3003" s="23">
        <f>YEAR(CtasPagar[[#This Row],[Data Pagamento]])</f>
        <v>1900</v>
      </c>
      <c r="M3003" s="154"/>
      <c r="N30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3" s="71"/>
      <c r="P3003" s="71"/>
      <c r="Q3003" s="71"/>
      <c r="R3003" s="71"/>
      <c r="S3003" s="71"/>
      <c r="T3003" s="71"/>
      <c r="U3003" s="71"/>
      <c r="V3003" s="71"/>
      <c r="W3003" s="71"/>
      <c r="X3003" s="71"/>
      <c r="Y3003" s="71"/>
      <c r="Z3003" s="71"/>
    </row>
    <row r="3004" spans="1:26">
      <c r="A3004" s="154"/>
      <c r="B3004" s="157"/>
      <c r="C3004" s="162"/>
      <c r="D3004" s="157"/>
      <c r="E3004" s="157"/>
      <c r="F3004" s="157"/>
      <c r="G3004" s="158"/>
      <c r="H3004" s="23">
        <f>MONTH(CtasPagar[[#This Row],[Data Vencimento]])</f>
        <v>1</v>
      </c>
      <c r="I3004" s="23">
        <f>YEAR(CtasPagar[[#This Row],[Data Vencimento]])</f>
        <v>1900</v>
      </c>
      <c r="J3004" s="154"/>
      <c r="K3004" s="23">
        <f>MONTH(CtasPagar[[#This Row],[Data Pagamento]])</f>
        <v>1</v>
      </c>
      <c r="L3004" s="23">
        <f>YEAR(CtasPagar[[#This Row],[Data Pagamento]])</f>
        <v>1900</v>
      </c>
      <c r="M3004" s="154"/>
      <c r="N30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4" s="71"/>
      <c r="P3004" s="71"/>
      <c r="Q3004" s="71"/>
      <c r="R3004" s="71"/>
      <c r="S3004" s="71"/>
      <c r="T3004" s="71"/>
      <c r="U3004" s="71"/>
      <c r="V3004" s="71"/>
      <c r="W3004" s="71"/>
      <c r="X3004" s="71"/>
      <c r="Y3004" s="71"/>
      <c r="Z3004" s="71"/>
    </row>
    <row r="3005" spans="1:26">
      <c r="A3005" s="154"/>
      <c r="B3005" s="157"/>
      <c r="C3005" s="162"/>
      <c r="D3005" s="157"/>
      <c r="E3005" s="157"/>
      <c r="F3005" s="157"/>
      <c r="G3005" s="158"/>
      <c r="H3005" s="23">
        <f>MONTH(CtasPagar[[#This Row],[Data Vencimento]])</f>
        <v>1</v>
      </c>
      <c r="I3005" s="23">
        <f>YEAR(CtasPagar[[#This Row],[Data Vencimento]])</f>
        <v>1900</v>
      </c>
      <c r="J3005" s="154"/>
      <c r="K3005" s="23">
        <f>MONTH(CtasPagar[[#This Row],[Data Pagamento]])</f>
        <v>1</v>
      </c>
      <c r="L3005" s="23">
        <f>YEAR(CtasPagar[[#This Row],[Data Pagamento]])</f>
        <v>1900</v>
      </c>
      <c r="M3005" s="154"/>
      <c r="N30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5" s="71"/>
      <c r="P3005" s="71"/>
      <c r="Q3005" s="71"/>
      <c r="R3005" s="71"/>
      <c r="S3005" s="71"/>
      <c r="T3005" s="71"/>
      <c r="U3005" s="71"/>
      <c r="V3005" s="71"/>
      <c r="W3005" s="71"/>
      <c r="X3005" s="71"/>
      <c r="Y3005" s="71"/>
      <c r="Z3005" s="71"/>
    </row>
    <row r="3006" spans="1:26">
      <c r="A3006" s="154"/>
      <c r="B3006" s="157"/>
      <c r="C3006" s="162"/>
      <c r="D3006" s="157"/>
      <c r="E3006" s="157"/>
      <c r="F3006" s="157"/>
      <c r="G3006" s="158"/>
      <c r="H3006" s="23">
        <f>MONTH(CtasPagar[[#This Row],[Data Vencimento]])</f>
        <v>1</v>
      </c>
      <c r="I3006" s="23">
        <f>YEAR(CtasPagar[[#This Row],[Data Vencimento]])</f>
        <v>1900</v>
      </c>
      <c r="J3006" s="154"/>
      <c r="K3006" s="23">
        <f>MONTH(CtasPagar[[#This Row],[Data Pagamento]])</f>
        <v>1</v>
      </c>
      <c r="L3006" s="23">
        <f>YEAR(CtasPagar[[#This Row],[Data Pagamento]])</f>
        <v>1900</v>
      </c>
      <c r="M3006" s="154"/>
      <c r="N30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6" s="71"/>
      <c r="P3006" s="71"/>
      <c r="Q3006" s="71"/>
      <c r="R3006" s="71"/>
      <c r="S3006" s="71"/>
      <c r="T3006" s="71"/>
      <c r="U3006" s="71"/>
      <c r="V3006" s="71"/>
      <c r="W3006" s="71"/>
      <c r="X3006" s="71"/>
      <c r="Y3006" s="71"/>
      <c r="Z3006" s="71"/>
    </row>
    <row r="3007" spans="1:26">
      <c r="A3007" s="154"/>
      <c r="B3007" s="157"/>
      <c r="C3007" s="162"/>
      <c r="D3007" s="157"/>
      <c r="E3007" s="157"/>
      <c r="F3007" s="157"/>
      <c r="G3007" s="158"/>
      <c r="H3007" s="23">
        <f>MONTH(CtasPagar[[#This Row],[Data Vencimento]])</f>
        <v>1</v>
      </c>
      <c r="I3007" s="23">
        <f>YEAR(CtasPagar[[#This Row],[Data Vencimento]])</f>
        <v>1900</v>
      </c>
      <c r="J3007" s="154"/>
      <c r="K3007" s="23">
        <f>MONTH(CtasPagar[[#This Row],[Data Pagamento]])</f>
        <v>1</v>
      </c>
      <c r="L3007" s="23">
        <f>YEAR(CtasPagar[[#This Row],[Data Pagamento]])</f>
        <v>1900</v>
      </c>
      <c r="M3007" s="154"/>
      <c r="N30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7" s="71"/>
      <c r="P3007" s="71"/>
      <c r="Q3007" s="71"/>
      <c r="R3007" s="71"/>
      <c r="S3007" s="71"/>
      <c r="T3007" s="71"/>
      <c r="U3007" s="71"/>
      <c r="V3007" s="71"/>
      <c r="W3007" s="71"/>
      <c r="X3007" s="71"/>
      <c r="Y3007" s="71"/>
      <c r="Z3007" s="71"/>
    </row>
    <row r="3008" spans="1:26">
      <c r="A3008" s="154"/>
      <c r="B3008" s="157"/>
      <c r="C3008" s="162"/>
      <c r="D3008" s="157"/>
      <c r="E3008" s="157"/>
      <c r="F3008" s="157"/>
      <c r="G3008" s="158"/>
      <c r="H3008" s="23">
        <f>MONTH(CtasPagar[[#This Row],[Data Vencimento]])</f>
        <v>1</v>
      </c>
      <c r="I3008" s="23">
        <f>YEAR(CtasPagar[[#This Row],[Data Vencimento]])</f>
        <v>1900</v>
      </c>
      <c r="J3008" s="154"/>
      <c r="K3008" s="23">
        <f>MONTH(CtasPagar[[#This Row],[Data Pagamento]])</f>
        <v>1</v>
      </c>
      <c r="L3008" s="23">
        <f>YEAR(CtasPagar[[#This Row],[Data Pagamento]])</f>
        <v>1900</v>
      </c>
      <c r="M3008" s="154"/>
      <c r="N30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8" s="71"/>
      <c r="P3008" s="71"/>
      <c r="Q3008" s="71"/>
      <c r="R3008" s="71"/>
      <c r="S3008" s="71"/>
      <c r="T3008" s="71"/>
      <c r="U3008" s="71"/>
      <c r="V3008" s="71"/>
      <c r="W3008" s="71"/>
      <c r="X3008" s="71"/>
      <c r="Y3008" s="71"/>
      <c r="Z3008" s="71"/>
    </row>
    <row r="3009" spans="1:26">
      <c r="A3009" s="154"/>
      <c r="B3009" s="157"/>
      <c r="C3009" s="162"/>
      <c r="D3009" s="157"/>
      <c r="E3009" s="157"/>
      <c r="F3009" s="157"/>
      <c r="G3009" s="158"/>
      <c r="H3009" s="23">
        <f>MONTH(CtasPagar[[#This Row],[Data Vencimento]])</f>
        <v>1</v>
      </c>
      <c r="I3009" s="23">
        <f>YEAR(CtasPagar[[#This Row],[Data Vencimento]])</f>
        <v>1900</v>
      </c>
      <c r="J3009" s="154"/>
      <c r="K3009" s="23">
        <f>MONTH(CtasPagar[[#This Row],[Data Pagamento]])</f>
        <v>1</v>
      </c>
      <c r="L3009" s="23">
        <f>YEAR(CtasPagar[[#This Row],[Data Pagamento]])</f>
        <v>1900</v>
      </c>
      <c r="M3009" s="154"/>
      <c r="N30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09" s="71"/>
      <c r="P3009" s="71"/>
      <c r="Q3009" s="71"/>
      <c r="R3009" s="71"/>
      <c r="S3009" s="71"/>
      <c r="T3009" s="71"/>
      <c r="U3009" s="71"/>
      <c r="V3009" s="71"/>
      <c r="W3009" s="71"/>
      <c r="X3009" s="71"/>
      <c r="Y3009" s="71"/>
      <c r="Z3009" s="71"/>
    </row>
    <row r="3010" spans="1:26">
      <c r="A3010" s="154"/>
      <c r="B3010" s="157"/>
      <c r="C3010" s="162"/>
      <c r="D3010" s="157"/>
      <c r="E3010" s="157"/>
      <c r="F3010" s="157"/>
      <c r="G3010" s="158"/>
      <c r="H3010" s="23">
        <f>MONTH(CtasPagar[[#This Row],[Data Vencimento]])</f>
        <v>1</v>
      </c>
      <c r="I3010" s="23">
        <f>YEAR(CtasPagar[[#This Row],[Data Vencimento]])</f>
        <v>1900</v>
      </c>
      <c r="J3010" s="154"/>
      <c r="K3010" s="23">
        <f>MONTH(CtasPagar[[#This Row],[Data Pagamento]])</f>
        <v>1</v>
      </c>
      <c r="L3010" s="23">
        <f>YEAR(CtasPagar[[#This Row],[Data Pagamento]])</f>
        <v>1900</v>
      </c>
      <c r="M3010" s="154"/>
      <c r="N30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0" s="71"/>
      <c r="P3010" s="71"/>
      <c r="Q3010" s="71"/>
      <c r="R3010" s="71"/>
      <c r="S3010" s="71"/>
      <c r="T3010" s="71"/>
      <c r="U3010" s="71"/>
      <c r="V3010" s="71"/>
      <c r="W3010" s="71"/>
      <c r="X3010" s="71"/>
      <c r="Y3010" s="71"/>
      <c r="Z3010" s="71"/>
    </row>
    <row r="3011" spans="1:26">
      <c r="A3011" s="154"/>
      <c r="B3011" s="157"/>
      <c r="C3011" s="162"/>
      <c r="D3011" s="157"/>
      <c r="E3011" s="157"/>
      <c r="F3011" s="157"/>
      <c r="G3011" s="158"/>
      <c r="H3011" s="23">
        <f>MONTH(CtasPagar[[#This Row],[Data Vencimento]])</f>
        <v>1</v>
      </c>
      <c r="I3011" s="23">
        <f>YEAR(CtasPagar[[#This Row],[Data Vencimento]])</f>
        <v>1900</v>
      </c>
      <c r="J3011" s="154"/>
      <c r="K3011" s="23">
        <f>MONTH(CtasPagar[[#This Row],[Data Pagamento]])</f>
        <v>1</v>
      </c>
      <c r="L3011" s="23">
        <f>YEAR(CtasPagar[[#This Row],[Data Pagamento]])</f>
        <v>1900</v>
      </c>
      <c r="M3011" s="154"/>
      <c r="N30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1" s="71"/>
      <c r="P3011" s="71"/>
      <c r="Q3011" s="71"/>
      <c r="R3011" s="71"/>
      <c r="S3011" s="71"/>
      <c r="T3011" s="71"/>
      <c r="U3011" s="71"/>
      <c r="V3011" s="71"/>
      <c r="W3011" s="71"/>
      <c r="X3011" s="71"/>
      <c r="Y3011" s="71"/>
      <c r="Z3011" s="71"/>
    </row>
    <row r="3012" spans="1:26">
      <c r="A3012" s="154"/>
      <c r="B3012" s="157"/>
      <c r="C3012" s="162"/>
      <c r="D3012" s="157"/>
      <c r="E3012" s="157"/>
      <c r="F3012" s="157"/>
      <c r="G3012" s="158"/>
      <c r="H3012" s="23">
        <f>MONTH(CtasPagar[[#This Row],[Data Vencimento]])</f>
        <v>1</v>
      </c>
      <c r="I3012" s="23">
        <f>YEAR(CtasPagar[[#This Row],[Data Vencimento]])</f>
        <v>1900</v>
      </c>
      <c r="J3012" s="154"/>
      <c r="K3012" s="23">
        <f>MONTH(CtasPagar[[#This Row],[Data Pagamento]])</f>
        <v>1</v>
      </c>
      <c r="L3012" s="23">
        <f>YEAR(CtasPagar[[#This Row],[Data Pagamento]])</f>
        <v>1900</v>
      </c>
      <c r="M3012" s="154"/>
      <c r="N30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2" s="71"/>
      <c r="P3012" s="71"/>
      <c r="Q3012" s="71"/>
      <c r="R3012" s="71"/>
      <c r="S3012" s="71"/>
      <c r="T3012" s="71"/>
      <c r="U3012" s="71"/>
      <c r="V3012" s="71"/>
      <c r="W3012" s="71"/>
      <c r="X3012" s="71"/>
      <c r="Y3012" s="71"/>
      <c r="Z3012" s="71"/>
    </row>
    <row r="3013" spans="1:26">
      <c r="A3013" s="154"/>
      <c r="B3013" s="157"/>
      <c r="C3013" s="162"/>
      <c r="D3013" s="157"/>
      <c r="E3013" s="157"/>
      <c r="F3013" s="157"/>
      <c r="G3013" s="158"/>
      <c r="H3013" s="23">
        <f>MONTH(CtasPagar[[#This Row],[Data Vencimento]])</f>
        <v>1</v>
      </c>
      <c r="I3013" s="23">
        <f>YEAR(CtasPagar[[#This Row],[Data Vencimento]])</f>
        <v>1900</v>
      </c>
      <c r="J3013" s="154"/>
      <c r="K3013" s="23">
        <f>MONTH(CtasPagar[[#This Row],[Data Pagamento]])</f>
        <v>1</v>
      </c>
      <c r="L3013" s="23">
        <f>YEAR(CtasPagar[[#This Row],[Data Pagamento]])</f>
        <v>1900</v>
      </c>
      <c r="M3013" s="154"/>
      <c r="N30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3" s="71"/>
      <c r="P3013" s="71"/>
      <c r="Q3013" s="71"/>
      <c r="R3013" s="71"/>
      <c r="S3013" s="71"/>
      <c r="T3013" s="71"/>
      <c r="U3013" s="71"/>
      <c r="V3013" s="71"/>
      <c r="W3013" s="71"/>
      <c r="X3013" s="71"/>
      <c r="Y3013" s="71"/>
      <c r="Z3013" s="71"/>
    </row>
    <row r="3014" spans="1:26">
      <c r="A3014" s="154"/>
      <c r="B3014" s="157"/>
      <c r="C3014" s="162"/>
      <c r="D3014" s="157"/>
      <c r="E3014" s="157"/>
      <c r="F3014" s="157"/>
      <c r="G3014" s="158"/>
      <c r="H3014" s="23">
        <f>MONTH(CtasPagar[[#This Row],[Data Vencimento]])</f>
        <v>1</v>
      </c>
      <c r="I3014" s="23">
        <f>YEAR(CtasPagar[[#This Row],[Data Vencimento]])</f>
        <v>1900</v>
      </c>
      <c r="J3014" s="154"/>
      <c r="K3014" s="23">
        <f>MONTH(CtasPagar[[#This Row],[Data Pagamento]])</f>
        <v>1</v>
      </c>
      <c r="L3014" s="23">
        <f>YEAR(CtasPagar[[#This Row],[Data Pagamento]])</f>
        <v>1900</v>
      </c>
      <c r="M3014" s="154"/>
      <c r="N30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4" s="71"/>
      <c r="P3014" s="71"/>
      <c r="Q3014" s="71"/>
      <c r="R3014" s="71"/>
      <c r="S3014" s="71"/>
      <c r="T3014" s="71"/>
      <c r="U3014" s="71"/>
      <c r="V3014" s="71"/>
      <c r="W3014" s="71"/>
      <c r="X3014" s="71"/>
      <c r="Y3014" s="71"/>
      <c r="Z3014" s="71"/>
    </row>
    <row r="3015" spans="1:26">
      <c r="A3015" s="154"/>
      <c r="B3015" s="157"/>
      <c r="C3015" s="162"/>
      <c r="D3015" s="157"/>
      <c r="E3015" s="157"/>
      <c r="F3015" s="157"/>
      <c r="G3015" s="158"/>
      <c r="H3015" s="23">
        <f>MONTH(CtasPagar[[#This Row],[Data Vencimento]])</f>
        <v>1</v>
      </c>
      <c r="I3015" s="23">
        <f>YEAR(CtasPagar[[#This Row],[Data Vencimento]])</f>
        <v>1900</v>
      </c>
      <c r="J3015" s="154"/>
      <c r="K3015" s="23">
        <f>MONTH(CtasPagar[[#This Row],[Data Pagamento]])</f>
        <v>1</v>
      </c>
      <c r="L3015" s="23">
        <f>YEAR(CtasPagar[[#This Row],[Data Pagamento]])</f>
        <v>1900</v>
      </c>
      <c r="M3015" s="154"/>
      <c r="N30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5" s="71"/>
      <c r="P3015" s="71"/>
      <c r="Q3015" s="71"/>
      <c r="R3015" s="71"/>
      <c r="S3015" s="71"/>
      <c r="T3015" s="71"/>
      <c r="U3015" s="71"/>
      <c r="V3015" s="71"/>
      <c r="W3015" s="71"/>
      <c r="X3015" s="71"/>
      <c r="Y3015" s="71"/>
      <c r="Z3015" s="71"/>
    </row>
    <row r="3016" spans="1:26">
      <c r="A3016" s="154"/>
      <c r="B3016" s="157"/>
      <c r="C3016" s="162"/>
      <c r="D3016" s="157"/>
      <c r="E3016" s="157"/>
      <c r="F3016" s="157"/>
      <c r="G3016" s="158"/>
      <c r="H3016" s="23">
        <f>MONTH(CtasPagar[[#This Row],[Data Vencimento]])</f>
        <v>1</v>
      </c>
      <c r="I3016" s="23">
        <f>YEAR(CtasPagar[[#This Row],[Data Vencimento]])</f>
        <v>1900</v>
      </c>
      <c r="J3016" s="154"/>
      <c r="K3016" s="23">
        <f>MONTH(CtasPagar[[#This Row],[Data Pagamento]])</f>
        <v>1</v>
      </c>
      <c r="L3016" s="23">
        <f>YEAR(CtasPagar[[#This Row],[Data Pagamento]])</f>
        <v>1900</v>
      </c>
      <c r="M3016" s="154"/>
      <c r="N30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6" s="71"/>
      <c r="P3016" s="71"/>
      <c r="Q3016" s="71"/>
      <c r="R3016" s="71"/>
      <c r="S3016" s="71"/>
      <c r="T3016" s="71"/>
      <c r="U3016" s="71"/>
      <c r="V3016" s="71"/>
      <c r="W3016" s="71"/>
      <c r="X3016" s="71"/>
      <c r="Y3016" s="71"/>
      <c r="Z3016" s="71"/>
    </row>
    <row r="3017" spans="1:26">
      <c r="A3017" s="154"/>
      <c r="B3017" s="157"/>
      <c r="C3017" s="162"/>
      <c r="D3017" s="157"/>
      <c r="E3017" s="157"/>
      <c r="F3017" s="157"/>
      <c r="G3017" s="158"/>
      <c r="H3017" s="23">
        <f>MONTH(CtasPagar[[#This Row],[Data Vencimento]])</f>
        <v>1</v>
      </c>
      <c r="I3017" s="23">
        <f>YEAR(CtasPagar[[#This Row],[Data Vencimento]])</f>
        <v>1900</v>
      </c>
      <c r="J3017" s="154"/>
      <c r="K3017" s="23">
        <f>MONTH(CtasPagar[[#This Row],[Data Pagamento]])</f>
        <v>1</v>
      </c>
      <c r="L3017" s="23">
        <f>YEAR(CtasPagar[[#This Row],[Data Pagamento]])</f>
        <v>1900</v>
      </c>
      <c r="M3017" s="154"/>
      <c r="N30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7" s="71"/>
      <c r="P3017" s="71"/>
      <c r="Q3017" s="71"/>
      <c r="R3017" s="71"/>
      <c r="S3017" s="71"/>
      <c r="T3017" s="71"/>
      <c r="U3017" s="71"/>
      <c r="V3017" s="71"/>
      <c r="W3017" s="71"/>
      <c r="X3017" s="71"/>
      <c r="Y3017" s="71"/>
      <c r="Z3017" s="71"/>
    </row>
    <row r="3018" spans="1:26">
      <c r="A3018" s="154"/>
      <c r="B3018" s="157"/>
      <c r="C3018" s="162"/>
      <c r="D3018" s="157"/>
      <c r="E3018" s="157"/>
      <c r="F3018" s="157"/>
      <c r="G3018" s="158"/>
      <c r="H3018" s="23">
        <f>MONTH(CtasPagar[[#This Row],[Data Vencimento]])</f>
        <v>1</v>
      </c>
      <c r="I3018" s="23">
        <f>YEAR(CtasPagar[[#This Row],[Data Vencimento]])</f>
        <v>1900</v>
      </c>
      <c r="J3018" s="154"/>
      <c r="K3018" s="23">
        <f>MONTH(CtasPagar[[#This Row],[Data Pagamento]])</f>
        <v>1</v>
      </c>
      <c r="L3018" s="23">
        <f>YEAR(CtasPagar[[#This Row],[Data Pagamento]])</f>
        <v>1900</v>
      </c>
      <c r="M3018" s="154"/>
      <c r="N30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8" s="71"/>
      <c r="P3018" s="71"/>
      <c r="Q3018" s="71"/>
      <c r="R3018" s="71"/>
      <c r="S3018" s="71"/>
      <c r="T3018" s="71"/>
      <c r="U3018" s="71"/>
      <c r="V3018" s="71"/>
      <c r="W3018" s="71"/>
      <c r="X3018" s="71"/>
      <c r="Y3018" s="71"/>
      <c r="Z3018" s="71"/>
    </row>
    <row r="3019" spans="1:26">
      <c r="A3019" s="154"/>
      <c r="B3019" s="157"/>
      <c r="C3019" s="162"/>
      <c r="D3019" s="157"/>
      <c r="E3019" s="157"/>
      <c r="F3019" s="157"/>
      <c r="G3019" s="158"/>
      <c r="H3019" s="23">
        <f>MONTH(CtasPagar[[#This Row],[Data Vencimento]])</f>
        <v>1</v>
      </c>
      <c r="I3019" s="23">
        <f>YEAR(CtasPagar[[#This Row],[Data Vencimento]])</f>
        <v>1900</v>
      </c>
      <c r="J3019" s="154"/>
      <c r="K3019" s="23">
        <f>MONTH(CtasPagar[[#This Row],[Data Pagamento]])</f>
        <v>1</v>
      </c>
      <c r="L3019" s="23">
        <f>YEAR(CtasPagar[[#This Row],[Data Pagamento]])</f>
        <v>1900</v>
      </c>
      <c r="M3019" s="154"/>
      <c r="N30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19" s="71"/>
      <c r="P3019" s="71"/>
      <c r="Q3019" s="71"/>
      <c r="R3019" s="71"/>
      <c r="S3019" s="71"/>
      <c r="T3019" s="71"/>
      <c r="U3019" s="71"/>
      <c r="V3019" s="71"/>
      <c r="W3019" s="71"/>
      <c r="X3019" s="71"/>
      <c r="Y3019" s="71"/>
      <c r="Z3019" s="71"/>
    </row>
    <row r="3020" spans="1:26">
      <c r="A3020" s="154"/>
      <c r="B3020" s="157"/>
      <c r="C3020" s="162"/>
      <c r="D3020" s="157"/>
      <c r="E3020" s="157"/>
      <c r="F3020" s="157"/>
      <c r="G3020" s="158"/>
      <c r="H3020" s="23">
        <f>MONTH(CtasPagar[[#This Row],[Data Vencimento]])</f>
        <v>1</v>
      </c>
      <c r="I3020" s="23">
        <f>YEAR(CtasPagar[[#This Row],[Data Vencimento]])</f>
        <v>1900</v>
      </c>
      <c r="J3020" s="154"/>
      <c r="K3020" s="23">
        <f>MONTH(CtasPagar[[#This Row],[Data Pagamento]])</f>
        <v>1</v>
      </c>
      <c r="L3020" s="23">
        <f>YEAR(CtasPagar[[#This Row],[Data Pagamento]])</f>
        <v>1900</v>
      </c>
      <c r="M3020" s="154"/>
      <c r="N30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0" s="71"/>
      <c r="P3020" s="71"/>
      <c r="Q3020" s="71"/>
      <c r="R3020" s="71"/>
      <c r="S3020" s="71"/>
      <c r="T3020" s="71"/>
      <c r="U3020" s="71"/>
      <c r="V3020" s="71"/>
      <c r="W3020" s="71"/>
      <c r="X3020" s="71"/>
      <c r="Y3020" s="71"/>
      <c r="Z3020" s="71"/>
    </row>
    <row r="3021" spans="1:26">
      <c r="A3021" s="154"/>
      <c r="B3021" s="157"/>
      <c r="C3021" s="162"/>
      <c r="D3021" s="157"/>
      <c r="E3021" s="157"/>
      <c r="F3021" s="157"/>
      <c r="G3021" s="158"/>
      <c r="H3021" s="23">
        <f>MONTH(CtasPagar[[#This Row],[Data Vencimento]])</f>
        <v>1</v>
      </c>
      <c r="I3021" s="23">
        <f>YEAR(CtasPagar[[#This Row],[Data Vencimento]])</f>
        <v>1900</v>
      </c>
      <c r="J3021" s="154"/>
      <c r="K3021" s="23">
        <f>MONTH(CtasPagar[[#This Row],[Data Pagamento]])</f>
        <v>1</v>
      </c>
      <c r="L3021" s="23">
        <f>YEAR(CtasPagar[[#This Row],[Data Pagamento]])</f>
        <v>1900</v>
      </c>
      <c r="M3021" s="154"/>
      <c r="N30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1" s="71"/>
      <c r="P3021" s="71"/>
      <c r="Q3021" s="71"/>
      <c r="R3021" s="71"/>
      <c r="S3021" s="71"/>
      <c r="T3021" s="71"/>
      <c r="U3021" s="71"/>
      <c r="V3021" s="71"/>
      <c r="W3021" s="71"/>
      <c r="X3021" s="71"/>
      <c r="Y3021" s="71"/>
      <c r="Z3021" s="71"/>
    </row>
    <row r="3022" spans="1:26">
      <c r="A3022" s="154"/>
      <c r="B3022" s="157"/>
      <c r="C3022" s="162"/>
      <c r="D3022" s="157"/>
      <c r="E3022" s="157"/>
      <c r="F3022" s="157"/>
      <c r="G3022" s="158"/>
      <c r="H3022" s="23">
        <f>MONTH(CtasPagar[[#This Row],[Data Vencimento]])</f>
        <v>1</v>
      </c>
      <c r="I3022" s="23">
        <f>YEAR(CtasPagar[[#This Row],[Data Vencimento]])</f>
        <v>1900</v>
      </c>
      <c r="J3022" s="154"/>
      <c r="K3022" s="23">
        <f>MONTH(CtasPagar[[#This Row],[Data Pagamento]])</f>
        <v>1</v>
      </c>
      <c r="L3022" s="23">
        <f>YEAR(CtasPagar[[#This Row],[Data Pagamento]])</f>
        <v>1900</v>
      </c>
      <c r="M3022" s="154"/>
      <c r="N30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2" s="71"/>
      <c r="P3022" s="71"/>
      <c r="Q3022" s="71"/>
      <c r="R3022" s="71"/>
      <c r="S3022" s="71"/>
      <c r="T3022" s="71"/>
      <c r="U3022" s="71"/>
      <c r="V3022" s="71"/>
      <c r="W3022" s="71"/>
      <c r="X3022" s="71"/>
      <c r="Y3022" s="71"/>
      <c r="Z3022" s="71"/>
    </row>
    <row r="3023" spans="1:26">
      <c r="A3023" s="154"/>
      <c r="B3023" s="157"/>
      <c r="C3023" s="162"/>
      <c r="D3023" s="157"/>
      <c r="E3023" s="157"/>
      <c r="F3023" s="157"/>
      <c r="G3023" s="158"/>
      <c r="H3023" s="23">
        <f>MONTH(CtasPagar[[#This Row],[Data Vencimento]])</f>
        <v>1</v>
      </c>
      <c r="I3023" s="23">
        <f>YEAR(CtasPagar[[#This Row],[Data Vencimento]])</f>
        <v>1900</v>
      </c>
      <c r="J3023" s="154"/>
      <c r="K3023" s="23">
        <f>MONTH(CtasPagar[[#This Row],[Data Pagamento]])</f>
        <v>1</v>
      </c>
      <c r="L3023" s="23">
        <f>YEAR(CtasPagar[[#This Row],[Data Pagamento]])</f>
        <v>1900</v>
      </c>
      <c r="M3023" s="154"/>
      <c r="N30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3" s="71"/>
      <c r="P3023" s="71"/>
      <c r="Q3023" s="71"/>
      <c r="R3023" s="71"/>
      <c r="S3023" s="71"/>
      <c r="T3023" s="71"/>
      <c r="U3023" s="71"/>
      <c r="V3023" s="71"/>
      <c r="W3023" s="71"/>
      <c r="X3023" s="71"/>
      <c r="Y3023" s="71"/>
      <c r="Z3023" s="71"/>
    </row>
    <row r="3024" spans="1:26">
      <c r="A3024" s="154"/>
      <c r="B3024" s="157"/>
      <c r="C3024" s="162"/>
      <c r="D3024" s="157"/>
      <c r="E3024" s="157"/>
      <c r="F3024" s="157"/>
      <c r="G3024" s="158"/>
      <c r="H3024" s="23">
        <f>MONTH(CtasPagar[[#This Row],[Data Vencimento]])</f>
        <v>1</v>
      </c>
      <c r="I3024" s="23">
        <f>YEAR(CtasPagar[[#This Row],[Data Vencimento]])</f>
        <v>1900</v>
      </c>
      <c r="J3024" s="154"/>
      <c r="K3024" s="23">
        <f>MONTH(CtasPagar[[#This Row],[Data Pagamento]])</f>
        <v>1</v>
      </c>
      <c r="L3024" s="23">
        <f>YEAR(CtasPagar[[#This Row],[Data Pagamento]])</f>
        <v>1900</v>
      </c>
      <c r="M3024" s="154"/>
      <c r="N30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4" s="71"/>
      <c r="P3024" s="71"/>
      <c r="Q3024" s="71"/>
      <c r="R3024" s="71"/>
      <c r="S3024" s="71"/>
      <c r="T3024" s="71"/>
      <c r="U3024" s="71"/>
      <c r="V3024" s="71"/>
      <c r="W3024" s="71"/>
      <c r="X3024" s="71"/>
      <c r="Y3024" s="71"/>
      <c r="Z3024" s="71"/>
    </row>
    <row r="3025" spans="1:26">
      <c r="A3025" s="154"/>
      <c r="B3025" s="157"/>
      <c r="C3025" s="162"/>
      <c r="D3025" s="157"/>
      <c r="E3025" s="157"/>
      <c r="F3025" s="157"/>
      <c r="G3025" s="158"/>
      <c r="H3025" s="23">
        <f>MONTH(CtasPagar[[#This Row],[Data Vencimento]])</f>
        <v>1</v>
      </c>
      <c r="I3025" s="23">
        <f>YEAR(CtasPagar[[#This Row],[Data Vencimento]])</f>
        <v>1900</v>
      </c>
      <c r="J3025" s="154"/>
      <c r="K3025" s="23">
        <f>MONTH(CtasPagar[[#This Row],[Data Pagamento]])</f>
        <v>1</v>
      </c>
      <c r="L3025" s="23">
        <f>YEAR(CtasPagar[[#This Row],[Data Pagamento]])</f>
        <v>1900</v>
      </c>
      <c r="M3025" s="154"/>
      <c r="N30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5" s="71"/>
      <c r="P3025" s="71"/>
      <c r="Q3025" s="71"/>
      <c r="R3025" s="71"/>
      <c r="S3025" s="71"/>
      <c r="T3025" s="71"/>
      <c r="U3025" s="71"/>
      <c r="V3025" s="71"/>
      <c r="W3025" s="71"/>
      <c r="X3025" s="71"/>
      <c r="Y3025" s="71"/>
      <c r="Z3025" s="71"/>
    </row>
    <row r="3026" spans="1:26">
      <c r="A3026" s="154"/>
      <c r="B3026" s="157"/>
      <c r="C3026" s="162"/>
      <c r="D3026" s="157"/>
      <c r="E3026" s="157"/>
      <c r="F3026" s="157"/>
      <c r="G3026" s="158"/>
      <c r="H3026" s="23">
        <f>MONTH(CtasPagar[[#This Row],[Data Vencimento]])</f>
        <v>1</v>
      </c>
      <c r="I3026" s="23">
        <f>YEAR(CtasPagar[[#This Row],[Data Vencimento]])</f>
        <v>1900</v>
      </c>
      <c r="J3026" s="154"/>
      <c r="K3026" s="23">
        <f>MONTH(CtasPagar[[#This Row],[Data Pagamento]])</f>
        <v>1</v>
      </c>
      <c r="L3026" s="23">
        <f>YEAR(CtasPagar[[#This Row],[Data Pagamento]])</f>
        <v>1900</v>
      </c>
      <c r="M3026" s="154"/>
      <c r="N30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6" s="71"/>
      <c r="P3026" s="71"/>
      <c r="Q3026" s="71"/>
      <c r="R3026" s="71"/>
      <c r="S3026" s="71"/>
      <c r="T3026" s="71"/>
      <c r="U3026" s="71"/>
      <c r="V3026" s="71"/>
      <c r="W3026" s="71"/>
      <c r="X3026" s="71"/>
      <c r="Y3026" s="71"/>
      <c r="Z3026" s="71"/>
    </row>
    <row r="3027" spans="1:26">
      <c r="A3027" s="154"/>
      <c r="B3027" s="157"/>
      <c r="C3027" s="162"/>
      <c r="D3027" s="157"/>
      <c r="E3027" s="157"/>
      <c r="F3027" s="157"/>
      <c r="G3027" s="158"/>
      <c r="H3027" s="23">
        <f>MONTH(CtasPagar[[#This Row],[Data Vencimento]])</f>
        <v>1</v>
      </c>
      <c r="I3027" s="23">
        <f>YEAR(CtasPagar[[#This Row],[Data Vencimento]])</f>
        <v>1900</v>
      </c>
      <c r="J3027" s="154"/>
      <c r="K3027" s="23">
        <f>MONTH(CtasPagar[[#This Row],[Data Pagamento]])</f>
        <v>1</v>
      </c>
      <c r="L3027" s="23">
        <f>YEAR(CtasPagar[[#This Row],[Data Pagamento]])</f>
        <v>1900</v>
      </c>
      <c r="M3027" s="154"/>
      <c r="N30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7" s="71"/>
      <c r="P3027" s="71"/>
      <c r="Q3027" s="71"/>
      <c r="R3027" s="71"/>
      <c r="S3027" s="71"/>
      <c r="T3027" s="71"/>
      <c r="U3027" s="71"/>
      <c r="V3027" s="71"/>
      <c r="W3027" s="71"/>
      <c r="X3027" s="71"/>
      <c r="Y3027" s="71"/>
      <c r="Z3027" s="71"/>
    </row>
    <row r="3028" spans="1:26">
      <c r="A3028" s="154"/>
      <c r="B3028" s="157"/>
      <c r="C3028" s="162"/>
      <c r="D3028" s="157"/>
      <c r="E3028" s="157"/>
      <c r="F3028" s="157"/>
      <c r="G3028" s="158"/>
      <c r="H3028" s="23">
        <f>MONTH(CtasPagar[[#This Row],[Data Vencimento]])</f>
        <v>1</v>
      </c>
      <c r="I3028" s="23">
        <f>YEAR(CtasPagar[[#This Row],[Data Vencimento]])</f>
        <v>1900</v>
      </c>
      <c r="J3028" s="154"/>
      <c r="K3028" s="23">
        <f>MONTH(CtasPagar[[#This Row],[Data Pagamento]])</f>
        <v>1</v>
      </c>
      <c r="L3028" s="23">
        <f>YEAR(CtasPagar[[#This Row],[Data Pagamento]])</f>
        <v>1900</v>
      </c>
      <c r="M3028" s="154"/>
      <c r="N30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8" s="71"/>
      <c r="P3028" s="71"/>
      <c r="Q3028" s="71"/>
      <c r="R3028" s="71"/>
      <c r="S3028" s="71"/>
      <c r="T3028" s="71"/>
      <c r="U3028" s="71"/>
      <c r="V3028" s="71"/>
      <c r="W3028" s="71"/>
      <c r="X3028" s="71"/>
      <c r="Y3028" s="71"/>
      <c r="Z3028" s="71"/>
    </row>
    <row r="3029" spans="1:26">
      <c r="A3029" s="154"/>
      <c r="B3029" s="157"/>
      <c r="C3029" s="162"/>
      <c r="D3029" s="157"/>
      <c r="E3029" s="157"/>
      <c r="F3029" s="157"/>
      <c r="G3029" s="158"/>
      <c r="H3029" s="23">
        <f>MONTH(CtasPagar[[#This Row],[Data Vencimento]])</f>
        <v>1</v>
      </c>
      <c r="I3029" s="23">
        <f>YEAR(CtasPagar[[#This Row],[Data Vencimento]])</f>
        <v>1900</v>
      </c>
      <c r="J3029" s="154"/>
      <c r="K3029" s="23">
        <f>MONTH(CtasPagar[[#This Row],[Data Pagamento]])</f>
        <v>1</v>
      </c>
      <c r="L3029" s="23">
        <f>YEAR(CtasPagar[[#This Row],[Data Pagamento]])</f>
        <v>1900</v>
      </c>
      <c r="M3029" s="154"/>
      <c r="N30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29" s="71"/>
      <c r="P3029" s="71"/>
      <c r="Q3029" s="71"/>
      <c r="R3029" s="71"/>
      <c r="S3029" s="71"/>
      <c r="T3029" s="71"/>
      <c r="U3029" s="71"/>
      <c r="V3029" s="71"/>
      <c r="W3029" s="71"/>
      <c r="X3029" s="71"/>
      <c r="Y3029" s="71"/>
      <c r="Z3029" s="71"/>
    </row>
    <row r="3030" spans="1:26">
      <c r="A3030" s="154"/>
      <c r="B3030" s="157"/>
      <c r="C3030" s="162"/>
      <c r="D3030" s="157"/>
      <c r="E3030" s="157"/>
      <c r="F3030" s="157"/>
      <c r="G3030" s="158"/>
      <c r="H3030" s="23">
        <f>MONTH(CtasPagar[[#This Row],[Data Vencimento]])</f>
        <v>1</v>
      </c>
      <c r="I3030" s="23">
        <f>YEAR(CtasPagar[[#This Row],[Data Vencimento]])</f>
        <v>1900</v>
      </c>
      <c r="J3030" s="154"/>
      <c r="K3030" s="23">
        <f>MONTH(CtasPagar[[#This Row],[Data Pagamento]])</f>
        <v>1</v>
      </c>
      <c r="L3030" s="23">
        <f>YEAR(CtasPagar[[#This Row],[Data Pagamento]])</f>
        <v>1900</v>
      </c>
      <c r="M3030" s="154"/>
      <c r="N30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0" s="71"/>
      <c r="P3030" s="71"/>
      <c r="Q3030" s="71"/>
      <c r="R3030" s="71"/>
      <c r="S3030" s="71"/>
      <c r="T3030" s="71"/>
      <c r="U3030" s="71"/>
      <c r="V3030" s="71"/>
      <c r="W3030" s="71"/>
      <c r="X3030" s="71"/>
      <c r="Y3030" s="71"/>
      <c r="Z3030" s="71"/>
    </row>
    <row r="3031" spans="1:26">
      <c r="A3031" s="154"/>
      <c r="B3031" s="157"/>
      <c r="C3031" s="162"/>
      <c r="D3031" s="157"/>
      <c r="E3031" s="157"/>
      <c r="F3031" s="157"/>
      <c r="G3031" s="158"/>
      <c r="H3031" s="23">
        <f>MONTH(CtasPagar[[#This Row],[Data Vencimento]])</f>
        <v>1</v>
      </c>
      <c r="I3031" s="23">
        <f>YEAR(CtasPagar[[#This Row],[Data Vencimento]])</f>
        <v>1900</v>
      </c>
      <c r="J3031" s="154"/>
      <c r="K3031" s="23">
        <f>MONTH(CtasPagar[[#This Row],[Data Pagamento]])</f>
        <v>1</v>
      </c>
      <c r="L3031" s="23">
        <f>YEAR(CtasPagar[[#This Row],[Data Pagamento]])</f>
        <v>1900</v>
      </c>
      <c r="M3031" s="154"/>
      <c r="N30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1" s="71"/>
      <c r="P3031" s="71"/>
      <c r="Q3031" s="71"/>
      <c r="R3031" s="71"/>
      <c r="S3031" s="71"/>
      <c r="T3031" s="71"/>
      <c r="U3031" s="71"/>
      <c r="V3031" s="71"/>
      <c r="W3031" s="71"/>
      <c r="X3031" s="71"/>
      <c r="Y3031" s="71"/>
      <c r="Z3031" s="71"/>
    </row>
    <row r="3032" spans="1:26">
      <c r="A3032" s="154"/>
      <c r="B3032" s="157"/>
      <c r="C3032" s="162"/>
      <c r="D3032" s="157"/>
      <c r="E3032" s="157"/>
      <c r="F3032" s="157"/>
      <c r="G3032" s="158"/>
      <c r="H3032" s="23">
        <f>MONTH(CtasPagar[[#This Row],[Data Vencimento]])</f>
        <v>1</v>
      </c>
      <c r="I3032" s="23">
        <f>YEAR(CtasPagar[[#This Row],[Data Vencimento]])</f>
        <v>1900</v>
      </c>
      <c r="J3032" s="154"/>
      <c r="K3032" s="23">
        <f>MONTH(CtasPagar[[#This Row],[Data Pagamento]])</f>
        <v>1</v>
      </c>
      <c r="L3032" s="23">
        <f>YEAR(CtasPagar[[#This Row],[Data Pagamento]])</f>
        <v>1900</v>
      </c>
      <c r="M3032" s="154"/>
      <c r="N30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2" s="71"/>
      <c r="P3032" s="71"/>
      <c r="Q3032" s="71"/>
      <c r="R3032" s="71"/>
      <c r="S3032" s="71"/>
      <c r="T3032" s="71"/>
      <c r="U3032" s="71"/>
      <c r="V3032" s="71"/>
      <c r="W3032" s="71"/>
      <c r="X3032" s="71"/>
      <c r="Y3032" s="71"/>
      <c r="Z3032" s="71"/>
    </row>
    <row r="3033" spans="1:26">
      <c r="A3033" s="154"/>
      <c r="B3033" s="157"/>
      <c r="C3033" s="162"/>
      <c r="D3033" s="157"/>
      <c r="E3033" s="157"/>
      <c r="F3033" s="157"/>
      <c r="G3033" s="158"/>
      <c r="H3033" s="23">
        <f>MONTH(CtasPagar[[#This Row],[Data Vencimento]])</f>
        <v>1</v>
      </c>
      <c r="I3033" s="23">
        <f>YEAR(CtasPagar[[#This Row],[Data Vencimento]])</f>
        <v>1900</v>
      </c>
      <c r="J3033" s="154"/>
      <c r="K3033" s="23">
        <f>MONTH(CtasPagar[[#This Row],[Data Pagamento]])</f>
        <v>1</v>
      </c>
      <c r="L3033" s="23">
        <f>YEAR(CtasPagar[[#This Row],[Data Pagamento]])</f>
        <v>1900</v>
      </c>
      <c r="M3033" s="154"/>
      <c r="N30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3" s="71"/>
      <c r="P3033" s="71"/>
      <c r="Q3033" s="71"/>
      <c r="R3033" s="71"/>
      <c r="S3033" s="71"/>
      <c r="T3033" s="71"/>
      <c r="U3033" s="71"/>
      <c r="V3033" s="71"/>
      <c r="W3033" s="71"/>
      <c r="X3033" s="71"/>
      <c r="Y3033" s="71"/>
      <c r="Z3033" s="71"/>
    </row>
    <row r="3034" spans="1:26">
      <c r="A3034" s="154"/>
      <c r="B3034" s="157"/>
      <c r="C3034" s="162"/>
      <c r="D3034" s="157"/>
      <c r="E3034" s="157"/>
      <c r="F3034" s="157"/>
      <c r="G3034" s="158"/>
      <c r="H3034" s="23">
        <f>MONTH(CtasPagar[[#This Row],[Data Vencimento]])</f>
        <v>1</v>
      </c>
      <c r="I3034" s="23">
        <f>YEAR(CtasPagar[[#This Row],[Data Vencimento]])</f>
        <v>1900</v>
      </c>
      <c r="J3034" s="154"/>
      <c r="K3034" s="23">
        <f>MONTH(CtasPagar[[#This Row],[Data Pagamento]])</f>
        <v>1</v>
      </c>
      <c r="L3034" s="23">
        <f>YEAR(CtasPagar[[#This Row],[Data Pagamento]])</f>
        <v>1900</v>
      </c>
      <c r="M3034" s="154"/>
      <c r="N30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4" s="71"/>
      <c r="P3034" s="71"/>
      <c r="Q3034" s="71"/>
      <c r="R3034" s="71"/>
      <c r="S3034" s="71"/>
      <c r="T3034" s="71"/>
      <c r="U3034" s="71"/>
      <c r="V3034" s="71"/>
      <c r="W3034" s="71"/>
      <c r="X3034" s="71"/>
      <c r="Y3034" s="71"/>
      <c r="Z3034" s="71"/>
    </row>
    <row r="3035" spans="1:26">
      <c r="A3035" s="154"/>
      <c r="B3035" s="157"/>
      <c r="C3035" s="162"/>
      <c r="D3035" s="157"/>
      <c r="E3035" s="157"/>
      <c r="F3035" s="157"/>
      <c r="G3035" s="158"/>
      <c r="H3035" s="23">
        <f>MONTH(CtasPagar[[#This Row],[Data Vencimento]])</f>
        <v>1</v>
      </c>
      <c r="I3035" s="23">
        <f>YEAR(CtasPagar[[#This Row],[Data Vencimento]])</f>
        <v>1900</v>
      </c>
      <c r="J3035" s="154"/>
      <c r="K3035" s="23">
        <f>MONTH(CtasPagar[[#This Row],[Data Pagamento]])</f>
        <v>1</v>
      </c>
      <c r="L3035" s="23">
        <f>YEAR(CtasPagar[[#This Row],[Data Pagamento]])</f>
        <v>1900</v>
      </c>
      <c r="M3035" s="154"/>
      <c r="N30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5" s="71"/>
      <c r="P3035" s="71"/>
      <c r="Q3035" s="71"/>
      <c r="R3035" s="71"/>
      <c r="S3035" s="71"/>
      <c r="T3035" s="71"/>
      <c r="U3035" s="71"/>
      <c r="V3035" s="71"/>
      <c r="W3035" s="71"/>
      <c r="X3035" s="71"/>
      <c r="Y3035" s="71"/>
      <c r="Z3035" s="71"/>
    </row>
    <row r="3036" spans="1:26">
      <c r="A3036" s="154"/>
      <c r="B3036" s="157"/>
      <c r="C3036" s="162"/>
      <c r="D3036" s="157"/>
      <c r="E3036" s="157"/>
      <c r="F3036" s="157"/>
      <c r="G3036" s="158"/>
      <c r="H3036" s="23">
        <f>MONTH(CtasPagar[[#This Row],[Data Vencimento]])</f>
        <v>1</v>
      </c>
      <c r="I3036" s="23">
        <f>YEAR(CtasPagar[[#This Row],[Data Vencimento]])</f>
        <v>1900</v>
      </c>
      <c r="J3036" s="154"/>
      <c r="K3036" s="23">
        <f>MONTH(CtasPagar[[#This Row],[Data Pagamento]])</f>
        <v>1</v>
      </c>
      <c r="L3036" s="23">
        <f>YEAR(CtasPagar[[#This Row],[Data Pagamento]])</f>
        <v>1900</v>
      </c>
      <c r="M3036" s="154"/>
      <c r="N30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6" s="71"/>
      <c r="P3036" s="71"/>
      <c r="Q3036" s="71"/>
      <c r="R3036" s="71"/>
      <c r="S3036" s="71"/>
      <c r="T3036" s="71"/>
      <c r="U3036" s="71"/>
      <c r="V3036" s="71"/>
      <c r="W3036" s="71"/>
      <c r="X3036" s="71"/>
      <c r="Y3036" s="71"/>
      <c r="Z3036" s="71"/>
    </row>
    <row r="3037" spans="1:26">
      <c r="A3037" s="154"/>
      <c r="B3037" s="157"/>
      <c r="C3037" s="162"/>
      <c r="D3037" s="157"/>
      <c r="E3037" s="157"/>
      <c r="F3037" s="157"/>
      <c r="G3037" s="158"/>
      <c r="H3037" s="23">
        <f>MONTH(CtasPagar[[#This Row],[Data Vencimento]])</f>
        <v>1</v>
      </c>
      <c r="I3037" s="23">
        <f>YEAR(CtasPagar[[#This Row],[Data Vencimento]])</f>
        <v>1900</v>
      </c>
      <c r="J3037" s="154"/>
      <c r="K3037" s="23">
        <f>MONTH(CtasPagar[[#This Row],[Data Pagamento]])</f>
        <v>1</v>
      </c>
      <c r="L3037" s="23">
        <f>YEAR(CtasPagar[[#This Row],[Data Pagamento]])</f>
        <v>1900</v>
      </c>
      <c r="M3037" s="154"/>
      <c r="N30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7" s="71"/>
      <c r="P3037" s="71"/>
      <c r="Q3037" s="71"/>
      <c r="R3037" s="71"/>
      <c r="S3037" s="71"/>
      <c r="T3037" s="71"/>
      <c r="U3037" s="71"/>
      <c r="V3037" s="71"/>
      <c r="W3037" s="71"/>
      <c r="X3037" s="71"/>
      <c r="Y3037" s="71"/>
      <c r="Z3037" s="71"/>
    </row>
    <row r="3038" spans="1:26">
      <c r="A3038" s="154"/>
      <c r="B3038" s="157"/>
      <c r="C3038" s="162"/>
      <c r="D3038" s="157"/>
      <c r="E3038" s="157"/>
      <c r="F3038" s="157"/>
      <c r="G3038" s="158"/>
      <c r="H3038" s="23">
        <f>MONTH(CtasPagar[[#This Row],[Data Vencimento]])</f>
        <v>1</v>
      </c>
      <c r="I3038" s="23">
        <f>YEAR(CtasPagar[[#This Row],[Data Vencimento]])</f>
        <v>1900</v>
      </c>
      <c r="J3038" s="154"/>
      <c r="K3038" s="23">
        <f>MONTH(CtasPagar[[#This Row],[Data Pagamento]])</f>
        <v>1</v>
      </c>
      <c r="L3038" s="23">
        <f>YEAR(CtasPagar[[#This Row],[Data Pagamento]])</f>
        <v>1900</v>
      </c>
      <c r="M3038" s="154"/>
      <c r="N30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8" s="71"/>
      <c r="P3038" s="71"/>
      <c r="Q3038" s="71"/>
      <c r="R3038" s="71"/>
      <c r="S3038" s="71"/>
      <c r="T3038" s="71"/>
      <c r="U3038" s="71"/>
      <c r="V3038" s="71"/>
      <c r="W3038" s="71"/>
      <c r="X3038" s="71"/>
      <c r="Y3038" s="71"/>
      <c r="Z3038" s="71"/>
    </row>
    <row r="3039" spans="1:26">
      <c r="A3039" s="154"/>
      <c r="B3039" s="157"/>
      <c r="C3039" s="162"/>
      <c r="D3039" s="157"/>
      <c r="E3039" s="157"/>
      <c r="F3039" s="157"/>
      <c r="G3039" s="158"/>
      <c r="H3039" s="23">
        <f>MONTH(CtasPagar[[#This Row],[Data Vencimento]])</f>
        <v>1</v>
      </c>
      <c r="I3039" s="23">
        <f>YEAR(CtasPagar[[#This Row],[Data Vencimento]])</f>
        <v>1900</v>
      </c>
      <c r="J3039" s="154"/>
      <c r="K3039" s="23">
        <f>MONTH(CtasPagar[[#This Row],[Data Pagamento]])</f>
        <v>1</v>
      </c>
      <c r="L3039" s="23">
        <f>YEAR(CtasPagar[[#This Row],[Data Pagamento]])</f>
        <v>1900</v>
      </c>
      <c r="M3039" s="154"/>
      <c r="N30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39" s="71"/>
      <c r="P3039" s="71"/>
      <c r="Q3039" s="71"/>
      <c r="R3039" s="71"/>
      <c r="S3039" s="71"/>
      <c r="T3039" s="71"/>
      <c r="U3039" s="71"/>
      <c r="V3039" s="71"/>
      <c r="W3039" s="71"/>
      <c r="X3039" s="71"/>
      <c r="Y3039" s="71"/>
      <c r="Z3039" s="71"/>
    </row>
    <row r="3040" spans="1:26">
      <c r="A3040" s="154"/>
      <c r="B3040" s="157"/>
      <c r="C3040" s="162"/>
      <c r="D3040" s="157"/>
      <c r="E3040" s="157"/>
      <c r="F3040" s="157"/>
      <c r="G3040" s="158"/>
      <c r="H3040" s="23">
        <f>MONTH(CtasPagar[[#This Row],[Data Vencimento]])</f>
        <v>1</v>
      </c>
      <c r="I3040" s="23">
        <f>YEAR(CtasPagar[[#This Row],[Data Vencimento]])</f>
        <v>1900</v>
      </c>
      <c r="J3040" s="154"/>
      <c r="K3040" s="23">
        <f>MONTH(CtasPagar[[#This Row],[Data Pagamento]])</f>
        <v>1</v>
      </c>
      <c r="L3040" s="23">
        <f>YEAR(CtasPagar[[#This Row],[Data Pagamento]])</f>
        <v>1900</v>
      </c>
      <c r="M3040" s="154"/>
      <c r="N30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0" s="71"/>
      <c r="P3040" s="71"/>
      <c r="Q3040" s="71"/>
      <c r="R3040" s="71"/>
      <c r="S3040" s="71"/>
      <c r="T3040" s="71"/>
      <c r="U3040" s="71"/>
      <c r="V3040" s="71"/>
      <c r="W3040" s="71"/>
      <c r="X3040" s="71"/>
      <c r="Y3040" s="71"/>
      <c r="Z3040" s="71"/>
    </row>
    <row r="3041" spans="1:26">
      <c r="A3041" s="154"/>
      <c r="B3041" s="157"/>
      <c r="C3041" s="162"/>
      <c r="D3041" s="157"/>
      <c r="E3041" s="157"/>
      <c r="F3041" s="157"/>
      <c r="G3041" s="158"/>
      <c r="H3041" s="23">
        <f>MONTH(CtasPagar[[#This Row],[Data Vencimento]])</f>
        <v>1</v>
      </c>
      <c r="I3041" s="23">
        <f>YEAR(CtasPagar[[#This Row],[Data Vencimento]])</f>
        <v>1900</v>
      </c>
      <c r="J3041" s="154"/>
      <c r="K3041" s="23">
        <f>MONTH(CtasPagar[[#This Row],[Data Pagamento]])</f>
        <v>1</v>
      </c>
      <c r="L3041" s="23">
        <f>YEAR(CtasPagar[[#This Row],[Data Pagamento]])</f>
        <v>1900</v>
      </c>
      <c r="M3041" s="154"/>
      <c r="N30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1" s="71"/>
      <c r="P3041" s="71"/>
      <c r="Q3041" s="71"/>
      <c r="R3041" s="71"/>
      <c r="S3041" s="71"/>
      <c r="T3041" s="71"/>
      <c r="U3041" s="71"/>
      <c r="V3041" s="71"/>
      <c r="W3041" s="71"/>
      <c r="X3041" s="71"/>
      <c r="Y3041" s="71"/>
      <c r="Z3041" s="71"/>
    </row>
    <row r="3042" spans="1:26">
      <c r="A3042" s="154"/>
      <c r="B3042" s="157"/>
      <c r="C3042" s="162"/>
      <c r="D3042" s="157"/>
      <c r="E3042" s="157"/>
      <c r="F3042" s="157"/>
      <c r="G3042" s="158"/>
      <c r="H3042" s="23">
        <f>MONTH(CtasPagar[[#This Row],[Data Vencimento]])</f>
        <v>1</v>
      </c>
      <c r="I3042" s="23">
        <f>YEAR(CtasPagar[[#This Row],[Data Vencimento]])</f>
        <v>1900</v>
      </c>
      <c r="J3042" s="154"/>
      <c r="K3042" s="23">
        <f>MONTH(CtasPagar[[#This Row],[Data Pagamento]])</f>
        <v>1</v>
      </c>
      <c r="L3042" s="23">
        <f>YEAR(CtasPagar[[#This Row],[Data Pagamento]])</f>
        <v>1900</v>
      </c>
      <c r="M3042" s="154"/>
      <c r="N30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2" s="71"/>
      <c r="P3042" s="71"/>
      <c r="Q3042" s="71"/>
      <c r="R3042" s="71"/>
      <c r="S3042" s="71"/>
      <c r="T3042" s="71"/>
      <c r="U3042" s="71"/>
      <c r="V3042" s="71"/>
      <c r="W3042" s="71"/>
      <c r="X3042" s="71"/>
      <c r="Y3042" s="71"/>
      <c r="Z3042" s="71"/>
    </row>
    <row r="3043" spans="1:26">
      <c r="A3043" s="154"/>
      <c r="B3043" s="157"/>
      <c r="C3043" s="162"/>
      <c r="D3043" s="157"/>
      <c r="E3043" s="157"/>
      <c r="F3043" s="157"/>
      <c r="G3043" s="158"/>
      <c r="H3043" s="23">
        <f>MONTH(CtasPagar[[#This Row],[Data Vencimento]])</f>
        <v>1</v>
      </c>
      <c r="I3043" s="23">
        <f>YEAR(CtasPagar[[#This Row],[Data Vencimento]])</f>
        <v>1900</v>
      </c>
      <c r="J3043" s="154"/>
      <c r="K3043" s="23">
        <f>MONTH(CtasPagar[[#This Row],[Data Pagamento]])</f>
        <v>1</v>
      </c>
      <c r="L3043" s="23">
        <f>YEAR(CtasPagar[[#This Row],[Data Pagamento]])</f>
        <v>1900</v>
      </c>
      <c r="M3043" s="154"/>
      <c r="N30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3" s="71"/>
      <c r="P3043" s="71"/>
      <c r="Q3043" s="71"/>
      <c r="R3043" s="71"/>
      <c r="S3043" s="71"/>
      <c r="T3043" s="71"/>
      <c r="U3043" s="71"/>
      <c r="V3043" s="71"/>
      <c r="W3043" s="71"/>
      <c r="X3043" s="71"/>
      <c r="Y3043" s="71"/>
      <c r="Z3043" s="71"/>
    </row>
    <row r="3044" spans="1:26">
      <c r="A3044" s="154"/>
      <c r="B3044" s="157"/>
      <c r="C3044" s="162"/>
      <c r="D3044" s="157"/>
      <c r="E3044" s="157"/>
      <c r="F3044" s="157"/>
      <c r="G3044" s="158"/>
      <c r="H3044" s="23">
        <f>MONTH(CtasPagar[[#This Row],[Data Vencimento]])</f>
        <v>1</v>
      </c>
      <c r="I3044" s="23">
        <f>YEAR(CtasPagar[[#This Row],[Data Vencimento]])</f>
        <v>1900</v>
      </c>
      <c r="J3044" s="154"/>
      <c r="K3044" s="23">
        <f>MONTH(CtasPagar[[#This Row],[Data Pagamento]])</f>
        <v>1</v>
      </c>
      <c r="L3044" s="23">
        <f>YEAR(CtasPagar[[#This Row],[Data Pagamento]])</f>
        <v>1900</v>
      </c>
      <c r="M3044" s="154"/>
      <c r="N30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4" s="71"/>
      <c r="P3044" s="71"/>
      <c r="Q3044" s="71"/>
      <c r="R3044" s="71"/>
      <c r="S3044" s="71"/>
      <c r="T3044" s="71"/>
      <c r="U3044" s="71"/>
      <c r="V3044" s="71"/>
      <c r="W3044" s="71"/>
      <c r="X3044" s="71"/>
      <c r="Y3044" s="71"/>
      <c r="Z3044" s="71"/>
    </row>
    <row r="3045" spans="1:26">
      <c r="A3045" s="154"/>
      <c r="B3045" s="157"/>
      <c r="C3045" s="162"/>
      <c r="D3045" s="157"/>
      <c r="E3045" s="157"/>
      <c r="F3045" s="157"/>
      <c r="G3045" s="158"/>
      <c r="H3045" s="23">
        <f>MONTH(CtasPagar[[#This Row],[Data Vencimento]])</f>
        <v>1</v>
      </c>
      <c r="I3045" s="23">
        <f>YEAR(CtasPagar[[#This Row],[Data Vencimento]])</f>
        <v>1900</v>
      </c>
      <c r="J3045" s="154"/>
      <c r="K3045" s="23">
        <f>MONTH(CtasPagar[[#This Row],[Data Pagamento]])</f>
        <v>1</v>
      </c>
      <c r="L3045" s="23">
        <f>YEAR(CtasPagar[[#This Row],[Data Pagamento]])</f>
        <v>1900</v>
      </c>
      <c r="M3045" s="154"/>
      <c r="N30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5" s="71"/>
      <c r="P3045" s="71"/>
      <c r="Q3045" s="71"/>
      <c r="R3045" s="71"/>
      <c r="S3045" s="71"/>
      <c r="T3045" s="71"/>
      <c r="U3045" s="71"/>
      <c r="V3045" s="71"/>
      <c r="W3045" s="71"/>
      <c r="X3045" s="71"/>
      <c r="Y3045" s="71"/>
      <c r="Z3045" s="71"/>
    </row>
    <row r="3046" spans="1:26">
      <c r="A3046" s="154"/>
      <c r="B3046" s="157"/>
      <c r="C3046" s="162"/>
      <c r="D3046" s="157"/>
      <c r="E3046" s="157"/>
      <c r="F3046" s="157"/>
      <c r="G3046" s="158"/>
      <c r="H3046" s="23">
        <f>MONTH(CtasPagar[[#This Row],[Data Vencimento]])</f>
        <v>1</v>
      </c>
      <c r="I3046" s="23">
        <f>YEAR(CtasPagar[[#This Row],[Data Vencimento]])</f>
        <v>1900</v>
      </c>
      <c r="J3046" s="154"/>
      <c r="K3046" s="23">
        <f>MONTH(CtasPagar[[#This Row],[Data Pagamento]])</f>
        <v>1</v>
      </c>
      <c r="L3046" s="23">
        <f>YEAR(CtasPagar[[#This Row],[Data Pagamento]])</f>
        <v>1900</v>
      </c>
      <c r="M3046" s="154"/>
      <c r="N30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6" s="71"/>
      <c r="P3046" s="71"/>
      <c r="Q3046" s="71"/>
      <c r="R3046" s="71"/>
      <c r="S3046" s="71"/>
      <c r="T3046" s="71"/>
      <c r="U3046" s="71"/>
      <c r="V3046" s="71"/>
      <c r="W3046" s="71"/>
      <c r="X3046" s="71"/>
      <c r="Y3046" s="71"/>
      <c r="Z3046" s="71"/>
    </row>
    <row r="3047" spans="1:26">
      <c r="A3047" s="154"/>
      <c r="B3047" s="157"/>
      <c r="C3047" s="162"/>
      <c r="D3047" s="157"/>
      <c r="E3047" s="157"/>
      <c r="F3047" s="157"/>
      <c r="G3047" s="158"/>
      <c r="H3047" s="23">
        <f>MONTH(CtasPagar[[#This Row],[Data Vencimento]])</f>
        <v>1</v>
      </c>
      <c r="I3047" s="23">
        <f>YEAR(CtasPagar[[#This Row],[Data Vencimento]])</f>
        <v>1900</v>
      </c>
      <c r="J3047" s="154"/>
      <c r="K3047" s="23">
        <f>MONTH(CtasPagar[[#This Row],[Data Pagamento]])</f>
        <v>1</v>
      </c>
      <c r="L3047" s="23">
        <f>YEAR(CtasPagar[[#This Row],[Data Pagamento]])</f>
        <v>1900</v>
      </c>
      <c r="M3047" s="154"/>
      <c r="N30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7" s="71"/>
      <c r="P3047" s="71"/>
      <c r="Q3047" s="71"/>
      <c r="R3047" s="71"/>
      <c r="S3047" s="71"/>
      <c r="T3047" s="71"/>
      <c r="U3047" s="71"/>
      <c r="V3047" s="71"/>
      <c r="W3047" s="71"/>
      <c r="X3047" s="71"/>
      <c r="Y3047" s="71"/>
      <c r="Z3047" s="71"/>
    </row>
    <row r="3048" spans="1:26">
      <c r="A3048" s="154"/>
      <c r="B3048" s="157"/>
      <c r="C3048" s="162"/>
      <c r="D3048" s="157"/>
      <c r="E3048" s="157"/>
      <c r="F3048" s="157"/>
      <c r="G3048" s="158"/>
      <c r="H3048" s="23">
        <f>MONTH(CtasPagar[[#This Row],[Data Vencimento]])</f>
        <v>1</v>
      </c>
      <c r="I3048" s="23">
        <f>YEAR(CtasPagar[[#This Row],[Data Vencimento]])</f>
        <v>1900</v>
      </c>
      <c r="J3048" s="154"/>
      <c r="K3048" s="23">
        <f>MONTH(CtasPagar[[#This Row],[Data Pagamento]])</f>
        <v>1</v>
      </c>
      <c r="L3048" s="23">
        <f>YEAR(CtasPagar[[#This Row],[Data Pagamento]])</f>
        <v>1900</v>
      </c>
      <c r="M3048" s="154"/>
      <c r="N30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8" s="71"/>
      <c r="P3048" s="71"/>
      <c r="Q3048" s="71"/>
      <c r="R3048" s="71"/>
      <c r="S3048" s="71"/>
      <c r="T3048" s="71"/>
      <c r="U3048" s="71"/>
      <c r="V3048" s="71"/>
      <c r="W3048" s="71"/>
      <c r="X3048" s="71"/>
      <c r="Y3048" s="71"/>
      <c r="Z3048" s="71"/>
    </row>
    <row r="3049" spans="1:26">
      <c r="A3049" s="154"/>
      <c r="B3049" s="157"/>
      <c r="C3049" s="162"/>
      <c r="D3049" s="157"/>
      <c r="E3049" s="157"/>
      <c r="F3049" s="157"/>
      <c r="G3049" s="158"/>
      <c r="H3049" s="23">
        <f>MONTH(CtasPagar[[#This Row],[Data Vencimento]])</f>
        <v>1</v>
      </c>
      <c r="I3049" s="23">
        <f>YEAR(CtasPagar[[#This Row],[Data Vencimento]])</f>
        <v>1900</v>
      </c>
      <c r="J3049" s="154"/>
      <c r="K3049" s="23">
        <f>MONTH(CtasPagar[[#This Row],[Data Pagamento]])</f>
        <v>1</v>
      </c>
      <c r="L3049" s="23">
        <f>YEAR(CtasPagar[[#This Row],[Data Pagamento]])</f>
        <v>1900</v>
      </c>
      <c r="M3049" s="154"/>
      <c r="N30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49" s="71"/>
      <c r="P3049" s="71"/>
      <c r="Q3049" s="71"/>
      <c r="R3049" s="71"/>
      <c r="S3049" s="71"/>
      <c r="T3049" s="71"/>
      <c r="U3049" s="71"/>
      <c r="V3049" s="71"/>
      <c r="W3049" s="71"/>
      <c r="X3049" s="71"/>
      <c r="Y3049" s="71"/>
      <c r="Z3049" s="71"/>
    </row>
    <row r="3050" spans="1:26">
      <c r="A3050" s="154"/>
      <c r="B3050" s="157"/>
      <c r="C3050" s="162"/>
      <c r="D3050" s="157"/>
      <c r="E3050" s="157"/>
      <c r="F3050" s="157"/>
      <c r="G3050" s="158"/>
      <c r="H3050" s="23">
        <f>MONTH(CtasPagar[[#This Row],[Data Vencimento]])</f>
        <v>1</v>
      </c>
      <c r="I3050" s="23">
        <f>YEAR(CtasPagar[[#This Row],[Data Vencimento]])</f>
        <v>1900</v>
      </c>
      <c r="J3050" s="154"/>
      <c r="K3050" s="23">
        <f>MONTH(CtasPagar[[#This Row],[Data Pagamento]])</f>
        <v>1</v>
      </c>
      <c r="L3050" s="23">
        <f>YEAR(CtasPagar[[#This Row],[Data Pagamento]])</f>
        <v>1900</v>
      </c>
      <c r="M3050" s="154"/>
      <c r="N30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0" s="71"/>
      <c r="P3050" s="71"/>
      <c r="Q3050" s="71"/>
      <c r="R3050" s="71"/>
      <c r="S3050" s="71"/>
      <c r="T3050" s="71"/>
      <c r="U3050" s="71"/>
      <c r="V3050" s="71"/>
      <c r="W3050" s="71"/>
      <c r="X3050" s="71"/>
      <c r="Y3050" s="71"/>
      <c r="Z3050" s="71"/>
    </row>
    <row r="3051" spans="1:26">
      <c r="A3051" s="154"/>
      <c r="B3051" s="157"/>
      <c r="C3051" s="162"/>
      <c r="D3051" s="157"/>
      <c r="E3051" s="157"/>
      <c r="F3051" s="157"/>
      <c r="G3051" s="158"/>
      <c r="H3051" s="23">
        <f>MONTH(CtasPagar[[#This Row],[Data Vencimento]])</f>
        <v>1</v>
      </c>
      <c r="I3051" s="23">
        <f>YEAR(CtasPagar[[#This Row],[Data Vencimento]])</f>
        <v>1900</v>
      </c>
      <c r="J3051" s="154"/>
      <c r="K3051" s="23">
        <f>MONTH(CtasPagar[[#This Row],[Data Pagamento]])</f>
        <v>1</v>
      </c>
      <c r="L3051" s="23">
        <f>YEAR(CtasPagar[[#This Row],[Data Pagamento]])</f>
        <v>1900</v>
      </c>
      <c r="M3051" s="154"/>
      <c r="N30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1" s="71"/>
      <c r="P3051" s="71"/>
      <c r="Q3051" s="71"/>
      <c r="R3051" s="71"/>
      <c r="S3051" s="71"/>
      <c r="T3051" s="71"/>
      <c r="U3051" s="71"/>
      <c r="V3051" s="71"/>
      <c r="W3051" s="71"/>
      <c r="X3051" s="71"/>
      <c r="Y3051" s="71"/>
      <c r="Z3051" s="71"/>
    </row>
    <row r="3052" spans="1:26">
      <c r="A3052" s="154"/>
      <c r="B3052" s="157"/>
      <c r="C3052" s="162"/>
      <c r="D3052" s="157"/>
      <c r="E3052" s="157"/>
      <c r="F3052" s="157"/>
      <c r="G3052" s="158"/>
      <c r="H3052" s="23">
        <f>MONTH(CtasPagar[[#This Row],[Data Vencimento]])</f>
        <v>1</v>
      </c>
      <c r="I3052" s="23">
        <f>YEAR(CtasPagar[[#This Row],[Data Vencimento]])</f>
        <v>1900</v>
      </c>
      <c r="J3052" s="154"/>
      <c r="K3052" s="23">
        <f>MONTH(CtasPagar[[#This Row],[Data Pagamento]])</f>
        <v>1</v>
      </c>
      <c r="L3052" s="23">
        <f>YEAR(CtasPagar[[#This Row],[Data Pagamento]])</f>
        <v>1900</v>
      </c>
      <c r="M3052" s="154"/>
      <c r="N30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2" s="71"/>
      <c r="P3052" s="71"/>
      <c r="Q3052" s="71"/>
      <c r="R3052" s="71"/>
      <c r="S3052" s="71"/>
      <c r="T3052" s="71"/>
      <c r="U3052" s="71"/>
      <c r="V3052" s="71"/>
      <c r="W3052" s="71"/>
      <c r="X3052" s="71"/>
      <c r="Y3052" s="71"/>
      <c r="Z3052" s="71"/>
    </row>
    <row r="3053" spans="1:26">
      <c r="A3053" s="154"/>
      <c r="B3053" s="157"/>
      <c r="C3053" s="162"/>
      <c r="D3053" s="157"/>
      <c r="E3053" s="157"/>
      <c r="F3053" s="157"/>
      <c r="G3053" s="158"/>
      <c r="H3053" s="23">
        <f>MONTH(CtasPagar[[#This Row],[Data Vencimento]])</f>
        <v>1</v>
      </c>
      <c r="I3053" s="23">
        <f>YEAR(CtasPagar[[#This Row],[Data Vencimento]])</f>
        <v>1900</v>
      </c>
      <c r="J3053" s="154"/>
      <c r="K3053" s="23">
        <f>MONTH(CtasPagar[[#This Row],[Data Pagamento]])</f>
        <v>1</v>
      </c>
      <c r="L3053" s="23">
        <f>YEAR(CtasPagar[[#This Row],[Data Pagamento]])</f>
        <v>1900</v>
      </c>
      <c r="M3053" s="154"/>
      <c r="N30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3" s="71"/>
      <c r="P3053" s="71"/>
      <c r="Q3053" s="71"/>
      <c r="R3053" s="71"/>
      <c r="S3053" s="71"/>
      <c r="T3053" s="71"/>
      <c r="U3053" s="71"/>
      <c r="V3053" s="71"/>
      <c r="W3053" s="71"/>
      <c r="X3053" s="71"/>
      <c r="Y3053" s="71"/>
      <c r="Z3053" s="71"/>
    </row>
    <row r="3054" spans="1:26">
      <c r="A3054" s="154"/>
      <c r="B3054" s="157"/>
      <c r="C3054" s="162"/>
      <c r="D3054" s="157"/>
      <c r="E3054" s="157"/>
      <c r="F3054" s="157"/>
      <c r="G3054" s="158"/>
      <c r="H3054" s="23">
        <f>MONTH(CtasPagar[[#This Row],[Data Vencimento]])</f>
        <v>1</v>
      </c>
      <c r="I3054" s="23">
        <f>YEAR(CtasPagar[[#This Row],[Data Vencimento]])</f>
        <v>1900</v>
      </c>
      <c r="J3054" s="154"/>
      <c r="K3054" s="23">
        <f>MONTH(CtasPagar[[#This Row],[Data Pagamento]])</f>
        <v>1</v>
      </c>
      <c r="L3054" s="23">
        <f>YEAR(CtasPagar[[#This Row],[Data Pagamento]])</f>
        <v>1900</v>
      </c>
      <c r="M3054" s="154"/>
      <c r="N30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4" s="71"/>
      <c r="P3054" s="71"/>
      <c r="Q3054" s="71"/>
      <c r="R3054" s="71"/>
      <c r="S3054" s="71"/>
      <c r="T3054" s="71"/>
      <c r="U3054" s="71"/>
      <c r="V3054" s="71"/>
      <c r="W3054" s="71"/>
      <c r="X3054" s="71"/>
      <c r="Y3054" s="71"/>
      <c r="Z3054" s="71"/>
    </row>
    <row r="3055" spans="1:26">
      <c r="A3055" s="154"/>
      <c r="B3055" s="157"/>
      <c r="C3055" s="162"/>
      <c r="D3055" s="157"/>
      <c r="E3055" s="157"/>
      <c r="F3055" s="157"/>
      <c r="G3055" s="158"/>
      <c r="H3055" s="23">
        <f>MONTH(CtasPagar[[#This Row],[Data Vencimento]])</f>
        <v>1</v>
      </c>
      <c r="I3055" s="23">
        <f>YEAR(CtasPagar[[#This Row],[Data Vencimento]])</f>
        <v>1900</v>
      </c>
      <c r="J3055" s="154"/>
      <c r="K3055" s="23">
        <f>MONTH(CtasPagar[[#This Row],[Data Pagamento]])</f>
        <v>1</v>
      </c>
      <c r="L3055" s="23">
        <f>YEAR(CtasPagar[[#This Row],[Data Pagamento]])</f>
        <v>1900</v>
      </c>
      <c r="M3055" s="154"/>
      <c r="N30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5" s="71"/>
      <c r="P3055" s="71"/>
      <c r="Q3055" s="71"/>
      <c r="R3055" s="71"/>
      <c r="S3055" s="71"/>
      <c r="T3055" s="71"/>
      <c r="U3055" s="71"/>
      <c r="V3055" s="71"/>
      <c r="W3055" s="71"/>
      <c r="X3055" s="71"/>
      <c r="Y3055" s="71"/>
      <c r="Z3055" s="71"/>
    </row>
    <row r="3056" spans="1:26">
      <c r="A3056" s="154"/>
      <c r="B3056" s="157"/>
      <c r="C3056" s="162"/>
      <c r="D3056" s="157"/>
      <c r="E3056" s="157"/>
      <c r="F3056" s="157"/>
      <c r="G3056" s="158"/>
      <c r="H3056" s="23">
        <f>MONTH(CtasPagar[[#This Row],[Data Vencimento]])</f>
        <v>1</v>
      </c>
      <c r="I3056" s="23">
        <f>YEAR(CtasPagar[[#This Row],[Data Vencimento]])</f>
        <v>1900</v>
      </c>
      <c r="J3056" s="154"/>
      <c r="K3056" s="23">
        <f>MONTH(CtasPagar[[#This Row],[Data Pagamento]])</f>
        <v>1</v>
      </c>
      <c r="L3056" s="23">
        <f>YEAR(CtasPagar[[#This Row],[Data Pagamento]])</f>
        <v>1900</v>
      </c>
      <c r="M3056" s="154"/>
      <c r="N30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6" s="71"/>
      <c r="P3056" s="71"/>
      <c r="Q3056" s="71"/>
      <c r="R3056" s="71"/>
      <c r="S3056" s="71"/>
      <c r="T3056" s="71"/>
      <c r="U3056" s="71"/>
      <c r="V3056" s="71"/>
      <c r="W3056" s="71"/>
      <c r="X3056" s="71"/>
      <c r="Y3056" s="71"/>
      <c r="Z3056" s="71"/>
    </row>
    <row r="3057" spans="1:26">
      <c r="A3057" s="154"/>
      <c r="B3057" s="157"/>
      <c r="C3057" s="162"/>
      <c r="D3057" s="157"/>
      <c r="E3057" s="157"/>
      <c r="F3057" s="157"/>
      <c r="G3057" s="158"/>
      <c r="H3057" s="23">
        <f>MONTH(CtasPagar[[#This Row],[Data Vencimento]])</f>
        <v>1</v>
      </c>
      <c r="I3057" s="23">
        <f>YEAR(CtasPagar[[#This Row],[Data Vencimento]])</f>
        <v>1900</v>
      </c>
      <c r="J3057" s="154"/>
      <c r="K3057" s="23">
        <f>MONTH(CtasPagar[[#This Row],[Data Pagamento]])</f>
        <v>1</v>
      </c>
      <c r="L3057" s="23">
        <f>YEAR(CtasPagar[[#This Row],[Data Pagamento]])</f>
        <v>1900</v>
      </c>
      <c r="M3057" s="154"/>
      <c r="N30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7" s="71"/>
      <c r="P3057" s="71"/>
      <c r="Q3057" s="71"/>
      <c r="R3057" s="71"/>
      <c r="S3057" s="71"/>
      <c r="T3057" s="71"/>
      <c r="U3057" s="71"/>
      <c r="V3057" s="71"/>
      <c r="W3057" s="71"/>
      <c r="X3057" s="71"/>
      <c r="Y3057" s="71"/>
      <c r="Z3057" s="71"/>
    </row>
    <row r="3058" spans="1:26">
      <c r="A3058" s="154"/>
      <c r="B3058" s="157"/>
      <c r="C3058" s="162"/>
      <c r="D3058" s="157"/>
      <c r="E3058" s="157"/>
      <c r="F3058" s="157"/>
      <c r="G3058" s="158"/>
      <c r="H3058" s="23">
        <f>MONTH(CtasPagar[[#This Row],[Data Vencimento]])</f>
        <v>1</v>
      </c>
      <c r="I3058" s="23">
        <f>YEAR(CtasPagar[[#This Row],[Data Vencimento]])</f>
        <v>1900</v>
      </c>
      <c r="J3058" s="154"/>
      <c r="K3058" s="23">
        <f>MONTH(CtasPagar[[#This Row],[Data Pagamento]])</f>
        <v>1</v>
      </c>
      <c r="L3058" s="23">
        <f>YEAR(CtasPagar[[#This Row],[Data Pagamento]])</f>
        <v>1900</v>
      </c>
      <c r="M3058" s="154"/>
      <c r="N30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8" s="71"/>
      <c r="P3058" s="71"/>
      <c r="Q3058" s="71"/>
      <c r="R3058" s="71"/>
      <c r="S3058" s="71"/>
      <c r="T3058" s="71"/>
      <c r="U3058" s="71"/>
      <c r="V3058" s="71"/>
      <c r="W3058" s="71"/>
      <c r="X3058" s="71"/>
      <c r="Y3058" s="71"/>
      <c r="Z3058" s="71"/>
    </row>
    <row r="3059" spans="1:26">
      <c r="A3059" s="154"/>
      <c r="B3059" s="157"/>
      <c r="C3059" s="162"/>
      <c r="D3059" s="157"/>
      <c r="E3059" s="157"/>
      <c r="F3059" s="157"/>
      <c r="G3059" s="158"/>
      <c r="H3059" s="23">
        <f>MONTH(CtasPagar[[#This Row],[Data Vencimento]])</f>
        <v>1</v>
      </c>
      <c r="I3059" s="23">
        <f>YEAR(CtasPagar[[#This Row],[Data Vencimento]])</f>
        <v>1900</v>
      </c>
      <c r="J3059" s="154"/>
      <c r="K3059" s="23">
        <f>MONTH(CtasPagar[[#This Row],[Data Pagamento]])</f>
        <v>1</v>
      </c>
      <c r="L3059" s="23">
        <f>YEAR(CtasPagar[[#This Row],[Data Pagamento]])</f>
        <v>1900</v>
      </c>
      <c r="M3059" s="154"/>
      <c r="N30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59" s="71"/>
      <c r="P3059" s="71"/>
      <c r="Q3059" s="71"/>
      <c r="R3059" s="71"/>
      <c r="S3059" s="71"/>
      <c r="T3059" s="71"/>
      <c r="U3059" s="71"/>
      <c r="V3059" s="71"/>
      <c r="W3059" s="71"/>
      <c r="X3059" s="71"/>
      <c r="Y3059" s="71"/>
      <c r="Z3059" s="71"/>
    </row>
    <row r="3060" spans="1:26">
      <c r="A3060" s="154"/>
      <c r="B3060" s="157"/>
      <c r="C3060" s="162"/>
      <c r="D3060" s="157"/>
      <c r="E3060" s="157"/>
      <c r="F3060" s="157"/>
      <c r="G3060" s="158"/>
      <c r="H3060" s="23">
        <f>MONTH(CtasPagar[[#This Row],[Data Vencimento]])</f>
        <v>1</v>
      </c>
      <c r="I3060" s="23">
        <f>YEAR(CtasPagar[[#This Row],[Data Vencimento]])</f>
        <v>1900</v>
      </c>
      <c r="J3060" s="154"/>
      <c r="K3060" s="23">
        <f>MONTH(CtasPagar[[#This Row],[Data Pagamento]])</f>
        <v>1</v>
      </c>
      <c r="L3060" s="23">
        <f>YEAR(CtasPagar[[#This Row],[Data Pagamento]])</f>
        <v>1900</v>
      </c>
      <c r="M3060" s="154"/>
      <c r="N30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0" s="71"/>
      <c r="P3060" s="71"/>
      <c r="Q3060" s="71"/>
      <c r="R3060" s="71"/>
      <c r="S3060" s="71"/>
      <c r="T3060" s="71"/>
      <c r="U3060" s="71"/>
      <c r="V3060" s="71"/>
      <c r="W3060" s="71"/>
      <c r="X3060" s="71"/>
      <c r="Y3060" s="71"/>
      <c r="Z3060" s="71"/>
    </row>
    <row r="3061" spans="1:26">
      <c r="A3061" s="154"/>
      <c r="B3061" s="157"/>
      <c r="C3061" s="162"/>
      <c r="D3061" s="157"/>
      <c r="E3061" s="157"/>
      <c r="F3061" s="157"/>
      <c r="G3061" s="158"/>
      <c r="H3061" s="23">
        <f>MONTH(CtasPagar[[#This Row],[Data Vencimento]])</f>
        <v>1</v>
      </c>
      <c r="I3061" s="23">
        <f>YEAR(CtasPagar[[#This Row],[Data Vencimento]])</f>
        <v>1900</v>
      </c>
      <c r="J3061" s="154"/>
      <c r="K3061" s="23">
        <f>MONTH(CtasPagar[[#This Row],[Data Pagamento]])</f>
        <v>1</v>
      </c>
      <c r="L3061" s="23">
        <f>YEAR(CtasPagar[[#This Row],[Data Pagamento]])</f>
        <v>1900</v>
      </c>
      <c r="M3061" s="154"/>
      <c r="N30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1" s="71"/>
      <c r="P3061" s="71"/>
      <c r="Q3061" s="71"/>
      <c r="R3061" s="71"/>
      <c r="S3061" s="71"/>
      <c r="T3061" s="71"/>
      <c r="U3061" s="71"/>
      <c r="V3061" s="71"/>
      <c r="W3061" s="71"/>
      <c r="X3061" s="71"/>
      <c r="Y3061" s="71"/>
      <c r="Z3061" s="71"/>
    </row>
    <row r="3062" spans="1:26">
      <c r="A3062" s="154"/>
      <c r="B3062" s="157"/>
      <c r="C3062" s="162"/>
      <c r="D3062" s="157"/>
      <c r="E3062" s="157"/>
      <c r="F3062" s="157"/>
      <c r="G3062" s="158"/>
      <c r="H3062" s="23">
        <f>MONTH(CtasPagar[[#This Row],[Data Vencimento]])</f>
        <v>1</v>
      </c>
      <c r="I3062" s="23">
        <f>YEAR(CtasPagar[[#This Row],[Data Vencimento]])</f>
        <v>1900</v>
      </c>
      <c r="J3062" s="154"/>
      <c r="K3062" s="23">
        <f>MONTH(CtasPagar[[#This Row],[Data Pagamento]])</f>
        <v>1</v>
      </c>
      <c r="L3062" s="23">
        <f>YEAR(CtasPagar[[#This Row],[Data Pagamento]])</f>
        <v>1900</v>
      </c>
      <c r="M3062" s="154"/>
      <c r="N30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2" s="71"/>
      <c r="P3062" s="71"/>
      <c r="Q3062" s="71"/>
      <c r="R3062" s="71"/>
      <c r="S3062" s="71"/>
      <c r="T3062" s="71"/>
      <c r="U3062" s="71"/>
      <c r="V3062" s="71"/>
      <c r="W3062" s="71"/>
      <c r="X3062" s="71"/>
      <c r="Y3062" s="71"/>
      <c r="Z3062" s="71"/>
    </row>
    <row r="3063" spans="1:26">
      <c r="A3063" s="154"/>
      <c r="B3063" s="157"/>
      <c r="C3063" s="162"/>
      <c r="D3063" s="157"/>
      <c r="E3063" s="157"/>
      <c r="F3063" s="157"/>
      <c r="G3063" s="158"/>
      <c r="H3063" s="23">
        <f>MONTH(CtasPagar[[#This Row],[Data Vencimento]])</f>
        <v>1</v>
      </c>
      <c r="I3063" s="23">
        <f>YEAR(CtasPagar[[#This Row],[Data Vencimento]])</f>
        <v>1900</v>
      </c>
      <c r="J3063" s="154"/>
      <c r="K3063" s="23">
        <f>MONTH(CtasPagar[[#This Row],[Data Pagamento]])</f>
        <v>1</v>
      </c>
      <c r="L3063" s="23">
        <f>YEAR(CtasPagar[[#This Row],[Data Pagamento]])</f>
        <v>1900</v>
      </c>
      <c r="M3063" s="154"/>
      <c r="N30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3" s="71"/>
      <c r="P3063" s="71"/>
      <c r="Q3063" s="71"/>
      <c r="R3063" s="71"/>
      <c r="S3063" s="71"/>
      <c r="T3063" s="71"/>
      <c r="U3063" s="71"/>
      <c r="V3063" s="71"/>
      <c r="W3063" s="71"/>
      <c r="X3063" s="71"/>
      <c r="Y3063" s="71"/>
      <c r="Z3063" s="71"/>
    </row>
    <row r="3064" spans="1:26">
      <c r="A3064" s="154"/>
      <c r="B3064" s="157"/>
      <c r="C3064" s="162"/>
      <c r="D3064" s="157"/>
      <c r="E3064" s="157"/>
      <c r="F3064" s="157"/>
      <c r="G3064" s="158"/>
      <c r="H3064" s="23">
        <f>MONTH(CtasPagar[[#This Row],[Data Vencimento]])</f>
        <v>1</v>
      </c>
      <c r="I3064" s="23">
        <f>YEAR(CtasPagar[[#This Row],[Data Vencimento]])</f>
        <v>1900</v>
      </c>
      <c r="J3064" s="154"/>
      <c r="K3064" s="23">
        <f>MONTH(CtasPagar[[#This Row],[Data Pagamento]])</f>
        <v>1</v>
      </c>
      <c r="L3064" s="23">
        <f>YEAR(CtasPagar[[#This Row],[Data Pagamento]])</f>
        <v>1900</v>
      </c>
      <c r="M3064" s="154"/>
      <c r="N30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4" s="71"/>
      <c r="P3064" s="71"/>
      <c r="Q3064" s="71"/>
      <c r="R3064" s="71"/>
      <c r="S3064" s="71"/>
      <c r="T3064" s="71"/>
      <c r="U3064" s="71"/>
      <c r="V3064" s="71"/>
      <c r="W3064" s="71"/>
      <c r="X3064" s="71"/>
      <c r="Y3064" s="71"/>
      <c r="Z3064" s="71"/>
    </row>
    <row r="3065" spans="1:26">
      <c r="A3065" s="154"/>
      <c r="B3065" s="157"/>
      <c r="C3065" s="162"/>
      <c r="D3065" s="157"/>
      <c r="E3065" s="157"/>
      <c r="F3065" s="157"/>
      <c r="G3065" s="158"/>
      <c r="H3065" s="23">
        <f>MONTH(CtasPagar[[#This Row],[Data Vencimento]])</f>
        <v>1</v>
      </c>
      <c r="I3065" s="23">
        <f>YEAR(CtasPagar[[#This Row],[Data Vencimento]])</f>
        <v>1900</v>
      </c>
      <c r="J3065" s="154"/>
      <c r="K3065" s="23">
        <f>MONTH(CtasPagar[[#This Row],[Data Pagamento]])</f>
        <v>1</v>
      </c>
      <c r="L3065" s="23">
        <f>YEAR(CtasPagar[[#This Row],[Data Pagamento]])</f>
        <v>1900</v>
      </c>
      <c r="M3065" s="154"/>
      <c r="N30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5" s="71"/>
      <c r="P3065" s="71"/>
      <c r="Q3065" s="71"/>
      <c r="R3065" s="71"/>
      <c r="S3065" s="71"/>
      <c r="T3065" s="71"/>
      <c r="U3065" s="71"/>
      <c r="V3065" s="71"/>
      <c r="W3065" s="71"/>
      <c r="X3065" s="71"/>
      <c r="Y3065" s="71"/>
      <c r="Z3065" s="71"/>
    </row>
    <row r="3066" spans="1:26">
      <c r="A3066" s="154"/>
      <c r="B3066" s="157"/>
      <c r="C3066" s="162"/>
      <c r="D3066" s="157"/>
      <c r="E3066" s="157"/>
      <c r="F3066" s="157"/>
      <c r="G3066" s="158"/>
      <c r="H3066" s="23">
        <f>MONTH(CtasPagar[[#This Row],[Data Vencimento]])</f>
        <v>1</v>
      </c>
      <c r="I3066" s="23">
        <f>YEAR(CtasPagar[[#This Row],[Data Vencimento]])</f>
        <v>1900</v>
      </c>
      <c r="J3066" s="154"/>
      <c r="K3066" s="23">
        <f>MONTH(CtasPagar[[#This Row],[Data Pagamento]])</f>
        <v>1</v>
      </c>
      <c r="L3066" s="23">
        <f>YEAR(CtasPagar[[#This Row],[Data Pagamento]])</f>
        <v>1900</v>
      </c>
      <c r="M3066" s="154"/>
      <c r="N30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6" s="71"/>
      <c r="P3066" s="71"/>
      <c r="Q3066" s="71"/>
      <c r="R3066" s="71"/>
      <c r="S3066" s="71"/>
      <c r="T3066" s="71"/>
      <c r="U3066" s="71"/>
      <c r="V3066" s="71"/>
      <c r="W3066" s="71"/>
      <c r="X3066" s="71"/>
      <c r="Y3066" s="71"/>
      <c r="Z3066" s="71"/>
    </row>
    <row r="3067" spans="1:26">
      <c r="A3067" s="154"/>
      <c r="B3067" s="157"/>
      <c r="C3067" s="162"/>
      <c r="D3067" s="157"/>
      <c r="E3067" s="157"/>
      <c r="F3067" s="157"/>
      <c r="G3067" s="158"/>
      <c r="H3067" s="23">
        <f>MONTH(CtasPagar[[#This Row],[Data Vencimento]])</f>
        <v>1</v>
      </c>
      <c r="I3067" s="23">
        <f>YEAR(CtasPagar[[#This Row],[Data Vencimento]])</f>
        <v>1900</v>
      </c>
      <c r="J3067" s="154"/>
      <c r="K3067" s="23">
        <f>MONTH(CtasPagar[[#This Row],[Data Pagamento]])</f>
        <v>1</v>
      </c>
      <c r="L3067" s="23">
        <f>YEAR(CtasPagar[[#This Row],[Data Pagamento]])</f>
        <v>1900</v>
      </c>
      <c r="M3067" s="154"/>
      <c r="N30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7" s="71"/>
      <c r="P3067" s="71"/>
      <c r="Q3067" s="71"/>
      <c r="R3067" s="71"/>
      <c r="S3067" s="71"/>
      <c r="T3067" s="71"/>
      <c r="U3067" s="71"/>
      <c r="V3067" s="71"/>
      <c r="W3067" s="71"/>
      <c r="X3067" s="71"/>
      <c r="Y3067" s="71"/>
      <c r="Z3067" s="71"/>
    </row>
    <row r="3068" spans="1:26">
      <c r="A3068" s="154"/>
      <c r="B3068" s="157"/>
      <c r="C3068" s="162"/>
      <c r="D3068" s="157"/>
      <c r="E3068" s="157"/>
      <c r="F3068" s="157"/>
      <c r="G3068" s="158"/>
      <c r="H3068" s="23">
        <f>MONTH(CtasPagar[[#This Row],[Data Vencimento]])</f>
        <v>1</v>
      </c>
      <c r="I3068" s="23">
        <f>YEAR(CtasPagar[[#This Row],[Data Vencimento]])</f>
        <v>1900</v>
      </c>
      <c r="J3068" s="154"/>
      <c r="K3068" s="23">
        <f>MONTH(CtasPagar[[#This Row],[Data Pagamento]])</f>
        <v>1</v>
      </c>
      <c r="L3068" s="23">
        <f>YEAR(CtasPagar[[#This Row],[Data Pagamento]])</f>
        <v>1900</v>
      </c>
      <c r="M3068" s="154"/>
      <c r="N30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8" s="71"/>
      <c r="P3068" s="71"/>
      <c r="Q3068" s="71"/>
      <c r="R3068" s="71"/>
      <c r="S3068" s="71"/>
      <c r="T3068" s="71"/>
      <c r="U3068" s="71"/>
      <c r="V3068" s="71"/>
      <c r="W3068" s="71"/>
      <c r="X3068" s="71"/>
      <c r="Y3068" s="71"/>
      <c r="Z3068" s="71"/>
    </row>
    <row r="3069" spans="1:26">
      <c r="A3069" s="154"/>
      <c r="B3069" s="157"/>
      <c r="C3069" s="162"/>
      <c r="D3069" s="157"/>
      <c r="E3069" s="157"/>
      <c r="F3069" s="157"/>
      <c r="G3069" s="158"/>
      <c r="H3069" s="23">
        <f>MONTH(CtasPagar[[#This Row],[Data Vencimento]])</f>
        <v>1</v>
      </c>
      <c r="I3069" s="23">
        <f>YEAR(CtasPagar[[#This Row],[Data Vencimento]])</f>
        <v>1900</v>
      </c>
      <c r="J3069" s="154"/>
      <c r="K3069" s="23">
        <f>MONTH(CtasPagar[[#This Row],[Data Pagamento]])</f>
        <v>1</v>
      </c>
      <c r="L3069" s="23">
        <f>YEAR(CtasPagar[[#This Row],[Data Pagamento]])</f>
        <v>1900</v>
      </c>
      <c r="M3069" s="154"/>
      <c r="N30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69" s="71"/>
      <c r="P3069" s="71"/>
      <c r="Q3069" s="71"/>
      <c r="R3069" s="71"/>
      <c r="S3069" s="71"/>
      <c r="T3069" s="71"/>
      <c r="U3069" s="71"/>
      <c r="V3069" s="71"/>
      <c r="W3069" s="71"/>
      <c r="X3069" s="71"/>
      <c r="Y3069" s="71"/>
      <c r="Z3069" s="71"/>
    </row>
    <row r="3070" spans="1:26">
      <c r="A3070" s="154"/>
      <c r="B3070" s="157"/>
      <c r="C3070" s="162"/>
      <c r="D3070" s="157"/>
      <c r="E3070" s="157"/>
      <c r="F3070" s="157"/>
      <c r="G3070" s="158"/>
      <c r="H3070" s="23">
        <f>MONTH(CtasPagar[[#This Row],[Data Vencimento]])</f>
        <v>1</v>
      </c>
      <c r="I3070" s="23">
        <f>YEAR(CtasPagar[[#This Row],[Data Vencimento]])</f>
        <v>1900</v>
      </c>
      <c r="J3070" s="154"/>
      <c r="K3070" s="23">
        <f>MONTH(CtasPagar[[#This Row],[Data Pagamento]])</f>
        <v>1</v>
      </c>
      <c r="L3070" s="23">
        <f>YEAR(CtasPagar[[#This Row],[Data Pagamento]])</f>
        <v>1900</v>
      </c>
      <c r="M3070" s="154"/>
      <c r="N30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0" s="71"/>
      <c r="P3070" s="71"/>
      <c r="Q3070" s="71"/>
      <c r="R3070" s="71"/>
      <c r="S3070" s="71"/>
      <c r="T3070" s="71"/>
      <c r="U3070" s="71"/>
      <c r="V3070" s="71"/>
      <c r="W3070" s="71"/>
      <c r="X3070" s="71"/>
      <c r="Y3070" s="71"/>
      <c r="Z3070" s="71"/>
    </row>
    <row r="3071" spans="1:26">
      <c r="A3071" s="154"/>
      <c r="B3071" s="157"/>
      <c r="C3071" s="162"/>
      <c r="D3071" s="157"/>
      <c r="E3071" s="157"/>
      <c r="F3071" s="157"/>
      <c r="G3071" s="158"/>
      <c r="H3071" s="23">
        <f>MONTH(CtasPagar[[#This Row],[Data Vencimento]])</f>
        <v>1</v>
      </c>
      <c r="I3071" s="23">
        <f>YEAR(CtasPagar[[#This Row],[Data Vencimento]])</f>
        <v>1900</v>
      </c>
      <c r="J3071" s="154"/>
      <c r="K3071" s="23">
        <f>MONTH(CtasPagar[[#This Row],[Data Pagamento]])</f>
        <v>1</v>
      </c>
      <c r="L3071" s="23">
        <f>YEAR(CtasPagar[[#This Row],[Data Pagamento]])</f>
        <v>1900</v>
      </c>
      <c r="M3071" s="154"/>
      <c r="N30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1" s="71"/>
      <c r="P3071" s="71"/>
      <c r="Q3071" s="71"/>
      <c r="R3071" s="71"/>
      <c r="S3071" s="71"/>
      <c r="T3071" s="71"/>
      <c r="U3071" s="71"/>
      <c r="V3071" s="71"/>
      <c r="W3071" s="71"/>
      <c r="X3071" s="71"/>
      <c r="Y3071" s="71"/>
      <c r="Z3071" s="71"/>
    </row>
    <row r="3072" spans="1:26">
      <c r="A3072" s="154"/>
      <c r="B3072" s="157"/>
      <c r="C3072" s="162"/>
      <c r="D3072" s="157"/>
      <c r="E3072" s="157"/>
      <c r="F3072" s="157"/>
      <c r="G3072" s="158"/>
      <c r="H3072" s="23">
        <f>MONTH(CtasPagar[[#This Row],[Data Vencimento]])</f>
        <v>1</v>
      </c>
      <c r="I3072" s="23">
        <f>YEAR(CtasPagar[[#This Row],[Data Vencimento]])</f>
        <v>1900</v>
      </c>
      <c r="J3072" s="154"/>
      <c r="K3072" s="23">
        <f>MONTH(CtasPagar[[#This Row],[Data Pagamento]])</f>
        <v>1</v>
      </c>
      <c r="L3072" s="23">
        <f>YEAR(CtasPagar[[#This Row],[Data Pagamento]])</f>
        <v>1900</v>
      </c>
      <c r="M3072" s="154"/>
      <c r="N30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2" s="71"/>
      <c r="P3072" s="71"/>
      <c r="Q3072" s="71"/>
      <c r="R3072" s="71"/>
      <c r="S3072" s="71"/>
      <c r="T3072" s="71"/>
      <c r="U3072" s="71"/>
      <c r="V3072" s="71"/>
      <c r="W3072" s="71"/>
      <c r="X3072" s="71"/>
      <c r="Y3072" s="71"/>
      <c r="Z3072" s="71"/>
    </row>
    <row r="3073" spans="1:26">
      <c r="A3073" s="154"/>
      <c r="B3073" s="157"/>
      <c r="C3073" s="162"/>
      <c r="D3073" s="157"/>
      <c r="E3073" s="157"/>
      <c r="F3073" s="157"/>
      <c r="G3073" s="158"/>
      <c r="H3073" s="23">
        <f>MONTH(CtasPagar[[#This Row],[Data Vencimento]])</f>
        <v>1</v>
      </c>
      <c r="I3073" s="23">
        <f>YEAR(CtasPagar[[#This Row],[Data Vencimento]])</f>
        <v>1900</v>
      </c>
      <c r="J3073" s="154"/>
      <c r="K3073" s="23">
        <f>MONTH(CtasPagar[[#This Row],[Data Pagamento]])</f>
        <v>1</v>
      </c>
      <c r="L3073" s="23">
        <f>YEAR(CtasPagar[[#This Row],[Data Pagamento]])</f>
        <v>1900</v>
      </c>
      <c r="M3073" s="154"/>
      <c r="N30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3" s="71"/>
      <c r="P3073" s="71"/>
      <c r="Q3073" s="71"/>
      <c r="R3073" s="71"/>
      <c r="S3073" s="71"/>
      <c r="T3073" s="71"/>
      <c r="U3073" s="71"/>
      <c r="V3073" s="71"/>
      <c r="W3073" s="71"/>
      <c r="X3073" s="71"/>
      <c r="Y3073" s="71"/>
      <c r="Z3073" s="71"/>
    </row>
    <row r="3074" spans="1:26">
      <c r="A3074" s="154"/>
      <c r="B3074" s="157"/>
      <c r="C3074" s="162"/>
      <c r="D3074" s="157"/>
      <c r="E3074" s="157"/>
      <c r="F3074" s="157"/>
      <c r="G3074" s="158"/>
      <c r="H3074" s="23">
        <f>MONTH(CtasPagar[[#This Row],[Data Vencimento]])</f>
        <v>1</v>
      </c>
      <c r="I3074" s="23">
        <f>YEAR(CtasPagar[[#This Row],[Data Vencimento]])</f>
        <v>1900</v>
      </c>
      <c r="J3074" s="154"/>
      <c r="K3074" s="23">
        <f>MONTH(CtasPagar[[#This Row],[Data Pagamento]])</f>
        <v>1</v>
      </c>
      <c r="L3074" s="23">
        <f>YEAR(CtasPagar[[#This Row],[Data Pagamento]])</f>
        <v>1900</v>
      </c>
      <c r="M3074" s="154"/>
      <c r="N30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4" s="71"/>
      <c r="P3074" s="71"/>
      <c r="Q3074" s="71"/>
      <c r="R3074" s="71"/>
      <c r="S3074" s="71"/>
      <c r="T3074" s="71"/>
      <c r="U3074" s="71"/>
      <c r="V3074" s="71"/>
      <c r="W3074" s="71"/>
      <c r="X3074" s="71"/>
      <c r="Y3074" s="71"/>
      <c r="Z3074" s="71"/>
    </row>
    <row r="3075" spans="1:26">
      <c r="A3075" s="154"/>
      <c r="B3075" s="157"/>
      <c r="C3075" s="162"/>
      <c r="D3075" s="157"/>
      <c r="E3075" s="157"/>
      <c r="F3075" s="157"/>
      <c r="G3075" s="158"/>
      <c r="H3075" s="23">
        <f>MONTH(CtasPagar[[#This Row],[Data Vencimento]])</f>
        <v>1</v>
      </c>
      <c r="I3075" s="23">
        <f>YEAR(CtasPagar[[#This Row],[Data Vencimento]])</f>
        <v>1900</v>
      </c>
      <c r="J3075" s="154"/>
      <c r="K3075" s="23">
        <f>MONTH(CtasPagar[[#This Row],[Data Pagamento]])</f>
        <v>1</v>
      </c>
      <c r="L3075" s="23">
        <f>YEAR(CtasPagar[[#This Row],[Data Pagamento]])</f>
        <v>1900</v>
      </c>
      <c r="M3075" s="154"/>
      <c r="N30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5" s="71"/>
      <c r="P3075" s="71"/>
      <c r="Q3075" s="71"/>
      <c r="R3075" s="71"/>
      <c r="S3075" s="71"/>
      <c r="T3075" s="71"/>
      <c r="U3075" s="71"/>
      <c r="V3075" s="71"/>
      <c r="W3075" s="71"/>
      <c r="X3075" s="71"/>
      <c r="Y3075" s="71"/>
      <c r="Z3075" s="71"/>
    </row>
    <row r="3076" spans="1:26">
      <c r="A3076" s="154"/>
      <c r="B3076" s="157"/>
      <c r="C3076" s="162"/>
      <c r="D3076" s="157"/>
      <c r="E3076" s="157"/>
      <c r="F3076" s="157"/>
      <c r="G3076" s="158"/>
      <c r="H3076" s="23">
        <f>MONTH(CtasPagar[[#This Row],[Data Vencimento]])</f>
        <v>1</v>
      </c>
      <c r="I3076" s="23">
        <f>YEAR(CtasPagar[[#This Row],[Data Vencimento]])</f>
        <v>1900</v>
      </c>
      <c r="J3076" s="154"/>
      <c r="K3076" s="23">
        <f>MONTH(CtasPagar[[#This Row],[Data Pagamento]])</f>
        <v>1</v>
      </c>
      <c r="L3076" s="23">
        <f>YEAR(CtasPagar[[#This Row],[Data Pagamento]])</f>
        <v>1900</v>
      </c>
      <c r="M3076" s="154"/>
      <c r="N30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6" s="71"/>
      <c r="P3076" s="71"/>
      <c r="Q3076" s="71"/>
      <c r="R3076" s="71"/>
      <c r="S3076" s="71"/>
      <c r="T3076" s="71"/>
      <c r="U3076" s="71"/>
      <c r="V3076" s="71"/>
      <c r="W3076" s="71"/>
      <c r="X3076" s="71"/>
      <c r="Y3076" s="71"/>
      <c r="Z3076" s="71"/>
    </row>
    <row r="3077" spans="1:26">
      <c r="A3077" s="154"/>
      <c r="B3077" s="157"/>
      <c r="C3077" s="162"/>
      <c r="D3077" s="157"/>
      <c r="E3077" s="157"/>
      <c r="F3077" s="157"/>
      <c r="G3077" s="158"/>
      <c r="H3077" s="23">
        <f>MONTH(CtasPagar[[#This Row],[Data Vencimento]])</f>
        <v>1</v>
      </c>
      <c r="I3077" s="23">
        <f>YEAR(CtasPagar[[#This Row],[Data Vencimento]])</f>
        <v>1900</v>
      </c>
      <c r="J3077" s="154"/>
      <c r="K3077" s="23">
        <f>MONTH(CtasPagar[[#This Row],[Data Pagamento]])</f>
        <v>1</v>
      </c>
      <c r="L3077" s="23">
        <f>YEAR(CtasPagar[[#This Row],[Data Pagamento]])</f>
        <v>1900</v>
      </c>
      <c r="M3077" s="154"/>
      <c r="N30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7" s="71"/>
      <c r="P3077" s="71"/>
      <c r="Q3077" s="71"/>
      <c r="R3077" s="71"/>
      <c r="S3077" s="71"/>
      <c r="T3077" s="71"/>
      <c r="U3077" s="71"/>
      <c r="V3077" s="71"/>
      <c r="W3077" s="71"/>
      <c r="X3077" s="71"/>
      <c r="Y3077" s="71"/>
      <c r="Z3077" s="71"/>
    </row>
    <row r="3078" spans="1:26">
      <c r="A3078" s="154"/>
      <c r="B3078" s="157"/>
      <c r="C3078" s="162"/>
      <c r="D3078" s="157"/>
      <c r="E3078" s="157"/>
      <c r="F3078" s="157"/>
      <c r="G3078" s="158"/>
      <c r="H3078" s="23">
        <f>MONTH(CtasPagar[[#This Row],[Data Vencimento]])</f>
        <v>1</v>
      </c>
      <c r="I3078" s="23">
        <f>YEAR(CtasPagar[[#This Row],[Data Vencimento]])</f>
        <v>1900</v>
      </c>
      <c r="J3078" s="154"/>
      <c r="K3078" s="23">
        <f>MONTH(CtasPagar[[#This Row],[Data Pagamento]])</f>
        <v>1</v>
      </c>
      <c r="L3078" s="23">
        <f>YEAR(CtasPagar[[#This Row],[Data Pagamento]])</f>
        <v>1900</v>
      </c>
      <c r="M3078" s="154"/>
      <c r="N30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8" s="71"/>
      <c r="P3078" s="71"/>
      <c r="Q3078" s="71"/>
      <c r="R3078" s="71"/>
      <c r="S3078" s="71"/>
      <c r="T3078" s="71"/>
      <c r="U3078" s="71"/>
      <c r="V3078" s="71"/>
      <c r="W3078" s="71"/>
      <c r="X3078" s="71"/>
      <c r="Y3078" s="71"/>
      <c r="Z3078" s="71"/>
    </row>
    <row r="3079" spans="1:26">
      <c r="A3079" s="154"/>
      <c r="B3079" s="157"/>
      <c r="C3079" s="162"/>
      <c r="D3079" s="157"/>
      <c r="E3079" s="157"/>
      <c r="F3079" s="157"/>
      <c r="G3079" s="158"/>
      <c r="H3079" s="23">
        <f>MONTH(CtasPagar[[#This Row],[Data Vencimento]])</f>
        <v>1</v>
      </c>
      <c r="I3079" s="23">
        <f>YEAR(CtasPagar[[#This Row],[Data Vencimento]])</f>
        <v>1900</v>
      </c>
      <c r="J3079" s="154"/>
      <c r="K3079" s="23">
        <f>MONTH(CtasPagar[[#This Row],[Data Pagamento]])</f>
        <v>1</v>
      </c>
      <c r="L3079" s="23">
        <f>YEAR(CtasPagar[[#This Row],[Data Pagamento]])</f>
        <v>1900</v>
      </c>
      <c r="M3079" s="154"/>
      <c r="N30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79" s="71"/>
      <c r="P3079" s="71"/>
      <c r="Q3079" s="71"/>
      <c r="R3079" s="71"/>
      <c r="S3079" s="71"/>
      <c r="T3079" s="71"/>
      <c r="U3079" s="71"/>
      <c r="V3079" s="71"/>
      <c r="W3079" s="71"/>
      <c r="X3079" s="71"/>
      <c r="Y3079" s="71"/>
      <c r="Z3079" s="71"/>
    </row>
    <row r="3080" spans="1:26">
      <c r="A3080" s="154"/>
      <c r="B3080" s="157"/>
      <c r="C3080" s="162"/>
      <c r="D3080" s="157"/>
      <c r="E3080" s="157"/>
      <c r="F3080" s="157"/>
      <c r="G3080" s="158"/>
      <c r="H3080" s="23">
        <f>MONTH(CtasPagar[[#This Row],[Data Vencimento]])</f>
        <v>1</v>
      </c>
      <c r="I3080" s="23">
        <f>YEAR(CtasPagar[[#This Row],[Data Vencimento]])</f>
        <v>1900</v>
      </c>
      <c r="J3080" s="154"/>
      <c r="K3080" s="23">
        <f>MONTH(CtasPagar[[#This Row],[Data Pagamento]])</f>
        <v>1</v>
      </c>
      <c r="L3080" s="23">
        <f>YEAR(CtasPagar[[#This Row],[Data Pagamento]])</f>
        <v>1900</v>
      </c>
      <c r="M3080" s="154"/>
      <c r="N30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0" s="71"/>
      <c r="P3080" s="71"/>
      <c r="Q3080" s="71"/>
      <c r="R3080" s="71"/>
      <c r="S3080" s="71"/>
      <c r="T3080" s="71"/>
      <c r="U3080" s="71"/>
      <c r="V3080" s="71"/>
      <c r="W3080" s="71"/>
      <c r="X3080" s="71"/>
      <c r="Y3080" s="71"/>
      <c r="Z3080" s="71"/>
    </row>
    <row r="3081" spans="1:26">
      <c r="A3081" s="154"/>
      <c r="B3081" s="157"/>
      <c r="C3081" s="162"/>
      <c r="D3081" s="157"/>
      <c r="E3081" s="157"/>
      <c r="F3081" s="157"/>
      <c r="G3081" s="158"/>
      <c r="H3081" s="23">
        <f>MONTH(CtasPagar[[#This Row],[Data Vencimento]])</f>
        <v>1</v>
      </c>
      <c r="I3081" s="23">
        <f>YEAR(CtasPagar[[#This Row],[Data Vencimento]])</f>
        <v>1900</v>
      </c>
      <c r="J3081" s="154"/>
      <c r="K3081" s="23">
        <f>MONTH(CtasPagar[[#This Row],[Data Pagamento]])</f>
        <v>1</v>
      </c>
      <c r="L3081" s="23">
        <f>YEAR(CtasPagar[[#This Row],[Data Pagamento]])</f>
        <v>1900</v>
      </c>
      <c r="M3081" s="154"/>
      <c r="N30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1" s="71"/>
      <c r="P3081" s="71"/>
      <c r="Q3081" s="71"/>
      <c r="R3081" s="71"/>
      <c r="S3081" s="71"/>
      <c r="T3081" s="71"/>
      <c r="U3081" s="71"/>
      <c r="V3081" s="71"/>
      <c r="W3081" s="71"/>
      <c r="X3081" s="71"/>
      <c r="Y3081" s="71"/>
      <c r="Z3081" s="71"/>
    </row>
    <row r="3082" spans="1:26">
      <c r="A3082" s="154"/>
      <c r="B3082" s="157"/>
      <c r="C3082" s="162"/>
      <c r="D3082" s="157"/>
      <c r="E3082" s="157"/>
      <c r="F3082" s="157"/>
      <c r="G3082" s="158"/>
      <c r="H3082" s="23">
        <f>MONTH(CtasPagar[[#This Row],[Data Vencimento]])</f>
        <v>1</v>
      </c>
      <c r="I3082" s="23">
        <f>YEAR(CtasPagar[[#This Row],[Data Vencimento]])</f>
        <v>1900</v>
      </c>
      <c r="J3082" s="154"/>
      <c r="K3082" s="23">
        <f>MONTH(CtasPagar[[#This Row],[Data Pagamento]])</f>
        <v>1</v>
      </c>
      <c r="L3082" s="23">
        <f>YEAR(CtasPagar[[#This Row],[Data Pagamento]])</f>
        <v>1900</v>
      </c>
      <c r="M3082" s="154"/>
      <c r="N30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2" s="71"/>
      <c r="P3082" s="71"/>
      <c r="Q3082" s="71"/>
      <c r="R3082" s="71"/>
      <c r="S3082" s="71"/>
      <c r="T3082" s="71"/>
      <c r="U3082" s="71"/>
      <c r="V3082" s="71"/>
      <c r="W3082" s="71"/>
      <c r="X3082" s="71"/>
      <c r="Y3082" s="71"/>
      <c r="Z3082" s="71"/>
    </row>
    <row r="3083" spans="1:26">
      <c r="A3083" s="154"/>
      <c r="B3083" s="157"/>
      <c r="C3083" s="162"/>
      <c r="D3083" s="157"/>
      <c r="E3083" s="157"/>
      <c r="F3083" s="157"/>
      <c r="G3083" s="158"/>
      <c r="H3083" s="23">
        <f>MONTH(CtasPagar[[#This Row],[Data Vencimento]])</f>
        <v>1</v>
      </c>
      <c r="I3083" s="23">
        <f>YEAR(CtasPagar[[#This Row],[Data Vencimento]])</f>
        <v>1900</v>
      </c>
      <c r="J3083" s="154"/>
      <c r="K3083" s="23">
        <f>MONTH(CtasPagar[[#This Row],[Data Pagamento]])</f>
        <v>1</v>
      </c>
      <c r="L3083" s="23">
        <f>YEAR(CtasPagar[[#This Row],[Data Pagamento]])</f>
        <v>1900</v>
      </c>
      <c r="M3083" s="154"/>
      <c r="N30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3" s="71"/>
      <c r="P3083" s="71"/>
      <c r="Q3083" s="71"/>
      <c r="R3083" s="71"/>
      <c r="S3083" s="71"/>
      <c r="T3083" s="71"/>
      <c r="U3083" s="71"/>
      <c r="V3083" s="71"/>
      <c r="W3083" s="71"/>
      <c r="X3083" s="71"/>
      <c r="Y3083" s="71"/>
      <c r="Z3083" s="71"/>
    </row>
    <row r="3084" spans="1:26">
      <c r="A3084" s="154"/>
      <c r="B3084" s="157"/>
      <c r="C3084" s="162"/>
      <c r="D3084" s="157"/>
      <c r="E3084" s="157"/>
      <c r="F3084" s="157"/>
      <c r="G3084" s="158"/>
      <c r="H3084" s="23">
        <f>MONTH(CtasPagar[[#This Row],[Data Vencimento]])</f>
        <v>1</v>
      </c>
      <c r="I3084" s="23">
        <f>YEAR(CtasPagar[[#This Row],[Data Vencimento]])</f>
        <v>1900</v>
      </c>
      <c r="J3084" s="154"/>
      <c r="K3084" s="23">
        <f>MONTH(CtasPagar[[#This Row],[Data Pagamento]])</f>
        <v>1</v>
      </c>
      <c r="L3084" s="23">
        <f>YEAR(CtasPagar[[#This Row],[Data Pagamento]])</f>
        <v>1900</v>
      </c>
      <c r="M3084" s="154"/>
      <c r="N30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4" s="71"/>
      <c r="P3084" s="71"/>
      <c r="Q3084" s="71"/>
      <c r="R3084" s="71"/>
      <c r="S3084" s="71"/>
      <c r="T3084" s="71"/>
      <c r="U3084" s="71"/>
      <c r="V3084" s="71"/>
      <c r="W3084" s="71"/>
      <c r="X3084" s="71"/>
      <c r="Y3084" s="71"/>
      <c r="Z3084" s="71"/>
    </row>
    <row r="3085" spans="1:26">
      <c r="A3085" s="154"/>
      <c r="B3085" s="157"/>
      <c r="C3085" s="162"/>
      <c r="D3085" s="157"/>
      <c r="E3085" s="157"/>
      <c r="F3085" s="157"/>
      <c r="G3085" s="158"/>
      <c r="H3085" s="23">
        <f>MONTH(CtasPagar[[#This Row],[Data Vencimento]])</f>
        <v>1</v>
      </c>
      <c r="I3085" s="23">
        <f>YEAR(CtasPagar[[#This Row],[Data Vencimento]])</f>
        <v>1900</v>
      </c>
      <c r="J3085" s="154"/>
      <c r="K3085" s="23">
        <f>MONTH(CtasPagar[[#This Row],[Data Pagamento]])</f>
        <v>1</v>
      </c>
      <c r="L3085" s="23">
        <f>YEAR(CtasPagar[[#This Row],[Data Pagamento]])</f>
        <v>1900</v>
      </c>
      <c r="M3085" s="154"/>
      <c r="N30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5" s="71"/>
      <c r="P3085" s="71"/>
      <c r="Q3085" s="71"/>
      <c r="R3085" s="71"/>
      <c r="S3085" s="71"/>
      <c r="T3085" s="71"/>
      <c r="U3085" s="71"/>
      <c r="V3085" s="71"/>
      <c r="W3085" s="71"/>
      <c r="X3085" s="71"/>
      <c r="Y3085" s="71"/>
      <c r="Z3085" s="71"/>
    </row>
    <row r="3086" spans="1:26">
      <c r="A3086" s="154"/>
      <c r="B3086" s="157"/>
      <c r="C3086" s="162"/>
      <c r="D3086" s="157"/>
      <c r="E3086" s="157"/>
      <c r="F3086" s="157"/>
      <c r="G3086" s="158"/>
      <c r="H3086" s="23">
        <f>MONTH(CtasPagar[[#This Row],[Data Vencimento]])</f>
        <v>1</v>
      </c>
      <c r="I3086" s="23">
        <f>YEAR(CtasPagar[[#This Row],[Data Vencimento]])</f>
        <v>1900</v>
      </c>
      <c r="J3086" s="154"/>
      <c r="K3086" s="23">
        <f>MONTH(CtasPagar[[#This Row],[Data Pagamento]])</f>
        <v>1</v>
      </c>
      <c r="L3086" s="23">
        <f>YEAR(CtasPagar[[#This Row],[Data Pagamento]])</f>
        <v>1900</v>
      </c>
      <c r="M3086" s="154"/>
      <c r="N30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6" s="71"/>
      <c r="P3086" s="71"/>
      <c r="Q3086" s="71"/>
      <c r="R3086" s="71"/>
      <c r="S3086" s="71"/>
      <c r="T3086" s="71"/>
      <c r="U3086" s="71"/>
      <c r="V3086" s="71"/>
      <c r="W3086" s="71"/>
      <c r="X3086" s="71"/>
      <c r="Y3086" s="71"/>
      <c r="Z3086" s="71"/>
    </row>
    <row r="3087" spans="1:26">
      <c r="A3087" s="154"/>
      <c r="B3087" s="157"/>
      <c r="C3087" s="162"/>
      <c r="D3087" s="157"/>
      <c r="E3087" s="157"/>
      <c r="F3087" s="157"/>
      <c r="G3087" s="158"/>
      <c r="H3087" s="23">
        <f>MONTH(CtasPagar[[#This Row],[Data Vencimento]])</f>
        <v>1</v>
      </c>
      <c r="I3087" s="23">
        <f>YEAR(CtasPagar[[#This Row],[Data Vencimento]])</f>
        <v>1900</v>
      </c>
      <c r="J3087" s="154"/>
      <c r="K3087" s="23">
        <f>MONTH(CtasPagar[[#This Row],[Data Pagamento]])</f>
        <v>1</v>
      </c>
      <c r="L3087" s="23">
        <f>YEAR(CtasPagar[[#This Row],[Data Pagamento]])</f>
        <v>1900</v>
      </c>
      <c r="M3087" s="154"/>
      <c r="N30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7" s="71"/>
      <c r="P3087" s="71"/>
      <c r="Q3087" s="71"/>
      <c r="R3087" s="71"/>
      <c r="S3087" s="71"/>
      <c r="T3087" s="71"/>
      <c r="U3087" s="71"/>
      <c r="V3087" s="71"/>
      <c r="W3087" s="71"/>
      <c r="X3087" s="71"/>
      <c r="Y3087" s="71"/>
      <c r="Z3087" s="71"/>
    </row>
    <row r="3088" spans="1:26">
      <c r="A3088" s="154"/>
      <c r="B3088" s="157"/>
      <c r="C3088" s="162"/>
      <c r="D3088" s="157"/>
      <c r="E3088" s="157"/>
      <c r="F3088" s="157"/>
      <c r="G3088" s="158"/>
      <c r="H3088" s="23">
        <f>MONTH(CtasPagar[[#This Row],[Data Vencimento]])</f>
        <v>1</v>
      </c>
      <c r="I3088" s="23">
        <f>YEAR(CtasPagar[[#This Row],[Data Vencimento]])</f>
        <v>1900</v>
      </c>
      <c r="J3088" s="154"/>
      <c r="K3088" s="23">
        <f>MONTH(CtasPagar[[#This Row],[Data Pagamento]])</f>
        <v>1</v>
      </c>
      <c r="L3088" s="23">
        <f>YEAR(CtasPagar[[#This Row],[Data Pagamento]])</f>
        <v>1900</v>
      </c>
      <c r="M3088" s="154"/>
      <c r="N30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8" s="71"/>
      <c r="P3088" s="71"/>
      <c r="Q3088" s="71"/>
      <c r="R3088" s="71"/>
      <c r="S3088" s="71"/>
      <c r="T3088" s="71"/>
      <c r="U3088" s="71"/>
      <c r="V3088" s="71"/>
      <c r="W3088" s="71"/>
      <c r="X3088" s="71"/>
      <c r="Y3088" s="71"/>
      <c r="Z3088" s="71"/>
    </row>
    <row r="3089" spans="1:26">
      <c r="A3089" s="154"/>
      <c r="B3089" s="157"/>
      <c r="C3089" s="162"/>
      <c r="D3089" s="157"/>
      <c r="E3089" s="157"/>
      <c r="F3089" s="157"/>
      <c r="G3089" s="158"/>
      <c r="H3089" s="23">
        <f>MONTH(CtasPagar[[#This Row],[Data Vencimento]])</f>
        <v>1</v>
      </c>
      <c r="I3089" s="23">
        <f>YEAR(CtasPagar[[#This Row],[Data Vencimento]])</f>
        <v>1900</v>
      </c>
      <c r="J3089" s="154"/>
      <c r="K3089" s="23">
        <f>MONTH(CtasPagar[[#This Row],[Data Pagamento]])</f>
        <v>1</v>
      </c>
      <c r="L3089" s="23">
        <f>YEAR(CtasPagar[[#This Row],[Data Pagamento]])</f>
        <v>1900</v>
      </c>
      <c r="M3089" s="154"/>
      <c r="N30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89" s="71"/>
      <c r="P3089" s="71"/>
      <c r="Q3089" s="71"/>
      <c r="R3089" s="71"/>
      <c r="S3089" s="71"/>
      <c r="T3089" s="71"/>
      <c r="U3089" s="71"/>
      <c r="V3089" s="71"/>
      <c r="W3089" s="71"/>
      <c r="X3089" s="71"/>
      <c r="Y3089" s="71"/>
      <c r="Z3089" s="71"/>
    </row>
    <row r="3090" spans="1:26">
      <c r="A3090" s="154"/>
      <c r="B3090" s="157"/>
      <c r="C3090" s="162"/>
      <c r="D3090" s="157"/>
      <c r="E3090" s="157"/>
      <c r="F3090" s="157"/>
      <c r="G3090" s="158"/>
      <c r="H3090" s="23">
        <f>MONTH(CtasPagar[[#This Row],[Data Vencimento]])</f>
        <v>1</v>
      </c>
      <c r="I3090" s="23">
        <f>YEAR(CtasPagar[[#This Row],[Data Vencimento]])</f>
        <v>1900</v>
      </c>
      <c r="J3090" s="154"/>
      <c r="K3090" s="23">
        <f>MONTH(CtasPagar[[#This Row],[Data Pagamento]])</f>
        <v>1</v>
      </c>
      <c r="L3090" s="23">
        <f>YEAR(CtasPagar[[#This Row],[Data Pagamento]])</f>
        <v>1900</v>
      </c>
      <c r="M3090" s="154"/>
      <c r="N30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0" s="71"/>
      <c r="P3090" s="71"/>
      <c r="Q3090" s="71"/>
      <c r="R3090" s="71"/>
      <c r="S3090" s="71"/>
      <c r="T3090" s="71"/>
      <c r="U3090" s="71"/>
      <c r="V3090" s="71"/>
      <c r="W3090" s="71"/>
      <c r="X3090" s="71"/>
      <c r="Y3090" s="71"/>
      <c r="Z3090" s="71"/>
    </row>
    <row r="3091" spans="1:26">
      <c r="A3091" s="154"/>
      <c r="B3091" s="157"/>
      <c r="C3091" s="162"/>
      <c r="D3091" s="157"/>
      <c r="E3091" s="157"/>
      <c r="F3091" s="157"/>
      <c r="G3091" s="158"/>
      <c r="H3091" s="23">
        <f>MONTH(CtasPagar[[#This Row],[Data Vencimento]])</f>
        <v>1</v>
      </c>
      <c r="I3091" s="23">
        <f>YEAR(CtasPagar[[#This Row],[Data Vencimento]])</f>
        <v>1900</v>
      </c>
      <c r="J3091" s="154"/>
      <c r="K3091" s="23">
        <f>MONTH(CtasPagar[[#This Row],[Data Pagamento]])</f>
        <v>1</v>
      </c>
      <c r="L3091" s="23">
        <f>YEAR(CtasPagar[[#This Row],[Data Pagamento]])</f>
        <v>1900</v>
      </c>
      <c r="M3091" s="154"/>
      <c r="N30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1" s="71"/>
      <c r="P3091" s="71"/>
      <c r="Q3091" s="71"/>
      <c r="R3091" s="71"/>
      <c r="S3091" s="71"/>
      <c r="T3091" s="71"/>
      <c r="U3091" s="71"/>
      <c r="V3091" s="71"/>
      <c r="W3091" s="71"/>
      <c r="X3091" s="71"/>
      <c r="Y3091" s="71"/>
      <c r="Z3091" s="71"/>
    </row>
    <row r="3092" spans="1:26">
      <c r="A3092" s="154"/>
      <c r="B3092" s="157"/>
      <c r="C3092" s="162"/>
      <c r="D3092" s="157"/>
      <c r="E3092" s="157"/>
      <c r="F3092" s="157"/>
      <c r="G3092" s="158"/>
      <c r="H3092" s="23">
        <f>MONTH(CtasPagar[[#This Row],[Data Vencimento]])</f>
        <v>1</v>
      </c>
      <c r="I3092" s="23">
        <f>YEAR(CtasPagar[[#This Row],[Data Vencimento]])</f>
        <v>1900</v>
      </c>
      <c r="J3092" s="154"/>
      <c r="K3092" s="23">
        <f>MONTH(CtasPagar[[#This Row],[Data Pagamento]])</f>
        <v>1</v>
      </c>
      <c r="L3092" s="23">
        <f>YEAR(CtasPagar[[#This Row],[Data Pagamento]])</f>
        <v>1900</v>
      </c>
      <c r="M3092" s="154"/>
      <c r="N30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2" s="71"/>
      <c r="P3092" s="71"/>
      <c r="Q3092" s="71"/>
      <c r="R3092" s="71"/>
      <c r="S3092" s="71"/>
      <c r="T3092" s="71"/>
      <c r="U3092" s="71"/>
      <c r="V3092" s="71"/>
      <c r="W3092" s="71"/>
      <c r="X3092" s="71"/>
      <c r="Y3092" s="71"/>
      <c r="Z3092" s="71"/>
    </row>
    <row r="3093" spans="1:26">
      <c r="A3093" s="154"/>
      <c r="B3093" s="157"/>
      <c r="C3093" s="162"/>
      <c r="D3093" s="157"/>
      <c r="E3093" s="157"/>
      <c r="F3093" s="157"/>
      <c r="G3093" s="158"/>
      <c r="H3093" s="23">
        <f>MONTH(CtasPagar[[#This Row],[Data Vencimento]])</f>
        <v>1</v>
      </c>
      <c r="I3093" s="23">
        <f>YEAR(CtasPagar[[#This Row],[Data Vencimento]])</f>
        <v>1900</v>
      </c>
      <c r="J3093" s="154"/>
      <c r="K3093" s="23">
        <f>MONTH(CtasPagar[[#This Row],[Data Pagamento]])</f>
        <v>1</v>
      </c>
      <c r="L3093" s="23">
        <f>YEAR(CtasPagar[[#This Row],[Data Pagamento]])</f>
        <v>1900</v>
      </c>
      <c r="M3093" s="154"/>
      <c r="N30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3" s="71"/>
      <c r="P3093" s="71"/>
      <c r="Q3093" s="71"/>
      <c r="R3093" s="71"/>
      <c r="S3093" s="71"/>
      <c r="T3093" s="71"/>
      <c r="U3093" s="71"/>
      <c r="V3093" s="71"/>
      <c r="W3093" s="71"/>
      <c r="X3093" s="71"/>
      <c r="Y3093" s="71"/>
      <c r="Z3093" s="71"/>
    </row>
    <row r="3094" spans="1:26">
      <c r="A3094" s="154"/>
      <c r="B3094" s="157"/>
      <c r="C3094" s="162"/>
      <c r="D3094" s="157"/>
      <c r="E3094" s="157"/>
      <c r="F3094" s="157"/>
      <c r="G3094" s="158"/>
      <c r="H3094" s="23">
        <f>MONTH(CtasPagar[[#This Row],[Data Vencimento]])</f>
        <v>1</v>
      </c>
      <c r="I3094" s="23">
        <f>YEAR(CtasPagar[[#This Row],[Data Vencimento]])</f>
        <v>1900</v>
      </c>
      <c r="J3094" s="154"/>
      <c r="K3094" s="23">
        <f>MONTH(CtasPagar[[#This Row],[Data Pagamento]])</f>
        <v>1</v>
      </c>
      <c r="L3094" s="23">
        <f>YEAR(CtasPagar[[#This Row],[Data Pagamento]])</f>
        <v>1900</v>
      </c>
      <c r="M3094" s="154"/>
      <c r="N30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4" s="71"/>
      <c r="P3094" s="71"/>
      <c r="Q3094" s="71"/>
      <c r="R3094" s="71"/>
      <c r="S3094" s="71"/>
      <c r="T3094" s="71"/>
      <c r="U3094" s="71"/>
      <c r="V3094" s="71"/>
      <c r="W3094" s="71"/>
      <c r="X3094" s="71"/>
      <c r="Y3094" s="71"/>
      <c r="Z3094" s="71"/>
    </row>
    <row r="3095" spans="1:26">
      <c r="A3095" s="154"/>
      <c r="B3095" s="157"/>
      <c r="C3095" s="162"/>
      <c r="D3095" s="157"/>
      <c r="E3095" s="157"/>
      <c r="F3095" s="157"/>
      <c r="G3095" s="158"/>
      <c r="H3095" s="23">
        <f>MONTH(CtasPagar[[#This Row],[Data Vencimento]])</f>
        <v>1</v>
      </c>
      <c r="I3095" s="23">
        <f>YEAR(CtasPagar[[#This Row],[Data Vencimento]])</f>
        <v>1900</v>
      </c>
      <c r="J3095" s="154"/>
      <c r="K3095" s="23">
        <f>MONTH(CtasPagar[[#This Row],[Data Pagamento]])</f>
        <v>1</v>
      </c>
      <c r="L3095" s="23">
        <f>YEAR(CtasPagar[[#This Row],[Data Pagamento]])</f>
        <v>1900</v>
      </c>
      <c r="M3095" s="154"/>
      <c r="N30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5" s="71"/>
      <c r="P3095" s="71"/>
      <c r="Q3095" s="71"/>
      <c r="R3095" s="71"/>
      <c r="S3095" s="71"/>
      <c r="T3095" s="71"/>
      <c r="U3095" s="71"/>
      <c r="V3095" s="71"/>
      <c r="W3095" s="71"/>
      <c r="X3095" s="71"/>
      <c r="Y3095" s="71"/>
      <c r="Z3095" s="71"/>
    </row>
    <row r="3096" spans="1:26">
      <c r="A3096" s="154"/>
      <c r="B3096" s="157"/>
      <c r="C3096" s="162"/>
      <c r="D3096" s="157"/>
      <c r="E3096" s="157"/>
      <c r="F3096" s="157"/>
      <c r="G3096" s="158"/>
      <c r="H3096" s="23">
        <f>MONTH(CtasPagar[[#This Row],[Data Vencimento]])</f>
        <v>1</v>
      </c>
      <c r="I3096" s="23">
        <f>YEAR(CtasPagar[[#This Row],[Data Vencimento]])</f>
        <v>1900</v>
      </c>
      <c r="J3096" s="154"/>
      <c r="K3096" s="23">
        <f>MONTH(CtasPagar[[#This Row],[Data Pagamento]])</f>
        <v>1</v>
      </c>
      <c r="L3096" s="23">
        <f>YEAR(CtasPagar[[#This Row],[Data Pagamento]])</f>
        <v>1900</v>
      </c>
      <c r="M3096" s="154"/>
      <c r="N30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6" s="71"/>
      <c r="P3096" s="71"/>
      <c r="Q3096" s="71"/>
      <c r="R3096" s="71"/>
      <c r="S3096" s="71"/>
      <c r="T3096" s="71"/>
      <c r="U3096" s="71"/>
      <c r="V3096" s="71"/>
      <c r="W3096" s="71"/>
      <c r="X3096" s="71"/>
      <c r="Y3096" s="71"/>
      <c r="Z3096" s="71"/>
    </row>
    <row r="3097" spans="1:26">
      <c r="A3097" s="154"/>
      <c r="B3097" s="157"/>
      <c r="C3097" s="162"/>
      <c r="D3097" s="157"/>
      <c r="E3097" s="157"/>
      <c r="F3097" s="157"/>
      <c r="G3097" s="158"/>
      <c r="H3097" s="23">
        <f>MONTH(CtasPagar[[#This Row],[Data Vencimento]])</f>
        <v>1</v>
      </c>
      <c r="I3097" s="23">
        <f>YEAR(CtasPagar[[#This Row],[Data Vencimento]])</f>
        <v>1900</v>
      </c>
      <c r="J3097" s="154"/>
      <c r="K3097" s="23">
        <f>MONTH(CtasPagar[[#This Row],[Data Pagamento]])</f>
        <v>1</v>
      </c>
      <c r="L3097" s="23">
        <f>YEAR(CtasPagar[[#This Row],[Data Pagamento]])</f>
        <v>1900</v>
      </c>
      <c r="M3097" s="154"/>
      <c r="N30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7" s="71"/>
      <c r="P3097" s="71"/>
      <c r="Q3097" s="71"/>
      <c r="R3097" s="71"/>
      <c r="S3097" s="71"/>
      <c r="T3097" s="71"/>
      <c r="U3097" s="71"/>
      <c r="V3097" s="71"/>
      <c r="W3097" s="71"/>
      <c r="X3097" s="71"/>
      <c r="Y3097" s="71"/>
      <c r="Z3097" s="71"/>
    </row>
    <row r="3098" spans="1:26">
      <c r="A3098" s="154"/>
      <c r="B3098" s="157"/>
      <c r="C3098" s="162"/>
      <c r="D3098" s="157"/>
      <c r="E3098" s="157"/>
      <c r="F3098" s="157"/>
      <c r="G3098" s="158"/>
      <c r="H3098" s="23">
        <f>MONTH(CtasPagar[[#This Row],[Data Vencimento]])</f>
        <v>1</v>
      </c>
      <c r="I3098" s="23">
        <f>YEAR(CtasPagar[[#This Row],[Data Vencimento]])</f>
        <v>1900</v>
      </c>
      <c r="J3098" s="154"/>
      <c r="K3098" s="23">
        <f>MONTH(CtasPagar[[#This Row],[Data Pagamento]])</f>
        <v>1</v>
      </c>
      <c r="L3098" s="23">
        <f>YEAR(CtasPagar[[#This Row],[Data Pagamento]])</f>
        <v>1900</v>
      </c>
      <c r="M3098" s="154"/>
      <c r="N30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8" s="71"/>
      <c r="P3098" s="71"/>
      <c r="Q3098" s="71"/>
      <c r="R3098" s="71"/>
      <c r="S3098" s="71"/>
      <c r="T3098" s="71"/>
      <c r="U3098" s="71"/>
      <c r="V3098" s="71"/>
      <c r="W3098" s="71"/>
      <c r="X3098" s="71"/>
      <c r="Y3098" s="71"/>
      <c r="Z3098" s="71"/>
    </row>
    <row r="3099" spans="1:26">
      <c r="A3099" s="154"/>
      <c r="B3099" s="157"/>
      <c r="C3099" s="162"/>
      <c r="D3099" s="157"/>
      <c r="E3099" s="157"/>
      <c r="F3099" s="157"/>
      <c r="G3099" s="158"/>
      <c r="H3099" s="23">
        <f>MONTH(CtasPagar[[#This Row],[Data Vencimento]])</f>
        <v>1</v>
      </c>
      <c r="I3099" s="23">
        <f>YEAR(CtasPagar[[#This Row],[Data Vencimento]])</f>
        <v>1900</v>
      </c>
      <c r="J3099" s="154"/>
      <c r="K3099" s="23">
        <f>MONTH(CtasPagar[[#This Row],[Data Pagamento]])</f>
        <v>1</v>
      </c>
      <c r="L3099" s="23">
        <f>YEAR(CtasPagar[[#This Row],[Data Pagamento]])</f>
        <v>1900</v>
      </c>
      <c r="M3099" s="154"/>
      <c r="N30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099" s="71"/>
      <c r="P3099" s="71"/>
      <c r="Q3099" s="71"/>
      <c r="R3099" s="71"/>
      <c r="S3099" s="71"/>
      <c r="T3099" s="71"/>
      <c r="U3099" s="71"/>
      <c r="V3099" s="71"/>
      <c r="W3099" s="71"/>
      <c r="X3099" s="71"/>
      <c r="Y3099" s="71"/>
      <c r="Z3099" s="71"/>
    </row>
    <row r="3100" spans="1:26">
      <c r="A3100" s="154"/>
      <c r="B3100" s="157"/>
      <c r="C3100" s="162"/>
      <c r="D3100" s="157"/>
      <c r="E3100" s="157"/>
      <c r="F3100" s="157"/>
      <c r="G3100" s="158"/>
      <c r="H3100" s="23">
        <f>MONTH(CtasPagar[[#This Row],[Data Vencimento]])</f>
        <v>1</v>
      </c>
      <c r="I3100" s="23">
        <f>YEAR(CtasPagar[[#This Row],[Data Vencimento]])</f>
        <v>1900</v>
      </c>
      <c r="J3100" s="154"/>
      <c r="K3100" s="23">
        <f>MONTH(CtasPagar[[#This Row],[Data Pagamento]])</f>
        <v>1</v>
      </c>
      <c r="L3100" s="23">
        <f>YEAR(CtasPagar[[#This Row],[Data Pagamento]])</f>
        <v>1900</v>
      </c>
      <c r="M3100" s="154"/>
      <c r="N31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0" s="71"/>
      <c r="P3100" s="71"/>
      <c r="Q3100" s="71"/>
      <c r="R3100" s="71"/>
      <c r="S3100" s="71"/>
      <c r="T3100" s="71"/>
      <c r="U3100" s="71"/>
      <c r="V3100" s="71"/>
      <c r="W3100" s="71"/>
      <c r="X3100" s="71"/>
      <c r="Y3100" s="71"/>
      <c r="Z3100" s="71"/>
    </row>
    <row r="3101" spans="1:26">
      <c r="A3101" s="154"/>
      <c r="B3101" s="157"/>
      <c r="C3101" s="162"/>
      <c r="D3101" s="157"/>
      <c r="E3101" s="157"/>
      <c r="F3101" s="157"/>
      <c r="G3101" s="158"/>
      <c r="H3101" s="23">
        <f>MONTH(CtasPagar[[#This Row],[Data Vencimento]])</f>
        <v>1</v>
      </c>
      <c r="I3101" s="23">
        <f>YEAR(CtasPagar[[#This Row],[Data Vencimento]])</f>
        <v>1900</v>
      </c>
      <c r="J3101" s="154"/>
      <c r="K3101" s="23">
        <f>MONTH(CtasPagar[[#This Row],[Data Pagamento]])</f>
        <v>1</v>
      </c>
      <c r="L3101" s="23">
        <f>YEAR(CtasPagar[[#This Row],[Data Pagamento]])</f>
        <v>1900</v>
      </c>
      <c r="M3101" s="154"/>
      <c r="N31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1" s="71"/>
      <c r="P3101" s="71"/>
      <c r="Q3101" s="71"/>
      <c r="R3101" s="71"/>
      <c r="S3101" s="71"/>
      <c r="T3101" s="71"/>
      <c r="U3101" s="71"/>
      <c r="V3101" s="71"/>
      <c r="W3101" s="71"/>
      <c r="X3101" s="71"/>
      <c r="Y3101" s="71"/>
      <c r="Z3101" s="71"/>
    </row>
    <row r="3102" spans="1:26">
      <c r="A3102" s="154"/>
      <c r="B3102" s="157"/>
      <c r="C3102" s="162"/>
      <c r="D3102" s="157"/>
      <c r="E3102" s="157"/>
      <c r="F3102" s="157"/>
      <c r="G3102" s="158"/>
      <c r="H3102" s="23">
        <f>MONTH(CtasPagar[[#This Row],[Data Vencimento]])</f>
        <v>1</v>
      </c>
      <c r="I3102" s="23">
        <f>YEAR(CtasPagar[[#This Row],[Data Vencimento]])</f>
        <v>1900</v>
      </c>
      <c r="J3102" s="154"/>
      <c r="K3102" s="23">
        <f>MONTH(CtasPagar[[#This Row],[Data Pagamento]])</f>
        <v>1</v>
      </c>
      <c r="L3102" s="23">
        <f>YEAR(CtasPagar[[#This Row],[Data Pagamento]])</f>
        <v>1900</v>
      </c>
      <c r="M3102" s="154"/>
      <c r="N31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2" s="71"/>
      <c r="P3102" s="71"/>
      <c r="Q3102" s="71"/>
      <c r="R3102" s="71"/>
      <c r="S3102" s="71"/>
      <c r="T3102" s="71"/>
      <c r="U3102" s="71"/>
      <c r="V3102" s="71"/>
      <c r="W3102" s="71"/>
      <c r="X3102" s="71"/>
      <c r="Y3102" s="71"/>
      <c r="Z3102" s="71"/>
    </row>
    <row r="3103" spans="1:26">
      <c r="A3103" s="154"/>
      <c r="B3103" s="157"/>
      <c r="C3103" s="162"/>
      <c r="D3103" s="157"/>
      <c r="E3103" s="157"/>
      <c r="F3103" s="157"/>
      <c r="G3103" s="158"/>
      <c r="H3103" s="23">
        <f>MONTH(CtasPagar[[#This Row],[Data Vencimento]])</f>
        <v>1</v>
      </c>
      <c r="I3103" s="23">
        <f>YEAR(CtasPagar[[#This Row],[Data Vencimento]])</f>
        <v>1900</v>
      </c>
      <c r="J3103" s="154"/>
      <c r="K3103" s="23">
        <f>MONTH(CtasPagar[[#This Row],[Data Pagamento]])</f>
        <v>1</v>
      </c>
      <c r="L3103" s="23">
        <f>YEAR(CtasPagar[[#This Row],[Data Pagamento]])</f>
        <v>1900</v>
      </c>
      <c r="M3103" s="154"/>
      <c r="N31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3" s="71"/>
      <c r="P3103" s="71"/>
      <c r="Q3103" s="71"/>
      <c r="R3103" s="71"/>
      <c r="S3103" s="71"/>
      <c r="T3103" s="71"/>
      <c r="U3103" s="71"/>
      <c r="V3103" s="71"/>
      <c r="W3103" s="71"/>
      <c r="X3103" s="71"/>
      <c r="Y3103" s="71"/>
      <c r="Z3103" s="71"/>
    </row>
    <row r="3104" spans="1:26">
      <c r="A3104" s="154"/>
      <c r="B3104" s="157"/>
      <c r="C3104" s="162"/>
      <c r="D3104" s="157"/>
      <c r="E3104" s="157"/>
      <c r="F3104" s="157"/>
      <c r="G3104" s="158"/>
      <c r="H3104" s="23">
        <f>MONTH(CtasPagar[[#This Row],[Data Vencimento]])</f>
        <v>1</v>
      </c>
      <c r="I3104" s="23">
        <f>YEAR(CtasPagar[[#This Row],[Data Vencimento]])</f>
        <v>1900</v>
      </c>
      <c r="J3104" s="154"/>
      <c r="K3104" s="23">
        <f>MONTH(CtasPagar[[#This Row],[Data Pagamento]])</f>
        <v>1</v>
      </c>
      <c r="L3104" s="23">
        <f>YEAR(CtasPagar[[#This Row],[Data Pagamento]])</f>
        <v>1900</v>
      </c>
      <c r="M3104" s="154"/>
      <c r="N31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4" s="71"/>
      <c r="P3104" s="71"/>
      <c r="Q3104" s="71"/>
      <c r="R3104" s="71"/>
      <c r="S3104" s="71"/>
      <c r="T3104" s="71"/>
      <c r="U3104" s="71"/>
      <c r="V3104" s="71"/>
      <c r="W3104" s="71"/>
      <c r="X3104" s="71"/>
      <c r="Y3104" s="71"/>
      <c r="Z3104" s="71"/>
    </row>
    <row r="3105" spans="1:26">
      <c r="A3105" s="154"/>
      <c r="B3105" s="157"/>
      <c r="C3105" s="162"/>
      <c r="D3105" s="157"/>
      <c r="E3105" s="157"/>
      <c r="F3105" s="157"/>
      <c r="G3105" s="158"/>
      <c r="H3105" s="23">
        <f>MONTH(CtasPagar[[#This Row],[Data Vencimento]])</f>
        <v>1</v>
      </c>
      <c r="I3105" s="23">
        <f>YEAR(CtasPagar[[#This Row],[Data Vencimento]])</f>
        <v>1900</v>
      </c>
      <c r="J3105" s="154"/>
      <c r="K3105" s="23">
        <f>MONTH(CtasPagar[[#This Row],[Data Pagamento]])</f>
        <v>1</v>
      </c>
      <c r="L3105" s="23">
        <f>YEAR(CtasPagar[[#This Row],[Data Pagamento]])</f>
        <v>1900</v>
      </c>
      <c r="M3105" s="154"/>
      <c r="N31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5" s="71"/>
      <c r="P3105" s="71"/>
      <c r="Q3105" s="71"/>
      <c r="R3105" s="71"/>
      <c r="S3105" s="71"/>
      <c r="T3105" s="71"/>
      <c r="U3105" s="71"/>
      <c r="V3105" s="71"/>
      <c r="W3105" s="71"/>
      <c r="X3105" s="71"/>
      <c r="Y3105" s="71"/>
      <c r="Z3105" s="71"/>
    </row>
    <row r="3106" spans="1:26">
      <c r="A3106" s="154"/>
      <c r="B3106" s="157"/>
      <c r="C3106" s="162"/>
      <c r="D3106" s="157"/>
      <c r="E3106" s="157"/>
      <c r="F3106" s="157"/>
      <c r="G3106" s="158"/>
      <c r="H3106" s="23">
        <f>MONTH(CtasPagar[[#This Row],[Data Vencimento]])</f>
        <v>1</v>
      </c>
      <c r="I3106" s="23">
        <f>YEAR(CtasPagar[[#This Row],[Data Vencimento]])</f>
        <v>1900</v>
      </c>
      <c r="J3106" s="154"/>
      <c r="K3106" s="23">
        <f>MONTH(CtasPagar[[#This Row],[Data Pagamento]])</f>
        <v>1</v>
      </c>
      <c r="L3106" s="23">
        <f>YEAR(CtasPagar[[#This Row],[Data Pagamento]])</f>
        <v>1900</v>
      </c>
      <c r="M3106" s="154"/>
      <c r="N31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6" s="71"/>
      <c r="P3106" s="71"/>
      <c r="Q3106" s="71"/>
      <c r="R3106" s="71"/>
      <c r="S3106" s="71"/>
      <c r="T3106" s="71"/>
      <c r="U3106" s="71"/>
      <c r="V3106" s="71"/>
      <c r="W3106" s="71"/>
      <c r="X3106" s="71"/>
      <c r="Y3106" s="71"/>
      <c r="Z3106" s="71"/>
    </row>
    <row r="3107" spans="1:26">
      <c r="A3107" s="154"/>
      <c r="B3107" s="157"/>
      <c r="C3107" s="162"/>
      <c r="D3107" s="157"/>
      <c r="E3107" s="157"/>
      <c r="F3107" s="157"/>
      <c r="G3107" s="158"/>
      <c r="H3107" s="23">
        <f>MONTH(CtasPagar[[#This Row],[Data Vencimento]])</f>
        <v>1</v>
      </c>
      <c r="I3107" s="23">
        <f>YEAR(CtasPagar[[#This Row],[Data Vencimento]])</f>
        <v>1900</v>
      </c>
      <c r="J3107" s="154"/>
      <c r="K3107" s="23">
        <f>MONTH(CtasPagar[[#This Row],[Data Pagamento]])</f>
        <v>1</v>
      </c>
      <c r="L3107" s="23">
        <f>YEAR(CtasPagar[[#This Row],[Data Pagamento]])</f>
        <v>1900</v>
      </c>
      <c r="M3107" s="154"/>
      <c r="N31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7" s="71"/>
      <c r="P3107" s="71"/>
      <c r="Q3107" s="71"/>
      <c r="R3107" s="71"/>
      <c r="S3107" s="71"/>
      <c r="T3107" s="71"/>
      <c r="U3107" s="71"/>
      <c r="V3107" s="71"/>
      <c r="W3107" s="71"/>
      <c r="X3107" s="71"/>
      <c r="Y3107" s="71"/>
      <c r="Z3107" s="71"/>
    </row>
    <row r="3108" spans="1:26">
      <c r="A3108" s="154"/>
      <c r="B3108" s="157"/>
      <c r="C3108" s="162"/>
      <c r="D3108" s="157"/>
      <c r="E3108" s="157"/>
      <c r="F3108" s="157"/>
      <c r="G3108" s="158"/>
      <c r="H3108" s="23">
        <f>MONTH(CtasPagar[[#This Row],[Data Vencimento]])</f>
        <v>1</v>
      </c>
      <c r="I3108" s="23">
        <f>YEAR(CtasPagar[[#This Row],[Data Vencimento]])</f>
        <v>1900</v>
      </c>
      <c r="J3108" s="154"/>
      <c r="K3108" s="23">
        <f>MONTH(CtasPagar[[#This Row],[Data Pagamento]])</f>
        <v>1</v>
      </c>
      <c r="L3108" s="23">
        <f>YEAR(CtasPagar[[#This Row],[Data Pagamento]])</f>
        <v>1900</v>
      </c>
      <c r="M3108" s="154"/>
      <c r="N31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8" s="71"/>
      <c r="P3108" s="71"/>
      <c r="Q3108" s="71"/>
      <c r="R3108" s="71"/>
      <c r="S3108" s="71"/>
      <c r="T3108" s="71"/>
      <c r="U3108" s="71"/>
      <c r="V3108" s="71"/>
      <c r="W3108" s="71"/>
      <c r="X3108" s="71"/>
      <c r="Y3108" s="71"/>
      <c r="Z3108" s="71"/>
    </row>
    <row r="3109" spans="1:26">
      <c r="A3109" s="154"/>
      <c r="B3109" s="157"/>
      <c r="C3109" s="162"/>
      <c r="D3109" s="157"/>
      <c r="E3109" s="157"/>
      <c r="F3109" s="157"/>
      <c r="G3109" s="158"/>
      <c r="H3109" s="23">
        <f>MONTH(CtasPagar[[#This Row],[Data Vencimento]])</f>
        <v>1</v>
      </c>
      <c r="I3109" s="23">
        <f>YEAR(CtasPagar[[#This Row],[Data Vencimento]])</f>
        <v>1900</v>
      </c>
      <c r="J3109" s="154"/>
      <c r="K3109" s="23">
        <f>MONTH(CtasPagar[[#This Row],[Data Pagamento]])</f>
        <v>1</v>
      </c>
      <c r="L3109" s="23">
        <f>YEAR(CtasPagar[[#This Row],[Data Pagamento]])</f>
        <v>1900</v>
      </c>
      <c r="M3109" s="154"/>
      <c r="N31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09" s="71"/>
      <c r="P3109" s="71"/>
      <c r="Q3109" s="71"/>
      <c r="R3109" s="71"/>
      <c r="S3109" s="71"/>
      <c r="T3109" s="71"/>
      <c r="U3109" s="71"/>
      <c r="V3109" s="71"/>
      <c r="W3109" s="71"/>
      <c r="X3109" s="71"/>
      <c r="Y3109" s="71"/>
      <c r="Z3109" s="71"/>
    </row>
    <row r="3110" spans="1:26">
      <c r="A3110" s="154"/>
      <c r="B3110" s="157"/>
      <c r="C3110" s="162"/>
      <c r="D3110" s="157"/>
      <c r="E3110" s="157"/>
      <c r="F3110" s="157"/>
      <c r="G3110" s="158"/>
      <c r="H3110" s="23">
        <f>MONTH(CtasPagar[[#This Row],[Data Vencimento]])</f>
        <v>1</v>
      </c>
      <c r="I3110" s="23">
        <f>YEAR(CtasPagar[[#This Row],[Data Vencimento]])</f>
        <v>1900</v>
      </c>
      <c r="J3110" s="154"/>
      <c r="K3110" s="23">
        <f>MONTH(CtasPagar[[#This Row],[Data Pagamento]])</f>
        <v>1</v>
      </c>
      <c r="L3110" s="23">
        <f>YEAR(CtasPagar[[#This Row],[Data Pagamento]])</f>
        <v>1900</v>
      </c>
      <c r="M3110" s="154"/>
      <c r="N31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0" s="71"/>
      <c r="P3110" s="71"/>
      <c r="Q3110" s="71"/>
      <c r="R3110" s="71"/>
      <c r="S3110" s="71"/>
      <c r="T3110" s="71"/>
      <c r="U3110" s="71"/>
      <c r="V3110" s="71"/>
      <c r="W3110" s="71"/>
      <c r="X3110" s="71"/>
      <c r="Y3110" s="71"/>
      <c r="Z3110" s="71"/>
    </row>
    <row r="3111" spans="1:26">
      <c r="A3111" s="154"/>
      <c r="B3111" s="157"/>
      <c r="C3111" s="162"/>
      <c r="D3111" s="157"/>
      <c r="E3111" s="157"/>
      <c r="F3111" s="157"/>
      <c r="G3111" s="158"/>
      <c r="H3111" s="23">
        <f>MONTH(CtasPagar[[#This Row],[Data Vencimento]])</f>
        <v>1</v>
      </c>
      <c r="I3111" s="23">
        <f>YEAR(CtasPagar[[#This Row],[Data Vencimento]])</f>
        <v>1900</v>
      </c>
      <c r="J3111" s="154"/>
      <c r="K3111" s="23">
        <f>MONTH(CtasPagar[[#This Row],[Data Pagamento]])</f>
        <v>1</v>
      </c>
      <c r="L3111" s="23">
        <f>YEAR(CtasPagar[[#This Row],[Data Pagamento]])</f>
        <v>1900</v>
      </c>
      <c r="M3111" s="154"/>
      <c r="N31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1" s="71"/>
      <c r="P3111" s="71"/>
      <c r="Q3111" s="71"/>
      <c r="R3111" s="71"/>
      <c r="S3111" s="71"/>
      <c r="T3111" s="71"/>
      <c r="U3111" s="71"/>
      <c r="V3111" s="71"/>
      <c r="W3111" s="71"/>
      <c r="X3111" s="71"/>
      <c r="Y3111" s="71"/>
      <c r="Z3111" s="71"/>
    </row>
    <row r="3112" spans="1:26">
      <c r="A3112" s="154"/>
      <c r="B3112" s="157"/>
      <c r="C3112" s="162"/>
      <c r="D3112" s="157"/>
      <c r="E3112" s="157"/>
      <c r="F3112" s="157"/>
      <c r="G3112" s="158"/>
      <c r="H3112" s="23">
        <f>MONTH(CtasPagar[[#This Row],[Data Vencimento]])</f>
        <v>1</v>
      </c>
      <c r="I3112" s="23">
        <f>YEAR(CtasPagar[[#This Row],[Data Vencimento]])</f>
        <v>1900</v>
      </c>
      <c r="J3112" s="154"/>
      <c r="K3112" s="23">
        <f>MONTH(CtasPagar[[#This Row],[Data Pagamento]])</f>
        <v>1</v>
      </c>
      <c r="L3112" s="23">
        <f>YEAR(CtasPagar[[#This Row],[Data Pagamento]])</f>
        <v>1900</v>
      </c>
      <c r="M3112" s="154"/>
      <c r="N31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2" s="71"/>
      <c r="P3112" s="71"/>
      <c r="Q3112" s="71"/>
      <c r="R3112" s="71"/>
      <c r="S3112" s="71"/>
      <c r="T3112" s="71"/>
      <c r="U3112" s="71"/>
      <c r="V3112" s="71"/>
      <c r="W3112" s="71"/>
      <c r="X3112" s="71"/>
      <c r="Y3112" s="71"/>
      <c r="Z3112" s="71"/>
    </row>
    <row r="3113" spans="1:26">
      <c r="A3113" s="154"/>
      <c r="B3113" s="157"/>
      <c r="C3113" s="162"/>
      <c r="D3113" s="157"/>
      <c r="E3113" s="157"/>
      <c r="F3113" s="157"/>
      <c r="G3113" s="158"/>
      <c r="H3113" s="23">
        <f>MONTH(CtasPagar[[#This Row],[Data Vencimento]])</f>
        <v>1</v>
      </c>
      <c r="I3113" s="23">
        <f>YEAR(CtasPagar[[#This Row],[Data Vencimento]])</f>
        <v>1900</v>
      </c>
      <c r="J3113" s="154"/>
      <c r="K3113" s="23">
        <f>MONTH(CtasPagar[[#This Row],[Data Pagamento]])</f>
        <v>1</v>
      </c>
      <c r="L3113" s="23">
        <f>YEAR(CtasPagar[[#This Row],[Data Pagamento]])</f>
        <v>1900</v>
      </c>
      <c r="M3113" s="154"/>
      <c r="N31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3" s="71"/>
      <c r="P3113" s="71"/>
      <c r="Q3113" s="71"/>
      <c r="R3113" s="71"/>
      <c r="S3113" s="71"/>
      <c r="T3113" s="71"/>
      <c r="U3113" s="71"/>
      <c r="V3113" s="71"/>
      <c r="W3113" s="71"/>
      <c r="X3113" s="71"/>
      <c r="Y3113" s="71"/>
      <c r="Z3113" s="71"/>
    </row>
    <row r="3114" spans="1:26">
      <c r="A3114" s="154"/>
      <c r="B3114" s="157"/>
      <c r="C3114" s="162"/>
      <c r="D3114" s="157"/>
      <c r="E3114" s="157"/>
      <c r="F3114" s="157"/>
      <c r="G3114" s="158"/>
      <c r="H3114" s="23">
        <f>MONTH(CtasPagar[[#This Row],[Data Vencimento]])</f>
        <v>1</v>
      </c>
      <c r="I3114" s="23">
        <f>YEAR(CtasPagar[[#This Row],[Data Vencimento]])</f>
        <v>1900</v>
      </c>
      <c r="J3114" s="154"/>
      <c r="K3114" s="23">
        <f>MONTH(CtasPagar[[#This Row],[Data Pagamento]])</f>
        <v>1</v>
      </c>
      <c r="L3114" s="23">
        <f>YEAR(CtasPagar[[#This Row],[Data Pagamento]])</f>
        <v>1900</v>
      </c>
      <c r="M3114" s="154"/>
      <c r="N31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4" s="71"/>
      <c r="P3114" s="71"/>
      <c r="Q3114" s="71"/>
      <c r="R3114" s="71"/>
      <c r="S3114" s="71"/>
      <c r="T3114" s="71"/>
      <c r="U3114" s="71"/>
      <c r="V3114" s="71"/>
      <c r="W3114" s="71"/>
      <c r="X3114" s="71"/>
      <c r="Y3114" s="71"/>
      <c r="Z3114" s="71"/>
    </row>
    <row r="3115" spans="1:26">
      <c r="A3115" s="154"/>
      <c r="B3115" s="157"/>
      <c r="C3115" s="162"/>
      <c r="D3115" s="157"/>
      <c r="E3115" s="157"/>
      <c r="F3115" s="157"/>
      <c r="G3115" s="158"/>
      <c r="H3115" s="23">
        <f>MONTH(CtasPagar[[#This Row],[Data Vencimento]])</f>
        <v>1</v>
      </c>
      <c r="I3115" s="23">
        <f>YEAR(CtasPagar[[#This Row],[Data Vencimento]])</f>
        <v>1900</v>
      </c>
      <c r="J3115" s="154"/>
      <c r="K3115" s="23">
        <f>MONTH(CtasPagar[[#This Row],[Data Pagamento]])</f>
        <v>1</v>
      </c>
      <c r="L3115" s="23">
        <f>YEAR(CtasPagar[[#This Row],[Data Pagamento]])</f>
        <v>1900</v>
      </c>
      <c r="M3115" s="154"/>
      <c r="N31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5" s="71"/>
      <c r="P3115" s="71"/>
      <c r="Q3115" s="71"/>
      <c r="R3115" s="71"/>
      <c r="S3115" s="71"/>
      <c r="T3115" s="71"/>
      <c r="U3115" s="71"/>
      <c r="V3115" s="71"/>
      <c r="W3115" s="71"/>
      <c r="X3115" s="71"/>
      <c r="Y3115" s="71"/>
      <c r="Z3115" s="71"/>
    </row>
    <row r="3116" spans="1:26">
      <c r="A3116" s="154"/>
      <c r="B3116" s="157"/>
      <c r="C3116" s="162"/>
      <c r="D3116" s="157"/>
      <c r="E3116" s="157"/>
      <c r="F3116" s="157"/>
      <c r="G3116" s="158"/>
      <c r="H3116" s="23">
        <f>MONTH(CtasPagar[[#This Row],[Data Vencimento]])</f>
        <v>1</v>
      </c>
      <c r="I3116" s="23">
        <f>YEAR(CtasPagar[[#This Row],[Data Vencimento]])</f>
        <v>1900</v>
      </c>
      <c r="J3116" s="154"/>
      <c r="K3116" s="23">
        <f>MONTH(CtasPagar[[#This Row],[Data Pagamento]])</f>
        <v>1</v>
      </c>
      <c r="L3116" s="23">
        <f>YEAR(CtasPagar[[#This Row],[Data Pagamento]])</f>
        <v>1900</v>
      </c>
      <c r="M3116" s="154"/>
      <c r="N31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6" s="71"/>
      <c r="P3116" s="71"/>
      <c r="Q3116" s="71"/>
      <c r="R3116" s="71"/>
      <c r="S3116" s="71"/>
      <c r="T3116" s="71"/>
      <c r="U3116" s="71"/>
      <c r="V3116" s="71"/>
      <c r="W3116" s="71"/>
      <c r="X3116" s="71"/>
      <c r="Y3116" s="71"/>
      <c r="Z3116" s="71"/>
    </row>
    <row r="3117" spans="1:26">
      <c r="A3117" s="154"/>
      <c r="B3117" s="157"/>
      <c r="C3117" s="162"/>
      <c r="D3117" s="157"/>
      <c r="E3117" s="157"/>
      <c r="F3117" s="157"/>
      <c r="G3117" s="158"/>
      <c r="H3117" s="23">
        <f>MONTH(CtasPagar[[#This Row],[Data Vencimento]])</f>
        <v>1</v>
      </c>
      <c r="I3117" s="23">
        <f>YEAR(CtasPagar[[#This Row],[Data Vencimento]])</f>
        <v>1900</v>
      </c>
      <c r="J3117" s="154"/>
      <c r="K3117" s="23">
        <f>MONTH(CtasPagar[[#This Row],[Data Pagamento]])</f>
        <v>1</v>
      </c>
      <c r="L3117" s="23">
        <f>YEAR(CtasPagar[[#This Row],[Data Pagamento]])</f>
        <v>1900</v>
      </c>
      <c r="M3117" s="154"/>
      <c r="N31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7" s="71"/>
      <c r="P3117" s="71"/>
      <c r="Q3117" s="71"/>
      <c r="R3117" s="71"/>
      <c r="S3117" s="71"/>
      <c r="T3117" s="71"/>
      <c r="U3117" s="71"/>
      <c r="V3117" s="71"/>
      <c r="W3117" s="71"/>
      <c r="X3117" s="71"/>
      <c r="Y3117" s="71"/>
      <c r="Z3117" s="71"/>
    </row>
    <row r="3118" spans="1:26">
      <c r="A3118" s="154"/>
      <c r="B3118" s="157"/>
      <c r="C3118" s="162"/>
      <c r="D3118" s="157"/>
      <c r="E3118" s="157"/>
      <c r="F3118" s="157"/>
      <c r="G3118" s="158"/>
      <c r="H3118" s="23">
        <f>MONTH(CtasPagar[[#This Row],[Data Vencimento]])</f>
        <v>1</v>
      </c>
      <c r="I3118" s="23">
        <f>YEAR(CtasPagar[[#This Row],[Data Vencimento]])</f>
        <v>1900</v>
      </c>
      <c r="J3118" s="154"/>
      <c r="K3118" s="23">
        <f>MONTH(CtasPagar[[#This Row],[Data Pagamento]])</f>
        <v>1</v>
      </c>
      <c r="L3118" s="23">
        <f>YEAR(CtasPagar[[#This Row],[Data Pagamento]])</f>
        <v>1900</v>
      </c>
      <c r="M3118" s="154"/>
      <c r="N31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8" s="71"/>
      <c r="P3118" s="71"/>
      <c r="Q3118" s="71"/>
      <c r="R3118" s="71"/>
      <c r="S3118" s="71"/>
      <c r="T3118" s="71"/>
      <c r="U3118" s="71"/>
      <c r="V3118" s="71"/>
      <c r="W3118" s="71"/>
      <c r="X3118" s="71"/>
      <c r="Y3118" s="71"/>
      <c r="Z3118" s="71"/>
    </row>
    <row r="3119" spans="1:26">
      <c r="A3119" s="154"/>
      <c r="B3119" s="157"/>
      <c r="C3119" s="162"/>
      <c r="D3119" s="157"/>
      <c r="E3119" s="157"/>
      <c r="F3119" s="157"/>
      <c r="G3119" s="158"/>
      <c r="H3119" s="23">
        <f>MONTH(CtasPagar[[#This Row],[Data Vencimento]])</f>
        <v>1</v>
      </c>
      <c r="I3119" s="23">
        <f>YEAR(CtasPagar[[#This Row],[Data Vencimento]])</f>
        <v>1900</v>
      </c>
      <c r="J3119" s="154"/>
      <c r="K3119" s="23">
        <f>MONTH(CtasPagar[[#This Row],[Data Pagamento]])</f>
        <v>1</v>
      </c>
      <c r="L3119" s="23">
        <f>YEAR(CtasPagar[[#This Row],[Data Pagamento]])</f>
        <v>1900</v>
      </c>
      <c r="M3119" s="154"/>
      <c r="N31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19" s="71"/>
      <c r="P3119" s="71"/>
      <c r="Q3119" s="71"/>
      <c r="R3119" s="71"/>
      <c r="S3119" s="71"/>
      <c r="T3119" s="71"/>
      <c r="U3119" s="71"/>
      <c r="V3119" s="71"/>
      <c r="W3119" s="71"/>
      <c r="X3119" s="71"/>
      <c r="Y3119" s="71"/>
      <c r="Z3119" s="71"/>
    </row>
    <row r="3120" spans="1:26">
      <c r="A3120" s="154"/>
      <c r="B3120" s="157"/>
      <c r="C3120" s="162"/>
      <c r="D3120" s="157"/>
      <c r="E3120" s="157"/>
      <c r="F3120" s="157"/>
      <c r="G3120" s="158"/>
      <c r="H3120" s="23">
        <f>MONTH(CtasPagar[[#This Row],[Data Vencimento]])</f>
        <v>1</v>
      </c>
      <c r="I3120" s="23">
        <f>YEAR(CtasPagar[[#This Row],[Data Vencimento]])</f>
        <v>1900</v>
      </c>
      <c r="J3120" s="154"/>
      <c r="K3120" s="23">
        <f>MONTH(CtasPagar[[#This Row],[Data Pagamento]])</f>
        <v>1</v>
      </c>
      <c r="L3120" s="23">
        <f>YEAR(CtasPagar[[#This Row],[Data Pagamento]])</f>
        <v>1900</v>
      </c>
      <c r="M3120" s="154"/>
      <c r="N31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0" s="71"/>
      <c r="P3120" s="71"/>
      <c r="Q3120" s="71"/>
      <c r="R3120" s="71"/>
      <c r="S3120" s="71"/>
      <c r="T3120" s="71"/>
      <c r="U3120" s="71"/>
      <c r="V3120" s="71"/>
      <c r="W3120" s="71"/>
      <c r="X3120" s="71"/>
      <c r="Y3120" s="71"/>
      <c r="Z3120" s="71"/>
    </row>
    <row r="3121" spans="1:26">
      <c r="A3121" s="154"/>
      <c r="B3121" s="157"/>
      <c r="C3121" s="162"/>
      <c r="D3121" s="157"/>
      <c r="E3121" s="157"/>
      <c r="F3121" s="157"/>
      <c r="G3121" s="158"/>
      <c r="H3121" s="23">
        <f>MONTH(CtasPagar[[#This Row],[Data Vencimento]])</f>
        <v>1</v>
      </c>
      <c r="I3121" s="23">
        <f>YEAR(CtasPagar[[#This Row],[Data Vencimento]])</f>
        <v>1900</v>
      </c>
      <c r="J3121" s="154"/>
      <c r="K3121" s="23">
        <f>MONTH(CtasPagar[[#This Row],[Data Pagamento]])</f>
        <v>1</v>
      </c>
      <c r="L3121" s="23">
        <f>YEAR(CtasPagar[[#This Row],[Data Pagamento]])</f>
        <v>1900</v>
      </c>
      <c r="M3121" s="154"/>
      <c r="N31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1" s="71"/>
      <c r="P3121" s="71"/>
      <c r="Q3121" s="71"/>
      <c r="R3121" s="71"/>
      <c r="S3121" s="71"/>
      <c r="T3121" s="71"/>
      <c r="U3121" s="71"/>
      <c r="V3121" s="71"/>
      <c r="W3121" s="71"/>
      <c r="X3121" s="71"/>
      <c r="Y3121" s="71"/>
      <c r="Z3121" s="71"/>
    </row>
    <row r="3122" spans="1:26">
      <c r="A3122" s="154"/>
      <c r="B3122" s="157"/>
      <c r="C3122" s="162"/>
      <c r="D3122" s="157"/>
      <c r="E3122" s="157"/>
      <c r="F3122" s="157"/>
      <c r="G3122" s="158"/>
      <c r="H3122" s="23">
        <f>MONTH(CtasPagar[[#This Row],[Data Vencimento]])</f>
        <v>1</v>
      </c>
      <c r="I3122" s="23">
        <f>YEAR(CtasPagar[[#This Row],[Data Vencimento]])</f>
        <v>1900</v>
      </c>
      <c r="J3122" s="154"/>
      <c r="K3122" s="23">
        <f>MONTH(CtasPagar[[#This Row],[Data Pagamento]])</f>
        <v>1</v>
      </c>
      <c r="L3122" s="23">
        <f>YEAR(CtasPagar[[#This Row],[Data Pagamento]])</f>
        <v>1900</v>
      </c>
      <c r="M3122" s="154"/>
      <c r="N31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2" s="71"/>
      <c r="P3122" s="71"/>
      <c r="Q3122" s="71"/>
      <c r="R3122" s="71"/>
      <c r="S3122" s="71"/>
      <c r="T3122" s="71"/>
      <c r="U3122" s="71"/>
      <c r="V3122" s="71"/>
      <c r="W3122" s="71"/>
      <c r="X3122" s="71"/>
      <c r="Y3122" s="71"/>
      <c r="Z3122" s="71"/>
    </row>
    <row r="3123" spans="1:26">
      <c r="A3123" s="154"/>
      <c r="B3123" s="157"/>
      <c r="C3123" s="162"/>
      <c r="D3123" s="157"/>
      <c r="E3123" s="157"/>
      <c r="F3123" s="157"/>
      <c r="G3123" s="158"/>
      <c r="H3123" s="23">
        <f>MONTH(CtasPagar[[#This Row],[Data Vencimento]])</f>
        <v>1</v>
      </c>
      <c r="I3123" s="23">
        <f>YEAR(CtasPagar[[#This Row],[Data Vencimento]])</f>
        <v>1900</v>
      </c>
      <c r="J3123" s="154"/>
      <c r="K3123" s="23">
        <f>MONTH(CtasPagar[[#This Row],[Data Pagamento]])</f>
        <v>1</v>
      </c>
      <c r="L3123" s="23">
        <f>YEAR(CtasPagar[[#This Row],[Data Pagamento]])</f>
        <v>1900</v>
      </c>
      <c r="M3123" s="154"/>
      <c r="N31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3" s="71"/>
      <c r="P3123" s="71"/>
      <c r="Q3123" s="71"/>
      <c r="R3123" s="71"/>
      <c r="S3123" s="71"/>
      <c r="T3123" s="71"/>
      <c r="U3123" s="71"/>
      <c r="V3123" s="71"/>
      <c r="W3123" s="71"/>
      <c r="X3123" s="71"/>
      <c r="Y3123" s="71"/>
      <c r="Z3123" s="71"/>
    </row>
    <row r="3124" spans="1:26">
      <c r="A3124" s="154"/>
      <c r="B3124" s="157"/>
      <c r="C3124" s="162"/>
      <c r="D3124" s="157"/>
      <c r="E3124" s="157"/>
      <c r="F3124" s="157"/>
      <c r="G3124" s="158"/>
      <c r="H3124" s="23">
        <f>MONTH(CtasPagar[[#This Row],[Data Vencimento]])</f>
        <v>1</v>
      </c>
      <c r="I3124" s="23">
        <f>YEAR(CtasPagar[[#This Row],[Data Vencimento]])</f>
        <v>1900</v>
      </c>
      <c r="J3124" s="154"/>
      <c r="K3124" s="23">
        <f>MONTH(CtasPagar[[#This Row],[Data Pagamento]])</f>
        <v>1</v>
      </c>
      <c r="L3124" s="23">
        <f>YEAR(CtasPagar[[#This Row],[Data Pagamento]])</f>
        <v>1900</v>
      </c>
      <c r="M3124" s="154"/>
      <c r="N31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4" s="71"/>
      <c r="P3124" s="71"/>
      <c r="Q3124" s="71"/>
      <c r="R3124" s="71"/>
      <c r="S3124" s="71"/>
      <c r="T3124" s="71"/>
      <c r="U3124" s="71"/>
      <c r="V3124" s="71"/>
      <c r="W3124" s="71"/>
      <c r="X3124" s="71"/>
      <c r="Y3124" s="71"/>
      <c r="Z3124" s="71"/>
    </row>
    <row r="3125" spans="1:26">
      <c r="A3125" s="154"/>
      <c r="B3125" s="157"/>
      <c r="C3125" s="162"/>
      <c r="D3125" s="157"/>
      <c r="E3125" s="157"/>
      <c r="F3125" s="157"/>
      <c r="G3125" s="158"/>
      <c r="H3125" s="23">
        <f>MONTH(CtasPagar[[#This Row],[Data Vencimento]])</f>
        <v>1</v>
      </c>
      <c r="I3125" s="23">
        <f>YEAR(CtasPagar[[#This Row],[Data Vencimento]])</f>
        <v>1900</v>
      </c>
      <c r="J3125" s="154"/>
      <c r="K3125" s="23">
        <f>MONTH(CtasPagar[[#This Row],[Data Pagamento]])</f>
        <v>1</v>
      </c>
      <c r="L3125" s="23">
        <f>YEAR(CtasPagar[[#This Row],[Data Pagamento]])</f>
        <v>1900</v>
      </c>
      <c r="M3125" s="154"/>
      <c r="N31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5" s="71"/>
      <c r="P3125" s="71"/>
      <c r="Q3125" s="71"/>
      <c r="R3125" s="71"/>
      <c r="S3125" s="71"/>
      <c r="T3125" s="71"/>
      <c r="U3125" s="71"/>
      <c r="V3125" s="71"/>
      <c r="W3125" s="71"/>
      <c r="X3125" s="71"/>
      <c r="Y3125" s="71"/>
      <c r="Z3125" s="71"/>
    </row>
    <row r="3126" spans="1:26">
      <c r="A3126" s="154"/>
      <c r="B3126" s="157"/>
      <c r="C3126" s="162"/>
      <c r="D3126" s="157"/>
      <c r="E3126" s="157"/>
      <c r="F3126" s="157"/>
      <c r="G3126" s="158"/>
      <c r="H3126" s="23">
        <f>MONTH(CtasPagar[[#This Row],[Data Vencimento]])</f>
        <v>1</v>
      </c>
      <c r="I3126" s="23">
        <f>YEAR(CtasPagar[[#This Row],[Data Vencimento]])</f>
        <v>1900</v>
      </c>
      <c r="J3126" s="154"/>
      <c r="K3126" s="23">
        <f>MONTH(CtasPagar[[#This Row],[Data Pagamento]])</f>
        <v>1</v>
      </c>
      <c r="L3126" s="23">
        <f>YEAR(CtasPagar[[#This Row],[Data Pagamento]])</f>
        <v>1900</v>
      </c>
      <c r="M3126" s="154"/>
      <c r="N31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6" s="71"/>
      <c r="P3126" s="71"/>
      <c r="Q3126" s="71"/>
      <c r="R3126" s="71"/>
      <c r="S3126" s="71"/>
      <c r="T3126" s="71"/>
      <c r="U3126" s="71"/>
      <c r="V3126" s="71"/>
      <c r="W3126" s="71"/>
      <c r="X3126" s="71"/>
      <c r="Y3126" s="71"/>
      <c r="Z3126" s="71"/>
    </row>
    <row r="3127" spans="1:26">
      <c r="A3127" s="154"/>
      <c r="B3127" s="157"/>
      <c r="C3127" s="162"/>
      <c r="D3127" s="157"/>
      <c r="E3127" s="157"/>
      <c r="F3127" s="157"/>
      <c r="G3127" s="158"/>
      <c r="H3127" s="23">
        <f>MONTH(CtasPagar[[#This Row],[Data Vencimento]])</f>
        <v>1</v>
      </c>
      <c r="I3127" s="23">
        <f>YEAR(CtasPagar[[#This Row],[Data Vencimento]])</f>
        <v>1900</v>
      </c>
      <c r="J3127" s="154"/>
      <c r="K3127" s="23">
        <f>MONTH(CtasPagar[[#This Row],[Data Pagamento]])</f>
        <v>1</v>
      </c>
      <c r="L3127" s="23">
        <f>YEAR(CtasPagar[[#This Row],[Data Pagamento]])</f>
        <v>1900</v>
      </c>
      <c r="M3127" s="154"/>
      <c r="N31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7" s="71"/>
      <c r="P3127" s="71"/>
      <c r="Q3127" s="71"/>
      <c r="R3127" s="71"/>
      <c r="S3127" s="71"/>
      <c r="T3127" s="71"/>
      <c r="U3127" s="71"/>
      <c r="V3127" s="71"/>
      <c r="W3127" s="71"/>
      <c r="X3127" s="71"/>
      <c r="Y3127" s="71"/>
      <c r="Z3127" s="71"/>
    </row>
    <row r="3128" spans="1:26">
      <c r="A3128" s="154"/>
      <c r="B3128" s="157"/>
      <c r="C3128" s="162"/>
      <c r="D3128" s="157"/>
      <c r="E3128" s="157"/>
      <c r="F3128" s="157"/>
      <c r="G3128" s="158"/>
      <c r="H3128" s="23">
        <f>MONTH(CtasPagar[[#This Row],[Data Vencimento]])</f>
        <v>1</v>
      </c>
      <c r="I3128" s="23">
        <f>YEAR(CtasPagar[[#This Row],[Data Vencimento]])</f>
        <v>1900</v>
      </c>
      <c r="J3128" s="154"/>
      <c r="K3128" s="23">
        <f>MONTH(CtasPagar[[#This Row],[Data Pagamento]])</f>
        <v>1</v>
      </c>
      <c r="L3128" s="23">
        <f>YEAR(CtasPagar[[#This Row],[Data Pagamento]])</f>
        <v>1900</v>
      </c>
      <c r="M3128" s="154"/>
      <c r="N31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8" s="71"/>
      <c r="P3128" s="71"/>
      <c r="Q3128" s="71"/>
      <c r="R3128" s="71"/>
      <c r="S3128" s="71"/>
      <c r="T3128" s="71"/>
      <c r="U3128" s="71"/>
      <c r="V3128" s="71"/>
      <c r="W3128" s="71"/>
      <c r="X3128" s="71"/>
      <c r="Y3128" s="71"/>
      <c r="Z3128" s="71"/>
    </row>
    <row r="3129" spans="1:26">
      <c r="A3129" s="154"/>
      <c r="B3129" s="157"/>
      <c r="C3129" s="162"/>
      <c r="D3129" s="157"/>
      <c r="E3129" s="157"/>
      <c r="F3129" s="157"/>
      <c r="G3129" s="158"/>
      <c r="H3129" s="23">
        <f>MONTH(CtasPagar[[#This Row],[Data Vencimento]])</f>
        <v>1</v>
      </c>
      <c r="I3129" s="23">
        <f>YEAR(CtasPagar[[#This Row],[Data Vencimento]])</f>
        <v>1900</v>
      </c>
      <c r="J3129" s="154"/>
      <c r="K3129" s="23">
        <f>MONTH(CtasPagar[[#This Row],[Data Pagamento]])</f>
        <v>1</v>
      </c>
      <c r="L3129" s="23">
        <f>YEAR(CtasPagar[[#This Row],[Data Pagamento]])</f>
        <v>1900</v>
      </c>
      <c r="M3129" s="154"/>
      <c r="N31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29" s="71"/>
      <c r="P3129" s="71"/>
      <c r="Q3129" s="71"/>
      <c r="R3129" s="71"/>
      <c r="S3129" s="71"/>
      <c r="T3129" s="71"/>
      <c r="U3129" s="71"/>
      <c r="V3129" s="71"/>
      <c r="W3129" s="71"/>
      <c r="X3129" s="71"/>
      <c r="Y3129" s="71"/>
      <c r="Z3129" s="71"/>
    </row>
    <row r="3130" spans="1:26">
      <c r="A3130" s="154"/>
      <c r="B3130" s="157"/>
      <c r="C3130" s="162"/>
      <c r="D3130" s="157"/>
      <c r="E3130" s="157"/>
      <c r="F3130" s="157"/>
      <c r="G3130" s="158"/>
      <c r="H3130" s="23">
        <f>MONTH(CtasPagar[[#This Row],[Data Vencimento]])</f>
        <v>1</v>
      </c>
      <c r="I3130" s="23">
        <f>YEAR(CtasPagar[[#This Row],[Data Vencimento]])</f>
        <v>1900</v>
      </c>
      <c r="J3130" s="154"/>
      <c r="K3130" s="23">
        <f>MONTH(CtasPagar[[#This Row],[Data Pagamento]])</f>
        <v>1</v>
      </c>
      <c r="L3130" s="23">
        <f>YEAR(CtasPagar[[#This Row],[Data Pagamento]])</f>
        <v>1900</v>
      </c>
      <c r="M3130" s="154"/>
      <c r="N31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0" s="71"/>
      <c r="P3130" s="71"/>
      <c r="Q3130" s="71"/>
      <c r="R3130" s="71"/>
      <c r="S3130" s="71"/>
      <c r="T3130" s="71"/>
      <c r="U3130" s="71"/>
      <c r="V3130" s="71"/>
      <c r="W3130" s="71"/>
      <c r="X3130" s="71"/>
      <c r="Y3130" s="71"/>
      <c r="Z3130" s="71"/>
    </row>
    <row r="3131" spans="1:26">
      <c r="A3131" s="154"/>
      <c r="B3131" s="157"/>
      <c r="C3131" s="162"/>
      <c r="D3131" s="157"/>
      <c r="E3131" s="157"/>
      <c r="F3131" s="157"/>
      <c r="G3131" s="158"/>
      <c r="H3131" s="23">
        <f>MONTH(CtasPagar[[#This Row],[Data Vencimento]])</f>
        <v>1</v>
      </c>
      <c r="I3131" s="23">
        <f>YEAR(CtasPagar[[#This Row],[Data Vencimento]])</f>
        <v>1900</v>
      </c>
      <c r="J3131" s="154"/>
      <c r="K3131" s="23">
        <f>MONTH(CtasPagar[[#This Row],[Data Pagamento]])</f>
        <v>1</v>
      </c>
      <c r="L3131" s="23">
        <f>YEAR(CtasPagar[[#This Row],[Data Pagamento]])</f>
        <v>1900</v>
      </c>
      <c r="M3131" s="154"/>
      <c r="N31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1" s="71"/>
      <c r="P3131" s="71"/>
      <c r="Q3131" s="71"/>
      <c r="R3131" s="71"/>
      <c r="S3131" s="71"/>
      <c r="T3131" s="71"/>
      <c r="U3131" s="71"/>
      <c r="V3131" s="71"/>
      <c r="W3131" s="71"/>
      <c r="X3131" s="71"/>
      <c r="Y3131" s="71"/>
      <c r="Z3131" s="71"/>
    </row>
    <row r="3132" spans="1:26">
      <c r="A3132" s="154"/>
      <c r="B3132" s="157"/>
      <c r="C3132" s="162"/>
      <c r="D3132" s="157"/>
      <c r="E3132" s="157"/>
      <c r="F3132" s="157"/>
      <c r="G3132" s="158"/>
      <c r="H3132" s="23">
        <f>MONTH(CtasPagar[[#This Row],[Data Vencimento]])</f>
        <v>1</v>
      </c>
      <c r="I3132" s="23">
        <f>YEAR(CtasPagar[[#This Row],[Data Vencimento]])</f>
        <v>1900</v>
      </c>
      <c r="J3132" s="154"/>
      <c r="K3132" s="23">
        <f>MONTH(CtasPagar[[#This Row],[Data Pagamento]])</f>
        <v>1</v>
      </c>
      <c r="L3132" s="23">
        <f>YEAR(CtasPagar[[#This Row],[Data Pagamento]])</f>
        <v>1900</v>
      </c>
      <c r="M3132" s="154"/>
      <c r="N31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2" s="71"/>
      <c r="P3132" s="71"/>
      <c r="Q3132" s="71"/>
      <c r="R3132" s="71"/>
      <c r="S3132" s="71"/>
      <c r="T3132" s="71"/>
      <c r="U3132" s="71"/>
      <c r="V3132" s="71"/>
      <c r="W3132" s="71"/>
      <c r="X3132" s="71"/>
      <c r="Y3132" s="71"/>
      <c r="Z3132" s="71"/>
    </row>
    <row r="3133" spans="1:26">
      <c r="A3133" s="154"/>
      <c r="B3133" s="157"/>
      <c r="C3133" s="162"/>
      <c r="D3133" s="157"/>
      <c r="E3133" s="157"/>
      <c r="F3133" s="157"/>
      <c r="G3133" s="158"/>
      <c r="H3133" s="23">
        <f>MONTH(CtasPagar[[#This Row],[Data Vencimento]])</f>
        <v>1</v>
      </c>
      <c r="I3133" s="23">
        <f>YEAR(CtasPagar[[#This Row],[Data Vencimento]])</f>
        <v>1900</v>
      </c>
      <c r="J3133" s="154"/>
      <c r="K3133" s="23">
        <f>MONTH(CtasPagar[[#This Row],[Data Pagamento]])</f>
        <v>1</v>
      </c>
      <c r="L3133" s="23">
        <f>YEAR(CtasPagar[[#This Row],[Data Pagamento]])</f>
        <v>1900</v>
      </c>
      <c r="M3133" s="154"/>
      <c r="N31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3" s="71"/>
      <c r="P3133" s="71"/>
      <c r="Q3133" s="71"/>
      <c r="R3133" s="71"/>
      <c r="S3133" s="71"/>
      <c r="T3133" s="71"/>
      <c r="U3133" s="71"/>
      <c r="V3133" s="71"/>
      <c r="W3133" s="71"/>
      <c r="X3133" s="71"/>
      <c r="Y3133" s="71"/>
      <c r="Z3133" s="71"/>
    </row>
    <row r="3134" spans="1:26">
      <c r="A3134" s="154"/>
      <c r="B3134" s="157"/>
      <c r="C3134" s="162"/>
      <c r="D3134" s="157"/>
      <c r="E3134" s="157"/>
      <c r="F3134" s="157"/>
      <c r="G3134" s="158"/>
      <c r="H3134" s="23">
        <f>MONTH(CtasPagar[[#This Row],[Data Vencimento]])</f>
        <v>1</v>
      </c>
      <c r="I3134" s="23">
        <f>YEAR(CtasPagar[[#This Row],[Data Vencimento]])</f>
        <v>1900</v>
      </c>
      <c r="J3134" s="154"/>
      <c r="K3134" s="23">
        <f>MONTH(CtasPagar[[#This Row],[Data Pagamento]])</f>
        <v>1</v>
      </c>
      <c r="L3134" s="23">
        <f>YEAR(CtasPagar[[#This Row],[Data Pagamento]])</f>
        <v>1900</v>
      </c>
      <c r="M3134" s="154"/>
      <c r="N31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4" s="71"/>
      <c r="P3134" s="71"/>
      <c r="Q3134" s="71"/>
      <c r="R3134" s="71"/>
      <c r="S3134" s="71"/>
      <c r="T3134" s="71"/>
      <c r="U3134" s="71"/>
      <c r="V3134" s="71"/>
      <c r="W3134" s="71"/>
      <c r="X3134" s="71"/>
      <c r="Y3134" s="71"/>
      <c r="Z3134" s="71"/>
    </row>
    <row r="3135" spans="1:26">
      <c r="A3135" s="154"/>
      <c r="B3135" s="157"/>
      <c r="C3135" s="162"/>
      <c r="D3135" s="157"/>
      <c r="E3135" s="157"/>
      <c r="F3135" s="157"/>
      <c r="G3135" s="158"/>
      <c r="H3135" s="23">
        <f>MONTH(CtasPagar[[#This Row],[Data Vencimento]])</f>
        <v>1</v>
      </c>
      <c r="I3135" s="23">
        <f>YEAR(CtasPagar[[#This Row],[Data Vencimento]])</f>
        <v>1900</v>
      </c>
      <c r="J3135" s="154"/>
      <c r="K3135" s="23">
        <f>MONTH(CtasPagar[[#This Row],[Data Pagamento]])</f>
        <v>1</v>
      </c>
      <c r="L3135" s="23">
        <f>YEAR(CtasPagar[[#This Row],[Data Pagamento]])</f>
        <v>1900</v>
      </c>
      <c r="M3135" s="154"/>
      <c r="N31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5" s="71"/>
      <c r="P3135" s="71"/>
      <c r="Q3135" s="71"/>
      <c r="R3135" s="71"/>
      <c r="S3135" s="71"/>
      <c r="T3135" s="71"/>
      <c r="U3135" s="71"/>
      <c r="V3135" s="71"/>
      <c r="W3135" s="71"/>
      <c r="X3135" s="71"/>
      <c r="Y3135" s="71"/>
      <c r="Z3135" s="71"/>
    </row>
    <row r="3136" spans="1:26">
      <c r="A3136" s="154"/>
      <c r="B3136" s="157"/>
      <c r="C3136" s="162"/>
      <c r="D3136" s="157"/>
      <c r="E3136" s="157"/>
      <c r="F3136" s="157"/>
      <c r="G3136" s="158"/>
      <c r="H3136" s="23">
        <f>MONTH(CtasPagar[[#This Row],[Data Vencimento]])</f>
        <v>1</v>
      </c>
      <c r="I3136" s="23">
        <f>YEAR(CtasPagar[[#This Row],[Data Vencimento]])</f>
        <v>1900</v>
      </c>
      <c r="J3136" s="154"/>
      <c r="K3136" s="23">
        <f>MONTH(CtasPagar[[#This Row],[Data Pagamento]])</f>
        <v>1</v>
      </c>
      <c r="L3136" s="23">
        <f>YEAR(CtasPagar[[#This Row],[Data Pagamento]])</f>
        <v>1900</v>
      </c>
      <c r="M3136" s="154"/>
      <c r="N31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6" s="71"/>
      <c r="P3136" s="71"/>
      <c r="Q3136" s="71"/>
      <c r="R3136" s="71"/>
      <c r="S3136" s="71"/>
      <c r="T3136" s="71"/>
      <c r="U3136" s="71"/>
      <c r="V3136" s="71"/>
      <c r="W3136" s="71"/>
      <c r="X3136" s="71"/>
      <c r="Y3136" s="71"/>
      <c r="Z3136" s="71"/>
    </row>
    <row r="3137" spans="1:26">
      <c r="A3137" s="154"/>
      <c r="B3137" s="157"/>
      <c r="C3137" s="162"/>
      <c r="D3137" s="157"/>
      <c r="E3137" s="157"/>
      <c r="F3137" s="157"/>
      <c r="G3137" s="158"/>
      <c r="H3137" s="23">
        <f>MONTH(CtasPagar[[#This Row],[Data Vencimento]])</f>
        <v>1</v>
      </c>
      <c r="I3137" s="23">
        <f>YEAR(CtasPagar[[#This Row],[Data Vencimento]])</f>
        <v>1900</v>
      </c>
      <c r="J3137" s="154"/>
      <c r="K3137" s="23">
        <f>MONTH(CtasPagar[[#This Row],[Data Pagamento]])</f>
        <v>1</v>
      </c>
      <c r="L3137" s="23">
        <f>YEAR(CtasPagar[[#This Row],[Data Pagamento]])</f>
        <v>1900</v>
      </c>
      <c r="M3137" s="154"/>
      <c r="N31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7" s="71"/>
      <c r="P3137" s="71"/>
      <c r="Q3137" s="71"/>
      <c r="R3137" s="71"/>
      <c r="S3137" s="71"/>
      <c r="T3137" s="71"/>
      <c r="U3137" s="71"/>
      <c r="V3137" s="71"/>
      <c r="W3137" s="71"/>
      <c r="X3137" s="71"/>
      <c r="Y3137" s="71"/>
      <c r="Z3137" s="71"/>
    </row>
    <row r="3138" spans="1:26">
      <c r="A3138" s="154"/>
      <c r="B3138" s="157"/>
      <c r="C3138" s="162"/>
      <c r="D3138" s="157"/>
      <c r="E3138" s="157"/>
      <c r="F3138" s="157"/>
      <c r="G3138" s="158"/>
      <c r="H3138" s="23">
        <f>MONTH(CtasPagar[[#This Row],[Data Vencimento]])</f>
        <v>1</v>
      </c>
      <c r="I3138" s="23">
        <f>YEAR(CtasPagar[[#This Row],[Data Vencimento]])</f>
        <v>1900</v>
      </c>
      <c r="J3138" s="154"/>
      <c r="K3138" s="23">
        <f>MONTH(CtasPagar[[#This Row],[Data Pagamento]])</f>
        <v>1</v>
      </c>
      <c r="L3138" s="23">
        <f>YEAR(CtasPagar[[#This Row],[Data Pagamento]])</f>
        <v>1900</v>
      </c>
      <c r="M3138" s="154"/>
      <c r="N31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8" s="71"/>
      <c r="P3138" s="71"/>
      <c r="Q3138" s="71"/>
      <c r="R3138" s="71"/>
      <c r="S3138" s="71"/>
      <c r="T3138" s="71"/>
      <c r="U3138" s="71"/>
      <c r="V3138" s="71"/>
      <c r="W3138" s="71"/>
      <c r="X3138" s="71"/>
      <c r="Y3138" s="71"/>
      <c r="Z3138" s="71"/>
    </row>
    <row r="3139" spans="1:26">
      <c r="A3139" s="154"/>
      <c r="B3139" s="157"/>
      <c r="C3139" s="162"/>
      <c r="D3139" s="157"/>
      <c r="E3139" s="157"/>
      <c r="F3139" s="157"/>
      <c r="G3139" s="158"/>
      <c r="H3139" s="23">
        <f>MONTH(CtasPagar[[#This Row],[Data Vencimento]])</f>
        <v>1</v>
      </c>
      <c r="I3139" s="23">
        <f>YEAR(CtasPagar[[#This Row],[Data Vencimento]])</f>
        <v>1900</v>
      </c>
      <c r="J3139" s="154"/>
      <c r="K3139" s="23">
        <f>MONTH(CtasPagar[[#This Row],[Data Pagamento]])</f>
        <v>1</v>
      </c>
      <c r="L3139" s="23">
        <f>YEAR(CtasPagar[[#This Row],[Data Pagamento]])</f>
        <v>1900</v>
      </c>
      <c r="M3139" s="154"/>
      <c r="N31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39" s="71"/>
      <c r="P3139" s="71"/>
      <c r="Q3139" s="71"/>
      <c r="R3139" s="71"/>
      <c r="S3139" s="71"/>
      <c r="T3139" s="71"/>
      <c r="U3139" s="71"/>
      <c r="V3139" s="71"/>
      <c r="W3139" s="71"/>
      <c r="X3139" s="71"/>
      <c r="Y3139" s="71"/>
      <c r="Z3139" s="71"/>
    </row>
    <row r="3140" spans="1:26">
      <c r="A3140" s="154"/>
      <c r="B3140" s="157"/>
      <c r="C3140" s="162"/>
      <c r="D3140" s="157"/>
      <c r="E3140" s="157"/>
      <c r="F3140" s="157"/>
      <c r="G3140" s="158"/>
      <c r="H3140" s="23">
        <f>MONTH(CtasPagar[[#This Row],[Data Vencimento]])</f>
        <v>1</v>
      </c>
      <c r="I3140" s="23">
        <f>YEAR(CtasPagar[[#This Row],[Data Vencimento]])</f>
        <v>1900</v>
      </c>
      <c r="J3140" s="154"/>
      <c r="K3140" s="23">
        <f>MONTH(CtasPagar[[#This Row],[Data Pagamento]])</f>
        <v>1</v>
      </c>
      <c r="L3140" s="23">
        <f>YEAR(CtasPagar[[#This Row],[Data Pagamento]])</f>
        <v>1900</v>
      </c>
      <c r="M3140" s="154"/>
      <c r="N31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0" s="71"/>
      <c r="P3140" s="71"/>
      <c r="Q3140" s="71"/>
      <c r="R3140" s="71"/>
      <c r="S3140" s="71"/>
      <c r="T3140" s="71"/>
      <c r="U3140" s="71"/>
      <c r="V3140" s="71"/>
      <c r="W3140" s="71"/>
      <c r="X3140" s="71"/>
      <c r="Y3140" s="71"/>
      <c r="Z3140" s="71"/>
    </row>
    <row r="3141" spans="1:26">
      <c r="A3141" s="154"/>
      <c r="B3141" s="157"/>
      <c r="C3141" s="162"/>
      <c r="D3141" s="157"/>
      <c r="E3141" s="157"/>
      <c r="F3141" s="157"/>
      <c r="G3141" s="158"/>
      <c r="H3141" s="23">
        <f>MONTH(CtasPagar[[#This Row],[Data Vencimento]])</f>
        <v>1</v>
      </c>
      <c r="I3141" s="23">
        <f>YEAR(CtasPagar[[#This Row],[Data Vencimento]])</f>
        <v>1900</v>
      </c>
      <c r="J3141" s="154"/>
      <c r="K3141" s="23">
        <f>MONTH(CtasPagar[[#This Row],[Data Pagamento]])</f>
        <v>1</v>
      </c>
      <c r="L3141" s="23">
        <f>YEAR(CtasPagar[[#This Row],[Data Pagamento]])</f>
        <v>1900</v>
      </c>
      <c r="M3141" s="154"/>
      <c r="N31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1" s="71"/>
      <c r="P3141" s="71"/>
      <c r="Q3141" s="71"/>
      <c r="R3141" s="71"/>
      <c r="S3141" s="71"/>
      <c r="T3141" s="71"/>
      <c r="U3141" s="71"/>
      <c r="V3141" s="71"/>
      <c r="W3141" s="71"/>
      <c r="X3141" s="71"/>
      <c r="Y3141" s="71"/>
      <c r="Z3141" s="71"/>
    </row>
    <row r="3142" spans="1:26">
      <c r="A3142" s="154"/>
      <c r="B3142" s="157"/>
      <c r="C3142" s="162"/>
      <c r="D3142" s="157"/>
      <c r="E3142" s="157"/>
      <c r="F3142" s="157"/>
      <c r="G3142" s="158"/>
      <c r="H3142" s="23">
        <f>MONTH(CtasPagar[[#This Row],[Data Vencimento]])</f>
        <v>1</v>
      </c>
      <c r="I3142" s="23">
        <f>YEAR(CtasPagar[[#This Row],[Data Vencimento]])</f>
        <v>1900</v>
      </c>
      <c r="J3142" s="154"/>
      <c r="K3142" s="23">
        <f>MONTH(CtasPagar[[#This Row],[Data Pagamento]])</f>
        <v>1</v>
      </c>
      <c r="L3142" s="23">
        <f>YEAR(CtasPagar[[#This Row],[Data Pagamento]])</f>
        <v>1900</v>
      </c>
      <c r="M3142" s="154"/>
      <c r="N31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2" s="71"/>
      <c r="P3142" s="71"/>
      <c r="Q3142" s="71"/>
      <c r="R3142" s="71"/>
      <c r="S3142" s="71"/>
      <c r="T3142" s="71"/>
      <c r="U3142" s="71"/>
      <c r="V3142" s="71"/>
      <c r="W3142" s="71"/>
      <c r="X3142" s="71"/>
      <c r="Y3142" s="71"/>
      <c r="Z3142" s="71"/>
    </row>
    <row r="3143" spans="1:26">
      <c r="A3143" s="154"/>
      <c r="B3143" s="157"/>
      <c r="C3143" s="162"/>
      <c r="D3143" s="157"/>
      <c r="E3143" s="157"/>
      <c r="F3143" s="157"/>
      <c r="G3143" s="158"/>
      <c r="H3143" s="23">
        <f>MONTH(CtasPagar[[#This Row],[Data Vencimento]])</f>
        <v>1</v>
      </c>
      <c r="I3143" s="23">
        <f>YEAR(CtasPagar[[#This Row],[Data Vencimento]])</f>
        <v>1900</v>
      </c>
      <c r="J3143" s="154"/>
      <c r="K3143" s="23">
        <f>MONTH(CtasPagar[[#This Row],[Data Pagamento]])</f>
        <v>1</v>
      </c>
      <c r="L3143" s="23">
        <f>YEAR(CtasPagar[[#This Row],[Data Pagamento]])</f>
        <v>1900</v>
      </c>
      <c r="M3143" s="154"/>
      <c r="N31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3" s="71"/>
      <c r="P3143" s="71"/>
      <c r="Q3143" s="71"/>
      <c r="R3143" s="71"/>
      <c r="S3143" s="71"/>
      <c r="T3143" s="71"/>
      <c r="U3143" s="71"/>
      <c r="V3143" s="71"/>
      <c r="W3143" s="71"/>
      <c r="X3143" s="71"/>
      <c r="Y3143" s="71"/>
      <c r="Z3143" s="71"/>
    </row>
    <row r="3144" spans="1:26">
      <c r="A3144" s="154"/>
      <c r="B3144" s="157"/>
      <c r="C3144" s="162"/>
      <c r="D3144" s="157"/>
      <c r="E3144" s="157"/>
      <c r="F3144" s="157"/>
      <c r="G3144" s="158"/>
      <c r="H3144" s="23">
        <f>MONTH(CtasPagar[[#This Row],[Data Vencimento]])</f>
        <v>1</v>
      </c>
      <c r="I3144" s="23">
        <f>YEAR(CtasPagar[[#This Row],[Data Vencimento]])</f>
        <v>1900</v>
      </c>
      <c r="J3144" s="154"/>
      <c r="K3144" s="23">
        <f>MONTH(CtasPagar[[#This Row],[Data Pagamento]])</f>
        <v>1</v>
      </c>
      <c r="L3144" s="23">
        <f>YEAR(CtasPagar[[#This Row],[Data Pagamento]])</f>
        <v>1900</v>
      </c>
      <c r="M3144" s="154"/>
      <c r="N31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4" s="71"/>
      <c r="P3144" s="71"/>
      <c r="Q3144" s="71"/>
      <c r="R3144" s="71"/>
      <c r="S3144" s="71"/>
      <c r="T3144" s="71"/>
      <c r="U3144" s="71"/>
      <c r="V3144" s="71"/>
      <c r="W3144" s="71"/>
      <c r="X3144" s="71"/>
      <c r="Y3144" s="71"/>
      <c r="Z3144" s="71"/>
    </row>
    <row r="3145" spans="1:26">
      <c r="A3145" s="154"/>
      <c r="B3145" s="157"/>
      <c r="C3145" s="162"/>
      <c r="D3145" s="157"/>
      <c r="E3145" s="157"/>
      <c r="F3145" s="157"/>
      <c r="G3145" s="158"/>
      <c r="H3145" s="23">
        <f>MONTH(CtasPagar[[#This Row],[Data Vencimento]])</f>
        <v>1</v>
      </c>
      <c r="I3145" s="23">
        <f>YEAR(CtasPagar[[#This Row],[Data Vencimento]])</f>
        <v>1900</v>
      </c>
      <c r="J3145" s="154"/>
      <c r="K3145" s="23">
        <f>MONTH(CtasPagar[[#This Row],[Data Pagamento]])</f>
        <v>1</v>
      </c>
      <c r="L3145" s="23">
        <f>YEAR(CtasPagar[[#This Row],[Data Pagamento]])</f>
        <v>1900</v>
      </c>
      <c r="M3145" s="154"/>
      <c r="N31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5" s="71"/>
      <c r="P3145" s="71"/>
      <c r="Q3145" s="71"/>
      <c r="R3145" s="71"/>
      <c r="S3145" s="71"/>
      <c r="T3145" s="71"/>
      <c r="U3145" s="71"/>
      <c r="V3145" s="71"/>
      <c r="W3145" s="71"/>
      <c r="X3145" s="71"/>
      <c r="Y3145" s="71"/>
      <c r="Z3145" s="71"/>
    </row>
    <row r="3146" spans="1:26">
      <c r="A3146" s="154"/>
      <c r="B3146" s="157"/>
      <c r="C3146" s="162"/>
      <c r="D3146" s="157"/>
      <c r="E3146" s="157"/>
      <c r="F3146" s="157"/>
      <c r="G3146" s="158"/>
      <c r="H3146" s="23">
        <f>MONTH(CtasPagar[[#This Row],[Data Vencimento]])</f>
        <v>1</v>
      </c>
      <c r="I3146" s="23">
        <f>YEAR(CtasPagar[[#This Row],[Data Vencimento]])</f>
        <v>1900</v>
      </c>
      <c r="J3146" s="154"/>
      <c r="K3146" s="23">
        <f>MONTH(CtasPagar[[#This Row],[Data Pagamento]])</f>
        <v>1</v>
      </c>
      <c r="L3146" s="23">
        <f>YEAR(CtasPagar[[#This Row],[Data Pagamento]])</f>
        <v>1900</v>
      </c>
      <c r="M3146" s="154"/>
      <c r="N31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6" s="71"/>
      <c r="P3146" s="71"/>
      <c r="Q3146" s="71"/>
      <c r="R3146" s="71"/>
      <c r="S3146" s="71"/>
      <c r="T3146" s="71"/>
      <c r="U3146" s="71"/>
      <c r="V3146" s="71"/>
      <c r="W3146" s="71"/>
      <c r="X3146" s="71"/>
      <c r="Y3146" s="71"/>
      <c r="Z3146" s="71"/>
    </row>
    <row r="3147" spans="1:26">
      <c r="A3147" s="154"/>
      <c r="B3147" s="157"/>
      <c r="C3147" s="162"/>
      <c r="D3147" s="157"/>
      <c r="E3147" s="157"/>
      <c r="F3147" s="157"/>
      <c r="G3147" s="158"/>
      <c r="H3147" s="23">
        <f>MONTH(CtasPagar[[#This Row],[Data Vencimento]])</f>
        <v>1</v>
      </c>
      <c r="I3147" s="23">
        <f>YEAR(CtasPagar[[#This Row],[Data Vencimento]])</f>
        <v>1900</v>
      </c>
      <c r="J3147" s="154"/>
      <c r="K3147" s="23">
        <f>MONTH(CtasPagar[[#This Row],[Data Pagamento]])</f>
        <v>1</v>
      </c>
      <c r="L3147" s="23">
        <f>YEAR(CtasPagar[[#This Row],[Data Pagamento]])</f>
        <v>1900</v>
      </c>
      <c r="M3147" s="154"/>
      <c r="N31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7" s="71"/>
      <c r="P3147" s="71"/>
      <c r="Q3147" s="71"/>
      <c r="R3147" s="71"/>
      <c r="S3147" s="71"/>
      <c r="T3147" s="71"/>
      <c r="U3147" s="71"/>
      <c r="V3147" s="71"/>
      <c r="W3147" s="71"/>
      <c r="X3147" s="71"/>
      <c r="Y3147" s="71"/>
      <c r="Z3147" s="71"/>
    </row>
    <row r="3148" spans="1:26">
      <c r="A3148" s="154"/>
      <c r="B3148" s="157"/>
      <c r="C3148" s="162"/>
      <c r="D3148" s="157"/>
      <c r="E3148" s="157"/>
      <c r="F3148" s="157"/>
      <c r="G3148" s="158"/>
      <c r="H3148" s="23">
        <f>MONTH(CtasPagar[[#This Row],[Data Vencimento]])</f>
        <v>1</v>
      </c>
      <c r="I3148" s="23">
        <f>YEAR(CtasPagar[[#This Row],[Data Vencimento]])</f>
        <v>1900</v>
      </c>
      <c r="J3148" s="154"/>
      <c r="K3148" s="23">
        <f>MONTH(CtasPagar[[#This Row],[Data Pagamento]])</f>
        <v>1</v>
      </c>
      <c r="L3148" s="23">
        <f>YEAR(CtasPagar[[#This Row],[Data Pagamento]])</f>
        <v>1900</v>
      </c>
      <c r="M3148" s="154"/>
      <c r="N31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8" s="71"/>
      <c r="P3148" s="71"/>
      <c r="Q3148" s="71"/>
      <c r="R3148" s="71"/>
      <c r="S3148" s="71"/>
      <c r="T3148" s="71"/>
      <c r="U3148" s="71"/>
      <c r="V3148" s="71"/>
      <c r="W3148" s="71"/>
      <c r="X3148" s="71"/>
      <c r="Y3148" s="71"/>
      <c r="Z3148" s="71"/>
    </row>
    <row r="3149" spans="1:26">
      <c r="A3149" s="154"/>
      <c r="B3149" s="157"/>
      <c r="C3149" s="162"/>
      <c r="D3149" s="157"/>
      <c r="E3149" s="157"/>
      <c r="F3149" s="157"/>
      <c r="G3149" s="158"/>
      <c r="H3149" s="23">
        <f>MONTH(CtasPagar[[#This Row],[Data Vencimento]])</f>
        <v>1</v>
      </c>
      <c r="I3149" s="23">
        <f>YEAR(CtasPagar[[#This Row],[Data Vencimento]])</f>
        <v>1900</v>
      </c>
      <c r="J3149" s="154"/>
      <c r="K3149" s="23">
        <f>MONTH(CtasPagar[[#This Row],[Data Pagamento]])</f>
        <v>1</v>
      </c>
      <c r="L3149" s="23">
        <f>YEAR(CtasPagar[[#This Row],[Data Pagamento]])</f>
        <v>1900</v>
      </c>
      <c r="M3149" s="154"/>
      <c r="N31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49" s="71"/>
      <c r="P3149" s="71"/>
      <c r="Q3149" s="71"/>
      <c r="R3149" s="71"/>
      <c r="S3149" s="71"/>
      <c r="T3149" s="71"/>
      <c r="U3149" s="71"/>
      <c r="V3149" s="71"/>
      <c r="W3149" s="71"/>
      <c r="X3149" s="71"/>
      <c r="Y3149" s="71"/>
      <c r="Z3149" s="71"/>
    </row>
    <row r="3150" spans="1:26">
      <c r="A3150" s="154"/>
      <c r="B3150" s="157"/>
      <c r="C3150" s="162"/>
      <c r="D3150" s="157"/>
      <c r="E3150" s="157"/>
      <c r="F3150" s="157"/>
      <c r="G3150" s="158"/>
      <c r="H3150" s="23">
        <f>MONTH(CtasPagar[[#This Row],[Data Vencimento]])</f>
        <v>1</v>
      </c>
      <c r="I3150" s="23">
        <f>YEAR(CtasPagar[[#This Row],[Data Vencimento]])</f>
        <v>1900</v>
      </c>
      <c r="J3150" s="154"/>
      <c r="K3150" s="23">
        <f>MONTH(CtasPagar[[#This Row],[Data Pagamento]])</f>
        <v>1</v>
      </c>
      <c r="L3150" s="23">
        <f>YEAR(CtasPagar[[#This Row],[Data Pagamento]])</f>
        <v>1900</v>
      </c>
      <c r="M3150" s="154"/>
      <c r="N31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0" s="71"/>
      <c r="P3150" s="71"/>
      <c r="Q3150" s="71"/>
      <c r="R3150" s="71"/>
      <c r="S3150" s="71"/>
      <c r="T3150" s="71"/>
      <c r="U3150" s="71"/>
      <c r="V3150" s="71"/>
      <c r="W3150" s="71"/>
      <c r="X3150" s="71"/>
      <c r="Y3150" s="71"/>
      <c r="Z3150" s="71"/>
    </row>
    <row r="3151" spans="1:26">
      <c r="A3151" s="154"/>
      <c r="B3151" s="157"/>
      <c r="C3151" s="162"/>
      <c r="D3151" s="157"/>
      <c r="E3151" s="157"/>
      <c r="F3151" s="157"/>
      <c r="G3151" s="158"/>
      <c r="H3151" s="23">
        <f>MONTH(CtasPagar[[#This Row],[Data Vencimento]])</f>
        <v>1</v>
      </c>
      <c r="I3151" s="23">
        <f>YEAR(CtasPagar[[#This Row],[Data Vencimento]])</f>
        <v>1900</v>
      </c>
      <c r="J3151" s="154"/>
      <c r="K3151" s="23">
        <f>MONTH(CtasPagar[[#This Row],[Data Pagamento]])</f>
        <v>1</v>
      </c>
      <c r="L3151" s="23">
        <f>YEAR(CtasPagar[[#This Row],[Data Pagamento]])</f>
        <v>1900</v>
      </c>
      <c r="M3151" s="154"/>
      <c r="N31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1" s="71"/>
      <c r="P3151" s="71"/>
      <c r="Q3151" s="71"/>
      <c r="R3151" s="71"/>
      <c r="S3151" s="71"/>
      <c r="T3151" s="71"/>
      <c r="U3151" s="71"/>
      <c r="V3151" s="71"/>
      <c r="W3151" s="71"/>
      <c r="X3151" s="71"/>
      <c r="Y3151" s="71"/>
      <c r="Z3151" s="71"/>
    </row>
    <row r="3152" spans="1:26">
      <c r="A3152" s="154"/>
      <c r="B3152" s="157"/>
      <c r="C3152" s="162"/>
      <c r="D3152" s="157"/>
      <c r="E3152" s="157"/>
      <c r="F3152" s="157"/>
      <c r="G3152" s="158"/>
      <c r="H3152" s="23">
        <f>MONTH(CtasPagar[[#This Row],[Data Vencimento]])</f>
        <v>1</v>
      </c>
      <c r="I3152" s="23">
        <f>YEAR(CtasPagar[[#This Row],[Data Vencimento]])</f>
        <v>1900</v>
      </c>
      <c r="J3152" s="154"/>
      <c r="K3152" s="23">
        <f>MONTH(CtasPagar[[#This Row],[Data Pagamento]])</f>
        <v>1</v>
      </c>
      <c r="L3152" s="23">
        <f>YEAR(CtasPagar[[#This Row],[Data Pagamento]])</f>
        <v>1900</v>
      </c>
      <c r="M3152" s="154"/>
      <c r="N31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2" s="71"/>
      <c r="P3152" s="71"/>
      <c r="Q3152" s="71"/>
      <c r="R3152" s="71"/>
      <c r="S3152" s="71"/>
      <c r="T3152" s="71"/>
      <c r="U3152" s="71"/>
      <c r="V3152" s="71"/>
      <c r="W3152" s="71"/>
      <c r="X3152" s="71"/>
      <c r="Y3152" s="71"/>
      <c r="Z3152" s="71"/>
    </row>
    <row r="3153" spans="1:26">
      <c r="A3153" s="154"/>
      <c r="B3153" s="157"/>
      <c r="C3153" s="162"/>
      <c r="D3153" s="157"/>
      <c r="E3153" s="157"/>
      <c r="F3153" s="157"/>
      <c r="G3153" s="158"/>
      <c r="H3153" s="23">
        <f>MONTH(CtasPagar[[#This Row],[Data Vencimento]])</f>
        <v>1</v>
      </c>
      <c r="I3153" s="23">
        <f>YEAR(CtasPagar[[#This Row],[Data Vencimento]])</f>
        <v>1900</v>
      </c>
      <c r="J3153" s="154"/>
      <c r="K3153" s="23">
        <f>MONTH(CtasPagar[[#This Row],[Data Pagamento]])</f>
        <v>1</v>
      </c>
      <c r="L3153" s="23">
        <f>YEAR(CtasPagar[[#This Row],[Data Pagamento]])</f>
        <v>1900</v>
      </c>
      <c r="M3153" s="154"/>
      <c r="N31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3" s="71"/>
      <c r="P3153" s="71"/>
      <c r="Q3153" s="71"/>
      <c r="R3153" s="71"/>
      <c r="S3153" s="71"/>
      <c r="T3153" s="71"/>
      <c r="U3153" s="71"/>
      <c r="V3153" s="71"/>
      <c r="W3153" s="71"/>
      <c r="X3153" s="71"/>
      <c r="Y3153" s="71"/>
      <c r="Z3153" s="71"/>
    </row>
    <row r="3154" spans="1:26">
      <c r="A3154" s="154"/>
      <c r="B3154" s="157"/>
      <c r="C3154" s="162"/>
      <c r="D3154" s="157"/>
      <c r="E3154" s="157"/>
      <c r="F3154" s="157"/>
      <c r="G3154" s="158"/>
      <c r="H3154" s="23">
        <f>MONTH(CtasPagar[[#This Row],[Data Vencimento]])</f>
        <v>1</v>
      </c>
      <c r="I3154" s="23">
        <f>YEAR(CtasPagar[[#This Row],[Data Vencimento]])</f>
        <v>1900</v>
      </c>
      <c r="J3154" s="154"/>
      <c r="K3154" s="23">
        <f>MONTH(CtasPagar[[#This Row],[Data Pagamento]])</f>
        <v>1</v>
      </c>
      <c r="L3154" s="23">
        <f>YEAR(CtasPagar[[#This Row],[Data Pagamento]])</f>
        <v>1900</v>
      </c>
      <c r="M3154" s="154"/>
      <c r="N31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4" s="71"/>
      <c r="P3154" s="71"/>
      <c r="Q3154" s="71"/>
      <c r="R3154" s="71"/>
      <c r="S3154" s="71"/>
      <c r="T3154" s="71"/>
      <c r="U3154" s="71"/>
      <c r="V3154" s="71"/>
      <c r="W3154" s="71"/>
      <c r="X3154" s="71"/>
      <c r="Y3154" s="71"/>
      <c r="Z3154" s="71"/>
    </row>
    <row r="3155" spans="1:26">
      <c r="A3155" s="154"/>
      <c r="B3155" s="157"/>
      <c r="C3155" s="162"/>
      <c r="D3155" s="157"/>
      <c r="E3155" s="157"/>
      <c r="F3155" s="157"/>
      <c r="G3155" s="158"/>
      <c r="H3155" s="23">
        <f>MONTH(CtasPagar[[#This Row],[Data Vencimento]])</f>
        <v>1</v>
      </c>
      <c r="I3155" s="23">
        <f>YEAR(CtasPagar[[#This Row],[Data Vencimento]])</f>
        <v>1900</v>
      </c>
      <c r="J3155" s="154"/>
      <c r="K3155" s="23">
        <f>MONTH(CtasPagar[[#This Row],[Data Pagamento]])</f>
        <v>1</v>
      </c>
      <c r="L3155" s="23">
        <f>YEAR(CtasPagar[[#This Row],[Data Pagamento]])</f>
        <v>1900</v>
      </c>
      <c r="M3155" s="154"/>
      <c r="N31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5" s="71"/>
      <c r="P3155" s="71"/>
      <c r="Q3155" s="71"/>
      <c r="R3155" s="71"/>
      <c r="S3155" s="71"/>
      <c r="T3155" s="71"/>
      <c r="U3155" s="71"/>
      <c r="V3155" s="71"/>
      <c r="W3155" s="71"/>
      <c r="X3155" s="71"/>
      <c r="Y3155" s="71"/>
      <c r="Z3155" s="71"/>
    </row>
    <row r="3156" spans="1:26">
      <c r="A3156" s="154"/>
      <c r="B3156" s="157"/>
      <c r="C3156" s="162"/>
      <c r="D3156" s="157"/>
      <c r="E3156" s="157"/>
      <c r="F3156" s="157"/>
      <c r="G3156" s="158"/>
      <c r="H3156" s="23">
        <f>MONTH(CtasPagar[[#This Row],[Data Vencimento]])</f>
        <v>1</v>
      </c>
      <c r="I3156" s="23">
        <f>YEAR(CtasPagar[[#This Row],[Data Vencimento]])</f>
        <v>1900</v>
      </c>
      <c r="J3156" s="154"/>
      <c r="K3156" s="23">
        <f>MONTH(CtasPagar[[#This Row],[Data Pagamento]])</f>
        <v>1</v>
      </c>
      <c r="L3156" s="23">
        <f>YEAR(CtasPagar[[#This Row],[Data Pagamento]])</f>
        <v>1900</v>
      </c>
      <c r="M3156" s="154"/>
      <c r="N31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6" s="71"/>
      <c r="P3156" s="71"/>
      <c r="Q3156" s="71"/>
      <c r="R3156" s="71"/>
      <c r="S3156" s="71"/>
      <c r="T3156" s="71"/>
      <c r="U3156" s="71"/>
      <c r="V3156" s="71"/>
      <c r="W3156" s="71"/>
      <c r="X3156" s="71"/>
      <c r="Y3156" s="71"/>
      <c r="Z3156" s="71"/>
    </row>
    <row r="3157" spans="1:26">
      <c r="A3157" s="154"/>
      <c r="B3157" s="157"/>
      <c r="C3157" s="162"/>
      <c r="D3157" s="157"/>
      <c r="E3157" s="157"/>
      <c r="F3157" s="157"/>
      <c r="G3157" s="158"/>
      <c r="H3157" s="23">
        <f>MONTH(CtasPagar[[#This Row],[Data Vencimento]])</f>
        <v>1</v>
      </c>
      <c r="I3157" s="23">
        <f>YEAR(CtasPagar[[#This Row],[Data Vencimento]])</f>
        <v>1900</v>
      </c>
      <c r="J3157" s="154"/>
      <c r="K3157" s="23">
        <f>MONTH(CtasPagar[[#This Row],[Data Pagamento]])</f>
        <v>1</v>
      </c>
      <c r="L3157" s="23">
        <f>YEAR(CtasPagar[[#This Row],[Data Pagamento]])</f>
        <v>1900</v>
      </c>
      <c r="M3157" s="154"/>
      <c r="N31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7" s="71"/>
      <c r="P3157" s="71"/>
      <c r="Q3157" s="71"/>
      <c r="R3157" s="71"/>
      <c r="S3157" s="71"/>
      <c r="T3157" s="71"/>
      <c r="U3157" s="71"/>
      <c r="V3157" s="71"/>
      <c r="W3157" s="71"/>
      <c r="X3157" s="71"/>
      <c r="Y3157" s="71"/>
      <c r="Z3157" s="71"/>
    </row>
    <row r="3158" spans="1:26">
      <c r="A3158" s="154"/>
      <c r="B3158" s="157"/>
      <c r="C3158" s="162"/>
      <c r="D3158" s="157"/>
      <c r="E3158" s="157"/>
      <c r="F3158" s="157"/>
      <c r="G3158" s="158"/>
      <c r="H3158" s="23">
        <f>MONTH(CtasPagar[[#This Row],[Data Vencimento]])</f>
        <v>1</v>
      </c>
      <c r="I3158" s="23">
        <f>YEAR(CtasPagar[[#This Row],[Data Vencimento]])</f>
        <v>1900</v>
      </c>
      <c r="J3158" s="154"/>
      <c r="K3158" s="23">
        <f>MONTH(CtasPagar[[#This Row],[Data Pagamento]])</f>
        <v>1</v>
      </c>
      <c r="L3158" s="23">
        <f>YEAR(CtasPagar[[#This Row],[Data Pagamento]])</f>
        <v>1900</v>
      </c>
      <c r="M3158" s="154"/>
      <c r="N31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8" s="71"/>
      <c r="P3158" s="71"/>
      <c r="Q3158" s="71"/>
      <c r="R3158" s="71"/>
      <c r="S3158" s="71"/>
      <c r="T3158" s="71"/>
      <c r="U3158" s="71"/>
      <c r="V3158" s="71"/>
      <c r="W3158" s="71"/>
      <c r="X3158" s="71"/>
      <c r="Y3158" s="71"/>
      <c r="Z3158" s="71"/>
    </row>
    <row r="3159" spans="1:26">
      <c r="A3159" s="154"/>
      <c r="B3159" s="157"/>
      <c r="C3159" s="162"/>
      <c r="D3159" s="157"/>
      <c r="E3159" s="157"/>
      <c r="F3159" s="157"/>
      <c r="G3159" s="158"/>
      <c r="H3159" s="23">
        <f>MONTH(CtasPagar[[#This Row],[Data Vencimento]])</f>
        <v>1</v>
      </c>
      <c r="I3159" s="23">
        <f>YEAR(CtasPagar[[#This Row],[Data Vencimento]])</f>
        <v>1900</v>
      </c>
      <c r="J3159" s="154"/>
      <c r="K3159" s="23">
        <f>MONTH(CtasPagar[[#This Row],[Data Pagamento]])</f>
        <v>1</v>
      </c>
      <c r="L3159" s="23">
        <f>YEAR(CtasPagar[[#This Row],[Data Pagamento]])</f>
        <v>1900</v>
      </c>
      <c r="M3159" s="154"/>
      <c r="N31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59" s="71"/>
      <c r="P3159" s="71"/>
      <c r="Q3159" s="71"/>
      <c r="R3159" s="71"/>
      <c r="S3159" s="71"/>
      <c r="T3159" s="71"/>
      <c r="U3159" s="71"/>
      <c r="V3159" s="71"/>
      <c r="W3159" s="71"/>
      <c r="X3159" s="71"/>
      <c r="Y3159" s="71"/>
      <c r="Z3159" s="71"/>
    </row>
    <row r="3160" spans="1:26">
      <c r="A3160" s="154"/>
      <c r="B3160" s="157"/>
      <c r="C3160" s="162"/>
      <c r="D3160" s="157"/>
      <c r="E3160" s="157"/>
      <c r="F3160" s="157"/>
      <c r="G3160" s="158"/>
      <c r="H3160" s="23">
        <f>MONTH(CtasPagar[[#This Row],[Data Vencimento]])</f>
        <v>1</v>
      </c>
      <c r="I3160" s="23">
        <f>YEAR(CtasPagar[[#This Row],[Data Vencimento]])</f>
        <v>1900</v>
      </c>
      <c r="J3160" s="154"/>
      <c r="K3160" s="23">
        <f>MONTH(CtasPagar[[#This Row],[Data Pagamento]])</f>
        <v>1</v>
      </c>
      <c r="L3160" s="23">
        <f>YEAR(CtasPagar[[#This Row],[Data Pagamento]])</f>
        <v>1900</v>
      </c>
      <c r="M3160" s="154"/>
      <c r="N31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0" s="71"/>
      <c r="P3160" s="71"/>
      <c r="Q3160" s="71"/>
      <c r="R3160" s="71"/>
      <c r="S3160" s="71"/>
      <c r="T3160" s="71"/>
      <c r="U3160" s="71"/>
      <c r="V3160" s="71"/>
      <c r="W3160" s="71"/>
      <c r="X3160" s="71"/>
      <c r="Y3160" s="71"/>
      <c r="Z3160" s="71"/>
    </row>
    <row r="3161" spans="1:26">
      <c r="A3161" s="154"/>
      <c r="B3161" s="157"/>
      <c r="C3161" s="162"/>
      <c r="D3161" s="157"/>
      <c r="E3161" s="157"/>
      <c r="F3161" s="157"/>
      <c r="G3161" s="158"/>
      <c r="H3161" s="23">
        <f>MONTH(CtasPagar[[#This Row],[Data Vencimento]])</f>
        <v>1</v>
      </c>
      <c r="I3161" s="23">
        <f>YEAR(CtasPagar[[#This Row],[Data Vencimento]])</f>
        <v>1900</v>
      </c>
      <c r="J3161" s="154"/>
      <c r="K3161" s="23">
        <f>MONTH(CtasPagar[[#This Row],[Data Pagamento]])</f>
        <v>1</v>
      </c>
      <c r="L3161" s="23">
        <f>YEAR(CtasPagar[[#This Row],[Data Pagamento]])</f>
        <v>1900</v>
      </c>
      <c r="M3161" s="154"/>
      <c r="N31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1" s="71"/>
      <c r="P3161" s="71"/>
      <c r="Q3161" s="71"/>
      <c r="R3161" s="71"/>
      <c r="S3161" s="71"/>
      <c r="T3161" s="71"/>
      <c r="U3161" s="71"/>
      <c r="V3161" s="71"/>
      <c r="W3161" s="71"/>
      <c r="X3161" s="71"/>
      <c r="Y3161" s="71"/>
      <c r="Z3161" s="71"/>
    </row>
    <row r="3162" spans="1:26">
      <c r="A3162" s="154"/>
      <c r="B3162" s="157"/>
      <c r="C3162" s="162"/>
      <c r="D3162" s="157"/>
      <c r="E3162" s="157"/>
      <c r="F3162" s="157"/>
      <c r="G3162" s="158"/>
      <c r="H3162" s="23">
        <f>MONTH(CtasPagar[[#This Row],[Data Vencimento]])</f>
        <v>1</v>
      </c>
      <c r="I3162" s="23">
        <f>YEAR(CtasPagar[[#This Row],[Data Vencimento]])</f>
        <v>1900</v>
      </c>
      <c r="J3162" s="154"/>
      <c r="K3162" s="23">
        <f>MONTH(CtasPagar[[#This Row],[Data Pagamento]])</f>
        <v>1</v>
      </c>
      <c r="L3162" s="23">
        <f>YEAR(CtasPagar[[#This Row],[Data Pagamento]])</f>
        <v>1900</v>
      </c>
      <c r="M3162" s="154"/>
      <c r="N31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2" s="71"/>
      <c r="P3162" s="71"/>
      <c r="Q3162" s="71"/>
      <c r="R3162" s="71"/>
      <c r="S3162" s="71"/>
      <c r="T3162" s="71"/>
      <c r="U3162" s="71"/>
      <c r="V3162" s="71"/>
      <c r="W3162" s="71"/>
      <c r="X3162" s="71"/>
      <c r="Y3162" s="71"/>
      <c r="Z3162" s="71"/>
    </row>
    <row r="3163" spans="1:26">
      <c r="A3163" s="154"/>
      <c r="B3163" s="157"/>
      <c r="C3163" s="162"/>
      <c r="D3163" s="157"/>
      <c r="E3163" s="157"/>
      <c r="F3163" s="157"/>
      <c r="G3163" s="158"/>
      <c r="H3163" s="23">
        <f>MONTH(CtasPagar[[#This Row],[Data Vencimento]])</f>
        <v>1</v>
      </c>
      <c r="I3163" s="23">
        <f>YEAR(CtasPagar[[#This Row],[Data Vencimento]])</f>
        <v>1900</v>
      </c>
      <c r="J3163" s="154"/>
      <c r="K3163" s="23">
        <f>MONTH(CtasPagar[[#This Row],[Data Pagamento]])</f>
        <v>1</v>
      </c>
      <c r="L3163" s="23">
        <f>YEAR(CtasPagar[[#This Row],[Data Pagamento]])</f>
        <v>1900</v>
      </c>
      <c r="M3163" s="154"/>
      <c r="N31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3" s="71"/>
      <c r="P3163" s="71"/>
      <c r="Q3163" s="71"/>
      <c r="R3163" s="71"/>
      <c r="S3163" s="71"/>
      <c r="T3163" s="71"/>
      <c r="U3163" s="71"/>
      <c r="V3163" s="71"/>
      <c r="W3163" s="71"/>
      <c r="X3163" s="71"/>
      <c r="Y3163" s="71"/>
      <c r="Z3163" s="71"/>
    </row>
    <row r="3164" spans="1:26">
      <c r="A3164" s="154"/>
      <c r="B3164" s="157"/>
      <c r="C3164" s="162"/>
      <c r="D3164" s="157"/>
      <c r="E3164" s="157"/>
      <c r="F3164" s="157"/>
      <c r="G3164" s="158"/>
      <c r="H3164" s="23">
        <f>MONTH(CtasPagar[[#This Row],[Data Vencimento]])</f>
        <v>1</v>
      </c>
      <c r="I3164" s="23">
        <f>YEAR(CtasPagar[[#This Row],[Data Vencimento]])</f>
        <v>1900</v>
      </c>
      <c r="J3164" s="154"/>
      <c r="K3164" s="23">
        <f>MONTH(CtasPagar[[#This Row],[Data Pagamento]])</f>
        <v>1</v>
      </c>
      <c r="L3164" s="23">
        <f>YEAR(CtasPagar[[#This Row],[Data Pagamento]])</f>
        <v>1900</v>
      </c>
      <c r="M3164" s="154"/>
      <c r="N31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4" s="71"/>
      <c r="P3164" s="71"/>
      <c r="Q3164" s="71"/>
      <c r="R3164" s="71"/>
      <c r="S3164" s="71"/>
      <c r="T3164" s="71"/>
      <c r="U3164" s="71"/>
      <c r="V3164" s="71"/>
      <c r="W3164" s="71"/>
      <c r="X3164" s="71"/>
      <c r="Y3164" s="71"/>
      <c r="Z3164" s="71"/>
    </row>
    <row r="3165" spans="1:26">
      <c r="A3165" s="154"/>
      <c r="B3165" s="157"/>
      <c r="C3165" s="162"/>
      <c r="D3165" s="157"/>
      <c r="E3165" s="157"/>
      <c r="F3165" s="157"/>
      <c r="G3165" s="158"/>
      <c r="H3165" s="23">
        <f>MONTH(CtasPagar[[#This Row],[Data Vencimento]])</f>
        <v>1</v>
      </c>
      <c r="I3165" s="23">
        <f>YEAR(CtasPagar[[#This Row],[Data Vencimento]])</f>
        <v>1900</v>
      </c>
      <c r="J3165" s="154"/>
      <c r="K3165" s="23">
        <f>MONTH(CtasPagar[[#This Row],[Data Pagamento]])</f>
        <v>1</v>
      </c>
      <c r="L3165" s="23">
        <f>YEAR(CtasPagar[[#This Row],[Data Pagamento]])</f>
        <v>1900</v>
      </c>
      <c r="M3165" s="154"/>
      <c r="N31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5" s="71"/>
      <c r="P3165" s="71"/>
      <c r="Q3165" s="71"/>
      <c r="R3165" s="71"/>
      <c r="S3165" s="71"/>
      <c r="T3165" s="71"/>
      <c r="U3165" s="71"/>
      <c r="V3165" s="71"/>
      <c r="W3165" s="71"/>
      <c r="X3165" s="71"/>
      <c r="Y3165" s="71"/>
      <c r="Z3165" s="71"/>
    </row>
    <row r="3166" spans="1:26">
      <c r="A3166" s="154"/>
      <c r="B3166" s="157"/>
      <c r="C3166" s="162"/>
      <c r="D3166" s="157"/>
      <c r="E3166" s="157"/>
      <c r="F3166" s="157"/>
      <c r="G3166" s="158"/>
      <c r="H3166" s="23">
        <f>MONTH(CtasPagar[[#This Row],[Data Vencimento]])</f>
        <v>1</v>
      </c>
      <c r="I3166" s="23">
        <f>YEAR(CtasPagar[[#This Row],[Data Vencimento]])</f>
        <v>1900</v>
      </c>
      <c r="J3166" s="154"/>
      <c r="K3166" s="23">
        <f>MONTH(CtasPagar[[#This Row],[Data Pagamento]])</f>
        <v>1</v>
      </c>
      <c r="L3166" s="23">
        <f>YEAR(CtasPagar[[#This Row],[Data Pagamento]])</f>
        <v>1900</v>
      </c>
      <c r="M3166" s="154"/>
      <c r="N31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6" s="71"/>
      <c r="P3166" s="71"/>
      <c r="Q3166" s="71"/>
      <c r="R3166" s="71"/>
      <c r="S3166" s="71"/>
      <c r="T3166" s="71"/>
      <c r="U3166" s="71"/>
      <c r="V3166" s="71"/>
      <c r="W3166" s="71"/>
      <c r="X3166" s="71"/>
      <c r="Y3166" s="71"/>
      <c r="Z3166" s="71"/>
    </row>
    <row r="3167" spans="1:26">
      <c r="A3167" s="154"/>
      <c r="B3167" s="157"/>
      <c r="C3167" s="162"/>
      <c r="D3167" s="157"/>
      <c r="E3167" s="157"/>
      <c r="F3167" s="157"/>
      <c r="G3167" s="158"/>
      <c r="H3167" s="23">
        <f>MONTH(CtasPagar[[#This Row],[Data Vencimento]])</f>
        <v>1</v>
      </c>
      <c r="I3167" s="23">
        <f>YEAR(CtasPagar[[#This Row],[Data Vencimento]])</f>
        <v>1900</v>
      </c>
      <c r="J3167" s="154"/>
      <c r="K3167" s="23">
        <f>MONTH(CtasPagar[[#This Row],[Data Pagamento]])</f>
        <v>1</v>
      </c>
      <c r="L3167" s="23">
        <f>YEAR(CtasPagar[[#This Row],[Data Pagamento]])</f>
        <v>1900</v>
      </c>
      <c r="M3167" s="154"/>
      <c r="N31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7" s="71"/>
      <c r="P3167" s="71"/>
      <c r="Q3167" s="71"/>
      <c r="R3167" s="71"/>
      <c r="S3167" s="71"/>
      <c r="T3167" s="71"/>
      <c r="U3167" s="71"/>
      <c r="V3167" s="71"/>
      <c r="W3167" s="71"/>
      <c r="X3167" s="71"/>
      <c r="Y3167" s="71"/>
      <c r="Z3167" s="71"/>
    </row>
    <row r="3168" spans="1:26">
      <c r="A3168" s="154"/>
      <c r="B3168" s="157"/>
      <c r="C3168" s="162"/>
      <c r="D3168" s="157"/>
      <c r="E3168" s="157"/>
      <c r="F3168" s="157"/>
      <c r="G3168" s="158"/>
      <c r="H3168" s="23">
        <f>MONTH(CtasPagar[[#This Row],[Data Vencimento]])</f>
        <v>1</v>
      </c>
      <c r="I3168" s="23">
        <f>YEAR(CtasPagar[[#This Row],[Data Vencimento]])</f>
        <v>1900</v>
      </c>
      <c r="J3168" s="154"/>
      <c r="K3168" s="23">
        <f>MONTH(CtasPagar[[#This Row],[Data Pagamento]])</f>
        <v>1</v>
      </c>
      <c r="L3168" s="23">
        <f>YEAR(CtasPagar[[#This Row],[Data Pagamento]])</f>
        <v>1900</v>
      </c>
      <c r="M3168" s="154"/>
      <c r="N31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8" s="71"/>
      <c r="P3168" s="71"/>
      <c r="Q3168" s="71"/>
      <c r="R3168" s="71"/>
      <c r="S3168" s="71"/>
      <c r="T3168" s="71"/>
      <c r="U3168" s="71"/>
      <c r="V3168" s="71"/>
      <c r="W3168" s="71"/>
      <c r="X3168" s="71"/>
      <c r="Y3168" s="71"/>
      <c r="Z3168" s="71"/>
    </row>
    <row r="3169" spans="1:26">
      <c r="A3169" s="154"/>
      <c r="B3169" s="157"/>
      <c r="C3169" s="162"/>
      <c r="D3169" s="157"/>
      <c r="E3169" s="157"/>
      <c r="F3169" s="157"/>
      <c r="G3169" s="158"/>
      <c r="H3169" s="23">
        <f>MONTH(CtasPagar[[#This Row],[Data Vencimento]])</f>
        <v>1</v>
      </c>
      <c r="I3169" s="23">
        <f>YEAR(CtasPagar[[#This Row],[Data Vencimento]])</f>
        <v>1900</v>
      </c>
      <c r="J3169" s="154"/>
      <c r="K3169" s="23">
        <f>MONTH(CtasPagar[[#This Row],[Data Pagamento]])</f>
        <v>1</v>
      </c>
      <c r="L3169" s="23">
        <f>YEAR(CtasPagar[[#This Row],[Data Pagamento]])</f>
        <v>1900</v>
      </c>
      <c r="M3169" s="154"/>
      <c r="N31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69" s="71"/>
      <c r="P3169" s="71"/>
      <c r="Q3169" s="71"/>
      <c r="R3169" s="71"/>
      <c r="S3169" s="71"/>
      <c r="T3169" s="71"/>
      <c r="U3169" s="71"/>
      <c r="V3169" s="71"/>
      <c r="W3169" s="71"/>
      <c r="X3169" s="71"/>
      <c r="Y3169" s="71"/>
      <c r="Z3169" s="71"/>
    </row>
    <row r="3170" spans="1:26">
      <c r="A3170" s="154"/>
      <c r="B3170" s="157"/>
      <c r="C3170" s="162"/>
      <c r="D3170" s="157"/>
      <c r="E3170" s="157"/>
      <c r="F3170" s="157"/>
      <c r="G3170" s="158"/>
      <c r="H3170" s="23">
        <f>MONTH(CtasPagar[[#This Row],[Data Vencimento]])</f>
        <v>1</v>
      </c>
      <c r="I3170" s="23">
        <f>YEAR(CtasPagar[[#This Row],[Data Vencimento]])</f>
        <v>1900</v>
      </c>
      <c r="J3170" s="154"/>
      <c r="K3170" s="23">
        <f>MONTH(CtasPagar[[#This Row],[Data Pagamento]])</f>
        <v>1</v>
      </c>
      <c r="L3170" s="23">
        <f>YEAR(CtasPagar[[#This Row],[Data Pagamento]])</f>
        <v>1900</v>
      </c>
      <c r="M3170" s="154"/>
      <c r="N31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0" s="71"/>
      <c r="P3170" s="71"/>
      <c r="Q3170" s="71"/>
      <c r="R3170" s="71"/>
      <c r="S3170" s="71"/>
      <c r="T3170" s="71"/>
      <c r="U3170" s="71"/>
      <c r="V3170" s="71"/>
      <c r="W3170" s="71"/>
      <c r="X3170" s="71"/>
      <c r="Y3170" s="71"/>
      <c r="Z3170" s="71"/>
    </row>
    <row r="3171" spans="1:26">
      <c r="A3171" s="154"/>
      <c r="B3171" s="157"/>
      <c r="C3171" s="162"/>
      <c r="D3171" s="157"/>
      <c r="E3171" s="157"/>
      <c r="F3171" s="157"/>
      <c r="G3171" s="158"/>
      <c r="H3171" s="23">
        <f>MONTH(CtasPagar[[#This Row],[Data Vencimento]])</f>
        <v>1</v>
      </c>
      <c r="I3171" s="23">
        <f>YEAR(CtasPagar[[#This Row],[Data Vencimento]])</f>
        <v>1900</v>
      </c>
      <c r="J3171" s="154"/>
      <c r="K3171" s="23">
        <f>MONTH(CtasPagar[[#This Row],[Data Pagamento]])</f>
        <v>1</v>
      </c>
      <c r="L3171" s="23">
        <f>YEAR(CtasPagar[[#This Row],[Data Pagamento]])</f>
        <v>1900</v>
      </c>
      <c r="M3171" s="154"/>
      <c r="N31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1" s="71"/>
      <c r="P3171" s="71"/>
      <c r="Q3171" s="71"/>
      <c r="R3171" s="71"/>
      <c r="S3171" s="71"/>
      <c r="T3171" s="71"/>
      <c r="U3171" s="71"/>
      <c r="V3171" s="71"/>
      <c r="W3171" s="71"/>
      <c r="X3171" s="71"/>
      <c r="Y3171" s="71"/>
      <c r="Z3171" s="71"/>
    </row>
    <row r="3172" spans="1:26">
      <c r="A3172" s="154"/>
      <c r="B3172" s="157"/>
      <c r="C3172" s="162"/>
      <c r="D3172" s="157"/>
      <c r="E3172" s="157"/>
      <c r="F3172" s="157"/>
      <c r="G3172" s="158"/>
      <c r="H3172" s="23">
        <f>MONTH(CtasPagar[[#This Row],[Data Vencimento]])</f>
        <v>1</v>
      </c>
      <c r="I3172" s="23">
        <f>YEAR(CtasPagar[[#This Row],[Data Vencimento]])</f>
        <v>1900</v>
      </c>
      <c r="J3172" s="154"/>
      <c r="K3172" s="23">
        <f>MONTH(CtasPagar[[#This Row],[Data Pagamento]])</f>
        <v>1</v>
      </c>
      <c r="L3172" s="23">
        <f>YEAR(CtasPagar[[#This Row],[Data Pagamento]])</f>
        <v>1900</v>
      </c>
      <c r="M3172" s="154"/>
      <c r="N31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2" s="71"/>
      <c r="P3172" s="71"/>
      <c r="Q3172" s="71"/>
      <c r="R3172" s="71"/>
      <c r="S3172" s="71"/>
      <c r="T3172" s="71"/>
      <c r="U3172" s="71"/>
      <c r="V3172" s="71"/>
      <c r="W3172" s="71"/>
      <c r="X3172" s="71"/>
      <c r="Y3172" s="71"/>
      <c r="Z3172" s="71"/>
    </row>
    <row r="3173" spans="1:26">
      <c r="A3173" s="154"/>
      <c r="B3173" s="157"/>
      <c r="C3173" s="162"/>
      <c r="D3173" s="157"/>
      <c r="E3173" s="157"/>
      <c r="F3173" s="157"/>
      <c r="G3173" s="158"/>
      <c r="H3173" s="23">
        <f>MONTH(CtasPagar[[#This Row],[Data Vencimento]])</f>
        <v>1</v>
      </c>
      <c r="I3173" s="23">
        <f>YEAR(CtasPagar[[#This Row],[Data Vencimento]])</f>
        <v>1900</v>
      </c>
      <c r="J3173" s="154"/>
      <c r="K3173" s="23">
        <f>MONTH(CtasPagar[[#This Row],[Data Pagamento]])</f>
        <v>1</v>
      </c>
      <c r="L3173" s="23">
        <f>YEAR(CtasPagar[[#This Row],[Data Pagamento]])</f>
        <v>1900</v>
      </c>
      <c r="M3173" s="154"/>
      <c r="N31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3" s="71"/>
      <c r="P3173" s="71"/>
      <c r="Q3173" s="71"/>
      <c r="R3173" s="71"/>
      <c r="S3173" s="71"/>
      <c r="T3173" s="71"/>
      <c r="U3173" s="71"/>
      <c r="V3173" s="71"/>
      <c r="W3173" s="71"/>
      <c r="X3173" s="71"/>
      <c r="Y3173" s="71"/>
      <c r="Z3173" s="71"/>
    </row>
    <row r="3174" spans="1:26">
      <c r="A3174" s="154"/>
      <c r="B3174" s="157"/>
      <c r="C3174" s="162"/>
      <c r="D3174" s="157"/>
      <c r="E3174" s="157"/>
      <c r="F3174" s="157"/>
      <c r="G3174" s="158"/>
      <c r="H3174" s="23">
        <f>MONTH(CtasPagar[[#This Row],[Data Vencimento]])</f>
        <v>1</v>
      </c>
      <c r="I3174" s="23">
        <f>YEAR(CtasPagar[[#This Row],[Data Vencimento]])</f>
        <v>1900</v>
      </c>
      <c r="J3174" s="154"/>
      <c r="K3174" s="23">
        <f>MONTH(CtasPagar[[#This Row],[Data Pagamento]])</f>
        <v>1</v>
      </c>
      <c r="L3174" s="23">
        <f>YEAR(CtasPagar[[#This Row],[Data Pagamento]])</f>
        <v>1900</v>
      </c>
      <c r="M3174" s="154"/>
      <c r="N31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4" s="71"/>
      <c r="P3174" s="71"/>
      <c r="Q3174" s="71"/>
      <c r="R3174" s="71"/>
      <c r="S3174" s="71"/>
      <c r="T3174" s="71"/>
      <c r="U3174" s="71"/>
      <c r="V3174" s="71"/>
      <c r="W3174" s="71"/>
      <c r="X3174" s="71"/>
      <c r="Y3174" s="71"/>
      <c r="Z3174" s="71"/>
    </row>
    <row r="3175" spans="1:26">
      <c r="A3175" s="154"/>
      <c r="B3175" s="157"/>
      <c r="C3175" s="162"/>
      <c r="D3175" s="157"/>
      <c r="E3175" s="157"/>
      <c r="F3175" s="157"/>
      <c r="G3175" s="158"/>
      <c r="H3175" s="23">
        <f>MONTH(CtasPagar[[#This Row],[Data Vencimento]])</f>
        <v>1</v>
      </c>
      <c r="I3175" s="23">
        <f>YEAR(CtasPagar[[#This Row],[Data Vencimento]])</f>
        <v>1900</v>
      </c>
      <c r="J3175" s="154"/>
      <c r="K3175" s="23">
        <f>MONTH(CtasPagar[[#This Row],[Data Pagamento]])</f>
        <v>1</v>
      </c>
      <c r="L3175" s="23">
        <f>YEAR(CtasPagar[[#This Row],[Data Pagamento]])</f>
        <v>1900</v>
      </c>
      <c r="M3175" s="154"/>
      <c r="N31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5" s="71"/>
      <c r="P3175" s="71"/>
      <c r="Q3175" s="71"/>
      <c r="R3175" s="71"/>
      <c r="S3175" s="71"/>
      <c r="T3175" s="71"/>
      <c r="U3175" s="71"/>
      <c r="V3175" s="71"/>
      <c r="W3175" s="71"/>
      <c r="X3175" s="71"/>
      <c r="Y3175" s="71"/>
      <c r="Z3175" s="71"/>
    </row>
    <row r="3176" spans="1:26">
      <c r="A3176" s="154"/>
      <c r="B3176" s="157"/>
      <c r="C3176" s="162"/>
      <c r="D3176" s="157"/>
      <c r="E3176" s="157"/>
      <c r="F3176" s="157"/>
      <c r="G3176" s="158"/>
      <c r="H3176" s="23">
        <f>MONTH(CtasPagar[[#This Row],[Data Vencimento]])</f>
        <v>1</v>
      </c>
      <c r="I3176" s="23">
        <f>YEAR(CtasPagar[[#This Row],[Data Vencimento]])</f>
        <v>1900</v>
      </c>
      <c r="J3176" s="154"/>
      <c r="K3176" s="23">
        <f>MONTH(CtasPagar[[#This Row],[Data Pagamento]])</f>
        <v>1</v>
      </c>
      <c r="L3176" s="23">
        <f>YEAR(CtasPagar[[#This Row],[Data Pagamento]])</f>
        <v>1900</v>
      </c>
      <c r="M3176" s="154"/>
      <c r="N31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6" s="71"/>
      <c r="P3176" s="71"/>
      <c r="Q3176" s="71"/>
      <c r="R3176" s="71"/>
      <c r="S3176" s="71"/>
      <c r="T3176" s="71"/>
      <c r="U3176" s="71"/>
      <c r="V3176" s="71"/>
      <c r="W3176" s="71"/>
      <c r="X3176" s="71"/>
      <c r="Y3176" s="71"/>
      <c r="Z3176" s="71"/>
    </row>
    <row r="3177" spans="1:26">
      <c r="A3177" s="154"/>
      <c r="B3177" s="157"/>
      <c r="C3177" s="162"/>
      <c r="D3177" s="157"/>
      <c r="E3177" s="157"/>
      <c r="F3177" s="157"/>
      <c r="G3177" s="158"/>
      <c r="H3177" s="23">
        <f>MONTH(CtasPagar[[#This Row],[Data Vencimento]])</f>
        <v>1</v>
      </c>
      <c r="I3177" s="23">
        <f>YEAR(CtasPagar[[#This Row],[Data Vencimento]])</f>
        <v>1900</v>
      </c>
      <c r="J3177" s="154"/>
      <c r="K3177" s="23">
        <f>MONTH(CtasPagar[[#This Row],[Data Pagamento]])</f>
        <v>1</v>
      </c>
      <c r="L3177" s="23">
        <f>YEAR(CtasPagar[[#This Row],[Data Pagamento]])</f>
        <v>1900</v>
      </c>
      <c r="M3177" s="154"/>
      <c r="N31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7" s="71"/>
      <c r="P3177" s="71"/>
      <c r="Q3177" s="71"/>
      <c r="R3177" s="71"/>
      <c r="S3177" s="71"/>
      <c r="T3177" s="71"/>
      <c r="U3177" s="71"/>
      <c r="V3177" s="71"/>
      <c r="W3177" s="71"/>
      <c r="X3177" s="71"/>
      <c r="Y3177" s="71"/>
      <c r="Z3177" s="71"/>
    </row>
    <row r="3178" spans="1:26">
      <c r="A3178" s="154"/>
      <c r="B3178" s="157"/>
      <c r="C3178" s="162"/>
      <c r="D3178" s="157"/>
      <c r="E3178" s="157"/>
      <c r="F3178" s="157"/>
      <c r="G3178" s="158"/>
      <c r="H3178" s="23">
        <f>MONTH(CtasPagar[[#This Row],[Data Vencimento]])</f>
        <v>1</v>
      </c>
      <c r="I3178" s="23">
        <f>YEAR(CtasPagar[[#This Row],[Data Vencimento]])</f>
        <v>1900</v>
      </c>
      <c r="J3178" s="154"/>
      <c r="K3178" s="23">
        <f>MONTH(CtasPagar[[#This Row],[Data Pagamento]])</f>
        <v>1</v>
      </c>
      <c r="L3178" s="23">
        <f>YEAR(CtasPagar[[#This Row],[Data Pagamento]])</f>
        <v>1900</v>
      </c>
      <c r="M3178" s="154"/>
      <c r="N31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8" s="71"/>
      <c r="P3178" s="71"/>
      <c r="Q3178" s="71"/>
      <c r="R3178" s="71"/>
      <c r="S3178" s="71"/>
      <c r="T3178" s="71"/>
      <c r="U3178" s="71"/>
      <c r="V3178" s="71"/>
      <c r="W3178" s="71"/>
      <c r="X3178" s="71"/>
      <c r="Y3178" s="71"/>
      <c r="Z3178" s="71"/>
    </row>
    <row r="3179" spans="1:26">
      <c r="A3179" s="154"/>
      <c r="B3179" s="157"/>
      <c r="C3179" s="162"/>
      <c r="D3179" s="157"/>
      <c r="E3179" s="157"/>
      <c r="F3179" s="157"/>
      <c r="G3179" s="158"/>
      <c r="H3179" s="23">
        <f>MONTH(CtasPagar[[#This Row],[Data Vencimento]])</f>
        <v>1</v>
      </c>
      <c r="I3179" s="23">
        <f>YEAR(CtasPagar[[#This Row],[Data Vencimento]])</f>
        <v>1900</v>
      </c>
      <c r="J3179" s="154"/>
      <c r="K3179" s="23">
        <f>MONTH(CtasPagar[[#This Row],[Data Pagamento]])</f>
        <v>1</v>
      </c>
      <c r="L3179" s="23">
        <f>YEAR(CtasPagar[[#This Row],[Data Pagamento]])</f>
        <v>1900</v>
      </c>
      <c r="M3179" s="154"/>
      <c r="N31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79" s="71"/>
      <c r="P3179" s="71"/>
      <c r="Q3179" s="71"/>
      <c r="R3179" s="71"/>
      <c r="S3179" s="71"/>
      <c r="T3179" s="71"/>
      <c r="U3179" s="71"/>
      <c r="V3179" s="71"/>
      <c r="W3179" s="71"/>
      <c r="X3179" s="71"/>
      <c r="Y3179" s="71"/>
      <c r="Z3179" s="71"/>
    </row>
    <row r="3180" spans="1:26">
      <c r="A3180" s="154"/>
      <c r="B3180" s="157"/>
      <c r="C3180" s="162"/>
      <c r="D3180" s="157"/>
      <c r="E3180" s="157"/>
      <c r="F3180" s="157"/>
      <c r="G3180" s="158"/>
      <c r="H3180" s="23">
        <f>MONTH(CtasPagar[[#This Row],[Data Vencimento]])</f>
        <v>1</v>
      </c>
      <c r="I3180" s="23">
        <f>YEAR(CtasPagar[[#This Row],[Data Vencimento]])</f>
        <v>1900</v>
      </c>
      <c r="J3180" s="154"/>
      <c r="K3180" s="23">
        <f>MONTH(CtasPagar[[#This Row],[Data Pagamento]])</f>
        <v>1</v>
      </c>
      <c r="L3180" s="23">
        <f>YEAR(CtasPagar[[#This Row],[Data Pagamento]])</f>
        <v>1900</v>
      </c>
      <c r="M3180" s="154"/>
      <c r="N31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0" s="71"/>
      <c r="P3180" s="71"/>
      <c r="Q3180" s="71"/>
      <c r="R3180" s="71"/>
      <c r="S3180" s="71"/>
      <c r="T3180" s="71"/>
      <c r="U3180" s="71"/>
      <c r="V3180" s="71"/>
      <c r="W3180" s="71"/>
      <c r="X3180" s="71"/>
      <c r="Y3180" s="71"/>
      <c r="Z3180" s="71"/>
    </row>
    <row r="3181" spans="1:26">
      <c r="A3181" s="154"/>
      <c r="B3181" s="157"/>
      <c r="C3181" s="162"/>
      <c r="D3181" s="157"/>
      <c r="E3181" s="157"/>
      <c r="F3181" s="157"/>
      <c r="G3181" s="158"/>
      <c r="H3181" s="23">
        <f>MONTH(CtasPagar[[#This Row],[Data Vencimento]])</f>
        <v>1</v>
      </c>
      <c r="I3181" s="23">
        <f>YEAR(CtasPagar[[#This Row],[Data Vencimento]])</f>
        <v>1900</v>
      </c>
      <c r="J3181" s="154"/>
      <c r="K3181" s="23">
        <f>MONTH(CtasPagar[[#This Row],[Data Pagamento]])</f>
        <v>1</v>
      </c>
      <c r="L3181" s="23">
        <f>YEAR(CtasPagar[[#This Row],[Data Pagamento]])</f>
        <v>1900</v>
      </c>
      <c r="M3181" s="154"/>
      <c r="N31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1" s="71"/>
      <c r="P3181" s="71"/>
      <c r="Q3181" s="71"/>
      <c r="R3181" s="71"/>
      <c r="S3181" s="71"/>
      <c r="T3181" s="71"/>
      <c r="U3181" s="71"/>
      <c r="V3181" s="71"/>
      <c r="W3181" s="71"/>
      <c r="X3181" s="71"/>
      <c r="Y3181" s="71"/>
      <c r="Z3181" s="71"/>
    </row>
    <row r="3182" spans="1:26">
      <c r="A3182" s="154"/>
      <c r="B3182" s="157"/>
      <c r="C3182" s="162"/>
      <c r="D3182" s="157"/>
      <c r="E3182" s="157"/>
      <c r="F3182" s="157"/>
      <c r="G3182" s="158"/>
      <c r="H3182" s="23">
        <f>MONTH(CtasPagar[[#This Row],[Data Vencimento]])</f>
        <v>1</v>
      </c>
      <c r="I3182" s="23">
        <f>YEAR(CtasPagar[[#This Row],[Data Vencimento]])</f>
        <v>1900</v>
      </c>
      <c r="J3182" s="154"/>
      <c r="K3182" s="23">
        <f>MONTH(CtasPagar[[#This Row],[Data Pagamento]])</f>
        <v>1</v>
      </c>
      <c r="L3182" s="23">
        <f>YEAR(CtasPagar[[#This Row],[Data Pagamento]])</f>
        <v>1900</v>
      </c>
      <c r="M3182" s="154"/>
      <c r="N31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2" s="71"/>
      <c r="P3182" s="71"/>
      <c r="Q3182" s="71"/>
      <c r="R3182" s="71"/>
      <c r="S3182" s="71"/>
      <c r="T3182" s="71"/>
      <c r="U3182" s="71"/>
      <c r="V3182" s="71"/>
      <c r="W3182" s="71"/>
      <c r="X3182" s="71"/>
      <c r="Y3182" s="71"/>
      <c r="Z3182" s="71"/>
    </row>
    <row r="3183" spans="1:26">
      <c r="A3183" s="154"/>
      <c r="B3183" s="157"/>
      <c r="C3183" s="162"/>
      <c r="D3183" s="157"/>
      <c r="E3183" s="157"/>
      <c r="F3183" s="157"/>
      <c r="G3183" s="158"/>
      <c r="H3183" s="23">
        <f>MONTH(CtasPagar[[#This Row],[Data Vencimento]])</f>
        <v>1</v>
      </c>
      <c r="I3183" s="23">
        <f>YEAR(CtasPagar[[#This Row],[Data Vencimento]])</f>
        <v>1900</v>
      </c>
      <c r="J3183" s="154"/>
      <c r="K3183" s="23">
        <f>MONTH(CtasPagar[[#This Row],[Data Pagamento]])</f>
        <v>1</v>
      </c>
      <c r="L3183" s="23">
        <f>YEAR(CtasPagar[[#This Row],[Data Pagamento]])</f>
        <v>1900</v>
      </c>
      <c r="M3183" s="154"/>
      <c r="N31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3" s="71"/>
      <c r="P3183" s="71"/>
      <c r="Q3183" s="71"/>
      <c r="R3183" s="71"/>
      <c r="S3183" s="71"/>
      <c r="T3183" s="71"/>
      <c r="U3183" s="71"/>
      <c r="V3183" s="71"/>
      <c r="W3183" s="71"/>
      <c r="X3183" s="71"/>
      <c r="Y3183" s="71"/>
      <c r="Z3183" s="71"/>
    </row>
    <row r="3184" spans="1:26">
      <c r="A3184" s="154"/>
      <c r="B3184" s="157"/>
      <c r="C3184" s="162"/>
      <c r="D3184" s="157"/>
      <c r="E3184" s="157"/>
      <c r="F3184" s="157"/>
      <c r="G3184" s="158"/>
      <c r="H3184" s="23">
        <f>MONTH(CtasPagar[[#This Row],[Data Vencimento]])</f>
        <v>1</v>
      </c>
      <c r="I3184" s="23">
        <f>YEAR(CtasPagar[[#This Row],[Data Vencimento]])</f>
        <v>1900</v>
      </c>
      <c r="J3184" s="154"/>
      <c r="K3184" s="23">
        <f>MONTH(CtasPagar[[#This Row],[Data Pagamento]])</f>
        <v>1</v>
      </c>
      <c r="L3184" s="23">
        <f>YEAR(CtasPagar[[#This Row],[Data Pagamento]])</f>
        <v>1900</v>
      </c>
      <c r="M3184" s="154"/>
      <c r="N31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4" s="71"/>
      <c r="P3184" s="71"/>
      <c r="Q3184" s="71"/>
      <c r="R3184" s="71"/>
      <c r="S3184" s="71"/>
      <c r="T3184" s="71"/>
      <c r="U3184" s="71"/>
      <c r="V3184" s="71"/>
      <c r="W3184" s="71"/>
      <c r="X3184" s="71"/>
      <c r="Y3184" s="71"/>
      <c r="Z3184" s="71"/>
    </row>
    <row r="3185" spans="1:26">
      <c r="A3185" s="154"/>
      <c r="B3185" s="157"/>
      <c r="C3185" s="162"/>
      <c r="D3185" s="157"/>
      <c r="E3185" s="157"/>
      <c r="F3185" s="157"/>
      <c r="G3185" s="158"/>
      <c r="H3185" s="23">
        <f>MONTH(CtasPagar[[#This Row],[Data Vencimento]])</f>
        <v>1</v>
      </c>
      <c r="I3185" s="23">
        <f>YEAR(CtasPagar[[#This Row],[Data Vencimento]])</f>
        <v>1900</v>
      </c>
      <c r="J3185" s="154"/>
      <c r="K3185" s="23">
        <f>MONTH(CtasPagar[[#This Row],[Data Pagamento]])</f>
        <v>1</v>
      </c>
      <c r="L3185" s="23">
        <f>YEAR(CtasPagar[[#This Row],[Data Pagamento]])</f>
        <v>1900</v>
      </c>
      <c r="M3185" s="154"/>
      <c r="N31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5" s="71"/>
      <c r="P3185" s="71"/>
      <c r="Q3185" s="71"/>
      <c r="R3185" s="71"/>
      <c r="S3185" s="71"/>
      <c r="T3185" s="71"/>
      <c r="U3185" s="71"/>
      <c r="V3185" s="71"/>
      <c r="W3185" s="71"/>
      <c r="X3185" s="71"/>
      <c r="Y3185" s="71"/>
      <c r="Z3185" s="71"/>
    </row>
    <row r="3186" spans="1:26">
      <c r="A3186" s="154"/>
      <c r="B3186" s="157"/>
      <c r="C3186" s="162"/>
      <c r="D3186" s="157"/>
      <c r="E3186" s="157"/>
      <c r="F3186" s="157"/>
      <c r="G3186" s="158"/>
      <c r="H3186" s="23">
        <f>MONTH(CtasPagar[[#This Row],[Data Vencimento]])</f>
        <v>1</v>
      </c>
      <c r="I3186" s="23">
        <f>YEAR(CtasPagar[[#This Row],[Data Vencimento]])</f>
        <v>1900</v>
      </c>
      <c r="J3186" s="154"/>
      <c r="K3186" s="23">
        <f>MONTH(CtasPagar[[#This Row],[Data Pagamento]])</f>
        <v>1</v>
      </c>
      <c r="L3186" s="23">
        <f>YEAR(CtasPagar[[#This Row],[Data Pagamento]])</f>
        <v>1900</v>
      </c>
      <c r="M3186" s="154"/>
      <c r="N31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6" s="71"/>
      <c r="P3186" s="71"/>
      <c r="Q3186" s="71"/>
      <c r="R3186" s="71"/>
      <c r="S3186" s="71"/>
      <c r="T3186" s="71"/>
      <c r="U3186" s="71"/>
      <c r="V3186" s="71"/>
      <c r="W3186" s="71"/>
      <c r="X3186" s="71"/>
      <c r="Y3186" s="71"/>
      <c r="Z3186" s="71"/>
    </row>
    <row r="3187" spans="1:26">
      <c r="A3187" s="154"/>
      <c r="B3187" s="157"/>
      <c r="C3187" s="162"/>
      <c r="D3187" s="157"/>
      <c r="E3187" s="157"/>
      <c r="F3187" s="157"/>
      <c r="G3187" s="158"/>
      <c r="H3187" s="23">
        <f>MONTH(CtasPagar[[#This Row],[Data Vencimento]])</f>
        <v>1</v>
      </c>
      <c r="I3187" s="23">
        <f>YEAR(CtasPagar[[#This Row],[Data Vencimento]])</f>
        <v>1900</v>
      </c>
      <c r="J3187" s="154"/>
      <c r="K3187" s="23">
        <f>MONTH(CtasPagar[[#This Row],[Data Pagamento]])</f>
        <v>1</v>
      </c>
      <c r="L3187" s="23">
        <f>YEAR(CtasPagar[[#This Row],[Data Pagamento]])</f>
        <v>1900</v>
      </c>
      <c r="M3187" s="154"/>
      <c r="N31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7" s="71"/>
      <c r="P3187" s="71"/>
      <c r="Q3187" s="71"/>
      <c r="R3187" s="71"/>
      <c r="S3187" s="71"/>
      <c r="T3187" s="71"/>
      <c r="U3187" s="71"/>
      <c r="V3187" s="71"/>
      <c r="W3187" s="71"/>
      <c r="X3187" s="71"/>
      <c r="Y3187" s="71"/>
      <c r="Z3187" s="71"/>
    </row>
    <row r="3188" spans="1:26">
      <c r="A3188" s="154"/>
      <c r="B3188" s="157"/>
      <c r="C3188" s="162"/>
      <c r="D3188" s="157"/>
      <c r="E3188" s="157"/>
      <c r="F3188" s="157"/>
      <c r="G3188" s="158"/>
      <c r="H3188" s="23">
        <f>MONTH(CtasPagar[[#This Row],[Data Vencimento]])</f>
        <v>1</v>
      </c>
      <c r="I3188" s="23">
        <f>YEAR(CtasPagar[[#This Row],[Data Vencimento]])</f>
        <v>1900</v>
      </c>
      <c r="J3188" s="154"/>
      <c r="K3188" s="23">
        <f>MONTH(CtasPagar[[#This Row],[Data Pagamento]])</f>
        <v>1</v>
      </c>
      <c r="L3188" s="23">
        <f>YEAR(CtasPagar[[#This Row],[Data Pagamento]])</f>
        <v>1900</v>
      </c>
      <c r="M3188" s="154"/>
      <c r="N31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8" s="71"/>
      <c r="P3188" s="71"/>
      <c r="Q3188" s="71"/>
      <c r="R3188" s="71"/>
      <c r="S3188" s="71"/>
      <c r="T3188" s="71"/>
      <c r="U3188" s="71"/>
      <c r="V3188" s="71"/>
      <c r="W3188" s="71"/>
      <c r="X3188" s="71"/>
      <c r="Y3188" s="71"/>
      <c r="Z3188" s="71"/>
    </row>
    <row r="3189" spans="1:26">
      <c r="A3189" s="154"/>
      <c r="B3189" s="157"/>
      <c r="C3189" s="162"/>
      <c r="D3189" s="157"/>
      <c r="E3189" s="157"/>
      <c r="F3189" s="157"/>
      <c r="G3189" s="158"/>
      <c r="H3189" s="23">
        <f>MONTH(CtasPagar[[#This Row],[Data Vencimento]])</f>
        <v>1</v>
      </c>
      <c r="I3189" s="23">
        <f>YEAR(CtasPagar[[#This Row],[Data Vencimento]])</f>
        <v>1900</v>
      </c>
      <c r="J3189" s="154"/>
      <c r="K3189" s="23">
        <f>MONTH(CtasPagar[[#This Row],[Data Pagamento]])</f>
        <v>1</v>
      </c>
      <c r="L3189" s="23">
        <f>YEAR(CtasPagar[[#This Row],[Data Pagamento]])</f>
        <v>1900</v>
      </c>
      <c r="M3189" s="154"/>
      <c r="N31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89" s="71"/>
      <c r="P3189" s="71"/>
      <c r="Q3189" s="71"/>
      <c r="R3189" s="71"/>
      <c r="S3189" s="71"/>
      <c r="T3189" s="71"/>
      <c r="U3189" s="71"/>
      <c r="V3189" s="71"/>
      <c r="W3189" s="71"/>
      <c r="X3189" s="71"/>
      <c r="Y3189" s="71"/>
      <c r="Z3189" s="71"/>
    </row>
    <row r="3190" spans="1:26">
      <c r="A3190" s="154"/>
      <c r="B3190" s="157"/>
      <c r="C3190" s="162"/>
      <c r="D3190" s="157"/>
      <c r="E3190" s="157"/>
      <c r="F3190" s="157"/>
      <c r="G3190" s="158"/>
      <c r="H3190" s="23">
        <f>MONTH(CtasPagar[[#This Row],[Data Vencimento]])</f>
        <v>1</v>
      </c>
      <c r="I3190" s="23">
        <f>YEAR(CtasPagar[[#This Row],[Data Vencimento]])</f>
        <v>1900</v>
      </c>
      <c r="J3190" s="154"/>
      <c r="K3190" s="23">
        <f>MONTH(CtasPagar[[#This Row],[Data Pagamento]])</f>
        <v>1</v>
      </c>
      <c r="L3190" s="23">
        <f>YEAR(CtasPagar[[#This Row],[Data Pagamento]])</f>
        <v>1900</v>
      </c>
      <c r="M3190" s="154"/>
      <c r="N31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0" s="71"/>
      <c r="P3190" s="71"/>
      <c r="Q3190" s="71"/>
      <c r="R3190" s="71"/>
      <c r="S3190" s="71"/>
      <c r="T3190" s="71"/>
      <c r="U3190" s="71"/>
      <c r="V3190" s="71"/>
      <c r="W3190" s="71"/>
      <c r="X3190" s="71"/>
      <c r="Y3190" s="71"/>
      <c r="Z3190" s="71"/>
    </row>
    <row r="3191" spans="1:26">
      <c r="A3191" s="154"/>
      <c r="B3191" s="157"/>
      <c r="C3191" s="162"/>
      <c r="D3191" s="157"/>
      <c r="E3191" s="157"/>
      <c r="F3191" s="157"/>
      <c r="G3191" s="158"/>
      <c r="H3191" s="23">
        <f>MONTH(CtasPagar[[#This Row],[Data Vencimento]])</f>
        <v>1</v>
      </c>
      <c r="I3191" s="23">
        <f>YEAR(CtasPagar[[#This Row],[Data Vencimento]])</f>
        <v>1900</v>
      </c>
      <c r="J3191" s="154"/>
      <c r="K3191" s="23">
        <f>MONTH(CtasPagar[[#This Row],[Data Pagamento]])</f>
        <v>1</v>
      </c>
      <c r="L3191" s="23">
        <f>YEAR(CtasPagar[[#This Row],[Data Pagamento]])</f>
        <v>1900</v>
      </c>
      <c r="M3191" s="154"/>
      <c r="N31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1" s="71"/>
      <c r="P3191" s="71"/>
      <c r="Q3191" s="71"/>
      <c r="R3191" s="71"/>
      <c r="S3191" s="71"/>
      <c r="T3191" s="71"/>
      <c r="U3191" s="71"/>
      <c r="V3191" s="71"/>
      <c r="W3191" s="71"/>
      <c r="X3191" s="71"/>
      <c r="Y3191" s="71"/>
      <c r="Z3191" s="71"/>
    </row>
    <row r="3192" spans="1:26">
      <c r="A3192" s="154"/>
      <c r="B3192" s="157"/>
      <c r="C3192" s="162"/>
      <c r="D3192" s="157"/>
      <c r="E3192" s="157"/>
      <c r="F3192" s="157"/>
      <c r="G3192" s="158"/>
      <c r="H3192" s="23">
        <f>MONTH(CtasPagar[[#This Row],[Data Vencimento]])</f>
        <v>1</v>
      </c>
      <c r="I3192" s="23">
        <f>YEAR(CtasPagar[[#This Row],[Data Vencimento]])</f>
        <v>1900</v>
      </c>
      <c r="J3192" s="154"/>
      <c r="K3192" s="23">
        <f>MONTH(CtasPagar[[#This Row],[Data Pagamento]])</f>
        <v>1</v>
      </c>
      <c r="L3192" s="23">
        <f>YEAR(CtasPagar[[#This Row],[Data Pagamento]])</f>
        <v>1900</v>
      </c>
      <c r="M3192" s="154"/>
      <c r="N31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2" s="71"/>
      <c r="P3192" s="71"/>
      <c r="Q3192" s="71"/>
      <c r="R3192" s="71"/>
      <c r="S3192" s="71"/>
      <c r="T3192" s="71"/>
      <c r="U3192" s="71"/>
      <c r="V3192" s="71"/>
      <c r="W3192" s="71"/>
      <c r="X3192" s="71"/>
      <c r="Y3192" s="71"/>
      <c r="Z3192" s="71"/>
    </row>
    <row r="3193" spans="1:26">
      <c r="A3193" s="154"/>
      <c r="B3193" s="157"/>
      <c r="C3193" s="162"/>
      <c r="D3193" s="157"/>
      <c r="E3193" s="157"/>
      <c r="F3193" s="157"/>
      <c r="G3193" s="158"/>
      <c r="H3193" s="23">
        <f>MONTH(CtasPagar[[#This Row],[Data Vencimento]])</f>
        <v>1</v>
      </c>
      <c r="I3193" s="23">
        <f>YEAR(CtasPagar[[#This Row],[Data Vencimento]])</f>
        <v>1900</v>
      </c>
      <c r="J3193" s="154"/>
      <c r="K3193" s="23">
        <f>MONTH(CtasPagar[[#This Row],[Data Pagamento]])</f>
        <v>1</v>
      </c>
      <c r="L3193" s="23">
        <f>YEAR(CtasPagar[[#This Row],[Data Pagamento]])</f>
        <v>1900</v>
      </c>
      <c r="M3193" s="154"/>
      <c r="N31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3" s="71"/>
      <c r="P3193" s="71"/>
      <c r="Q3193" s="71"/>
      <c r="R3193" s="71"/>
      <c r="S3193" s="71"/>
      <c r="T3193" s="71"/>
      <c r="U3193" s="71"/>
      <c r="V3193" s="71"/>
      <c r="W3193" s="71"/>
      <c r="X3193" s="71"/>
      <c r="Y3193" s="71"/>
      <c r="Z3193" s="71"/>
    </row>
    <row r="3194" spans="1:26">
      <c r="A3194" s="154"/>
      <c r="B3194" s="157"/>
      <c r="C3194" s="162"/>
      <c r="D3194" s="157"/>
      <c r="E3194" s="157"/>
      <c r="F3194" s="157"/>
      <c r="G3194" s="158"/>
      <c r="H3194" s="23">
        <f>MONTH(CtasPagar[[#This Row],[Data Vencimento]])</f>
        <v>1</v>
      </c>
      <c r="I3194" s="23">
        <f>YEAR(CtasPagar[[#This Row],[Data Vencimento]])</f>
        <v>1900</v>
      </c>
      <c r="J3194" s="154"/>
      <c r="K3194" s="23">
        <f>MONTH(CtasPagar[[#This Row],[Data Pagamento]])</f>
        <v>1</v>
      </c>
      <c r="L3194" s="23">
        <f>YEAR(CtasPagar[[#This Row],[Data Pagamento]])</f>
        <v>1900</v>
      </c>
      <c r="M3194" s="154"/>
      <c r="N31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4" s="71"/>
      <c r="P3194" s="71"/>
      <c r="Q3194" s="71"/>
      <c r="R3194" s="71"/>
      <c r="S3194" s="71"/>
      <c r="T3194" s="71"/>
      <c r="U3194" s="71"/>
      <c r="V3194" s="71"/>
      <c r="W3194" s="71"/>
      <c r="X3194" s="71"/>
      <c r="Y3194" s="71"/>
      <c r="Z3194" s="71"/>
    </row>
    <row r="3195" spans="1:26">
      <c r="A3195" s="154"/>
      <c r="B3195" s="157"/>
      <c r="C3195" s="162"/>
      <c r="D3195" s="157"/>
      <c r="E3195" s="157"/>
      <c r="F3195" s="157"/>
      <c r="G3195" s="158"/>
      <c r="H3195" s="23">
        <f>MONTH(CtasPagar[[#This Row],[Data Vencimento]])</f>
        <v>1</v>
      </c>
      <c r="I3195" s="23">
        <f>YEAR(CtasPagar[[#This Row],[Data Vencimento]])</f>
        <v>1900</v>
      </c>
      <c r="J3195" s="154"/>
      <c r="K3195" s="23">
        <f>MONTH(CtasPagar[[#This Row],[Data Pagamento]])</f>
        <v>1</v>
      </c>
      <c r="L3195" s="23">
        <f>YEAR(CtasPagar[[#This Row],[Data Pagamento]])</f>
        <v>1900</v>
      </c>
      <c r="M3195" s="154"/>
      <c r="N31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5" s="71"/>
      <c r="P3195" s="71"/>
      <c r="Q3195" s="71"/>
      <c r="R3195" s="71"/>
      <c r="S3195" s="71"/>
      <c r="T3195" s="71"/>
      <c r="U3195" s="71"/>
      <c r="V3195" s="71"/>
      <c r="W3195" s="71"/>
      <c r="X3195" s="71"/>
      <c r="Y3195" s="71"/>
      <c r="Z3195" s="71"/>
    </row>
    <row r="3196" spans="1:26">
      <c r="A3196" s="154"/>
      <c r="B3196" s="157"/>
      <c r="C3196" s="162"/>
      <c r="D3196" s="157"/>
      <c r="E3196" s="157"/>
      <c r="F3196" s="157"/>
      <c r="G3196" s="158"/>
      <c r="H3196" s="23">
        <f>MONTH(CtasPagar[[#This Row],[Data Vencimento]])</f>
        <v>1</v>
      </c>
      <c r="I3196" s="23">
        <f>YEAR(CtasPagar[[#This Row],[Data Vencimento]])</f>
        <v>1900</v>
      </c>
      <c r="J3196" s="154"/>
      <c r="K3196" s="23">
        <f>MONTH(CtasPagar[[#This Row],[Data Pagamento]])</f>
        <v>1</v>
      </c>
      <c r="L3196" s="23">
        <f>YEAR(CtasPagar[[#This Row],[Data Pagamento]])</f>
        <v>1900</v>
      </c>
      <c r="M3196" s="154"/>
      <c r="N31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6" s="71"/>
      <c r="P3196" s="71"/>
      <c r="Q3196" s="71"/>
      <c r="R3196" s="71"/>
      <c r="S3196" s="71"/>
      <c r="T3196" s="71"/>
      <c r="U3196" s="71"/>
      <c r="V3196" s="71"/>
      <c r="W3196" s="71"/>
      <c r="X3196" s="71"/>
      <c r="Y3196" s="71"/>
      <c r="Z3196" s="71"/>
    </row>
    <row r="3197" spans="1:26">
      <c r="A3197" s="154"/>
      <c r="B3197" s="157"/>
      <c r="C3197" s="162"/>
      <c r="D3197" s="157"/>
      <c r="E3197" s="157"/>
      <c r="F3197" s="157"/>
      <c r="G3197" s="158"/>
      <c r="H3197" s="23">
        <f>MONTH(CtasPagar[[#This Row],[Data Vencimento]])</f>
        <v>1</v>
      </c>
      <c r="I3197" s="23">
        <f>YEAR(CtasPagar[[#This Row],[Data Vencimento]])</f>
        <v>1900</v>
      </c>
      <c r="J3197" s="154"/>
      <c r="K3197" s="23">
        <f>MONTH(CtasPagar[[#This Row],[Data Pagamento]])</f>
        <v>1</v>
      </c>
      <c r="L3197" s="23">
        <f>YEAR(CtasPagar[[#This Row],[Data Pagamento]])</f>
        <v>1900</v>
      </c>
      <c r="M3197" s="154"/>
      <c r="N31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7" s="71"/>
      <c r="P3197" s="71"/>
      <c r="Q3197" s="71"/>
      <c r="R3197" s="71"/>
      <c r="S3197" s="71"/>
      <c r="T3197" s="71"/>
      <c r="U3197" s="71"/>
      <c r="V3197" s="71"/>
      <c r="W3197" s="71"/>
      <c r="X3197" s="71"/>
      <c r="Y3197" s="71"/>
      <c r="Z3197" s="71"/>
    </row>
    <row r="3198" spans="1:26">
      <c r="A3198" s="154"/>
      <c r="B3198" s="157"/>
      <c r="C3198" s="162"/>
      <c r="D3198" s="157"/>
      <c r="E3198" s="157"/>
      <c r="F3198" s="157"/>
      <c r="G3198" s="158"/>
      <c r="H3198" s="23">
        <f>MONTH(CtasPagar[[#This Row],[Data Vencimento]])</f>
        <v>1</v>
      </c>
      <c r="I3198" s="23">
        <f>YEAR(CtasPagar[[#This Row],[Data Vencimento]])</f>
        <v>1900</v>
      </c>
      <c r="J3198" s="154"/>
      <c r="K3198" s="23">
        <f>MONTH(CtasPagar[[#This Row],[Data Pagamento]])</f>
        <v>1</v>
      </c>
      <c r="L3198" s="23">
        <f>YEAR(CtasPagar[[#This Row],[Data Pagamento]])</f>
        <v>1900</v>
      </c>
      <c r="M3198" s="154"/>
      <c r="N31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8" s="71"/>
      <c r="P3198" s="71"/>
      <c r="Q3198" s="71"/>
      <c r="R3198" s="71"/>
      <c r="S3198" s="71"/>
      <c r="T3198" s="71"/>
      <c r="U3198" s="71"/>
      <c r="V3198" s="71"/>
      <c r="W3198" s="71"/>
      <c r="X3198" s="71"/>
      <c r="Y3198" s="71"/>
      <c r="Z3198" s="71"/>
    </row>
    <row r="3199" spans="1:26">
      <c r="A3199" s="154"/>
      <c r="B3199" s="157"/>
      <c r="C3199" s="162"/>
      <c r="D3199" s="157"/>
      <c r="E3199" s="157"/>
      <c r="F3199" s="157"/>
      <c r="G3199" s="158"/>
      <c r="H3199" s="23">
        <f>MONTH(CtasPagar[[#This Row],[Data Vencimento]])</f>
        <v>1</v>
      </c>
      <c r="I3199" s="23">
        <f>YEAR(CtasPagar[[#This Row],[Data Vencimento]])</f>
        <v>1900</v>
      </c>
      <c r="J3199" s="154"/>
      <c r="K3199" s="23">
        <f>MONTH(CtasPagar[[#This Row],[Data Pagamento]])</f>
        <v>1</v>
      </c>
      <c r="L3199" s="23">
        <f>YEAR(CtasPagar[[#This Row],[Data Pagamento]])</f>
        <v>1900</v>
      </c>
      <c r="M3199" s="154"/>
      <c r="N31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199" s="71"/>
      <c r="P3199" s="71"/>
      <c r="Q3199" s="71"/>
      <c r="R3199" s="71"/>
      <c r="S3199" s="71"/>
      <c r="T3199" s="71"/>
      <c r="U3199" s="71"/>
      <c r="V3199" s="71"/>
      <c r="W3199" s="71"/>
      <c r="X3199" s="71"/>
      <c r="Y3199" s="71"/>
      <c r="Z3199" s="71"/>
    </row>
    <row r="3200" spans="1:26">
      <c r="A3200" s="154"/>
      <c r="B3200" s="157"/>
      <c r="C3200" s="162"/>
      <c r="D3200" s="157"/>
      <c r="E3200" s="157"/>
      <c r="F3200" s="157"/>
      <c r="G3200" s="158"/>
      <c r="H3200" s="23">
        <f>MONTH(CtasPagar[[#This Row],[Data Vencimento]])</f>
        <v>1</v>
      </c>
      <c r="I3200" s="23">
        <f>YEAR(CtasPagar[[#This Row],[Data Vencimento]])</f>
        <v>1900</v>
      </c>
      <c r="J3200" s="154"/>
      <c r="K3200" s="23">
        <f>MONTH(CtasPagar[[#This Row],[Data Pagamento]])</f>
        <v>1</v>
      </c>
      <c r="L3200" s="23">
        <f>YEAR(CtasPagar[[#This Row],[Data Pagamento]])</f>
        <v>1900</v>
      </c>
      <c r="M3200" s="154"/>
      <c r="N32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0" s="71"/>
      <c r="P3200" s="71"/>
      <c r="Q3200" s="71"/>
      <c r="R3200" s="71"/>
      <c r="S3200" s="71"/>
      <c r="T3200" s="71"/>
      <c r="U3200" s="71"/>
      <c r="V3200" s="71"/>
      <c r="W3200" s="71"/>
      <c r="X3200" s="71"/>
      <c r="Y3200" s="71"/>
      <c r="Z3200" s="71"/>
    </row>
    <row r="3201" spans="1:26">
      <c r="A3201" s="154"/>
      <c r="B3201" s="157"/>
      <c r="C3201" s="162"/>
      <c r="D3201" s="157"/>
      <c r="E3201" s="157"/>
      <c r="F3201" s="157"/>
      <c r="G3201" s="158"/>
      <c r="H3201" s="23">
        <f>MONTH(CtasPagar[[#This Row],[Data Vencimento]])</f>
        <v>1</v>
      </c>
      <c r="I3201" s="23">
        <f>YEAR(CtasPagar[[#This Row],[Data Vencimento]])</f>
        <v>1900</v>
      </c>
      <c r="J3201" s="154"/>
      <c r="K3201" s="23">
        <f>MONTH(CtasPagar[[#This Row],[Data Pagamento]])</f>
        <v>1</v>
      </c>
      <c r="L3201" s="23">
        <f>YEAR(CtasPagar[[#This Row],[Data Pagamento]])</f>
        <v>1900</v>
      </c>
      <c r="M3201" s="154"/>
      <c r="N32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1" s="71"/>
      <c r="P3201" s="71"/>
      <c r="Q3201" s="71"/>
      <c r="R3201" s="71"/>
      <c r="S3201" s="71"/>
      <c r="T3201" s="71"/>
      <c r="U3201" s="71"/>
      <c r="V3201" s="71"/>
      <c r="W3201" s="71"/>
      <c r="X3201" s="71"/>
      <c r="Y3201" s="71"/>
      <c r="Z3201" s="71"/>
    </row>
    <row r="3202" spans="1:26">
      <c r="A3202" s="154"/>
      <c r="B3202" s="157"/>
      <c r="C3202" s="162"/>
      <c r="D3202" s="157"/>
      <c r="E3202" s="157"/>
      <c r="F3202" s="157"/>
      <c r="G3202" s="158"/>
      <c r="H3202" s="23">
        <f>MONTH(CtasPagar[[#This Row],[Data Vencimento]])</f>
        <v>1</v>
      </c>
      <c r="I3202" s="23">
        <f>YEAR(CtasPagar[[#This Row],[Data Vencimento]])</f>
        <v>1900</v>
      </c>
      <c r="J3202" s="154"/>
      <c r="K3202" s="23">
        <f>MONTH(CtasPagar[[#This Row],[Data Pagamento]])</f>
        <v>1</v>
      </c>
      <c r="L3202" s="23">
        <f>YEAR(CtasPagar[[#This Row],[Data Pagamento]])</f>
        <v>1900</v>
      </c>
      <c r="M3202" s="154"/>
      <c r="N32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2" s="71"/>
      <c r="P3202" s="71"/>
      <c r="Q3202" s="71"/>
      <c r="R3202" s="71"/>
      <c r="S3202" s="71"/>
      <c r="T3202" s="71"/>
      <c r="U3202" s="71"/>
      <c r="V3202" s="71"/>
      <c r="W3202" s="71"/>
      <c r="X3202" s="71"/>
      <c r="Y3202" s="71"/>
      <c r="Z3202" s="71"/>
    </row>
    <row r="3203" spans="1:26">
      <c r="A3203" s="154"/>
      <c r="B3203" s="157"/>
      <c r="C3203" s="162"/>
      <c r="D3203" s="157"/>
      <c r="E3203" s="157"/>
      <c r="F3203" s="157"/>
      <c r="G3203" s="158"/>
      <c r="H3203" s="23">
        <f>MONTH(CtasPagar[[#This Row],[Data Vencimento]])</f>
        <v>1</v>
      </c>
      <c r="I3203" s="23">
        <f>YEAR(CtasPagar[[#This Row],[Data Vencimento]])</f>
        <v>1900</v>
      </c>
      <c r="J3203" s="154"/>
      <c r="K3203" s="23">
        <f>MONTH(CtasPagar[[#This Row],[Data Pagamento]])</f>
        <v>1</v>
      </c>
      <c r="L3203" s="23">
        <f>YEAR(CtasPagar[[#This Row],[Data Pagamento]])</f>
        <v>1900</v>
      </c>
      <c r="M3203" s="154"/>
      <c r="N32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3" s="71"/>
      <c r="P3203" s="71"/>
      <c r="Q3203" s="71"/>
      <c r="R3203" s="71"/>
      <c r="S3203" s="71"/>
      <c r="T3203" s="71"/>
      <c r="U3203" s="71"/>
      <c r="V3203" s="71"/>
      <c r="W3203" s="71"/>
      <c r="X3203" s="71"/>
      <c r="Y3203" s="71"/>
      <c r="Z3203" s="71"/>
    </row>
    <row r="3204" spans="1:26">
      <c r="A3204" s="154"/>
      <c r="B3204" s="157"/>
      <c r="C3204" s="162"/>
      <c r="D3204" s="157"/>
      <c r="E3204" s="157"/>
      <c r="F3204" s="157"/>
      <c r="G3204" s="158"/>
      <c r="H3204" s="23">
        <f>MONTH(CtasPagar[[#This Row],[Data Vencimento]])</f>
        <v>1</v>
      </c>
      <c r="I3204" s="23">
        <f>YEAR(CtasPagar[[#This Row],[Data Vencimento]])</f>
        <v>1900</v>
      </c>
      <c r="J3204" s="154"/>
      <c r="K3204" s="23">
        <f>MONTH(CtasPagar[[#This Row],[Data Pagamento]])</f>
        <v>1</v>
      </c>
      <c r="L3204" s="23">
        <f>YEAR(CtasPagar[[#This Row],[Data Pagamento]])</f>
        <v>1900</v>
      </c>
      <c r="M3204" s="154"/>
      <c r="N32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4" s="71"/>
      <c r="P3204" s="71"/>
      <c r="Q3204" s="71"/>
      <c r="R3204" s="71"/>
      <c r="S3204" s="71"/>
      <c r="T3204" s="71"/>
      <c r="U3204" s="71"/>
      <c r="V3204" s="71"/>
      <c r="W3204" s="71"/>
      <c r="X3204" s="71"/>
      <c r="Y3204" s="71"/>
      <c r="Z3204" s="71"/>
    </row>
    <row r="3205" spans="1:26">
      <c r="A3205" s="154"/>
      <c r="B3205" s="157"/>
      <c r="C3205" s="162"/>
      <c r="D3205" s="157"/>
      <c r="E3205" s="157"/>
      <c r="F3205" s="157"/>
      <c r="G3205" s="158"/>
      <c r="H3205" s="23">
        <f>MONTH(CtasPagar[[#This Row],[Data Vencimento]])</f>
        <v>1</v>
      </c>
      <c r="I3205" s="23">
        <f>YEAR(CtasPagar[[#This Row],[Data Vencimento]])</f>
        <v>1900</v>
      </c>
      <c r="J3205" s="154"/>
      <c r="K3205" s="23">
        <f>MONTH(CtasPagar[[#This Row],[Data Pagamento]])</f>
        <v>1</v>
      </c>
      <c r="L3205" s="23">
        <f>YEAR(CtasPagar[[#This Row],[Data Pagamento]])</f>
        <v>1900</v>
      </c>
      <c r="M3205" s="154"/>
      <c r="N32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5" s="71"/>
      <c r="P3205" s="71"/>
      <c r="Q3205" s="71"/>
      <c r="R3205" s="71"/>
      <c r="S3205" s="71"/>
      <c r="T3205" s="71"/>
      <c r="U3205" s="71"/>
      <c r="V3205" s="71"/>
      <c r="W3205" s="71"/>
      <c r="X3205" s="71"/>
      <c r="Y3205" s="71"/>
      <c r="Z3205" s="71"/>
    </row>
    <row r="3206" spans="1:26">
      <c r="A3206" s="154"/>
      <c r="B3206" s="157"/>
      <c r="C3206" s="162"/>
      <c r="D3206" s="157"/>
      <c r="E3206" s="157"/>
      <c r="F3206" s="157"/>
      <c r="G3206" s="158"/>
      <c r="H3206" s="23">
        <f>MONTH(CtasPagar[[#This Row],[Data Vencimento]])</f>
        <v>1</v>
      </c>
      <c r="I3206" s="23">
        <f>YEAR(CtasPagar[[#This Row],[Data Vencimento]])</f>
        <v>1900</v>
      </c>
      <c r="J3206" s="154"/>
      <c r="K3206" s="23">
        <f>MONTH(CtasPagar[[#This Row],[Data Pagamento]])</f>
        <v>1</v>
      </c>
      <c r="L3206" s="23">
        <f>YEAR(CtasPagar[[#This Row],[Data Pagamento]])</f>
        <v>1900</v>
      </c>
      <c r="M3206" s="154"/>
      <c r="N32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6" s="71"/>
      <c r="P3206" s="71"/>
      <c r="Q3206" s="71"/>
      <c r="R3206" s="71"/>
      <c r="S3206" s="71"/>
      <c r="T3206" s="71"/>
      <c r="U3206" s="71"/>
      <c r="V3206" s="71"/>
      <c r="W3206" s="71"/>
      <c r="X3206" s="71"/>
      <c r="Y3206" s="71"/>
      <c r="Z3206" s="71"/>
    </row>
    <row r="3207" spans="1:26">
      <c r="A3207" s="154"/>
      <c r="B3207" s="157"/>
      <c r="C3207" s="162"/>
      <c r="D3207" s="157"/>
      <c r="E3207" s="157"/>
      <c r="F3207" s="157"/>
      <c r="G3207" s="158"/>
      <c r="H3207" s="23">
        <f>MONTH(CtasPagar[[#This Row],[Data Vencimento]])</f>
        <v>1</v>
      </c>
      <c r="I3207" s="23">
        <f>YEAR(CtasPagar[[#This Row],[Data Vencimento]])</f>
        <v>1900</v>
      </c>
      <c r="J3207" s="154"/>
      <c r="K3207" s="23">
        <f>MONTH(CtasPagar[[#This Row],[Data Pagamento]])</f>
        <v>1</v>
      </c>
      <c r="L3207" s="23">
        <f>YEAR(CtasPagar[[#This Row],[Data Pagamento]])</f>
        <v>1900</v>
      </c>
      <c r="M3207" s="154"/>
      <c r="N32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7" s="71"/>
      <c r="P3207" s="71"/>
      <c r="Q3207" s="71"/>
      <c r="R3207" s="71"/>
      <c r="S3207" s="71"/>
      <c r="T3207" s="71"/>
      <c r="U3207" s="71"/>
      <c r="V3207" s="71"/>
      <c r="W3207" s="71"/>
      <c r="X3207" s="71"/>
      <c r="Y3207" s="71"/>
      <c r="Z3207" s="71"/>
    </row>
    <row r="3208" spans="1:26">
      <c r="A3208" s="154"/>
      <c r="B3208" s="157"/>
      <c r="C3208" s="162"/>
      <c r="D3208" s="157"/>
      <c r="E3208" s="157"/>
      <c r="F3208" s="157"/>
      <c r="G3208" s="158"/>
      <c r="H3208" s="23">
        <f>MONTH(CtasPagar[[#This Row],[Data Vencimento]])</f>
        <v>1</v>
      </c>
      <c r="I3208" s="23">
        <f>YEAR(CtasPagar[[#This Row],[Data Vencimento]])</f>
        <v>1900</v>
      </c>
      <c r="J3208" s="154"/>
      <c r="K3208" s="23">
        <f>MONTH(CtasPagar[[#This Row],[Data Pagamento]])</f>
        <v>1</v>
      </c>
      <c r="L3208" s="23">
        <f>YEAR(CtasPagar[[#This Row],[Data Pagamento]])</f>
        <v>1900</v>
      </c>
      <c r="M3208" s="154"/>
      <c r="N32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8" s="71"/>
      <c r="P3208" s="71"/>
      <c r="Q3208" s="71"/>
      <c r="R3208" s="71"/>
      <c r="S3208" s="71"/>
      <c r="T3208" s="71"/>
      <c r="U3208" s="71"/>
      <c r="V3208" s="71"/>
      <c r="W3208" s="71"/>
      <c r="X3208" s="71"/>
      <c r="Y3208" s="71"/>
      <c r="Z3208" s="71"/>
    </row>
    <row r="3209" spans="1:26">
      <c r="A3209" s="154"/>
      <c r="B3209" s="157"/>
      <c r="C3209" s="162"/>
      <c r="D3209" s="157"/>
      <c r="E3209" s="157"/>
      <c r="F3209" s="157"/>
      <c r="G3209" s="158"/>
      <c r="H3209" s="23">
        <f>MONTH(CtasPagar[[#This Row],[Data Vencimento]])</f>
        <v>1</v>
      </c>
      <c r="I3209" s="23">
        <f>YEAR(CtasPagar[[#This Row],[Data Vencimento]])</f>
        <v>1900</v>
      </c>
      <c r="J3209" s="154"/>
      <c r="K3209" s="23">
        <f>MONTH(CtasPagar[[#This Row],[Data Pagamento]])</f>
        <v>1</v>
      </c>
      <c r="L3209" s="23">
        <f>YEAR(CtasPagar[[#This Row],[Data Pagamento]])</f>
        <v>1900</v>
      </c>
      <c r="M3209" s="154"/>
      <c r="N32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09" s="71"/>
      <c r="P3209" s="71"/>
      <c r="Q3209" s="71"/>
      <c r="R3209" s="71"/>
      <c r="S3209" s="71"/>
      <c r="T3209" s="71"/>
      <c r="U3209" s="71"/>
      <c r="V3209" s="71"/>
      <c r="W3209" s="71"/>
      <c r="X3209" s="71"/>
      <c r="Y3209" s="71"/>
      <c r="Z3209" s="71"/>
    </row>
    <row r="3210" spans="1:26">
      <c r="A3210" s="154"/>
      <c r="B3210" s="157"/>
      <c r="C3210" s="162"/>
      <c r="D3210" s="157"/>
      <c r="E3210" s="157"/>
      <c r="F3210" s="157"/>
      <c r="G3210" s="158"/>
      <c r="H3210" s="23">
        <f>MONTH(CtasPagar[[#This Row],[Data Vencimento]])</f>
        <v>1</v>
      </c>
      <c r="I3210" s="23">
        <f>YEAR(CtasPagar[[#This Row],[Data Vencimento]])</f>
        <v>1900</v>
      </c>
      <c r="J3210" s="154"/>
      <c r="K3210" s="23">
        <f>MONTH(CtasPagar[[#This Row],[Data Pagamento]])</f>
        <v>1</v>
      </c>
      <c r="L3210" s="23">
        <f>YEAR(CtasPagar[[#This Row],[Data Pagamento]])</f>
        <v>1900</v>
      </c>
      <c r="M3210" s="154"/>
      <c r="N32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0" s="71"/>
      <c r="P3210" s="71"/>
      <c r="Q3210" s="71"/>
      <c r="R3210" s="71"/>
      <c r="S3210" s="71"/>
      <c r="T3210" s="71"/>
      <c r="U3210" s="71"/>
      <c r="V3210" s="71"/>
      <c r="W3210" s="71"/>
      <c r="X3210" s="71"/>
      <c r="Y3210" s="71"/>
      <c r="Z3210" s="71"/>
    </row>
    <row r="3211" spans="1:26">
      <c r="A3211" s="154"/>
      <c r="B3211" s="157"/>
      <c r="C3211" s="162"/>
      <c r="D3211" s="157"/>
      <c r="E3211" s="157"/>
      <c r="F3211" s="157"/>
      <c r="G3211" s="158"/>
      <c r="H3211" s="23">
        <f>MONTH(CtasPagar[[#This Row],[Data Vencimento]])</f>
        <v>1</v>
      </c>
      <c r="I3211" s="23">
        <f>YEAR(CtasPagar[[#This Row],[Data Vencimento]])</f>
        <v>1900</v>
      </c>
      <c r="J3211" s="154"/>
      <c r="K3211" s="23">
        <f>MONTH(CtasPagar[[#This Row],[Data Pagamento]])</f>
        <v>1</v>
      </c>
      <c r="L3211" s="23">
        <f>YEAR(CtasPagar[[#This Row],[Data Pagamento]])</f>
        <v>1900</v>
      </c>
      <c r="M3211" s="154"/>
      <c r="N32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1" s="71"/>
      <c r="P3211" s="71"/>
      <c r="Q3211" s="71"/>
      <c r="R3211" s="71"/>
      <c r="S3211" s="71"/>
      <c r="T3211" s="71"/>
      <c r="U3211" s="71"/>
      <c r="V3211" s="71"/>
      <c r="W3211" s="71"/>
      <c r="X3211" s="71"/>
      <c r="Y3211" s="71"/>
      <c r="Z3211" s="71"/>
    </row>
    <row r="3212" spans="1:26">
      <c r="A3212" s="154"/>
      <c r="B3212" s="157"/>
      <c r="C3212" s="162"/>
      <c r="D3212" s="157"/>
      <c r="E3212" s="157"/>
      <c r="F3212" s="157"/>
      <c r="G3212" s="158"/>
      <c r="H3212" s="23">
        <f>MONTH(CtasPagar[[#This Row],[Data Vencimento]])</f>
        <v>1</v>
      </c>
      <c r="I3212" s="23">
        <f>YEAR(CtasPagar[[#This Row],[Data Vencimento]])</f>
        <v>1900</v>
      </c>
      <c r="J3212" s="154"/>
      <c r="K3212" s="23">
        <f>MONTH(CtasPagar[[#This Row],[Data Pagamento]])</f>
        <v>1</v>
      </c>
      <c r="L3212" s="23">
        <f>YEAR(CtasPagar[[#This Row],[Data Pagamento]])</f>
        <v>1900</v>
      </c>
      <c r="M3212" s="154"/>
      <c r="N32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2" s="71"/>
      <c r="P3212" s="71"/>
      <c r="Q3212" s="71"/>
      <c r="R3212" s="71"/>
      <c r="S3212" s="71"/>
      <c r="T3212" s="71"/>
      <c r="U3212" s="71"/>
      <c r="V3212" s="71"/>
      <c r="W3212" s="71"/>
      <c r="X3212" s="71"/>
      <c r="Y3212" s="71"/>
      <c r="Z3212" s="71"/>
    </row>
    <row r="3213" spans="1:26">
      <c r="A3213" s="154"/>
      <c r="B3213" s="157"/>
      <c r="C3213" s="162"/>
      <c r="D3213" s="157"/>
      <c r="E3213" s="157"/>
      <c r="F3213" s="157"/>
      <c r="G3213" s="158"/>
      <c r="H3213" s="23">
        <f>MONTH(CtasPagar[[#This Row],[Data Vencimento]])</f>
        <v>1</v>
      </c>
      <c r="I3213" s="23">
        <f>YEAR(CtasPagar[[#This Row],[Data Vencimento]])</f>
        <v>1900</v>
      </c>
      <c r="J3213" s="154"/>
      <c r="K3213" s="23">
        <f>MONTH(CtasPagar[[#This Row],[Data Pagamento]])</f>
        <v>1</v>
      </c>
      <c r="L3213" s="23">
        <f>YEAR(CtasPagar[[#This Row],[Data Pagamento]])</f>
        <v>1900</v>
      </c>
      <c r="M3213" s="154"/>
      <c r="N32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3" s="71"/>
      <c r="P3213" s="71"/>
      <c r="Q3213" s="71"/>
      <c r="R3213" s="71"/>
      <c r="S3213" s="71"/>
      <c r="T3213" s="71"/>
      <c r="U3213" s="71"/>
      <c r="V3213" s="71"/>
      <c r="W3213" s="71"/>
      <c r="X3213" s="71"/>
      <c r="Y3213" s="71"/>
      <c r="Z3213" s="71"/>
    </row>
    <row r="3214" spans="1:26">
      <c r="A3214" s="154"/>
      <c r="B3214" s="157"/>
      <c r="C3214" s="162"/>
      <c r="D3214" s="157"/>
      <c r="E3214" s="157"/>
      <c r="F3214" s="157"/>
      <c r="G3214" s="158"/>
      <c r="H3214" s="23">
        <f>MONTH(CtasPagar[[#This Row],[Data Vencimento]])</f>
        <v>1</v>
      </c>
      <c r="I3214" s="23">
        <f>YEAR(CtasPagar[[#This Row],[Data Vencimento]])</f>
        <v>1900</v>
      </c>
      <c r="J3214" s="154"/>
      <c r="K3214" s="23">
        <f>MONTH(CtasPagar[[#This Row],[Data Pagamento]])</f>
        <v>1</v>
      </c>
      <c r="L3214" s="23">
        <f>YEAR(CtasPagar[[#This Row],[Data Pagamento]])</f>
        <v>1900</v>
      </c>
      <c r="M3214" s="154"/>
      <c r="N32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4" s="71"/>
      <c r="P3214" s="71"/>
      <c r="Q3214" s="71"/>
      <c r="R3214" s="71"/>
      <c r="S3214" s="71"/>
      <c r="T3214" s="71"/>
      <c r="U3214" s="71"/>
      <c r="V3214" s="71"/>
      <c r="W3214" s="71"/>
      <c r="X3214" s="71"/>
      <c r="Y3214" s="71"/>
      <c r="Z3214" s="71"/>
    </row>
    <row r="3215" spans="1:26">
      <c r="A3215" s="154"/>
      <c r="B3215" s="157"/>
      <c r="C3215" s="162"/>
      <c r="D3215" s="157"/>
      <c r="E3215" s="157"/>
      <c r="F3215" s="157"/>
      <c r="G3215" s="158"/>
      <c r="H3215" s="23">
        <f>MONTH(CtasPagar[[#This Row],[Data Vencimento]])</f>
        <v>1</v>
      </c>
      <c r="I3215" s="23">
        <f>YEAR(CtasPagar[[#This Row],[Data Vencimento]])</f>
        <v>1900</v>
      </c>
      <c r="J3215" s="154"/>
      <c r="K3215" s="23">
        <f>MONTH(CtasPagar[[#This Row],[Data Pagamento]])</f>
        <v>1</v>
      </c>
      <c r="L3215" s="23">
        <f>YEAR(CtasPagar[[#This Row],[Data Pagamento]])</f>
        <v>1900</v>
      </c>
      <c r="M3215" s="154"/>
      <c r="N32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5" s="71"/>
      <c r="P3215" s="71"/>
      <c r="Q3215" s="71"/>
      <c r="R3215" s="71"/>
      <c r="S3215" s="71"/>
      <c r="T3215" s="71"/>
      <c r="U3215" s="71"/>
      <c r="V3215" s="71"/>
      <c r="W3215" s="71"/>
      <c r="X3215" s="71"/>
      <c r="Y3215" s="71"/>
      <c r="Z3215" s="71"/>
    </row>
    <row r="3216" spans="1:26">
      <c r="A3216" s="154"/>
      <c r="B3216" s="157"/>
      <c r="C3216" s="162"/>
      <c r="D3216" s="157"/>
      <c r="E3216" s="157"/>
      <c r="F3216" s="157"/>
      <c r="G3216" s="158"/>
      <c r="H3216" s="23">
        <f>MONTH(CtasPagar[[#This Row],[Data Vencimento]])</f>
        <v>1</v>
      </c>
      <c r="I3216" s="23">
        <f>YEAR(CtasPagar[[#This Row],[Data Vencimento]])</f>
        <v>1900</v>
      </c>
      <c r="J3216" s="154"/>
      <c r="K3216" s="23">
        <f>MONTH(CtasPagar[[#This Row],[Data Pagamento]])</f>
        <v>1</v>
      </c>
      <c r="L3216" s="23">
        <f>YEAR(CtasPagar[[#This Row],[Data Pagamento]])</f>
        <v>1900</v>
      </c>
      <c r="M3216" s="154"/>
      <c r="N32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6" s="71"/>
      <c r="P3216" s="71"/>
      <c r="Q3216" s="71"/>
      <c r="R3216" s="71"/>
      <c r="S3216" s="71"/>
      <c r="T3216" s="71"/>
      <c r="U3216" s="71"/>
      <c r="V3216" s="71"/>
      <c r="W3216" s="71"/>
      <c r="X3216" s="71"/>
      <c r="Y3216" s="71"/>
      <c r="Z3216" s="71"/>
    </row>
    <row r="3217" spans="1:26">
      <c r="A3217" s="154"/>
      <c r="B3217" s="157"/>
      <c r="C3217" s="162"/>
      <c r="D3217" s="157"/>
      <c r="E3217" s="157"/>
      <c r="F3217" s="157"/>
      <c r="G3217" s="158"/>
      <c r="H3217" s="23">
        <f>MONTH(CtasPagar[[#This Row],[Data Vencimento]])</f>
        <v>1</v>
      </c>
      <c r="I3217" s="23">
        <f>YEAR(CtasPagar[[#This Row],[Data Vencimento]])</f>
        <v>1900</v>
      </c>
      <c r="J3217" s="154"/>
      <c r="K3217" s="23">
        <f>MONTH(CtasPagar[[#This Row],[Data Pagamento]])</f>
        <v>1</v>
      </c>
      <c r="L3217" s="23">
        <f>YEAR(CtasPagar[[#This Row],[Data Pagamento]])</f>
        <v>1900</v>
      </c>
      <c r="M3217" s="154"/>
      <c r="N32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7" s="71"/>
      <c r="P3217" s="71"/>
      <c r="Q3217" s="71"/>
      <c r="R3217" s="71"/>
      <c r="S3217" s="71"/>
      <c r="T3217" s="71"/>
      <c r="U3217" s="71"/>
      <c r="V3217" s="71"/>
      <c r="W3217" s="71"/>
      <c r="X3217" s="71"/>
      <c r="Y3217" s="71"/>
      <c r="Z3217" s="71"/>
    </row>
    <row r="3218" spans="1:26">
      <c r="A3218" s="154"/>
      <c r="B3218" s="157"/>
      <c r="C3218" s="162"/>
      <c r="D3218" s="157"/>
      <c r="E3218" s="157"/>
      <c r="F3218" s="157"/>
      <c r="G3218" s="158"/>
      <c r="H3218" s="23">
        <f>MONTH(CtasPagar[[#This Row],[Data Vencimento]])</f>
        <v>1</v>
      </c>
      <c r="I3218" s="23">
        <f>YEAR(CtasPagar[[#This Row],[Data Vencimento]])</f>
        <v>1900</v>
      </c>
      <c r="J3218" s="154"/>
      <c r="K3218" s="23">
        <f>MONTH(CtasPagar[[#This Row],[Data Pagamento]])</f>
        <v>1</v>
      </c>
      <c r="L3218" s="23">
        <f>YEAR(CtasPagar[[#This Row],[Data Pagamento]])</f>
        <v>1900</v>
      </c>
      <c r="M3218" s="154"/>
      <c r="N32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8" s="71"/>
      <c r="P3218" s="71"/>
      <c r="Q3218" s="71"/>
      <c r="R3218" s="71"/>
      <c r="S3218" s="71"/>
      <c r="T3218" s="71"/>
      <c r="U3218" s="71"/>
      <c r="V3218" s="71"/>
      <c r="W3218" s="71"/>
      <c r="X3218" s="71"/>
      <c r="Y3218" s="71"/>
      <c r="Z3218" s="71"/>
    </row>
    <row r="3219" spans="1:26">
      <c r="A3219" s="154"/>
      <c r="B3219" s="157"/>
      <c r="C3219" s="162"/>
      <c r="D3219" s="157"/>
      <c r="E3219" s="157"/>
      <c r="F3219" s="157"/>
      <c r="G3219" s="158"/>
      <c r="H3219" s="23">
        <f>MONTH(CtasPagar[[#This Row],[Data Vencimento]])</f>
        <v>1</v>
      </c>
      <c r="I3219" s="23">
        <f>YEAR(CtasPagar[[#This Row],[Data Vencimento]])</f>
        <v>1900</v>
      </c>
      <c r="J3219" s="154"/>
      <c r="K3219" s="23">
        <f>MONTH(CtasPagar[[#This Row],[Data Pagamento]])</f>
        <v>1</v>
      </c>
      <c r="L3219" s="23">
        <f>YEAR(CtasPagar[[#This Row],[Data Pagamento]])</f>
        <v>1900</v>
      </c>
      <c r="M3219" s="154"/>
      <c r="N32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19" s="71"/>
      <c r="P3219" s="71"/>
      <c r="Q3219" s="71"/>
      <c r="R3219" s="71"/>
      <c r="S3219" s="71"/>
      <c r="T3219" s="71"/>
      <c r="U3219" s="71"/>
      <c r="V3219" s="71"/>
      <c r="W3219" s="71"/>
      <c r="X3219" s="71"/>
      <c r="Y3219" s="71"/>
      <c r="Z3219" s="71"/>
    </row>
    <row r="3220" spans="1:26">
      <c r="A3220" s="154"/>
      <c r="B3220" s="157"/>
      <c r="C3220" s="162"/>
      <c r="D3220" s="157"/>
      <c r="E3220" s="157"/>
      <c r="F3220" s="157"/>
      <c r="G3220" s="158"/>
      <c r="H3220" s="23">
        <f>MONTH(CtasPagar[[#This Row],[Data Vencimento]])</f>
        <v>1</v>
      </c>
      <c r="I3220" s="23">
        <f>YEAR(CtasPagar[[#This Row],[Data Vencimento]])</f>
        <v>1900</v>
      </c>
      <c r="J3220" s="154"/>
      <c r="K3220" s="23">
        <f>MONTH(CtasPagar[[#This Row],[Data Pagamento]])</f>
        <v>1</v>
      </c>
      <c r="L3220" s="23">
        <f>YEAR(CtasPagar[[#This Row],[Data Pagamento]])</f>
        <v>1900</v>
      </c>
      <c r="M3220" s="154"/>
      <c r="N32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0" s="71"/>
      <c r="P3220" s="71"/>
      <c r="Q3220" s="71"/>
      <c r="R3220" s="71"/>
      <c r="S3220" s="71"/>
      <c r="T3220" s="71"/>
      <c r="U3220" s="71"/>
      <c r="V3220" s="71"/>
      <c r="W3220" s="71"/>
      <c r="X3220" s="71"/>
      <c r="Y3220" s="71"/>
      <c r="Z3220" s="71"/>
    </row>
    <row r="3221" spans="1:26">
      <c r="A3221" s="154"/>
      <c r="B3221" s="157"/>
      <c r="C3221" s="162"/>
      <c r="D3221" s="157"/>
      <c r="E3221" s="157"/>
      <c r="F3221" s="157"/>
      <c r="G3221" s="158"/>
      <c r="H3221" s="23">
        <f>MONTH(CtasPagar[[#This Row],[Data Vencimento]])</f>
        <v>1</v>
      </c>
      <c r="I3221" s="23">
        <f>YEAR(CtasPagar[[#This Row],[Data Vencimento]])</f>
        <v>1900</v>
      </c>
      <c r="J3221" s="154"/>
      <c r="K3221" s="23">
        <f>MONTH(CtasPagar[[#This Row],[Data Pagamento]])</f>
        <v>1</v>
      </c>
      <c r="L3221" s="23">
        <f>YEAR(CtasPagar[[#This Row],[Data Pagamento]])</f>
        <v>1900</v>
      </c>
      <c r="M3221" s="154"/>
      <c r="N32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1" s="71"/>
      <c r="P3221" s="71"/>
      <c r="Q3221" s="71"/>
      <c r="R3221" s="71"/>
      <c r="S3221" s="71"/>
      <c r="T3221" s="71"/>
      <c r="U3221" s="71"/>
      <c r="V3221" s="71"/>
      <c r="W3221" s="71"/>
      <c r="X3221" s="71"/>
      <c r="Y3221" s="71"/>
      <c r="Z3221" s="71"/>
    </row>
    <row r="3222" spans="1:26">
      <c r="A3222" s="154"/>
      <c r="B3222" s="157"/>
      <c r="C3222" s="162"/>
      <c r="D3222" s="157"/>
      <c r="E3222" s="157"/>
      <c r="F3222" s="157"/>
      <c r="G3222" s="158"/>
      <c r="H3222" s="23">
        <f>MONTH(CtasPagar[[#This Row],[Data Vencimento]])</f>
        <v>1</v>
      </c>
      <c r="I3222" s="23">
        <f>YEAR(CtasPagar[[#This Row],[Data Vencimento]])</f>
        <v>1900</v>
      </c>
      <c r="J3222" s="154"/>
      <c r="K3222" s="23">
        <f>MONTH(CtasPagar[[#This Row],[Data Pagamento]])</f>
        <v>1</v>
      </c>
      <c r="L3222" s="23">
        <f>YEAR(CtasPagar[[#This Row],[Data Pagamento]])</f>
        <v>1900</v>
      </c>
      <c r="M3222" s="154"/>
      <c r="N32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2" s="71"/>
      <c r="P3222" s="71"/>
      <c r="Q3222" s="71"/>
      <c r="R3222" s="71"/>
      <c r="S3222" s="71"/>
      <c r="T3222" s="71"/>
      <c r="U3222" s="71"/>
      <c r="V3222" s="71"/>
      <c r="W3222" s="71"/>
      <c r="X3222" s="71"/>
      <c r="Y3222" s="71"/>
      <c r="Z3222" s="71"/>
    </row>
    <row r="3223" spans="1:26">
      <c r="A3223" s="154"/>
      <c r="B3223" s="157"/>
      <c r="C3223" s="162"/>
      <c r="D3223" s="157"/>
      <c r="E3223" s="157"/>
      <c r="F3223" s="157"/>
      <c r="G3223" s="158"/>
      <c r="H3223" s="23">
        <f>MONTH(CtasPagar[[#This Row],[Data Vencimento]])</f>
        <v>1</v>
      </c>
      <c r="I3223" s="23">
        <f>YEAR(CtasPagar[[#This Row],[Data Vencimento]])</f>
        <v>1900</v>
      </c>
      <c r="J3223" s="154"/>
      <c r="K3223" s="23">
        <f>MONTH(CtasPagar[[#This Row],[Data Pagamento]])</f>
        <v>1</v>
      </c>
      <c r="L3223" s="23">
        <f>YEAR(CtasPagar[[#This Row],[Data Pagamento]])</f>
        <v>1900</v>
      </c>
      <c r="M3223" s="154"/>
      <c r="N32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3" s="71"/>
      <c r="P3223" s="71"/>
      <c r="Q3223" s="71"/>
      <c r="R3223" s="71"/>
      <c r="S3223" s="71"/>
      <c r="T3223" s="71"/>
      <c r="U3223" s="71"/>
      <c r="V3223" s="71"/>
      <c r="W3223" s="71"/>
      <c r="X3223" s="71"/>
      <c r="Y3223" s="71"/>
      <c r="Z3223" s="71"/>
    </row>
    <row r="3224" spans="1:26">
      <c r="A3224" s="154"/>
      <c r="B3224" s="157"/>
      <c r="C3224" s="162"/>
      <c r="D3224" s="157"/>
      <c r="E3224" s="157"/>
      <c r="F3224" s="157"/>
      <c r="G3224" s="158"/>
      <c r="H3224" s="23">
        <f>MONTH(CtasPagar[[#This Row],[Data Vencimento]])</f>
        <v>1</v>
      </c>
      <c r="I3224" s="23">
        <f>YEAR(CtasPagar[[#This Row],[Data Vencimento]])</f>
        <v>1900</v>
      </c>
      <c r="J3224" s="154"/>
      <c r="K3224" s="23">
        <f>MONTH(CtasPagar[[#This Row],[Data Pagamento]])</f>
        <v>1</v>
      </c>
      <c r="L3224" s="23">
        <f>YEAR(CtasPagar[[#This Row],[Data Pagamento]])</f>
        <v>1900</v>
      </c>
      <c r="M3224" s="154"/>
      <c r="N32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4" s="71"/>
      <c r="P3224" s="71"/>
      <c r="Q3224" s="71"/>
      <c r="R3224" s="71"/>
      <c r="S3224" s="71"/>
      <c r="T3224" s="71"/>
      <c r="U3224" s="71"/>
      <c r="V3224" s="71"/>
      <c r="W3224" s="71"/>
      <c r="X3224" s="71"/>
      <c r="Y3224" s="71"/>
      <c r="Z3224" s="71"/>
    </row>
    <row r="3225" spans="1:26">
      <c r="A3225" s="154"/>
      <c r="B3225" s="157"/>
      <c r="C3225" s="162"/>
      <c r="D3225" s="157"/>
      <c r="E3225" s="157"/>
      <c r="F3225" s="157"/>
      <c r="G3225" s="158"/>
      <c r="H3225" s="23">
        <f>MONTH(CtasPagar[[#This Row],[Data Vencimento]])</f>
        <v>1</v>
      </c>
      <c r="I3225" s="23">
        <f>YEAR(CtasPagar[[#This Row],[Data Vencimento]])</f>
        <v>1900</v>
      </c>
      <c r="J3225" s="154"/>
      <c r="K3225" s="23">
        <f>MONTH(CtasPagar[[#This Row],[Data Pagamento]])</f>
        <v>1</v>
      </c>
      <c r="L3225" s="23">
        <f>YEAR(CtasPagar[[#This Row],[Data Pagamento]])</f>
        <v>1900</v>
      </c>
      <c r="M3225" s="154"/>
      <c r="N32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5" s="71"/>
      <c r="P3225" s="71"/>
      <c r="Q3225" s="71"/>
      <c r="R3225" s="71"/>
      <c r="S3225" s="71"/>
      <c r="T3225" s="71"/>
      <c r="U3225" s="71"/>
      <c r="V3225" s="71"/>
      <c r="W3225" s="71"/>
      <c r="X3225" s="71"/>
      <c r="Y3225" s="71"/>
      <c r="Z3225" s="71"/>
    </row>
    <row r="3226" spans="1:26">
      <c r="A3226" s="154"/>
      <c r="B3226" s="157"/>
      <c r="C3226" s="162"/>
      <c r="D3226" s="157"/>
      <c r="E3226" s="157"/>
      <c r="F3226" s="157"/>
      <c r="G3226" s="158"/>
      <c r="H3226" s="23">
        <f>MONTH(CtasPagar[[#This Row],[Data Vencimento]])</f>
        <v>1</v>
      </c>
      <c r="I3226" s="23">
        <f>YEAR(CtasPagar[[#This Row],[Data Vencimento]])</f>
        <v>1900</v>
      </c>
      <c r="J3226" s="154"/>
      <c r="K3226" s="23">
        <f>MONTH(CtasPagar[[#This Row],[Data Pagamento]])</f>
        <v>1</v>
      </c>
      <c r="L3226" s="23">
        <f>YEAR(CtasPagar[[#This Row],[Data Pagamento]])</f>
        <v>1900</v>
      </c>
      <c r="M3226" s="154"/>
      <c r="N32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6" s="71"/>
      <c r="P3226" s="71"/>
      <c r="Q3226" s="71"/>
      <c r="R3226" s="71"/>
      <c r="S3226" s="71"/>
      <c r="T3226" s="71"/>
      <c r="U3226" s="71"/>
      <c r="V3226" s="71"/>
      <c r="W3226" s="71"/>
      <c r="X3226" s="71"/>
      <c r="Y3226" s="71"/>
      <c r="Z3226" s="71"/>
    </row>
    <row r="3227" spans="1:26">
      <c r="A3227" s="154"/>
      <c r="B3227" s="157"/>
      <c r="C3227" s="162"/>
      <c r="D3227" s="157"/>
      <c r="E3227" s="157"/>
      <c r="F3227" s="157"/>
      <c r="G3227" s="158"/>
      <c r="H3227" s="23">
        <f>MONTH(CtasPagar[[#This Row],[Data Vencimento]])</f>
        <v>1</v>
      </c>
      <c r="I3227" s="23">
        <f>YEAR(CtasPagar[[#This Row],[Data Vencimento]])</f>
        <v>1900</v>
      </c>
      <c r="J3227" s="154"/>
      <c r="K3227" s="23">
        <f>MONTH(CtasPagar[[#This Row],[Data Pagamento]])</f>
        <v>1</v>
      </c>
      <c r="L3227" s="23">
        <f>YEAR(CtasPagar[[#This Row],[Data Pagamento]])</f>
        <v>1900</v>
      </c>
      <c r="M3227" s="154"/>
      <c r="N32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7" s="71"/>
      <c r="P3227" s="71"/>
      <c r="Q3227" s="71"/>
      <c r="R3227" s="71"/>
      <c r="S3227" s="71"/>
      <c r="T3227" s="71"/>
      <c r="U3227" s="71"/>
      <c r="V3227" s="71"/>
      <c r="W3227" s="71"/>
      <c r="X3227" s="71"/>
      <c r="Y3227" s="71"/>
      <c r="Z3227" s="71"/>
    </row>
    <row r="3228" spans="1:26">
      <c r="A3228" s="154"/>
      <c r="B3228" s="157"/>
      <c r="C3228" s="162"/>
      <c r="D3228" s="157"/>
      <c r="E3228" s="157"/>
      <c r="F3228" s="157"/>
      <c r="G3228" s="158"/>
      <c r="H3228" s="23">
        <f>MONTH(CtasPagar[[#This Row],[Data Vencimento]])</f>
        <v>1</v>
      </c>
      <c r="I3228" s="23">
        <f>YEAR(CtasPagar[[#This Row],[Data Vencimento]])</f>
        <v>1900</v>
      </c>
      <c r="J3228" s="154"/>
      <c r="K3228" s="23">
        <f>MONTH(CtasPagar[[#This Row],[Data Pagamento]])</f>
        <v>1</v>
      </c>
      <c r="L3228" s="23">
        <f>YEAR(CtasPagar[[#This Row],[Data Pagamento]])</f>
        <v>1900</v>
      </c>
      <c r="M3228" s="154"/>
      <c r="N32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8" s="71"/>
      <c r="P3228" s="71"/>
      <c r="Q3228" s="71"/>
      <c r="R3228" s="71"/>
      <c r="S3228" s="71"/>
      <c r="T3228" s="71"/>
      <c r="U3228" s="71"/>
      <c r="V3228" s="71"/>
      <c r="W3228" s="71"/>
      <c r="X3228" s="71"/>
      <c r="Y3228" s="71"/>
      <c r="Z3228" s="71"/>
    </row>
    <row r="3229" spans="1:26">
      <c r="A3229" s="154"/>
      <c r="B3229" s="157"/>
      <c r="C3229" s="162"/>
      <c r="D3229" s="157"/>
      <c r="E3229" s="157"/>
      <c r="F3229" s="157"/>
      <c r="G3229" s="158"/>
      <c r="H3229" s="23">
        <f>MONTH(CtasPagar[[#This Row],[Data Vencimento]])</f>
        <v>1</v>
      </c>
      <c r="I3229" s="23">
        <f>YEAR(CtasPagar[[#This Row],[Data Vencimento]])</f>
        <v>1900</v>
      </c>
      <c r="J3229" s="154"/>
      <c r="K3229" s="23">
        <f>MONTH(CtasPagar[[#This Row],[Data Pagamento]])</f>
        <v>1</v>
      </c>
      <c r="L3229" s="23">
        <f>YEAR(CtasPagar[[#This Row],[Data Pagamento]])</f>
        <v>1900</v>
      </c>
      <c r="M3229" s="154"/>
      <c r="N32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29" s="71"/>
      <c r="P3229" s="71"/>
      <c r="Q3229" s="71"/>
      <c r="R3229" s="71"/>
      <c r="S3229" s="71"/>
      <c r="T3229" s="71"/>
      <c r="U3229" s="71"/>
      <c r="V3229" s="71"/>
      <c r="W3229" s="71"/>
      <c r="X3229" s="71"/>
      <c r="Y3229" s="71"/>
      <c r="Z3229" s="71"/>
    </row>
    <row r="3230" spans="1:26">
      <c r="A3230" s="154"/>
      <c r="B3230" s="157"/>
      <c r="C3230" s="162"/>
      <c r="D3230" s="157"/>
      <c r="E3230" s="157"/>
      <c r="F3230" s="157"/>
      <c r="G3230" s="158"/>
      <c r="H3230" s="23">
        <f>MONTH(CtasPagar[[#This Row],[Data Vencimento]])</f>
        <v>1</v>
      </c>
      <c r="I3230" s="23">
        <f>YEAR(CtasPagar[[#This Row],[Data Vencimento]])</f>
        <v>1900</v>
      </c>
      <c r="J3230" s="154"/>
      <c r="K3230" s="23">
        <f>MONTH(CtasPagar[[#This Row],[Data Pagamento]])</f>
        <v>1</v>
      </c>
      <c r="L3230" s="23">
        <f>YEAR(CtasPagar[[#This Row],[Data Pagamento]])</f>
        <v>1900</v>
      </c>
      <c r="M3230" s="154"/>
      <c r="N32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0" s="71"/>
      <c r="P3230" s="71"/>
      <c r="Q3230" s="71"/>
      <c r="R3230" s="71"/>
      <c r="S3230" s="71"/>
      <c r="T3230" s="71"/>
      <c r="U3230" s="71"/>
      <c r="V3230" s="71"/>
      <c r="W3230" s="71"/>
      <c r="X3230" s="71"/>
      <c r="Y3230" s="71"/>
      <c r="Z3230" s="71"/>
    </row>
    <row r="3231" spans="1:26">
      <c r="A3231" s="154"/>
      <c r="B3231" s="157"/>
      <c r="C3231" s="162"/>
      <c r="D3231" s="157"/>
      <c r="E3231" s="157"/>
      <c r="F3231" s="157"/>
      <c r="G3231" s="158"/>
      <c r="H3231" s="23">
        <f>MONTH(CtasPagar[[#This Row],[Data Vencimento]])</f>
        <v>1</v>
      </c>
      <c r="I3231" s="23">
        <f>YEAR(CtasPagar[[#This Row],[Data Vencimento]])</f>
        <v>1900</v>
      </c>
      <c r="J3231" s="154"/>
      <c r="K3231" s="23">
        <f>MONTH(CtasPagar[[#This Row],[Data Pagamento]])</f>
        <v>1</v>
      </c>
      <c r="L3231" s="23">
        <f>YEAR(CtasPagar[[#This Row],[Data Pagamento]])</f>
        <v>1900</v>
      </c>
      <c r="M3231" s="154"/>
      <c r="N32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1" s="71"/>
      <c r="P3231" s="71"/>
      <c r="Q3231" s="71"/>
      <c r="R3231" s="71"/>
      <c r="S3231" s="71"/>
      <c r="T3231" s="71"/>
      <c r="U3231" s="71"/>
      <c r="V3231" s="71"/>
      <c r="W3231" s="71"/>
      <c r="X3231" s="71"/>
      <c r="Y3231" s="71"/>
      <c r="Z3231" s="71"/>
    </row>
    <row r="3232" spans="1:26">
      <c r="A3232" s="154"/>
      <c r="B3232" s="157"/>
      <c r="C3232" s="162"/>
      <c r="D3232" s="157"/>
      <c r="E3232" s="157"/>
      <c r="F3232" s="157"/>
      <c r="G3232" s="158"/>
      <c r="H3232" s="23">
        <f>MONTH(CtasPagar[[#This Row],[Data Vencimento]])</f>
        <v>1</v>
      </c>
      <c r="I3232" s="23">
        <f>YEAR(CtasPagar[[#This Row],[Data Vencimento]])</f>
        <v>1900</v>
      </c>
      <c r="J3232" s="154"/>
      <c r="K3232" s="23">
        <f>MONTH(CtasPagar[[#This Row],[Data Pagamento]])</f>
        <v>1</v>
      </c>
      <c r="L3232" s="23">
        <f>YEAR(CtasPagar[[#This Row],[Data Pagamento]])</f>
        <v>1900</v>
      </c>
      <c r="M3232" s="154"/>
      <c r="N32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2" s="71"/>
      <c r="P3232" s="71"/>
      <c r="Q3232" s="71"/>
      <c r="R3232" s="71"/>
      <c r="S3232" s="71"/>
      <c r="T3232" s="71"/>
      <c r="U3232" s="71"/>
      <c r="V3232" s="71"/>
      <c r="W3232" s="71"/>
      <c r="X3232" s="71"/>
      <c r="Y3232" s="71"/>
      <c r="Z3232" s="71"/>
    </row>
    <row r="3233" spans="1:26">
      <c r="A3233" s="154"/>
      <c r="B3233" s="157"/>
      <c r="C3233" s="162"/>
      <c r="D3233" s="157"/>
      <c r="E3233" s="157"/>
      <c r="F3233" s="157"/>
      <c r="G3233" s="158"/>
      <c r="H3233" s="23">
        <f>MONTH(CtasPagar[[#This Row],[Data Vencimento]])</f>
        <v>1</v>
      </c>
      <c r="I3233" s="23">
        <f>YEAR(CtasPagar[[#This Row],[Data Vencimento]])</f>
        <v>1900</v>
      </c>
      <c r="J3233" s="154"/>
      <c r="K3233" s="23">
        <f>MONTH(CtasPagar[[#This Row],[Data Pagamento]])</f>
        <v>1</v>
      </c>
      <c r="L3233" s="23">
        <f>YEAR(CtasPagar[[#This Row],[Data Pagamento]])</f>
        <v>1900</v>
      </c>
      <c r="M3233" s="154"/>
      <c r="N32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3" s="71"/>
      <c r="P3233" s="71"/>
      <c r="Q3233" s="71"/>
      <c r="R3233" s="71"/>
      <c r="S3233" s="71"/>
      <c r="T3233" s="71"/>
      <c r="U3233" s="71"/>
      <c r="V3233" s="71"/>
      <c r="W3233" s="71"/>
      <c r="X3233" s="71"/>
      <c r="Y3233" s="71"/>
      <c r="Z3233" s="71"/>
    </row>
    <row r="3234" spans="1:26">
      <c r="A3234" s="154"/>
      <c r="B3234" s="157"/>
      <c r="C3234" s="162"/>
      <c r="D3234" s="157"/>
      <c r="E3234" s="157"/>
      <c r="F3234" s="157"/>
      <c r="G3234" s="158"/>
      <c r="H3234" s="23">
        <f>MONTH(CtasPagar[[#This Row],[Data Vencimento]])</f>
        <v>1</v>
      </c>
      <c r="I3234" s="23">
        <f>YEAR(CtasPagar[[#This Row],[Data Vencimento]])</f>
        <v>1900</v>
      </c>
      <c r="J3234" s="154"/>
      <c r="K3234" s="23">
        <f>MONTH(CtasPagar[[#This Row],[Data Pagamento]])</f>
        <v>1</v>
      </c>
      <c r="L3234" s="23">
        <f>YEAR(CtasPagar[[#This Row],[Data Pagamento]])</f>
        <v>1900</v>
      </c>
      <c r="M3234" s="154"/>
      <c r="N32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4" s="71"/>
      <c r="P3234" s="71"/>
      <c r="Q3234" s="71"/>
      <c r="R3234" s="71"/>
      <c r="S3234" s="71"/>
      <c r="T3234" s="71"/>
      <c r="U3234" s="71"/>
      <c r="V3234" s="71"/>
      <c r="W3234" s="71"/>
      <c r="X3234" s="71"/>
      <c r="Y3234" s="71"/>
      <c r="Z3234" s="71"/>
    </row>
    <row r="3235" spans="1:26">
      <c r="A3235" s="154"/>
      <c r="B3235" s="157"/>
      <c r="C3235" s="162"/>
      <c r="D3235" s="157"/>
      <c r="E3235" s="157"/>
      <c r="F3235" s="157"/>
      <c r="G3235" s="158"/>
      <c r="H3235" s="23">
        <f>MONTH(CtasPagar[[#This Row],[Data Vencimento]])</f>
        <v>1</v>
      </c>
      <c r="I3235" s="23">
        <f>YEAR(CtasPagar[[#This Row],[Data Vencimento]])</f>
        <v>1900</v>
      </c>
      <c r="J3235" s="154"/>
      <c r="K3235" s="23">
        <f>MONTH(CtasPagar[[#This Row],[Data Pagamento]])</f>
        <v>1</v>
      </c>
      <c r="L3235" s="23">
        <f>YEAR(CtasPagar[[#This Row],[Data Pagamento]])</f>
        <v>1900</v>
      </c>
      <c r="M3235" s="154"/>
      <c r="N32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5" s="71"/>
      <c r="P3235" s="71"/>
      <c r="Q3235" s="71"/>
      <c r="R3235" s="71"/>
      <c r="S3235" s="71"/>
      <c r="T3235" s="71"/>
      <c r="U3235" s="71"/>
      <c r="V3235" s="71"/>
      <c r="W3235" s="71"/>
      <c r="X3235" s="71"/>
      <c r="Y3235" s="71"/>
      <c r="Z3235" s="71"/>
    </row>
    <row r="3236" spans="1:26">
      <c r="A3236" s="154"/>
      <c r="B3236" s="157"/>
      <c r="C3236" s="162"/>
      <c r="D3236" s="157"/>
      <c r="E3236" s="157"/>
      <c r="F3236" s="157"/>
      <c r="G3236" s="158"/>
      <c r="H3236" s="23">
        <f>MONTH(CtasPagar[[#This Row],[Data Vencimento]])</f>
        <v>1</v>
      </c>
      <c r="I3236" s="23">
        <f>YEAR(CtasPagar[[#This Row],[Data Vencimento]])</f>
        <v>1900</v>
      </c>
      <c r="J3236" s="154"/>
      <c r="K3236" s="23">
        <f>MONTH(CtasPagar[[#This Row],[Data Pagamento]])</f>
        <v>1</v>
      </c>
      <c r="L3236" s="23">
        <f>YEAR(CtasPagar[[#This Row],[Data Pagamento]])</f>
        <v>1900</v>
      </c>
      <c r="M3236" s="154"/>
      <c r="N32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6" s="71"/>
      <c r="P3236" s="71"/>
      <c r="Q3236" s="71"/>
      <c r="R3236" s="71"/>
      <c r="S3236" s="71"/>
      <c r="T3236" s="71"/>
      <c r="U3236" s="71"/>
      <c r="V3236" s="71"/>
      <c r="W3236" s="71"/>
      <c r="X3236" s="71"/>
      <c r="Y3236" s="71"/>
      <c r="Z3236" s="71"/>
    </row>
    <row r="3237" spans="1:26">
      <c r="A3237" s="154"/>
      <c r="B3237" s="157"/>
      <c r="C3237" s="162"/>
      <c r="D3237" s="157"/>
      <c r="E3237" s="157"/>
      <c r="F3237" s="157"/>
      <c r="G3237" s="158"/>
      <c r="H3237" s="23">
        <f>MONTH(CtasPagar[[#This Row],[Data Vencimento]])</f>
        <v>1</v>
      </c>
      <c r="I3237" s="23">
        <f>YEAR(CtasPagar[[#This Row],[Data Vencimento]])</f>
        <v>1900</v>
      </c>
      <c r="J3237" s="154"/>
      <c r="K3237" s="23">
        <f>MONTH(CtasPagar[[#This Row],[Data Pagamento]])</f>
        <v>1</v>
      </c>
      <c r="L3237" s="23">
        <f>YEAR(CtasPagar[[#This Row],[Data Pagamento]])</f>
        <v>1900</v>
      </c>
      <c r="M3237" s="154"/>
      <c r="N32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7" s="71"/>
      <c r="P3237" s="71"/>
      <c r="Q3237" s="71"/>
      <c r="R3237" s="71"/>
      <c r="S3237" s="71"/>
      <c r="T3237" s="71"/>
      <c r="U3237" s="71"/>
      <c r="V3237" s="71"/>
      <c r="W3237" s="71"/>
      <c r="X3237" s="71"/>
      <c r="Y3237" s="71"/>
      <c r="Z3237" s="71"/>
    </row>
    <row r="3238" spans="1:26">
      <c r="A3238" s="154"/>
      <c r="B3238" s="157"/>
      <c r="C3238" s="162"/>
      <c r="D3238" s="157"/>
      <c r="E3238" s="157"/>
      <c r="F3238" s="157"/>
      <c r="G3238" s="158"/>
      <c r="H3238" s="23">
        <f>MONTH(CtasPagar[[#This Row],[Data Vencimento]])</f>
        <v>1</v>
      </c>
      <c r="I3238" s="23">
        <f>YEAR(CtasPagar[[#This Row],[Data Vencimento]])</f>
        <v>1900</v>
      </c>
      <c r="J3238" s="154"/>
      <c r="K3238" s="23">
        <f>MONTH(CtasPagar[[#This Row],[Data Pagamento]])</f>
        <v>1</v>
      </c>
      <c r="L3238" s="23">
        <f>YEAR(CtasPagar[[#This Row],[Data Pagamento]])</f>
        <v>1900</v>
      </c>
      <c r="M3238" s="154"/>
      <c r="N32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8" s="71"/>
      <c r="P3238" s="71"/>
      <c r="Q3238" s="71"/>
      <c r="R3238" s="71"/>
      <c r="S3238" s="71"/>
      <c r="T3238" s="71"/>
      <c r="U3238" s="71"/>
      <c r="V3238" s="71"/>
      <c r="W3238" s="71"/>
      <c r="X3238" s="71"/>
      <c r="Y3238" s="71"/>
      <c r="Z3238" s="71"/>
    </row>
    <row r="3239" spans="1:26">
      <c r="A3239" s="154"/>
      <c r="B3239" s="157"/>
      <c r="C3239" s="162"/>
      <c r="D3239" s="157"/>
      <c r="E3239" s="157"/>
      <c r="F3239" s="157"/>
      <c r="G3239" s="158"/>
      <c r="H3239" s="23">
        <f>MONTH(CtasPagar[[#This Row],[Data Vencimento]])</f>
        <v>1</v>
      </c>
      <c r="I3239" s="23">
        <f>YEAR(CtasPagar[[#This Row],[Data Vencimento]])</f>
        <v>1900</v>
      </c>
      <c r="J3239" s="154"/>
      <c r="K3239" s="23">
        <f>MONTH(CtasPagar[[#This Row],[Data Pagamento]])</f>
        <v>1</v>
      </c>
      <c r="L3239" s="23">
        <f>YEAR(CtasPagar[[#This Row],[Data Pagamento]])</f>
        <v>1900</v>
      </c>
      <c r="M3239" s="154"/>
      <c r="N32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39" s="71"/>
      <c r="P3239" s="71"/>
      <c r="Q3239" s="71"/>
      <c r="R3239" s="71"/>
      <c r="S3239" s="71"/>
      <c r="T3239" s="71"/>
      <c r="U3239" s="71"/>
      <c r="V3239" s="71"/>
      <c r="W3239" s="71"/>
      <c r="X3239" s="71"/>
      <c r="Y3239" s="71"/>
      <c r="Z3239" s="71"/>
    </row>
    <row r="3240" spans="1:26">
      <c r="A3240" s="154"/>
      <c r="B3240" s="157"/>
      <c r="C3240" s="162"/>
      <c r="D3240" s="157"/>
      <c r="E3240" s="157"/>
      <c r="F3240" s="157"/>
      <c r="G3240" s="158"/>
      <c r="H3240" s="23">
        <f>MONTH(CtasPagar[[#This Row],[Data Vencimento]])</f>
        <v>1</v>
      </c>
      <c r="I3240" s="23">
        <f>YEAR(CtasPagar[[#This Row],[Data Vencimento]])</f>
        <v>1900</v>
      </c>
      <c r="J3240" s="154"/>
      <c r="K3240" s="23">
        <f>MONTH(CtasPagar[[#This Row],[Data Pagamento]])</f>
        <v>1</v>
      </c>
      <c r="L3240" s="23">
        <f>YEAR(CtasPagar[[#This Row],[Data Pagamento]])</f>
        <v>1900</v>
      </c>
      <c r="M3240" s="154"/>
      <c r="N32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0" s="71"/>
      <c r="P3240" s="71"/>
      <c r="Q3240" s="71"/>
      <c r="R3240" s="71"/>
      <c r="S3240" s="71"/>
      <c r="T3240" s="71"/>
      <c r="U3240" s="71"/>
      <c r="V3240" s="71"/>
      <c r="W3240" s="71"/>
      <c r="X3240" s="71"/>
      <c r="Y3240" s="71"/>
      <c r="Z3240" s="71"/>
    </row>
    <row r="3241" spans="1:26">
      <c r="A3241" s="154"/>
      <c r="B3241" s="157"/>
      <c r="C3241" s="162"/>
      <c r="D3241" s="157"/>
      <c r="E3241" s="157"/>
      <c r="F3241" s="157"/>
      <c r="G3241" s="158"/>
      <c r="H3241" s="23">
        <f>MONTH(CtasPagar[[#This Row],[Data Vencimento]])</f>
        <v>1</v>
      </c>
      <c r="I3241" s="23">
        <f>YEAR(CtasPagar[[#This Row],[Data Vencimento]])</f>
        <v>1900</v>
      </c>
      <c r="J3241" s="154"/>
      <c r="K3241" s="23">
        <f>MONTH(CtasPagar[[#This Row],[Data Pagamento]])</f>
        <v>1</v>
      </c>
      <c r="L3241" s="23">
        <f>YEAR(CtasPagar[[#This Row],[Data Pagamento]])</f>
        <v>1900</v>
      </c>
      <c r="M3241" s="154"/>
      <c r="N32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1" s="71"/>
      <c r="P3241" s="71"/>
      <c r="Q3241" s="71"/>
      <c r="R3241" s="71"/>
      <c r="S3241" s="71"/>
      <c r="T3241" s="71"/>
      <c r="U3241" s="71"/>
      <c r="V3241" s="71"/>
      <c r="W3241" s="71"/>
      <c r="X3241" s="71"/>
      <c r="Y3241" s="71"/>
      <c r="Z3241" s="71"/>
    </row>
    <row r="3242" spans="1:26">
      <c r="A3242" s="154"/>
      <c r="B3242" s="157"/>
      <c r="C3242" s="162"/>
      <c r="D3242" s="157"/>
      <c r="E3242" s="157"/>
      <c r="F3242" s="157"/>
      <c r="G3242" s="158"/>
      <c r="H3242" s="23">
        <f>MONTH(CtasPagar[[#This Row],[Data Vencimento]])</f>
        <v>1</v>
      </c>
      <c r="I3242" s="23">
        <f>YEAR(CtasPagar[[#This Row],[Data Vencimento]])</f>
        <v>1900</v>
      </c>
      <c r="J3242" s="154"/>
      <c r="K3242" s="23">
        <f>MONTH(CtasPagar[[#This Row],[Data Pagamento]])</f>
        <v>1</v>
      </c>
      <c r="L3242" s="23">
        <f>YEAR(CtasPagar[[#This Row],[Data Pagamento]])</f>
        <v>1900</v>
      </c>
      <c r="M3242" s="154"/>
      <c r="N32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2" s="71"/>
      <c r="P3242" s="71"/>
      <c r="Q3242" s="71"/>
      <c r="R3242" s="71"/>
      <c r="S3242" s="71"/>
      <c r="T3242" s="71"/>
      <c r="U3242" s="71"/>
      <c r="V3242" s="71"/>
      <c r="W3242" s="71"/>
      <c r="X3242" s="71"/>
      <c r="Y3242" s="71"/>
      <c r="Z3242" s="71"/>
    </row>
    <row r="3243" spans="1:26">
      <c r="A3243" s="154"/>
      <c r="B3243" s="157"/>
      <c r="C3243" s="162"/>
      <c r="D3243" s="157"/>
      <c r="E3243" s="157"/>
      <c r="F3243" s="157"/>
      <c r="G3243" s="158"/>
      <c r="H3243" s="23">
        <f>MONTH(CtasPagar[[#This Row],[Data Vencimento]])</f>
        <v>1</v>
      </c>
      <c r="I3243" s="23">
        <f>YEAR(CtasPagar[[#This Row],[Data Vencimento]])</f>
        <v>1900</v>
      </c>
      <c r="J3243" s="154"/>
      <c r="K3243" s="23">
        <f>MONTH(CtasPagar[[#This Row],[Data Pagamento]])</f>
        <v>1</v>
      </c>
      <c r="L3243" s="23">
        <f>YEAR(CtasPagar[[#This Row],[Data Pagamento]])</f>
        <v>1900</v>
      </c>
      <c r="M3243" s="154"/>
      <c r="N32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3" s="71"/>
      <c r="P3243" s="71"/>
      <c r="Q3243" s="71"/>
      <c r="R3243" s="71"/>
      <c r="S3243" s="71"/>
      <c r="T3243" s="71"/>
      <c r="U3243" s="71"/>
      <c r="V3243" s="71"/>
      <c r="W3243" s="71"/>
      <c r="X3243" s="71"/>
      <c r="Y3243" s="71"/>
      <c r="Z3243" s="71"/>
    </row>
    <row r="3244" spans="1:26">
      <c r="A3244" s="154"/>
      <c r="B3244" s="157"/>
      <c r="C3244" s="162"/>
      <c r="D3244" s="157"/>
      <c r="E3244" s="157"/>
      <c r="F3244" s="157"/>
      <c r="G3244" s="158"/>
      <c r="H3244" s="23">
        <f>MONTH(CtasPagar[[#This Row],[Data Vencimento]])</f>
        <v>1</v>
      </c>
      <c r="I3244" s="23">
        <f>YEAR(CtasPagar[[#This Row],[Data Vencimento]])</f>
        <v>1900</v>
      </c>
      <c r="J3244" s="154"/>
      <c r="K3244" s="23">
        <f>MONTH(CtasPagar[[#This Row],[Data Pagamento]])</f>
        <v>1</v>
      </c>
      <c r="L3244" s="23">
        <f>YEAR(CtasPagar[[#This Row],[Data Pagamento]])</f>
        <v>1900</v>
      </c>
      <c r="M3244" s="154"/>
      <c r="N32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4" s="71"/>
      <c r="P3244" s="71"/>
      <c r="Q3244" s="71"/>
      <c r="R3244" s="71"/>
      <c r="S3244" s="71"/>
      <c r="T3244" s="71"/>
      <c r="U3244" s="71"/>
      <c r="V3244" s="71"/>
      <c r="W3244" s="71"/>
      <c r="X3244" s="71"/>
      <c r="Y3244" s="71"/>
      <c r="Z3244" s="71"/>
    </row>
    <row r="3245" spans="1:26">
      <c r="A3245" s="154"/>
      <c r="B3245" s="157"/>
      <c r="C3245" s="162"/>
      <c r="D3245" s="157"/>
      <c r="E3245" s="157"/>
      <c r="F3245" s="157"/>
      <c r="G3245" s="158"/>
      <c r="H3245" s="23">
        <f>MONTH(CtasPagar[[#This Row],[Data Vencimento]])</f>
        <v>1</v>
      </c>
      <c r="I3245" s="23">
        <f>YEAR(CtasPagar[[#This Row],[Data Vencimento]])</f>
        <v>1900</v>
      </c>
      <c r="J3245" s="154"/>
      <c r="K3245" s="23">
        <f>MONTH(CtasPagar[[#This Row],[Data Pagamento]])</f>
        <v>1</v>
      </c>
      <c r="L3245" s="23">
        <f>YEAR(CtasPagar[[#This Row],[Data Pagamento]])</f>
        <v>1900</v>
      </c>
      <c r="M3245" s="154"/>
      <c r="N32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5" s="71"/>
      <c r="P3245" s="71"/>
      <c r="Q3245" s="71"/>
      <c r="R3245" s="71"/>
      <c r="S3245" s="71"/>
      <c r="T3245" s="71"/>
      <c r="U3245" s="71"/>
      <c r="V3245" s="71"/>
      <c r="W3245" s="71"/>
      <c r="X3245" s="71"/>
      <c r="Y3245" s="71"/>
      <c r="Z3245" s="71"/>
    </row>
    <row r="3246" spans="1:26">
      <c r="A3246" s="154"/>
      <c r="B3246" s="157"/>
      <c r="C3246" s="162"/>
      <c r="D3246" s="157"/>
      <c r="E3246" s="157"/>
      <c r="F3246" s="157"/>
      <c r="G3246" s="158"/>
      <c r="H3246" s="23">
        <f>MONTH(CtasPagar[[#This Row],[Data Vencimento]])</f>
        <v>1</v>
      </c>
      <c r="I3246" s="23">
        <f>YEAR(CtasPagar[[#This Row],[Data Vencimento]])</f>
        <v>1900</v>
      </c>
      <c r="J3246" s="154"/>
      <c r="K3246" s="23">
        <f>MONTH(CtasPagar[[#This Row],[Data Pagamento]])</f>
        <v>1</v>
      </c>
      <c r="L3246" s="23">
        <f>YEAR(CtasPagar[[#This Row],[Data Pagamento]])</f>
        <v>1900</v>
      </c>
      <c r="M3246" s="154"/>
      <c r="N32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6" s="71"/>
      <c r="P3246" s="71"/>
      <c r="Q3246" s="71"/>
      <c r="R3246" s="71"/>
      <c r="S3246" s="71"/>
      <c r="T3246" s="71"/>
      <c r="U3246" s="71"/>
      <c r="V3246" s="71"/>
      <c r="W3246" s="71"/>
      <c r="X3246" s="71"/>
      <c r="Y3246" s="71"/>
      <c r="Z3246" s="71"/>
    </row>
    <row r="3247" spans="1:26">
      <c r="A3247" s="154"/>
      <c r="B3247" s="157"/>
      <c r="C3247" s="162"/>
      <c r="D3247" s="157"/>
      <c r="E3247" s="157"/>
      <c r="F3247" s="157"/>
      <c r="G3247" s="158"/>
      <c r="H3247" s="23">
        <f>MONTH(CtasPagar[[#This Row],[Data Vencimento]])</f>
        <v>1</v>
      </c>
      <c r="I3247" s="23">
        <f>YEAR(CtasPagar[[#This Row],[Data Vencimento]])</f>
        <v>1900</v>
      </c>
      <c r="J3247" s="154"/>
      <c r="K3247" s="23">
        <f>MONTH(CtasPagar[[#This Row],[Data Pagamento]])</f>
        <v>1</v>
      </c>
      <c r="L3247" s="23">
        <f>YEAR(CtasPagar[[#This Row],[Data Pagamento]])</f>
        <v>1900</v>
      </c>
      <c r="M3247" s="154"/>
      <c r="N32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7" s="71"/>
      <c r="P3247" s="71"/>
      <c r="Q3247" s="71"/>
      <c r="R3247" s="71"/>
      <c r="S3247" s="71"/>
      <c r="T3247" s="71"/>
      <c r="U3247" s="71"/>
      <c r="V3247" s="71"/>
      <c r="W3247" s="71"/>
      <c r="X3247" s="71"/>
      <c r="Y3247" s="71"/>
      <c r="Z3247" s="71"/>
    </row>
    <row r="3248" spans="1:26">
      <c r="A3248" s="154"/>
      <c r="B3248" s="157"/>
      <c r="C3248" s="162"/>
      <c r="D3248" s="157"/>
      <c r="E3248" s="157"/>
      <c r="F3248" s="157"/>
      <c r="G3248" s="158"/>
      <c r="H3248" s="23">
        <f>MONTH(CtasPagar[[#This Row],[Data Vencimento]])</f>
        <v>1</v>
      </c>
      <c r="I3248" s="23">
        <f>YEAR(CtasPagar[[#This Row],[Data Vencimento]])</f>
        <v>1900</v>
      </c>
      <c r="J3248" s="154"/>
      <c r="K3248" s="23">
        <f>MONTH(CtasPagar[[#This Row],[Data Pagamento]])</f>
        <v>1</v>
      </c>
      <c r="L3248" s="23">
        <f>YEAR(CtasPagar[[#This Row],[Data Pagamento]])</f>
        <v>1900</v>
      </c>
      <c r="M3248" s="154"/>
      <c r="N32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8" s="71"/>
      <c r="P3248" s="71"/>
      <c r="Q3248" s="71"/>
      <c r="R3248" s="71"/>
      <c r="S3248" s="71"/>
      <c r="T3248" s="71"/>
      <c r="U3248" s="71"/>
      <c r="V3248" s="71"/>
      <c r="W3248" s="71"/>
      <c r="X3248" s="71"/>
      <c r="Y3248" s="71"/>
      <c r="Z3248" s="71"/>
    </row>
    <row r="3249" spans="1:26">
      <c r="A3249" s="154"/>
      <c r="B3249" s="157"/>
      <c r="C3249" s="162"/>
      <c r="D3249" s="157"/>
      <c r="E3249" s="157"/>
      <c r="F3249" s="157"/>
      <c r="G3249" s="158"/>
      <c r="H3249" s="23">
        <f>MONTH(CtasPagar[[#This Row],[Data Vencimento]])</f>
        <v>1</v>
      </c>
      <c r="I3249" s="23">
        <f>YEAR(CtasPagar[[#This Row],[Data Vencimento]])</f>
        <v>1900</v>
      </c>
      <c r="J3249" s="154"/>
      <c r="K3249" s="23">
        <f>MONTH(CtasPagar[[#This Row],[Data Pagamento]])</f>
        <v>1</v>
      </c>
      <c r="L3249" s="23">
        <f>YEAR(CtasPagar[[#This Row],[Data Pagamento]])</f>
        <v>1900</v>
      </c>
      <c r="M3249" s="154"/>
      <c r="N32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49" s="71"/>
      <c r="P3249" s="71"/>
      <c r="Q3249" s="71"/>
      <c r="R3249" s="71"/>
      <c r="S3249" s="71"/>
      <c r="T3249" s="71"/>
      <c r="U3249" s="71"/>
      <c r="V3249" s="71"/>
      <c r="W3249" s="71"/>
      <c r="X3249" s="71"/>
      <c r="Y3249" s="71"/>
      <c r="Z3249" s="71"/>
    </row>
    <row r="3250" spans="1:26">
      <c r="A3250" s="154"/>
      <c r="B3250" s="157"/>
      <c r="C3250" s="162"/>
      <c r="D3250" s="157"/>
      <c r="E3250" s="157"/>
      <c r="F3250" s="157"/>
      <c r="G3250" s="158"/>
      <c r="H3250" s="23">
        <f>MONTH(CtasPagar[[#This Row],[Data Vencimento]])</f>
        <v>1</v>
      </c>
      <c r="I3250" s="23">
        <f>YEAR(CtasPagar[[#This Row],[Data Vencimento]])</f>
        <v>1900</v>
      </c>
      <c r="J3250" s="154"/>
      <c r="K3250" s="23">
        <f>MONTH(CtasPagar[[#This Row],[Data Pagamento]])</f>
        <v>1</v>
      </c>
      <c r="L3250" s="23">
        <f>YEAR(CtasPagar[[#This Row],[Data Pagamento]])</f>
        <v>1900</v>
      </c>
      <c r="M3250" s="154"/>
      <c r="N32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0" s="71"/>
      <c r="P3250" s="71"/>
      <c r="Q3250" s="71"/>
      <c r="R3250" s="71"/>
      <c r="S3250" s="71"/>
      <c r="T3250" s="71"/>
      <c r="U3250" s="71"/>
      <c r="V3250" s="71"/>
      <c r="W3250" s="71"/>
      <c r="X3250" s="71"/>
      <c r="Y3250" s="71"/>
      <c r="Z3250" s="71"/>
    </row>
    <row r="3251" spans="1:26">
      <c r="A3251" s="154"/>
      <c r="B3251" s="157"/>
      <c r="C3251" s="162"/>
      <c r="D3251" s="157"/>
      <c r="E3251" s="157"/>
      <c r="F3251" s="157"/>
      <c r="G3251" s="158"/>
      <c r="H3251" s="23">
        <f>MONTH(CtasPagar[[#This Row],[Data Vencimento]])</f>
        <v>1</v>
      </c>
      <c r="I3251" s="23">
        <f>YEAR(CtasPagar[[#This Row],[Data Vencimento]])</f>
        <v>1900</v>
      </c>
      <c r="J3251" s="154"/>
      <c r="K3251" s="23">
        <f>MONTH(CtasPagar[[#This Row],[Data Pagamento]])</f>
        <v>1</v>
      </c>
      <c r="L3251" s="23">
        <f>YEAR(CtasPagar[[#This Row],[Data Pagamento]])</f>
        <v>1900</v>
      </c>
      <c r="M3251" s="154"/>
      <c r="N32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1" s="71"/>
      <c r="P3251" s="71"/>
      <c r="Q3251" s="71"/>
      <c r="R3251" s="71"/>
      <c r="S3251" s="71"/>
      <c r="T3251" s="71"/>
      <c r="U3251" s="71"/>
      <c r="V3251" s="71"/>
      <c r="W3251" s="71"/>
      <c r="X3251" s="71"/>
      <c r="Y3251" s="71"/>
      <c r="Z3251" s="71"/>
    </row>
    <row r="3252" spans="1:26">
      <c r="A3252" s="154"/>
      <c r="B3252" s="157"/>
      <c r="C3252" s="162"/>
      <c r="D3252" s="157"/>
      <c r="E3252" s="157"/>
      <c r="F3252" s="157"/>
      <c r="G3252" s="158"/>
      <c r="H3252" s="23">
        <f>MONTH(CtasPagar[[#This Row],[Data Vencimento]])</f>
        <v>1</v>
      </c>
      <c r="I3252" s="23">
        <f>YEAR(CtasPagar[[#This Row],[Data Vencimento]])</f>
        <v>1900</v>
      </c>
      <c r="J3252" s="154"/>
      <c r="K3252" s="23">
        <f>MONTH(CtasPagar[[#This Row],[Data Pagamento]])</f>
        <v>1</v>
      </c>
      <c r="L3252" s="23">
        <f>YEAR(CtasPagar[[#This Row],[Data Pagamento]])</f>
        <v>1900</v>
      </c>
      <c r="M3252" s="154"/>
      <c r="N32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2" s="71"/>
      <c r="P3252" s="71"/>
      <c r="Q3252" s="71"/>
      <c r="R3252" s="71"/>
      <c r="S3252" s="71"/>
      <c r="T3252" s="71"/>
      <c r="U3252" s="71"/>
      <c r="V3252" s="71"/>
      <c r="W3252" s="71"/>
      <c r="X3252" s="71"/>
      <c r="Y3252" s="71"/>
      <c r="Z3252" s="71"/>
    </row>
    <row r="3253" spans="1:26">
      <c r="A3253" s="154"/>
      <c r="B3253" s="157"/>
      <c r="C3253" s="162"/>
      <c r="D3253" s="157"/>
      <c r="E3253" s="157"/>
      <c r="F3253" s="157"/>
      <c r="G3253" s="158"/>
      <c r="H3253" s="23">
        <f>MONTH(CtasPagar[[#This Row],[Data Vencimento]])</f>
        <v>1</v>
      </c>
      <c r="I3253" s="23">
        <f>YEAR(CtasPagar[[#This Row],[Data Vencimento]])</f>
        <v>1900</v>
      </c>
      <c r="J3253" s="154"/>
      <c r="K3253" s="23">
        <f>MONTH(CtasPagar[[#This Row],[Data Pagamento]])</f>
        <v>1</v>
      </c>
      <c r="L3253" s="23">
        <f>YEAR(CtasPagar[[#This Row],[Data Pagamento]])</f>
        <v>1900</v>
      </c>
      <c r="M3253" s="154"/>
      <c r="N32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3" s="71"/>
      <c r="P3253" s="71"/>
      <c r="Q3253" s="71"/>
      <c r="R3253" s="71"/>
      <c r="S3253" s="71"/>
      <c r="T3253" s="71"/>
      <c r="U3253" s="71"/>
      <c r="V3253" s="71"/>
      <c r="W3253" s="71"/>
      <c r="X3253" s="71"/>
      <c r="Y3253" s="71"/>
      <c r="Z3253" s="71"/>
    </row>
    <row r="3254" spans="1:26">
      <c r="A3254" s="154"/>
      <c r="B3254" s="157"/>
      <c r="C3254" s="162"/>
      <c r="D3254" s="157"/>
      <c r="E3254" s="157"/>
      <c r="F3254" s="157"/>
      <c r="G3254" s="158"/>
      <c r="H3254" s="23">
        <f>MONTH(CtasPagar[[#This Row],[Data Vencimento]])</f>
        <v>1</v>
      </c>
      <c r="I3254" s="23">
        <f>YEAR(CtasPagar[[#This Row],[Data Vencimento]])</f>
        <v>1900</v>
      </c>
      <c r="J3254" s="154"/>
      <c r="K3254" s="23">
        <f>MONTH(CtasPagar[[#This Row],[Data Pagamento]])</f>
        <v>1</v>
      </c>
      <c r="L3254" s="23">
        <f>YEAR(CtasPagar[[#This Row],[Data Pagamento]])</f>
        <v>1900</v>
      </c>
      <c r="M3254" s="154"/>
      <c r="N32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4" s="71"/>
      <c r="P3254" s="71"/>
      <c r="Q3254" s="71"/>
      <c r="R3254" s="71"/>
      <c r="S3254" s="71"/>
      <c r="T3254" s="71"/>
      <c r="U3254" s="71"/>
      <c r="V3254" s="71"/>
      <c r="W3254" s="71"/>
      <c r="X3254" s="71"/>
      <c r="Y3254" s="71"/>
      <c r="Z3254" s="71"/>
    </row>
    <row r="3255" spans="1:26">
      <c r="A3255" s="154"/>
      <c r="B3255" s="157"/>
      <c r="C3255" s="162"/>
      <c r="D3255" s="157"/>
      <c r="E3255" s="157"/>
      <c r="F3255" s="157"/>
      <c r="G3255" s="158"/>
      <c r="H3255" s="23">
        <f>MONTH(CtasPagar[[#This Row],[Data Vencimento]])</f>
        <v>1</v>
      </c>
      <c r="I3255" s="23">
        <f>YEAR(CtasPagar[[#This Row],[Data Vencimento]])</f>
        <v>1900</v>
      </c>
      <c r="J3255" s="154"/>
      <c r="K3255" s="23">
        <f>MONTH(CtasPagar[[#This Row],[Data Pagamento]])</f>
        <v>1</v>
      </c>
      <c r="L3255" s="23">
        <f>YEAR(CtasPagar[[#This Row],[Data Pagamento]])</f>
        <v>1900</v>
      </c>
      <c r="M3255" s="154"/>
      <c r="N32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5" s="71"/>
      <c r="P3255" s="71"/>
      <c r="Q3255" s="71"/>
      <c r="R3255" s="71"/>
      <c r="S3255" s="71"/>
      <c r="T3255" s="71"/>
      <c r="U3255" s="71"/>
      <c r="V3255" s="71"/>
      <c r="W3255" s="71"/>
      <c r="X3255" s="71"/>
      <c r="Y3255" s="71"/>
      <c r="Z3255" s="71"/>
    </row>
    <row r="3256" spans="1:26">
      <c r="A3256" s="154"/>
      <c r="B3256" s="157"/>
      <c r="C3256" s="162"/>
      <c r="D3256" s="157"/>
      <c r="E3256" s="157"/>
      <c r="F3256" s="157"/>
      <c r="G3256" s="158"/>
      <c r="H3256" s="23">
        <f>MONTH(CtasPagar[[#This Row],[Data Vencimento]])</f>
        <v>1</v>
      </c>
      <c r="I3256" s="23">
        <f>YEAR(CtasPagar[[#This Row],[Data Vencimento]])</f>
        <v>1900</v>
      </c>
      <c r="J3256" s="154"/>
      <c r="K3256" s="23">
        <f>MONTH(CtasPagar[[#This Row],[Data Pagamento]])</f>
        <v>1</v>
      </c>
      <c r="L3256" s="23">
        <f>YEAR(CtasPagar[[#This Row],[Data Pagamento]])</f>
        <v>1900</v>
      </c>
      <c r="M3256" s="154"/>
      <c r="N32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6" s="71"/>
      <c r="P3256" s="71"/>
      <c r="Q3256" s="71"/>
      <c r="R3256" s="71"/>
      <c r="S3256" s="71"/>
      <c r="T3256" s="71"/>
      <c r="U3256" s="71"/>
      <c r="V3256" s="71"/>
      <c r="W3256" s="71"/>
      <c r="X3256" s="71"/>
      <c r="Y3256" s="71"/>
      <c r="Z3256" s="71"/>
    </row>
    <row r="3257" spans="1:26">
      <c r="A3257" s="154"/>
      <c r="B3257" s="157"/>
      <c r="C3257" s="162"/>
      <c r="D3257" s="157"/>
      <c r="E3257" s="157"/>
      <c r="F3257" s="157"/>
      <c r="G3257" s="158"/>
      <c r="H3257" s="23">
        <f>MONTH(CtasPagar[[#This Row],[Data Vencimento]])</f>
        <v>1</v>
      </c>
      <c r="I3257" s="23">
        <f>YEAR(CtasPagar[[#This Row],[Data Vencimento]])</f>
        <v>1900</v>
      </c>
      <c r="J3257" s="154"/>
      <c r="K3257" s="23">
        <f>MONTH(CtasPagar[[#This Row],[Data Pagamento]])</f>
        <v>1</v>
      </c>
      <c r="L3257" s="23">
        <f>YEAR(CtasPagar[[#This Row],[Data Pagamento]])</f>
        <v>1900</v>
      </c>
      <c r="M3257" s="154"/>
      <c r="N32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7" s="71"/>
      <c r="P3257" s="71"/>
      <c r="Q3257" s="71"/>
      <c r="R3257" s="71"/>
      <c r="S3257" s="71"/>
      <c r="T3257" s="71"/>
      <c r="U3257" s="71"/>
      <c r="V3257" s="71"/>
      <c r="W3257" s="71"/>
      <c r="X3257" s="71"/>
      <c r="Y3257" s="71"/>
      <c r="Z3257" s="71"/>
    </row>
    <row r="3258" spans="1:26">
      <c r="A3258" s="154"/>
      <c r="B3258" s="157"/>
      <c r="C3258" s="162"/>
      <c r="D3258" s="157"/>
      <c r="E3258" s="157"/>
      <c r="F3258" s="157"/>
      <c r="G3258" s="158"/>
      <c r="H3258" s="23">
        <f>MONTH(CtasPagar[[#This Row],[Data Vencimento]])</f>
        <v>1</v>
      </c>
      <c r="I3258" s="23">
        <f>YEAR(CtasPagar[[#This Row],[Data Vencimento]])</f>
        <v>1900</v>
      </c>
      <c r="J3258" s="154"/>
      <c r="K3258" s="23">
        <f>MONTH(CtasPagar[[#This Row],[Data Pagamento]])</f>
        <v>1</v>
      </c>
      <c r="L3258" s="23">
        <f>YEAR(CtasPagar[[#This Row],[Data Pagamento]])</f>
        <v>1900</v>
      </c>
      <c r="M3258" s="154"/>
      <c r="N32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8" s="71"/>
      <c r="P3258" s="71"/>
      <c r="Q3258" s="71"/>
      <c r="R3258" s="71"/>
      <c r="S3258" s="71"/>
      <c r="T3258" s="71"/>
      <c r="U3258" s="71"/>
      <c r="V3258" s="71"/>
      <c r="W3258" s="71"/>
      <c r="X3258" s="71"/>
      <c r="Y3258" s="71"/>
      <c r="Z3258" s="71"/>
    </row>
    <row r="3259" spans="1:26">
      <c r="A3259" s="154"/>
      <c r="B3259" s="157"/>
      <c r="C3259" s="162"/>
      <c r="D3259" s="157"/>
      <c r="E3259" s="157"/>
      <c r="F3259" s="157"/>
      <c r="G3259" s="158"/>
      <c r="H3259" s="23">
        <f>MONTH(CtasPagar[[#This Row],[Data Vencimento]])</f>
        <v>1</v>
      </c>
      <c r="I3259" s="23">
        <f>YEAR(CtasPagar[[#This Row],[Data Vencimento]])</f>
        <v>1900</v>
      </c>
      <c r="J3259" s="154"/>
      <c r="K3259" s="23">
        <f>MONTH(CtasPagar[[#This Row],[Data Pagamento]])</f>
        <v>1</v>
      </c>
      <c r="L3259" s="23">
        <f>YEAR(CtasPagar[[#This Row],[Data Pagamento]])</f>
        <v>1900</v>
      </c>
      <c r="M3259" s="154"/>
      <c r="N32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59" s="71"/>
      <c r="P3259" s="71"/>
      <c r="Q3259" s="71"/>
      <c r="R3259" s="71"/>
      <c r="S3259" s="71"/>
      <c r="T3259" s="71"/>
      <c r="U3259" s="71"/>
      <c r="V3259" s="71"/>
      <c r="W3259" s="71"/>
      <c r="X3259" s="71"/>
      <c r="Y3259" s="71"/>
      <c r="Z3259" s="71"/>
    </row>
    <row r="3260" spans="1:26">
      <c r="A3260" s="154"/>
      <c r="B3260" s="157"/>
      <c r="C3260" s="162"/>
      <c r="D3260" s="157"/>
      <c r="E3260" s="157"/>
      <c r="F3260" s="157"/>
      <c r="G3260" s="158"/>
      <c r="H3260" s="23">
        <f>MONTH(CtasPagar[[#This Row],[Data Vencimento]])</f>
        <v>1</v>
      </c>
      <c r="I3260" s="23">
        <f>YEAR(CtasPagar[[#This Row],[Data Vencimento]])</f>
        <v>1900</v>
      </c>
      <c r="J3260" s="154"/>
      <c r="K3260" s="23">
        <f>MONTH(CtasPagar[[#This Row],[Data Pagamento]])</f>
        <v>1</v>
      </c>
      <c r="L3260" s="23">
        <f>YEAR(CtasPagar[[#This Row],[Data Pagamento]])</f>
        <v>1900</v>
      </c>
      <c r="M3260" s="154"/>
      <c r="N32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0" s="71"/>
      <c r="P3260" s="71"/>
      <c r="Q3260" s="71"/>
      <c r="R3260" s="71"/>
      <c r="S3260" s="71"/>
      <c r="T3260" s="71"/>
      <c r="U3260" s="71"/>
      <c r="V3260" s="71"/>
      <c r="W3260" s="71"/>
      <c r="X3260" s="71"/>
      <c r="Y3260" s="71"/>
      <c r="Z3260" s="71"/>
    </row>
    <row r="3261" spans="1:26">
      <c r="A3261" s="154"/>
      <c r="B3261" s="157"/>
      <c r="C3261" s="162"/>
      <c r="D3261" s="157"/>
      <c r="E3261" s="157"/>
      <c r="F3261" s="157"/>
      <c r="G3261" s="158"/>
      <c r="H3261" s="23">
        <f>MONTH(CtasPagar[[#This Row],[Data Vencimento]])</f>
        <v>1</v>
      </c>
      <c r="I3261" s="23">
        <f>YEAR(CtasPagar[[#This Row],[Data Vencimento]])</f>
        <v>1900</v>
      </c>
      <c r="J3261" s="154"/>
      <c r="K3261" s="23">
        <f>MONTH(CtasPagar[[#This Row],[Data Pagamento]])</f>
        <v>1</v>
      </c>
      <c r="L3261" s="23">
        <f>YEAR(CtasPagar[[#This Row],[Data Pagamento]])</f>
        <v>1900</v>
      </c>
      <c r="M3261" s="154"/>
      <c r="N32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1" s="71"/>
      <c r="P3261" s="71"/>
      <c r="Q3261" s="71"/>
      <c r="R3261" s="71"/>
      <c r="S3261" s="71"/>
      <c r="T3261" s="71"/>
      <c r="U3261" s="71"/>
      <c r="V3261" s="71"/>
      <c r="W3261" s="71"/>
      <c r="X3261" s="71"/>
      <c r="Y3261" s="71"/>
      <c r="Z3261" s="71"/>
    </row>
    <row r="3262" spans="1:26">
      <c r="A3262" s="154"/>
      <c r="B3262" s="157"/>
      <c r="C3262" s="162"/>
      <c r="D3262" s="157"/>
      <c r="E3262" s="157"/>
      <c r="F3262" s="157"/>
      <c r="G3262" s="158"/>
      <c r="H3262" s="23">
        <f>MONTH(CtasPagar[[#This Row],[Data Vencimento]])</f>
        <v>1</v>
      </c>
      <c r="I3262" s="23">
        <f>YEAR(CtasPagar[[#This Row],[Data Vencimento]])</f>
        <v>1900</v>
      </c>
      <c r="J3262" s="154"/>
      <c r="K3262" s="23">
        <f>MONTH(CtasPagar[[#This Row],[Data Pagamento]])</f>
        <v>1</v>
      </c>
      <c r="L3262" s="23">
        <f>YEAR(CtasPagar[[#This Row],[Data Pagamento]])</f>
        <v>1900</v>
      </c>
      <c r="M3262" s="154"/>
      <c r="N32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2" s="71"/>
      <c r="P3262" s="71"/>
      <c r="Q3262" s="71"/>
      <c r="R3262" s="71"/>
      <c r="S3262" s="71"/>
      <c r="T3262" s="71"/>
      <c r="U3262" s="71"/>
      <c r="V3262" s="71"/>
      <c r="W3262" s="71"/>
      <c r="X3262" s="71"/>
      <c r="Y3262" s="71"/>
      <c r="Z3262" s="71"/>
    </row>
    <row r="3263" spans="1:26">
      <c r="A3263" s="154"/>
      <c r="B3263" s="157"/>
      <c r="C3263" s="162"/>
      <c r="D3263" s="157"/>
      <c r="E3263" s="157"/>
      <c r="F3263" s="157"/>
      <c r="G3263" s="158"/>
      <c r="H3263" s="23">
        <f>MONTH(CtasPagar[[#This Row],[Data Vencimento]])</f>
        <v>1</v>
      </c>
      <c r="I3263" s="23">
        <f>YEAR(CtasPagar[[#This Row],[Data Vencimento]])</f>
        <v>1900</v>
      </c>
      <c r="J3263" s="154"/>
      <c r="K3263" s="23">
        <f>MONTH(CtasPagar[[#This Row],[Data Pagamento]])</f>
        <v>1</v>
      </c>
      <c r="L3263" s="23">
        <f>YEAR(CtasPagar[[#This Row],[Data Pagamento]])</f>
        <v>1900</v>
      </c>
      <c r="M3263" s="154"/>
      <c r="N32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3" s="71"/>
      <c r="P3263" s="71"/>
      <c r="Q3263" s="71"/>
      <c r="R3263" s="71"/>
      <c r="S3263" s="71"/>
      <c r="T3263" s="71"/>
      <c r="U3263" s="71"/>
      <c r="V3263" s="71"/>
      <c r="W3263" s="71"/>
      <c r="X3263" s="71"/>
      <c r="Y3263" s="71"/>
      <c r="Z3263" s="71"/>
    </row>
    <row r="3264" spans="1:26">
      <c r="A3264" s="154"/>
      <c r="B3264" s="157"/>
      <c r="C3264" s="162"/>
      <c r="D3264" s="157"/>
      <c r="E3264" s="157"/>
      <c r="F3264" s="157"/>
      <c r="G3264" s="158"/>
      <c r="H3264" s="23">
        <f>MONTH(CtasPagar[[#This Row],[Data Vencimento]])</f>
        <v>1</v>
      </c>
      <c r="I3264" s="23">
        <f>YEAR(CtasPagar[[#This Row],[Data Vencimento]])</f>
        <v>1900</v>
      </c>
      <c r="J3264" s="154"/>
      <c r="K3264" s="23">
        <f>MONTH(CtasPagar[[#This Row],[Data Pagamento]])</f>
        <v>1</v>
      </c>
      <c r="L3264" s="23">
        <f>YEAR(CtasPagar[[#This Row],[Data Pagamento]])</f>
        <v>1900</v>
      </c>
      <c r="M3264" s="154"/>
      <c r="N32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4" s="71"/>
      <c r="P3264" s="71"/>
      <c r="Q3264" s="71"/>
      <c r="R3264" s="71"/>
      <c r="S3264" s="71"/>
      <c r="T3264" s="71"/>
      <c r="U3264" s="71"/>
      <c r="V3264" s="71"/>
      <c r="W3264" s="71"/>
      <c r="X3264" s="71"/>
      <c r="Y3264" s="71"/>
      <c r="Z3264" s="71"/>
    </row>
    <row r="3265" spans="1:26">
      <c r="A3265" s="154"/>
      <c r="B3265" s="157"/>
      <c r="C3265" s="162"/>
      <c r="D3265" s="157"/>
      <c r="E3265" s="157"/>
      <c r="F3265" s="157"/>
      <c r="G3265" s="158"/>
      <c r="H3265" s="23">
        <f>MONTH(CtasPagar[[#This Row],[Data Vencimento]])</f>
        <v>1</v>
      </c>
      <c r="I3265" s="23">
        <f>YEAR(CtasPagar[[#This Row],[Data Vencimento]])</f>
        <v>1900</v>
      </c>
      <c r="J3265" s="154"/>
      <c r="K3265" s="23">
        <f>MONTH(CtasPagar[[#This Row],[Data Pagamento]])</f>
        <v>1</v>
      </c>
      <c r="L3265" s="23">
        <f>YEAR(CtasPagar[[#This Row],[Data Pagamento]])</f>
        <v>1900</v>
      </c>
      <c r="M3265" s="154"/>
      <c r="N32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5" s="71"/>
      <c r="P3265" s="71"/>
      <c r="Q3265" s="71"/>
      <c r="R3265" s="71"/>
      <c r="S3265" s="71"/>
      <c r="T3265" s="71"/>
      <c r="U3265" s="71"/>
      <c r="V3265" s="71"/>
      <c r="W3265" s="71"/>
      <c r="X3265" s="71"/>
      <c r="Y3265" s="71"/>
      <c r="Z3265" s="71"/>
    </row>
    <row r="3266" spans="1:26">
      <c r="A3266" s="154"/>
      <c r="B3266" s="157"/>
      <c r="C3266" s="162"/>
      <c r="D3266" s="157"/>
      <c r="E3266" s="157"/>
      <c r="F3266" s="157"/>
      <c r="G3266" s="158"/>
      <c r="H3266" s="23">
        <f>MONTH(CtasPagar[[#This Row],[Data Vencimento]])</f>
        <v>1</v>
      </c>
      <c r="I3266" s="23">
        <f>YEAR(CtasPagar[[#This Row],[Data Vencimento]])</f>
        <v>1900</v>
      </c>
      <c r="J3266" s="154"/>
      <c r="K3266" s="23">
        <f>MONTH(CtasPagar[[#This Row],[Data Pagamento]])</f>
        <v>1</v>
      </c>
      <c r="L3266" s="23">
        <f>YEAR(CtasPagar[[#This Row],[Data Pagamento]])</f>
        <v>1900</v>
      </c>
      <c r="M3266" s="154"/>
      <c r="N32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6" s="71"/>
      <c r="P3266" s="71"/>
      <c r="Q3266" s="71"/>
      <c r="R3266" s="71"/>
      <c r="S3266" s="71"/>
      <c r="T3266" s="71"/>
      <c r="U3266" s="71"/>
      <c r="V3266" s="71"/>
      <c r="W3266" s="71"/>
      <c r="X3266" s="71"/>
      <c r="Y3266" s="71"/>
      <c r="Z3266" s="71"/>
    </row>
    <row r="3267" spans="1:26">
      <c r="A3267" s="154"/>
      <c r="B3267" s="157"/>
      <c r="C3267" s="162"/>
      <c r="D3267" s="157"/>
      <c r="E3267" s="157"/>
      <c r="F3267" s="157"/>
      <c r="G3267" s="158"/>
      <c r="H3267" s="23">
        <f>MONTH(CtasPagar[[#This Row],[Data Vencimento]])</f>
        <v>1</v>
      </c>
      <c r="I3267" s="23">
        <f>YEAR(CtasPagar[[#This Row],[Data Vencimento]])</f>
        <v>1900</v>
      </c>
      <c r="J3267" s="154"/>
      <c r="K3267" s="23">
        <f>MONTH(CtasPagar[[#This Row],[Data Pagamento]])</f>
        <v>1</v>
      </c>
      <c r="L3267" s="23">
        <f>YEAR(CtasPagar[[#This Row],[Data Pagamento]])</f>
        <v>1900</v>
      </c>
      <c r="M3267" s="154"/>
      <c r="N32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7" s="71"/>
      <c r="P3267" s="71"/>
      <c r="Q3267" s="71"/>
      <c r="R3267" s="71"/>
      <c r="S3267" s="71"/>
      <c r="T3267" s="71"/>
      <c r="U3267" s="71"/>
      <c r="V3267" s="71"/>
      <c r="W3267" s="71"/>
      <c r="X3267" s="71"/>
      <c r="Y3267" s="71"/>
      <c r="Z3267" s="71"/>
    </row>
    <row r="3268" spans="1:26">
      <c r="A3268" s="154"/>
      <c r="B3268" s="157"/>
      <c r="C3268" s="162"/>
      <c r="D3268" s="157"/>
      <c r="E3268" s="157"/>
      <c r="F3268" s="157"/>
      <c r="G3268" s="158"/>
      <c r="H3268" s="23">
        <f>MONTH(CtasPagar[[#This Row],[Data Vencimento]])</f>
        <v>1</v>
      </c>
      <c r="I3268" s="23">
        <f>YEAR(CtasPagar[[#This Row],[Data Vencimento]])</f>
        <v>1900</v>
      </c>
      <c r="J3268" s="154"/>
      <c r="K3268" s="23">
        <f>MONTH(CtasPagar[[#This Row],[Data Pagamento]])</f>
        <v>1</v>
      </c>
      <c r="L3268" s="23">
        <f>YEAR(CtasPagar[[#This Row],[Data Pagamento]])</f>
        <v>1900</v>
      </c>
      <c r="M3268" s="154"/>
      <c r="N32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8" s="71"/>
      <c r="P3268" s="71"/>
      <c r="Q3268" s="71"/>
      <c r="R3268" s="71"/>
      <c r="S3268" s="71"/>
      <c r="T3268" s="71"/>
      <c r="U3268" s="71"/>
      <c r="V3268" s="71"/>
      <c r="W3268" s="71"/>
      <c r="X3268" s="71"/>
      <c r="Y3268" s="71"/>
      <c r="Z3268" s="71"/>
    </row>
    <row r="3269" spans="1:26">
      <c r="A3269" s="154"/>
      <c r="B3269" s="157"/>
      <c r="C3269" s="162"/>
      <c r="D3269" s="157"/>
      <c r="E3269" s="157"/>
      <c r="F3269" s="157"/>
      <c r="G3269" s="158"/>
      <c r="H3269" s="23">
        <f>MONTH(CtasPagar[[#This Row],[Data Vencimento]])</f>
        <v>1</v>
      </c>
      <c r="I3269" s="23">
        <f>YEAR(CtasPagar[[#This Row],[Data Vencimento]])</f>
        <v>1900</v>
      </c>
      <c r="J3269" s="154"/>
      <c r="K3269" s="23">
        <f>MONTH(CtasPagar[[#This Row],[Data Pagamento]])</f>
        <v>1</v>
      </c>
      <c r="L3269" s="23">
        <f>YEAR(CtasPagar[[#This Row],[Data Pagamento]])</f>
        <v>1900</v>
      </c>
      <c r="M3269" s="154"/>
      <c r="N32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69" s="71"/>
      <c r="P3269" s="71"/>
      <c r="Q3269" s="71"/>
      <c r="R3269" s="71"/>
      <c r="S3269" s="71"/>
      <c r="T3269" s="71"/>
      <c r="U3269" s="71"/>
      <c r="V3269" s="71"/>
      <c r="W3269" s="71"/>
      <c r="X3269" s="71"/>
      <c r="Y3269" s="71"/>
      <c r="Z3269" s="71"/>
    </row>
    <row r="3270" spans="1:26">
      <c r="A3270" s="154"/>
      <c r="B3270" s="157"/>
      <c r="C3270" s="162"/>
      <c r="D3270" s="157"/>
      <c r="E3270" s="157"/>
      <c r="F3270" s="157"/>
      <c r="G3270" s="158"/>
      <c r="H3270" s="23">
        <f>MONTH(CtasPagar[[#This Row],[Data Vencimento]])</f>
        <v>1</v>
      </c>
      <c r="I3270" s="23">
        <f>YEAR(CtasPagar[[#This Row],[Data Vencimento]])</f>
        <v>1900</v>
      </c>
      <c r="J3270" s="154"/>
      <c r="K3270" s="23">
        <f>MONTH(CtasPagar[[#This Row],[Data Pagamento]])</f>
        <v>1</v>
      </c>
      <c r="L3270" s="23">
        <f>YEAR(CtasPagar[[#This Row],[Data Pagamento]])</f>
        <v>1900</v>
      </c>
      <c r="M3270" s="154"/>
      <c r="N32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0" s="71"/>
      <c r="P3270" s="71"/>
      <c r="Q3270" s="71"/>
      <c r="R3270" s="71"/>
      <c r="S3270" s="71"/>
      <c r="T3270" s="71"/>
      <c r="U3270" s="71"/>
      <c r="V3270" s="71"/>
      <c r="W3270" s="71"/>
      <c r="X3270" s="71"/>
      <c r="Y3270" s="71"/>
      <c r="Z3270" s="71"/>
    </row>
    <row r="3271" spans="1:26">
      <c r="A3271" s="154"/>
      <c r="B3271" s="157"/>
      <c r="C3271" s="162"/>
      <c r="D3271" s="157"/>
      <c r="E3271" s="157"/>
      <c r="F3271" s="157"/>
      <c r="G3271" s="158"/>
      <c r="H3271" s="23">
        <f>MONTH(CtasPagar[[#This Row],[Data Vencimento]])</f>
        <v>1</v>
      </c>
      <c r="I3271" s="23">
        <f>YEAR(CtasPagar[[#This Row],[Data Vencimento]])</f>
        <v>1900</v>
      </c>
      <c r="J3271" s="154"/>
      <c r="K3271" s="23">
        <f>MONTH(CtasPagar[[#This Row],[Data Pagamento]])</f>
        <v>1</v>
      </c>
      <c r="L3271" s="23">
        <f>YEAR(CtasPagar[[#This Row],[Data Pagamento]])</f>
        <v>1900</v>
      </c>
      <c r="M3271" s="154"/>
      <c r="N32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1" s="71"/>
      <c r="P3271" s="71"/>
      <c r="Q3271" s="71"/>
      <c r="R3271" s="71"/>
      <c r="S3271" s="71"/>
      <c r="T3271" s="71"/>
      <c r="U3271" s="71"/>
      <c r="V3271" s="71"/>
      <c r="W3271" s="71"/>
      <c r="X3271" s="71"/>
      <c r="Y3271" s="71"/>
      <c r="Z3271" s="71"/>
    </row>
    <row r="3272" spans="1:26">
      <c r="A3272" s="154"/>
      <c r="B3272" s="157"/>
      <c r="C3272" s="162"/>
      <c r="D3272" s="157"/>
      <c r="E3272" s="157"/>
      <c r="F3272" s="157"/>
      <c r="G3272" s="158"/>
      <c r="H3272" s="23">
        <f>MONTH(CtasPagar[[#This Row],[Data Vencimento]])</f>
        <v>1</v>
      </c>
      <c r="I3272" s="23">
        <f>YEAR(CtasPagar[[#This Row],[Data Vencimento]])</f>
        <v>1900</v>
      </c>
      <c r="J3272" s="154"/>
      <c r="K3272" s="23">
        <f>MONTH(CtasPagar[[#This Row],[Data Pagamento]])</f>
        <v>1</v>
      </c>
      <c r="L3272" s="23">
        <f>YEAR(CtasPagar[[#This Row],[Data Pagamento]])</f>
        <v>1900</v>
      </c>
      <c r="M3272" s="154"/>
      <c r="N32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2" s="71"/>
      <c r="P3272" s="71"/>
      <c r="Q3272" s="71"/>
      <c r="R3272" s="71"/>
      <c r="S3272" s="71"/>
      <c r="T3272" s="71"/>
      <c r="U3272" s="71"/>
      <c r="V3272" s="71"/>
      <c r="W3272" s="71"/>
      <c r="X3272" s="71"/>
      <c r="Y3272" s="71"/>
      <c r="Z3272" s="71"/>
    </row>
    <row r="3273" spans="1:26">
      <c r="A3273" s="154"/>
      <c r="B3273" s="157"/>
      <c r="C3273" s="162"/>
      <c r="D3273" s="157"/>
      <c r="E3273" s="157"/>
      <c r="F3273" s="157"/>
      <c r="G3273" s="158"/>
      <c r="H3273" s="23">
        <f>MONTH(CtasPagar[[#This Row],[Data Vencimento]])</f>
        <v>1</v>
      </c>
      <c r="I3273" s="23">
        <f>YEAR(CtasPagar[[#This Row],[Data Vencimento]])</f>
        <v>1900</v>
      </c>
      <c r="J3273" s="154"/>
      <c r="K3273" s="23">
        <f>MONTH(CtasPagar[[#This Row],[Data Pagamento]])</f>
        <v>1</v>
      </c>
      <c r="L3273" s="23">
        <f>YEAR(CtasPagar[[#This Row],[Data Pagamento]])</f>
        <v>1900</v>
      </c>
      <c r="M3273" s="154"/>
      <c r="N32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3" s="71"/>
      <c r="P3273" s="71"/>
      <c r="Q3273" s="71"/>
      <c r="R3273" s="71"/>
      <c r="S3273" s="71"/>
      <c r="T3273" s="71"/>
      <c r="U3273" s="71"/>
      <c r="V3273" s="71"/>
      <c r="W3273" s="71"/>
      <c r="X3273" s="71"/>
      <c r="Y3273" s="71"/>
      <c r="Z3273" s="71"/>
    </row>
    <row r="3274" spans="1:26">
      <c r="A3274" s="154"/>
      <c r="B3274" s="157"/>
      <c r="C3274" s="162"/>
      <c r="D3274" s="157"/>
      <c r="E3274" s="157"/>
      <c r="F3274" s="157"/>
      <c r="G3274" s="158"/>
      <c r="H3274" s="23">
        <f>MONTH(CtasPagar[[#This Row],[Data Vencimento]])</f>
        <v>1</v>
      </c>
      <c r="I3274" s="23">
        <f>YEAR(CtasPagar[[#This Row],[Data Vencimento]])</f>
        <v>1900</v>
      </c>
      <c r="J3274" s="154"/>
      <c r="K3274" s="23">
        <f>MONTH(CtasPagar[[#This Row],[Data Pagamento]])</f>
        <v>1</v>
      </c>
      <c r="L3274" s="23">
        <f>YEAR(CtasPagar[[#This Row],[Data Pagamento]])</f>
        <v>1900</v>
      </c>
      <c r="M3274" s="154"/>
      <c r="N32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4" s="71"/>
      <c r="P3274" s="71"/>
      <c r="Q3274" s="71"/>
      <c r="R3274" s="71"/>
      <c r="S3274" s="71"/>
      <c r="T3274" s="71"/>
      <c r="U3274" s="71"/>
      <c r="V3274" s="71"/>
      <c r="W3274" s="71"/>
      <c r="X3274" s="71"/>
      <c r="Y3274" s="71"/>
      <c r="Z3274" s="71"/>
    </row>
    <row r="3275" spans="1:26">
      <c r="A3275" s="154"/>
      <c r="B3275" s="157"/>
      <c r="C3275" s="162"/>
      <c r="D3275" s="157"/>
      <c r="E3275" s="157"/>
      <c r="F3275" s="157"/>
      <c r="G3275" s="158"/>
      <c r="H3275" s="23">
        <f>MONTH(CtasPagar[[#This Row],[Data Vencimento]])</f>
        <v>1</v>
      </c>
      <c r="I3275" s="23">
        <f>YEAR(CtasPagar[[#This Row],[Data Vencimento]])</f>
        <v>1900</v>
      </c>
      <c r="J3275" s="154"/>
      <c r="K3275" s="23">
        <f>MONTH(CtasPagar[[#This Row],[Data Pagamento]])</f>
        <v>1</v>
      </c>
      <c r="L3275" s="23">
        <f>YEAR(CtasPagar[[#This Row],[Data Pagamento]])</f>
        <v>1900</v>
      </c>
      <c r="M3275" s="154"/>
      <c r="N32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5" s="71"/>
      <c r="P3275" s="71"/>
      <c r="Q3275" s="71"/>
      <c r="R3275" s="71"/>
      <c r="S3275" s="71"/>
      <c r="T3275" s="71"/>
      <c r="U3275" s="71"/>
      <c r="V3275" s="71"/>
      <c r="W3275" s="71"/>
      <c r="X3275" s="71"/>
      <c r="Y3275" s="71"/>
      <c r="Z3275" s="71"/>
    </row>
    <row r="3276" spans="1:26">
      <c r="A3276" s="154"/>
      <c r="B3276" s="157"/>
      <c r="C3276" s="162"/>
      <c r="D3276" s="157"/>
      <c r="E3276" s="157"/>
      <c r="F3276" s="157"/>
      <c r="G3276" s="158"/>
      <c r="H3276" s="23">
        <f>MONTH(CtasPagar[[#This Row],[Data Vencimento]])</f>
        <v>1</v>
      </c>
      <c r="I3276" s="23">
        <f>YEAR(CtasPagar[[#This Row],[Data Vencimento]])</f>
        <v>1900</v>
      </c>
      <c r="J3276" s="154"/>
      <c r="K3276" s="23">
        <f>MONTH(CtasPagar[[#This Row],[Data Pagamento]])</f>
        <v>1</v>
      </c>
      <c r="L3276" s="23">
        <f>YEAR(CtasPagar[[#This Row],[Data Pagamento]])</f>
        <v>1900</v>
      </c>
      <c r="M3276" s="154"/>
      <c r="N32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6" s="71"/>
      <c r="P3276" s="71"/>
      <c r="Q3276" s="71"/>
      <c r="R3276" s="71"/>
      <c r="S3276" s="71"/>
      <c r="T3276" s="71"/>
      <c r="U3276" s="71"/>
      <c r="V3276" s="71"/>
      <c r="W3276" s="71"/>
      <c r="X3276" s="71"/>
      <c r="Y3276" s="71"/>
      <c r="Z3276" s="71"/>
    </row>
    <row r="3277" spans="1:26">
      <c r="A3277" s="154"/>
      <c r="B3277" s="157"/>
      <c r="C3277" s="162"/>
      <c r="D3277" s="157"/>
      <c r="E3277" s="157"/>
      <c r="F3277" s="157"/>
      <c r="G3277" s="158"/>
      <c r="H3277" s="23">
        <f>MONTH(CtasPagar[[#This Row],[Data Vencimento]])</f>
        <v>1</v>
      </c>
      <c r="I3277" s="23">
        <f>YEAR(CtasPagar[[#This Row],[Data Vencimento]])</f>
        <v>1900</v>
      </c>
      <c r="J3277" s="154"/>
      <c r="K3277" s="23">
        <f>MONTH(CtasPagar[[#This Row],[Data Pagamento]])</f>
        <v>1</v>
      </c>
      <c r="L3277" s="23">
        <f>YEAR(CtasPagar[[#This Row],[Data Pagamento]])</f>
        <v>1900</v>
      </c>
      <c r="M3277" s="154"/>
      <c r="N32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7" s="71"/>
      <c r="P3277" s="71"/>
      <c r="Q3277" s="71"/>
      <c r="R3277" s="71"/>
      <c r="S3277" s="71"/>
      <c r="T3277" s="71"/>
      <c r="U3277" s="71"/>
      <c r="V3277" s="71"/>
      <c r="W3277" s="71"/>
      <c r="X3277" s="71"/>
      <c r="Y3277" s="71"/>
      <c r="Z3277" s="71"/>
    </row>
    <row r="3278" spans="1:26">
      <c r="A3278" s="154"/>
      <c r="B3278" s="157"/>
      <c r="C3278" s="162"/>
      <c r="D3278" s="157"/>
      <c r="E3278" s="157"/>
      <c r="F3278" s="157"/>
      <c r="G3278" s="158"/>
      <c r="H3278" s="23">
        <f>MONTH(CtasPagar[[#This Row],[Data Vencimento]])</f>
        <v>1</v>
      </c>
      <c r="I3278" s="23">
        <f>YEAR(CtasPagar[[#This Row],[Data Vencimento]])</f>
        <v>1900</v>
      </c>
      <c r="J3278" s="154"/>
      <c r="K3278" s="23">
        <f>MONTH(CtasPagar[[#This Row],[Data Pagamento]])</f>
        <v>1</v>
      </c>
      <c r="L3278" s="23">
        <f>YEAR(CtasPagar[[#This Row],[Data Pagamento]])</f>
        <v>1900</v>
      </c>
      <c r="M3278" s="154"/>
      <c r="N32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8" s="71"/>
      <c r="P3278" s="71"/>
      <c r="Q3278" s="71"/>
      <c r="R3278" s="71"/>
      <c r="S3278" s="71"/>
      <c r="T3278" s="71"/>
      <c r="U3278" s="71"/>
      <c r="V3278" s="71"/>
      <c r="W3278" s="71"/>
      <c r="X3278" s="71"/>
      <c r="Y3278" s="71"/>
      <c r="Z3278" s="71"/>
    </row>
    <row r="3279" spans="1:26">
      <c r="A3279" s="154"/>
      <c r="B3279" s="157"/>
      <c r="C3279" s="162"/>
      <c r="D3279" s="157"/>
      <c r="E3279" s="157"/>
      <c r="F3279" s="157"/>
      <c r="G3279" s="158"/>
      <c r="H3279" s="23">
        <f>MONTH(CtasPagar[[#This Row],[Data Vencimento]])</f>
        <v>1</v>
      </c>
      <c r="I3279" s="23">
        <f>YEAR(CtasPagar[[#This Row],[Data Vencimento]])</f>
        <v>1900</v>
      </c>
      <c r="J3279" s="154"/>
      <c r="K3279" s="23">
        <f>MONTH(CtasPagar[[#This Row],[Data Pagamento]])</f>
        <v>1</v>
      </c>
      <c r="L3279" s="23">
        <f>YEAR(CtasPagar[[#This Row],[Data Pagamento]])</f>
        <v>1900</v>
      </c>
      <c r="M3279" s="154"/>
      <c r="N32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79" s="71"/>
      <c r="P3279" s="71"/>
      <c r="Q3279" s="71"/>
      <c r="R3279" s="71"/>
      <c r="S3279" s="71"/>
      <c r="T3279" s="71"/>
      <c r="U3279" s="71"/>
      <c r="V3279" s="71"/>
      <c r="W3279" s="71"/>
      <c r="X3279" s="71"/>
      <c r="Y3279" s="71"/>
      <c r="Z3279" s="71"/>
    </row>
    <row r="3280" spans="1:26">
      <c r="A3280" s="154"/>
      <c r="B3280" s="157"/>
      <c r="C3280" s="162"/>
      <c r="D3280" s="157"/>
      <c r="E3280" s="157"/>
      <c r="F3280" s="157"/>
      <c r="G3280" s="158"/>
      <c r="H3280" s="23">
        <f>MONTH(CtasPagar[[#This Row],[Data Vencimento]])</f>
        <v>1</v>
      </c>
      <c r="I3280" s="23">
        <f>YEAR(CtasPagar[[#This Row],[Data Vencimento]])</f>
        <v>1900</v>
      </c>
      <c r="J3280" s="154"/>
      <c r="K3280" s="23">
        <f>MONTH(CtasPagar[[#This Row],[Data Pagamento]])</f>
        <v>1</v>
      </c>
      <c r="L3280" s="23">
        <f>YEAR(CtasPagar[[#This Row],[Data Pagamento]])</f>
        <v>1900</v>
      </c>
      <c r="M3280" s="154"/>
      <c r="N32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0" s="71"/>
      <c r="P3280" s="71"/>
      <c r="Q3280" s="71"/>
      <c r="R3280" s="71"/>
      <c r="S3280" s="71"/>
      <c r="T3280" s="71"/>
      <c r="U3280" s="71"/>
      <c r="V3280" s="71"/>
      <c r="W3280" s="71"/>
      <c r="X3280" s="71"/>
      <c r="Y3280" s="71"/>
      <c r="Z3280" s="71"/>
    </row>
    <row r="3281" spans="1:26">
      <c r="A3281" s="154"/>
      <c r="B3281" s="157"/>
      <c r="C3281" s="162"/>
      <c r="D3281" s="157"/>
      <c r="E3281" s="157"/>
      <c r="F3281" s="157"/>
      <c r="G3281" s="158"/>
      <c r="H3281" s="23">
        <f>MONTH(CtasPagar[[#This Row],[Data Vencimento]])</f>
        <v>1</v>
      </c>
      <c r="I3281" s="23">
        <f>YEAR(CtasPagar[[#This Row],[Data Vencimento]])</f>
        <v>1900</v>
      </c>
      <c r="J3281" s="154"/>
      <c r="K3281" s="23">
        <f>MONTH(CtasPagar[[#This Row],[Data Pagamento]])</f>
        <v>1</v>
      </c>
      <c r="L3281" s="23">
        <f>YEAR(CtasPagar[[#This Row],[Data Pagamento]])</f>
        <v>1900</v>
      </c>
      <c r="M3281" s="154"/>
      <c r="N32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1" s="71"/>
      <c r="P3281" s="71"/>
      <c r="Q3281" s="71"/>
      <c r="R3281" s="71"/>
      <c r="S3281" s="71"/>
      <c r="T3281" s="71"/>
      <c r="U3281" s="71"/>
      <c r="V3281" s="71"/>
      <c r="W3281" s="71"/>
      <c r="X3281" s="71"/>
      <c r="Y3281" s="71"/>
      <c r="Z3281" s="71"/>
    </row>
    <row r="3282" spans="1:26">
      <c r="A3282" s="154"/>
      <c r="B3282" s="157"/>
      <c r="C3282" s="162"/>
      <c r="D3282" s="157"/>
      <c r="E3282" s="157"/>
      <c r="F3282" s="157"/>
      <c r="G3282" s="158"/>
      <c r="H3282" s="23">
        <f>MONTH(CtasPagar[[#This Row],[Data Vencimento]])</f>
        <v>1</v>
      </c>
      <c r="I3282" s="23">
        <f>YEAR(CtasPagar[[#This Row],[Data Vencimento]])</f>
        <v>1900</v>
      </c>
      <c r="J3282" s="154"/>
      <c r="K3282" s="23">
        <f>MONTH(CtasPagar[[#This Row],[Data Pagamento]])</f>
        <v>1</v>
      </c>
      <c r="L3282" s="23">
        <f>YEAR(CtasPagar[[#This Row],[Data Pagamento]])</f>
        <v>1900</v>
      </c>
      <c r="M3282" s="154"/>
      <c r="N32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2" s="71"/>
      <c r="P3282" s="71"/>
      <c r="Q3282" s="71"/>
      <c r="R3282" s="71"/>
      <c r="S3282" s="71"/>
      <c r="T3282" s="71"/>
      <c r="U3282" s="71"/>
      <c r="V3282" s="71"/>
      <c r="W3282" s="71"/>
      <c r="X3282" s="71"/>
      <c r="Y3282" s="71"/>
      <c r="Z3282" s="71"/>
    </row>
    <row r="3283" spans="1:26">
      <c r="A3283" s="154"/>
      <c r="B3283" s="157"/>
      <c r="C3283" s="162"/>
      <c r="D3283" s="157"/>
      <c r="E3283" s="157"/>
      <c r="F3283" s="157"/>
      <c r="G3283" s="158"/>
      <c r="H3283" s="23">
        <f>MONTH(CtasPagar[[#This Row],[Data Vencimento]])</f>
        <v>1</v>
      </c>
      <c r="I3283" s="23">
        <f>YEAR(CtasPagar[[#This Row],[Data Vencimento]])</f>
        <v>1900</v>
      </c>
      <c r="J3283" s="154"/>
      <c r="K3283" s="23">
        <f>MONTH(CtasPagar[[#This Row],[Data Pagamento]])</f>
        <v>1</v>
      </c>
      <c r="L3283" s="23">
        <f>YEAR(CtasPagar[[#This Row],[Data Pagamento]])</f>
        <v>1900</v>
      </c>
      <c r="M3283" s="154"/>
      <c r="N32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3" s="71"/>
      <c r="P3283" s="71"/>
      <c r="Q3283" s="71"/>
      <c r="R3283" s="71"/>
      <c r="S3283" s="71"/>
      <c r="T3283" s="71"/>
      <c r="U3283" s="71"/>
      <c r="V3283" s="71"/>
      <c r="W3283" s="71"/>
      <c r="X3283" s="71"/>
      <c r="Y3283" s="71"/>
      <c r="Z3283" s="71"/>
    </row>
    <row r="3284" spans="1:26">
      <c r="A3284" s="154"/>
      <c r="B3284" s="157"/>
      <c r="C3284" s="162"/>
      <c r="D3284" s="157"/>
      <c r="E3284" s="157"/>
      <c r="F3284" s="157"/>
      <c r="G3284" s="158"/>
      <c r="H3284" s="23">
        <f>MONTH(CtasPagar[[#This Row],[Data Vencimento]])</f>
        <v>1</v>
      </c>
      <c r="I3284" s="23">
        <f>YEAR(CtasPagar[[#This Row],[Data Vencimento]])</f>
        <v>1900</v>
      </c>
      <c r="J3284" s="154"/>
      <c r="K3284" s="23">
        <f>MONTH(CtasPagar[[#This Row],[Data Pagamento]])</f>
        <v>1</v>
      </c>
      <c r="L3284" s="23">
        <f>YEAR(CtasPagar[[#This Row],[Data Pagamento]])</f>
        <v>1900</v>
      </c>
      <c r="M3284" s="154"/>
      <c r="N32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4" s="71"/>
      <c r="P3284" s="71"/>
      <c r="Q3284" s="71"/>
      <c r="R3284" s="71"/>
      <c r="S3284" s="71"/>
      <c r="T3284" s="71"/>
      <c r="U3284" s="71"/>
      <c r="V3284" s="71"/>
      <c r="W3284" s="71"/>
      <c r="X3284" s="71"/>
      <c r="Y3284" s="71"/>
      <c r="Z3284" s="71"/>
    </row>
    <row r="3285" spans="1:26">
      <c r="A3285" s="154"/>
      <c r="B3285" s="157"/>
      <c r="C3285" s="162"/>
      <c r="D3285" s="157"/>
      <c r="E3285" s="157"/>
      <c r="F3285" s="157"/>
      <c r="G3285" s="158"/>
      <c r="H3285" s="23">
        <f>MONTH(CtasPagar[[#This Row],[Data Vencimento]])</f>
        <v>1</v>
      </c>
      <c r="I3285" s="23">
        <f>YEAR(CtasPagar[[#This Row],[Data Vencimento]])</f>
        <v>1900</v>
      </c>
      <c r="J3285" s="154"/>
      <c r="K3285" s="23">
        <f>MONTH(CtasPagar[[#This Row],[Data Pagamento]])</f>
        <v>1</v>
      </c>
      <c r="L3285" s="23">
        <f>YEAR(CtasPagar[[#This Row],[Data Pagamento]])</f>
        <v>1900</v>
      </c>
      <c r="M3285" s="154"/>
      <c r="N32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5" s="71"/>
      <c r="P3285" s="71"/>
      <c r="Q3285" s="71"/>
      <c r="R3285" s="71"/>
      <c r="S3285" s="71"/>
      <c r="T3285" s="71"/>
      <c r="U3285" s="71"/>
      <c r="V3285" s="71"/>
      <c r="W3285" s="71"/>
      <c r="X3285" s="71"/>
      <c r="Y3285" s="71"/>
      <c r="Z3285" s="71"/>
    </row>
    <row r="3286" spans="1:26">
      <c r="A3286" s="154"/>
      <c r="B3286" s="157"/>
      <c r="C3286" s="162"/>
      <c r="D3286" s="157"/>
      <c r="E3286" s="157"/>
      <c r="F3286" s="157"/>
      <c r="G3286" s="158"/>
      <c r="H3286" s="23">
        <f>MONTH(CtasPagar[[#This Row],[Data Vencimento]])</f>
        <v>1</v>
      </c>
      <c r="I3286" s="23">
        <f>YEAR(CtasPagar[[#This Row],[Data Vencimento]])</f>
        <v>1900</v>
      </c>
      <c r="J3286" s="154"/>
      <c r="K3286" s="23">
        <f>MONTH(CtasPagar[[#This Row],[Data Pagamento]])</f>
        <v>1</v>
      </c>
      <c r="L3286" s="23">
        <f>YEAR(CtasPagar[[#This Row],[Data Pagamento]])</f>
        <v>1900</v>
      </c>
      <c r="M3286" s="154"/>
      <c r="N32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6" s="71"/>
      <c r="P3286" s="71"/>
      <c r="Q3286" s="71"/>
      <c r="R3286" s="71"/>
      <c r="S3286" s="71"/>
      <c r="T3286" s="71"/>
      <c r="U3286" s="71"/>
      <c r="V3286" s="71"/>
      <c r="W3286" s="71"/>
      <c r="X3286" s="71"/>
      <c r="Y3286" s="71"/>
      <c r="Z3286" s="71"/>
    </row>
    <row r="3287" spans="1:26">
      <c r="A3287" s="154"/>
      <c r="B3287" s="157"/>
      <c r="C3287" s="162"/>
      <c r="D3287" s="157"/>
      <c r="E3287" s="157"/>
      <c r="F3287" s="157"/>
      <c r="G3287" s="158"/>
      <c r="H3287" s="23">
        <f>MONTH(CtasPagar[[#This Row],[Data Vencimento]])</f>
        <v>1</v>
      </c>
      <c r="I3287" s="23">
        <f>YEAR(CtasPagar[[#This Row],[Data Vencimento]])</f>
        <v>1900</v>
      </c>
      <c r="J3287" s="154"/>
      <c r="K3287" s="23">
        <f>MONTH(CtasPagar[[#This Row],[Data Pagamento]])</f>
        <v>1</v>
      </c>
      <c r="L3287" s="23">
        <f>YEAR(CtasPagar[[#This Row],[Data Pagamento]])</f>
        <v>1900</v>
      </c>
      <c r="M3287" s="154"/>
      <c r="N32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7" s="71"/>
      <c r="P3287" s="71"/>
      <c r="Q3287" s="71"/>
      <c r="R3287" s="71"/>
      <c r="S3287" s="71"/>
      <c r="T3287" s="71"/>
      <c r="U3287" s="71"/>
      <c r="V3287" s="71"/>
      <c r="W3287" s="71"/>
      <c r="X3287" s="71"/>
      <c r="Y3287" s="71"/>
      <c r="Z3287" s="71"/>
    </row>
    <row r="3288" spans="1:26">
      <c r="A3288" s="154"/>
      <c r="B3288" s="157"/>
      <c r="C3288" s="162"/>
      <c r="D3288" s="157"/>
      <c r="E3288" s="157"/>
      <c r="F3288" s="157"/>
      <c r="G3288" s="158"/>
      <c r="H3288" s="23">
        <f>MONTH(CtasPagar[[#This Row],[Data Vencimento]])</f>
        <v>1</v>
      </c>
      <c r="I3288" s="23">
        <f>YEAR(CtasPagar[[#This Row],[Data Vencimento]])</f>
        <v>1900</v>
      </c>
      <c r="J3288" s="154"/>
      <c r="K3288" s="23">
        <f>MONTH(CtasPagar[[#This Row],[Data Pagamento]])</f>
        <v>1</v>
      </c>
      <c r="L3288" s="23">
        <f>YEAR(CtasPagar[[#This Row],[Data Pagamento]])</f>
        <v>1900</v>
      </c>
      <c r="M3288" s="154"/>
      <c r="N32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8" s="71"/>
      <c r="P3288" s="71"/>
      <c r="Q3288" s="71"/>
      <c r="R3288" s="71"/>
      <c r="S3288" s="71"/>
      <c r="T3288" s="71"/>
      <c r="U3288" s="71"/>
      <c r="V3288" s="71"/>
      <c r="W3288" s="71"/>
      <c r="X3288" s="71"/>
      <c r="Y3288" s="71"/>
      <c r="Z3288" s="71"/>
    </row>
    <row r="3289" spans="1:26">
      <c r="A3289" s="154"/>
      <c r="B3289" s="157"/>
      <c r="C3289" s="162"/>
      <c r="D3289" s="157"/>
      <c r="E3289" s="157"/>
      <c r="F3289" s="157"/>
      <c r="G3289" s="158"/>
      <c r="H3289" s="23">
        <f>MONTH(CtasPagar[[#This Row],[Data Vencimento]])</f>
        <v>1</v>
      </c>
      <c r="I3289" s="23">
        <f>YEAR(CtasPagar[[#This Row],[Data Vencimento]])</f>
        <v>1900</v>
      </c>
      <c r="J3289" s="154"/>
      <c r="K3289" s="23">
        <f>MONTH(CtasPagar[[#This Row],[Data Pagamento]])</f>
        <v>1</v>
      </c>
      <c r="L3289" s="23">
        <f>YEAR(CtasPagar[[#This Row],[Data Pagamento]])</f>
        <v>1900</v>
      </c>
      <c r="M3289" s="154"/>
      <c r="N32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89" s="71"/>
      <c r="P3289" s="71"/>
      <c r="Q3289" s="71"/>
      <c r="R3289" s="71"/>
      <c r="S3289" s="71"/>
      <c r="T3289" s="71"/>
      <c r="U3289" s="71"/>
      <c r="V3289" s="71"/>
      <c r="W3289" s="71"/>
      <c r="X3289" s="71"/>
      <c r="Y3289" s="71"/>
      <c r="Z3289" s="71"/>
    </row>
    <row r="3290" spans="1:26">
      <c r="A3290" s="154"/>
      <c r="B3290" s="157"/>
      <c r="C3290" s="162"/>
      <c r="D3290" s="157"/>
      <c r="E3290" s="157"/>
      <c r="F3290" s="157"/>
      <c r="G3290" s="158"/>
      <c r="H3290" s="23">
        <f>MONTH(CtasPagar[[#This Row],[Data Vencimento]])</f>
        <v>1</v>
      </c>
      <c r="I3290" s="23">
        <f>YEAR(CtasPagar[[#This Row],[Data Vencimento]])</f>
        <v>1900</v>
      </c>
      <c r="J3290" s="154"/>
      <c r="K3290" s="23">
        <f>MONTH(CtasPagar[[#This Row],[Data Pagamento]])</f>
        <v>1</v>
      </c>
      <c r="L3290" s="23">
        <f>YEAR(CtasPagar[[#This Row],[Data Pagamento]])</f>
        <v>1900</v>
      </c>
      <c r="M3290" s="154"/>
      <c r="N32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0" s="71"/>
      <c r="P3290" s="71"/>
      <c r="Q3290" s="71"/>
      <c r="R3290" s="71"/>
      <c r="S3290" s="71"/>
      <c r="T3290" s="71"/>
      <c r="U3290" s="71"/>
      <c r="V3290" s="71"/>
      <c r="W3290" s="71"/>
      <c r="X3290" s="71"/>
      <c r="Y3290" s="71"/>
      <c r="Z3290" s="71"/>
    </row>
    <row r="3291" spans="1:26">
      <c r="A3291" s="154"/>
      <c r="B3291" s="157"/>
      <c r="C3291" s="162"/>
      <c r="D3291" s="157"/>
      <c r="E3291" s="157"/>
      <c r="F3291" s="157"/>
      <c r="G3291" s="158"/>
      <c r="H3291" s="23">
        <f>MONTH(CtasPagar[[#This Row],[Data Vencimento]])</f>
        <v>1</v>
      </c>
      <c r="I3291" s="23">
        <f>YEAR(CtasPagar[[#This Row],[Data Vencimento]])</f>
        <v>1900</v>
      </c>
      <c r="J3291" s="154"/>
      <c r="K3291" s="23">
        <f>MONTH(CtasPagar[[#This Row],[Data Pagamento]])</f>
        <v>1</v>
      </c>
      <c r="L3291" s="23">
        <f>YEAR(CtasPagar[[#This Row],[Data Pagamento]])</f>
        <v>1900</v>
      </c>
      <c r="M3291" s="154"/>
      <c r="N32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1" s="71"/>
      <c r="P3291" s="71"/>
      <c r="Q3291" s="71"/>
      <c r="R3291" s="71"/>
      <c r="S3291" s="71"/>
      <c r="T3291" s="71"/>
      <c r="U3291" s="71"/>
      <c r="V3291" s="71"/>
      <c r="W3291" s="71"/>
      <c r="X3291" s="71"/>
      <c r="Y3291" s="71"/>
      <c r="Z3291" s="71"/>
    </row>
    <row r="3292" spans="1:26">
      <c r="A3292" s="154"/>
      <c r="B3292" s="157"/>
      <c r="C3292" s="162"/>
      <c r="D3292" s="157"/>
      <c r="E3292" s="157"/>
      <c r="F3292" s="157"/>
      <c r="G3292" s="158"/>
      <c r="H3292" s="23">
        <f>MONTH(CtasPagar[[#This Row],[Data Vencimento]])</f>
        <v>1</v>
      </c>
      <c r="I3292" s="23">
        <f>YEAR(CtasPagar[[#This Row],[Data Vencimento]])</f>
        <v>1900</v>
      </c>
      <c r="J3292" s="154"/>
      <c r="K3292" s="23">
        <f>MONTH(CtasPagar[[#This Row],[Data Pagamento]])</f>
        <v>1</v>
      </c>
      <c r="L3292" s="23">
        <f>YEAR(CtasPagar[[#This Row],[Data Pagamento]])</f>
        <v>1900</v>
      </c>
      <c r="M3292" s="154"/>
      <c r="N32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2" s="71"/>
      <c r="P3292" s="71"/>
      <c r="Q3292" s="71"/>
      <c r="R3292" s="71"/>
      <c r="S3292" s="71"/>
      <c r="T3292" s="71"/>
      <c r="U3292" s="71"/>
      <c r="V3292" s="71"/>
      <c r="W3292" s="71"/>
      <c r="X3292" s="71"/>
      <c r="Y3292" s="71"/>
      <c r="Z3292" s="71"/>
    </row>
    <row r="3293" spans="1:26">
      <c r="A3293" s="154"/>
      <c r="B3293" s="157"/>
      <c r="C3293" s="162"/>
      <c r="D3293" s="157"/>
      <c r="E3293" s="157"/>
      <c r="F3293" s="157"/>
      <c r="G3293" s="158"/>
      <c r="H3293" s="23">
        <f>MONTH(CtasPagar[[#This Row],[Data Vencimento]])</f>
        <v>1</v>
      </c>
      <c r="I3293" s="23">
        <f>YEAR(CtasPagar[[#This Row],[Data Vencimento]])</f>
        <v>1900</v>
      </c>
      <c r="J3293" s="154"/>
      <c r="K3293" s="23">
        <f>MONTH(CtasPagar[[#This Row],[Data Pagamento]])</f>
        <v>1</v>
      </c>
      <c r="L3293" s="23">
        <f>YEAR(CtasPagar[[#This Row],[Data Pagamento]])</f>
        <v>1900</v>
      </c>
      <c r="M3293" s="154"/>
      <c r="N32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3" s="71"/>
      <c r="P3293" s="71"/>
      <c r="Q3293" s="71"/>
      <c r="R3293" s="71"/>
      <c r="S3293" s="71"/>
      <c r="T3293" s="71"/>
      <c r="U3293" s="71"/>
      <c r="V3293" s="71"/>
      <c r="W3293" s="71"/>
      <c r="X3293" s="71"/>
      <c r="Y3293" s="71"/>
      <c r="Z3293" s="71"/>
    </row>
    <row r="3294" spans="1:26">
      <c r="A3294" s="154"/>
      <c r="B3294" s="157"/>
      <c r="C3294" s="162"/>
      <c r="D3294" s="157"/>
      <c r="E3294" s="157"/>
      <c r="F3294" s="157"/>
      <c r="G3294" s="158"/>
      <c r="H3294" s="23">
        <f>MONTH(CtasPagar[[#This Row],[Data Vencimento]])</f>
        <v>1</v>
      </c>
      <c r="I3294" s="23">
        <f>YEAR(CtasPagar[[#This Row],[Data Vencimento]])</f>
        <v>1900</v>
      </c>
      <c r="J3294" s="154"/>
      <c r="K3294" s="23">
        <f>MONTH(CtasPagar[[#This Row],[Data Pagamento]])</f>
        <v>1</v>
      </c>
      <c r="L3294" s="23">
        <f>YEAR(CtasPagar[[#This Row],[Data Pagamento]])</f>
        <v>1900</v>
      </c>
      <c r="M3294" s="154"/>
      <c r="N32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4" s="71"/>
      <c r="P3294" s="71"/>
      <c r="Q3294" s="71"/>
      <c r="R3294" s="71"/>
      <c r="S3294" s="71"/>
      <c r="T3294" s="71"/>
      <c r="U3294" s="71"/>
      <c r="V3294" s="71"/>
      <c r="W3294" s="71"/>
      <c r="X3294" s="71"/>
      <c r="Y3294" s="71"/>
      <c r="Z3294" s="71"/>
    </row>
    <row r="3295" spans="1:26">
      <c r="A3295" s="154"/>
      <c r="B3295" s="157"/>
      <c r="C3295" s="162"/>
      <c r="D3295" s="157"/>
      <c r="E3295" s="157"/>
      <c r="F3295" s="157"/>
      <c r="G3295" s="158"/>
      <c r="H3295" s="23">
        <f>MONTH(CtasPagar[[#This Row],[Data Vencimento]])</f>
        <v>1</v>
      </c>
      <c r="I3295" s="23">
        <f>YEAR(CtasPagar[[#This Row],[Data Vencimento]])</f>
        <v>1900</v>
      </c>
      <c r="J3295" s="154"/>
      <c r="K3295" s="23">
        <f>MONTH(CtasPagar[[#This Row],[Data Pagamento]])</f>
        <v>1</v>
      </c>
      <c r="L3295" s="23">
        <f>YEAR(CtasPagar[[#This Row],[Data Pagamento]])</f>
        <v>1900</v>
      </c>
      <c r="M3295" s="154"/>
      <c r="N32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5" s="71"/>
      <c r="P3295" s="71"/>
      <c r="Q3295" s="71"/>
      <c r="R3295" s="71"/>
      <c r="S3295" s="71"/>
      <c r="T3295" s="71"/>
      <c r="U3295" s="71"/>
      <c r="V3295" s="71"/>
      <c r="W3295" s="71"/>
      <c r="X3295" s="71"/>
      <c r="Y3295" s="71"/>
      <c r="Z3295" s="71"/>
    </row>
    <row r="3296" spans="1:26">
      <c r="A3296" s="154"/>
      <c r="B3296" s="157"/>
      <c r="C3296" s="162"/>
      <c r="D3296" s="157"/>
      <c r="E3296" s="157"/>
      <c r="F3296" s="157"/>
      <c r="G3296" s="158"/>
      <c r="H3296" s="23">
        <f>MONTH(CtasPagar[[#This Row],[Data Vencimento]])</f>
        <v>1</v>
      </c>
      <c r="I3296" s="23">
        <f>YEAR(CtasPagar[[#This Row],[Data Vencimento]])</f>
        <v>1900</v>
      </c>
      <c r="J3296" s="154"/>
      <c r="K3296" s="23">
        <f>MONTH(CtasPagar[[#This Row],[Data Pagamento]])</f>
        <v>1</v>
      </c>
      <c r="L3296" s="23">
        <f>YEAR(CtasPagar[[#This Row],[Data Pagamento]])</f>
        <v>1900</v>
      </c>
      <c r="M3296" s="154"/>
      <c r="N32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6" s="71"/>
      <c r="P3296" s="71"/>
      <c r="Q3296" s="71"/>
      <c r="R3296" s="71"/>
      <c r="S3296" s="71"/>
      <c r="T3296" s="71"/>
      <c r="U3296" s="71"/>
      <c r="V3296" s="71"/>
      <c r="W3296" s="71"/>
      <c r="X3296" s="71"/>
      <c r="Y3296" s="71"/>
      <c r="Z3296" s="71"/>
    </row>
    <row r="3297" spans="1:26">
      <c r="A3297" s="154"/>
      <c r="B3297" s="157"/>
      <c r="C3297" s="162"/>
      <c r="D3297" s="157"/>
      <c r="E3297" s="157"/>
      <c r="F3297" s="157"/>
      <c r="G3297" s="158"/>
      <c r="H3297" s="23">
        <f>MONTH(CtasPagar[[#This Row],[Data Vencimento]])</f>
        <v>1</v>
      </c>
      <c r="I3297" s="23">
        <f>YEAR(CtasPagar[[#This Row],[Data Vencimento]])</f>
        <v>1900</v>
      </c>
      <c r="J3297" s="154"/>
      <c r="K3297" s="23">
        <f>MONTH(CtasPagar[[#This Row],[Data Pagamento]])</f>
        <v>1</v>
      </c>
      <c r="L3297" s="23">
        <f>YEAR(CtasPagar[[#This Row],[Data Pagamento]])</f>
        <v>1900</v>
      </c>
      <c r="M3297" s="154"/>
      <c r="N32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7" s="71"/>
      <c r="P3297" s="71"/>
      <c r="Q3297" s="71"/>
      <c r="R3297" s="71"/>
      <c r="S3297" s="71"/>
      <c r="T3297" s="71"/>
      <c r="U3297" s="71"/>
      <c r="V3297" s="71"/>
      <c r="W3297" s="71"/>
      <c r="X3297" s="71"/>
      <c r="Y3297" s="71"/>
      <c r="Z3297" s="71"/>
    </row>
    <row r="3298" spans="1:26">
      <c r="A3298" s="154"/>
      <c r="B3298" s="157"/>
      <c r="C3298" s="162"/>
      <c r="D3298" s="157"/>
      <c r="E3298" s="157"/>
      <c r="F3298" s="157"/>
      <c r="G3298" s="158"/>
      <c r="H3298" s="23">
        <f>MONTH(CtasPagar[[#This Row],[Data Vencimento]])</f>
        <v>1</v>
      </c>
      <c r="I3298" s="23">
        <f>YEAR(CtasPagar[[#This Row],[Data Vencimento]])</f>
        <v>1900</v>
      </c>
      <c r="J3298" s="154"/>
      <c r="K3298" s="23">
        <f>MONTH(CtasPagar[[#This Row],[Data Pagamento]])</f>
        <v>1</v>
      </c>
      <c r="L3298" s="23">
        <f>YEAR(CtasPagar[[#This Row],[Data Pagamento]])</f>
        <v>1900</v>
      </c>
      <c r="M3298" s="154"/>
      <c r="N32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8" s="71"/>
      <c r="P3298" s="71"/>
      <c r="Q3298" s="71"/>
      <c r="R3298" s="71"/>
      <c r="S3298" s="71"/>
      <c r="T3298" s="71"/>
      <c r="U3298" s="71"/>
      <c r="V3298" s="71"/>
      <c r="W3298" s="71"/>
      <c r="X3298" s="71"/>
      <c r="Y3298" s="71"/>
      <c r="Z3298" s="71"/>
    </row>
    <row r="3299" spans="1:26">
      <c r="A3299" s="154"/>
      <c r="B3299" s="157"/>
      <c r="C3299" s="162"/>
      <c r="D3299" s="157"/>
      <c r="E3299" s="157"/>
      <c r="F3299" s="157"/>
      <c r="G3299" s="158"/>
      <c r="H3299" s="23">
        <f>MONTH(CtasPagar[[#This Row],[Data Vencimento]])</f>
        <v>1</v>
      </c>
      <c r="I3299" s="23">
        <f>YEAR(CtasPagar[[#This Row],[Data Vencimento]])</f>
        <v>1900</v>
      </c>
      <c r="J3299" s="154"/>
      <c r="K3299" s="23">
        <f>MONTH(CtasPagar[[#This Row],[Data Pagamento]])</f>
        <v>1</v>
      </c>
      <c r="L3299" s="23">
        <f>YEAR(CtasPagar[[#This Row],[Data Pagamento]])</f>
        <v>1900</v>
      </c>
      <c r="M3299" s="154"/>
      <c r="N32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299" s="71"/>
      <c r="P3299" s="71"/>
      <c r="Q3299" s="71"/>
      <c r="R3299" s="71"/>
      <c r="S3299" s="71"/>
      <c r="T3299" s="71"/>
      <c r="U3299" s="71"/>
      <c r="V3299" s="71"/>
      <c r="W3299" s="71"/>
      <c r="X3299" s="71"/>
      <c r="Y3299" s="71"/>
      <c r="Z3299" s="71"/>
    </row>
    <row r="3300" spans="1:26">
      <c r="A3300" s="154"/>
      <c r="B3300" s="157"/>
      <c r="C3300" s="162"/>
      <c r="D3300" s="157"/>
      <c r="E3300" s="157"/>
      <c r="F3300" s="157"/>
      <c r="G3300" s="158"/>
      <c r="H3300" s="23">
        <f>MONTH(CtasPagar[[#This Row],[Data Vencimento]])</f>
        <v>1</v>
      </c>
      <c r="I3300" s="23">
        <f>YEAR(CtasPagar[[#This Row],[Data Vencimento]])</f>
        <v>1900</v>
      </c>
      <c r="J3300" s="154"/>
      <c r="K3300" s="23">
        <f>MONTH(CtasPagar[[#This Row],[Data Pagamento]])</f>
        <v>1</v>
      </c>
      <c r="L3300" s="23">
        <f>YEAR(CtasPagar[[#This Row],[Data Pagamento]])</f>
        <v>1900</v>
      </c>
      <c r="M3300" s="154"/>
      <c r="N33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0" s="71"/>
      <c r="P3300" s="71"/>
      <c r="Q3300" s="71"/>
      <c r="R3300" s="71"/>
      <c r="S3300" s="71"/>
      <c r="T3300" s="71"/>
      <c r="U3300" s="71"/>
      <c r="V3300" s="71"/>
      <c r="W3300" s="71"/>
      <c r="X3300" s="71"/>
      <c r="Y3300" s="71"/>
      <c r="Z3300" s="71"/>
    </row>
    <row r="3301" spans="1:26">
      <c r="A3301" s="154"/>
      <c r="B3301" s="157"/>
      <c r="C3301" s="162"/>
      <c r="D3301" s="157"/>
      <c r="E3301" s="157"/>
      <c r="F3301" s="157"/>
      <c r="G3301" s="158"/>
      <c r="H3301" s="23">
        <f>MONTH(CtasPagar[[#This Row],[Data Vencimento]])</f>
        <v>1</v>
      </c>
      <c r="I3301" s="23">
        <f>YEAR(CtasPagar[[#This Row],[Data Vencimento]])</f>
        <v>1900</v>
      </c>
      <c r="J3301" s="154"/>
      <c r="K3301" s="23">
        <f>MONTH(CtasPagar[[#This Row],[Data Pagamento]])</f>
        <v>1</v>
      </c>
      <c r="L3301" s="23">
        <f>YEAR(CtasPagar[[#This Row],[Data Pagamento]])</f>
        <v>1900</v>
      </c>
      <c r="M3301" s="154"/>
      <c r="N33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1" s="71"/>
      <c r="P3301" s="71"/>
      <c r="Q3301" s="71"/>
      <c r="R3301" s="71"/>
      <c r="S3301" s="71"/>
      <c r="T3301" s="71"/>
      <c r="U3301" s="71"/>
      <c r="V3301" s="71"/>
      <c r="W3301" s="71"/>
      <c r="X3301" s="71"/>
      <c r="Y3301" s="71"/>
      <c r="Z3301" s="71"/>
    </row>
    <row r="3302" spans="1:26">
      <c r="A3302" s="154"/>
      <c r="B3302" s="157"/>
      <c r="C3302" s="162"/>
      <c r="D3302" s="157"/>
      <c r="E3302" s="157"/>
      <c r="F3302" s="157"/>
      <c r="G3302" s="158"/>
      <c r="H3302" s="23">
        <f>MONTH(CtasPagar[[#This Row],[Data Vencimento]])</f>
        <v>1</v>
      </c>
      <c r="I3302" s="23">
        <f>YEAR(CtasPagar[[#This Row],[Data Vencimento]])</f>
        <v>1900</v>
      </c>
      <c r="J3302" s="154"/>
      <c r="K3302" s="23">
        <f>MONTH(CtasPagar[[#This Row],[Data Pagamento]])</f>
        <v>1</v>
      </c>
      <c r="L3302" s="23">
        <f>YEAR(CtasPagar[[#This Row],[Data Pagamento]])</f>
        <v>1900</v>
      </c>
      <c r="M3302" s="154"/>
      <c r="N33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2" s="71"/>
      <c r="P3302" s="71"/>
      <c r="Q3302" s="71"/>
      <c r="R3302" s="71"/>
      <c r="S3302" s="71"/>
      <c r="T3302" s="71"/>
      <c r="U3302" s="71"/>
      <c r="V3302" s="71"/>
      <c r="W3302" s="71"/>
      <c r="X3302" s="71"/>
      <c r="Y3302" s="71"/>
      <c r="Z3302" s="71"/>
    </row>
    <row r="3303" spans="1:26">
      <c r="A3303" s="154"/>
      <c r="B3303" s="157"/>
      <c r="C3303" s="162"/>
      <c r="D3303" s="157"/>
      <c r="E3303" s="157"/>
      <c r="F3303" s="157"/>
      <c r="G3303" s="158"/>
      <c r="H3303" s="23">
        <f>MONTH(CtasPagar[[#This Row],[Data Vencimento]])</f>
        <v>1</v>
      </c>
      <c r="I3303" s="23">
        <f>YEAR(CtasPagar[[#This Row],[Data Vencimento]])</f>
        <v>1900</v>
      </c>
      <c r="J3303" s="154"/>
      <c r="K3303" s="23">
        <f>MONTH(CtasPagar[[#This Row],[Data Pagamento]])</f>
        <v>1</v>
      </c>
      <c r="L3303" s="23">
        <f>YEAR(CtasPagar[[#This Row],[Data Pagamento]])</f>
        <v>1900</v>
      </c>
      <c r="M3303" s="154"/>
      <c r="N33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3" s="71"/>
      <c r="P3303" s="71"/>
      <c r="Q3303" s="71"/>
      <c r="R3303" s="71"/>
      <c r="S3303" s="71"/>
      <c r="T3303" s="71"/>
      <c r="U3303" s="71"/>
      <c r="V3303" s="71"/>
      <c r="W3303" s="71"/>
      <c r="X3303" s="71"/>
      <c r="Y3303" s="71"/>
      <c r="Z3303" s="71"/>
    </row>
    <row r="3304" spans="1:26">
      <c r="A3304" s="154"/>
      <c r="B3304" s="157"/>
      <c r="C3304" s="162"/>
      <c r="D3304" s="157"/>
      <c r="E3304" s="157"/>
      <c r="F3304" s="157"/>
      <c r="G3304" s="158"/>
      <c r="H3304" s="23">
        <f>MONTH(CtasPagar[[#This Row],[Data Vencimento]])</f>
        <v>1</v>
      </c>
      <c r="I3304" s="23">
        <f>YEAR(CtasPagar[[#This Row],[Data Vencimento]])</f>
        <v>1900</v>
      </c>
      <c r="J3304" s="154"/>
      <c r="K3304" s="23">
        <f>MONTH(CtasPagar[[#This Row],[Data Pagamento]])</f>
        <v>1</v>
      </c>
      <c r="L3304" s="23">
        <f>YEAR(CtasPagar[[#This Row],[Data Pagamento]])</f>
        <v>1900</v>
      </c>
      <c r="M3304" s="154"/>
      <c r="N33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4" s="71"/>
      <c r="P3304" s="71"/>
      <c r="Q3304" s="71"/>
      <c r="R3304" s="71"/>
      <c r="S3304" s="71"/>
      <c r="T3304" s="71"/>
      <c r="U3304" s="71"/>
      <c r="V3304" s="71"/>
      <c r="W3304" s="71"/>
      <c r="X3304" s="71"/>
      <c r="Y3304" s="71"/>
      <c r="Z3304" s="71"/>
    </row>
    <row r="3305" spans="1:26">
      <c r="A3305" s="154"/>
      <c r="B3305" s="157"/>
      <c r="C3305" s="162"/>
      <c r="D3305" s="157"/>
      <c r="E3305" s="157"/>
      <c r="F3305" s="157"/>
      <c r="G3305" s="158"/>
      <c r="H3305" s="23">
        <f>MONTH(CtasPagar[[#This Row],[Data Vencimento]])</f>
        <v>1</v>
      </c>
      <c r="I3305" s="23">
        <f>YEAR(CtasPagar[[#This Row],[Data Vencimento]])</f>
        <v>1900</v>
      </c>
      <c r="J3305" s="154"/>
      <c r="K3305" s="23">
        <f>MONTH(CtasPagar[[#This Row],[Data Pagamento]])</f>
        <v>1</v>
      </c>
      <c r="L3305" s="23">
        <f>YEAR(CtasPagar[[#This Row],[Data Pagamento]])</f>
        <v>1900</v>
      </c>
      <c r="M3305" s="154"/>
      <c r="N33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5" s="71"/>
      <c r="P3305" s="71"/>
      <c r="Q3305" s="71"/>
      <c r="R3305" s="71"/>
      <c r="S3305" s="71"/>
      <c r="T3305" s="71"/>
      <c r="U3305" s="71"/>
      <c r="V3305" s="71"/>
      <c r="W3305" s="71"/>
      <c r="X3305" s="71"/>
      <c r="Y3305" s="71"/>
      <c r="Z3305" s="71"/>
    </row>
    <row r="3306" spans="1:26">
      <c r="A3306" s="154"/>
      <c r="B3306" s="157"/>
      <c r="C3306" s="162"/>
      <c r="D3306" s="157"/>
      <c r="E3306" s="157"/>
      <c r="F3306" s="157"/>
      <c r="G3306" s="158"/>
      <c r="H3306" s="23">
        <f>MONTH(CtasPagar[[#This Row],[Data Vencimento]])</f>
        <v>1</v>
      </c>
      <c r="I3306" s="23">
        <f>YEAR(CtasPagar[[#This Row],[Data Vencimento]])</f>
        <v>1900</v>
      </c>
      <c r="J3306" s="154"/>
      <c r="K3306" s="23">
        <f>MONTH(CtasPagar[[#This Row],[Data Pagamento]])</f>
        <v>1</v>
      </c>
      <c r="L3306" s="23">
        <f>YEAR(CtasPagar[[#This Row],[Data Pagamento]])</f>
        <v>1900</v>
      </c>
      <c r="M3306" s="154"/>
      <c r="N33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6" s="71"/>
      <c r="P3306" s="71"/>
      <c r="Q3306" s="71"/>
      <c r="R3306" s="71"/>
      <c r="S3306" s="71"/>
      <c r="T3306" s="71"/>
      <c r="U3306" s="71"/>
      <c r="V3306" s="71"/>
      <c r="W3306" s="71"/>
      <c r="X3306" s="71"/>
      <c r="Y3306" s="71"/>
      <c r="Z3306" s="71"/>
    </row>
    <row r="3307" spans="1:26">
      <c r="A3307" s="154"/>
      <c r="B3307" s="157"/>
      <c r="C3307" s="162"/>
      <c r="D3307" s="157"/>
      <c r="E3307" s="157"/>
      <c r="F3307" s="157"/>
      <c r="G3307" s="158"/>
      <c r="H3307" s="23">
        <f>MONTH(CtasPagar[[#This Row],[Data Vencimento]])</f>
        <v>1</v>
      </c>
      <c r="I3307" s="23">
        <f>YEAR(CtasPagar[[#This Row],[Data Vencimento]])</f>
        <v>1900</v>
      </c>
      <c r="J3307" s="154"/>
      <c r="K3307" s="23">
        <f>MONTH(CtasPagar[[#This Row],[Data Pagamento]])</f>
        <v>1</v>
      </c>
      <c r="L3307" s="23">
        <f>YEAR(CtasPagar[[#This Row],[Data Pagamento]])</f>
        <v>1900</v>
      </c>
      <c r="M3307" s="154"/>
      <c r="N33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7" s="71"/>
      <c r="P3307" s="71"/>
      <c r="Q3307" s="71"/>
      <c r="R3307" s="71"/>
      <c r="S3307" s="71"/>
      <c r="T3307" s="71"/>
      <c r="U3307" s="71"/>
      <c r="V3307" s="71"/>
      <c r="W3307" s="71"/>
      <c r="X3307" s="71"/>
      <c r="Y3307" s="71"/>
      <c r="Z3307" s="71"/>
    </row>
    <row r="3308" spans="1:26">
      <c r="A3308" s="154"/>
      <c r="B3308" s="157"/>
      <c r="C3308" s="162"/>
      <c r="D3308" s="157"/>
      <c r="E3308" s="157"/>
      <c r="F3308" s="157"/>
      <c r="G3308" s="158"/>
      <c r="H3308" s="23">
        <f>MONTH(CtasPagar[[#This Row],[Data Vencimento]])</f>
        <v>1</v>
      </c>
      <c r="I3308" s="23">
        <f>YEAR(CtasPagar[[#This Row],[Data Vencimento]])</f>
        <v>1900</v>
      </c>
      <c r="J3308" s="154"/>
      <c r="K3308" s="23">
        <f>MONTH(CtasPagar[[#This Row],[Data Pagamento]])</f>
        <v>1</v>
      </c>
      <c r="L3308" s="23">
        <f>YEAR(CtasPagar[[#This Row],[Data Pagamento]])</f>
        <v>1900</v>
      </c>
      <c r="M3308" s="154"/>
      <c r="N33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8" s="71"/>
      <c r="P3308" s="71"/>
      <c r="Q3308" s="71"/>
      <c r="R3308" s="71"/>
      <c r="S3308" s="71"/>
      <c r="T3308" s="71"/>
      <c r="U3308" s="71"/>
      <c r="V3308" s="71"/>
      <c r="W3308" s="71"/>
      <c r="X3308" s="71"/>
      <c r="Y3308" s="71"/>
      <c r="Z3308" s="71"/>
    </row>
    <row r="3309" spans="1:26">
      <c r="A3309" s="154"/>
      <c r="B3309" s="157"/>
      <c r="C3309" s="162"/>
      <c r="D3309" s="157"/>
      <c r="E3309" s="157"/>
      <c r="F3309" s="157"/>
      <c r="G3309" s="158"/>
      <c r="H3309" s="23">
        <f>MONTH(CtasPagar[[#This Row],[Data Vencimento]])</f>
        <v>1</v>
      </c>
      <c r="I3309" s="23">
        <f>YEAR(CtasPagar[[#This Row],[Data Vencimento]])</f>
        <v>1900</v>
      </c>
      <c r="J3309" s="154"/>
      <c r="K3309" s="23">
        <f>MONTH(CtasPagar[[#This Row],[Data Pagamento]])</f>
        <v>1</v>
      </c>
      <c r="L3309" s="23">
        <f>YEAR(CtasPagar[[#This Row],[Data Pagamento]])</f>
        <v>1900</v>
      </c>
      <c r="M3309" s="154"/>
      <c r="N33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09" s="71"/>
      <c r="P3309" s="71"/>
      <c r="Q3309" s="71"/>
      <c r="R3309" s="71"/>
      <c r="S3309" s="71"/>
      <c r="T3309" s="71"/>
      <c r="U3309" s="71"/>
      <c r="V3309" s="71"/>
      <c r="W3309" s="71"/>
      <c r="X3309" s="71"/>
      <c r="Y3309" s="71"/>
      <c r="Z3309" s="71"/>
    </row>
    <row r="3310" spans="1:26">
      <c r="A3310" s="154"/>
      <c r="B3310" s="157"/>
      <c r="C3310" s="162"/>
      <c r="D3310" s="157"/>
      <c r="E3310" s="157"/>
      <c r="F3310" s="157"/>
      <c r="G3310" s="158"/>
      <c r="H3310" s="23">
        <f>MONTH(CtasPagar[[#This Row],[Data Vencimento]])</f>
        <v>1</v>
      </c>
      <c r="I3310" s="23">
        <f>YEAR(CtasPagar[[#This Row],[Data Vencimento]])</f>
        <v>1900</v>
      </c>
      <c r="J3310" s="154"/>
      <c r="K3310" s="23">
        <f>MONTH(CtasPagar[[#This Row],[Data Pagamento]])</f>
        <v>1</v>
      </c>
      <c r="L3310" s="23">
        <f>YEAR(CtasPagar[[#This Row],[Data Pagamento]])</f>
        <v>1900</v>
      </c>
      <c r="M3310" s="154"/>
      <c r="N33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0" s="71"/>
      <c r="P3310" s="71"/>
      <c r="Q3310" s="71"/>
      <c r="R3310" s="71"/>
      <c r="S3310" s="71"/>
      <c r="T3310" s="71"/>
      <c r="U3310" s="71"/>
      <c r="V3310" s="71"/>
      <c r="W3310" s="71"/>
      <c r="X3310" s="71"/>
      <c r="Y3310" s="71"/>
      <c r="Z3310" s="71"/>
    </row>
    <row r="3311" spans="1:26">
      <c r="A3311" s="154"/>
      <c r="B3311" s="157"/>
      <c r="C3311" s="162"/>
      <c r="D3311" s="157"/>
      <c r="E3311" s="157"/>
      <c r="F3311" s="157"/>
      <c r="G3311" s="158"/>
      <c r="H3311" s="23">
        <f>MONTH(CtasPagar[[#This Row],[Data Vencimento]])</f>
        <v>1</v>
      </c>
      <c r="I3311" s="23">
        <f>YEAR(CtasPagar[[#This Row],[Data Vencimento]])</f>
        <v>1900</v>
      </c>
      <c r="J3311" s="154"/>
      <c r="K3311" s="23">
        <f>MONTH(CtasPagar[[#This Row],[Data Pagamento]])</f>
        <v>1</v>
      </c>
      <c r="L3311" s="23">
        <f>YEAR(CtasPagar[[#This Row],[Data Pagamento]])</f>
        <v>1900</v>
      </c>
      <c r="M3311" s="154"/>
      <c r="N33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1" s="71"/>
      <c r="P3311" s="71"/>
      <c r="Q3311" s="71"/>
      <c r="R3311" s="71"/>
      <c r="S3311" s="71"/>
      <c r="T3311" s="71"/>
      <c r="U3311" s="71"/>
      <c r="V3311" s="71"/>
      <c r="W3311" s="71"/>
      <c r="X3311" s="71"/>
      <c r="Y3311" s="71"/>
      <c r="Z3311" s="71"/>
    </row>
    <row r="3312" spans="1:26">
      <c r="A3312" s="154"/>
      <c r="B3312" s="157"/>
      <c r="C3312" s="162"/>
      <c r="D3312" s="157"/>
      <c r="E3312" s="157"/>
      <c r="F3312" s="157"/>
      <c r="G3312" s="158"/>
      <c r="H3312" s="23">
        <f>MONTH(CtasPagar[[#This Row],[Data Vencimento]])</f>
        <v>1</v>
      </c>
      <c r="I3312" s="23">
        <f>YEAR(CtasPagar[[#This Row],[Data Vencimento]])</f>
        <v>1900</v>
      </c>
      <c r="J3312" s="154"/>
      <c r="K3312" s="23">
        <f>MONTH(CtasPagar[[#This Row],[Data Pagamento]])</f>
        <v>1</v>
      </c>
      <c r="L3312" s="23">
        <f>YEAR(CtasPagar[[#This Row],[Data Pagamento]])</f>
        <v>1900</v>
      </c>
      <c r="M3312" s="154"/>
      <c r="N33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2" s="71"/>
      <c r="P3312" s="71"/>
      <c r="Q3312" s="71"/>
      <c r="R3312" s="71"/>
      <c r="S3312" s="71"/>
      <c r="T3312" s="71"/>
      <c r="U3312" s="71"/>
      <c r="V3312" s="71"/>
      <c r="W3312" s="71"/>
      <c r="X3312" s="71"/>
      <c r="Y3312" s="71"/>
      <c r="Z3312" s="71"/>
    </row>
    <row r="3313" spans="1:26">
      <c r="A3313" s="154"/>
      <c r="B3313" s="157"/>
      <c r="C3313" s="162"/>
      <c r="D3313" s="157"/>
      <c r="E3313" s="157"/>
      <c r="F3313" s="157"/>
      <c r="G3313" s="158"/>
      <c r="H3313" s="23">
        <f>MONTH(CtasPagar[[#This Row],[Data Vencimento]])</f>
        <v>1</v>
      </c>
      <c r="I3313" s="23">
        <f>YEAR(CtasPagar[[#This Row],[Data Vencimento]])</f>
        <v>1900</v>
      </c>
      <c r="J3313" s="154"/>
      <c r="K3313" s="23">
        <f>MONTH(CtasPagar[[#This Row],[Data Pagamento]])</f>
        <v>1</v>
      </c>
      <c r="L3313" s="23">
        <f>YEAR(CtasPagar[[#This Row],[Data Pagamento]])</f>
        <v>1900</v>
      </c>
      <c r="M3313" s="154"/>
      <c r="N33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3" s="71"/>
      <c r="P3313" s="71"/>
      <c r="Q3313" s="71"/>
      <c r="R3313" s="71"/>
      <c r="S3313" s="71"/>
      <c r="T3313" s="71"/>
      <c r="U3313" s="71"/>
      <c r="V3313" s="71"/>
      <c r="W3313" s="71"/>
      <c r="X3313" s="71"/>
      <c r="Y3313" s="71"/>
      <c r="Z3313" s="71"/>
    </row>
    <row r="3314" spans="1:26">
      <c r="A3314" s="154"/>
      <c r="B3314" s="157"/>
      <c r="C3314" s="162"/>
      <c r="D3314" s="157"/>
      <c r="E3314" s="157"/>
      <c r="F3314" s="157"/>
      <c r="G3314" s="158"/>
      <c r="H3314" s="23">
        <f>MONTH(CtasPagar[[#This Row],[Data Vencimento]])</f>
        <v>1</v>
      </c>
      <c r="I3314" s="23">
        <f>YEAR(CtasPagar[[#This Row],[Data Vencimento]])</f>
        <v>1900</v>
      </c>
      <c r="J3314" s="154"/>
      <c r="K3314" s="23">
        <f>MONTH(CtasPagar[[#This Row],[Data Pagamento]])</f>
        <v>1</v>
      </c>
      <c r="L3314" s="23">
        <f>YEAR(CtasPagar[[#This Row],[Data Pagamento]])</f>
        <v>1900</v>
      </c>
      <c r="M3314" s="154"/>
      <c r="N33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4" s="71"/>
      <c r="P3314" s="71"/>
      <c r="Q3314" s="71"/>
      <c r="R3314" s="71"/>
      <c r="S3314" s="71"/>
      <c r="T3314" s="71"/>
      <c r="U3314" s="71"/>
      <c r="V3314" s="71"/>
      <c r="W3314" s="71"/>
      <c r="X3314" s="71"/>
      <c r="Y3314" s="71"/>
      <c r="Z3314" s="71"/>
    </row>
    <row r="3315" spans="1:26">
      <c r="A3315" s="154"/>
      <c r="B3315" s="157"/>
      <c r="C3315" s="162"/>
      <c r="D3315" s="157"/>
      <c r="E3315" s="157"/>
      <c r="F3315" s="157"/>
      <c r="G3315" s="158"/>
      <c r="H3315" s="23">
        <f>MONTH(CtasPagar[[#This Row],[Data Vencimento]])</f>
        <v>1</v>
      </c>
      <c r="I3315" s="23">
        <f>YEAR(CtasPagar[[#This Row],[Data Vencimento]])</f>
        <v>1900</v>
      </c>
      <c r="J3315" s="154"/>
      <c r="K3315" s="23">
        <f>MONTH(CtasPagar[[#This Row],[Data Pagamento]])</f>
        <v>1</v>
      </c>
      <c r="L3315" s="23">
        <f>YEAR(CtasPagar[[#This Row],[Data Pagamento]])</f>
        <v>1900</v>
      </c>
      <c r="M3315" s="154"/>
      <c r="N33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5" s="71"/>
      <c r="P3315" s="71"/>
      <c r="Q3315" s="71"/>
      <c r="R3315" s="71"/>
      <c r="S3315" s="71"/>
      <c r="T3315" s="71"/>
      <c r="U3315" s="71"/>
      <c r="V3315" s="71"/>
      <c r="W3315" s="71"/>
      <c r="X3315" s="71"/>
      <c r="Y3315" s="71"/>
      <c r="Z3315" s="71"/>
    </row>
    <row r="3316" spans="1:26">
      <c r="A3316" s="154"/>
      <c r="B3316" s="157"/>
      <c r="C3316" s="162"/>
      <c r="D3316" s="157"/>
      <c r="E3316" s="157"/>
      <c r="F3316" s="157"/>
      <c r="G3316" s="158"/>
      <c r="H3316" s="23">
        <f>MONTH(CtasPagar[[#This Row],[Data Vencimento]])</f>
        <v>1</v>
      </c>
      <c r="I3316" s="23">
        <f>YEAR(CtasPagar[[#This Row],[Data Vencimento]])</f>
        <v>1900</v>
      </c>
      <c r="J3316" s="154"/>
      <c r="K3316" s="23">
        <f>MONTH(CtasPagar[[#This Row],[Data Pagamento]])</f>
        <v>1</v>
      </c>
      <c r="L3316" s="23">
        <f>YEAR(CtasPagar[[#This Row],[Data Pagamento]])</f>
        <v>1900</v>
      </c>
      <c r="M3316" s="154"/>
      <c r="N33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6" s="71"/>
      <c r="P3316" s="71"/>
      <c r="Q3316" s="71"/>
      <c r="R3316" s="71"/>
      <c r="S3316" s="71"/>
      <c r="T3316" s="71"/>
      <c r="U3316" s="71"/>
      <c r="V3316" s="71"/>
      <c r="W3316" s="71"/>
      <c r="X3316" s="71"/>
      <c r="Y3316" s="71"/>
      <c r="Z3316" s="71"/>
    </row>
    <row r="3317" spans="1:26">
      <c r="A3317" s="154"/>
      <c r="B3317" s="157"/>
      <c r="C3317" s="162"/>
      <c r="D3317" s="157"/>
      <c r="E3317" s="157"/>
      <c r="F3317" s="157"/>
      <c r="G3317" s="158"/>
      <c r="H3317" s="23">
        <f>MONTH(CtasPagar[[#This Row],[Data Vencimento]])</f>
        <v>1</v>
      </c>
      <c r="I3317" s="23">
        <f>YEAR(CtasPagar[[#This Row],[Data Vencimento]])</f>
        <v>1900</v>
      </c>
      <c r="J3317" s="154"/>
      <c r="K3317" s="23">
        <f>MONTH(CtasPagar[[#This Row],[Data Pagamento]])</f>
        <v>1</v>
      </c>
      <c r="L3317" s="23">
        <f>YEAR(CtasPagar[[#This Row],[Data Pagamento]])</f>
        <v>1900</v>
      </c>
      <c r="M3317" s="154"/>
      <c r="N33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7" s="71"/>
      <c r="P3317" s="71"/>
      <c r="Q3317" s="71"/>
      <c r="R3317" s="71"/>
      <c r="S3317" s="71"/>
      <c r="T3317" s="71"/>
      <c r="U3317" s="71"/>
      <c r="V3317" s="71"/>
      <c r="W3317" s="71"/>
      <c r="X3317" s="71"/>
      <c r="Y3317" s="71"/>
      <c r="Z3317" s="71"/>
    </row>
    <row r="3318" spans="1:26">
      <c r="A3318" s="154"/>
      <c r="B3318" s="157"/>
      <c r="C3318" s="162"/>
      <c r="D3318" s="157"/>
      <c r="E3318" s="157"/>
      <c r="F3318" s="157"/>
      <c r="G3318" s="158"/>
      <c r="H3318" s="23">
        <f>MONTH(CtasPagar[[#This Row],[Data Vencimento]])</f>
        <v>1</v>
      </c>
      <c r="I3318" s="23">
        <f>YEAR(CtasPagar[[#This Row],[Data Vencimento]])</f>
        <v>1900</v>
      </c>
      <c r="J3318" s="154"/>
      <c r="K3318" s="23">
        <f>MONTH(CtasPagar[[#This Row],[Data Pagamento]])</f>
        <v>1</v>
      </c>
      <c r="L3318" s="23">
        <f>YEAR(CtasPagar[[#This Row],[Data Pagamento]])</f>
        <v>1900</v>
      </c>
      <c r="M3318" s="154"/>
      <c r="N33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8" s="71"/>
      <c r="P3318" s="71"/>
      <c r="Q3318" s="71"/>
      <c r="R3318" s="71"/>
      <c r="S3318" s="71"/>
      <c r="T3318" s="71"/>
      <c r="U3318" s="71"/>
      <c r="V3318" s="71"/>
      <c r="W3318" s="71"/>
      <c r="X3318" s="71"/>
      <c r="Y3318" s="71"/>
      <c r="Z3318" s="71"/>
    </row>
    <row r="3319" spans="1:26">
      <c r="A3319" s="154"/>
      <c r="B3319" s="157"/>
      <c r="C3319" s="162"/>
      <c r="D3319" s="157"/>
      <c r="E3319" s="157"/>
      <c r="F3319" s="157"/>
      <c r="G3319" s="158"/>
      <c r="H3319" s="23">
        <f>MONTH(CtasPagar[[#This Row],[Data Vencimento]])</f>
        <v>1</v>
      </c>
      <c r="I3319" s="23">
        <f>YEAR(CtasPagar[[#This Row],[Data Vencimento]])</f>
        <v>1900</v>
      </c>
      <c r="J3319" s="154"/>
      <c r="K3319" s="23">
        <f>MONTH(CtasPagar[[#This Row],[Data Pagamento]])</f>
        <v>1</v>
      </c>
      <c r="L3319" s="23">
        <f>YEAR(CtasPagar[[#This Row],[Data Pagamento]])</f>
        <v>1900</v>
      </c>
      <c r="M3319" s="154"/>
      <c r="N33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19" s="71"/>
      <c r="P3319" s="71"/>
      <c r="Q3319" s="71"/>
      <c r="R3319" s="71"/>
      <c r="S3319" s="71"/>
      <c r="T3319" s="71"/>
      <c r="U3319" s="71"/>
      <c r="V3319" s="71"/>
      <c r="W3319" s="71"/>
      <c r="X3319" s="71"/>
      <c r="Y3319" s="71"/>
      <c r="Z3319" s="71"/>
    </row>
    <row r="3320" spans="1:26">
      <c r="A3320" s="154"/>
      <c r="B3320" s="157"/>
      <c r="C3320" s="162"/>
      <c r="D3320" s="157"/>
      <c r="E3320" s="157"/>
      <c r="F3320" s="157"/>
      <c r="G3320" s="158"/>
      <c r="H3320" s="23">
        <f>MONTH(CtasPagar[[#This Row],[Data Vencimento]])</f>
        <v>1</v>
      </c>
      <c r="I3320" s="23">
        <f>YEAR(CtasPagar[[#This Row],[Data Vencimento]])</f>
        <v>1900</v>
      </c>
      <c r="J3320" s="154"/>
      <c r="K3320" s="23">
        <f>MONTH(CtasPagar[[#This Row],[Data Pagamento]])</f>
        <v>1</v>
      </c>
      <c r="L3320" s="23">
        <f>YEAR(CtasPagar[[#This Row],[Data Pagamento]])</f>
        <v>1900</v>
      </c>
      <c r="M3320" s="154"/>
      <c r="N33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0" s="71"/>
      <c r="P3320" s="71"/>
      <c r="Q3320" s="71"/>
      <c r="R3320" s="71"/>
      <c r="S3320" s="71"/>
      <c r="T3320" s="71"/>
      <c r="U3320" s="71"/>
      <c r="V3320" s="71"/>
      <c r="W3320" s="71"/>
      <c r="X3320" s="71"/>
      <c r="Y3320" s="71"/>
      <c r="Z3320" s="71"/>
    </row>
    <row r="3321" spans="1:26">
      <c r="A3321" s="154"/>
      <c r="B3321" s="157"/>
      <c r="C3321" s="162"/>
      <c r="D3321" s="157"/>
      <c r="E3321" s="157"/>
      <c r="F3321" s="157"/>
      <c r="G3321" s="158"/>
      <c r="H3321" s="23">
        <f>MONTH(CtasPagar[[#This Row],[Data Vencimento]])</f>
        <v>1</v>
      </c>
      <c r="I3321" s="23">
        <f>YEAR(CtasPagar[[#This Row],[Data Vencimento]])</f>
        <v>1900</v>
      </c>
      <c r="J3321" s="154"/>
      <c r="K3321" s="23">
        <f>MONTH(CtasPagar[[#This Row],[Data Pagamento]])</f>
        <v>1</v>
      </c>
      <c r="L3321" s="23">
        <f>YEAR(CtasPagar[[#This Row],[Data Pagamento]])</f>
        <v>1900</v>
      </c>
      <c r="M3321" s="154"/>
      <c r="N33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1" s="71"/>
      <c r="P3321" s="71"/>
      <c r="Q3321" s="71"/>
      <c r="R3321" s="71"/>
      <c r="S3321" s="71"/>
      <c r="T3321" s="71"/>
      <c r="U3321" s="71"/>
      <c r="V3321" s="71"/>
      <c r="W3321" s="71"/>
      <c r="X3321" s="71"/>
      <c r="Y3321" s="71"/>
      <c r="Z3321" s="71"/>
    </row>
    <row r="3322" spans="1:26">
      <c r="A3322" s="154"/>
      <c r="B3322" s="157"/>
      <c r="C3322" s="162"/>
      <c r="D3322" s="157"/>
      <c r="E3322" s="157"/>
      <c r="F3322" s="157"/>
      <c r="G3322" s="158"/>
      <c r="H3322" s="23">
        <f>MONTH(CtasPagar[[#This Row],[Data Vencimento]])</f>
        <v>1</v>
      </c>
      <c r="I3322" s="23">
        <f>YEAR(CtasPagar[[#This Row],[Data Vencimento]])</f>
        <v>1900</v>
      </c>
      <c r="J3322" s="154"/>
      <c r="K3322" s="23">
        <f>MONTH(CtasPagar[[#This Row],[Data Pagamento]])</f>
        <v>1</v>
      </c>
      <c r="L3322" s="23">
        <f>YEAR(CtasPagar[[#This Row],[Data Pagamento]])</f>
        <v>1900</v>
      </c>
      <c r="M3322" s="154"/>
      <c r="N33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2" s="71"/>
      <c r="P3322" s="71"/>
      <c r="Q3322" s="71"/>
      <c r="R3322" s="71"/>
      <c r="S3322" s="71"/>
      <c r="T3322" s="71"/>
      <c r="U3322" s="71"/>
      <c r="V3322" s="71"/>
      <c r="W3322" s="71"/>
      <c r="X3322" s="71"/>
      <c r="Y3322" s="71"/>
      <c r="Z3322" s="71"/>
    </row>
    <row r="3323" spans="1:26">
      <c r="A3323" s="154"/>
      <c r="B3323" s="157"/>
      <c r="C3323" s="162"/>
      <c r="D3323" s="157"/>
      <c r="E3323" s="157"/>
      <c r="F3323" s="157"/>
      <c r="G3323" s="158"/>
      <c r="H3323" s="23">
        <f>MONTH(CtasPagar[[#This Row],[Data Vencimento]])</f>
        <v>1</v>
      </c>
      <c r="I3323" s="23">
        <f>YEAR(CtasPagar[[#This Row],[Data Vencimento]])</f>
        <v>1900</v>
      </c>
      <c r="J3323" s="154"/>
      <c r="K3323" s="23">
        <f>MONTH(CtasPagar[[#This Row],[Data Pagamento]])</f>
        <v>1</v>
      </c>
      <c r="L3323" s="23">
        <f>YEAR(CtasPagar[[#This Row],[Data Pagamento]])</f>
        <v>1900</v>
      </c>
      <c r="M3323" s="154"/>
      <c r="N33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3" s="71"/>
      <c r="P3323" s="71"/>
      <c r="Q3323" s="71"/>
      <c r="R3323" s="71"/>
      <c r="S3323" s="71"/>
      <c r="T3323" s="71"/>
      <c r="U3323" s="71"/>
      <c r="V3323" s="71"/>
      <c r="W3323" s="71"/>
      <c r="X3323" s="71"/>
      <c r="Y3323" s="71"/>
      <c r="Z3323" s="71"/>
    </row>
    <row r="3324" spans="1:26">
      <c r="A3324" s="154"/>
      <c r="B3324" s="157"/>
      <c r="C3324" s="162"/>
      <c r="D3324" s="157"/>
      <c r="E3324" s="157"/>
      <c r="F3324" s="157"/>
      <c r="G3324" s="158"/>
      <c r="H3324" s="23">
        <f>MONTH(CtasPagar[[#This Row],[Data Vencimento]])</f>
        <v>1</v>
      </c>
      <c r="I3324" s="23">
        <f>YEAR(CtasPagar[[#This Row],[Data Vencimento]])</f>
        <v>1900</v>
      </c>
      <c r="J3324" s="154"/>
      <c r="K3324" s="23">
        <f>MONTH(CtasPagar[[#This Row],[Data Pagamento]])</f>
        <v>1</v>
      </c>
      <c r="L3324" s="23">
        <f>YEAR(CtasPagar[[#This Row],[Data Pagamento]])</f>
        <v>1900</v>
      </c>
      <c r="M3324" s="154"/>
      <c r="N33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4" s="71"/>
      <c r="P3324" s="71"/>
      <c r="Q3324" s="71"/>
      <c r="R3324" s="71"/>
      <c r="S3324" s="71"/>
      <c r="T3324" s="71"/>
      <c r="U3324" s="71"/>
      <c r="V3324" s="71"/>
      <c r="W3324" s="71"/>
      <c r="X3324" s="71"/>
      <c r="Y3324" s="71"/>
      <c r="Z3324" s="71"/>
    </row>
    <row r="3325" spans="1:26">
      <c r="A3325" s="154"/>
      <c r="B3325" s="157"/>
      <c r="C3325" s="162"/>
      <c r="D3325" s="157"/>
      <c r="E3325" s="157"/>
      <c r="F3325" s="157"/>
      <c r="G3325" s="158"/>
      <c r="H3325" s="23">
        <f>MONTH(CtasPagar[[#This Row],[Data Vencimento]])</f>
        <v>1</v>
      </c>
      <c r="I3325" s="23">
        <f>YEAR(CtasPagar[[#This Row],[Data Vencimento]])</f>
        <v>1900</v>
      </c>
      <c r="J3325" s="154"/>
      <c r="K3325" s="23">
        <f>MONTH(CtasPagar[[#This Row],[Data Pagamento]])</f>
        <v>1</v>
      </c>
      <c r="L3325" s="23">
        <f>YEAR(CtasPagar[[#This Row],[Data Pagamento]])</f>
        <v>1900</v>
      </c>
      <c r="M3325" s="154"/>
      <c r="N33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5" s="71"/>
      <c r="P3325" s="71"/>
      <c r="Q3325" s="71"/>
      <c r="R3325" s="71"/>
      <c r="S3325" s="71"/>
      <c r="T3325" s="71"/>
      <c r="U3325" s="71"/>
      <c r="V3325" s="71"/>
      <c r="W3325" s="71"/>
      <c r="X3325" s="71"/>
      <c r="Y3325" s="71"/>
      <c r="Z3325" s="71"/>
    </row>
    <row r="3326" spans="1:26">
      <c r="A3326" s="154"/>
      <c r="B3326" s="157"/>
      <c r="C3326" s="162"/>
      <c r="D3326" s="157"/>
      <c r="E3326" s="157"/>
      <c r="F3326" s="157"/>
      <c r="G3326" s="158"/>
      <c r="H3326" s="23">
        <f>MONTH(CtasPagar[[#This Row],[Data Vencimento]])</f>
        <v>1</v>
      </c>
      <c r="I3326" s="23">
        <f>YEAR(CtasPagar[[#This Row],[Data Vencimento]])</f>
        <v>1900</v>
      </c>
      <c r="J3326" s="154"/>
      <c r="K3326" s="23">
        <f>MONTH(CtasPagar[[#This Row],[Data Pagamento]])</f>
        <v>1</v>
      </c>
      <c r="L3326" s="23">
        <f>YEAR(CtasPagar[[#This Row],[Data Pagamento]])</f>
        <v>1900</v>
      </c>
      <c r="M3326" s="154"/>
      <c r="N33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6" s="71"/>
      <c r="P3326" s="71"/>
      <c r="Q3326" s="71"/>
      <c r="R3326" s="71"/>
      <c r="S3326" s="71"/>
      <c r="T3326" s="71"/>
      <c r="U3326" s="71"/>
      <c r="V3326" s="71"/>
      <c r="W3326" s="71"/>
      <c r="X3326" s="71"/>
      <c r="Y3326" s="71"/>
      <c r="Z3326" s="71"/>
    </row>
    <row r="3327" spans="1:26">
      <c r="A3327" s="154"/>
      <c r="B3327" s="157"/>
      <c r="C3327" s="162"/>
      <c r="D3327" s="157"/>
      <c r="E3327" s="157"/>
      <c r="F3327" s="157"/>
      <c r="G3327" s="158"/>
      <c r="H3327" s="23">
        <f>MONTH(CtasPagar[[#This Row],[Data Vencimento]])</f>
        <v>1</v>
      </c>
      <c r="I3327" s="23">
        <f>YEAR(CtasPagar[[#This Row],[Data Vencimento]])</f>
        <v>1900</v>
      </c>
      <c r="J3327" s="154"/>
      <c r="K3327" s="23">
        <f>MONTH(CtasPagar[[#This Row],[Data Pagamento]])</f>
        <v>1</v>
      </c>
      <c r="L3327" s="23">
        <f>YEAR(CtasPagar[[#This Row],[Data Pagamento]])</f>
        <v>1900</v>
      </c>
      <c r="M3327" s="154"/>
      <c r="N33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7" s="71"/>
      <c r="P3327" s="71"/>
      <c r="Q3327" s="71"/>
      <c r="R3327" s="71"/>
      <c r="S3327" s="71"/>
      <c r="T3327" s="71"/>
      <c r="U3327" s="71"/>
      <c r="V3327" s="71"/>
      <c r="W3327" s="71"/>
      <c r="X3327" s="71"/>
      <c r="Y3327" s="71"/>
      <c r="Z3327" s="71"/>
    </row>
    <row r="3328" spans="1:26">
      <c r="A3328" s="154"/>
      <c r="B3328" s="157"/>
      <c r="C3328" s="162"/>
      <c r="D3328" s="157"/>
      <c r="E3328" s="157"/>
      <c r="F3328" s="157"/>
      <c r="G3328" s="158"/>
      <c r="H3328" s="23">
        <f>MONTH(CtasPagar[[#This Row],[Data Vencimento]])</f>
        <v>1</v>
      </c>
      <c r="I3328" s="23">
        <f>YEAR(CtasPagar[[#This Row],[Data Vencimento]])</f>
        <v>1900</v>
      </c>
      <c r="J3328" s="154"/>
      <c r="K3328" s="23">
        <f>MONTH(CtasPagar[[#This Row],[Data Pagamento]])</f>
        <v>1</v>
      </c>
      <c r="L3328" s="23">
        <f>YEAR(CtasPagar[[#This Row],[Data Pagamento]])</f>
        <v>1900</v>
      </c>
      <c r="M3328" s="154"/>
      <c r="N33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8" s="71"/>
      <c r="P3328" s="71"/>
      <c r="Q3328" s="71"/>
      <c r="R3328" s="71"/>
      <c r="S3328" s="71"/>
      <c r="T3328" s="71"/>
      <c r="U3328" s="71"/>
      <c r="V3328" s="71"/>
      <c r="W3328" s="71"/>
      <c r="X3328" s="71"/>
      <c r="Y3328" s="71"/>
      <c r="Z3328" s="71"/>
    </row>
    <row r="3329" spans="1:26">
      <c r="A3329" s="154"/>
      <c r="B3329" s="157"/>
      <c r="C3329" s="162"/>
      <c r="D3329" s="157"/>
      <c r="E3329" s="157"/>
      <c r="F3329" s="157"/>
      <c r="G3329" s="158"/>
      <c r="H3329" s="23">
        <f>MONTH(CtasPagar[[#This Row],[Data Vencimento]])</f>
        <v>1</v>
      </c>
      <c r="I3329" s="23">
        <f>YEAR(CtasPagar[[#This Row],[Data Vencimento]])</f>
        <v>1900</v>
      </c>
      <c r="J3329" s="154"/>
      <c r="K3329" s="23">
        <f>MONTH(CtasPagar[[#This Row],[Data Pagamento]])</f>
        <v>1</v>
      </c>
      <c r="L3329" s="23">
        <f>YEAR(CtasPagar[[#This Row],[Data Pagamento]])</f>
        <v>1900</v>
      </c>
      <c r="M3329" s="154"/>
      <c r="N33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29" s="71"/>
      <c r="P3329" s="71"/>
      <c r="Q3329" s="71"/>
      <c r="R3329" s="71"/>
      <c r="S3329" s="71"/>
      <c r="T3329" s="71"/>
      <c r="U3329" s="71"/>
      <c r="V3329" s="71"/>
      <c r="W3329" s="71"/>
      <c r="X3329" s="71"/>
      <c r="Y3329" s="71"/>
      <c r="Z3329" s="71"/>
    </row>
    <row r="3330" spans="1:26">
      <c r="A3330" s="154"/>
      <c r="B3330" s="157"/>
      <c r="C3330" s="162"/>
      <c r="D3330" s="157"/>
      <c r="E3330" s="157"/>
      <c r="F3330" s="157"/>
      <c r="G3330" s="158"/>
      <c r="H3330" s="23">
        <f>MONTH(CtasPagar[[#This Row],[Data Vencimento]])</f>
        <v>1</v>
      </c>
      <c r="I3330" s="23">
        <f>YEAR(CtasPagar[[#This Row],[Data Vencimento]])</f>
        <v>1900</v>
      </c>
      <c r="J3330" s="154"/>
      <c r="K3330" s="23">
        <f>MONTH(CtasPagar[[#This Row],[Data Pagamento]])</f>
        <v>1</v>
      </c>
      <c r="L3330" s="23">
        <f>YEAR(CtasPagar[[#This Row],[Data Pagamento]])</f>
        <v>1900</v>
      </c>
      <c r="M3330" s="154"/>
      <c r="N33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0" s="71"/>
      <c r="P3330" s="71"/>
      <c r="Q3330" s="71"/>
      <c r="R3330" s="71"/>
      <c r="S3330" s="71"/>
      <c r="T3330" s="71"/>
      <c r="U3330" s="71"/>
      <c r="V3330" s="71"/>
      <c r="W3330" s="71"/>
      <c r="X3330" s="71"/>
      <c r="Y3330" s="71"/>
      <c r="Z3330" s="71"/>
    </row>
    <row r="3331" spans="1:26">
      <c r="A3331" s="154"/>
      <c r="B3331" s="157"/>
      <c r="C3331" s="162"/>
      <c r="D3331" s="157"/>
      <c r="E3331" s="157"/>
      <c r="F3331" s="157"/>
      <c r="G3331" s="158"/>
      <c r="H3331" s="23">
        <f>MONTH(CtasPagar[[#This Row],[Data Vencimento]])</f>
        <v>1</v>
      </c>
      <c r="I3331" s="23">
        <f>YEAR(CtasPagar[[#This Row],[Data Vencimento]])</f>
        <v>1900</v>
      </c>
      <c r="J3331" s="154"/>
      <c r="K3331" s="23">
        <f>MONTH(CtasPagar[[#This Row],[Data Pagamento]])</f>
        <v>1</v>
      </c>
      <c r="L3331" s="23">
        <f>YEAR(CtasPagar[[#This Row],[Data Pagamento]])</f>
        <v>1900</v>
      </c>
      <c r="M3331" s="154"/>
      <c r="N33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1" s="71"/>
      <c r="P3331" s="71"/>
      <c r="Q3331" s="71"/>
      <c r="R3331" s="71"/>
      <c r="S3331" s="71"/>
      <c r="T3331" s="71"/>
      <c r="U3331" s="71"/>
      <c r="V3331" s="71"/>
      <c r="W3331" s="71"/>
      <c r="X3331" s="71"/>
      <c r="Y3331" s="71"/>
      <c r="Z3331" s="71"/>
    </row>
    <row r="3332" spans="1:26">
      <c r="A3332" s="154"/>
      <c r="B3332" s="157"/>
      <c r="C3332" s="162"/>
      <c r="D3332" s="157"/>
      <c r="E3332" s="157"/>
      <c r="F3332" s="157"/>
      <c r="G3332" s="158"/>
      <c r="H3332" s="23">
        <f>MONTH(CtasPagar[[#This Row],[Data Vencimento]])</f>
        <v>1</v>
      </c>
      <c r="I3332" s="23">
        <f>YEAR(CtasPagar[[#This Row],[Data Vencimento]])</f>
        <v>1900</v>
      </c>
      <c r="J3332" s="154"/>
      <c r="K3332" s="23">
        <f>MONTH(CtasPagar[[#This Row],[Data Pagamento]])</f>
        <v>1</v>
      </c>
      <c r="L3332" s="23">
        <f>YEAR(CtasPagar[[#This Row],[Data Pagamento]])</f>
        <v>1900</v>
      </c>
      <c r="M3332" s="154"/>
      <c r="N33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2" s="71"/>
      <c r="P3332" s="71"/>
      <c r="Q3332" s="71"/>
      <c r="R3332" s="71"/>
      <c r="S3332" s="71"/>
      <c r="T3332" s="71"/>
      <c r="U3332" s="71"/>
      <c r="V3332" s="71"/>
      <c r="W3332" s="71"/>
      <c r="X3332" s="71"/>
      <c r="Y3332" s="71"/>
      <c r="Z3332" s="71"/>
    </row>
    <row r="3333" spans="1:26">
      <c r="A3333" s="154"/>
      <c r="B3333" s="157"/>
      <c r="C3333" s="162"/>
      <c r="D3333" s="157"/>
      <c r="E3333" s="157"/>
      <c r="F3333" s="157"/>
      <c r="G3333" s="158"/>
      <c r="H3333" s="23">
        <f>MONTH(CtasPagar[[#This Row],[Data Vencimento]])</f>
        <v>1</v>
      </c>
      <c r="I3333" s="23">
        <f>YEAR(CtasPagar[[#This Row],[Data Vencimento]])</f>
        <v>1900</v>
      </c>
      <c r="J3333" s="154"/>
      <c r="K3333" s="23">
        <f>MONTH(CtasPagar[[#This Row],[Data Pagamento]])</f>
        <v>1</v>
      </c>
      <c r="L3333" s="23">
        <f>YEAR(CtasPagar[[#This Row],[Data Pagamento]])</f>
        <v>1900</v>
      </c>
      <c r="M3333" s="154"/>
      <c r="N33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3" s="71"/>
      <c r="P3333" s="71"/>
      <c r="Q3333" s="71"/>
      <c r="R3333" s="71"/>
      <c r="S3333" s="71"/>
      <c r="T3333" s="71"/>
      <c r="U3333" s="71"/>
      <c r="V3333" s="71"/>
      <c r="W3333" s="71"/>
      <c r="X3333" s="71"/>
      <c r="Y3333" s="71"/>
      <c r="Z3333" s="71"/>
    </row>
    <row r="3334" spans="1:26">
      <c r="A3334" s="154"/>
      <c r="B3334" s="157"/>
      <c r="C3334" s="162"/>
      <c r="D3334" s="157"/>
      <c r="E3334" s="157"/>
      <c r="F3334" s="157"/>
      <c r="G3334" s="158"/>
      <c r="H3334" s="23">
        <f>MONTH(CtasPagar[[#This Row],[Data Vencimento]])</f>
        <v>1</v>
      </c>
      <c r="I3334" s="23">
        <f>YEAR(CtasPagar[[#This Row],[Data Vencimento]])</f>
        <v>1900</v>
      </c>
      <c r="J3334" s="154"/>
      <c r="K3334" s="23">
        <f>MONTH(CtasPagar[[#This Row],[Data Pagamento]])</f>
        <v>1</v>
      </c>
      <c r="L3334" s="23">
        <f>YEAR(CtasPagar[[#This Row],[Data Pagamento]])</f>
        <v>1900</v>
      </c>
      <c r="M3334" s="154"/>
      <c r="N33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4" s="71"/>
      <c r="P3334" s="71"/>
      <c r="Q3334" s="71"/>
      <c r="R3334" s="71"/>
      <c r="S3334" s="71"/>
      <c r="T3334" s="71"/>
      <c r="U3334" s="71"/>
      <c r="V3334" s="71"/>
      <c r="W3334" s="71"/>
      <c r="X3334" s="71"/>
      <c r="Y3334" s="71"/>
      <c r="Z3334" s="71"/>
    </row>
    <row r="3335" spans="1:26">
      <c r="A3335" s="154"/>
      <c r="B3335" s="157"/>
      <c r="C3335" s="162"/>
      <c r="D3335" s="157"/>
      <c r="E3335" s="157"/>
      <c r="F3335" s="157"/>
      <c r="G3335" s="158"/>
      <c r="H3335" s="23">
        <f>MONTH(CtasPagar[[#This Row],[Data Vencimento]])</f>
        <v>1</v>
      </c>
      <c r="I3335" s="23">
        <f>YEAR(CtasPagar[[#This Row],[Data Vencimento]])</f>
        <v>1900</v>
      </c>
      <c r="J3335" s="154"/>
      <c r="K3335" s="23">
        <f>MONTH(CtasPagar[[#This Row],[Data Pagamento]])</f>
        <v>1</v>
      </c>
      <c r="L3335" s="23">
        <f>YEAR(CtasPagar[[#This Row],[Data Pagamento]])</f>
        <v>1900</v>
      </c>
      <c r="M3335" s="154"/>
      <c r="N33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5" s="71"/>
      <c r="P3335" s="71"/>
      <c r="Q3335" s="71"/>
      <c r="R3335" s="71"/>
      <c r="S3335" s="71"/>
      <c r="T3335" s="71"/>
      <c r="U3335" s="71"/>
      <c r="V3335" s="71"/>
      <c r="W3335" s="71"/>
      <c r="X3335" s="71"/>
      <c r="Y3335" s="71"/>
      <c r="Z3335" s="71"/>
    </row>
    <row r="3336" spans="1:26">
      <c r="A3336" s="154"/>
      <c r="B3336" s="157"/>
      <c r="C3336" s="162"/>
      <c r="D3336" s="157"/>
      <c r="E3336" s="157"/>
      <c r="F3336" s="157"/>
      <c r="G3336" s="158"/>
      <c r="H3336" s="23">
        <f>MONTH(CtasPagar[[#This Row],[Data Vencimento]])</f>
        <v>1</v>
      </c>
      <c r="I3336" s="23">
        <f>YEAR(CtasPagar[[#This Row],[Data Vencimento]])</f>
        <v>1900</v>
      </c>
      <c r="J3336" s="154"/>
      <c r="K3336" s="23">
        <f>MONTH(CtasPagar[[#This Row],[Data Pagamento]])</f>
        <v>1</v>
      </c>
      <c r="L3336" s="23">
        <f>YEAR(CtasPagar[[#This Row],[Data Pagamento]])</f>
        <v>1900</v>
      </c>
      <c r="M3336" s="154"/>
      <c r="N33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6" s="71"/>
      <c r="P3336" s="71"/>
      <c r="Q3336" s="71"/>
      <c r="R3336" s="71"/>
      <c r="S3336" s="71"/>
      <c r="T3336" s="71"/>
      <c r="U3336" s="71"/>
      <c r="V3336" s="71"/>
      <c r="W3336" s="71"/>
      <c r="X3336" s="71"/>
      <c r="Y3336" s="71"/>
      <c r="Z3336" s="71"/>
    </row>
    <row r="3337" spans="1:26">
      <c r="A3337" s="154"/>
      <c r="B3337" s="157"/>
      <c r="C3337" s="162"/>
      <c r="D3337" s="157"/>
      <c r="E3337" s="157"/>
      <c r="F3337" s="157"/>
      <c r="G3337" s="158"/>
      <c r="H3337" s="23">
        <f>MONTH(CtasPagar[[#This Row],[Data Vencimento]])</f>
        <v>1</v>
      </c>
      <c r="I3337" s="23">
        <f>YEAR(CtasPagar[[#This Row],[Data Vencimento]])</f>
        <v>1900</v>
      </c>
      <c r="J3337" s="154"/>
      <c r="K3337" s="23">
        <f>MONTH(CtasPagar[[#This Row],[Data Pagamento]])</f>
        <v>1</v>
      </c>
      <c r="L3337" s="23">
        <f>YEAR(CtasPagar[[#This Row],[Data Pagamento]])</f>
        <v>1900</v>
      </c>
      <c r="M3337" s="154"/>
      <c r="N33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7" s="71"/>
      <c r="P3337" s="71"/>
      <c r="Q3337" s="71"/>
      <c r="R3337" s="71"/>
      <c r="S3337" s="71"/>
      <c r="T3337" s="71"/>
      <c r="U3337" s="71"/>
      <c r="V3337" s="71"/>
      <c r="W3337" s="71"/>
      <c r="X3337" s="71"/>
      <c r="Y3337" s="71"/>
      <c r="Z3337" s="71"/>
    </row>
    <row r="3338" spans="1:26">
      <c r="A3338" s="154"/>
      <c r="B3338" s="157"/>
      <c r="C3338" s="162"/>
      <c r="D3338" s="157"/>
      <c r="E3338" s="157"/>
      <c r="F3338" s="157"/>
      <c r="G3338" s="158"/>
      <c r="H3338" s="23">
        <f>MONTH(CtasPagar[[#This Row],[Data Vencimento]])</f>
        <v>1</v>
      </c>
      <c r="I3338" s="23">
        <f>YEAR(CtasPagar[[#This Row],[Data Vencimento]])</f>
        <v>1900</v>
      </c>
      <c r="J3338" s="154"/>
      <c r="K3338" s="23">
        <f>MONTH(CtasPagar[[#This Row],[Data Pagamento]])</f>
        <v>1</v>
      </c>
      <c r="L3338" s="23">
        <f>YEAR(CtasPagar[[#This Row],[Data Pagamento]])</f>
        <v>1900</v>
      </c>
      <c r="M3338" s="154"/>
      <c r="N33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8" s="71"/>
      <c r="P3338" s="71"/>
      <c r="Q3338" s="71"/>
      <c r="R3338" s="71"/>
      <c r="S3338" s="71"/>
      <c r="T3338" s="71"/>
      <c r="U3338" s="71"/>
      <c r="V3338" s="71"/>
      <c r="W3338" s="71"/>
      <c r="X3338" s="71"/>
      <c r="Y3338" s="71"/>
      <c r="Z3338" s="71"/>
    </row>
    <row r="3339" spans="1:26">
      <c r="A3339" s="154"/>
      <c r="B3339" s="157"/>
      <c r="C3339" s="162"/>
      <c r="D3339" s="157"/>
      <c r="E3339" s="157"/>
      <c r="F3339" s="157"/>
      <c r="G3339" s="158"/>
      <c r="H3339" s="23">
        <f>MONTH(CtasPagar[[#This Row],[Data Vencimento]])</f>
        <v>1</v>
      </c>
      <c r="I3339" s="23">
        <f>YEAR(CtasPagar[[#This Row],[Data Vencimento]])</f>
        <v>1900</v>
      </c>
      <c r="J3339" s="154"/>
      <c r="K3339" s="23">
        <f>MONTH(CtasPagar[[#This Row],[Data Pagamento]])</f>
        <v>1</v>
      </c>
      <c r="L3339" s="23">
        <f>YEAR(CtasPagar[[#This Row],[Data Pagamento]])</f>
        <v>1900</v>
      </c>
      <c r="M3339" s="154"/>
      <c r="N33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39" s="71"/>
      <c r="P3339" s="71"/>
      <c r="Q3339" s="71"/>
      <c r="R3339" s="71"/>
      <c r="S3339" s="71"/>
      <c r="T3339" s="71"/>
      <c r="U3339" s="71"/>
      <c r="V3339" s="71"/>
      <c r="W3339" s="71"/>
      <c r="X3339" s="71"/>
      <c r="Y3339" s="71"/>
      <c r="Z3339" s="71"/>
    </row>
    <row r="3340" spans="1:26">
      <c r="A3340" s="154"/>
      <c r="B3340" s="157"/>
      <c r="C3340" s="162"/>
      <c r="D3340" s="157"/>
      <c r="E3340" s="157"/>
      <c r="F3340" s="157"/>
      <c r="G3340" s="158"/>
      <c r="H3340" s="23">
        <f>MONTH(CtasPagar[[#This Row],[Data Vencimento]])</f>
        <v>1</v>
      </c>
      <c r="I3340" s="23">
        <f>YEAR(CtasPagar[[#This Row],[Data Vencimento]])</f>
        <v>1900</v>
      </c>
      <c r="J3340" s="154"/>
      <c r="K3340" s="23">
        <f>MONTH(CtasPagar[[#This Row],[Data Pagamento]])</f>
        <v>1</v>
      </c>
      <c r="L3340" s="23">
        <f>YEAR(CtasPagar[[#This Row],[Data Pagamento]])</f>
        <v>1900</v>
      </c>
      <c r="M3340" s="154"/>
      <c r="N33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0" s="71"/>
      <c r="P3340" s="71"/>
      <c r="Q3340" s="71"/>
      <c r="R3340" s="71"/>
      <c r="S3340" s="71"/>
      <c r="T3340" s="71"/>
      <c r="U3340" s="71"/>
      <c r="V3340" s="71"/>
      <c r="W3340" s="71"/>
      <c r="X3340" s="71"/>
      <c r="Y3340" s="71"/>
      <c r="Z3340" s="71"/>
    </row>
    <row r="3341" spans="1:26">
      <c r="A3341" s="154"/>
      <c r="B3341" s="157"/>
      <c r="C3341" s="162"/>
      <c r="D3341" s="157"/>
      <c r="E3341" s="157"/>
      <c r="F3341" s="157"/>
      <c r="G3341" s="158"/>
      <c r="H3341" s="23">
        <f>MONTH(CtasPagar[[#This Row],[Data Vencimento]])</f>
        <v>1</v>
      </c>
      <c r="I3341" s="23">
        <f>YEAR(CtasPagar[[#This Row],[Data Vencimento]])</f>
        <v>1900</v>
      </c>
      <c r="J3341" s="154"/>
      <c r="K3341" s="23">
        <f>MONTH(CtasPagar[[#This Row],[Data Pagamento]])</f>
        <v>1</v>
      </c>
      <c r="L3341" s="23">
        <f>YEAR(CtasPagar[[#This Row],[Data Pagamento]])</f>
        <v>1900</v>
      </c>
      <c r="M3341" s="154"/>
      <c r="N33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1" s="71"/>
      <c r="P3341" s="71"/>
      <c r="Q3341" s="71"/>
      <c r="R3341" s="71"/>
      <c r="S3341" s="71"/>
      <c r="T3341" s="71"/>
      <c r="U3341" s="71"/>
      <c r="V3341" s="71"/>
      <c r="W3341" s="71"/>
      <c r="X3341" s="71"/>
      <c r="Y3341" s="71"/>
      <c r="Z3341" s="71"/>
    </row>
    <row r="3342" spans="1:26">
      <c r="A3342" s="154"/>
      <c r="B3342" s="157"/>
      <c r="C3342" s="162"/>
      <c r="D3342" s="157"/>
      <c r="E3342" s="157"/>
      <c r="F3342" s="157"/>
      <c r="G3342" s="158"/>
      <c r="H3342" s="23">
        <f>MONTH(CtasPagar[[#This Row],[Data Vencimento]])</f>
        <v>1</v>
      </c>
      <c r="I3342" s="23">
        <f>YEAR(CtasPagar[[#This Row],[Data Vencimento]])</f>
        <v>1900</v>
      </c>
      <c r="J3342" s="154"/>
      <c r="K3342" s="23">
        <f>MONTH(CtasPagar[[#This Row],[Data Pagamento]])</f>
        <v>1</v>
      </c>
      <c r="L3342" s="23">
        <f>YEAR(CtasPagar[[#This Row],[Data Pagamento]])</f>
        <v>1900</v>
      </c>
      <c r="M3342" s="154"/>
      <c r="N33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2" s="71"/>
      <c r="P3342" s="71"/>
      <c r="Q3342" s="71"/>
      <c r="R3342" s="71"/>
      <c r="S3342" s="71"/>
      <c r="T3342" s="71"/>
      <c r="U3342" s="71"/>
      <c r="V3342" s="71"/>
      <c r="W3342" s="71"/>
      <c r="X3342" s="71"/>
      <c r="Y3342" s="71"/>
      <c r="Z3342" s="71"/>
    </row>
    <row r="3343" spans="1:26">
      <c r="A3343" s="154"/>
      <c r="B3343" s="157"/>
      <c r="C3343" s="162"/>
      <c r="D3343" s="157"/>
      <c r="E3343" s="157"/>
      <c r="F3343" s="157"/>
      <c r="G3343" s="158"/>
      <c r="H3343" s="23">
        <f>MONTH(CtasPagar[[#This Row],[Data Vencimento]])</f>
        <v>1</v>
      </c>
      <c r="I3343" s="23">
        <f>YEAR(CtasPagar[[#This Row],[Data Vencimento]])</f>
        <v>1900</v>
      </c>
      <c r="J3343" s="154"/>
      <c r="K3343" s="23">
        <f>MONTH(CtasPagar[[#This Row],[Data Pagamento]])</f>
        <v>1</v>
      </c>
      <c r="L3343" s="23">
        <f>YEAR(CtasPagar[[#This Row],[Data Pagamento]])</f>
        <v>1900</v>
      </c>
      <c r="M3343" s="154"/>
      <c r="N33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3" s="71"/>
      <c r="P3343" s="71"/>
      <c r="Q3343" s="71"/>
      <c r="R3343" s="71"/>
      <c r="S3343" s="71"/>
      <c r="T3343" s="71"/>
      <c r="U3343" s="71"/>
      <c r="V3343" s="71"/>
      <c r="W3343" s="71"/>
      <c r="X3343" s="71"/>
      <c r="Y3343" s="71"/>
      <c r="Z3343" s="71"/>
    </row>
    <row r="3344" spans="1:26">
      <c r="A3344" s="154"/>
      <c r="B3344" s="157"/>
      <c r="C3344" s="162"/>
      <c r="D3344" s="157"/>
      <c r="E3344" s="157"/>
      <c r="F3344" s="157"/>
      <c r="G3344" s="158"/>
      <c r="H3344" s="23">
        <f>MONTH(CtasPagar[[#This Row],[Data Vencimento]])</f>
        <v>1</v>
      </c>
      <c r="I3344" s="23">
        <f>YEAR(CtasPagar[[#This Row],[Data Vencimento]])</f>
        <v>1900</v>
      </c>
      <c r="J3344" s="154"/>
      <c r="K3344" s="23">
        <f>MONTH(CtasPagar[[#This Row],[Data Pagamento]])</f>
        <v>1</v>
      </c>
      <c r="L3344" s="23">
        <f>YEAR(CtasPagar[[#This Row],[Data Pagamento]])</f>
        <v>1900</v>
      </c>
      <c r="M3344" s="154"/>
      <c r="N33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4" s="71"/>
      <c r="P3344" s="71"/>
      <c r="Q3344" s="71"/>
      <c r="R3344" s="71"/>
      <c r="S3344" s="71"/>
      <c r="T3344" s="71"/>
      <c r="U3344" s="71"/>
      <c r="V3344" s="71"/>
      <c r="W3344" s="71"/>
      <c r="X3344" s="71"/>
      <c r="Y3344" s="71"/>
      <c r="Z3344" s="71"/>
    </row>
    <row r="3345" spans="1:26">
      <c r="A3345" s="154"/>
      <c r="B3345" s="157"/>
      <c r="C3345" s="162"/>
      <c r="D3345" s="157"/>
      <c r="E3345" s="157"/>
      <c r="F3345" s="157"/>
      <c r="G3345" s="158"/>
      <c r="H3345" s="23">
        <f>MONTH(CtasPagar[[#This Row],[Data Vencimento]])</f>
        <v>1</v>
      </c>
      <c r="I3345" s="23">
        <f>YEAR(CtasPagar[[#This Row],[Data Vencimento]])</f>
        <v>1900</v>
      </c>
      <c r="J3345" s="154"/>
      <c r="K3345" s="23">
        <f>MONTH(CtasPagar[[#This Row],[Data Pagamento]])</f>
        <v>1</v>
      </c>
      <c r="L3345" s="23">
        <f>YEAR(CtasPagar[[#This Row],[Data Pagamento]])</f>
        <v>1900</v>
      </c>
      <c r="M3345" s="154"/>
      <c r="N33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5" s="71"/>
      <c r="P3345" s="71"/>
      <c r="Q3345" s="71"/>
      <c r="R3345" s="71"/>
      <c r="S3345" s="71"/>
      <c r="T3345" s="71"/>
      <c r="U3345" s="71"/>
      <c r="V3345" s="71"/>
      <c r="W3345" s="71"/>
      <c r="X3345" s="71"/>
      <c r="Y3345" s="71"/>
      <c r="Z3345" s="71"/>
    </row>
    <row r="3346" spans="1:26">
      <c r="A3346" s="154"/>
      <c r="B3346" s="157"/>
      <c r="C3346" s="162"/>
      <c r="D3346" s="157"/>
      <c r="E3346" s="157"/>
      <c r="F3346" s="157"/>
      <c r="G3346" s="158"/>
      <c r="H3346" s="23">
        <f>MONTH(CtasPagar[[#This Row],[Data Vencimento]])</f>
        <v>1</v>
      </c>
      <c r="I3346" s="23">
        <f>YEAR(CtasPagar[[#This Row],[Data Vencimento]])</f>
        <v>1900</v>
      </c>
      <c r="J3346" s="154"/>
      <c r="K3346" s="23">
        <f>MONTH(CtasPagar[[#This Row],[Data Pagamento]])</f>
        <v>1</v>
      </c>
      <c r="L3346" s="23">
        <f>YEAR(CtasPagar[[#This Row],[Data Pagamento]])</f>
        <v>1900</v>
      </c>
      <c r="M3346" s="154"/>
      <c r="N33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6" s="71"/>
      <c r="P3346" s="71"/>
      <c r="Q3346" s="71"/>
      <c r="R3346" s="71"/>
      <c r="S3346" s="71"/>
      <c r="T3346" s="71"/>
      <c r="U3346" s="71"/>
      <c r="V3346" s="71"/>
      <c r="W3346" s="71"/>
      <c r="X3346" s="71"/>
      <c r="Y3346" s="71"/>
      <c r="Z3346" s="71"/>
    </row>
    <row r="3347" spans="1:26">
      <c r="A3347" s="154"/>
      <c r="B3347" s="157"/>
      <c r="C3347" s="162"/>
      <c r="D3347" s="157"/>
      <c r="E3347" s="157"/>
      <c r="F3347" s="157"/>
      <c r="G3347" s="158"/>
      <c r="H3347" s="23">
        <f>MONTH(CtasPagar[[#This Row],[Data Vencimento]])</f>
        <v>1</v>
      </c>
      <c r="I3347" s="23">
        <f>YEAR(CtasPagar[[#This Row],[Data Vencimento]])</f>
        <v>1900</v>
      </c>
      <c r="J3347" s="154"/>
      <c r="K3347" s="23">
        <f>MONTH(CtasPagar[[#This Row],[Data Pagamento]])</f>
        <v>1</v>
      </c>
      <c r="L3347" s="23">
        <f>YEAR(CtasPagar[[#This Row],[Data Pagamento]])</f>
        <v>1900</v>
      </c>
      <c r="M3347" s="154"/>
      <c r="N33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7" s="71"/>
      <c r="P3347" s="71"/>
      <c r="Q3347" s="71"/>
      <c r="R3347" s="71"/>
      <c r="S3347" s="71"/>
      <c r="T3347" s="71"/>
      <c r="U3347" s="71"/>
      <c r="V3347" s="71"/>
      <c r="W3347" s="71"/>
      <c r="X3347" s="71"/>
      <c r="Y3347" s="71"/>
      <c r="Z3347" s="71"/>
    </row>
    <row r="3348" spans="1:26">
      <c r="A3348" s="154"/>
      <c r="B3348" s="157"/>
      <c r="C3348" s="162"/>
      <c r="D3348" s="157"/>
      <c r="E3348" s="157"/>
      <c r="F3348" s="157"/>
      <c r="G3348" s="158"/>
      <c r="H3348" s="23">
        <f>MONTH(CtasPagar[[#This Row],[Data Vencimento]])</f>
        <v>1</v>
      </c>
      <c r="I3348" s="23">
        <f>YEAR(CtasPagar[[#This Row],[Data Vencimento]])</f>
        <v>1900</v>
      </c>
      <c r="J3348" s="154"/>
      <c r="K3348" s="23">
        <f>MONTH(CtasPagar[[#This Row],[Data Pagamento]])</f>
        <v>1</v>
      </c>
      <c r="L3348" s="23">
        <f>YEAR(CtasPagar[[#This Row],[Data Pagamento]])</f>
        <v>1900</v>
      </c>
      <c r="M3348" s="154"/>
      <c r="N33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8" s="71"/>
      <c r="P3348" s="71"/>
      <c r="Q3348" s="71"/>
      <c r="R3348" s="71"/>
      <c r="S3348" s="71"/>
      <c r="T3348" s="71"/>
      <c r="U3348" s="71"/>
      <c r="V3348" s="71"/>
      <c r="W3348" s="71"/>
      <c r="X3348" s="71"/>
      <c r="Y3348" s="71"/>
      <c r="Z3348" s="71"/>
    </row>
    <row r="3349" spans="1:26">
      <c r="A3349" s="154"/>
      <c r="B3349" s="157"/>
      <c r="C3349" s="162"/>
      <c r="D3349" s="157"/>
      <c r="E3349" s="157"/>
      <c r="F3349" s="157"/>
      <c r="G3349" s="158"/>
      <c r="H3349" s="23">
        <f>MONTH(CtasPagar[[#This Row],[Data Vencimento]])</f>
        <v>1</v>
      </c>
      <c r="I3349" s="23">
        <f>YEAR(CtasPagar[[#This Row],[Data Vencimento]])</f>
        <v>1900</v>
      </c>
      <c r="J3349" s="154"/>
      <c r="K3349" s="23">
        <f>MONTH(CtasPagar[[#This Row],[Data Pagamento]])</f>
        <v>1</v>
      </c>
      <c r="L3349" s="23">
        <f>YEAR(CtasPagar[[#This Row],[Data Pagamento]])</f>
        <v>1900</v>
      </c>
      <c r="M3349" s="154"/>
      <c r="N33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49" s="71"/>
      <c r="P3349" s="71"/>
      <c r="Q3349" s="71"/>
      <c r="R3349" s="71"/>
      <c r="S3349" s="71"/>
      <c r="T3349" s="71"/>
      <c r="U3349" s="71"/>
      <c r="V3349" s="71"/>
      <c r="W3349" s="71"/>
      <c r="X3349" s="71"/>
      <c r="Y3349" s="71"/>
      <c r="Z3349" s="71"/>
    </row>
    <row r="3350" spans="1:26">
      <c r="A3350" s="154"/>
      <c r="B3350" s="157"/>
      <c r="C3350" s="162"/>
      <c r="D3350" s="157"/>
      <c r="E3350" s="157"/>
      <c r="F3350" s="157"/>
      <c r="G3350" s="158"/>
      <c r="H3350" s="23">
        <f>MONTH(CtasPagar[[#This Row],[Data Vencimento]])</f>
        <v>1</v>
      </c>
      <c r="I3350" s="23">
        <f>YEAR(CtasPagar[[#This Row],[Data Vencimento]])</f>
        <v>1900</v>
      </c>
      <c r="J3350" s="154"/>
      <c r="K3350" s="23">
        <f>MONTH(CtasPagar[[#This Row],[Data Pagamento]])</f>
        <v>1</v>
      </c>
      <c r="L3350" s="23">
        <f>YEAR(CtasPagar[[#This Row],[Data Pagamento]])</f>
        <v>1900</v>
      </c>
      <c r="M3350" s="154"/>
      <c r="N33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0" s="71"/>
      <c r="P3350" s="71"/>
      <c r="Q3350" s="71"/>
      <c r="R3350" s="71"/>
      <c r="S3350" s="71"/>
      <c r="T3350" s="71"/>
      <c r="U3350" s="71"/>
      <c r="V3350" s="71"/>
      <c r="W3350" s="71"/>
      <c r="X3350" s="71"/>
      <c r="Y3350" s="71"/>
      <c r="Z3350" s="71"/>
    </row>
    <row r="3351" spans="1:26">
      <c r="A3351" s="154"/>
      <c r="B3351" s="157"/>
      <c r="C3351" s="162"/>
      <c r="D3351" s="157"/>
      <c r="E3351" s="157"/>
      <c r="F3351" s="157"/>
      <c r="G3351" s="158"/>
      <c r="H3351" s="23">
        <f>MONTH(CtasPagar[[#This Row],[Data Vencimento]])</f>
        <v>1</v>
      </c>
      <c r="I3351" s="23">
        <f>YEAR(CtasPagar[[#This Row],[Data Vencimento]])</f>
        <v>1900</v>
      </c>
      <c r="J3351" s="154"/>
      <c r="K3351" s="23">
        <f>MONTH(CtasPagar[[#This Row],[Data Pagamento]])</f>
        <v>1</v>
      </c>
      <c r="L3351" s="23">
        <f>YEAR(CtasPagar[[#This Row],[Data Pagamento]])</f>
        <v>1900</v>
      </c>
      <c r="M3351" s="154"/>
      <c r="N33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1" s="71"/>
      <c r="P3351" s="71"/>
      <c r="Q3351" s="71"/>
      <c r="R3351" s="71"/>
      <c r="S3351" s="71"/>
      <c r="T3351" s="71"/>
      <c r="U3351" s="71"/>
      <c r="V3351" s="71"/>
      <c r="W3351" s="71"/>
      <c r="X3351" s="71"/>
      <c r="Y3351" s="71"/>
      <c r="Z3351" s="71"/>
    </row>
    <row r="3352" spans="1:26">
      <c r="A3352" s="154"/>
      <c r="B3352" s="157"/>
      <c r="C3352" s="162"/>
      <c r="D3352" s="157"/>
      <c r="E3352" s="157"/>
      <c r="F3352" s="157"/>
      <c r="G3352" s="158"/>
      <c r="H3352" s="23">
        <f>MONTH(CtasPagar[[#This Row],[Data Vencimento]])</f>
        <v>1</v>
      </c>
      <c r="I3352" s="23">
        <f>YEAR(CtasPagar[[#This Row],[Data Vencimento]])</f>
        <v>1900</v>
      </c>
      <c r="J3352" s="154"/>
      <c r="K3352" s="23">
        <f>MONTH(CtasPagar[[#This Row],[Data Pagamento]])</f>
        <v>1</v>
      </c>
      <c r="L3352" s="23">
        <f>YEAR(CtasPagar[[#This Row],[Data Pagamento]])</f>
        <v>1900</v>
      </c>
      <c r="M3352" s="154"/>
      <c r="N33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2" s="71"/>
      <c r="P3352" s="71"/>
      <c r="Q3352" s="71"/>
      <c r="R3352" s="71"/>
      <c r="S3352" s="71"/>
      <c r="T3352" s="71"/>
      <c r="U3352" s="71"/>
      <c r="V3352" s="71"/>
      <c r="W3352" s="71"/>
      <c r="X3352" s="71"/>
      <c r="Y3352" s="71"/>
      <c r="Z3352" s="71"/>
    </row>
    <row r="3353" spans="1:26">
      <c r="A3353" s="154"/>
      <c r="B3353" s="157"/>
      <c r="C3353" s="162"/>
      <c r="D3353" s="157"/>
      <c r="E3353" s="157"/>
      <c r="F3353" s="157"/>
      <c r="G3353" s="158"/>
      <c r="H3353" s="23">
        <f>MONTH(CtasPagar[[#This Row],[Data Vencimento]])</f>
        <v>1</v>
      </c>
      <c r="I3353" s="23">
        <f>YEAR(CtasPagar[[#This Row],[Data Vencimento]])</f>
        <v>1900</v>
      </c>
      <c r="J3353" s="154"/>
      <c r="K3353" s="23">
        <f>MONTH(CtasPagar[[#This Row],[Data Pagamento]])</f>
        <v>1</v>
      </c>
      <c r="L3353" s="23">
        <f>YEAR(CtasPagar[[#This Row],[Data Pagamento]])</f>
        <v>1900</v>
      </c>
      <c r="M3353" s="154"/>
      <c r="N33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3" s="71"/>
      <c r="P3353" s="71"/>
      <c r="Q3353" s="71"/>
      <c r="R3353" s="71"/>
      <c r="S3353" s="71"/>
      <c r="T3353" s="71"/>
      <c r="U3353" s="71"/>
      <c r="V3353" s="71"/>
      <c r="W3353" s="71"/>
      <c r="X3353" s="71"/>
      <c r="Y3353" s="71"/>
      <c r="Z3353" s="71"/>
    </row>
    <row r="3354" spans="1:26">
      <c r="A3354" s="154"/>
      <c r="B3354" s="157"/>
      <c r="C3354" s="162"/>
      <c r="D3354" s="157"/>
      <c r="E3354" s="157"/>
      <c r="F3354" s="157"/>
      <c r="G3354" s="158"/>
      <c r="H3354" s="23">
        <f>MONTH(CtasPagar[[#This Row],[Data Vencimento]])</f>
        <v>1</v>
      </c>
      <c r="I3354" s="23">
        <f>YEAR(CtasPagar[[#This Row],[Data Vencimento]])</f>
        <v>1900</v>
      </c>
      <c r="J3354" s="154"/>
      <c r="K3354" s="23">
        <f>MONTH(CtasPagar[[#This Row],[Data Pagamento]])</f>
        <v>1</v>
      </c>
      <c r="L3354" s="23">
        <f>YEAR(CtasPagar[[#This Row],[Data Pagamento]])</f>
        <v>1900</v>
      </c>
      <c r="M3354" s="154"/>
      <c r="N33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4" s="71"/>
      <c r="P3354" s="71"/>
      <c r="Q3354" s="71"/>
      <c r="R3354" s="71"/>
      <c r="S3354" s="71"/>
      <c r="T3354" s="71"/>
      <c r="U3354" s="71"/>
      <c r="V3354" s="71"/>
      <c r="W3354" s="71"/>
      <c r="X3354" s="71"/>
      <c r="Y3354" s="71"/>
      <c r="Z3354" s="71"/>
    </row>
    <row r="3355" spans="1:26">
      <c r="A3355" s="154"/>
      <c r="B3355" s="157"/>
      <c r="C3355" s="162"/>
      <c r="D3355" s="157"/>
      <c r="E3355" s="157"/>
      <c r="F3355" s="157"/>
      <c r="G3355" s="158"/>
      <c r="H3355" s="23">
        <f>MONTH(CtasPagar[[#This Row],[Data Vencimento]])</f>
        <v>1</v>
      </c>
      <c r="I3355" s="23">
        <f>YEAR(CtasPagar[[#This Row],[Data Vencimento]])</f>
        <v>1900</v>
      </c>
      <c r="J3355" s="154"/>
      <c r="K3355" s="23">
        <f>MONTH(CtasPagar[[#This Row],[Data Pagamento]])</f>
        <v>1</v>
      </c>
      <c r="L3355" s="23">
        <f>YEAR(CtasPagar[[#This Row],[Data Pagamento]])</f>
        <v>1900</v>
      </c>
      <c r="M3355" s="154"/>
      <c r="N33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5" s="71"/>
      <c r="P3355" s="71"/>
      <c r="Q3355" s="71"/>
      <c r="R3355" s="71"/>
      <c r="S3355" s="71"/>
      <c r="T3355" s="71"/>
      <c r="U3355" s="71"/>
      <c r="V3355" s="71"/>
      <c r="W3355" s="71"/>
      <c r="X3355" s="71"/>
      <c r="Y3355" s="71"/>
      <c r="Z3355" s="71"/>
    </row>
    <row r="3356" spans="1:26">
      <c r="A3356" s="154"/>
      <c r="B3356" s="157"/>
      <c r="C3356" s="162"/>
      <c r="D3356" s="157"/>
      <c r="E3356" s="157"/>
      <c r="F3356" s="157"/>
      <c r="G3356" s="158"/>
      <c r="H3356" s="23">
        <f>MONTH(CtasPagar[[#This Row],[Data Vencimento]])</f>
        <v>1</v>
      </c>
      <c r="I3356" s="23">
        <f>YEAR(CtasPagar[[#This Row],[Data Vencimento]])</f>
        <v>1900</v>
      </c>
      <c r="J3356" s="154"/>
      <c r="K3356" s="23">
        <f>MONTH(CtasPagar[[#This Row],[Data Pagamento]])</f>
        <v>1</v>
      </c>
      <c r="L3356" s="23">
        <f>YEAR(CtasPagar[[#This Row],[Data Pagamento]])</f>
        <v>1900</v>
      </c>
      <c r="M3356" s="154"/>
      <c r="N33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6" s="71"/>
      <c r="P3356" s="71"/>
      <c r="Q3356" s="71"/>
      <c r="R3356" s="71"/>
      <c r="S3356" s="71"/>
      <c r="T3356" s="71"/>
      <c r="U3356" s="71"/>
      <c r="V3356" s="71"/>
      <c r="W3356" s="71"/>
      <c r="X3356" s="71"/>
      <c r="Y3356" s="71"/>
      <c r="Z3356" s="71"/>
    </row>
    <row r="3357" spans="1:26">
      <c r="A3357" s="154"/>
      <c r="B3357" s="157"/>
      <c r="C3357" s="162"/>
      <c r="D3357" s="157"/>
      <c r="E3357" s="157"/>
      <c r="F3357" s="157"/>
      <c r="G3357" s="158"/>
      <c r="H3357" s="23">
        <f>MONTH(CtasPagar[[#This Row],[Data Vencimento]])</f>
        <v>1</v>
      </c>
      <c r="I3357" s="23">
        <f>YEAR(CtasPagar[[#This Row],[Data Vencimento]])</f>
        <v>1900</v>
      </c>
      <c r="J3357" s="154"/>
      <c r="K3357" s="23">
        <f>MONTH(CtasPagar[[#This Row],[Data Pagamento]])</f>
        <v>1</v>
      </c>
      <c r="L3357" s="23">
        <f>YEAR(CtasPagar[[#This Row],[Data Pagamento]])</f>
        <v>1900</v>
      </c>
      <c r="M3357" s="154"/>
      <c r="N33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7" s="71"/>
      <c r="P3357" s="71"/>
      <c r="Q3357" s="71"/>
      <c r="R3357" s="71"/>
      <c r="S3357" s="71"/>
      <c r="T3357" s="71"/>
      <c r="U3357" s="71"/>
      <c r="V3357" s="71"/>
      <c r="W3357" s="71"/>
      <c r="X3357" s="71"/>
      <c r="Y3357" s="71"/>
      <c r="Z3357" s="71"/>
    </row>
    <row r="3358" spans="1:26">
      <c r="A3358" s="154"/>
      <c r="B3358" s="157"/>
      <c r="C3358" s="162"/>
      <c r="D3358" s="157"/>
      <c r="E3358" s="157"/>
      <c r="F3358" s="157"/>
      <c r="G3358" s="158"/>
      <c r="H3358" s="23">
        <f>MONTH(CtasPagar[[#This Row],[Data Vencimento]])</f>
        <v>1</v>
      </c>
      <c r="I3358" s="23">
        <f>YEAR(CtasPagar[[#This Row],[Data Vencimento]])</f>
        <v>1900</v>
      </c>
      <c r="J3358" s="154"/>
      <c r="K3358" s="23">
        <f>MONTH(CtasPagar[[#This Row],[Data Pagamento]])</f>
        <v>1</v>
      </c>
      <c r="L3358" s="23">
        <f>YEAR(CtasPagar[[#This Row],[Data Pagamento]])</f>
        <v>1900</v>
      </c>
      <c r="M3358" s="154"/>
      <c r="N33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8" s="71"/>
      <c r="P3358" s="71"/>
      <c r="Q3358" s="71"/>
      <c r="R3358" s="71"/>
      <c r="S3358" s="71"/>
      <c r="T3358" s="71"/>
      <c r="U3358" s="71"/>
      <c r="V3358" s="71"/>
      <c r="W3358" s="71"/>
      <c r="X3358" s="71"/>
      <c r="Y3358" s="71"/>
      <c r="Z3358" s="71"/>
    </row>
    <row r="3359" spans="1:26">
      <c r="A3359" s="154"/>
      <c r="B3359" s="157"/>
      <c r="C3359" s="162"/>
      <c r="D3359" s="157"/>
      <c r="E3359" s="157"/>
      <c r="F3359" s="157"/>
      <c r="G3359" s="158"/>
      <c r="H3359" s="23">
        <f>MONTH(CtasPagar[[#This Row],[Data Vencimento]])</f>
        <v>1</v>
      </c>
      <c r="I3359" s="23">
        <f>YEAR(CtasPagar[[#This Row],[Data Vencimento]])</f>
        <v>1900</v>
      </c>
      <c r="J3359" s="154"/>
      <c r="K3359" s="23">
        <f>MONTH(CtasPagar[[#This Row],[Data Pagamento]])</f>
        <v>1</v>
      </c>
      <c r="L3359" s="23">
        <f>YEAR(CtasPagar[[#This Row],[Data Pagamento]])</f>
        <v>1900</v>
      </c>
      <c r="M3359" s="154"/>
      <c r="N33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59" s="71"/>
      <c r="P3359" s="71"/>
      <c r="Q3359" s="71"/>
      <c r="R3359" s="71"/>
      <c r="S3359" s="71"/>
      <c r="T3359" s="71"/>
      <c r="U3359" s="71"/>
      <c r="V3359" s="71"/>
      <c r="W3359" s="71"/>
      <c r="X3359" s="71"/>
      <c r="Y3359" s="71"/>
      <c r="Z3359" s="71"/>
    </row>
    <row r="3360" spans="1:26">
      <c r="A3360" s="154"/>
      <c r="B3360" s="157"/>
      <c r="C3360" s="162"/>
      <c r="D3360" s="157"/>
      <c r="E3360" s="157"/>
      <c r="F3360" s="157"/>
      <c r="G3360" s="158"/>
      <c r="H3360" s="23">
        <f>MONTH(CtasPagar[[#This Row],[Data Vencimento]])</f>
        <v>1</v>
      </c>
      <c r="I3360" s="23">
        <f>YEAR(CtasPagar[[#This Row],[Data Vencimento]])</f>
        <v>1900</v>
      </c>
      <c r="J3360" s="154"/>
      <c r="K3360" s="23">
        <f>MONTH(CtasPagar[[#This Row],[Data Pagamento]])</f>
        <v>1</v>
      </c>
      <c r="L3360" s="23">
        <f>YEAR(CtasPagar[[#This Row],[Data Pagamento]])</f>
        <v>1900</v>
      </c>
      <c r="M3360" s="154"/>
      <c r="N33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0" s="71"/>
      <c r="P3360" s="71"/>
      <c r="Q3360" s="71"/>
      <c r="R3360" s="71"/>
      <c r="S3360" s="71"/>
      <c r="T3360" s="71"/>
      <c r="U3360" s="71"/>
      <c r="V3360" s="71"/>
      <c r="W3360" s="71"/>
      <c r="X3360" s="71"/>
      <c r="Y3360" s="71"/>
      <c r="Z3360" s="71"/>
    </row>
    <row r="3361" spans="1:26">
      <c r="A3361" s="154"/>
      <c r="B3361" s="157"/>
      <c r="C3361" s="162"/>
      <c r="D3361" s="157"/>
      <c r="E3361" s="157"/>
      <c r="F3361" s="157"/>
      <c r="G3361" s="158"/>
      <c r="H3361" s="23">
        <f>MONTH(CtasPagar[[#This Row],[Data Vencimento]])</f>
        <v>1</v>
      </c>
      <c r="I3361" s="23">
        <f>YEAR(CtasPagar[[#This Row],[Data Vencimento]])</f>
        <v>1900</v>
      </c>
      <c r="J3361" s="154"/>
      <c r="K3361" s="23">
        <f>MONTH(CtasPagar[[#This Row],[Data Pagamento]])</f>
        <v>1</v>
      </c>
      <c r="L3361" s="23">
        <f>YEAR(CtasPagar[[#This Row],[Data Pagamento]])</f>
        <v>1900</v>
      </c>
      <c r="M3361" s="154"/>
      <c r="N33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1" s="71"/>
      <c r="P3361" s="71"/>
      <c r="Q3361" s="71"/>
      <c r="R3361" s="71"/>
      <c r="S3361" s="71"/>
      <c r="T3361" s="71"/>
      <c r="U3361" s="71"/>
      <c r="V3361" s="71"/>
      <c r="W3361" s="71"/>
      <c r="X3361" s="71"/>
      <c r="Y3361" s="71"/>
      <c r="Z3361" s="71"/>
    </row>
    <row r="3362" spans="1:26">
      <c r="A3362" s="154"/>
      <c r="B3362" s="157"/>
      <c r="C3362" s="162"/>
      <c r="D3362" s="157"/>
      <c r="E3362" s="157"/>
      <c r="F3362" s="157"/>
      <c r="G3362" s="158"/>
      <c r="H3362" s="23">
        <f>MONTH(CtasPagar[[#This Row],[Data Vencimento]])</f>
        <v>1</v>
      </c>
      <c r="I3362" s="23">
        <f>YEAR(CtasPagar[[#This Row],[Data Vencimento]])</f>
        <v>1900</v>
      </c>
      <c r="J3362" s="154"/>
      <c r="K3362" s="23">
        <f>MONTH(CtasPagar[[#This Row],[Data Pagamento]])</f>
        <v>1</v>
      </c>
      <c r="L3362" s="23">
        <f>YEAR(CtasPagar[[#This Row],[Data Pagamento]])</f>
        <v>1900</v>
      </c>
      <c r="M3362" s="154"/>
      <c r="N33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2" s="71"/>
      <c r="P3362" s="71"/>
      <c r="Q3362" s="71"/>
      <c r="R3362" s="71"/>
      <c r="S3362" s="71"/>
      <c r="T3362" s="71"/>
      <c r="U3362" s="71"/>
      <c r="V3362" s="71"/>
      <c r="W3362" s="71"/>
      <c r="X3362" s="71"/>
      <c r="Y3362" s="71"/>
      <c r="Z3362" s="71"/>
    </row>
    <row r="3363" spans="1:26">
      <c r="A3363" s="154"/>
      <c r="B3363" s="157"/>
      <c r="C3363" s="162"/>
      <c r="D3363" s="157"/>
      <c r="E3363" s="157"/>
      <c r="F3363" s="157"/>
      <c r="G3363" s="158"/>
      <c r="H3363" s="23">
        <f>MONTH(CtasPagar[[#This Row],[Data Vencimento]])</f>
        <v>1</v>
      </c>
      <c r="I3363" s="23">
        <f>YEAR(CtasPagar[[#This Row],[Data Vencimento]])</f>
        <v>1900</v>
      </c>
      <c r="J3363" s="154"/>
      <c r="K3363" s="23">
        <f>MONTH(CtasPagar[[#This Row],[Data Pagamento]])</f>
        <v>1</v>
      </c>
      <c r="L3363" s="23">
        <f>YEAR(CtasPagar[[#This Row],[Data Pagamento]])</f>
        <v>1900</v>
      </c>
      <c r="M3363" s="154"/>
      <c r="N33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3" s="71"/>
      <c r="P3363" s="71"/>
      <c r="Q3363" s="71"/>
      <c r="R3363" s="71"/>
      <c r="S3363" s="71"/>
      <c r="T3363" s="71"/>
      <c r="U3363" s="71"/>
      <c r="V3363" s="71"/>
      <c r="W3363" s="71"/>
      <c r="X3363" s="71"/>
      <c r="Y3363" s="71"/>
      <c r="Z3363" s="71"/>
    </row>
    <row r="3364" spans="1:26">
      <c r="A3364" s="154"/>
      <c r="B3364" s="157"/>
      <c r="C3364" s="162"/>
      <c r="D3364" s="157"/>
      <c r="E3364" s="157"/>
      <c r="F3364" s="157"/>
      <c r="G3364" s="158"/>
      <c r="H3364" s="23">
        <f>MONTH(CtasPagar[[#This Row],[Data Vencimento]])</f>
        <v>1</v>
      </c>
      <c r="I3364" s="23">
        <f>YEAR(CtasPagar[[#This Row],[Data Vencimento]])</f>
        <v>1900</v>
      </c>
      <c r="J3364" s="154"/>
      <c r="K3364" s="23">
        <f>MONTH(CtasPagar[[#This Row],[Data Pagamento]])</f>
        <v>1</v>
      </c>
      <c r="L3364" s="23">
        <f>YEAR(CtasPagar[[#This Row],[Data Pagamento]])</f>
        <v>1900</v>
      </c>
      <c r="M3364" s="154"/>
      <c r="N33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4" s="71"/>
      <c r="P3364" s="71"/>
      <c r="Q3364" s="71"/>
      <c r="R3364" s="71"/>
      <c r="S3364" s="71"/>
      <c r="T3364" s="71"/>
      <c r="U3364" s="71"/>
      <c r="V3364" s="71"/>
      <c r="W3364" s="71"/>
      <c r="X3364" s="71"/>
      <c r="Y3364" s="71"/>
      <c r="Z3364" s="71"/>
    </row>
    <row r="3365" spans="1:26">
      <c r="A3365" s="154"/>
      <c r="B3365" s="157"/>
      <c r="C3365" s="162"/>
      <c r="D3365" s="157"/>
      <c r="E3365" s="157"/>
      <c r="F3365" s="157"/>
      <c r="G3365" s="158"/>
      <c r="H3365" s="23">
        <f>MONTH(CtasPagar[[#This Row],[Data Vencimento]])</f>
        <v>1</v>
      </c>
      <c r="I3365" s="23">
        <f>YEAR(CtasPagar[[#This Row],[Data Vencimento]])</f>
        <v>1900</v>
      </c>
      <c r="J3365" s="154"/>
      <c r="K3365" s="23">
        <f>MONTH(CtasPagar[[#This Row],[Data Pagamento]])</f>
        <v>1</v>
      </c>
      <c r="L3365" s="23">
        <f>YEAR(CtasPagar[[#This Row],[Data Pagamento]])</f>
        <v>1900</v>
      </c>
      <c r="M3365" s="154"/>
      <c r="N33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5" s="71"/>
      <c r="P3365" s="71"/>
      <c r="Q3365" s="71"/>
      <c r="R3365" s="71"/>
      <c r="S3365" s="71"/>
      <c r="T3365" s="71"/>
      <c r="U3365" s="71"/>
      <c r="V3365" s="71"/>
      <c r="W3365" s="71"/>
      <c r="X3365" s="71"/>
      <c r="Y3365" s="71"/>
      <c r="Z3365" s="71"/>
    </row>
    <row r="3366" spans="1:26">
      <c r="A3366" s="154"/>
      <c r="B3366" s="157"/>
      <c r="C3366" s="162"/>
      <c r="D3366" s="157"/>
      <c r="E3366" s="157"/>
      <c r="F3366" s="157"/>
      <c r="G3366" s="158"/>
      <c r="H3366" s="23">
        <f>MONTH(CtasPagar[[#This Row],[Data Vencimento]])</f>
        <v>1</v>
      </c>
      <c r="I3366" s="23">
        <f>YEAR(CtasPagar[[#This Row],[Data Vencimento]])</f>
        <v>1900</v>
      </c>
      <c r="J3366" s="154"/>
      <c r="K3366" s="23">
        <f>MONTH(CtasPagar[[#This Row],[Data Pagamento]])</f>
        <v>1</v>
      </c>
      <c r="L3366" s="23">
        <f>YEAR(CtasPagar[[#This Row],[Data Pagamento]])</f>
        <v>1900</v>
      </c>
      <c r="M3366" s="154"/>
      <c r="N33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6" s="71"/>
      <c r="P3366" s="71"/>
      <c r="Q3366" s="71"/>
      <c r="R3366" s="71"/>
      <c r="S3366" s="71"/>
      <c r="T3366" s="71"/>
      <c r="U3366" s="71"/>
      <c r="V3366" s="71"/>
      <c r="W3366" s="71"/>
      <c r="X3366" s="71"/>
      <c r="Y3366" s="71"/>
      <c r="Z3366" s="71"/>
    </row>
    <row r="3367" spans="1:26">
      <c r="A3367" s="154"/>
      <c r="B3367" s="157"/>
      <c r="C3367" s="162"/>
      <c r="D3367" s="157"/>
      <c r="E3367" s="157"/>
      <c r="F3367" s="157"/>
      <c r="G3367" s="158"/>
      <c r="H3367" s="23">
        <f>MONTH(CtasPagar[[#This Row],[Data Vencimento]])</f>
        <v>1</v>
      </c>
      <c r="I3367" s="23">
        <f>YEAR(CtasPagar[[#This Row],[Data Vencimento]])</f>
        <v>1900</v>
      </c>
      <c r="J3367" s="154"/>
      <c r="K3367" s="23">
        <f>MONTH(CtasPagar[[#This Row],[Data Pagamento]])</f>
        <v>1</v>
      </c>
      <c r="L3367" s="23">
        <f>YEAR(CtasPagar[[#This Row],[Data Pagamento]])</f>
        <v>1900</v>
      </c>
      <c r="M3367" s="154"/>
      <c r="N33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7" s="71"/>
      <c r="P3367" s="71"/>
      <c r="Q3367" s="71"/>
      <c r="R3367" s="71"/>
      <c r="S3367" s="71"/>
      <c r="T3367" s="71"/>
      <c r="U3367" s="71"/>
      <c r="V3367" s="71"/>
      <c r="W3367" s="71"/>
      <c r="X3367" s="71"/>
      <c r="Y3367" s="71"/>
      <c r="Z3367" s="71"/>
    </row>
    <row r="3368" spans="1:26">
      <c r="A3368" s="154"/>
      <c r="B3368" s="157"/>
      <c r="C3368" s="162"/>
      <c r="D3368" s="157"/>
      <c r="E3368" s="157"/>
      <c r="F3368" s="157"/>
      <c r="G3368" s="158"/>
      <c r="H3368" s="23">
        <f>MONTH(CtasPagar[[#This Row],[Data Vencimento]])</f>
        <v>1</v>
      </c>
      <c r="I3368" s="23">
        <f>YEAR(CtasPagar[[#This Row],[Data Vencimento]])</f>
        <v>1900</v>
      </c>
      <c r="J3368" s="154"/>
      <c r="K3368" s="23">
        <f>MONTH(CtasPagar[[#This Row],[Data Pagamento]])</f>
        <v>1</v>
      </c>
      <c r="L3368" s="23">
        <f>YEAR(CtasPagar[[#This Row],[Data Pagamento]])</f>
        <v>1900</v>
      </c>
      <c r="M3368" s="154"/>
      <c r="N33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8" s="71"/>
      <c r="P3368" s="71"/>
      <c r="Q3368" s="71"/>
      <c r="R3368" s="71"/>
      <c r="S3368" s="71"/>
      <c r="T3368" s="71"/>
      <c r="U3368" s="71"/>
      <c r="V3368" s="71"/>
      <c r="W3368" s="71"/>
      <c r="X3368" s="71"/>
      <c r="Y3368" s="71"/>
      <c r="Z3368" s="71"/>
    </row>
    <row r="3369" spans="1:26">
      <c r="A3369" s="154"/>
      <c r="B3369" s="157"/>
      <c r="C3369" s="162"/>
      <c r="D3369" s="157"/>
      <c r="E3369" s="157"/>
      <c r="F3369" s="157"/>
      <c r="G3369" s="158"/>
      <c r="H3369" s="23">
        <f>MONTH(CtasPagar[[#This Row],[Data Vencimento]])</f>
        <v>1</v>
      </c>
      <c r="I3369" s="23">
        <f>YEAR(CtasPagar[[#This Row],[Data Vencimento]])</f>
        <v>1900</v>
      </c>
      <c r="J3369" s="154"/>
      <c r="K3369" s="23">
        <f>MONTH(CtasPagar[[#This Row],[Data Pagamento]])</f>
        <v>1</v>
      </c>
      <c r="L3369" s="23">
        <f>YEAR(CtasPagar[[#This Row],[Data Pagamento]])</f>
        <v>1900</v>
      </c>
      <c r="M3369" s="154"/>
      <c r="N33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69" s="71"/>
      <c r="P3369" s="71"/>
      <c r="Q3369" s="71"/>
      <c r="R3369" s="71"/>
      <c r="S3369" s="71"/>
      <c r="T3369" s="71"/>
      <c r="U3369" s="71"/>
      <c r="V3369" s="71"/>
      <c r="W3369" s="71"/>
      <c r="X3369" s="71"/>
      <c r="Y3369" s="71"/>
      <c r="Z3369" s="71"/>
    </row>
    <row r="3370" spans="1:26">
      <c r="A3370" s="154"/>
      <c r="B3370" s="157"/>
      <c r="C3370" s="162"/>
      <c r="D3370" s="157"/>
      <c r="E3370" s="157"/>
      <c r="F3370" s="157"/>
      <c r="G3370" s="158"/>
      <c r="H3370" s="23">
        <f>MONTH(CtasPagar[[#This Row],[Data Vencimento]])</f>
        <v>1</v>
      </c>
      <c r="I3370" s="23">
        <f>YEAR(CtasPagar[[#This Row],[Data Vencimento]])</f>
        <v>1900</v>
      </c>
      <c r="J3370" s="154"/>
      <c r="K3370" s="23">
        <f>MONTH(CtasPagar[[#This Row],[Data Pagamento]])</f>
        <v>1</v>
      </c>
      <c r="L3370" s="23">
        <f>YEAR(CtasPagar[[#This Row],[Data Pagamento]])</f>
        <v>1900</v>
      </c>
      <c r="M3370" s="154"/>
      <c r="N33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0" s="71"/>
      <c r="P3370" s="71"/>
      <c r="Q3370" s="71"/>
      <c r="R3370" s="71"/>
      <c r="S3370" s="71"/>
      <c r="T3370" s="71"/>
      <c r="U3370" s="71"/>
      <c r="V3370" s="71"/>
      <c r="W3370" s="71"/>
      <c r="X3370" s="71"/>
      <c r="Y3370" s="71"/>
      <c r="Z3370" s="71"/>
    </row>
    <row r="3371" spans="1:26">
      <c r="A3371" s="154"/>
      <c r="B3371" s="157"/>
      <c r="C3371" s="162"/>
      <c r="D3371" s="157"/>
      <c r="E3371" s="157"/>
      <c r="F3371" s="157"/>
      <c r="G3371" s="158"/>
      <c r="H3371" s="23">
        <f>MONTH(CtasPagar[[#This Row],[Data Vencimento]])</f>
        <v>1</v>
      </c>
      <c r="I3371" s="23">
        <f>YEAR(CtasPagar[[#This Row],[Data Vencimento]])</f>
        <v>1900</v>
      </c>
      <c r="J3371" s="154"/>
      <c r="K3371" s="23">
        <f>MONTH(CtasPagar[[#This Row],[Data Pagamento]])</f>
        <v>1</v>
      </c>
      <c r="L3371" s="23">
        <f>YEAR(CtasPagar[[#This Row],[Data Pagamento]])</f>
        <v>1900</v>
      </c>
      <c r="M3371" s="154"/>
      <c r="N33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1" s="71"/>
      <c r="P3371" s="71"/>
      <c r="Q3371" s="71"/>
      <c r="R3371" s="71"/>
      <c r="S3371" s="71"/>
      <c r="T3371" s="71"/>
      <c r="U3371" s="71"/>
      <c r="V3371" s="71"/>
      <c r="W3371" s="71"/>
      <c r="X3371" s="71"/>
      <c r="Y3371" s="71"/>
      <c r="Z3371" s="71"/>
    </row>
    <row r="3372" spans="1:26">
      <c r="A3372" s="154"/>
      <c r="B3372" s="157"/>
      <c r="C3372" s="162"/>
      <c r="D3372" s="157"/>
      <c r="E3372" s="157"/>
      <c r="F3372" s="157"/>
      <c r="G3372" s="158"/>
      <c r="H3372" s="23">
        <f>MONTH(CtasPagar[[#This Row],[Data Vencimento]])</f>
        <v>1</v>
      </c>
      <c r="I3372" s="23">
        <f>YEAR(CtasPagar[[#This Row],[Data Vencimento]])</f>
        <v>1900</v>
      </c>
      <c r="J3372" s="154"/>
      <c r="K3372" s="23">
        <f>MONTH(CtasPagar[[#This Row],[Data Pagamento]])</f>
        <v>1</v>
      </c>
      <c r="L3372" s="23">
        <f>YEAR(CtasPagar[[#This Row],[Data Pagamento]])</f>
        <v>1900</v>
      </c>
      <c r="M3372" s="154"/>
      <c r="N33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2" s="71"/>
      <c r="P3372" s="71"/>
      <c r="Q3372" s="71"/>
      <c r="R3372" s="71"/>
      <c r="S3372" s="71"/>
      <c r="T3372" s="71"/>
      <c r="U3372" s="71"/>
      <c r="V3372" s="71"/>
      <c r="W3372" s="71"/>
      <c r="X3372" s="71"/>
      <c r="Y3372" s="71"/>
      <c r="Z3372" s="71"/>
    </row>
    <row r="3373" spans="1:26">
      <c r="A3373" s="154"/>
      <c r="B3373" s="157"/>
      <c r="C3373" s="162"/>
      <c r="D3373" s="157"/>
      <c r="E3373" s="157"/>
      <c r="F3373" s="157"/>
      <c r="G3373" s="158"/>
      <c r="H3373" s="23">
        <f>MONTH(CtasPagar[[#This Row],[Data Vencimento]])</f>
        <v>1</v>
      </c>
      <c r="I3373" s="23">
        <f>YEAR(CtasPagar[[#This Row],[Data Vencimento]])</f>
        <v>1900</v>
      </c>
      <c r="J3373" s="154"/>
      <c r="K3373" s="23">
        <f>MONTH(CtasPagar[[#This Row],[Data Pagamento]])</f>
        <v>1</v>
      </c>
      <c r="L3373" s="23">
        <f>YEAR(CtasPagar[[#This Row],[Data Pagamento]])</f>
        <v>1900</v>
      </c>
      <c r="M3373" s="154"/>
      <c r="N33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3" s="71"/>
      <c r="P3373" s="71"/>
      <c r="Q3373" s="71"/>
      <c r="R3373" s="71"/>
      <c r="S3373" s="71"/>
      <c r="T3373" s="71"/>
      <c r="U3373" s="71"/>
      <c r="V3373" s="71"/>
      <c r="W3373" s="71"/>
      <c r="X3373" s="71"/>
      <c r="Y3373" s="71"/>
      <c r="Z3373" s="71"/>
    </row>
    <row r="3374" spans="1:26">
      <c r="A3374" s="154"/>
      <c r="B3374" s="157"/>
      <c r="C3374" s="162"/>
      <c r="D3374" s="157"/>
      <c r="E3374" s="157"/>
      <c r="F3374" s="157"/>
      <c r="G3374" s="158"/>
      <c r="H3374" s="23">
        <f>MONTH(CtasPagar[[#This Row],[Data Vencimento]])</f>
        <v>1</v>
      </c>
      <c r="I3374" s="23">
        <f>YEAR(CtasPagar[[#This Row],[Data Vencimento]])</f>
        <v>1900</v>
      </c>
      <c r="J3374" s="154"/>
      <c r="K3374" s="23">
        <f>MONTH(CtasPagar[[#This Row],[Data Pagamento]])</f>
        <v>1</v>
      </c>
      <c r="L3374" s="23">
        <f>YEAR(CtasPagar[[#This Row],[Data Pagamento]])</f>
        <v>1900</v>
      </c>
      <c r="M3374" s="154"/>
      <c r="N33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4" s="71"/>
      <c r="P3374" s="71"/>
      <c r="Q3374" s="71"/>
      <c r="R3374" s="71"/>
      <c r="S3374" s="71"/>
      <c r="T3374" s="71"/>
      <c r="U3374" s="71"/>
      <c r="V3374" s="71"/>
      <c r="W3374" s="71"/>
      <c r="X3374" s="71"/>
      <c r="Y3374" s="71"/>
      <c r="Z3374" s="71"/>
    </row>
    <row r="3375" spans="1:26">
      <c r="A3375" s="154"/>
      <c r="B3375" s="157"/>
      <c r="C3375" s="162"/>
      <c r="D3375" s="157"/>
      <c r="E3375" s="157"/>
      <c r="F3375" s="157"/>
      <c r="G3375" s="158"/>
      <c r="H3375" s="23">
        <f>MONTH(CtasPagar[[#This Row],[Data Vencimento]])</f>
        <v>1</v>
      </c>
      <c r="I3375" s="23">
        <f>YEAR(CtasPagar[[#This Row],[Data Vencimento]])</f>
        <v>1900</v>
      </c>
      <c r="J3375" s="154"/>
      <c r="K3375" s="23">
        <f>MONTH(CtasPagar[[#This Row],[Data Pagamento]])</f>
        <v>1</v>
      </c>
      <c r="L3375" s="23">
        <f>YEAR(CtasPagar[[#This Row],[Data Pagamento]])</f>
        <v>1900</v>
      </c>
      <c r="M3375" s="154"/>
      <c r="N33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5" s="71"/>
      <c r="P3375" s="71"/>
      <c r="Q3375" s="71"/>
      <c r="R3375" s="71"/>
      <c r="S3375" s="71"/>
      <c r="T3375" s="71"/>
      <c r="U3375" s="71"/>
      <c r="V3375" s="71"/>
      <c r="W3375" s="71"/>
      <c r="X3375" s="71"/>
      <c r="Y3375" s="71"/>
      <c r="Z3375" s="71"/>
    </row>
    <row r="3376" spans="1:26">
      <c r="A3376" s="154"/>
      <c r="B3376" s="157"/>
      <c r="C3376" s="162"/>
      <c r="D3376" s="157"/>
      <c r="E3376" s="157"/>
      <c r="F3376" s="157"/>
      <c r="G3376" s="158"/>
      <c r="H3376" s="23">
        <f>MONTH(CtasPagar[[#This Row],[Data Vencimento]])</f>
        <v>1</v>
      </c>
      <c r="I3376" s="23">
        <f>YEAR(CtasPagar[[#This Row],[Data Vencimento]])</f>
        <v>1900</v>
      </c>
      <c r="J3376" s="154"/>
      <c r="K3376" s="23">
        <f>MONTH(CtasPagar[[#This Row],[Data Pagamento]])</f>
        <v>1</v>
      </c>
      <c r="L3376" s="23">
        <f>YEAR(CtasPagar[[#This Row],[Data Pagamento]])</f>
        <v>1900</v>
      </c>
      <c r="M3376" s="154"/>
      <c r="N33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6" s="71"/>
      <c r="P3376" s="71"/>
      <c r="Q3376" s="71"/>
      <c r="R3376" s="71"/>
      <c r="S3376" s="71"/>
      <c r="T3376" s="71"/>
      <c r="U3376" s="71"/>
      <c r="V3376" s="71"/>
      <c r="W3376" s="71"/>
      <c r="X3376" s="71"/>
      <c r="Y3376" s="71"/>
      <c r="Z3376" s="71"/>
    </row>
    <row r="3377" spans="1:26">
      <c r="A3377" s="154"/>
      <c r="B3377" s="157"/>
      <c r="C3377" s="162"/>
      <c r="D3377" s="157"/>
      <c r="E3377" s="157"/>
      <c r="F3377" s="157"/>
      <c r="G3377" s="158"/>
      <c r="H3377" s="23">
        <f>MONTH(CtasPagar[[#This Row],[Data Vencimento]])</f>
        <v>1</v>
      </c>
      <c r="I3377" s="23">
        <f>YEAR(CtasPagar[[#This Row],[Data Vencimento]])</f>
        <v>1900</v>
      </c>
      <c r="J3377" s="154"/>
      <c r="K3377" s="23">
        <f>MONTH(CtasPagar[[#This Row],[Data Pagamento]])</f>
        <v>1</v>
      </c>
      <c r="L3377" s="23">
        <f>YEAR(CtasPagar[[#This Row],[Data Pagamento]])</f>
        <v>1900</v>
      </c>
      <c r="M3377" s="154"/>
      <c r="N33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7" s="71"/>
      <c r="P3377" s="71"/>
      <c r="Q3377" s="71"/>
      <c r="R3377" s="71"/>
      <c r="S3377" s="71"/>
      <c r="T3377" s="71"/>
      <c r="U3377" s="71"/>
      <c r="V3377" s="71"/>
      <c r="W3377" s="71"/>
      <c r="X3377" s="71"/>
      <c r="Y3377" s="71"/>
      <c r="Z3377" s="71"/>
    </row>
    <row r="3378" spans="1:26">
      <c r="A3378" s="154"/>
      <c r="B3378" s="157"/>
      <c r="C3378" s="162"/>
      <c r="D3378" s="157"/>
      <c r="E3378" s="157"/>
      <c r="F3378" s="157"/>
      <c r="G3378" s="158"/>
      <c r="H3378" s="23">
        <f>MONTH(CtasPagar[[#This Row],[Data Vencimento]])</f>
        <v>1</v>
      </c>
      <c r="I3378" s="23">
        <f>YEAR(CtasPagar[[#This Row],[Data Vencimento]])</f>
        <v>1900</v>
      </c>
      <c r="J3378" s="154"/>
      <c r="K3378" s="23">
        <f>MONTH(CtasPagar[[#This Row],[Data Pagamento]])</f>
        <v>1</v>
      </c>
      <c r="L3378" s="23">
        <f>YEAR(CtasPagar[[#This Row],[Data Pagamento]])</f>
        <v>1900</v>
      </c>
      <c r="M3378" s="154"/>
      <c r="N33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8" s="71"/>
      <c r="P3378" s="71"/>
      <c r="Q3378" s="71"/>
      <c r="R3378" s="71"/>
      <c r="S3378" s="71"/>
      <c r="T3378" s="71"/>
      <c r="U3378" s="71"/>
      <c r="V3378" s="71"/>
      <c r="W3378" s="71"/>
      <c r="X3378" s="71"/>
      <c r="Y3378" s="71"/>
      <c r="Z3378" s="71"/>
    </row>
    <row r="3379" spans="1:26">
      <c r="A3379" s="154"/>
      <c r="B3379" s="157"/>
      <c r="C3379" s="162"/>
      <c r="D3379" s="157"/>
      <c r="E3379" s="157"/>
      <c r="F3379" s="157"/>
      <c r="G3379" s="158"/>
      <c r="H3379" s="23">
        <f>MONTH(CtasPagar[[#This Row],[Data Vencimento]])</f>
        <v>1</v>
      </c>
      <c r="I3379" s="23">
        <f>YEAR(CtasPagar[[#This Row],[Data Vencimento]])</f>
        <v>1900</v>
      </c>
      <c r="J3379" s="154"/>
      <c r="K3379" s="23">
        <f>MONTH(CtasPagar[[#This Row],[Data Pagamento]])</f>
        <v>1</v>
      </c>
      <c r="L3379" s="23">
        <f>YEAR(CtasPagar[[#This Row],[Data Pagamento]])</f>
        <v>1900</v>
      </c>
      <c r="M3379" s="154"/>
      <c r="N33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79" s="71"/>
      <c r="P3379" s="71"/>
      <c r="Q3379" s="71"/>
      <c r="R3379" s="71"/>
      <c r="S3379" s="71"/>
      <c r="T3379" s="71"/>
      <c r="U3379" s="71"/>
      <c r="V3379" s="71"/>
      <c r="W3379" s="71"/>
      <c r="X3379" s="71"/>
      <c r="Y3379" s="71"/>
      <c r="Z3379" s="71"/>
    </row>
    <row r="3380" spans="1:26">
      <c r="A3380" s="154"/>
      <c r="B3380" s="157"/>
      <c r="C3380" s="162"/>
      <c r="D3380" s="157"/>
      <c r="E3380" s="157"/>
      <c r="F3380" s="157"/>
      <c r="G3380" s="158"/>
      <c r="H3380" s="23">
        <f>MONTH(CtasPagar[[#This Row],[Data Vencimento]])</f>
        <v>1</v>
      </c>
      <c r="I3380" s="23">
        <f>YEAR(CtasPagar[[#This Row],[Data Vencimento]])</f>
        <v>1900</v>
      </c>
      <c r="J3380" s="154"/>
      <c r="K3380" s="23">
        <f>MONTH(CtasPagar[[#This Row],[Data Pagamento]])</f>
        <v>1</v>
      </c>
      <c r="L3380" s="23">
        <f>YEAR(CtasPagar[[#This Row],[Data Pagamento]])</f>
        <v>1900</v>
      </c>
      <c r="M3380" s="154"/>
      <c r="N33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0" s="71"/>
      <c r="P3380" s="71"/>
      <c r="Q3380" s="71"/>
      <c r="R3380" s="71"/>
      <c r="S3380" s="71"/>
      <c r="T3380" s="71"/>
      <c r="U3380" s="71"/>
      <c r="V3380" s="71"/>
      <c r="W3380" s="71"/>
      <c r="X3380" s="71"/>
      <c r="Y3380" s="71"/>
      <c r="Z3380" s="71"/>
    </row>
    <row r="3381" spans="1:26">
      <c r="A3381" s="154"/>
      <c r="B3381" s="157"/>
      <c r="C3381" s="162"/>
      <c r="D3381" s="157"/>
      <c r="E3381" s="157"/>
      <c r="F3381" s="157"/>
      <c r="G3381" s="158"/>
      <c r="H3381" s="23">
        <f>MONTH(CtasPagar[[#This Row],[Data Vencimento]])</f>
        <v>1</v>
      </c>
      <c r="I3381" s="23">
        <f>YEAR(CtasPagar[[#This Row],[Data Vencimento]])</f>
        <v>1900</v>
      </c>
      <c r="J3381" s="154"/>
      <c r="K3381" s="23">
        <f>MONTH(CtasPagar[[#This Row],[Data Pagamento]])</f>
        <v>1</v>
      </c>
      <c r="L3381" s="23">
        <f>YEAR(CtasPagar[[#This Row],[Data Pagamento]])</f>
        <v>1900</v>
      </c>
      <c r="M3381" s="154"/>
      <c r="N33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1" s="71"/>
      <c r="P3381" s="71"/>
      <c r="Q3381" s="71"/>
      <c r="R3381" s="71"/>
      <c r="S3381" s="71"/>
      <c r="T3381" s="71"/>
      <c r="U3381" s="71"/>
      <c r="V3381" s="71"/>
      <c r="W3381" s="71"/>
      <c r="X3381" s="71"/>
      <c r="Y3381" s="71"/>
      <c r="Z3381" s="71"/>
    </row>
    <row r="3382" spans="1:26">
      <c r="A3382" s="154"/>
      <c r="B3382" s="157"/>
      <c r="C3382" s="162"/>
      <c r="D3382" s="157"/>
      <c r="E3382" s="157"/>
      <c r="F3382" s="157"/>
      <c r="G3382" s="158"/>
      <c r="H3382" s="23">
        <f>MONTH(CtasPagar[[#This Row],[Data Vencimento]])</f>
        <v>1</v>
      </c>
      <c r="I3382" s="23">
        <f>YEAR(CtasPagar[[#This Row],[Data Vencimento]])</f>
        <v>1900</v>
      </c>
      <c r="J3382" s="154"/>
      <c r="K3382" s="23">
        <f>MONTH(CtasPagar[[#This Row],[Data Pagamento]])</f>
        <v>1</v>
      </c>
      <c r="L3382" s="23">
        <f>YEAR(CtasPagar[[#This Row],[Data Pagamento]])</f>
        <v>1900</v>
      </c>
      <c r="M3382" s="154"/>
      <c r="N33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2" s="71"/>
      <c r="P3382" s="71"/>
      <c r="Q3382" s="71"/>
      <c r="R3382" s="71"/>
      <c r="S3382" s="71"/>
      <c r="T3382" s="71"/>
      <c r="U3382" s="71"/>
      <c r="V3382" s="71"/>
      <c r="W3382" s="71"/>
      <c r="X3382" s="71"/>
      <c r="Y3382" s="71"/>
      <c r="Z3382" s="71"/>
    </row>
    <row r="3383" spans="1:26">
      <c r="A3383" s="154"/>
      <c r="B3383" s="157"/>
      <c r="C3383" s="162"/>
      <c r="D3383" s="157"/>
      <c r="E3383" s="157"/>
      <c r="F3383" s="157"/>
      <c r="G3383" s="158"/>
      <c r="H3383" s="23">
        <f>MONTH(CtasPagar[[#This Row],[Data Vencimento]])</f>
        <v>1</v>
      </c>
      <c r="I3383" s="23">
        <f>YEAR(CtasPagar[[#This Row],[Data Vencimento]])</f>
        <v>1900</v>
      </c>
      <c r="J3383" s="154"/>
      <c r="K3383" s="23">
        <f>MONTH(CtasPagar[[#This Row],[Data Pagamento]])</f>
        <v>1</v>
      </c>
      <c r="L3383" s="23">
        <f>YEAR(CtasPagar[[#This Row],[Data Pagamento]])</f>
        <v>1900</v>
      </c>
      <c r="M3383" s="154"/>
      <c r="N33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3" s="71"/>
      <c r="P3383" s="71"/>
      <c r="Q3383" s="71"/>
      <c r="R3383" s="71"/>
      <c r="S3383" s="71"/>
      <c r="T3383" s="71"/>
      <c r="U3383" s="71"/>
      <c r="V3383" s="71"/>
      <c r="W3383" s="71"/>
      <c r="X3383" s="71"/>
      <c r="Y3383" s="71"/>
      <c r="Z3383" s="71"/>
    </row>
    <row r="3384" spans="1:26">
      <c r="A3384" s="154"/>
      <c r="B3384" s="157"/>
      <c r="C3384" s="162"/>
      <c r="D3384" s="157"/>
      <c r="E3384" s="157"/>
      <c r="F3384" s="157"/>
      <c r="G3384" s="158"/>
      <c r="H3384" s="23">
        <f>MONTH(CtasPagar[[#This Row],[Data Vencimento]])</f>
        <v>1</v>
      </c>
      <c r="I3384" s="23">
        <f>YEAR(CtasPagar[[#This Row],[Data Vencimento]])</f>
        <v>1900</v>
      </c>
      <c r="J3384" s="154"/>
      <c r="K3384" s="23">
        <f>MONTH(CtasPagar[[#This Row],[Data Pagamento]])</f>
        <v>1</v>
      </c>
      <c r="L3384" s="23">
        <f>YEAR(CtasPagar[[#This Row],[Data Pagamento]])</f>
        <v>1900</v>
      </c>
      <c r="M3384" s="154"/>
      <c r="N33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4" s="71"/>
      <c r="P3384" s="71"/>
      <c r="Q3384" s="71"/>
      <c r="R3384" s="71"/>
      <c r="S3384" s="71"/>
      <c r="T3384" s="71"/>
      <c r="U3384" s="71"/>
      <c r="V3384" s="71"/>
      <c r="W3384" s="71"/>
      <c r="X3384" s="71"/>
      <c r="Y3384" s="71"/>
      <c r="Z3384" s="71"/>
    </row>
    <row r="3385" spans="1:26">
      <c r="A3385" s="154"/>
      <c r="B3385" s="157"/>
      <c r="C3385" s="162"/>
      <c r="D3385" s="157"/>
      <c r="E3385" s="157"/>
      <c r="F3385" s="157"/>
      <c r="G3385" s="158"/>
      <c r="H3385" s="23">
        <f>MONTH(CtasPagar[[#This Row],[Data Vencimento]])</f>
        <v>1</v>
      </c>
      <c r="I3385" s="23">
        <f>YEAR(CtasPagar[[#This Row],[Data Vencimento]])</f>
        <v>1900</v>
      </c>
      <c r="J3385" s="154"/>
      <c r="K3385" s="23">
        <f>MONTH(CtasPagar[[#This Row],[Data Pagamento]])</f>
        <v>1</v>
      </c>
      <c r="L3385" s="23">
        <f>YEAR(CtasPagar[[#This Row],[Data Pagamento]])</f>
        <v>1900</v>
      </c>
      <c r="M3385" s="154"/>
      <c r="N33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5" s="71"/>
      <c r="P3385" s="71"/>
      <c r="Q3385" s="71"/>
      <c r="R3385" s="71"/>
      <c r="S3385" s="71"/>
      <c r="T3385" s="71"/>
      <c r="U3385" s="71"/>
      <c r="V3385" s="71"/>
      <c r="W3385" s="71"/>
      <c r="X3385" s="71"/>
      <c r="Y3385" s="71"/>
      <c r="Z3385" s="71"/>
    </row>
    <row r="3386" spans="1:26">
      <c r="A3386" s="154"/>
      <c r="B3386" s="157"/>
      <c r="C3386" s="162"/>
      <c r="D3386" s="157"/>
      <c r="E3386" s="157"/>
      <c r="F3386" s="157"/>
      <c r="G3386" s="158"/>
      <c r="H3386" s="23">
        <f>MONTH(CtasPagar[[#This Row],[Data Vencimento]])</f>
        <v>1</v>
      </c>
      <c r="I3386" s="23">
        <f>YEAR(CtasPagar[[#This Row],[Data Vencimento]])</f>
        <v>1900</v>
      </c>
      <c r="J3386" s="154"/>
      <c r="K3386" s="23">
        <f>MONTH(CtasPagar[[#This Row],[Data Pagamento]])</f>
        <v>1</v>
      </c>
      <c r="L3386" s="23">
        <f>YEAR(CtasPagar[[#This Row],[Data Pagamento]])</f>
        <v>1900</v>
      </c>
      <c r="M3386" s="154"/>
      <c r="N33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6" s="71"/>
      <c r="P3386" s="71"/>
      <c r="Q3386" s="71"/>
      <c r="R3386" s="71"/>
      <c r="S3386" s="71"/>
      <c r="T3386" s="71"/>
      <c r="U3386" s="71"/>
      <c r="V3386" s="71"/>
      <c r="W3386" s="71"/>
      <c r="X3386" s="71"/>
      <c r="Y3386" s="71"/>
      <c r="Z3386" s="71"/>
    </row>
    <row r="3387" spans="1:26">
      <c r="A3387" s="154"/>
      <c r="B3387" s="157"/>
      <c r="C3387" s="162"/>
      <c r="D3387" s="157"/>
      <c r="E3387" s="157"/>
      <c r="F3387" s="157"/>
      <c r="G3387" s="158"/>
      <c r="H3387" s="23">
        <f>MONTH(CtasPagar[[#This Row],[Data Vencimento]])</f>
        <v>1</v>
      </c>
      <c r="I3387" s="23">
        <f>YEAR(CtasPagar[[#This Row],[Data Vencimento]])</f>
        <v>1900</v>
      </c>
      <c r="J3387" s="154"/>
      <c r="K3387" s="23">
        <f>MONTH(CtasPagar[[#This Row],[Data Pagamento]])</f>
        <v>1</v>
      </c>
      <c r="L3387" s="23">
        <f>YEAR(CtasPagar[[#This Row],[Data Pagamento]])</f>
        <v>1900</v>
      </c>
      <c r="M3387" s="154"/>
      <c r="N33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7" s="71"/>
      <c r="P3387" s="71"/>
      <c r="Q3387" s="71"/>
      <c r="R3387" s="71"/>
      <c r="S3387" s="71"/>
      <c r="T3387" s="71"/>
      <c r="U3387" s="71"/>
      <c r="V3387" s="71"/>
      <c r="W3387" s="71"/>
      <c r="X3387" s="71"/>
      <c r="Y3387" s="71"/>
      <c r="Z3387" s="71"/>
    </row>
    <row r="3388" spans="1:26">
      <c r="A3388" s="154"/>
      <c r="B3388" s="157"/>
      <c r="C3388" s="162"/>
      <c r="D3388" s="157"/>
      <c r="E3388" s="157"/>
      <c r="F3388" s="157"/>
      <c r="G3388" s="158"/>
      <c r="H3388" s="23">
        <f>MONTH(CtasPagar[[#This Row],[Data Vencimento]])</f>
        <v>1</v>
      </c>
      <c r="I3388" s="23">
        <f>YEAR(CtasPagar[[#This Row],[Data Vencimento]])</f>
        <v>1900</v>
      </c>
      <c r="J3388" s="154"/>
      <c r="K3388" s="23">
        <f>MONTH(CtasPagar[[#This Row],[Data Pagamento]])</f>
        <v>1</v>
      </c>
      <c r="L3388" s="23">
        <f>YEAR(CtasPagar[[#This Row],[Data Pagamento]])</f>
        <v>1900</v>
      </c>
      <c r="M3388" s="154"/>
      <c r="N33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8" s="71"/>
      <c r="P3388" s="71"/>
      <c r="Q3388" s="71"/>
      <c r="R3388" s="71"/>
      <c r="S3388" s="71"/>
      <c r="T3388" s="71"/>
      <c r="U3388" s="71"/>
      <c r="V3388" s="71"/>
      <c r="W3388" s="71"/>
      <c r="X3388" s="71"/>
      <c r="Y3388" s="71"/>
      <c r="Z3388" s="71"/>
    </row>
    <row r="3389" spans="1:26">
      <c r="A3389" s="154"/>
      <c r="B3389" s="157"/>
      <c r="C3389" s="162"/>
      <c r="D3389" s="157"/>
      <c r="E3389" s="157"/>
      <c r="F3389" s="157"/>
      <c r="G3389" s="158"/>
      <c r="H3389" s="23">
        <f>MONTH(CtasPagar[[#This Row],[Data Vencimento]])</f>
        <v>1</v>
      </c>
      <c r="I3389" s="23">
        <f>YEAR(CtasPagar[[#This Row],[Data Vencimento]])</f>
        <v>1900</v>
      </c>
      <c r="J3389" s="154"/>
      <c r="K3389" s="23">
        <f>MONTH(CtasPagar[[#This Row],[Data Pagamento]])</f>
        <v>1</v>
      </c>
      <c r="L3389" s="23">
        <f>YEAR(CtasPagar[[#This Row],[Data Pagamento]])</f>
        <v>1900</v>
      </c>
      <c r="M3389" s="154"/>
      <c r="N33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89" s="71"/>
      <c r="P3389" s="71"/>
      <c r="Q3389" s="71"/>
      <c r="R3389" s="71"/>
      <c r="S3389" s="71"/>
      <c r="T3389" s="71"/>
      <c r="U3389" s="71"/>
      <c r="V3389" s="71"/>
      <c r="W3389" s="71"/>
      <c r="X3389" s="71"/>
      <c r="Y3389" s="71"/>
      <c r="Z3389" s="71"/>
    </row>
    <row r="3390" spans="1:26">
      <c r="A3390" s="154"/>
      <c r="B3390" s="157"/>
      <c r="C3390" s="162"/>
      <c r="D3390" s="157"/>
      <c r="E3390" s="157"/>
      <c r="F3390" s="157"/>
      <c r="G3390" s="158"/>
      <c r="H3390" s="23">
        <f>MONTH(CtasPagar[[#This Row],[Data Vencimento]])</f>
        <v>1</v>
      </c>
      <c r="I3390" s="23">
        <f>YEAR(CtasPagar[[#This Row],[Data Vencimento]])</f>
        <v>1900</v>
      </c>
      <c r="J3390" s="154"/>
      <c r="K3390" s="23">
        <f>MONTH(CtasPagar[[#This Row],[Data Pagamento]])</f>
        <v>1</v>
      </c>
      <c r="L3390" s="23">
        <f>YEAR(CtasPagar[[#This Row],[Data Pagamento]])</f>
        <v>1900</v>
      </c>
      <c r="M3390" s="154"/>
      <c r="N33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0" s="71"/>
      <c r="P3390" s="71"/>
      <c r="Q3390" s="71"/>
      <c r="R3390" s="71"/>
      <c r="S3390" s="71"/>
      <c r="T3390" s="71"/>
      <c r="U3390" s="71"/>
      <c r="V3390" s="71"/>
      <c r="W3390" s="71"/>
      <c r="X3390" s="71"/>
      <c r="Y3390" s="71"/>
      <c r="Z3390" s="71"/>
    </row>
    <row r="3391" spans="1:26">
      <c r="A3391" s="154"/>
      <c r="B3391" s="157"/>
      <c r="C3391" s="162"/>
      <c r="D3391" s="157"/>
      <c r="E3391" s="157"/>
      <c r="F3391" s="157"/>
      <c r="G3391" s="158"/>
      <c r="H3391" s="23">
        <f>MONTH(CtasPagar[[#This Row],[Data Vencimento]])</f>
        <v>1</v>
      </c>
      <c r="I3391" s="23">
        <f>YEAR(CtasPagar[[#This Row],[Data Vencimento]])</f>
        <v>1900</v>
      </c>
      <c r="J3391" s="154"/>
      <c r="K3391" s="23">
        <f>MONTH(CtasPagar[[#This Row],[Data Pagamento]])</f>
        <v>1</v>
      </c>
      <c r="L3391" s="23">
        <f>YEAR(CtasPagar[[#This Row],[Data Pagamento]])</f>
        <v>1900</v>
      </c>
      <c r="M3391" s="154"/>
      <c r="N33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1" s="71"/>
      <c r="P3391" s="71"/>
      <c r="Q3391" s="71"/>
      <c r="R3391" s="71"/>
      <c r="S3391" s="71"/>
      <c r="T3391" s="71"/>
      <c r="U3391" s="71"/>
      <c r="V3391" s="71"/>
      <c r="W3391" s="71"/>
      <c r="X3391" s="71"/>
      <c r="Y3391" s="71"/>
      <c r="Z3391" s="71"/>
    </row>
    <row r="3392" spans="1:26">
      <c r="A3392" s="154"/>
      <c r="B3392" s="157"/>
      <c r="C3392" s="162"/>
      <c r="D3392" s="157"/>
      <c r="E3392" s="157"/>
      <c r="F3392" s="157"/>
      <c r="G3392" s="158"/>
      <c r="H3392" s="23">
        <f>MONTH(CtasPagar[[#This Row],[Data Vencimento]])</f>
        <v>1</v>
      </c>
      <c r="I3392" s="23">
        <f>YEAR(CtasPagar[[#This Row],[Data Vencimento]])</f>
        <v>1900</v>
      </c>
      <c r="J3392" s="154"/>
      <c r="K3392" s="23">
        <f>MONTH(CtasPagar[[#This Row],[Data Pagamento]])</f>
        <v>1</v>
      </c>
      <c r="L3392" s="23">
        <f>YEAR(CtasPagar[[#This Row],[Data Pagamento]])</f>
        <v>1900</v>
      </c>
      <c r="M3392" s="154"/>
      <c r="N33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2" s="71"/>
      <c r="P3392" s="71"/>
      <c r="Q3392" s="71"/>
      <c r="R3392" s="71"/>
      <c r="S3392" s="71"/>
      <c r="T3392" s="71"/>
      <c r="U3392" s="71"/>
      <c r="V3392" s="71"/>
      <c r="W3392" s="71"/>
      <c r="X3392" s="71"/>
      <c r="Y3392" s="71"/>
      <c r="Z3392" s="71"/>
    </row>
    <row r="3393" spans="1:26">
      <c r="A3393" s="154"/>
      <c r="B3393" s="157"/>
      <c r="C3393" s="162"/>
      <c r="D3393" s="157"/>
      <c r="E3393" s="157"/>
      <c r="F3393" s="157"/>
      <c r="G3393" s="158"/>
      <c r="H3393" s="23">
        <f>MONTH(CtasPagar[[#This Row],[Data Vencimento]])</f>
        <v>1</v>
      </c>
      <c r="I3393" s="23">
        <f>YEAR(CtasPagar[[#This Row],[Data Vencimento]])</f>
        <v>1900</v>
      </c>
      <c r="J3393" s="154"/>
      <c r="K3393" s="23">
        <f>MONTH(CtasPagar[[#This Row],[Data Pagamento]])</f>
        <v>1</v>
      </c>
      <c r="L3393" s="23">
        <f>YEAR(CtasPagar[[#This Row],[Data Pagamento]])</f>
        <v>1900</v>
      </c>
      <c r="M3393" s="154"/>
      <c r="N33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3" s="71"/>
      <c r="P3393" s="71"/>
      <c r="Q3393" s="71"/>
      <c r="R3393" s="71"/>
      <c r="S3393" s="71"/>
      <c r="T3393" s="71"/>
      <c r="U3393" s="71"/>
      <c r="V3393" s="71"/>
      <c r="W3393" s="71"/>
      <c r="X3393" s="71"/>
      <c r="Y3393" s="71"/>
      <c r="Z3393" s="71"/>
    </row>
    <row r="3394" spans="1:26">
      <c r="A3394" s="154"/>
      <c r="B3394" s="157"/>
      <c r="C3394" s="162"/>
      <c r="D3394" s="157"/>
      <c r="E3394" s="157"/>
      <c r="F3394" s="157"/>
      <c r="G3394" s="158"/>
      <c r="H3394" s="23">
        <f>MONTH(CtasPagar[[#This Row],[Data Vencimento]])</f>
        <v>1</v>
      </c>
      <c r="I3394" s="23">
        <f>YEAR(CtasPagar[[#This Row],[Data Vencimento]])</f>
        <v>1900</v>
      </c>
      <c r="J3394" s="154"/>
      <c r="K3394" s="23">
        <f>MONTH(CtasPagar[[#This Row],[Data Pagamento]])</f>
        <v>1</v>
      </c>
      <c r="L3394" s="23">
        <f>YEAR(CtasPagar[[#This Row],[Data Pagamento]])</f>
        <v>1900</v>
      </c>
      <c r="M3394" s="154"/>
      <c r="N33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4" s="71"/>
      <c r="P3394" s="71"/>
      <c r="Q3394" s="71"/>
      <c r="R3394" s="71"/>
      <c r="S3394" s="71"/>
      <c r="T3394" s="71"/>
      <c r="U3394" s="71"/>
      <c r="V3394" s="71"/>
      <c r="W3394" s="71"/>
      <c r="X3394" s="71"/>
      <c r="Y3394" s="71"/>
      <c r="Z3394" s="71"/>
    </row>
    <row r="3395" spans="1:26">
      <c r="A3395" s="154"/>
      <c r="B3395" s="157"/>
      <c r="C3395" s="162"/>
      <c r="D3395" s="157"/>
      <c r="E3395" s="157"/>
      <c r="F3395" s="157"/>
      <c r="G3395" s="158"/>
      <c r="H3395" s="23">
        <f>MONTH(CtasPagar[[#This Row],[Data Vencimento]])</f>
        <v>1</v>
      </c>
      <c r="I3395" s="23">
        <f>YEAR(CtasPagar[[#This Row],[Data Vencimento]])</f>
        <v>1900</v>
      </c>
      <c r="J3395" s="154"/>
      <c r="K3395" s="23">
        <f>MONTH(CtasPagar[[#This Row],[Data Pagamento]])</f>
        <v>1</v>
      </c>
      <c r="L3395" s="23">
        <f>YEAR(CtasPagar[[#This Row],[Data Pagamento]])</f>
        <v>1900</v>
      </c>
      <c r="M3395" s="154"/>
      <c r="N33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5" s="71"/>
      <c r="P3395" s="71"/>
      <c r="Q3395" s="71"/>
      <c r="R3395" s="71"/>
      <c r="S3395" s="71"/>
      <c r="T3395" s="71"/>
      <c r="U3395" s="71"/>
      <c r="V3395" s="71"/>
      <c r="W3395" s="71"/>
      <c r="X3395" s="71"/>
      <c r="Y3395" s="71"/>
      <c r="Z3395" s="71"/>
    </row>
    <row r="3396" spans="1:26">
      <c r="A3396" s="154"/>
      <c r="B3396" s="157"/>
      <c r="C3396" s="162"/>
      <c r="D3396" s="157"/>
      <c r="E3396" s="157"/>
      <c r="F3396" s="157"/>
      <c r="G3396" s="158"/>
      <c r="H3396" s="23">
        <f>MONTH(CtasPagar[[#This Row],[Data Vencimento]])</f>
        <v>1</v>
      </c>
      <c r="I3396" s="23">
        <f>YEAR(CtasPagar[[#This Row],[Data Vencimento]])</f>
        <v>1900</v>
      </c>
      <c r="J3396" s="154"/>
      <c r="K3396" s="23">
        <f>MONTH(CtasPagar[[#This Row],[Data Pagamento]])</f>
        <v>1</v>
      </c>
      <c r="L3396" s="23">
        <f>YEAR(CtasPagar[[#This Row],[Data Pagamento]])</f>
        <v>1900</v>
      </c>
      <c r="M3396" s="154"/>
      <c r="N33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6" s="71"/>
      <c r="P3396" s="71"/>
      <c r="Q3396" s="71"/>
      <c r="R3396" s="71"/>
      <c r="S3396" s="71"/>
      <c r="T3396" s="71"/>
      <c r="U3396" s="71"/>
      <c r="V3396" s="71"/>
      <c r="W3396" s="71"/>
      <c r="X3396" s="71"/>
      <c r="Y3396" s="71"/>
      <c r="Z3396" s="71"/>
    </row>
    <row r="3397" spans="1:26">
      <c r="A3397" s="154"/>
      <c r="B3397" s="157"/>
      <c r="C3397" s="162"/>
      <c r="D3397" s="157"/>
      <c r="E3397" s="157"/>
      <c r="F3397" s="157"/>
      <c r="G3397" s="158"/>
      <c r="H3397" s="23">
        <f>MONTH(CtasPagar[[#This Row],[Data Vencimento]])</f>
        <v>1</v>
      </c>
      <c r="I3397" s="23">
        <f>YEAR(CtasPagar[[#This Row],[Data Vencimento]])</f>
        <v>1900</v>
      </c>
      <c r="J3397" s="154"/>
      <c r="K3397" s="23">
        <f>MONTH(CtasPagar[[#This Row],[Data Pagamento]])</f>
        <v>1</v>
      </c>
      <c r="L3397" s="23">
        <f>YEAR(CtasPagar[[#This Row],[Data Pagamento]])</f>
        <v>1900</v>
      </c>
      <c r="M3397" s="154"/>
      <c r="N33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7" s="71"/>
      <c r="P3397" s="71"/>
      <c r="Q3397" s="71"/>
      <c r="R3397" s="71"/>
      <c r="S3397" s="71"/>
      <c r="T3397" s="71"/>
      <c r="U3397" s="71"/>
      <c r="V3397" s="71"/>
      <c r="W3397" s="71"/>
      <c r="X3397" s="71"/>
      <c r="Y3397" s="71"/>
      <c r="Z3397" s="71"/>
    </row>
    <row r="3398" spans="1:26">
      <c r="A3398" s="154"/>
      <c r="B3398" s="157"/>
      <c r="C3398" s="162"/>
      <c r="D3398" s="157"/>
      <c r="E3398" s="157"/>
      <c r="F3398" s="157"/>
      <c r="G3398" s="158"/>
      <c r="H3398" s="23">
        <f>MONTH(CtasPagar[[#This Row],[Data Vencimento]])</f>
        <v>1</v>
      </c>
      <c r="I3398" s="23">
        <f>YEAR(CtasPagar[[#This Row],[Data Vencimento]])</f>
        <v>1900</v>
      </c>
      <c r="J3398" s="154"/>
      <c r="K3398" s="23">
        <f>MONTH(CtasPagar[[#This Row],[Data Pagamento]])</f>
        <v>1</v>
      </c>
      <c r="L3398" s="23">
        <f>YEAR(CtasPagar[[#This Row],[Data Pagamento]])</f>
        <v>1900</v>
      </c>
      <c r="M3398" s="154"/>
      <c r="N33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8" s="71"/>
      <c r="P3398" s="71"/>
      <c r="Q3398" s="71"/>
      <c r="R3398" s="71"/>
      <c r="S3398" s="71"/>
      <c r="T3398" s="71"/>
      <c r="U3398" s="71"/>
      <c r="V3398" s="71"/>
      <c r="W3398" s="71"/>
      <c r="X3398" s="71"/>
      <c r="Y3398" s="71"/>
      <c r="Z3398" s="71"/>
    </row>
    <row r="3399" spans="1:26">
      <c r="A3399" s="154"/>
      <c r="B3399" s="157"/>
      <c r="C3399" s="162"/>
      <c r="D3399" s="157"/>
      <c r="E3399" s="157"/>
      <c r="F3399" s="157"/>
      <c r="G3399" s="158"/>
      <c r="H3399" s="23">
        <f>MONTH(CtasPagar[[#This Row],[Data Vencimento]])</f>
        <v>1</v>
      </c>
      <c r="I3399" s="23">
        <f>YEAR(CtasPagar[[#This Row],[Data Vencimento]])</f>
        <v>1900</v>
      </c>
      <c r="J3399" s="154"/>
      <c r="K3399" s="23">
        <f>MONTH(CtasPagar[[#This Row],[Data Pagamento]])</f>
        <v>1</v>
      </c>
      <c r="L3399" s="23">
        <f>YEAR(CtasPagar[[#This Row],[Data Pagamento]])</f>
        <v>1900</v>
      </c>
      <c r="M3399" s="154"/>
      <c r="N33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399" s="71"/>
      <c r="P3399" s="71"/>
      <c r="Q3399" s="71"/>
      <c r="R3399" s="71"/>
      <c r="S3399" s="71"/>
      <c r="T3399" s="71"/>
      <c r="U3399" s="71"/>
      <c r="V3399" s="71"/>
      <c r="W3399" s="71"/>
      <c r="X3399" s="71"/>
      <c r="Y3399" s="71"/>
      <c r="Z3399" s="71"/>
    </row>
    <row r="3400" spans="1:26">
      <c r="A3400" s="154"/>
      <c r="B3400" s="157"/>
      <c r="C3400" s="162"/>
      <c r="D3400" s="157"/>
      <c r="E3400" s="157"/>
      <c r="F3400" s="157"/>
      <c r="G3400" s="158"/>
      <c r="H3400" s="23">
        <f>MONTH(CtasPagar[[#This Row],[Data Vencimento]])</f>
        <v>1</v>
      </c>
      <c r="I3400" s="23">
        <f>YEAR(CtasPagar[[#This Row],[Data Vencimento]])</f>
        <v>1900</v>
      </c>
      <c r="J3400" s="154"/>
      <c r="K3400" s="23">
        <f>MONTH(CtasPagar[[#This Row],[Data Pagamento]])</f>
        <v>1</v>
      </c>
      <c r="L3400" s="23">
        <f>YEAR(CtasPagar[[#This Row],[Data Pagamento]])</f>
        <v>1900</v>
      </c>
      <c r="M3400" s="154"/>
      <c r="N34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0" s="71"/>
      <c r="P3400" s="71"/>
      <c r="Q3400" s="71"/>
      <c r="R3400" s="71"/>
      <c r="S3400" s="71"/>
      <c r="T3400" s="71"/>
      <c r="U3400" s="71"/>
      <c r="V3400" s="71"/>
      <c r="W3400" s="71"/>
      <c r="X3400" s="71"/>
      <c r="Y3400" s="71"/>
      <c r="Z3400" s="71"/>
    </row>
    <row r="3401" spans="1:26">
      <c r="A3401" s="154"/>
      <c r="B3401" s="157"/>
      <c r="C3401" s="162"/>
      <c r="D3401" s="157"/>
      <c r="E3401" s="157"/>
      <c r="F3401" s="157"/>
      <c r="G3401" s="158"/>
      <c r="H3401" s="23">
        <f>MONTH(CtasPagar[[#This Row],[Data Vencimento]])</f>
        <v>1</v>
      </c>
      <c r="I3401" s="23">
        <f>YEAR(CtasPagar[[#This Row],[Data Vencimento]])</f>
        <v>1900</v>
      </c>
      <c r="J3401" s="154"/>
      <c r="K3401" s="23">
        <f>MONTH(CtasPagar[[#This Row],[Data Pagamento]])</f>
        <v>1</v>
      </c>
      <c r="L3401" s="23">
        <f>YEAR(CtasPagar[[#This Row],[Data Pagamento]])</f>
        <v>1900</v>
      </c>
      <c r="M3401" s="154"/>
      <c r="N34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1" s="71"/>
      <c r="P3401" s="71"/>
      <c r="Q3401" s="71"/>
      <c r="R3401" s="71"/>
      <c r="S3401" s="71"/>
      <c r="T3401" s="71"/>
      <c r="U3401" s="71"/>
      <c r="V3401" s="71"/>
      <c r="W3401" s="71"/>
      <c r="X3401" s="71"/>
      <c r="Y3401" s="71"/>
      <c r="Z3401" s="71"/>
    </row>
    <row r="3402" spans="1:26">
      <c r="A3402" s="154"/>
      <c r="B3402" s="157"/>
      <c r="C3402" s="162"/>
      <c r="D3402" s="157"/>
      <c r="E3402" s="157"/>
      <c r="F3402" s="157"/>
      <c r="G3402" s="158"/>
      <c r="H3402" s="23">
        <f>MONTH(CtasPagar[[#This Row],[Data Vencimento]])</f>
        <v>1</v>
      </c>
      <c r="I3402" s="23">
        <f>YEAR(CtasPagar[[#This Row],[Data Vencimento]])</f>
        <v>1900</v>
      </c>
      <c r="J3402" s="154"/>
      <c r="K3402" s="23">
        <f>MONTH(CtasPagar[[#This Row],[Data Pagamento]])</f>
        <v>1</v>
      </c>
      <c r="L3402" s="23">
        <f>YEAR(CtasPagar[[#This Row],[Data Pagamento]])</f>
        <v>1900</v>
      </c>
      <c r="M3402" s="154"/>
      <c r="N34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2" s="71"/>
      <c r="P3402" s="71"/>
      <c r="Q3402" s="71"/>
      <c r="R3402" s="71"/>
      <c r="S3402" s="71"/>
      <c r="T3402" s="71"/>
      <c r="U3402" s="71"/>
      <c r="V3402" s="71"/>
      <c r="W3402" s="71"/>
      <c r="X3402" s="71"/>
      <c r="Y3402" s="71"/>
      <c r="Z3402" s="71"/>
    </row>
    <row r="3403" spans="1:26">
      <c r="A3403" s="154"/>
      <c r="B3403" s="157"/>
      <c r="C3403" s="162"/>
      <c r="D3403" s="157"/>
      <c r="E3403" s="157"/>
      <c r="F3403" s="157"/>
      <c r="G3403" s="158"/>
      <c r="H3403" s="23">
        <f>MONTH(CtasPagar[[#This Row],[Data Vencimento]])</f>
        <v>1</v>
      </c>
      <c r="I3403" s="23">
        <f>YEAR(CtasPagar[[#This Row],[Data Vencimento]])</f>
        <v>1900</v>
      </c>
      <c r="J3403" s="154"/>
      <c r="K3403" s="23">
        <f>MONTH(CtasPagar[[#This Row],[Data Pagamento]])</f>
        <v>1</v>
      </c>
      <c r="L3403" s="23">
        <f>YEAR(CtasPagar[[#This Row],[Data Pagamento]])</f>
        <v>1900</v>
      </c>
      <c r="M3403" s="154"/>
      <c r="N34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3" s="71"/>
      <c r="P3403" s="71"/>
      <c r="Q3403" s="71"/>
      <c r="R3403" s="71"/>
      <c r="S3403" s="71"/>
      <c r="T3403" s="71"/>
      <c r="U3403" s="71"/>
      <c r="V3403" s="71"/>
      <c r="W3403" s="71"/>
      <c r="X3403" s="71"/>
      <c r="Y3403" s="71"/>
      <c r="Z3403" s="71"/>
    </row>
    <row r="3404" spans="1:26">
      <c r="A3404" s="154"/>
      <c r="B3404" s="157"/>
      <c r="C3404" s="162"/>
      <c r="D3404" s="157"/>
      <c r="E3404" s="157"/>
      <c r="F3404" s="157"/>
      <c r="G3404" s="158"/>
      <c r="H3404" s="23">
        <f>MONTH(CtasPagar[[#This Row],[Data Vencimento]])</f>
        <v>1</v>
      </c>
      <c r="I3404" s="23">
        <f>YEAR(CtasPagar[[#This Row],[Data Vencimento]])</f>
        <v>1900</v>
      </c>
      <c r="J3404" s="154"/>
      <c r="K3404" s="23">
        <f>MONTH(CtasPagar[[#This Row],[Data Pagamento]])</f>
        <v>1</v>
      </c>
      <c r="L3404" s="23">
        <f>YEAR(CtasPagar[[#This Row],[Data Pagamento]])</f>
        <v>1900</v>
      </c>
      <c r="M3404" s="154"/>
      <c r="N34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4" s="71"/>
      <c r="P3404" s="71"/>
      <c r="Q3404" s="71"/>
      <c r="R3404" s="71"/>
      <c r="S3404" s="71"/>
      <c r="T3404" s="71"/>
      <c r="U3404" s="71"/>
      <c r="V3404" s="71"/>
      <c r="W3404" s="71"/>
      <c r="X3404" s="71"/>
      <c r="Y3404" s="71"/>
      <c r="Z3404" s="71"/>
    </row>
    <row r="3405" spans="1:26">
      <c r="A3405" s="154"/>
      <c r="B3405" s="157"/>
      <c r="C3405" s="162"/>
      <c r="D3405" s="157"/>
      <c r="E3405" s="157"/>
      <c r="F3405" s="157"/>
      <c r="G3405" s="158"/>
      <c r="H3405" s="23">
        <f>MONTH(CtasPagar[[#This Row],[Data Vencimento]])</f>
        <v>1</v>
      </c>
      <c r="I3405" s="23">
        <f>YEAR(CtasPagar[[#This Row],[Data Vencimento]])</f>
        <v>1900</v>
      </c>
      <c r="J3405" s="154"/>
      <c r="K3405" s="23">
        <f>MONTH(CtasPagar[[#This Row],[Data Pagamento]])</f>
        <v>1</v>
      </c>
      <c r="L3405" s="23">
        <f>YEAR(CtasPagar[[#This Row],[Data Pagamento]])</f>
        <v>1900</v>
      </c>
      <c r="M3405" s="154"/>
      <c r="N34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5" s="71"/>
      <c r="P3405" s="71"/>
      <c r="Q3405" s="71"/>
      <c r="R3405" s="71"/>
      <c r="S3405" s="71"/>
      <c r="T3405" s="71"/>
      <c r="U3405" s="71"/>
      <c r="V3405" s="71"/>
      <c r="W3405" s="71"/>
      <c r="X3405" s="71"/>
      <c r="Y3405" s="71"/>
      <c r="Z3405" s="71"/>
    </row>
    <row r="3406" spans="1:26">
      <c r="A3406" s="154"/>
      <c r="B3406" s="157"/>
      <c r="C3406" s="162"/>
      <c r="D3406" s="157"/>
      <c r="E3406" s="157"/>
      <c r="F3406" s="157"/>
      <c r="G3406" s="158"/>
      <c r="H3406" s="23">
        <f>MONTH(CtasPagar[[#This Row],[Data Vencimento]])</f>
        <v>1</v>
      </c>
      <c r="I3406" s="23">
        <f>YEAR(CtasPagar[[#This Row],[Data Vencimento]])</f>
        <v>1900</v>
      </c>
      <c r="J3406" s="154"/>
      <c r="K3406" s="23">
        <f>MONTH(CtasPagar[[#This Row],[Data Pagamento]])</f>
        <v>1</v>
      </c>
      <c r="L3406" s="23">
        <f>YEAR(CtasPagar[[#This Row],[Data Pagamento]])</f>
        <v>1900</v>
      </c>
      <c r="M3406" s="154"/>
      <c r="N34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6" s="71"/>
      <c r="P3406" s="71"/>
      <c r="Q3406" s="71"/>
      <c r="R3406" s="71"/>
      <c r="S3406" s="71"/>
      <c r="T3406" s="71"/>
      <c r="U3406" s="71"/>
      <c r="V3406" s="71"/>
      <c r="W3406" s="71"/>
      <c r="X3406" s="71"/>
      <c r="Y3406" s="71"/>
      <c r="Z3406" s="71"/>
    </row>
    <row r="3407" spans="1:26">
      <c r="A3407" s="154"/>
      <c r="B3407" s="157"/>
      <c r="C3407" s="162"/>
      <c r="D3407" s="157"/>
      <c r="E3407" s="157"/>
      <c r="F3407" s="157"/>
      <c r="G3407" s="158"/>
      <c r="H3407" s="23">
        <f>MONTH(CtasPagar[[#This Row],[Data Vencimento]])</f>
        <v>1</v>
      </c>
      <c r="I3407" s="23">
        <f>YEAR(CtasPagar[[#This Row],[Data Vencimento]])</f>
        <v>1900</v>
      </c>
      <c r="J3407" s="154"/>
      <c r="K3407" s="23">
        <f>MONTH(CtasPagar[[#This Row],[Data Pagamento]])</f>
        <v>1</v>
      </c>
      <c r="L3407" s="23">
        <f>YEAR(CtasPagar[[#This Row],[Data Pagamento]])</f>
        <v>1900</v>
      </c>
      <c r="M3407" s="154"/>
      <c r="N34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7" s="71"/>
      <c r="P3407" s="71"/>
      <c r="Q3407" s="71"/>
      <c r="R3407" s="71"/>
      <c r="S3407" s="71"/>
      <c r="T3407" s="71"/>
      <c r="U3407" s="71"/>
      <c r="V3407" s="71"/>
      <c r="W3407" s="71"/>
      <c r="X3407" s="71"/>
      <c r="Y3407" s="71"/>
      <c r="Z3407" s="71"/>
    </row>
    <row r="3408" spans="1:26">
      <c r="A3408" s="154"/>
      <c r="B3408" s="157"/>
      <c r="C3408" s="162"/>
      <c r="D3408" s="157"/>
      <c r="E3408" s="157"/>
      <c r="F3408" s="157"/>
      <c r="G3408" s="158"/>
      <c r="H3408" s="23">
        <f>MONTH(CtasPagar[[#This Row],[Data Vencimento]])</f>
        <v>1</v>
      </c>
      <c r="I3408" s="23">
        <f>YEAR(CtasPagar[[#This Row],[Data Vencimento]])</f>
        <v>1900</v>
      </c>
      <c r="J3408" s="154"/>
      <c r="K3408" s="23">
        <f>MONTH(CtasPagar[[#This Row],[Data Pagamento]])</f>
        <v>1</v>
      </c>
      <c r="L3408" s="23">
        <f>YEAR(CtasPagar[[#This Row],[Data Pagamento]])</f>
        <v>1900</v>
      </c>
      <c r="M3408" s="154"/>
      <c r="N34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8" s="71"/>
      <c r="P3408" s="71"/>
      <c r="Q3408" s="71"/>
      <c r="R3408" s="71"/>
      <c r="S3408" s="71"/>
      <c r="T3408" s="71"/>
      <c r="U3408" s="71"/>
      <c r="V3408" s="71"/>
      <c r="W3408" s="71"/>
      <c r="X3408" s="71"/>
      <c r="Y3408" s="71"/>
      <c r="Z3408" s="71"/>
    </row>
    <row r="3409" spans="1:26">
      <c r="A3409" s="154"/>
      <c r="B3409" s="157"/>
      <c r="C3409" s="162"/>
      <c r="D3409" s="157"/>
      <c r="E3409" s="157"/>
      <c r="F3409" s="157"/>
      <c r="G3409" s="158"/>
      <c r="H3409" s="23">
        <f>MONTH(CtasPagar[[#This Row],[Data Vencimento]])</f>
        <v>1</v>
      </c>
      <c r="I3409" s="23">
        <f>YEAR(CtasPagar[[#This Row],[Data Vencimento]])</f>
        <v>1900</v>
      </c>
      <c r="J3409" s="154"/>
      <c r="K3409" s="23">
        <f>MONTH(CtasPagar[[#This Row],[Data Pagamento]])</f>
        <v>1</v>
      </c>
      <c r="L3409" s="23">
        <f>YEAR(CtasPagar[[#This Row],[Data Pagamento]])</f>
        <v>1900</v>
      </c>
      <c r="M3409" s="154"/>
      <c r="N34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09" s="71"/>
      <c r="P3409" s="71"/>
      <c r="Q3409" s="71"/>
      <c r="R3409" s="71"/>
      <c r="S3409" s="71"/>
      <c r="T3409" s="71"/>
      <c r="U3409" s="71"/>
      <c r="V3409" s="71"/>
      <c r="W3409" s="71"/>
      <c r="X3409" s="71"/>
      <c r="Y3409" s="71"/>
      <c r="Z3409" s="71"/>
    </row>
    <row r="3410" spans="1:26">
      <c r="A3410" s="154"/>
      <c r="B3410" s="157"/>
      <c r="C3410" s="162"/>
      <c r="D3410" s="157"/>
      <c r="E3410" s="157"/>
      <c r="F3410" s="157"/>
      <c r="G3410" s="158"/>
      <c r="H3410" s="23">
        <f>MONTH(CtasPagar[[#This Row],[Data Vencimento]])</f>
        <v>1</v>
      </c>
      <c r="I3410" s="23">
        <f>YEAR(CtasPagar[[#This Row],[Data Vencimento]])</f>
        <v>1900</v>
      </c>
      <c r="J3410" s="154"/>
      <c r="K3410" s="23">
        <f>MONTH(CtasPagar[[#This Row],[Data Pagamento]])</f>
        <v>1</v>
      </c>
      <c r="L3410" s="23">
        <f>YEAR(CtasPagar[[#This Row],[Data Pagamento]])</f>
        <v>1900</v>
      </c>
      <c r="M3410" s="154"/>
      <c r="N34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0" s="71"/>
      <c r="P3410" s="71"/>
      <c r="Q3410" s="71"/>
      <c r="R3410" s="71"/>
      <c r="S3410" s="71"/>
      <c r="T3410" s="71"/>
      <c r="U3410" s="71"/>
      <c r="V3410" s="71"/>
      <c r="W3410" s="71"/>
      <c r="X3410" s="71"/>
      <c r="Y3410" s="71"/>
      <c r="Z3410" s="71"/>
    </row>
    <row r="3411" spans="1:26">
      <c r="A3411" s="154"/>
      <c r="B3411" s="157"/>
      <c r="C3411" s="162"/>
      <c r="D3411" s="157"/>
      <c r="E3411" s="157"/>
      <c r="F3411" s="157"/>
      <c r="G3411" s="158"/>
      <c r="H3411" s="23">
        <f>MONTH(CtasPagar[[#This Row],[Data Vencimento]])</f>
        <v>1</v>
      </c>
      <c r="I3411" s="23">
        <f>YEAR(CtasPagar[[#This Row],[Data Vencimento]])</f>
        <v>1900</v>
      </c>
      <c r="J3411" s="154"/>
      <c r="K3411" s="23">
        <f>MONTH(CtasPagar[[#This Row],[Data Pagamento]])</f>
        <v>1</v>
      </c>
      <c r="L3411" s="23">
        <f>YEAR(CtasPagar[[#This Row],[Data Pagamento]])</f>
        <v>1900</v>
      </c>
      <c r="M3411" s="154"/>
      <c r="N34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1" s="71"/>
      <c r="P3411" s="71"/>
      <c r="Q3411" s="71"/>
      <c r="R3411" s="71"/>
      <c r="S3411" s="71"/>
      <c r="T3411" s="71"/>
      <c r="U3411" s="71"/>
      <c r="V3411" s="71"/>
      <c r="W3411" s="71"/>
      <c r="X3411" s="71"/>
      <c r="Y3411" s="71"/>
      <c r="Z3411" s="71"/>
    </row>
    <row r="3412" spans="1:26">
      <c r="A3412" s="154"/>
      <c r="B3412" s="157"/>
      <c r="C3412" s="162"/>
      <c r="D3412" s="157"/>
      <c r="E3412" s="157"/>
      <c r="F3412" s="157"/>
      <c r="G3412" s="158"/>
      <c r="H3412" s="23">
        <f>MONTH(CtasPagar[[#This Row],[Data Vencimento]])</f>
        <v>1</v>
      </c>
      <c r="I3412" s="23">
        <f>YEAR(CtasPagar[[#This Row],[Data Vencimento]])</f>
        <v>1900</v>
      </c>
      <c r="J3412" s="154"/>
      <c r="K3412" s="23">
        <f>MONTH(CtasPagar[[#This Row],[Data Pagamento]])</f>
        <v>1</v>
      </c>
      <c r="L3412" s="23">
        <f>YEAR(CtasPagar[[#This Row],[Data Pagamento]])</f>
        <v>1900</v>
      </c>
      <c r="M3412" s="154"/>
      <c r="N34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2" s="71"/>
      <c r="P3412" s="71"/>
      <c r="Q3412" s="71"/>
      <c r="R3412" s="71"/>
      <c r="S3412" s="71"/>
      <c r="T3412" s="71"/>
      <c r="U3412" s="71"/>
      <c r="V3412" s="71"/>
      <c r="W3412" s="71"/>
      <c r="X3412" s="71"/>
      <c r="Y3412" s="71"/>
      <c r="Z3412" s="71"/>
    </row>
    <row r="3413" spans="1:26">
      <c r="A3413" s="154"/>
      <c r="B3413" s="157"/>
      <c r="C3413" s="162"/>
      <c r="D3413" s="157"/>
      <c r="E3413" s="157"/>
      <c r="F3413" s="157"/>
      <c r="G3413" s="158"/>
      <c r="H3413" s="23">
        <f>MONTH(CtasPagar[[#This Row],[Data Vencimento]])</f>
        <v>1</v>
      </c>
      <c r="I3413" s="23">
        <f>YEAR(CtasPagar[[#This Row],[Data Vencimento]])</f>
        <v>1900</v>
      </c>
      <c r="J3413" s="154"/>
      <c r="K3413" s="23">
        <f>MONTH(CtasPagar[[#This Row],[Data Pagamento]])</f>
        <v>1</v>
      </c>
      <c r="L3413" s="23">
        <f>YEAR(CtasPagar[[#This Row],[Data Pagamento]])</f>
        <v>1900</v>
      </c>
      <c r="M3413" s="154"/>
      <c r="N34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3" s="71"/>
      <c r="P3413" s="71"/>
      <c r="Q3413" s="71"/>
      <c r="R3413" s="71"/>
      <c r="S3413" s="71"/>
      <c r="T3413" s="71"/>
      <c r="U3413" s="71"/>
      <c r="V3413" s="71"/>
      <c r="W3413" s="71"/>
      <c r="X3413" s="71"/>
      <c r="Y3413" s="71"/>
      <c r="Z3413" s="71"/>
    </row>
    <row r="3414" spans="1:26">
      <c r="A3414" s="154"/>
      <c r="B3414" s="157"/>
      <c r="C3414" s="162"/>
      <c r="D3414" s="157"/>
      <c r="E3414" s="157"/>
      <c r="F3414" s="157"/>
      <c r="G3414" s="158"/>
      <c r="H3414" s="23">
        <f>MONTH(CtasPagar[[#This Row],[Data Vencimento]])</f>
        <v>1</v>
      </c>
      <c r="I3414" s="23">
        <f>YEAR(CtasPagar[[#This Row],[Data Vencimento]])</f>
        <v>1900</v>
      </c>
      <c r="J3414" s="154"/>
      <c r="K3414" s="23">
        <f>MONTH(CtasPagar[[#This Row],[Data Pagamento]])</f>
        <v>1</v>
      </c>
      <c r="L3414" s="23">
        <f>YEAR(CtasPagar[[#This Row],[Data Pagamento]])</f>
        <v>1900</v>
      </c>
      <c r="M3414" s="154"/>
      <c r="N34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4" s="71"/>
      <c r="P3414" s="71"/>
      <c r="Q3414" s="71"/>
      <c r="R3414" s="71"/>
      <c r="S3414" s="71"/>
      <c r="T3414" s="71"/>
      <c r="U3414" s="71"/>
      <c r="V3414" s="71"/>
      <c r="W3414" s="71"/>
      <c r="X3414" s="71"/>
      <c r="Y3414" s="71"/>
      <c r="Z3414" s="71"/>
    </row>
    <row r="3415" spans="1:26">
      <c r="A3415" s="154"/>
      <c r="B3415" s="157"/>
      <c r="C3415" s="162"/>
      <c r="D3415" s="157"/>
      <c r="E3415" s="157"/>
      <c r="F3415" s="157"/>
      <c r="G3415" s="158"/>
      <c r="H3415" s="23">
        <f>MONTH(CtasPagar[[#This Row],[Data Vencimento]])</f>
        <v>1</v>
      </c>
      <c r="I3415" s="23">
        <f>YEAR(CtasPagar[[#This Row],[Data Vencimento]])</f>
        <v>1900</v>
      </c>
      <c r="J3415" s="154"/>
      <c r="K3415" s="23">
        <f>MONTH(CtasPagar[[#This Row],[Data Pagamento]])</f>
        <v>1</v>
      </c>
      <c r="L3415" s="23">
        <f>YEAR(CtasPagar[[#This Row],[Data Pagamento]])</f>
        <v>1900</v>
      </c>
      <c r="M3415" s="154"/>
      <c r="N34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5" s="71"/>
      <c r="P3415" s="71"/>
      <c r="Q3415" s="71"/>
      <c r="R3415" s="71"/>
      <c r="S3415" s="71"/>
      <c r="T3415" s="71"/>
      <c r="U3415" s="71"/>
      <c r="V3415" s="71"/>
      <c r="W3415" s="71"/>
      <c r="X3415" s="71"/>
      <c r="Y3415" s="71"/>
      <c r="Z3415" s="71"/>
    </row>
    <row r="3416" spans="1:26">
      <c r="A3416" s="154"/>
      <c r="B3416" s="157"/>
      <c r="C3416" s="162"/>
      <c r="D3416" s="157"/>
      <c r="E3416" s="157"/>
      <c r="F3416" s="157"/>
      <c r="G3416" s="158"/>
      <c r="H3416" s="23">
        <f>MONTH(CtasPagar[[#This Row],[Data Vencimento]])</f>
        <v>1</v>
      </c>
      <c r="I3416" s="23">
        <f>YEAR(CtasPagar[[#This Row],[Data Vencimento]])</f>
        <v>1900</v>
      </c>
      <c r="J3416" s="154"/>
      <c r="K3416" s="23">
        <f>MONTH(CtasPagar[[#This Row],[Data Pagamento]])</f>
        <v>1</v>
      </c>
      <c r="L3416" s="23">
        <f>YEAR(CtasPagar[[#This Row],[Data Pagamento]])</f>
        <v>1900</v>
      </c>
      <c r="M3416" s="154"/>
      <c r="N34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6" s="71"/>
      <c r="P3416" s="71"/>
      <c r="Q3416" s="71"/>
      <c r="R3416" s="71"/>
      <c r="S3416" s="71"/>
      <c r="T3416" s="71"/>
      <c r="U3416" s="71"/>
      <c r="V3416" s="71"/>
      <c r="W3416" s="71"/>
      <c r="X3416" s="71"/>
      <c r="Y3416" s="71"/>
      <c r="Z3416" s="71"/>
    </row>
    <row r="3417" spans="1:26">
      <c r="A3417" s="154"/>
      <c r="B3417" s="157"/>
      <c r="C3417" s="162"/>
      <c r="D3417" s="157"/>
      <c r="E3417" s="157"/>
      <c r="F3417" s="157"/>
      <c r="G3417" s="158"/>
      <c r="H3417" s="23">
        <f>MONTH(CtasPagar[[#This Row],[Data Vencimento]])</f>
        <v>1</v>
      </c>
      <c r="I3417" s="23">
        <f>YEAR(CtasPagar[[#This Row],[Data Vencimento]])</f>
        <v>1900</v>
      </c>
      <c r="J3417" s="154"/>
      <c r="K3417" s="23">
        <f>MONTH(CtasPagar[[#This Row],[Data Pagamento]])</f>
        <v>1</v>
      </c>
      <c r="L3417" s="23">
        <f>YEAR(CtasPagar[[#This Row],[Data Pagamento]])</f>
        <v>1900</v>
      </c>
      <c r="M3417" s="154"/>
      <c r="N34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7" s="71"/>
      <c r="P3417" s="71"/>
      <c r="Q3417" s="71"/>
      <c r="R3417" s="71"/>
      <c r="S3417" s="71"/>
      <c r="T3417" s="71"/>
      <c r="U3417" s="71"/>
      <c r="V3417" s="71"/>
      <c r="W3417" s="71"/>
      <c r="X3417" s="71"/>
      <c r="Y3417" s="71"/>
      <c r="Z3417" s="71"/>
    </row>
    <row r="3418" spans="1:26">
      <c r="A3418" s="154"/>
      <c r="B3418" s="157"/>
      <c r="C3418" s="162"/>
      <c r="D3418" s="157"/>
      <c r="E3418" s="157"/>
      <c r="F3418" s="157"/>
      <c r="G3418" s="158"/>
      <c r="H3418" s="23">
        <f>MONTH(CtasPagar[[#This Row],[Data Vencimento]])</f>
        <v>1</v>
      </c>
      <c r="I3418" s="23">
        <f>YEAR(CtasPagar[[#This Row],[Data Vencimento]])</f>
        <v>1900</v>
      </c>
      <c r="J3418" s="154"/>
      <c r="K3418" s="23">
        <f>MONTH(CtasPagar[[#This Row],[Data Pagamento]])</f>
        <v>1</v>
      </c>
      <c r="L3418" s="23">
        <f>YEAR(CtasPagar[[#This Row],[Data Pagamento]])</f>
        <v>1900</v>
      </c>
      <c r="M3418" s="154"/>
      <c r="N34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8" s="71"/>
      <c r="P3418" s="71"/>
      <c r="Q3418" s="71"/>
      <c r="R3418" s="71"/>
      <c r="S3418" s="71"/>
      <c r="T3418" s="71"/>
      <c r="U3418" s="71"/>
      <c r="V3418" s="71"/>
      <c r="W3418" s="71"/>
      <c r="X3418" s="71"/>
      <c r="Y3418" s="71"/>
      <c r="Z3418" s="71"/>
    </row>
    <row r="3419" spans="1:26">
      <c r="A3419" s="154"/>
      <c r="B3419" s="157"/>
      <c r="C3419" s="162"/>
      <c r="D3419" s="157"/>
      <c r="E3419" s="157"/>
      <c r="F3419" s="157"/>
      <c r="G3419" s="158"/>
      <c r="H3419" s="23">
        <f>MONTH(CtasPagar[[#This Row],[Data Vencimento]])</f>
        <v>1</v>
      </c>
      <c r="I3419" s="23">
        <f>YEAR(CtasPagar[[#This Row],[Data Vencimento]])</f>
        <v>1900</v>
      </c>
      <c r="J3419" s="154"/>
      <c r="K3419" s="23">
        <f>MONTH(CtasPagar[[#This Row],[Data Pagamento]])</f>
        <v>1</v>
      </c>
      <c r="L3419" s="23">
        <f>YEAR(CtasPagar[[#This Row],[Data Pagamento]])</f>
        <v>1900</v>
      </c>
      <c r="M3419" s="154"/>
      <c r="N34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19" s="71"/>
      <c r="P3419" s="71"/>
      <c r="Q3419" s="71"/>
      <c r="R3419" s="71"/>
      <c r="S3419" s="71"/>
      <c r="T3419" s="71"/>
      <c r="U3419" s="71"/>
      <c r="V3419" s="71"/>
      <c r="W3419" s="71"/>
      <c r="X3419" s="71"/>
      <c r="Y3419" s="71"/>
      <c r="Z3419" s="71"/>
    </row>
    <row r="3420" spans="1:26">
      <c r="A3420" s="154"/>
      <c r="B3420" s="157"/>
      <c r="C3420" s="162"/>
      <c r="D3420" s="157"/>
      <c r="E3420" s="157"/>
      <c r="F3420" s="157"/>
      <c r="G3420" s="158"/>
      <c r="H3420" s="23">
        <f>MONTH(CtasPagar[[#This Row],[Data Vencimento]])</f>
        <v>1</v>
      </c>
      <c r="I3420" s="23">
        <f>YEAR(CtasPagar[[#This Row],[Data Vencimento]])</f>
        <v>1900</v>
      </c>
      <c r="J3420" s="154"/>
      <c r="K3420" s="23">
        <f>MONTH(CtasPagar[[#This Row],[Data Pagamento]])</f>
        <v>1</v>
      </c>
      <c r="L3420" s="23">
        <f>YEAR(CtasPagar[[#This Row],[Data Pagamento]])</f>
        <v>1900</v>
      </c>
      <c r="M3420" s="154"/>
      <c r="N34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0" s="71"/>
      <c r="P3420" s="71"/>
      <c r="Q3420" s="71"/>
      <c r="R3420" s="71"/>
      <c r="S3420" s="71"/>
      <c r="T3420" s="71"/>
      <c r="U3420" s="71"/>
      <c r="V3420" s="71"/>
      <c r="W3420" s="71"/>
      <c r="X3420" s="71"/>
      <c r="Y3420" s="71"/>
      <c r="Z3420" s="71"/>
    </row>
    <row r="3421" spans="1:26">
      <c r="A3421" s="154"/>
      <c r="B3421" s="157"/>
      <c r="C3421" s="162"/>
      <c r="D3421" s="157"/>
      <c r="E3421" s="157"/>
      <c r="F3421" s="157"/>
      <c r="G3421" s="158"/>
      <c r="H3421" s="23">
        <f>MONTH(CtasPagar[[#This Row],[Data Vencimento]])</f>
        <v>1</v>
      </c>
      <c r="I3421" s="23">
        <f>YEAR(CtasPagar[[#This Row],[Data Vencimento]])</f>
        <v>1900</v>
      </c>
      <c r="J3421" s="154"/>
      <c r="K3421" s="23">
        <f>MONTH(CtasPagar[[#This Row],[Data Pagamento]])</f>
        <v>1</v>
      </c>
      <c r="L3421" s="23">
        <f>YEAR(CtasPagar[[#This Row],[Data Pagamento]])</f>
        <v>1900</v>
      </c>
      <c r="M3421" s="154"/>
      <c r="N34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1" s="71"/>
      <c r="P3421" s="71"/>
      <c r="Q3421" s="71"/>
      <c r="R3421" s="71"/>
      <c r="S3421" s="71"/>
      <c r="T3421" s="71"/>
      <c r="U3421" s="71"/>
      <c r="V3421" s="71"/>
      <c r="W3421" s="71"/>
      <c r="X3421" s="71"/>
      <c r="Y3421" s="71"/>
      <c r="Z3421" s="71"/>
    </row>
    <row r="3422" spans="1:26">
      <c r="A3422" s="154"/>
      <c r="B3422" s="157"/>
      <c r="C3422" s="162"/>
      <c r="D3422" s="157"/>
      <c r="E3422" s="157"/>
      <c r="F3422" s="157"/>
      <c r="G3422" s="158"/>
      <c r="H3422" s="23">
        <f>MONTH(CtasPagar[[#This Row],[Data Vencimento]])</f>
        <v>1</v>
      </c>
      <c r="I3422" s="23">
        <f>YEAR(CtasPagar[[#This Row],[Data Vencimento]])</f>
        <v>1900</v>
      </c>
      <c r="J3422" s="154"/>
      <c r="K3422" s="23">
        <f>MONTH(CtasPagar[[#This Row],[Data Pagamento]])</f>
        <v>1</v>
      </c>
      <c r="L3422" s="23">
        <f>YEAR(CtasPagar[[#This Row],[Data Pagamento]])</f>
        <v>1900</v>
      </c>
      <c r="M3422" s="154"/>
      <c r="N34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2" s="71"/>
      <c r="P3422" s="71"/>
      <c r="Q3422" s="71"/>
      <c r="R3422" s="71"/>
      <c r="S3422" s="71"/>
      <c r="T3422" s="71"/>
      <c r="U3422" s="71"/>
      <c r="V3422" s="71"/>
      <c r="W3422" s="71"/>
      <c r="X3422" s="71"/>
      <c r="Y3422" s="71"/>
      <c r="Z3422" s="71"/>
    </row>
    <row r="3423" spans="1:26">
      <c r="A3423" s="154"/>
      <c r="B3423" s="157"/>
      <c r="C3423" s="162"/>
      <c r="D3423" s="157"/>
      <c r="E3423" s="157"/>
      <c r="F3423" s="157"/>
      <c r="G3423" s="158"/>
      <c r="H3423" s="23">
        <f>MONTH(CtasPagar[[#This Row],[Data Vencimento]])</f>
        <v>1</v>
      </c>
      <c r="I3423" s="23">
        <f>YEAR(CtasPagar[[#This Row],[Data Vencimento]])</f>
        <v>1900</v>
      </c>
      <c r="J3423" s="154"/>
      <c r="K3423" s="23">
        <f>MONTH(CtasPagar[[#This Row],[Data Pagamento]])</f>
        <v>1</v>
      </c>
      <c r="L3423" s="23">
        <f>YEAR(CtasPagar[[#This Row],[Data Pagamento]])</f>
        <v>1900</v>
      </c>
      <c r="M3423" s="154"/>
      <c r="N34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3" s="71"/>
      <c r="P3423" s="71"/>
      <c r="Q3423" s="71"/>
      <c r="R3423" s="71"/>
      <c r="S3423" s="71"/>
      <c r="T3423" s="71"/>
      <c r="U3423" s="71"/>
      <c r="V3423" s="71"/>
      <c r="W3423" s="71"/>
      <c r="X3423" s="71"/>
      <c r="Y3423" s="71"/>
      <c r="Z3423" s="71"/>
    </row>
    <row r="3424" spans="1:26">
      <c r="A3424" s="154"/>
      <c r="B3424" s="157"/>
      <c r="C3424" s="162"/>
      <c r="D3424" s="157"/>
      <c r="E3424" s="157"/>
      <c r="F3424" s="157"/>
      <c r="G3424" s="158"/>
      <c r="H3424" s="23">
        <f>MONTH(CtasPagar[[#This Row],[Data Vencimento]])</f>
        <v>1</v>
      </c>
      <c r="I3424" s="23">
        <f>YEAR(CtasPagar[[#This Row],[Data Vencimento]])</f>
        <v>1900</v>
      </c>
      <c r="J3424" s="154"/>
      <c r="K3424" s="23">
        <f>MONTH(CtasPagar[[#This Row],[Data Pagamento]])</f>
        <v>1</v>
      </c>
      <c r="L3424" s="23">
        <f>YEAR(CtasPagar[[#This Row],[Data Pagamento]])</f>
        <v>1900</v>
      </c>
      <c r="M3424" s="154"/>
      <c r="N34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4" s="71"/>
      <c r="P3424" s="71"/>
      <c r="Q3424" s="71"/>
      <c r="R3424" s="71"/>
      <c r="S3424" s="71"/>
      <c r="T3424" s="71"/>
      <c r="U3424" s="71"/>
      <c r="V3424" s="71"/>
      <c r="W3424" s="71"/>
      <c r="X3424" s="71"/>
      <c r="Y3424" s="71"/>
      <c r="Z3424" s="71"/>
    </row>
    <row r="3425" spans="1:26">
      <c r="A3425" s="154"/>
      <c r="B3425" s="157"/>
      <c r="C3425" s="162"/>
      <c r="D3425" s="157"/>
      <c r="E3425" s="157"/>
      <c r="F3425" s="157"/>
      <c r="G3425" s="158"/>
      <c r="H3425" s="23">
        <f>MONTH(CtasPagar[[#This Row],[Data Vencimento]])</f>
        <v>1</v>
      </c>
      <c r="I3425" s="23">
        <f>YEAR(CtasPagar[[#This Row],[Data Vencimento]])</f>
        <v>1900</v>
      </c>
      <c r="J3425" s="154"/>
      <c r="K3425" s="23">
        <f>MONTH(CtasPagar[[#This Row],[Data Pagamento]])</f>
        <v>1</v>
      </c>
      <c r="L3425" s="23">
        <f>YEAR(CtasPagar[[#This Row],[Data Pagamento]])</f>
        <v>1900</v>
      </c>
      <c r="M3425" s="154"/>
      <c r="N34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5" s="71"/>
      <c r="P3425" s="71"/>
      <c r="Q3425" s="71"/>
      <c r="R3425" s="71"/>
      <c r="S3425" s="71"/>
      <c r="T3425" s="71"/>
      <c r="U3425" s="71"/>
      <c r="V3425" s="71"/>
      <c r="W3425" s="71"/>
      <c r="X3425" s="71"/>
      <c r="Y3425" s="71"/>
      <c r="Z3425" s="71"/>
    </row>
    <row r="3426" spans="1:26">
      <c r="A3426" s="154"/>
      <c r="B3426" s="157"/>
      <c r="C3426" s="162"/>
      <c r="D3426" s="157"/>
      <c r="E3426" s="157"/>
      <c r="F3426" s="157"/>
      <c r="G3426" s="158"/>
      <c r="H3426" s="23">
        <f>MONTH(CtasPagar[[#This Row],[Data Vencimento]])</f>
        <v>1</v>
      </c>
      <c r="I3426" s="23">
        <f>YEAR(CtasPagar[[#This Row],[Data Vencimento]])</f>
        <v>1900</v>
      </c>
      <c r="J3426" s="154"/>
      <c r="K3426" s="23">
        <f>MONTH(CtasPagar[[#This Row],[Data Pagamento]])</f>
        <v>1</v>
      </c>
      <c r="L3426" s="23">
        <f>YEAR(CtasPagar[[#This Row],[Data Pagamento]])</f>
        <v>1900</v>
      </c>
      <c r="M3426" s="154"/>
      <c r="N34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6" s="71"/>
      <c r="P3426" s="71"/>
      <c r="Q3426" s="71"/>
      <c r="R3426" s="71"/>
      <c r="S3426" s="71"/>
      <c r="T3426" s="71"/>
      <c r="U3426" s="71"/>
      <c r="V3426" s="71"/>
      <c r="W3426" s="71"/>
      <c r="X3426" s="71"/>
      <c r="Y3426" s="71"/>
      <c r="Z3426" s="71"/>
    </row>
    <row r="3427" spans="1:26">
      <c r="A3427" s="154"/>
      <c r="B3427" s="157"/>
      <c r="C3427" s="162"/>
      <c r="D3427" s="157"/>
      <c r="E3427" s="157"/>
      <c r="F3427" s="157"/>
      <c r="G3427" s="158"/>
      <c r="H3427" s="23">
        <f>MONTH(CtasPagar[[#This Row],[Data Vencimento]])</f>
        <v>1</v>
      </c>
      <c r="I3427" s="23">
        <f>YEAR(CtasPagar[[#This Row],[Data Vencimento]])</f>
        <v>1900</v>
      </c>
      <c r="J3427" s="154"/>
      <c r="K3427" s="23">
        <f>MONTH(CtasPagar[[#This Row],[Data Pagamento]])</f>
        <v>1</v>
      </c>
      <c r="L3427" s="23">
        <f>YEAR(CtasPagar[[#This Row],[Data Pagamento]])</f>
        <v>1900</v>
      </c>
      <c r="M3427" s="154"/>
      <c r="N34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7" s="71"/>
      <c r="P3427" s="71"/>
      <c r="Q3427" s="71"/>
      <c r="R3427" s="71"/>
      <c r="S3427" s="71"/>
      <c r="T3427" s="71"/>
      <c r="U3427" s="71"/>
      <c r="V3427" s="71"/>
      <c r="W3427" s="71"/>
      <c r="X3427" s="71"/>
      <c r="Y3427" s="71"/>
      <c r="Z3427" s="71"/>
    </row>
    <row r="3428" spans="1:26">
      <c r="A3428" s="154"/>
      <c r="B3428" s="157"/>
      <c r="C3428" s="162"/>
      <c r="D3428" s="157"/>
      <c r="E3428" s="157"/>
      <c r="F3428" s="157"/>
      <c r="G3428" s="158"/>
      <c r="H3428" s="23">
        <f>MONTH(CtasPagar[[#This Row],[Data Vencimento]])</f>
        <v>1</v>
      </c>
      <c r="I3428" s="23">
        <f>YEAR(CtasPagar[[#This Row],[Data Vencimento]])</f>
        <v>1900</v>
      </c>
      <c r="J3428" s="154"/>
      <c r="K3428" s="23">
        <f>MONTH(CtasPagar[[#This Row],[Data Pagamento]])</f>
        <v>1</v>
      </c>
      <c r="L3428" s="23">
        <f>YEAR(CtasPagar[[#This Row],[Data Pagamento]])</f>
        <v>1900</v>
      </c>
      <c r="M3428" s="154"/>
      <c r="N34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8" s="71"/>
      <c r="P3428" s="71"/>
      <c r="Q3428" s="71"/>
      <c r="R3428" s="71"/>
      <c r="S3428" s="71"/>
      <c r="T3428" s="71"/>
      <c r="U3428" s="71"/>
      <c r="V3428" s="71"/>
      <c r="W3428" s="71"/>
      <c r="X3428" s="71"/>
      <c r="Y3428" s="71"/>
      <c r="Z3428" s="71"/>
    </row>
    <row r="3429" spans="1:26">
      <c r="A3429" s="154"/>
      <c r="B3429" s="157"/>
      <c r="C3429" s="162"/>
      <c r="D3429" s="157"/>
      <c r="E3429" s="157"/>
      <c r="F3429" s="157"/>
      <c r="G3429" s="158"/>
      <c r="H3429" s="23">
        <f>MONTH(CtasPagar[[#This Row],[Data Vencimento]])</f>
        <v>1</v>
      </c>
      <c r="I3429" s="23">
        <f>YEAR(CtasPagar[[#This Row],[Data Vencimento]])</f>
        <v>1900</v>
      </c>
      <c r="J3429" s="154"/>
      <c r="K3429" s="23">
        <f>MONTH(CtasPagar[[#This Row],[Data Pagamento]])</f>
        <v>1</v>
      </c>
      <c r="L3429" s="23">
        <f>YEAR(CtasPagar[[#This Row],[Data Pagamento]])</f>
        <v>1900</v>
      </c>
      <c r="M3429" s="154"/>
      <c r="N34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29" s="71"/>
      <c r="P3429" s="71"/>
      <c r="Q3429" s="71"/>
      <c r="R3429" s="71"/>
      <c r="S3429" s="71"/>
      <c r="T3429" s="71"/>
      <c r="U3429" s="71"/>
      <c r="V3429" s="71"/>
      <c r="W3429" s="71"/>
      <c r="X3429" s="71"/>
      <c r="Y3429" s="71"/>
      <c r="Z3429" s="71"/>
    </row>
    <row r="3430" spans="1:26">
      <c r="A3430" s="154"/>
      <c r="B3430" s="157"/>
      <c r="C3430" s="162"/>
      <c r="D3430" s="157"/>
      <c r="E3430" s="157"/>
      <c r="F3430" s="157"/>
      <c r="G3430" s="158"/>
      <c r="H3430" s="23">
        <f>MONTH(CtasPagar[[#This Row],[Data Vencimento]])</f>
        <v>1</v>
      </c>
      <c r="I3430" s="23">
        <f>YEAR(CtasPagar[[#This Row],[Data Vencimento]])</f>
        <v>1900</v>
      </c>
      <c r="J3430" s="154"/>
      <c r="K3430" s="23">
        <f>MONTH(CtasPagar[[#This Row],[Data Pagamento]])</f>
        <v>1</v>
      </c>
      <c r="L3430" s="23">
        <f>YEAR(CtasPagar[[#This Row],[Data Pagamento]])</f>
        <v>1900</v>
      </c>
      <c r="M3430" s="154"/>
      <c r="N34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0" s="71"/>
      <c r="P3430" s="71"/>
      <c r="Q3430" s="71"/>
      <c r="R3430" s="71"/>
      <c r="S3430" s="71"/>
      <c r="T3430" s="71"/>
      <c r="U3430" s="71"/>
      <c r="V3430" s="71"/>
      <c r="W3430" s="71"/>
      <c r="X3430" s="71"/>
      <c r="Y3430" s="71"/>
      <c r="Z3430" s="71"/>
    </row>
    <row r="3431" spans="1:26">
      <c r="A3431" s="154"/>
      <c r="B3431" s="157"/>
      <c r="C3431" s="162"/>
      <c r="D3431" s="157"/>
      <c r="E3431" s="157"/>
      <c r="F3431" s="157"/>
      <c r="G3431" s="158"/>
      <c r="H3431" s="23">
        <f>MONTH(CtasPagar[[#This Row],[Data Vencimento]])</f>
        <v>1</v>
      </c>
      <c r="I3431" s="23">
        <f>YEAR(CtasPagar[[#This Row],[Data Vencimento]])</f>
        <v>1900</v>
      </c>
      <c r="J3431" s="154"/>
      <c r="K3431" s="23">
        <f>MONTH(CtasPagar[[#This Row],[Data Pagamento]])</f>
        <v>1</v>
      </c>
      <c r="L3431" s="23">
        <f>YEAR(CtasPagar[[#This Row],[Data Pagamento]])</f>
        <v>1900</v>
      </c>
      <c r="M3431" s="154"/>
      <c r="N34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1" s="71"/>
      <c r="P3431" s="71"/>
      <c r="Q3431" s="71"/>
      <c r="R3431" s="71"/>
      <c r="S3431" s="71"/>
      <c r="T3431" s="71"/>
      <c r="U3431" s="71"/>
      <c r="V3431" s="71"/>
      <c r="W3431" s="71"/>
      <c r="X3431" s="71"/>
      <c r="Y3431" s="71"/>
      <c r="Z3431" s="71"/>
    </row>
    <row r="3432" spans="1:26">
      <c r="A3432" s="154"/>
      <c r="B3432" s="157"/>
      <c r="C3432" s="162"/>
      <c r="D3432" s="157"/>
      <c r="E3432" s="157"/>
      <c r="F3432" s="157"/>
      <c r="G3432" s="158"/>
      <c r="H3432" s="23">
        <f>MONTH(CtasPagar[[#This Row],[Data Vencimento]])</f>
        <v>1</v>
      </c>
      <c r="I3432" s="23">
        <f>YEAR(CtasPagar[[#This Row],[Data Vencimento]])</f>
        <v>1900</v>
      </c>
      <c r="J3432" s="154"/>
      <c r="K3432" s="23">
        <f>MONTH(CtasPagar[[#This Row],[Data Pagamento]])</f>
        <v>1</v>
      </c>
      <c r="L3432" s="23">
        <f>YEAR(CtasPagar[[#This Row],[Data Pagamento]])</f>
        <v>1900</v>
      </c>
      <c r="M3432" s="154"/>
      <c r="N34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2" s="71"/>
      <c r="P3432" s="71"/>
      <c r="Q3432" s="71"/>
      <c r="R3432" s="71"/>
      <c r="S3432" s="71"/>
      <c r="T3432" s="71"/>
      <c r="U3432" s="71"/>
      <c r="V3432" s="71"/>
      <c r="W3432" s="71"/>
      <c r="X3432" s="71"/>
      <c r="Y3432" s="71"/>
      <c r="Z3432" s="71"/>
    </row>
    <row r="3433" spans="1:26">
      <c r="A3433" s="154"/>
      <c r="B3433" s="157"/>
      <c r="C3433" s="162"/>
      <c r="D3433" s="157"/>
      <c r="E3433" s="157"/>
      <c r="F3433" s="157"/>
      <c r="G3433" s="158"/>
      <c r="H3433" s="23">
        <f>MONTH(CtasPagar[[#This Row],[Data Vencimento]])</f>
        <v>1</v>
      </c>
      <c r="I3433" s="23">
        <f>YEAR(CtasPagar[[#This Row],[Data Vencimento]])</f>
        <v>1900</v>
      </c>
      <c r="J3433" s="154"/>
      <c r="K3433" s="23">
        <f>MONTH(CtasPagar[[#This Row],[Data Pagamento]])</f>
        <v>1</v>
      </c>
      <c r="L3433" s="23">
        <f>YEAR(CtasPagar[[#This Row],[Data Pagamento]])</f>
        <v>1900</v>
      </c>
      <c r="M3433" s="154"/>
      <c r="N34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3" s="71"/>
      <c r="P3433" s="71"/>
      <c r="Q3433" s="71"/>
      <c r="R3433" s="71"/>
      <c r="S3433" s="71"/>
      <c r="T3433" s="71"/>
      <c r="U3433" s="71"/>
      <c r="V3433" s="71"/>
      <c r="W3433" s="71"/>
      <c r="X3433" s="71"/>
      <c r="Y3433" s="71"/>
      <c r="Z3433" s="71"/>
    </row>
    <row r="3434" spans="1:26">
      <c r="A3434" s="154"/>
      <c r="B3434" s="157"/>
      <c r="C3434" s="162"/>
      <c r="D3434" s="157"/>
      <c r="E3434" s="157"/>
      <c r="F3434" s="157"/>
      <c r="G3434" s="158"/>
      <c r="H3434" s="23">
        <f>MONTH(CtasPagar[[#This Row],[Data Vencimento]])</f>
        <v>1</v>
      </c>
      <c r="I3434" s="23">
        <f>YEAR(CtasPagar[[#This Row],[Data Vencimento]])</f>
        <v>1900</v>
      </c>
      <c r="J3434" s="154"/>
      <c r="K3434" s="23">
        <f>MONTH(CtasPagar[[#This Row],[Data Pagamento]])</f>
        <v>1</v>
      </c>
      <c r="L3434" s="23">
        <f>YEAR(CtasPagar[[#This Row],[Data Pagamento]])</f>
        <v>1900</v>
      </c>
      <c r="M3434" s="154"/>
      <c r="N34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4" s="71"/>
      <c r="P3434" s="71"/>
      <c r="Q3434" s="71"/>
      <c r="R3434" s="71"/>
      <c r="S3434" s="71"/>
      <c r="T3434" s="71"/>
      <c r="U3434" s="71"/>
      <c r="V3434" s="71"/>
      <c r="W3434" s="71"/>
      <c r="X3434" s="71"/>
      <c r="Y3434" s="71"/>
      <c r="Z3434" s="71"/>
    </row>
    <row r="3435" spans="1:26">
      <c r="A3435" s="154"/>
      <c r="B3435" s="157"/>
      <c r="C3435" s="162"/>
      <c r="D3435" s="157"/>
      <c r="E3435" s="157"/>
      <c r="F3435" s="157"/>
      <c r="G3435" s="158"/>
      <c r="H3435" s="23">
        <f>MONTH(CtasPagar[[#This Row],[Data Vencimento]])</f>
        <v>1</v>
      </c>
      <c r="I3435" s="23">
        <f>YEAR(CtasPagar[[#This Row],[Data Vencimento]])</f>
        <v>1900</v>
      </c>
      <c r="J3435" s="154"/>
      <c r="K3435" s="23">
        <f>MONTH(CtasPagar[[#This Row],[Data Pagamento]])</f>
        <v>1</v>
      </c>
      <c r="L3435" s="23">
        <f>YEAR(CtasPagar[[#This Row],[Data Pagamento]])</f>
        <v>1900</v>
      </c>
      <c r="M3435" s="154"/>
      <c r="N34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5" s="71"/>
      <c r="P3435" s="71"/>
      <c r="Q3435" s="71"/>
      <c r="R3435" s="71"/>
      <c r="S3435" s="71"/>
      <c r="T3435" s="71"/>
      <c r="U3435" s="71"/>
      <c r="V3435" s="71"/>
      <c r="W3435" s="71"/>
      <c r="X3435" s="71"/>
      <c r="Y3435" s="71"/>
      <c r="Z3435" s="71"/>
    </row>
    <row r="3436" spans="1:26">
      <c r="A3436" s="154"/>
      <c r="B3436" s="157"/>
      <c r="C3436" s="162"/>
      <c r="D3436" s="157"/>
      <c r="E3436" s="157"/>
      <c r="F3436" s="157"/>
      <c r="G3436" s="158"/>
      <c r="H3436" s="23">
        <f>MONTH(CtasPagar[[#This Row],[Data Vencimento]])</f>
        <v>1</v>
      </c>
      <c r="I3436" s="23">
        <f>YEAR(CtasPagar[[#This Row],[Data Vencimento]])</f>
        <v>1900</v>
      </c>
      <c r="J3436" s="154"/>
      <c r="K3436" s="23">
        <f>MONTH(CtasPagar[[#This Row],[Data Pagamento]])</f>
        <v>1</v>
      </c>
      <c r="L3436" s="23">
        <f>YEAR(CtasPagar[[#This Row],[Data Pagamento]])</f>
        <v>1900</v>
      </c>
      <c r="M3436" s="154"/>
      <c r="N34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6" s="71"/>
      <c r="P3436" s="71"/>
      <c r="Q3436" s="71"/>
      <c r="R3436" s="71"/>
      <c r="S3436" s="71"/>
      <c r="T3436" s="71"/>
      <c r="U3436" s="71"/>
      <c r="V3436" s="71"/>
      <c r="W3436" s="71"/>
      <c r="X3436" s="71"/>
      <c r="Y3436" s="71"/>
      <c r="Z3436" s="71"/>
    </row>
    <row r="3437" spans="1:26">
      <c r="A3437" s="154"/>
      <c r="B3437" s="157"/>
      <c r="C3437" s="162"/>
      <c r="D3437" s="157"/>
      <c r="E3437" s="157"/>
      <c r="F3437" s="157"/>
      <c r="G3437" s="158"/>
      <c r="H3437" s="23">
        <f>MONTH(CtasPagar[[#This Row],[Data Vencimento]])</f>
        <v>1</v>
      </c>
      <c r="I3437" s="23">
        <f>YEAR(CtasPagar[[#This Row],[Data Vencimento]])</f>
        <v>1900</v>
      </c>
      <c r="J3437" s="154"/>
      <c r="K3437" s="23">
        <f>MONTH(CtasPagar[[#This Row],[Data Pagamento]])</f>
        <v>1</v>
      </c>
      <c r="L3437" s="23">
        <f>YEAR(CtasPagar[[#This Row],[Data Pagamento]])</f>
        <v>1900</v>
      </c>
      <c r="M3437" s="154"/>
      <c r="N34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7" s="71"/>
      <c r="P3437" s="71"/>
      <c r="Q3437" s="71"/>
      <c r="R3437" s="71"/>
      <c r="S3437" s="71"/>
      <c r="T3437" s="71"/>
      <c r="U3437" s="71"/>
      <c r="V3437" s="71"/>
      <c r="W3437" s="71"/>
      <c r="X3437" s="71"/>
      <c r="Y3437" s="71"/>
      <c r="Z3437" s="71"/>
    </row>
    <row r="3438" spans="1:26">
      <c r="A3438" s="154"/>
      <c r="B3438" s="157"/>
      <c r="C3438" s="162"/>
      <c r="D3438" s="157"/>
      <c r="E3438" s="157"/>
      <c r="F3438" s="157"/>
      <c r="G3438" s="158"/>
      <c r="H3438" s="23">
        <f>MONTH(CtasPagar[[#This Row],[Data Vencimento]])</f>
        <v>1</v>
      </c>
      <c r="I3438" s="23">
        <f>YEAR(CtasPagar[[#This Row],[Data Vencimento]])</f>
        <v>1900</v>
      </c>
      <c r="J3438" s="154"/>
      <c r="K3438" s="23">
        <f>MONTH(CtasPagar[[#This Row],[Data Pagamento]])</f>
        <v>1</v>
      </c>
      <c r="L3438" s="23">
        <f>YEAR(CtasPagar[[#This Row],[Data Pagamento]])</f>
        <v>1900</v>
      </c>
      <c r="M3438" s="154"/>
      <c r="N34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8" s="71"/>
      <c r="P3438" s="71"/>
      <c r="Q3438" s="71"/>
      <c r="R3438" s="71"/>
      <c r="S3438" s="71"/>
      <c r="T3438" s="71"/>
      <c r="U3438" s="71"/>
      <c r="V3438" s="71"/>
      <c r="W3438" s="71"/>
      <c r="X3438" s="71"/>
      <c r="Y3438" s="71"/>
      <c r="Z3438" s="71"/>
    </row>
    <row r="3439" spans="1:26">
      <c r="A3439" s="154"/>
      <c r="B3439" s="157"/>
      <c r="C3439" s="162"/>
      <c r="D3439" s="157"/>
      <c r="E3439" s="157"/>
      <c r="F3439" s="157"/>
      <c r="G3439" s="158"/>
      <c r="H3439" s="23">
        <f>MONTH(CtasPagar[[#This Row],[Data Vencimento]])</f>
        <v>1</v>
      </c>
      <c r="I3439" s="23">
        <f>YEAR(CtasPagar[[#This Row],[Data Vencimento]])</f>
        <v>1900</v>
      </c>
      <c r="J3439" s="154"/>
      <c r="K3439" s="23">
        <f>MONTH(CtasPagar[[#This Row],[Data Pagamento]])</f>
        <v>1</v>
      </c>
      <c r="L3439" s="23">
        <f>YEAR(CtasPagar[[#This Row],[Data Pagamento]])</f>
        <v>1900</v>
      </c>
      <c r="M3439" s="154"/>
      <c r="N34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39" s="71"/>
      <c r="P3439" s="71"/>
      <c r="Q3439" s="71"/>
      <c r="R3439" s="71"/>
      <c r="S3439" s="71"/>
      <c r="T3439" s="71"/>
      <c r="U3439" s="71"/>
      <c r="V3439" s="71"/>
      <c r="W3439" s="71"/>
      <c r="X3439" s="71"/>
      <c r="Y3439" s="71"/>
      <c r="Z3439" s="71"/>
    </row>
    <row r="3440" spans="1:26">
      <c r="A3440" s="154"/>
      <c r="B3440" s="157"/>
      <c r="C3440" s="162"/>
      <c r="D3440" s="157"/>
      <c r="E3440" s="157"/>
      <c r="F3440" s="157"/>
      <c r="G3440" s="158"/>
      <c r="H3440" s="23">
        <f>MONTH(CtasPagar[[#This Row],[Data Vencimento]])</f>
        <v>1</v>
      </c>
      <c r="I3440" s="23">
        <f>YEAR(CtasPagar[[#This Row],[Data Vencimento]])</f>
        <v>1900</v>
      </c>
      <c r="J3440" s="154"/>
      <c r="K3440" s="23">
        <f>MONTH(CtasPagar[[#This Row],[Data Pagamento]])</f>
        <v>1</v>
      </c>
      <c r="L3440" s="23">
        <f>YEAR(CtasPagar[[#This Row],[Data Pagamento]])</f>
        <v>1900</v>
      </c>
      <c r="M3440" s="154"/>
      <c r="N34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0" s="71"/>
      <c r="P3440" s="71"/>
      <c r="Q3440" s="71"/>
      <c r="R3440" s="71"/>
      <c r="S3440" s="71"/>
      <c r="T3440" s="71"/>
      <c r="U3440" s="71"/>
      <c r="V3440" s="71"/>
      <c r="W3440" s="71"/>
      <c r="X3440" s="71"/>
      <c r="Y3440" s="71"/>
      <c r="Z3440" s="71"/>
    </row>
    <row r="3441" spans="1:26">
      <c r="A3441" s="154"/>
      <c r="B3441" s="157"/>
      <c r="C3441" s="162"/>
      <c r="D3441" s="157"/>
      <c r="E3441" s="157"/>
      <c r="F3441" s="157"/>
      <c r="G3441" s="158"/>
      <c r="H3441" s="23">
        <f>MONTH(CtasPagar[[#This Row],[Data Vencimento]])</f>
        <v>1</v>
      </c>
      <c r="I3441" s="23">
        <f>YEAR(CtasPagar[[#This Row],[Data Vencimento]])</f>
        <v>1900</v>
      </c>
      <c r="J3441" s="154"/>
      <c r="K3441" s="23">
        <f>MONTH(CtasPagar[[#This Row],[Data Pagamento]])</f>
        <v>1</v>
      </c>
      <c r="L3441" s="23">
        <f>YEAR(CtasPagar[[#This Row],[Data Pagamento]])</f>
        <v>1900</v>
      </c>
      <c r="M3441" s="154"/>
      <c r="N34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1" s="71"/>
      <c r="P3441" s="71"/>
      <c r="Q3441" s="71"/>
      <c r="R3441" s="71"/>
      <c r="S3441" s="71"/>
      <c r="T3441" s="71"/>
      <c r="U3441" s="71"/>
      <c r="V3441" s="71"/>
      <c r="W3441" s="71"/>
      <c r="X3441" s="71"/>
      <c r="Y3441" s="71"/>
      <c r="Z3441" s="71"/>
    </row>
    <row r="3442" spans="1:26">
      <c r="A3442" s="154"/>
      <c r="B3442" s="157"/>
      <c r="C3442" s="162"/>
      <c r="D3442" s="157"/>
      <c r="E3442" s="157"/>
      <c r="F3442" s="157"/>
      <c r="G3442" s="158"/>
      <c r="H3442" s="23">
        <f>MONTH(CtasPagar[[#This Row],[Data Vencimento]])</f>
        <v>1</v>
      </c>
      <c r="I3442" s="23">
        <f>YEAR(CtasPagar[[#This Row],[Data Vencimento]])</f>
        <v>1900</v>
      </c>
      <c r="J3442" s="154"/>
      <c r="K3442" s="23">
        <f>MONTH(CtasPagar[[#This Row],[Data Pagamento]])</f>
        <v>1</v>
      </c>
      <c r="L3442" s="23">
        <f>YEAR(CtasPagar[[#This Row],[Data Pagamento]])</f>
        <v>1900</v>
      </c>
      <c r="M3442" s="154"/>
      <c r="N34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2" s="71"/>
      <c r="P3442" s="71"/>
      <c r="Q3442" s="71"/>
      <c r="R3442" s="71"/>
      <c r="S3442" s="71"/>
      <c r="T3442" s="71"/>
      <c r="U3442" s="71"/>
      <c r="V3442" s="71"/>
      <c r="W3442" s="71"/>
      <c r="X3442" s="71"/>
      <c r="Y3442" s="71"/>
      <c r="Z3442" s="71"/>
    </row>
    <row r="3443" spans="1:26">
      <c r="A3443" s="154"/>
      <c r="B3443" s="157"/>
      <c r="C3443" s="162"/>
      <c r="D3443" s="157"/>
      <c r="E3443" s="157"/>
      <c r="F3443" s="157"/>
      <c r="G3443" s="158"/>
      <c r="H3443" s="23">
        <f>MONTH(CtasPagar[[#This Row],[Data Vencimento]])</f>
        <v>1</v>
      </c>
      <c r="I3443" s="23">
        <f>YEAR(CtasPagar[[#This Row],[Data Vencimento]])</f>
        <v>1900</v>
      </c>
      <c r="J3443" s="154"/>
      <c r="K3443" s="23">
        <f>MONTH(CtasPagar[[#This Row],[Data Pagamento]])</f>
        <v>1</v>
      </c>
      <c r="L3443" s="23">
        <f>YEAR(CtasPagar[[#This Row],[Data Pagamento]])</f>
        <v>1900</v>
      </c>
      <c r="M3443" s="154"/>
      <c r="N34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3" s="71"/>
      <c r="P3443" s="71"/>
      <c r="Q3443" s="71"/>
      <c r="R3443" s="71"/>
      <c r="S3443" s="71"/>
      <c r="T3443" s="71"/>
      <c r="U3443" s="71"/>
      <c r="V3443" s="71"/>
      <c r="W3443" s="71"/>
      <c r="X3443" s="71"/>
      <c r="Y3443" s="71"/>
      <c r="Z3443" s="71"/>
    </row>
    <row r="3444" spans="1:26">
      <c r="A3444" s="154"/>
      <c r="B3444" s="157"/>
      <c r="C3444" s="162"/>
      <c r="D3444" s="157"/>
      <c r="E3444" s="157"/>
      <c r="F3444" s="157"/>
      <c r="G3444" s="158"/>
      <c r="H3444" s="23">
        <f>MONTH(CtasPagar[[#This Row],[Data Vencimento]])</f>
        <v>1</v>
      </c>
      <c r="I3444" s="23">
        <f>YEAR(CtasPagar[[#This Row],[Data Vencimento]])</f>
        <v>1900</v>
      </c>
      <c r="J3444" s="154"/>
      <c r="K3444" s="23">
        <f>MONTH(CtasPagar[[#This Row],[Data Pagamento]])</f>
        <v>1</v>
      </c>
      <c r="L3444" s="23">
        <f>YEAR(CtasPagar[[#This Row],[Data Pagamento]])</f>
        <v>1900</v>
      </c>
      <c r="M3444" s="154"/>
      <c r="N34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4" s="71"/>
      <c r="P3444" s="71"/>
      <c r="Q3444" s="71"/>
      <c r="R3444" s="71"/>
      <c r="S3444" s="71"/>
      <c r="T3444" s="71"/>
      <c r="U3444" s="71"/>
      <c r="V3444" s="71"/>
      <c r="W3444" s="71"/>
      <c r="X3444" s="71"/>
      <c r="Y3444" s="71"/>
      <c r="Z3444" s="71"/>
    </row>
    <row r="3445" spans="1:26">
      <c r="A3445" s="154"/>
      <c r="B3445" s="157"/>
      <c r="C3445" s="162"/>
      <c r="D3445" s="157"/>
      <c r="E3445" s="157"/>
      <c r="F3445" s="157"/>
      <c r="G3445" s="158"/>
      <c r="H3445" s="23">
        <f>MONTH(CtasPagar[[#This Row],[Data Vencimento]])</f>
        <v>1</v>
      </c>
      <c r="I3445" s="23">
        <f>YEAR(CtasPagar[[#This Row],[Data Vencimento]])</f>
        <v>1900</v>
      </c>
      <c r="J3445" s="154"/>
      <c r="K3445" s="23">
        <f>MONTH(CtasPagar[[#This Row],[Data Pagamento]])</f>
        <v>1</v>
      </c>
      <c r="L3445" s="23">
        <f>YEAR(CtasPagar[[#This Row],[Data Pagamento]])</f>
        <v>1900</v>
      </c>
      <c r="M3445" s="154"/>
      <c r="N34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5" s="71"/>
      <c r="P3445" s="71"/>
      <c r="Q3445" s="71"/>
      <c r="R3445" s="71"/>
      <c r="S3445" s="71"/>
      <c r="T3445" s="71"/>
      <c r="U3445" s="71"/>
      <c r="V3445" s="71"/>
      <c r="W3445" s="71"/>
      <c r="X3445" s="71"/>
      <c r="Y3445" s="71"/>
      <c r="Z3445" s="71"/>
    </row>
    <row r="3446" spans="1:26">
      <c r="A3446" s="154"/>
      <c r="B3446" s="157"/>
      <c r="C3446" s="162"/>
      <c r="D3446" s="157"/>
      <c r="E3446" s="157"/>
      <c r="F3446" s="157"/>
      <c r="G3446" s="158"/>
      <c r="H3446" s="23">
        <f>MONTH(CtasPagar[[#This Row],[Data Vencimento]])</f>
        <v>1</v>
      </c>
      <c r="I3446" s="23">
        <f>YEAR(CtasPagar[[#This Row],[Data Vencimento]])</f>
        <v>1900</v>
      </c>
      <c r="J3446" s="154"/>
      <c r="K3446" s="23">
        <f>MONTH(CtasPagar[[#This Row],[Data Pagamento]])</f>
        <v>1</v>
      </c>
      <c r="L3446" s="23">
        <f>YEAR(CtasPagar[[#This Row],[Data Pagamento]])</f>
        <v>1900</v>
      </c>
      <c r="M3446" s="154"/>
      <c r="N34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6" s="71"/>
      <c r="P3446" s="71"/>
      <c r="Q3446" s="71"/>
      <c r="R3446" s="71"/>
      <c r="S3446" s="71"/>
      <c r="T3446" s="71"/>
      <c r="U3446" s="71"/>
      <c r="V3446" s="71"/>
      <c r="W3446" s="71"/>
      <c r="X3446" s="71"/>
      <c r="Y3446" s="71"/>
      <c r="Z3446" s="71"/>
    </row>
    <row r="3447" spans="1:26">
      <c r="A3447" s="154"/>
      <c r="B3447" s="157"/>
      <c r="C3447" s="162"/>
      <c r="D3447" s="157"/>
      <c r="E3447" s="157"/>
      <c r="F3447" s="157"/>
      <c r="G3447" s="158"/>
      <c r="H3447" s="23">
        <f>MONTH(CtasPagar[[#This Row],[Data Vencimento]])</f>
        <v>1</v>
      </c>
      <c r="I3447" s="23">
        <f>YEAR(CtasPagar[[#This Row],[Data Vencimento]])</f>
        <v>1900</v>
      </c>
      <c r="J3447" s="154"/>
      <c r="K3447" s="23">
        <f>MONTH(CtasPagar[[#This Row],[Data Pagamento]])</f>
        <v>1</v>
      </c>
      <c r="L3447" s="23">
        <f>YEAR(CtasPagar[[#This Row],[Data Pagamento]])</f>
        <v>1900</v>
      </c>
      <c r="M3447" s="154"/>
      <c r="N34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7" s="71"/>
      <c r="P3447" s="71"/>
      <c r="Q3447" s="71"/>
      <c r="R3447" s="71"/>
      <c r="S3447" s="71"/>
      <c r="T3447" s="71"/>
      <c r="U3447" s="71"/>
      <c r="V3447" s="71"/>
      <c r="W3447" s="71"/>
      <c r="X3447" s="71"/>
      <c r="Y3447" s="71"/>
      <c r="Z3447" s="71"/>
    </row>
    <row r="3448" spans="1:26">
      <c r="A3448" s="154"/>
      <c r="B3448" s="157"/>
      <c r="C3448" s="162"/>
      <c r="D3448" s="157"/>
      <c r="E3448" s="157"/>
      <c r="F3448" s="157"/>
      <c r="G3448" s="158"/>
      <c r="H3448" s="23">
        <f>MONTH(CtasPagar[[#This Row],[Data Vencimento]])</f>
        <v>1</v>
      </c>
      <c r="I3448" s="23">
        <f>YEAR(CtasPagar[[#This Row],[Data Vencimento]])</f>
        <v>1900</v>
      </c>
      <c r="J3448" s="154"/>
      <c r="K3448" s="23">
        <f>MONTH(CtasPagar[[#This Row],[Data Pagamento]])</f>
        <v>1</v>
      </c>
      <c r="L3448" s="23">
        <f>YEAR(CtasPagar[[#This Row],[Data Pagamento]])</f>
        <v>1900</v>
      </c>
      <c r="M3448" s="154"/>
      <c r="N34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8" s="71"/>
      <c r="P3448" s="71"/>
      <c r="Q3448" s="71"/>
      <c r="R3448" s="71"/>
      <c r="S3448" s="71"/>
      <c r="T3448" s="71"/>
      <c r="U3448" s="71"/>
      <c r="V3448" s="71"/>
      <c r="W3448" s="71"/>
      <c r="X3448" s="71"/>
      <c r="Y3448" s="71"/>
      <c r="Z3448" s="71"/>
    </row>
    <row r="3449" spans="1:26">
      <c r="A3449" s="154"/>
      <c r="B3449" s="157"/>
      <c r="C3449" s="162"/>
      <c r="D3449" s="157"/>
      <c r="E3449" s="157"/>
      <c r="F3449" s="157"/>
      <c r="G3449" s="158"/>
      <c r="H3449" s="23">
        <f>MONTH(CtasPagar[[#This Row],[Data Vencimento]])</f>
        <v>1</v>
      </c>
      <c r="I3449" s="23">
        <f>YEAR(CtasPagar[[#This Row],[Data Vencimento]])</f>
        <v>1900</v>
      </c>
      <c r="J3449" s="154"/>
      <c r="K3449" s="23">
        <f>MONTH(CtasPagar[[#This Row],[Data Pagamento]])</f>
        <v>1</v>
      </c>
      <c r="L3449" s="23">
        <f>YEAR(CtasPagar[[#This Row],[Data Pagamento]])</f>
        <v>1900</v>
      </c>
      <c r="M3449" s="154"/>
      <c r="N34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49" s="71"/>
      <c r="P3449" s="71"/>
      <c r="Q3449" s="71"/>
      <c r="R3449" s="71"/>
      <c r="S3449" s="71"/>
      <c r="T3449" s="71"/>
      <c r="U3449" s="71"/>
      <c r="V3449" s="71"/>
      <c r="W3449" s="71"/>
      <c r="X3449" s="71"/>
      <c r="Y3449" s="71"/>
      <c r="Z3449" s="71"/>
    </row>
    <row r="3450" spans="1:26">
      <c r="A3450" s="154"/>
      <c r="B3450" s="157"/>
      <c r="C3450" s="162"/>
      <c r="D3450" s="157"/>
      <c r="E3450" s="157"/>
      <c r="F3450" s="157"/>
      <c r="G3450" s="158"/>
      <c r="H3450" s="23">
        <f>MONTH(CtasPagar[[#This Row],[Data Vencimento]])</f>
        <v>1</v>
      </c>
      <c r="I3450" s="23">
        <f>YEAR(CtasPagar[[#This Row],[Data Vencimento]])</f>
        <v>1900</v>
      </c>
      <c r="J3450" s="154"/>
      <c r="K3450" s="23">
        <f>MONTH(CtasPagar[[#This Row],[Data Pagamento]])</f>
        <v>1</v>
      </c>
      <c r="L3450" s="23">
        <f>YEAR(CtasPagar[[#This Row],[Data Pagamento]])</f>
        <v>1900</v>
      </c>
      <c r="M3450" s="154"/>
      <c r="N34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0" s="71"/>
      <c r="P3450" s="71"/>
      <c r="Q3450" s="71"/>
      <c r="R3450" s="71"/>
      <c r="S3450" s="71"/>
      <c r="T3450" s="71"/>
      <c r="U3450" s="71"/>
      <c r="V3450" s="71"/>
      <c r="W3450" s="71"/>
      <c r="X3450" s="71"/>
      <c r="Y3450" s="71"/>
      <c r="Z3450" s="71"/>
    </row>
    <row r="3451" spans="1:26">
      <c r="A3451" s="154"/>
      <c r="B3451" s="157"/>
      <c r="C3451" s="162"/>
      <c r="D3451" s="157"/>
      <c r="E3451" s="157"/>
      <c r="F3451" s="157"/>
      <c r="G3451" s="158"/>
      <c r="H3451" s="23">
        <f>MONTH(CtasPagar[[#This Row],[Data Vencimento]])</f>
        <v>1</v>
      </c>
      <c r="I3451" s="23">
        <f>YEAR(CtasPagar[[#This Row],[Data Vencimento]])</f>
        <v>1900</v>
      </c>
      <c r="J3451" s="154"/>
      <c r="K3451" s="23">
        <f>MONTH(CtasPagar[[#This Row],[Data Pagamento]])</f>
        <v>1</v>
      </c>
      <c r="L3451" s="23">
        <f>YEAR(CtasPagar[[#This Row],[Data Pagamento]])</f>
        <v>1900</v>
      </c>
      <c r="M3451" s="154"/>
      <c r="N34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1" s="71"/>
      <c r="P3451" s="71"/>
      <c r="Q3451" s="71"/>
      <c r="R3451" s="71"/>
      <c r="S3451" s="71"/>
      <c r="T3451" s="71"/>
      <c r="U3451" s="71"/>
      <c r="V3451" s="71"/>
      <c r="W3451" s="71"/>
      <c r="X3451" s="71"/>
      <c r="Y3451" s="71"/>
      <c r="Z3451" s="71"/>
    </row>
    <row r="3452" spans="1:26">
      <c r="A3452" s="154"/>
      <c r="B3452" s="157"/>
      <c r="C3452" s="162"/>
      <c r="D3452" s="157"/>
      <c r="E3452" s="157"/>
      <c r="F3452" s="157"/>
      <c r="G3452" s="158"/>
      <c r="H3452" s="23">
        <f>MONTH(CtasPagar[[#This Row],[Data Vencimento]])</f>
        <v>1</v>
      </c>
      <c r="I3452" s="23">
        <f>YEAR(CtasPagar[[#This Row],[Data Vencimento]])</f>
        <v>1900</v>
      </c>
      <c r="J3452" s="154"/>
      <c r="K3452" s="23">
        <f>MONTH(CtasPagar[[#This Row],[Data Pagamento]])</f>
        <v>1</v>
      </c>
      <c r="L3452" s="23">
        <f>YEAR(CtasPagar[[#This Row],[Data Pagamento]])</f>
        <v>1900</v>
      </c>
      <c r="M3452" s="154"/>
      <c r="N34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2" s="71"/>
      <c r="P3452" s="71"/>
      <c r="Q3452" s="71"/>
      <c r="R3452" s="71"/>
      <c r="S3452" s="71"/>
      <c r="T3452" s="71"/>
      <c r="U3452" s="71"/>
      <c r="V3452" s="71"/>
      <c r="W3452" s="71"/>
      <c r="X3452" s="71"/>
      <c r="Y3452" s="71"/>
      <c r="Z3452" s="71"/>
    </row>
    <row r="3453" spans="1:26">
      <c r="A3453" s="154"/>
      <c r="B3453" s="157"/>
      <c r="C3453" s="162"/>
      <c r="D3453" s="157"/>
      <c r="E3453" s="157"/>
      <c r="F3453" s="157"/>
      <c r="G3453" s="158"/>
      <c r="H3453" s="23">
        <f>MONTH(CtasPagar[[#This Row],[Data Vencimento]])</f>
        <v>1</v>
      </c>
      <c r="I3453" s="23">
        <f>YEAR(CtasPagar[[#This Row],[Data Vencimento]])</f>
        <v>1900</v>
      </c>
      <c r="J3453" s="154"/>
      <c r="K3453" s="23">
        <f>MONTH(CtasPagar[[#This Row],[Data Pagamento]])</f>
        <v>1</v>
      </c>
      <c r="L3453" s="23">
        <f>YEAR(CtasPagar[[#This Row],[Data Pagamento]])</f>
        <v>1900</v>
      </c>
      <c r="M3453" s="154"/>
      <c r="N34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3" s="71"/>
      <c r="P3453" s="71"/>
      <c r="Q3453" s="71"/>
      <c r="R3453" s="71"/>
      <c r="S3453" s="71"/>
      <c r="T3453" s="71"/>
      <c r="U3453" s="71"/>
      <c r="V3453" s="71"/>
      <c r="W3453" s="71"/>
      <c r="X3453" s="71"/>
      <c r="Y3453" s="71"/>
      <c r="Z3453" s="71"/>
    </row>
    <row r="3454" spans="1:26">
      <c r="A3454" s="154"/>
      <c r="B3454" s="157"/>
      <c r="C3454" s="162"/>
      <c r="D3454" s="157"/>
      <c r="E3454" s="157"/>
      <c r="F3454" s="157"/>
      <c r="G3454" s="158"/>
      <c r="H3454" s="23">
        <f>MONTH(CtasPagar[[#This Row],[Data Vencimento]])</f>
        <v>1</v>
      </c>
      <c r="I3454" s="23">
        <f>YEAR(CtasPagar[[#This Row],[Data Vencimento]])</f>
        <v>1900</v>
      </c>
      <c r="J3454" s="154"/>
      <c r="K3454" s="23">
        <f>MONTH(CtasPagar[[#This Row],[Data Pagamento]])</f>
        <v>1</v>
      </c>
      <c r="L3454" s="23">
        <f>YEAR(CtasPagar[[#This Row],[Data Pagamento]])</f>
        <v>1900</v>
      </c>
      <c r="M3454" s="154"/>
      <c r="N34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4" s="71"/>
      <c r="P3454" s="71"/>
      <c r="Q3454" s="71"/>
      <c r="R3454" s="71"/>
      <c r="S3454" s="71"/>
      <c r="T3454" s="71"/>
      <c r="U3454" s="71"/>
      <c r="V3454" s="71"/>
      <c r="W3454" s="71"/>
      <c r="X3454" s="71"/>
      <c r="Y3454" s="71"/>
      <c r="Z3454" s="71"/>
    </row>
    <row r="3455" spans="1:26">
      <c r="A3455" s="154"/>
      <c r="B3455" s="157"/>
      <c r="C3455" s="162"/>
      <c r="D3455" s="157"/>
      <c r="E3455" s="157"/>
      <c r="F3455" s="157"/>
      <c r="G3455" s="158"/>
      <c r="H3455" s="23">
        <f>MONTH(CtasPagar[[#This Row],[Data Vencimento]])</f>
        <v>1</v>
      </c>
      <c r="I3455" s="23">
        <f>YEAR(CtasPagar[[#This Row],[Data Vencimento]])</f>
        <v>1900</v>
      </c>
      <c r="J3455" s="154"/>
      <c r="K3455" s="23">
        <f>MONTH(CtasPagar[[#This Row],[Data Pagamento]])</f>
        <v>1</v>
      </c>
      <c r="L3455" s="23">
        <f>YEAR(CtasPagar[[#This Row],[Data Pagamento]])</f>
        <v>1900</v>
      </c>
      <c r="M3455" s="154"/>
      <c r="N34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5" s="71"/>
      <c r="P3455" s="71"/>
      <c r="Q3455" s="71"/>
      <c r="R3455" s="71"/>
      <c r="S3455" s="71"/>
      <c r="T3455" s="71"/>
      <c r="U3455" s="71"/>
      <c r="V3455" s="71"/>
      <c r="W3455" s="71"/>
      <c r="X3455" s="71"/>
      <c r="Y3455" s="71"/>
      <c r="Z3455" s="71"/>
    </row>
    <row r="3456" spans="1:26">
      <c r="A3456" s="154"/>
      <c r="B3456" s="157"/>
      <c r="C3456" s="162"/>
      <c r="D3456" s="157"/>
      <c r="E3456" s="157"/>
      <c r="F3456" s="157"/>
      <c r="G3456" s="158"/>
      <c r="H3456" s="23">
        <f>MONTH(CtasPagar[[#This Row],[Data Vencimento]])</f>
        <v>1</v>
      </c>
      <c r="I3456" s="23">
        <f>YEAR(CtasPagar[[#This Row],[Data Vencimento]])</f>
        <v>1900</v>
      </c>
      <c r="J3456" s="154"/>
      <c r="K3456" s="23">
        <f>MONTH(CtasPagar[[#This Row],[Data Pagamento]])</f>
        <v>1</v>
      </c>
      <c r="L3456" s="23">
        <f>YEAR(CtasPagar[[#This Row],[Data Pagamento]])</f>
        <v>1900</v>
      </c>
      <c r="M3456" s="154"/>
      <c r="N34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6" s="71"/>
      <c r="P3456" s="71"/>
      <c r="Q3456" s="71"/>
      <c r="R3456" s="71"/>
      <c r="S3456" s="71"/>
      <c r="T3456" s="71"/>
      <c r="U3456" s="71"/>
      <c r="V3456" s="71"/>
      <c r="W3456" s="71"/>
      <c r="X3456" s="71"/>
      <c r="Y3456" s="71"/>
      <c r="Z3456" s="71"/>
    </row>
    <row r="3457" spans="1:26">
      <c r="A3457" s="154"/>
      <c r="B3457" s="157"/>
      <c r="C3457" s="162"/>
      <c r="D3457" s="157"/>
      <c r="E3457" s="157"/>
      <c r="F3457" s="157"/>
      <c r="G3457" s="158"/>
      <c r="H3457" s="23">
        <f>MONTH(CtasPagar[[#This Row],[Data Vencimento]])</f>
        <v>1</v>
      </c>
      <c r="I3457" s="23">
        <f>YEAR(CtasPagar[[#This Row],[Data Vencimento]])</f>
        <v>1900</v>
      </c>
      <c r="J3457" s="154"/>
      <c r="K3457" s="23">
        <f>MONTH(CtasPagar[[#This Row],[Data Pagamento]])</f>
        <v>1</v>
      </c>
      <c r="L3457" s="23">
        <f>YEAR(CtasPagar[[#This Row],[Data Pagamento]])</f>
        <v>1900</v>
      </c>
      <c r="M3457" s="154"/>
      <c r="N34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7" s="71"/>
      <c r="P3457" s="71"/>
      <c r="Q3457" s="71"/>
      <c r="R3457" s="71"/>
      <c r="S3457" s="71"/>
      <c r="T3457" s="71"/>
      <c r="U3457" s="71"/>
      <c r="V3457" s="71"/>
      <c r="W3457" s="71"/>
      <c r="X3457" s="71"/>
      <c r="Y3457" s="71"/>
      <c r="Z3457" s="71"/>
    </row>
    <row r="3458" spans="1:26">
      <c r="A3458" s="154"/>
      <c r="B3458" s="157"/>
      <c r="C3458" s="162"/>
      <c r="D3458" s="157"/>
      <c r="E3458" s="157"/>
      <c r="F3458" s="157"/>
      <c r="G3458" s="158"/>
      <c r="H3458" s="23">
        <f>MONTH(CtasPagar[[#This Row],[Data Vencimento]])</f>
        <v>1</v>
      </c>
      <c r="I3458" s="23">
        <f>YEAR(CtasPagar[[#This Row],[Data Vencimento]])</f>
        <v>1900</v>
      </c>
      <c r="J3458" s="154"/>
      <c r="K3458" s="23">
        <f>MONTH(CtasPagar[[#This Row],[Data Pagamento]])</f>
        <v>1</v>
      </c>
      <c r="L3458" s="23">
        <f>YEAR(CtasPagar[[#This Row],[Data Pagamento]])</f>
        <v>1900</v>
      </c>
      <c r="M3458" s="154"/>
      <c r="N34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8" s="71"/>
      <c r="P3458" s="71"/>
      <c r="Q3458" s="71"/>
      <c r="R3458" s="71"/>
      <c r="S3458" s="71"/>
      <c r="T3458" s="71"/>
      <c r="U3458" s="71"/>
      <c r="V3458" s="71"/>
      <c r="W3458" s="71"/>
      <c r="X3458" s="71"/>
      <c r="Y3458" s="71"/>
      <c r="Z3458" s="71"/>
    </row>
    <row r="3459" spans="1:26">
      <c r="A3459" s="154"/>
      <c r="B3459" s="157"/>
      <c r="C3459" s="162"/>
      <c r="D3459" s="157"/>
      <c r="E3459" s="157"/>
      <c r="F3459" s="157"/>
      <c r="G3459" s="158"/>
      <c r="H3459" s="23">
        <f>MONTH(CtasPagar[[#This Row],[Data Vencimento]])</f>
        <v>1</v>
      </c>
      <c r="I3459" s="23">
        <f>YEAR(CtasPagar[[#This Row],[Data Vencimento]])</f>
        <v>1900</v>
      </c>
      <c r="J3459" s="154"/>
      <c r="K3459" s="23">
        <f>MONTH(CtasPagar[[#This Row],[Data Pagamento]])</f>
        <v>1</v>
      </c>
      <c r="L3459" s="23">
        <f>YEAR(CtasPagar[[#This Row],[Data Pagamento]])</f>
        <v>1900</v>
      </c>
      <c r="M3459" s="154"/>
      <c r="N34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59" s="71"/>
      <c r="P3459" s="71"/>
      <c r="Q3459" s="71"/>
      <c r="R3459" s="71"/>
      <c r="S3459" s="71"/>
      <c r="T3459" s="71"/>
      <c r="U3459" s="71"/>
      <c r="V3459" s="71"/>
      <c r="W3459" s="71"/>
      <c r="X3459" s="71"/>
      <c r="Y3459" s="71"/>
      <c r="Z3459" s="71"/>
    </row>
    <row r="3460" spans="1:26">
      <c r="A3460" s="154"/>
      <c r="B3460" s="157"/>
      <c r="C3460" s="162"/>
      <c r="D3460" s="157"/>
      <c r="E3460" s="157"/>
      <c r="F3460" s="157"/>
      <c r="G3460" s="158"/>
      <c r="H3460" s="23">
        <f>MONTH(CtasPagar[[#This Row],[Data Vencimento]])</f>
        <v>1</v>
      </c>
      <c r="I3460" s="23">
        <f>YEAR(CtasPagar[[#This Row],[Data Vencimento]])</f>
        <v>1900</v>
      </c>
      <c r="J3460" s="154"/>
      <c r="K3460" s="23">
        <f>MONTH(CtasPagar[[#This Row],[Data Pagamento]])</f>
        <v>1</v>
      </c>
      <c r="L3460" s="23">
        <f>YEAR(CtasPagar[[#This Row],[Data Pagamento]])</f>
        <v>1900</v>
      </c>
      <c r="M3460" s="154"/>
      <c r="N34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0" s="71"/>
      <c r="P3460" s="71"/>
      <c r="Q3460" s="71"/>
      <c r="R3460" s="71"/>
      <c r="S3460" s="71"/>
      <c r="T3460" s="71"/>
      <c r="U3460" s="71"/>
      <c r="V3460" s="71"/>
      <c r="W3460" s="71"/>
      <c r="X3460" s="71"/>
      <c r="Y3460" s="71"/>
      <c r="Z3460" s="71"/>
    </row>
    <row r="3461" spans="1:26">
      <c r="A3461" s="154"/>
      <c r="B3461" s="157"/>
      <c r="C3461" s="162"/>
      <c r="D3461" s="157"/>
      <c r="E3461" s="157"/>
      <c r="F3461" s="157"/>
      <c r="G3461" s="158"/>
      <c r="H3461" s="23">
        <f>MONTH(CtasPagar[[#This Row],[Data Vencimento]])</f>
        <v>1</v>
      </c>
      <c r="I3461" s="23">
        <f>YEAR(CtasPagar[[#This Row],[Data Vencimento]])</f>
        <v>1900</v>
      </c>
      <c r="J3461" s="154"/>
      <c r="K3461" s="23">
        <f>MONTH(CtasPagar[[#This Row],[Data Pagamento]])</f>
        <v>1</v>
      </c>
      <c r="L3461" s="23">
        <f>YEAR(CtasPagar[[#This Row],[Data Pagamento]])</f>
        <v>1900</v>
      </c>
      <c r="M3461" s="154"/>
      <c r="N34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1" s="71"/>
      <c r="P3461" s="71"/>
      <c r="Q3461" s="71"/>
      <c r="R3461" s="71"/>
      <c r="S3461" s="71"/>
      <c r="T3461" s="71"/>
      <c r="U3461" s="71"/>
      <c r="V3461" s="71"/>
      <c r="W3461" s="71"/>
      <c r="X3461" s="71"/>
      <c r="Y3461" s="71"/>
      <c r="Z3461" s="71"/>
    </row>
    <row r="3462" spans="1:26">
      <c r="A3462" s="154"/>
      <c r="B3462" s="157"/>
      <c r="C3462" s="162"/>
      <c r="D3462" s="157"/>
      <c r="E3462" s="157"/>
      <c r="F3462" s="157"/>
      <c r="G3462" s="158"/>
      <c r="H3462" s="23">
        <f>MONTH(CtasPagar[[#This Row],[Data Vencimento]])</f>
        <v>1</v>
      </c>
      <c r="I3462" s="23">
        <f>YEAR(CtasPagar[[#This Row],[Data Vencimento]])</f>
        <v>1900</v>
      </c>
      <c r="J3462" s="154"/>
      <c r="K3462" s="23">
        <f>MONTH(CtasPagar[[#This Row],[Data Pagamento]])</f>
        <v>1</v>
      </c>
      <c r="L3462" s="23">
        <f>YEAR(CtasPagar[[#This Row],[Data Pagamento]])</f>
        <v>1900</v>
      </c>
      <c r="M3462" s="154"/>
      <c r="N34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2" s="71"/>
      <c r="P3462" s="71"/>
      <c r="Q3462" s="71"/>
      <c r="R3462" s="71"/>
      <c r="S3462" s="71"/>
      <c r="T3462" s="71"/>
      <c r="U3462" s="71"/>
      <c r="V3462" s="71"/>
      <c r="W3462" s="71"/>
      <c r="X3462" s="71"/>
      <c r="Y3462" s="71"/>
      <c r="Z3462" s="71"/>
    </row>
    <row r="3463" spans="1:26">
      <c r="A3463" s="154"/>
      <c r="B3463" s="157"/>
      <c r="C3463" s="162"/>
      <c r="D3463" s="157"/>
      <c r="E3463" s="157"/>
      <c r="F3463" s="157"/>
      <c r="G3463" s="158"/>
      <c r="H3463" s="23">
        <f>MONTH(CtasPagar[[#This Row],[Data Vencimento]])</f>
        <v>1</v>
      </c>
      <c r="I3463" s="23">
        <f>YEAR(CtasPagar[[#This Row],[Data Vencimento]])</f>
        <v>1900</v>
      </c>
      <c r="J3463" s="154"/>
      <c r="K3463" s="23">
        <f>MONTH(CtasPagar[[#This Row],[Data Pagamento]])</f>
        <v>1</v>
      </c>
      <c r="L3463" s="23">
        <f>YEAR(CtasPagar[[#This Row],[Data Pagamento]])</f>
        <v>1900</v>
      </c>
      <c r="M3463" s="154"/>
      <c r="N34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3" s="71"/>
      <c r="P3463" s="71"/>
      <c r="Q3463" s="71"/>
      <c r="R3463" s="71"/>
      <c r="S3463" s="71"/>
      <c r="T3463" s="71"/>
      <c r="U3463" s="71"/>
      <c r="V3463" s="71"/>
      <c r="W3463" s="71"/>
      <c r="X3463" s="71"/>
      <c r="Y3463" s="71"/>
      <c r="Z3463" s="71"/>
    </row>
    <row r="3464" spans="1:26">
      <c r="A3464" s="154"/>
      <c r="B3464" s="157"/>
      <c r="C3464" s="162"/>
      <c r="D3464" s="157"/>
      <c r="E3464" s="157"/>
      <c r="F3464" s="157"/>
      <c r="G3464" s="158"/>
      <c r="H3464" s="23">
        <f>MONTH(CtasPagar[[#This Row],[Data Vencimento]])</f>
        <v>1</v>
      </c>
      <c r="I3464" s="23">
        <f>YEAR(CtasPagar[[#This Row],[Data Vencimento]])</f>
        <v>1900</v>
      </c>
      <c r="J3464" s="154"/>
      <c r="K3464" s="23">
        <f>MONTH(CtasPagar[[#This Row],[Data Pagamento]])</f>
        <v>1</v>
      </c>
      <c r="L3464" s="23">
        <f>YEAR(CtasPagar[[#This Row],[Data Pagamento]])</f>
        <v>1900</v>
      </c>
      <c r="M3464" s="154"/>
      <c r="N34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4" s="71"/>
      <c r="P3464" s="71"/>
      <c r="Q3464" s="71"/>
      <c r="R3464" s="71"/>
      <c r="S3464" s="71"/>
      <c r="T3464" s="71"/>
      <c r="U3464" s="71"/>
      <c r="V3464" s="71"/>
      <c r="W3464" s="71"/>
      <c r="X3464" s="71"/>
      <c r="Y3464" s="71"/>
      <c r="Z3464" s="71"/>
    </row>
    <row r="3465" spans="1:26">
      <c r="A3465" s="154"/>
      <c r="B3465" s="157"/>
      <c r="C3465" s="162"/>
      <c r="D3465" s="157"/>
      <c r="E3465" s="157"/>
      <c r="F3465" s="157"/>
      <c r="G3465" s="158"/>
      <c r="H3465" s="23">
        <f>MONTH(CtasPagar[[#This Row],[Data Vencimento]])</f>
        <v>1</v>
      </c>
      <c r="I3465" s="23">
        <f>YEAR(CtasPagar[[#This Row],[Data Vencimento]])</f>
        <v>1900</v>
      </c>
      <c r="J3465" s="154"/>
      <c r="K3465" s="23">
        <f>MONTH(CtasPagar[[#This Row],[Data Pagamento]])</f>
        <v>1</v>
      </c>
      <c r="L3465" s="23">
        <f>YEAR(CtasPagar[[#This Row],[Data Pagamento]])</f>
        <v>1900</v>
      </c>
      <c r="M3465" s="154"/>
      <c r="N34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5" s="71"/>
      <c r="P3465" s="71"/>
      <c r="Q3465" s="71"/>
      <c r="R3465" s="71"/>
      <c r="S3465" s="71"/>
      <c r="T3465" s="71"/>
      <c r="U3465" s="71"/>
      <c r="V3465" s="71"/>
      <c r="W3465" s="71"/>
      <c r="X3465" s="71"/>
      <c r="Y3465" s="71"/>
      <c r="Z3465" s="71"/>
    </row>
    <row r="3466" spans="1:26">
      <c r="A3466" s="154"/>
      <c r="B3466" s="157"/>
      <c r="C3466" s="162"/>
      <c r="D3466" s="157"/>
      <c r="E3466" s="157"/>
      <c r="F3466" s="157"/>
      <c r="G3466" s="158"/>
      <c r="H3466" s="23">
        <f>MONTH(CtasPagar[[#This Row],[Data Vencimento]])</f>
        <v>1</v>
      </c>
      <c r="I3466" s="23">
        <f>YEAR(CtasPagar[[#This Row],[Data Vencimento]])</f>
        <v>1900</v>
      </c>
      <c r="J3466" s="154"/>
      <c r="K3466" s="23">
        <f>MONTH(CtasPagar[[#This Row],[Data Pagamento]])</f>
        <v>1</v>
      </c>
      <c r="L3466" s="23">
        <f>YEAR(CtasPagar[[#This Row],[Data Pagamento]])</f>
        <v>1900</v>
      </c>
      <c r="M3466" s="154"/>
      <c r="N34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6" s="71"/>
      <c r="P3466" s="71"/>
      <c r="Q3466" s="71"/>
      <c r="R3466" s="71"/>
      <c r="S3466" s="71"/>
      <c r="T3466" s="71"/>
      <c r="U3466" s="71"/>
      <c r="V3466" s="71"/>
      <c r="W3466" s="71"/>
      <c r="X3466" s="71"/>
      <c r="Y3466" s="71"/>
      <c r="Z3466" s="71"/>
    </row>
    <row r="3467" spans="1:26">
      <c r="A3467" s="154"/>
      <c r="B3467" s="157"/>
      <c r="C3467" s="162"/>
      <c r="D3467" s="157"/>
      <c r="E3467" s="157"/>
      <c r="F3467" s="157"/>
      <c r="G3467" s="158"/>
      <c r="H3467" s="23">
        <f>MONTH(CtasPagar[[#This Row],[Data Vencimento]])</f>
        <v>1</v>
      </c>
      <c r="I3467" s="23">
        <f>YEAR(CtasPagar[[#This Row],[Data Vencimento]])</f>
        <v>1900</v>
      </c>
      <c r="J3467" s="154"/>
      <c r="K3467" s="23">
        <f>MONTH(CtasPagar[[#This Row],[Data Pagamento]])</f>
        <v>1</v>
      </c>
      <c r="L3467" s="23">
        <f>YEAR(CtasPagar[[#This Row],[Data Pagamento]])</f>
        <v>1900</v>
      </c>
      <c r="M3467" s="154"/>
      <c r="N34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7" s="71"/>
      <c r="P3467" s="71"/>
      <c r="Q3467" s="71"/>
      <c r="R3467" s="71"/>
      <c r="S3467" s="71"/>
      <c r="T3467" s="71"/>
      <c r="U3467" s="71"/>
      <c r="V3467" s="71"/>
      <c r="W3467" s="71"/>
      <c r="X3467" s="71"/>
      <c r="Y3467" s="71"/>
      <c r="Z3467" s="71"/>
    </row>
    <row r="3468" spans="1:26">
      <c r="A3468" s="154"/>
      <c r="B3468" s="157"/>
      <c r="C3468" s="162"/>
      <c r="D3468" s="157"/>
      <c r="E3468" s="157"/>
      <c r="F3468" s="157"/>
      <c r="G3468" s="158"/>
      <c r="H3468" s="23">
        <f>MONTH(CtasPagar[[#This Row],[Data Vencimento]])</f>
        <v>1</v>
      </c>
      <c r="I3468" s="23">
        <f>YEAR(CtasPagar[[#This Row],[Data Vencimento]])</f>
        <v>1900</v>
      </c>
      <c r="J3468" s="154"/>
      <c r="K3468" s="23">
        <f>MONTH(CtasPagar[[#This Row],[Data Pagamento]])</f>
        <v>1</v>
      </c>
      <c r="L3468" s="23">
        <f>YEAR(CtasPagar[[#This Row],[Data Pagamento]])</f>
        <v>1900</v>
      </c>
      <c r="M3468" s="154"/>
      <c r="N34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8" s="71"/>
      <c r="P3468" s="71"/>
      <c r="Q3468" s="71"/>
      <c r="R3468" s="71"/>
      <c r="S3468" s="71"/>
      <c r="T3468" s="71"/>
      <c r="U3468" s="71"/>
      <c r="V3468" s="71"/>
      <c r="W3468" s="71"/>
      <c r="X3468" s="71"/>
      <c r="Y3468" s="71"/>
      <c r="Z3468" s="71"/>
    </row>
    <row r="3469" spans="1:26">
      <c r="A3469" s="154"/>
      <c r="B3469" s="157"/>
      <c r="C3469" s="162"/>
      <c r="D3469" s="157"/>
      <c r="E3469" s="157"/>
      <c r="F3469" s="157"/>
      <c r="G3469" s="158"/>
      <c r="H3469" s="23">
        <f>MONTH(CtasPagar[[#This Row],[Data Vencimento]])</f>
        <v>1</v>
      </c>
      <c r="I3469" s="23">
        <f>YEAR(CtasPagar[[#This Row],[Data Vencimento]])</f>
        <v>1900</v>
      </c>
      <c r="J3469" s="154"/>
      <c r="K3469" s="23">
        <f>MONTH(CtasPagar[[#This Row],[Data Pagamento]])</f>
        <v>1</v>
      </c>
      <c r="L3469" s="23">
        <f>YEAR(CtasPagar[[#This Row],[Data Pagamento]])</f>
        <v>1900</v>
      </c>
      <c r="M3469" s="154"/>
      <c r="N34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69" s="71"/>
      <c r="P3469" s="71"/>
      <c r="Q3469" s="71"/>
      <c r="R3469" s="71"/>
      <c r="S3469" s="71"/>
      <c r="T3469" s="71"/>
      <c r="U3469" s="71"/>
      <c r="V3469" s="71"/>
      <c r="W3469" s="71"/>
      <c r="X3469" s="71"/>
      <c r="Y3469" s="71"/>
      <c r="Z3469" s="71"/>
    </row>
    <row r="3470" spans="1:26">
      <c r="A3470" s="154"/>
      <c r="B3470" s="157"/>
      <c r="C3470" s="162"/>
      <c r="D3470" s="157"/>
      <c r="E3470" s="157"/>
      <c r="F3470" s="157"/>
      <c r="G3470" s="158"/>
      <c r="H3470" s="23">
        <f>MONTH(CtasPagar[[#This Row],[Data Vencimento]])</f>
        <v>1</v>
      </c>
      <c r="I3470" s="23">
        <f>YEAR(CtasPagar[[#This Row],[Data Vencimento]])</f>
        <v>1900</v>
      </c>
      <c r="J3470" s="154"/>
      <c r="K3470" s="23">
        <f>MONTH(CtasPagar[[#This Row],[Data Pagamento]])</f>
        <v>1</v>
      </c>
      <c r="L3470" s="23">
        <f>YEAR(CtasPagar[[#This Row],[Data Pagamento]])</f>
        <v>1900</v>
      </c>
      <c r="M3470" s="154"/>
      <c r="N34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0" s="71"/>
      <c r="P3470" s="71"/>
      <c r="Q3470" s="71"/>
      <c r="R3470" s="71"/>
      <c r="S3470" s="71"/>
      <c r="T3470" s="71"/>
      <c r="U3470" s="71"/>
      <c r="V3470" s="71"/>
      <c r="W3470" s="71"/>
      <c r="X3470" s="71"/>
      <c r="Y3470" s="71"/>
      <c r="Z3470" s="71"/>
    </row>
    <row r="3471" spans="1:26">
      <c r="A3471" s="154"/>
      <c r="B3471" s="157"/>
      <c r="C3471" s="162"/>
      <c r="D3471" s="157"/>
      <c r="E3471" s="157"/>
      <c r="F3471" s="157"/>
      <c r="G3471" s="158"/>
      <c r="H3471" s="23">
        <f>MONTH(CtasPagar[[#This Row],[Data Vencimento]])</f>
        <v>1</v>
      </c>
      <c r="I3471" s="23">
        <f>YEAR(CtasPagar[[#This Row],[Data Vencimento]])</f>
        <v>1900</v>
      </c>
      <c r="J3471" s="154"/>
      <c r="K3471" s="23">
        <f>MONTH(CtasPagar[[#This Row],[Data Pagamento]])</f>
        <v>1</v>
      </c>
      <c r="L3471" s="23">
        <f>YEAR(CtasPagar[[#This Row],[Data Pagamento]])</f>
        <v>1900</v>
      </c>
      <c r="M3471" s="154"/>
      <c r="N34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1" s="71"/>
      <c r="P3471" s="71"/>
      <c r="Q3471" s="71"/>
      <c r="R3471" s="71"/>
      <c r="S3471" s="71"/>
      <c r="T3471" s="71"/>
      <c r="U3471" s="71"/>
      <c r="V3471" s="71"/>
      <c r="W3471" s="71"/>
      <c r="X3471" s="71"/>
      <c r="Y3471" s="71"/>
      <c r="Z3471" s="71"/>
    </row>
    <row r="3472" spans="1:26">
      <c r="A3472" s="154"/>
      <c r="B3472" s="157"/>
      <c r="C3472" s="162"/>
      <c r="D3472" s="157"/>
      <c r="E3472" s="157"/>
      <c r="F3472" s="157"/>
      <c r="G3472" s="158"/>
      <c r="H3472" s="23">
        <f>MONTH(CtasPagar[[#This Row],[Data Vencimento]])</f>
        <v>1</v>
      </c>
      <c r="I3472" s="23">
        <f>YEAR(CtasPagar[[#This Row],[Data Vencimento]])</f>
        <v>1900</v>
      </c>
      <c r="J3472" s="154"/>
      <c r="K3472" s="23">
        <f>MONTH(CtasPagar[[#This Row],[Data Pagamento]])</f>
        <v>1</v>
      </c>
      <c r="L3472" s="23">
        <f>YEAR(CtasPagar[[#This Row],[Data Pagamento]])</f>
        <v>1900</v>
      </c>
      <c r="M3472" s="154"/>
      <c r="N34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2" s="71"/>
      <c r="P3472" s="71"/>
      <c r="Q3472" s="71"/>
      <c r="R3472" s="71"/>
      <c r="S3472" s="71"/>
      <c r="T3472" s="71"/>
      <c r="U3472" s="71"/>
      <c r="V3472" s="71"/>
      <c r="W3472" s="71"/>
      <c r="X3472" s="71"/>
      <c r="Y3472" s="71"/>
      <c r="Z3472" s="71"/>
    </row>
    <row r="3473" spans="1:26">
      <c r="A3473" s="154"/>
      <c r="B3473" s="157"/>
      <c r="C3473" s="162"/>
      <c r="D3473" s="157"/>
      <c r="E3473" s="157"/>
      <c r="F3473" s="157"/>
      <c r="G3473" s="158"/>
      <c r="H3473" s="23">
        <f>MONTH(CtasPagar[[#This Row],[Data Vencimento]])</f>
        <v>1</v>
      </c>
      <c r="I3473" s="23">
        <f>YEAR(CtasPagar[[#This Row],[Data Vencimento]])</f>
        <v>1900</v>
      </c>
      <c r="J3473" s="154"/>
      <c r="K3473" s="23">
        <f>MONTH(CtasPagar[[#This Row],[Data Pagamento]])</f>
        <v>1</v>
      </c>
      <c r="L3473" s="23">
        <f>YEAR(CtasPagar[[#This Row],[Data Pagamento]])</f>
        <v>1900</v>
      </c>
      <c r="M3473" s="154"/>
      <c r="N34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3" s="71"/>
      <c r="P3473" s="71"/>
      <c r="Q3473" s="71"/>
      <c r="R3473" s="71"/>
      <c r="S3473" s="71"/>
      <c r="T3473" s="71"/>
      <c r="U3473" s="71"/>
      <c r="V3473" s="71"/>
      <c r="W3473" s="71"/>
      <c r="X3473" s="71"/>
      <c r="Y3473" s="71"/>
      <c r="Z3473" s="71"/>
    </row>
    <row r="3474" spans="1:26">
      <c r="A3474" s="154"/>
      <c r="B3474" s="157"/>
      <c r="C3474" s="162"/>
      <c r="D3474" s="157"/>
      <c r="E3474" s="157"/>
      <c r="F3474" s="157"/>
      <c r="G3474" s="158"/>
      <c r="H3474" s="23">
        <f>MONTH(CtasPagar[[#This Row],[Data Vencimento]])</f>
        <v>1</v>
      </c>
      <c r="I3474" s="23">
        <f>YEAR(CtasPagar[[#This Row],[Data Vencimento]])</f>
        <v>1900</v>
      </c>
      <c r="J3474" s="154"/>
      <c r="K3474" s="23">
        <f>MONTH(CtasPagar[[#This Row],[Data Pagamento]])</f>
        <v>1</v>
      </c>
      <c r="L3474" s="23">
        <f>YEAR(CtasPagar[[#This Row],[Data Pagamento]])</f>
        <v>1900</v>
      </c>
      <c r="M3474" s="154"/>
      <c r="N34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4" s="71"/>
      <c r="P3474" s="71"/>
      <c r="Q3474" s="71"/>
      <c r="R3474" s="71"/>
      <c r="S3474" s="71"/>
      <c r="T3474" s="71"/>
      <c r="U3474" s="71"/>
      <c r="V3474" s="71"/>
      <c r="W3474" s="71"/>
      <c r="X3474" s="71"/>
      <c r="Y3474" s="71"/>
      <c r="Z3474" s="71"/>
    </row>
    <row r="3475" spans="1:26">
      <c r="A3475" s="154"/>
      <c r="B3475" s="157"/>
      <c r="C3475" s="162"/>
      <c r="D3475" s="157"/>
      <c r="E3475" s="157"/>
      <c r="F3475" s="157"/>
      <c r="G3475" s="158"/>
      <c r="H3475" s="23">
        <f>MONTH(CtasPagar[[#This Row],[Data Vencimento]])</f>
        <v>1</v>
      </c>
      <c r="I3475" s="23">
        <f>YEAR(CtasPagar[[#This Row],[Data Vencimento]])</f>
        <v>1900</v>
      </c>
      <c r="J3475" s="154"/>
      <c r="K3475" s="23">
        <f>MONTH(CtasPagar[[#This Row],[Data Pagamento]])</f>
        <v>1</v>
      </c>
      <c r="L3475" s="23">
        <f>YEAR(CtasPagar[[#This Row],[Data Pagamento]])</f>
        <v>1900</v>
      </c>
      <c r="M3475" s="154"/>
      <c r="N34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5" s="71"/>
      <c r="P3475" s="71"/>
      <c r="Q3475" s="71"/>
      <c r="R3475" s="71"/>
      <c r="S3475" s="71"/>
      <c r="T3475" s="71"/>
      <c r="U3475" s="71"/>
      <c r="V3475" s="71"/>
      <c r="W3475" s="71"/>
      <c r="X3475" s="71"/>
      <c r="Y3475" s="71"/>
      <c r="Z3475" s="71"/>
    </row>
    <row r="3476" spans="1:26">
      <c r="A3476" s="154"/>
      <c r="B3476" s="157"/>
      <c r="C3476" s="162"/>
      <c r="D3476" s="157"/>
      <c r="E3476" s="157"/>
      <c r="F3476" s="157"/>
      <c r="G3476" s="158"/>
      <c r="H3476" s="23">
        <f>MONTH(CtasPagar[[#This Row],[Data Vencimento]])</f>
        <v>1</v>
      </c>
      <c r="I3476" s="23">
        <f>YEAR(CtasPagar[[#This Row],[Data Vencimento]])</f>
        <v>1900</v>
      </c>
      <c r="J3476" s="154"/>
      <c r="K3476" s="23">
        <f>MONTH(CtasPagar[[#This Row],[Data Pagamento]])</f>
        <v>1</v>
      </c>
      <c r="L3476" s="23">
        <f>YEAR(CtasPagar[[#This Row],[Data Pagamento]])</f>
        <v>1900</v>
      </c>
      <c r="M3476" s="154"/>
      <c r="N34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6" s="71"/>
      <c r="P3476" s="71"/>
      <c r="Q3476" s="71"/>
      <c r="R3476" s="71"/>
      <c r="S3476" s="71"/>
      <c r="T3476" s="71"/>
      <c r="U3476" s="71"/>
      <c r="V3476" s="71"/>
      <c r="W3476" s="71"/>
      <c r="X3476" s="71"/>
      <c r="Y3476" s="71"/>
      <c r="Z3476" s="71"/>
    </row>
    <row r="3477" spans="1:26">
      <c r="A3477" s="154"/>
      <c r="B3477" s="157"/>
      <c r="C3477" s="162"/>
      <c r="D3477" s="157"/>
      <c r="E3477" s="157"/>
      <c r="F3477" s="157"/>
      <c r="G3477" s="158"/>
      <c r="H3477" s="23">
        <f>MONTH(CtasPagar[[#This Row],[Data Vencimento]])</f>
        <v>1</v>
      </c>
      <c r="I3477" s="23">
        <f>YEAR(CtasPagar[[#This Row],[Data Vencimento]])</f>
        <v>1900</v>
      </c>
      <c r="J3477" s="154"/>
      <c r="K3477" s="23">
        <f>MONTH(CtasPagar[[#This Row],[Data Pagamento]])</f>
        <v>1</v>
      </c>
      <c r="L3477" s="23">
        <f>YEAR(CtasPagar[[#This Row],[Data Pagamento]])</f>
        <v>1900</v>
      </c>
      <c r="M3477" s="154"/>
      <c r="N34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7" s="71"/>
      <c r="P3477" s="71"/>
      <c r="Q3477" s="71"/>
      <c r="R3477" s="71"/>
      <c r="S3477" s="71"/>
      <c r="T3477" s="71"/>
      <c r="U3477" s="71"/>
      <c r="V3477" s="71"/>
      <c r="W3477" s="71"/>
      <c r="X3477" s="71"/>
      <c r="Y3477" s="71"/>
      <c r="Z3477" s="71"/>
    </row>
    <row r="3478" spans="1:26">
      <c r="A3478" s="154"/>
      <c r="B3478" s="157"/>
      <c r="C3478" s="162"/>
      <c r="D3478" s="157"/>
      <c r="E3478" s="157"/>
      <c r="F3478" s="157"/>
      <c r="G3478" s="158"/>
      <c r="H3478" s="23">
        <f>MONTH(CtasPagar[[#This Row],[Data Vencimento]])</f>
        <v>1</v>
      </c>
      <c r="I3478" s="23">
        <f>YEAR(CtasPagar[[#This Row],[Data Vencimento]])</f>
        <v>1900</v>
      </c>
      <c r="J3478" s="154"/>
      <c r="K3478" s="23">
        <f>MONTH(CtasPagar[[#This Row],[Data Pagamento]])</f>
        <v>1</v>
      </c>
      <c r="L3478" s="23">
        <f>YEAR(CtasPagar[[#This Row],[Data Pagamento]])</f>
        <v>1900</v>
      </c>
      <c r="M3478" s="154"/>
      <c r="N34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8" s="71"/>
      <c r="P3478" s="71"/>
      <c r="Q3478" s="71"/>
      <c r="R3478" s="71"/>
      <c r="S3478" s="71"/>
      <c r="T3478" s="71"/>
      <c r="U3478" s="71"/>
      <c r="V3478" s="71"/>
      <c r="W3478" s="71"/>
      <c r="X3478" s="71"/>
      <c r="Y3478" s="71"/>
      <c r="Z3478" s="71"/>
    </row>
    <row r="3479" spans="1:26">
      <c r="A3479" s="154"/>
      <c r="B3479" s="157"/>
      <c r="C3479" s="162"/>
      <c r="D3479" s="157"/>
      <c r="E3479" s="157"/>
      <c r="F3479" s="157"/>
      <c r="G3479" s="158"/>
      <c r="H3479" s="23">
        <f>MONTH(CtasPagar[[#This Row],[Data Vencimento]])</f>
        <v>1</v>
      </c>
      <c r="I3479" s="23">
        <f>YEAR(CtasPagar[[#This Row],[Data Vencimento]])</f>
        <v>1900</v>
      </c>
      <c r="J3479" s="154"/>
      <c r="K3479" s="23">
        <f>MONTH(CtasPagar[[#This Row],[Data Pagamento]])</f>
        <v>1</v>
      </c>
      <c r="L3479" s="23">
        <f>YEAR(CtasPagar[[#This Row],[Data Pagamento]])</f>
        <v>1900</v>
      </c>
      <c r="M3479" s="154"/>
      <c r="N34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79" s="71"/>
      <c r="P3479" s="71"/>
      <c r="Q3479" s="71"/>
      <c r="R3479" s="71"/>
      <c r="S3479" s="71"/>
      <c r="T3479" s="71"/>
      <c r="U3479" s="71"/>
      <c r="V3479" s="71"/>
      <c r="W3479" s="71"/>
      <c r="X3479" s="71"/>
      <c r="Y3479" s="71"/>
      <c r="Z3479" s="71"/>
    </row>
    <row r="3480" spans="1:26">
      <c r="A3480" s="154"/>
      <c r="B3480" s="157"/>
      <c r="C3480" s="162"/>
      <c r="D3480" s="157"/>
      <c r="E3480" s="157"/>
      <c r="F3480" s="157"/>
      <c r="G3480" s="158"/>
      <c r="H3480" s="23">
        <f>MONTH(CtasPagar[[#This Row],[Data Vencimento]])</f>
        <v>1</v>
      </c>
      <c r="I3480" s="23">
        <f>YEAR(CtasPagar[[#This Row],[Data Vencimento]])</f>
        <v>1900</v>
      </c>
      <c r="J3480" s="154"/>
      <c r="K3480" s="23">
        <f>MONTH(CtasPagar[[#This Row],[Data Pagamento]])</f>
        <v>1</v>
      </c>
      <c r="L3480" s="23">
        <f>YEAR(CtasPagar[[#This Row],[Data Pagamento]])</f>
        <v>1900</v>
      </c>
      <c r="M3480" s="154"/>
      <c r="N34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0" s="71"/>
      <c r="P3480" s="71"/>
      <c r="Q3480" s="71"/>
      <c r="R3480" s="71"/>
      <c r="S3480" s="71"/>
      <c r="T3480" s="71"/>
      <c r="U3480" s="71"/>
      <c r="V3480" s="71"/>
      <c r="W3480" s="71"/>
      <c r="X3480" s="71"/>
      <c r="Y3480" s="71"/>
      <c r="Z3480" s="71"/>
    </row>
    <row r="3481" spans="1:26">
      <c r="A3481" s="154"/>
      <c r="B3481" s="157"/>
      <c r="C3481" s="162"/>
      <c r="D3481" s="157"/>
      <c r="E3481" s="157"/>
      <c r="F3481" s="157"/>
      <c r="G3481" s="158"/>
      <c r="H3481" s="23">
        <f>MONTH(CtasPagar[[#This Row],[Data Vencimento]])</f>
        <v>1</v>
      </c>
      <c r="I3481" s="23">
        <f>YEAR(CtasPagar[[#This Row],[Data Vencimento]])</f>
        <v>1900</v>
      </c>
      <c r="J3481" s="154"/>
      <c r="K3481" s="23">
        <f>MONTH(CtasPagar[[#This Row],[Data Pagamento]])</f>
        <v>1</v>
      </c>
      <c r="L3481" s="23">
        <f>YEAR(CtasPagar[[#This Row],[Data Pagamento]])</f>
        <v>1900</v>
      </c>
      <c r="M3481" s="154"/>
      <c r="N34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1" s="71"/>
      <c r="P3481" s="71"/>
      <c r="Q3481" s="71"/>
      <c r="R3481" s="71"/>
      <c r="S3481" s="71"/>
      <c r="T3481" s="71"/>
      <c r="U3481" s="71"/>
      <c r="V3481" s="71"/>
      <c r="W3481" s="71"/>
      <c r="X3481" s="71"/>
      <c r="Y3481" s="71"/>
      <c r="Z3481" s="71"/>
    </row>
    <row r="3482" spans="1:26">
      <c r="A3482" s="154"/>
      <c r="B3482" s="157"/>
      <c r="C3482" s="162"/>
      <c r="D3482" s="157"/>
      <c r="E3482" s="157"/>
      <c r="F3482" s="157"/>
      <c r="G3482" s="158"/>
      <c r="H3482" s="23">
        <f>MONTH(CtasPagar[[#This Row],[Data Vencimento]])</f>
        <v>1</v>
      </c>
      <c r="I3482" s="23">
        <f>YEAR(CtasPagar[[#This Row],[Data Vencimento]])</f>
        <v>1900</v>
      </c>
      <c r="J3482" s="154"/>
      <c r="K3482" s="23">
        <f>MONTH(CtasPagar[[#This Row],[Data Pagamento]])</f>
        <v>1</v>
      </c>
      <c r="L3482" s="23">
        <f>YEAR(CtasPagar[[#This Row],[Data Pagamento]])</f>
        <v>1900</v>
      </c>
      <c r="M3482" s="154"/>
      <c r="N34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2" s="71"/>
      <c r="P3482" s="71"/>
      <c r="Q3482" s="71"/>
      <c r="R3482" s="71"/>
      <c r="S3482" s="71"/>
      <c r="T3482" s="71"/>
      <c r="U3482" s="71"/>
      <c r="V3482" s="71"/>
      <c r="W3482" s="71"/>
      <c r="X3482" s="71"/>
      <c r="Y3482" s="71"/>
      <c r="Z3482" s="71"/>
    </row>
    <row r="3483" spans="1:26">
      <c r="A3483" s="154"/>
      <c r="B3483" s="157"/>
      <c r="C3483" s="162"/>
      <c r="D3483" s="157"/>
      <c r="E3483" s="157"/>
      <c r="F3483" s="157"/>
      <c r="G3483" s="158"/>
      <c r="H3483" s="23">
        <f>MONTH(CtasPagar[[#This Row],[Data Vencimento]])</f>
        <v>1</v>
      </c>
      <c r="I3483" s="23">
        <f>YEAR(CtasPagar[[#This Row],[Data Vencimento]])</f>
        <v>1900</v>
      </c>
      <c r="J3483" s="154"/>
      <c r="K3483" s="23">
        <f>MONTH(CtasPagar[[#This Row],[Data Pagamento]])</f>
        <v>1</v>
      </c>
      <c r="L3483" s="23">
        <f>YEAR(CtasPagar[[#This Row],[Data Pagamento]])</f>
        <v>1900</v>
      </c>
      <c r="M3483" s="154"/>
      <c r="N34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3" s="71"/>
      <c r="P3483" s="71"/>
      <c r="Q3483" s="71"/>
      <c r="R3483" s="71"/>
      <c r="S3483" s="71"/>
      <c r="T3483" s="71"/>
      <c r="U3483" s="71"/>
      <c r="V3483" s="71"/>
      <c r="W3483" s="71"/>
      <c r="X3483" s="71"/>
      <c r="Y3483" s="71"/>
      <c r="Z3483" s="71"/>
    </row>
    <row r="3484" spans="1:26">
      <c r="A3484" s="154"/>
      <c r="B3484" s="157"/>
      <c r="C3484" s="162"/>
      <c r="D3484" s="157"/>
      <c r="E3484" s="157"/>
      <c r="F3484" s="157"/>
      <c r="G3484" s="158"/>
      <c r="H3484" s="23">
        <f>MONTH(CtasPagar[[#This Row],[Data Vencimento]])</f>
        <v>1</v>
      </c>
      <c r="I3484" s="23">
        <f>YEAR(CtasPagar[[#This Row],[Data Vencimento]])</f>
        <v>1900</v>
      </c>
      <c r="J3484" s="154"/>
      <c r="K3484" s="23">
        <f>MONTH(CtasPagar[[#This Row],[Data Pagamento]])</f>
        <v>1</v>
      </c>
      <c r="L3484" s="23">
        <f>YEAR(CtasPagar[[#This Row],[Data Pagamento]])</f>
        <v>1900</v>
      </c>
      <c r="M3484" s="154"/>
      <c r="N34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4" s="71"/>
      <c r="P3484" s="71"/>
      <c r="Q3484" s="71"/>
      <c r="R3484" s="71"/>
      <c r="S3484" s="71"/>
      <c r="T3484" s="71"/>
      <c r="U3484" s="71"/>
      <c r="V3484" s="71"/>
      <c r="W3484" s="71"/>
      <c r="X3484" s="71"/>
      <c r="Y3484" s="71"/>
      <c r="Z3484" s="71"/>
    </row>
    <row r="3485" spans="1:26">
      <c r="A3485" s="154"/>
      <c r="B3485" s="157"/>
      <c r="C3485" s="162"/>
      <c r="D3485" s="157"/>
      <c r="E3485" s="157"/>
      <c r="F3485" s="157"/>
      <c r="G3485" s="158"/>
      <c r="H3485" s="23">
        <f>MONTH(CtasPagar[[#This Row],[Data Vencimento]])</f>
        <v>1</v>
      </c>
      <c r="I3485" s="23">
        <f>YEAR(CtasPagar[[#This Row],[Data Vencimento]])</f>
        <v>1900</v>
      </c>
      <c r="J3485" s="154"/>
      <c r="K3485" s="23">
        <f>MONTH(CtasPagar[[#This Row],[Data Pagamento]])</f>
        <v>1</v>
      </c>
      <c r="L3485" s="23">
        <f>YEAR(CtasPagar[[#This Row],[Data Pagamento]])</f>
        <v>1900</v>
      </c>
      <c r="M3485" s="154"/>
      <c r="N34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5" s="71"/>
      <c r="P3485" s="71"/>
      <c r="Q3485" s="71"/>
      <c r="R3485" s="71"/>
      <c r="S3485" s="71"/>
      <c r="T3485" s="71"/>
      <c r="U3485" s="71"/>
      <c r="V3485" s="71"/>
      <c r="W3485" s="71"/>
      <c r="X3485" s="71"/>
      <c r="Y3485" s="71"/>
      <c r="Z3485" s="71"/>
    </row>
    <row r="3486" spans="1:26">
      <c r="A3486" s="154"/>
      <c r="B3486" s="157"/>
      <c r="C3486" s="162"/>
      <c r="D3486" s="157"/>
      <c r="E3486" s="157"/>
      <c r="F3486" s="157"/>
      <c r="G3486" s="158"/>
      <c r="H3486" s="23">
        <f>MONTH(CtasPagar[[#This Row],[Data Vencimento]])</f>
        <v>1</v>
      </c>
      <c r="I3486" s="23">
        <f>YEAR(CtasPagar[[#This Row],[Data Vencimento]])</f>
        <v>1900</v>
      </c>
      <c r="J3486" s="154"/>
      <c r="K3486" s="23">
        <f>MONTH(CtasPagar[[#This Row],[Data Pagamento]])</f>
        <v>1</v>
      </c>
      <c r="L3486" s="23">
        <f>YEAR(CtasPagar[[#This Row],[Data Pagamento]])</f>
        <v>1900</v>
      </c>
      <c r="M3486" s="154"/>
      <c r="N34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6" s="71"/>
      <c r="P3486" s="71"/>
      <c r="Q3486" s="71"/>
      <c r="R3486" s="71"/>
      <c r="S3486" s="71"/>
      <c r="T3486" s="71"/>
      <c r="U3486" s="71"/>
      <c r="V3486" s="71"/>
      <c r="W3486" s="71"/>
      <c r="X3486" s="71"/>
      <c r="Y3486" s="71"/>
      <c r="Z3486" s="71"/>
    </row>
    <row r="3487" spans="1:26">
      <c r="A3487" s="154"/>
      <c r="B3487" s="157"/>
      <c r="C3487" s="162"/>
      <c r="D3487" s="157"/>
      <c r="E3487" s="157"/>
      <c r="F3487" s="157"/>
      <c r="G3487" s="158"/>
      <c r="H3487" s="23">
        <f>MONTH(CtasPagar[[#This Row],[Data Vencimento]])</f>
        <v>1</v>
      </c>
      <c r="I3487" s="23">
        <f>YEAR(CtasPagar[[#This Row],[Data Vencimento]])</f>
        <v>1900</v>
      </c>
      <c r="J3487" s="154"/>
      <c r="K3487" s="23">
        <f>MONTH(CtasPagar[[#This Row],[Data Pagamento]])</f>
        <v>1</v>
      </c>
      <c r="L3487" s="23">
        <f>YEAR(CtasPagar[[#This Row],[Data Pagamento]])</f>
        <v>1900</v>
      </c>
      <c r="M3487" s="154"/>
      <c r="N34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7" s="71"/>
      <c r="P3487" s="71"/>
      <c r="Q3487" s="71"/>
      <c r="R3487" s="71"/>
      <c r="S3487" s="71"/>
      <c r="T3487" s="71"/>
      <c r="U3487" s="71"/>
      <c r="V3487" s="71"/>
      <c r="W3487" s="71"/>
      <c r="X3487" s="71"/>
      <c r="Y3487" s="71"/>
      <c r="Z3487" s="71"/>
    </row>
    <row r="3488" spans="1:26">
      <c r="A3488" s="154"/>
      <c r="B3488" s="157"/>
      <c r="C3488" s="162"/>
      <c r="D3488" s="157"/>
      <c r="E3488" s="157"/>
      <c r="F3488" s="157"/>
      <c r="G3488" s="158"/>
      <c r="H3488" s="23">
        <f>MONTH(CtasPagar[[#This Row],[Data Vencimento]])</f>
        <v>1</v>
      </c>
      <c r="I3488" s="23">
        <f>YEAR(CtasPagar[[#This Row],[Data Vencimento]])</f>
        <v>1900</v>
      </c>
      <c r="J3488" s="154"/>
      <c r="K3488" s="23">
        <f>MONTH(CtasPagar[[#This Row],[Data Pagamento]])</f>
        <v>1</v>
      </c>
      <c r="L3488" s="23">
        <f>YEAR(CtasPagar[[#This Row],[Data Pagamento]])</f>
        <v>1900</v>
      </c>
      <c r="M3488" s="154"/>
      <c r="N34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8" s="71"/>
      <c r="P3488" s="71"/>
      <c r="Q3488" s="71"/>
      <c r="R3488" s="71"/>
      <c r="S3488" s="71"/>
      <c r="T3488" s="71"/>
      <c r="U3488" s="71"/>
      <c r="V3488" s="71"/>
      <c r="W3488" s="71"/>
      <c r="X3488" s="71"/>
      <c r="Y3488" s="71"/>
      <c r="Z3488" s="71"/>
    </row>
    <row r="3489" spans="1:26">
      <c r="A3489" s="154"/>
      <c r="B3489" s="157"/>
      <c r="C3489" s="162"/>
      <c r="D3489" s="157"/>
      <c r="E3489" s="157"/>
      <c r="F3489" s="157"/>
      <c r="G3489" s="158"/>
      <c r="H3489" s="23">
        <f>MONTH(CtasPagar[[#This Row],[Data Vencimento]])</f>
        <v>1</v>
      </c>
      <c r="I3489" s="23">
        <f>YEAR(CtasPagar[[#This Row],[Data Vencimento]])</f>
        <v>1900</v>
      </c>
      <c r="J3489" s="154"/>
      <c r="K3489" s="23">
        <f>MONTH(CtasPagar[[#This Row],[Data Pagamento]])</f>
        <v>1</v>
      </c>
      <c r="L3489" s="23">
        <f>YEAR(CtasPagar[[#This Row],[Data Pagamento]])</f>
        <v>1900</v>
      </c>
      <c r="M3489" s="154"/>
      <c r="N34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89" s="71"/>
      <c r="P3489" s="71"/>
      <c r="Q3489" s="71"/>
      <c r="R3489" s="71"/>
      <c r="S3489" s="71"/>
      <c r="T3489" s="71"/>
      <c r="U3489" s="71"/>
      <c r="V3489" s="71"/>
      <c r="W3489" s="71"/>
      <c r="X3489" s="71"/>
      <c r="Y3489" s="71"/>
      <c r="Z3489" s="71"/>
    </row>
    <row r="3490" spans="1:26">
      <c r="A3490" s="154"/>
      <c r="B3490" s="157"/>
      <c r="C3490" s="162"/>
      <c r="D3490" s="157"/>
      <c r="E3490" s="157"/>
      <c r="F3490" s="157"/>
      <c r="G3490" s="158"/>
      <c r="H3490" s="23">
        <f>MONTH(CtasPagar[[#This Row],[Data Vencimento]])</f>
        <v>1</v>
      </c>
      <c r="I3490" s="23">
        <f>YEAR(CtasPagar[[#This Row],[Data Vencimento]])</f>
        <v>1900</v>
      </c>
      <c r="J3490" s="154"/>
      <c r="K3490" s="23">
        <f>MONTH(CtasPagar[[#This Row],[Data Pagamento]])</f>
        <v>1</v>
      </c>
      <c r="L3490" s="23">
        <f>YEAR(CtasPagar[[#This Row],[Data Pagamento]])</f>
        <v>1900</v>
      </c>
      <c r="M3490" s="154"/>
      <c r="N34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0" s="71"/>
      <c r="P3490" s="71"/>
      <c r="Q3490" s="71"/>
      <c r="R3490" s="71"/>
      <c r="S3490" s="71"/>
      <c r="T3490" s="71"/>
      <c r="U3490" s="71"/>
      <c r="V3490" s="71"/>
      <c r="W3490" s="71"/>
      <c r="X3490" s="71"/>
      <c r="Y3490" s="71"/>
      <c r="Z3490" s="71"/>
    </row>
    <row r="3491" spans="1:26">
      <c r="A3491" s="154"/>
      <c r="B3491" s="157"/>
      <c r="C3491" s="162"/>
      <c r="D3491" s="157"/>
      <c r="E3491" s="157"/>
      <c r="F3491" s="157"/>
      <c r="G3491" s="158"/>
      <c r="H3491" s="23">
        <f>MONTH(CtasPagar[[#This Row],[Data Vencimento]])</f>
        <v>1</v>
      </c>
      <c r="I3491" s="23">
        <f>YEAR(CtasPagar[[#This Row],[Data Vencimento]])</f>
        <v>1900</v>
      </c>
      <c r="J3491" s="154"/>
      <c r="K3491" s="23">
        <f>MONTH(CtasPagar[[#This Row],[Data Pagamento]])</f>
        <v>1</v>
      </c>
      <c r="L3491" s="23">
        <f>YEAR(CtasPagar[[#This Row],[Data Pagamento]])</f>
        <v>1900</v>
      </c>
      <c r="M3491" s="154"/>
      <c r="N34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1" s="71"/>
      <c r="P3491" s="71"/>
      <c r="Q3491" s="71"/>
      <c r="R3491" s="71"/>
      <c r="S3491" s="71"/>
      <c r="T3491" s="71"/>
      <c r="U3491" s="71"/>
      <c r="V3491" s="71"/>
      <c r="W3491" s="71"/>
      <c r="X3491" s="71"/>
      <c r="Y3491" s="71"/>
      <c r="Z3491" s="71"/>
    </row>
    <row r="3492" spans="1:26">
      <c r="A3492" s="154"/>
      <c r="B3492" s="157"/>
      <c r="C3492" s="162"/>
      <c r="D3492" s="157"/>
      <c r="E3492" s="157"/>
      <c r="F3492" s="157"/>
      <c r="G3492" s="158"/>
      <c r="H3492" s="23">
        <f>MONTH(CtasPagar[[#This Row],[Data Vencimento]])</f>
        <v>1</v>
      </c>
      <c r="I3492" s="23">
        <f>YEAR(CtasPagar[[#This Row],[Data Vencimento]])</f>
        <v>1900</v>
      </c>
      <c r="J3492" s="154"/>
      <c r="K3492" s="23">
        <f>MONTH(CtasPagar[[#This Row],[Data Pagamento]])</f>
        <v>1</v>
      </c>
      <c r="L3492" s="23">
        <f>YEAR(CtasPagar[[#This Row],[Data Pagamento]])</f>
        <v>1900</v>
      </c>
      <c r="M3492" s="154"/>
      <c r="N34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2" s="71"/>
      <c r="P3492" s="71"/>
      <c r="Q3492" s="71"/>
      <c r="R3492" s="71"/>
      <c r="S3492" s="71"/>
      <c r="T3492" s="71"/>
      <c r="U3492" s="71"/>
      <c r="V3492" s="71"/>
      <c r="W3492" s="71"/>
      <c r="X3492" s="71"/>
      <c r="Y3492" s="71"/>
      <c r="Z3492" s="71"/>
    </row>
    <row r="3493" spans="1:26">
      <c r="A3493" s="154"/>
      <c r="B3493" s="157"/>
      <c r="C3493" s="162"/>
      <c r="D3493" s="157"/>
      <c r="E3493" s="157"/>
      <c r="F3493" s="157"/>
      <c r="G3493" s="158"/>
      <c r="H3493" s="23">
        <f>MONTH(CtasPagar[[#This Row],[Data Vencimento]])</f>
        <v>1</v>
      </c>
      <c r="I3493" s="23">
        <f>YEAR(CtasPagar[[#This Row],[Data Vencimento]])</f>
        <v>1900</v>
      </c>
      <c r="J3493" s="154"/>
      <c r="K3493" s="23">
        <f>MONTH(CtasPagar[[#This Row],[Data Pagamento]])</f>
        <v>1</v>
      </c>
      <c r="L3493" s="23">
        <f>YEAR(CtasPagar[[#This Row],[Data Pagamento]])</f>
        <v>1900</v>
      </c>
      <c r="M3493" s="154"/>
      <c r="N34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3" s="71"/>
      <c r="P3493" s="71"/>
      <c r="Q3493" s="71"/>
      <c r="R3493" s="71"/>
      <c r="S3493" s="71"/>
      <c r="T3493" s="71"/>
      <c r="U3493" s="71"/>
      <c r="V3493" s="71"/>
      <c r="W3493" s="71"/>
      <c r="X3493" s="71"/>
      <c r="Y3493" s="71"/>
      <c r="Z3493" s="71"/>
    </row>
    <row r="3494" spans="1:26">
      <c r="A3494" s="154"/>
      <c r="B3494" s="157"/>
      <c r="C3494" s="162"/>
      <c r="D3494" s="157"/>
      <c r="E3494" s="157"/>
      <c r="F3494" s="157"/>
      <c r="G3494" s="158"/>
      <c r="H3494" s="23">
        <f>MONTH(CtasPagar[[#This Row],[Data Vencimento]])</f>
        <v>1</v>
      </c>
      <c r="I3494" s="23">
        <f>YEAR(CtasPagar[[#This Row],[Data Vencimento]])</f>
        <v>1900</v>
      </c>
      <c r="J3494" s="154"/>
      <c r="K3494" s="23">
        <f>MONTH(CtasPagar[[#This Row],[Data Pagamento]])</f>
        <v>1</v>
      </c>
      <c r="L3494" s="23">
        <f>YEAR(CtasPagar[[#This Row],[Data Pagamento]])</f>
        <v>1900</v>
      </c>
      <c r="M3494" s="154"/>
      <c r="N34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4" s="71"/>
      <c r="P3494" s="71"/>
      <c r="Q3494" s="71"/>
      <c r="R3494" s="71"/>
      <c r="S3494" s="71"/>
      <c r="T3494" s="71"/>
      <c r="U3494" s="71"/>
      <c r="V3494" s="71"/>
      <c r="W3494" s="71"/>
      <c r="X3494" s="71"/>
      <c r="Y3494" s="71"/>
      <c r="Z3494" s="71"/>
    </row>
    <row r="3495" spans="1:26">
      <c r="A3495" s="154"/>
      <c r="B3495" s="157"/>
      <c r="C3495" s="162"/>
      <c r="D3495" s="157"/>
      <c r="E3495" s="157"/>
      <c r="F3495" s="157"/>
      <c r="G3495" s="158"/>
      <c r="H3495" s="23">
        <f>MONTH(CtasPagar[[#This Row],[Data Vencimento]])</f>
        <v>1</v>
      </c>
      <c r="I3495" s="23">
        <f>YEAR(CtasPagar[[#This Row],[Data Vencimento]])</f>
        <v>1900</v>
      </c>
      <c r="J3495" s="154"/>
      <c r="K3495" s="23">
        <f>MONTH(CtasPagar[[#This Row],[Data Pagamento]])</f>
        <v>1</v>
      </c>
      <c r="L3495" s="23">
        <f>YEAR(CtasPagar[[#This Row],[Data Pagamento]])</f>
        <v>1900</v>
      </c>
      <c r="M3495" s="154"/>
      <c r="N34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5" s="71"/>
      <c r="P3495" s="71"/>
      <c r="Q3495" s="71"/>
      <c r="R3495" s="71"/>
      <c r="S3495" s="71"/>
      <c r="T3495" s="71"/>
      <c r="U3495" s="71"/>
      <c r="V3495" s="71"/>
      <c r="W3495" s="71"/>
      <c r="X3495" s="71"/>
      <c r="Y3495" s="71"/>
      <c r="Z3495" s="71"/>
    </row>
    <row r="3496" spans="1:26">
      <c r="A3496" s="154"/>
      <c r="B3496" s="157"/>
      <c r="C3496" s="162"/>
      <c r="D3496" s="157"/>
      <c r="E3496" s="157"/>
      <c r="F3496" s="157"/>
      <c r="G3496" s="158"/>
      <c r="H3496" s="23">
        <f>MONTH(CtasPagar[[#This Row],[Data Vencimento]])</f>
        <v>1</v>
      </c>
      <c r="I3496" s="23">
        <f>YEAR(CtasPagar[[#This Row],[Data Vencimento]])</f>
        <v>1900</v>
      </c>
      <c r="J3496" s="154"/>
      <c r="K3496" s="23">
        <f>MONTH(CtasPagar[[#This Row],[Data Pagamento]])</f>
        <v>1</v>
      </c>
      <c r="L3496" s="23">
        <f>YEAR(CtasPagar[[#This Row],[Data Pagamento]])</f>
        <v>1900</v>
      </c>
      <c r="M3496" s="154"/>
      <c r="N34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6" s="71"/>
      <c r="P3496" s="71"/>
      <c r="Q3496" s="71"/>
      <c r="R3496" s="71"/>
      <c r="S3496" s="71"/>
      <c r="T3496" s="71"/>
      <c r="U3496" s="71"/>
      <c r="V3496" s="71"/>
      <c r="W3496" s="71"/>
      <c r="X3496" s="71"/>
      <c r="Y3496" s="71"/>
      <c r="Z3496" s="71"/>
    </row>
    <row r="3497" spans="1:26">
      <c r="A3497" s="154"/>
      <c r="B3497" s="157"/>
      <c r="C3497" s="162"/>
      <c r="D3497" s="157"/>
      <c r="E3497" s="157"/>
      <c r="F3497" s="157"/>
      <c r="G3497" s="158"/>
      <c r="H3497" s="23">
        <f>MONTH(CtasPagar[[#This Row],[Data Vencimento]])</f>
        <v>1</v>
      </c>
      <c r="I3497" s="23">
        <f>YEAR(CtasPagar[[#This Row],[Data Vencimento]])</f>
        <v>1900</v>
      </c>
      <c r="J3497" s="154"/>
      <c r="K3497" s="23">
        <f>MONTH(CtasPagar[[#This Row],[Data Pagamento]])</f>
        <v>1</v>
      </c>
      <c r="L3497" s="23">
        <f>YEAR(CtasPagar[[#This Row],[Data Pagamento]])</f>
        <v>1900</v>
      </c>
      <c r="M3497" s="154"/>
      <c r="N34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7" s="71"/>
      <c r="P3497" s="71"/>
      <c r="Q3497" s="71"/>
      <c r="R3497" s="71"/>
      <c r="S3497" s="71"/>
      <c r="T3497" s="71"/>
      <c r="U3497" s="71"/>
      <c r="V3497" s="71"/>
      <c r="W3497" s="71"/>
      <c r="X3497" s="71"/>
      <c r="Y3497" s="71"/>
      <c r="Z3497" s="71"/>
    </row>
    <row r="3498" spans="1:26">
      <c r="A3498" s="154"/>
      <c r="B3498" s="157"/>
      <c r="C3498" s="162"/>
      <c r="D3498" s="157"/>
      <c r="E3498" s="157"/>
      <c r="F3498" s="157"/>
      <c r="G3498" s="158"/>
      <c r="H3498" s="23">
        <f>MONTH(CtasPagar[[#This Row],[Data Vencimento]])</f>
        <v>1</v>
      </c>
      <c r="I3498" s="23">
        <f>YEAR(CtasPagar[[#This Row],[Data Vencimento]])</f>
        <v>1900</v>
      </c>
      <c r="J3498" s="154"/>
      <c r="K3498" s="23">
        <f>MONTH(CtasPagar[[#This Row],[Data Pagamento]])</f>
        <v>1</v>
      </c>
      <c r="L3498" s="23">
        <f>YEAR(CtasPagar[[#This Row],[Data Pagamento]])</f>
        <v>1900</v>
      </c>
      <c r="M3498" s="154"/>
      <c r="N34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8" s="71"/>
      <c r="P3498" s="71"/>
      <c r="Q3498" s="71"/>
      <c r="R3498" s="71"/>
      <c r="S3498" s="71"/>
      <c r="T3498" s="71"/>
      <c r="U3498" s="71"/>
      <c r="V3498" s="71"/>
      <c r="W3498" s="71"/>
      <c r="X3498" s="71"/>
      <c r="Y3498" s="71"/>
      <c r="Z3498" s="71"/>
    </row>
    <row r="3499" spans="1:26">
      <c r="A3499" s="154"/>
      <c r="B3499" s="157"/>
      <c r="C3499" s="162"/>
      <c r="D3499" s="157"/>
      <c r="E3499" s="157"/>
      <c r="F3499" s="157"/>
      <c r="G3499" s="158"/>
      <c r="H3499" s="23">
        <f>MONTH(CtasPagar[[#This Row],[Data Vencimento]])</f>
        <v>1</v>
      </c>
      <c r="I3499" s="23">
        <f>YEAR(CtasPagar[[#This Row],[Data Vencimento]])</f>
        <v>1900</v>
      </c>
      <c r="J3499" s="154"/>
      <c r="K3499" s="23">
        <f>MONTH(CtasPagar[[#This Row],[Data Pagamento]])</f>
        <v>1</v>
      </c>
      <c r="L3499" s="23">
        <f>YEAR(CtasPagar[[#This Row],[Data Pagamento]])</f>
        <v>1900</v>
      </c>
      <c r="M3499" s="154"/>
      <c r="N34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499" s="71"/>
      <c r="P3499" s="71"/>
      <c r="Q3499" s="71"/>
      <c r="R3499" s="71"/>
      <c r="S3499" s="71"/>
      <c r="T3499" s="71"/>
      <c r="U3499" s="71"/>
      <c r="V3499" s="71"/>
      <c r="W3499" s="71"/>
      <c r="X3499" s="71"/>
      <c r="Y3499" s="71"/>
      <c r="Z3499" s="71"/>
    </row>
    <row r="3500" spans="1:26">
      <c r="A3500" s="154"/>
      <c r="B3500" s="157"/>
      <c r="C3500" s="162"/>
      <c r="D3500" s="157"/>
      <c r="E3500" s="157"/>
      <c r="F3500" s="157"/>
      <c r="G3500" s="158"/>
      <c r="H3500" s="23">
        <f>MONTH(CtasPagar[[#This Row],[Data Vencimento]])</f>
        <v>1</v>
      </c>
      <c r="I3500" s="23">
        <f>YEAR(CtasPagar[[#This Row],[Data Vencimento]])</f>
        <v>1900</v>
      </c>
      <c r="J3500" s="154"/>
      <c r="K3500" s="23">
        <f>MONTH(CtasPagar[[#This Row],[Data Pagamento]])</f>
        <v>1</v>
      </c>
      <c r="L3500" s="23">
        <f>YEAR(CtasPagar[[#This Row],[Data Pagamento]])</f>
        <v>1900</v>
      </c>
      <c r="M3500" s="154"/>
      <c r="N35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0" s="71"/>
      <c r="P3500" s="71"/>
      <c r="Q3500" s="71"/>
      <c r="R3500" s="71"/>
      <c r="S3500" s="71"/>
      <c r="T3500" s="71"/>
      <c r="U3500" s="71"/>
      <c r="V3500" s="71"/>
      <c r="W3500" s="71"/>
      <c r="X3500" s="71"/>
      <c r="Y3500" s="71"/>
      <c r="Z3500" s="71"/>
    </row>
    <row r="3501" spans="1:26">
      <c r="A3501" s="154"/>
      <c r="B3501" s="157"/>
      <c r="C3501" s="162"/>
      <c r="D3501" s="157"/>
      <c r="E3501" s="157"/>
      <c r="F3501" s="157"/>
      <c r="G3501" s="158"/>
      <c r="H3501" s="23">
        <f>MONTH(CtasPagar[[#This Row],[Data Vencimento]])</f>
        <v>1</v>
      </c>
      <c r="I3501" s="23">
        <f>YEAR(CtasPagar[[#This Row],[Data Vencimento]])</f>
        <v>1900</v>
      </c>
      <c r="J3501" s="154"/>
      <c r="K3501" s="23">
        <f>MONTH(CtasPagar[[#This Row],[Data Pagamento]])</f>
        <v>1</v>
      </c>
      <c r="L3501" s="23">
        <f>YEAR(CtasPagar[[#This Row],[Data Pagamento]])</f>
        <v>1900</v>
      </c>
      <c r="M3501" s="154"/>
      <c r="N35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1" s="71"/>
      <c r="P3501" s="71"/>
      <c r="Q3501" s="71"/>
      <c r="R3501" s="71"/>
      <c r="S3501" s="71"/>
      <c r="T3501" s="71"/>
      <c r="U3501" s="71"/>
      <c r="V3501" s="71"/>
      <c r="W3501" s="71"/>
      <c r="X3501" s="71"/>
      <c r="Y3501" s="71"/>
      <c r="Z3501" s="71"/>
    </row>
    <row r="3502" spans="1:26">
      <c r="A3502" s="154"/>
      <c r="B3502" s="157"/>
      <c r="C3502" s="162"/>
      <c r="D3502" s="157"/>
      <c r="E3502" s="157"/>
      <c r="F3502" s="157"/>
      <c r="G3502" s="158"/>
      <c r="H3502" s="23">
        <f>MONTH(CtasPagar[[#This Row],[Data Vencimento]])</f>
        <v>1</v>
      </c>
      <c r="I3502" s="23">
        <f>YEAR(CtasPagar[[#This Row],[Data Vencimento]])</f>
        <v>1900</v>
      </c>
      <c r="J3502" s="154"/>
      <c r="K3502" s="23">
        <f>MONTH(CtasPagar[[#This Row],[Data Pagamento]])</f>
        <v>1</v>
      </c>
      <c r="L3502" s="23">
        <f>YEAR(CtasPagar[[#This Row],[Data Pagamento]])</f>
        <v>1900</v>
      </c>
      <c r="M3502" s="154"/>
      <c r="N35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2" s="71"/>
      <c r="P3502" s="71"/>
      <c r="Q3502" s="71"/>
      <c r="R3502" s="71"/>
      <c r="S3502" s="71"/>
      <c r="T3502" s="71"/>
      <c r="U3502" s="71"/>
      <c r="V3502" s="71"/>
      <c r="W3502" s="71"/>
      <c r="X3502" s="71"/>
      <c r="Y3502" s="71"/>
      <c r="Z3502" s="71"/>
    </row>
    <row r="3503" spans="1:26">
      <c r="A3503" s="154"/>
      <c r="B3503" s="157"/>
      <c r="C3503" s="162"/>
      <c r="D3503" s="157"/>
      <c r="E3503" s="157"/>
      <c r="F3503" s="157"/>
      <c r="G3503" s="158"/>
      <c r="H3503" s="23">
        <f>MONTH(CtasPagar[[#This Row],[Data Vencimento]])</f>
        <v>1</v>
      </c>
      <c r="I3503" s="23">
        <f>YEAR(CtasPagar[[#This Row],[Data Vencimento]])</f>
        <v>1900</v>
      </c>
      <c r="J3503" s="154"/>
      <c r="K3503" s="23">
        <f>MONTH(CtasPagar[[#This Row],[Data Pagamento]])</f>
        <v>1</v>
      </c>
      <c r="L3503" s="23">
        <f>YEAR(CtasPagar[[#This Row],[Data Pagamento]])</f>
        <v>1900</v>
      </c>
      <c r="M3503" s="154"/>
      <c r="N35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3" s="71"/>
      <c r="P3503" s="71"/>
      <c r="Q3503" s="71"/>
      <c r="R3503" s="71"/>
      <c r="S3503" s="71"/>
      <c r="T3503" s="71"/>
      <c r="U3503" s="71"/>
      <c r="V3503" s="71"/>
      <c r="W3503" s="71"/>
      <c r="X3503" s="71"/>
      <c r="Y3503" s="71"/>
      <c r="Z3503" s="71"/>
    </row>
    <row r="3504" spans="1:26">
      <c r="A3504" s="154"/>
      <c r="B3504" s="157"/>
      <c r="C3504" s="162"/>
      <c r="D3504" s="157"/>
      <c r="E3504" s="157"/>
      <c r="F3504" s="157"/>
      <c r="G3504" s="158"/>
      <c r="H3504" s="23">
        <f>MONTH(CtasPagar[[#This Row],[Data Vencimento]])</f>
        <v>1</v>
      </c>
      <c r="I3504" s="23">
        <f>YEAR(CtasPagar[[#This Row],[Data Vencimento]])</f>
        <v>1900</v>
      </c>
      <c r="J3504" s="154"/>
      <c r="K3504" s="23">
        <f>MONTH(CtasPagar[[#This Row],[Data Pagamento]])</f>
        <v>1</v>
      </c>
      <c r="L3504" s="23">
        <f>YEAR(CtasPagar[[#This Row],[Data Pagamento]])</f>
        <v>1900</v>
      </c>
      <c r="M3504" s="154"/>
      <c r="N35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4" s="71"/>
      <c r="P3504" s="71"/>
      <c r="Q3504" s="71"/>
      <c r="R3504" s="71"/>
      <c r="S3504" s="71"/>
      <c r="T3504" s="71"/>
      <c r="U3504" s="71"/>
      <c r="V3504" s="71"/>
      <c r="W3504" s="71"/>
      <c r="X3504" s="71"/>
      <c r="Y3504" s="71"/>
      <c r="Z3504" s="71"/>
    </row>
    <row r="3505" spans="1:26">
      <c r="A3505" s="154"/>
      <c r="B3505" s="157"/>
      <c r="C3505" s="162"/>
      <c r="D3505" s="157"/>
      <c r="E3505" s="157"/>
      <c r="F3505" s="157"/>
      <c r="G3505" s="158"/>
      <c r="H3505" s="23">
        <f>MONTH(CtasPagar[[#This Row],[Data Vencimento]])</f>
        <v>1</v>
      </c>
      <c r="I3505" s="23">
        <f>YEAR(CtasPagar[[#This Row],[Data Vencimento]])</f>
        <v>1900</v>
      </c>
      <c r="J3505" s="154"/>
      <c r="K3505" s="23">
        <f>MONTH(CtasPagar[[#This Row],[Data Pagamento]])</f>
        <v>1</v>
      </c>
      <c r="L3505" s="23">
        <f>YEAR(CtasPagar[[#This Row],[Data Pagamento]])</f>
        <v>1900</v>
      </c>
      <c r="M3505" s="154"/>
      <c r="N35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5" s="71"/>
      <c r="P3505" s="71"/>
      <c r="Q3505" s="71"/>
      <c r="R3505" s="71"/>
      <c r="S3505" s="71"/>
      <c r="T3505" s="71"/>
      <c r="U3505" s="71"/>
      <c r="V3505" s="71"/>
      <c r="W3505" s="71"/>
      <c r="X3505" s="71"/>
      <c r="Y3505" s="71"/>
      <c r="Z3505" s="71"/>
    </row>
    <row r="3506" spans="1:26">
      <c r="A3506" s="154"/>
      <c r="B3506" s="157"/>
      <c r="C3506" s="162"/>
      <c r="D3506" s="157"/>
      <c r="E3506" s="157"/>
      <c r="F3506" s="157"/>
      <c r="G3506" s="158"/>
      <c r="H3506" s="23">
        <f>MONTH(CtasPagar[[#This Row],[Data Vencimento]])</f>
        <v>1</v>
      </c>
      <c r="I3506" s="23">
        <f>YEAR(CtasPagar[[#This Row],[Data Vencimento]])</f>
        <v>1900</v>
      </c>
      <c r="J3506" s="154"/>
      <c r="K3506" s="23">
        <f>MONTH(CtasPagar[[#This Row],[Data Pagamento]])</f>
        <v>1</v>
      </c>
      <c r="L3506" s="23">
        <f>YEAR(CtasPagar[[#This Row],[Data Pagamento]])</f>
        <v>1900</v>
      </c>
      <c r="M3506" s="154"/>
      <c r="N35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6" s="71"/>
      <c r="P3506" s="71"/>
      <c r="Q3506" s="71"/>
      <c r="R3506" s="71"/>
      <c r="S3506" s="71"/>
      <c r="T3506" s="71"/>
      <c r="U3506" s="71"/>
      <c r="V3506" s="71"/>
      <c r="W3506" s="71"/>
      <c r="X3506" s="71"/>
      <c r="Y3506" s="71"/>
      <c r="Z3506" s="71"/>
    </row>
    <row r="3507" spans="1:26">
      <c r="A3507" s="154"/>
      <c r="B3507" s="157"/>
      <c r="C3507" s="162"/>
      <c r="D3507" s="157"/>
      <c r="E3507" s="157"/>
      <c r="F3507" s="157"/>
      <c r="G3507" s="158"/>
      <c r="H3507" s="23">
        <f>MONTH(CtasPagar[[#This Row],[Data Vencimento]])</f>
        <v>1</v>
      </c>
      <c r="I3507" s="23">
        <f>YEAR(CtasPagar[[#This Row],[Data Vencimento]])</f>
        <v>1900</v>
      </c>
      <c r="J3507" s="154"/>
      <c r="K3507" s="23">
        <f>MONTH(CtasPagar[[#This Row],[Data Pagamento]])</f>
        <v>1</v>
      </c>
      <c r="L3507" s="23">
        <f>YEAR(CtasPagar[[#This Row],[Data Pagamento]])</f>
        <v>1900</v>
      </c>
      <c r="M3507" s="154"/>
      <c r="N35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7" s="71"/>
      <c r="P3507" s="71"/>
      <c r="Q3507" s="71"/>
      <c r="R3507" s="71"/>
      <c r="S3507" s="71"/>
      <c r="T3507" s="71"/>
      <c r="U3507" s="71"/>
      <c r="V3507" s="71"/>
      <c r="W3507" s="71"/>
      <c r="X3507" s="71"/>
      <c r="Y3507" s="71"/>
      <c r="Z3507" s="71"/>
    </row>
    <row r="3508" spans="1:26">
      <c r="A3508" s="154"/>
      <c r="B3508" s="157"/>
      <c r="C3508" s="162"/>
      <c r="D3508" s="157"/>
      <c r="E3508" s="157"/>
      <c r="F3508" s="157"/>
      <c r="G3508" s="158"/>
      <c r="H3508" s="23">
        <f>MONTH(CtasPagar[[#This Row],[Data Vencimento]])</f>
        <v>1</v>
      </c>
      <c r="I3508" s="23">
        <f>YEAR(CtasPagar[[#This Row],[Data Vencimento]])</f>
        <v>1900</v>
      </c>
      <c r="J3508" s="154"/>
      <c r="K3508" s="23">
        <f>MONTH(CtasPagar[[#This Row],[Data Pagamento]])</f>
        <v>1</v>
      </c>
      <c r="L3508" s="23">
        <f>YEAR(CtasPagar[[#This Row],[Data Pagamento]])</f>
        <v>1900</v>
      </c>
      <c r="M3508" s="154"/>
      <c r="N35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8" s="71"/>
      <c r="P3508" s="71"/>
      <c r="Q3508" s="71"/>
      <c r="R3508" s="71"/>
      <c r="S3508" s="71"/>
      <c r="T3508" s="71"/>
      <c r="U3508" s="71"/>
      <c r="V3508" s="71"/>
      <c r="W3508" s="71"/>
      <c r="X3508" s="71"/>
      <c r="Y3508" s="71"/>
      <c r="Z3508" s="71"/>
    </row>
    <row r="3509" spans="1:26">
      <c r="A3509" s="154"/>
      <c r="B3509" s="157"/>
      <c r="C3509" s="162"/>
      <c r="D3509" s="157"/>
      <c r="E3509" s="157"/>
      <c r="F3509" s="157"/>
      <c r="G3509" s="158"/>
      <c r="H3509" s="23">
        <f>MONTH(CtasPagar[[#This Row],[Data Vencimento]])</f>
        <v>1</v>
      </c>
      <c r="I3509" s="23">
        <f>YEAR(CtasPagar[[#This Row],[Data Vencimento]])</f>
        <v>1900</v>
      </c>
      <c r="J3509" s="154"/>
      <c r="K3509" s="23">
        <f>MONTH(CtasPagar[[#This Row],[Data Pagamento]])</f>
        <v>1</v>
      </c>
      <c r="L3509" s="23">
        <f>YEAR(CtasPagar[[#This Row],[Data Pagamento]])</f>
        <v>1900</v>
      </c>
      <c r="M3509" s="154"/>
      <c r="N35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09" s="71"/>
      <c r="P3509" s="71"/>
      <c r="Q3509" s="71"/>
      <c r="R3509" s="71"/>
      <c r="S3509" s="71"/>
      <c r="T3509" s="71"/>
      <c r="U3509" s="71"/>
      <c r="V3509" s="71"/>
      <c r="W3509" s="71"/>
      <c r="X3509" s="71"/>
      <c r="Y3509" s="71"/>
      <c r="Z3509" s="71"/>
    </row>
    <row r="3510" spans="1:26">
      <c r="A3510" s="154"/>
      <c r="B3510" s="157"/>
      <c r="C3510" s="162"/>
      <c r="D3510" s="157"/>
      <c r="E3510" s="157"/>
      <c r="F3510" s="157"/>
      <c r="G3510" s="158"/>
      <c r="H3510" s="23">
        <f>MONTH(CtasPagar[[#This Row],[Data Vencimento]])</f>
        <v>1</v>
      </c>
      <c r="I3510" s="23">
        <f>YEAR(CtasPagar[[#This Row],[Data Vencimento]])</f>
        <v>1900</v>
      </c>
      <c r="J3510" s="154"/>
      <c r="K3510" s="23">
        <f>MONTH(CtasPagar[[#This Row],[Data Pagamento]])</f>
        <v>1</v>
      </c>
      <c r="L3510" s="23">
        <f>YEAR(CtasPagar[[#This Row],[Data Pagamento]])</f>
        <v>1900</v>
      </c>
      <c r="M3510" s="154"/>
      <c r="N35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0" s="71"/>
      <c r="P3510" s="71"/>
      <c r="Q3510" s="71"/>
      <c r="R3510" s="71"/>
      <c r="S3510" s="71"/>
      <c r="T3510" s="71"/>
      <c r="U3510" s="71"/>
      <c r="V3510" s="71"/>
      <c r="W3510" s="71"/>
      <c r="X3510" s="71"/>
      <c r="Y3510" s="71"/>
      <c r="Z3510" s="71"/>
    </row>
    <row r="3511" spans="1:26">
      <c r="A3511" s="154"/>
      <c r="B3511" s="157"/>
      <c r="C3511" s="162"/>
      <c r="D3511" s="157"/>
      <c r="E3511" s="157"/>
      <c r="F3511" s="157"/>
      <c r="G3511" s="158"/>
      <c r="H3511" s="23">
        <f>MONTH(CtasPagar[[#This Row],[Data Vencimento]])</f>
        <v>1</v>
      </c>
      <c r="I3511" s="23">
        <f>YEAR(CtasPagar[[#This Row],[Data Vencimento]])</f>
        <v>1900</v>
      </c>
      <c r="J3511" s="154"/>
      <c r="K3511" s="23">
        <f>MONTH(CtasPagar[[#This Row],[Data Pagamento]])</f>
        <v>1</v>
      </c>
      <c r="L3511" s="23">
        <f>YEAR(CtasPagar[[#This Row],[Data Pagamento]])</f>
        <v>1900</v>
      </c>
      <c r="M3511" s="154"/>
      <c r="N35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1" s="71"/>
      <c r="P3511" s="71"/>
      <c r="Q3511" s="71"/>
      <c r="R3511" s="71"/>
      <c r="S3511" s="71"/>
      <c r="T3511" s="71"/>
      <c r="U3511" s="71"/>
      <c r="V3511" s="71"/>
      <c r="W3511" s="71"/>
      <c r="X3511" s="71"/>
      <c r="Y3511" s="71"/>
      <c r="Z3511" s="71"/>
    </row>
    <row r="3512" spans="1:26">
      <c r="A3512" s="154"/>
      <c r="B3512" s="157"/>
      <c r="C3512" s="162"/>
      <c r="D3512" s="157"/>
      <c r="E3512" s="157"/>
      <c r="F3512" s="157"/>
      <c r="G3512" s="158"/>
      <c r="H3512" s="23">
        <f>MONTH(CtasPagar[[#This Row],[Data Vencimento]])</f>
        <v>1</v>
      </c>
      <c r="I3512" s="23">
        <f>YEAR(CtasPagar[[#This Row],[Data Vencimento]])</f>
        <v>1900</v>
      </c>
      <c r="J3512" s="154"/>
      <c r="K3512" s="23">
        <f>MONTH(CtasPagar[[#This Row],[Data Pagamento]])</f>
        <v>1</v>
      </c>
      <c r="L3512" s="23">
        <f>YEAR(CtasPagar[[#This Row],[Data Pagamento]])</f>
        <v>1900</v>
      </c>
      <c r="M3512" s="154"/>
      <c r="N35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2" s="71"/>
      <c r="P3512" s="71"/>
      <c r="Q3512" s="71"/>
      <c r="R3512" s="71"/>
      <c r="S3512" s="71"/>
      <c r="T3512" s="71"/>
      <c r="U3512" s="71"/>
      <c r="V3512" s="71"/>
      <c r="W3512" s="71"/>
      <c r="X3512" s="71"/>
      <c r="Y3512" s="71"/>
      <c r="Z3512" s="71"/>
    </row>
    <row r="3513" spans="1:26">
      <c r="A3513" s="154"/>
      <c r="B3513" s="157"/>
      <c r="C3513" s="162"/>
      <c r="D3513" s="157"/>
      <c r="E3513" s="157"/>
      <c r="F3513" s="157"/>
      <c r="G3513" s="158"/>
      <c r="H3513" s="23">
        <f>MONTH(CtasPagar[[#This Row],[Data Vencimento]])</f>
        <v>1</v>
      </c>
      <c r="I3513" s="23">
        <f>YEAR(CtasPagar[[#This Row],[Data Vencimento]])</f>
        <v>1900</v>
      </c>
      <c r="J3513" s="154"/>
      <c r="K3513" s="23">
        <f>MONTH(CtasPagar[[#This Row],[Data Pagamento]])</f>
        <v>1</v>
      </c>
      <c r="L3513" s="23">
        <f>YEAR(CtasPagar[[#This Row],[Data Pagamento]])</f>
        <v>1900</v>
      </c>
      <c r="M3513" s="154"/>
      <c r="N35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3" s="71"/>
      <c r="P3513" s="71"/>
      <c r="Q3513" s="71"/>
      <c r="R3513" s="71"/>
      <c r="S3513" s="71"/>
      <c r="T3513" s="71"/>
      <c r="U3513" s="71"/>
      <c r="V3513" s="71"/>
      <c r="W3513" s="71"/>
      <c r="X3513" s="71"/>
      <c r="Y3513" s="71"/>
      <c r="Z3513" s="71"/>
    </row>
    <row r="3514" spans="1:26">
      <c r="A3514" s="154"/>
      <c r="B3514" s="157"/>
      <c r="C3514" s="162"/>
      <c r="D3514" s="157"/>
      <c r="E3514" s="157"/>
      <c r="F3514" s="157"/>
      <c r="G3514" s="158"/>
      <c r="H3514" s="23">
        <f>MONTH(CtasPagar[[#This Row],[Data Vencimento]])</f>
        <v>1</v>
      </c>
      <c r="I3514" s="23">
        <f>YEAR(CtasPagar[[#This Row],[Data Vencimento]])</f>
        <v>1900</v>
      </c>
      <c r="J3514" s="154"/>
      <c r="K3514" s="23">
        <f>MONTH(CtasPagar[[#This Row],[Data Pagamento]])</f>
        <v>1</v>
      </c>
      <c r="L3514" s="23">
        <f>YEAR(CtasPagar[[#This Row],[Data Pagamento]])</f>
        <v>1900</v>
      </c>
      <c r="M3514" s="154"/>
      <c r="N35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4" s="71"/>
      <c r="P3514" s="71"/>
      <c r="Q3514" s="71"/>
      <c r="R3514" s="71"/>
      <c r="S3514" s="71"/>
      <c r="T3514" s="71"/>
      <c r="U3514" s="71"/>
      <c r="V3514" s="71"/>
      <c r="W3514" s="71"/>
      <c r="X3514" s="71"/>
      <c r="Y3514" s="71"/>
      <c r="Z3514" s="71"/>
    </row>
    <row r="3515" spans="1:26">
      <c r="A3515" s="154"/>
      <c r="B3515" s="157"/>
      <c r="C3515" s="162"/>
      <c r="D3515" s="157"/>
      <c r="E3515" s="157"/>
      <c r="F3515" s="157"/>
      <c r="G3515" s="158"/>
      <c r="H3515" s="23">
        <f>MONTH(CtasPagar[[#This Row],[Data Vencimento]])</f>
        <v>1</v>
      </c>
      <c r="I3515" s="23">
        <f>YEAR(CtasPagar[[#This Row],[Data Vencimento]])</f>
        <v>1900</v>
      </c>
      <c r="J3515" s="154"/>
      <c r="K3515" s="23">
        <f>MONTH(CtasPagar[[#This Row],[Data Pagamento]])</f>
        <v>1</v>
      </c>
      <c r="L3515" s="23">
        <f>YEAR(CtasPagar[[#This Row],[Data Pagamento]])</f>
        <v>1900</v>
      </c>
      <c r="M3515" s="154"/>
      <c r="N35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5" s="71"/>
      <c r="P3515" s="71"/>
      <c r="Q3515" s="71"/>
      <c r="R3515" s="71"/>
      <c r="S3515" s="71"/>
      <c r="T3515" s="71"/>
      <c r="U3515" s="71"/>
      <c r="V3515" s="71"/>
      <c r="W3515" s="71"/>
      <c r="X3515" s="71"/>
      <c r="Y3515" s="71"/>
      <c r="Z3515" s="71"/>
    </row>
    <row r="3516" spans="1:26">
      <c r="A3516" s="154"/>
      <c r="B3516" s="157"/>
      <c r="C3516" s="162"/>
      <c r="D3516" s="157"/>
      <c r="E3516" s="157"/>
      <c r="F3516" s="157"/>
      <c r="G3516" s="158"/>
      <c r="H3516" s="23">
        <f>MONTH(CtasPagar[[#This Row],[Data Vencimento]])</f>
        <v>1</v>
      </c>
      <c r="I3516" s="23">
        <f>YEAR(CtasPagar[[#This Row],[Data Vencimento]])</f>
        <v>1900</v>
      </c>
      <c r="J3516" s="154"/>
      <c r="K3516" s="23">
        <f>MONTH(CtasPagar[[#This Row],[Data Pagamento]])</f>
        <v>1</v>
      </c>
      <c r="L3516" s="23">
        <f>YEAR(CtasPagar[[#This Row],[Data Pagamento]])</f>
        <v>1900</v>
      </c>
      <c r="M3516" s="154"/>
      <c r="N35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6" s="71"/>
      <c r="P3516" s="71"/>
      <c r="Q3516" s="71"/>
      <c r="R3516" s="71"/>
      <c r="S3516" s="71"/>
      <c r="T3516" s="71"/>
      <c r="U3516" s="71"/>
      <c r="V3516" s="71"/>
      <c r="W3516" s="71"/>
      <c r="X3516" s="71"/>
      <c r="Y3516" s="71"/>
      <c r="Z3516" s="71"/>
    </row>
    <row r="3517" spans="1:26">
      <c r="A3517" s="154"/>
      <c r="B3517" s="157"/>
      <c r="C3517" s="162"/>
      <c r="D3517" s="157"/>
      <c r="E3517" s="157"/>
      <c r="F3517" s="157"/>
      <c r="G3517" s="158"/>
      <c r="H3517" s="23">
        <f>MONTH(CtasPagar[[#This Row],[Data Vencimento]])</f>
        <v>1</v>
      </c>
      <c r="I3517" s="23">
        <f>YEAR(CtasPagar[[#This Row],[Data Vencimento]])</f>
        <v>1900</v>
      </c>
      <c r="J3517" s="154"/>
      <c r="K3517" s="23">
        <f>MONTH(CtasPagar[[#This Row],[Data Pagamento]])</f>
        <v>1</v>
      </c>
      <c r="L3517" s="23">
        <f>YEAR(CtasPagar[[#This Row],[Data Pagamento]])</f>
        <v>1900</v>
      </c>
      <c r="M3517" s="154"/>
      <c r="N35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7" s="71"/>
      <c r="P3517" s="71"/>
      <c r="Q3517" s="71"/>
      <c r="R3517" s="71"/>
      <c r="S3517" s="71"/>
      <c r="T3517" s="71"/>
      <c r="U3517" s="71"/>
      <c r="V3517" s="71"/>
      <c r="W3517" s="71"/>
      <c r="X3517" s="71"/>
      <c r="Y3517" s="71"/>
      <c r="Z3517" s="71"/>
    </row>
    <row r="3518" spans="1:26">
      <c r="A3518" s="154"/>
      <c r="B3518" s="157"/>
      <c r="C3518" s="162"/>
      <c r="D3518" s="157"/>
      <c r="E3518" s="157"/>
      <c r="F3518" s="157"/>
      <c r="G3518" s="158"/>
      <c r="H3518" s="23">
        <f>MONTH(CtasPagar[[#This Row],[Data Vencimento]])</f>
        <v>1</v>
      </c>
      <c r="I3518" s="23">
        <f>YEAR(CtasPagar[[#This Row],[Data Vencimento]])</f>
        <v>1900</v>
      </c>
      <c r="J3518" s="154"/>
      <c r="K3518" s="23">
        <f>MONTH(CtasPagar[[#This Row],[Data Pagamento]])</f>
        <v>1</v>
      </c>
      <c r="L3518" s="23">
        <f>YEAR(CtasPagar[[#This Row],[Data Pagamento]])</f>
        <v>1900</v>
      </c>
      <c r="M3518" s="154"/>
      <c r="N35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8" s="71"/>
      <c r="P3518" s="71"/>
      <c r="Q3518" s="71"/>
      <c r="R3518" s="71"/>
      <c r="S3518" s="71"/>
      <c r="T3518" s="71"/>
      <c r="U3518" s="71"/>
      <c r="V3518" s="71"/>
      <c r="W3518" s="71"/>
      <c r="X3518" s="71"/>
      <c r="Y3518" s="71"/>
      <c r="Z3518" s="71"/>
    </row>
    <row r="3519" spans="1:26">
      <c r="A3519" s="154"/>
      <c r="B3519" s="157"/>
      <c r="C3519" s="162"/>
      <c r="D3519" s="157"/>
      <c r="E3519" s="157"/>
      <c r="F3519" s="157"/>
      <c r="G3519" s="158"/>
      <c r="H3519" s="23">
        <f>MONTH(CtasPagar[[#This Row],[Data Vencimento]])</f>
        <v>1</v>
      </c>
      <c r="I3519" s="23">
        <f>YEAR(CtasPagar[[#This Row],[Data Vencimento]])</f>
        <v>1900</v>
      </c>
      <c r="J3519" s="154"/>
      <c r="K3519" s="23">
        <f>MONTH(CtasPagar[[#This Row],[Data Pagamento]])</f>
        <v>1</v>
      </c>
      <c r="L3519" s="23">
        <f>YEAR(CtasPagar[[#This Row],[Data Pagamento]])</f>
        <v>1900</v>
      </c>
      <c r="M3519" s="154"/>
      <c r="N35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19" s="71"/>
      <c r="P3519" s="71"/>
      <c r="Q3519" s="71"/>
      <c r="R3519" s="71"/>
      <c r="S3519" s="71"/>
      <c r="T3519" s="71"/>
      <c r="U3519" s="71"/>
      <c r="V3519" s="71"/>
      <c r="W3519" s="71"/>
      <c r="X3519" s="71"/>
      <c r="Y3519" s="71"/>
      <c r="Z3519" s="71"/>
    </row>
    <row r="3520" spans="1:26">
      <c r="A3520" s="154"/>
      <c r="B3520" s="157"/>
      <c r="C3520" s="162"/>
      <c r="D3520" s="157"/>
      <c r="E3520" s="157"/>
      <c r="F3520" s="157"/>
      <c r="G3520" s="158"/>
      <c r="H3520" s="23">
        <f>MONTH(CtasPagar[[#This Row],[Data Vencimento]])</f>
        <v>1</v>
      </c>
      <c r="I3520" s="23">
        <f>YEAR(CtasPagar[[#This Row],[Data Vencimento]])</f>
        <v>1900</v>
      </c>
      <c r="J3520" s="154"/>
      <c r="K3520" s="23">
        <f>MONTH(CtasPagar[[#This Row],[Data Pagamento]])</f>
        <v>1</v>
      </c>
      <c r="L3520" s="23">
        <f>YEAR(CtasPagar[[#This Row],[Data Pagamento]])</f>
        <v>1900</v>
      </c>
      <c r="M3520" s="154"/>
      <c r="N35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0" s="71"/>
      <c r="P3520" s="71"/>
      <c r="Q3520" s="71"/>
      <c r="R3520" s="71"/>
      <c r="S3520" s="71"/>
      <c r="T3520" s="71"/>
      <c r="U3520" s="71"/>
      <c r="V3520" s="71"/>
      <c r="W3520" s="71"/>
      <c r="X3520" s="71"/>
      <c r="Y3520" s="71"/>
      <c r="Z3520" s="71"/>
    </row>
    <row r="3521" spans="1:26">
      <c r="A3521" s="154"/>
      <c r="B3521" s="157"/>
      <c r="C3521" s="162"/>
      <c r="D3521" s="157"/>
      <c r="E3521" s="157"/>
      <c r="F3521" s="157"/>
      <c r="G3521" s="158"/>
      <c r="H3521" s="23">
        <f>MONTH(CtasPagar[[#This Row],[Data Vencimento]])</f>
        <v>1</v>
      </c>
      <c r="I3521" s="23">
        <f>YEAR(CtasPagar[[#This Row],[Data Vencimento]])</f>
        <v>1900</v>
      </c>
      <c r="J3521" s="154"/>
      <c r="K3521" s="23">
        <f>MONTH(CtasPagar[[#This Row],[Data Pagamento]])</f>
        <v>1</v>
      </c>
      <c r="L3521" s="23">
        <f>YEAR(CtasPagar[[#This Row],[Data Pagamento]])</f>
        <v>1900</v>
      </c>
      <c r="M3521" s="154"/>
      <c r="N35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1" s="71"/>
      <c r="P3521" s="71"/>
      <c r="Q3521" s="71"/>
      <c r="R3521" s="71"/>
      <c r="S3521" s="71"/>
      <c r="T3521" s="71"/>
      <c r="U3521" s="71"/>
      <c r="V3521" s="71"/>
      <c r="W3521" s="71"/>
      <c r="X3521" s="71"/>
      <c r="Y3521" s="71"/>
      <c r="Z3521" s="71"/>
    </row>
    <row r="3522" spans="1:26">
      <c r="A3522" s="154"/>
      <c r="B3522" s="157"/>
      <c r="C3522" s="162"/>
      <c r="D3522" s="157"/>
      <c r="E3522" s="157"/>
      <c r="F3522" s="157"/>
      <c r="G3522" s="158"/>
      <c r="H3522" s="23">
        <f>MONTH(CtasPagar[[#This Row],[Data Vencimento]])</f>
        <v>1</v>
      </c>
      <c r="I3522" s="23">
        <f>YEAR(CtasPagar[[#This Row],[Data Vencimento]])</f>
        <v>1900</v>
      </c>
      <c r="J3522" s="154"/>
      <c r="K3522" s="23">
        <f>MONTH(CtasPagar[[#This Row],[Data Pagamento]])</f>
        <v>1</v>
      </c>
      <c r="L3522" s="23">
        <f>YEAR(CtasPagar[[#This Row],[Data Pagamento]])</f>
        <v>1900</v>
      </c>
      <c r="M3522" s="154"/>
      <c r="N35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2" s="71"/>
      <c r="P3522" s="71"/>
      <c r="Q3522" s="71"/>
      <c r="R3522" s="71"/>
      <c r="S3522" s="71"/>
      <c r="T3522" s="71"/>
      <c r="U3522" s="71"/>
      <c r="V3522" s="71"/>
      <c r="W3522" s="71"/>
      <c r="X3522" s="71"/>
      <c r="Y3522" s="71"/>
      <c r="Z3522" s="71"/>
    </row>
    <row r="3523" spans="1:26">
      <c r="A3523" s="154"/>
      <c r="B3523" s="157"/>
      <c r="C3523" s="162"/>
      <c r="D3523" s="157"/>
      <c r="E3523" s="157"/>
      <c r="F3523" s="157"/>
      <c r="G3523" s="158"/>
      <c r="H3523" s="23">
        <f>MONTH(CtasPagar[[#This Row],[Data Vencimento]])</f>
        <v>1</v>
      </c>
      <c r="I3523" s="23">
        <f>YEAR(CtasPagar[[#This Row],[Data Vencimento]])</f>
        <v>1900</v>
      </c>
      <c r="J3523" s="154"/>
      <c r="K3523" s="23">
        <f>MONTH(CtasPagar[[#This Row],[Data Pagamento]])</f>
        <v>1</v>
      </c>
      <c r="L3523" s="23">
        <f>YEAR(CtasPagar[[#This Row],[Data Pagamento]])</f>
        <v>1900</v>
      </c>
      <c r="M3523" s="154"/>
      <c r="N35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3" s="71"/>
      <c r="P3523" s="71"/>
      <c r="Q3523" s="71"/>
      <c r="R3523" s="71"/>
      <c r="S3523" s="71"/>
      <c r="T3523" s="71"/>
      <c r="U3523" s="71"/>
      <c r="V3523" s="71"/>
      <c r="W3523" s="71"/>
      <c r="X3523" s="71"/>
      <c r="Y3523" s="71"/>
      <c r="Z3523" s="71"/>
    </row>
    <row r="3524" spans="1:26">
      <c r="A3524" s="154"/>
      <c r="B3524" s="157"/>
      <c r="C3524" s="162"/>
      <c r="D3524" s="157"/>
      <c r="E3524" s="157"/>
      <c r="F3524" s="157"/>
      <c r="G3524" s="158"/>
      <c r="H3524" s="23">
        <f>MONTH(CtasPagar[[#This Row],[Data Vencimento]])</f>
        <v>1</v>
      </c>
      <c r="I3524" s="23">
        <f>YEAR(CtasPagar[[#This Row],[Data Vencimento]])</f>
        <v>1900</v>
      </c>
      <c r="J3524" s="154"/>
      <c r="K3524" s="23">
        <f>MONTH(CtasPagar[[#This Row],[Data Pagamento]])</f>
        <v>1</v>
      </c>
      <c r="L3524" s="23">
        <f>YEAR(CtasPagar[[#This Row],[Data Pagamento]])</f>
        <v>1900</v>
      </c>
      <c r="M3524" s="154"/>
      <c r="N35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4" s="71"/>
      <c r="P3524" s="71"/>
      <c r="Q3524" s="71"/>
      <c r="R3524" s="71"/>
      <c r="S3524" s="71"/>
      <c r="T3524" s="71"/>
      <c r="U3524" s="71"/>
      <c r="V3524" s="71"/>
      <c r="W3524" s="71"/>
      <c r="X3524" s="71"/>
      <c r="Y3524" s="71"/>
      <c r="Z3524" s="71"/>
    </row>
    <row r="3525" spans="1:26">
      <c r="A3525" s="154"/>
      <c r="B3525" s="157"/>
      <c r="C3525" s="162"/>
      <c r="D3525" s="157"/>
      <c r="E3525" s="157"/>
      <c r="F3525" s="157"/>
      <c r="G3525" s="158"/>
      <c r="H3525" s="23">
        <f>MONTH(CtasPagar[[#This Row],[Data Vencimento]])</f>
        <v>1</v>
      </c>
      <c r="I3525" s="23">
        <f>YEAR(CtasPagar[[#This Row],[Data Vencimento]])</f>
        <v>1900</v>
      </c>
      <c r="J3525" s="154"/>
      <c r="K3525" s="23">
        <f>MONTH(CtasPagar[[#This Row],[Data Pagamento]])</f>
        <v>1</v>
      </c>
      <c r="L3525" s="23">
        <f>YEAR(CtasPagar[[#This Row],[Data Pagamento]])</f>
        <v>1900</v>
      </c>
      <c r="M3525" s="154"/>
      <c r="N35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5" s="71"/>
      <c r="P3525" s="71"/>
      <c r="Q3525" s="71"/>
      <c r="R3525" s="71"/>
      <c r="S3525" s="71"/>
      <c r="T3525" s="71"/>
      <c r="U3525" s="71"/>
      <c r="V3525" s="71"/>
      <c r="W3525" s="71"/>
      <c r="X3525" s="71"/>
      <c r="Y3525" s="71"/>
      <c r="Z3525" s="71"/>
    </row>
    <row r="3526" spans="1:26">
      <c r="A3526" s="154"/>
      <c r="B3526" s="157"/>
      <c r="C3526" s="162"/>
      <c r="D3526" s="157"/>
      <c r="E3526" s="157"/>
      <c r="F3526" s="157"/>
      <c r="G3526" s="158"/>
      <c r="H3526" s="23">
        <f>MONTH(CtasPagar[[#This Row],[Data Vencimento]])</f>
        <v>1</v>
      </c>
      <c r="I3526" s="23">
        <f>YEAR(CtasPagar[[#This Row],[Data Vencimento]])</f>
        <v>1900</v>
      </c>
      <c r="J3526" s="154"/>
      <c r="K3526" s="23">
        <f>MONTH(CtasPagar[[#This Row],[Data Pagamento]])</f>
        <v>1</v>
      </c>
      <c r="L3526" s="23">
        <f>YEAR(CtasPagar[[#This Row],[Data Pagamento]])</f>
        <v>1900</v>
      </c>
      <c r="M3526" s="154"/>
      <c r="N35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6" s="71"/>
      <c r="P3526" s="71"/>
      <c r="Q3526" s="71"/>
      <c r="R3526" s="71"/>
      <c r="S3526" s="71"/>
      <c r="T3526" s="71"/>
      <c r="U3526" s="71"/>
      <c r="V3526" s="71"/>
      <c r="W3526" s="71"/>
      <c r="X3526" s="71"/>
      <c r="Y3526" s="71"/>
      <c r="Z3526" s="71"/>
    </row>
    <row r="3527" spans="1:26">
      <c r="A3527" s="154"/>
      <c r="B3527" s="157"/>
      <c r="C3527" s="162"/>
      <c r="D3527" s="157"/>
      <c r="E3527" s="157"/>
      <c r="F3527" s="157"/>
      <c r="G3527" s="158"/>
      <c r="H3527" s="23">
        <f>MONTH(CtasPagar[[#This Row],[Data Vencimento]])</f>
        <v>1</v>
      </c>
      <c r="I3527" s="23">
        <f>YEAR(CtasPagar[[#This Row],[Data Vencimento]])</f>
        <v>1900</v>
      </c>
      <c r="J3527" s="154"/>
      <c r="K3527" s="23">
        <f>MONTH(CtasPagar[[#This Row],[Data Pagamento]])</f>
        <v>1</v>
      </c>
      <c r="L3527" s="23">
        <f>YEAR(CtasPagar[[#This Row],[Data Pagamento]])</f>
        <v>1900</v>
      </c>
      <c r="M3527" s="154"/>
      <c r="N35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7" s="71"/>
      <c r="P3527" s="71"/>
      <c r="Q3527" s="71"/>
      <c r="R3527" s="71"/>
      <c r="S3527" s="71"/>
      <c r="T3527" s="71"/>
      <c r="U3527" s="71"/>
      <c r="V3527" s="71"/>
      <c r="W3527" s="71"/>
      <c r="X3527" s="71"/>
      <c r="Y3527" s="71"/>
      <c r="Z3527" s="71"/>
    </row>
    <row r="3528" spans="1:26">
      <c r="A3528" s="154"/>
      <c r="B3528" s="157"/>
      <c r="C3528" s="162"/>
      <c r="D3528" s="157"/>
      <c r="E3528" s="157"/>
      <c r="F3528" s="157"/>
      <c r="G3528" s="158"/>
      <c r="H3528" s="23">
        <f>MONTH(CtasPagar[[#This Row],[Data Vencimento]])</f>
        <v>1</v>
      </c>
      <c r="I3528" s="23">
        <f>YEAR(CtasPagar[[#This Row],[Data Vencimento]])</f>
        <v>1900</v>
      </c>
      <c r="J3528" s="154"/>
      <c r="K3528" s="23">
        <f>MONTH(CtasPagar[[#This Row],[Data Pagamento]])</f>
        <v>1</v>
      </c>
      <c r="L3528" s="23">
        <f>YEAR(CtasPagar[[#This Row],[Data Pagamento]])</f>
        <v>1900</v>
      </c>
      <c r="M3528" s="154"/>
      <c r="N35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8" s="71"/>
      <c r="P3528" s="71"/>
      <c r="Q3528" s="71"/>
      <c r="R3528" s="71"/>
      <c r="S3528" s="71"/>
      <c r="T3528" s="71"/>
      <c r="U3528" s="71"/>
      <c r="V3528" s="71"/>
      <c r="W3528" s="71"/>
      <c r="X3528" s="71"/>
      <c r="Y3528" s="71"/>
      <c r="Z3528" s="71"/>
    </row>
    <row r="3529" spans="1:26">
      <c r="A3529" s="154"/>
      <c r="B3529" s="157"/>
      <c r="C3529" s="162"/>
      <c r="D3529" s="157"/>
      <c r="E3529" s="157"/>
      <c r="F3529" s="157"/>
      <c r="G3529" s="158"/>
      <c r="H3529" s="23">
        <f>MONTH(CtasPagar[[#This Row],[Data Vencimento]])</f>
        <v>1</v>
      </c>
      <c r="I3529" s="23">
        <f>YEAR(CtasPagar[[#This Row],[Data Vencimento]])</f>
        <v>1900</v>
      </c>
      <c r="J3529" s="154"/>
      <c r="K3529" s="23">
        <f>MONTH(CtasPagar[[#This Row],[Data Pagamento]])</f>
        <v>1</v>
      </c>
      <c r="L3529" s="23">
        <f>YEAR(CtasPagar[[#This Row],[Data Pagamento]])</f>
        <v>1900</v>
      </c>
      <c r="M3529" s="154"/>
      <c r="N35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29" s="71"/>
      <c r="P3529" s="71"/>
      <c r="Q3529" s="71"/>
      <c r="R3529" s="71"/>
      <c r="S3529" s="71"/>
      <c r="T3529" s="71"/>
      <c r="U3529" s="71"/>
      <c r="V3529" s="71"/>
      <c r="W3529" s="71"/>
      <c r="X3529" s="71"/>
      <c r="Y3529" s="71"/>
      <c r="Z3529" s="71"/>
    </row>
    <row r="3530" spans="1:26">
      <c r="A3530" s="154"/>
      <c r="B3530" s="157"/>
      <c r="C3530" s="162"/>
      <c r="D3530" s="157"/>
      <c r="E3530" s="157"/>
      <c r="F3530" s="157"/>
      <c r="G3530" s="158"/>
      <c r="H3530" s="23">
        <f>MONTH(CtasPagar[[#This Row],[Data Vencimento]])</f>
        <v>1</v>
      </c>
      <c r="I3530" s="23">
        <f>YEAR(CtasPagar[[#This Row],[Data Vencimento]])</f>
        <v>1900</v>
      </c>
      <c r="J3530" s="154"/>
      <c r="K3530" s="23">
        <f>MONTH(CtasPagar[[#This Row],[Data Pagamento]])</f>
        <v>1</v>
      </c>
      <c r="L3530" s="23">
        <f>YEAR(CtasPagar[[#This Row],[Data Pagamento]])</f>
        <v>1900</v>
      </c>
      <c r="M3530" s="154"/>
      <c r="N35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0" s="71"/>
      <c r="P3530" s="71"/>
      <c r="Q3530" s="71"/>
      <c r="R3530" s="71"/>
      <c r="S3530" s="71"/>
      <c r="T3530" s="71"/>
      <c r="U3530" s="71"/>
      <c r="V3530" s="71"/>
      <c r="W3530" s="71"/>
      <c r="X3530" s="71"/>
      <c r="Y3530" s="71"/>
      <c r="Z3530" s="71"/>
    </row>
    <row r="3531" spans="1:26">
      <c r="A3531" s="154"/>
      <c r="B3531" s="157"/>
      <c r="C3531" s="162"/>
      <c r="D3531" s="157"/>
      <c r="E3531" s="157"/>
      <c r="F3531" s="157"/>
      <c r="G3531" s="158"/>
      <c r="H3531" s="23">
        <f>MONTH(CtasPagar[[#This Row],[Data Vencimento]])</f>
        <v>1</v>
      </c>
      <c r="I3531" s="23">
        <f>YEAR(CtasPagar[[#This Row],[Data Vencimento]])</f>
        <v>1900</v>
      </c>
      <c r="J3531" s="154"/>
      <c r="K3531" s="23">
        <f>MONTH(CtasPagar[[#This Row],[Data Pagamento]])</f>
        <v>1</v>
      </c>
      <c r="L3531" s="23">
        <f>YEAR(CtasPagar[[#This Row],[Data Pagamento]])</f>
        <v>1900</v>
      </c>
      <c r="M3531" s="154"/>
      <c r="N35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1" s="71"/>
      <c r="P3531" s="71"/>
      <c r="Q3531" s="71"/>
      <c r="R3531" s="71"/>
      <c r="S3531" s="71"/>
      <c r="T3531" s="71"/>
      <c r="U3531" s="71"/>
      <c r="V3531" s="71"/>
      <c r="W3531" s="71"/>
      <c r="X3531" s="71"/>
      <c r="Y3531" s="71"/>
      <c r="Z3531" s="71"/>
    </row>
    <row r="3532" spans="1:26">
      <c r="A3532" s="154"/>
      <c r="B3532" s="157"/>
      <c r="C3532" s="162"/>
      <c r="D3532" s="157"/>
      <c r="E3532" s="157"/>
      <c r="F3532" s="157"/>
      <c r="G3532" s="158"/>
      <c r="H3532" s="23">
        <f>MONTH(CtasPagar[[#This Row],[Data Vencimento]])</f>
        <v>1</v>
      </c>
      <c r="I3532" s="23">
        <f>YEAR(CtasPagar[[#This Row],[Data Vencimento]])</f>
        <v>1900</v>
      </c>
      <c r="J3532" s="154"/>
      <c r="K3532" s="23">
        <f>MONTH(CtasPagar[[#This Row],[Data Pagamento]])</f>
        <v>1</v>
      </c>
      <c r="L3532" s="23">
        <f>YEAR(CtasPagar[[#This Row],[Data Pagamento]])</f>
        <v>1900</v>
      </c>
      <c r="M3532" s="154"/>
      <c r="N35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2" s="71"/>
      <c r="P3532" s="71"/>
      <c r="Q3532" s="71"/>
      <c r="R3532" s="71"/>
      <c r="S3532" s="71"/>
      <c r="T3532" s="71"/>
      <c r="U3532" s="71"/>
      <c r="V3532" s="71"/>
      <c r="W3532" s="71"/>
      <c r="X3532" s="71"/>
      <c r="Y3532" s="71"/>
      <c r="Z3532" s="71"/>
    </row>
    <row r="3533" spans="1:26">
      <c r="A3533" s="154"/>
      <c r="B3533" s="157"/>
      <c r="C3533" s="162"/>
      <c r="D3533" s="157"/>
      <c r="E3533" s="157"/>
      <c r="F3533" s="157"/>
      <c r="G3533" s="158"/>
      <c r="H3533" s="23">
        <f>MONTH(CtasPagar[[#This Row],[Data Vencimento]])</f>
        <v>1</v>
      </c>
      <c r="I3533" s="23">
        <f>YEAR(CtasPagar[[#This Row],[Data Vencimento]])</f>
        <v>1900</v>
      </c>
      <c r="J3533" s="154"/>
      <c r="K3533" s="23">
        <f>MONTH(CtasPagar[[#This Row],[Data Pagamento]])</f>
        <v>1</v>
      </c>
      <c r="L3533" s="23">
        <f>YEAR(CtasPagar[[#This Row],[Data Pagamento]])</f>
        <v>1900</v>
      </c>
      <c r="M3533" s="154"/>
      <c r="N35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3" s="71"/>
      <c r="P3533" s="71"/>
      <c r="Q3533" s="71"/>
      <c r="R3533" s="71"/>
      <c r="S3533" s="71"/>
      <c r="T3533" s="71"/>
      <c r="U3533" s="71"/>
      <c r="V3533" s="71"/>
      <c r="W3533" s="71"/>
      <c r="X3533" s="71"/>
      <c r="Y3533" s="71"/>
      <c r="Z3533" s="71"/>
    </row>
    <row r="3534" spans="1:26">
      <c r="A3534" s="154"/>
      <c r="B3534" s="157"/>
      <c r="C3534" s="162"/>
      <c r="D3534" s="157"/>
      <c r="E3534" s="157"/>
      <c r="F3534" s="157"/>
      <c r="G3534" s="158"/>
      <c r="H3534" s="23">
        <f>MONTH(CtasPagar[[#This Row],[Data Vencimento]])</f>
        <v>1</v>
      </c>
      <c r="I3534" s="23">
        <f>YEAR(CtasPagar[[#This Row],[Data Vencimento]])</f>
        <v>1900</v>
      </c>
      <c r="J3534" s="154"/>
      <c r="K3534" s="23">
        <f>MONTH(CtasPagar[[#This Row],[Data Pagamento]])</f>
        <v>1</v>
      </c>
      <c r="L3534" s="23">
        <f>YEAR(CtasPagar[[#This Row],[Data Pagamento]])</f>
        <v>1900</v>
      </c>
      <c r="M3534" s="154"/>
      <c r="N35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4" s="71"/>
      <c r="P3534" s="71"/>
      <c r="Q3534" s="71"/>
      <c r="R3534" s="71"/>
      <c r="S3534" s="71"/>
      <c r="T3534" s="71"/>
      <c r="U3534" s="71"/>
      <c r="V3534" s="71"/>
      <c r="W3534" s="71"/>
      <c r="X3534" s="71"/>
      <c r="Y3534" s="71"/>
      <c r="Z3534" s="71"/>
    </row>
    <row r="3535" spans="1:26">
      <c r="A3535" s="154"/>
      <c r="B3535" s="157"/>
      <c r="C3535" s="162"/>
      <c r="D3535" s="157"/>
      <c r="E3535" s="157"/>
      <c r="F3535" s="157"/>
      <c r="G3535" s="158"/>
      <c r="H3535" s="23">
        <f>MONTH(CtasPagar[[#This Row],[Data Vencimento]])</f>
        <v>1</v>
      </c>
      <c r="I3535" s="23">
        <f>YEAR(CtasPagar[[#This Row],[Data Vencimento]])</f>
        <v>1900</v>
      </c>
      <c r="J3535" s="154"/>
      <c r="K3535" s="23">
        <f>MONTH(CtasPagar[[#This Row],[Data Pagamento]])</f>
        <v>1</v>
      </c>
      <c r="L3535" s="23">
        <f>YEAR(CtasPagar[[#This Row],[Data Pagamento]])</f>
        <v>1900</v>
      </c>
      <c r="M3535" s="154"/>
      <c r="N35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5" s="71"/>
      <c r="P3535" s="71"/>
      <c r="Q3535" s="71"/>
      <c r="R3535" s="71"/>
      <c r="S3535" s="71"/>
      <c r="T3535" s="71"/>
      <c r="U3535" s="71"/>
      <c r="V3535" s="71"/>
      <c r="W3535" s="71"/>
      <c r="X3535" s="71"/>
      <c r="Y3535" s="71"/>
      <c r="Z3535" s="71"/>
    </row>
    <row r="3536" spans="1:26">
      <c r="A3536" s="154"/>
      <c r="B3536" s="157"/>
      <c r="C3536" s="162"/>
      <c r="D3536" s="157"/>
      <c r="E3536" s="157"/>
      <c r="F3536" s="157"/>
      <c r="G3536" s="158"/>
      <c r="H3536" s="23">
        <f>MONTH(CtasPagar[[#This Row],[Data Vencimento]])</f>
        <v>1</v>
      </c>
      <c r="I3536" s="23">
        <f>YEAR(CtasPagar[[#This Row],[Data Vencimento]])</f>
        <v>1900</v>
      </c>
      <c r="J3536" s="154"/>
      <c r="K3536" s="23">
        <f>MONTH(CtasPagar[[#This Row],[Data Pagamento]])</f>
        <v>1</v>
      </c>
      <c r="L3536" s="23">
        <f>YEAR(CtasPagar[[#This Row],[Data Pagamento]])</f>
        <v>1900</v>
      </c>
      <c r="M3536" s="154"/>
      <c r="N35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6" s="71"/>
      <c r="P3536" s="71"/>
      <c r="Q3536" s="71"/>
      <c r="R3536" s="71"/>
      <c r="S3536" s="71"/>
      <c r="T3536" s="71"/>
      <c r="U3536" s="71"/>
      <c r="V3536" s="71"/>
      <c r="W3536" s="71"/>
      <c r="X3536" s="71"/>
      <c r="Y3536" s="71"/>
      <c r="Z3536" s="71"/>
    </row>
    <row r="3537" spans="1:26">
      <c r="A3537" s="154"/>
      <c r="B3537" s="157"/>
      <c r="C3537" s="162"/>
      <c r="D3537" s="157"/>
      <c r="E3537" s="157"/>
      <c r="F3537" s="157"/>
      <c r="G3537" s="158"/>
      <c r="H3537" s="23">
        <f>MONTH(CtasPagar[[#This Row],[Data Vencimento]])</f>
        <v>1</v>
      </c>
      <c r="I3537" s="23">
        <f>YEAR(CtasPagar[[#This Row],[Data Vencimento]])</f>
        <v>1900</v>
      </c>
      <c r="J3537" s="154"/>
      <c r="K3537" s="23">
        <f>MONTH(CtasPagar[[#This Row],[Data Pagamento]])</f>
        <v>1</v>
      </c>
      <c r="L3537" s="23">
        <f>YEAR(CtasPagar[[#This Row],[Data Pagamento]])</f>
        <v>1900</v>
      </c>
      <c r="M3537" s="154"/>
      <c r="N35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7" s="71"/>
      <c r="P3537" s="71"/>
      <c r="Q3537" s="71"/>
      <c r="R3537" s="71"/>
      <c r="S3537" s="71"/>
      <c r="T3537" s="71"/>
      <c r="U3537" s="71"/>
      <c r="V3537" s="71"/>
      <c r="W3537" s="71"/>
      <c r="X3537" s="71"/>
      <c r="Y3537" s="71"/>
      <c r="Z3537" s="71"/>
    </row>
    <row r="3538" spans="1:26">
      <c r="A3538" s="154"/>
      <c r="B3538" s="157"/>
      <c r="C3538" s="162"/>
      <c r="D3538" s="157"/>
      <c r="E3538" s="157"/>
      <c r="F3538" s="157"/>
      <c r="G3538" s="158"/>
      <c r="H3538" s="23">
        <f>MONTH(CtasPagar[[#This Row],[Data Vencimento]])</f>
        <v>1</v>
      </c>
      <c r="I3538" s="23">
        <f>YEAR(CtasPagar[[#This Row],[Data Vencimento]])</f>
        <v>1900</v>
      </c>
      <c r="J3538" s="154"/>
      <c r="K3538" s="23">
        <f>MONTH(CtasPagar[[#This Row],[Data Pagamento]])</f>
        <v>1</v>
      </c>
      <c r="L3538" s="23">
        <f>YEAR(CtasPagar[[#This Row],[Data Pagamento]])</f>
        <v>1900</v>
      </c>
      <c r="M3538" s="154"/>
      <c r="N35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8" s="71"/>
      <c r="P3538" s="71"/>
      <c r="Q3538" s="71"/>
      <c r="R3538" s="71"/>
      <c r="S3538" s="71"/>
      <c r="T3538" s="71"/>
      <c r="U3538" s="71"/>
      <c r="V3538" s="71"/>
      <c r="W3538" s="71"/>
      <c r="X3538" s="71"/>
      <c r="Y3538" s="71"/>
      <c r="Z3538" s="71"/>
    </row>
    <row r="3539" spans="1:26">
      <c r="A3539" s="154"/>
      <c r="B3539" s="157"/>
      <c r="C3539" s="162"/>
      <c r="D3539" s="157"/>
      <c r="E3539" s="157"/>
      <c r="F3539" s="157"/>
      <c r="G3539" s="158"/>
      <c r="H3539" s="23">
        <f>MONTH(CtasPagar[[#This Row],[Data Vencimento]])</f>
        <v>1</v>
      </c>
      <c r="I3539" s="23">
        <f>YEAR(CtasPagar[[#This Row],[Data Vencimento]])</f>
        <v>1900</v>
      </c>
      <c r="J3539" s="154"/>
      <c r="K3539" s="23">
        <f>MONTH(CtasPagar[[#This Row],[Data Pagamento]])</f>
        <v>1</v>
      </c>
      <c r="L3539" s="23">
        <f>YEAR(CtasPagar[[#This Row],[Data Pagamento]])</f>
        <v>1900</v>
      </c>
      <c r="M3539" s="154"/>
      <c r="N35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39" s="71"/>
      <c r="P3539" s="71"/>
      <c r="Q3539" s="71"/>
      <c r="R3539" s="71"/>
      <c r="S3539" s="71"/>
      <c r="T3539" s="71"/>
      <c r="U3539" s="71"/>
      <c r="V3539" s="71"/>
      <c r="W3539" s="71"/>
      <c r="X3539" s="71"/>
      <c r="Y3539" s="71"/>
      <c r="Z3539" s="71"/>
    </row>
    <row r="3540" spans="1:26">
      <c r="A3540" s="154"/>
      <c r="B3540" s="157"/>
      <c r="C3540" s="162"/>
      <c r="D3540" s="157"/>
      <c r="E3540" s="157"/>
      <c r="F3540" s="157"/>
      <c r="G3540" s="158"/>
      <c r="H3540" s="23">
        <f>MONTH(CtasPagar[[#This Row],[Data Vencimento]])</f>
        <v>1</v>
      </c>
      <c r="I3540" s="23">
        <f>YEAR(CtasPagar[[#This Row],[Data Vencimento]])</f>
        <v>1900</v>
      </c>
      <c r="J3540" s="154"/>
      <c r="K3540" s="23">
        <f>MONTH(CtasPagar[[#This Row],[Data Pagamento]])</f>
        <v>1</v>
      </c>
      <c r="L3540" s="23">
        <f>YEAR(CtasPagar[[#This Row],[Data Pagamento]])</f>
        <v>1900</v>
      </c>
      <c r="M3540" s="154"/>
      <c r="N35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0" s="71"/>
      <c r="P3540" s="71"/>
      <c r="Q3540" s="71"/>
      <c r="R3540" s="71"/>
      <c r="S3540" s="71"/>
      <c r="T3540" s="71"/>
      <c r="U3540" s="71"/>
      <c r="V3540" s="71"/>
      <c r="W3540" s="71"/>
      <c r="X3540" s="71"/>
      <c r="Y3540" s="71"/>
      <c r="Z3540" s="71"/>
    </row>
    <row r="3541" spans="1:26">
      <c r="A3541" s="154"/>
      <c r="B3541" s="157"/>
      <c r="C3541" s="162"/>
      <c r="D3541" s="157"/>
      <c r="E3541" s="157"/>
      <c r="F3541" s="157"/>
      <c r="G3541" s="158"/>
      <c r="H3541" s="23">
        <f>MONTH(CtasPagar[[#This Row],[Data Vencimento]])</f>
        <v>1</v>
      </c>
      <c r="I3541" s="23">
        <f>YEAR(CtasPagar[[#This Row],[Data Vencimento]])</f>
        <v>1900</v>
      </c>
      <c r="J3541" s="154"/>
      <c r="K3541" s="23">
        <f>MONTH(CtasPagar[[#This Row],[Data Pagamento]])</f>
        <v>1</v>
      </c>
      <c r="L3541" s="23">
        <f>YEAR(CtasPagar[[#This Row],[Data Pagamento]])</f>
        <v>1900</v>
      </c>
      <c r="M3541" s="154"/>
      <c r="N35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1" s="71"/>
      <c r="P3541" s="71"/>
      <c r="Q3541" s="71"/>
      <c r="R3541" s="71"/>
      <c r="S3541" s="71"/>
      <c r="T3541" s="71"/>
      <c r="U3541" s="71"/>
      <c r="V3541" s="71"/>
      <c r="W3541" s="71"/>
      <c r="X3541" s="71"/>
      <c r="Y3541" s="71"/>
      <c r="Z3541" s="71"/>
    </row>
    <row r="3542" spans="1:26">
      <c r="A3542" s="154"/>
      <c r="B3542" s="157"/>
      <c r="C3542" s="162"/>
      <c r="D3542" s="157"/>
      <c r="E3542" s="157"/>
      <c r="F3542" s="157"/>
      <c r="G3542" s="158"/>
      <c r="H3542" s="23">
        <f>MONTH(CtasPagar[[#This Row],[Data Vencimento]])</f>
        <v>1</v>
      </c>
      <c r="I3542" s="23">
        <f>YEAR(CtasPagar[[#This Row],[Data Vencimento]])</f>
        <v>1900</v>
      </c>
      <c r="J3542" s="154"/>
      <c r="K3542" s="23">
        <f>MONTH(CtasPagar[[#This Row],[Data Pagamento]])</f>
        <v>1</v>
      </c>
      <c r="L3542" s="23">
        <f>YEAR(CtasPagar[[#This Row],[Data Pagamento]])</f>
        <v>1900</v>
      </c>
      <c r="M3542" s="154"/>
      <c r="N35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2" s="71"/>
      <c r="P3542" s="71"/>
      <c r="Q3542" s="71"/>
      <c r="R3542" s="71"/>
      <c r="S3542" s="71"/>
      <c r="T3542" s="71"/>
      <c r="U3542" s="71"/>
      <c r="V3542" s="71"/>
      <c r="W3542" s="71"/>
      <c r="X3542" s="71"/>
      <c r="Y3542" s="71"/>
      <c r="Z3542" s="71"/>
    </row>
    <row r="3543" spans="1:26">
      <c r="A3543" s="154"/>
      <c r="B3543" s="157"/>
      <c r="C3543" s="162"/>
      <c r="D3543" s="157"/>
      <c r="E3543" s="157"/>
      <c r="F3543" s="157"/>
      <c r="G3543" s="158"/>
      <c r="H3543" s="23">
        <f>MONTH(CtasPagar[[#This Row],[Data Vencimento]])</f>
        <v>1</v>
      </c>
      <c r="I3543" s="23">
        <f>YEAR(CtasPagar[[#This Row],[Data Vencimento]])</f>
        <v>1900</v>
      </c>
      <c r="J3543" s="154"/>
      <c r="K3543" s="23">
        <f>MONTH(CtasPagar[[#This Row],[Data Pagamento]])</f>
        <v>1</v>
      </c>
      <c r="L3543" s="23">
        <f>YEAR(CtasPagar[[#This Row],[Data Pagamento]])</f>
        <v>1900</v>
      </c>
      <c r="M3543" s="154"/>
      <c r="N35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3" s="71"/>
      <c r="P3543" s="71"/>
      <c r="Q3543" s="71"/>
      <c r="R3543" s="71"/>
      <c r="S3543" s="71"/>
      <c r="T3543" s="71"/>
      <c r="U3543" s="71"/>
      <c r="V3543" s="71"/>
      <c r="W3543" s="71"/>
      <c r="X3543" s="71"/>
      <c r="Y3543" s="71"/>
      <c r="Z3543" s="71"/>
    </row>
    <row r="3544" spans="1:26">
      <c r="A3544" s="154"/>
      <c r="B3544" s="157"/>
      <c r="C3544" s="162"/>
      <c r="D3544" s="157"/>
      <c r="E3544" s="157"/>
      <c r="F3544" s="157"/>
      <c r="G3544" s="158"/>
      <c r="H3544" s="23">
        <f>MONTH(CtasPagar[[#This Row],[Data Vencimento]])</f>
        <v>1</v>
      </c>
      <c r="I3544" s="23">
        <f>YEAR(CtasPagar[[#This Row],[Data Vencimento]])</f>
        <v>1900</v>
      </c>
      <c r="J3544" s="154"/>
      <c r="K3544" s="23">
        <f>MONTH(CtasPagar[[#This Row],[Data Pagamento]])</f>
        <v>1</v>
      </c>
      <c r="L3544" s="23">
        <f>YEAR(CtasPagar[[#This Row],[Data Pagamento]])</f>
        <v>1900</v>
      </c>
      <c r="M3544" s="154"/>
      <c r="N35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4" s="71"/>
      <c r="P3544" s="71"/>
      <c r="Q3544" s="71"/>
      <c r="R3544" s="71"/>
      <c r="S3544" s="71"/>
      <c r="T3544" s="71"/>
      <c r="U3544" s="71"/>
      <c r="V3544" s="71"/>
      <c r="W3544" s="71"/>
      <c r="X3544" s="71"/>
      <c r="Y3544" s="71"/>
      <c r="Z3544" s="71"/>
    </row>
    <row r="3545" spans="1:26">
      <c r="A3545" s="154"/>
      <c r="B3545" s="157"/>
      <c r="C3545" s="162"/>
      <c r="D3545" s="157"/>
      <c r="E3545" s="157"/>
      <c r="F3545" s="157"/>
      <c r="G3545" s="158"/>
      <c r="H3545" s="23">
        <f>MONTH(CtasPagar[[#This Row],[Data Vencimento]])</f>
        <v>1</v>
      </c>
      <c r="I3545" s="23">
        <f>YEAR(CtasPagar[[#This Row],[Data Vencimento]])</f>
        <v>1900</v>
      </c>
      <c r="J3545" s="154"/>
      <c r="K3545" s="23">
        <f>MONTH(CtasPagar[[#This Row],[Data Pagamento]])</f>
        <v>1</v>
      </c>
      <c r="L3545" s="23">
        <f>YEAR(CtasPagar[[#This Row],[Data Pagamento]])</f>
        <v>1900</v>
      </c>
      <c r="M3545" s="154"/>
      <c r="N35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5" s="71"/>
      <c r="P3545" s="71"/>
      <c r="Q3545" s="71"/>
      <c r="R3545" s="71"/>
      <c r="S3545" s="71"/>
      <c r="T3545" s="71"/>
      <c r="U3545" s="71"/>
      <c r="V3545" s="71"/>
      <c r="W3545" s="71"/>
      <c r="X3545" s="71"/>
      <c r="Y3545" s="71"/>
      <c r="Z3545" s="71"/>
    </row>
    <row r="3546" spans="1:26">
      <c r="A3546" s="154"/>
      <c r="B3546" s="157"/>
      <c r="C3546" s="162"/>
      <c r="D3546" s="157"/>
      <c r="E3546" s="157"/>
      <c r="F3546" s="157"/>
      <c r="G3546" s="158"/>
      <c r="H3546" s="23">
        <f>MONTH(CtasPagar[[#This Row],[Data Vencimento]])</f>
        <v>1</v>
      </c>
      <c r="I3546" s="23">
        <f>YEAR(CtasPagar[[#This Row],[Data Vencimento]])</f>
        <v>1900</v>
      </c>
      <c r="J3546" s="154"/>
      <c r="K3546" s="23">
        <f>MONTH(CtasPagar[[#This Row],[Data Pagamento]])</f>
        <v>1</v>
      </c>
      <c r="L3546" s="23">
        <f>YEAR(CtasPagar[[#This Row],[Data Pagamento]])</f>
        <v>1900</v>
      </c>
      <c r="M3546" s="154"/>
      <c r="N35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6" s="71"/>
      <c r="P3546" s="71"/>
      <c r="Q3546" s="71"/>
      <c r="R3546" s="71"/>
      <c r="S3546" s="71"/>
      <c r="T3546" s="71"/>
      <c r="U3546" s="71"/>
      <c r="V3546" s="71"/>
      <c r="W3546" s="71"/>
      <c r="X3546" s="71"/>
      <c r="Y3546" s="71"/>
      <c r="Z3546" s="71"/>
    </row>
    <row r="3547" spans="1:26">
      <c r="A3547" s="154"/>
      <c r="B3547" s="157"/>
      <c r="C3547" s="162"/>
      <c r="D3547" s="157"/>
      <c r="E3547" s="157"/>
      <c r="F3547" s="157"/>
      <c r="G3547" s="158"/>
      <c r="H3547" s="23">
        <f>MONTH(CtasPagar[[#This Row],[Data Vencimento]])</f>
        <v>1</v>
      </c>
      <c r="I3547" s="23">
        <f>YEAR(CtasPagar[[#This Row],[Data Vencimento]])</f>
        <v>1900</v>
      </c>
      <c r="J3547" s="154"/>
      <c r="K3547" s="23">
        <f>MONTH(CtasPagar[[#This Row],[Data Pagamento]])</f>
        <v>1</v>
      </c>
      <c r="L3547" s="23">
        <f>YEAR(CtasPagar[[#This Row],[Data Pagamento]])</f>
        <v>1900</v>
      </c>
      <c r="M3547" s="154"/>
      <c r="N35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7" s="71"/>
      <c r="P3547" s="71"/>
      <c r="Q3547" s="71"/>
      <c r="R3547" s="71"/>
      <c r="S3547" s="71"/>
      <c r="T3547" s="71"/>
      <c r="U3547" s="71"/>
      <c r="V3547" s="71"/>
      <c r="W3547" s="71"/>
      <c r="X3547" s="71"/>
      <c r="Y3547" s="71"/>
      <c r="Z3547" s="71"/>
    </row>
    <row r="3548" spans="1:26">
      <c r="A3548" s="154"/>
      <c r="B3548" s="157"/>
      <c r="C3548" s="162"/>
      <c r="D3548" s="157"/>
      <c r="E3548" s="157"/>
      <c r="F3548" s="157"/>
      <c r="G3548" s="158"/>
      <c r="H3548" s="23">
        <f>MONTH(CtasPagar[[#This Row],[Data Vencimento]])</f>
        <v>1</v>
      </c>
      <c r="I3548" s="23">
        <f>YEAR(CtasPagar[[#This Row],[Data Vencimento]])</f>
        <v>1900</v>
      </c>
      <c r="J3548" s="154"/>
      <c r="K3548" s="23">
        <f>MONTH(CtasPagar[[#This Row],[Data Pagamento]])</f>
        <v>1</v>
      </c>
      <c r="L3548" s="23">
        <f>YEAR(CtasPagar[[#This Row],[Data Pagamento]])</f>
        <v>1900</v>
      </c>
      <c r="M3548" s="154"/>
      <c r="N35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8" s="71"/>
      <c r="P3548" s="71"/>
      <c r="Q3548" s="71"/>
      <c r="R3548" s="71"/>
      <c r="S3548" s="71"/>
      <c r="T3548" s="71"/>
      <c r="U3548" s="71"/>
      <c r="V3548" s="71"/>
      <c r="W3548" s="71"/>
      <c r="X3548" s="71"/>
      <c r="Y3548" s="71"/>
      <c r="Z3548" s="71"/>
    </row>
    <row r="3549" spans="1:26">
      <c r="A3549" s="154"/>
      <c r="B3549" s="157"/>
      <c r="C3549" s="162"/>
      <c r="D3549" s="157"/>
      <c r="E3549" s="157"/>
      <c r="F3549" s="157"/>
      <c r="G3549" s="158"/>
      <c r="H3549" s="23">
        <f>MONTH(CtasPagar[[#This Row],[Data Vencimento]])</f>
        <v>1</v>
      </c>
      <c r="I3549" s="23">
        <f>YEAR(CtasPagar[[#This Row],[Data Vencimento]])</f>
        <v>1900</v>
      </c>
      <c r="J3549" s="154"/>
      <c r="K3549" s="23">
        <f>MONTH(CtasPagar[[#This Row],[Data Pagamento]])</f>
        <v>1</v>
      </c>
      <c r="L3549" s="23">
        <f>YEAR(CtasPagar[[#This Row],[Data Pagamento]])</f>
        <v>1900</v>
      </c>
      <c r="M3549" s="154"/>
      <c r="N35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49" s="71"/>
      <c r="P3549" s="71"/>
      <c r="Q3549" s="71"/>
      <c r="R3549" s="71"/>
      <c r="S3549" s="71"/>
      <c r="T3549" s="71"/>
      <c r="U3549" s="71"/>
      <c r="V3549" s="71"/>
      <c r="W3549" s="71"/>
      <c r="X3549" s="71"/>
      <c r="Y3549" s="71"/>
      <c r="Z3549" s="71"/>
    </row>
    <row r="3550" spans="1:26">
      <c r="A3550" s="154"/>
      <c r="B3550" s="157"/>
      <c r="C3550" s="162"/>
      <c r="D3550" s="157"/>
      <c r="E3550" s="157"/>
      <c r="F3550" s="157"/>
      <c r="G3550" s="158"/>
      <c r="H3550" s="23">
        <f>MONTH(CtasPagar[[#This Row],[Data Vencimento]])</f>
        <v>1</v>
      </c>
      <c r="I3550" s="23">
        <f>YEAR(CtasPagar[[#This Row],[Data Vencimento]])</f>
        <v>1900</v>
      </c>
      <c r="J3550" s="154"/>
      <c r="K3550" s="23">
        <f>MONTH(CtasPagar[[#This Row],[Data Pagamento]])</f>
        <v>1</v>
      </c>
      <c r="L3550" s="23">
        <f>YEAR(CtasPagar[[#This Row],[Data Pagamento]])</f>
        <v>1900</v>
      </c>
      <c r="M3550" s="154"/>
      <c r="N35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0" s="71"/>
      <c r="P3550" s="71"/>
      <c r="Q3550" s="71"/>
      <c r="R3550" s="71"/>
      <c r="S3550" s="71"/>
      <c r="T3550" s="71"/>
      <c r="U3550" s="71"/>
      <c r="V3550" s="71"/>
      <c r="W3550" s="71"/>
      <c r="X3550" s="71"/>
      <c r="Y3550" s="71"/>
      <c r="Z3550" s="71"/>
    </row>
    <row r="3551" spans="1:26">
      <c r="A3551" s="154"/>
      <c r="B3551" s="157"/>
      <c r="C3551" s="162"/>
      <c r="D3551" s="157"/>
      <c r="E3551" s="157"/>
      <c r="F3551" s="157"/>
      <c r="G3551" s="158"/>
      <c r="H3551" s="23">
        <f>MONTH(CtasPagar[[#This Row],[Data Vencimento]])</f>
        <v>1</v>
      </c>
      <c r="I3551" s="23">
        <f>YEAR(CtasPagar[[#This Row],[Data Vencimento]])</f>
        <v>1900</v>
      </c>
      <c r="J3551" s="154"/>
      <c r="K3551" s="23">
        <f>MONTH(CtasPagar[[#This Row],[Data Pagamento]])</f>
        <v>1</v>
      </c>
      <c r="L3551" s="23">
        <f>YEAR(CtasPagar[[#This Row],[Data Pagamento]])</f>
        <v>1900</v>
      </c>
      <c r="M3551" s="154"/>
      <c r="N35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1" s="71"/>
      <c r="P3551" s="71"/>
      <c r="Q3551" s="71"/>
      <c r="R3551" s="71"/>
      <c r="S3551" s="71"/>
      <c r="T3551" s="71"/>
      <c r="U3551" s="71"/>
      <c r="V3551" s="71"/>
      <c r="W3551" s="71"/>
      <c r="X3551" s="71"/>
      <c r="Y3551" s="71"/>
      <c r="Z3551" s="71"/>
    </row>
    <row r="3552" spans="1:26">
      <c r="A3552" s="154"/>
      <c r="B3552" s="157"/>
      <c r="C3552" s="162"/>
      <c r="D3552" s="157"/>
      <c r="E3552" s="157"/>
      <c r="F3552" s="157"/>
      <c r="G3552" s="158"/>
      <c r="H3552" s="23">
        <f>MONTH(CtasPagar[[#This Row],[Data Vencimento]])</f>
        <v>1</v>
      </c>
      <c r="I3552" s="23">
        <f>YEAR(CtasPagar[[#This Row],[Data Vencimento]])</f>
        <v>1900</v>
      </c>
      <c r="J3552" s="154"/>
      <c r="K3552" s="23">
        <f>MONTH(CtasPagar[[#This Row],[Data Pagamento]])</f>
        <v>1</v>
      </c>
      <c r="L3552" s="23">
        <f>YEAR(CtasPagar[[#This Row],[Data Pagamento]])</f>
        <v>1900</v>
      </c>
      <c r="M3552" s="154"/>
      <c r="N35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2" s="71"/>
      <c r="P3552" s="71"/>
      <c r="Q3552" s="71"/>
      <c r="R3552" s="71"/>
      <c r="S3552" s="71"/>
      <c r="T3552" s="71"/>
      <c r="U3552" s="71"/>
      <c r="V3552" s="71"/>
      <c r="W3552" s="71"/>
      <c r="X3552" s="71"/>
      <c r="Y3552" s="71"/>
      <c r="Z3552" s="71"/>
    </row>
    <row r="3553" spans="1:26">
      <c r="A3553" s="154"/>
      <c r="B3553" s="157"/>
      <c r="C3553" s="162"/>
      <c r="D3553" s="157"/>
      <c r="E3553" s="157"/>
      <c r="F3553" s="157"/>
      <c r="G3553" s="158"/>
      <c r="H3553" s="23">
        <f>MONTH(CtasPagar[[#This Row],[Data Vencimento]])</f>
        <v>1</v>
      </c>
      <c r="I3553" s="23">
        <f>YEAR(CtasPagar[[#This Row],[Data Vencimento]])</f>
        <v>1900</v>
      </c>
      <c r="J3553" s="154"/>
      <c r="K3553" s="23">
        <f>MONTH(CtasPagar[[#This Row],[Data Pagamento]])</f>
        <v>1</v>
      </c>
      <c r="L3553" s="23">
        <f>YEAR(CtasPagar[[#This Row],[Data Pagamento]])</f>
        <v>1900</v>
      </c>
      <c r="M3553" s="154"/>
      <c r="N35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3" s="71"/>
      <c r="P3553" s="71"/>
      <c r="Q3553" s="71"/>
      <c r="R3553" s="71"/>
      <c r="S3553" s="71"/>
      <c r="T3553" s="71"/>
      <c r="U3553" s="71"/>
      <c r="V3553" s="71"/>
      <c r="W3553" s="71"/>
      <c r="X3553" s="71"/>
      <c r="Y3553" s="71"/>
      <c r="Z3553" s="71"/>
    </row>
    <row r="3554" spans="1:26">
      <c r="A3554" s="154"/>
      <c r="B3554" s="157"/>
      <c r="C3554" s="162"/>
      <c r="D3554" s="157"/>
      <c r="E3554" s="157"/>
      <c r="F3554" s="157"/>
      <c r="G3554" s="158"/>
      <c r="H3554" s="23">
        <f>MONTH(CtasPagar[[#This Row],[Data Vencimento]])</f>
        <v>1</v>
      </c>
      <c r="I3554" s="23">
        <f>YEAR(CtasPagar[[#This Row],[Data Vencimento]])</f>
        <v>1900</v>
      </c>
      <c r="J3554" s="154"/>
      <c r="K3554" s="23">
        <f>MONTH(CtasPagar[[#This Row],[Data Pagamento]])</f>
        <v>1</v>
      </c>
      <c r="L3554" s="23">
        <f>YEAR(CtasPagar[[#This Row],[Data Pagamento]])</f>
        <v>1900</v>
      </c>
      <c r="M3554" s="154"/>
      <c r="N35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4" s="71"/>
      <c r="P3554" s="71"/>
      <c r="Q3554" s="71"/>
      <c r="R3554" s="71"/>
      <c r="S3554" s="71"/>
      <c r="T3554" s="71"/>
      <c r="U3554" s="71"/>
      <c r="V3554" s="71"/>
      <c r="W3554" s="71"/>
      <c r="X3554" s="71"/>
      <c r="Y3554" s="71"/>
      <c r="Z3554" s="71"/>
    </row>
    <row r="3555" spans="1:26">
      <c r="A3555" s="154"/>
      <c r="B3555" s="157"/>
      <c r="C3555" s="162"/>
      <c r="D3555" s="157"/>
      <c r="E3555" s="157"/>
      <c r="F3555" s="157"/>
      <c r="G3555" s="158"/>
      <c r="H3555" s="23">
        <f>MONTH(CtasPagar[[#This Row],[Data Vencimento]])</f>
        <v>1</v>
      </c>
      <c r="I3555" s="23">
        <f>YEAR(CtasPagar[[#This Row],[Data Vencimento]])</f>
        <v>1900</v>
      </c>
      <c r="J3555" s="154"/>
      <c r="K3555" s="23">
        <f>MONTH(CtasPagar[[#This Row],[Data Pagamento]])</f>
        <v>1</v>
      </c>
      <c r="L3555" s="23">
        <f>YEAR(CtasPagar[[#This Row],[Data Pagamento]])</f>
        <v>1900</v>
      </c>
      <c r="M3555" s="154"/>
      <c r="N35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5" s="71"/>
      <c r="P3555" s="71"/>
      <c r="Q3555" s="71"/>
      <c r="R3555" s="71"/>
      <c r="S3555" s="71"/>
      <c r="T3555" s="71"/>
      <c r="U3555" s="71"/>
      <c r="V3555" s="71"/>
      <c r="W3555" s="71"/>
      <c r="X3555" s="71"/>
      <c r="Y3555" s="71"/>
      <c r="Z3555" s="71"/>
    </row>
    <row r="3556" spans="1:26">
      <c r="A3556" s="154"/>
      <c r="B3556" s="157"/>
      <c r="C3556" s="162"/>
      <c r="D3556" s="157"/>
      <c r="E3556" s="157"/>
      <c r="F3556" s="157"/>
      <c r="G3556" s="158"/>
      <c r="H3556" s="23">
        <f>MONTH(CtasPagar[[#This Row],[Data Vencimento]])</f>
        <v>1</v>
      </c>
      <c r="I3556" s="23">
        <f>YEAR(CtasPagar[[#This Row],[Data Vencimento]])</f>
        <v>1900</v>
      </c>
      <c r="J3556" s="154"/>
      <c r="K3556" s="23">
        <f>MONTH(CtasPagar[[#This Row],[Data Pagamento]])</f>
        <v>1</v>
      </c>
      <c r="L3556" s="23">
        <f>YEAR(CtasPagar[[#This Row],[Data Pagamento]])</f>
        <v>1900</v>
      </c>
      <c r="M3556" s="154"/>
      <c r="N35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6" s="71"/>
      <c r="P3556" s="71"/>
      <c r="Q3556" s="71"/>
      <c r="R3556" s="71"/>
      <c r="S3556" s="71"/>
      <c r="T3556" s="71"/>
      <c r="U3556" s="71"/>
      <c r="V3556" s="71"/>
      <c r="W3556" s="71"/>
      <c r="X3556" s="71"/>
      <c r="Y3556" s="71"/>
      <c r="Z3556" s="71"/>
    </row>
    <row r="3557" spans="1:26">
      <c r="A3557" s="154"/>
      <c r="B3557" s="157"/>
      <c r="C3557" s="162"/>
      <c r="D3557" s="157"/>
      <c r="E3557" s="157"/>
      <c r="F3557" s="157"/>
      <c r="G3557" s="158"/>
      <c r="H3557" s="23">
        <f>MONTH(CtasPagar[[#This Row],[Data Vencimento]])</f>
        <v>1</v>
      </c>
      <c r="I3557" s="23">
        <f>YEAR(CtasPagar[[#This Row],[Data Vencimento]])</f>
        <v>1900</v>
      </c>
      <c r="J3557" s="154"/>
      <c r="K3557" s="23">
        <f>MONTH(CtasPagar[[#This Row],[Data Pagamento]])</f>
        <v>1</v>
      </c>
      <c r="L3557" s="23">
        <f>YEAR(CtasPagar[[#This Row],[Data Pagamento]])</f>
        <v>1900</v>
      </c>
      <c r="M3557" s="154"/>
      <c r="N35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7" s="71"/>
      <c r="P3557" s="71"/>
      <c r="Q3557" s="71"/>
      <c r="R3557" s="71"/>
      <c r="S3557" s="71"/>
      <c r="T3557" s="71"/>
      <c r="U3557" s="71"/>
      <c r="V3557" s="71"/>
      <c r="W3557" s="71"/>
      <c r="X3557" s="71"/>
      <c r="Y3557" s="71"/>
      <c r="Z3557" s="71"/>
    </row>
    <row r="3558" spans="1:26">
      <c r="A3558" s="154"/>
      <c r="B3558" s="157"/>
      <c r="C3558" s="162"/>
      <c r="D3558" s="157"/>
      <c r="E3558" s="157"/>
      <c r="F3558" s="157"/>
      <c r="G3558" s="158"/>
      <c r="H3558" s="23">
        <f>MONTH(CtasPagar[[#This Row],[Data Vencimento]])</f>
        <v>1</v>
      </c>
      <c r="I3558" s="23">
        <f>YEAR(CtasPagar[[#This Row],[Data Vencimento]])</f>
        <v>1900</v>
      </c>
      <c r="J3558" s="154"/>
      <c r="K3558" s="23">
        <f>MONTH(CtasPagar[[#This Row],[Data Pagamento]])</f>
        <v>1</v>
      </c>
      <c r="L3558" s="23">
        <f>YEAR(CtasPagar[[#This Row],[Data Pagamento]])</f>
        <v>1900</v>
      </c>
      <c r="M3558" s="154"/>
      <c r="N35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8" s="71"/>
      <c r="P3558" s="71"/>
      <c r="Q3558" s="71"/>
      <c r="R3558" s="71"/>
      <c r="S3558" s="71"/>
      <c r="T3558" s="71"/>
      <c r="U3558" s="71"/>
      <c r="V3558" s="71"/>
      <c r="W3558" s="71"/>
      <c r="X3558" s="71"/>
      <c r="Y3558" s="71"/>
      <c r="Z3558" s="71"/>
    </row>
    <row r="3559" spans="1:26">
      <c r="A3559" s="154"/>
      <c r="B3559" s="157"/>
      <c r="C3559" s="162"/>
      <c r="D3559" s="157"/>
      <c r="E3559" s="157"/>
      <c r="F3559" s="157"/>
      <c r="G3559" s="158"/>
      <c r="H3559" s="23">
        <f>MONTH(CtasPagar[[#This Row],[Data Vencimento]])</f>
        <v>1</v>
      </c>
      <c r="I3559" s="23">
        <f>YEAR(CtasPagar[[#This Row],[Data Vencimento]])</f>
        <v>1900</v>
      </c>
      <c r="J3559" s="154"/>
      <c r="K3559" s="23">
        <f>MONTH(CtasPagar[[#This Row],[Data Pagamento]])</f>
        <v>1</v>
      </c>
      <c r="L3559" s="23">
        <f>YEAR(CtasPagar[[#This Row],[Data Pagamento]])</f>
        <v>1900</v>
      </c>
      <c r="M3559" s="154"/>
      <c r="N35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59" s="71"/>
      <c r="P3559" s="71"/>
      <c r="Q3559" s="71"/>
      <c r="R3559" s="71"/>
      <c r="S3559" s="71"/>
      <c r="T3559" s="71"/>
      <c r="U3559" s="71"/>
      <c r="V3559" s="71"/>
      <c r="W3559" s="71"/>
      <c r="X3559" s="71"/>
      <c r="Y3559" s="71"/>
      <c r="Z3559" s="71"/>
    </row>
    <row r="3560" spans="1:26">
      <c r="A3560" s="154"/>
      <c r="B3560" s="157"/>
      <c r="C3560" s="162"/>
      <c r="D3560" s="157"/>
      <c r="E3560" s="157"/>
      <c r="F3560" s="157"/>
      <c r="G3560" s="158"/>
      <c r="H3560" s="23">
        <f>MONTH(CtasPagar[[#This Row],[Data Vencimento]])</f>
        <v>1</v>
      </c>
      <c r="I3560" s="23">
        <f>YEAR(CtasPagar[[#This Row],[Data Vencimento]])</f>
        <v>1900</v>
      </c>
      <c r="J3560" s="154"/>
      <c r="K3560" s="23">
        <f>MONTH(CtasPagar[[#This Row],[Data Pagamento]])</f>
        <v>1</v>
      </c>
      <c r="L3560" s="23">
        <f>YEAR(CtasPagar[[#This Row],[Data Pagamento]])</f>
        <v>1900</v>
      </c>
      <c r="M3560" s="154"/>
      <c r="N35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0" s="71"/>
      <c r="P3560" s="71"/>
      <c r="Q3560" s="71"/>
      <c r="R3560" s="71"/>
      <c r="S3560" s="71"/>
      <c r="T3560" s="71"/>
      <c r="U3560" s="71"/>
      <c r="V3560" s="71"/>
      <c r="W3560" s="71"/>
      <c r="X3560" s="71"/>
      <c r="Y3560" s="71"/>
      <c r="Z3560" s="71"/>
    </row>
    <row r="3561" spans="1:26">
      <c r="A3561" s="154"/>
      <c r="B3561" s="157"/>
      <c r="C3561" s="162"/>
      <c r="D3561" s="157"/>
      <c r="E3561" s="157"/>
      <c r="F3561" s="157"/>
      <c r="G3561" s="158"/>
      <c r="H3561" s="23">
        <f>MONTH(CtasPagar[[#This Row],[Data Vencimento]])</f>
        <v>1</v>
      </c>
      <c r="I3561" s="23">
        <f>YEAR(CtasPagar[[#This Row],[Data Vencimento]])</f>
        <v>1900</v>
      </c>
      <c r="J3561" s="154"/>
      <c r="K3561" s="23">
        <f>MONTH(CtasPagar[[#This Row],[Data Pagamento]])</f>
        <v>1</v>
      </c>
      <c r="L3561" s="23">
        <f>YEAR(CtasPagar[[#This Row],[Data Pagamento]])</f>
        <v>1900</v>
      </c>
      <c r="M3561" s="154"/>
      <c r="N35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1" s="71"/>
      <c r="P3561" s="71"/>
      <c r="Q3561" s="71"/>
      <c r="R3561" s="71"/>
      <c r="S3561" s="71"/>
      <c r="T3561" s="71"/>
      <c r="U3561" s="71"/>
      <c r="V3561" s="71"/>
      <c r="W3561" s="71"/>
      <c r="X3561" s="71"/>
      <c r="Y3561" s="71"/>
      <c r="Z3561" s="71"/>
    </row>
    <row r="3562" spans="1:26">
      <c r="A3562" s="154"/>
      <c r="B3562" s="157"/>
      <c r="C3562" s="162"/>
      <c r="D3562" s="157"/>
      <c r="E3562" s="157"/>
      <c r="F3562" s="157"/>
      <c r="G3562" s="158"/>
      <c r="H3562" s="23">
        <f>MONTH(CtasPagar[[#This Row],[Data Vencimento]])</f>
        <v>1</v>
      </c>
      <c r="I3562" s="23">
        <f>YEAR(CtasPagar[[#This Row],[Data Vencimento]])</f>
        <v>1900</v>
      </c>
      <c r="J3562" s="154"/>
      <c r="K3562" s="23">
        <f>MONTH(CtasPagar[[#This Row],[Data Pagamento]])</f>
        <v>1</v>
      </c>
      <c r="L3562" s="23">
        <f>YEAR(CtasPagar[[#This Row],[Data Pagamento]])</f>
        <v>1900</v>
      </c>
      <c r="M3562" s="154"/>
      <c r="N35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2" s="71"/>
      <c r="P3562" s="71"/>
      <c r="Q3562" s="71"/>
      <c r="R3562" s="71"/>
      <c r="S3562" s="71"/>
      <c r="T3562" s="71"/>
      <c r="U3562" s="71"/>
      <c r="V3562" s="71"/>
      <c r="W3562" s="71"/>
      <c r="X3562" s="71"/>
      <c r="Y3562" s="71"/>
      <c r="Z3562" s="71"/>
    </row>
    <row r="3563" spans="1:26">
      <c r="A3563" s="154"/>
      <c r="B3563" s="157"/>
      <c r="C3563" s="162"/>
      <c r="D3563" s="157"/>
      <c r="E3563" s="157"/>
      <c r="F3563" s="157"/>
      <c r="G3563" s="158"/>
      <c r="H3563" s="23">
        <f>MONTH(CtasPagar[[#This Row],[Data Vencimento]])</f>
        <v>1</v>
      </c>
      <c r="I3563" s="23">
        <f>YEAR(CtasPagar[[#This Row],[Data Vencimento]])</f>
        <v>1900</v>
      </c>
      <c r="J3563" s="154"/>
      <c r="K3563" s="23">
        <f>MONTH(CtasPagar[[#This Row],[Data Pagamento]])</f>
        <v>1</v>
      </c>
      <c r="L3563" s="23">
        <f>YEAR(CtasPagar[[#This Row],[Data Pagamento]])</f>
        <v>1900</v>
      </c>
      <c r="M3563" s="154"/>
      <c r="N35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3" s="71"/>
      <c r="P3563" s="71"/>
      <c r="Q3563" s="71"/>
      <c r="R3563" s="71"/>
      <c r="S3563" s="71"/>
      <c r="T3563" s="71"/>
      <c r="U3563" s="71"/>
      <c r="V3563" s="71"/>
      <c r="W3563" s="71"/>
      <c r="X3563" s="71"/>
      <c r="Y3563" s="71"/>
      <c r="Z3563" s="71"/>
    </row>
    <row r="3564" spans="1:26">
      <c r="A3564" s="154"/>
      <c r="B3564" s="157"/>
      <c r="C3564" s="162"/>
      <c r="D3564" s="157"/>
      <c r="E3564" s="157"/>
      <c r="F3564" s="157"/>
      <c r="G3564" s="158"/>
      <c r="H3564" s="23">
        <f>MONTH(CtasPagar[[#This Row],[Data Vencimento]])</f>
        <v>1</v>
      </c>
      <c r="I3564" s="23">
        <f>YEAR(CtasPagar[[#This Row],[Data Vencimento]])</f>
        <v>1900</v>
      </c>
      <c r="J3564" s="154"/>
      <c r="K3564" s="23">
        <f>MONTH(CtasPagar[[#This Row],[Data Pagamento]])</f>
        <v>1</v>
      </c>
      <c r="L3564" s="23">
        <f>YEAR(CtasPagar[[#This Row],[Data Pagamento]])</f>
        <v>1900</v>
      </c>
      <c r="M3564" s="154"/>
      <c r="N35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4" s="71"/>
      <c r="P3564" s="71"/>
      <c r="Q3564" s="71"/>
      <c r="R3564" s="71"/>
      <c r="S3564" s="71"/>
      <c r="T3564" s="71"/>
      <c r="U3564" s="71"/>
      <c r="V3564" s="71"/>
      <c r="W3564" s="71"/>
      <c r="X3564" s="71"/>
      <c r="Y3564" s="71"/>
      <c r="Z3564" s="71"/>
    </row>
    <row r="3565" spans="1:26">
      <c r="A3565" s="154"/>
      <c r="B3565" s="157"/>
      <c r="C3565" s="162"/>
      <c r="D3565" s="157"/>
      <c r="E3565" s="157"/>
      <c r="F3565" s="157"/>
      <c r="G3565" s="158"/>
      <c r="H3565" s="23">
        <f>MONTH(CtasPagar[[#This Row],[Data Vencimento]])</f>
        <v>1</v>
      </c>
      <c r="I3565" s="23">
        <f>YEAR(CtasPagar[[#This Row],[Data Vencimento]])</f>
        <v>1900</v>
      </c>
      <c r="J3565" s="154"/>
      <c r="K3565" s="23">
        <f>MONTH(CtasPagar[[#This Row],[Data Pagamento]])</f>
        <v>1</v>
      </c>
      <c r="L3565" s="23">
        <f>YEAR(CtasPagar[[#This Row],[Data Pagamento]])</f>
        <v>1900</v>
      </c>
      <c r="M3565" s="154"/>
      <c r="N35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5" s="71"/>
      <c r="P3565" s="71"/>
      <c r="Q3565" s="71"/>
      <c r="R3565" s="71"/>
      <c r="S3565" s="71"/>
      <c r="T3565" s="71"/>
      <c r="U3565" s="71"/>
      <c r="V3565" s="71"/>
      <c r="W3565" s="71"/>
      <c r="X3565" s="71"/>
      <c r="Y3565" s="71"/>
      <c r="Z3565" s="71"/>
    </row>
    <row r="3566" spans="1:26">
      <c r="A3566" s="154"/>
      <c r="B3566" s="157"/>
      <c r="C3566" s="162"/>
      <c r="D3566" s="157"/>
      <c r="E3566" s="157"/>
      <c r="F3566" s="157"/>
      <c r="G3566" s="158"/>
      <c r="H3566" s="23">
        <f>MONTH(CtasPagar[[#This Row],[Data Vencimento]])</f>
        <v>1</v>
      </c>
      <c r="I3566" s="23">
        <f>YEAR(CtasPagar[[#This Row],[Data Vencimento]])</f>
        <v>1900</v>
      </c>
      <c r="J3566" s="154"/>
      <c r="K3566" s="23">
        <f>MONTH(CtasPagar[[#This Row],[Data Pagamento]])</f>
        <v>1</v>
      </c>
      <c r="L3566" s="23">
        <f>YEAR(CtasPagar[[#This Row],[Data Pagamento]])</f>
        <v>1900</v>
      </c>
      <c r="M3566" s="154"/>
      <c r="N35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6" s="71"/>
      <c r="P3566" s="71"/>
      <c r="Q3566" s="71"/>
      <c r="R3566" s="71"/>
      <c r="S3566" s="71"/>
      <c r="T3566" s="71"/>
      <c r="U3566" s="71"/>
      <c r="V3566" s="71"/>
      <c r="W3566" s="71"/>
      <c r="X3566" s="71"/>
      <c r="Y3566" s="71"/>
      <c r="Z3566" s="71"/>
    </row>
    <row r="3567" spans="1:26">
      <c r="A3567" s="154"/>
      <c r="B3567" s="157"/>
      <c r="C3567" s="162"/>
      <c r="D3567" s="157"/>
      <c r="E3567" s="157"/>
      <c r="F3567" s="157"/>
      <c r="G3567" s="158"/>
      <c r="H3567" s="23">
        <f>MONTH(CtasPagar[[#This Row],[Data Vencimento]])</f>
        <v>1</v>
      </c>
      <c r="I3567" s="23">
        <f>YEAR(CtasPagar[[#This Row],[Data Vencimento]])</f>
        <v>1900</v>
      </c>
      <c r="J3567" s="154"/>
      <c r="K3567" s="23">
        <f>MONTH(CtasPagar[[#This Row],[Data Pagamento]])</f>
        <v>1</v>
      </c>
      <c r="L3567" s="23">
        <f>YEAR(CtasPagar[[#This Row],[Data Pagamento]])</f>
        <v>1900</v>
      </c>
      <c r="M3567" s="154"/>
      <c r="N35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7" s="71"/>
      <c r="P3567" s="71"/>
      <c r="Q3567" s="71"/>
      <c r="R3567" s="71"/>
      <c r="S3567" s="71"/>
      <c r="T3567" s="71"/>
      <c r="U3567" s="71"/>
      <c r="V3567" s="71"/>
      <c r="W3567" s="71"/>
      <c r="X3567" s="71"/>
      <c r="Y3567" s="71"/>
      <c r="Z3567" s="71"/>
    </row>
    <row r="3568" spans="1:26">
      <c r="A3568" s="154"/>
      <c r="B3568" s="157"/>
      <c r="C3568" s="162"/>
      <c r="D3568" s="157"/>
      <c r="E3568" s="157"/>
      <c r="F3568" s="157"/>
      <c r="G3568" s="158"/>
      <c r="H3568" s="23">
        <f>MONTH(CtasPagar[[#This Row],[Data Vencimento]])</f>
        <v>1</v>
      </c>
      <c r="I3568" s="23">
        <f>YEAR(CtasPagar[[#This Row],[Data Vencimento]])</f>
        <v>1900</v>
      </c>
      <c r="J3568" s="154"/>
      <c r="K3568" s="23">
        <f>MONTH(CtasPagar[[#This Row],[Data Pagamento]])</f>
        <v>1</v>
      </c>
      <c r="L3568" s="23">
        <f>YEAR(CtasPagar[[#This Row],[Data Pagamento]])</f>
        <v>1900</v>
      </c>
      <c r="M3568" s="154"/>
      <c r="N35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8" s="71"/>
      <c r="P3568" s="71"/>
      <c r="Q3568" s="71"/>
      <c r="R3568" s="71"/>
      <c r="S3568" s="71"/>
      <c r="T3568" s="71"/>
      <c r="U3568" s="71"/>
      <c r="V3568" s="71"/>
      <c r="W3568" s="71"/>
      <c r="X3568" s="71"/>
      <c r="Y3568" s="71"/>
      <c r="Z3568" s="71"/>
    </row>
    <row r="3569" spans="1:26">
      <c r="A3569" s="154"/>
      <c r="B3569" s="157"/>
      <c r="C3569" s="162"/>
      <c r="D3569" s="157"/>
      <c r="E3569" s="157"/>
      <c r="F3569" s="157"/>
      <c r="G3569" s="158"/>
      <c r="H3569" s="23">
        <f>MONTH(CtasPagar[[#This Row],[Data Vencimento]])</f>
        <v>1</v>
      </c>
      <c r="I3569" s="23">
        <f>YEAR(CtasPagar[[#This Row],[Data Vencimento]])</f>
        <v>1900</v>
      </c>
      <c r="J3569" s="154"/>
      <c r="K3569" s="23">
        <f>MONTH(CtasPagar[[#This Row],[Data Pagamento]])</f>
        <v>1</v>
      </c>
      <c r="L3569" s="23">
        <f>YEAR(CtasPagar[[#This Row],[Data Pagamento]])</f>
        <v>1900</v>
      </c>
      <c r="M3569" s="154"/>
      <c r="N35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69" s="71"/>
      <c r="P3569" s="71"/>
      <c r="Q3569" s="71"/>
      <c r="R3569" s="71"/>
      <c r="S3569" s="71"/>
      <c r="T3569" s="71"/>
      <c r="U3569" s="71"/>
      <c r="V3569" s="71"/>
      <c r="W3569" s="71"/>
      <c r="X3569" s="71"/>
      <c r="Y3569" s="71"/>
      <c r="Z3569" s="71"/>
    </row>
    <row r="3570" spans="1:26">
      <c r="A3570" s="154"/>
      <c r="B3570" s="157"/>
      <c r="C3570" s="162"/>
      <c r="D3570" s="157"/>
      <c r="E3570" s="157"/>
      <c r="F3570" s="157"/>
      <c r="G3570" s="158"/>
      <c r="H3570" s="23">
        <f>MONTH(CtasPagar[[#This Row],[Data Vencimento]])</f>
        <v>1</v>
      </c>
      <c r="I3570" s="23">
        <f>YEAR(CtasPagar[[#This Row],[Data Vencimento]])</f>
        <v>1900</v>
      </c>
      <c r="J3570" s="154"/>
      <c r="K3570" s="23">
        <f>MONTH(CtasPagar[[#This Row],[Data Pagamento]])</f>
        <v>1</v>
      </c>
      <c r="L3570" s="23">
        <f>YEAR(CtasPagar[[#This Row],[Data Pagamento]])</f>
        <v>1900</v>
      </c>
      <c r="M3570" s="154"/>
      <c r="N35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0" s="71"/>
      <c r="P3570" s="71"/>
      <c r="Q3570" s="71"/>
      <c r="R3570" s="71"/>
      <c r="S3570" s="71"/>
      <c r="T3570" s="71"/>
      <c r="U3570" s="71"/>
      <c r="V3570" s="71"/>
      <c r="W3570" s="71"/>
      <c r="X3570" s="71"/>
      <c r="Y3570" s="71"/>
      <c r="Z3570" s="71"/>
    </row>
    <row r="3571" spans="1:26">
      <c r="A3571" s="154"/>
      <c r="B3571" s="157"/>
      <c r="C3571" s="162"/>
      <c r="D3571" s="157"/>
      <c r="E3571" s="157"/>
      <c r="F3571" s="157"/>
      <c r="G3571" s="158"/>
      <c r="H3571" s="23">
        <f>MONTH(CtasPagar[[#This Row],[Data Vencimento]])</f>
        <v>1</v>
      </c>
      <c r="I3571" s="23">
        <f>YEAR(CtasPagar[[#This Row],[Data Vencimento]])</f>
        <v>1900</v>
      </c>
      <c r="J3571" s="154"/>
      <c r="K3571" s="23">
        <f>MONTH(CtasPagar[[#This Row],[Data Pagamento]])</f>
        <v>1</v>
      </c>
      <c r="L3571" s="23">
        <f>YEAR(CtasPagar[[#This Row],[Data Pagamento]])</f>
        <v>1900</v>
      </c>
      <c r="M3571" s="154"/>
      <c r="N35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1" s="71"/>
      <c r="P3571" s="71"/>
      <c r="Q3571" s="71"/>
      <c r="R3571" s="71"/>
      <c r="S3571" s="71"/>
      <c r="T3571" s="71"/>
      <c r="U3571" s="71"/>
      <c r="V3571" s="71"/>
      <c r="W3571" s="71"/>
      <c r="X3571" s="71"/>
      <c r="Y3571" s="71"/>
      <c r="Z3571" s="71"/>
    </row>
    <row r="3572" spans="1:26">
      <c r="A3572" s="154"/>
      <c r="B3572" s="157"/>
      <c r="C3572" s="162"/>
      <c r="D3572" s="157"/>
      <c r="E3572" s="157"/>
      <c r="F3572" s="157"/>
      <c r="G3572" s="158"/>
      <c r="H3572" s="23">
        <f>MONTH(CtasPagar[[#This Row],[Data Vencimento]])</f>
        <v>1</v>
      </c>
      <c r="I3572" s="23">
        <f>YEAR(CtasPagar[[#This Row],[Data Vencimento]])</f>
        <v>1900</v>
      </c>
      <c r="J3572" s="154"/>
      <c r="K3572" s="23">
        <f>MONTH(CtasPagar[[#This Row],[Data Pagamento]])</f>
        <v>1</v>
      </c>
      <c r="L3572" s="23">
        <f>YEAR(CtasPagar[[#This Row],[Data Pagamento]])</f>
        <v>1900</v>
      </c>
      <c r="M3572" s="154"/>
      <c r="N35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2" s="71"/>
      <c r="P3572" s="71"/>
      <c r="Q3572" s="71"/>
      <c r="R3572" s="71"/>
      <c r="S3572" s="71"/>
      <c r="T3572" s="71"/>
      <c r="U3572" s="71"/>
      <c r="V3572" s="71"/>
      <c r="W3572" s="71"/>
      <c r="X3572" s="71"/>
      <c r="Y3572" s="71"/>
      <c r="Z3572" s="71"/>
    </row>
    <row r="3573" spans="1:26">
      <c r="A3573" s="154"/>
      <c r="B3573" s="157"/>
      <c r="C3573" s="162"/>
      <c r="D3573" s="157"/>
      <c r="E3573" s="157"/>
      <c r="F3573" s="157"/>
      <c r="G3573" s="158"/>
      <c r="H3573" s="23">
        <f>MONTH(CtasPagar[[#This Row],[Data Vencimento]])</f>
        <v>1</v>
      </c>
      <c r="I3573" s="23">
        <f>YEAR(CtasPagar[[#This Row],[Data Vencimento]])</f>
        <v>1900</v>
      </c>
      <c r="J3573" s="154"/>
      <c r="K3573" s="23">
        <f>MONTH(CtasPagar[[#This Row],[Data Pagamento]])</f>
        <v>1</v>
      </c>
      <c r="L3573" s="23">
        <f>YEAR(CtasPagar[[#This Row],[Data Pagamento]])</f>
        <v>1900</v>
      </c>
      <c r="M3573" s="154"/>
      <c r="N35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3" s="71"/>
      <c r="P3573" s="71"/>
      <c r="Q3573" s="71"/>
      <c r="R3573" s="71"/>
      <c r="S3573" s="71"/>
      <c r="T3573" s="71"/>
      <c r="U3573" s="71"/>
      <c r="V3573" s="71"/>
      <c r="W3573" s="71"/>
      <c r="X3573" s="71"/>
      <c r="Y3573" s="71"/>
      <c r="Z3573" s="71"/>
    </row>
    <row r="3574" spans="1:26">
      <c r="A3574" s="154"/>
      <c r="B3574" s="157"/>
      <c r="C3574" s="162"/>
      <c r="D3574" s="157"/>
      <c r="E3574" s="157"/>
      <c r="F3574" s="157"/>
      <c r="G3574" s="158"/>
      <c r="H3574" s="23">
        <f>MONTH(CtasPagar[[#This Row],[Data Vencimento]])</f>
        <v>1</v>
      </c>
      <c r="I3574" s="23">
        <f>YEAR(CtasPagar[[#This Row],[Data Vencimento]])</f>
        <v>1900</v>
      </c>
      <c r="J3574" s="154"/>
      <c r="K3574" s="23">
        <f>MONTH(CtasPagar[[#This Row],[Data Pagamento]])</f>
        <v>1</v>
      </c>
      <c r="L3574" s="23">
        <f>YEAR(CtasPagar[[#This Row],[Data Pagamento]])</f>
        <v>1900</v>
      </c>
      <c r="M3574" s="154"/>
      <c r="N35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4" s="71"/>
      <c r="P3574" s="71"/>
      <c r="Q3574" s="71"/>
      <c r="R3574" s="71"/>
      <c r="S3574" s="71"/>
      <c r="T3574" s="71"/>
      <c r="U3574" s="71"/>
      <c r="V3574" s="71"/>
      <c r="W3574" s="71"/>
      <c r="X3574" s="71"/>
      <c r="Y3574" s="71"/>
      <c r="Z3574" s="71"/>
    </row>
    <row r="3575" spans="1:26">
      <c r="A3575" s="154"/>
      <c r="B3575" s="157"/>
      <c r="C3575" s="162"/>
      <c r="D3575" s="157"/>
      <c r="E3575" s="157"/>
      <c r="F3575" s="157"/>
      <c r="G3575" s="158"/>
      <c r="H3575" s="23">
        <f>MONTH(CtasPagar[[#This Row],[Data Vencimento]])</f>
        <v>1</v>
      </c>
      <c r="I3575" s="23">
        <f>YEAR(CtasPagar[[#This Row],[Data Vencimento]])</f>
        <v>1900</v>
      </c>
      <c r="J3575" s="154"/>
      <c r="K3575" s="23">
        <f>MONTH(CtasPagar[[#This Row],[Data Pagamento]])</f>
        <v>1</v>
      </c>
      <c r="L3575" s="23">
        <f>YEAR(CtasPagar[[#This Row],[Data Pagamento]])</f>
        <v>1900</v>
      </c>
      <c r="M3575" s="154"/>
      <c r="N35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5" s="71"/>
      <c r="P3575" s="71"/>
      <c r="Q3575" s="71"/>
      <c r="R3575" s="71"/>
      <c r="S3575" s="71"/>
      <c r="T3575" s="71"/>
      <c r="U3575" s="71"/>
      <c r="V3575" s="71"/>
      <c r="W3575" s="71"/>
      <c r="X3575" s="71"/>
      <c r="Y3575" s="71"/>
      <c r="Z3575" s="71"/>
    </row>
    <row r="3576" spans="1:26">
      <c r="A3576" s="154"/>
      <c r="B3576" s="157"/>
      <c r="C3576" s="162"/>
      <c r="D3576" s="157"/>
      <c r="E3576" s="157"/>
      <c r="F3576" s="157"/>
      <c r="G3576" s="158"/>
      <c r="H3576" s="23">
        <f>MONTH(CtasPagar[[#This Row],[Data Vencimento]])</f>
        <v>1</v>
      </c>
      <c r="I3576" s="23">
        <f>YEAR(CtasPagar[[#This Row],[Data Vencimento]])</f>
        <v>1900</v>
      </c>
      <c r="J3576" s="154"/>
      <c r="K3576" s="23">
        <f>MONTH(CtasPagar[[#This Row],[Data Pagamento]])</f>
        <v>1</v>
      </c>
      <c r="L3576" s="23">
        <f>YEAR(CtasPagar[[#This Row],[Data Pagamento]])</f>
        <v>1900</v>
      </c>
      <c r="M3576" s="154"/>
      <c r="N35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6" s="71"/>
      <c r="P3576" s="71"/>
      <c r="Q3576" s="71"/>
      <c r="R3576" s="71"/>
      <c r="S3576" s="71"/>
      <c r="T3576" s="71"/>
      <c r="U3576" s="71"/>
      <c r="V3576" s="71"/>
      <c r="W3576" s="71"/>
      <c r="X3576" s="71"/>
      <c r="Y3576" s="71"/>
      <c r="Z3576" s="71"/>
    </row>
    <row r="3577" spans="1:26">
      <c r="A3577" s="154"/>
      <c r="B3577" s="157"/>
      <c r="C3577" s="162"/>
      <c r="D3577" s="157"/>
      <c r="E3577" s="157"/>
      <c r="F3577" s="157"/>
      <c r="G3577" s="158"/>
      <c r="H3577" s="23">
        <f>MONTH(CtasPagar[[#This Row],[Data Vencimento]])</f>
        <v>1</v>
      </c>
      <c r="I3577" s="23">
        <f>YEAR(CtasPagar[[#This Row],[Data Vencimento]])</f>
        <v>1900</v>
      </c>
      <c r="J3577" s="154"/>
      <c r="K3577" s="23">
        <f>MONTH(CtasPagar[[#This Row],[Data Pagamento]])</f>
        <v>1</v>
      </c>
      <c r="L3577" s="23">
        <f>YEAR(CtasPagar[[#This Row],[Data Pagamento]])</f>
        <v>1900</v>
      </c>
      <c r="M3577" s="154"/>
      <c r="N35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7" s="71"/>
      <c r="P3577" s="71"/>
      <c r="Q3577" s="71"/>
      <c r="R3577" s="71"/>
      <c r="S3577" s="71"/>
      <c r="T3577" s="71"/>
      <c r="U3577" s="71"/>
      <c r="V3577" s="71"/>
      <c r="W3577" s="71"/>
      <c r="X3577" s="71"/>
      <c r="Y3577" s="71"/>
      <c r="Z3577" s="71"/>
    </row>
    <row r="3578" spans="1:26">
      <c r="A3578" s="154"/>
      <c r="B3578" s="157"/>
      <c r="C3578" s="162"/>
      <c r="D3578" s="157"/>
      <c r="E3578" s="157"/>
      <c r="F3578" s="157"/>
      <c r="G3578" s="158"/>
      <c r="H3578" s="23">
        <f>MONTH(CtasPagar[[#This Row],[Data Vencimento]])</f>
        <v>1</v>
      </c>
      <c r="I3578" s="23">
        <f>YEAR(CtasPagar[[#This Row],[Data Vencimento]])</f>
        <v>1900</v>
      </c>
      <c r="J3578" s="154"/>
      <c r="K3578" s="23">
        <f>MONTH(CtasPagar[[#This Row],[Data Pagamento]])</f>
        <v>1</v>
      </c>
      <c r="L3578" s="23">
        <f>YEAR(CtasPagar[[#This Row],[Data Pagamento]])</f>
        <v>1900</v>
      </c>
      <c r="M3578" s="154"/>
      <c r="N35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8" s="71"/>
      <c r="P3578" s="71"/>
      <c r="Q3578" s="71"/>
      <c r="R3578" s="71"/>
      <c r="S3578" s="71"/>
      <c r="T3578" s="71"/>
      <c r="U3578" s="71"/>
      <c r="V3578" s="71"/>
      <c r="W3578" s="71"/>
      <c r="X3578" s="71"/>
      <c r="Y3578" s="71"/>
      <c r="Z3578" s="71"/>
    </row>
    <row r="3579" spans="1:26">
      <c r="A3579" s="154"/>
      <c r="B3579" s="157"/>
      <c r="C3579" s="162"/>
      <c r="D3579" s="157"/>
      <c r="E3579" s="157"/>
      <c r="F3579" s="157"/>
      <c r="G3579" s="158"/>
      <c r="H3579" s="23">
        <f>MONTH(CtasPagar[[#This Row],[Data Vencimento]])</f>
        <v>1</v>
      </c>
      <c r="I3579" s="23">
        <f>YEAR(CtasPagar[[#This Row],[Data Vencimento]])</f>
        <v>1900</v>
      </c>
      <c r="J3579" s="154"/>
      <c r="K3579" s="23">
        <f>MONTH(CtasPagar[[#This Row],[Data Pagamento]])</f>
        <v>1</v>
      </c>
      <c r="L3579" s="23">
        <f>YEAR(CtasPagar[[#This Row],[Data Pagamento]])</f>
        <v>1900</v>
      </c>
      <c r="M3579" s="154"/>
      <c r="N35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79" s="71"/>
      <c r="P3579" s="71"/>
      <c r="Q3579" s="71"/>
      <c r="R3579" s="71"/>
      <c r="S3579" s="71"/>
      <c r="T3579" s="71"/>
      <c r="U3579" s="71"/>
      <c r="V3579" s="71"/>
      <c r="W3579" s="71"/>
      <c r="X3579" s="71"/>
      <c r="Y3579" s="71"/>
      <c r="Z3579" s="71"/>
    </row>
    <row r="3580" spans="1:26">
      <c r="A3580" s="154"/>
      <c r="B3580" s="157"/>
      <c r="C3580" s="162"/>
      <c r="D3580" s="157"/>
      <c r="E3580" s="157"/>
      <c r="F3580" s="157"/>
      <c r="G3580" s="158"/>
      <c r="H3580" s="23">
        <f>MONTH(CtasPagar[[#This Row],[Data Vencimento]])</f>
        <v>1</v>
      </c>
      <c r="I3580" s="23">
        <f>YEAR(CtasPagar[[#This Row],[Data Vencimento]])</f>
        <v>1900</v>
      </c>
      <c r="J3580" s="154"/>
      <c r="K3580" s="23">
        <f>MONTH(CtasPagar[[#This Row],[Data Pagamento]])</f>
        <v>1</v>
      </c>
      <c r="L3580" s="23">
        <f>YEAR(CtasPagar[[#This Row],[Data Pagamento]])</f>
        <v>1900</v>
      </c>
      <c r="M3580" s="154"/>
      <c r="N35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0" s="71"/>
      <c r="P3580" s="71"/>
      <c r="Q3580" s="71"/>
      <c r="R3580" s="71"/>
      <c r="S3580" s="71"/>
      <c r="T3580" s="71"/>
      <c r="U3580" s="71"/>
      <c r="V3580" s="71"/>
      <c r="W3580" s="71"/>
      <c r="X3580" s="71"/>
      <c r="Y3580" s="71"/>
      <c r="Z3580" s="71"/>
    </row>
    <row r="3581" spans="1:26">
      <c r="A3581" s="154"/>
      <c r="B3581" s="157"/>
      <c r="C3581" s="162"/>
      <c r="D3581" s="157"/>
      <c r="E3581" s="157"/>
      <c r="F3581" s="157"/>
      <c r="G3581" s="158"/>
      <c r="H3581" s="23">
        <f>MONTH(CtasPagar[[#This Row],[Data Vencimento]])</f>
        <v>1</v>
      </c>
      <c r="I3581" s="23">
        <f>YEAR(CtasPagar[[#This Row],[Data Vencimento]])</f>
        <v>1900</v>
      </c>
      <c r="J3581" s="154"/>
      <c r="K3581" s="23">
        <f>MONTH(CtasPagar[[#This Row],[Data Pagamento]])</f>
        <v>1</v>
      </c>
      <c r="L3581" s="23">
        <f>YEAR(CtasPagar[[#This Row],[Data Pagamento]])</f>
        <v>1900</v>
      </c>
      <c r="M3581" s="154"/>
      <c r="N35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1" s="71"/>
      <c r="P3581" s="71"/>
      <c r="Q3581" s="71"/>
      <c r="R3581" s="71"/>
      <c r="S3581" s="71"/>
      <c r="T3581" s="71"/>
      <c r="U3581" s="71"/>
      <c r="V3581" s="71"/>
      <c r="W3581" s="71"/>
      <c r="X3581" s="71"/>
      <c r="Y3581" s="71"/>
      <c r="Z3581" s="71"/>
    </row>
    <row r="3582" spans="1:26">
      <c r="A3582" s="154"/>
      <c r="B3582" s="157"/>
      <c r="C3582" s="162"/>
      <c r="D3582" s="157"/>
      <c r="E3582" s="157"/>
      <c r="F3582" s="157"/>
      <c r="G3582" s="158"/>
      <c r="H3582" s="23">
        <f>MONTH(CtasPagar[[#This Row],[Data Vencimento]])</f>
        <v>1</v>
      </c>
      <c r="I3582" s="23">
        <f>YEAR(CtasPagar[[#This Row],[Data Vencimento]])</f>
        <v>1900</v>
      </c>
      <c r="J3582" s="154"/>
      <c r="K3582" s="23">
        <f>MONTH(CtasPagar[[#This Row],[Data Pagamento]])</f>
        <v>1</v>
      </c>
      <c r="L3582" s="23">
        <f>YEAR(CtasPagar[[#This Row],[Data Pagamento]])</f>
        <v>1900</v>
      </c>
      <c r="M3582" s="154"/>
      <c r="N35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2" s="71"/>
      <c r="P3582" s="71"/>
      <c r="Q3582" s="71"/>
      <c r="R3582" s="71"/>
      <c r="S3582" s="71"/>
      <c r="T3582" s="71"/>
      <c r="U3582" s="71"/>
      <c r="V3582" s="71"/>
      <c r="W3582" s="71"/>
      <c r="X3582" s="71"/>
      <c r="Y3582" s="71"/>
      <c r="Z3582" s="71"/>
    </row>
    <row r="3583" spans="1:26">
      <c r="A3583" s="154"/>
      <c r="B3583" s="157"/>
      <c r="C3583" s="162"/>
      <c r="D3583" s="157"/>
      <c r="E3583" s="157"/>
      <c r="F3583" s="157"/>
      <c r="G3583" s="158"/>
      <c r="H3583" s="23">
        <f>MONTH(CtasPagar[[#This Row],[Data Vencimento]])</f>
        <v>1</v>
      </c>
      <c r="I3583" s="23">
        <f>YEAR(CtasPagar[[#This Row],[Data Vencimento]])</f>
        <v>1900</v>
      </c>
      <c r="J3583" s="154"/>
      <c r="K3583" s="23">
        <f>MONTH(CtasPagar[[#This Row],[Data Pagamento]])</f>
        <v>1</v>
      </c>
      <c r="L3583" s="23">
        <f>YEAR(CtasPagar[[#This Row],[Data Pagamento]])</f>
        <v>1900</v>
      </c>
      <c r="M3583" s="154"/>
      <c r="N35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3" s="71"/>
      <c r="P3583" s="71"/>
      <c r="Q3583" s="71"/>
      <c r="R3583" s="71"/>
      <c r="S3583" s="71"/>
      <c r="T3583" s="71"/>
      <c r="U3583" s="71"/>
      <c r="V3583" s="71"/>
      <c r="W3583" s="71"/>
      <c r="X3583" s="71"/>
      <c r="Y3583" s="71"/>
      <c r="Z3583" s="71"/>
    </row>
    <row r="3584" spans="1:26">
      <c r="A3584" s="154"/>
      <c r="B3584" s="157"/>
      <c r="C3584" s="162"/>
      <c r="D3584" s="157"/>
      <c r="E3584" s="157"/>
      <c r="F3584" s="157"/>
      <c r="G3584" s="158"/>
      <c r="H3584" s="23">
        <f>MONTH(CtasPagar[[#This Row],[Data Vencimento]])</f>
        <v>1</v>
      </c>
      <c r="I3584" s="23">
        <f>YEAR(CtasPagar[[#This Row],[Data Vencimento]])</f>
        <v>1900</v>
      </c>
      <c r="J3584" s="154"/>
      <c r="K3584" s="23">
        <f>MONTH(CtasPagar[[#This Row],[Data Pagamento]])</f>
        <v>1</v>
      </c>
      <c r="L3584" s="23">
        <f>YEAR(CtasPagar[[#This Row],[Data Pagamento]])</f>
        <v>1900</v>
      </c>
      <c r="M3584" s="154"/>
      <c r="N35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4" s="71"/>
      <c r="P3584" s="71"/>
      <c r="Q3584" s="71"/>
      <c r="R3584" s="71"/>
      <c r="S3584" s="71"/>
      <c r="T3584" s="71"/>
      <c r="U3584" s="71"/>
      <c r="V3584" s="71"/>
      <c r="W3584" s="71"/>
      <c r="X3584" s="71"/>
      <c r="Y3584" s="71"/>
      <c r="Z3584" s="71"/>
    </row>
    <row r="3585" spans="1:26">
      <c r="A3585" s="154"/>
      <c r="B3585" s="157"/>
      <c r="C3585" s="162"/>
      <c r="D3585" s="157"/>
      <c r="E3585" s="157"/>
      <c r="F3585" s="157"/>
      <c r="G3585" s="158"/>
      <c r="H3585" s="23">
        <f>MONTH(CtasPagar[[#This Row],[Data Vencimento]])</f>
        <v>1</v>
      </c>
      <c r="I3585" s="23">
        <f>YEAR(CtasPagar[[#This Row],[Data Vencimento]])</f>
        <v>1900</v>
      </c>
      <c r="J3585" s="154"/>
      <c r="K3585" s="23">
        <f>MONTH(CtasPagar[[#This Row],[Data Pagamento]])</f>
        <v>1</v>
      </c>
      <c r="L3585" s="23">
        <f>YEAR(CtasPagar[[#This Row],[Data Pagamento]])</f>
        <v>1900</v>
      </c>
      <c r="M3585" s="154"/>
      <c r="N35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5" s="71"/>
      <c r="P3585" s="71"/>
      <c r="Q3585" s="71"/>
      <c r="R3585" s="71"/>
      <c r="S3585" s="71"/>
      <c r="T3585" s="71"/>
      <c r="U3585" s="71"/>
      <c r="V3585" s="71"/>
      <c r="W3585" s="71"/>
      <c r="X3585" s="71"/>
      <c r="Y3585" s="71"/>
      <c r="Z3585" s="71"/>
    </row>
    <row r="3586" spans="1:26">
      <c r="A3586" s="154"/>
      <c r="B3586" s="157"/>
      <c r="C3586" s="162"/>
      <c r="D3586" s="157"/>
      <c r="E3586" s="157"/>
      <c r="F3586" s="157"/>
      <c r="G3586" s="158"/>
      <c r="H3586" s="23">
        <f>MONTH(CtasPagar[[#This Row],[Data Vencimento]])</f>
        <v>1</v>
      </c>
      <c r="I3586" s="23">
        <f>YEAR(CtasPagar[[#This Row],[Data Vencimento]])</f>
        <v>1900</v>
      </c>
      <c r="J3586" s="154"/>
      <c r="K3586" s="23">
        <f>MONTH(CtasPagar[[#This Row],[Data Pagamento]])</f>
        <v>1</v>
      </c>
      <c r="L3586" s="23">
        <f>YEAR(CtasPagar[[#This Row],[Data Pagamento]])</f>
        <v>1900</v>
      </c>
      <c r="M3586" s="154"/>
      <c r="N35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6" s="71"/>
      <c r="P3586" s="71"/>
      <c r="Q3586" s="71"/>
      <c r="R3586" s="71"/>
      <c r="S3586" s="71"/>
      <c r="T3586" s="71"/>
      <c r="U3586" s="71"/>
      <c r="V3586" s="71"/>
      <c r="W3586" s="71"/>
      <c r="X3586" s="71"/>
      <c r="Y3586" s="71"/>
      <c r="Z3586" s="71"/>
    </row>
    <row r="3587" spans="1:26">
      <c r="A3587" s="154"/>
      <c r="B3587" s="157"/>
      <c r="C3587" s="162"/>
      <c r="D3587" s="157"/>
      <c r="E3587" s="157"/>
      <c r="F3587" s="157"/>
      <c r="G3587" s="158"/>
      <c r="H3587" s="23">
        <f>MONTH(CtasPagar[[#This Row],[Data Vencimento]])</f>
        <v>1</v>
      </c>
      <c r="I3587" s="23">
        <f>YEAR(CtasPagar[[#This Row],[Data Vencimento]])</f>
        <v>1900</v>
      </c>
      <c r="J3587" s="154"/>
      <c r="K3587" s="23">
        <f>MONTH(CtasPagar[[#This Row],[Data Pagamento]])</f>
        <v>1</v>
      </c>
      <c r="L3587" s="23">
        <f>YEAR(CtasPagar[[#This Row],[Data Pagamento]])</f>
        <v>1900</v>
      </c>
      <c r="M3587" s="154"/>
      <c r="N35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7" s="71"/>
      <c r="P3587" s="71"/>
      <c r="Q3587" s="71"/>
      <c r="R3587" s="71"/>
      <c r="S3587" s="71"/>
      <c r="T3587" s="71"/>
      <c r="U3587" s="71"/>
      <c r="V3587" s="71"/>
      <c r="W3587" s="71"/>
      <c r="X3587" s="71"/>
      <c r="Y3587" s="71"/>
      <c r="Z3587" s="71"/>
    </row>
    <row r="3588" spans="1:26">
      <c r="A3588" s="154"/>
      <c r="B3588" s="157"/>
      <c r="C3588" s="162"/>
      <c r="D3588" s="157"/>
      <c r="E3588" s="157"/>
      <c r="F3588" s="157"/>
      <c r="G3588" s="158"/>
      <c r="H3588" s="23">
        <f>MONTH(CtasPagar[[#This Row],[Data Vencimento]])</f>
        <v>1</v>
      </c>
      <c r="I3588" s="23">
        <f>YEAR(CtasPagar[[#This Row],[Data Vencimento]])</f>
        <v>1900</v>
      </c>
      <c r="J3588" s="154"/>
      <c r="K3588" s="23">
        <f>MONTH(CtasPagar[[#This Row],[Data Pagamento]])</f>
        <v>1</v>
      </c>
      <c r="L3588" s="23">
        <f>YEAR(CtasPagar[[#This Row],[Data Pagamento]])</f>
        <v>1900</v>
      </c>
      <c r="M3588" s="154"/>
      <c r="N35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8" s="71"/>
      <c r="P3588" s="71"/>
      <c r="Q3588" s="71"/>
      <c r="R3588" s="71"/>
      <c r="S3588" s="71"/>
      <c r="T3588" s="71"/>
      <c r="U3588" s="71"/>
      <c r="V3588" s="71"/>
      <c r="W3588" s="71"/>
      <c r="X3588" s="71"/>
      <c r="Y3588" s="71"/>
      <c r="Z3588" s="71"/>
    </row>
    <row r="3589" spans="1:26">
      <c r="A3589" s="154"/>
      <c r="B3589" s="157"/>
      <c r="C3589" s="162"/>
      <c r="D3589" s="157"/>
      <c r="E3589" s="157"/>
      <c r="F3589" s="157"/>
      <c r="G3589" s="158"/>
      <c r="H3589" s="23">
        <f>MONTH(CtasPagar[[#This Row],[Data Vencimento]])</f>
        <v>1</v>
      </c>
      <c r="I3589" s="23">
        <f>YEAR(CtasPagar[[#This Row],[Data Vencimento]])</f>
        <v>1900</v>
      </c>
      <c r="J3589" s="154"/>
      <c r="K3589" s="23">
        <f>MONTH(CtasPagar[[#This Row],[Data Pagamento]])</f>
        <v>1</v>
      </c>
      <c r="L3589" s="23">
        <f>YEAR(CtasPagar[[#This Row],[Data Pagamento]])</f>
        <v>1900</v>
      </c>
      <c r="M3589" s="154"/>
      <c r="N35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89" s="71"/>
      <c r="P3589" s="71"/>
      <c r="Q3589" s="71"/>
      <c r="R3589" s="71"/>
      <c r="S3589" s="71"/>
      <c r="T3589" s="71"/>
      <c r="U3589" s="71"/>
      <c r="V3589" s="71"/>
      <c r="W3589" s="71"/>
      <c r="X3589" s="71"/>
      <c r="Y3589" s="71"/>
      <c r="Z3589" s="71"/>
    </row>
    <row r="3590" spans="1:26">
      <c r="A3590" s="154"/>
      <c r="B3590" s="157"/>
      <c r="C3590" s="162"/>
      <c r="D3590" s="157"/>
      <c r="E3590" s="157"/>
      <c r="F3590" s="157"/>
      <c r="G3590" s="158"/>
      <c r="H3590" s="23">
        <f>MONTH(CtasPagar[[#This Row],[Data Vencimento]])</f>
        <v>1</v>
      </c>
      <c r="I3590" s="23">
        <f>YEAR(CtasPagar[[#This Row],[Data Vencimento]])</f>
        <v>1900</v>
      </c>
      <c r="J3590" s="154"/>
      <c r="K3590" s="23">
        <f>MONTH(CtasPagar[[#This Row],[Data Pagamento]])</f>
        <v>1</v>
      </c>
      <c r="L3590" s="23">
        <f>YEAR(CtasPagar[[#This Row],[Data Pagamento]])</f>
        <v>1900</v>
      </c>
      <c r="M3590" s="154"/>
      <c r="N35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0" s="71"/>
      <c r="P3590" s="71"/>
      <c r="Q3590" s="71"/>
      <c r="R3590" s="71"/>
      <c r="S3590" s="71"/>
      <c r="T3590" s="71"/>
      <c r="U3590" s="71"/>
      <c r="V3590" s="71"/>
      <c r="W3590" s="71"/>
      <c r="X3590" s="71"/>
      <c r="Y3590" s="71"/>
      <c r="Z3590" s="71"/>
    </row>
    <row r="3591" spans="1:26">
      <c r="A3591" s="154"/>
      <c r="B3591" s="157"/>
      <c r="C3591" s="162"/>
      <c r="D3591" s="157"/>
      <c r="E3591" s="157"/>
      <c r="F3591" s="157"/>
      <c r="G3591" s="158"/>
      <c r="H3591" s="23">
        <f>MONTH(CtasPagar[[#This Row],[Data Vencimento]])</f>
        <v>1</v>
      </c>
      <c r="I3591" s="23">
        <f>YEAR(CtasPagar[[#This Row],[Data Vencimento]])</f>
        <v>1900</v>
      </c>
      <c r="J3591" s="154"/>
      <c r="K3591" s="23">
        <f>MONTH(CtasPagar[[#This Row],[Data Pagamento]])</f>
        <v>1</v>
      </c>
      <c r="L3591" s="23">
        <f>YEAR(CtasPagar[[#This Row],[Data Pagamento]])</f>
        <v>1900</v>
      </c>
      <c r="M3591" s="154"/>
      <c r="N35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1" s="71"/>
      <c r="P3591" s="71"/>
      <c r="Q3591" s="71"/>
      <c r="R3591" s="71"/>
      <c r="S3591" s="71"/>
      <c r="T3591" s="71"/>
      <c r="U3591" s="71"/>
      <c r="V3591" s="71"/>
      <c r="W3591" s="71"/>
      <c r="X3591" s="71"/>
      <c r="Y3591" s="71"/>
      <c r="Z3591" s="71"/>
    </row>
    <row r="3592" spans="1:26">
      <c r="A3592" s="154"/>
      <c r="B3592" s="157"/>
      <c r="C3592" s="162"/>
      <c r="D3592" s="157"/>
      <c r="E3592" s="157"/>
      <c r="F3592" s="157"/>
      <c r="G3592" s="158"/>
      <c r="H3592" s="23">
        <f>MONTH(CtasPagar[[#This Row],[Data Vencimento]])</f>
        <v>1</v>
      </c>
      <c r="I3592" s="23">
        <f>YEAR(CtasPagar[[#This Row],[Data Vencimento]])</f>
        <v>1900</v>
      </c>
      <c r="J3592" s="154"/>
      <c r="K3592" s="23">
        <f>MONTH(CtasPagar[[#This Row],[Data Pagamento]])</f>
        <v>1</v>
      </c>
      <c r="L3592" s="23">
        <f>YEAR(CtasPagar[[#This Row],[Data Pagamento]])</f>
        <v>1900</v>
      </c>
      <c r="M3592" s="154"/>
      <c r="N35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2" s="71"/>
      <c r="P3592" s="71"/>
      <c r="Q3592" s="71"/>
      <c r="R3592" s="71"/>
      <c r="S3592" s="71"/>
      <c r="T3592" s="71"/>
      <c r="U3592" s="71"/>
      <c r="V3592" s="71"/>
      <c r="W3592" s="71"/>
      <c r="X3592" s="71"/>
      <c r="Y3592" s="71"/>
      <c r="Z3592" s="71"/>
    </row>
    <row r="3593" spans="1:26">
      <c r="A3593" s="154"/>
      <c r="B3593" s="157"/>
      <c r="C3593" s="162"/>
      <c r="D3593" s="157"/>
      <c r="E3593" s="157"/>
      <c r="F3593" s="157"/>
      <c r="G3593" s="158"/>
      <c r="H3593" s="23">
        <f>MONTH(CtasPagar[[#This Row],[Data Vencimento]])</f>
        <v>1</v>
      </c>
      <c r="I3593" s="23">
        <f>YEAR(CtasPagar[[#This Row],[Data Vencimento]])</f>
        <v>1900</v>
      </c>
      <c r="J3593" s="154"/>
      <c r="K3593" s="23">
        <f>MONTH(CtasPagar[[#This Row],[Data Pagamento]])</f>
        <v>1</v>
      </c>
      <c r="L3593" s="23">
        <f>YEAR(CtasPagar[[#This Row],[Data Pagamento]])</f>
        <v>1900</v>
      </c>
      <c r="M3593" s="154"/>
      <c r="N35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3" s="71"/>
      <c r="P3593" s="71"/>
      <c r="Q3593" s="71"/>
      <c r="R3593" s="71"/>
      <c r="S3593" s="71"/>
      <c r="T3593" s="71"/>
      <c r="U3593" s="71"/>
      <c r="V3593" s="71"/>
      <c r="W3593" s="71"/>
      <c r="X3593" s="71"/>
      <c r="Y3593" s="71"/>
      <c r="Z3593" s="71"/>
    </row>
    <row r="3594" spans="1:26">
      <c r="A3594" s="154"/>
      <c r="B3594" s="157"/>
      <c r="C3594" s="162"/>
      <c r="D3594" s="157"/>
      <c r="E3594" s="157"/>
      <c r="F3594" s="157"/>
      <c r="G3594" s="158"/>
      <c r="H3594" s="23">
        <f>MONTH(CtasPagar[[#This Row],[Data Vencimento]])</f>
        <v>1</v>
      </c>
      <c r="I3594" s="23">
        <f>YEAR(CtasPagar[[#This Row],[Data Vencimento]])</f>
        <v>1900</v>
      </c>
      <c r="J3594" s="154"/>
      <c r="K3594" s="23">
        <f>MONTH(CtasPagar[[#This Row],[Data Pagamento]])</f>
        <v>1</v>
      </c>
      <c r="L3594" s="23">
        <f>YEAR(CtasPagar[[#This Row],[Data Pagamento]])</f>
        <v>1900</v>
      </c>
      <c r="M3594" s="154"/>
      <c r="N35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4" s="71"/>
      <c r="P3594" s="71"/>
      <c r="Q3594" s="71"/>
      <c r="R3594" s="71"/>
      <c r="S3594" s="71"/>
      <c r="T3594" s="71"/>
      <c r="U3594" s="71"/>
      <c r="V3594" s="71"/>
      <c r="W3594" s="71"/>
      <c r="X3594" s="71"/>
      <c r="Y3594" s="71"/>
      <c r="Z3594" s="71"/>
    </row>
    <row r="3595" spans="1:26">
      <c r="A3595" s="154"/>
      <c r="B3595" s="157"/>
      <c r="C3595" s="162"/>
      <c r="D3595" s="157"/>
      <c r="E3595" s="157"/>
      <c r="F3595" s="157"/>
      <c r="G3595" s="158"/>
      <c r="H3595" s="23">
        <f>MONTH(CtasPagar[[#This Row],[Data Vencimento]])</f>
        <v>1</v>
      </c>
      <c r="I3595" s="23">
        <f>YEAR(CtasPagar[[#This Row],[Data Vencimento]])</f>
        <v>1900</v>
      </c>
      <c r="J3595" s="154"/>
      <c r="K3595" s="23">
        <f>MONTH(CtasPagar[[#This Row],[Data Pagamento]])</f>
        <v>1</v>
      </c>
      <c r="L3595" s="23">
        <f>YEAR(CtasPagar[[#This Row],[Data Pagamento]])</f>
        <v>1900</v>
      </c>
      <c r="M3595" s="154"/>
      <c r="N35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5" s="71"/>
      <c r="P3595" s="71"/>
      <c r="Q3595" s="71"/>
      <c r="R3595" s="71"/>
      <c r="S3595" s="71"/>
      <c r="T3595" s="71"/>
      <c r="U3595" s="71"/>
      <c r="V3595" s="71"/>
      <c r="W3595" s="71"/>
      <c r="X3595" s="71"/>
      <c r="Y3595" s="71"/>
      <c r="Z3595" s="71"/>
    </row>
    <row r="3596" spans="1:26">
      <c r="A3596" s="154"/>
      <c r="B3596" s="157"/>
      <c r="C3596" s="162"/>
      <c r="D3596" s="157"/>
      <c r="E3596" s="157"/>
      <c r="F3596" s="157"/>
      <c r="G3596" s="158"/>
      <c r="H3596" s="23">
        <f>MONTH(CtasPagar[[#This Row],[Data Vencimento]])</f>
        <v>1</v>
      </c>
      <c r="I3596" s="23">
        <f>YEAR(CtasPagar[[#This Row],[Data Vencimento]])</f>
        <v>1900</v>
      </c>
      <c r="J3596" s="154"/>
      <c r="K3596" s="23">
        <f>MONTH(CtasPagar[[#This Row],[Data Pagamento]])</f>
        <v>1</v>
      </c>
      <c r="L3596" s="23">
        <f>YEAR(CtasPagar[[#This Row],[Data Pagamento]])</f>
        <v>1900</v>
      </c>
      <c r="M3596" s="154"/>
      <c r="N35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6" s="71"/>
      <c r="P3596" s="71"/>
      <c r="Q3596" s="71"/>
      <c r="R3596" s="71"/>
      <c r="S3596" s="71"/>
      <c r="T3596" s="71"/>
      <c r="U3596" s="71"/>
      <c r="V3596" s="71"/>
      <c r="W3596" s="71"/>
      <c r="X3596" s="71"/>
      <c r="Y3596" s="71"/>
      <c r="Z3596" s="71"/>
    </row>
    <row r="3597" spans="1:26">
      <c r="A3597" s="154"/>
      <c r="B3597" s="157"/>
      <c r="C3597" s="162"/>
      <c r="D3597" s="157"/>
      <c r="E3597" s="157"/>
      <c r="F3597" s="157"/>
      <c r="G3597" s="158"/>
      <c r="H3597" s="23">
        <f>MONTH(CtasPagar[[#This Row],[Data Vencimento]])</f>
        <v>1</v>
      </c>
      <c r="I3597" s="23">
        <f>YEAR(CtasPagar[[#This Row],[Data Vencimento]])</f>
        <v>1900</v>
      </c>
      <c r="J3597" s="154"/>
      <c r="K3597" s="23">
        <f>MONTH(CtasPagar[[#This Row],[Data Pagamento]])</f>
        <v>1</v>
      </c>
      <c r="L3597" s="23">
        <f>YEAR(CtasPagar[[#This Row],[Data Pagamento]])</f>
        <v>1900</v>
      </c>
      <c r="M3597" s="154"/>
      <c r="N35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7" s="71"/>
      <c r="P3597" s="71"/>
      <c r="Q3597" s="71"/>
      <c r="R3597" s="71"/>
      <c r="S3597" s="71"/>
      <c r="T3597" s="71"/>
      <c r="U3597" s="71"/>
      <c r="V3597" s="71"/>
      <c r="W3597" s="71"/>
      <c r="X3597" s="71"/>
      <c r="Y3597" s="71"/>
      <c r="Z3597" s="71"/>
    </row>
    <row r="3598" spans="1:26">
      <c r="A3598" s="154"/>
      <c r="B3598" s="157"/>
      <c r="C3598" s="162"/>
      <c r="D3598" s="157"/>
      <c r="E3598" s="157"/>
      <c r="F3598" s="157"/>
      <c r="G3598" s="158"/>
      <c r="H3598" s="23">
        <f>MONTH(CtasPagar[[#This Row],[Data Vencimento]])</f>
        <v>1</v>
      </c>
      <c r="I3598" s="23">
        <f>YEAR(CtasPagar[[#This Row],[Data Vencimento]])</f>
        <v>1900</v>
      </c>
      <c r="J3598" s="154"/>
      <c r="K3598" s="23">
        <f>MONTH(CtasPagar[[#This Row],[Data Pagamento]])</f>
        <v>1</v>
      </c>
      <c r="L3598" s="23">
        <f>YEAR(CtasPagar[[#This Row],[Data Pagamento]])</f>
        <v>1900</v>
      </c>
      <c r="M3598" s="154"/>
      <c r="N35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8" s="71"/>
      <c r="P3598" s="71"/>
      <c r="Q3598" s="71"/>
      <c r="R3598" s="71"/>
      <c r="S3598" s="71"/>
      <c r="T3598" s="71"/>
      <c r="U3598" s="71"/>
      <c r="V3598" s="71"/>
      <c r="W3598" s="71"/>
      <c r="X3598" s="71"/>
      <c r="Y3598" s="71"/>
      <c r="Z3598" s="71"/>
    </row>
    <row r="3599" spans="1:26">
      <c r="A3599" s="154"/>
      <c r="B3599" s="157"/>
      <c r="C3599" s="162"/>
      <c r="D3599" s="157"/>
      <c r="E3599" s="157"/>
      <c r="F3599" s="157"/>
      <c r="G3599" s="158"/>
      <c r="H3599" s="23">
        <f>MONTH(CtasPagar[[#This Row],[Data Vencimento]])</f>
        <v>1</v>
      </c>
      <c r="I3599" s="23">
        <f>YEAR(CtasPagar[[#This Row],[Data Vencimento]])</f>
        <v>1900</v>
      </c>
      <c r="J3599" s="154"/>
      <c r="K3599" s="23">
        <f>MONTH(CtasPagar[[#This Row],[Data Pagamento]])</f>
        <v>1</v>
      </c>
      <c r="L3599" s="23">
        <f>YEAR(CtasPagar[[#This Row],[Data Pagamento]])</f>
        <v>1900</v>
      </c>
      <c r="M3599" s="154"/>
      <c r="N35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599" s="71"/>
      <c r="P3599" s="71"/>
      <c r="Q3599" s="71"/>
      <c r="R3599" s="71"/>
      <c r="S3599" s="71"/>
      <c r="T3599" s="71"/>
      <c r="U3599" s="71"/>
      <c r="V3599" s="71"/>
      <c r="W3599" s="71"/>
      <c r="X3599" s="71"/>
      <c r="Y3599" s="71"/>
      <c r="Z3599" s="71"/>
    </row>
    <row r="3600" spans="1:26">
      <c r="A3600" s="154"/>
      <c r="B3600" s="157"/>
      <c r="C3600" s="162"/>
      <c r="D3600" s="157"/>
      <c r="E3600" s="157"/>
      <c r="F3600" s="157"/>
      <c r="G3600" s="158"/>
      <c r="H3600" s="23">
        <f>MONTH(CtasPagar[[#This Row],[Data Vencimento]])</f>
        <v>1</v>
      </c>
      <c r="I3600" s="23">
        <f>YEAR(CtasPagar[[#This Row],[Data Vencimento]])</f>
        <v>1900</v>
      </c>
      <c r="J3600" s="154"/>
      <c r="K3600" s="23">
        <f>MONTH(CtasPagar[[#This Row],[Data Pagamento]])</f>
        <v>1</v>
      </c>
      <c r="L3600" s="23">
        <f>YEAR(CtasPagar[[#This Row],[Data Pagamento]])</f>
        <v>1900</v>
      </c>
      <c r="M3600" s="154"/>
      <c r="N36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0" s="71"/>
      <c r="P3600" s="71"/>
      <c r="Q3600" s="71"/>
      <c r="R3600" s="71"/>
      <c r="S3600" s="71"/>
      <c r="T3600" s="71"/>
      <c r="U3600" s="71"/>
      <c r="V3600" s="71"/>
      <c r="W3600" s="71"/>
      <c r="X3600" s="71"/>
      <c r="Y3600" s="71"/>
      <c r="Z3600" s="71"/>
    </row>
    <row r="3601" spans="1:26">
      <c r="A3601" s="154"/>
      <c r="B3601" s="157"/>
      <c r="C3601" s="162"/>
      <c r="D3601" s="157"/>
      <c r="E3601" s="157"/>
      <c r="F3601" s="157"/>
      <c r="G3601" s="158"/>
      <c r="H3601" s="23">
        <f>MONTH(CtasPagar[[#This Row],[Data Vencimento]])</f>
        <v>1</v>
      </c>
      <c r="I3601" s="23">
        <f>YEAR(CtasPagar[[#This Row],[Data Vencimento]])</f>
        <v>1900</v>
      </c>
      <c r="J3601" s="154"/>
      <c r="K3601" s="23">
        <f>MONTH(CtasPagar[[#This Row],[Data Pagamento]])</f>
        <v>1</v>
      </c>
      <c r="L3601" s="23">
        <f>YEAR(CtasPagar[[#This Row],[Data Pagamento]])</f>
        <v>1900</v>
      </c>
      <c r="M3601" s="154"/>
      <c r="N36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1" s="71"/>
      <c r="P3601" s="71"/>
      <c r="Q3601" s="71"/>
      <c r="R3601" s="71"/>
      <c r="S3601" s="71"/>
      <c r="T3601" s="71"/>
      <c r="U3601" s="71"/>
      <c r="V3601" s="71"/>
      <c r="W3601" s="71"/>
      <c r="X3601" s="71"/>
      <c r="Y3601" s="71"/>
      <c r="Z3601" s="71"/>
    </row>
    <row r="3602" spans="1:26">
      <c r="A3602" s="154"/>
      <c r="B3602" s="157"/>
      <c r="C3602" s="162"/>
      <c r="D3602" s="157"/>
      <c r="E3602" s="157"/>
      <c r="F3602" s="157"/>
      <c r="G3602" s="158"/>
      <c r="H3602" s="23">
        <f>MONTH(CtasPagar[[#This Row],[Data Vencimento]])</f>
        <v>1</v>
      </c>
      <c r="I3602" s="23">
        <f>YEAR(CtasPagar[[#This Row],[Data Vencimento]])</f>
        <v>1900</v>
      </c>
      <c r="J3602" s="154"/>
      <c r="K3602" s="23">
        <f>MONTH(CtasPagar[[#This Row],[Data Pagamento]])</f>
        <v>1</v>
      </c>
      <c r="L3602" s="23">
        <f>YEAR(CtasPagar[[#This Row],[Data Pagamento]])</f>
        <v>1900</v>
      </c>
      <c r="M3602" s="154"/>
      <c r="N36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2" s="71"/>
      <c r="P3602" s="71"/>
      <c r="Q3602" s="71"/>
      <c r="R3602" s="71"/>
      <c r="S3602" s="71"/>
      <c r="T3602" s="71"/>
      <c r="U3602" s="71"/>
      <c r="V3602" s="71"/>
      <c r="W3602" s="71"/>
      <c r="X3602" s="71"/>
      <c r="Y3602" s="71"/>
      <c r="Z3602" s="71"/>
    </row>
    <row r="3603" spans="1:26">
      <c r="A3603" s="154"/>
      <c r="B3603" s="157"/>
      <c r="C3603" s="162"/>
      <c r="D3603" s="157"/>
      <c r="E3603" s="157"/>
      <c r="F3603" s="157"/>
      <c r="G3603" s="158"/>
      <c r="H3603" s="23">
        <f>MONTH(CtasPagar[[#This Row],[Data Vencimento]])</f>
        <v>1</v>
      </c>
      <c r="I3603" s="23">
        <f>YEAR(CtasPagar[[#This Row],[Data Vencimento]])</f>
        <v>1900</v>
      </c>
      <c r="J3603" s="154"/>
      <c r="K3603" s="23">
        <f>MONTH(CtasPagar[[#This Row],[Data Pagamento]])</f>
        <v>1</v>
      </c>
      <c r="L3603" s="23">
        <f>YEAR(CtasPagar[[#This Row],[Data Pagamento]])</f>
        <v>1900</v>
      </c>
      <c r="M3603" s="154"/>
      <c r="N36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3" s="71"/>
      <c r="P3603" s="71"/>
      <c r="Q3603" s="71"/>
      <c r="R3603" s="71"/>
      <c r="S3603" s="71"/>
      <c r="T3603" s="71"/>
      <c r="U3603" s="71"/>
      <c r="V3603" s="71"/>
      <c r="W3603" s="71"/>
      <c r="X3603" s="71"/>
      <c r="Y3603" s="71"/>
      <c r="Z3603" s="71"/>
    </row>
    <row r="3604" spans="1:26">
      <c r="A3604" s="154"/>
      <c r="B3604" s="157"/>
      <c r="C3604" s="162"/>
      <c r="D3604" s="157"/>
      <c r="E3604" s="157"/>
      <c r="F3604" s="157"/>
      <c r="G3604" s="158"/>
      <c r="H3604" s="23">
        <f>MONTH(CtasPagar[[#This Row],[Data Vencimento]])</f>
        <v>1</v>
      </c>
      <c r="I3604" s="23">
        <f>YEAR(CtasPagar[[#This Row],[Data Vencimento]])</f>
        <v>1900</v>
      </c>
      <c r="J3604" s="154"/>
      <c r="K3604" s="23">
        <f>MONTH(CtasPagar[[#This Row],[Data Pagamento]])</f>
        <v>1</v>
      </c>
      <c r="L3604" s="23">
        <f>YEAR(CtasPagar[[#This Row],[Data Pagamento]])</f>
        <v>1900</v>
      </c>
      <c r="M3604" s="154"/>
      <c r="N36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4" s="71"/>
      <c r="P3604" s="71"/>
      <c r="Q3604" s="71"/>
      <c r="R3604" s="71"/>
      <c r="S3604" s="71"/>
      <c r="T3604" s="71"/>
      <c r="U3604" s="71"/>
      <c r="V3604" s="71"/>
      <c r="W3604" s="71"/>
      <c r="X3604" s="71"/>
      <c r="Y3604" s="71"/>
      <c r="Z3604" s="71"/>
    </row>
    <row r="3605" spans="1:26">
      <c r="A3605" s="154"/>
      <c r="B3605" s="157"/>
      <c r="C3605" s="162"/>
      <c r="D3605" s="157"/>
      <c r="E3605" s="157"/>
      <c r="F3605" s="157"/>
      <c r="G3605" s="158"/>
      <c r="H3605" s="23">
        <f>MONTH(CtasPagar[[#This Row],[Data Vencimento]])</f>
        <v>1</v>
      </c>
      <c r="I3605" s="23">
        <f>YEAR(CtasPagar[[#This Row],[Data Vencimento]])</f>
        <v>1900</v>
      </c>
      <c r="J3605" s="154"/>
      <c r="K3605" s="23">
        <f>MONTH(CtasPagar[[#This Row],[Data Pagamento]])</f>
        <v>1</v>
      </c>
      <c r="L3605" s="23">
        <f>YEAR(CtasPagar[[#This Row],[Data Pagamento]])</f>
        <v>1900</v>
      </c>
      <c r="M3605" s="154"/>
      <c r="N36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5" s="71"/>
      <c r="P3605" s="71"/>
      <c r="Q3605" s="71"/>
      <c r="R3605" s="71"/>
      <c r="S3605" s="71"/>
      <c r="T3605" s="71"/>
      <c r="U3605" s="71"/>
      <c r="V3605" s="71"/>
      <c r="W3605" s="71"/>
      <c r="X3605" s="71"/>
      <c r="Y3605" s="71"/>
      <c r="Z3605" s="71"/>
    </row>
    <row r="3606" spans="1:26">
      <c r="A3606" s="154"/>
      <c r="B3606" s="157"/>
      <c r="C3606" s="162"/>
      <c r="D3606" s="157"/>
      <c r="E3606" s="157"/>
      <c r="F3606" s="157"/>
      <c r="G3606" s="158"/>
      <c r="H3606" s="23">
        <f>MONTH(CtasPagar[[#This Row],[Data Vencimento]])</f>
        <v>1</v>
      </c>
      <c r="I3606" s="23">
        <f>YEAR(CtasPagar[[#This Row],[Data Vencimento]])</f>
        <v>1900</v>
      </c>
      <c r="J3606" s="154"/>
      <c r="K3606" s="23">
        <f>MONTH(CtasPagar[[#This Row],[Data Pagamento]])</f>
        <v>1</v>
      </c>
      <c r="L3606" s="23">
        <f>YEAR(CtasPagar[[#This Row],[Data Pagamento]])</f>
        <v>1900</v>
      </c>
      <c r="M3606" s="154"/>
      <c r="N36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6" s="71"/>
      <c r="P3606" s="71"/>
      <c r="Q3606" s="71"/>
      <c r="R3606" s="71"/>
      <c r="S3606" s="71"/>
      <c r="T3606" s="71"/>
      <c r="U3606" s="71"/>
      <c r="V3606" s="71"/>
      <c r="W3606" s="71"/>
      <c r="X3606" s="71"/>
      <c r="Y3606" s="71"/>
      <c r="Z3606" s="71"/>
    </row>
    <row r="3607" spans="1:26">
      <c r="A3607" s="154"/>
      <c r="B3607" s="157"/>
      <c r="C3607" s="162"/>
      <c r="D3607" s="157"/>
      <c r="E3607" s="157"/>
      <c r="F3607" s="157"/>
      <c r="G3607" s="158"/>
      <c r="H3607" s="23">
        <f>MONTH(CtasPagar[[#This Row],[Data Vencimento]])</f>
        <v>1</v>
      </c>
      <c r="I3607" s="23">
        <f>YEAR(CtasPagar[[#This Row],[Data Vencimento]])</f>
        <v>1900</v>
      </c>
      <c r="J3607" s="154"/>
      <c r="K3607" s="23">
        <f>MONTH(CtasPagar[[#This Row],[Data Pagamento]])</f>
        <v>1</v>
      </c>
      <c r="L3607" s="23">
        <f>YEAR(CtasPagar[[#This Row],[Data Pagamento]])</f>
        <v>1900</v>
      </c>
      <c r="M3607" s="154"/>
      <c r="N36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7" s="71"/>
      <c r="P3607" s="71"/>
      <c r="Q3607" s="71"/>
      <c r="R3607" s="71"/>
      <c r="S3607" s="71"/>
      <c r="T3607" s="71"/>
      <c r="U3607" s="71"/>
      <c r="V3607" s="71"/>
      <c r="W3607" s="71"/>
      <c r="X3607" s="71"/>
      <c r="Y3607" s="71"/>
      <c r="Z3607" s="71"/>
    </row>
    <row r="3608" spans="1:26">
      <c r="A3608" s="154"/>
      <c r="B3608" s="157"/>
      <c r="C3608" s="162"/>
      <c r="D3608" s="157"/>
      <c r="E3608" s="157"/>
      <c r="F3608" s="157"/>
      <c r="G3608" s="158"/>
      <c r="H3608" s="23">
        <f>MONTH(CtasPagar[[#This Row],[Data Vencimento]])</f>
        <v>1</v>
      </c>
      <c r="I3608" s="23">
        <f>YEAR(CtasPagar[[#This Row],[Data Vencimento]])</f>
        <v>1900</v>
      </c>
      <c r="J3608" s="154"/>
      <c r="K3608" s="23">
        <f>MONTH(CtasPagar[[#This Row],[Data Pagamento]])</f>
        <v>1</v>
      </c>
      <c r="L3608" s="23">
        <f>YEAR(CtasPagar[[#This Row],[Data Pagamento]])</f>
        <v>1900</v>
      </c>
      <c r="M3608" s="154"/>
      <c r="N36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8" s="71"/>
      <c r="P3608" s="71"/>
      <c r="Q3608" s="71"/>
      <c r="R3608" s="71"/>
      <c r="S3608" s="71"/>
      <c r="T3608" s="71"/>
      <c r="U3608" s="71"/>
      <c r="V3608" s="71"/>
      <c r="W3608" s="71"/>
      <c r="X3608" s="71"/>
      <c r="Y3608" s="71"/>
      <c r="Z3608" s="71"/>
    </row>
    <row r="3609" spans="1:26">
      <c r="A3609" s="154"/>
      <c r="B3609" s="157"/>
      <c r="C3609" s="162"/>
      <c r="D3609" s="157"/>
      <c r="E3609" s="157"/>
      <c r="F3609" s="157"/>
      <c r="G3609" s="158"/>
      <c r="H3609" s="23">
        <f>MONTH(CtasPagar[[#This Row],[Data Vencimento]])</f>
        <v>1</v>
      </c>
      <c r="I3609" s="23">
        <f>YEAR(CtasPagar[[#This Row],[Data Vencimento]])</f>
        <v>1900</v>
      </c>
      <c r="J3609" s="154"/>
      <c r="K3609" s="23">
        <f>MONTH(CtasPagar[[#This Row],[Data Pagamento]])</f>
        <v>1</v>
      </c>
      <c r="L3609" s="23">
        <f>YEAR(CtasPagar[[#This Row],[Data Pagamento]])</f>
        <v>1900</v>
      </c>
      <c r="M3609" s="154"/>
      <c r="N36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09" s="71"/>
      <c r="P3609" s="71"/>
      <c r="Q3609" s="71"/>
      <c r="R3609" s="71"/>
      <c r="S3609" s="71"/>
      <c r="T3609" s="71"/>
      <c r="U3609" s="71"/>
      <c r="V3609" s="71"/>
      <c r="W3609" s="71"/>
      <c r="X3609" s="71"/>
      <c r="Y3609" s="71"/>
      <c r="Z3609" s="71"/>
    </row>
    <row r="3610" spans="1:26">
      <c r="A3610" s="154"/>
      <c r="B3610" s="157"/>
      <c r="C3610" s="162"/>
      <c r="D3610" s="157"/>
      <c r="E3610" s="157"/>
      <c r="F3610" s="157"/>
      <c r="G3610" s="158"/>
      <c r="H3610" s="23">
        <f>MONTH(CtasPagar[[#This Row],[Data Vencimento]])</f>
        <v>1</v>
      </c>
      <c r="I3610" s="23">
        <f>YEAR(CtasPagar[[#This Row],[Data Vencimento]])</f>
        <v>1900</v>
      </c>
      <c r="J3610" s="154"/>
      <c r="K3610" s="23">
        <f>MONTH(CtasPagar[[#This Row],[Data Pagamento]])</f>
        <v>1</v>
      </c>
      <c r="L3610" s="23">
        <f>YEAR(CtasPagar[[#This Row],[Data Pagamento]])</f>
        <v>1900</v>
      </c>
      <c r="M3610" s="154"/>
      <c r="N36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0" s="71"/>
      <c r="P3610" s="71"/>
      <c r="Q3610" s="71"/>
      <c r="R3610" s="71"/>
      <c r="S3610" s="71"/>
      <c r="T3610" s="71"/>
      <c r="U3610" s="71"/>
      <c r="V3610" s="71"/>
      <c r="W3610" s="71"/>
      <c r="X3610" s="71"/>
      <c r="Y3610" s="71"/>
      <c r="Z3610" s="71"/>
    </row>
    <row r="3611" spans="1:26">
      <c r="A3611" s="154"/>
      <c r="B3611" s="157"/>
      <c r="C3611" s="162"/>
      <c r="D3611" s="157"/>
      <c r="E3611" s="157"/>
      <c r="F3611" s="157"/>
      <c r="G3611" s="158"/>
      <c r="H3611" s="23">
        <f>MONTH(CtasPagar[[#This Row],[Data Vencimento]])</f>
        <v>1</v>
      </c>
      <c r="I3611" s="23">
        <f>YEAR(CtasPagar[[#This Row],[Data Vencimento]])</f>
        <v>1900</v>
      </c>
      <c r="J3611" s="154"/>
      <c r="K3611" s="23">
        <f>MONTH(CtasPagar[[#This Row],[Data Pagamento]])</f>
        <v>1</v>
      </c>
      <c r="L3611" s="23">
        <f>YEAR(CtasPagar[[#This Row],[Data Pagamento]])</f>
        <v>1900</v>
      </c>
      <c r="M3611" s="154"/>
      <c r="N36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1" s="71"/>
      <c r="P3611" s="71"/>
      <c r="Q3611" s="71"/>
      <c r="R3611" s="71"/>
      <c r="S3611" s="71"/>
      <c r="T3611" s="71"/>
      <c r="U3611" s="71"/>
      <c r="V3611" s="71"/>
      <c r="W3611" s="71"/>
      <c r="X3611" s="71"/>
      <c r="Y3611" s="71"/>
      <c r="Z3611" s="71"/>
    </row>
    <row r="3612" spans="1:26">
      <c r="A3612" s="154"/>
      <c r="B3612" s="157"/>
      <c r="C3612" s="162"/>
      <c r="D3612" s="157"/>
      <c r="E3612" s="157"/>
      <c r="F3612" s="157"/>
      <c r="G3612" s="158"/>
      <c r="H3612" s="23">
        <f>MONTH(CtasPagar[[#This Row],[Data Vencimento]])</f>
        <v>1</v>
      </c>
      <c r="I3612" s="23">
        <f>YEAR(CtasPagar[[#This Row],[Data Vencimento]])</f>
        <v>1900</v>
      </c>
      <c r="J3612" s="154"/>
      <c r="K3612" s="23">
        <f>MONTH(CtasPagar[[#This Row],[Data Pagamento]])</f>
        <v>1</v>
      </c>
      <c r="L3612" s="23">
        <f>YEAR(CtasPagar[[#This Row],[Data Pagamento]])</f>
        <v>1900</v>
      </c>
      <c r="M3612" s="154"/>
      <c r="N36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2" s="71"/>
      <c r="P3612" s="71"/>
      <c r="Q3612" s="71"/>
      <c r="R3612" s="71"/>
      <c r="S3612" s="71"/>
      <c r="T3612" s="71"/>
      <c r="U3612" s="71"/>
      <c r="V3612" s="71"/>
      <c r="W3612" s="71"/>
      <c r="X3612" s="71"/>
      <c r="Y3612" s="71"/>
      <c r="Z3612" s="71"/>
    </row>
    <row r="3613" spans="1:26">
      <c r="A3613" s="154"/>
      <c r="B3613" s="157"/>
      <c r="C3613" s="162"/>
      <c r="D3613" s="157"/>
      <c r="E3613" s="157"/>
      <c r="F3613" s="157"/>
      <c r="G3613" s="158"/>
      <c r="H3613" s="23">
        <f>MONTH(CtasPagar[[#This Row],[Data Vencimento]])</f>
        <v>1</v>
      </c>
      <c r="I3613" s="23">
        <f>YEAR(CtasPagar[[#This Row],[Data Vencimento]])</f>
        <v>1900</v>
      </c>
      <c r="J3613" s="154"/>
      <c r="K3613" s="23">
        <f>MONTH(CtasPagar[[#This Row],[Data Pagamento]])</f>
        <v>1</v>
      </c>
      <c r="L3613" s="23">
        <f>YEAR(CtasPagar[[#This Row],[Data Pagamento]])</f>
        <v>1900</v>
      </c>
      <c r="M3613" s="154"/>
      <c r="N36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3" s="71"/>
      <c r="P3613" s="71"/>
      <c r="Q3613" s="71"/>
      <c r="R3613" s="71"/>
      <c r="S3613" s="71"/>
      <c r="T3613" s="71"/>
      <c r="U3613" s="71"/>
      <c r="V3613" s="71"/>
      <c r="W3613" s="71"/>
      <c r="X3613" s="71"/>
      <c r="Y3613" s="71"/>
      <c r="Z3613" s="71"/>
    </row>
    <row r="3614" spans="1:26">
      <c r="A3614" s="154"/>
      <c r="B3614" s="157"/>
      <c r="C3614" s="162"/>
      <c r="D3614" s="157"/>
      <c r="E3614" s="157"/>
      <c r="F3614" s="157"/>
      <c r="G3614" s="158"/>
      <c r="H3614" s="23">
        <f>MONTH(CtasPagar[[#This Row],[Data Vencimento]])</f>
        <v>1</v>
      </c>
      <c r="I3614" s="23">
        <f>YEAR(CtasPagar[[#This Row],[Data Vencimento]])</f>
        <v>1900</v>
      </c>
      <c r="J3614" s="154"/>
      <c r="K3614" s="23">
        <f>MONTH(CtasPagar[[#This Row],[Data Pagamento]])</f>
        <v>1</v>
      </c>
      <c r="L3614" s="23">
        <f>YEAR(CtasPagar[[#This Row],[Data Pagamento]])</f>
        <v>1900</v>
      </c>
      <c r="M3614" s="154"/>
      <c r="N36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4" s="71"/>
      <c r="P3614" s="71"/>
      <c r="Q3614" s="71"/>
      <c r="R3614" s="71"/>
      <c r="S3614" s="71"/>
      <c r="T3614" s="71"/>
      <c r="U3614" s="71"/>
      <c r="V3614" s="71"/>
      <c r="W3614" s="71"/>
      <c r="X3614" s="71"/>
      <c r="Y3614" s="71"/>
      <c r="Z3614" s="71"/>
    </row>
    <row r="3615" spans="1:26">
      <c r="A3615" s="154"/>
      <c r="B3615" s="157"/>
      <c r="C3615" s="162"/>
      <c r="D3615" s="157"/>
      <c r="E3615" s="157"/>
      <c r="F3615" s="157"/>
      <c r="G3615" s="158"/>
      <c r="H3615" s="23">
        <f>MONTH(CtasPagar[[#This Row],[Data Vencimento]])</f>
        <v>1</v>
      </c>
      <c r="I3615" s="23">
        <f>YEAR(CtasPagar[[#This Row],[Data Vencimento]])</f>
        <v>1900</v>
      </c>
      <c r="J3615" s="154"/>
      <c r="K3615" s="23">
        <f>MONTH(CtasPagar[[#This Row],[Data Pagamento]])</f>
        <v>1</v>
      </c>
      <c r="L3615" s="23">
        <f>YEAR(CtasPagar[[#This Row],[Data Pagamento]])</f>
        <v>1900</v>
      </c>
      <c r="M3615" s="154"/>
      <c r="N36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5" s="71"/>
      <c r="P3615" s="71"/>
      <c r="Q3615" s="71"/>
      <c r="R3615" s="71"/>
      <c r="S3615" s="71"/>
      <c r="T3615" s="71"/>
      <c r="U3615" s="71"/>
      <c r="V3615" s="71"/>
      <c r="W3615" s="71"/>
      <c r="X3615" s="71"/>
      <c r="Y3615" s="71"/>
      <c r="Z3615" s="71"/>
    </row>
    <row r="3616" spans="1:26">
      <c r="A3616" s="154"/>
      <c r="B3616" s="157"/>
      <c r="C3616" s="162"/>
      <c r="D3616" s="157"/>
      <c r="E3616" s="157"/>
      <c r="F3616" s="157"/>
      <c r="G3616" s="158"/>
      <c r="H3616" s="23">
        <f>MONTH(CtasPagar[[#This Row],[Data Vencimento]])</f>
        <v>1</v>
      </c>
      <c r="I3616" s="23">
        <f>YEAR(CtasPagar[[#This Row],[Data Vencimento]])</f>
        <v>1900</v>
      </c>
      <c r="J3616" s="154"/>
      <c r="K3616" s="23">
        <f>MONTH(CtasPagar[[#This Row],[Data Pagamento]])</f>
        <v>1</v>
      </c>
      <c r="L3616" s="23">
        <f>YEAR(CtasPagar[[#This Row],[Data Pagamento]])</f>
        <v>1900</v>
      </c>
      <c r="M3616" s="154"/>
      <c r="N36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6" s="71"/>
      <c r="P3616" s="71"/>
      <c r="Q3616" s="71"/>
      <c r="R3616" s="71"/>
      <c r="S3616" s="71"/>
      <c r="T3616" s="71"/>
      <c r="U3616" s="71"/>
      <c r="V3616" s="71"/>
      <c r="W3616" s="71"/>
      <c r="X3616" s="71"/>
      <c r="Y3616" s="71"/>
      <c r="Z3616" s="71"/>
    </row>
    <row r="3617" spans="1:26">
      <c r="A3617" s="154"/>
      <c r="B3617" s="157"/>
      <c r="C3617" s="162"/>
      <c r="D3617" s="157"/>
      <c r="E3617" s="157"/>
      <c r="F3617" s="157"/>
      <c r="G3617" s="158"/>
      <c r="H3617" s="23">
        <f>MONTH(CtasPagar[[#This Row],[Data Vencimento]])</f>
        <v>1</v>
      </c>
      <c r="I3617" s="23">
        <f>YEAR(CtasPagar[[#This Row],[Data Vencimento]])</f>
        <v>1900</v>
      </c>
      <c r="J3617" s="154"/>
      <c r="K3617" s="23">
        <f>MONTH(CtasPagar[[#This Row],[Data Pagamento]])</f>
        <v>1</v>
      </c>
      <c r="L3617" s="23">
        <f>YEAR(CtasPagar[[#This Row],[Data Pagamento]])</f>
        <v>1900</v>
      </c>
      <c r="M3617" s="154"/>
      <c r="N36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7" s="71"/>
      <c r="P3617" s="71"/>
      <c r="Q3617" s="71"/>
      <c r="R3617" s="71"/>
      <c r="S3617" s="71"/>
      <c r="T3617" s="71"/>
      <c r="U3617" s="71"/>
      <c r="V3617" s="71"/>
      <c r="W3617" s="71"/>
      <c r="X3617" s="71"/>
      <c r="Y3617" s="71"/>
      <c r="Z3617" s="71"/>
    </row>
    <row r="3618" spans="1:26">
      <c r="A3618" s="154"/>
      <c r="B3618" s="157"/>
      <c r="C3618" s="162"/>
      <c r="D3618" s="157"/>
      <c r="E3618" s="157"/>
      <c r="F3618" s="157"/>
      <c r="G3618" s="158"/>
      <c r="H3618" s="23">
        <f>MONTH(CtasPagar[[#This Row],[Data Vencimento]])</f>
        <v>1</v>
      </c>
      <c r="I3618" s="23">
        <f>YEAR(CtasPagar[[#This Row],[Data Vencimento]])</f>
        <v>1900</v>
      </c>
      <c r="J3618" s="154"/>
      <c r="K3618" s="23">
        <f>MONTH(CtasPagar[[#This Row],[Data Pagamento]])</f>
        <v>1</v>
      </c>
      <c r="L3618" s="23">
        <f>YEAR(CtasPagar[[#This Row],[Data Pagamento]])</f>
        <v>1900</v>
      </c>
      <c r="M3618" s="154"/>
      <c r="N36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8" s="71"/>
      <c r="P3618" s="71"/>
      <c r="Q3618" s="71"/>
      <c r="R3618" s="71"/>
      <c r="S3618" s="71"/>
      <c r="T3618" s="71"/>
      <c r="U3618" s="71"/>
      <c r="V3618" s="71"/>
      <c r="W3618" s="71"/>
      <c r="X3618" s="71"/>
      <c r="Y3618" s="71"/>
      <c r="Z3618" s="71"/>
    </row>
    <row r="3619" spans="1:26">
      <c r="A3619" s="154"/>
      <c r="B3619" s="157"/>
      <c r="C3619" s="162"/>
      <c r="D3619" s="157"/>
      <c r="E3619" s="157"/>
      <c r="F3619" s="157"/>
      <c r="G3619" s="158"/>
      <c r="H3619" s="23">
        <f>MONTH(CtasPagar[[#This Row],[Data Vencimento]])</f>
        <v>1</v>
      </c>
      <c r="I3619" s="23">
        <f>YEAR(CtasPagar[[#This Row],[Data Vencimento]])</f>
        <v>1900</v>
      </c>
      <c r="J3619" s="154"/>
      <c r="K3619" s="23">
        <f>MONTH(CtasPagar[[#This Row],[Data Pagamento]])</f>
        <v>1</v>
      </c>
      <c r="L3619" s="23">
        <f>YEAR(CtasPagar[[#This Row],[Data Pagamento]])</f>
        <v>1900</v>
      </c>
      <c r="M3619" s="154"/>
      <c r="N36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19" s="71"/>
      <c r="P3619" s="71"/>
      <c r="Q3619" s="71"/>
      <c r="R3619" s="71"/>
      <c r="S3619" s="71"/>
      <c r="T3619" s="71"/>
      <c r="U3619" s="71"/>
      <c r="V3619" s="71"/>
      <c r="W3619" s="71"/>
      <c r="X3619" s="71"/>
      <c r="Y3619" s="71"/>
      <c r="Z3619" s="71"/>
    </row>
    <row r="3620" spans="1:26">
      <c r="A3620" s="154"/>
      <c r="B3620" s="157"/>
      <c r="C3620" s="162"/>
      <c r="D3620" s="157"/>
      <c r="E3620" s="157"/>
      <c r="F3620" s="157"/>
      <c r="G3620" s="158"/>
      <c r="H3620" s="23">
        <f>MONTH(CtasPagar[[#This Row],[Data Vencimento]])</f>
        <v>1</v>
      </c>
      <c r="I3620" s="23">
        <f>YEAR(CtasPagar[[#This Row],[Data Vencimento]])</f>
        <v>1900</v>
      </c>
      <c r="J3620" s="154"/>
      <c r="K3620" s="23">
        <f>MONTH(CtasPagar[[#This Row],[Data Pagamento]])</f>
        <v>1</v>
      </c>
      <c r="L3620" s="23">
        <f>YEAR(CtasPagar[[#This Row],[Data Pagamento]])</f>
        <v>1900</v>
      </c>
      <c r="M3620" s="154"/>
      <c r="N36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0" s="71"/>
      <c r="P3620" s="71"/>
      <c r="Q3620" s="71"/>
      <c r="R3620" s="71"/>
      <c r="S3620" s="71"/>
      <c r="T3620" s="71"/>
      <c r="U3620" s="71"/>
      <c r="V3620" s="71"/>
      <c r="W3620" s="71"/>
      <c r="X3620" s="71"/>
      <c r="Y3620" s="71"/>
      <c r="Z3620" s="71"/>
    </row>
    <row r="3621" spans="1:26">
      <c r="A3621" s="154"/>
      <c r="B3621" s="157"/>
      <c r="C3621" s="162"/>
      <c r="D3621" s="157"/>
      <c r="E3621" s="157"/>
      <c r="F3621" s="157"/>
      <c r="G3621" s="158"/>
      <c r="H3621" s="23">
        <f>MONTH(CtasPagar[[#This Row],[Data Vencimento]])</f>
        <v>1</v>
      </c>
      <c r="I3621" s="23">
        <f>YEAR(CtasPagar[[#This Row],[Data Vencimento]])</f>
        <v>1900</v>
      </c>
      <c r="J3621" s="154"/>
      <c r="K3621" s="23">
        <f>MONTH(CtasPagar[[#This Row],[Data Pagamento]])</f>
        <v>1</v>
      </c>
      <c r="L3621" s="23">
        <f>YEAR(CtasPagar[[#This Row],[Data Pagamento]])</f>
        <v>1900</v>
      </c>
      <c r="M3621" s="154"/>
      <c r="N36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1" s="71"/>
      <c r="P3621" s="71"/>
      <c r="Q3621" s="71"/>
      <c r="R3621" s="71"/>
      <c r="S3621" s="71"/>
      <c r="T3621" s="71"/>
      <c r="U3621" s="71"/>
      <c r="V3621" s="71"/>
      <c r="W3621" s="71"/>
      <c r="X3621" s="71"/>
      <c r="Y3621" s="71"/>
      <c r="Z3621" s="71"/>
    </row>
    <row r="3622" spans="1:26">
      <c r="A3622" s="154"/>
      <c r="B3622" s="157"/>
      <c r="C3622" s="162"/>
      <c r="D3622" s="157"/>
      <c r="E3622" s="157"/>
      <c r="F3622" s="157"/>
      <c r="G3622" s="158"/>
      <c r="H3622" s="23">
        <f>MONTH(CtasPagar[[#This Row],[Data Vencimento]])</f>
        <v>1</v>
      </c>
      <c r="I3622" s="23">
        <f>YEAR(CtasPagar[[#This Row],[Data Vencimento]])</f>
        <v>1900</v>
      </c>
      <c r="J3622" s="154"/>
      <c r="K3622" s="23">
        <f>MONTH(CtasPagar[[#This Row],[Data Pagamento]])</f>
        <v>1</v>
      </c>
      <c r="L3622" s="23">
        <f>YEAR(CtasPagar[[#This Row],[Data Pagamento]])</f>
        <v>1900</v>
      </c>
      <c r="M3622" s="154"/>
      <c r="N36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2" s="71"/>
      <c r="P3622" s="71"/>
      <c r="Q3622" s="71"/>
      <c r="R3622" s="71"/>
      <c r="S3622" s="71"/>
      <c r="T3622" s="71"/>
      <c r="U3622" s="71"/>
      <c r="V3622" s="71"/>
      <c r="W3622" s="71"/>
      <c r="X3622" s="71"/>
      <c r="Y3622" s="71"/>
      <c r="Z3622" s="71"/>
    </row>
    <row r="3623" spans="1:26">
      <c r="A3623" s="154"/>
      <c r="B3623" s="157"/>
      <c r="C3623" s="162"/>
      <c r="D3623" s="157"/>
      <c r="E3623" s="157"/>
      <c r="F3623" s="157"/>
      <c r="G3623" s="158"/>
      <c r="H3623" s="23">
        <f>MONTH(CtasPagar[[#This Row],[Data Vencimento]])</f>
        <v>1</v>
      </c>
      <c r="I3623" s="23">
        <f>YEAR(CtasPagar[[#This Row],[Data Vencimento]])</f>
        <v>1900</v>
      </c>
      <c r="J3623" s="154"/>
      <c r="K3623" s="23">
        <f>MONTH(CtasPagar[[#This Row],[Data Pagamento]])</f>
        <v>1</v>
      </c>
      <c r="L3623" s="23">
        <f>YEAR(CtasPagar[[#This Row],[Data Pagamento]])</f>
        <v>1900</v>
      </c>
      <c r="M3623" s="154"/>
      <c r="N36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3" s="71"/>
      <c r="P3623" s="71"/>
      <c r="Q3623" s="71"/>
      <c r="R3623" s="71"/>
      <c r="S3623" s="71"/>
      <c r="T3623" s="71"/>
      <c r="U3623" s="71"/>
      <c r="V3623" s="71"/>
      <c r="W3623" s="71"/>
      <c r="X3623" s="71"/>
      <c r="Y3623" s="71"/>
      <c r="Z3623" s="71"/>
    </row>
    <row r="3624" spans="1:26">
      <c r="A3624" s="154"/>
      <c r="B3624" s="157"/>
      <c r="C3624" s="162"/>
      <c r="D3624" s="157"/>
      <c r="E3624" s="157"/>
      <c r="F3624" s="157"/>
      <c r="G3624" s="158"/>
      <c r="H3624" s="23">
        <f>MONTH(CtasPagar[[#This Row],[Data Vencimento]])</f>
        <v>1</v>
      </c>
      <c r="I3624" s="23">
        <f>YEAR(CtasPagar[[#This Row],[Data Vencimento]])</f>
        <v>1900</v>
      </c>
      <c r="J3624" s="154"/>
      <c r="K3624" s="23">
        <f>MONTH(CtasPagar[[#This Row],[Data Pagamento]])</f>
        <v>1</v>
      </c>
      <c r="L3624" s="23">
        <f>YEAR(CtasPagar[[#This Row],[Data Pagamento]])</f>
        <v>1900</v>
      </c>
      <c r="M3624" s="154"/>
      <c r="N36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4" s="71"/>
      <c r="P3624" s="71"/>
      <c r="Q3624" s="71"/>
      <c r="R3624" s="71"/>
      <c r="S3624" s="71"/>
      <c r="T3624" s="71"/>
      <c r="U3624" s="71"/>
      <c r="V3624" s="71"/>
      <c r="W3624" s="71"/>
      <c r="X3624" s="71"/>
      <c r="Y3624" s="71"/>
      <c r="Z3624" s="71"/>
    </row>
    <row r="3625" spans="1:26">
      <c r="A3625" s="154"/>
      <c r="B3625" s="157"/>
      <c r="C3625" s="162"/>
      <c r="D3625" s="157"/>
      <c r="E3625" s="157"/>
      <c r="F3625" s="157"/>
      <c r="G3625" s="158"/>
      <c r="H3625" s="23">
        <f>MONTH(CtasPagar[[#This Row],[Data Vencimento]])</f>
        <v>1</v>
      </c>
      <c r="I3625" s="23">
        <f>YEAR(CtasPagar[[#This Row],[Data Vencimento]])</f>
        <v>1900</v>
      </c>
      <c r="J3625" s="154"/>
      <c r="K3625" s="23">
        <f>MONTH(CtasPagar[[#This Row],[Data Pagamento]])</f>
        <v>1</v>
      </c>
      <c r="L3625" s="23">
        <f>YEAR(CtasPagar[[#This Row],[Data Pagamento]])</f>
        <v>1900</v>
      </c>
      <c r="M3625" s="154"/>
      <c r="N36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5" s="71"/>
      <c r="P3625" s="71"/>
      <c r="Q3625" s="71"/>
      <c r="R3625" s="71"/>
      <c r="S3625" s="71"/>
      <c r="T3625" s="71"/>
      <c r="U3625" s="71"/>
      <c r="V3625" s="71"/>
      <c r="W3625" s="71"/>
      <c r="X3625" s="71"/>
      <c r="Y3625" s="71"/>
      <c r="Z3625" s="71"/>
    </row>
    <row r="3626" spans="1:26">
      <c r="A3626" s="154"/>
      <c r="B3626" s="157"/>
      <c r="C3626" s="162"/>
      <c r="D3626" s="157"/>
      <c r="E3626" s="157"/>
      <c r="F3626" s="157"/>
      <c r="G3626" s="158"/>
      <c r="H3626" s="23">
        <f>MONTH(CtasPagar[[#This Row],[Data Vencimento]])</f>
        <v>1</v>
      </c>
      <c r="I3626" s="23">
        <f>YEAR(CtasPagar[[#This Row],[Data Vencimento]])</f>
        <v>1900</v>
      </c>
      <c r="J3626" s="154"/>
      <c r="K3626" s="23">
        <f>MONTH(CtasPagar[[#This Row],[Data Pagamento]])</f>
        <v>1</v>
      </c>
      <c r="L3626" s="23">
        <f>YEAR(CtasPagar[[#This Row],[Data Pagamento]])</f>
        <v>1900</v>
      </c>
      <c r="M3626" s="154"/>
      <c r="N36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6" s="71"/>
      <c r="P3626" s="71"/>
      <c r="Q3626" s="71"/>
      <c r="R3626" s="71"/>
      <c r="S3626" s="71"/>
      <c r="T3626" s="71"/>
      <c r="U3626" s="71"/>
      <c r="V3626" s="71"/>
      <c r="W3626" s="71"/>
      <c r="X3626" s="71"/>
      <c r="Y3626" s="71"/>
      <c r="Z3626" s="71"/>
    </row>
    <row r="3627" spans="1:26">
      <c r="A3627" s="154"/>
      <c r="B3627" s="157"/>
      <c r="C3627" s="162"/>
      <c r="D3627" s="157"/>
      <c r="E3627" s="157"/>
      <c r="F3627" s="157"/>
      <c r="G3627" s="158"/>
      <c r="H3627" s="23">
        <f>MONTH(CtasPagar[[#This Row],[Data Vencimento]])</f>
        <v>1</v>
      </c>
      <c r="I3627" s="23">
        <f>YEAR(CtasPagar[[#This Row],[Data Vencimento]])</f>
        <v>1900</v>
      </c>
      <c r="J3627" s="154"/>
      <c r="K3627" s="23">
        <f>MONTH(CtasPagar[[#This Row],[Data Pagamento]])</f>
        <v>1</v>
      </c>
      <c r="L3627" s="23">
        <f>YEAR(CtasPagar[[#This Row],[Data Pagamento]])</f>
        <v>1900</v>
      </c>
      <c r="M3627" s="154"/>
      <c r="N36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7" s="71"/>
      <c r="P3627" s="71"/>
      <c r="Q3627" s="71"/>
      <c r="R3627" s="71"/>
      <c r="S3627" s="71"/>
      <c r="T3627" s="71"/>
      <c r="U3627" s="71"/>
      <c r="V3627" s="71"/>
      <c r="W3627" s="71"/>
      <c r="X3627" s="71"/>
      <c r="Y3627" s="71"/>
      <c r="Z3627" s="71"/>
    </row>
    <row r="3628" spans="1:26">
      <c r="A3628" s="154"/>
      <c r="B3628" s="157"/>
      <c r="C3628" s="162"/>
      <c r="D3628" s="157"/>
      <c r="E3628" s="157"/>
      <c r="F3628" s="157"/>
      <c r="G3628" s="158"/>
      <c r="H3628" s="23">
        <f>MONTH(CtasPagar[[#This Row],[Data Vencimento]])</f>
        <v>1</v>
      </c>
      <c r="I3628" s="23">
        <f>YEAR(CtasPagar[[#This Row],[Data Vencimento]])</f>
        <v>1900</v>
      </c>
      <c r="J3628" s="154"/>
      <c r="K3628" s="23">
        <f>MONTH(CtasPagar[[#This Row],[Data Pagamento]])</f>
        <v>1</v>
      </c>
      <c r="L3628" s="23">
        <f>YEAR(CtasPagar[[#This Row],[Data Pagamento]])</f>
        <v>1900</v>
      </c>
      <c r="M3628" s="154"/>
      <c r="N36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8" s="71"/>
      <c r="P3628" s="71"/>
      <c r="Q3628" s="71"/>
      <c r="R3628" s="71"/>
      <c r="S3628" s="71"/>
      <c r="T3628" s="71"/>
      <c r="U3628" s="71"/>
      <c r="V3628" s="71"/>
      <c r="W3628" s="71"/>
      <c r="X3628" s="71"/>
      <c r="Y3628" s="71"/>
      <c r="Z3628" s="71"/>
    </row>
    <row r="3629" spans="1:26">
      <c r="A3629" s="154"/>
      <c r="B3629" s="157"/>
      <c r="C3629" s="162"/>
      <c r="D3629" s="157"/>
      <c r="E3629" s="157"/>
      <c r="F3629" s="157"/>
      <c r="G3629" s="158"/>
      <c r="H3629" s="23">
        <f>MONTH(CtasPagar[[#This Row],[Data Vencimento]])</f>
        <v>1</v>
      </c>
      <c r="I3629" s="23">
        <f>YEAR(CtasPagar[[#This Row],[Data Vencimento]])</f>
        <v>1900</v>
      </c>
      <c r="J3629" s="154"/>
      <c r="K3629" s="23">
        <f>MONTH(CtasPagar[[#This Row],[Data Pagamento]])</f>
        <v>1</v>
      </c>
      <c r="L3629" s="23">
        <f>YEAR(CtasPagar[[#This Row],[Data Pagamento]])</f>
        <v>1900</v>
      </c>
      <c r="M3629" s="154"/>
      <c r="N36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29" s="71"/>
      <c r="P3629" s="71"/>
      <c r="Q3629" s="71"/>
      <c r="R3629" s="71"/>
      <c r="S3629" s="71"/>
      <c r="T3629" s="71"/>
      <c r="U3629" s="71"/>
      <c r="V3629" s="71"/>
      <c r="W3629" s="71"/>
      <c r="X3629" s="71"/>
      <c r="Y3629" s="71"/>
      <c r="Z3629" s="71"/>
    </row>
    <row r="3630" spans="1:26">
      <c r="A3630" s="154"/>
      <c r="B3630" s="157"/>
      <c r="C3630" s="162"/>
      <c r="D3630" s="157"/>
      <c r="E3630" s="157"/>
      <c r="F3630" s="157"/>
      <c r="G3630" s="158"/>
      <c r="H3630" s="23">
        <f>MONTH(CtasPagar[[#This Row],[Data Vencimento]])</f>
        <v>1</v>
      </c>
      <c r="I3630" s="23">
        <f>YEAR(CtasPagar[[#This Row],[Data Vencimento]])</f>
        <v>1900</v>
      </c>
      <c r="J3630" s="154"/>
      <c r="K3630" s="23">
        <f>MONTH(CtasPagar[[#This Row],[Data Pagamento]])</f>
        <v>1</v>
      </c>
      <c r="L3630" s="23">
        <f>YEAR(CtasPagar[[#This Row],[Data Pagamento]])</f>
        <v>1900</v>
      </c>
      <c r="M3630" s="154"/>
      <c r="N36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0" s="71"/>
      <c r="P3630" s="71"/>
      <c r="Q3630" s="71"/>
      <c r="R3630" s="71"/>
      <c r="S3630" s="71"/>
      <c r="T3630" s="71"/>
      <c r="U3630" s="71"/>
      <c r="V3630" s="71"/>
      <c r="W3630" s="71"/>
      <c r="X3630" s="71"/>
      <c r="Y3630" s="71"/>
      <c r="Z3630" s="71"/>
    </row>
    <row r="3631" spans="1:26">
      <c r="A3631" s="154"/>
      <c r="B3631" s="157"/>
      <c r="C3631" s="162"/>
      <c r="D3631" s="157"/>
      <c r="E3631" s="157"/>
      <c r="F3631" s="157"/>
      <c r="G3631" s="158"/>
      <c r="H3631" s="23">
        <f>MONTH(CtasPagar[[#This Row],[Data Vencimento]])</f>
        <v>1</v>
      </c>
      <c r="I3631" s="23">
        <f>YEAR(CtasPagar[[#This Row],[Data Vencimento]])</f>
        <v>1900</v>
      </c>
      <c r="J3631" s="154"/>
      <c r="K3631" s="23">
        <f>MONTH(CtasPagar[[#This Row],[Data Pagamento]])</f>
        <v>1</v>
      </c>
      <c r="L3631" s="23">
        <f>YEAR(CtasPagar[[#This Row],[Data Pagamento]])</f>
        <v>1900</v>
      </c>
      <c r="M3631" s="154"/>
      <c r="N36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1" s="71"/>
      <c r="P3631" s="71"/>
      <c r="Q3631" s="71"/>
      <c r="R3631" s="71"/>
      <c r="S3631" s="71"/>
      <c r="T3631" s="71"/>
      <c r="U3631" s="71"/>
      <c r="V3631" s="71"/>
      <c r="W3631" s="71"/>
      <c r="X3631" s="71"/>
      <c r="Y3631" s="71"/>
      <c r="Z3631" s="71"/>
    </row>
    <row r="3632" spans="1:26">
      <c r="A3632" s="154"/>
      <c r="B3632" s="157"/>
      <c r="C3632" s="162"/>
      <c r="D3632" s="157"/>
      <c r="E3632" s="157"/>
      <c r="F3632" s="157"/>
      <c r="G3632" s="158"/>
      <c r="H3632" s="23">
        <f>MONTH(CtasPagar[[#This Row],[Data Vencimento]])</f>
        <v>1</v>
      </c>
      <c r="I3632" s="23">
        <f>YEAR(CtasPagar[[#This Row],[Data Vencimento]])</f>
        <v>1900</v>
      </c>
      <c r="J3632" s="154"/>
      <c r="K3632" s="23">
        <f>MONTH(CtasPagar[[#This Row],[Data Pagamento]])</f>
        <v>1</v>
      </c>
      <c r="L3632" s="23">
        <f>YEAR(CtasPagar[[#This Row],[Data Pagamento]])</f>
        <v>1900</v>
      </c>
      <c r="M3632" s="154"/>
      <c r="N36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2" s="71"/>
      <c r="P3632" s="71"/>
      <c r="Q3632" s="71"/>
      <c r="R3632" s="71"/>
      <c r="S3632" s="71"/>
      <c r="T3632" s="71"/>
      <c r="U3632" s="71"/>
      <c r="V3632" s="71"/>
      <c r="W3632" s="71"/>
      <c r="X3632" s="71"/>
      <c r="Y3632" s="71"/>
      <c r="Z3632" s="71"/>
    </row>
    <row r="3633" spans="1:26">
      <c r="A3633" s="154"/>
      <c r="B3633" s="157"/>
      <c r="C3633" s="162"/>
      <c r="D3633" s="157"/>
      <c r="E3633" s="157"/>
      <c r="F3633" s="157"/>
      <c r="G3633" s="158"/>
      <c r="H3633" s="23">
        <f>MONTH(CtasPagar[[#This Row],[Data Vencimento]])</f>
        <v>1</v>
      </c>
      <c r="I3633" s="23">
        <f>YEAR(CtasPagar[[#This Row],[Data Vencimento]])</f>
        <v>1900</v>
      </c>
      <c r="J3633" s="154"/>
      <c r="K3633" s="23">
        <f>MONTH(CtasPagar[[#This Row],[Data Pagamento]])</f>
        <v>1</v>
      </c>
      <c r="L3633" s="23">
        <f>YEAR(CtasPagar[[#This Row],[Data Pagamento]])</f>
        <v>1900</v>
      </c>
      <c r="M3633" s="154"/>
      <c r="N36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3" s="71"/>
      <c r="P3633" s="71"/>
      <c r="Q3633" s="71"/>
      <c r="R3633" s="71"/>
      <c r="S3633" s="71"/>
      <c r="T3633" s="71"/>
      <c r="U3633" s="71"/>
      <c r="V3633" s="71"/>
      <c r="W3633" s="71"/>
      <c r="X3633" s="71"/>
      <c r="Y3633" s="71"/>
      <c r="Z3633" s="71"/>
    </row>
    <row r="3634" spans="1:26">
      <c r="A3634" s="154"/>
      <c r="B3634" s="157"/>
      <c r="C3634" s="162"/>
      <c r="D3634" s="157"/>
      <c r="E3634" s="157"/>
      <c r="F3634" s="157"/>
      <c r="G3634" s="158"/>
      <c r="H3634" s="23">
        <f>MONTH(CtasPagar[[#This Row],[Data Vencimento]])</f>
        <v>1</v>
      </c>
      <c r="I3634" s="23">
        <f>YEAR(CtasPagar[[#This Row],[Data Vencimento]])</f>
        <v>1900</v>
      </c>
      <c r="J3634" s="154"/>
      <c r="K3634" s="23">
        <f>MONTH(CtasPagar[[#This Row],[Data Pagamento]])</f>
        <v>1</v>
      </c>
      <c r="L3634" s="23">
        <f>YEAR(CtasPagar[[#This Row],[Data Pagamento]])</f>
        <v>1900</v>
      </c>
      <c r="M3634" s="154"/>
      <c r="N36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4" s="71"/>
      <c r="P3634" s="71"/>
      <c r="Q3634" s="71"/>
      <c r="R3634" s="71"/>
      <c r="S3634" s="71"/>
      <c r="T3634" s="71"/>
      <c r="U3634" s="71"/>
      <c r="V3634" s="71"/>
      <c r="W3634" s="71"/>
      <c r="X3634" s="71"/>
      <c r="Y3634" s="71"/>
      <c r="Z3634" s="71"/>
    </row>
    <row r="3635" spans="1:26">
      <c r="A3635" s="154"/>
      <c r="B3635" s="157"/>
      <c r="C3635" s="162"/>
      <c r="D3635" s="157"/>
      <c r="E3635" s="157"/>
      <c r="F3635" s="157"/>
      <c r="G3635" s="158"/>
      <c r="H3635" s="23">
        <f>MONTH(CtasPagar[[#This Row],[Data Vencimento]])</f>
        <v>1</v>
      </c>
      <c r="I3635" s="23">
        <f>YEAR(CtasPagar[[#This Row],[Data Vencimento]])</f>
        <v>1900</v>
      </c>
      <c r="J3635" s="154"/>
      <c r="K3635" s="23">
        <f>MONTH(CtasPagar[[#This Row],[Data Pagamento]])</f>
        <v>1</v>
      </c>
      <c r="L3635" s="23">
        <f>YEAR(CtasPagar[[#This Row],[Data Pagamento]])</f>
        <v>1900</v>
      </c>
      <c r="M3635" s="154"/>
      <c r="N36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5" s="71"/>
      <c r="P3635" s="71"/>
      <c r="Q3635" s="71"/>
      <c r="R3635" s="71"/>
      <c r="S3635" s="71"/>
      <c r="T3635" s="71"/>
      <c r="U3635" s="71"/>
      <c r="V3635" s="71"/>
      <c r="W3635" s="71"/>
      <c r="X3635" s="71"/>
      <c r="Y3635" s="71"/>
      <c r="Z3635" s="71"/>
    </row>
    <row r="3636" spans="1:26">
      <c r="A3636" s="154"/>
      <c r="B3636" s="157"/>
      <c r="C3636" s="162"/>
      <c r="D3636" s="157"/>
      <c r="E3636" s="157"/>
      <c r="F3636" s="157"/>
      <c r="G3636" s="158"/>
      <c r="H3636" s="23">
        <f>MONTH(CtasPagar[[#This Row],[Data Vencimento]])</f>
        <v>1</v>
      </c>
      <c r="I3636" s="23">
        <f>YEAR(CtasPagar[[#This Row],[Data Vencimento]])</f>
        <v>1900</v>
      </c>
      <c r="J3636" s="154"/>
      <c r="K3636" s="23">
        <f>MONTH(CtasPagar[[#This Row],[Data Pagamento]])</f>
        <v>1</v>
      </c>
      <c r="L3636" s="23">
        <f>YEAR(CtasPagar[[#This Row],[Data Pagamento]])</f>
        <v>1900</v>
      </c>
      <c r="M3636" s="154"/>
      <c r="N36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6" s="71"/>
      <c r="P3636" s="71"/>
      <c r="Q3636" s="71"/>
      <c r="R3636" s="71"/>
      <c r="S3636" s="71"/>
      <c r="T3636" s="71"/>
      <c r="U3636" s="71"/>
      <c r="V3636" s="71"/>
      <c r="W3636" s="71"/>
      <c r="X3636" s="71"/>
      <c r="Y3636" s="71"/>
      <c r="Z3636" s="71"/>
    </row>
    <row r="3637" spans="1:26">
      <c r="A3637" s="154"/>
      <c r="B3637" s="157"/>
      <c r="C3637" s="162"/>
      <c r="D3637" s="157"/>
      <c r="E3637" s="157"/>
      <c r="F3637" s="157"/>
      <c r="G3637" s="158"/>
      <c r="H3637" s="23">
        <f>MONTH(CtasPagar[[#This Row],[Data Vencimento]])</f>
        <v>1</v>
      </c>
      <c r="I3637" s="23">
        <f>YEAR(CtasPagar[[#This Row],[Data Vencimento]])</f>
        <v>1900</v>
      </c>
      <c r="J3637" s="154"/>
      <c r="K3637" s="23">
        <f>MONTH(CtasPagar[[#This Row],[Data Pagamento]])</f>
        <v>1</v>
      </c>
      <c r="L3637" s="23">
        <f>YEAR(CtasPagar[[#This Row],[Data Pagamento]])</f>
        <v>1900</v>
      </c>
      <c r="M3637" s="154"/>
      <c r="N36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7" s="71"/>
      <c r="P3637" s="71"/>
      <c r="Q3637" s="71"/>
      <c r="R3637" s="71"/>
      <c r="S3637" s="71"/>
      <c r="T3637" s="71"/>
      <c r="U3637" s="71"/>
      <c r="V3637" s="71"/>
      <c r="W3637" s="71"/>
      <c r="X3637" s="71"/>
      <c r="Y3637" s="71"/>
      <c r="Z3637" s="71"/>
    </row>
    <row r="3638" spans="1:26">
      <c r="A3638" s="154"/>
      <c r="B3638" s="157"/>
      <c r="C3638" s="162"/>
      <c r="D3638" s="157"/>
      <c r="E3638" s="157"/>
      <c r="F3638" s="157"/>
      <c r="G3638" s="158"/>
      <c r="H3638" s="23">
        <f>MONTH(CtasPagar[[#This Row],[Data Vencimento]])</f>
        <v>1</v>
      </c>
      <c r="I3638" s="23">
        <f>YEAR(CtasPagar[[#This Row],[Data Vencimento]])</f>
        <v>1900</v>
      </c>
      <c r="J3638" s="154"/>
      <c r="K3638" s="23">
        <f>MONTH(CtasPagar[[#This Row],[Data Pagamento]])</f>
        <v>1</v>
      </c>
      <c r="L3638" s="23">
        <f>YEAR(CtasPagar[[#This Row],[Data Pagamento]])</f>
        <v>1900</v>
      </c>
      <c r="M3638" s="154"/>
      <c r="N36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8" s="71"/>
      <c r="P3638" s="71"/>
      <c r="Q3638" s="71"/>
      <c r="R3638" s="71"/>
      <c r="S3638" s="71"/>
      <c r="T3638" s="71"/>
      <c r="U3638" s="71"/>
      <c r="V3638" s="71"/>
      <c r="W3638" s="71"/>
      <c r="X3638" s="71"/>
      <c r="Y3638" s="71"/>
      <c r="Z3638" s="71"/>
    </row>
    <row r="3639" spans="1:26">
      <c r="A3639" s="154"/>
      <c r="B3639" s="157"/>
      <c r="C3639" s="162"/>
      <c r="D3639" s="157"/>
      <c r="E3639" s="157"/>
      <c r="F3639" s="157"/>
      <c r="G3639" s="158"/>
      <c r="H3639" s="23">
        <f>MONTH(CtasPagar[[#This Row],[Data Vencimento]])</f>
        <v>1</v>
      </c>
      <c r="I3639" s="23">
        <f>YEAR(CtasPagar[[#This Row],[Data Vencimento]])</f>
        <v>1900</v>
      </c>
      <c r="J3639" s="154"/>
      <c r="K3639" s="23">
        <f>MONTH(CtasPagar[[#This Row],[Data Pagamento]])</f>
        <v>1</v>
      </c>
      <c r="L3639" s="23">
        <f>YEAR(CtasPagar[[#This Row],[Data Pagamento]])</f>
        <v>1900</v>
      </c>
      <c r="M3639" s="154"/>
      <c r="N36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39" s="71"/>
      <c r="P3639" s="71"/>
      <c r="Q3639" s="71"/>
      <c r="R3639" s="71"/>
      <c r="S3639" s="71"/>
      <c r="T3639" s="71"/>
      <c r="U3639" s="71"/>
      <c r="V3639" s="71"/>
      <c r="W3639" s="71"/>
      <c r="X3639" s="71"/>
      <c r="Y3639" s="71"/>
      <c r="Z3639" s="71"/>
    </row>
    <row r="3640" spans="1:26">
      <c r="A3640" s="154"/>
      <c r="B3640" s="157"/>
      <c r="C3640" s="162"/>
      <c r="D3640" s="157"/>
      <c r="E3640" s="157"/>
      <c r="F3640" s="157"/>
      <c r="G3640" s="158"/>
      <c r="H3640" s="23">
        <f>MONTH(CtasPagar[[#This Row],[Data Vencimento]])</f>
        <v>1</v>
      </c>
      <c r="I3640" s="23">
        <f>YEAR(CtasPagar[[#This Row],[Data Vencimento]])</f>
        <v>1900</v>
      </c>
      <c r="J3640" s="154"/>
      <c r="K3640" s="23">
        <f>MONTH(CtasPagar[[#This Row],[Data Pagamento]])</f>
        <v>1</v>
      </c>
      <c r="L3640" s="23">
        <f>YEAR(CtasPagar[[#This Row],[Data Pagamento]])</f>
        <v>1900</v>
      </c>
      <c r="M3640" s="154"/>
      <c r="N36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0" s="71"/>
      <c r="P3640" s="71"/>
      <c r="Q3640" s="71"/>
      <c r="R3640" s="71"/>
      <c r="S3640" s="71"/>
      <c r="T3640" s="71"/>
      <c r="U3640" s="71"/>
      <c r="V3640" s="71"/>
      <c r="W3640" s="71"/>
      <c r="X3640" s="71"/>
      <c r="Y3640" s="71"/>
      <c r="Z3640" s="71"/>
    </row>
    <row r="3641" spans="1:26">
      <c r="A3641" s="154"/>
      <c r="B3641" s="157"/>
      <c r="C3641" s="162"/>
      <c r="D3641" s="157"/>
      <c r="E3641" s="157"/>
      <c r="F3641" s="157"/>
      <c r="G3641" s="158"/>
      <c r="H3641" s="23">
        <f>MONTH(CtasPagar[[#This Row],[Data Vencimento]])</f>
        <v>1</v>
      </c>
      <c r="I3641" s="23">
        <f>YEAR(CtasPagar[[#This Row],[Data Vencimento]])</f>
        <v>1900</v>
      </c>
      <c r="J3641" s="154"/>
      <c r="K3641" s="23">
        <f>MONTH(CtasPagar[[#This Row],[Data Pagamento]])</f>
        <v>1</v>
      </c>
      <c r="L3641" s="23">
        <f>YEAR(CtasPagar[[#This Row],[Data Pagamento]])</f>
        <v>1900</v>
      </c>
      <c r="M3641" s="154"/>
      <c r="N36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1" s="71"/>
      <c r="P3641" s="71"/>
      <c r="Q3641" s="71"/>
      <c r="R3641" s="71"/>
      <c r="S3641" s="71"/>
      <c r="T3641" s="71"/>
      <c r="U3641" s="71"/>
      <c r="V3641" s="71"/>
      <c r="W3641" s="71"/>
      <c r="X3641" s="71"/>
      <c r="Y3641" s="71"/>
      <c r="Z3641" s="71"/>
    </row>
    <row r="3642" spans="1:26">
      <c r="A3642" s="154"/>
      <c r="B3642" s="157"/>
      <c r="C3642" s="162"/>
      <c r="D3642" s="157"/>
      <c r="E3642" s="157"/>
      <c r="F3642" s="157"/>
      <c r="G3642" s="158"/>
      <c r="H3642" s="23">
        <f>MONTH(CtasPagar[[#This Row],[Data Vencimento]])</f>
        <v>1</v>
      </c>
      <c r="I3642" s="23">
        <f>YEAR(CtasPagar[[#This Row],[Data Vencimento]])</f>
        <v>1900</v>
      </c>
      <c r="J3642" s="154"/>
      <c r="K3642" s="23">
        <f>MONTH(CtasPagar[[#This Row],[Data Pagamento]])</f>
        <v>1</v>
      </c>
      <c r="L3642" s="23">
        <f>YEAR(CtasPagar[[#This Row],[Data Pagamento]])</f>
        <v>1900</v>
      </c>
      <c r="M3642" s="154"/>
      <c r="N36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2" s="71"/>
      <c r="P3642" s="71"/>
      <c r="Q3642" s="71"/>
      <c r="R3642" s="71"/>
      <c r="S3642" s="71"/>
      <c r="T3642" s="71"/>
      <c r="U3642" s="71"/>
      <c r="V3642" s="71"/>
      <c r="W3642" s="71"/>
      <c r="X3642" s="71"/>
      <c r="Y3642" s="71"/>
      <c r="Z3642" s="71"/>
    </row>
    <row r="3643" spans="1:26">
      <c r="A3643" s="154"/>
      <c r="B3643" s="157"/>
      <c r="C3643" s="162"/>
      <c r="D3643" s="157"/>
      <c r="E3643" s="157"/>
      <c r="F3643" s="157"/>
      <c r="G3643" s="158"/>
      <c r="H3643" s="23">
        <f>MONTH(CtasPagar[[#This Row],[Data Vencimento]])</f>
        <v>1</v>
      </c>
      <c r="I3643" s="23">
        <f>YEAR(CtasPagar[[#This Row],[Data Vencimento]])</f>
        <v>1900</v>
      </c>
      <c r="J3643" s="154"/>
      <c r="K3643" s="23">
        <f>MONTH(CtasPagar[[#This Row],[Data Pagamento]])</f>
        <v>1</v>
      </c>
      <c r="L3643" s="23">
        <f>YEAR(CtasPagar[[#This Row],[Data Pagamento]])</f>
        <v>1900</v>
      </c>
      <c r="M3643" s="154"/>
      <c r="N36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3" s="71"/>
      <c r="P3643" s="71"/>
      <c r="Q3643" s="71"/>
      <c r="R3643" s="71"/>
      <c r="S3643" s="71"/>
      <c r="T3643" s="71"/>
      <c r="U3643" s="71"/>
      <c r="V3643" s="71"/>
      <c r="W3643" s="71"/>
      <c r="X3643" s="71"/>
      <c r="Y3643" s="71"/>
      <c r="Z3643" s="71"/>
    </row>
    <row r="3644" spans="1:26">
      <c r="A3644" s="154"/>
      <c r="B3644" s="157"/>
      <c r="C3644" s="162"/>
      <c r="D3644" s="157"/>
      <c r="E3644" s="157"/>
      <c r="F3644" s="157"/>
      <c r="G3644" s="158"/>
      <c r="H3644" s="23">
        <f>MONTH(CtasPagar[[#This Row],[Data Vencimento]])</f>
        <v>1</v>
      </c>
      <c r="I3644" s="23">
        <f>YEAR(CtasPagar[[#This Row],[Data Vencimento]])</f>
        <v>1900</v>
      </c>
      <c r="J3644" s="154"/>
      <c r="K3644" s="23">
        <f>MONTH(CtasPagar[[#This Row],[Data Pagamento]])</f>
        <v>1</v>
      </c>
      <c r="L3644" s="23">
        <f>YEAR(CtasPagar[[#This Row],[Data Pagamento]])</f>
        <v>1900</v>
      </c>
      <c r="M3644" s="154"/>
      <c r="N36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4" s="71"/>
      <c r="P3644" s="71"/>
      <c r="Q3644" s="71"/>
      <c r="R3644" s="71"/>
      <c r="S3644" s="71"/>
      <c r="T3644" s="71"/>
      <c r="U3644" s="71"/>
      <c r="V3644" s="71"/>
      <c r="W3644" s="71"/>
      <c r="X3644" s="71"/>
      <c r="Y3644" s="71"/>
      <c r="Z3644" s="71"/>
    </row>
    <row r="3645" spans="1:26">
      <c r="A3645" s="154"/>
      <c r="B3645" s="157"/>
      <c r="C3645" s="162"/>
      <c r="D3645" s="157"/>
      <c r="E3645" s="157"/>
      <c r="F3645" s="157"/>
      <c r="G3645" s="158"/>
      <c r="H3645" s="23">
        <f>MONTH(CtasPagar[[#This Row],[Data Vencimento]])</f>
        <v>1</v>
      </c>
      <c r="I3645" s="23">
        <f>YEAR(CtasPagar[[#This Row],[Data Vencimento]])</f>
        <v>1900</v>
      </c>
      <c r="J3645" s="154"/>
      <c r="K3645" s="23">
        <f>MONTH(CtasPagar[[#This Row],[Data Pagamento]])</f>
        <v>1</v>
      </c>
      <c r="L3645" s="23">
        <f>YEAR(CtasPagar[[#This Row],[Data Pagamento]])</f>
        <v>1900</v>
      </c>
      <c r="M3645" s="154"/>
      <c r="N36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5" s="71"/>
      <c r="P3645" s="71"/>
      <c r="Q3645" s="71"/>
      <c r="R3645" s="71"/>
      <c r="S3645" s="71"/>
      <c r="T3645" s="71"/>
      <c r="U3645" s="71"/>
      <c r="V3645" s="71"/>
      <c r="W3645" s="71"/>
      <c r="X3645" s="71"/>
      <c r="Y3645" s="71"/>
      <c r="Z3645" s="71"/>
    </row>
    <row r="3646" spans="1:26">
      <c r="A3646" s="154"/>
      <c r="B3646" s="157"/>
      <c r="C3646" s="162"/>
      <c r="D3646" s="157"/>
      <c r="E3646" s="157"/>
      <c r="F3646" s="157"/>
      <c r="G3646" s="158"/>
      <c r="H3646" s="23">
        <f>MONTH(CtasPagar[[#This Row],[Data Vencimento]])</f>
        <v>1</v>
      </c>
      <c r="I3646" s="23">
        <f>YEAR(CtasPagar[[#This Row],[Data Vencimento]])</f>
        <v>1900</v>
      </c>
      <c r="J3646" s="154"/>
      <c r="K3646" s="23">
        <f>MONTH(CtasPagar[[#This Row],[Data Pagamento]])</f>
        <v>1</v>
      </c>
      <c r="L3646" s="23">
        <f>YEAR(CtasPagar[[#This Row],[Data Pagamento]])</f>
        <v>1900</v>
      </c>
      <c r="M3646" s="154"/>
      <c r="N36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6" s="71"/>
      <c r="P3646" s="71"/>
      <c r="Q3646" s="71"/>
      <c r="R3646" s="71"/>
      <c r="S3646" s="71"/>
      <c r="T3646" s="71"/>
      <c r="U3646" s="71"/>
      <c r="V3646" s="71"/>
      <c r="W3646" s="71"/>
      <c r="X3646" s="71"/>
      <c r="Y3646" s="71"/>
      <c r="Z3646" s="71"/>
    </row>
    <row r="3647" spans="1:26">
      <c r="A3647" s="154"/>
      <c r="B3647" s="157"/>
      <c r="C3647" s="162"/>
      <c r="D3647" s="157"/>
      <c r="E3647" s="157"/>
      <c r="F3647" s="157"/>
      <c r="G3647" s="158"/>
      <c r="H3647" s="23">
        <f>MONTH(CtasPagar[[#This Row],[Data Vencimento]])</f>
        <v>1</v>
      </c>
      <c r="I3647" s="23">
        <f>YEAR(CtasPagar[[#This Row],[Data Vencimento]])</f>
        <v>1900</v>
      </c>
      <c r="J3647" s="154"/>
      <c r="K3647" s="23">
        <f>MONTH(CtasPagar[[#This Row],[Data Pagamento]])</f>
        <v>1</v>
      </c>
      <c r="L3647" s="23">
        <f>YEAR(CtasPagar[[#This Row],[Data Pagamento]])</f>
        <v>1900</v>
      </c>
      <c r="M3647" s="154"/>
      <c r="N36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7" s="71"/>
      <c r="P3647" s="71"/>
      <c r="Q3647" s="71"/>
      <c r="R3647" s="71"/>
      <c r="S3647" s="71"/>
      <c r="T3647" s="71"/>
      <c r="U3647" s="71"/>
      <c r="V3647" s="71"/>
      <c r="W3647" s="71"/>
      <c r="X3647" s="71"/>
      <c r="Y3647" s="71"/>
      <c r="Z3647" s="71"/>
    </row>
    <row r="3648" spans="1:26">
      <c r="A3648" s="154"/>
      <c r="B3648" s="157"/>
      <c r="C3648" s="162"/>
      <c r="D3648" s="157"/>
      <c r="E3648" s="157"/>
      <c r="F3648" s="157"/>
      <c r="G3648" s="158"/>
      <c r="H3648" s="23">
        <f>MONTH(CtasPagar[[#This Row],[Data Vencimento]])</f>
        <v>1</v>
      </c>
      <c r="I3648" s="23">
        <f>YEAR(CtasPagar[[#This Row],[Data Vencimento]])</f>
        <v>1900</v>
      </c>
      <c r="J3648" s="154"/>
      <c r="K3648" s="23">
        <f>MONTH(CtasPagar[[#This Row],[Data Pagamento]])</f>
        <v>1</v>
      </c>
      <c r="L3648" s="23">
        <f>YEAR(CtasPagar[[#This Row],[Data Pagamento]])</f>
        <v>1900</v>
      </c>
      <c r="M3648" s="154"/>
      <c r="N36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8" s="71"/>
      <c r="P3648" s="71"/>
      <c r="Q3648" s="71"/>
      <c r="R3648" s="71"/>
      <c r="S3648" s="71"/>
      <c r="T3648" s="71"/>
      <c r="U3648" s="71"/>
      <c r="V3648" s="71"/>
      <c r="W3648" s="71"/>
      <c r="X3648" s="71"/>
      <c r="Y3648" s="71"/>
      <c r="Z3648" s="71"/>
    </row>
    <row r="3649" spans="1:26">
      <c r="A3649" s="154"/>
      <c r="B3649" s="157"/>
      <c r="C3649" s="162"/>
      <c r="D3649" s="157"/>
      <c r="E3649" s="157"/>
      <c r="F3649" s="157"/>
      <c r="G3649" s="158"/>
      <c r="H3649" s="23">
        <f>MONTH(CtasPagar[[#This Row],[Data Vencimento]])</f>
        <v>1</v>
      </c>
      <c r="I3649" s="23">
        <f>YEAR(CtasPagar[[#This Row],[Data Vencimento]])</f>
        <v>1900</v>
      </c>
      <c r="J3649" s="154"/>
      <c r="K3649" s="23">
        <f>MONTH(CtasPagar[[#This Row],[Data Pagamento]])</f>
        <v>1</v>
      </c>
      <c r="L3649" s="23">
        <f>YEAR(CtasPagar[[#This Row],[Data Pagamento]])</f>
        <v>1900</v>
      </c>
      <c r="M3649" s="154"/>
      <c r="N36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49" s="71"/>
      <c r="P3649" s="71"/>
      <c r="Q3649" s="71"/>
      <c r="R3649" s="71"/>
      <c r="S3649" s="71"/>
      <c r="T3649" s="71"/>
      <c r="U3649" s="71"/>
      <c r="V3649" s="71"/>
      <c r="W3649" s="71"/>
      <c r="X3649" s="71"/>
      <c r="Y3649" s="71"/>
      <c r="Z3649" s="71"/>
    </row>
    <row r="3650" spans="1:26">
      <c r="A3650" s="154"/>
      <c r="B3650" s="157"/>
      <c r="C3650" s="162"/>
      <c r="D3650" s="157"/>
      <c r="E3650" s="157"/>
      <c r="F3650" s="157"/>
      <c r="G3650" s="158"/>
      <c r="H3650" s="23">
        <f>MONTH(CtasPagar[[#This Row],[Data Vencimento]])</f>
        <v>1</v>
      </c>
      <c r="I3650" s="23">
        <f>YEAR(CtasPagar[[#This Row],[Data Vencimento]])</f>
        <v>1900</v>
      </c>
      <c r="J3650" s="154"/>
      <c r="K3650" s="23">
        <f>MONTH(CtasPagar[[#This Row],[Data Pagamento]])</f>
        <v>1</v>
      </c>
      <c r="L3650" s="23">
        <f>YEAR(CtasPagar[[#This Row],[Data Pagamento]])</f>
        <v>1900</v>
      </c>
      <c r="M3650" s="154"/>
      <c r="N36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0" s="71"/>
      <c r="P3650" s="71"/>
      <c r="Q3650" s="71"/>
      <c r="R3650" s="71"/>
      <c r="S3650" s="71"/>
      <c r="T3650" s="71"/>
      <c r="U3650" s="71"/>
      <c r="V3650" s="71"/>
      <c r="W3650" s="71"/>
      <c r="X3650" s="71"/>
      <c r="Y3650" s="71"/>
      <c r="Z3650" s="71"/>
    </row>
    <row r="3651" spans="1:26">
      <c r="A3651" s="154"/>
      <c r="B3651" s="157"/>
      <c r="C3651" s="162"/>
      <c r="D3651" s="157"/>
      <c r="E3651" s="157"/>
      <c r="F3651" s="157"/>
      <c r="G3651" s="158"/>
      <c r="H3651" s="23">
        <f>MONTH(CtasPagar[[#This Row],[Data Vencimento]])</f>
        <v>1</v>
      </c>
      <c r="I3651" s="23">
        <f>YEAR(CtasPagar[[#This Row],[Data Vencimento]])</f>
        <v>1900</v>
      </c>
      <c r="J3651" s="154"/>
      <c r="K3651" s="23">
        <f>MONTH(CtasPagar[[#This Row],[Data Pagamento]])</f>
        <v>1</v>
      </c>
      <c r="L3651" s="23">
        <f>YEAR(CtasPagar[[#This Row],[Data Pagamento]])</f>
        <v>1900</v>
      </c>
      <c r="M3651" s="154"/>
      <c r="N36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1" s="71"/>
      <c r="P3651" s="71"/>
      <c r="Q3651" s="71"/>
      <c r="R3651" s="71"/>
      <c r="S3651" s="71"/>
      <c r="T3651" s="71"/>
      <c r="U3651" s="71"/>
      <c r="V3651" s="71"/>
      <c r="W3651" s="71"/>
      <c r="X3651" s="71"/>
      <c r="Y3651" s="71"/>
      <c r="Z3651" s="71"/>
    </row>
    <row r="3652" spans="1:26">
      <c r="A3652" s="154"/>
      <c r="B3652" s="157"/>
      <c r="C3652" s="162"/>
      <c r="D3652" s="157"/>
      <c r="E3652" s="157"/>
      <c r="F3652" s="157"/>
      <c r="G3652" s="158"/>
      <c r="H3652" s="23">
        <f>MONTH(CtasPagar[[#This Row],[Data Vencimento]])</f>
        <v>1</v>
      </c>
      <c r="I3652" s="23">
        <f>YEAR(CtasPagar[[#This Row],[Data Vencimento]])</f>
        <v>1900</v>
      </c>
      <c r="J3652" s="154"/>
      <c r="K3652" s="23">
        <f>MONTH(CtasPagar[[#This Row],[Data Pagamento]])</f>
        <v>1</v>
      </c>
      <c r="L3652" s="23">
        <f>YEAR(CtasPagar[[#This Row],[Data Pagamento]])</f>
        <v>1900</v>
      </c>
      <c r="M3652" s="154"/>
      <c r="N36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2" s="71"/>
      <c r="P3652" s="71"/>
      <c r="Q3652" s="71"/>
      <c r="R3652" s="71"/>
      <c r="S3652" s="71"/>
      <c r="T3652" s="71"/>
      <c r="U3652" s="71"/>
      <c r="V3652" s="71"/>
      <c r="W3652" s="71"/>
      <c r="X3652" s="71"/>
      <c r="Y3652" s="71"/>
      <c r="Z3652" s="71"/>
    </row>
    <row r="3653" spans="1:26">
      <c r="A3653" s="154"/>
      <c r="B3653" s="157"/>
      <c r="C3653" s="162"/>
      <c r="D3653" s="157"/>
      <c r="E3653" s="157"/>
      <c r="F3653" s="157"/>
      <c r="G3653" s="158"/>
      <c r="H3653" s="23">
        <f>MONTH(CtasPagar[[#This Row],[Data Vencimento]])</f>
        <v>1</v>
      </c>
      <c r="I3653" s="23">
        <f>YEAR(CtasPagar[[#This Row],[Data Vencimento]])</f>
        <v>1900</v>
      </c>
      <c r="J3653" s="154"/>
      <c r="K3653" s="23">
        <f>MONTH(CtasPagar[[#This Row],[Data Pagamento]])</f>
        <v>1</v>
      </c>
      <c r="L3653" s="23">
        <f>YEAR(CtasPagar[[#This Row],[Data Pagamento]])</f>
        <v>1900</v>
      </c>
      <c r="M3653" s="154"/>
      <c r="N36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3" s="71"/>
      <c r="P3653" s="71"/>
      <c r="Q3653" s="71"/>
      <c r="R3653" s="71"/>
      <c r="S3653" s="71"/>
      <c r="T3653" s="71"/>
      <c r="U3653" s="71"/>
      <c r="V3653" s="71"/>
      <c r="W3653" s="71"/>
      <c r="X3653" s="71"/>
      <c r="Y3653" s="71"/>
      <c r="Z3653" s="71"/>
    </row>
    <row r="3654" spans="1:26">
      <c r="A3654" s="154"/>
      <c r="B3654" s="157"/>
      <c r="C3654" s="162"/>
      <c r="D3654" s="157"/>
      <c r="E3654" s="157"/>
      <c r="F3654" s="157"/>
      <c r="G3654" s="158"/>
      <c r="H3654" s="23">
        <f>MONTH(CtasPagar[[#This Row],[Data Vencimento]])</f>
        <v>1</v>
      </c>
      <c r="I3654" s="23">
        <f>YEAR(CtasPagar[[#This Row],[Data Vencimento]])</f>
        <v>1900</v>
      </c>
      <c r="J3654" s="154"/>
      <c r="K3654" s="23">
        <f>MONTH(CtasPagar[[#This Row],[Data Pagamento]])</f>
        <v>1</v>
      </c>
      <c r="L3654" s="23">
        <f>YEAR(CtasPagar[[#This Row],[Data Pagamento]])</f>
        <v>1900</v>
      </c>
      <c r="M3654" s="154"/>
      <c r="N36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4" s="71"/>
      <c r="P3654" s="71"/>
      <c r="Q3654" s="71"/>
      <c r="R3654" s="71"/>
      <c r="S3654" s="71"/>
      <c r="T3654" s="71"/>
      <c r="U3654" s="71"/>
      <c r="V3654" s="71"/>
      <c r="W3654" s="71"/>
      <c r="X3654" s="71"/>
      <c r="Y3654" s="71"/>
      <c r="Z3654" s="71"/>
    </row>
    <row r="3655" spans="1:26">
      <c r="A3655" s="154"/>
      <c r="B3655" s="157"/>
      <c r="C3655" s="162"/>
      <c r="D3655" s="157"/>
      <c r="E3655" s="157"/>
      <c r="F3655" s="157"/>
      <c r="G3655" s="158"/>
      <c r="H3655" s="23">
        <f>MONTH(CtasPagar[[#This Row],[Data Vencimento]])</f>
        <v>1</v>
      </c>
      <c r="I3655" s="23">
        <f>YEAR(CtasPagar[[#This Row],[Data Vencimento]])</f>
        <v>1900</v>
      </c>
      <c r="J3655" s="154"/>
      <c r="K3655" s="23">
        <f>MONTH(CtasPagar[[#This Row],[Data Pagamento]])</f>
        <v>1</v>
      </c>
      <c r="L3655" s="23">
        <f>YEAR(CtasPagar[[#This Row],[Data Pagamento]])</f>
        <v>1900</v>
      </c>
      <c r="M3655" s="154"/>
      <c r="N36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5" s="71"/>
      <c r="P3655" s="71"/>
      <c r="Q3655" s="71"/>
      <c r="R3655" s="71"/>
      <c r="S3655" s="71"/>
      <c r="T3655" s="71"/>
      <c r="U3655" s="71"/>
      <c r="V3655" s="71"/>
      <c r="W3655" s="71"/>
      <c r="X3655" s="71"/>
      <c r="Y3655" s="71"/>
      <c r="Z3655" s="71"/>
    </row>
    <row r="3656" spans="1:26">
      <c r="A3656" s="154"/>
      <c r="B3656" s="157"/>
      <c r="C3656" s="162"/>
      <c r="D3656" s="157"/>
      <c r="E3656" s="157"/>
      <c r="F3656" s="157"/>
      <c r="G3656" s="158"/>
      <c r="H3656" s="23">
        <f>MONTH(CtasPagar[[#This Row],[Data Vencimento]])</f>
        <v>1</v>
      </c>
      <c r="I3656" s="23">
        <f>YEAR(CtasPagar[[#This Row],[Data Vencimento]])</f>
        <v>1900</v>
      </c>
      <c r="J3656" s="154"/>
      <c r="K3656" s="23">
        <f>MONTH(CtasPagar[[#This Row],[Data Pagamento]])</f>
        <v>1</v>
      </c>
      <c r="L3656" s="23">
        <f>YEAR(CtasPagar[[#This Row],[Data Pagamento]])</f>
        <v>1900</v>
      </c>
      <c r="M3656" s="154"/>
      <c r="N36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6" s="71"/>
      <c r="P3656" s="71"/>
      <c r="Q3656" s="71"/>
      <c r="R3656" s="71"/>
      <c r="S3656" s="71"/>
      <c r="T3656" s="71"/>
      <c r="U3656" s="71"/>
      <c r="V3656" s="71"/>
      <c r="W3656" s="71"/>
      <c r="X3656" s="71"/>
      <c r="Y3656" s="71"/>
      <c r="Z3656" s="71"/>
    </row>
    <row r="3657" spans="1:26">
      <c r="A3657" s="154"/>
      <c r="B3657" s="157"/>
      <c r="C3657" s="162"/>
      <c r="D3657" s="157"/>
      <c r="E3657" s="157"/>
      <c r="F3657" s="157"/>
      <c r="G3657" s="158"/>
      <c r="H3657" s="23">
        <f>MONTH(CtasPagar[[#This Row],[Data Vencimento]])</f>
        <v>1</v>
      </c>
      <c r="I3657" s="23">
        <f>YEAR(CtasPagar[[#This Row],[Data Vencimento]])</f>
        <v>1900</v>
      </c>
      <c r="J3657" s="154"/>
      <c r="K3657" s="23">
        <f>MONTH(CtasPagar[[#This Row],[Data Pagamento]])</f>
        <v>1</v>
      </c>
      <c r="L3657" s="23">
        <f>YEAR(CtasPagar[[#This Row],[Data Pagamento]])</f>
        <v>1900</v>
      </c>
      <c r="M3657" s="154"/>
      <c r="N36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7" s="71"/>
      <c r="P3657" s="71"/>
      <c r="Q3657" s="71"/>
      <c r="R3657" s="71"/>
      <c r="S3657" s="71"/>
      <c r="T3657" s="71"/>
      <c r="U3657" s="71"/>
      <c r="V3657" s="71"/>
      <c r="W3657" s="71"/>
      <c r="X3657" s="71"/>
      <c r="Y3657" s="71"/>
      <c r="Z3657" s="71"/>
    </row>
    <row r="3658" spans="1:26">
      <c r="A3658" s="154"/>
      <c r="B3658" s="157"/>
      <c r="C3658" s="162"/>
      <c r="D3658" s="157"/>
      <c r="E3658" s="157"/>
      <c r="F3658" s="157"/>
      <c r="G3658" s="158"/>
      <c r="H3658" s="23">
        <f>MONTH(CtasPagar[[#This Row],[Data Vencimento]])</f>
        <v>1</v>
      </c>
      <c r="I3658" s="23">
        <f>YEAR(CtasPagar[[#This Row],[Data Vencimento]])</f>
        <v>1900</v>
      </c>
      <c r="J3658" s="154"/>
      <c r="K3658" s="23">
        <f>MONTH(CtasPagar[[#This Row],[Data Pagamento]])</f>
        <v>1</v>
      </c>
      <c r="L3658" s="23">
        <f>YEAR(CtasPagar[[#This Row],[Data Pagamento]])</f>
        <v>1900</v>
      </c>
      <c r="M3658" s="154"/>
      <c r="N36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8" s="71"/>
      <c r="P3658" s="71"/>
      <c r="Q3658" s="71"/>
      <c r="R3658" s="71"/>
      <c r="S3658" s="71"/>
      <c r="T3658" s="71"/>
      <c r="U3658" s="71"/>
      <c r="V3658" s="71"/>
      <c r="W3658" s="71"/>
      <c r="X3658" s="71"/>
      <c r="Y3658" s="71"/>
      <c r="Z3658" s="71"/>
    </row>
    <row r="3659" spans="1:26">
      <c r="A3659" s="154"/>
      <c r="B3659" s="157"/>
      <c r="C3659" s="162"/>
      <c r="D3659" s="157"/>
      <c r="E3659" s="157"/>
      <c r="F3659" s="157"/>
      <c r="G3659" s="158"/>
      <c r="H3659" s="23">
        <f>MONTH(CtasPagar[[#This Row],[Data Vencimento]])</f>
        <v>1</v>
      </c>
      <c r="I3659" s="23">
        <f>YEAR(CtasPagar[[#This Row],[Data Vencimento]])</f>
        <v>1900</v>
      </c>
      <c r="J3659" s="154"/>
      <c r="K3659" s="23">
        <f>MONTH(CtasPagar[[#This Row],[Data Pagamento]])</f>
        <v>1</v>
      </c>
      <c r="L3659" s="23">
        <f>YEAR(CtasPagar[[#This Row],[Data Pagamento]])</f>
        <v>1900</v>
      </c>
      <c r="M3659" s="154"/>
      <c r="N36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59" s="71"/>
      <c r="P3659" s="71"/>
      <c r="Q3659" s="71"/>
      <c r="R3659" s="71"/>
      <c r="S3659" s="71"/>
      <c r="T3659" s="71"/>
      <c r="U3659" s="71"/>
      <c r="V3659" s="71"/>
      <c r="W3659" s="71"/>
      <c r="X3659" s="71"/>
      <c r="Y3659" s="71"/>
      <c r="Z3659" s="71"/>
    </row>
    <row r="3660" spans="1:26">
      <c r="A3660" s="154"/>
      <c r="B3660" s="157"/>
      <c r="C3660" s="162"/>
      <c r="D3660" s="157"/>
      <c r="E3660" s="157"/>
      <c r="F3660" s="157"/>
      <c r="G3660" s="158"/>
      <c r="H3660" s="23">
        <f>MONTH(CtasPagar[[#This Row],[Data Vencimento]])</f>
        <v>1</v>
      </c>
      <c r="I3660" s="23">
        <f>YEAR(CtasPagar[[#This Row],[Data Vencimento]])</f>
        <v>1900</v>
      </c>
      <c r="J3660" s="154"/>
      <c r="K3660" s="23">
        <f>MONTH(CtasPagar[[#This Row],[Data Pagamento]])</f>
        <v>1</v>
      </c>
      <c r="L3660" s="23">
        <f>YEAR(CtasPagar[[#This Row],[Data Pagamento]])</f>
        <v>1900</v>
      </c>
      <c r="M3660" s="154"/>
      <c r="N36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0" s="71"/>
      <c r="P3660" s="71"/>
      <c r="Q3660" s="71"/>
      <c r="R3660" s="71"/>
      <c r="S3660" s="71"/>
      <c r="T3660" s="71"/>
      <c r="U3660" s="71"/>
      <c r="V3660" s="71"/>
      <c r="W3660" s="71"/>
      <c r="X3660" s="71"/>
      <c r="Y3660" s="71"/>
      <c r="Z3660" s="71"/>
    </row>
    <row r="3661" spans="1:26">
      <c r="A3661" s="154"/>
      <c r="B3661" s="157"/>
      <c r="C3661" s="162"/>
      <c r="D3661" s="157"/>
      <c r="E3661" s="157"/>
      <c r="F3661" s="157"/>
      <c r="G3661" s="158"/>
      <c r="H3661" s="23">
        <f>MONTH(CtasPagar[[#This Row],[Data Vencimento]])</f>
        <v>1</v>
      </c>
      <c r="I3661" s="23">
        <f>YEAR(CtasPagar[[#This Row],[Data Vencimento]])</f>
        <v>1900</v>
      </c>
      <c r="J3661" s="154"/>
      <c r="K3661" s="23">
        <f>MONTH(CtasPagar[[#This Row],[Data Pagamento]])</f>
        <v>1</v>
      </c>
      <c r="L3661" s="23">
        <f>YEAR(CtasPagar[[#This Row],[Data Pagamento]])</f>
        <v>1900</v>
      </c>
      <c r="M3661" s="154"/>
      <c r="N36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1" s="71"/>
      <c r="P3661" s="71"/>
      <c r="Q3661" s="71"/>
      <c r="R3661" s="71"/>
      <c r="S3661" s="71"/>
      <c r="T3661" s="71"/>
      <c r="U3661" s="71"/>
      <c r="V3661" s="71"/>
      <c r="W3661" s="71"/>
      <c r="X3661" s="71"/>
      <c r="Y3661" s="71"/>
      <c r="Z3661" s="71"/>
    </row>
    <row r="3662" spans="1:26">
      <c r="A3662" s="154"/>
      <c r="B3662" s="157"/>
      <c r="C3662" s="162"/>
      <c r="D3662" s="157"/>
      <c r="E3662" s="157"/>
      <c r="F3662" s="157"/>
      <c r="G3662" s="158"/>
      <c r="H3662" s="23">
        <f>MONTH(CtasPagar[[#This Row],[Data Vencimento]])</f>
        <v>1</v>
      </c>
      <c r="I3662" s="23">
        <f>YEAR(CtasPagar[[#This Row],[Data Vencimento]])</f>
        <v>1900</v>
      </c>
      <c r="J3662" s="154"/>
      <c r="K3662" s="23">
        <f>MONTH(CtasPagar[[#This Row],[Data Pagamento]])</f>
        <v>1</v>
      </c>
      <c r="L3662" s="23">
        <f>YEAR(CtasPagar[[#This Row],[Data Pagamento]])</f>
        <v>1900</v>
      </c>
      <c r="M3662" s="154"/>
      <c r="N36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2" s="71"/>
      <c r="P3662" s="71"/>
      <c r="Q3662" s="71"/>
      <c r="R3662" s="71"/>
      <c r="S3662" s="71"/>
      <c r="T3662" s="71"/>
      <c r="U3662" s="71"/>
      <c r="V3662" s="71"/>
      <c r="W3662" s="71"/>
      <c r="X3662" s="71"/>
      <c r="Y3662" s="71"/>
      <c r="Z3662" s="71"/>
    </row>
    <row r="3663" spans="1:26">
      <c r="A3663" s="154"/>
      <c r="B3663" s="157"/>
      <c r="C3663" s="162"/>
      <c r="D3663" s="157"/>
      <c r="E3663" s="157"/>
      <c r="F3663" s="157"/>
      <c r="G3663" s="158"/>
      <c r="H3663" s="23">
        <f>MONTH(CtasPagar[[#This Row],[Data Vencimento]])</f>
        <v>1</v>
      </c>
      <c r="I3663" s="23">
        <f>YEAR(CtasPagar[[#This Row],[Data Vencimento]])</f>
        <v>1900</v>
      </c>
      <c r="J3663" s="154"/>
      <c r="K3663" s="23">
        <f>MONTH(CtasPagar[[#This Row],[Data Pagamento]])</f>
        <v>1</v>
      </c>
      <c r="L3663" s="23">
        <f>YEAR(CtasPagar[[#This Row],[Data Pagamento]])</f>
        <v>1900</v>
      </c>
      <c r="M3663" s="154"/>
      <c r="N36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3" s="71"/>
      <c r="P3663" s="71"/>
      <c r="Q3663" s="71"/>
      <c r="R3663" s="71"/>
      <c r="S3663" s="71"/>
      <c r="T3663" s="71"/>
      <c r="U3663" s="71"/>
      <c r="V3663" s="71"/>
      <c r="W3663" s="71"/>
      <c r="X3663" s="71"/>
      <c r="Y3663" s="71"/>
      <c r="Z3663" s="71"/>
    </row>
    <row r="3664" spans="1:26">
      <c r="A3664" s="154"/>
      <c r="B3664" s="157"/>
      <c r="C3664" s="162"/>
      <c r="D3664" s="157"/>
      <c r="E3664" s="157"/>
      <c r="F3664" s="157"/>
      <c r="G3664" s="158"/>
      <c r="H3664" s="23">
        <f>MONTH(CtasPagar[[#This Row],[Data Vencimento]])</f>
        <v>1</v>
      </c>
      <c r="I3664" s="23">
        <f>YEAR(CtasPagar[[#This Row],[Data Vencimento]])</f>
        <v>1900</v>
      </c>
      <c r="J3664" s="154"/>
      <c r="K3664" s="23">
        <f>MONTH(CtasPagar[[#This Row],[Data Pagamento]])</f>
        <v>1</v>
      </c>
      <c r="L3664" s="23">
        <f>YEAR(CtasPagar[[#This Row],[Data Pagamento]])</f>
        <v>1900</v>
      </c>
      <c r="M3664" s="154"/>
      <c r="N36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4" s="71"/>
      <c r="P3664" s="71"/>
      <c r="Q3664" s="71"/>
      <c r="R3664" s="71"/>
      <c r="S3664" s="71"/>
      <c r="T3664" s="71"/>
      <c r="U3664" s="71"/>
      <c r="V3664" s="71"/>
      <c r="W3664" s="71"/>
      <c r="X3664" s="71"/>
      <c r="Y3664" s="71"/>
      <c r="Z3664" s="71"/>
    </row>
    <row r="3665" spans="1:26">
      <c r="A3665" s="154"/>
      <c r="B3665" s="157"/>
      <c r="C3665" s="162"/>
      <c r="D3665" s="157"/>
      <c r="E3665" s="157"/>
      <c r="F3665" s="157"/>
      <c r="G3665" s="158"/>
      <c r="H3665" s="23">
        <f>MONTH(CtasPagar[[#This Row],[Data Vencimento]])</f>
        <v>1</v>
      </c>
      <c r="I3665" s="23">
        <f>YEAR(CtasPagar[[#This Row],[Data Vencimento]])</f>
        <v>1900</v>
      </c>
      <c r="J3665" s="154"/>
      <c r="K3665" s="23">
        <f>MONTH(CtasPagar[[#This Row],[Data Pagamento]])</f>
        <v>1</v>
      </c>
      <c r="L3665" s="23">
        <f>YEAR(CtasPagar[[#This Row],[Data Pagamento]])</f>
        <v>1900</v>
      </c>
      <c r="M3665" s="154"/>
      <c r="N36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5" s="71"/>
      <c r="P3665" s="71"/>
      <c r="Q3665" s="71"/>
      <c r="R3665" s="71"/>
      <c r="S3665" s="71"/>
      <c r="T3665" s="71"/>
      <c r="U3665" s="71"/>
      <c r="V3665" s="71"/>
      <c r="W3665" s="71"/>
      <c r="X3665" s="71"/>
      <c r="Y3665" s="71"/>
      <c r="Z3665" s="71"/>
    </row>
    <row r="3666" spans="1:26">
      <c r="A3666" s="154"/>
      <c r="B3666" s="157"/>
      <c r="C3666" s="162"/>
      <c r="D3666" s="157"/>
      <c r="E3666" s="157"/>
      <c r="F3666" s="157"/>
      <c r="G3666" s="158"/>
      <c r="H3666" s="23">
        <f>MONTH(CtasPagar[[#This Row],[Data Vencimento]])</f>
        <v>1</v>
      </c>
      <c r="I3666" s="23">
        <f>YEAR(CtasPagar[[#This Row],[Data Vencimento]])</f>
        <v>1900</v>
      </c>
      <c r="J3666" s="154"/>
      <c r="K3666" s="23">
        <f>MONTH(CtasPagar[[#This Row],[Data Pagamento]])</f>
        <v>1</v>
      </c>
      <c r="L3666" s="23">
        <f>YEAR(CtasPagar[[#This Row],[Data Pagamento]])</f>
        <v>1900</v>
      </c>
      <c r="M3666" s="154"/>
      <c r="N36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6" s="71"/>
      <c r="P3666" s="71"/>
      <c r="Q3666" s="71"/>
      <c r="R3666" s="71"/>
      <c r="S3666" s="71"/>
      <c r="T3666" s="71"/>
      <c r="U3666" s="71"/>
      <c r="V3666" s="71"/>
      <c r="W3666" s="71"/>
      <c r="X3666" s="71"/>
      <c r="Y3666" s="71"/>
      <c r="Z3666" s="71"/>
    </row>
    <row r="3667" spans="1:26">
      <c r="A3667" s="154"/>
      <c r="B3667" s="157"/>
      <c r="C3667" s="162"/>
      <c r="D3667" s="157"/>
      <c r="E3667" s="157"/>
      <c r="F3667" s="157"/>
      <c r="G3667" s="158"/>
      <c r="H3667" s="23">
        <f>MONTH(CtasPagar[[#This Row],[Data Vencimento]])</f>
        <v>1</v>
      </c>
      <c r="I3667" s="23">
        <f>YEAR(CtasPagar[[#This Row],[Data Vencimento]])</f>
        <v>1900</v>
      </c>
      <c r="J3667" s="154"/>
      <c r="K3667" s="23">
        <f>MONTH(CtasPagar[[#This Row],[Data Pagamento]])</f>
        <v>1</v>
      </c>
      <c r="L3667" s="23">
        <f>YEAR(CtasPagar[[#This Row],[Data Pagamento]])</f>
        <v>1900</v>
      </c>
      <c r="M3667" s="154"/>
      <c r="N36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7" s="71"/>
      <c r="P3667" s="71"/>
      <c r="Q3667" s="71"/>
      <c r="R3667" s="71"/>
      <c r="S3667" s="71"/>
      <c r="T3667" s="71"/>
      <c r="U3667" s="71"/>
      <c r="V3667" s="71"/>
      <c r="W3667" s="71"/>
      <c r="X3667" s="71"/>
      <c r="Y3667" s="71"/>
      <c r="Z3667" s="71"/>
    </row>
    <row r="3668" spans="1:26">
      <c r="A3668" s="154"/>
      <c r="B3668" s="157"/>
      <c r="C3668" s="162"/>
      <c r="D3668" s="157"/>
      <c r="E3668" s="157"/>
      <c r="F3668" s="157"/>
      <c r="G3668" s="158"/>
      <c r="H3668" s="23">
        <f>MONTH(CtasPagar[[#This Row],[Data Vencimento]])</f>
        <v>1</v>
      </c>
      <c r="I3668" s="23">
        <f>YEAR(CtasPagar[[#This Row],[Data Vencimento]])</f>
        <v>1900</v>
      </c>
      <c r="J3668" s="154"/>
      <c r="K3668" s="23">
        <f>MONTH(CtasPagar[[#This Row],[Data Pagamento]])</f>
        <v>1</v>
      </c>
      <c r="L3668" s="23">
        <f>YEAR(CtasPagar[[#This Row],[Data Pagamento]])</f>
        <v>1900</v>
      </c>
      <c r="M3668" s="154"/>
      <c r="N36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8" s="71"/>
      <c r="P3668" s="71"/>
      <c r="Q3668" s="71"/>
      <c r="R3668" s="71"/>
      <c r="S3668" s="71"/>
      <c r="T3668" s="71"/>
      <c r="U3668" s="71"/>
      <c r="V3668" s="71"/>
      <c r="W3668" s="71"/>
      <c r="X3668" s="71"/>
      <c r="Y3668" s="71"/>
      <c r="Z3668" s="71"/>
    </row>
    <row r="3669" spans="1:26">
      <c r="A3669" s="154"/>
      <c r="B3669" s="157"/>
      <c r="C3669" s="162"/>
      <c r="D3669" s="157"/>
      <c r="E3669" s="157"/>
      <c r="F3669" s="157"/>
      <c r="G3669" s="158"/>
      <c r="H3669" s="23">
        <f>MONTH(CtasPagar[[#This Row],[Data Vencimento]])</f>
        <v>1</v>
      </c>
      <c r="I3669" s="23">
        <f>YEAR(CtasPagar[[#This Row],[Data Vencimento]])</f>
        <v>1900</v>
      </c>
      <c r="J3669" s="154"/>
      <c r="K3669" s="23">
        <f>MONTH(CtasPagar[[#This Row],[Data Pagamento]])</f>
        <v>1</v>
      </c>
      <c r="L3669" s="23">
        <f>YEAR(CtasPagar[[#This Row],[Data Pagamento]])</f>
        <v>1900</v>
      </c>
      <c r="M3669" s="154"/>
      <c r="N36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69" s="71"/>
      <c r="P3669" s="71"/>
      <c r="Q3669" s="71"/>
      <c r="R3669" s="71"/>
      <c r="S3669" s="71"/>
      <c r="T3669" s="71"/>
      <c r="U3669" s="71"/>
      <c r="V3669" s="71"/>
      <c r="W3669" s="71"/>
      <c r="X3669" s="71"/>
      <c r="Y3669" s="71"/>
      <c r="Z3669" s="71"/>
    </row>
    <row r="3670" spans="1:26">
      <c r="A3670" s="154"/>
      <c r="B3670" s="157"/>
      <c r="C3670" s="162"/>
      <c r="D3670" s="157"/>
      <c r="E3670" s="157"/>
      <c r="F3670" s="157"/>
      <c r="G3670" s="158"/>
      <c r="H3670" s="23">
        <f>MONTH(CtasPagar[[#This Row],[Data Vencimento]])</f>
        <v>1</v>
      </c>
      <c r="I3670" s="23">
        <f>YEAR(CtasPagar[[#This Row],[Data Vencimento]])</f>
        <v>1900</v>
      </c>
      <c r="J3670" s="154"/>
      <c r="K3670" s="23">
        <f>MONTH(CtasPagar[[#This Row],[Data Pagamento]])</f>
        <v>1</v>
      </c>
      <c r="L3670" s="23">
        <f>YEAR(CtasPagar[[#This Row],[Data Pagamento]])</f>
        <v>1900</v>
      </c>
      <c r="M3670" s="154"/>
      <c r="N36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0" s="71"/>
      <c r="P3670" s="71"/>
      <c r="Q3670" s="71"/>
      <c r="R3670" s="71"/>
      <c r="S3670" s="71"/>
      <c r="T3670" s="71"/>
      <c r="U3670" s="71"/>
      <c r="V3670" s="71"/>
      <c r="W3670" s="71"/>
      <c r="X3670" s="71"/>
      <c r="Y3670" s="71"/>
      <c r="Z3670" s="71"/>
    </row>
    <row r="3671" spans="1:26">
      <c r="A3671" s="154"/>
      <c r="B3671" s="157"/>
      <c r="C3671" s="162"/>
      <c r="D3671" s="157"/>
      <c r="E3671" s="157"/>
      <c r="F3671" s="157"/>
      <c r="G3671" s="158"/>
      <c r="H3671" s="23">
        <f>MONTH(CtasPagar[[#This Row],[Data Vencimento]])</f>
        <v>1</v>
      </c>
      <c r="I3671" s="23">
        <f>YEAR(CtasPagar[[#This Row],[Data Vencimento]])</f>
        <v>1900</v>
      </c>
      <c r="J3671" s="154"/>
      <c r="K3671" s="23">
        <f>MONTH(CtasPagar[[#This Row],[Data Pagamento]])</f>
        <v>1</v>
      </c>
      <c r="L3671" s="23">
        <f>YEAR(CtasPagar[[#This Row],[Data Pagamento]])</f>
        <v>1900</v>
      </c>
      <c r="M3671" s="154"/>
      <c r="N36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1" s="71"/>
      <c r="P3671" s="71"/>
      <c r="Q3671" s="71"/>
      <c r="R3671" s="71"/>
      <c r="S3671" s="71"/>
      <c r="T3671" s="71"/>
      <c r="U3671" s="71"/>
      <c r="V3671" s="71"/>
      <c r="W3671" s="71"/>
      <c r="X3671" s="71"/>
      <c r="Y3671" s="71"/>
      <c r="Z3671" s="71"/>
    </row>
    <row r="3672" spans="1:26">
      <c r="A3672" s="154"/>
      <c r="B3672" s="157"/>
      <c r="C3672" s="162"/>
      <c r="D3672" s="157"/>
      <c r="E3672" s="157"/>
      <c r="F3672" s="157"/>
      <c r="G3672" s="158"/>
      <c r="H3672" s="23">
        <f>MONTH(CtasPagar[[#This Row],[Data Vencimento]])</f>
        <v>1</v>
      </c>
      <c r="I3672" s="23">
        <f>YEAR(CtasPagar[[#This Row],[Data Vencimento]])</f>
        <v>1900</v>
      </c>
      <c r="J3672" s="154"/>
      <c r="K3672" s="23">
        <f>MONTH(CtasPagar[[#This Row],[Data Pagamento]])</f>
        <v>1</v>
      </c>
      <c r="L3672" s="23">
        <f>YEAR(CtasPagar[[#This Row],[Data Pagamento]])</f>
        <v>1900</v>
      </c>
      <c r="M3672" s="154"/>
      <c r="N36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2" s="71"/>
      <c r="P3672" s="71"/>
      <c r="Q3672" s="71"/>
      <c r="R3672" s="71"/>
      <c r="S3672" s="71"/>
      <c r="T3672" s="71"/>
      <c r="U3672" s="71"/>
      <c r="V3672" s="71"/>
      <c r="W3672" s="71"/>
      <c r="X3672" s="71"/>
      <c r="Y3672" s="71"/>
      <c r="Z3672" s="71"/>
    </row>
    <row r="3673" spans="1:26">
      <c r="A3673" s="154"/>
      <c r="B3673" s="157"/>
      <c r="C3673" s="162"/>
      <c r="D3673" s="157"/>
      <c r="E3673" s="157"/>
      <c r="F3673" s="157"/>
      <c r="G3673" s="158"/>
      <c r="H3673" s="23">
        <f>MONTH(CtasPagar[[#This Row],[Data Vencimento]])</f>
        <v>1</v>
      </c>
      <c r="I3673" s="23">
        <f>YEAR(CtasPagar[[#This Row],[Data Vencimento]])</f>
        <v>1900</v>
      </c>
      <c r="J3673" s="154"/>
      <c r="K3673" s="23">
        <f>MONTH(CtasPagar[[#This Row],[Data Pagamento]])</f>
        <v>1</v>
      </c>
      <c r="L3673" s="23">
        <f>YEAR(CtasPagar[[#This Row],[Data Pagamento]])</f>
        <v>1900</v>
      </c>
      <c r="M3673" s="154"/>
      <c r="N36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3" s="71"/>
      <c r="P3673" s="71"/>
      <c r="Q3673" s="71"/>
      <c r="R3673" s="71"/>
      <c r="S3673" s="71"/>
      <c r="T3673" s="71"/>
      <c r="U3673" s="71"/>
      <c r="V3673" s="71"/>
      <c r="W3673" s="71"/>
      <c r="X3673" s="71"/>
      <c r="Y3673" s="71"/>
      <c r="Z3673" s="71"/>
    </row>
    <row r="3674" spans="1:26">
      <c r="A3674" s="154"/>
      <c r="B3674" s="157"/>
      <c r="C3674" s="162"/>
      <c r="D3674" s="157"/>
      <c r="E3674" s="157"/>
      <c r="F3674" s="157"/>
      <c r="G3674" s="158"/>
      <c r="H3674" s="23">
        <f>MONTH(CtasPagar[[#This Row],[Data Vencimento]])</f>
        <v>1</v>
      </c>
      <c r="I3674" s="23">
        <f>YEAR(CtasPagar[[#This Row],[Data Vencimento]])</f>
        <v>1900</v>
      </c>
      <c r="J3674" s="154"/>
      <c r="K3674" s="23">
        <f>MONTH(CtasPagar[[#This Row],[Data Pagamento]])</f>
        <v>1</v>
      </c>
      <c r="L3674" s="23">
        <f>YEAR(CtasPagar[[#This Row],[Data Pagamento]])</f>
        <v>1900</v>
      </c>
      <c r="M3674" s="154"/>
      <c r="N36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4" s="71"/>
      <c r="P3674" s="71"/>
      <c r="Q3674" s="71"/>
      <c r="R3674" s="71"/>
      <c r="S3674" s="71"/>
      <c r="T3674" s="71"/>
      <c r="U3674" s="71"/>
      <c r="V3674" s="71"/>
      <c r="W3674" s="71"/>
      <c r="X3674" s="71"/>
      <c r="Y3674" s="71"/>
      <c r="Z3674" s="71"/>
    </row>
    <row r="3675" spans="1:26">
      <c r="A3675" s="154"/>
      <c r="B3675" s="157"/>
      <c r="C3675" s="162"/>
      <c r="D3675" s="157"/>
      <c r="E3675" s="157"/>
      <c r="F3675" s="157"/>
      <c r="G3675" s="158"/>
      <c r="H3675" s="23">
        <f>MONTH(CtasPagar[[#This Row],[Data Vencimento]])</f>
        <v>1</v>
      </c>
      <c r="I3675" s="23">
        <f>YEAR(CtasPagar[[#This Row],[Data Vencimento]])</f>
        <v>1900</v>
      </c>
      <c r="J3675" s="154"/>
      <c r="K3675" s="23">
        <f>MONTH(CtasPagar[[#This Row],[Data Pagamento]])</f>
        <v>1</v>
      </c>
      <c r="L3675" s="23">
        <f>YEAR(CtasPagar[[#This Row],[Data Pagamento]])</f>
        <v>1900</v>
      </c>
      <c r="M3675" s="154"/>
      <c r="N36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5" s="71"/>
      <c r="P3675" s="71"/>
      <c r="Q3675" s="71"/>
      <c r="R3675" s="71"/>
      <c r="S3675" s="71"/>
      <c r="T3675" s="71"/>
      <c r="U3675" s="71"/>
      <c r="V3675" s="71"/>
      <c r="W3675" s="71"/>
      <c r="X3675" s="71"/>
      <c r="Y3675" s="71"/>
      <c r="Z3675" s="71"/>
    </row>
    <row r="3676" spans="1:26">
      <c r="A3676" s="154"/>
      <c r="B3676" s="157"/>
      <c r="C3676" s="162"/>
      <c r="D3676" s="157"/>
      <c r="E3676" s="157"/>
      <c r="F3676" s="157"/>
      <c r="G3676" s="158"/>
      <c r="H3676" s="23">
        <f>MONTH(CtasPagar[[#This Row],[Data Vencimento]])</f>
        <v>1</v>
      </c>
      <c r="I3676" s="23">
        <f>YEAR(CtasPagar[[#This Row],[Data Vencimento]])</f>
        <v>1900</v>
      </c>
      <c r="J3676" s="154"/>
      <c r="K3676" s="23">
        <f>MONTH(CtasPagar[[#This Row],[Data Pagamento]])</f>
        <v>1</v>
      </c>
      <c r="L3676" s="23">
        <f>YEAR(CtasPagar[[#This Row],[Data Pagamento]])</f>
        <v>1900</v>
      </c>
      <c r="M3676" s="154"/>
      <c r="N36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6" s="71"/>
      <c r="P3676" s="71"/>
      <c r="Q3676" s="71"/>
      <c r="R3676" s="71"/>
      <c r="S3676" s="71"/>
      <c r="T3676" s="71"/>
      <c r="U3676" s="71"/>
      <c r="V3676" s="71"/>
      <c r="W3676" s="71"/>
      <c r="X3676" s="71"/>
      <c r="Y3676" s="71"/>
      <c r="Z3676" s="71"/>
    </row>
    <row r="3677" spans="1:26">
      <c r="A3677" s="154"/>
      <c r="B3677" s="157"/>
      <c r="C3677" s="162"/>
      <c r="D3677" s="157"/>
      <c r="E3677" s="157"/>
      <c r="F3677" s="157"/>
      <c r="G3677" s="158"/>
      <c r="H3677" s="23">
        <f>MONTH(CtasPagar[[#This Row],[Data Vencimento]])</f>
        <v>1</v>
      </c>
      <c r="I3677" s="23">
        <f>YEAR(CtasPagar[[#This Row],[Data Vencimento]])</f>
        <v>1900</v>
      </c>
      <c r="J3677" s="154"/>
      <c r="K3677" s="23">
        <f>MONTH(CtasPagar[[#This Row],[Data Pagamento]])</f>
        <v>1</v>
      </c>
      <c r="L3677" s="23">
        <f>YEAR(CtasPagar[[#This Row],[Data Pagamento]])</f>
        <v>1900</v>
      </c>
      <c r="M3677" s="154"/>
      <c r="N36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7" s="71"/>
      <c r="P3677" s="71"/>
      <c r="Q3677" s="71"/>
      <c r="R3677" s="71"/>
      <c r="S3677" s="71"/>
      <c r="T3677" s="71"/>
      <c r="U3677" s="71"/>
      <c r="V3677" s="71"/>
      <c r="W3677" s="71"/>
      <c r="X3677" s="71"/>
      <c r="Y3677" s="71"/>
      <c r="Z3677" s="71"/>
    </row>
    <row r="3678" spans="1:26">
      <c r="A3678" s="154"/>
      <c r="B3678" s="157"/>
      <c r="C3678" s="162"/>
      <c r="D3678" s="157"/>
      <c r="E3678" s="157"/>
      <c r="F3678" s="157"/>
      <c r="G3678" s="158"/>
      <c r="H3678" s="23">
        <f>MONTH(CtasPagar[[#This Row],[Data Vencimento]])</f>
        <v>1</v>
      </c>
      <c r="I3678" s="23">
        <f>YEAR(CtasPagar[[#This Row],[Data Vencimento]])</f>
        <v>1900</v>
      </c>
      <c r="J3678" s="154"/>
      <c r="K3678" s="23">
        <f>MONTH(CtasPagar[[#This Row],[Data Pagamento]])</f>
        <v>1</v>
      </c>
      <c r="L3678" s="23">
        <f>YEAR(CtasPagar[[#This Row],[Data Pagamento]])</f>
        <v>1900</v>
      </c>
      <c r="M3678" s="154"/>
      <c r="N36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8" s="71"/>
      <c r="P3678" s="71"/>
      <c r="Q3678" s="71"/>
      <c r="R3678" s="71"/>
      <c r="S3678" s="71"/>
      <c r="T3678" s="71"/>
      <c r="U3678" s="71"/>
      <c r="V3678" s="71"/>
      <c r="W3678" s="71"/>
      <c r="X3678" s="71"/>
      <c r="Y3678" s="71"/>
      <c r="Z3678" s="71"/>
    </row>
    <row r="3679" spans="1:26">
      <c r="A3679" s="154"/>
      <c r="B3679" s="157"/>
      <c r="C3679" s="162"/>
      <c r="D3679" s="157"/>
      <c r="E3679" s="157"/>
      <c r="F3679" s="157"/>
      <c r="G3679" s="158"/>
      <c r="H3679" s="23">
        <f>MONTH(CtasPagar[[#This Row],[Data Vencimento]])</f>
        <v>1</v>
      </c>
      <c r="I3679" s="23">
        <f>YEAR(CtasPagar[[#This Row],[Data Vencimento]])</f>
        <v>1900</v>
      </c>
      <c r="J3679" s="154"/>
      <c r="K3679" s="23">
        <f>MONTH(CtasPagar[[#This Row],[Data Pagamento]])</f>
        <v>1</v>
      </c>
      <c r="L3679" s="23">
        <f>YEAR(CtasPagar[[#This Row],[Data Pagamento]])</f>
        <v>1900</v>
      </c>
      <c r="M3679" s="154"/>
      <c r="N36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79" s="71"/>
      <c r="P3679" s="71"/>
      <c r="Q3679" s="71"/>
      <c r="R3679" s="71"/>
      <c r="S3679" s="71"/>
      <c r="T3679" s="71"/>
      <c r="U3679" s="71"/>
      <c r="V3679" s="71"/>
      <c r="W3679" s="71"/>
      <c r="X3679" s="71"/>
      <c r="Y3679" s="71"/>
      <c r="Z3679" s="71"/>
    </row>
    <row r="3680" spans="1:26">
      <c r="A3680" s="154"/>
      <c r="B3680" s="157"/>
      <c r="C3680" s="162"/>
      <c r="D3680" s="157"/>
      <c r="E3680" s="157"/>
      <c r="F3680" s="157"/>
      <c r="G3680" s="158"/>
      <c r="H3680" s="23">
        <f>MONTH(CtasPagar[[#This Row],[Data Vencimento]])</f>
        <v>1</v>
      </c>
      <c r="I3680" s="23">
        <f>YEAR(CtasPagar[[#This Row],[Data Vencimento]])</f>
        <v>1900</v>
      </c>
      <c r="J3680" s="154"/>
      <c r="K3680" s="23">
        <f>MONTH(CtasPagar[[#This Row],[Data Pagamento]])</f>
        <v>1</v>
      </c>
      <c r="L3680" s="23">
        <f>YEAR(CtasPagar[[#This Row],[Data Pagamento]])</f>
        <v>1900</v>
      </c>
      <c r="M3680" s="154"/>
      <c r="N36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0" s="71"/>
      <c r="P3680" s="71"/>
      <c r="Q3680" s="71"/>
      <c r="R3680" s="71"/>
      <c r="S3680" s="71"/>
      <c r="T3680" s="71"/>
      <c r="U3680" s="71"/>
      <c r="V3680" s="71"/>
      <c r="W3680" s="71"/>
      <c r="X3680" s="71"/>
      <c r="Y3680" s="71"/>
      <c r="Z3680" s="71"/>
    </row>
    <row r="3681" spans="1:26">
      <c r="A3681" s="154"/>
      <c r="B3681" s="157"/>
      <c r="C3681" s="162"/>
      <c r="D3681" s="157"/>
      <c r="E3681" s="157"/>
      <c r="F3681" s="157"/>
      <c r="G3681" s="158"/>
      <c r="H3681" s="23">
        <f>MONTH(CtasPagar[[#This Row],[Data Vencimento]])</f>
        <v>1</v>
      </c>
      <c r="I3681" s="23">
        <f>YEAR(CtasPagar[[#This Row],[Data Vencimento]])</f>
        <v>1900</v>
      </c>
      <c r="J3681" s="154"/>
      <c r="K3681" s="23">
        <f>MONTH(CtasPagar[[#This Row],[Data Pagamento]])</f>
        <v>1</v>
      </c>
      <c r="L3681" s="23">
        <f>YEAR(CtasPagar[[#This Row],[Data Pagamento]])</f>
        <v>1900</v>
      </c>
      <c r="M3681" s="154"/>
      <c r="N36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1" s="71"/>
      <c r="P3681" s="71"/>
      <c r="Q3681" s="71"/>
      <c r="R3681" s="71"/>
      <c r="S3681" s="71"/>
      <c r="T3681" s="71"/>
      <c r="U3681" s="71"/>
      <c r="V3681" s="71"/>
      <c r="W3681" s="71"/>
      <c r="X3681" s="71"/>
      <c r="Y3681" s="71"/>
      <c r="Z3681" s="71"/>
    </row>
    <row r="3682" spans="1:26">
      <c r="A3682" s="154"/>
      <c r="B3682" s="157"/>
      <c r="C3682" s="162"/>
      <c r="D3682" s="157"/>
      <c r="E3682" s="157"/>
      <c r="F3682" s="157"/>
      <c r="G3682" s="158"/>
      <c r="H3682" s="23">
        <f>MONTH(CtasPagar[[#This Row],[Data Vencimento]])</f>
        <v>1</v>
      </c>
      <c r="I3682" s="23">
        <f>YEAR(CtasPagar[[#This Row],[Data Vencimento]])</f>
        <v>1900</v>
      </c>
      <c r="J3682" s="154"/>
      <c r="K3682" s="23">
        <f>MONTH(CtasPagar[[#This Row],[Data Pagamento]])</f>
        <v>1</v>
      </c>
      <c r="L3682" s="23">
        <f>YEAR(CtasPagar[[#This Row],[Data Pagamento]])</f>
        <v>1900</v>
      </c>
      <c r="M3682" s="154"/>
      <c r="N36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2" s="71"/>
      <c r="P3682" s="71"/>
      <c r="Q3682" s="71"/>
      <c r="R3682" s="71"/>
      <c r="S3682" s="71"/>
      <c r="T3682" s="71"/>
      <c r="U3682" s="71"/>
      <c r="V3682" s="71"/>
      <c r="W3682" s="71"/>
      <c r="X3682" s="71"/>
      <c r="Y3682" s="71"/>
      <c r="Z3682" s="71"/>
    </row>
    <row r="3683" spans="1:26">
      <c r="A3683" s="154"/>
      <c r="B3683" s="157"/>
      <c r="C3683" s="162"/>
      <c r="D3683" s="157"/>
      <c r="E3683" s="157"/>
      <c r="F3683" s="157"/>
      <c r="G3683" s="158"/>
      <c r="H3683" s="23">
        <f>MONTH(CtasPagar[[#This Row],[Data Vencimento]])</f>
        <v>1</v>
      </c>
      <c r="I3683" s="23">
        <f>YEAR(CtasPagar[[#This Row],[Data Vencimento]])</f>
        <v>1900</v>
      </c>
      <c r="J3683" s="154"/>
      <c r="K3683" s="23">
        <f>MONTH(CtasPagar[[#This Row],[Data Pagamento]])</f>
        <v>1</v>
      </c>
      <c r="L3683" s="23">
        <f>YEAR(CtasPagar[[#This Row],[Data Pagamento]])</f>
        <v>1900</v>
      </c>
      <c r="M3683" s="154"/>
      <c r="N36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3" s="71"/>
      <c r="P3683" s="71"/>
      <c r="Q3683" s="71"/>
      <c r="R3683" s="71"/>
      <c r="S3683" s="71"/>
      <c r="T3683" s="71"/>
      <c r="U3683" s="71"/>
      <c r="V3683" s="71"/>
      <c r="W3683" s="71"/>
      <c r="X3683" s="71"/>
      <c r="Y3683" s="71"/>
      <c r="Z3683" s="71"/>
    </row>
    <row r="3684" spans="1:26">
      <c r="A3684" s="154"/>
      <c r="B3684" s="157"/>
      <c r="C3684" s="162"/>
      <c r="D3684" s="157"/>
      <c r="E3684" s="157"/>
      <c r="F3684" s="157"/>
      <c r="G3684" s="158"/>
      <c r="H3684" s="23">
        <f>MONTH(CtasPagar[[#This Row],[Data Vencimento]])</f>
        <v>1</v>
      </c>
      <c r="I3684" s="23">
        <f>YEAR(CtasPagar[[#This Row],[Data Vencimento]])</f>
        <v>1900</v>
      </c>
      <c r="J3684" s="154"/>
      <c r="K3684" s="23">
        <f>MONTH(CtasPagar[[#This Row],[Data Pagamento]])</f>
        <v>1</v>
      </c>
      <c r="L3684" s="23">
        <f>YEAR(CtasPagar[[#This Row],[Data Pagamento]])</f>
        <v>1900</v>
      </c>
      <c r="M3684" s="154"/>
      <c r="N36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4" s="71"/>
      <c r="P3684" s="71"/>
      <c r="Q3684" s="71"/>
      <c r="R3684" s="71"/>
      <c r="S3684" s="71"/>
      <c r="T3684" s="71"/>
      <c r="U3684" s="71"/>
      <c r="V3684" s="71"/>
      <c r="W3684" s="71"/>
      <c r="X3684" s="71"/>
      <c r="Y3684" s="71"/>
      <c r="Z3684" s="71"/>
    </row>
    <row r="3685" spans="1:26">
      <c r="A3685" s="154"/>
      <c r="B3685" s="157"/>
      <c r="C3685" s="162"/>
      <c r="D3685" s="157"/>
      <c r="E3685" s="157"/>
      <c r="F3685" s="157"/>
      <c r="G3685" s="158"/>
      <c r="H3685" s="23">
        <f>MONTH(CtasPagar[[#This Row],[Data Vencimento]])</f>
        <v>1</v>
      </c>
      <c r="I3685" s="23">
        <f>YEAR(CtasPagar[[#This Row],[Data Vencimento]])</f>
        <v>1900</v>
      </c>
      <c r="J3685" s="154"/>
      <c r="K3685" s="23">
        <f>MONTH(CtasPagar[[#This Row],[Data Pagamento]])</f>
        <v>1</v>
      </c>
      <c r="L3685" s="23">
        <f>YEAR(CtasPagar[[#This Row],[Data Pagamento]])</f>
        <v>1900</v>
      </c>
      <c r="M3685" s="154"/>
      <c r="N36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5" s="71"/>
      <c r="P3685" s="71"/>
      <c r="Q3685" s="71"/>
      <c r="R3685" s="71"/>
      <c r="S3685" s="71"/>
      <c r="T3685" s="71"/>
      <c r="U3685" s="71"/>
      <c r="V3685" s="71"/>
      <c r="W3685" s="71"/>
      <c r="X3685" s="71"/>
      <c r="Y3685" s="71"/>
      <c r="Z3685" s="71"/>
    </row>
    <row r="3686" spans="1:26">
      <c r="A3686" s="154"/>
      <c r="B3686" s="157"/>
      <c r="C3686" s="162"/>
      <c r="D3686" s="157"/>
      <c r="E3686" s="157"/>
      <c r="F3686" s="157"/>
      <c r="G3686" s="158"/>
      <c r="H3686" s="23">
        <f>MONTH(CtasPagar[[#This Row],[Data Vencimento]])</f>
        <v>1</v>
      </c>
      <c r="I3686" s="23">
        <f>YEAR(CtasPagar[[#This Row],[Data Vencimento]])</f>
        <v>1900</v>
      </c>
      <c r="J3686" s="154"/>
      <c r="K3686" s="23">
        <f>MONTH(CtasPagar[[#This Row],[Data Pagamento]])</f>
        <v>1</v>
      </c>
      <c r="L3686" s="23">
        <f>YEAR(CtasPagar[[#This Row],[Data Pagamento]])</f>
        <v>1900</v>
      </c>
      <c r="M3686" s="154"/>
      <c r="N36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6" s="71"/>
      <c r="P3686" s="71"/>
      <c r="Q3686" s="71"/>
      <c r="R3686" s="71"/>
      <c r="S3686" s="71"/>
      <c r="T3686" s="71"/>
      <c r="U3686" s="71"/>
      <c r="V3686" s="71"/>
      <c r="W3686" s="71"/>
      <c r="X3686" s="71"/>
      <c r="Y3686" s="71"/>
      <c r="Z3686" s="71"/>
    </row>
    <row r="3687" spans="1:26">
      <c r="A3687" s="154"/>
      <c r="B3687" s="157"/>
      <c r="C3687" s="162"/>
      <c r="D3687" s="157"/>
      <c r="E3687" s="157"/>
      <c r="F3687" s="157"/>
      <c r="G3687" s="158"/>
      <c r="H3687" s="23">
        <f>MONTH(CtasPagar[[#This Row],[Data Vencimento]])</f>
        <v>1</v>
      </c>
      <c r="I3687" s="23">
        <f>YEAR(CtasPagar[[#This Row],[Data Vencimento]])</f>
        <v>1900</v>
      </c>
      <c r="J3687" s="154"/>
      <c r="K3687" s="23">
        <f>MONTH(CtasPagar[[#This Row],[Data Pagamento]])</f>
        <v>1</v>
      </c>
      <c r="L3687" s="23">
        <f>YEAR(CtasPagar[[#This Row],[Data Pagamento]])</f>
        <v>1900</v>
      </c>
      <c r="M3687" s="154"/>
      <c r="N36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7" s="71"/>
      <c r="P3687" s="71"/>
      <c r="Q3687" s="71"/>
      <c r="R3687" s="71"/>
      <c r="S3687" s="71"/>
      <c r="T3687" s="71"/>
      <c r="U3687" s="71"/>
      <c r="V3687" s="71"/>
      <c r="W3687" s="71"/>
      <c r="X3687" s="71"/>
      <c r="Y3687" s="71"/>
      <c r="Z3687" s="71"/>
    </row>
    <row r="3688" spans="1:26">
      <c r="A3688" s="154"/>
      <c r="B3688" s="157"/>
      <c r="C3688" s="162"/>
      <c r="D3688" s="157"/>
      <c r="E3688" s="157"/>
      <c r="F3688" s="157"/>
      <c r="G3688" s="158"/>
      <c r="H3688" s="23">
        <f>MONTH(CtasPagar[[#This Row],[Data Vencimento]])</f>
        <v>1</v>
      </c>
      <c r="I3688" s="23">
        <f>YEAR(CtasPagar[[#This Row],[Data Vencimento]])</f>
        <v>1900</v>
      </c>
      <c r="J3688" s="154"/>
      <c r="K3688" s="23">
        <f>MONTH(CtasPagar[[#This Row],[Data Pagamento]])</f>
        <v>1</v>
      </c>
      <c r="L3688" s="23">
        <f>YEAR(CtasPagar[[#This Row],[Data Pagamento]])</f>
        <v>1900</v>
      </c>
      <c r="M3688" s="154"/>
      <c r="N36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8" s="71"/>
      <c r="P3688" s="71"/>
      <c r="Q3688" s="71"/>
      <c r="R3688" s="71"/>
      <c r="S3688" s="71"/>
      <c r="T3688" s="71"/>
      <c r="U3688" s="71"/>
      <c r="V3688" s="71"/>
      <c r="W3688" s="71"/>
      <c r="X3688" s="71"/>
      <c r="Y3688" s="71"/>
      <c r="Z3688" s="71"/>
    </row>
    <row r="3689" spans="1:26">
      <c r="A3689" s="154"/>
      <c r="B3689" s="157"/>
      <c r="C3689" s="162"/>
      <c r="D3689" s="157"/>
      <c r="E3689" s="157"/>
      <c r="F3689" s="157"/>
      <c r="G3689" s="158"/>
      <c r="H3689" s="23">
        <f>MONTH(CtasPagar[[#This Row],[Data Vencimento]])</f>
        <v>1</v>
      </c>
      <c r="I3689" s="23">
        <f>YEAR(CtasPagar[[#This Row],[Data Vencimento]])</f>
        <v>1900</v>
      </c>
      <c r="J3689" s="154"/>
      <c r="K3689" s="23">
        <f>MONTH(CtasPagar[[#This Row],[Data Pagamento]])</f>
        <v>1</v>
      </c>
      <c r="L3689" s="23">
        <f>YEAR(CtasPagar[[#This Row],[Data Pagamento]])</f>
        <v>1900</v>
      </c>
      <c r="M3689" s="154"/>
      <c r="N36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89" s="71"/>
      <c r="P3689" s="71"/>
      <c r="Q3689" s="71"/>
      <c r="R3689" s="71"/>
      <c r="S3689" s="71"/>
      <c r="T3689" s="71"/>
      <c r="U3689" s="71"/>
      <c r="V3689" s="71"/>
      <c r="W3689" s="71"/>
      <c r="X3689" s="71"/>
      <c r="Y3689" s="71"/>
      <c r="Z3689" s="71"/>
    </row>
    <row r="3690" spans="1:26">
      <c r="A3690" s="154"/>
      <c r="B3690" s="157"/>
      <c r="C3690" s="162"/>
      <c r="D3690" s="157"/>
      <c r="E3690" s="157"/>
      <c r="F3690" s="157"/>
      <c r="G3690" s="158"/>
      <c r="H3690" s="23">
        <f>MONTH(CtasPagar[[#This Row],[Data Vencimento]])</f>
        <v>1</v>
      </c>
      <c r="I3690" s="23">
        <f>YEAR(CtasPagar[[#This Row],[Data Vencimento]])</f>
        <v>1900</v>
      </c>
      <c r="J3690" s="154"/>
      <c r="K3690" s="23">
        <f>MONTH(CtasPagar[[#This Row],[Data Pagamento]])</f>
        <v>1</v>
      </c>
      <c r="L3690" s="23">
        <f>YEAR(CtasPagar[[#This Row],[Data Pagamento]])</f>
        <v>1900</v>
      </c>
      <c r="M3690" s="154"/>
      <c r="N36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0" s="71"/>
      <c r="P3690" s="71"/>
      <c r="Q3690" s="71"/>
      <c r="R3690" s="71"/>
      <c r="S3690" s="71"/>
      <c r="T3690" s="71"/>
      <c r="U3690" s="71"/>
      <c r="V3690" s="71"/>
      <c r="W3690" s="71"/>
      <c r="X3690" s="71"/>
      <c r="Y3690" s="71"/>
      <c r="Z3690" s="71"/>
    </row>
    <row r="3691" spans="1:26">
      <c r="A3691" s="154"/>
      <c r="B3691" s="157"/>
      <c r="C3691" s="162"/>
      <c r="D3691" s="157"/>
      <c r="E3691" s="157"/>
      <c r="F3691" s="157"/>
      <c r="G3691" s="158"/>
      <c r="H3691" s="23">
        <f>MONTH(CtasPagar[[#This Row],[Data Vencimento]])</f>
        <v>1</v>
      </c>
      <c r="I3691" s="23">
        <f>YEAR(CtasPagar[[#This Row],[Data Vencimento]])</f>
        <v>1900</v>
      </c>
      <c r="J3691" s="154"/>
      <c r="K3691" s="23">
        <f>MONTH(CtasPagar[[#This Row],[Data Pagamento]])</f>
        <v>1</v>
      </c>
      <c r="L3691" s="23">
        <f>YEAR(CtasPagar[[#This Row],[Data Pagamento]])</f>
        <v>1900</v>
      </c>
      <c r="M3691" s="154"/>
      <c r="N36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1" s="71"/>
      <c r="P3691" s="71"/>
      <c r="Q3691" s="71"/>
      <c r="R3691" s="71"/>
      <c r="S3691" s="71"/>
      <c r="T3691" s="71"/>
      <c r="U3691" s="71"/>
      <c r="V3691" s="71"/>
      <c r="W3691" s="71"/>
      <c r="X3691" s="71"/>
      <c r="Y3691" s="71"/>
      <c r="Z3691" s="71"/>
    </row>
    <row r="3692" spans="1:26">
      <c r="A3692" s="154"/>
      <c r="B3692" s="157"/>
      <c r="C3692" s="162"/>
      <c r="D3692" s="157"/>
      <c r="E3692" s="157"/>
      <c r="F3692" s="157"/>
      <c r="G3692" s="158"/>
      <c r="H3692" s="23">
        <f>MONTH(CtasPagar[[#This Row],[Data Vencimento]])</f>
        <v>1</v>
      </c>
      <c r="I3692" s="23">
        <f>YEAR(CtasPagar[[#This Row],[Data Vencimento]])</f>
        <v>1900</v>
      </c>
      <c r="J3692" s="154"/>
      <c r="K3692" s="23">
        <f>MONTH(CtasPagar[[#This Row],[Data Pagamento]])</f>
        <v>1</v>
      </c>
      <c r="L3692" s="23">
        <f>YEAR(CtasPagar[[#This Row],[Data Pagamento]])</f>
        <v>1900</v>
      </c>
      <c r="M3692" s="154"/>
      <c r="N36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2" s="71"/>
      <c r="P3692" s="71"/>
      <c r="Q3692" s="71"/>
      <c r="R3692" s="71"/>
      <c r="S3692" s="71"/>
      <c r="T3692" s="71"/>
      <c r="U3692" s="71"/>
      <c r="V3692" s="71"/>
      <c r="W3692" s="71"/>
      <c r="X3692" s="71"/>
      <c r="Y3692" s="71"/>
      <c r="Z3692" s="71"/>
    </row>
    <row r="3693" spans="1:26">
      <c r="A3693" s="154"/>
      <c r="B3693" s="157"/>
      <c r="C3693" s="162"/>
      <c r="D3693" s="157"/>
      <c r="E3693" s="157"/>
      <c r="F3693" s="157"/>
      <c r="G3693" s="158"/>
      <c r="H3693" s="23">
        <f>MONTH(CtasPagar[[#This Row],[Data Vencimento]])</f>
        <v>1</v>
      </c>
      <c r="I3693" s="23">
        <f>YEAR(CtasPagar[[#This Row],[Data Vencimento]])</f>
        <v>1900</v>
      </c>
      <c r="J3693" s="154"/>
      <c r="K3693" s="23">
        <f>MONTH(CtasPagar[[#This Row],[Data Pagamento]])</f>
        <v>1</v>
      </c>
      <c r="L3693" s="23">
        <f>YEAR(CtasPagar[[#This Row],[Data Pagamento]])</f>
        <v>1900</v>
      </c>
      <c r="M3693" s="154"/>
      <c r="N36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3" s="71"/>
      <c r="P3693" s="71"/>
      <c r="Q3693" s="71"/>
      <c r="R3693" s="71"/>
      <c r="S3693" s="71"/>
      <c r="T3693" s="71"/>
      <c r="U3693" s="71"/>
      <c r="V3693" s="71"/>
      <c r="W3693" s="71"/>
      <c r="X3693" s="71"/>
      <c r="Y3693" s="71"/>
      <c r="Z3693" s="71"/>
    </row>
    <row r="3694" spans="1:26">
      <c r="A3694" s="154"/>
      <c r="B3694" s="157"/>
      <c r="C3694" s="162"/>
      <c r="D3694" s="157"/>
      <c r="E3694" s="157"/>
      <c r="F3694" s="157"/>
      <c r="G3694" s="158"/>
      <c r="H3694" s="23">
        <f>MONTH(CtasPagar[[#This Row],[Data Vencimento]])</f>
        <v>1</v>
      </c>
      <c r="I3694" s="23">
        <f>YEAR(CtasPagar[[#This Row],[Data Vencimento]])</f>
        <v>1900</v>
      </c>
      <c r="J3694" s="154"/>
      <c r="K3694" s="23">
        <f>MONTH(CtasPagar[[#This Row],[Data Pagamento]])</f>
        <v>1</v>
      </c>
      <c r="L3694" s="23">
        <f>YEAR(CtasPagar[[#This Row],[Data Pagamento]])</f>
        <v>1900</v>
      </c>
      <c r="M3694" s="154"/>
      <c r="N36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4" s="71"/>
      <c r="P3694" s="71"/>
      <c r="Q3694" s="71"/>
      <c r="R3694" s="71"/>
      <c r="S3694" s="71"/>
      <c r="T3694" s="71"/>
      <c r="U3694" s="71"/>
      <c r="V3694" s="71"/>
      <c r="W3694" s="71"/>
      <c r="X3694" s="71"/>
      <c r="Y3694" s="71"/>
      <c r="Z3694" s="71"/>
    </row>
    <row r="3695" spans="1:26">
      <c r="A3695" s="154"/>
      <c r="B3695" s="157"/>
      <c r="C3695" s="162"/>
      <c r="D3695" s="157"/>
      <c r="E3695" s="157"/>
      <c r="F3695" s="157"/>
      <c r="G3695" s="158"/>
      <c r="H3695" s="23">
        <f>MONTH(CtasPagar[[#This Row],[Data Vencimento]])</f>
        <v>1</v>
      </c>
      <c r="I3695" s="23">
        <f>YEAR(CtasPagar[[#This Row],[Data Vencimento]])</f>
        <v>1900</v>
      </c>
      <c r="J3695" s="154"/>
      <c r="K3695" s="23">
        <f>MONTH(CtasPagar[[#This Row],[Data Pagamento]])</f>
        <v>1</v>
      </c>
      <c r="L3695" s="23">
        <f>YEAR(CtasPagar[[#This Row],[Data Pagamento]])</f>
        <v>1900</v>
      </c>
      <c r="M3695" s="154"/>
      <c r="N36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5" s="71"/>
      <c r="P3695" s="71"/>
      <c r="Q3695" s="71"/>
      <c r="R3695" s="71"/>
      <c r="S3695" s="71"/>
      <c r="T3695" s="71"/>
      <c r="U3695" s="71"/>
      <c r="V3695" s="71"/>
      <c r="W3695" s="71"/>
      <c r="X3695" s="71"/>
      <c r="Y3695" s="71"/>
      <c r="Z3695" s="71"/>
    </row>
    <row r="3696" spans="1:26">
      <c r="A3696" s="154"/>
      <c r="B3696" s="157"/>
      <c r="C3696" s="162"/>
      <c r="D3696" s="157"/>
      <c r="E3696" s="157"/>
      <c r="F3696" s="157"/>
      <c r="G3696" s="158"/>
      <c r="H3696" s="23">
        <f>MONTH(CtasPagar[[#This Row],[Data Vencimento]])</f>
        <v>1</v>
      </c>
      <c r="I3696" s="23">
        <f>YEAR(CtasPagar[[#This Row],[Data Vencimento]])</f>
        <v>1900</v>
      </c>
      <c r="J3696" s="154"/>
      <c r="K3696" s="23">
        <f>MONTH(CtasPagar[[#This Row],[Data Pagamento]])</f>
        <v>1</v>
      </c>
      <c r="L3696" s="23">
        <f>YEAR(CtasPagar[[#This Row],[Data Pagamento]])</f>
        <v>1900</v>
      </c>
      <c r="M3696" s="154"/>
      <c r="N36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6" s="71"/>
      <c r="P3696" s="71"/>
      <c r="Q3696" s="71"/>
      <c r="R3696" s="71"/>
      <c r="S3696" s="71"/>
      <c r="T3696" s="71"/>
      <c r="U3696" s="71"/>
      <c r="V3696" s="71"/>
      <c r="W3696" s="71"/>
      <c r="X3696" s="71"/>
      <c r="Y3696" s="71"/>
      <c r="Z3696" s="71"/>
    </row>
    <row r="3697" spans="1:26">
      <c r="A3697" s="154"/>
      <c r="B3697" s="157"/>
      <c r="C3697" s="162"/>
      <c r="D3697" s="157"/>
      <c r="E3697" s="157"/>
      <c r="F3697" s="157"/>
      <c r="G3697" s="158"/>
      <c r="H3697" s="23">
        <f>MONTH(CtasPagar[[#This Row],[Data Vencimento]])</f>
        <v>1</v>
      </c>
      <c r="I3697" s="23">
        <f>YEAR(CtasPagar[[#This Row],[Data Vencimento]])</f>
        <v>1900</v>
      </c>
      <c r="J3697" s="154"/>
      <c r="K3697" s="23">
        <f>MONTH(CtasPagar[[#This Row],[Data Pagamento]])</f>
        <v>1</v>
      </c>
      <c r="L3697" s="23">
        <f>YEAR(CtasPagar[[#This Row],[Data Pagamento]])</f>
        <v>1900</v>
      </c>
      <c r="M3697" s="154"/>
      <c r="N36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7" s="71"/>
      <c r="P3697" s="71"/>
      <c r="Q3697" s="71"/>
      <c r="R3697" s="71"/>
      <c r="S3697" s="71"/>
      <c r="T3697" s="71"/>
      <c r="U3697" s="71"/>
      <c r="V3697" s="71"/>
      <c r="W3697" s="71"/>
      <c r="X3697" s="71"/>
      <c r="Y3697" s="71"/>
      <c r="Z3697" s="71"/>
    </row>
    <row r="3698" spans="1:26">
      <c r="A3698" s="154"/>
      <c r="B3698" s="157"/>
      <c r="C3698" s="162"/>
      <c r="D3698" s="157"/>
      <c r="E3698" s="157"/>
      <c r="F3698" s="157"/>
      <c r="G3698" s="158"/>
      <c r="H3698" s="23">
        <f>MONTH(CtasPagar[[#This Row],[Data Vencimento]])</f>
        <v>1</v>
      </c>
      <c r="I3698" s="23">
        <f>YEAR(CtasPagar[[#This Row],[Data Vencimento]])</f>
        <v>1900</v>
      </c>
      <c r="J3698" s="154"/>
      <c r="K3698" s="23">
        <f>MONTH(CtasPagar[[#This Row],[Data Pagamento]])</f>
        <v>1</v>
      </c>
      <c r="L3698" s="23">
        <f>YEAR(CtasPagar[[#This Row],[Data Pagamento]])</f>
        <v>1900</v>
      </c>
      <c r="M3698" s="154"/>
      <c r="N36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8" s="71"/>
      <c r="P3698" s="71"/>
      <c r="Q3698" s="71"/>
      <c r="R3698" s="71"/>
      <c r="S3698" s="71"/>
      <c r="T3698" s="71"/>
      <c r="U3698" s="71"/>
      <c r="V3698" s="71"/>
      <c r="W3698" s="71"/>
      <c r="X3698" s="71"/>
      <c r="Y3698" s="71"/>
      <c r="Z3698" s="71"/>
    </row>
    <row r="3699" spans="1:26">
      <c r="A3699" s="154"/>
      <c r="B3699" s="157"/>
      <c r="C3699" s="162"/>
      <c r="D3699" s="157"/>
      <c r="E3699" s="157"/>
      <c r="F3699" s="157"/>
      <c r="G3699" s="158"/>
      <c r="H3699" s="23">
        <f>MONTH(CtasPagar[[#This Row],[Data Vencimento]])</f>
        <v>1</v>
      </c>
      <c r="I3699" s="23">
        <f>YEAR(CtasPagar[[#This Row],[Data Vencimento]])</f>
        <v>1900</v>
      </c>
      <c r="J3699" s="154"/>
      <c r="K3699" s="23">
        <f>MONTH(CtasPagar[[#This Row],[Data Pagamento]])</f>
        <v>1</v>
      </c>
      <c r="L3699" s="23">
        <f>YEAR(CtasPagar[[#This Row],[Data Pagamento]])</f>
        <v>1900</v>
      </c>
      <c r="M3699" s="154"/>
      <c r="N36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699" s="71"/>
      <c r="P3699" s="71"/>
      <c r="Q3699" s="71"/>
      <c r="R3699" s="71"/>
      <c r="S3699" s="71"/>
      <c r="T3699" s="71"/>
      <c r="U3699" s="71"/>
      <c r="V3699" s="71"/>
      <c r="W3699" s="71"/>
      <c r="X3699" s="71"/>
      <c r="Y3699" s="71"/>
      <c r="Z3699" s="71"/>
    </row>
    <row r="3700" spans="1:26">
      <c r="A3700" s="154"/>
      <c r="B3700" s="157"/>
      <c r="C3700" s="162"/>
      <c r="D3700" s="157"/>
      <c r="E3700" s="157"/>
      <c r="F3700" s="157"/>
      <c r="G3700" s="158"/>
      <c r="H3700" s="23">
        <f>MONTH(CtasPagar[[#This Row],[Data Vencimento]])</f>
        <v>1</v>
      </c>
      <c r="I3700" s="23">
        <f>YEAR(CtasPagar[[#This Row],[Data Vencimento]])</f>
        <v>1900</v>
      </c>
      <c r="J3700" s="154"/>
      <c r="K3700" s="23">
        <f>MONTH(CtasPagar[[#This Row],[Data Pagamento]])</f>
        <v>1</v>
      </c>
      <c r="L3700" s="23">
        <f>YEAR(CtasPagar[[#This Row],[Data Pagamento]])</f>
        <v>1900</v>
      </c>
      <c r="M3700" s="154"/>
      <c r="N37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0" s="71"/>
      <c r="P3700" s="71"/>
      <c r="Q3700" s="71"/>
      <c r="R3700" s="71"/>
      <c r="S3700" s="71"/>
      <c r="T3700" s="71"/>
      <c r="U3700" s="71"/>
      <c r="V3700" s="71"/>
      <c r="W3700" s="71"/>
      <c r="X3700" s="71"/>
      <c r="Y3700" s="71"/>
      <c r="Z3700" s="71"/>
    </row>
    <row r="3701" spans="1:26">
      <c r="A3701" s="154"/>
      <c r="B3701" s="157"/>
      <c r="C3701" s="162"/>
      <c r="D3701" s="157"/>
      <c r="E3701" s="157"/>
      <c r="F3701" s="157"/>
      <c r="G3701" s="158"/>
      <c r="H3701" s="23">
        <f>MONTH(CtasPagar[[#This Row],[Data Vencimento]])</f>
        <v>1</v>
      </c>
      <c r="I3701" s="23">
        <f>YEAR(CtasPagar[[#This Row],[Data Vencimento]])</f>
        <v>1900</v>
      </c>
      <c r="J3701" s="154"/>
      <c r="K3701" s="23">
        <f>MONTH(CtasPagar[[#This Row],[Data Pagamento]])</f>
        <v>1</v>
      </c>
      <c r="L3701" s="23">
        <f>YEAR(CtasPagar[[#This Row],[Data Pagamento]])</f>
        <v>1900</v>
      </c>
      <c r="M3701" s="154"/>
      <c r="N37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1" s="71"/>
      <c r="P3701" s="71"/>
      <c r="Q3701" s="71"/>
      <c r="R3701" s="71"/>
      <c r="S3701" s="71"/>
      <c r="T3701" s="71"/>
      <c r="U3701" s="71"/>
      <c r="V3701" s="71"/>
      <c r="W3701" s="71"/>
      <c r="X3701" s="71"/>
      <c r="Y3701" s="71"/>
      <c r="Z3701" s="71"/>
    </row>
    <row r="3702" spans="1:26">
      <c r="A3702" s="154"/>
      <c r="B3702" s="157"/>
      <c r="C3702" s="162"/>
      <c r="D3702" s="157"/>
      <c r="E3702" s="157"/>
      <c r="F3702" s="157"/>
      <c r="G3702" s="158"/>
      <c r="H3702" s="23">
        <f>MONTH(CtasPagar[[#This Row],[Data Vencimento]])</f>
        <v>1</v>
      </c>
      <c r="I3702" s="23">
        <f>YEAR(CtasPagar[[#This Row],[Data Vencimento]])</f>
        <v>1900</v>
      </c>
      <c r="J3702" s="154"/>
      <c r="K3702" s="23">
        <f>MONTH(CtasPagar[[#This Row],[Data Pagamento]])</f>
        <v>1</v>
      </c>
      <c r="L3702" s="23">
        <f>YEAR(CtasPagar[[#This Row],[Data Pagamento]])</f>
        <v>1900</v>
      </c>
      <c r="M3702" s="154"/>
      <c r="N37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2" s="71"/>
      <c r="P3702" s="71"/>
      <c r="Q3702" s="71"/>
      <c r="R3702" s="71"/>
      <c r="S3702" s="71"/>
      <c r="T3702" s="71"/>
      <c r="U3702" s="71"/>
      <c r="V3702" s="71"/>
      <c r="W3702" s="71"/>
      <c r="X3702" s="71"/>
      <c r="Y3702" s="71"/>
      <c r="Z3702" s="71"/>
    </row>
    <row r="3703" spans="1:26">
      <c r="A3703" s="154"/>
      <c r="B3703" s="157"/>
      <c r="C3703" s="162"/>
      <c r="D3703" s="157"/>
      <c r="E3703" s="157"/>
      <c r="F3703" s="157"/>
      <c r="G3703" s="158"/>
      <c r="H3703" s="23">
        <f>MONTH(CtasPagar[[#This Row],[Data Vencimento]])</f>
        <v>1</v>
      </c>
      <c r="I3703" s="23">
        <f>YEAR(CtasPagar[[#This Row],[Data Vencimento]])</f>
        <v>1900</v>
      </c>
      <c r="J3703" s="154"/>
      <c r="K3703" s="23">
        <f>MONTH(CtasPagar[[#This Row],[Data Pagamento]])</f>
        <v>1</v>
      </c>
      <c r="L3703" s="23">
        <f>YEAR(CtasPagar[[#This Row],[Data Pagamento]])</f>
        <v>1900</v>
      </c>
      <c r="M3703" s="154"/>
      <c r="N37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3" s="71"/>
      <c r="P3703" s="71"/>
      <c r="Q3703" s="71"/>
      <c r="R3703" s="71"/>
      <c r="S3703" s="71"/>
      <c r="T3703" s="71"/>
      <c r="U3703" s="71"/>
      <c r="V3703" s="71"/>
      <c r="W3703" s="71"/>
      <c r="X3703" s="71"/>
      <c r="Y3703" s="71"/>
      <c r="Z3703" s="71"/>
    </row>
    <row r="3704" spans="1:26">
      <c r="A3704" s="154"/>
      <c r="B3704" s="157"/>
      <c r="C3704" s="162"/>
      <c r="D3704" s="157"/>
      <c r="E3704" s="157"/>
      <c r="F3704" s="157"/>
      <c r="G3704" s="158"/>
      <c r="H3704" s="23">
        <f>MONTH(CtasPagar[[#This Row],[Data Vencimento]])</f>
        <v>1</v>
      </c>
      <c r="I3704" s="23">
        <f>YEAR(CtasPagar[[#This Row],[Data Vencimento]])</f>
        <v>1900</v>
      </c>
      <c r="J3704" s="154"/>
      <c r="K3704" s="23">
        <f>MONTH(CtasPagar[[#This Row],[Data Pagamento]])</f>
        <v>1</v>
      </c>
      <c r="L3704" s="23">
        <f>YEAR(CtasPagar[[#This Row],[Data Pagamento]])</f>
        <v>1900</v>
      </c>
      <c r="M3704" s="154"/>
      <c r="N37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4" s="71"/>
      <c r="P3704" s="71"/>
      <c r="Q3704" s="71"/>
      <c r="R3704" s="71"/>
      <c r="S3704" s="71"/>
      <c r="T3704" s="71"/>
      <c r="U3704" s="71"/>
      <c r="V3704" s="71"/>
      <c r="W3704" s="71"/>
      <c r="X3704" s="71"/>
      <c r="Y3704" s="71"/>
      <c r="Z3704" s="71"/>
    </row>
    <row r="3705" spans="1:26">
      <c r="A3705" s="154"/>
      <c r="B3705" s="157"/>
      <c r="C3705" s="162"/>
      <c r="D3705" s="157"/>
      <c r="E3705" s="157"/>
      <c r="F3705" s="157"/>
      <c r="G3705" s="158"/>
      <c r="H3705" s="23">
        <f>MONTH(CtasPagar[[#This Row],[Data Vencimento]])</f>
        <v>1</v>
      </c>
      <c r="I3705" s="23">
        <f>YEAR(CtasPagar[[#This Row],[Data Vencimento]])</f>
        <v>1900</v>
      </c>
      <c r="J3705" s="154"/>
      <c r="K3705" s="23">
        <f>MONTH(CtasPagar[[#This Row],[Data Pagamento]])</f>
        <v>1</v>
      </c>
      <c r="L3705" s="23">
        <f>YEAR(CtasPagar[[#This Row],[Data Pagamento]])</f>
        <v>1900</v>
      </c>
      <c r="M3705" s="154"/>
      <c r="N37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5" s="71"/>
      <c r="P3705" s="71"/>
      <c r="Q3705" s="71"/>
      <c r="R3705" s="71"/>
      <c r="S3705" s="71"/>
      <c r="T3705" s="71"/>
      <c r="U3705" s="71"/>
      <c r="V3705" s="71"/>
      <c r="W3705" s="71"/>
      <c r="X3705" s="71"/>
      <c r="Y3705" s="71"/>
      <c r="Z3705" s="71"/>
    </row>
    <row r="3706" spans="1:26">
      <c r="A3706" s="154"/>
      <c r="B3706" s="157"/>
      <c r="C3706" s="162"/>
      <c r="D3706" s="157"/>
      <c r="E3706" s="157"/>
      <c r="F3706" s="157"/>
      <c r="G3706" s="158"/>
      <c r="H3706" s="23">
        <f>MONTH(CtasPagar[[#This Row],[Data Vencimento]])</f>
        <v>1</v>
      </c>
      <c r="I3706" s="23">
        <f>YEAR(CtasPagar[[#This Row],[Data Vencimento]])</f>
        <v>1900</v>
      </c>
      <c r="J3706" s="154"/>
      <c r="K3706" s="23">
        <f>MONTH(CtasPagar[[#This Row],[Data Pagamento]])</f>
        <v>1</v>
      </c>
      <c r="L3706" s="23">
        <f>YEAR(CtasPagar[[#This Row],[Data Pagamento]])</f>
        <v>1900</v>
      </c>
      <c r="M3706" s="154"/>
      <c r="N37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6" s="71"/>
      <c r="P3706" s="71"/>
      <c r="Q3706" s="71"/>
      <c r="R3706" s="71"/>
      <c r="S3706" s="71"/>
      <c r="T3706" s="71"/>
      <c r="U3706" s="71"/>
      <c r="V3706" s="71"/>
      <c r="W3706" s="71"/>
      <c r="X3706" s="71"/>
      <c r="Y3706" s="71"/>
      <c r="Z3706" s="71"/>
    </row>
    <row r="3707" spans="1:26">
      <c r="A3707" s="154"/>
      <c r="B3707" s="157"/>
      <c r="C3707" s="162"/>
      <c r="D3707" s="157"/>
      <c r="E3707" s="157"/>
      <c r="F3707" s="157"/>
      <c r="G3707" s="158"/>
      <c r="H3707" s="23">
        <f>MONTH(CtasPagar[[#This Row],[Data Vencimento]])</f>
        <v>1</v>
      </c>
      <c r="I3707" s="23">
        <f>YEAR(CtasPagar[[#This Row],[Data Vencimento]])</f>
        <v>1900</v>
      </c>
      <c r="J3707" s="154"/>
      <c r="K3707" s="23">
        <f>MONTH(CtasPagar[[#This Row],[Data Pagamento]])</f>
        <v>1</v>
      </c>
      <c r="L3707" s="23">
        <f>YEAR(CtasPagar[[#This Row],[Data Pagamento]])</f>
        <v>1900</v>
      </c>
      <c r="M3707" s="154"/>
      <c r="N37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7" s="71"/>
      <c r="P3707" s="71"/>
      <c r="Q3707" s="71"/>
      <c r="R3707" s="71"/>
      <c r="S3707" s="71"/>
      <c r="T3707" s="71"/>
      <c r="U3707" s="71"/>
      <c r="V3707" s="71"/>
      <c r="W3707" s="71"/>
      <c r="X3707" s="71"/>
      <c r="Y3707" s="71"/>
      <c r="Z3707" s="71"/>
    </row>
    <row r="3708" spans="1:26">
      <c r="A3708" s="154"/>
      <c r="B3708" s="157"/>
      <c r="C3708" s="162"/>
      <c r="D3708" s="157"/>
      <c r="E3708" s="157"/>
      <c r="F3708" s="157"/>
      <c r="G3708" s="158"/>
      <c r="H3708" s="23">
        <f>MONTH(CtasPagar[[#This Row],[Data Vencimento]])</f>
        <v>1</v>
      </c>
      <c r="I3708" s="23">
        <f>YEAR(CtasPagar[[#This Row],[Data Vencimento]])</f>
        <v>1900</v>
      </c>
      <c r="J3708" s="154"/>
      <c r="K3708" s="23">
        <f>MONTH(CtasPagar[[#This Row],[Data Pagamento]])</f>
        <v>1</v>
      </c>
      <c r="L3708" s="23">
        <f>YEAR(CtasPagar[[#This Row],[Data Pagamento]])</f>
        <v>1900</v>
      </c>
      <c r="M3708" s="154"/>
      <c r="N37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8" s="71"/>
      <c r="P3708" s="71"/>
      <c r="Q3708" s="71"/>
      <c r="R3708" s="71"/>
      <c r="S3708" s="71"/>
      <c r="T3708" s="71"/>
      <c r="U3708" s="71"/>
      <c r="V3708" s="71"/>
      <c r="W3708" s="71"/>
      <c r="X3708" s="71"/>
      <c r="Y3708" s="71"/>
      <c r="Z3708" s="71"/>
    </row>
    <row r="3709" spans="1:26">
      <c r="A3709" s="154"/>
      <c r="B3709" s="157"/>
      <c r="C3709" s="162"/>
      <c r="D3709" s="157"/>
      <c r="E3709" s="157"/>
      <c r="F3709" s="157"/>
      <c r="G3709" s="158"/>
      <c r="H3709" s="23">
        <f>MONTH(CtasPagar[[#This Row],[Data Vencimento]])</f>
        <v>1</v>
      </c>
      <c r="I3709" s="23">
        <f>YEAR(CtasPagar[[#This Row],[Data Vencimento]])</f>
        <v>1900</v>
      </c>
      <c r="J3709" s="154"/>
      <c r="K3709" s="23">
        <f>MONTH(CtasPagar[[#This Row],[Data Pagamento]])</f>
        <v>1</v>
      </c>
      <c r="L3709" s="23">
        <f>YEAR(CtasPagar[[#This Row],[Data Pagamento]])</f>
        <v>1900</v>
      </c>
      <c r="M3709" s="154"/>
      <c r="N37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09" s="71"/>
      <c r="P3709" s="71"/>
      <c r="Q3709" s="71"/>
      <c r="R3709" s="71"/>
      <c r="S3709" s="71"/>
      <c r="T3709" s="71"/>
      <c r="U3709" s="71"/>
      <c r="V3709" s="71"/>
      <c r="W3709" s="71"/>
      <c r="X3709" s="71"/>
      <c r="Y3709" s="71"/>
      <c r="Z3709" s="71"/>
    </row>
    <row r="3710" spans="1:26">
      <c r="A3710" s="154"/>
      <c r="B3710" s="157"/>
      <c r="C3710" s="162"/>
      <c r="D3710" s="157"/>
      <c r="E3710" s="157"/>
      <c r="F3710" s="157"/>
      <c r="G3710" s="158"/>
      <c r="H3710" s="23">
        <f>MONTH(CtasPagar[[#This Row],[Data Vencimento]])</f>
        <v>1</v>
      </c>
      <c r="I3710" s="23">
        <f>YEAR(CtasPagar[[#This Row],[Data Vencimento]])</f>
        <v>1900</v>
      </c>
      <c r="J3710" s="154"/>
      <c r="K3710" s="23">
        <f>MONTH(CtasPagar[[#This Row],[Data Pagamento]])</f>
        <v>1</v>
      </c>
      <c r="L3710" s="23">
        <f>YEAR(CtasPagar[[#This Row],[Data Pagamento]])</f>
        <v>1900</v>
      </c>
      <c r="M3710" s="154"/>
      <c r="N37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0" s="71"/>
      <c r="P3710" s="71"/>
      <c r="Q3710" s="71"/>
      <c r="R3710" s="71"/>
      <c r="S3710" s="71"/>
      <c r="T3710" s="71"/>
      <c r="U3710" s="71"/>
      <c r="V3710" s="71"/>
      <c r="W3710" s="71"/>
      <c r="X3710" s="71"/>
      <c r="Y3710" s="71"/>
      <c r="Z3710" s="71"/>
    </row>
    <row r="3711" spans="1:26">
      <c r="A3711" s="154"/>
      <c r="B3711" s="157"/>
      <c r="C3711" s="162"/>
      <c r="D3711" s="157"/>
      <c r="E3711" s="157"/>
      <c r="F3711" s="157"/>
      <c r="G3711" s="158"/>
      <c r="H3711" s="23">
        <f>MONTH(CtasPagar[[#This Row],[Data Vencimento]])</f>
        <v>1</v>
      </c>
      <c r="I3711" s="23">
        <f>YEAR(CtasPagar[[#This Row],[Data Vencimento]])</f>
        <v>1900</v>
      </c>
      <c r="J3711" s="154"/>
      <c r="K3711" s="23">
        <f>MONTH(CtasPagar[[#This Row],[Data Pagamento]])</f>
        <v>1</v>
      </c>
      <c r="L3711" s="23">
        <f>YEAR(CtasPagar[[#This Row],[Data Pagamento]])</f>
        <v>1900</v>
      </c>
      <c r="M3711" s="154"/>
      <c r="N37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1" s="71"/>
      <c r="P3711" s="71"/>
      <c r="Q3711" s="71"/>
      <c r="R3711" s="71"/>
      <c r="S3711" s="71"/>
      <c r="T3711" s="71"/>
      <c r="U3711" s="71"/>
      <c r="V3711" s="71"/>
      <c r="W3711" s="71"/>
      <c r="X3711" s="71"/>
      <c r="Y3711" s="71"/>
      <c r="Z3711" s="71"/>
    </row>
    <row r="3712" spans="1:26">
      <c r="A3712" s="154"/>
      <c r="B3712" s="157"/>
      <c r="C3712" s="162"/>
      <c r="D3712" s="157"/>
      <c r="E3712" s="157"/>
      <c r="F3712" s="157"/>
      <c r="G3712" s="158"/>
      <c r="H3712" s="23">
        <f>MONTH(CtasPagar[[#This Row],[Data Vencimento]])</f>
        <v>1</v>
      </c>
      <c r="I3712" s="23">
        <f>YEAR(CtasPagar[[#This Row],[Data Vencimento]])</f>
        <v>1900</v>
      </c>
      <c r="J3712" s="154"/>
      <c r="K3712" s="23">
        <f>MONTH(CtasPagar[[#This Row],[Data Pagamento]])</f>
        <v>1</v>
      </c>
      <c r="L3712" s="23">
        <f>YEAR(CtasPagar[[#This Row],[Data Pagamento]])</f>
        <v>1900</v>
      </c>
      <c r="M3712" s="154"/>
      <c r="N37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2" s="71"/>
      <c r="P3712" s="71"/>
      <c r="Q3712" s="71"/>
      <c r="R3712" s="71"/>
      <c r="S3712" s="71"/>
      <c r="T3712" s="71"/>
      <c r="U3712" s="71"/>
      <c r="V3712" s="71"/>
      <c r="W3712" s="71"/>
      <c r="X3712" s="71"/>
      <c r="Y3712" s="71"/>
      <c r="Z3712" s="71"/>
    </row>
    <row r="3713" spans="1:26">
      <c r="A3713" s="154"/>
      <c r="B3713" s="157"/>
      <c r="C3713" s="162"/>
      <c r="D3713" s="157"/>
      <c r="E3713" s="157"/>
      <c r="F3713" s="157"/>
      <c r="G3713" s="158"/>
      <c r="H3713" s="23">
        <f>MONTH(CtasPagar[[#This Row],[Data Vencimento]])</f>
        <v>1</v>
      </c>
      <c r="I3713" s="23">
        <f>YEAR(CtasPagar[[#This Row],[Data Vencimento]])</f>
        <v>1900</v>
      </c>
      <c r="J3713" s="154"/>
      <c r="K3713" s="23">
        <f>MONTH(CtasPagar[[#This Row],[Data Pagamento]])</f>
        <v>1</v>
      </c>
      <c r="L3713" s="23">
        <f>YEAR(CtasPagar[[#This Row],[Data Pagamento]])</f>
        <v>1900</v>
      </c>
      <c r="M3713" s="154"/>
      <c r="N37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3" s="71"/>
      <c r="P3713" s="71"/>
      <c r="Q3713" s="71"/>
      <c r="R3713" s="71"/>
      <c r="S3713" s="71"/>
      <c r="T3713" s="71"/>
      <c r="U3713" s="71"/>
      <c r="V3713" s="71"/>
      <c r="W3713" s="71"/>
      <c r="X3713" s="71"/>
      <c r="Y3713" s="71"/>
      <c r="Z3713" s="71"/>
    </row>
    <row r="3714" spans="1:26">
      <c r="A3714" s="154"/>
      <c r="B3714" s="157"/>
      <c r="C3714" s="162"/>
      <c r="D3714" s="157"/>
      <c r="E3714" s="157"/>
      <c r="F3714" s="157"/>
      <c r="G3714" s="158"/>
      <c r="H3714" s="23">
        <f>MONTH(CtasPagar[[#This Row],[Data Vencimento]])</f>
        <v>1</v>
      </c>
      <c r="I3714" s="23">
        <f>YEAR(CtasPagar[[#This Row],[Data Vencimento]])</f>
        <v>1900</v>
      </c>
      <c r="J3714" s="154"/>
      <c r="K3714" s="23">
        <f>MONTH(CtasPagar[[#This Row],[Data Pagamento]])</f>
        <v>1</v>
      </c>
      <c r="L3714" s="23">
        <f>YEAR(CtasPagar[[#This Row],[Data Pagamento]])</f>
        <v>1900</v>
      </c>
      <c r="M3714" s="154"/>
      <c r="N37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4" s="71"/>
      <c r="P3714" s="71"/>
      <c r="Q3714" s="71"/>
      <c r="R3714" s="71"/>
      <c r="S3714" s="71"/>
      <c r="T3714" s="71"/>
      <c r="U3714" s="71"/>
      <c r="V3714" s="71"/>
      <c r="W3714" s="71"/>
      <c r="X3714" s="71"/>
      <c r="Y3714" s="71"/>
      <c r="Z3714" s="71"/>
    </row>
    <row r="3715" spans="1:26">
      <c r="A3715" s="154"/>
      <c r="B3715" s="157"/>
      <c r="C3715" s="162"/>
      <c r="D3715" s="157"/>
      <c r="E3715" s="157"/>
      <c r="F3715" s="157"/>
      <c r="G3715" s="158"/>
      <c r="H3715" s="23">
        <f>MONTH(CtasPagar[[#This Row],[Data Vencimento]])</f>
        <v>1</v>
      </c>
      <c r="I3715" s="23">
        <f>YEAR(CtasPagar[[#This Row],[Data Vencimento]])</f>
        <v>1900</v>
      </c>
      <c r="J3715" s="154"/>
      <c r="K3715" s="23">
        <f>MONTH(CtasPagar[[#This Row],[Data Pagamento]])</f>
        <v>1</v>
      </c>
      <c r="L3715" s="23">
        <f>YEAR(CtasPagar[[#This Row],[Data Pagamento]])</f>
        <v>1900</v>
      </c>
      <c r="M3715" s="154"/>
      <c r="N37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5" s="71"/>
      <c r="P3715" s="71"/>
      <c r="Q3715" s="71"/>
      <c r="R3715" s="71"/>
      <c r="S3715" s="71"/>
      <c r="T3715" s="71"/>
      <c r="U3715" s="71"/>
      <c r="V3715" s="71"/>
      <c r="W3715" s="71"/>
      <c r="X3715" s="71"/>
      <c r="Y3715" s="71"/>
      <c r="Z3715" s="71"/>
    </row>
    <row r="3716" spans="1:26">
      <c r="A3716" s="154"/>
      <c r="B3716" s="157"/>
      <c r="C3716" s="162"/>
      <c r="D3716" s="157"/>
      <c r="E3716" s="157"/>
      <c r="F3716" s="157"/>
      <c r="G3716" s="158"/>
      <c r="H3716" s="23">
        <f>MONTH(CtasPagar[[#This Row],[Data Vencimento]])</f>
        <v>1</v>
      </c>
      <c r="I3716" s="23">
        <f>YEAR(CtasPagar[[#This Row],[Data Vencimento]])</f>
        <v>1900</v>
      </c>
      <c r="J3716" s="154"/>
      <c r="K3716" s="23">
        <f>MONTH(CtasPagar[[#This Row],[Data Pagamento]])</f>
        <v>1</v>
      </c>
      <c r="L3716" s="23">
        <f>YEAR(CtasPagar[[#This Row],[Data Pagamento]])</f>
        <v>1900</v>
      </c>
      <c r="M3716" s="154"/>
      <c r="N37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6" s="71"/>
      <c r="P3716" s="71"/>
      <c r="Q3716" s="71"/>
      <c r="R3716" s="71"/>
      <c r="S3716" s="71"/>
      <c r="T3716" s="71"/>
      <c r="U3716" s="71"/>
      <c r="V3716" s="71"/>
      <c r="W3716" s="71"/>
      <c r="X3716" s="71"/>
      <c r="Y3716" s="71"/>
      <c r="Z3716" s="71"/>
    </row>
    <row r="3717" spans="1:26">
      <c r="A3717" s="154"/>
      <c r="B3717" s="157"/>
      <c r="C3717" s="162"/>
      <c r="D3717" s="157"/>
      <c r="E3717" s="157"/>
      <c r="F3717" s="157"/>
      <c r="G3717" s="158"/>
      <c r="H3717" s="23">
        <f>MONTH(CtasPagar[[#This Row],[Data Vencimento]])</f>
        <v>1</v>
      </c>
      <c r="I3717" s="23">
        <f>YEAR(CtasPagar[[#This Row],[Data Vencimento]])</f>
        <v>1900</v>
      </c>
      <c r="J3717" s="154"/>
      <c r="K3717" s="23">
        <f>MONTH(CtasPagar[[#This Row],[Data Pagamento]])</f>
        <v>1</v>
      </c>
      <c r="L3717" s="23">
        <f>YEAR(CtasPagar[[#This Row],[Data Pagamento]])</f>
        <v>1900</v>
      </c>
      <c r="M3717" s="154"/>
      <c r="N37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7" s="71"/>
      <c r="P3717" s="71"/>
      <c r="Q3717" s="71"/>
      <c r="R3717" s="71"/>
      <c r="S3717" s="71"/>
      <c r="T3717" s="71"/>
      <c r="U3717" s="71"/>
      <c r="V3717" s="71"/>
      <c r="W3717" s="71"/>
      <c r="X3717" s="71"/>
      <c r="Y3717" s="71"/>
      <c r="Z3717" s="71"/>
    </row>
    <row r="3718" spans="1:26">
      <c r="A3718" s="154"/>
      <c r="B3718" s="157"/>
      <c r="C3718" s="162"/>
      <c r="D3718" s="157"/>
      <c r="E3718" s="157"/>
      <c r="F3718" s="157"/>
      <c r="G3718" s="158"/>
      <c r="H3718" s="23">
        <f>MONTH(CtasPagar[[#This Row],[Data Vencimento]])</f>
        <v>1</v>
      </c>
      <c r="I3718" s="23">
        <f>YEAR(CtasPagar[[#This Row],[Data Vencimento]])</f>
        <v>1900</v>
      </c>
      <c r="J3718" s="154"/>
      <c r="K3718" s="23">
        <f>MONTH(CtasPagar[[#This Row],[Data Pagamento]])</f>
        <v>1</v>
      </c>
      <c r="L3718" s="23">
        <f>YEAR(CtasPagar[[#This Row],[Data Pagamento]])</f>
        <v>1900</v>
      </c>
      <c r="M3718" s="154"/>
      <c r="N37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8" s="71"/>
      <c r="P3718" s="71"/>
      <c r="Q3718" s="71"/>
      <c r="R3718" s="71"/>
      <c r="S3718" s="71"/>
      <c r="T3718" s="71"/>
      <c r="U3718" s="71"/>
      <c r="V3718" s="71"/>
      <c r="W3718" s="71"/>
      <c r="X3718" s="71"/>
      <c r="Y3718" s="71"/>
      <c r="Z3718" s="71"/>
    </row>
    <row r="3719" spans="1:26">
      <c r="A3719" s="154"/>
      <c r="B3719" s="157"/>
      <c r="C3719" s="162"/>
      <c r="D3719" s="157"/>
      <c r="E3719" s="157"/>
      <c r="F3719" s="157"/>
      <c r="G3719" s="158"/>
      <c r="H3719" s="23">
        <f>MONTH(CtasPagar[[#This Row],[Data Vencimento]])</f>
        <v>1</v>
      </c>
      <c r="I3719" s="23">
        <f>YEAR(CtasPagar[[#This Row],[Data Vencimento]])</f>
        <v>1900</v>
      </c>
      <c r="J3719" s="154"/>
      <c r="K3719" s="23">
        <f>MONTH(CtasPagar[[#This Row],[Data Pagamento]])</f>
        <v>1</v>
      </c>
      <c r="L3719" s="23">
        <f>YEAR(CtasPagar[[#This Row],[Data Pagamento]])</f>
        <v>1900</v>
      </c>
      <c r="M3719" s="154"/>
      <c r="N37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19" s="71"/>
      <c r="P3719" s="71"/>
      <c r="Q3719" s="71"/>
      <c r="R3719" s="71"/>
      <c r="S3719" s="71"/>
      <c r="T3719" s="71"/>
      <c r="U3719" s="71"/>
      <c r="V3719" s="71"/>
      <c r="W3719" s="71"/>
      <c r="X3719" s="71"/>
      <c r="Y3719" s="71"/>
      <c r="Z3719" s="71"/>
    </row>
    <row r="3720" spans="1:26">
      <c r="A3720" s="154"/>
      <c r="B3720" s="157"/>
      <c r="C3720" s="162"/>
      <c r="D3720" s="157"/>
      <c r="E3720" s="157"/>
      <c r="F3720" s="157"/>
      <c r="G3720" s="158"/>
      <c r="H3720" s="23">
        <f>MONTH(CtasPagar[[#This Row],[Data Vencimento]])</f>
        <v>1</v>
      </c>
      <c r="I3720" s="23">
        <f>YEAR(CtasPagar[[#This Row],[Data Vencimento]])</f>
        <v>1900</v>
      </c>
      <c r="J3720" s="154"/>
      <c r="K3720" s="23">
        <f>MONTH(CtasPagar[[#This Row],[Data Pagamento]])</f>
        <v>1</v>
      </c>
      <c r="L3720" s="23">
        <f>YEAR(CtasPagar[[#This Row],[Data Pagamento]])</f>
        <v>1900</v>
      </c>
      <c r="M3720" s="154"/>
      <c r="N37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0" s="71"/>
      <c r="P3720" s="71"/>
      <c r="Q3720" s="71"/>
      <c r="R3720" s="71"/>
      <c r="S3720" s="71"/>
      <c r="T3720" s="71"/>
      <c r="U3720" s="71"/>
      <c r="V3720" s="71"/>
      <c r="W3720" s="71"/>
      <c r="X3720" s="71"/>
      <c r="Y3720" s="71"/>
      <c r="Z3720" s="71"/>
    </row>
    <row r="3721" spans="1:26">
      <c r="A3721" s="154"/>
      <c r="B3721" s="157"/>
      <c r="C3721" s="162"/>
      <c r="D3721" s="157"/>
      <c r="E3721" s="157"/>
      <c r="F3721" s="157"/>
      <c r="G3721" s="158"/>
      <c r="H3721" s="23">
        <f>MONTH(CtasPagar[[#This Row],[Data Vencimento]])</f>
        <v>1</v>
      </c>
      <c r="I3721" s="23">
        <f>YEAR(CtasPagar[[#This Row],[Data Vencimento]])</f>
        <v>1900</v>
      </c>
      <c r="J3721" s="154"/>
      <c r="K3721" s="23">
        <f>MONTH(CtasPagar[[#This Row],[Data Pagamento]])</f>
        <v>1</v>
      </c>
      <c r="L3721" s="23">
        <f>YEAR(CtasPagar[[#This Row],[Data Pagamento]])</f>
        <v>1900</v>
      </c>
      <c r="M3721" s="154"/>
      <c r="N37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1" s="71"/>
      <c r="P3721" s="71"/>
      <c r="Q3721" s="71"/>
      <c r="R3721" s="71"/>
      <c r="S3721" s="71"/>
      <c r="T3721" s="71"/>
      <c r="U3721" s="71"/>
      <c r="V3721" s="71"/>
      <c r="W3721" s="71"/>
      <c r="X3721" s="71"/>
      <c r="Y3721" s="71"/>
      <c r="Z3721" s="71"/>
    </row>
    <row r="3722" spans="1:26">
      <c r="A3722" s="154"/>
      <c r="B3722" s="157"/>
      <c r="C3722" s="162"/>
      <c r="D3722" s="157"/>
      <c r="E3722" s="157"/>
      <c r="F3722" s="157"/>
      <c r="G3722" s="158"/>
      <c r="H3722" s="23">
        <f>MONTH(CtasPagar[[#This Row],[Data Vencimento]])</f>
        <v>1</v>
      </c>
      <c r="I3722" s="23">
        <f>YEAR(CtasPagar[[#This Row],[Data Vencimento]])</f>
        <v>1900</v>
      </c>
      <c r="J3722" s="154"/>
      <c r="K3722" s="23">
        <f>MONTH(CtasPagar[[#This Row],[Data Pagamento]])</f>
        <v>1</v>
      </c>
      <c r="L3722" s="23">
        <f>YEAR(CtasPagar[[#This Row],[Data Pagamento]])</f>
        <v>1900</v>
      </c>
      <c r="M3722" s="154"/>
      <c r="N37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2" s="71"/>
      <c r="P3722" s="71"/>
      <c r="Q3722" s="71"/>
      <c r="R3722" s="71"/>
      <c r="S3722" s="71"/>
      <c r="T3722" s="71"/>
      <c r="U3722" s="71"/>
      <c r="V3722" s="71"/>
      <c r="W3722" s="71"/>
      <c r="X3722" s="71"/>
      <c r="Y3722" s="71"/>
      <c r="Z3722" s="71"/>
    </row>
    <row r="3723" spans="1:26">
      <c r="A3723" s="154"/>
      <c r="B3723" s="157"/>
      <c r="C3723" s="162"/>
      <c r="D3723" s="157"/>
      <c r="E3723" s="157"/>
      <c r="F3723" s="157"/>
      <c r="G3723" s="158"/>
      <c r="H3723" s="23">
        <f>MONTH(CtasPagar[[#This Row],[Data Vencimento]])</f>
        <v>1</v>
      </c>
      <c r="I3723" s="23">
        <f>YEAR(CtasPagar[[#This Row],[Data Vencimento]])</f>
        <v>1900</v>
      </c>
      <c r="J3723" s="154"/>
      <c r="K3723" s="23">
        <f>MONTH(CtasPagar[[#This Row],[Data Pagamento]])</f>
        <v>1</v>
      </c>
      <c r="L3723" s="23">
        <f>YEAR(CtasPagar[[#This Row],[Data Pagamento]])</f>
        <v>1900</v>
      </c>
      <c r="M3723" s="154"/>
      <c r="N37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3" s="71"/>
      <c r="P3723" s="71"/>
      <c r="Q3723" s="71"/>
      <c r="R3723" s="71"/>
      <c r="S3723" s="71"/>
      <c r="T3723" s="71"/>
      <c r="U3723" s="71"/>
      <c r="V3723" s="71"/>
      <c r="W3723" s="71"/>
      <c r="X3723" s="71"/>
      <c r="Y3723" s="71"/>
      <c r="Z3723" s="71"/>
    </row>
    <row r="3724" spans="1:26">
      <c r="A3724" s="154"/>
      <c r="B3724" s="157"/>
      <c r="C3724" s="162"/>
      <c r="D3724" s="157"/>
      <c r="E3724" s="157"/>
      <c r="F3724" s="157"/>
      <c r="G3724" s="158"/>
      <c r="H3724" s="23">
        <f>MONTH(CtasPagar[[#This Row],[Data Vencimento]])</f>
        <v>1</v>
      </c>
      <c r="I3724" s="23">
        <f>YEAR(CtasPagar[[#This Row],[Data Vencimento]])</f>
        <v>1900</v>
      </c>
      <c r="J3724" s="154"/>
      <c r="K3724" s="23">
        <f>MONTH(CtasPagar[[#This Row],[Data Pagamento]])</f>
        <v>1</v>
      </c>
      <c r="L3724" s="23">
        <f>YEAR(CtasPagar[[#This Row],[Data Pagamento]])</f>
        <v>1900</v>
      </c>
      <c r="M3724" s="154"/>
      <c r="N37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4" s="71"/>
      <c r="P3724" s="71"/>
      <c r="Q3724" s="71"/>
      <c r="R3724" s="71"/>
      <c r="S3724" s="71"/>
      <c r="T3724" s="71"/>
      <c r="U3724" s="71"/>
      <c r="V3724" s="71"/>
      <c r="W3724" s="71"/>
      <c r="X3724" s="71"/>
      <c r="Y3724" s="71"/>
      <c r="Z3724" s="71"/>
    </row>
    <row r="3725" spans="1:26">
      <c r="A3725" s="154"/>
      <c r="B3725" s="157"/>
      <c r="C3725" s="162"/>
      <c r="D3725" s="157"/>
      <c r="E3725" s="157"/>
      <c r="F3725" s="157"/>
      <c r="G3725" s="158"/>
      <c r="H3725" s="23">
        <f>MONTH(CtasPagar[[#This Row],[Data Vencimento]])</f>
        <v>1</v>
      </c>
      <c r="I3725" s="23">
        <f>YEAR(CtasPagar[[#This Row],[Data Vencimento]])</f>
        <v>1900</v>
      </c>
      <c r="J3725" s="154"/>
      <c r="K3725" s="23">
        <f>MONTH(CtasPagar[[#This Row],[Data Pagamento]])</f>
        <v>1</v>
      </c>
      <c r="L3725" s="23">
        <f>YEAR(CtasPagar[[#This Row],[Data Pagamento]])</f>
        <v>1900</v>
      </c>
      <c r="M3725" s="154"/>
      <c r="N37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5" s="71"/>
      <c r="P3725" s="71"/>
      <c r="Q3725" s="71"/>
      <c r="R3725" s="71"/>
      <c r="S3725" s="71"/>
      <c r="T3725" s="71"/>
      <c r="U3725" s="71"/>
      <c r="V3725" s="71"/>
      <c r="W3725" s="71"/>
      <c r="X3725" s="71"/>
      <c r="Y3725" s="71"/>
      <c r="Z3725" s="71"/>
    </row>
    <row r="3726" spans="1:26">
      <c r="A3726" s="154"/>
      <c r="B3726" s="157"/>
      <c r="C3726" s="162"/>
      <c r="D3726" s="157"/>
      <c r="E3726" s="157"/>
      <c r="F3726" s="157"/>
      <c r="G3726" s="158"/>
      <c r="H3726" s="23">
        <f>MONTH(CtasPagar[[#This Row],[Data Vencimento]])</f>
        <v>1</v>
      </c>
      <c r="I3726" s="23">
        <f>YEAR(CtasPagar[[#This Row],[Data Vencimento]])</f>
        <v>1900</v>
      </c>
      <c r="J3726" s="154"/>
      <c r="K3726" s="23">
        <f>MONTH(CtasPagar[[#This Row],[Data Pagamento]])</f>
        <v>1</v>
      </c>
      <c r="L3726" s="23">
        <f>YEAR(CtasPagar[[#This Row],[Data Pagamento]])</f>
        <v>1900</v>
      </c>
      <c r="M3726" s="154"/>
      <c r="N37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6" s="71"/>
      <c r="P3726" s="71"/>
      <c r="Q3726" s="71"/>
      <c r="R3726" s="71"/>
      <c r="S3726" s="71"/>
      <c r="T3726" s="71"/>
      <c r="U3726" s="71"/>
      <c r="V3726" s="71"/>
      <c r="W3726" s="71"/>
      <c r="X3726" s="71"/>
      <c r="Y3726" s="71"/>
      <c r="Z3726" s="71"/>
    </row>
    <row r="3727" spans="1:26">
      <c r="A3727" s="154"/>
      <c r="B3727" s="157"/>
      <c r="C3727" s="162"/>
      <c r="D3727" s="157"/>
      <c r="E3727" s="157"/>
      <c r="F3727" s="157"/>
      <c r="G3727" s="158"/>
      <c r="H3727" s="23">
        <f>MONTH(CtasPagar[[#This Row],[Data Vencimento]])</f>
        <v>1</v>
      </c>
      <c r="I3727" s="23">
        <f>YEAR(CtasPagar[[#This Row],[Data Vencimento]])</f>
        <v>1900</v>
      </c>
      <c r="J3727" s="154"/>
      <c r="K3727" s="23">
        <f>MONTH(CtasPagar[[#This Row],[Data Pagamento]])</f>
        <v>1</v>
      </c>
      <c r="L3727" s="23">
        <f>YEAR(CtasPagar[[#This Row],[Data Pagamento]])</f>
        <v>1900</v>
      </c>
      <c r="M3727" s="154"/>
      <c r="N37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7" s="71"/>
      <c r="P3727" s="71"/>
      <c r="Q3727" s="71"/>
      <c r="R3727" s="71"/>
      <c r="S3727" s="71"/>
      <c r="T3727" s="71"/>
      <c r="U3727" s="71"/>
      <c r="V3727" s="71"/>
      <c r="W3727" s="71"/>
      <c r="X3727" s="71"/>
      <c r="Y3727" s="71"/>
      <c r="Z3727" s="71"/>
    </row>
    <row r="3728" spans="1:26">
      <c r="A3728" s="154"/>
      <c r="B3728" s="157"/>
      <c r="C3728" s="162"/>
      <c r="D3728" s="157"/>
      <c r="E3728" s="157"/>
      <c r="F3728" s="157"/>
      <c r="G3728" s="158"/>
      <c r="H3728" s="23">
        <f>MONTH(CtasPagar[[#This Row],[Data Vencimento]])</f>
        <v>1</v>
      </c>
      <c r="I3728" s="23">
        <f>YEAR(CtasPagar[[#This Row],[Data Vencimento]])</f>
        <v>1900</v>
      </c>
      <c r="J3728" s="154"/>
      <c r="K3728" s="23">
        <f>MONTH(CtasPagar[[#This Row],[Data Pagamento]])</f>
        <v>1</v>
      </c>
      <c r="L3728" s="23">
        <f>YEAR(CtasPagar[[#This Row],[Data Pagamento]])</f>
        <v>1900</v>
      </c>
      <c r="M3728" s="154"/>
      <c r="N37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8" s="71"/>
      <c r="P3728" s="71"/>
      <c r="Q3728" s="71"/>
      <c r="R3728" s="71"/>
      <c r="S3728" s="71"/>
      <c r="T3728" s="71"/>
      <c r="U3728" s="71"/>
      <c r="V3728" s="71"/>
      <c r="W3728" s="71"/>
      <c r="X3728" s="71"/>
      <c r="Y3728" s="71"/>
      <c r="Z3728" s="71"/>
    </row>
    <row r="3729" spans="1:26">
      <c r="A3729" s="154"/>
      <c r="B3729" s="157"/>
      <c r="C3729" s="162"/>
      <c r="D3729" s="157"/>
      <c r="E3729" s="157"/>
      <c r="F3729" s="157"/>
      <c r="G3729" s="158"/>
      <c r="H3729" s="23">
        <f>MONTH(CtasPagar[[#This Row],[Data Vencimento]])</f>
        <v>1</v>
      </c>
      <c r="I3729" s="23">
        <f>YEAR(CtasPagar[[#This Row],[Data Vencimento]])</f>
        <v>1900</v>
      </c>
      <c r="J3729" s="154"/>
      <c r="K3729" s="23">
        <f>MONTH(CtasPagar[[#This Row],[Data Pagamento]])</f>
        <v>1</v>
      </c>
      <c r="L3729" s="23">
        <f>YEAR(CtasPagar[[#This Row],[Data Pagamento]])</f>
        <v>1900</v>
      </c>
      <c r="M3729" s="154"/>
      <c r="N37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29" s="71"/>
      <c r="P3729" s="71"/>
      <c r="Q3729" s="71"/>
      <c r="R3729" s="71"/>
      <c r="S3729" s="71"/>
      <c r="T3729" s="71"/>
      <c r="U3729" s="71"/>
      <c r="V3729" s="71"/>
      <c r="W3729" s="71"/>
      <c r="X3729" s="71"/>
      <c r="Y3729" s="71"/>
      <c r="Z3729" s="71"/>
    </row>
    <row r="3730" spans="1:26">
      <c r="A3730" s="154"/>
      <c r="B3730" s="157"/>
      <c r="C3730" s="162"/>
      <c r="D3730" s="157"/>
      <c r="E3730" s="157"/>
      <c r="F3730" s="157"/>
      <c r="G3730" s="158"/>
      <c r="H3730" s="23">
        <f>MONTH(CtasPagar[[#This Row],[Data Vencimento]])</f>
        <v>1</v>
      </c>
      <c r="I3730" s="23">
        <f>YEAR(CtasPagar[[#This Row],[Data Vencimento]])</f>
        <v>1900</v>
      </c>
      <c r="J3730" s="154"/>
      <c r="K3730" s="23">
        <f>MONTH(CtasPagar[[#This Row],[Data Pagamento]])</f>
        <v>1</v>
      </c>
      <c r="L3730" s="23">
        <f>YEAR(CtasPagar[[#This Row],[Data Pagamento]])</f>
        <v>1900</v>
      </c>
      <c r="M3730" s="154"/>
      <c r="N37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0" s="71"/>
      <c r="P3730" s="71"/>
      <c r="Q3730" s="71"/>
      <c r="R3730" s="71"/>
      <c r="S3730" s="71"/>
      <c r="T3730" s="71"/>
      <c r="U3730" s="71"/>
      <c r="V3730" s="71"/>
      <c r="W3730" s="71"/>
      <c r="X3730" s="71"/>
      <c r="Y3730" s="71"/>
      <c r="Z3730" s="71"/>
    </row>
    <row r="3731" spans="1:26">
      <c r="A3731" s="154"/>
      <c r="B3731" s="157"/>
      <c r="C3731" s="162"/>
      <c r="D3731" s="157"/>
      <c r="E3731" s="157"/>
      <c r="F3731" s="157"/>
      <c r="G3731" s="158"/>
      <c r="H3731" s="23">
        <f>MONTH(CtasPagar[[#This Row],[Data Vencimento]])</f>
        <v>1</v>
      </c>
      <c r="I3731" s="23">
        <f>YEAR(CtasPagar[[#This Row],[Data Vencimento]])</f>
        <v>1900</v>
      </c>
      <c r="J3731" s="154"/>
      <c r="K3731" s="23">
        <f>MONTH(CtasPagar[[#This Row],[Data Pagamento]])</f>
        <v>1</v>
      </c>
      <c r="L3731" s="23">
        <f>YEAR(CtasPagar[[#This Row],[Data Pagamento]])</f>
        <v>1900</v>
      </c>
      <c r="M3731" s="154"/>
      <c r="N37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1" s="71"/>
      <c r="P3731" s="71"/>
      <c r="Q3731" s="71"/>
      <c r="R3731" s="71"/>
      <c r="S3731" s="71"/>
      <c r="T3731" s="71"/>
      <c r="U3731" s="71"/>
      <c r="V3731" s="71"/>
      <c r="W3731" s="71"/>
      <c r="X3731" s="71"/>
      <c r="Y3731" s="71"/>
      <c r="Z3731" s="71"/>
    </row>
    <row r="3732" spans="1:26">
      <c r="A3732" s="154"/>
      <c r="B3732" s="157"/>
      <c r="C3732" s="162"/>
      <c r="D3732" s="157"/>
      <c r="E3732" s="157"/>
      <c r="F3732" s="157"/>
      <c r="G3732" s="158"/>
      <c r="H3732" s="23">
        <f>MONTH(CtasPagar[[#This Row],[Data Vencimento]])</f>
        <v>1</v>
      </c>
      <c r="I3732" s="23">
        <f>YEAR(CtasPagar[[#This Row],[Data Vencimento]])</f>
        <v>1900</v>
      </c>
      <c r="J3732" s="154"/>
      <c r="K3732" s="23">
        <f>MONTH(CtasPagar[[#This Row],[Data Pagamento]])</f>
        <v>1</v>
      </c>
      <c r="L3732" s="23">
        <f>YEAR(CtasPagar[[#This Row],[Data Pagamento]])</f>
        <v>1900</v>
      </c>
      <c r="M3732" s="154"/>
      <c r="N37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2" s="71"/>
      <c r="P3732" s="71"/>
      <c r="Q3732" s="71"/>
      <c r="R3732" s="71"/>
      <c r="S3732" s="71"/>
      <c r="T3732" s="71"/>
      <c r="U3732" s="71"/>
      <c r="V3732" s="71"/>
      <c r="W3732" s="71"/>
      <c r="X3732" s="71"/>
      <c r="Y3732" s="71"/>
      <c r="Z3732" s="71"/>
    </row>
    <row r="3733" spans="1:26">
      <c r="A3733" s="154"/>
      <c r="B3733" s="157"/>
      <c r="C3733" s="162"/>
      <c r="D3733" s="157"/>
      <c r="E3733" s="157"/>
      <c r="F3733" s="157"/>
      <c r="G3733" s="158"/>
      <c r="H3733" s="23">
        <f>MONTH(CtasPagar[[#This Row],[Data Vencimento]])</f>
        <v>1</v>
      </c>
      <c r="I3733" s="23">
        <f>YEAR(CtasPagar[[#This Row],[Data Vencimento]])</f>
        <v>1900</v>
      </c>
      <c r="J3733" s="154"/>
      <c r="K3733" s="23">
        <f>MONTH(CtasPagar[[#This Row],[Data Pagamento]])</f>
        <v>1</v>
      </c>
      <c r="L3733" s="23">
        <f>YEAR(CtasPagar[[#This Row],[Data Pagamento]])</f>
        <v>1900</v>
      </c>
      <c r="M3733" s="154"/>
      <c r="N37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3" s="71"/>
      <c r="P3733" s="71"/>
      <c r="Q3733" s="71"/>
      <c r="R3733" s="71"/>
      <c r="S3733" s="71"/>
      <c r="T3733" s="71"/>
      <c r="U3733" s="71"/>
      <c r="V3733" s="71"/>
      <c r="W3733" s="71"/>
      <c r="X3733" s="71"/>
      <c r="Y3733" s="71"/>
      <c r="Z3733" s="71"/>
    </row>
    <row r="3734" spans="1:26">
      <c r="A3734" s="154"/>
      <c r="B3734" s="157"/>
      <c r="C3734" s="162"/>
      <c r="D3734" s="157"/>
      <c r="E3734" s="157"/>
      <c r="F3734" s="157"/>
      <c r="G3734" s="158"/>
      <c r="H3734" s="23">
        <f>MONTH(CtasPagar[[#This Row],[Data Vencimento]])</f>
        <v>1</v>
      </c>
      <c r="I3734" s="23">
        <f>YEAR(CtasPagar[[#This Row],[Data Vencimento]])</f>
        <v>1900</v>
      </c>
      <c r="J3734" s="154"/>
      <c r="K3734" s="23">
        <f>MONTH(CtasPagar[[#This Row],[Data Pagamento]])</f>
        <v>1</v>
      </c>
      <c r="L3734" s="23">
        <f>YEAR(CtasPagar[[#This Row],[Data Pagamento]])</f>
        <v>1900</v>
      </c>
      <c r="M3734" s="154"/>
      <c r="N37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4" s="71"/>
      <c r="P3734" s="71"/>
      <c r="Q3734" s="71"/>
      <c r="R3734" s="71"/>
      <c r="S3734" s="71"/>
      <c r="T3734" s="71"/>
      <c r="U3734" s="71"/>
      <c r="V3734" s="71"/>
      <c r="W3734" s="71"/>
      <c r="X3734" s="71"/>
      <c r="Y3734" s="71"/>
      <c r="Z3734" s="71"/>
    </row>
    <row r="3735" spans="1:26">
      <c r="A3735" s="154"/>
      <c r="B3735" s="157"/>
      <c r="C3735" s="162"/>
      <c r="D3735" s="157"/>
      <c r="E3735" s="157"/>
      <c r="F3735" s="157"/>
      <c r="G3735" s="158"/>
      <c r="H3735" s="23">
        <f>MONTH(CtasPagar[[#This Row],[Data Vencimento]])</f>
        <v>1</v>
      </c>
      <c r="I3735" s="23">
        <f>YEAR(CtasPagar[[#This Row],[Data Vencimento]])</f>
        <v>1900</v>
      </c>
      <c r="J3735" s="154"/>
      <c r="K3735" s="23">
        <f>MONTH(CtasPagar[[#This Row],[Data Pagamento]])</f>
        <v>1</v>
      </c>
      <c r="L3735" s="23">
        <f>YEAR(CtasPagar[[#This Row],[Data Pagamento]])</f>
        <v>1900</v>
      </c>
      <c r="M3735" s="154"/>
      <c r="N37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5" s="71"/>
      <c r="P3735" s="71"/>
      <c r="Q3735" s="71"/>
      <c r="R3735" s="71"/>
      <c r="S3735" s="71"/>
      <c r="T3735" s="71"/>
      <c r="U3735" s="71"/>
      <c r="V3735" s="71"/>
      <c r="W3735" s="71"/>
      <c r="X3735" s="71"/>
      <c r="Y3735" s="71"/>
      <c r="Z3735" s="71"/>
    </row>
    <row r="3736" spans="1:26">
      <c r="A3736" s="154"/>
      <c r="B3736" s="157"/>
      <c r="C3736" s="162"/>
      <c r="D3736" s="157"/>
      <c r="E3736" s="157"/>
      <c r="F3736" s="157"/>
      <c r="G3736" s="158"/>
      <c r="H3736" s="23">
        <f>MONTH(CtasPagar[[#This Row],[Data Vencimento]])</f>
        <v>1</v>
      </c>
      <c r="I3736" s="23">
        <f>YEAR(CtasPagar[[#This Row],[Data Vencimento]])</f>
        <v>1900</v>
      </c>
      <c r="J3736" s="154"/>
      <c r="K3736" s="23">
        <f>MONTH(CtasPagar[[#This Row],[Data Pagamento]])</f>
        <v>1</v>
      </c>
      <c r="L3736" s="23">
        <f>YEAR(CtasPagar[[#This Row],[Data Pagamento]])</f>
        <v>1900</v>
      </c>
      <c r="M3736" s="154"/>
      <c r="N37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6" s="71"/>
      <c r="P3736" s="71"/>
      <c r="Q3736" s="71"/>
      <c r="R3736" s="71"/>
      <c r="S3736" s="71"/>
      <c r="T3736" s="71"/>
      <c r="U3736" s="71"/>
      <c r="V3736" s="71"/>
      <c r="W3736" s="71"/>
      <c r="X3736" s="71"/>
      <c r="Y3736" s="71"/>
      <c r="Z3736" s="71"/>
    </row>
    <row r="3737" spans="1:26">
      <c r="A3737" s="154"/>
      <c r="B3737" s="157"/>
      <c r="C3737" s="162"/>
      <c r="D3737" s="157"/>
      <c r="E3737" s="157"/>
      <c r="F3737" s="157"/>
      <c r="G3737" s="158"/>
      <c r="H3737" s="23">
        <f>MONTH(CtasPagar[[#This Row],[Data Vencimento]])</f>
        <v>1</v>
      </c>
      <c r="I3737" s="23">
        <f>YEAR(CtasPagar[[#This Row],[Data Vencimento]])</f>
        <v>1900</v>
      </c>
      <c r="J3737" s="154"/>
      <c r="K3737" s="23">
        <f>MONTH(CtasPagar[[#This Row],[Data Pagamento]])</f>
        <v>1</v>
      </c>
      <c r="L3737" s="23">
        <f>YEAR(CtasPagar[[#This Row],[Data Pagamento]])</f>
        <v>1900</v>
      </c>
      <c r="M3737" s="154"/>
      <c r="N37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7" s="71"/>
      <c r="P3737" s="71"/>
      <c r="Q3737" s="71"/>
      <c r="R3737" s="71"/>
      <c r="S3737" s="71"/>
      <c r="T3737" s="71"/>
      <c r="U3737" s="71"/>
      <c r="V3737" s="71"/>
      <c r="W3737" s="71"/>
      <c r="X3737" s="71"/>
      <c r="Y3737" s="71"/>
      <c r="Z3737" s="71"/>
    </row>
    <row r="3738" spans="1:26">
      <c r="A3738" s="154"/>
      <c r="B3738" s="157"/>
      <c r="C3738" s="162"/>
      <c r="D3738" s="157"/>
      <c r="E3738" s="157"/>
      <c r="F3738" s="157"/>
      <c r="G3738" s="158"/>
      <c r="H3738" s="23">
        <f>MONTH(CtasPagar[[#This Row],[Data Vencimento]])</f>
        <v>1</v>
      </c>
      <c r="I3738" s="23">
        <f>YEAR(CtasPagar[[#This Row],[Data Vencimento]])</f>
        <v>1900</v>
      </c>
      <c r="J3738" s="154"/>
      <c r="K3738" s="23">
        <f>MONTH(CtasPagar[[#This Row],[Data Pagamento]])</f>
        <v>1</v>
      </c>
      <c r="L3738" s="23">
        <f>YEAR(CtasPagar[[#This Row],[Data Pagamento]])</f>
        <v>1900</v>
      </c>
      <c r="M3738" s="154"/>
      <c r="N37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8" s="71"/>
      <c r="P3738" s="71"/>
      <c r="Q3738" s="71"/>
      <c r="R3738" s="71"/>
      <c r="S3738" s="71"/>
      <c r="T3738" s="71"/>
      <c r="U3738" s="71"/>
      <c r="V3738" s="71"/>
      <c r="W3738" s="71"/>
      <c r="X3738" s="71"/>
      <c r="Y3738" s="71"/>
      <c r="Z3738" s="71"/>
    </row>
    <row r="3739" spans="1:26">
      <c r="A3739" s="154"/>
      <c r="B3739" s="157"/>
      <c r="C3739" s="162"/>
      <c r="D3739" s="157"/>
      <c r="E3739" s="157"/>
      <c r="F3739" s="157"/>
      <c r="G3739" s="158"/>
      <c r="H3739" s="23">
        <f>MONTH(CtasPagar[[#This Row],[Data Vencimento]])</f>
        <v>1</v>
      </c>
      <c r="I3739" s="23">
        <f>YEAR(CtasPagar[[#This Row],[Data Vencimento]])</f>
        <v>1900</v>
      </c>
      <c r="J3739" s="154"/>
      <c r="K3739" s="23">
        <f>MONTH(CtasPagar[[#This Row],[Data Pagamento]])</f>
        <v>1</v>
      </c>
      <c r="L3739" s="23">
        <f>YEAR(CtasPagar[[#This Row],[Data Pagamento]])</f>
        <v>1900</v>
      </c>
      <c r="M3739" s="154"/>
      <c r="N37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39" s="71"/>
      <c r="P3739" s="71"/>
      <c r="Q3739" s="71"/>
      <c r="R3739" s="71"/>
      <c r="S3739" s="71"/>
      <c r="T3739" s="71"/>
      <c r="U3739" s="71"/>
      <c r="V3739" s="71"/>
      <c r="W3739" s="71"/>
      <c r="X3739" s="71"/>
      <c r="Y3739" s="71"/>
      <c r="Z3739" s="71"/>
    </row>
    <row r="3740" spans="1:26">
      <c r="A3740" s="154"/>
      <c r="B3740" s="157"/>
      <c r="C3740" s="162"/>
      <c r="D3740" s="157"/>
      <c r="E3740" s="157"/>
      <c r="F3740" s="157"/>
      <c r="G3740" s="158"/>
      <c r="H3740" s="23">
        <f>MONTH(CtasPagar[[#This Row],[Data Vencimento]])</f>
        <v>1</v>
      </c>
      <c r="I3740" s="23">
        <f>YEAR(CtasPagar[[#This Row],[Data Vencimento]])</f>
        <v>1900</v>
      </c>
      <c r="J3740" s="154"/>
      <c r="K3740" s="23">
        <f>MONTH(CtasPagar[[#This Row],[Data Pagamento]])</f>
        <v>1</v>
      </c>
      <c r="L3740" s="23">
        <f>YEAR(CtasPagar[[#This Row],[Data Pagamento]])</f>
        <v>1900</v>
      </c>
      <c r="M3740" s="154"/>
      <c r="N37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0" s="71"/>
      <c r="P3740" s="71"/>
      <c r="Q3740" s="71"/>
      <c r="R3740" s="71"/>
      <c r="S3740" s="71"/>
      <c r="T3740" s="71"/>
      <c r="U3740" s="71"/>
      <c r="V3740" s="71"/>
      <c r="W3740" s="71"/>
      <c r="X3740" s="71"/>
      <c r="Y3740" s="71"/>
      <c r="Z3740" s="71"/>
    </row>
    <row r="3741" spans="1:26">
      <c r="A3741" s="154"/>
      <c r="B3741" s="157"/>
      <c r="C3741" s="162"/>
      <c r="D3741" s="157"/>
      <c r="E3741" s="157"/>
      <c r="F3741" s="157"/>
      <c r="G3741" s="158"/>
      <c r="H3741" s="23">
        <f>MONTH(CtasPagar[[#This Row],[Data Vencimento]])</f>
        <v>1</v>
      </c>
      <c r="I3741" s="23">
        <f>YEAR(CtasPagar[[#This Row],[Data Vencimento]])</f>
        <v>1900</v>
      </c>
      <c r="J3741" s="154"/>
      <c r="K3741" s="23">
        <f>MONTH(CtasPagar[[#This Row],[Data Pagamento]])</f>
        <v>1</v>
      </c>
      <c r="L3741" s="23">
        <f>YEAR(CtasPagar[[#This Row],[Data Pagamento]])</f>
        <v>1900</v>
      </c>
      <c r="M3741" s="154"/>
      <c r="N37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1" s="71"/>
      <c r="P3741" s="71"/>
      <c r="Q3741" s="71"/>
      <c r="R3741" s="71"/>
      <c r="S3741" s="71"/>
      <c r="T3741" s="71"/>
      <c r="U3741" s="71"/>
      <c r="V3741" s="71"/>
      <c r="W3741" s="71"/>
      <c r="X3741" s="71"/>
      <c r="Y3741" s="71"/>
      <c r="Z3741" s="71"/>
    </row>
    <row r="3742" spans="1:26">
      <c r="A3742" s="154"/>
      <c r="B3742" s="157"/>
      <c r="C3742" s="162"/>
      <c r="D3742" s="157"/>
      <c r="E3742" s="157"/>
      <c r="F3742" s="157"/>
      <c r="G3742" s="158"/>
      <c r="H3742" s="23">
        <f>MONTH(CtasPagar[[#This Row],[Data Vencimento]])</f>
        <v>1</v>
      </c>
      <c r="I3742" s="23">
        <f>YEAR(CtasPagar[[#This Row],[Data Vencimento]])</f>
        <v>1900</v>
      </c>
      <c r="J3742" s="154"/>
      <c r="K3742" s="23">
        <f>MONTH(CtasPagar[[#This Row],[Data Pagamento]])</f>
        <v>1</v>
      </c>
      <c r="L3742" s="23">
        <f>YEAR(CtasPagar[[#This Row],[Data Pagamento]])</f>
        <v>1900</v>
      </c>
      <c r="M3742" s="154"/>
      <c r="N37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2" s="71"/>
      <c r="P3742" s="71"/>
      <c r="Q3742" s="71"/>
      <c r="R3742" s="71"/>
      <c r="S3742" s="71"/>
      <c r="T3742" s="71"/>
      <c r="U3742" s="71"/>
      <c r="V3742" s="71"/>
      <c r="W3742" s="71"/>
      <c r="X3742" s="71"/>
      <c r="Y3742" s="71"/>
      <c r="Z3742" s="71"/>
    </row>
    <row r="3743" spans="1:26">
      <c r="A3743" s="154"/>
      <c r="B3743" s="157"/>
      <c r="C3743" s="162"/>
      <c r="D3743" s="157"/>
      <c r="E3743" s="157"/>
      <c r="F3743" s="157"/>
      <c r="G3743" s="158"/>
      <c r="H3743" s="23">
        <f>MONTH(CtasPagar[[#This Row],[Data Vencimento]])</f>
        <v>1</v>
      </c>
      <c r="I3743" s="23">
        <f>YEAR(CtasPagar[[#This Row],[Data Vencimento]])</f>
        <v>1900</v>
      </c>
      <c r="J3743" s="154"/>
      <c r="K3743" s="23">
        <f>MONTH(CtasPagar[[#This Row],[Data Pagamento]])</f>
        <v>1</v>
      </c>
      <c r="L3743" s="23">
        <f>YEAR(CtasPagar[[#This Row],[Data Pagamento]])</f>
        <v>1900</v>
      </c>
      <c r="M3743" s="154"/>
      <c r="N37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3" s="71"/>
      <c r="P3743" s="71"/>
      <c r="Q3743" s="71"/>
      <c r="R3743" s="71"/>
      <c r="S3743" s="71"/>
      <c r="T3743" s="71"/>
      <c r="U3743" s="71"/>
      <c r="V3743" s="71"/>
      <c r="W3743" s="71"/>
      <c r="X3743" s="71"/>
      <c r="Y3743" s="71"/>
      <c r="Z3743" s="71"/>
    </row>
    <row r="3744" spans="1:26">
      <c r="A3744" s="154"/>
      <c r="B3744" s="157"/>
      <c r="C3744" s="162"/>
      <c r="D3744" s="157"/>
      <c r="E3744" s="157"/>
      <c r="F3744" s="157"/>
      <c r="G3744" s="158"/>
      <c r="H3744" s="23">
        <f>MONTH(CtasPagar[[#This Row],[Data Vencimento]])</f>
        <v>1</v>
      </c>
      <c r="I3744" s="23">
        <f>YEAR(CtasPagar[[#This Row],[Data Vencimento]])</f>
        <v>1900</v>
      </c>
      <c r="J3744" s="154"/>
      <c r="K3744" s="23">
        <f>MONTH(CtasPagar[[#This Row],[Data Pagamento]])</f>
        <v>1</v>
      </c>
      <c r="L3744" s="23">
        <f>YEAR(CtasPagar[[#This Row],[Data Pagamento]])</f>
        <v>1900</v>
      </c>
      <c r="M3744" s="154"/>
      <c r="N37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4" s="71"/>
      <c r="P3744" s="71"/>
      <c r="Q3744" s="71"/>
      <c r="R3744" s="71"/>
      <c r="S3744" s="71"/>
      <c r="T3744" s="71"/>
      <c r="U3744" s="71"/>
      <c r="V3744" s="71"/>
      <c r="W3744" s="71"/>
      <c r="X3744" s="71"/>
      <c r="Y3744" s="71"/>
      <c r="Z3744" s="71"/>
    </row>
    <row r="3745" spans="1:26">
      <c r="A3745" s="154"/>
      <c r="B3745" s="157"/>
      <c r="C3745" s="162"/>
      <c r="D3745" s="157"/>
      <c r="E3745" s="157"/>
      <c r="F3745" s="157"/>
      <c r="G3745" s="158"/>
      <c r="H3745" s="23">
        <f>MONTH(CtasPagar[[#This Row],[Data Vencimento]])</f>
        <v>1</v>
      </c>
      <c r="I3745" s="23">
        <f>YEAR(CtasPagar[[#This Row],[Data Vencimento]])</f>
        <v>1900</v>
      </c>
      <c r="J3745" s="154"/>
      <c r="K3745" s="23">
        <f>MONTH(CtasPagar[[#This Row],[Data Pagamento]])</f>
        <v>1</v>
      </c>
      <c r="L3745" s="23">
        <f>YEAR(CtasPagar[[#This Row],[Data Pagamento]])</f>
        <v>1900</v>
      </c>
      <c r="M3745" s="154"/>
      <c r="N37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5" s="71"/>
      <c r="P3745" s="71"/>
      <c r="Q3745" s="71"/>
      <c r="R3745" s="71"/>
      <c r="S3745" s="71"/>
      <c r="T3745" s="71"/>
      <c r="U3745" s="71"/>
      <c r="V3745" s="71"/>
      <c r="W3745" s="71"/>
      <c r="X3745" s="71"/>
      <c r="Y3745" s="71"/>
      <c r="Z3745" s="71"/>
    </row>
    <row r="3746" spans="1:26">
      <c r="A3746" s="154"/>
      <c r="B3746" s="157"/>
      <c r="C3746" s="162"/>
      <c r="D3746" s="157"/>
      <c r="E3746" s="157"/>
      <c r="F3746" s="157"/>
      <c r="G3746" s="158"/>
      <c r="H3746" s="23">
        <f>MONTH(CtasPagar[[#This Row],[Data Vencimento]])</f>
        <v>1</v>
      </c>
      <c r="I3746" s="23">
        <f>YEAR(CtasPagar[[#This Row],[Data Vencimento]])</f>
        <v>1900</v>
      </c>
      <c r="J3746" s="154"/>
      <c r="K3746" s="23">
        <f>MONTH(CtasPagar[[#This Row],[Data Pagamento]])</f>
        <v>1</v>
      </c>
      <c r="L3746" s="23">
        <f>YEAR(CtasPagar[[#This Row],[Data Pagamento]])</f>
        <v>1900</v>
      </c>
      <c r="M3746" s="154"/>
      <c r="N37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6" s="71"/>
      <c r="P3746" s="71"/>
      <c r="Q3746" s="71"/>
      <c r="R3746" s="71"/>
      <c r="S3746" s="71"/>
      <c r="T3746" s="71"/>
      <c r="U3746" s="71"/>
      <c r="V3746" s="71"/>
      <c r="W3746" s="71"/>
      <c r="X3746" s="71"/>
      <c r="Y3746" s="71"/>
      <c r="Z3746" s="71"/>
    </row>
    <row r="3747" spans="1:26">
      <c r="A3747" s="154"/>
      <c r="B3747" s="157"/>
      <c r="C3747" s="162"/>
      <c r="D3747" s="157"/>
      <c r="E3747" s="157"/>
      <c r="F3747" s="157"/>
      <c r="G3747" s="158"/>
      <c r="H3747" s="23">
        <f>MONTH(CtasPagar[[#This Row],[Data Vencimento]])</f>
        <v>1</v>
      </c>
      <c r="I3747" s="23">
        <f>YEAR(CtasPagar[[#This Row],[Data Vencimento]])</f>
        <v>1900</v>
      </c>
      <c r="J3747" s="154"/>
      <c r="K3747" s="23">
        <f>MONTH(CtasPagar[[#This Row],[Data Pagamento]])</f>
        <v>1</v>
      </c>
      <c r="L3747" s="23">
        <f>YEAR(CtasPagar[[#This Row],[Data Pagamento]])</f>
        <v>1900</v>
      </c>
      <c r="M3747" s="154"/>
      <c r="N37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7" s="71"/>
      <c r="P3747" s="71"/>
      <c r="Q3747" s="71"/>
      <c r="R3747" s="71"/>
      <c r="S3747" s="71"/>
      <c r="T3747" s="71"/>
      <c r="U3747" s="71"/>
      <c r="V3747" s="71"/>
      <c r="W3747" s="71"/>
      <c r="X3747" s="71"/>
      <c r="Y3747" s="71"/>
      <c r="Z3747" s="71"/>
    </row>
    <row r="3748" spans="1:26">
      <c r="A3748" s="154"/>
      <c r="B3748" s="157"/>
      <c r="C3748" s="162"/>
      <c r="D3748" s="157"/>
      <c r="E3748" s="157"/>
      <c r="F3748" s="157"/>
      <c r="G3748" s="158"/>
      <c r="H3748" s="23">
        <f>MONTH(CtasPagar[[#This Row],[Data Vencimento]])</f>
        <v>1</v>
      </c>
      <c r="I3748" s="23">
        <f>YEAR(CtasPagar[[#This Row],[Data Vencimento]])</f>
        <v>1900</v>
      </c>
      <c r="J3748" s="154"/>
      <c r="K3748" s="23">
        <f>MONTH(CtasPagar[[#This Row],[Data Pagamento]])</f>
        <v>1</v>
      </c>
      <c r="L3748" s="23">
        <f>YEAR(CtasPagar[[#This Row],[Data Pagamento]])</f>
        <v>1900</v>
      </c>
      <c r="M3748" s="154"/>
      <c r="N37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8" s="71"/>
      <c r="P3748" s="71"/>
      <c r="Q3748" s="71"/>
      <c r="R3748" s="71"/>
      <c r="S3748" s="71"/>
      <c r="T3748" s="71"/>
      <c r="U3748" s="71"/>
      <c r="V3748" s="71"/>
      <c r="W3748" s="71"/>
      <c r="X3748" s="71"/>
      <c r="Y3748" s="71"/>
      <c r="Z3748" s="71"/>
    </row>
    <row r="3749" spans="1:26">
      <c r="A3749" s="154"/>
      <c r="B3749" s="157"/>
      <c r="C3749" s="162"/>
      <c r="D3749" s="157"/>
      <c r="E3749" s="157"/>
      <c r="F3749" s="157"/>
      <c r="G3749" s="158"/>
      <c r="H3749" s="23">
        <f>MONTH(CtasPagar[[#This Row],[Data Vencimento]])</f>
        <v>1</v>
      </c>
      <c r="I3749" s="23">
        <f>YEAR(CtasPagar[[#This Row],[Data Vencimento]])</f>
        <v>1900</v>
      </c>
      <c r="J3749" s="154"/>
      <c r="K3749" s="23">
        <f>MONTH(CtasPagar[[#This Row],[Data Pagamento]])</f>
        <v>1</v>
      </c>
      <c r="L3749" s="23">
        <f>YEAR(CtasPagar[[#This Row],[Data Pagamento]])</f>
        <v>1900</v>
      </c>
      <c r="M3749" s="154"/>
      <c r="N37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49" s="71"/>
      <c r="P3749" s="71"/>
      <c r="Q3749" s="71"/>
      <c r="R3749" s="71"/>
      <c r="S3749" s="71"/>
      <c r="T3749" s="71"/>
      <c r="U3749" s="71"/>
      <c r="V3749" s="71"/>
      <c r="W3749" s="71"/>
      <c r="X3749" s="71"/>
      <c r="Y3749" s="71"/>
      <c r="Z3749" s="71"/>
    </row>
    <row r="3750" spans="1:26">
      <c r="A3750" s="154"/>
      <c r="B3750" s="157"/>
      <c r="C3750" s="162"/>
      <c r="D3750" s="157"/>
      <c r="E3750" s="157"/>
      <c r="F3750" s="157"/>
      <c r="G3750" s="158"/>
      <c r="H3750" s="23">
        <f>MONTH(CtasPagar[[#This Row],[Data Vencimento]])</f>
        <v>1</v>
      </c>
      <c r="I3750" s="23">
        <f>YEAR(CtasPagar[[#This Row],[Data Vencimento]])</f>
        <v>1900</v>
      </c>
      <c r="J3750" s="154"/>
      <c r="K3750" s="23">
        <f>MONTH(CtasPagar[[#This Row],[Data Pagamento]])</f>
        <v>1</v>
      </c>
      <c r="L3750" s="23">
        <f>YEAR(CtasPagar[[#This Row],[Data Pagamento]])</f>
        <v>1900</v>
      </c>
      <c r="M3750" s="154"/>
      <c r="N37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0" s="71"/>
      <c r="P3750" s="71"/>
      <c r="Q3750" s="71"/>
      <c r="R3750" s="71"/>
      <c r="S3750" s="71"/>
      <c r="T3750" s="71"/>
      <c r="U3750" s="71"/>
      <c r="V3750" s="71"/>
      <c r="W3750" s="71"/>
      <c r="X3750" s="71"/>
      <c r="Y3750" s="71"/>
      <c r="Z3750" s="71"/>
    </row>
    <row r="3751" spans="1:26">
      <c r="A3751" s="154"/>
      <c r="B3751" s="157"/>
      <c r="C3751" s="162"/>
      <c r="D3751" s="157"/>
      <c r="E3751" s="157"/>
      <c r="F3751" s="157"/>
      <c r="G3751" s="158"/>
      <c r="H3751" s="23">
        <f>MONTH(CtasPagar[[#This Row],[Data Vencimento]])</f>
        <v>1</v>
      </c>
      <c r="I3751" s="23">
        <f>YEAR(CtasPagar[[#This Row],[Data Vencimento]])</f>
        <v>1900</v>
      </c>
      <c r="J3751" s="154"/>
      <c r="K3751" s="23">
        <f>MONTH(CtasPagar[[#This Row],[Data Pagamento]])</f>
        <v>1</v>
      </c>
      <c r="L3751" s="23">
        <f>YEAR(CtasPagar[[#This Row],[Data Pagamento]])</f>
        <v>1900</v>
      </c>
      <c r="M3751" s="154"/>
      <c r="N37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1" s="71"/>
      <c r="P3751" s="71"/>
      <c r="Q3751" s="71"/>
      <c r="R3751" s="71"/>
      <c r="S3751" s="71"/>
      <c r="T3751" s="71"/>
      <c r="U3751" s="71"/>
      <c r="V3751" s="71"/>
      <c r="W3751" s="71"/>
      <c r="X3751" s="71"/>
      <c r="Y3751" s="71"/>
      <c r="Z3751" s="71"/>
    </row>
    <row r="3752" spans="1:26">
      <c r="A3752" s="154"/>
      <c r="B3752" s="157"/>
      <c r="C3752" s="162"/>
      <c r="D3752" s="157"/>
      <c r="E3752" s="157"/>
      <c r="F3752" s="157"/>
      <c r="G3752" s="158"/>
      <c r="H3752" s="23">
        <f>MONTH(CtasPagar[[#This Row],[Data Vencimento]])</f>
        <v>1</v>
      </c>
      <c r="I3752" s="23">
        <f>YEAR(CtasPagar[[#This Row],[Data Vencimento]])</f>
        <v>1900</v>
      </c>
      <c r="J3752" s="154"/>
      <c r="K3752" s="23">
        <f>MONTH(CtasPagar[[#This Row],[Data Pagamento]])</f>
        <v>1</v>
      </c>
      <c r="L3752" s="23">
        <f>YEAR(CtasPagar[[#This Row],[Data Pagamento]])</f>
        <v>1900</v>
      </c>
      <c r="M3752" s="154"/>
      <c r="N37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2" s="71"/>
      <c r="P3752" s="71"/>
      <c r="Q3752" s="71"/>
      <c r="R3752" s="71"/>
      <c r="S3752" s="71"/>
      <c r="T3752" s="71"/>
      <c r="U3752" s="71"/>
      <c r="V3752" s="71"/>
      <c r="W3752" s="71"/>
      <c r="X3752" s="71"/>
      <c r="Y3752" s="71"/>
      <c r="Z3752" s="71"/>
    </row>
    <row r="3753" spans="1:26">
      <c r="A3753" s="154"/>
      <c r="B3753" s="157"/>
      <c r="C3753" s="162"/>
      <c r="D3753" s="157"/>
      <c r="E3753" s="157"/>
      <c r="F3753" s="157"/>
      <c r="G3753" s="158"/>
      <c r="H3753" s="23">
        <f>MONTH(CtasPagar[[#This Row],[Data Vencimento]])</f>
        <v>1</v>
      </c>
      <c r="I3753" s="23">
        <f>YEAR(CtasPagar[[#This Row],[Data Vencimento]])</f>
        <v>1900</v>
      </c>
      <c r="J3753" s="154"/>
      <c r="K3753" s="23">
        <f>MONTH(CtasPagar[[#This Row],[Data Pagamento]])</f>
        <v>1</v>
      </c>
      <c r="L3753" s="23">
        <f>YEAR(CtasPagar[[#This Row],[Data Pagamento]])</f>
        <v>1900</v>
      </c>
      <c r="M3753" s="154"/>
      <c r="N37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3" s="71"/>
      <c r="P3753" s="71"/>
      <c r="Q3753" s="71"/>
      <c r="R3753" s="71"/>
      <c r="S3753" s="71"/>
      <c r="T3753" s="71"/>
      <c r="U3753" s="71"/>
      <c r="V3753" s="71"/>
      <c r="W3753" s="71"/>
      <c r="X3753" s="71"/>
      <c r="Y3753" s="71"/>
      <c r="Z3753" s="71"/>
    </row>
    <row r="3754" spans="1:26">
      <c r="A3754" s="154"/>
      <c r="B3754" s="157"/>
      <c r="C3754" s="162"/>
      <c r="D3754" s="157"/>
      <c r="E3754" s="157"/>
      <c r="F3754" s="157"/>
      <c r="G3754" s="158"/>
      <c r="H3754" s="23">
        <f>MONTH(CtasPagar[[#This Row],[Data Vencimento]])</f>
        <v>1</v>
      </c>
      <c r="I3754" s="23">
        <f>YEAR(CtasPagar[[#This Row],[Data Vencimento]])</f>
        <v>1900</v>
      </c>
      <c r="J3754" s="154"/>
      <c r="K3754" s="23">
        <f>MONTH(CtasPagar[[#This Row],[Data Pagamento]])</f>
        <v>1</v>
      </c>
      <c r="L3754" s="23">
        <f>YEAR(CtasPagar[[#This Row],[Data Pagamento]])</f>
        <v>1900</v>
      </c>
      <c r="M3754" s="154"/>
      <c r="N37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4" s="71"/>
      <c r="P3754" s="71"/>
      <c r="Q3754" s="71"/>
      <c r="R3754" s="71"/>
      <c r="S3754" s="71"/>
      <c r="T3754" s="71"/>
      <c r="U3754" s="71"/>
      <c r="V3754" s="71"/>
      <c r="W3754" s="71"/>
      <c r="X3754" s="71"/>
      <c r="Y3754" s="71"/>
      <c r="Z3754" s="71"/>
    </row>
    <row r="3755" spans="1:26">
      <c r="A3755" s="154"/>
      <c r="B3755" s="157"/>
      <c r="C3755" s="162"/>
      <c r="D3755" s="157"/>
      <c r="E3755" s="157"/>
      <c r="F3755" s="157"/>
      <c r="G3755" s="158"/>
      <c r="H3755" s="23">
        <f>MONTH(CtasPagar[[#This Row],[Data Vencimento]])</f>
        <v>1</v>
      </c>
      <c r="I3755" s="23">
        <f>YEAR(CtasPagar[[#This Row],[Data Vencimento]])</f>
        <v>1900</v>
      </c>
      <c r="J3755" s="154"/>
      <c r="K3755" s="23">
        <f>MONTH(CtasPagar[[#This Row],[Data Pagamento]])</f>
        <v>1</v>
      </c>
      <c r="L3755" s="23">
        <f>YEAR(CtasPagar[[#This Row],[Data Pagamento]])</f>
        <v>1900</v>
      </c>
      <c r="M3755" s="154"/>
      <c r="N37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5" s="71"/>
      <c r="P3755" s="71"/>
      <c r="Q3755" s="71"/>
      <c r="R3755" s="71"/>
      <c r="S3755" s="71"/>
      <c r="T3755" s="71"/>
      <c r="U3755" s="71"/>
      <c r="V3755" s="71"/>
      <c r="W3755" s="71"/>
      <c r="X3755" s="71"/>
      <c r="Y3755" s="71"/>
      <c r="Z3755" s="71"/>
    </row>
    <row r="3756" spans="1:26">
      <c r="A3756" s="154"/>
      <c r="B3756" s="157"/>
      <c r="C3756" s="162"/>
      <c r="D3756" s="157"/>
      <c r="E3756" s="157"/>
      <c r="F3756" s="157"/>
      <c r="G3756" s="158"/>
      <c r="H3756" s="23">
        <f>MONTH(CtasPagar[[#This Row],[Data Vencimento]])</f>
        <v>1</v>
      </c>
      <c r="I3756" s="23">
        <f>YEAR(CtasPagar[[#This Row],[Data Vencimento]])</f>
        <v>1900</v>
      </c>
      <c r="J3756" s="154"/>
      <c r="K3756" s="23">
        <f>MONTH(CtasPagar[[#This Row],[Data Pagamento]])</f>
        <v>1</v>
      </c>
      <c r="L3756" s="23">
        <f>YEAR(CtasPagar[[#This Row],[Data Pagamento]])</f>
        <v>1900</v>
      </c>
      <c r="M3756" s="154"/>
      <c r="N37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6" s="71"/>
      <c r="P3756" s="71"/>
      <c r="Q3756" s="71"/>
      <c r="R3756" s="71"/>
      <c r="S3756" s="71"/>
      <c r="T3756" s="71"/>
      <c r="U3756" s="71"/>
      <c r="V3756" s="71"/>
      <c r="W3756" s="71"/>
      <c r="X3756" s="71"/>
      <c r="Y3756" s="71"/>
      <c r="Z3756" s="71"/>
    </row>
    <row r="3757" spans="1:26">
      <c r="A3757" s="154"/>
      <c r="B3757" s="157"/>
      <c r="C3757" s="162"/>
      <c r="D3757" s="157"/>
      <c r="E3757" s="157"/>
      <c r="F3757" s="157"/>
      <c r="G3757" s="158"/>
      <c r="H3757" s="23">
        <f>MONTH(CtasPagar[[#This Row],[Data Vencimento]])</f>
        <v>1</v>
      </c>
      <c r="I3757" s="23">
        <f>YEAR(CtasPagar[[#This Row],[Data Vencimento]])</f>
        <v>1900</v>
      </c>
      <c r="J3757" s="154"/>
      <c r="K3757" s="23">
        <f>MONTH(CtasPagar[[#This Row],[Data Pagamento]])</f>
        <v>1</v>
      </c>
      <c r="L3757" s="23">
        <f>YEAR(CtasPagar[[#This Row],[Data Pagamento]])</f>
        <v>1900</v>
      </c>
      <c r="M3757" s="154"/>
      <c r="N37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7" s="71"/>
      <c r="P3757" s="71"/>
      <c r="Q3757" s="71"/>
      <c r="R3757" s="71"/>
      <c r="S3757" s="71"/>
      <c r="T3757" s="71"/>
      <c r="U3757" s="71"/>
      <c r="V3757" s="71"/>
      <c r="W3757" s="71"/>
      <c r="X3757" s="71"/>
      <c r="Y3757" s="71"/>
      <c r="Z3757" s="71"/>
    </row>
    <row r="3758" spans="1:26">
      <c r="A3758" s="154"/>
      <c r="B3758" s="157"/>
      <c r="C3758" s="162"/>
      <c r="D3758" s="157"/>
      <c r="E3758" s="157"/>
      <c r="F3758" s="157"/>
      <c r="G3758" s="158"/>
      <c r="H3758" s="23">
        <f>MONTH(CtasPagar[[#This Row],[Data Vencimento]])</f>
        <v>1</v>
      </c>
      <c r="I3758" s="23">
        <f>YEAR(CtasPagar[[#This Row],[Data Vencimento]])</f>
        <v>1900</v>
      </c>
      <c r="J3758" s="154"/>
      <c r="K3758" s="23">
        <f>MONTH(CtasPagar[[#This Row],[Data Pagamento]])</f>
        <v>1</v>
      </c>
      <c r="L3758" s="23">
        <f>YEAR(CtasPagar[[#This Row],[Data Pagamento]])</f>
        <v>1900</v>
      </c>
      <c r="M3758" s="154"/>
      <c r="N37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8" s="71"/>
      <c r="P3758" s="71"/>
      <c r="Q3758" s="71"/>
      <c r="R3758" s="71"/>
      <c r="S3758" s="71"/>
      <c r="T3758" s="71"/>
      <c r="U3758" s="71"/>
      <c r="V3758" s="71"/>
      <c r="W3758" s="71"/>
      <c r="X3758" s="71"/>
      <c r="Y3758" s="71"/>
      <c r="Z3758" s="71"/>
    </row>
    <row r="3759" spans="1:26">
      <c r="A3759" s="154"/>
      <c r="B3759" s="157"/>
      <c r="C3759" s="162"/>
      <c r="D3759" s="157"/>
      <c r="E3759" s="157"/>
      <c r="F3759" s="157"/>
      <c r="G3759" s="158"/>
      <c r="H3759" s="23">
        <f>MONTH(CtasPagar[[#This Row],[Data Vencimento]])</f>
        <v>1</v>
      </c>
      <c r="I3759" s="23">
        <f>YEAR(CtasPagar[[#This Row],[Data Vencimento]])</f>
        <v>1900</v>
      </c>
      <c r="J3759" s="154"/>
      <c r="K3759" s="23">
        <f>MONTH(CtasPagar[[#This Row],[Data Pagamento]])</f>
        <v>1</v>
      </c>
      <c r="L3759" s="23">
        <f>YEAR(CtasPagar[[#This Row],[Data Pagamento]])</f>
        <v>1900</v>
      </c>
      <c r="M3759" s="154"/>
      <c r="N37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59" s="71"/>
      <c r="P3759" s="71"/>
      <c r="Q3759" s="71"/>
      <c r="R3759" s="71"/>
      <c r="S3759" s="71"/>
      <c r="T3759" s="71"/>
      <c r="U3759" s="71"/>
      <c r="V3759" s="71"/>
      <c r="W3759" s="71"/>
      <c r="X3759" s="71"/>
      <c r="Y3759" s="71"/>
      <c r="Z3759" s="71"/>
    </row>
    <row r="3760" spans="1:26">
      <c r="A3760" s="154"/>
      <c r="B3760" s="157"/>
      <c r="C3760" s="162"/>
      <c r="D3760" s="157"/>
      <c r="E3760" s="157"/>
      <c r="F3760" s="157"/>
      <c r="G3760" s="158"/>
      <c r="H3760" s="23">
        <f>MONTH(CtasPagar[[#This Row],[Data Vencimento]])</f>
        <v>1</v>
      </c>
      <c r="I3760" s="23">
        <f>YEAR(CtasPagar[[#This Row],[Data Vencimento]])</f>
        <v>1900</v>
      </c>
      <c r="J3760" s="154"/>
      <c r="K3760" s="23">
        <f>MONTH(CtasPagar[[#This Row],[Data Pagamento]])</f>
        <v>1</v>
      </c>
      <c r="L3760" s="23">
        <f>YEAR(CtasPagar[[#This Row],[Data Pagamento]])</f>
        <v>1900</v>
      </c>
      <c r="M3760" s="154"/>
      <c r="N37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0" s="71"/>
      <c r="P3760" s="71"/>
      <c r="Q3760" s="71"/>
      <c r="R3760" s="71"/>
      <c r="S3760" s="71"/>
      <c r="T3760" s="71"/>
      <c r="U3760" s="71"/>
      <c r="V3760" s="71"/>
      <c r="W3760" s="71"/>
      <c r="X3760" s="71"/>
      <c r="Y3760" s="71"/>
      <c r="Z3760" s="71"/>
    </row>
    <row r="3761" spans="1:26">
      <c r="A3761" s="154"/>
      <c r="B3761" s="157"/>
      <c r="C3761" s="162"/>
      <c r="D3761" s="157"/>
      <c r="E3761" s="157"/>
      <c r="F3761" s="157"/>
      <c r="G3761" s="158"/>
      <c r="H3761" s="23">
        <f>MONTH(CtasPagar[[#This Row],[Data Vencimento]])</f>
        <v>1</v>
      </c>
      <c r="I3761" s="23">
        <f>YEAR(CtasPagar[[#This Row],[Data Vencimento]])</f>
        <v>1900</v>
      </c>
      <c r="J3761" s="154"/>
      <c r="K3761" s="23">
        <f>MONTH(CtasPagar[[#This Row],[Data Pagamento]])</f>
        <v>1</v>
      </c>
      <c r="L3761" s="23">
        <f>YEAR(CtasPagar[[#This Row],[Data Pagamento]])</f>
        <v>1900</v>
      </c>
      <c r="M3761" s="154"/>
      <c r="N37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1" s="71"/>
      <c r="P3761" s="71"/>
      <c r="Q3761" s="71"/>
      <c r="R3761" s="71"/>
      <c r="S3761" s="71"/>
      <c r="T3761" s="71"/>
      <c r="U3761" s="71"/>
      <c r="V3761" s="71"/>
      <c r="W3761" s="71"/>
      <c r="X3761" s="71"/>
      <c r="Y3761" s="71"/>
      <c r="Z3761" s="71"/>
    </row>
    <row r="3762" spans="1:26">
      <c r="A3762" s="154"/>
      <c r="B3762" s="157"/>
      <c r="C3762" s="162"/>
      <c r="D3762" s="157"/>
      <c r="E3762" s="157"/>
      <c r="F3762" s="157"/>
      <c r="G3762" s="158"/>
      <c r="H3762" s="23">
        <f>MONTH(CtasPagar[[#This Row],[Data Vencimento]])</f>
        <v>1</v>
      </c>
      <c r="I3762" s="23">
        <f>YEAR(CtasPagar[[#This Row],[Data Vencimento]])</f>
        <v>1900</v>
      </c>
      <c r="J3762" s="154"/>
      <c r="K3762" s="23">
        <f>MONTH(CtasPagar[[#This Row],[Data Pagamento]])</f>
        <v>1</v>
      </c>
      <c r="L3762" s="23">
        <f>YEAR(CtasPagar[[#This Row],[Data Pagamento]])</f>
        <v>1900</v>
      </c>
      <c r="M3762" s="154"/>
      <c r="N37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2" s="71"/>
      <c r="P3762" s="71"/>
      <c r="Q3762" s="71"/>
      <c r="R3762" s="71"/>
      <c r="S3762" s="71"/>
      <c r="T3762" s="71"/>
      <c r="U3762" s="71"/>
      <c r="V3762" s="71"/>
      <c r="W3762" s="71"/>
      <c r="X3762" s="71"/>
      <c r="Y3762" s="71"/>
      <c r="Z3762" s="71"/>
    </row>
    <row r="3763" spans="1:26">
      <c r="A3763" s="154"/>
      <c r="B3763" s="157"/>
      <c r="C3763" s="162"/>
      <c r="D3763" s="157"/>
      <c r="E3763" s="157"/>
      <c r="F3763" s="157"/>
      <c r="G3763" s="158"/>
      <c r="H3763" s="23">
        <f>MONTH(CtasPagar[[#This Row],[Data Vencimento]])</f>
        <v>1</v>
      </c>
      <c r="I3763" s="23">
        <f>YEAR(CtasPagar[[#This Row],[Data Vencimento]])</f>
        <v>1900</v>
      </c>
      <c r="J3763" s="154"/>
      <c r="K3763" s="23">
        <f>MONTH(CtasPagar[[#This Row],[Data Pagamento]])</f>
        <v>1</v>
      </c>
      <c r="L3763" s="23">
        <f>YEAR(CtasPagar[[#This Row],[Data Pagamento]])</f>
        <v>1900</v>
      </c>
      <c r="M3763" s="154"/>
      <c r="N37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3" s="71"/>
      <c r="P3763" s="71"/>
      <c r="Q3763" s="71"/>
      <c r="R3763" s="71"/>
      <c r="S3763" s="71"/>
      <c r="T3763" s="71"/>
      <c r="U3763" s="71"/>
      <c r="V3763" s="71"/>
      <c r="W3763" s="71"/>
      <c r="X3763" s="71"/>
      <c r="Y3763" s="71"/>
      <c r="Z3763" s="71"/>
    </row>
    <row r="3764" spans="1:26">
      <c r="A3764" s="154"/>
      <c r="B3764" s="157"/>
      <c r="C3764" s="162"/>
      <c r="D3764" s="157"/>
      <c r="E3764" s="157"/>
      <c r="F3764" s="157"/>
      <c r="G3764" s="158"/>
      <c r="H3764" s="23">
        <f>MONTH(CtasPagar[[#This Row],[Data Vencimento]])</f>
        <v>1</v>
      </c>
      <c r="I3764" s="23">
        <f>YEAR(CtasPagar[[#This Row],[Data Vencimento]])</f>
        <v>1900</v>
      </c>
      <c r="J3764" s="154"/>
      <c r="K3764" s="23">
        <f>MONTH(CtasPagar[[#This Row],[Data Pagamento]])</f>
        <v>1</v>
      </c>
      <c r="L3764" s="23">
        <f>YEAR(CtasPagar[[#This Row],[Data Pagamento]])</f>
        <v>1900</v>
      </c>
      <c r="M3764" s="154"/>
      <c r="N37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4" s="71"/>
      <c r="P3764" s="71"/>
      <c r="Q3764" s="71"/>
      <c r="R3764" s="71"/>
      <c r="S3764" s="71"/>
      <c r="T3764" s="71"/>
      <c r="U3764" s="71"/>
      <c r="V3764" s="71"/>
      <c r="W3764" s="71"/>
      <c r="X3764" s="71"/>
      <c r="Y3764" s="71"/>
      <c r="Z3764" s="71"/>
    </row>
    <row r="3765" spans="1:26">
      <c r="A3765" s="154"/>
      <c r="B3765" s="157"/>
      <c r="C3765" s="162"/>
      <c r="D3765" s="157"/>
      <c r="E3765" s="157"/>
      <c r="F3765" s="157"/>
      <c r="G3765" s="158"/>
      <c r="H3765" s="23">
        <f>MONTH(CtasPagar[[#This Row],[Data Vencimento]])</f>
        <v>1</v>
      </c>
      <c r="I3765" s="23">
        <f>YEAR(CtasPagar[[#This Row],[Data Vencimento]])</f>
        <v>1900</v>
      </c>
      <c r="J3765" s="154"/>
      <c r="K3765" s="23">
        <f>MONTH(CtasPagar[[#This Row],[Data Pagamento]])</f>
        <v>1</v>
      </c>
      <c r="L3765" s="23">
        <f>YEAR(CtasPagar[[#This Row],[Data Pagamento]])</f>
        <v>1900</v>
      </c>
      <c r="M3765" s="154"/>
      <c r="N37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5" s="71"/>
      <c r="P3765" s="71"/>
      <c r="Q3765" s="71"/>
      <c r="R3765" s="71"/>
      <c r="S3765" s="71"/>
      <c r="T3765" s="71"/>
      <c r="U3765" s="71"/>
      <c r="V3765" s="71"/>
      <c r="W3765" s="71"/>
      <c r="X3765" s="71"/>
      <c r="Y3765" s="71"/>
      <c r="Z3765" s="71"/>
    </row>
    <row r="3766" spans="1:26">
      <c r="A3766" s="154"/>
      <c r="B3766" s="157"/>
      <c r="C3766" s="162"/>
      <c r="D3766" s="157"/>
      <c r="E3766" s="157"/>
      <c r="F3766" s="157"/>
      <c r="G3766" s="158"/>
      <c r="H3766" s="23">
        <f>MONTH(CtasPagar[[#This Row],[Data Vencimento]])</f>
        <v>1</v>
      </c>
      <c r="I3766" s="23">
        <f>YEAR(CtasPagar[[#This Row],[Data Vencimento]])</f>
        <v>1900</v>
      </c>
      <c r="J3766" s="154"/>
      <c r="K3766" s="23">
        <f>MONTH(CtasPagar[[#This Row],[Data Pagamento]])</f>
        <v>1</v>
      </c>
      <c r="L3766" s="23">
        <f>YEAR(CtasPagar[[#This Row],[Data Pagamento]])</f>
        <v>1900</v>
      </c>
      <c r="M3766" s="154"/>
      <c r="N37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6" s="71"/>
      <c r="P3766" s="71"/>
      <c r="Q3766" s="71"/>
      <c r="R3766" s="71"/>
      <c r="S3766" s="71"/>
      <c r="T3766" s="71"/>
      <c r="U3766" s="71"/>
      <c r="V3766" s="71"/>
      <c r="W3766" s="71"/>
      <c r="X3766" s="71"/>
      <c r="Y3766" s="71"/>
      <c r="Z3766" s="71"/>
    </row>
    <row r="3767" spans="1:26">
      <c r="A3767" s="154"/>
      <c r="B3767" s="157"/>
      <c r="C3767" s="162"/>
      <c r="D3767" s="157"/>
      <c r="E3767" s="157"/>
      <c r="F3767" s="157"/>
      <c r="G3767" s="158"/>
      <c r="H3767" s="23">
        <f>MONTH(CtasPagar[[#This Row],[Data Vencimento]])</f>
        <v>1</v>
      </c>
      <c r="I3767" s="23">
        <f>YEAR(CtasPagar[[#This Row],[Data Vencimento]])</f>
        <v>1900</v>
      </c>
      <c r="J3767" s="154"/>
      <c r="K3767" s="23">
        <f>MONTH(CtasPagar[[#This Row],[Data Pagamento]])</f>
        <v>1</v>
      </c>
      <c r="L3767" s="23">
        <f>YEAR(CtasPagar[[#This Row],[Data Pagamento]])</f>
        <v>1900</v>
      </c>
      <c r="M3767" s="154"/>
      <c r="N37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7" s="71"/>
      <c r="P3767" s="71"/>
      <c r="Q3767" s="71"/>
      <c r="R3767" s="71"/>
      <c r="S3767" s="71"/>
      <c r="T3767" s="71"/>
      <c r="U3767" s="71"/>
      <c r="V3767" s="71"/>
      <c r="W3767" s="71"/>
      <c r="X3767" s="71"/>
      <c r="Y3767" s="71"/>
      <c r="Z3767" s="71"/>
    </row>
    <row r="3768" spans="1:26">
      <c r="A3768" s="154"/>
      <c r="B3768" s="157"/>
      <c r="C3768" s="162"/>
      <c r="D3768" s="157"/>
      <c r="E3768" s="157"/>
      <c r="F3768" s="157"/>
      <c r="G3768" s="158"/>
      <c r="H3768" s="23">
        <f>MONTH(CtasPagar[[#This Row],[Data Vencimento]])</f>
        <v>1</v>
      </c>
      <c r="I3768" s="23">
        <f>YEAR(CtasPagar[[#This Row],[Data Vencimento]])</f>
        <v>1900</v>
      </c>
      <c r="J3768" s="154"/>
      <c r="K3768" s="23">
        <f>MONTH(CtasPagar[[#This Row],[Data Pagamento]])</f>
        <v>1</v>
      </c>
      <c r="L3768" s="23">
        <f>YEAR(CtasPagar[[#This Row],[Data Pagamento]])</f>
        <v>1900</v>
      </c>
      <c r="M3768" s="154"/>
      <c r="N37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8" s="71"/>
      <c r="P3768" s="71"/>
      <c r="Q3768" s="71"/>
      <c r="R3768" s="71"/>
      <c r="S3768" s="71"/>
      <c r="T3768" s="71"/>
      <c r="U3768" s="71"/>
      <c r="V3768" s="71"/>
      <c r="W3768" s="71"/>
      <c r="X3768" s="71"/>
      <c r="Y3768" s="71"/>
      <c r="Z3768" s="71"/>
    </row>
    <row r="3769" spans="1:26">
      <c r="A3769" s="154"/>
      <c r="B3769" s="157"/>
      <c r="C3769" s="162"/>
      <c r="D3769" s="157"/>
      <c r="E3769" s="157"/>
      <c r="F3769" s="157"/>
      <c r="G3769" s="158"/>
      <c r="H3769" s="23">
        <f>MONTH(CtasPagar[[#This Row],[Data Vencimento]])</f>
        <v>1</v>
      </c>
      <c r="I3769" s="23">
        <f>YEAR(CtasPagar[[#This Row],[Data Vencimento]])</f>
        <v>1900</v>
      </c>
      <c r="J3769" s="154"/>
      <c r="K3769" s="23">
        <f>MONTH(CtasPagar[[#This Row],[Data Pagamento]])</f>
        <v>1</v>
      </c>
      <c r="L3769" s="23">
        <f>YEAR(CtasPagar[[#This Row],[Data Pagamento]])</f>
        <v>1900</v>
      </c>
      <c r="M3769" s="154"/>
      <c r="N37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69" s="71"/>
      <c r="P3769" s="71"/>
      <c r="Q3769" s="71"/>
      <c r="R3769" s="71"/>
      <c r="S3769" s="71"/>
      <c r="T3769" s="71"/>
      <c r="U3769" s="71"/>
      <c r="V3769" s="71"/>
      <c r="W3769" s="71"/>
      <c r="X3769" s="71"/>
      <c r="Y3769" s="71"/>
      <c r="Z3769" s="71"/>
    </row>
    <row r="3770" spans="1:26">
      <c r="A3770" s="154"/>
      <c r="B3770" s="157"/>
      <c r="C3770" s="162"/>
      <c r="D3770" s="157"/>
      <c r="E3770" s="157"/>
      <c r="F3770" s="157"/>
      <c r="G3770" s="158"/>
      <c r="H3770" s="23">
        <f>MONTH(CtasPagar[[#This Row],[Data Vencimento]])</f>
        <v>1</v>
      </c>
      <c r="I3770" s="23">
        <f>YEAR(CtasPagar[[#This Row],[Data Vencimento]])</f>
        <v>1900</v>
      </c>
      <c r="J3770" s="154"/>
      <c r="K3770" s="23">
        <f>MONTH(CtasPagar[[#This Row],[Data Pagamento]])</f>
        <v>1</v>
      </c>
      <c r="L3770" s="23">
        <f>YEAR(CtasPagar[[#This Row],[Data Pagamento]])</f>
        <v>1900</v>
      </c>
      <c r="M3770" s="154"/>
      <c r="N37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0" s="71"/>
      <c r="P3770" s="71"/>
      <c r="Q3770" s="71"/>
      <c r="R3770" s="71"/>
      <c r="S3770" s="71"/>
      <c r="T3770" s="71"/>
      <c r="U3770" s="71"/>
      <c r="V3770" s="71"/>
      <c r="W3770" s="71"/>
      <c r="X3770" s="71"/>
      <c r="Y3770" s="71"/>
      <c r="Z3770" s="71"/>
    </row>
    <row r="3771" spans="1:26">
      <c r="A3771" s="154"/>
      <c r="B3771" s="157"/>
      <c r="C3771" s="162"/>
      <c r="D3771" s="157"/>
      <c r="E3771" s="157"/>
      <c r="F3771" s="157"/>
      <c r="G3771" s="158"/>
      <c r="H3771" s="23">
        <f>MONTH(CtasPagar[[#This Row],[Data Vencimento]])</f>
        <v>1</v>
      </c>
      <c r="I3771" s="23">
        <f>YEAR(CtasPagar[[#This Row],[Data Vencimento]])</f>
        <v>1900</v>
      </c>
      <c r="J3771" s="154"/>
      <c r="K3771" s="23">
        <f>MONTH(CtasPagar[[#This Row],[Data Pagamento]])</f>
        <v>1</v>
      </c>
      <c r="L3771" s="23">
        <f>YEAR(CtasPagar[[#This Row],[Data Pagamento]])</f>
        <v>1900</v>
      </c>
      <c r="M3771" s="154"/>
      <c r="N37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1" s="71"/>
      <c r="P3771" s="71"/>
      <c r="Q3771" s="71"/>
      <c r="R3771" s="71"/>
      <c r="S3771" s="71"/>
      <c r="T3771" s="71"/>
      <c r="U3771" s="71"/>
      <c r="V3771" s="71"/>
      <c r="W3771" s="71"/>
      <c r="X3771" s="71"/>
      <c r="Y3771" s="71"/>
      <c r="Z3771" s="71"/>
    </row>
    <row r="3772" spans="1:26">
      <c r="A3772" s="154"/>
      <c r="B3772" s="157"/>
      <c r="C3772" s="162"/>
      <c r="D3772" s="157"/>
      <c r="E3772" s="157"/>
      <c r="F3772" s="157"/>
      <c r="G3772" s="158"/>
      <c r="H3772" s="23">
        <f>MONTH(CtasPagar[[#This Row],[Data Vencimento]])</f>
        <v>1</v>
      </c>
      <c r="I3772" s="23">
        <f>YEAR(CtasPagar[[#This Row],[Data Vencimento]])</f>
        <v>1900</v>
      </c>
      <c r="J3772" s="154"/>
      <c r="K3772" s="23">
        <f>MONTH(CtasPagar[[#This Row],[Data Pagamento]])</f>
        <v>1</v>
      </c>
      <c r="L3772" s="23">
        <f>YEAR(CtasPagar[[#This Row],[Data Pagamento]])</f>
        <v>1900</v>
      </c>
      <c r="M3772" s="154"/>
      <c r="N37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2" s="71"/>
      <c r="P3772" s="71"/>
      <c r="Q3772" s="71"/>
      <c r="R3772" s="71"/>
      <c r="S3772" s="71"/>
      <c r="T3772" s="71"/>
      <c r="U3772" s="71"/>
      <c r="V3772" s="71"/>
      <c r="W3772" s="71"/>
      <c r="X3772" s="71"/>
      <c r="Y3772" s="71"/>
      <c r="Z3772" s="71"/>
    </row>
    <row r="3773" spans="1:26">
      <c r="A3773" s="154"/>
      <c r="B3773" s="157"/>
      <c r="C3773" s="162"/>
      <c r="D3773" s="157"/>
      <c r="E3773" s="157"/>
      <c r="F3773" s="157"/>
      <c r="G3773" s="158"/>
      <c r="H3773" s="23">
        <f>MONTH(CtasPagar[[#This Row],[Data Vencimento]])</f>
        <v>1</v>
      </c>
      <c r="I3773" s="23">
        <f>YEAR(CtasPagar[[#This Row],[Data Vencimento]])</f>
        <v>1900</v>
      </c>
      <c r="J3773" s="154"/>
      <c r="K3773" s="23">
        <f>MONTH(CtasPagar[[#This Row],[Data Pagamento]])</f>
        <v>1</v>
      </c>
      <c r="L3773" s="23">
        <f>YEAR(CtasPagar[[#This Row],[Data Pagamento]])</f>
        <v>1900</v>
      </c>
      <c r="M3773" s="154"/>
      <c r="N37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3" s="71"/>
      <c r="P3773" s="71"/>
      <c r="Q3773" s="71"/>
      <c r="R3773" s="71"/>
      <c r="S3773" s="71"/>
      <c r="T3773" s="71"/>
      <c r="U3773" s="71"/>
      <c r="V3773" s="71"/>
      <c r="W3773" s="71"/>
      <c r="X3773" s="71"/>
      <c r="Y3773" s="71"/>
      <c r="Z3773" s="71"/>
    </row>
    <row r="3774" spans="1:26">
      <c r="A3774" s="154"/>
      <c r="B3774" s="157"/>
      <c r="C3774" s="162"/>
      <c r="D3774" s="157"/>
      <c r="E3774" s="157"/>
      <c r="F3774" s="157"/>
      <c r="G3774" s="158"/>
      <c r="H3774" s="23">
        <f>MONTH(CtasPagar[[#This Row],[Data Vencimento]])</f>
        <v>1</v>
      </c>
      <c r="I3774" s="23">
        <f>YEAR(CtasPagar[[#This Row],[Data Vencimento]])</f>
        <v>1900</v>
      </c>
      <c r="J3774" s="154"/>
      <c r="K3774" s="23">
        <f>MONTH(CtasPagar[[#This Row],[Data Pagamento]])</f>
        <v>1</v>
      </c>
      <c r="L3774" s="23">
        <f>YEAR(CtasPagar[[#This Row],[Data Pagamento]])</f>
        <v>1900</v>
      </c>
      <c r="M3774" s="154"/>
      <c r="N37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4" s="71"/>
      <c r="P3774" s="71"/>
      <c r="Q3774" s="71"/>
      <c r="R3774" s="71"/>
      <c r="S3774" s="71"/>
      <c r="T3774" s="71"/>
      <c r="U3774" s="71"/>
      <c r="V3774" s="71"/>
      <c r="W3774" s="71"/>
      <c r="X3774" s="71"/>
      <c r="Y3774" s="71"/>
      <c r="Z3774" s="71"/>
    </row>
    <row r="3775" spans="1:26">
      <c r="A3775" s="154"/>
      <c r="B3775" s="157"/>
      <c r="C3775" s="162"/>
      <c r="D3775" s="157"/>
      <c r="E3775" s="157"/>
      <c r="F3775" s="157"/>
      <c r="G3775" s="158"/>
      <c r="H3775" s="23">
        <f>MONTH(CtasPagar[[#This Row],[Data Vencimento]])</f>
        <v>1</v>
      </c>
      <c r="I3775" s="23">
        <f>YEAR(CtasPagar[[#This Row],[Data Vencimento]])</f>
        <v>1900</v>
      </c>
      <c r="J3775" s="154"/>
      <c r="K3775" s="23">
        <f>MONTH(CtasPagar[[#This Row],[Data Pagamento]])</f>
        <v>1</v>
      </c>
      <c r="L3775" s="23">
        <f>YEAR(CtasPagar[[#This Row],[Data Pagamento]])</f>
        <v>1900</v>
      </c>
      <c r="M3775" s="154"/>
      <c r="N37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5" s="71"/>
      <c r="P3775" s="71"/>
      <c r="Q3775" s="71"/>
      <c r="R3775" s="71"/>
      <c r="S3775" s="71"/>
      <c r="T3775" s="71"/>
      <c r="U3775" s="71"/>
      <c r="V3775" s="71"/>
      <c r="W3775" s="71"/>
      <c r="X3775" s="71"/>
      <c r="Y3775" s="71"/>
      <c r="Z3775" s="71"/>
    </row>
    <row r="3776" spans="1:26">
      <c r="A3776" s="154"/>
      <c r="B3776" s="157"/>
      <c r="C3776" s="162"/>
      <c r="D3776" s="157"/>
      <c r="E3776" s="157"/>
      <c r="F3776" s="157"/>
      <c r="G3776" s="158"/>
      <c r="H3776" s="23">
        <f>MONTH(CtasPagar[[#This Row],[Data Vencimento]])</f>
        <v>1</v>
      </c>
      <c r="I3776" s="23">
        <f>YEAR(CtasPagar[[#This Row],[Data Vencimento]])</f>
        <v>1900</v>
      </c>
      <c r="J3776" s="154"/>
      <c r="K3776" s="23">
        <f>MONTH(CtasPagar[[#This Row],[Data Pagamento]])</f>
        <v>1</v>
      </c>
      <c r="L3776" s="23">
        <f>YEAR(CtasPagar[[#This Row],[Data Pagamento]])</f>
        <v>1900</v>
      </c>
      <c r="M3776" s="154"/>
      <c r="N37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6" s="71"/>
      <c r="P3776" s="71"/>
      <c r="Q3776" s="71"/>
      <c r="R3776" s="71"/>
      <c r="S3776" s="71"/>
      <c r="T3776" s="71"/>
      <c r="U3776" s="71"/>
      <c r="V3776" s="71"/>
      <c r="W3776" s="71"/>
      <c r="X3776" s="71"/>
      <c r="Y3776" s="71"/>
      <c r="Z3776" s="71"/>
    </row>
    <row r="3777" spans="1:26">
      <c r="A3777" s="154"/>
      <c r="B3777" s="157"/>
      <c r="C3777" s="162"/>
      <c r="D3777" s="157"/>
      <c r="E3777" s="157"/>
      <c r="F3777" s="157"/>
      <c r="G3777" s="158"/>
      <c r="H3777" s="23">
        <f>MONTH(CtasPagar[[#This Row],[Data Vencimento]])</f>
        <v>1</v>
      </c>
      <c r="I3777" s="23">
        <f>YEAR(CtasPagar[[#This Row],[Data Vencimento]])</f>
        <v>1900</v>
      </c>
      <c r="J3777" s="154"/>
      <c r="K3777" s="23">
        <f>MONTH(CtasPagar[[#This Row],[Data Pagamento]])</f>
        <v>1</v>
      </c>
      <c r="L3777" s="23">
        <f>YEAR(CtasPagar[[#This Row],[Data Pagamento]])</f>
        <v>1900</v>
      </c>
      <c r="M3777" s="154"/>
      <c r="N37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7" s="71"/>
      <c r="P3777" s="71"/>
      <c r="Q3777" s="71"/>
      <c r="R3777" s="71"/>
      <c r="S3777" s="71"/>
      <c r="T3777" s="71"/>
      <c r="U3777" s="71"/>
      <c r="V3777" s="71"/>
      <c r="W3777" s="71"/>
      <c r="X3777" s="71"/>
      <c r="Y3777" s="71"/>
      <c r="Z3777" s="71"/>
    </row>
    <row r="3778" spans="1:26">
      <c r="A3778" s="154"/>
      <c r="B3778" s="157"/>
      <c r="C3778" s="162"/>
      <c r="D3778" s="157"/>
      <c r="E3778" s="157"/>
      <c r="F3778" s="157"/>
      <c r="G3778" s="158"/>
      <c r="H3778" s="23">
        <f>MONTH(CtasPagar[[#This Row],[Data Vencimento]])</f>
        <v>1</v>
      </c>
      <c r="I3778" s="23">
        <f>YEAR(CtasPagar[[#This Row],[Data Vencimento]])</f>
        <v>1900</v>
      </c>
      <c r="J3778" s="154"/>
      <c r="K3778" s="23">
        <f>MONTH(CtasPagar[[#This Row],[Data Pagamento]])</f>
        <v>1</v>
      </c>
      <c r="L3778" s="23">
        <f>YEAR(CtasPagar[[#This Row],[Data Pagamento]])</f>
        <v>1900</v>
      </c>
      <c r="M3778" s="154"/>
      <c r="N37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8" s="71"/>
      <c r="P3778" s="71"/>
      <c r="Q3778" s="71"/>
      <c r="R3778" s="71"/>
      <c r="S3778" s="71"/>
      <c r="T3778" s="71"/>
      <c r="U3778" s="71"/>
      <c r="V3778" s="71"/>
      <c r="W3778" s="71"/>
      <c r="X3778" s="71"/>
      <c r="Y3778" s="71"/>
      <c r="Z3778" s="71"/>
    </row>
    <row r="3779" spans="1:26">
      <c r="A3779" s="154"/>
      <c r="B3779" s="157"/>
      <c r="C3779" s="162"/>
      <c r="D3779" s="157"/>
      <c r="E3779" s="157"/>
      <c r="F3779" s="157"/>
      <c r="G3779" s="158"/>
      <c r="H3779" s="23">
        <f>MONTH(CtasPagar[[#This Row],[Data Vencimento]])</f>
        <v>1</v>
      </c>
      <c r="I3779" s="23">
        <f>YEAR(CtasPagar[[#This Row],[Data Vencimento]])</f>
        <v>1900</v>
      </c>
      <c r="J3779" s="154"/>
      <c r="K3779" s="23">
        <f>MONTH(CtasPagar[[#This Row],[Data Pagamento]])</f>
        <v>1</v>
      </c>
      <c r="L3779" s="23">
        <f>YEAR(CtasPagar[[#This Row],[Data Pagamento]])</f>
        <v>1900</v>
      </c>
      <c r="M3779" s="154"/>
      <c r="N37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79" s="71"/>
      <c r="P3779" s="71"/>
      <c r="Q3779" s="71"/>
      <c r="R3779" s="71"/>
      <c r="S3779" s="71"/>
      <c r="T3779" s="71"/>
      <c r="U3779" s="71"/>
      <c r="V3779" s="71"/>
      <c r="W3779" s="71"/>
      <c r="X3779" s="71"/>
      <c r="Y3779" s="71"/>
      <c r="Z3779" s="71"/>
    </row>
    <row r="3780" spans="1:26">
      <c r="A3780" s="154"/>
      <c r="B3780" s="157"/>
      <c r="C3780" s="162"/>
      <c r="D3780" s="157"/>
      <c r="E3780" s="157"/>
      <c r="F3780" s="157"/>
      <c r="G3780" s="158"/>
      <c r="H3780" s="23">
        <f>MONTH(CtasPagar[[#This Row],[Data Vencimento]])</f>
        <v>1</v>
      </c>
      <c r="I3780" s="23">
        <f>YEAR(CtasPagar[[#This Row],[Data Vencimento]])</f>
        <v>1900</v>
      </c>
      <c r="J3780" s="154"/>
      <c r="K3780" s="23">
        <f>MONTH(CtasPagar[[#This Row],[Data Pagamento]])</f>
        <v>1</v>
      </c>
      <c r="L3780" s="23">
        <f>YEAR(CtasPagar[[#This Row],[Data Pagamento]])</f>
        <v>1900</v>
      </c>
      <c r="M3780" s="154"/>
      <c r="N37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0" s="71"/>
      <c r="P3780" s="71"/>
      <c r="Q3780" s="71"/>
      <c r="R3780" s="71"/>
      <c r="S3780" s="71"/>
      <c r="T3780" s="71"/>
      <c r="U3780" s="71"/>
      <c r="V3780" s="71"/>
      <c r="W3780" s="71"/>
      <c r="X3780" s="71"/>
      <c r="Y3780" s="71"/>
      <c r="Z3780" s="71"/>
    </row>
    <row r="3781" spans="1:26">
      <c r="A3781" s="154"/>
      <c r="B3781" s="157"/>
      <c r="C3781" s="162"/>
      <c r="D3781" s="157"/>
      <c r="E3781" s="157"/>
      <c r="F3781" s="157"/>
      <c r="G3781" s="158"/>
      <c r="H3781" s="23">
        <f>MONTH(CtasPagar[[#This Row],[Data Vencimento]])</f>
        <v>1</v>
      </c>
      <c r="I3781" s="23">
        <f>YEAR(CtasPagar[[#This Row],[Data Vencimento]])</f>
        <v>1900</v>
      </c>
      <c r="J3781" s="154"/>
      <c r="K3781" s="23">
        <f>MONTH(CtasPagar[[#This Row],[Data Pagamento]])</f>
        <v>1</v>
      </c>
      <c r="L3781" s="23">
        <f>YEAR(CtasPagar[[#This Row],[Data Pagamento]])</f>
        <v>1900</v>
      </c>
      <c r="M3781" s="154"/>
      <c r="N37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1" s="71"/>
      <c r="P3781" s="71"/>
      <c r="Q3781" s="71"/>
      <c r="R3781" s="71"/>
      <c r="S3781" s="71"/>
      <c r="T3781" s="71"/>
      <c r="U3781" s="71"/>
      <c r="V3781" s="71"/>
      <c r="W3781" s="71"/>
      <c r="X3781" s="71"/>
      <c r="Y3781" s="71"/>
      <c r="Z3781" s="71"/>
    </row>
    <row r="3782" spans="1:26">
      <c r="A3782" s="154"/>
      <c r="B3782" s="157"/>
      <c r="C3782" s="162"/>
      <c r="D3782" s="157"/>
      <c r="E3782" s="157"/>
      <c r="F3782" s="157"/>
      <c r="G3782" s="158"/>
      <c r="H3782" s="23">
        <f>MONTH(CtasPagar[[#This Row],[Data Vencimento]])</f>
        <v>1</v>
      </c>
      <c r="I3782" s="23">
        <f>YEAR(CtasPagar[[#This Row],[Data Vencimento]])</f>
        <v>1900</v>
      </c>
      <c r="J3782" s="154"/>
      <c r="K3782" s="23">
        <f>MONTH(CtasPagar[[#This Row],[Data Pagamento]])</f>
        <v>1</v>
      </c>
      <c r="L3782" s="23">
        <f>YEAR(CtasPagar[[#This Row],[Data Pagamento]])</f>
        <v>1900</v>
      </c>
      <c r="M3782" s="154"/>
      <c r="N37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2" s="71"/>
      <c r="P3782" s="71"/>
      <c r="Q3782" s="71"/>
      <c r="R3782" s="71"/>
      <c r="S3782" s="71"/>
      <c r="T3782" s="71"/>
      <c r="U3782" s="71"/>
      <c r="V3782" s="71"/>
      <c r="W3782" s="71"/>
      <c r="X3782" s="71"/>
      <c r="Y3782" s="71"/>
      <c r="Z3782" s="71"/>
    </row>
    <row r="3783" spans="1:26">
      <c r="A3783" s="154"/>
      <c r="B3783" s="157"/>
      <c r="C3783" s="162"/>
      <c r="D3783" s="157"/>
      <c r="E3783" s="157"/>
      <c r="F3783" s="157"/>
      <c r="G3783" s="158"/>
      <c r="H3783" s="23">
        <f>MONTH(CtasPagar[[#This Row],[Data Vencimento]])</f>
        <v>1</v>
      </c>
      <c r="I3783" s="23">
        <f>YEAR(CtasPagar[[#This Row],[Data Vencimento]])</f>
        <v>1900</v>
      </c>
      <c r="J3783" s="154"/>
      <c r="K3783" s="23">
        <f>MONTH(CtasPagar[[#This Row],[Data Pagamento]])</f>
        <v>1</v>
      </c>
      <c r="L3783" s="23">
        <f>YEAR(CtasPagar[[#This Row],[Data Pagamento]])</f>
        <v>1900</v>
      </c>
      <c r="M3783" s="154"/>
      <c r="N37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3" s="71"/>
      <c r="P3783" s="71"/>
      <c r="Q3783" s="71"/>
      <c r="R3783" s="71"/>
      <c r="S3783" s="71"/>
      <c r="T3783" s="71"/>
      <c r="U3783" s="71"/>
      <c r="V3783" s="71"/>
      <c r="W3783" s="71"/>
      <c r="X3783" s="71"/>
      <c r="Y3783" s="71"/>
      <c r="Z3783" s="71"/>
    </row>
    <row r="3784" spans="1:26">
      <c r="A3784" s="154"/>
      <c r="B3784" s="157"/>
      <c r="C3784" s="162"/>
      <c r="D3784" s="157"/>
      <c r="E3784" s="157"/>
      <c r="F3784" s="157"/>
      <c r="G3784" s="158"/>
      <c r="H3784" s="23">
        <f>MONTH(CtasPagar[[#This Row],[Data Vencimento]])</f>
        <v>1</v>
      </c>
      <c r="I3784" s="23">
        <f>YEAR(CtasPagar[[#This Row],[Data Vencimento]])</f>
        <v>1900</v>
      </c>
      <c r="J3784" s="154"/>
      <c r="K3784" s="23">
        <f>MONTH(CtasPagar[[#This Row],[Data Pagamento]])</f>
        <v>1</v>
      </c>
      <c r="L3784" s="23">
        <f>YEAR(CtasPagar[[#This Row],[Data Pagamento]])</f>
        <v>1900</v>
      </c>
      <c r="M3784" s="154"/>
      <c r="N37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4" s="71"/>
      <c r="P3784" s="71"/>
      <c r="Q3784" s="71"/>
      <c r="R3784" s="71"/>
      <c r="S3784" s="71"/>
      <c r="T3784" s="71"/>
      <c r="U3784" s="71"/>
      <c r="V3784" s="71"/>
      <c r="W3784" s="71"/>
      <c r="X3784" s="71"/>
      <c r="Y3784" s="71"/>
      <c r="Z3784" s="71"/>
    </row>
    <row r="3785" spans="1:26">
      <c r="A3785" s="154"/>
      <c r="B3785" s="157"/>
      <c r="C3785" s="162"/>
      <c r="D3785" s="157"/>
      <c r="E3785" s="157"/>
      <c r="F3785" s="157"/>
      <c r="G3785" s="158"/>
      <c r="H3785" s="23">
        <f>MONTH(CtasPagar[[#This Row],[Data Vencimento]])</f>
        <v>1</v>
      </c>
      <c r="I3785" s="23">
        <f>YEAR(CtasPagar[[#This Row],[Data Vencimento]])</f>
        <v>1900</v>
      </c>
      <c r="J3785" s="154"/>
      <c r="K3785" s="23">
        <f>MONTH(CtasPagar[[#This Row],[Data Pagamento]])</f>
        <v>1</v>
      </c>
      <c r="L3785" s="23">
        <f>YEAR(CtasPagar[[#This Row],[Data Pagamento]])</f>
        <v>1900</v>
      </c>
      <c r="M3785" s="154"/>
      <c r="N37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5" s="71"/>
      <c r="P3785" s="71"/>
      <c r="Q3785" s="71"/>
      <c r="R3785" s="71"/>
      <c r="S3785" s="71"/>
      <c r="T3785" s="71"/>
      <c r="U3785" s="71"/>
      <c r="V3785" s="71"/>
      <c r="W3785" s="71"/>
      <c r="X3785" s="71"/>
      <c r="Y3785" s="71"/>
      <c r="Z3785" s="71"/>
    </row>
    <row r="3786" spans="1:26">
      <c r="A3786" s="154"/>
      <c r="B3786" s="157"/>
      <c r="C3786" s="162"/>
      <c r="D3786" s="157"/>
      <c r="E3786" s="157"/>
      <c r="F3786" s="157"/>
      <c r="G3786" s="158"/>
      <c r="H3786" s="23">
        <f>MONTH(CtasPagar[[#This Row],[Data Vencimento]])</f>
        <v>1</v>
      </c>
      <c r="I3786" s="23">
        <f>YEAR(CtasPagar[[#This Row],[Data Vencimento]])</f>
        <v>1900</v>
      </c>
      <c r="J3786" s="154"/>
      <c r="K3786" s="23">
        <f>MONTH(CtasPagar[[#This Row],[Data Pagamento]])</f>
        <v>1</v>
      </c>
      <c r="L3786" s="23">
        <f>YEAR(CtasPagar[[#This Row],[Data Pagamento]])</f>
        <v>1900</v>
      </c>
      <c r="M3786" s="154"/>
      <c r="N37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6" s="71"/>
      <c r="P3786" s="71"/>
      <c r="Q3786" s="71"/>
      <c r="R3786" s="71"/>
      <c r="S3786" s="71"/>
      <c r="T3786" s="71"/>
      <c r="U3786" s="71"/>
      <c r="V3786" s="71"/>
      <c r="W3786" s="71"/>
      <c r="X3786" s="71"/>
      <c r="Y3786" s="71"/>
      <c r="Z3786" s="71"/>
    </row>
    <row r="3787" spans="1:26">
      <c r="A3787" s="154"/>
      <c r="B3787" s="157"/>
      <c r="C3787" s="162"/>
      <c r="D3787" s="157"/>
      <c r="E3787" s="157"/>
      <c r="F3787" s="157"/>
      <c r="G3787" s="158"/>
      <c r="H3787" s="23">
        <f>MONTH(CtasPagar[[#This Row],[Data Vencimento]])</f>
        <v>1</v>
      </c>
      <c r="I3787" s="23">
        <f>YEAR(CtasPagar[[#This Row],[Data Vencimento]])</f>
        <v>1900</v>
      </c>
      <c r="J3787" s="154"/>
      <c r="K3787" s="23">
        <f>MONTH(CtasPagar[[#This Row],[Data Pagamento]])</f>
        <v>1</v>
      </c>
      <c r="L3787" s="23">
        <f>YEAR(CtasPagar[[#This Row],[Data Pagamento]])</f>
        <v>1900</v>
      </c>
      <c r="M3787" s="154"/>
      <c r="N37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7" s="71"/>
      <c r="P3787" s="71"/>
      <c r="Q3787" s="71"/>
      <c r="R3787" s="71"/>
      <c r="S3787" s="71"/>
      <c r="T3787" s="71"/>
      <c r="U3787" s="71"/>
      <c r="V3787" s="71"/>
      <c r="W3787" s="71"/>
      <c r="X3787" s="71"/>
      <c r="Y3787" s="71"/>
      <c r="Z3787" s="71"/>
    </row>
    <row r="3788" spans="1:26">
      <c r="A3788" s="154"/>
      <c r="B3788" s="157"/>
      <c r="C3788" s="162"/>
      <c r="D3788" s="157"/>
      <c r="E3788" s="157"/>
      <c r="F3788" s="157"/>
      <c r="G3788" s="158"/>
      <c r="H3788" s="23">
        <f>MONTH(CtasPagar[[#This Row],[Data Vencimento]])</f>
        <v>1</v>
      </c>
      <c r="I3788" s="23">
        <f>YEAR(CtasPagar[[#This Row],[Data Vencimento]])</f>
        <v>1900</v>
      </c>
      <c r="J3788" s="154"/>
      <c r="K3788" s="23">
        <f>MONTH(CtasPagar[[#This Row],[Data Pagamento]])</f>
        <v>1</v>
      </c>
      <c r="L3788" s="23">
        <f>YEAR(CtasPagar[[#This Row],[Data Pagamento]])</f>
        <v>1900</v>
      </c>
      <c r="M3788" s="154"/>
      <c r="N37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8" s="71"/>
      <c r="P3788" s="71"/>
      <c r="Q3788" s="71"/>
      <c r="R3788" s="71"/>
      <c r="S3788" s="71"/>
      <c r="T3788" s="71"/>
      <c r="U3788" s="71"/>
      <c r="V3788" s="71"/>
      <c r="W3788" s="71"/>
      <c r="X3788" s="71"/>
      <c r="Y3788" s="71"/>
      <c r="Z3788" s="71"/>
    </row>
    <row r="3789" spans="1:26">
      <c r="A3789" s="154"/>
      <c r="B3789" s="157"/>
      <c r="C3789" s="162"/>
      <c r="D3789" s="157"/>
      <c r="E3789" s="157"/>
      <c r="F3789" s="157"/>
      <c r="G3789" s="158"/>
      <c r="H3789" s="23">
        <f>MONTH(CtasPagar[[#This Row],[Data Vencimento]])</f>
        <v>1</v>
      </c>
      <c r="I3789" s="23">
        <f>YEAR(CtasPagar[[#This Row],[Data Vencimento]])</f>
        <v>1900</v>
      </c>
      <c r="J3789" s="154"/>
      <c r="K3789" s="23">
        <f>MONTH(CtasPagar[[#This Row],[Data Pagamento]])</f>
        <v>1</v>
      </c>
      <c r="L3789" s="23">
        <f>YEAR(CtasPagar[[#This Row],[Data Pagamento]])</f>
        <v>1900</v>
      </c>
      <c r="M3789" s="154"/>
      <c r="N37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89" s="71"/>
      <c r="P3789" s="71"/>
      <c r="Q3789" s="71"/>
      <c r="R3789" s="71"/>
      <c r="S3789" s="71"/>
      <c r="T3789" s="71"/>
      <c r="U3789" s="71"/>
      <c r="V3789" s="71"/>
      <c r="W3789" s="71"/>
      <c r="X3789" s="71"/>
      <c r="Y3789" s="71"/>
      <c r="Z3789" s="71"/>
    </row>
    <row r="3790" spans="1:26">
      <c r="A3790" s="154"/>
      <c r="B3790" s="157"/>
      <c r="C3790" s="162"/>
      <c r="D3790" s="157"/>
      <c r="E3790" s="157"/>
      <c r="F3790" s="157"/>
      <c r="G3790" s="158"/>
      <c r="H3790" s="23">
        <f>MONTH(CtasPagar[[#This Row],[Data Vencimento]])</f>
        <v>1</v>
      </c>
      <c r="I3790" s="23">
        <f>YEAR(CtasPagar[[#This Row],[Data Vencimento]])</f>
        <v>1900</v>
      </c>
      <c r="J3790" s="154"/>
      <c r="K3790" s="23">
        <f>MONTH(CtasPagar[[#This Row],[Data Pagamento]])</f>
        <v>1</v>
      </c>
      <c r="L3790" s="23">
        <f>YEAR(CtasPagar[[#This Row],[Data Pagamento]])</f>
        <v>1900</v>
      </c>
      <c r="M3790" s="154"/>
      <c r="N37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0" s="71"/>
      <c r="P3790" s="71"/>
      <c r="Q3790" s="71"/>
      <c r="R3790" s="71"/>
      <c r="S3790" s="71"/>
      <c r="T3790" s="71"/>
      <c r="U3790" s="71"/>
      <c r="V3790" s="71"/>
      <c r="W3790" s="71"/>
      <c r="X3790" s="71"/>
      <c r="Y3790" s="71"/>
      <c r="Z3790" s="71"/>
    </row>
    <row r="3791" spans="1:26">
      <c r="A3791" s="154"/>
      <c r="B3791" s="157"/>
      <c r="C3791" s="162"/>
      <c r="D3791" s="157"/>
      <c r="E3791" s="157"/>
      <c r="F3791" s="157"/>
      <c r="G3791" s="158"/>
      <c r="H3791" s="23">
        <f>MONTH(CtasPagar[[#This Row],[Data Vencimento]])</f>
        <v>1</v>
      </c>
      <c r="I3791" s="23">
        <f>YEAR(CtasPagar[[#This Row],[Data Vencimento]])</f>
        <v>1900</v>
      </c>
      <c r="J3791" s="154"/>
      <c r="K3791" s="23">
        <f>MONTH(CtasPagar[[#This Row],[Data Pagamento]])</f>
        <v>1</v>
      </c>
      <c r="L3791" s="23">
        <f>YEAR(CtasPagar[[#This Row],[Data Pagamento]])</f>
        <v>1900</v>
      </c>
      <c r="M3791" s="154"/>
      <c r="N37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1" s="71"/>
      <c r="P3791" s="71"/>
      <c r="Q3791" s="71"/>
      <c r="R3791" s="71"/>
      <c r="S3791" s="71"/>
      <c r="T3791" s="71"/>
      <c r="U3791" s="71"/>
      <c r="V3791" s="71"/>
      <c r="W3791" s="71"/>
      <c r="X3791" s="71"/>
      <c r="Y3791" s="71"/>
      <c r="Z3791" s="71"/>
    </row>
    <row r="3792" spans="1:26">
      <c r="A3792" s="154"/>
      <c r="B3792" s="157"/>
      <c r="C3792" s="162"/>
      <c r="D3792" s="157"/>
      <c r="E3792" s="157"/>
      <c r="F3792" s="157"/>
      <c r="G3792" s="158"/>
      <c r="H3792" s="23">
        <f>MONTH(CtasPagar[[#This Row],[Data Vencimento]])</f>
        <v>1</v>
      </c>
      <c r="I3792" s="23">
        <f>YEAR(CtasPagar[[#This Row],[Data Vencimento]])</f>
        <v>1900</v>
      </c>
      <c r="J3792" s="154"/>
      <c r="K3792" s="23">
        <f>MONTH(CtasPagar[[#This Row],[Data Pagamento]])</f>
        <v>1</v>
      </c>
      <c r="L3792" s="23">
        <f>YEAR(CtasPagar[[#This Row],[Data Pagamento]])</f>
        <v>1900</v>
      </c>
      <c r="M3792" s="154"/>
      <c r="N37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2" s="71"/>
      <c r="P3792" s="71"/>
      <c r="Q3792" s="71"/>
      <c r="R3792" s="71"/>
      <c r="S3792" s="71"/>
      <c r="T3792" s="71"/>
      <c r="U3792" s="71"/>
      <c r="V3792" s="71"/>
      <c r="W3792" s="71"/>
      <c r="X3792" s="71"/>
      <c r="Y3792" s="71"/>
      <c r="Z3792" s="71"/>
    </row>
    <row r="3793" spans="1:26">
      <c r="A3793" s="154"/>
      <c r="B3793" s="157"/>
      <c r="C3793" s="162"/>
      <c r="D3793" s="157"/>
      <c r="E3793" s="157"/>
      <c r="F3793" s="157"/>
      <c r="G3793" s="158"/>
      <c r="H3793" s="23">
        <f>MONTH(CtasPagar[[#This Row],[Data Vencimento]])</f>
        <v>1</v>
      </c>
      <c r="I3793" s="23">
        <f>YEAR(CtasPagar[[#This Row],[Data Vencimento]])</f>
        <v>1900</v>
      </c>
      <c r="J3793" s="154"/>
      <c r="K3793" s="23">
        <f>MONTH(CtasPagar[[#This Row],[Data Pagamento]])</f>
        <v>1</v>
      </c>
      <c r="L3793" s="23">
        <f>YEAR(CtasPagar[[#This Row],[Data Pagamento]])</f>
        <v>1900</v>
      </c>
      <c r="M3793" s="154"/>
      <c r="N37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3" s="71"/>
      <c r="P3793" s="71"/>
      <c r="Q3793" s="71"/>
      <c r="R3793" s="71"/>
      <c r="S3793" s="71"/>
      <c r="T3793" s="71"/>
      <c r="U3793" s="71"/>
      <c r="V3793" s="71"/>
      <c r="W3793" s="71"/>
      <c r="X3793" s="71"/>
      <c r="Y3793" s="71"/>
      <c r="Z3793" s="71"/>
    </row>
    <row r="3794" spans="1:26">
      <c r="A3794" s="154"/>
      <c r="B3794" s="157"/>
      <c r="C3794" s="162"/>
      <c r="D3794" s="157"/>
      <c r="E3794" s="157"/>
      <c r="F3794" s="157"/>
      <c r="G3794" s="158"/>
      <c r="H3794" s="23">
        <f>MONTH(CtasPagar[[#This Row],[Data Vencimento]])</f>
        <v>1</v>
      </c>
      <c r="I3794" s="23">
        <f>YEAR(CtasPagar[[#This Row],[Data Vencimento]])</f>
        <v>1900</v>
      </c>
      <c r="J3794" s="154"/>
      <c r="K3794" s="23">
        <f>MONTH(CtasPagar[[#This Row],[Data Pagamento]])</f>
        <v>1</v>
      </c>
      <c r="L3794" s="23">
        <f>YEAR(CtasPagar[[#This Row],[Data Pagamento]])</f>
        <v>1900</v>
      </c>
      <c r="M3794" s="154"/>
      <c r="N37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4" s="71"/>
      <c r="P3794" s="71"/>
      <c r="Q3794" s="71"/>
      <c r="R3794" s="71"/>
      <c r="S3794" s="71"/>
      <c r="T3794" s="71"/>
      <c r="U3794" s="71"/>
      <c r="V3794" s="71"/>
      <c r="W3794" s="71"/>
      <c r="X3794" s="71"/>
      <c r="Y3794" s="71"/>
      <c r="Z3794" s="71"/>
    </row>
    <row r="3795" spans="1:26">
      <c r="A3795" s="154"/>
      <c r="B3795" s="157"/>
      <c r="C3795" s="162"/>
      <c r="D3795" s="157"/>
      <c r="E3795" s="157"/>
      <c r="F3795" s="157"/>
      <c r="G3795" s="158"/>
      <c r="H3795" s="23">
        <f>MONTH(CtasPagar[[#This Row],[Data Vencimento]])</f>
        <v>1</v>
      </c>
      <c r="I3795" s="23">
        <f>YEAR(CtasPagar[[#This Row],[Data Vencimento]])</f>
        <v>1900</v>
      </c>
      <c r="J3795" s="154"/>
      <c r="K3795" s="23">
        <f>MONTH(CtasPagar[[#This Row],[Data Pagamento]])</f>
        <v>1</v>
      </c>
      <c r="L3795" s="23">
        <f>YEAR(CtasPagar[[#This Row],[Data Pagamento]])</f>
        <v>1900</v>
      </c>
      <c r="M3795" s="154"/>
      <c r="N37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5" s="71"/>
      <c r="P3795" s="71"/>
      <c r="Q3795" s="71"/>
      <c r="R3795" s="71"/>
      <c r="S3795" s="71"/>
      <c r="T3795" s="71"/>
      <c r="U3795" s="71"/>
      <c r="V3795" s="71"/>
      <c r="W3795" s="71"/>
      <c r="X3795" s="71"/>
      <c r="Y3795" s="71"/>
      <c r="Z3795" s="71"/>
    </row>
    <row r="3796" spans="1:26">
      <c r="A3796" s="154"/>
      <c r="B3796" s="157"/>
      <c r="C3796" s="162"/>
      <c r="D3796" s="157"/>
      <c r="E3796" s="157"/>
      <c r="F3796" s="157"/>
      <c r="G3796" s="158"/>
      <c r="H3796" s="23">
        <f>MONTH(CtasPagar[[#This Row],[Data Vencimento]])</f>
        <v>1</v>
      </c>
      <c r="I3796" s="23">
        <f>YEAR(CtasPagar[[#This Row],[Data Vencimento]])</f>
        <v>1900</v>
      </c>
      <c r="J3796" s="154"/>
      <c r="K3796" s="23">
        <f>MONTH(CtasPagar[[#This Row],[Data Pagamento]])</f>
        <v>1</v>
      </c>
      <c r="L3796" s="23">
        <f>YEAR(CtasPagar[[#This Row],[Data Pagamento]])</f>
        <v>1900</v>
      </c>
      <c r="M3796" s="154"/>
      <c r="N37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6" s="71"/>
      <c r="P3796" s="71"/>
      <c r="Q3796" s="71"/>
      <c r="R3796" s="71"/>
      <c r="S3796" s="71"/>
      <c r="T3796" s="71"/>
      <c r="U3796" s="71"/>
      <c r="V3796" s="71"/>
      <c r="W3796" s="71"/>
      <c r="X3796" s="71"/>
      <c r="Y3796" s="71"/>
      <c r="Z3796" s="71"/>
    </row>
    <row r="3797" spans="1:26">
      <c r="A3797" s="154"/>
      <c r="B3797" s="157"/>
      <c r="C3797" s="162"/>
      <c r="D3797" s="157"/>
      <c r="E3797" s="157"/>
      <c r="F3797" s="157"/>
      <c r="G3797" s="158"/>
      <c r="H3797" s="23">
        <f>MONTH(CtasPagar[[#This Row],[Data Vencimento]])</f>
        <v>1</v>
      </c>
      <c r="I3797" s="23">
        <f>YEAR(CtasPagar[[#This Row],[Data Vencimento]])</f>
        <v>1900</v>
      </c>
      <c r="J3797" s="154"/>
      <c r="K3797" s="23">
        <f>MONTH(CtasPagar[[#This Row],[Data Pagamento]])</f>
        <v>1</v>
      </c>
      <c r="L3797" s="23">
        <f>YEAR(CtasPagar[[#This Row],[Data Pagamento]])</f>
        <v>1900</v>
      </c>
      <c r="M3797" s="154"/>
      <c r="N37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7" s="71"/>
      <c r="P3797" s="71"/>
      <c r="Q3797" s="71"/>
      <c r="R3797" s="71"/>
      <c r="S3797" s="71"/>
      <c r="T3797" s="71"/>
      <c r="U3797" s="71"/>
      <c r="V3797" s="71"/>
      <c r="W3797" s="71"/>
      <c r="X3797" s="71"/>
      <c r="Y3797" s="71"/>
      <c r="Z3797" s="71"/>
    </row>
    <row r="3798" spans="1:26">
      <c r="A3798" s="154"/>
      <c r="B3798" s="157"/>
      <c r="C3798" s="162"/>
      <c r="D3798" s="157"/>
      <c r="E3798" s="157"/>
      <c r="F3798" s="157"/>
      <c r="G3798" s="158"/>
      <c r="H3798" s="23">
        <f>MONTH(CtasPagar[[#This Row],[Data Vencimento]])</f>
        <v>1</v>
      </c>
      <c r="I3798" s="23">
        <f>YEAR(CtasPagar[[#This Row],[Data Vencimento]])</f>
        <v>1900</v>
      </c>
      <c r="J3798" s="154"/>
      <c r="K3798" s="23">
        <f>MONTH(CtasPagar[[#This Row],[Data Pagamento]])</f>
        <v>1</v>
      </c>
      <c r="L3798" s="23">
        <f>YEAR(CtasPagar[[#This Row],[Data Pagamento]])</f>
        <v>1900</v>
      </c>
      <c r="M3798" s="154"/>
      <c r="N37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8" s="71"/>
      <c r="P3798" s="71"/>
      <c r="Q3798" s="71"/>
      <c r="R3798" s="71"/>
      <c r="S3798" s="71"/>
      <c r="T3798" s="71"/>
      <c r="U3798" s="71"/>
      <c r="V3798" s="71"/>
      <c r="W3798" s="71"/>
      <c r="X3798" s="71"/>
      <c r="Y3798" s="71"/>
      <c r="Z3798" s="71"/>
    </row>
    <row r="3799" spans="1:26">
      <c r="A3799" s="154"/>
      <c r="B3799" s="157"/>
      <c r="C3799" s="162"/>
      <c r="D3799" s="157"/>
      <c r="E3799" s="157"/>
      <c r="F3799" s="157"/>
      <c r="G3799" s="158"/>
      <c r="H3799" s="23">
        <f>MONTH(CtasPagar[[#This Row],[Data Vencimento]])</f>
        <v>1</v>
      </c>
      <c r="I3799" s="23">
        <f>YEAR(CtasPagar[[#This Row],[Data Vencimento]])</f>
        <v>1900</v>
      </c>
      <c r="J3799" s="154"/>
      <c r="K3799" s="23">
        <f>MONTH(CtasPagar[[#This Row],[Data Pagamento]])</f>
        <v>1</v>
      </c>
      <c r="L3799" s="23">
        <f>YEAR(CtasPagar[[#This Row],[Data Pagamento]])</f>
        <v>1900</v>
      </c>
      <c r="M3799" s="154"/>
      <c r="N37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799" s="71"/>
      <c r="P3799" s="71"/>
      <c r="Q3799" s="71"/>
      <c r="R3799" s="71"/>
      <c r="S3799" s="71"/>
      <c r="T3799" s="71"/>
      <c r="U3799" s="71"/>
      <c r="V3799" s="71"/>
      <c r="W3799" s="71"/>
      <c r="X3799" s="71"/>
      <c r="Y3799" s="71"/>
      <c r="Z3799" s="71"/>
    </row>
    <row r="3800" spans="1:26">
      <c r="A3800" s="154"/>
      <c r="B3800" s="157"/>
      <c r="C3800" s="162"/>
      <c r="D3800" s="157"/>
      <c r="E3800" s="157"/>
      <c r="F3800" s="157"/>
      <c r="G3800" s="158"/>
      <c r="H3800" s="23">
        <f>MONTH(CtasPagar[[#This Row],[Data Vencimento]])</f>
        <v>1</v>
      </c>
      <c r="I3800" s="23">
        <f>YEAR(CtasPagar[[#This Row],[Data Vencimento]])</f>
        <v>1900</v>
      </c>
      <c r="J3800" s="154"/>
      <c r="K3800" s="23">
        <f>MONTH(CtasPagar[[#This Row],[Data Pagamento]])</f>
        <v>1</v>
      </c>
      <c r="L3800" s="23">
        <f>YEAR(CtasPagar[[#This Row],[Data Pagamento]])</f>
        <v>1900</v>
      </c>
      <c r="M3800" s="154"/>
      <c r="N38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0" s="71"/>
      <c r="P3800" s="71"/>
      <c r="Q3800" s="71"/>
      <c r="R3800" s="71"/>
      <c r="S3800" s="71"/>
      <c r="T3800" s="71"/>
      <c r="U3800" s="71"/>
      <c r="V3800" s="71"/>
      <c r="W3800" s="71"/>
      <c r="X3800" s="71"/>
      <c r="Y3800" s="71"/>
      <c r="Z3800" s="71"/>
    </row>
    <row r="3801" spans="1:26">
      <c r="A3801" s="154"/>
      <c r="B3801" s="157"/>
      <c r="C3801" s="162"/>
      <c r="D3801" s="157"/>
      <c r="E3801" s="157"/>
      <c r="F3801" s="157"/>
      <c r="G3801" s="158"/>
      <c r="H3801" s="23">
        <f>MONTH(CtasPagar[[#This Row],[Data Vencimento]])</f>
        <v>1</v>
      </c>
      <c r="I3801" s="23">
        <f>YEAR(CtasPagar[[#This Row],[Data Vencimento]])</f>
        <v>1900</v>
      </c>
      <c r="J3801" s="154"/>
      <c r="K3801" s="23">
        <f>MONTH(CtasPagar[[#This Row],[Data Pagamento]])</f>
        <v>1</v>
      </c>
      <c r="L3801" s="23">
        <f>YEAR(CtasPagar[[#This Row],[Data Pagamento]])</f>
        <v>1900</v>
      </c>
      <c r="M3801" s="154"/>
      <c r="N38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1" s="71"/>
      <c r="P3801" s="71"/>
      <c r="Q3801" s="71"/>
      <c r="R3801" s="71"/>
      <c r="S3801" s="71"/>
      <c r="T3801" s="71"/>
      <c r="U3801" s="71"/>
      <c r="V3801" s="71"/>
      <c r="W3801" s="71"/>
      <c r="X3801" s="71"/>
      <c r="Y3801" s="71"/>
      <c r="Z3801" s="71"/>
    </row>
    <row r="3802" spans="1:26">
      <c r="A3802" s="154"/>
      <c r="B3802" s="157"/>
      <c r="C3802" s="162"/>
      <c r="D3802" s="157"/>
      <c r="E3802" s="157"/>
      <c r="F3802" s="157"/>
      <c r="G3802" s="158"/>
      <c r="H3802" s="23">
        <f>MONTH(CtasPagar[[#This Row],[Data Vencimento]])</f>
        <v>1</v>
      </c>
      <c r="I3802" s="23">
        <f>YEAR(CtasPagar[[#This Row],[Data Vencimento]])</f>
        <v>1900</v>
      </c>
      <c r="J3802" s="154"/>
      <c r="K3802" s="23">
        <f>MONTH(CtasPagar[[#This Row],[Data Pagamento]])</f>
        <v>1</v>
      </c>
      <c r="L3802" s="23">
        <f>YEAR(CtasPagar[[#This Row],[Data Pagamento]])</f>
        <v>1900</v>
      </c>
      <c r="M3802" s="154"/>
      <c r="N38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2" s="71"/>
      <c r="P3802" s="71"/>
      <c r="Q3802" s="71"/>
      <c r="R3802" s="71"/>
      <c r="S3802" s="71"/>
      <c r="T3802" s="71"/>
      <c r="U3802" s="71"/>
      <c r="V3802" s="71"/>
      <c r="W3802" s="71"/>
      <c r="X3802" s="71"/>
      <c r="Y3802" s="71"/>
      <c r="Z3802" s="71"/>
    </row>
    <row r="3803" spans="1:26">
      <c r="A3803" s="154"/>
      <c r="B3803" s="157"/>
      <c r="C3803" s="162"/>
      <c r="D3803" s="157"/>
      <c r="E3803" s="157"/>
      <c r="F3803" s="157"/>
      <c r="G3803" s="158"/>
      <c r="H3803" s="23">
        <f>MONTH(CtasPagar[[#This Row],[Data Vencimento]])</f>
        <v>1</v>
      </c>
      <c r="I3803" s="23">
        <f>YEAR(CtasPagar[[#This Row],[Data Vencimento]])</f>
        <v>1900</v>
      </c>
      <c r="J3803" s="154"/>
      <c r="K3803" s="23">
        <f>MONTH(CtasPagar[[#This Row],[Data Pagamento]])</f>
        <v>1</v>
      </c>
      <c r="L3803" s="23">
        <f>YEAR(CtasPagar[[#This Row],[Data Pagamento]])</f>
        <v>1900</v>
      </c>
      <c r="M3803" s="154"/>
      <c r="N38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3" s="71"/>
      <c r="P3803" s="71"/>
      <c r="Q3803" s="71"/>
      <c r="R3803" s="71"/>
      <c r="S3803" s="71"/>
      <c r="T3803" s="71"/>
      <c r="U3803" s="71"/>
      <c r="V3803" s="71"/>
      <c r="W3803" s="71"/>
      <c r="X3803" s="71"/>
      <c r="Y3803" s="71"/>
      <c r="Z3803" s="71"/>
    </row>
    <row r="3804" spans="1:26">
      <c r="A3804" s="154"/>
      <c r="B3804" s="157"/>
      <c r="C3804" s="162"/>
      <c r="D3804" s="157"/>
      <c r="E3804" s="157"/>
      <c r="F3804" s="157"/>
      <c r="G3804" s="158"/>
      <c r="H3804" s="23">
        <f>MONTH(CtasPagar[[#This Row],[Data Vencimento]])</f>
        <v>1</v>
      </c>
      <c r="I3804" s="23">
        <f>YEAR(CtasPagar[[#This Row],[Data Vencimento]])</f>
        <v>1900</v>
      </c>
      <c r="J3804" s="154"/>
      <c r="K3804" s="23">
        <f>MONTH(CtasPagar[[#This Row],[Data Pagamento]])</f>
        <v>1</v>
      </c>
      <c r="L3804" s="23">
        <f>YEAR(CtasPagar[[#This Row],[Data Pagamento]])</f>
        <v>1900</v>
      </c>
      <c r="M3804" s="154"/>
      <c r="N38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4" s="71"/>
      <c r="P3804" s="71"/>
      <c r="Q3804" s="71"/>
      <c r="R3804" s="71"/>
      <c r="S3804" s="71"/>
      <c r="T3804" s="71"/>
      <c r="U3804" s="71"/>
      <c r="V3804" s="71"/>
      <c r="W3804" s="71"/>
      <c r="X3804" s="71"/>
      <c r="Y3804" s="71"/>
      <c r="Z3804" s="71"/>
    </row>
    <row r="3805" spans="1:26">
      <c r="A3805" s="154"/>
      <c r="B3805" s="157"/>
      <c r="C3805" s="162"/>
      <c r="D3805" s="157"/>
      <c r="E3805" s="157"/>
      <c r="F3805" s="157"/>
      <c r="G3805" s="158"/>
      <c r="H3805" s="23">
        <f>MONTH(CtasPagar[[#This Row],[Data Vencimento]])</f>
        <v>1</v>
      </c>
      <c r="I3805" s="23">
        <f>YEAR(CtasPagar[[#This Row],[Data Vencimento]])</f>
        <v>1900</v>
      </c>
      <c r="J3805" s="154"/>
      <c r="K3805" s="23">
        <f>MONTH(CtasPagar[[#This Row],[Data Pagamento]])</f>
        <v>1</v>
      </c>
      <c r="L3805" s="23">
        <f>YEAR(CtasPagar[[#This Row],[Data Pagamento]])</f>
        <v>1900</v>
      </c>
      <c r="M3805" s="154"/>
      <c r="N38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5" s="71"/>
      <c r="P3805" s="71"/>
      <c r="Q3805" s="71"/>
      <c r="R3805" s="71"/>
      <c r="S3805" s="71"/>
      <c r="T3805" s="71"/>
      <c r="U3805" s="71"/>
      <c r="V3805" s="71"/>
      <c r="W3805" s="71"/>
      <c r="X3805" s="71"/>
      <c r="Y3805" s="71"/>
      <c r="Z3805" s="71"/>
    </row>
    <row r="3806" spans="1:26">
      <c r="A3806" s="154"/>
      <c r="B3806" s="157"/>
      <c r="C3806" s="162"/>
      <c r="D3806" s="157"/>
      <c r="E3806" s="157"/>
      <c r="F3806" s="157"/>
      <c r="G3806" s="158"/>
      <c r="H3806" s="23">
        <f>MONTH(CtasPagar[[#This Row],[Data Vencimento]])</f>
        <v>1</v>
      </c>
      <c r="I3806" s="23">
        <f>YEAR(CtasPagar[[#This Row],[Data Vencimento]])</f>
        <v>1900</v>
      </c>
      <c r="J3806" s="154"/>
      <c r="K3806" s="23">
        <f>MONTH(CtasPagar[[#This Row],[Data Pagamento]])</f>
        <v>1</v>
      </c>
      <c r="L3806" s="23">
        <f>YEAR(CtasPagar[[#This Row],[Data Pagamento]])</f>
        <v>1900</v>
      </c>
      <c r="M3806" s="154"/>
      <c r="N38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6" s="71"/>
      <c r="P3806" s="71"/>
      <c r="Q3806" s="71"/>
      <c r="R3806" s="71"/>
      <c r="S3806" s="71"/>
      <c r="T3806" s="71"/>
      <c r="U3806" s="71"/>
      <c r="V3806" s="71"/>
      <c r="W3806" s="71"/>
      <c r="X3806" s="71"/>
      <c r="Y3806" s="71"/>
      <c r="Z3806" s="71"/>
    </row>
    <row r="3807" spans="1:26">
      <c r="A3807" s="154"/>
      <c r="B3807" s="157"/>
      <c r="C3807" s="162"/>
      <c r="D3807" s="157"/>
      <c r="E3807" s="157"/>
      <c r="F3807" s="157"/>
      <c r="G3807" s="158"/>
      <c r="H3807" s="23">
        <f>MONTH(CtasPagar[[#This Row],[Data Vencimento]])</f>
        <v>1</v>
      </c>
      <c r="I3807" s="23">
        <f>YEAR(CtasPagar[[#This Row],[Data Vencimento]])</f>
        <v>1900</v>
      </c>
      <c r="J3807" s="154"/>
      <c r="K3807" s="23">
        <f>MONTH(CtasPagar[[#This Row],[Data Pagamento]])</f>
        <v>1</v>
      </c>
      <c r="L3807" s="23">
        <f>YEAR(CtasPagar[[#This Row],[Data Pagamento]])</f>
        <v>1900</v>
      </c>
      <c r="M3807" s="154"/>
      <c r="N38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7" s="71"/>
      <c r="P3807" s="71"/>
      <c r="Q3807" s="71"/>
      <c r="R3807" s="71"/>
      <c r="S3807" s="71"/>
      <c r="T3807" s="71"/>
      <c r="U3807" s="71"/>
      <c r="V3807" s="71"/>
      <c r="W3807" s="71"/>
      <c r="X3807" s="71"/>
      <c r="Y3807" s="71"/>
      <c r="Z3807" s="71"/>
    </row>
    <row r="3808" spans="1:26">
      <c r="A3808" s="154"/>
      <c r="B3808" s="157"/>
      <c r="C3808" s="162"/>
      <c r="D3808" s="157"/>
      <c r="E3808" s="157"/>
      <c r="F3808" s="157"/>
      <c r="G3808" s="158"/>
      <c r="H3808" s="23">
        <f>MONTH(CtasPagar[[#This Row],[Data Vencimento]])</f>
        <v>1</v>
      </c>
      <c r="I3808" s="23">
        <f>YEAR(CtasPagar[[#This Row],[Data Vencimento]])</f>
        <v>1900</v>
      </c>
      <c r="J3808" s="154"/>
      <c r="K3808" s="23">
        <f>MONTH(CtasPagar[[#This Row],[Data Pagamento]])</f>
        <v>1</v>
      </c>
      <c r="L3808" s="23">
        <f>YEAR(CtasPagar[[#This Row],[Data Pagamento]])</f>
        <v>1900</v>
      </c>
      <c r="M3808" s="154"/>
      <c r="N38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8" s="71"/>
      <c r="P3808" s="71"/>
      <c r="Q3808" s="71"/>
      <c r="R3808" s="71"/>
      <c r="S3808" s="71"/>
      <c r="T3808" s="71"/>
      <c r="U3808" s="71"/>
      <c r="V3808" s="71"/>
      <c r="W3808" s="71"/>
      <c r="X3808" s="71"/>
      <c r="Y3808" s="71"/>
      <c r="Z3808" s="71"/>
    </row>
    <row r="3809" spans="1:26">
      <c r="A3809" s="154"/>
      <c r="B3809" s="157"/>
      <c r="C3809" s="162"/>
      <c r="D3809" s="157"/>
      <c r="E3809" s="157"/>
      <c r="F3809" s="157"/>
      <c r="G3809" s="158"/>
      <c r="H3809" s="23">
        <f>MONTH(CtasPagar[[#This Row],[Data Vencimento]])</f>
        <v>1</v>
      </c>
      <c r="I3809" s="23">
        <f>YEAR(CtasPagar[[#This Row],[Data Vencimento]])</f>
        <v>1900</v>
      </c>
      <c r="J3809" s="154"/>
      <c r="K3809" s="23">
        <f>MONTH(CtasPagar[[#This Row],[Data Pagamento]])</f>
        <v>1</v>
      </c>
      <c r="L3809" s="23">
        <f>YEAR(CtasPagar[[#This Row],[Data Pagamento]])</f>
        <v>1900</v>
      </c>
      <c r="M3809" s="154"/>
      <c r="N38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09" s="71"/>
      <c r="P3809" s="71"/>
      <c r="Q3809" s="71"/>
      <c r="R3809" s="71"/>
      <c r="S3809" s="71"/>
      <c r="T3809" s="71"/>
      <c r="U3809" s="71"/>
      <c r="V3809" s="71"/>
      <c r="W3809" s="71"/>
      <c r="X3809" s="71"/>
      <c r="Y3809" s="71"/>
      <c r="Z3809" s="71"/>
    </row>
    <row r="3810" spans="1:26">
      <c r="A3810" s="154"/>
      <c r="B3810" s="157"/>
      <c r="C3810" s="162"/>
      <c r="D3810" s="157"/>
      <c r="E3810" s="157"/>
      <c r="F3810" s="157"/>
      <c r="G3810" s="158"/>
      <c r="H3810" s="23">
        <f>MONTH(CtasPagar[[#This Row],[Data Vencimento]])</f>
        <v>1</v>
      </c>
      <c r="I3810" s="23">
        <f>YEAR(CtasPagar[[#This Row],[Data Vencimento]])</f>
        <v>1900</v>
      </c>
      <c r="J3810" s="154"/>
      <c r="K3810" s="23">
        <f>MONTH(CtasPagar[[#This Row],[Data Pagamento]])</f>
        <v>1</v>
      </c>
      <c r="L3810" s="23">
        <f>YEAR(CtasPagar[[#This Row],[Data Pagamento]])</f>
        <v>1900</v>
      </c>
      <c r="M3810" s="154"/>
      <c r="N38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0" s="71"/>
      <c r="P3810" s="71"/>
      <c r="Q3810" s="71"/>
      <c r="R3810" s="71"/>
      <c r="S3810" s="71"/>
      <c r="T3810" s="71"/>
      <c r="U3810" s="71"/>
      <c r="V3810" s="71"/>
      <c r="W3810" s="71"/>
      <c r="X3810" s="71"/>
      <c r="Y3810" s="71"/>
      <c r="Z3810" s="71"/>
    </row>
    <row r="3811" spans="1:26">
      <c r="A3811" s="154"/>
      <c r="B3811" s="157"/>
      <c r="C3811" s="162"/>
      <c r="D3811" s="157"/>
      <c r="E3811" s="157"/>
      <c r="F3811" s="157"/>
      <c r="G3811" s="158"/>
      <c r="H3811" s="23">
        <f>MONTH(CtasPagar[[#This Row],[Data Vencimento]])</f>
        <v>1</v>
      </c>
      <c r="I3811" s="23">
        <f>YEAR(CtasPagar[[#This Row],[Data Vencimento]])</f>
        <v>1900</v>
      </c>
      <c r="J3811" s="154"/>
      <c r="K3811" s="23">
        <f>MONTH(CtasPagar[[#This Row],[Data Pagamento]])</f>
        <v>1</v>
      </c>
      <c r="L3811" s="23">
        <f>YEAR(CtasPagar[[#This Row],[Data Pagamento]])</f>
        <v>1900</v>
      </c>
      <c r="M3811" s="154"/>
      <c r="N38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1" s="71"/>
      <c r="P3811" s="71"/>
      <c r="Q3811" s="71"/>
      <c r="R3811" s="71"/>
      <c r="S3811" s="71"/>
      <c r="T3811" s="71"/>
      <c r="U3811" s="71"/>
      <c r="V3811" s="71"/>
      <c r="W3811" s="71"/>
      <c r="X3811" s="71"/>
      <c r="Y3811" s="71"/>
      <c r="Z3811" s="71"/>
    </row>
    <row r="3812" spans="1:26">
      <c r="A3812" s="154"/>
      <c r="B3812" s="157"/>
      <c r="C3812" s="162"/>
      <c r="D3812" s="157"/>
      <c r="E3812" s="157"/>
      <c r="F3812" s="157"/>
      <c r="G3812" s="158"/>
      <c r="H3812" s="23">
        <f>MONTH(CtasPagar[[#This Row],[Data Vencimento]])</f>
        <v>1</v>
      </c>
      <c r="I3812" s="23">
        <f>YEAR(CtasPagar[[#This Row],[Data Vencimento]])</f>
        <v>1900</v>
      </c>
      <c r="J3812" s="154"/>
      <c r="K3812" s="23">
        <f>MONTH(CtasPagar[[#This Row],[Data Pagamento]])</f>
        <v>1</v>
      </c>
      <c r="L3812" s="23">
        <f>YEAR(CtasPagar[[#This Row],[Data Pagamento]])</f>
        <v>1900</v>
      </c>
      <c r="M3812" s="154"/>
      <c r="N38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2" s="71"/>
      <c r="P3812" s="71"/>
      <c r="Q3812" s="71"/>
      <c r="R3812" s="71"/>
      <c r="S3812" s="71"/>
      <c r="T3812" s="71"/>
      <c r="U3812" s="71"/>
      <c r="V3812" s="71"/>
      <c r="W3812" s="71"/>
      <c r="X3812" s="71"/>
      <c r="Y3812" s="71"/>
      <c r="Z3812" s="71"/>
    </row>
    <row r="3813" spans="1:26">
      <c r="A3813" s="154"/>
      <c r="B3813" s="157"/>
      <c r="C3813" s="162"/>
      <c r="D3813" s="157"/>
      <c r="E3813" s="157"/>
      <c r="F3813" s="157"/>
      <c r="G3813" s="158"/>
      <c r="H3813" s="23">
        <f>MONTH(CtasPagar[[#This Row],[Data Vencimento]])</f>
        <v>1</v>
      </c>
      <c r="I3813" s="23">
        <f>YEAR(CtasPagar[[#This Row],[Data Vencimento]])</f>
        <v>1900</v>
      </c>
      <c r="J3813" s="154"/>
      <c r="K3813" s="23">
        <f>MONTH(CtasPagar[[#This Row],[Data Pagamento]])</f>
        <v>1</v>
      </c>
      <c r="L3813" s="23">
        <f>YEAR(CtasPagar[[#This Row],[Data Pagamento]])</f>
        <v>1900</v>
      </c>
      <c r="M3813" s="154"/>
      <c r="N38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3" s="71"/>
      <c r="P3813" s="71"/>
      <c r="Q3813" s="71"/>
      <c r="R3813" s="71"/>
      <c r="S3813" s="71"/>
      <c r="T3813" s="71"/>
      <c r="U3813" s="71"/>
      <c r="V3813" s="71"/>
      <c r="W3813" s="71"/>
      <c r="X3813" s="71"/>
      <c r="Y3813" s="71"/>
      <c r="Z3813" s="71"/>
    </row>
    <row r="3814" spans="1:26">
      <c r="A3814" s="154"/>
      <c r="B3814" s="157"/>
      <c r="C3814" s="162"/>
      <c r="D3814" s="157"/>
      <c r="E3814" s="157"/>
      <c r="F3814" s="157"/>
      <c r="G3814" s="158"/>
      <c r="H3814" s="23">
        <f>MONTH(CtasPagar[[#This Row],[Data Vencimento]])</f>
        <v>1</v>
      </c>
      <c r="I3814" s="23">
        <f>YEAR(CtasPagar[[#This Row],[Data Vencimento]])</f>
        <v>1900</v>
      </c>
      <c r="J3814" s="154"/>
      <c r="K3814" s="23">
        <f>MONTH(CtasPagar[[#This Row],[Data Pagamento]])</f>
        <v>1</v>
      </c>
      <c r="L3814" s="23">
        <f>YEAR(CtasPagar[[#This Row],[Data Pagamento]])</f>
        <v>1900</v>
      </c>
      <c r="M3814" s="154"/>
      <c r="N38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4" s="71"/>
      <c r="P3814" s="71"/>
      <c r="Q3814" s="71"/>
      <c r="R3814" s="71"/>
      <c r="S3814" s="71"/>
      <c r="T3814" s="71"/>
      <c r="U3814" s="71"/>
      <c r="V3814" s="71"/>
      <c r="W3814" s="71"/>
      <c r="X3814" s="71"/>
      <c r="Y3814" s="71"/>
      <c r="Z3814" s="71"/>
    </row>
    <row r="3815" spans="1:26">
      <c r="A3815" s="154"/>
      <c r="B3815" s="157"/>
      <c r="C3815" s="162"/>
      <c r="D3815" s="157"/>
      <c r="E3815" s="157"/>
      <c r="F3815" s="157"/>
      <c r="G3815" s="158"/>
      <c r="H3815" s="23">
        <f>MONTH(CtasPagar[[#This Row],[Data Vencimento]])</f>
        <v>1</v>
      </c>
      <c r="I3815" s="23">
        <f>YEAR(CtasPagar[[#This Row],[Data Vencimento]])</f>
        <v>1900</v>
      </c>
      <c r="J3815" s="154"/>
      <c r="K3815" s="23">
        <f>MONTH(CtasPagar[[#This Row],[Data Pagamento]])</f>
        <v>1</v>
      </c>
      <c r="L3815" s="23">
        <f>YEAR(CtasPagar[[#This Row],[Data Pagamento]])</f>
        <v>1900</v>
      </c>
      <c r="M3815" s="154"/>
      <c r="N38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5" s="71"/>
      <c r="P3815" s="71"/>
      <c r="Q3815" s="71"/>
      <c r="R3815" s="71"/>
      <c r="S3815" s="71"/>
      <c r="T3815" s="71"/>
      <c r="U3815" s="71"/>
      <c r="V3815" s="71"/>
      <c r="W3815" s="71"/>
      <c r="X3815" s="71"/>
      <c r="Y3815" s="71"/>
      <c r="Z3815" s="71"/>
    </row>
    <row r="3816" spans="1:26">
      <c r="A3816" s="154"/>
      <c r="B3816" s="157"/>
      <c r="C3816" s="162"/>
      <c r="D3816" s="157"/>
      <c r="E3816" s="157"/>
      <c r="F3816" s="157"/>
      <c r="G3816" s="158"/>
      <c r="H3816" s="23">
        <f>MONTH(CtasPagar[[#This Row],[Data Vencimento]])</f>
        <v>1</v>
      </c>
      <c r="I3816" s="23">
        <f>YEAR(CtasPagar[[#This Row],[Data Vencimento]])</f>
        <v>1900</v>
      </c>
      <c r="J3816" s="154"/>
      <c r="K3816" s="23">
        <f>MONTH(CtasPagar[[#This Row],[Data Pagamento]])</f>
        <v>1</v>
      </c>
      <c r="L3816" s="23">
        <f>YEAR(CtasPagar[[#This Row],[Data Pagamento]])</f>
        <v>1900</v>
      </c>
      <c r="M3816" s="154"/>
      <c r="N38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6" s="71"/>
      <c r="P3816" s="71"/>
      <c r="Q3816" s="71"/>
      <c r="R3816" s="71"/>
      <c r="S3816" s="71"/>
      <c r="T3816" s="71"/>
      <c r="U3816" s="71"/>
      <c r="V3816" s="71"/>
      <c r="W3816" s="71"/>
      <c r="X3816" s="71"/>
      <c r="Y3816" s="71"/>
      <c r="Z3816" s="71"/>
    </row>
    <row r="3817" spans="1:26">
      <c r="A3817" s="154"/>
      <c r="B3817" s="157"/>
      <c r="C3817" s="162"/>
      <c r="D3817" s="157"/>
      <c r="E3817" s="157"/>
      <c r="F3817" s="157"/>
      <c r="G3817" s="158"/>
      <c r="H3817" s="23">
        <f>MONTH(CtasPagar[[#This Row],[Data Vencimento]])</f>
        <v>1</v>
      </c>
      <c r="I3817" s="23">
        <f>YEAR(CtasPagar[[#This Row],[Data Vencimento]])</f>
        <v>1900</v>
      </c>
      <c r="J3817" s="154"/>
      <c r="K3817" s="23">
        <f>MONTH(CtasPagar[[#This Row],[Data Pagamento]])</f>
        <v>1</v>
      </c>
      <c r="L3817" s="23">
        <f>YEAR(CtasPagar[[#This Row],[Data Pagamento]])</f>
        <v>1900</v>
      </c>
      <c r="M3817" s="154"/>
      <c r="N38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7" s="71"/>
      <c r="P3817" s="71"/>
      <c r="Q3817" s="71"/>
      <c r="R3817" s="71"/>
      <c r="S3817" s="71"/>
      <c r="T3817" s="71"/>
      <c r="U3817" s="71"/>
      <c r="V3817" s="71"/>
      <c r="W3817" s="71"/>
      <c r="X3817" s="71"/>
      <c r="Y3817" s="71"/>
      <c r="Z3817" s="71"/>
    </row>
    <row r="3818" spans="1:26">
      <c r="A3818" s="154"/>
      <c r="B3818" s="157"/>
      <c r="C3818" s="162"/>
      <c r="D3818" s="157"/>
      <c r="E3818" s="157"/>
      <c r="F3818" s="157"/>
      <c r="G3818" s="158"/>
      <c r="H3818" s="23">
        <f>MONTH(CtasPagar[[#This Row],[Data Vencimento]])</f>
        <v>1</v>
      </c>
      <c r="I3818" s="23">
        <f>YEAR(CtasPagar[[#This Row],[Data Vencimento]])</f>
        <v>1900</v>
      </c>
      <c r="J3818" s="154"/>
      <c r="K3818" s="23">
        <f>MONTH(CtasPagar[[#This Row],[Data Pagamento]])</f>
        <v>1</v>
      </c>
      <c r="L3818" s="23">
        <f>YEAR(CtasPagar[[#This Row],[Data Pagamento]])</f>
        <v>1900</v>
      </c>
      <c r="M3818" s="154"/>
      <c r="N38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8" s="71"/>
      <c r="P3818" s="71"/>
      <c r="Q3818" s="71"/>
      <c r="R3818" s="71"/>
      <c r="S3818" s="71"/>
      <c r="T3818" s="71"/>
      <c r="U3818" s="71"/>
      <c r="V3818" s="71"/>
      <c r="W3818" s="71"/>
      <c r="X3818" s="71"/>
      <c r="Y3818" s="71"/>
      <c r="Z3818" s="71"/>
    </row>
    <row r="3819" spans="1:26">
      <c r="A3819" s="154"/>
      <c r="B3819" s="157"/>
      <c r="C3819" s="162"/>
      <c r="D3819" s="157"/>
      <c r="E3819" s="157"/>
      <c r="F3819" s="157"/>
      <c r="G3819" s="158"/>
      <c r="H3819" s="23">
        <f>MONTH(CtasPagar[[#This Row],[Data Vencimento]])</f>
        <v>1</v>
      </c>
      <c r="I3819" s="23">
        <f>YEAR(CtasPagar[[#This Row],[Data Vencimento]])</f>
        <v>1900</v>
      </c>
      <c r="J3819" s="154"/>
      <c r="K3819" s="23">
        <f>MONTH(CtasPagar[[#This Row],[Data Pagamento]])</f>
        <v>1</v>
      </c>
      <c r="L3819" s="23">
        <f>YEAR(CtasPagar[[#This Row],[Data Pagamento]])</f>
        <v>1900</v>
      </c>
      <c r="M3819" s="154"/>
      <c r="N38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19" s="71"/>
      <c r="P3819" s="71"/>
      <c r="Q3819" s="71"/>
      <c r="R3819" s="71"/>
      <c r="S3819" s="71"/>
      <c r="T3819" s="71"/>
      <c r="U3819" s="71"/>
      <c r="V3819" s="71"/>
      <c r="W3819" s="71"/>
      <c r="X3819" s="71"/>
      <c r="Y3819" s="71"/>
      <c r="Z3819" s="71"/>
    </row>
    <row r="3820" spans="1:26">
      <c r="A3820" s="154"/>
      <c r="B3820" s="157"/>
      <c r="C3820" s="162"/>
      <c r="D3820" s="157"/>
      <c r="E3820" s="157"/>
      <c r="F3820" s="157"/>
      <c r="G3820" s="158"/>
      <c r="H3820" s="23">
        <f>MONTH(CtasPagar[[#This Row],[Data Vencimento]])</f>
        <v>1</v>
      </c>
      <c r="I3820" s="23">
        <f>YEAR(CtasPagar[[#This Row],[Data Vencimento]])</f>
        <v>1900</v>
      </c>
      <c r="J3820" s="154"/>
      <c r="K3820" s="23">
        <f>MONTH(CtasPagar[[#This Row],[Data Pagamento]])</f>
        <v>1</v>
      </c>
      <c r="L3820" s="23">
        <f>YEAR(CtasPagar[[#This Row],[Data Pagamento]])</f>
        <v>1900</v>
      </c>
      <c r="M3820" s="154"/>
      <c r="N38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0" s="71"/>
      <c r="P3820" s="71"/>
      <c r="Q3820" s="71"/>
      <c r="R3820" s="71"/>
      <c r="S3820" s="71"/>
      <c r="T3820" s="71"/>
      <c r="U3820" s="71"/>
      <c r="V3820" s="71"/>
      <c r="W3820" s="71"/>
      <c r="X3820" s="71"/>
      <c r="Y3820" s="71"/>
      <c r="Z3820" s="71"/>
    </row>
    <row r="3821" spans="1:26">
      <c r="A3821" s="154"/>
      <c r="B3821" s="157"/>
      <c r="C3821" s="162"/>
      <c r="D3821" s="157"/>
      <c r="E3821" s="157"/>
      <c r="F3821" s="157"/>
      <c r="G3821" s="158"/>
      <c r="H3821" s="23">
        <f>MONTH(CtasPagar[[#This Row],[Data Vencimento]])</f>
        <v>1</v>
      </c>
      <c r="I3821" s="23">
        <f>YEAR(CtasPagar[[#This Row],[Data Vencimento]])</f>
        <v>1900</v>
      </c>
      <c r="J3821" s="154"/>
      <c r="K3821" s="23">
        <f>MONTH(CtasPagar[[#This Row],[Data Pagamento]])</f>
        <v>1</v>
      </c>
      <c r="L3821" s="23">
        <f>YEAR(CtasPagar[[#This Row],[Data Pagamento]])</f>
        <v>1900</v>
      </c>
      <c r="M3821" s="154"/>
      <c r="N38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1" s="71"/>
      <c r="P3821" s="71"/>
      <c r="Q3821" s="71"/>
      <c r="R3821" s="71"/>
      <c r="S3821" s="71"/>
      <c r="T3821" s="71"/>
      <c r="U3821" s="71"/>
      <c r="V3821" s="71"/>
      <c r="W3821" s="71"/>
      <c r="X3821" s="71"/>
      <c r="Y3821" s="71"/>
      <c r="Z3821" s="71"/>
    </row>
    <row r="3822" spans="1:26">
      <c r="A3822" s="154"/>
      <c r="B3822" s="157"/>
      <c r="C3822" s="162"/>
      <c r="D3822" s="157"/>
      <c r="E3822" s="157"/>
      <c r="F3822" s="157"/>
      <c r="G3822" s="158"/>
      <c r="H3822" s="23">
        <f>MONTH(CtasPagar[[#This Row],[Data Vencimento]])</f>
        <v>1</v>
      </c>
      <c r="I3822" s="23">
        <f>YEAR(CtasPagar[[#This Row],[Data Vencimento]])</f>
        <v>1900</v>
      </c>
      <c r="J3822" s="154"/>
      <c r="K3822" s="23">
        <f>MONTH(CtasPagar[[#This Row],[Data Pagamento]])</f>
        <v>1</v>
      </c>
      <c r="L3822" s="23">
        <f>YEAR(CtasPagar[[#This Row],[Data Pagamento]])</f>
        <v>1900</v>
      </c>
      <c r="M3822" s="154"/>
      <c r="N38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2" s="71"/>
      <c r="P3822" s="71"/>
      <c r="Q3822" s="71"/>
      <c r="R3822" s="71"/>
      <c r="S3822" s="71"/>
      <c r="T3822" s="71"/>
      <c r="U3822" s="71"/>
      <c r="V3822" s="71"/>
      <c r="W3822" s="71"/>
      <c r="X3822" s="71"/>
      <c r="Y3822" s="71"/>
      <c r="Z3822" s="71"/>
    </row>
    <row r="3823" spans="1:26">
      <c r="A3823" s="154"/>
      <c r="B3823" s="157"/>
      <c r="C3823" s="162"/>
      <c r="D3823" s="157"/>
      <c r="E3823" s="157"/>
      <c r="F3823" s="157"/>
      <c r="G3823" s="158"/>
      <c r="H3823" s="23">
        <f>MONTH(CtasPagar[[#This Row],[Data Vencimento]])</f>
        <v>1</v>
      </c>
      <c r="I3823" s="23">
        <f>YEAR(CtasPagar[[#This Row],[Data Vencimento]])</f>
        <v>1900</v>
      </c>
      <c r="J3823" s="154"/>
      <c r="K3823" s="23">
        <f>MONTH(CtasPagar[[#This Row],[Data Pagamento]])</f>
        <v>1</v>
      </c>
      <c r="L3823" s="23">
        <f>YEAR(CtasPagar[[#This Row],[Data Pagamento]])</f>
        <v>1900</v>
      </c>
      <c r="M3823" s="154"/>
      <c r="N38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3" s="71"/>
      <c r="P3823" s="71"/>
      <c r="Q3823" s="71"/>
      <c r="R3823" s="71"/>
      <c r="S3823" s="71"/>
      <c r="T3823" s="71"/>
      <c r="U3823" s="71"/>
      <c r="V3823" s="71"/>
      <c r="W3823" s="71"/>
      <c r="X3823" s="71"/>
      <c r="Y3823" s="71"/>
      <c r="Z3823" s="71"/>
    </row>
    <row r="3824" spans="1:26">
      <c r="A3824" s="154"/>
      <c r="B3824" s="157"/>
      <c r="C3824" s="162"/>
      <c r="D3824" s="157"/>
      <c r="E3824" s="157"/>
      <c r="F3824" s="157"/>
      <c r="G3824" s="158"/>
      <c r="H3824" s="23">
        <f>MONTH(CtasPagar[[#This Row],[Data Vencimento]])</f>
        <v>1</v>
      </c>
      <c r="I3824" s="23">
        <f>YEAR(CtasPagar[[#This Row],[Data Vencimento]])</f>
        <v>1900</v>
      </c>
      <c r="J3824" s="154"/>
      <c r="K3824" s="23">
        <f>MONTH(CtasPagar[[#This Row],[Data Pagamento]])</f>
        <v>1</v>
      </c>
      <c r="L3824" s="23">
        <f>YEAR(CtasPagar[[#This Row],[Data Pagamento]])</f>
        <v>1900</v>
      </c>
      <c r="M3824" s="154"/>
      <c r="N38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4" s="71"/>
      <c r="P3824" s="71"/>
      <c r="Q3824" s="71"/>
      <c r="R3824" s="71"/>
      <c r="S3824" s="71"/>
      <c r="T3824" s="71"/>
      <c r="U3824" s="71"/>
      <c r="V3824" s="71"/>
      <c r="W3824" s="71"/>
      <c r="X3824" s="71"/>
      <c r="Y3824" s="71"/>
      <c r="Z3824" s="71"/>
    </row>
    <row r="3825" spans="1:26">
      <c r="A3825" s="154"/>
      <c r="B3825" s="157"/>
      <c r="C3825" s="162"/>
      <c r="D3825" s="157"/>
      <c r="E3825" s="157"/>
      <c r="F3825" s="157"/>
      <c r="G3825" s="158"/>
      <c r="H3825" s="23">
        <f>MONTH(CtasPagar[[#This Row],[Data Vencimento]])</f>
        <v>1</v>
      </c>
      <c r="I3825" s="23">
        <f>YEAR(CtasPagar[[#This Row],[Data Vencimento]])</f>
        <v>1900</v>
      </c>
      <c r="J3825" s="154"/>
      <c r="K3825" s="23">
        <f>MONTH(CtasPagar[[#This Row],[Data Pagamento]])</f>
        <v>1</v>
      </c>
      <c r="L3825" s="23">
        <f>YEAR(CtasPagar[[#This Row],[Data Pagamento]])</f>
        <v>1900</v>
      </c>
      <c r="M3825" s="154"/>
      <c r="N38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5" s="71"/>
      <c r="P3825" s="71"/>
      <c r="Q3825" s="71"/>
      <c r="R3825" s="71"/>
      <c r="S3825" s="71"/>
      <c r="T3825" s="71"/>
      <c r="U3825" s="71"/>
      <c r="V3825" s="71"/>
      <c r="W3825" s="71"/>
      <c r="X3825" s="71"/>
      <c r="Y3825" s="71"/>
      <c r="Z3825" s="71"/>
    </row>
    <row r="3826" spans="1:26">
      <c r="A3826" s="154"/>
      <c r="B3826" s="157"/>
      <c r="C3826" s="162"/>
      <c r="D3826" s="157"/>
      <c r="E3826" s="157"/>
      <c r="F3826" s="157"/>
      <c r="G3826" s="158"/>
      <c r="H3826" s="23">
        <f>MONTH(CtasPagar[[#This Row],[Data Vencimento]])</f>
        <v>1</v>
      </c>
      <c r="I3826" s="23">
        <f>YEAR(CtasPagar[[#This Row],[Data Vencimento]])</f>
        <v>1900</v>
      </c>
      <c r="J3826" s="154"/>
      <c r="K3826" s="23">
        <f>MONTH(CtasPagar[[#This Row],[Data Pagamento]])</f>
        <v>1</v>
      </c>
      <c r="L3826" s="23">
        <f>YEAR(CtasPagar[[#This Row],[Data Pagamento]])</f>
        <v>1900</v>
      </c>
      <c r="M3826" s="154"/>
      <c r="N38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6" s="71"/>
      <c r="P3826" s="71"/>
      <c r="Q3826" s="71"/>
      <c r="R3826" s="71"/>
      <c r="S3826" s="71"/>
      <c r="T3826" s="71"/>
      <c r="U3826" s="71"/>
      <c r="V3826" s="71"/>
      <c r="W3826" s="71"/>
      <c r="X3826" s="71"/>
      <c r="Y3826" s="71"/>
      <c r="Z3826" s="71"/>
    </row>
    <row r="3827" spans="1:26">
      <c r="A3827" s="154"/>
      <c r="B3827" s="157"/>
      <c r="C3827" s="162"/>
      <c r="D3827" s="157"/>
      <c r="E3827" s="157"/>
      <c r="F3827" s="157"/>
      <c r="G3827" s="158"/>
      <c r="H3827" s="23">
        <f>MONTH(CtasPagar[[#This Row],[Data Vencimento]])</f>
        <v>1</v>
      </c>
      <c r="I3827" s="23">
        <f>YEAR(CtasPagar[[#This Row],[Data Vencimento]])</f>
        <v>1900</v>
      </c>
      <c r="J3827" s="154"/>
      <c r="K3827" s="23">
        <f>MONTH(CtasPagar[[#This Row],[Data Pagamento]])</f>
        <v>1</v>
      </c>
      <c r="L3827" s="23">
        <f>YEAR(CtasPagar[[#This Row],[Data Pagamento]])</f>
        <v>1900</v>
      </c>
      <c r="M3827" s="154"/>
      <c r="N38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7" s="71"/>
      <c r="P3827" s="71"/>
      <c r="Q3827" s="71"/>
      <c r="R3827" s="71"/>
      <c r="S3827" s="71"/>
      <c r="T3827" s="71"/>
      <c r="U3827" s="71"/>
      <c r="V3827" s="71"/>
      <c r="W3827" s="71"/>
      <c r="X3827" s="71"/>
      <c r="Y3827" s="71"/>
      <c r="Z3827" s="71"/>
    </row>
    <row r="3828" spans="1:26">
      <c r="A3828" s="154"/>
      <c r="B3828" s="157"/>
      <c r="C3828" s="162"/>
      <c r="D3828" s="157"/>
      <c r="E3828" s="157"/>
      <c r="F3828" s="157"/>
      <c r="G3828" s="158"/>
      <c r="H3828" s="23">
        <f>MONTH(CtasPagar[[#This Row],[Data Vencimento]])</f>
        <v>1</v>
      </c>
      <c r="I3828" s="23">
        <f>YEAR(CtasPagar[[#This Row],[Data Vencimento]])</f>
        <v>1900</v>
      </c>
      <c r="J3828" s="154"/>
      <c r="K3828" s="23">
        <f>MONTH(CtasPagar[[#This Row],[Data Pagamento]])</f>
        <v>1</v>
      </c>
      <c r="L3828" s="23">
        <f>YEAR(CtasPagar[[#This Row],[Data Pagamento]])</f>
        <v>1900</v>
      </c>
      <c r="M3828" s="154"/>
      <c r="N38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8" s="71"/>
      <c r="P3828" s="71"/>
      <c r="Q3828" s="71"/>
      <c r="R3828" s="71"/>
      <c r="S3828" s="71"/>
      <c r="T3828" s="71"/>
      <c r="U3828" s="71"/>
      <c r="V3828" s="71"/>
      <c r="W3828" s="71"/>
      <c r="X3828" s="71"/>
      <c r="Y3828" s="71"/>
      <c r="Z3828" s="71"/>
    </row>
    <row r="3829" spans="1:26">
      <c r="A3829" s="154"/>
      <c r="B3829" s="157"/>
      <c r="C3829" s="162"/>
      <c r="D3829" s="157"/>
      <c r="E3829" s="157"/>
      <c r="F3829" s="157"/>
      <c r="G3829" s="158"/>
      <c r="H3829" s="23">
        <f>MONTH(CtasPagar[[#This Row],[Data Vencimento]])</f>
        <v>1</v>
      </c>
      <c r="I3829" s="23">
        <f>YEAR(CtasPagar[[#This Row],[Data Vencimento]])</f>
        <v>1900</v>
      </c>
      <c r="J3829" s="154"/>
      <c r="K3829" s="23">
        <f>MONTH(CtasPagar[[#This Row],[Data Pagamento]])</f>
        <v>1</v>
      </c>
      <c r="L3829" s="23">
        <f>YEAR(CtasPagar[[#This Row],[Data Pagamento]])</f>
        <v>1900</v>
      </c>
      <c r="M3829" s="154"/>
      <c r="N38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29" s="71"/>
      <c r="P3829" s="71"/>
      <c r="Q3829" s="71"/>
      <c r="R3829" s="71"/>
      <c r="S3829" s="71"/>
      <c r="T3829" s="71"/>
      <c r="U3829" s="71"/>
      <c r="V3829" s="71"/>
      <c r="W3829" s="71"/>
      <c r="X3829" s="71"/>
      <c r="Y3829" s="71"/>
      <c r="Z3829" s="71"/>
    </row>
    <row r="3830" spans="1:26">
      <c r="A3830" s="154"/>
      <c r="B3830" s="157"/>
      <c r="C3830" s="162"/>
      <c r="D3830" s="157"/>
      <c r="E3830" s="157"/>
      <c r="F3830" s="157"/>
      <c r="G3830" s="158"/>
      <c r="H3830" s="23">
        <f>MONTH(CtasPagar[[#This Row],[Data Vencimento]])</f>
        <v>1</v>
      </c>
      <c r="I3830" s="23">
        <f>YEAR(CtasPagar[[#This Row],[Data Vencimento]])</f>
        <v>1900</v>
      </c>
      <c r="J3830" s="154"/>
      <c r="K3830" s="23">
        <f>MONTH(CtasPagar[[#This Row],[Data Pagamento]])</f>
        <v>1</v>
      </c>
      <c r="L3830" s="23">
        <f>YEAR(CtasPagar[[#This Row],[Data Pagamento]])</f>
        <v>1900</v>
      </c>
      <c r="M3830" s="154"/>
      <c r="N38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0" s="71"/>
      <c r="P3830" s="71"/>
      <c r="Q3830" s="71"/>
      <c r="R3830" s="71"/>
      <c r="S3830" s="71"/>
      <c r="T3830" s="71"/>
      <c r="U3830" s="71"/>
      <c r="V3830" s="71"/>
      <c r="W3830" s="71"/>
      <c r="X3830" s="71"/>
      <c r="Y3830" s="71"/>
      <c r="Z3830" s="71"/>
    </row>
    <row r="3831" spans="1:26">
      <c r="A3831" s="154"/>
      <c r="B3831" s="157"/>
      <c r="C3831" s="162"/>
      <c r="D3831" s="157"/>
      <c r="E3831" s="157"/>
      <c r="F3831" s="157"/>
      <c r="G3831" s="158"/>
      <c r="H3831" s="23">
        <f>MONTH(CtasPagar[[#This Row],[Data Vencimento]])</f>
        <v>1</v>
      </c>
      <c r="I3831" s="23">
        <f>YEAR(CtasPagar[[#This Row],[Data Vencimento]])</f>
        <v>1900</v>
      </c>
      <c r="J3831" s="154"/>
      <c r="K3831" s="23">
        <f>MONTH(CtasPagar[[#This Row],[Data Pagamento]])</f>
        <v>1</v>
      </c>
      <c r="L3831" s="23">
        <f>YEAR(CtasPagar[[#This Row],[Data Pagamento]])</f>
        <v>1900</v>
      </c>
      <c r="M3831" s="154"/>
      <c r="N38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1" s="71"/>
      <c r="P3831" s="71"/>
      <c r="Q3831" s="71"/>
      <c r="R3831" s="71"/>
      <c r="S3831" s="71"/>
      <c r="T3831" s="71"/>
      <c r="U3831" s="71"/>
      <c r="V3831" s="71"/>
      <c r="W3831" s="71"/>
      <c r="X3831" s="71"/>
      <c r="Y3831" s="71"/>
      <c r="Z3831" s="71"/>
    </row>
    <row r="3832" spans="1:26">
      <c r="A3832" s="154"/>
      <c r="B3832" s="157"/>
      <c r="C3832" s="162"/>
      <c r="D3832" s="157"/>
      <c r="E3832" s="157"/>
      <c r="F3832" s="157"/>
      <c r="G3832" s="158"/>
      <c r="H3832" s="23">
        <f>MONTH(CtasPagar[[#This Row],[Data Vencimento]])</f>
        <v>1</v>
      </c>
      <c r="I3832" s="23">
        <f>YEAR(CtasPagar[[#This Row],[Data Vencimento]])</f>
        <v>1900</v>
      </c>
      <c r="J3832" s="154"/>
      <c r="K3832" s="23">
        <f>MONTH(CtasPagar[[#This Row],[Data Pagamento]])</f>
        <v>1</v>
      </c>
      <c r="L3832" s="23">
        <f>YEAR(CtasPagar[[#This Row],[Data Pagamento]])</f>
        <v>1900</v>
      </c>
      <c r="M3832" s="154"/>
      <c r="N38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2" s="71"/>
      <c r="P3832" s="71"/>
      <c r="Q3832" s="71"/>
      <c r="R3832" s="71"/>
      <c r="S3832" s="71"/>
      <c r="T3832" s="71"/>
      <c r="U3832" s="71"/>
      <c r="V3832" s="71"/>
      <c r="W3832" s="71"/>
      <c r="X3832" s="71"/>
      <c r="Y3832" s="71"/>
      <c r="Z3832" s="71"/>
    </row>
    <row r="3833" spans="1:26">
      <c r="A3833" s="154"/>
      <c r="B3833" s="157"/>
      <c r="C3833" s="162"/>
      <c r="D3833" s="157"/>
      <c r="E3833" s="157"/>
      <c r="F3833" s="157"/>
      <c r="G3833" s="158"/>
      <c r="H3833" s="23">
        <f>MONTH(CtasPagar[[#This Row],[Data Vencimento]])</f>
        <v>1</v>
      </c>
      <c r="I3833" s="23">
        <f>YEAR(CtasPagar[[#This Row],[Data Vencimento]])</f>
        <v>1900</v>
      </c>
      <c r="J3833" s="154"/>
      <c r="K3833" s="23">
        <f>MONTH(CtasPagar[[#This Row],[Data Pagamento]])</f>
        <v>1</v>
      </c>
      <c r="L3833" s="23">
        <f>YEAR(CtasPagar[[#This Row],[Data Pagamento]])</f>
        <v>1900</v>
      </c>
      <c r="M3833" s="154"/>
      <c r="N38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3" s="71"/>
      <c r="P3833" s="71"/>
      <c r="Q3833" s="71"/>
      <c r="R3833" s="71"/>
      <c r="S3833" s="71"/>
      <c r="T3833" s="71"/>
      <c r="U3833" s="71"/>
      <c r="V3833" s="71"/>
      <c r="W3833" s="71"/>
      <c r="X3833" s="71"/>
      <c r="Y3833" s="71"/>
      <c r="Z3833" s="71"/>
    </row>
    <row r="3834" spans="1:26">
      <c r="A3834" s="154"/>
      <c r="B3834" s="157"/>
      <c r="C3834" s="162"/>
      <c r="D3834" s="157"/>
      <c r="E3834" s="157"/>
      <c r="F3834" s="157"/>
      <c r="G3834" s="158"/>
      <c r="H3834" s="23">
        <f>MONTH(CtasPagar[[#This Row],[Data Vencimento]])</f>
        <v>1</v>
      </c>
      <c r="I3834" s="23">
        <f>YEAR(CtasPagar[[#This Row],[Data Vencimento]])</f>
        <v>1900</v>
      </c>
      <c r="J3834" s="154"/>
      <c r="K3834" s="23">
        <f>MONTH(CtasPagar[[#This Row],[Data Pagamento]])</f>
        <v>1</v>
      </c>
      <c r="L3834" s="23">
        <f>YEAR(CtasPagar[[#This Row],[Data Pagamento]])</f>
        <v>1900</v>
      </c>
      <c r="M3834" s="154"/>
      <c r="N38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4" s="71"/>
      <c r="P3834" s="71"/>
      <c r="Q3834" s="71"/>
      <c r="R3834" s="71"/>
      <c r="S3834" s="71"/>
      <c r="T3834" s="71"/>
      <c r="U3834" s="71"/>
      <c r="V3834" s="71"/>
      <c r="W3834" s="71"/>
      <c r="X3834" s="71"/>
      <c r="Y3834" s="71"/>
      <c r="Z3834" s="71"/>
    </row>
    <row r="3835" spans="1:26">
      <c r="A3835" s="154"/>
      <c r="B3835" s="157"/>
      <c r="C3835" s="162"/>
      <c r="D3835" s="157"/>
      <c r="E3835" s="157"/>
      <c r="F3835" s="157"/>
      <c r="G3835" s="158"/>
      <c r="H3835" s="23">
        <f>MONTH(CtasPagar[[#This Row],[Data Vencimento]])</f>
        <v>1</v>
      </c>
      <c r="I3835" s="23">
        <f>YEAR(CtasPagar[[#This Row],[Data Vencimento]])</f>
        <v>1900</v>
      </c>
      <c r="J3835" s="154"/>
      <c r="K3835" s="23">
        <f>MONTH(CtasPagar[[#This Row],[Data Pagamento]])</f>
        <v>1</v>
      </c>
      <c r="L3835" s="23">
        <f>YEAR(CtasPagar[[#This Row],[Data Pagamento]])</f>
        <v>1900</v>
      </c>
      <c r="M3835" s="154"/>
      <c r="N38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5" s="71"/>
      <c r="P3835" s="71"/>
      <c r="Q3835" s="71"/>
      <c r="R3835" s="71"/>
      <c r="S3835" s="71"/>
      <c r="T3835" s="71"/>
      <c r="U3835" s="71"/>
      <c r="V3835" s="71"/>
      <c r="W3835" s="71"/>
      <c r="X3835" s="71"/>
      <c r="Y3835" s="71"/>
      <c r="Z3835" s="71"/>
    </row>
    <row r="3836" spans="1:26">
      <c r="A3836" s="154"/>
      <c r="B3836" s="157"/>
      <c r="C3836" s="162"/>
      <c r="D3836" s="157"/>
      <c r="E3836" s="157"/>
      <c r="F3836" s="157"/>
      <c r="G3836" s="158"/>
      <c r="H3836" s="23">
        <f>MONTH(CtasPagar[[#This Row],[Data Vencimento]])</f>
        <v>1</v>
      </c>
      <c r="I3836" s="23">
        <f>YEAR(CtasPagar[[#This Row],[Data Vencimento]])</f>
        <v>1900</v>
      </c>
      <c r="J3836" s="154"/>
      <c r="K3836" s="23">
        <f>MONTH(CtasPagar[[#This Row],[Data Pagamento]])</f>
        <v>1</v>
      </c>
      <c r="L3836" s="23">
        <f>YEAR(CtasPagar[[#This Row],[Data Pagamento]])</f>
        <v>1900</v>
      </c>
      <c r="M3836" s="154"/>
      <c r="N38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6" s="71"/>
      <c r="P3836" s="71"/>
      <c r="Q3836" s="71"/>
      <c r="R3836" s="71"/>
      <c r="S3836" s="71"/>
      <c r="T3836" s="71"/>
      <c r="U3836" s="71"/>
      <c r="V3836" s="71"/>
      <c r="W3836" s="71"/>
      <c r="X3836" s="71"/>
      <c r="Y3836" s="71"/>
      <c r="Z3836" s="71"/>
    </row>
    <row r="3837" spans="1:26">
      <c r="A3837" s="154"/>
      <c r="B3837" s="157"/>
      <c r="C3837" s="162"/>
      <c r="D3837" s="157"/>
      <c r="E3837" s="157"/>
      <c r="F3837" s="157"/>
      <c r="G3837" s="158"/>
      <c r="H3837" s="23">
        <f>MONTH(CtasPagar[[#This Row],[Data Vencimento]])</f>
        <v>1</v>
      </c>
      <c r="I3837" s="23">
        <f>YEAR(CtasPagar[[#This Row],[Data Vencimento]])</f>
        <v>1900</v>
      </c>
      <c r="J3837" s="154"/>
      <c r="K3837" s="23">
        <f>MONTH(CtasPagar[[#This Row],[Data Pagamento]])</f>
        <v>1</v>
      </c>
      <c r="L3837" s="23">
        <f>YEAR(CtasPagar[[#This Row],[Data Pagamento]])</f>
        <v>1900</v>
      </c>
      <c r="M3837" s="154"/>
      <c r="N38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7" s="71"/>
      <c r="P3837" s="71"/>
      <c r="Q3837" s="71"/>
      <c r="R3837" s="71"/>
      <c r="S3837" s="71"/>
      <c r="T3837" s="71"/>
      <c r="U3837" s="71"/>
      <c r="V3837" s="71"/>
      <c r="W3837" s="71"/>
      <c r="X3837" s="71"/>
      <c r="Y3837" s="71"/>
      <c r="Z3837" s="71"/>
    </row>
    <row r="3838" spans="1:26">
      <c r="A3838" s="154"/>
      <c r="B3838" s="157"/>
      <c r="C3838" s="162"/>
      <c r="D3838" s="157"/>
      <c r="E3838" s="157"/>
      <c r="F3838" s="157"/>
      <c r="G3838" s="158"/>
      <c r="H3838" s="23">
        <f>MONTH(CtasPagar[[#This Row],[Data Vencimento]])</f>
        <v>1</v>
      </c>
      <c r="I3838" s="23">
        <f>YEAR(CtasPagar[[#This Row],[Data Vencimento]])</f>
        <v>1900</v>
      </c>
      <c r="J3838" s="154"/>
      <c r="K3838" s="23">
        <f>MONTH(CtasPagar[[#This Row],[Data Pagamento]])</f>
        <v>1</v>
      </c>
      <c r="L3838" s="23">
        <f>YEAR(CtasPagar[[#This Row],[Data Pagamento]])</f>
        <v>1900</v>
      </c>
      <c r="M3838" s="154"/>
      <c r="N38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8" s="71"/>
      <c r="P3838" s="71"/>
      <c r="Q3838" s="71"/>
      <c r="R3838" s="71"/>
      <c r="S3838" s="71"/>
      <c r="T3838" s="71"/>
      <c r="U3838" s="71"/>
      <c r="V3838" s="71"/>
      <c r="W3838" s="71"/>
      <c r="X3838" s="71"/>
      <c r="Y3838" s="71"/>
      <c r="Z3838" s="71"/>
    </row>
    <row r="3839" spans="1:26">
      <c r="A3839" s="154"/>
      <c r="B3839" s="157"/>
      <c r="C3839" s="162"/>
      <c r="D3839" s="157"/>
      <c r="E3839" s="157"/>
      <c r="F3839" s="157"/>
      <c r="G3839" s="158"/>
      <c r="H3839" s="23">
        <f>MONTH(CtasPagar[[#This Row],[Data Vencimento]])</f>
        <v>1</v>
      </c>
      <c r="I3839" s="23">
        <f>YEAR(CtasPagar[[#This Row],[Data Vencimento]])</f>
        <v>1900</v>
      </c>
      <c r="J3839" s="154"/>
      <c r="K3839" s="23">
        <f>MONTH(CtasPagar[[#This Row],[Data Pagamento]])</f>
        <v>1</v>
      </c>
      <c r="L3839" s="23">
        <f>YEAR(CtasPagar[[#This Row],[Data Pagamento]])</f>
        <v>1900</v>
      </c>
      <c r="M3839" s="154"/>
      <c r="N38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39" s="71"/>
      <c r="P3839" s="71"/>
      <c r="Q3839" s="71"/>
      <c r="R3839" s="71"/>
      <c r="S3839" s="71"/>
      <c r="T3839" s="71"/>
      <c r="U3839" s="71"/>
      <c r="V3839" s="71"/>
      <c r="W3839" s="71"/>
      <c r="X3839" s="71"/>
      <c r="Y3839" s="71"/>
      <c r="Z3839" s="71"/>
    </row>
    <row r="3840" spans="1:26">
      <c r="A3840" s="154"/>
      <c r="B3840" s="157"/>
      <c r="C3840" s="162"/>
      <c r="D3840" s="157"/>
      <c r="E3840" s="157"/>
      <c r="F3840" s="157"/>
      <c r="G3840" s="158"/>
      <c r="H3840" s="23">
        <f>MONTH(CtasPagar[[#This Row],[Data Vencimento]])</f>
        <v>1</v>
      </c>
      <c r="I3840" s="23">
        <f>YEAR(CtasPagar[[#This Row],[Data Vencimento]])</f>
        <v>1900</v>
      </c>
      <c r="J3840" s="154"/>
      <c r="K3840" s="23">
        <f>MONTH(CtasPagar[[#This Row],[Data Pagamento]])</f>
        <v>1</v>
      </c>
      <c r="L3840" s="23">
        <f>YEAR(CtasPagar[[#This Row],[Data Pagamento]])</f>
        <v>1900</v>
      </c>
      <c r="M3840" s="154"/>
      <c r="N38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0" s="71"/>
      <c r="P3840" s="71"/>
      <c r="Q3840" s="71"/>
      <c r="R3840" s="71"/>
      <c r="S3840" s="71"/>
      <c r="T3840" s="71"/>
      <c r="U3840" s="71"/>
      <c r="V3840" s="71"/>
      <c r="W3840" s="71"/>
      <c r="X3840" s="71"/>
      <c r="Y3840" s="71"/>
      <c r="Z3840" s="71"/>
    </row>
    <row r="3841" spans="1:26">
      <c r="A3841" s="154"/>
      <c r="B3841" s="157"/>
      <c r="C3841" s="162"/>
      <c r="D3841" s="157"/>
      <c r="E3841" s="157"/>
      <c r="F3841" s="157"/>
      <c r="G3841" s="158"/>
      <c r="H3841" s="23">
        <f>MONTH(CtasPagar[[#This Row],[Data Vencimento]])</f>
        <v>1</v>
      </c>
      <c r="I3841" s="23">
        <f>YEAR(CtasPagar[[#This Row],[Data Vencimento]])</f>
        <v>1900</v>
      </c>
      <c r="J3841" s="154"/>
      <c r="K3841" s="23">
        <f>MONTH(CtasPagar[[#This Row],[Data Pagamento]])</f>
        <v>1</v>
      </c>
      <c r="L3841" s="23">
        <f>YEAR(CtasPagar[[#This Row],[Data Pagamento]])</f>
        <v>1900</v>
      </c>
      <c r="M3841" s="154"/>
      <c r="N38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1" s="71"/>
      <c r="P3841" s="71"/>
      <c r="Q3841" s="71"/>
      <c r="R3841" s="71"/>
      <c r="S3841" s="71"/>
      <c r="T3841" s="71"/>
      <c r="U3841" s="71"/>
      <c r="V3841" s="71"/>
      <c r="W3841" s="71"/>
      <c r="X3841" s="71"/>
      <c r="Y3841" s="71"/>
      <c r="Z3841" s="71"/>
    </row>
    <row r="3842" spans="1:26">
      <c r="A3842" s="154"/>
      <c r="B3842" s="157"/>
      <c r="C3842" s="162"/>
      <c r="D3842" s="157"/>
      <c r="E3842" s="157"/>
      <c r="F3842" s="157"/>
      <c r="G3842" s="158"/>
      <c r="H3842" s="23">
        <f>MONTH(CtasPagar[[#This Row],[Data Vencimento]])</f>
        <v>1</v>
      </c>
      <c r="I3842" s="23">
        <f>YEAR(CtasPagar[[#This Row],[Data Vencimento]])</f>
        <v>1900</v>
      </c>
      <c r="J3842" s="154"/>
      <c r="K3842" s="23">
        <f>MONTH(CtasPagar[[#This Row],[Data Pagamento]])</f>
        <v>1</v>
      </c>
      <c r="L3842" s="23">
        <f>YEAR(CtasPagar[[#This Row],[Data Pagamento]])</f>
        <v>1900</v>
      </c>
      <c r="M3842" s="154"/>
      <c r="N38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2" s="71"/>
      <c r="P3842" s="71"/>
      <c r="Q3842" s="71"/>
      <c r="R3842" s="71"/>
      <c r="S3842" s="71"/>
      <c r="T3842" s="71"/>
      <c r="U3842" s="71"/>
      <c r="V3842" s="71"/>
      <c r="W3842" s="71"/>
      <c r="X3842" s="71"/>
      <c r="Y3842" s="71"/>
      <c r="Z3842" s="71"/>
    </row>
    <row r="3843" spans="1:26">
      <c r="A3843" s="154"/>
      <c r="B3843" s="157"/>
      <c r="C3843" s="162"/>
      <c r="D3843" s="157"/>
      <c r="E3843" s="157"/>
      <c r="F3843" s="157"/>
      <c r="G3843" s="158"/>
      <c r="H3843" s="23">
        <f>MONTH(CtasPagar[[#This Row],[Data Vencimento]])</f>
        <v>1</v>
      </c>
      <c r="I3843" s="23">
        <f>YEAR(CtasPagar[[#This Row],[Data Vencimento]])</f>
        <v>1900</v>
      </c>
      <c r="J3843" s="154"/>
      <c r="K3843" s="23">
        <f>MONTH(CtasPagar[[#This Row],[Data Pagamento]])</f>
        <v>1</v>
      </c>
      <c r="L3843" s="23">
        <f>YEAR(CtasPagar[[#This Row],[Data Pagamento]])</f>
        <v>1900</v>
      </c>
      <c r="M3843" s="154"/>
      <c r="N38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3" s="71"/>
      <c r="P3843" s="71"/>
      <c r="Q3843" s="71"/>
      <c r="R3843" s="71"/>
      <c r="S3843" s="71"/>
      <c r="T3843" s="71"/>
      <c r="U3843" s="71"/>
      <c r="V3843" s="71"/>
      <c r="W3843" s="71"/>
      <c r="X3843" s="71"/>
      <c r="Y3843" s="71"/>
      <c r="Z3843" s="71"/>
    </row>
    <row r="3844" spans="1:26">
      <c r="A3844" s="154"/>
      <c r="B3844" s="157"/>
      <c r="C3844" s="162"/>
      <c r="D3844" s="157"/>
      <c r="E3844" s="157"/>
      <c r="F3844" s="157"/>
      <c r="G3844" s="158"/>
      <c r="H3844" s="23">
        <f>MONTH(CtasPagar[[#This Row],[Data Vencimento]])</f>
        <v>1</v>
      </c>
      <c r="I3844" s="23">
        <f>YEAR(CtasPagar[[#This Row],[Data Vencimento]])</f>
        <v>1900</v>
      </c>
      <c r="J3844" s="154"/>
      <c r="K3844" s="23">
        <f>MONTH(CtasPagar[[#This Row],[Data Pagamento]])</f>
        <v>1</v>
      </c>
      <c r="L3844" s="23">
        <f>YEAR(CtasPagar[[#This Row],[Data Pagamento]])</f>
        <v>1900</v>
      </c>
      <c r="M3844" s="154"/>
      <c r="N38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4" s="71"/>
      <c r="P3844" s="71"/>
      <c r="Q3844" s="71"/>
      <c r="R3844" s="71"/>
      <c r="S3844" s="71"/>
      <c r="T3844" s="71"/>
      <c r="U3844" s="71"/>
      <c r="V3844" s="71"/>
      <c r="W3844" s="71"/>
      <c r="X3844" s="71"/>
      <c r="Y3844" s="71"/>
      <c r="Z3844" s="71"/>
    </row>
    <row r="3845" spans="1:26">
      <c r="A3845" s="154"/>
      <c r="B3845" s="157"/>
      <c r="C3845" s="162"/>
      <c r="D3845" s="157"/>
      <c r="E3845" s="157"/>
      <c r="F3845" s="157"/>
      <c r="G3845" s="158"/>
      <c r="H3845" s="23">
        <f>MONTH(CtasPagar[[#This Row],[Data Vencimento]])</f>
        <v>1</v>
      </c>
      <c r="I3845" s="23">
        <f>YEAR(CtasPagar[[#This Row],[Data Vencimento]])</f>
        <v>1900</v>
      </c>
      <c r="J3845" s="154"/>
      <c r="K3845" s="23">
        <f>MONTH(CtasPagar[[#This Row],[Data Pagamento]])</f>
        <v>1</v>
      </c>
      <c r="L3845" s="23">
        <f>YEAR(CtasPagar[[#This Row],[Data Pagamento]])</f>
        <v>1900</v>
      </c>
      <c r="M3845" s="154"/>
      <c r="N38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5" s="71"/>
      <c r="P3845" s="71"/>
      <c r="Q3845" s="71"/>
      <c r="R3845" s="71"/>
      <c r="S3845" s="71"/>
      <c r="T3845" s="71"/>
      <c r="U3845" s="71"/>
      <c r="V3845" s="71"/>
      <c r="W3845" s="71"/>
      <c r="X3845" s="71"/>
      <c r="Y3845" s="71"/>
      <c r="Z3845" s="71"/>
    </row>
    <row r="3846" spans="1:26">
      <c r="A3846" s="154"/>
      <c r="B3846" s="157"/>
      <c r="C3846" s="162"/>
      <c r="D3846" s="157"/>
      <c r="E3846" s="157"/>
      <c r="F3846" s="157"/>
      <c r="G3846" s="158"/>
      <c r="H3846" s="23">
        <f>MONTH(CtasPagar[[#This Row],[Data Vencimento]])</f>
        <v>1</v>
      </c>
      <c r="I3846" s="23">
        <f>YEAR(CtasPagar[[#This Row],[Data Vencimento]])</f>
        <v>1900</v>
      </c>
      <c r="J3846" s="154"/>
      <c r="K3846" s="23">
        <f>MONTH(CtasPagar[[#This Row],[Data Pagamento]])</f>
        <v>1</v>
      </c>
      <c r="L3846" s="23">
        <f>YEAR(CtasPagar[[#This Row],[Data Pagamento]])</f>
        <v>1900</v>
      </c>
      <c r="M3846" s="154"/>
      <c r="N38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6" s="71"/>
      <c r="P3846" s="71"/>
      <c r="Q3846" s="71"/>
      <c r="R3846" s="71"/>
      <c r="S3846" s="71"/>
      <c r="T3846" s="71"/>
      <c r="U3846" s="71"/>
      <c r="V3846" s="71"/>
      <c r="W3846" s="71"/>
      <c r="X3846" s="71"/>
      <c r="Y3846" s="71"/>
      <c r="Z3846" s="71"/>
    </row>
    <row r="3847" spans="1:26">
      <c r="A3847" s="154"/>
      <c r="B3847" s="157"/>
      <c r="C3847" s="162"/>
      <c r="D3847" s="157"/>
      <c r="E3847" s="157"/>
      <c r="F3847" s="157"/>
      <c r="G3847" s="158"/>
      <c r="H3847" s="23">
        <f>MONTH(CtasPagar[[#This Row],[Data Vencimento]])</f>
        <v>1</v>
      </c>
      <c r="I3847" s="23">
        <f>YEAR(CtasPagar[[#This Row],[Data Vencimento]])</f>
        <v>1900</v>
      </c>
      <c r="J3847" s="154"/>
      <c r="K3847" s="23">
        <f>MONTH(CtasPagar[[#This Row],[Data Pagamento]])</f>
        <v>1</v>
      </c>
      <c r="L3847" s="23">
        <f>YEAR(CtasPagar[[#This Row],[Data Pagamento]])</f>
        <v>1900</v>
      </c>
      <c r="M3847" s="154"/>
      <c r="N38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7" s="71"/>
      <c r="P3847" s="71"/>
      <c r="Q3847" s="71"/>
      <c r="R3847" s="71"/>
      <c r="S3847" s="71"/>
      <c r="T3847" s="71"/>
      <c r="U3847" s="71"/>
      <c r="V3847" s="71"/>
      <c r="W3847" s="71"/>
      <c r="X3847" s="71"/>
      <c r="Y3847" s="71"/>
      <c r="Z3847" s="71"/>
    </row>
    <row r="3848" spans="1:26">
      <c r="A3848" s="154"/>
      <c r="B3848" s="157"/>
      <c r="C3848" s="162"/>
      <c r="D3848" s="157"/>
      <c r="E3848" s="157"/>
      <c r="F3848" s="157"/>
      <c r="G3848" s="158"/>
      <c r="H3848" s="23">
        <f>MONTH(CtasPagar[[#This Row],[Data Vencimento]])</f>
        <v>1</v>
      </c>
      <c r="I3848" s="23">
        <f>YEAR(CtasPagar[[#This Row],[Data Vencimento]])</f>
        <v>1900</v>
      </c>
      <c r="J3848" s="154"/>
      <c r="K3848" s="23">
        <f>MONTH(CtasPagar[[#This Row],[Data Pagamento]])</f>
        <v>1</v>
      </c>
      <c r="L3848" s="23">
        <f>YEAR(CtasPagar[[#This Row],[Data Pagamento]])</f>
        <v>1900</v>
      </c>
      <c r="M3848" s="154"/>
      <c r="N38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8" s="71"/>
      <c r="P3848" s="71"/>
      <c r="Q3848" s="71"/>
      <c r="R3848" s="71"/>
      <c r="S3848" s="71"/>
      <c r="T3848" s="71"/>
      <c r="U3848" s="71"/>
      <c r="V3848" s="71"/>
      <c r="W3848" s="71"/>
      <c r="X3848" s="71"/>
      <c r="Y3848" s="71"/>
      <c r="Z3848" s="71"/>
    </row>
    <row r="3849" spans="1:26">
      <c r="A3849" s="154"/>
      <c r="B3849" s="157"/>
      <c r="C3849" s="162"/>
      <c r="D3849" s="157"/>
      <c r="E3849" s="157"/>
      <c r="F3849" s="157"/>
      <c r="G3849" s="158"/>
      <c r="H3849" s="23">
        <f>MONTH(CtasPagar[[#This Row],[Data Vencimento]])</f>
        <v>1</v>
      </c>
      <c r="I3849" s="23">
        <f>YEAR(CtasPagar[[#This Row],[Data Vencimento]])</f>
        <v>1900</v>
      </c>
      <c r="J3849" s="154"/>
      <c r="K3849" s="23">
        <f>MONTH(CtasPagar[[#This Row],[Data Pagamento]])</f>
        <v>1</v>
      </c>
      <c r="L3849" s="23">
        <f>YEAR(CtasPagar[[#This Row],[Data Pagamento]])</f>
        <v>1900</v>
      </c>
      <c r="M3849" s="154"/>
      <c r="N38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49" s="71"/>
      <c r="P3849" s="71"/>
      <c r="Q3849" s="71"/>
      <c r="R3849" s="71"/>
      <c r="S3849" s="71"/>
      <c r="T3849" s="71"/>
      <c r="U3849" s="71"/>
      <c r="V3849" s="71"/>
      <c r="W3849" s="71"/>
      <c r="X3849" s="71"/>
      <c r="Y3849" s="71"/>
      <c r="Z3849" s="71"/>
    </row>
    <row r="3850" spans="1:26">
      <c r="A3850" s="154"/>
      <c r="B3850" s="157"/>
      <c r="C3850" s="162"/>
      <c r="D3850" s="157"/>
      <c r="E3850" s="157"/>
      <c r="F3850" s="157"/>
      <c r="G3850" s="158"/>
      <c r="H3850" s="23">
        <f>MONTH(CtasPagar[[#This Row],[Data Vencimento]])</f>
        <v>1</v>
      </c>
      <c r="I3850" s="23">
        <f>YEAR(CtasPagar[[#This Row],[Data Vencimento]])</f>
        <v>1900</v>
      </c>
      <c r="J3850" s="154"/>
      <c r="K3850" s="23">
        <f>MONTH(CtasPagar[[#This Row],[Data Pagamento]])</f>
        <v>1</v>
      </c>
      <c r="L3850" s="23">
        <f>YEAR(CtasPagar[[#This Row],[Data Pagamento]])</f>
        <v>1900</v>
      </c>
      <c r="M3850" s="154"/>
      <c r="N38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0" s="71"/>
      <c r="P3850" s="71"/>
      <c r="Q3850" s="71"/>
      <c r="R3850" s="71"/>
      <c r="S3850" s="71"/>
      <c r="T3850" s="71"/>
      <c r="U3850" s="71"/>
      <c r="V3850" s="71"/>
      <c r="W3850" s="71"/>
      <c r="X3850" s="71"/>
      <c r="Y3850" s="71"/>
      <c r="Z3850" s="71"/>
    </row>
    <row r="3851" spans="1:26">
      <c r="A3851" s="154"/>
      <c r="B3851" s="157"/>
      <c r="C3851" s="162"/>
      <c r="D3851" s="157"/>
      <c r="E3851" s="157"/>
      <c r="F3851" s="157"/>
      <c r="G3851" s="158"/>
      <c r="H3851" s="23">
        <f>MONTH(CtasPagar[[#This Row],[Data Vencimento]])</f>
        <v>1</v>
      </c>
      <c r="I3851" s="23">
        <f>YEAR(CtasPagar[[#This Row],[Data Vencimento]])</f>
        <v>1900</v>
      </c>
      <c r="J3851" s="154"/>
      <c r="K3851" s="23">
        <f>MONTH(CtasPagar[[#This Row],[Data Pagamento]])</f>
        <v>1</v>
      </c>
      <c r="L3851" s="23">
        <f>YEAR(CtasPagar[[#This Row],[Data Pagamento]])</f>
        <v>1900</v>
      </c>
      <c r="M3851" s="154"/>
      <c r="N38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1" s="71"/>
      <c r="P3851" s="71"/>
      <c r="Q3851" s="71"/>
      <c r="R3851" s="71"/>
      <c r="S3851" s="71"/>
      <c r="T3851" s="71"/>
      <c r="U3851" s="71"/>
      <c r="V3851" s="71"/>
      <c r="W3851" s="71"/>
      <c r="X3851" s="71"/>
      <c r="Y3851" s="71"/>
      <c r="Z3851" s="71"/>
    </row>
    <row r="3852" spans="1:26">
      <c r="A3852" s="154"/>
      <c r="B3852" s="157"/>
      <c r="C3852" s="162"/>
      <c r="D3852" s="157"/>
      <c r="E3852" s="157"/>
      <c r="F3852" s="157"/>
      <c r="G3852" s="158"/>
      <c r="H3852" s="23">
        <f>MONTH(CtasPagar[[#This Row],[Data Vencimento]])</f>
        <v>1</v>
      </c>
      <c r="I3852" s="23">
        <f>YEAR(CtasPagar[[#This Row],[Data Vencimento]])</f>
        <v>1900</v>
      </c>
      <c r="J3852" s="154"/>
      <c r="K3852" s="23">
        <f>MONTH(CtasPagar[[#This Row],[Data Pagamento]])</f>
        <v>1</v>
      </c>
      <c r="L3852" s="23">
        <f>YEAR(CtasPagar[[#This Row],[Data Pagamento]])</f>
        <v>1900</v>
      </c>
      <c r="M3852" s="154"/>
      <c r="N38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2" s="71"/>
      <c r="P3852" s="71"/>
      <c r="Q3852" s="71"/>
      <c r="R3852" s="71"/>
      <c r="S3852" s="71"/>
      <c r="T3852" s="71"/>
      <c r="U3852" s="71"/>
      <c r="V3852" s="71"/>
      <c r="W3852" s="71"/>
      <c r="X3852" s="71"/>
      <c r="Y3852" s="71"/>
      <c r="Z3852" s="71"/>
    </row>
    <row r="3853" spans="1:26">
      <c r="A3853" s="154"/>
      <c r="B3853" s="157"/>
      <c r="C3853" s="162"/>
      <c r="D3853" s="157"/>
      <c r="E3853" s="157"/>
      <c r="F3853" s="157"/>
      <c r="G3853" s="158"/>
      <c r="H3853" s="23">
        <f>MONTH(CtasPagar[[#This Row],[Data Vencimento]])</f>
        <v>1</v>
      </c>
      <c r="I3853" s="23">
        <f>YEAR(CtasPagar[[#This Row],[Data Vencimento]])</f>
        <v>1900</v>
      </c>
      <c r="J3853" s="154"/>
      <c r="K3853" s="23">
        <f>MONTH(CtasPagar[[#This Row],[Data Pagamento]])</f>
        <v>1</v>
      </c>
      <c r="L3853" s="23">
        <f>YEAR(CtasPagar[[#This Row],[Data Pagamento]])</f>
        <v>1900</v>
      </c>
      <c r="M3853" s="154"/>
      <c r="N38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3" s="71"/>
      <c r="P3853" s="71"/>
      <c r="Q3853" s="71"/>
      <c r="R3853" s="71"/>
      <c r="S3853" s="71"/>
      <c r="T3853" s="71"/>
      <c r="U3853" s="71"/>
      <c r="V3853" s="71"/>
      <c r="W3853" s="71"/>
      <c r="X3853" s="71"/>
      <c r="Y3853" s="71"/>
      <c r="Z3853" s="71"/>
    </row>
    <row r="3854" spans="1:26">
      <c r="A3854" s="154"/>
      <c r="B3854" s="157"/>
      <c r="C3854" s="162"/>
      <c r="D3854" s="157"/>
      <c r="E3854" s="157"/>
      <c r="F3854" s="157"/>
      <c r="G3854" s="158"/>
      <c r="H3854" s="23">
        <f>MONTH(CtasPagar[[#This Row],[Data Vencimento]])</f>
        <v>1</v>
      </c>
      <c r="I3854" s="23">
        <f>YEAR(CtasPagar[[#This Row],[Data Vencimento]])</f>
        <v>1900</v>
      </c>
      <c r="J3854" s="154"/>
      <c r="K3854" s="23">
        <f>MONTH(CtasPagar[[#This Row],[Data Pagamento]])</f>
        <v>1</v>
      </c>
      <c r="L3854" s="23">
        <f>YEAR(CtasPagar[[#This Row],[Data Pagamento]])</f>
        <v>1900</v>
      </c>
      <c r="M3854" s="154"/>
      <c r="N38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4" s="71"/>
      <c r="P3854" s="71"/>
      <c r="Q3854" s="71"/>
      <c r="R3854" s="71"/>
      <c r="S3854" s="71"/>
      <c r="T3854" s="71"/>
      <c r="U3854" s="71"/>
      <c r="V3854" s="71"/>
      <c r="W3854" s="71"/>
      <c r="X3854" s="71"/>
      <c r="Y3854" s="71"/>
      <c r="Z3854" s="71"/>
    </row>
    <row r="3855" spans="1:26">
      <c r="A3855" s="154"/>
      <c r="B3855" s="157"/>
      <c r="C3855" s="162"/>
      <c r="D3855" s="157"/>
      <c r="E3855" s="157"/>
      <c r="F3855" s="157"/>
      <c r="G3855" s="158"/>
      <c r="H3855" s="23">
        <f>MONTH(CtasPagar[[#This Row],[Data Vencimento]])</f>
        <v>1</v>
      </c>
      <c r="I3855" s="23">
        <f>YEAR(CtasPagar[[#This Row],[Data Vencimento]])</f>
        <v>1900</v>
      </c>
      <c r="J3855" s="154"/>
      <c r="K3855" s="23">
        <f>MONTH(CtasPagar[[#This Row],[Data Pagamento]])</f>
        <v>1</v>
      </c>
      <c r="L3855" s="23">
        <f>YEAR(CtasPagar[[#This Row],[Data Pagamento]])</f>
        <v>1900</v>
      </c>
      <c r="M3855" s="154"/>
      <c r="N38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5" s="71"/>
      <c r="P3855" s="71"/>
      <c r="Q3855" s="71"/>
      <c r="R3855" s="71"/>
      <c r="S3855" s="71"/>
      <c r="T3855" s="71"/>
      <c r="U3855" s="71"/>
      <c r="V3855" s="71"/>
      <c r="W3855" s="71"/>
      <c r="X3855" s="71"/>
      <c r="Y3855" s="71"/>
      <c r="Z3855" s="71"/>
    </row>
    <row r="3856" spans="1:26">
      <c r="A3856" s="154"/>
      <c r="B3856" s="157"/>
      <c r="C3856" s="162"/>
      <c r="D3856" s="157"/>
      <c r="E3856" s="157"/>
      <c r="F3856" s="157"/>
      <c r="G3856" s="158"/>
      <c r="H3856" s="23">
        <f>MONTH(CtasPagar[[#This Row],[Data Vencimento]])</f>
        <v>1</v>
      </c>
      <c r="I3856" s="23">
        <f>YEAR(CtasPagar[[#This Row],[Data Vencimento]])</f>
        <v>1900</v>
      </c>
      <c r="J3856" s="154"/>
      <c r="K3856" s="23">
        <f>MONTH(CtasPagar[[#This Row],[Data Pagamento]])</f>
        <v>1</v>
      </c>
      <c r="L3856" s="23">
        <f>YEAR(CtasPagar[[#This Row],[Data Pagamento]])</f>
        <v>1900</v>
      </c>
      <c r="M3856" s="154"/>
      <c r="N38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6" s="71"/>
      <c r="P3856" s="71"/>
      <c r="Q3856" s="71"/>
      <c r="R3856" s="71"/>
      <c r="S3856" s="71"/>
      <c r="T3856" s="71"/>
      <c r="U3856" s="71"/>
      <c r="V3856" s="71"/>
      <c r="W3856" s="71"/>
      <c r="X3856" s="71"/>
      <c r="Y3856" s="71"/>
      <c r="Z3856" s="71"/>
    </row>
    <row r="3857" spans="1:26">
      <c r="A3857" s="154"/>
      <c r="B3857" s="157"/>
      <c r="C3857" s="162"/>
      <c r="D3857" s="157"/>
      <c r="E3857" s="157"/>
      <c r="F3857" s="157"/>
      <c r="G3857" s="158"/>
      <c r="H3857" s="23">
        <f>MONTH(CtasPagar[[#This Row],[Data Vencimento]])</f>
        <v>1</v>
      </c>
      <c r="I3857" s="23">
        <f>YEAR(CtasPagar[[#This Row],[Data Vencimento]])</f>
        <v>1900</v>
      </c>
      <c r="J3857" s="154"/>
      <c r="K3857" s="23">
        <f>MONTH(CtasPagar[[#This Row],[Data Pagamento]])</f>
        <v>1</v>
      </c>
      <c r="L3857" s="23">
        <f>YEAR(CtasPagar[[#This Row],[Data Pagamento]])</f>
        <v>1900</v>
      </c>
      <c r="M3857" s="154"/>
      <c r="N38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7" s="71"/>
      <c r="P3857" s="71"/>
      <c r="Q3857" s="71"/>
      <c r="R3857" s="71"/>
      <c r="S3857" s="71"/>
      <c r="T3857" s="71"/>
      <c r="U3857" s="71"/>
      <c r="V3857" s="71"/>
      <c r="W3857" s="71"/>
      <c r="X3857" s="71"/>
      <c r="Y3857" s="71"/>
      <c r="Z3857" s="71"/>
    </row>
    <row r="3858" spans="1:26">
      <c r="A3858" s="154"/>
      <c r="B3858" s="157"/>
      <c r="C3858" s="162"/>
      <c r="D3858" s="157"/>
      <c r="E3858" s="157"/>
      <c r="F3858" s="157"/>
      <c r="G3858" s="158"/>
      <c r="H3858" s="23">
        <f>MONTH(CtasPagar[[#This Row],[Data Vencimento]])</f>
        <v>1</v>
      </c>
      <c r="I3858" s="23">
        <f>YEAR(CtasPagar[[#This Row],[Data Vencimento]])</f>
        <v>1900</v>
      </c>
      <c r="J3858" s="154"/>
      <c r="K3858" s="23">
        <f>MONTH(CtasPagar[[#This Row],[Data Pagamento]])</f>
        <v>1</v>
      </c>
      <c r="L3858" s="23">
        <f>YEAR(CtasPagar[[#This Row],[Data Pagamento]])</f>
        <v>1900</v>
      </c>
      <c r="M3858" s="154"/>
      <c r="N38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8" s="71"/>
      <c r="P3858" s="71"/>
      <c r="Q3858" s="71"/>
      <c r="R3858" s="71"/>
      <c r="S3858" s="71"/>
      <c r="T3858" s="71"/>
      <c r="U3858" s="71"/>
      <c r="V3858" s="71"/>
      <c r="W3858" s="71"/>
      <c r="X3858" s="71"/>
      <c r="Y3858" s="71"/>
      <c r="Z3858" s="71"/>
    </row>
    <row r="3859" spans="1:26">
      <c r="A3859" s="154"/>
      <c r="B3859" s="157"/>
      <c r="C3859" s="162"/>
      <c r="D3859" s="157"/>
      <c r="E3859" s="157"/>
      <c r="F3859" s="157"/>
      <c r="G3859" s="158"/>
      <c r="H3859" s="23">
        <f>MONTH(CtasPagar[[#This Row],[Data Vencimento]])</f>
        <v>1</v>
      </c>
      <c r="I3859" s="23">
        <f>YEAR(CtasPagar[[#This Row],[Data Vencimento]])</f>
        <v>1900</v>
      </c>
      <c r="J3859" s="154"/>
      <c r="K3859" s="23">
        <f>MONTH(CtasPagar[[#This Row],[Data Pagamento]])</f>
        <v>1</v>
      </c>
      <c r="L3859" s="23">
        <f>YEAR(CtasPagar[[#This Row],[Data Pagamento]])</f>
        <v>1900</v>
      </c>
      <c r="M3859" s="154"/>
      <c r="N38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59" s="71"/>
      <c r="P3859" s="71"/>
      <c r="Q3859" s="71"/>
      <c r="R3859" s="71"/>
      <c r="S3859" s="71"/>
      <c r="T3859" s="71"/>
      <c r="U3859" s="71"/>
      <c r="V3859" s="71"/>
      <c r="W3859" s="71"/>
      <c r="X3859" s="71"/>
      <c r="Y3859" s="71"/>
      <c r="Z3859" s="71"/>
    </row>
    <row r="3860" spans="1:26">
      <c r="A3860" s="154"/>
      <c r="B3860" s="157"/>
      <c r="C3860" s="162"/>
      <c r="D3860" s="157"/>
      <c r="E3860" s="157"/>
      <c r="F3860" s="157"/>
      <c r="G3860" s="158"/>
      <c r="H3860" s="23">
        <f>MONTH(CtasPagar[[#This Row],[Data Vencimento]])</f>
        <v>1</v>
      </c>
      <c r="I3860" s="23">
        <f>YEAR(CtasPagar[[#This Row],[Data Vencimento]])</f>
        <v>1900</v>
      </c>
      <c r="J3860" s="154"/>
      <c r="K3860" s="23">
        <f>MONTH(CtasPagar[[#This Row],[Data Pagamento]])</f>
        <v>1</v>
      </c>
      <c r="L3860" s="23">
        <f>YEAR(CtasPagar[[#This Row],[Data Pagamento]])</f>
        <v>1900</v>
      </c>
      <c r="M3860" s="154"/>
      <c r="N38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0" s="71"/>
      <c r="P3860" s="71"/>
      <c r="Q3860" s="71"/>
      <c r="R3860" s="71"/>
      <c r="S3860" s="71"/>
      <c r="T3860" s="71"/>
      <c r="U3860" s="71"/>
      <c r="V3860" s="71"/>
      <c r="W3860" s="71"/>
      <c r="X3860" s="71"/>
      <c r="Y3860" s="71"/>
      <c r="Z3860" s="71"/>
    </row>
    <row r="3861" spans="1:26">
      <c r="A3861" s="154"/>
      <c r="B3861" s="157"/>
      <c r="C3861" s="162"/>
      <c r="D3861" s="157"/>
      <c r="E3861" s="157"/>
      <c r="F3861" s="157"/>
      <c r="G3861" s="158"/>
      <c r="H3861" s="23">
        <f>MONTH(CtasPagar[[#This Row],[Data Vencimento]])</f>
        <v>1</v>
      </c>
      <c r="I3861" s="23">
        <f>YEAR(CtasPagar[[#This Row],[Data Vencimento]])</f>
        <v>1900</v>
      </c>
      <c r="J3861" s="154"/>
      <c r="K3861" s="23">
        <f>MONTH(CtasPagar[[#This Row],[Data Pagamento]])</f>
        <v>1</v>
      </c>
      <c r="L3861" s="23">
        <f>YEAR(CtasPagar[[#This Row],[Data Pagamento]])</f>
        <v>1900</v>
      </c>
      <c r="M3861" s="154"/>
      <c r="N38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1" s="71"/>
      <c r="P3861" s="71"/>
      <c r="Q3861" s="71"/>
      <c r="R3861" s="71"/>
      <c r="S3861" s="71"/>
      <c r="T3861" s="71"/>
      <c r="U3861" s="71"/>
      <c r="V3861" s="71"/>
      <c r="W3861" s="71"/>
      <c r="X3861" s="71"/>
      <c r="Y3861" s="71"/>
      <c r="Z3861" s="71"/>
    </row>
    <row r="3862" spans="1:26">
      <c r="A3862" s="154"/>
      <c r="B3862" s="157"/>
      <c r="C3862" s="162"/>
      <c r="D3862" s="157"/>
      <c r="E3862" s="157"/>
      <c r="F3862" s="157"/>
      <c r="G3862" s="158"/>
      <c r="H3862" s="23">
        <f>MONTH(CtasPagar[[#This Row],[Data Vencimento]])</f>
        <v>1</v>
      </c>
      <c r="I3862" s="23">
        <f>YEAR(CtasPagar[[#This Row],[Data Vencimento]])</f>
        <v>1900</v>
      </c>
      <c r="J3862" s="154"/>
      <c r="K3862" s="23">
        <f>MONTH(CtasPagar[[#This Row],[Data Pagamento]])</f>
        <v>1</v>
      </c>
      <c r="L3862" s="23">
        <f>YEAR(CtasPagar[[#This Row],[Data Pagamento]])</f>
        <v>1900</v>
      </c>
      <c r="M3862" s="154"/>
      <c r="N38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2" s="71"/>
      <c r="P3862" s="71"/>
      <c r="Q3862" s="71"/>
      <c r="R3862" s="71"/>
      <c r="S3862" s="71"/>
      <c r="T3862" s="71"/>
      <c r="U3862" s="71"/>
      <c r="V3862" s="71"/>
      <c r="W3862" s="71"/>
      <c r="X3862" s="71"/>
      <c r="Y3862" s="71"/>
      <c r="Z3862" s="71"/>
    </row>
    <row r="3863" spans="1:26">
      <c r="A3863" s="154"/>
      <c r="B3863" s="157"/>
      <c r="C3863" s="162"/>
      <c r="D3863" s="157"/>
      <c r="E3863" s="157"/>
      <c r="F3863" s="157"/>
      <c r="G3863" s="158"/>
      <c r="H3863" s="23">
        <f>MONTH(CtasPagar[[#This Row],[Data Vencimento]])</f>
        <v>1</v>
      </c>
      <c r="I3863" s="23">
        <f>YEAR(CtasPagar[[#This Row],[Data Vencimento]])</f>
        <v>1900</v>
      </c>
      <c r="J3863" s="154"/>
      <c r="K3863" s="23">
        <f>MONTH(CtasPagar[[#This Row],[Data Pagamento]])</f>
        <v>1</v>
      </c>
      <c r="L3863" s="23">
        <f>YEAR(CtasPagar[[#This Row],[Data Pagamento]])</f>
        <v>1900</v>
      </c>
      <c r="M3863" s="154"/>
      <c r="N38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3" s="71"/>
      <c r="P3863" s="71"/>
      <c r="Q3863" s="71"/>
      <c r="R3863" s="71"/>
      <c r="S3863" s="71"/>
      <c r="T3863" s="71"/>
      <c r="U3863" s="71"/>
      <c r="V3863" s="71"/>
      <c r="W3863" s="71"/>
      <c r="X3863" s="71"/>
      <c r="Y3863" s="71"/>
      <c r="Z3863" s="71"/>
    </row>
    <row r="3864" spans="1:26">
      <c r="A3864" s="154"/>
      <c r="B3864" s="157"/>
      <c r="C3864" s="162"/>
      <c r="D3864" s="157"/>
      <c r="E3864" s="157"/>
      <c r="F3864" s="157"/>
      <c r="G3864" s="158"/>
      <c r="H3864" s="23">
        <f>MONTH(CtasPagar[[#This Row],[Data Vencimento]])</f>
        <v>1</v>
      </c>
      <c r="I3864" s="23">
        <f>YEAR(CtasPagar[[#This Row],[Data Vencimento]])</f>
        <v>1900</v>
      </c>
      <c r="J3864" s="154"/>
      <c r="K3864" s="23">
        <f>MONTH(CtasPagar[[#This Row],[Data Pagamento]])</f>
        <v>1</v>
      </c>
      <c r="L3864" s="23">
        <f>YEAR(CtasPagar[[#This Row],[Data Pagamento]])</f>
        <v>1900</v>
      </c>
      <c r="M3864" s="154"/>
      <c r="N38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4" s="71"/>
      <c r="P3864" s="71"/>
      <c r="Q3864" s="71"/>
      <c r="R3864" s="71"/>
      <c r="S3864" s="71"/>
      <c r="T3864" s="71"/>
      <c r="U3864" s="71"/>
      <c r="V3864" s="71"/>
      <c r="W3864" s="71"/>
      <c r="X3864" s="71"/>
      <c r="Y3864" s="71"/>
      <c r="Z3864" s="71"/>
    </row>
    <row r="3865" spans="1:26">
      <c r="A3865" s="154"/>
      <c r="B3865" s="157"/>
      <c r="C3865" s="162"/>
      <c r="D3865" s="157"/>
      <c r="E3865" s="157"/>
      <c r="F3865" s="157"/>
      <c r="G3865" s="158"/>
      <c r="H3865" s="23">
        <f>MONTH(CtasPagar[[#This Row],[Data Vencimento]])</f>
        <v>1</v>
      </c>
      <c r="I3865" s="23">
        <f>YEAR(CtasPagar[[#This Row],[Data Vencimento]])</f>
        <v>1900</v>
      </c>
      <c r="J3865" s="154"/>
      <c r="K3865" s="23">
        <f>MONTH(CtasPagar[[#This Row],[Data Pagamento]])</f>
        <v>1</v>
      </c>
      <c r="L3865" s="23">
        <f>YEAR(CtasPagar[[#This Row],[Data Pagamento]])</f>
        <v>1900</v>
      </c>
      <c r="M3865" s="154"/>
      <c r="N38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5" s="71"/>
      <c r="P3865" s="71"/>
      <c r="Q3865" s="71"/>
      <c r="R3865" s="71"/>
      <c r="S3865" s="71"/>
      <c r="T3865" s="71"/>
      <c r="U3865" s="71"/>
      <c r="V3865" s="71"/>
      <c r="W3865" s="71"/>
      <c r="X3865" s="71"/>
      <c r="Y3865" s="71"/>
      <c r="Z3865" s="71"/>
    </row>
    <row r="3866" spans="1:26">
      <c r="A3866" s="154"/>
      <c r="B3866" s="157"/>
      <c r="C3866" s="162"/>
      <c r="D3866" s="157"/>
      <c r="E3866" s="157"/>
      <c r="F3866" s="157"/>
      <c r="G3866" s="158"/>
      <c r="H3866" s="23">
        <f>MONTH(CtasPagar[[#This Row],[Data Vencimento]])</f>
        <v>1</v>
      </c>
      <c r="I3866" s="23">
        <f>YEAR(CtasPagar[[#This Row],[Data Vencimento]])</f>
        <v>1900</v>
      </c>
      <c r="J3866" s="154"/>
      <c r="K3866" s="23">
        <f>MONTH(CtasPagar[[#This Row],[Data Pagamento]])</f>
        <v>1</v>
      </c>
      <c r="L3866" s="23">
        <f>YEAR(CtasPagar[[#This Row],[Data Pagamento]])</f>
        <v>1900</v>
      </c>
      <c r="M3866" s="154"/>
      <c r="N38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6" s="71"/>
      <c r="P3866" s="71"/>
      <c r="Q3866" s="71"/>
      <c r="R3866" s="71"/>
      <c r="S3866" s="71"/>
      <c r="T3866" s="71"/>
      <c r="U3866" s="71"/>
      <c r="V3866" s="71"/>
      <c r="W3866" s="71"/>
      <c r="X3866" s="71"/>
      <c r="Y3866" s="71"/>
      <c r="Z3866" s="71"/>
    </row>
    <row r="3867" spans="1:26">
      <c r="A3867" s="154"/>
      <c r="B3867" s="157"/>
      <c r="C3867" s="162"/>
      <c r="D3867" s="157"/>
      <c r="E3867" s="157"/>
      <c r="F3867" s="157"/>
      <c r="G3867" s="158"/>
      <c r="H3867" s="23">
        <f>MONTH(CtasPagar[[#This Row],[Data Vencimento]])</f>
        <v>1</v>
      </c>
      <c r="I3867" s="23">
        <f>YEAR(CtasPagar[[#This Row],[Data Vencimento]])</f>
        <v>1900</v>
      </c>
      <c r="J3867" s="154"/>
      <c r="K3867" s="23">
        <f>MONTH(CtasPagar[[#This Row],[Data Pagamento]])</f>
        <v>1</v>
      </c>
      <c r="L3867" s="23">
        <f>YEAR(CtasPagar[[#This Row],[Data Pagamento]])</f>
        <v>1900</v>
      </c>
      <c r="M3867" s="154"/>
      <c r="N38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7" s="71"/>
      <c r="P3867" s="71"/>
      <c r="Q3867" s="71"/>
      <c r="R3867" s="71"/>
      <c r="S3867" s="71"/>
      <c r="T3867" s="71"/>
      <c r="U3867" s="71"/>
      <c r="V3867" s="71"/>
      <c r="W3867" s="71"/>
      <c r="X3867" s="71"/>
      <c r="Y3867" s="71"/>
      <c r="Z3867" s="71"/>
    </row>
    <row r="3868" spans="1:26">
      <c r="A3868" s="154"/>
      <c r="B3868" s="157"/>
      <c r="C3868" s="162"/>
      <c r="D3868" s="157"/>
      <c r="E3868" s="157"/>
      <c r="F3868" s="157"/>
      <c r="G3868" s="158"/>
      <c r="H3868" s="23">
        <f>MONTH(CtasPagar[[#This Row],[Data Vencimento]])</f>
        <v>1</v>
      </c>
      <c r="I3868" s="23">
        <f>YEAR(CtasPagar[[#This Row],[Data Vencimento]])</f>
        <v>1900</v>
      </c>
      <c r="J3868" s="154"/>
      <c r="K3868" s="23">
        <f>MONTH(CtasPagar[[#This Row],[Data Pagamento]])</f>
        <v>1</v>
      </c>
      <c r="L3868" s="23">
        <f>YEAR(CtasPagar[[#This Row],[Data Pagamento]])</f>
        <v>1900</v>
      </c>
      <c r="M3868" s="154"/>
      <c r="N38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8" s="71"/>
      <c r="P3868" s="71"/>
      <c r="Q3868" s="71"/>
      <c r="R3868" s="71"/>
      <c r="S3868" s="71"/>
      <c r="T3868" s="71"/>
      <c r="U3868" s="71"/>
      <c r="V3868" s="71"/>
      <c r="W3868" s="71"/>
      <c r="X3868" s="71"/>
      <c r="Y3868" s="71"/>
      <c r="Z3868" s="71"/>
    </row>
    <row r="3869" spans="1:26">
      <c r="A3869" s="154"/>
      <c r="B3869" s="157"/>
      <c r="C3869" s="162"/>
      <c r="D3869" s="157"/>
      <c r="E3869" s="157"/>
      <c r="F3869" s="157"/>
      <c r="G3869" s="158"/>
      <c r="H3869" s="23">
        <f>MONTH(CtasPagar[[#This Row],[Data Vencimento]])</f>
        <v>1</v>
      </c>
      <c r="I3869" s="23">
        <f>YEAR(CtasPagar[[#This Row],[Data Vencimento]])</f>
        <v>1900</v>
      </c>
      <c r="J3869" s="154"/>
      <c r="K3869" s="23">
        <f>MONTH(CtasPagar[[#This Row],[Data Pagamento]])</f>
        <v>1</v>
      </c>
      <c r="L3869" s="23">
        <f>YEAR(CtasPagar[[#This Row],[Data Pagamento]])</f>
        <v>1900</v>
      </c>
      <c r="M3869" s="154"/>
      <c r="N38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69" s="71"/>
      <c r="P3869" s="71"/>
      <c r="Q3869" s="71"/>
      <c r="R3869" s="71"/>
      <c r="S3869" s="71"/>
      <c r="T3869" s="71"/>
      <c r="U3869" s="71"/>
      <c r="V3869" s="71"/>
      <c r="W3869" s="71"/>
      <c r="X3869" s="71"/>
      <c r="Y3869" s="71"/>
      <c r="Z3869" s="71"/>
    </row>
    <row r="3870" spans="1:26">
      <c r="A3870" s="154"/>
      <c r="B3870" s="157"/>
      <c r="C3870" s="162"/>
      <c r="D3870" s="157"/>
      <c r="E3870" s="157"/>
      <c r="F3870" s="157"/>
      <c r="G3870" s="158"/>
      <c r="H3870" s="23">
        <f>MONTH(CtasPagar[[#This Row],[Data Vencimento]])</f>
        <v>1</v>
      </c>
      <c r="I3870" s="23">
        <f>YEAR(CtasPagar[[#This Row],[Data Vencimento]])</f>
        <v>1900</v>
      </c>
      <c r="J3870" s="154"/>
      <c r="K3870" s="23">
        <f>MONTH(CtasPagar[[#This Row],[Data Pagamento]])</f>
        <v>1</v>
      </c>
      <c r="L3870" s="23">
        <f>YEAR(CtasPagar[[#This Row],[Data Pagamento]])</f>
        <v>1900</v>
      </c>
      <c r="M3870" s="154"/>
      <c r="N38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0" s="71"/>
      <c r="P3870" s="71"/>
      <c r="Q3870" s="71"/>
      <c r="R3870" s="71"/>
      <c r="S3870" s="71"/>
      <c r="T3870" s="71"/>
      <c r="U3870" s="71"/>
      <c r="V3870" s="71"/>
      <c r="W3870" s="71"/>
      <c r="X3870" s="71"/>
      <c r="Y3870" s="71"/>
      <c r="Z3870" s="71"/>
    </row>
    <row r="3871" spans="1:26">
      <c r="A3871" s="154"/>
      <c r="B3871" s="157"/>
      <c r="C3871" s="162"/>
      <c r="D3871" s="157"/>
      <c r="E3871" s="157"/>
      <c r="F3871" s="157"/>
      <c r="G3871" s="158"/>
      <c r="H3871" s="23">
        <f>MONTH(CtasPagar[[#This Row],[Data Vencimento]])</f>
        <v>1</v>
      </c>
      <c r="I3871" s="23">
        <f>YEAR(CtasPagar[[#This Row],[Data Vencimento]])</f>
        <v>1900</v>
      </c>
      <c r="J3871" s="154"/>
      <c r="K3871" s="23">
        <f>MONTH(CtasPagar[[#This Row],[Data Pagamento]])</f>
        <v>1</v>
      </c>
      <c r="L3871" s="23">
        <f>YEAR(CtasPagar[[#This Row],[Data Pagamento]])</f>
        <v>1900</v>
      </c>
      <c r="M3871" s="154"/>
      <c r="N38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1" s="71"/>
      <c r="P3871" s="71"/>
      <c r="Q3871" s="71"/>
      <c r="R3871" s="71"/>
      <c r="S3871" s="71"/>
      <c r="T3871" s="71"/>
      <c r="U3871" s="71"/>
      <c r="V3871" s="71"/>
      <c r="W3871" s="71"/>
      <c r="X3871" s="71"/>
      <c r="Y3871" s="71"/>
      <c r="Z3871" s="71"/>
    </row>
    <row r="3872" spans="1:26">
      <c r="A3872" s="154"/>
      <c r="B3872" s="157"/>
      <c r="C3872" s="162"/>
      <c r="D3872" s="157"/>
      <c r="E3872" s="157"/>
      <c r="F3872" s="157"/>
      <c r="G3872" s="158"/>
      <c r="H3872" s="23">
        <f>MONTH(CtasPagar[[#This Row],[Data Vencimento]])</f>
        <v>1</v>
      </c>
      <c r="I3872" s="23">
        <f>YEAR(CtasPagar[[#This Row],[Data Vencimento]])</f>
        <v>1900</v>
      </c>
      <c r="J3872" s="154"/>
      <c r="K3872" s="23">
        <f>MONTH(CtasPagar[[#This Row],[Data Pagamento]])</f>
        <v>1</v>
      </c>
      <c r="L3872" s="23">
        <f>YEAR(CtasPagar[[#This Row],[Data Pagamento]])</f>
        <v>1900</v>
      </c>
      <c r="M3872" s="154"/>
      <c r="N38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2" s="71"/>
      <c r="P3872" s="71"/>
      <c r="Q3872" s="71"/>
      <c r="R3872" s="71"/>
      <c r="S3872" s="71"/>
      <c r="T3872" s="71"/>
      <c r="U3872" s="71"/>
      <c r="V3872" s="71"/>
      <c r="W3872" s="71"/>
      <c r="X3872" s="71"/>
      <c r="Y3872" s="71"/>
      <c r="Z3872" s="71"/>
    </row>
    <row r="3873" spans="1:26">
      <c r="A3873" s="154"/>
      <c r="B3873" s="157"/>
      <c r="C3873" s="162"/>
      <c r="D3873" s="157"/>
      <c r="E3873" s="157"/>
      <c r="F3873" s="157"/>
      <c r="G3873" s="158"/>
      <c r="H3873" s="23">
        <f>MONTH(CtasPagar[[#This Row],[Data Vencimento]])</f>
        <v>1</v>
      </c>
      <c r="I3873" s="23">
        <f>YEAR(CtasPagar[[#This Row],[Data Vencimento]])</f>
        <v>1900</v>
      </c>
      <c r="J3873" s="154"/>
      <c r="K3873" s="23">
        <f>MONTH(CtasPagar[[#This Row],[Data Pagamento]])</f>
        <v>1</v>
      </c>
      <c r="L3873" s="23">
        <f>YEAR(CtasPagar[[#This Row],[Data Pagamento]])</f>
        <v>1900</v>
      </c>
      <c r="M3873" s="154"/>
      <c r="N38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3" s="71"/>
      <c r="P3873" s="71"/>
      <c r="Q3873" s="71"/>
      <c r="R3873" s="71"/>
      <c r="S3873" s="71"/>
      <c r="T3873" s="71"/>
      <c r="U3873" s="71"/>
      <c r="V3873" s="71"/>
      <c r="W3873" s="71"/>
      <c r="X3873" s="71"/>
      <c r="Y3873" s="71"/>
      <c r="Z3873" s="71"/>
    </row>
    <row r="3874" spans="1:26">
      <c r="A3874" s="154"/>
      <c r="B3874" s="157"/>
      <c r="C3874" s="162"/>
      <c r="D3874" s="157"/>
      <c r="E3874" s="157"/>
      <c r="F3874" s="157"/>
      <c r="G3874" s="158"/>
      <c r="H3874" s="23">
        <f>MONTH(CtasPagar[[#This Row],[Data Vencimento]])</f>
        <v>1</v>
      </c>
      <c r="I3874" s="23">
        <f>YEAR(CtasPagar[[#This Row],[Data Vencimento]])</f>
        <v>1900</v>
      </c>
      <c r="J3874" s="154"/>
      <c r="K3874" s="23">
        <f>MONTH(CtasPagar[[#This Row],[Data Pagamento]])</f>
        <v>1</v>
      </c>
      <c r="L3874" s="23">
        <f>YEAR(CtasPagar[[#This Row],[Data Pagamento]])</f>
        <v>1900</v>
      </c>
      <c r="M3874" s="154"/>
      <c r="N38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4" s="71"/>
      <c r="P3874" s="71"/>
      <c r="Q3874" s="71"/>
      <c r="R3874" s="71"/>
      <c r="S3874" s="71"/>
      <c r="T3874" s="71"/>
      <c r="U3874" s="71"/>
      <c r="V3874" s="71"/>
      <c r="W3874" s="71"/>
      <c r="X3874" s="71"/>
      <c r="Y3874" s="71"/>
      <c r="Z3874" s="71"/>
    </row>
    <row r="3875" spans="1:26">
      <c r="A3875" s="154"/>
      <c r="B3875" s="157"/>
      <c r="C3875" s="162"/>
      <c r="D3875" s="157"/>
      <c r="E3875" s="157"/>
      <c r="F3875" s="157"/>
      <c r="G3875" s="158"/>
      <c r="H3875" s="23">
        <f>MONTH(CtasPagar[[#This Row],[Data Vencimento]])</f>
        <v>1</v>
      </c>
      <c r="I3875" s="23">
        <f>YEAR(CtasPagar[[#This Row],[Data Vencimento]])</f>
        <v>1900</v>
      </c>
      <c r="J3875" s="154"/>
      <c r="K3875" s="23">
        <f>MONTH(CtasPagar[[#This Row],[Data Pagamento]])</f>
        <v>1</v>
      </c>
      <c r="L3875" s="23">
        <f>YEAR(CtasPagar[[#This Row],[Data Pagamento]])</f>
        <v>1900</v>
      </c>
      <c r="M3875" s="154"/>
      <c r="N38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5" s="71"/>
      <c r="P3875" s="71"/>
      <c r="Q3875" s="71"/>
      <c r="R3875" s="71"/>
      <c r="S3875" s="71"/>
      <c r="T3875" s="71"/>
      <c r="U3875" s="71"/>
      <c r="V3875" s="71"/>
      <c r="W3875" s="71"/>
      <c r="X3875" s="71"/>
      <c r="Y3875" s="71"/>
      <c r="Z3875" s="71"/>
    </row>
    <row r="3876" spans="1:26">
      <c r="A3876" s="154"/>
      <c r="B3876" s="157"/>
      <c r="C3876" s="162"/>
      <c r="D3876" s="157"/>
      <c r="E3876" s="157"/>
      <c r="F3876" s="157"/>
      <c r="G3876" s="158"/>
      <c r="H3876" s="23">
        <f>MONTH(CtasPagar[[#This Row],[Data Vencimento]])</f>
        <v>1</v>
      </c>
      <c r="I3876" s="23">
        <f>YEAR(CtasPagar[[#This Row],[Data Vencimento]])</f>
        <v>1900</v>
      </c>
      <c r="J3876" s="154"/>
      <c r="K3876" s="23">
        <f>MONTH(CtasPagar[[#This Row],[Data Pagamento]])</f>
        <v>1</v>
      </c>
      <c r="L3876" s="23">
        <f>YEAR(CtasPagar[[#This Row],[Data Pagamento]])</f>
        <v>1900</v>
      </c>
      <c r="M3876" s="154"/>
      <c r="N38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6" s="71"/>
      <c r="P3876" s="71"/>
      <c r="Q3876" s="71"/>
      <c r="R3876" s="71"/>
      <c r="S3876" s="71"/>
      <c r="T3876" s="71"/>
      <c r="U3876" s="71"/>
      <c r="V3876" s="71"/>
      <c r="W3876" s="71"/>
      <c r="X3876" s="71"/>
      <c r="Y3876" s="71"/>
      <c r="Z3876" s="71"/>
    </row>
    <row r="3877" spans="1:26">
      <c r="A3877" s="154"/>
      <c r="B3877" s="157"/>
      <c r="C3877" s="162"/>
      <c r="D3877" s="157"/>
      <c r="E3877" s="157"/>
      <c r="F3877" s="157"/>
      <c r="G3877" s="158"/>
      <c r="H3877" s="23">
        <f>MONTH(CtasPagar[[#This Row],[Data Vencimento]])</f>
        <v>1</v>
      </c>
      <c r="I3877" s="23">
        <f>YEAR(CtasPagar[[#This Row],[Data Vencimento]])</f>
        <v>1900</v>
      </c>
      <c r="J3877" s="154"/>
      <c r="K3877" s="23">
        <f>MONTH(CtasPagar[[#This Row],[Data Pagamento]])</f>
        <v>1</v>
      </c>
      <c r="L3877" s="23">
        <f>YEAR(CtasPagar[[#This Row],[Data Pagamento]])</f>
        <v>1900</v>
      </c>
      <c r="M3877" s="154"/>
      <c r="N38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7" s="71"/>
      <c r="P3877" s="71"/>
      <c r="Q3877" s="71"/>
      <c r="R3877" s="71"/>
      <c r="S3877" s="71"/>
      <c r="T3877" s="71"/>
      <c r="U3877" s="71"/>
      <c r="V3877" s="71"/>
      <c r="W3877" s="71"/>
      <c r="X3877" s="71"/>
      <c r="Y3877" s="71"/>
      <c r="Z3877" s="71"/>
    </row>
    <row r="3878" spans="1:26">
      <c r="A3878" s="154"/>
      <c r="B3878" s="157"/>
      <c r="C3878" s="162"/>
      <c r="D3878" s="157"/>
      <c r="E3878" s="157"/>
      <c r="F3878" s="157"/>
      <c r="G3878" s="158"/>
      <c r="H3878" s="23">
        <f>MONTH(CtasPagar[[#This Row],[Data Vencimento]])</f>
        <v>1</v>
      </c>
      <c r="I3878" s="23">
        <f>YEAR(CtasPagar[[#This Row],[Data Vencimento]])</f>
        <v>1900</v>
      </c>
      <c r="J3878" s="154"/>
      <c r="K3878" s="23">
        <f>MONTH(CtasPagar[[#This Row],[Data Pagamento]])</f>
        <v>1</v>
      </c>
      <c r="L3878" s="23">
        <f>YEAR(CtasPagar[[#This Row],[Data Pagamento]])</f>
        <v>1900</v>
      </c>
      <c r="M3878" s="154"/>
      <c r="N38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8" s="71"/>
      <c r="P3878" s="71"/>
      <c r="Q3878" s="71"/>
      <c r="R3878" s="71"/>
      <c r="S3878" s="71"/>
      <c r="T3878" s="71"/>
      <c r="U3878" s="71"/>
      <c r="V3878" s="71"/>
      <c r="W3878" s="71"/>
      <c r="X3878" s="71"/>
      <c r="Y3878" s="71"/>
      <c r="Z3878" s="71"/>
    </row>
    <row r="3879" spans="1:26">
      <c r="A3879" s="154"/>
      <c r="B3879" s="157"/>
      <c r="C3879" s="162"/>
      <c r="D3879" s="157"/>
      <c r="E3879" s="157"/>
      <c r="F3879" s="157"/>
      <c r="G3879" s="158"/>
      <c r="H3879" s="23">
        <f>MONTH(CtasPagar[[#This Row],[Data Vencimento]])</f>
        <v>1</v>
      </c>
      <c r="I3879" s="23">
        <f>YEAR(CtasPagar[[#This Row],[Data Vencimento]])</f>
        <v>1900</v>
      </c>
      <c r="J3879" s="154"/>
      <c r="K3879" s="23">
        <f>MONTH(CtasPagar[[#This Row],[Data Pagamento]])</f>
        <v>1</v>
      </c>
      <c r="L3879" s="23">
        <f>YEAR(CtasPagar[[#This Row],[Data Pagamento]])</f>
        <v>1900</v>
      </c>
      <c r="M3879" s="154"/>
      <c r="N38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79" s="71"/>
      <c r="P3879" s="71"/>
      <c r="Q3879" s="71"/>
      <c r="R3879" s="71"/>
      <c r="S3879" s="71"/>
      <c r="T3879" s="71"/>
      <c r="U3879" s="71"/>
      <c r="V3879" s="71"/>
      <c r="W3879" s="71"/>
      <c r="X3879" s="71"/>
      <c r="Y3879" s="71"/>
      <c r="Z3879" s="71"/>
    </row>
    <row r="3880" spans="1:26">
      <c r="A3880" s="154"/>
      <c r="B3880" s="157"/>
      <c r="C3880" s="162"/>
      <c r="D3880" s="157"/>
      <c r="E3880" s="157"/>
      <c r="F3880" s="157"/>
      <c r="G3880" s="158"/>
      <c r="H3880" s="23">
        <f>MONTH(CtasPagar[[#This Row],[Data Vencimento]])</f>
        <v>1</v>
      </c>
      <c r="I3880" s="23">
        <f>YEAR(CtasPagar[[#This Row],[Data Vencimento]])</f>
        <v>1900</v>
      </c>
      <c r="J3880" s="154"/>
      <c r="K3880" s="23">
        <f>MONTH(CtasPagar[[#This Row],[Data Pagamento]])</f>
        <v>1</v>
      </c>
      <c r="L3880" s="23">
        <f>YEAR(CtasPagar[[#This Row],[Data Pagamento]])</f>
        <v>1900</v>
      </c>
      <c r="M3880" s="154"/>
      <c r="N38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0" s="71"/>
      <c r="P3880" s="71"/>
      <c r="Q3880" s="71"/>
      <c r="R3880" s="71"/>
      <c r="S3880" s="71"/>
      <c r="T3880" s="71"/>
      <c r="U3880" s="71"/>
      <c r="V3880" s="71"/>
      <c r="W3880" s="71"/>
      <c r="X3880" s="71"/>
      <c r="Y3880" s="71"/>
      <c r="Z3880" s="71"/>
    </row>
    <row r="3881" spans="1:26">
      <c r="A3881" s="154"/>
      <c r="B3881" s="157"/>
      <c r="C3881" s="162"/>
      <c r="D3881" s="157"/>
      <c r="E3881" s="157"/>
      <c r="F3881" s="157"/>
      <c r="G3881" s="158"/>
      <c r="H3881" s="23">
        <f>MONTH(CtasPagar[[#This Row],[Data Vencimento]])</f>
        <v>1</v>
      </c>
      <c r="I3881" s="23">
        <f>YEAR(CtasPagar[[#This Row],[Data Vencimento]])</f>
        <v>1900</v>
      </c>
      <c r="J3881" s="154"/>
      <c r="K3881" s="23">
        <f>MONTH(CtasPagar[[#This Row],[Data Pagamento]])</f>
        <v>1</v>
      </c>
      <c r="L3881" s="23">
        <f>YEAR(CtasPagar[[#This Row],[Data Pagamento]])</f>
        <v>1900</v>
      </c>
      <c r="M3881" s="154"/>
      <c r="N38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1" s="71"/>
      <c r="P3881" s="71"/>
      <c r="Q3881" s="71"/>
      <c r="R3881" s="71"/>
      <c r="S3881" s="71"/>
      <c r="T3881" s="71"/>
      <c r="U3881" s="71"/>
      <c r="V3881" s="71"/>
      <c r="W3881" s="71"/>
      <c r="X3881" s="71"/>
      <c r="Y3881" s="71"/>
      <c r="Z3881" s="71"/>
    </row>
    <row r="3882" spans="1:26">
      <c r="A3882" s="154"/>
      <c r="B3882" s="157"/>
      <c r="C3882" s="162"/>
      <c r="D3882" s="157"/>
      <c r="E3882" s="157"/>
      <c r="F3882" s="157"/>
      <c r="G3882" s="158"/>
      <c r="H3882" s="23">
        <f>MONTH(CtasPagar[[#This Row],[Data Vencimento]])</f>
        <v>1</v>
      </c>
      <c r="I3882" s="23">
        <f>YEAR(CtasPagar[[#This Row],[Data Vencimento]])</f>
        <v>1900</v>
      </c>
      <c r="J3882" s="154"/>
      <c r="K3882" s="23">
        <f>MONTH(CtasPagar[[#This Row],[Data Pagamento]])</f>
        <v>1</v>
      </c>
      <c r="L3882" s="23">
        <f>YEAR(CtasPagar[[#This Row],[Data Pagamento]])</f>
        <v>1900</v>
      </c>
      <c r="M3882" s="154"/>
      <c r="N38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2" s="71"/>
      <c r="P3882" s="71"/>
      <c r="Q3882" s="71"/>
      <c r="R3882" s="71"/>
      <c r="S3882" s="71"/>
      <c r="T3882" s="71"/>
      <c r="U3882" s="71"/>
      <c r="V3882" s="71"/>
      <c r="W3882" s="71"/>
      <c r="X3882" s="71"/>
      <c r="Y3882" s="71"/>
      <c r="Z3882" s="71"/>
    </row>
    <row r="3883" spans="1:26">
      <c r="A3883" s="154"/>
      <c r="B3883" s="157"/>
      <c r="C3883" s="162"/>
      <c r="D3883" s="157"/>
      <c r="E3883" s="157"/>
      <c r="F3883" s="157"/>
      <c r="G3883" s="158"/>
      <c r="H3883" s="23">
        <f>MONTH(CtasPagar[[#This Row],[Data Vencimento]])</f>
        <v>1</v>
      </c>
      <c r="I3883" s="23">
        <f>YEAR(CtasPagar[[#This Row],[Data Vencimento]])</f>
        <v>1900</v>
      </c>
      <c r="J3883" s="154"/>
      <c r="K3883" s="23">
        <f>MONTH(CtasPagar[[#This Row],[Data Pagamento]])</f>
        <v>1</v>
      </c>
      <c r="L3883" s="23">
        <f>YEAR(CtasPagar[[#This Row],[Data Pagamento]])</f>
        <v>1900</v>
      </c>
      <c r="M3883" s="154"/>
      <c r="N38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3" s="71"/>
      <c r="P3883" s="71"/>
      <c r="Q3883" s="71"/>
      <c r="R3883" s="71"/>
      <c r="S3883" s="71"/>
      <c r="T3883" s="71"/>
      <c r="U3883" s="71"/>
      <c r="V3883" s="71"/>
      <c r="W3883" s="71"/>
      <c r="X3883" s="71"/>
      <c r="Y3883" s="71"/>
      <c r="Z3883" s="71"/>
    </row>
    <row r="3884" spans="1:26">
      <c r="A3884" s="154"/>
      <c r="B3884" s="157"/>
      <c r="C3884" s="162"/>
      <c r="D3884" s="157"/>
      <c r="E3884" s="157"/>
      <c r="F3884" s="157"/>
      <c r="G3884" s="158"/>
      <c r="H3884" s="23">
        <f>MONTH(CtasPagar[[#This Row],[Data Vencimento]])</f>
        <v>1</v>
      </c>
      <c r="I3884" s="23">
        <f>YEAR(CtasPagar[[#This Row],[Data Vencimento]])</f>
        <v>1900</v>
      </c>
      <c r="J3884" s="154"/>
      <c r="K3884" s="23">
        <f>MONTH(CtasPagar[[#This Row],[Data Pagamento]])</f>
        <v>1</v>
      </c>
      <c r="L3884" s="23">
        <f>YEAR(CtasPagar[[#This Row],[Data Pagamento]])</f>
        <v>1900</v>
      </c>
      <c r="M3884" s="154"/>
      <c r="N38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4" s="71"/>
      <c r="P3884" s="71"/>
      <c r="Q3884" s="71"/>
      <c r="R3884" s="71"/>
      <c r="S3884" s="71"/>
      <c r="T3884" s="71"/>
      <c r="U3884" s="71"/>
      <c r="V3884" s="71"/>
      <c r="W3884" s="71"/>
      <c r="X3884" s="71"/>
      <c r="Y3884" s="71"/>
      <c r="Z3884" s="71"/>
    </row>
    <row r="3885" spans="1:26">
      <c r="A3885" s="154"/>
      <c r="B3885" s="157"/>
      <c r="C3885" s="162"/>
      <c r="D3885" s="157"/>
      <c r="E3885" s="157"/>
      <c r="F3885" s="157"/>
      <c r="G3885" s="158"/>
      <c r="H3885" s="23">
        <f>MONTH(CtasPagar[[#This Row],[Data Vencimento]])</f>
        <v>1</v>
      </c>
      <c r="I3885" s="23">
        <f>YEAR(CtasPagar[[#This Row],[Data Vencimento]])</f>
        <v>1900</v>
      </c>
      <c r="J3885" s="154"/>
      <c r="K3885" s="23">
        <f>MONTH(CtasPagar[[#This Row],[Data Pagamento]])</f>
        <v>1</v>
      </c>
      <c r="L3885" s="23">
        <f>YEAR(CtasPagar[[#This Row],[Data Pagamento]])</f>
        <v>1900</v>
      </c>
      <c r="M3885" s="154"/>
      <c r="N38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5" s="71"/>
      <c r="P3885" s="71"/>
      <c r="Q3885" s="71"/>
      <c r="R3885" s="71"/>
      <c r="S3885" s="71"/>
      <c r="T3885" s="71"/>
      <c r="U3885" s="71"/>
      <c r="V3885" s="71"/>
      <c r="W3885" s="71"/>
      <c r="X3885" s="71"/>
      <c r="Y3885" s="71"/>
      <c r="Z3885" s="71"/>
    </row>
    <row r="3886" spans="1:26">
      <c r="A3886" s="154"/>
      <c r="B3886" s="157"/>
      <c r="C3886" s="162"/>
      <c r="D3886" s="157"/>
      <c r="E3886" s="157"/>
      <c r="F3886" s="157"/>
      <c r="G3886" s="158"/>
      <c r="H3886" s="23">
        <f>MONTH(CtasPagar[[#This Row],[Data Vencimento]])</f>
        <v>1</v>
      </c>
      <c r="I3886" s="23">
        <f>YEAR(CtasPagar[[#This Row],[Data Vencimento]])</f>
        <v>1900</v>
      </c>
      <c r="J3886" s="154"/>
      <c r="K3886" s="23">
        <f>MONTH(CtasPagar[[#This Row],[Data Pagamento]])</f>
        <v>1</v>
      </c>
      <c r="L3886" s="23">
        <f>YEAR(CtasPagar[[#This Row],[Data Pagamento]])</f>
        <v>1900</v>
      </c>
      <c r="M3886" s="154"/>
      <c r="N38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6" s="71"/>
      <c r="P3886" s="71"/>
      <c r="Q3886" s="71"/>
      <c r="R3886" s="71"/>
      <c r="S3886" s="71"/>
      <c r="T3886" s="71"/>
      <c r="U3886" s="71"/>
      <c r="V3886" s="71"/>
      <c r="W3886" s="71"/>
      <c r="X3886" s="71"/>
      <c r="Y3886" s="71"/>
      <c r="Z3886" s="71"/>
    </row>
    <row r="3887" spans="1:26">
      <c r="A3887" s="154"/>
      <c r="B3887" s="157"/>
      <c r="C3887" s="162"/>
      <c r="D3887" s="157"/>
      <c r="E3887" s="157"/>
      <c r="F3887" s="157"/>
      <c r="G3887" s="158"/>
      <c r="H3887" s="23">
        <f>MONTH(CtasPagar[[#This Row],[Data Vencimento]])</f>
        <v>1</v>
      </c>
      <c r="I3887" s="23">
        <f>YEAR(CtasPagar[[#This Row],[Data Vencimento]])</f>
        <v>1900</v>
      </c>
      <c r="J3887" s="154"/>
      <c r="K3887" s="23">
        <f>MONTH(CtasPagar[[#This Row],[Data Pagamento]])</f>
        <v>1</v>
      </c>
      <c r="L3887" s="23">
        <f>YEAR(CtasPagar[[#This Row],[Data Pagamento]])</f>
        <v>1900</v>
      </c>
      <c r="M3887" s="154"/>
      <c r="N38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7" s="71"/>
      <c r="P3887" s="71"/>
      <c r="Q3887" s="71"/>
      <c r="R3887" s="71"/>
      <c r="S3887" s="71"/>
      <c r="T3887" s="71"/>
      <c r="U3887" s="71"/>
      <c r="V3887" s="71"/>
      <c r="W3887" s="71"/>
      <c r="X3887" s="71"/>
      <c r="Y3887" s="71"/>
      <c r="Z3887" s="71"/>
    </row>
    <row r="3888" spans="1:26">
      <c r="A3888" s="154"/>
      <c r="B3888" s="157"/>
      <c r="C3888" s="162"/>
      <c r="D3888" s="157"/>
      <c r="E3888" s="157"/>
      <c r="F3888" s="157"/>
      <c r="G3888" s="158"/>
      <c r="H3888" s="23">
        <f>MONTH(CtasPagar[[#This Row],[Data Vencimento]])</f>
        <v>1</v>
      </c>
      <c r="I3888" s="23">
        <f>YEAR(CtasPagar[[#This Row],[Data Vencimento]])</f>
        <v>1900</v>
      </c>
      <c r="J3888" s="154"/>
      <c r="K3888" s="23">
        <f>MONTH(CtasPagar[[#This Row],[Data Pagamento]])</f>
        <v>1</v>
      </c>
      <c r="L3888" s="23">
        <f>YEAR(CtasPagar[[#This Row],[Data Pagamento]])</f>
        <v>1900</v>
      </c>
      <c r="M3888" s="154"/>
      <c r="N38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8" s="71"/>
      <c r="P3888" s="71"/>
      <c r="Q3888" s="71"/>
      <c r="R3888" s="71"/>
      <c r="S3888" s="71"/>
      <c r="T3888" s="71"/>
      <c r="U3888" s="71"/>
      <c r="V3888" s="71"/>
      <c r="W3888" s="71"/>
      <c r="X3888" s="71"/>
      <c r="Y3888" s="71"/>
      <c r="Z3888" s="71"/>
    </row>
    <row r="3889" spans="1:26">
      <c r="A3889" s="154"/>
      <c r="B3889" s="157"/>
      <c r="C3889" s="162"/>
      <c r="D3889" s="157"/>
      <c r="E3889" s="157"/>
      <c r="F3889" s="157"/>
      <c r="G3889" s="158"/>
      <c r="H3889" s="23">
        <f>MONTH(CtasPagar[[#This Row],[Data Vencimento]])</f>
        <v>1</v>
      </c>
      <c r="I3889" s="23">
        <f>YEAR(CtasPagar[[#This Row],[Data Vencimento]])</f>
        <v>1900</v>
      </c>
      <c r="J3889" s="154"/>
      <c r="K3889" s="23">
        <f>MONTH(CtasPagar[[#This Row],[Data Pagamento]])</f>
        <v>1</v>
      </c>
      <c r="L3889" s="23">
        <f>YEAR(CtasPagar[[#This Row],[Data Pagamento]])</f>
        <v>1900</v>
      </c>
      <c r="M3889" s="154"/>
      <c r="N38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89" s="71"/>
      <c r="P3889" s="71"/>
      <c r="Q3889" s="71"/>
      <c r="R3889" s="71"/>
      <c r="S3889" s="71"/>
      <c r="T3889" s="71"/>
      <c r="U3889" s="71"/>
      <c r="V3889" s="71"/>
      <c r="W3889" s="71"/>
      <c r="X3889" s="71"/>
      <c r="Y3889" s="71"/>
      <c r="Z3889" s="71"/>
    </row>
    <row r="3890" spans="1:26">
      <c r="A3890" s="154"/>
      <c r="B3890" s="157"/>
      <c r="C3890" s="162"/>
      <c r="D3890" s="157"/>
      <c r="E3890" s="157"/>
      <c r="F3890" s="157"/>
      <c r="G3890" s="158"/>
      <c r="H3890" s="23">
        <f>MONTH(CtasPagar[[#This Row],[Data Vencimento]])</f>
        <v>1</v>
      </c>
      <c r="I3890" s="23">
        <f>YEAR(CtasPagar[[#This Row],[Data Vencimento]])</f>
        <v>1900</v>
      </c>
      <c r="J3890" s="154"/>
      <c r="K3890" s="23">
        <f>MONTH(CtasPagar[[#This Row],[Data Pagamento]])</f>
        <v>1</v>
      </c>
      <c r="L3890" s="23">
        <f>YEAR(CtasPagar[[#This Row],[Data Pagamento]])</f>
        <v>1900</v>
      </c>
      <c r="M3890" s="154"/>
      <c r="N38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0" s="71"/>
      <c r="P3890" s="71"/>
      <c r="Q3890" s="71"/>
      <c r="R3890" s="71"/>
      <c r="S3890" s="71"/>
      <c r="T3890" s="71"/>
      <c r="U3890" s="71"/>
      <c r="V3890" s="71"/>
      <c r="W3890" s="71"/>
      <c r="X3890" s="71"/>
      <c r="Y3890" s="71"/>
      <c r="Z3890" s="71"/>
    </row>
    <row r="3891" spans="1:26">
      <c r="A3891" s="154"/>
      <c r="B3891" s="157"/>
      <c r="C3891" s="162"/>
      <c r="D3891" s="157"/>
      <c r="E3891" s="157"/>
      <c r="F3891" s="157"/>
      <c r="G3891" s="158"/>
      <c r="H3891" s="23">
        <f>MONTH(CtasPagar[[#This Row],[Data Vencimento]])</f>
        <v>1</v>
      </c>
      <c r="I3891" s="23">
        <f>YEAR(CtasPagar[[#This Row],[Data Vencimento]])</f>
        <v>1900</v>
      </c>
      <c r="J3891" s="154"/>
      <c r="K3891" s="23">
        <f>MONTH(CtasPagar[[#This Row],[Data Pagamento]])</f>
        <v>1</v>
      </c>
      <c r="L3891" s="23">
        <f>YEAR(CtasPagar[[#This Row],[Data Pagamento]])</f>
        <v>1900</v>
      </c>
      <c r="M3891" s="154"/>
      <c r="N38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1" s="71"/>
      <c r="P3891" s="71"/>
      <c r="Q3891" s="71"/>
      <c r="R3891" s="71"/>
      <c r="S3891" s="71"/>
      <c r="T3891" s="71"/>
      <c r="U3891" s="71"/>
      <c r="V3891" s="71"/>
      <c r="W3891" s="71"/>
      <c r="X3891" s="71"/>
      <c r="Y3891" s="71"/>
      <c r="Z3891" s="71"/>
    </row>
    <row r="3892" spans="1:26">
      <c r="A3892" s="154"/>
      <c r="B3892" s="157"/>
      <c r="C3892" s="162"/>
      <c r="D3892" s="157"/>
      <c r="E3892" s="157"/>
      <c r="F3892" s="157"/>
      <c r="G3892" s="158"/>
      <c r="H3892" s="23">
        <f>MONTH(CtasPagar[[#This Row],[Data Vencimento]])</f>
        <v>1</v>
      </c>
      <c r="I3892" s="23">
        <f>YEAR(CtasPagar[[#This Row],[Data Vencimento]])</f>
        <v>1900</v>
      </c>
      <c r="J3892" s="154"/>
      <c r="K3892" s="23">
        <f>MONTH(CtasPagar[[#This Row],[Data Pagamento]])</f>
        <v>1</v>
      </c>
      <c r="L3892" s="23">
        <f>YEAR(CtasPagar[[#This Row],[Data Pagamento]])</f>
        <v>1900</v>
      </c>
      <c r="M3892" s="154"/>
      <c r="N38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2" s="71"/>
      <c r="P3892" s="71"/>
      <c r="Q3892" s="71"/>
      <c r="R3892" s="71"/>
      <c r="S3892" s="71"/>
      <c r="T3892" s="71"/>
      <c r="U3892" s="71"/>
      <c r="V3892" s="71"/>
      <c r="W3892" s="71"/>
      <c r="X3892" s="71"/>
      <c r="Y3892" s="71"/>
      <c r="Z3892" s="71"/>
    </row>
    <row r="3893" spans="1:26">
      <c r="A3893" s="154"/>
      <c r="B3893" s="157"/>
      <c r="C3893" s="162"/>
      <c r="D3893" s="157"/>
      <c r="E3893" s="157"/>
      <c r="F3893" s="157"/>
      <c r="G3893" s="158"/>
      <c r="H3893" s="23">
        <f>MONTH(CtasPagar[[#This Row],[Data Vencimento]])</f>
        <v>1</v>
      </c>
      <c r="I3893" s="23">
        <f>YEAR(CtasPagar[[#This Row],[Data Vencimento]])</f>
        <v>1900</v>
      </c>
      <c r="J3893" s="154"/>
      <c r="K3893" s="23">
        <f>MONTH(CtasPagar[[#This Row],[Data Pagamento]])</f>
        <v>1</v>
      </c>
      <c r="L3893" s="23">
        <f>YEAR(CtasPagar[[#This Row],[Data Pagamento]])</f>
        <v>1900</v>
      </c>
      <c r="M3893" s="154"/>
      <c r="N38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3" s="71"/>
      <c r="P3893" s="71"/>
      <c r="Q3893" s="71"/>
      <c r="R3893" s="71"/>
      <c r="S3893" s="71"/>
      <c r="T3893" s="71"/>
      <c r="U3893" s="71"/>
      <c r="V3893" s="71"/>
      <c r="W3893" s="71"/>
      <c r="X3893" s="71"/>
      <c r="Y3893" s="71"/>
      <c r="Z3893" s="71"/>
    </row>
    <row r="3894" spans="1:26">
      <c r="A3894" s="154"/>
      <c r="B3894" s="157"/>
      <c r="C3894" s="162"/>
      <c r="D3894" s="157"/>
      <c r="E3894" s="157"/>
      <c r="F3894" s="157"/>
      <c r="G3894" s="158"/>
      <c r="H3894" s="23">
        <f>MONTH(CtasPagar[[#This Row],[Data Vencimento]])</f>
        <v>1</v>
      </c>
      <c r="I3894" s="23">
        <f>YEAR(CtasPagar[[#This Row],[Data Vencimento]])</f>
        <v>1900</v>
      </c>
      <c r="J3894" s="154"/>
      <c r="K3894" s="23">
        <f>MONTH(CtasPagar[[#This Row],[Data Pagamento]])</f>
        <v>1</v>
      </c>
      <c r="L3894" s="23">
        <f>YEAR(CtasPagar[[#This Row],[Data Pagamento]])</f>
        <v>1900</v>
      </c>
      <c r="M3894" s="154"/>
      <c r="N38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4" s="71"/>
      <c r="P3894" s="71"/>
      <c r="Q3894" s="71"/>
      <c r="R3894" s="71"/>
      <c r="S3894" s="71"/>
      <c r="T3894" s="71"/>
      <c r="U3894" s="71"/>
      <c r="V3894" s="71"/>
      <c r="W3894" s="71"/>
      <c r="X3894" s="71"/>
      <c r="Y3894" s="71"/>
      <c r="Z3894" s="71"/>
    </row>
    <row r="3895" spans="1:26">
      <c r="A3895" s="154"/>
      <c r="B3895" s="157"/>
      <c r="C3895" s="162"/>
      <c r="D3895" s="157"/>
      <c r="E3895" s="157"/>
      <c r="F3895" s="157"/>
      <c r="G3895" s="158"/>
      <c r="H3895" s="23">
        <f>MONTH(CtasPagar[[#This Row],[Data Vencimento]])</f>
        <v>1</v>
      </c>
      <c r="I3895" s="23">
        <f>YEAR(CtasPagar[[#This Row],[Data Vencimento]])</f>
        <v>1900</v>
      </c>
      <c r="J3895" s="154"/>
      <c r="K3895" s="23">
        <f>MONTH(CtasPagar[[#This Row],[Data Pagamento]])</f>
        <v>1</v>
      </c>
      <c r="L3895" s="23">
        <f>YEAR(CtasPagar[[#This Row],[Data Pagamento]])</f>
        <v>1900</v>
      </c>
      <c r="M3895" s="154"/>
      <c r="N38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5" s="71"/>
      <c r="P3895" s="71"/>
      <c r="Q3895" s="71"/>
      <c r="R3895" s="71"/>
      <c r="S3895" s="71"/>
      <c r="T3895" s="71"/>
      <c r="U3895" s="71"/>
      <c r="V3895" s="71"/>
      <c r="W3895" s="71"/>
      <c r="X3895" s="71"/>
      <c r="Y3895" s="71"/>
      <c r="Z3895" s="71"/>
    </row>
    <row r="3896" spans="1:26">
      <c r="A3896" s="154"/>
      <c r="B3896" s="157"/>
      <c r="C3896" s="162"/>
      <c r="D3896" s="157"/>
      <c r="E3896" s="157"/>
      <c r="F3896" s="157"/>
      <c r="G3896" s="158"/>
      <c r="H3896" s="23">
        <f>MONTH(CtasPagar[[#This Row],[Data Vencimento]])</f>
        <v>1</v>
      </c>
      <c r="I3896" s="23">
        <f>YEAR(CtasPagar[[#This Row],[Data Vencimento]])</f>
        <v>1900</v>
      </c>
      <c r="J3896" s="154"/>
      <c r="K3896" s="23">
        <f>MONTH(CtasPagar[[#This Row],[Data Pagamento]])</f>
        <v>1</v>
      </c>
      <c r="L3896" s="23">
        <f>YEAR(CtasPagar[[#This Row],[Data Pagamento]])</f>
        <v>1900</v>
      </c>
      <c r="M3896" s="154"/>
      <c r="N38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6" s="71"/>
      <c r="P3896" s="71"/>
      <c r="Q3896" s="71"/>
      <c r="R3896" s="71"/>
      <c r="S3896" s="71"/>
      <c r="T3896" s="71"/>
      <c r="U3896" s="71"/>
      <c r="V3896" s="71"/>
      <c r="W3896" s="71"/>
      <c r="X3896" s="71"/>
      <c r="Y3896" s="71"/>
      <c r="Z3896" s="71"/>
    </row>
    <row r="3897" spans="1:26">
      <c r="A3897" s="154"/>
      <c r="B3897" s="157"/>
      <c r="C3897" s="162"/>
      <c r="D3897" s="157"/>
      <c r="E3897" s="157"/>
      <c r="F3897" s="157"/>
      <c r="G3897" s="158"/>
      <c r="H3897" s="23">
        <f>MONTH(CtasPagar[[#This Row],[Data Vencimento]])</f>
        <v>1</v>
      </c>
      <c r="I3897" s="23">
        <f>YEAR(CtasPagar[[#This Row],[Data Vencimento]])</f>
        <v>1900</v>
      </c>
      <c r="J3897" s="154"/>
      <c r="K3897" s="23">
        <f>MONTH(CtasPagar[[#This Row],[Data Pagamento]])</f>
        <v>1</v>
      </c>
      <c r="L3897" s="23">
        <f>YEAR(CtasPagar[[#This Row],[Data Pagamento]])</f>
        <v>1900</v>
      </c>
      <c r="M3897" s="154"/>
      <c r="N38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7" s="71"/>
      <c r="P3897" s="71"/>
      <c r="Q3897" s="71"/>
      <c r="R3897" s="71"/>
      <c r="S3897" s="71"/>
      <c r="T3897" s="71"/>
      <c r="U3897" s="71"/>
      <c r="V3897" s="71"/>
      <c r="W3897" s="71"/>
      <c r="X3897" s="71"/>
      <c r="Y3897" s="71"/>
      <c r="Z3897" s="71"/>
    </row>
    <row r="3898" spans="1:26">
      <c r="A3898" s="154"/>
      <c r="B3898" s="157"/>
      <c r="C3898" s="162"/>
      <c r="D3898" s="157"/>
      <c r="E3898" s="157"/>
      <c r="F3898" s="157"/>
      <c r="G3898" s="158"/>
      <c r="H3898" s="23">
        <f>MONTH(CtasPagar[[#This Row],[Data Vencimento]])</f>
        <v>1</v>
      </c>
      <c r="I3898" s="23">
        <f>YEAR(CtasPagar[[#This Row],[Data Vencimento]])</f>
        <v>1900</v>
      </c>
      <c r="J3898" s="154"/>
      <c r="K3898" s="23">
        <f>MONTH(CtasPagar[[#This Row],[Data Pagamento]])</f>
        <v>1</v>
      </c>
      <c r="L3898" s="23">
        <f>YEAR(CtasPagar[[#This Row],[Data Pagamento]])</f>
        <v>1900</v>
      </c>
      <c r="M3898" s="154"/>
      <c r="N38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8" s="71"/>
      <c r="P3898" s="71"/>
      <c r="Q3898" s="71"/>
      <c r="R3898" s="71"/>
      <c r="S3898" s="71"/>
      <c r="T3898" s="71"/>
      <c r="U3898" s="71"/>
      <c r="V3898" s="71"/>
      <c r="W3898" s="71"/>
      <c r="X3898" s="71"/>
      <c r="Y3898" s="71"/>
      <c r="Z3898" s="71"/>
    </row>
    <row r="3899" spans="1:26">
      <c r="A3899" s="154"/>
      <c r="B3899" s="157"/>
      <c r="C3899" s="162"/>
      <c r="D3899" s="157"/>
      <c r="E3899" s="157"/>
      <c r="F3899" s="157"/>
      <c r="G3899" s="158"/>
      <c r="H3899" s="23">
        <f>MONTH(CtasPagar[[#This Row],[Data Vencimento]])</f>
        <v>1</v>
      </c>
      <c r="I3899" s="23">
        <f>YEAR(CtasPagar[[#This Row],[Data Vencimento]])</f>
        <v>1900</v>
      </c>
      <c r="J3899" s="154"/>
      <c r="K3899" s="23">
        <f>MONTH(CtasPagar[[#This Row],[Data Pagamento]])</f>
        <v>1</v>
      </c>
      <c r="L3899" s="23">
        <f>YEAR(CtasPagar[[#This Row],[Data Pagamento]])</f>
        <v>1900</v>
      </c>
      <c r="M3899" s="154"/>
      <c r="N38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899" s="71"/>
      <c r="P3899" s="71"/>
      <c r="Q3899" s="71"/>
      <c r="R3899" s="71"/>
      <c r="S3899" s="71"/>
      <c r="T3899" s="71"/>
      <c r="U3899" s="71"/>
      <c r="V3899" s="71"/>
      <c r="W3899" s="71"/>
      <c r="X3899" s="71"/>
      <c r="Y3899" s="71"/>
      <c r="Z3899" s="71"/>
    </row>
    <row r="3900" spans="1:26">
      <c r="A3900" s="154"/>
      <c r="B3900" s="157"/>
      <c r="C3900" s="162"/>
      <c r="D3900" s="157"/>
      <c r="E3900" s="157"/>
      <c r="F3900" s="157"/>
      <c r="G3900" s="158"/>
      <c r="H3900" s="23">
        <f>MONTH(CtasPagar[[#This Row],[Data Vencimento]])</f>
        <v>1</v>
      </c>
      <c r="I3900" s="23">
        <f>YEAR(CtasPagar[[#This Row],[Data Vencimento]])</f>
        <v>1900</v>
      </c>
      <c r="J3900" s="154"/>
      <c r="K3900" s="23">
        <f>MONTH(CtasPagar[[#This Row],[Data Pagamento]])</f>
        <v>1</v>
      </c>
      <c r="L3900" s="23">
        <f>YEAR(CtasPagar[[#This Row],[Data Pagamento]])</f>
        <v>1900</v>
      </c>
      <c r="M3900" s="154"/>
      <c r="N39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0" s="71"/>
      <c r="P3900" s="71"/>
      <c r="Q3900" s="71"/>
      <c r="R3900" s="71"/>
      <c r="S3900" s="71"/>
      <c r="T3900" s="71"/>
      <c r="U3900" s="71"/>
      <c r="V3900" s="71"/>
      <c r="W3900" s="71"/>
      <c r="X3900" s="71"/>
      <c r="Y3900" s="71"/>
      <c r="Z3900" s="71"/>
    </row>
    <row r="3901" spans="1:26">
      <c r="A3901" s="154"/>
      <c r="B3901" s="157"/>
      <c r="C3901" s="162"/>
      <c r="D3901" s="157"/>
      <c r="E3901" s="157"/>
      <c r="F3901" s="157"/>
      <c r="G3901" s="158"/>
      <c r="H3901" s="23">
        <f>MONTH(CtasPagar[[#This Row],[Data Vencimento]])</f>
        <v>1</v>
      </c>
      <c r="I3901" s="23">
        <f>YEAR(CtasPagar[[#This Row],[Data Vencimento]])</f>
        <v>1900</v>
      </c>
      <c r="J3901" s="154"/>
      <c r="K3901" s="23">
        <f>MONTH(CtasPagar[[#This Row],[Data Pagamento]])</f>
        <v>1</v>
      </c>
      <c r="L3901" s="23">
        <f>YEAR(CtasPagar[[#This Row],[Data Pagamento]])</f>
        <v>1900</v>
      </c>
      <c r="M3901" s="154"/>
      <c r="N39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1" s="71"/>
      <c r="P3901" s="71"/>
      <c r="Q3901" s="71"/>
      <c r="R3901" s="71"/>
      <c r="S3901" s="71"/>
      <c r="T3901" s="71"/>
      <c r="U3901" s="71"/>
      <c r="V3901" s="71"/>
      <c r="W3901" s="71"/>
      <c r="X3901" s="71"/>
      <c r="Y3901" s="71"/>
      <c r="Z3901" s="71"/>
    </row>
    <row r="3902" spans="1:26">
      <c r="A3902" s="154"/>
      <c r="B3902" s="157"/>
      <c r="C3902" s="162"/>
      <c r="D3902" s="157"/>
      <c r="E3902" s="157"/>
      <c r="F3902" s="157"/>
      <c r="G3902" s="158"/>
      <c r="H3902" s="23">
        <f>MONTH(CtasPagar[[#This Row],[Data Vencimento]])</f>
        <v>1</v>
      </c>
      <c r="I3902" s="23">
        <f>YEAR(CtasPagar[[#This Row],[Data Vencimento]])</f>
        <v>1900</v>
      </c>
      <c r="J3902" s="154"/>
      <c r="K3902" s="23">
        <f>MONTH(CtasPagar[[#This Row],[Data Pagamento]])</f>
        <v>1</v>
      </c>
      <c r="L3902" s="23">
        <f>YEAR(CtasPagar[[#This Row],[Data Pagamento]])</f>
        <v>1900</v>
      </c>
      <c r="M3902" s="154"/>
      <c r="N39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2" s="71"/>
      <c r="P3902" s="71"/>
      <c r="Q3902" s="71"/>
      <c r="R3902" s="71"/>
      <c r="S3902" s="71"/>
      <c r="T3902" s="71"/>
      <c r="U3902" s="71"/>
      <c r="V3902" s="71"/>
      <c r="W3902" s="71"/>
      <c r="X3902" s="71"/>
      <c r="Y3902" s="71"/>
      <c r="Z3902" s="71"/>
    </row>
    <row r="3903" spans="1:26">
      <c r="A3903" s="154"/>
      <c r="B3903" s="157"/>
      <c r="C3903" s="162"/>
      <c r="D3903" s="157"/>
      <c r="E3903" s="157"/>
      <c r="F3903" s="157"/>
      <c r="G3903" s="158"/>
      <c r="H3903" s="23">
        <f>MONTH(CtasPagar[[#This Row],[Data Vencimento]])</f>
        <v>1</v>
      </c>
      <c r="I3903" s="23">
        <f>YEAR(CtasPagar[[#This Row],[Data Vencimento]])</f>
        <v>1900</v>
      </c>
      <c r="J3903" s="154"/>
      <c r="K3903" s="23">
        <f>MONTH(CtasPagar[[#This Row],[Data Pagamento]])</f>
        <v>1</v>
      </c>
      <c r="L3903" s="23">
        <f>YEAR(CtasPagar[[#This Row],[Data Pagamento]])</f>
        <v>1900</v>
      </c>
      <c r="M3903" s="154"/>
      <c r="N39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3" s="71"/>
      <c r="P3903" s="71"/>
      <c r="Q3903" s="71"/>
      <c r="R3903" s="71"/>
      <c r="S3903" s="71"/>
      <c r="T3903" s="71"/>
      <c r="U3903" s="71"/>
      <c r="V3903" s="71"/>
      <c r="W3903" s="71"/>
      <c r="X3903" s="71"/>
      <c r="Y3903" s="71"/>
      <c r="Z3903" s="71"/>
    </row>
    <row r="3904" spans="1:26">
      <c r="A3904" s="154"/>
      <c r="B3904" s="157"/>
      <c r="C3904" s="162"/>
      <c r="D3904" s="157"/>
      <c r="E3904" s="157"/>
      <c r="F3904" s="157"/>
      <c r="G3904" s="158"/>
      <c r="H3904" s="23">
        <f>MONTH(CtasPagar[[#This Row],[Data Vencimento]])</f>
        <v>1</v>
      </c>
      <c r="I3904" s="23">
        <f>YEAR(CtasPagar[[#This Row],[Data Vencimento]])</f>
        <v>1900</v>
      </c>
      <c r="J3904" s="154"/>
      <c r="K3904" s="23">
        <f>MONTH(CtasPagar[[#This Row],[Data Pagamento]])</f>
        <v>1</v>
      </c>
      <c r="L3904" s="23">
        <f>YEAR(CtasPagar[[#This Row],[Data Pagamento]])</f>
        <v>1900</v>
      </c>
      <c r="M3904" s="154"/>
      <c r="N39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4" s="71"/>
      <c r="P3904" s="71"/>
      <c r="Q3904" s="71"/>
      <c r="R3904" s="71"/>
      <c r="S3904" s="71"/>
      <c r="T3904" s="71"/>
      <c r="U3904" s="71"/>
      <c r="V3904" s="71"/>
      <c r="W3904" s="71"/>
      <c r="X3904" s="71"/>
      <c r="Y3904" s="71"/>
      <c r="Z3904" s="71"/>
    </row>
    <row r="3905" spans="1:26">
      <c r="A3905" s="154"/>
      <c r="B3905" s="157"/>
      <c r="C3905" s="162"/>
      <c r="D3905" s="157"/>
      <c r="E3905" s="157"/>
      <c r="F3905" s="157"/>
      <c r="G3905" s="158"/>
      <c r="H3905" s="23">
        <f>MONTH(CtasPagar[[#This Row],[Data Vencimento]])</f>
        <v>1</v>
      </c>
      <c r="I3905" s="23">
        <f>YEAR(CtasPagar[[#This Row],[Data Vencimento]])</f>
        <v>1900</v>
      </c>
      <c r="J3905" s="154"/>
      <c r="K3905" s="23">
        <f>MONTH(CtasPagar[[#This Row],[Data Pagamento]])</f>
        <v>1</v>
      </c>
      <c r="L3905" s="23">
        <f>YEAR(CtasPagar[[#This Row],[Data Pagamento]])</f>
        <v>1900</v>
      </c>
      <c r="M3905" s="154"/>
      <c r="N39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5" s="71"/>
      <c r="P3905" s="71"/>
      <c r="Q3905" s="71"/>
      <c r="R3905" s="71"/>
      <c r="S3905" s="71"/>
      <c r="T3905" s="71"/>
      <c r="U3905" s="71"/>
      <c r="V3905" s="71"/>
      <c r="W3905" s="71"/>
      <c r="X3905" s="71"/>
      <c r="Y3905" s="71"/>
      <c r="Z3905" s="71"/>
    </row>
    <row r="3906" spans="1:26">
      <c r="A3906" s="154"/>
      <c r="B3906" s="157"/>
      <c r="C3906" s="162"/>
      <c r="D3906" s="157"/>
      <c r="E3906" s="157"/>
      <c r="F3906" s="157"/>
      <c r="G3906" s="158"/>
      <c r="H3906" s="23">
        <f>MONTH(CtasPagar[[#This Row],[Data Vencimento]])</f>
        <v>1</v>
      </c>
      <c r="I3906" s="23">
        <f>YEAR(CtasPagar[[#This Row],[Data Vencimento]])</f>
        <v>1900</v>
      </c>
      <c r="J3906" s="154"/>
      <c r="K3906" s="23">
        <f>MONTH(CtasPagar[[#This Row],[Data Pagamento]])</f>
        <v>1</v>
      </c>
      <c r="L3906" s="23">
        <f>YEAR(CtasPagar[[#This Row],[Data Pagamento]])</f>
        <v>1900</v>
      </c>
      <c r="M3906" s="154"/>
      <c r="N39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6" s="71"/>
      <c r="P3906" s="71"/>
      <c r="Q3906" s="71"/>
      <c r="R3906" s="71"/>
      <c r="S3906" s="71"/>
      <c r="T3906" s="71"/>
      <c r="U3906" s="71"/>
      <c r="V3906" s="71"/>
      <c r="W3906" s="71"/>
      <c r="X3906" s="71"/>
      <c r="Y3906" s="71"/>
      <c r="Z3906" s="71"/>
    </row>
    <row r="3907" spans="1:26">
      <c r="A3907" s="154"/>
      <c r="B3907" s="157"/>
      <c r="C3907" s="162"/>
      <c r="D3907" s="157"/>
      <c r="E3907" s="157"/>
      <c r="F3907" s="157"/>
      <c r="G3907" s="158"/>
      <c r="H3907" s="23">
        <f>MONTH(CtasPagar[[#This Row],[Data Vencimento]])</f>
        <v>1</v>
      </c>
      <c r="I3907" s="23">
        <f>YEAR(CtasPagar[[#This Row],[Data Vencimento]])</f>
        <v>1900</v>
      </c>
      <c r="J3907" s="154"/>
      <c r="K3907" s="23">
        <f>MONTH(CtasPagar[[#This Row],[Data Pagamento]])</f>
        <v>1</v>
      </c>
      <c r="L3907" s="23">
        <f>YEAR(CtasPagar[[#This Row],[Data Pagamento]])</f>
        <v>1900</v>
      </c>
      <c r="M3907" s="154"/>
      <c r="N39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7" s="71"/>
      <c r="P3907" s="71"/>
      <c r="Q3907" s="71"/>
      <c r="R3907" s="71"/>
      <c r="S3907" s="71"/>
      <c r="T3907" s="71"/>
      <c r="U3907" s="71"/>
      <c r="V3907" s="71"/>
      <c r="W3907" s="71"/>
      <c r="X3907" s="71"/>
      <c r="Y3907" s="71"/>
      <c r="Z3907" s="71"/>
    </row>
    <row r="3908" spans="1:26">
      <c r="A3908" s="154"/>
      <c r="B3908" s="157"/>
      <c r="C3908" s="162"/>
      <c r="D3908" s="157"/>
      <c r="E3908" s="157"/>
      <c r="F3908" s="157"/>
      <c r="G3908" s="158"/>
      <c r="H3908" s="23">
        <f>MONTH(CtasPagar[[#This Row],[Data Vencimento]])</f>
        <v>1</v>
      </c>
      <c r="I3908" s="23">
        <f>YEAR(CtasPagar[[#This Row],[Data Vencimento]])</f>
        <v>1900</v>
      </c>
      <c r="J3908" s="154"/>
      <c r="K3908" s="23">
        <f>MONTH(CtasPagar[[#This Row],[Data Pagamento]])</f>
        <v>1</v>
      </c>
      <c r="L3908" s="23">
        <f>YEAR(CtasPagar[[#This Row],[Data Pagamento]])</f>
        <v>1900</v>
      </c>
      <c r="M3908" s="154"/>
      <c r="N39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8" s="71"/>
      <c r="P3908" s="71"/>
      <c r="Q3908" s="71"/>
      <c r="R3908" s="71"/>
      <c r="S3908" s="71"/>
      <c r="T3908" s="71"/>
      <c r="U3908" s="71"/>
      <c r="V3908" s="71"/>
      <c r="W3908" s="71"/>
      <c r="X3908" s="71"/>
      <c r="Y3908" s="71"/>
      <c r="Z3908" s="71"/>
    </row>
    <row r="3909" spans="1:26">
      <c r="A3909" s="154"/>
      <c r="B3909" s="157"/>
      <c r="C3909" s="162"/>
      <c r="D3909" s="157"/>
      <c r="E3909" s="157"/>
      <c r="F3909" s="157"/>
      <c r="G3909" s="158"/>
      <c r="H3909" s="23">
        <f>MONTH(CtasPagar[[#This Row],[Data Vencimento]])</f>
        <v>1</v>
      </c>
      <c r="I3909" s="23">
        <f>YEAR(CtasPagar[[#This Row],[Data Vencimento]])</f>
        <v>1900</v>
      </c>
      <c r="J3909" s="154"/>
      <c r="K3909" s="23">
        <f>MONTH(CtasPagar[[#This Row],[Data Pagamento]])</f>
        <v>1</v>
      </c>
      <c r="L3909" s="23">
        <f>YEAR(CtasPagar[[#This Row],[Data Pagamento]])</f>
        <v>1900</v>
      </c>
      <c r="M3909" s="154"/>
      <c r="N39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09" s="71"/>
      <c r="P3909" s="71"/>
      <c r="Q3909" s="71"/>
      <c r="R3909" s="71"/>
      <c r="S3909" s="71"/>
      <c r="T3909" s="71"/>
      <c r="U3909" s="71"/>
      <c r="V3909" s="71"/>
      <c r="W3909" s="71"/>
      <c r="X3909" s="71"/>
      <c r="Y3909" s="71"/>
      <c r="Z3909" s="71"/>
    </row>
    <row r="3910" spans="1:26">
      <c r="A3910" s="154"/>
      <c r="B3910" s="157"/>
      <c r="C3910" s="162"/>
      <c r="D3910" s="157"/>
      <c r="E3910" s="157"/>
      <c r="F3910" s="157"/>
      <c r="G3910" s="158"/>
      <c r="H3910" s="23">
        <f>MONTH(CtasPagar[[#This Row],[Data Vencimento]])</f>
        <v>1</v>
      </c>
      <c r="I3910" s="23">
        <f>YEAR(CtasPagar[[#This Row],[Data Vencimento]])</f>
        <v>1900</v>
      </c>
      <c r="J3910" s="154"/>
      <c r="K3910" s="23">
        <f>MONTH(CtasPagar[[#This Row],[Data Pagamento]])</f>
        <v>1</v>
      </c>
      <c r="L3910" s="23">
        <f>YEAR(CtasPagar[[#This Row],[Data Pagamento]])</f>
        <v>1900</v>
      </c>
      <c r="M3910" s="154"/>
      <c r="N39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0" s="71"/>
      <c r="P3910" s="71"/>
      <c r="Q3910" s="71"/>
      <c r="R3910" s="71"/>
      <c r="S3910" s="71"/>
      <c r="T3910" s="71"/>
      <c r="U3910" s="71"/>
      <c r="V3910" s="71"/>
      <c r="W3910" s="71"/>
      <c r="X3910" s="71"/>
      <c r="Y3910" s="71"/>
      <c r="Z3910" s="71"/>
    </row>
    <row r="3911" spans="1:26">
      <c r="A3911" s="154"/>
      <c r="B3911" s="157"/>
      <c r="C3911" s="162"/>
      <c r="D3911" s="157"/>
      <c r="E3911" s="157"/>
      <c r="F3911" s="157"/>
      <c r="G3911" s="158"/>
      <c r="H3911" s="23">
        <f>MONTH(CtasPagar[[#This Row],[Data Vencimento]])</f>
        <v>1</v>
      </c>
      <c r="I3911" s="23">
        <f>YEAR(CtasPagar[[#This Row],[Data Vencimento]])</f>
        <v>1900</v>
      </c>
      <c r="J3911" s="154"/>
      <c r="K3911" s="23">
        <f>MONTH(CtasPagar[[#This Row],[Data Pagamento]])</f>
        <v>1</v>
      </c>
      <c r="L3911" s="23">
        <f>YEAR(CtasPagar[[#This Row],[Data Pagamento]])</f>
        <v>1900</v>
      </c>
      <c r="M3911" s="154"/>
      <c r="N39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1" s="71"/>
      <c r="P3911" s="71"/>
      <c r="Q3911" s="71"/>
      <c r="R3911" s="71"/>
      <c r="S3911" s="71"/>
      <c r="T3911" s="71"/>
      <c r="U3911" s="71"/>
      <c r="V3911" s="71"/>
      <c r="W3911" s="71"/>
      <c r="X3911" s="71"/>
      <c r="Y3911" s="71"/>
      <c r="Z3911" s="71"/>
    </row>
    <row r="3912" spans="1:26">
      <c r="A3912" s="154"/>
      <c r="B3912" s="157"/>
      <c r="C3912" s="162"/>
      <c r="D3912" s="157"/>
      <c r="E3912" s="157"/>
      <c r="F3912" s="157"/>
      <c r="G3912" s="158"/>
      <c r="H3912" s="23">
        <f>MONTH(CtasPagar[[#This Row],[Data Vencimento]])</f>
        <v>1</v>
      </c>
      <c r="I3912" s="23">
        <f>YEAR(CtasPagar[[#This Row],[Data Vencimento]])</f>
        <v>1900</v>
      </c>
      <c r="J3912" s="154"/>
      <c r="K3912" s="23">
        <f>MONTH(CtasPagar[[#This Row],[Data Pagamento]])</f>
        <v>1</v>
      </c>
      <c r="L3912" s="23">
        <f>YEAR(CtasPagar[[#This Row],[Data Pagamento]])</f>
        <v>1900</v>
      </c>
      <c r="M3912" s="154"/>
      <c r="N39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2" s="71"/>
      <c r="P3912" s="71"/>
      <c r="Q3912" s="71"/>
      <c r="R3912" s="71"/>
      <c r="S3912" s="71"/>
      <c r="T3912" s="71"/>
      <c r="U3912" s="71"/>
      <c r="V3912" s="71"/>
      <c r="W3912" s="71"/>
      <c r="X3912" s="71"/>
      <c r="Y3912" s="71"/>
      <c r="Z3912" s="71"/>
    </row>
    <row r="3913" spans="1:26">
      <c r="A3913" s="154"/>
      <c r="B3913" s="157"/>
      <c r="C3913" s="162"/>
      <c r="D3913" s="157"/>
      <c r="E3913" s="157"/>
      <c r="F3913" s="157"/>
      <c r="G3913" s="158"/>
      <c r="H3913" s="23">
        <f>MONTH(CtasPagar[[#This Row],[Data Vencimento]])</f>
        <v>1</v>
      </c>
      <c r="I3913" s="23">
        <f>YEAR(CtasPagar[[#This Row],[Data Vencimento]])</f>
        <v>1900</v>
      </c>
      <c r="J3913" s="154"/>
      <c r="K3913" s="23">
        <f>MONTH(CtasPagar[[#This Row],[Data Pagamento]])</f>
        <v>1</v>
      </c>
      <c r="L3913" s="23">
        <f>YEAR(CtasPagar[[#This Row],[Data Pagamento]])</f>
        <v>1900</v>
      </c>
      <c r="M3913" s="154"/>
      <c r="N39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3" s="71"/>
      <c r="P3913" s="71"/>
      <c r="Q3913" s="71"/>
      <c r="R3913" s="71"/>
      <c r="S3913" s="71"/>
      <c r="T3913" s="71"/>
      <c r="U3913" s="71"/>
      <c r="V3913" s="71"/>
      <c r="W3913" s="71"/>
      <c r="X3913" s="71"/>
      <c r="Y3913" s="71"/>
      <c r="Z3913" s="71"/>
    </row>
    <row r="3914" spans="1:26">
      <c r="A3914" s="154"/>
      <c r="B3914" s="157"/>
      <c r="C3914" s="162"/>
      <c r="D3914" s="157"/>
      <c r="E3914" s="157"/>
      <c r="F3914" s="157"/>
      <c r="G3914" s="158"/>
      <c r="H3914" s="23">
        <f>MONTH(CtasPagar[[#This Row],[Data Vencimento]])</f>
        <v>1</v>
      </c>
      <c r="I3914" s="23">
        <f>YEAR(CtasPagar[[#This Row],[Data Vencimento]])</f>
        <v>1900</v>
      </c>
      <c r="J3914" s="154"/>
      <c r="K3914" s="23">
        <f>MONTH(CtasPagar[[#This Row],[Data Pagamento]])</f>
        <v>1</v>
      </c>
      <c r="L3914" s="23">
        <f>YEAR(CtasPagar[[#This Row],[Data Pagamento]])</f>
        <v>1900</v>
      </c>
      <c r="M3914" s="154"/>
      <c r="N39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4" s="71"/>
      <c r="P3914" s="71"/>
      <c r="Q3914" s="71"/>
      <c r="R3914" s="71"/>
      <c r="S3914" s="71"/>
      <c r="T3914" s="71"/>
      <c r="U3914" s="71"/>
      <c r="V3914" s="71"/>
      <c r="W3914" s="71"/>
      <c r="X3914" s="71"/>
      <c r="Y3914" s="71"/>
      <c r="Z3914" s="71"/>
    </row>
    <row r="3915" spans="1:26">
      <c r="A3915" s="154"/>
      <c r="B3915" s="157"/>
      <c r="C3915" s="162"/>
      <c r="D3915" s="157"/>
      <c r="E3915" s="157"/>
      <c r="F3915" s="157"/>
      <c r="G3915" s="158"/>
      <c r="H3915" s="23">
        <f>MONTH(CtasPagar[[#This Row],[Data Vencimento]])</f>
        <v>1</v>
      </c>
      <c r="I3915" s="23">
        <f>YEAR(CtasPagar[[#This Row],[Data Vencimento]])</f>
        <v>1900</v>
      </c>
      <c r="J3915" s="154"/>
      <c r="K3915" s="23">
        <f>MONTH(CtasPagar[[#This Row],[Data Pagamento]])</f>
        <v>1</v>
      </c>
      <c r="L3915" s="23">
        <f>YEAR(CtasPagar[[#This Row],[Data Pagamento]])</f>
        <v>1900</v>
      </c>
      <c r="M3915" s="154"/>
      <c r="N39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5" s="71"/>
      <c r="P3915" s="71"/>
      <c r="Q3915" s="71"/>
      <c r="R3915" s="71"/>
      <c r="S3915" s="71"/>
      <c r="T3915" s="71"/>
      <c r="U3915" s="71"/>
      <c r="V3915" s="71"/>
      <c r="W3915" s="71"/>
      <c r="X3915" s="71"/>
      <c r="Y3915" s="71"/>
      <c r="Z3915" s="71"/>
    </row>
    <row r="3916" spans="1:26">
      <c r="A3916" s="154"/>
      <c r="B3916" s="157"/>
      <c r="C3916" s="162"/>
      <c r="D3916" s="157"/>
      <c r="E3916" s="157"/>
      <c r="F3916" s="157"/>
      <c r="G3916" s="158"/>
      <c r="H3916" s="23">
        <f>MONTH(CtasPagar[[#This Row],[Data Vencimento]])</f>
        <v>1</v>
      </c>
      <c r="I3916" s="23">
        <f>YEAR(CtasPagar[[#This Row],[Data Vencimento]])</f>
        <v>1900</v>
      </c>
      <c r="J3916" s="154"/>
      <c r="K3916" s="23">
        <f>MONTH(CtasPagar[[#This Row],[Data Pagamento]])</f>
        <v>1</v>
      </c>
      <c r="L3916" s="23">
        <f>YEAR(CtasPagar[[#This Row],[Data Pagamento]])</f>
        <v>1900</v>
      </c>
      <c r="M3916" s="154"/>
      <c r="N39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6" s="71"/>
      <c r="P3916" s="71"/>
      <c r="Q3916" s="71"/>
      <c r="R3916" s="71"/>
      <c r="S3916" s="71"/>
      <c r="T3916" s="71"/>
      <c r="U3916" s="71"/>
      <c r="V3916" s="71"/>
      <c r="W3916" s="71"/>
      <c r="X3916" s="71"/>
      <c r="Y3916" s="71"/>
      <c r="Z3916" s="71"/>
    </row>
    <row r="3917" spans="1:26">
      <c r="A3917" s="154"/>
      <c r="B3917" s="157"/>
      <c r="C3917" s="162"/>
      <c r="D3917" s="157"/>
      <c r="E3917" s="157"/>
      <c r="F3917" s="157"/>
      <c r="G3917" s="158"/>
      <c r="H3917" s="23">
        <f>MONTH(CtasPagar[[#This Row],[Data Vencimento]])</f>
        <v>1</v>
      </c>
      <c r="I3917" s="23">
        <f>YEAR(CtasPagar[[#This Row],[Data Vencimento]])</f>
        <v>1900</v>
      </c>
      <c r="J3917" s="154"/>
      <c r="K3917" s="23">
        <f>MONTH(CtasPagar[[#This Row],[Data Pagamento]])</f>
        <v>1</v>
      </c>
      <c r="L3917" s="23">
        <f>YEAR(CtasPagar[[#This Row],[Data Pagamento]])</f>
        <v>1900</v>
      </c>
      <c r="M3917" s="154"/>
      <c r="N39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7" s="71"/>
      <c r="P3917" s="71"/>
      <c r="Q3917" s="71"/>
      <c r="R3917" s="71"/>
      <c r="S3917" s="71"/>
      <c r="T3917" s="71"/>
      <c r="U3917" s="71"/>
      <c r="V3917" s="71"/>
      <c r="W3917" s="71"/>
      <c r="X3917" s="71"/>
      <c r="Y3917" s="71"/>
      <c r="Z3917" s="71"/>
    </row>
    <row r="3918" spans="1:26">
      <c r="A3918" s="154"/>
      <c r="B3918" s="157"/>
      <c r="C3918" s="162"/>
      <c r="D3918" s="157"/>
      <c r="E3918" s="157"/>
      <c r="F3918" s="157"/>
      <c r="G3918" s="158"/>
      <c r="H3918" s="23">
        <f>MONTH(CtasPagar[[#This Row],[Data Vencimento]])</f>
        <v>1</v>
      </c>
      <c r="I3918" s="23">
        <f>YEAR(CtasPagar[[#This Row],[Data Vencimento]])</f>
        <v>1900</v>
      </c>
      <c r="J3918" s="154"/>
      <c r="K3918" s="23">
        <f>MONTH(CtasPagar[[#This Row],[Data Pagamento]])</f>
        <v>1</v>
      </c>
      <c r="L3918" s="23">
        <f>YEAR(CtasPagar[[#This Row],[Data Pagamento]])</f>
        <v>1900</v>
      </c>
      <c r="M3918" s="154"/>
      <c r="N39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8" s="71"/>
      <c r="P3918" s="71"/>
      <c r="Q3918" s="71"/>
      <c r="R3918" s="71"/>
      <c r="S3918" s="71"/>
      <c r="T3918" s="71"/>
      <c r="U3918" s="71"/>
      <c r="V3918" s="71"/>
      <c r="W3918" s="71"/>
      <c r="X3918" s="71"/>
      <c r="Y3918" s="71"/>
      <c r="Z3918" s="71"/>
    </row>
    <row r="3919" spans="1:26">
      <c r="A3919" s="154"/>
      <c r="B3919" s="157"/>
      <c r="C3919" s="162"/>
      <c r="D3919" s="157"/>
      <c r="E3919" s="157"/>
      <c r="F3919" s="157"/>
      <c r="G3919" s="158"/>
      <c r="H3919" s="23">
        <f>MONTH(CtasPagar[[#This Row],[Data Vencimento]])</f>
        <v>1</v>
      </c>
      <c r="I3919" s="23">
        <f>YEAR(CtasPagar[[#This Row],[Data Vencimento]])</f>
        <v>1900</v>
      </c>
      <c r="J3919" s="154"/>
      <c r="K3919" s="23">
        <f>MONTH(CtasPagar[[#This Row],[Data Pagamento]])</f>
        <v>1</v>
      </c>
      <c r="L3919" s="23">
        <f>YEAR(CtasPagar[[#This Row],[Data Pagamento]])</f>
        <v>1900</v>
      </c>
      <c r="M3919" s="154"/>
      <c r="N39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19" s="71"/>
      <c r="P3919" s="71"/>
      <c r="Q3919" s="71"/>
      <c r="R3919" s="71"/>
      <c r="S3919" s="71"/>
      <c r="T3919" s="71"/>
      <c r="U3919" s="71"/>
      <c r="V3919" s="71"/>
      <c r="W3919" s="71"/>
      <c r="X3919" s="71"/>
      <c r="Y3919" s="71"/>
      <c r="Z3919" s="71"/>
    </row>
    <row r="3920" spans="1:26">
      <c r="A3920" s="154"/>
      <c r="B3920" s="157"/>
      <c r="C3920" s="162"/>
      <c r="D3920" s="157"/>
      <c r="E3920" s="157"/>
      <c r="F3920" s="157"/>
      <c r="G3920" s="158"/>
      <c r="H3920" s="23">
        <f>MONTH(CtasPagar[[#This Row],[Data Vencimento]])</f>
        <v>1</v>
      </c>
      <c r="I3920" s="23">
        <f>YEAR(CtasPagar[[#This Row],[Data Vencimento]])</f>
        <v>1900</v>
      </c>
      <c r="J3920" s="154"/>
      <c r="K3920" s="23">
        <f>MONTH(CtasPagar[[#This Row],[Data Pagamento]])</f>
        <v>1</v>
      </c>
      <c r="L3920" s="23">
        <f>YEAR(CtasPagar[[#This Row],[Data Pagamento]])</f>
        <v>1900</v>
      </c>
      <c r="M3920" s="154"/>
      <c r="N39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0" s="71"/>
      <c r="P3920" s="71"/>
      <c r="Q3920" s="71"/>
      <c r="R3920" s="71"/>
      <c r="S3920" s="71"/>
      <c r="T3920" s="71"/>
      <c r="U3920" s="71"/>
      <c r="V3920" s="71"/>
      <c r="W3920" s="71"/>
      <c r="X3920" s="71"/>
      <c r="Y3920" s="71"/>
      <c r="Z3920" s="71"/>
    </row>
    <row r="3921" spans="1:26">
      <c r="A3921" s="154"/>
      <c r="B3921" s="157"/>
      <c r="C3921" s="162"/>
      <c r="D3921" s="157"/>
      <c r="E3921" s="157"/>
      <c r="F3921" s="157"/>
      <c r="G3921" s="158"/>
      <c r="H3921" s="23">
        <f>MONTH(CtasPagar[[#This Row],[Data Vencimento]])</f>
        <v>1</v>
      </c>
      <c r="I3921" s="23">
        <f>YEAR(CtasPagar[[#This Row],[Data Vencimento]])</f>
        <v>1900</v>
      </c>
      <c r="J3921" s="154"/>
      <c r="K3921" s="23">
        <f>MONTH(CtasPagar[[#This Row],[Data Pagamento]])</f>
        <v>1</v>
      </c>
      <c r="L3921" s="23">
        <f>YEAR(CtasPagar[[#This Row],[Data Pagamento]])</f>
        <v>1900</v>
      </c>
      <c r="M3921" s="154"/>
      <c r="N39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1" s="71"/>
      <c r="P3921" s="71"/>
      <c r="Q3921" s="71"/>
      <c r="R3921" s="71"/>
      <c r="S3921" s="71"/>
      <c r="T3921" s="71"/>
      <c r="U3921" s="71"/>
      <c r="V3921" s="71"/>
      <c r="W3921" s="71"/>
      <c r="X3921" s="71"/>
      <c r="Y3921" s="71"/>
      <c r="Z3921" s="71"/>
    </row>
    <row r="3922" spans="1:26">
      <c r="A3922" s="154"/>
      <c r="B3922" s="157"/>
      <c r="C3922" s="162"/>
      <c r="D3922" s="157"/>
      <c r="E3922" s="157"/>
      <c r="F3922" s="157"/>
      <c r="G3922" s="158"/>
      <c r="H3922" s="23">
        <f>MONTH(CtasPagar[[#This Row],[Data Vencimento]])</f>
        <v>1</v>
      </c>
      <c r="I3922" s="23">
        <f>YEAR(CtasPagar[[#This Row],[Data Vencimento]])</f>
        <v>1900</v>
      </c>
      <c r="J3922" s="154"/>
      <c r="K3922" s="23">
        <f>MONTH(CtasPagar[[#This Row],[Data Pagamento]])</f>
        <v>1</v>
      </c>
      <c r="L3922" s="23">
        <f>YEAR(CtasPagar[[#This Row],[Data Pagamento]])</f>
        <v>1900</v>
      </c>
      <c r="M3922" s="154"/>
      <c r="N39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2" s="71"/>
      <c r="P3922" s="71"/>
      <c r="Q3922" s="71"/>
      <c r="R3922" s="71"/>
      <c r="S3922" s="71"/>
      <c r="T3922" s="71"/>
      <c r="U3922" s="71"/>
      <c r="V3922" s="71"/>
      <c r="W3922" s="71"/>
      <c r="X3922" s="71"/>
      <c r="Y3922" s="71"/>
      <c r="Z3922" s="71"/>
    </row>
    <row r="3923" spans="1:26">
      <c r="A3923" s="154"/>
      <c r="B3923" s="157"/>
      <c r="C3923" s="162"/>
      <c r="D3923" s="157"/>
      <c r="E3923" s="157"/>
      <c r="F3923" s="157"/>
      <c r="G3923" s="158"/>
      <c r="H3923" s="23">
        <f>MONTH(CtasPagar[[#This Row],[Data Vencimento]])</f>
        <v>1</v>
      </c>
      <c r="I3923" s="23">
        <f>YEAR(CtasPagar[[#This Row],[Data Vencimento]])</f>
        <v>1900</v>
      </c>
      <c r="J3923" s="154"/>
      <c r="K3923" s="23">
        <f>MONTH(CtasPagar[[#This Row],[Data Pagamento]])</f>
        <v>1</v>
      </c>
      <c r="L3923" s="23">
        <f>YEAR(CtasPagar[[#This Row],[Data Pagamento]])</f>
        <v>1900</v>
      </c>
      <c r="M3923" s="154"/>
      <c r="N39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3" s="71"/>
      <c r="P3923" s="71"/>
      <c r="Q3923" s="71"/>
      <c r="R3923" s="71"/>
      <c r="S3923" s="71"/>
      <c r="T3923" s="71"/>
      <c r="U3923" s="71"/>
      <c r="V3923" s="71"/>
      <c r="W3923" s="71"/>
      <c r="X3923" s="71"/>
      <c r="Y3923" s="71"/>
      <c r="Z3923" s="71"/>
    </row>
    <row r="3924" spans="1:26">
      <c r="A3924" s="154"/>
      <c r="B3924" s="157"/>
      <c r="C3924" s="162"/>
      <c r="D3924" s="157"/>
      <c r="E3924" s="157"/>
      <c r="F3924" s="157"/>
      <c r="G3924" s="158"/>
      <c r="H3924" s="23">
        <f>MONTH(CtasPagar[[#This Row],[Data Vencimento]])</f>
        <v>1</v>
      </c>
      <c r="I3924" s="23">
        <f>YEAR(CtasPagar[[#This Row],[Data Vencimento]])</f>
        <v>1900</v>
      </c>
      <c r="J3924" s="154"/>
      <c r="K3924" s="23">
        <f>MONTH(CtasPagar[[#This Row],[Data Pagamento]])</f>
        <v>1</v>
      </c>
      <c r="L3924" s="23">
        <f>YEAR(CtasPagar[[#This Row],[Data Pagamento]])</f>
        <v>1900</v>
      </c>
      <c r="M3924" s="154"/>
      <c r="N39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4" s="71"/>
      <c r="P3924" s="71"/>
      <c r="Q3924" s="71"/>
      <c r="R3924" s="71"/>
      <c r="S3924" s="71"/>
      <c r="T3924" s="71"/>
      <c r="U3924" s="71"/>
      <c r="V3924" s="71"/>
      <c r="W3924" s="71"/>
      <c r="X3924" s="71"/>
      <c r="Y3924" s="71"/>
      <c r="Z3924" s="71"/>
    </row>
    <row r="3925" spans="1:26">
      <c r="A3925" s="154"/>
      <c r="B3925" s="157"/>
      <c r="C3925" s="162"/>
      <c r="D3925" s="157"/>
      <c r="E3925" s="157"/>
      <c r="F3925" s="157"/>
      <c r="G3925" s="158"/>
      <c r="H3925" s="23">
        <f>MONTH(CtasPagar[[#This Row],[Data Vencimento]])</f>
        <v>1</v>
      </c>
      <c r="I3925" s="23">
        <f>YEAR(CtasPagar[[#This Row],[Data Vencimento]])</f>
        <v>1900</v>
      </c>
      <c r="J3925" s="154"/>
      <c r="K3925" s="23">
        <f>MONTH(CtasPagar[[#This Row],[Data Pagamento]])</f>
        <v>1</v>
      </c>
      <c r="L3925" s="23">
        <f>YEAR(CtasPagar[[#This Row],[Data Pagamento]])</f>
        <v>1900</v>
      </c>
      <c r="M3925" s="154"/>
      <c r="N39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5" s="71"/>
      <c r="P3925" s="71"/>
      <c r="Q3925" s="71"/>
      <c r="R3925" s="71"/>
      <c r="S3925" s="71"/>
      <c r="T3925" s="71"/>
      <c r="U3925" s="71"/>
      <c r="V3925" s="71"/>
      <c r="W3925" s="71"/>
      <c r="X3925" s="71"/>
      <c r="Y3925" s="71"/>
      <c r="Z3925" s="71"/>
    </row>
    <row r="3926" spans="1:26">
      <c r="A3926" s="154"/>
      <c r="B3926" s="157"/>
      <c r="C3926" s="162"/>
      <c r="D3926" s="157"/>
      <c r="E3926" s="157"/>
      <c r="F3926" s="157"/>
      <c r="G3926" s="158"/>
      <c r="H3926" s="23">
        <f>MONTH(CtasPagar[[#This Row],[Data Vencimento]])</f>
        <v>1</v>
      </c>
      <c r="I3926" s="23">
        <f>YEAR(CtasPagar[[#This Row],[Data Vencimento]])</f>
        <v>1900</v>
      </c>
      <c r="J3926" s="154"/>
      <c r="K3926" s="23">
        <f>MONTH(CtasPagar[[#This Row],[Data Pagamento]])</f>
        <v>1</v>
      </c>
      <c r="L3926" s="23">
        <f>YEAR(CtasPagar[[#This Row],[Data Pagamento]])</f>
        <v>1900</v>
      </c>
      <c r="M3926" s="154"/>
      <c r="N39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6" s="71"/>
      <c r="P3926" s="71"/>
      <c r="Q3926" s="71"/>
      <c r="R3926" s="71"/>
      <c r="S3926" s="71"/>
      <c r="T3926" s="71"/>
      <c r="U3926" s="71"/>
      <c r="V3926" s="71"/>
      <c r="W3926" s="71"/>
      <c r="X3926" s="71"/>
      <c r="Y3926" s="71"/>
      <c r="Z3926" s="71"/>
    </row>
    <row r="3927" spans="1:26">
      <c r="A3927" s="154"/>
      <c r="B3927" s="157"/>
      <c r="C3927" s="162"/>
      <c r="D3927" s="157"/>
      <c r="E3927" s="157"/>
      <c r="F3927" s="157"/>
      <c r="G3927" s="158"/>
      <c r="H3927" s="23">
        <f>MONTH(CtasPagar[[#This Row],[Data Vencimento]])</f>
        <v>1</v>
      </c>
      <c r="I3927" s="23">
        <f>YEAR(CtasPagar[[#This Row],[Data Vencimento]])</f>
        <v>1900</v>
      </c>
      <c r="J3927" s="154"/>
      <c r="K3927" s="23">
        <f>MONTH(CtasPagar[[#This Row],[Data Pagamento]])</f>
        <v>1</v>
      </c>
      <c r="L3927" s="23">
        <f>YEAR(CtasPagar[[#This Row],[Data Pagamento]])</f>
        <v>1900</v>
      </c>
      <c r="M3927" s="154"/>
      <c r="N39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7" s="71"/>
      <c r="P3927" s="71"/>
      <c r="Q3927" s="71"/>
      <c r="R3927" s="71"/>
      <c r="S3927" s="71"/>
      <c r="T3927" s="71"/>
      <c r="U3927" s="71"/>
      <c r="V3927" s="71"/>
      <c r="W3927" s="71"/>
      <c r="X3927" s="71"/>
      <c r="Y3927" s="71"/>
      <c r="Z3927" s="71"/>
    </row>
    <row r="3928" spans="1:26">
      <c r="A3928" s="154"/>
      <c r="B3928" s="157"/>
      <c r="C3928" s="162"/>
      <c r="D3928" s="157"/>
      <c r="E3928" s="157"/>
      <c r="F3928" s="157"/>
      <c r="G3928" s="158"/>
      <c r="H3928" s="23">
        <f>MONTH(CtasPagar[[#This Row],[Data Vencimento]])</f>
        <v>1</v>
      </c>
      <c r="I3928" s="23">
        <f>YEAR(CtasPagar[[#This Row],[Data Vencimento]])</f>
        <v>1900</v>
      </c>
      <c r="J3928" s="154"/>
      <c r="K3928" s="23">
        <f>MONTH(CtasPagar[[#This Row],[Data Pagamento]])</f>
        <v>1</v>
      </c>
      <c r="L3928" s="23">
        <f>YEAR(CtasPagar[[#This Row],[Data Pagamento]])</f>
        <v>1900</v>
      </c>
      <c r="M3928" s="154"/>
      <c r="N39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8" s="71"/>
      <c r="P3928" s="71"/>
      <c r="Q3928" s="71"/>
      <c r="R3928" s="71"/>
      <c r="S3928" s="71"/>
      <c r="T3928" s="71"/>
      <c r="U3928" s="71"/>
      <c r="V3928" s="71"/>
      <c r="W3928" s="71"/>
      <c r="X3928" s="71"/>
      <c r="Y3928" s="71"/>
      <c r="Z3928" s="71"/>
    </row>
    <row r="3929" spans="1:26">
      <c r="A3929" s="154"/>
      <c r="B3929" s="157"/>
      <c r="C3929" s="162"/>
      <c r="D3929" s="157"/>
      <c r="E3929" s="157"/>
      <c r="F3929" s="157"/>
      <c r="G3929" s="158"/>
      <c r="H3929" s="23">
        <f>MONTH(CtasPagar[[#This Row],[Data Vencimento]])</f>
        <v>1</v>
      </c>
      <c r="I3929" s="23">
        <f>YEAR(CtasPagar[[#This Row],[Data Vencimento]])</f>
        <v>1900</v>
      </c>
      <c r="J3929" s="154"/>
      <c r="K3929" s="23">
        <f>MONTH(CtasPagar[[#This Row],[Data Pagamento]])</f>
        <v>1</v>
      </c>
      <c r="L3929" s="23">
        <f>YEAR(CtasPagar[[#This Row],[Data Pagamento]])</f>
        <v>1900</v>
      </c>
      <c r="M3929" s="154"/>
      <c r="N39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29" s="71"/>
      <c r="P3929" s="71"/>
      <c r="Q3929" s="71"/>
      <c r="R3929" s="71"/>
      <c r="S3929" s="71"/>
      <c r="T3929" s="71"/>
      <c r="U3929" s="71"/>
      <c r="V3929" s="71"/>
      <c r="W3929" s="71"/>
      <c r="X3929" s="71"/>
      <c r="Y3929" s="71"/>
      <c r="Z3929" s="71"/>
    </row>
    <row r="3930" spans="1:26">
      <c r="A3930" s="154"/>
      <c r="B3930" s="157"/>
      <c r="C3930" s="162"/>
      <c r="D3930" s="157"/>
      <c r="E3930" s="157"/>
      <c r="F3930" s="157"/>
      <c r="G3930" s="158"/>
      <c r="H3930" s="23">
        <f>MONTH(CtasPagar[[#This Row],[Data Vencimento]])</f>
        <v>1</v>
      </c>
      <c r="I3930" s="23">
        <f>YEAR(CtasPagar[[#This Row],[Data Vencimento]])</f>
        <v>1900</v>
      </c>
      <c r="J3930" s="154"/>
      <c r="K3930" s="23">
        <f>MONTH(CtasPagar[[#This Row],[Data Pagamento]])</f>
        <v>1</v>
      </c>
      <c r="L3930" s="23">
        <f>YEAR(CtasPagar[[#This Row],[Data Pagamento]])</f>
        <v>1900</v>
      </c>
      <c r="M3930" s="154"/>
      <c r="N39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0" s="71"/>
      <c r="P3930" s="71"/>
      <c r="Q3930" s="71"/>
      <c r="R3930" s="71"/>
      <c r="S3930" s="71"/>
      <c r="T3930" s="71"/>
      <c r="U3930" s="71"/>
      <c r="V3930" s="71"/>
      <c r="W3930" s="71"/>
      <c r="X3930" s="71"/>
      <c r="Y3930" s="71"/>
      <c r="Z3930" s="71"/>
    </row>
    <row r="3931" spans="1:26">
      <c r="A3931" s="154"/>
      <c r="B3931" s="157"/>
      <c r="C3931" s="162"/>
      <c r="D3931" s="157"/>
      <c r="E3931" s="157"/>
      <c r="F3931" s="157"/>
      <c r="G3931" s="158"/>
      <c r="H3931" s="23">
        <f>MONTH(CtasPagar[[#This Row],[Data Vencimento]])</f>
        <v>1</v>
      </c>
      <c r="I3931" s="23">
        <f>YEAR(CtasPagar[[#This Row],[Data Vencimento]])</f>
        <v>1900</v>
      </c>
      <c r="J3931" s="154"/>
      <c r="K3931" s="23">
        <f>MONTH(CtasPagar[[#This Row],[Data Pagamento]])</f>
        <v>1</v>
      </c>
      <c r="L3931" s="23">
        <f>YEAR(CtasPagar[[#This Row],[Data Pagamento]])</f>
        <v>1900</v>
      </c>
      <c r="M3931" s="154"/>
      <c r="N39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1" s="71"/>
      <c r="P3931" s="71"/>
      <c r="Q3931" s="71"/>
      <c r="R3931" s="71"/>
      <c r="S3931" s="71"/>
      <c r="T3931" s="71"/>
      <c r="U3931" s="71"/>
      <c r="V3931" s="71"/>
      <c r="W3931" s="71"/>
      <c r="X3931" s="71"/>
      <c r="Y3931" s="71"/>
      <c r="Z3931" s="71"/>
    </row>
    <row r="3932" spans="1:26">
      <c r="A3932" s="154"/>
      <c r="B3932" s="157"/>
      <c r="C3932" s="162"/>
      <c r="D3932" s="157"/>
      <c r="E3932" s="157"/>
      <c r="F3932" s="157"/>
      <c r="G3932" s="158"/>
      <c r="H3932" s="23">
        <f>MONTH(CtasPagar[[#This Row],[Data Vencimento]])</f>
        <v>1</v>
      </c>
      <c r="I3932" s="23">
        <f>YEAR(CtasPagar[[#This Row],[Data Vencimento]])</f>
        <v>1900</v>
      </c>
      <c r="J3932" s="154"/>
      <c r="K3932" s="23">
        <f>MONTH(CtasPagar[[#This Row],[Data Pagamento]])</f>
        <v>1</v>
      </c>
      <c r="L3932" s="23">
        <f>YEAR(CtasPagar[[#This Row],[Data Pagamento]])</f>
        <v>1900</v>
      </c>
      <c r="M3932" s="154"/>
      <c r="N39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2" s="71"/>
      <c r="P3932" s="71"/>
      <c r="Q3932" s="71"/>
      <c r="R3932" s="71"/>
      <c r="S3932" s="71"/>
      <c r="T3932" s="71"/>
      <c r="U3932" s="71"/>
      <c r="V3932" s="71"/>
      <c r="W3932" s="71"/>
      <c r="X3932" s="71"/>
      <c r="Y3932" s="71"/>
      <c r="Z3932" s="71"/>
    </row>
    <row r="3933" spans="1:26">
      <c r="A3933" s="154"/>
      <c r="B3933" s="157"/>
      <c r="C3933" s="162"/>
      <c r="D3933" s="157"/>
      <c r="E3933" s="157"/>
      <c r="F3933" s="157"/>
      <c r="G3933" s="158"/>
      <c r="H3933" s="23">
        <f>MONTH(CtasPagar[[#This Row],[Data Vencimento]])</f>
        <v>1</v>
      </c>
      <c r="I3933" s="23">
        <f>YEAR(CtasPagar[[#This Row],[Data Vencimento]])</f>
        <v>1900</v>
      </c>
      <c r="J3933" s="154"/>
      <c r="K3933" s="23">
        <f>MONTH(CtasPagar[[#This Row],[Data Pagamento]])</f>
        <v>1</v>
      </c>
      <c r="L3933" s="23">
        <f>YEAR(CtasPagar[[#This Row],[Data Pagamento]])</f>
        <v>1900</v>
      </c>
      <c r="M3933" s="154"/>
      <c r="N39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3" s="71"/>
      <c r="P3933" s="71"/>
      <c r="Q3933" s="71"/>
      <c r="R3933" s="71"/>
      <c r="S3933" s="71"/>
      <c r="T3933" s="71"/>
      <c r="U3933" s="71"/>
      <c r="V3933" s="71"/>
      <c r="W3933" s="71"/>
      <c r="X3933" s="71"/>
      <c r="Y3933" s="71"/>
      <c r="Z3933" s="71"/>
    </row>
    <row r="3934" spans="1:26">
      <c r="A3934" s="154"/>
      <c r="B3934" s="157"/>
      <c r="C3934" s="162"/>
      <c r="D3934" s="157"/>
      <c r="E3934" s="157"/>
      <c r="F3934" s="157"/>
      <c r="G3934" s="158"/>
      <c r="H3934" s="23">
        <f>MONTH(CtasPagar[[#This Row],[Data Vencimento]])</f>
        <v>1</v>
      </c>
      <c r="I3934" s="23">
        <f>YEAR(CtasPagar[[#This Row],[Data Vencimento]])</f>
        <v>1900</v>
      </c>
      <c r="J3934" s="154"/>
      <c r="K3934" s="23">
        <f>MONTH(CtasPagar[[#This Row],[Data Pagamento]])</f>
        <v>1</v>
      </c>
      <c r="L3934" s="23">
        <f>YEAR(CtasPagar[[#This Row],[Data Pagamento]])</f>
        <v>1900</v>
      </c>
      <c r="M3934" s="154"/>
      <c r="N39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4" s="71"/>
      <c r="P3934" s="71"/>
      <c r="Q3934" s="71"/>
      <c r="R3934" s="71"/>
      <c r="S3934" s="71"/>
      <c r="T3934" s="71"/>
      <c r="U3934" s="71"/>
      <c r="V3934" s="71"/>
      <c r="W3934" s="71"/>
      <c r="X3934" s="71"/>
      <c r="Y3934" s="71"/>
      <c r="Z3934" s="71"/>
    </row>
    <row r="3935" spans="1:26">
      <c r="A3935" s="154"/>
      <c r="B3935" s="157"/>
      <c r="C3935" s="162"/>
      <c r="D3935" s="157"/>
      <c r="E3935" s="157"/>
      <c r="F3935" s="157"/>
      <c r="G3935" s="158"/>
      <c r="H3935" s="23">
        <f>MONTH(CtasPagar[[#This Row],[Data Vencimento]])</f>
        <v>1</v>
      </c>
      <c r="I3935" s="23">
        <f>YEAR(CtasPagar[[#This Row],[Data Vencimento]])</f>
        <v>1900</v>
      </c>
      <c r="J3935" s="154"/>
      <c r="K3935" s="23">
        <f>MONTH(CtasPagar[[#This Row],[Data Pagamento]])</f>
        <v>1</v>
      </c>
      <c r="L3935" s="23">
        <f>YEAR(CtasPagar[[#This Row],[Data Pagamento]])</f>
        <v>1900</v>
      </c>
      <c r="M3935" s="154"/>
      <c r="N39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5" s="71"/>
      <c r="P3935" s="71"/>
      <c r="Q3935" s="71"/>
      <c r="R3935" s="71"/>
      <c r="S3935" s="71"/>
      <c r="T3935" s="71"/>
      <c r="U3935" s="71"/>
      <c r="V3935" s="71"/>
      <c r="W3935" s="71"/>
      <c r="X3935" s="71"/>
      <c r="Y3935" s="71"/>
      <c r="Z3935" s="71"/>
    </row>
    <row r="3936" spans="1:26">
      <c r="A3936" s="154"/>
      <c r="B3936" s="157"/>
      <c r="C3936" s="162"/>
      <c r="D3936" s="157"/>
      <c r="E3936" s="157"/>
      <c r="F3936" s="157"/>
      <c r="G3936" s="158"/>
      <c r="H3936" s="23">
        <f>MONTH(CtasPagar[[#This Row],[Data Vencimento]])</f>
        <v>1</v>
      </c>
      <c r="I3936" s="23">
        <f>YEAR(CtasPagar[[#This Row],[Data Vencimento]])</f>
        <v>1900</v>
      </c>
      <c r="J3936" s="154"/>
      <c r="K3936" s="23">
        <f>MONTH(CtasPagar[[#This Row],[Data Pagamento]])</f>
        <v>1</v>
      </c>
      <c r="L3936" s="23">
        <f>YEAR(CtasPagar[[#This Row],[Data Pagamento]])</f>
        <v>1900</v>
      </c>
      <c r="M3936" s="154"/>
      <c r="N39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6" s="71"/>
      <c r="P3936" s="71"/>
      <c r="Q3936" s="71"/>
      <c r="R3936" s="71"/>
      <c r="S3936" s="71"/>
      <c r="T3936" s="71"/>
      <c r="U3936" s="71"/>
      <c r="V3936" s="71"/>
      <c r="W3936" s="71"/>
      <c r="X3936" s="71"/>
      <c r="Y3936" s="71"/>
      <c r="Z3936" s="71"/>
    </row>
    <row r="3937" spans="1:26">
      <c r="A3937" s="154"/>
      <c r="B3937" s="157"/>
      <c r="C3937" s="162"/>
      <c r="D3937" s="157"/>
      <c r="E3937" s="157"/>
      <c r="F3937" s="157"/>
      <c r="G3937" s="158"/>
      <c r="H3937" s="23">
        <f>MONTH(CtasPagar[[#This Row],[Data Vencimento]])</f>
        <v>1</v>
      </c>
      <c r="I3937" s="23">
        <f>YEAR(CtasPagar[[#This Row],[Data Vencimento]])</f>
        <v>1900</v>
      </c>
      <c r="J3937" s="154"/>
      <c r="K3937" s="23">
        <f>MONTH(CtasPagar[[#This Row],[Data Pagamento]])</f>
        <v>1</v>
      </c>
      <c r="L3937" s="23">
        <f>YEAR(CtasPagar[[#This Row],[Data Pagamento]])</f>
        <v>1900</v>
      </c>
      <c r="M3937" s="154"/>
      <c r="N39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7" s="71"/>
      <c r="P3937" s="71"/>
      <c r="Q3937" s="71"/>
      <c r="R3937" s="71"/>
      <c r="S3937" s="71"/>
      <c r="T3937" s="71"/>
      <c r="U3937" s="71"/>
      <c r="V3937" s="71"/>
      <c r="W3937" s="71"/>
      <c r="X3937" s="71"/>
      <c r="Y3937" s="71"/>
      <c r="Z3937" s="71"/>
    </row>
    <row r="3938" spans="1:26">
      <c r="A3938" s="154"/>
      <c r="B3938" s="157"/>
      <c r="C3938" s="162"/>
      <c r="D3938" s="157"/>
      <c r="E3938" s="157"/>
      <c r="F3938" s="157"/>
      <c r="G3938" s="158"/>
      <c r="H3938" s="23">
        <f>MONTH(CtasPagar[[#This Row],[Data Vencimento]])</f>
        <v>1</v>
      </c>
      <c r="I3938" s="23">
        <f>YEAR(CtasPagar[[#This Row],[Data Vencimento]])</f>
        <v>1900</v>
      </c>
      <c r="J3938" s="154"/>
      <c r="K3938" s="23">
        <f>MONTH(CtasPagar[[#This Row],[Data Pagamento]])</f>
        <v>1</v>
      </c>
      <c r="L3938" s="23">
        <f>YEAR(CtasPagar[[#This Row],[Data Pagamento]])</f>
        <v>1900</v>
      </c>
      <c r="M3938" s="154"/>
      <c r="N39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8" s="71"/>
      <c r="P3938" s="71"/>
      <c r="Q3938" s="71"/>
      <c r="R3938" s="71"/>
      <c r="S3938" s="71"/>
      <c r="T3938" s="71"/>
      <c r="U3938" s="71"/>
      <c r="V3938" s="71"/>
      <c r="W3938" s="71"/>
      <c r="X3938" s="71"/>
      <c r="Y3938" s="71"/>
      <c r="Z3938" s="71"/>
    </row>
    <row r="3939" spans="1:26">
      <c r="A3939" s="154"/>
      <c r="B3939" s="157"/>
      <c r="C3939" s="162"/>
      <c r="D3939" s="157"/>
      <c r="E3939" s="157"/>
      <c r="F3939" s="157"/>
      <c r="G3939" s="158"/>
      <c r="H3939" s="23">
        <f>MONTH(CtasPagar[[#This Row],[Data Vencimento]])</f>
        <v>1</v>
      </c>
      <c r="I3939" s="23">
        <f>YEAR(CtasPagar[[#This Row],[Data Vencimento]])</f>
        <v>1900</v>
      </c>
      <c r="J3939" s="154"/>
      <c r="K3939" s="23">
        <f>MONTH(CtasPagar[[#This Row],[Data Pagamento]])</f>
        <v>1</v>
      </c>
      <c r="L3939" s="23">
        <f>YEAR(CtasPagar[[#This Row],[Data Pagamento]])</f>
        <v>1900</v>
      </c>
      <c r="M3939" s="154"/>
      <c r="N39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39" s="71"/>
      <c r="P3939" s="71"/>
      <c r="Q3939" s="71"/>
      <c r="R3939" s="71"/>
      <c r="S3939" s="71"/>
      <c r="T3939" s="71"/>
      <c r="U3939" s="71"/>
      <c r="V3939" s="71"/>
      <c r="W3939" s="71"/>
      <c r="X3939" s="71"/>
      <c r="Y3939" s="71"/>
      <c r="Z3939" s="71"/>
    </row>
    <row r="3940" spans="1:26">
      <c r="A3940" s="154"/>
      <c r="B3940" s="157"/>
      <c r="C3940" s="162"/>
      <c r="D3940" s="157"/>
      <c r="E3940" s="157"/>
      <c r="F3940" s="157"/>
      <c r="G3940" s="158"/>
      <c r="H3940" s="23">
        <f>MONTH(CtasPagar[[#This Row],[Data Vencimento]])</f>
        <v>1</v>
      </c>
      <c r="I3940" s="23">
        <f>YEAR(CtasPagar[[#This Row],[Data Vencimento]])</f>
        <v>1900</v>
      </c>
      <c r="J3940" s="154"/>
      <c r="K3940" s="23">
        <f>MONTH(CtasPagar[[#This Row],[Data Pagamento]])</f>
        <v>1</v>
      </c>
      <c r="L3940" s="23">
        <f>YEAR(CtasPagar[[#This Row],[Data Pagamento]])</f>
        <v>1900</v>
      </c>
      <c r="M3940" s="154"/>
      <c r="N39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0" s="71"/>
      <c r="P3940" s="71"/>
      <c r="Q3940" s="71"/>
      <c r="R3940" s="71"/>
      <c r="S3940" s="71"/>
      <c r="T3940" s="71"/>
      <c r="U3940" s="71"/>
      <c r="V3940" s="71"/>
      <c r="W3940" s="71"/>
      <c r="X3940" s="71"/>
      <c r="Y3940" s="71"/>
      <c r="Z3940" s="71"/>
    </row>
    <row r="3941" spans="1:26">
      <c r="A3941" s="154"/>
      <c r="B3941" s="157"/>
      <c r="C3941" s="162"/>
      <c r="D3941" s="157"/>
      <c r="E3941" s="157"/>
      <c r="F3941" s="157"/>
      <c r="G3941" s="158"/>
      <c r="H3941" s="23">
        <f>MONTH(CtasPagar[[#This Row],[Data Vencimento]])</f>
        <v>1</v>
      </c>
      <c r="I3941" s="23">
        <f>YEAR(CtasPagar[[#This Row],[Data Vencimento]])</f>
        <v>1900</v>
      </c>
      <c r="J3941" s="154"/>
      <c r="K3941" s="23">
        <f>MONTH(CtasPagar[[#This Row],[Data Pagamento]])</f>
        <v>1</v>
      </c>
      <c r="L3941" s="23">
        <f>YEAR(CtasPagar[[#This Row],[Data Pagamento]])</f>
        <v>1900</v>
      </c>
      <c r="M3941" s="154"/>
      <c r="N39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1" s="71"/>
      <c r="P3941" s="71"/>
      <c r="Q3941" s="71"/>
      <c r="R3941" s="71"/>
      <c r="S3941" s="71"/>
      <c r="T3941" s="71"/>
      <c r="U3941" s="71"/>
      <c r="V3941" s="71"/>
      <c r="W3941" s="71"/>
      <c r="X3941" s="71"/>
      <c r="Y3941" s="71"/>
      <c r="Z3941" s="71"/>
    </row>
    <row r="3942" spans="1:26">
      <c r="A3942" s="154"/>
      <c r="B3942" s="157"/>
      <c r="C3942" s="162"/>
      <c r="D3942" s="157"/>
      <c r="E3942" s="157"/>
      <c r="F3942" s="157"/>
      <c r="G3942" s="158"/>
      <c r="H3942" s="23">
        <f>MONTH(CtasPagar[[#This Row],[Data Vencimento]])</f>
        <v>1</v>
      </c>
      <c r="I3942" s="23">
        <f>YEAR(CtasPagar[[#This Row],[Data Vencimento]])</f>
        <v>1900</v>
      </c>
      <c r="J3942" s="154"/>
      <c r="K3942" s="23">
        <f>MONTH(CtasPagar[[#This Row],[Data Pagamento]])</f>
        <v>1</v>
      </c>
      <c r="L3942" s="23">
        <f>YEAR(CtasPagar[[#This Row],[Data Pagamento]])</f>
        <v>1900</v>
      </c>
      <c r="M3942" s="154"/>
      <c r="N39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2" s="71"/>
      <c r="P3942" s="71"/>
      <c r="Q3942" s="71"/>
      <c r="R3942" s="71"/>
      <c r="S3942" s="71"/>
      <c r="T3942" s="71"/>
      <c r="U3942" s="71"/>
      <c r="V3942" s="71"/>
      <c r="W3942" s="71"/>
      <c r="X3942" s="71"/>
      <c r="Y3942" s="71"/>
      <c r="Z3942" s="71"/>
    </row>
    <row r="3943" spans="1:26">
      <c r="A3943" s="154"/>
      <c r="B3943" s="157"/>
      <c r="C3943" s="162"/>
      <c r="D3943" s="157"/>
      <c r="E3943" s="157"/>
      <c r="F3943" s="157"/>
      <c r="G3943" s="158"/>
      <c r="H3943" s="23">
        <f>MONTH(CtasPagar[[#This Row],[Data Vencimento]])</f>
        <v>1</v>
      </c>
      <c r="I3943" s="23">
        <f>YEAR(CtasPagar[[#This Row],[Data Vencimento]])</f>
        <v>1900</v>
      </c>
      <c r="J3943" s="154"/>
      <c r="K3943" s="23">
        <f>MONTH(CtasPagar[[#This Row],[Data Pagamento]])</f>
        <v>1</v>
      </c>
      <c r="L3943" s="23">
        <f>YEAR(CtasPagar[[#This Row],[Data Pagamento]])</f>
        <v>1900</v>
      </c>
      <c r="M3943" s="154"/>
      <c r="N39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3" s="71"/>
      <c r="P3943" s="71"/>
      <c r="Q3943" s="71"/>
      <c r="R3943" s="71"/>
      <c r="S3943" s="71"/>
      <c r="T3943" s="71"/>
      <c r="U3943" s="71"/>
      <c r="V3943" s="71"/>
      <c r="W3943" s="71"/>
      <c r="X3943" s="71"/>
      <c r="Y3943" s="71"/>
      <c r="Z3943" s="71"/>
    </row>
    <row r="3944" spans="1:26">
      <c r="A3944" s="154"/>
      <c r="B3944" s="157"/>
      <c r="C3944" s="162"/>
      <c r="D3944" s="157"/>
      <c r="E3944" s="157"/>
      <c r="F3944" s="157"/>
      <c r="G3944" s="158"/>
      <c r="H3944" s="23">
        <f>MONTH(CtasPagar[[#This Row],[Data Vencimento]])</f>
        <v>1</v>
      </c>
      <c r="I3944" s="23">
        <f>YEAR(CtasPagar[[#This Row],[Data Vencimento]])</f>
        <v>1900</v>
      </c>
      <c r="J3944" s="154"/>
      <c r="K3944" s="23">
        <f>MONTH(CtasPagar[[#This Row],[Data Pagamento]])</f>
        <v>1</v>
      </c>
      <c r="L3944" s="23">
        <f>YEAR(CtasPagar[[#This Row],[Data Pagamento]])</f>
        <v>1900</v>
      </c>
      <c r="M3944" s="154"/>
      <c r="N39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4" s="71"/>
      <c r="P3944" s="71"/>
      <c r="Q3944" s="71"/>
      <c r="R3944" s="71"/>
      <c r="S3944" s="71"/>
      <c r="T3944" s="71"/>
      <c r="U3944" s="71"/>
      <c r="V3944" s="71"/>
      <c r="W3944" s="71"/>
      <c r="X3944" s="71"/>
      <c r="Y3944" s="71"/>
      <c r="Z3944" s="71"/>
    </row>
    <row r="3945" spans="1:26">
      <c r="A3945" s="154"/>
      <c r="B3945" s="157"/>
      <c r="C3945" s="162"/>
      <c r="D3945" s="157"/>
      <c r="E3945" s="157"/>
      <c r="F3945" s="157"/>
      <c r="G3945" s="158"/>
      <c r="H3945" s="23">
        <f>MONTH(CtasPagar[[#This Row],[Data Vencimento]])</f>
        <v>1</v>
      </c>
      <c r="I3945" s="23">
        <f>YEAR(CtasPagar[[#This Row],[Data Vencimento]])</f>
        <v>1900</v>
      </c>
      <c r="J3945" s="154"/>
      <c r="K3945" s="23">
        <f>MONTH(CtasPagar[[#This Row],[Data Pagamento]])</f>
        <v>1</v>
      </c>
      <c r="L3945" s="23">
        <f>YEAR(CtasPagar[[#This Row],[Data Pagamento]])</f>
        <v>1900</v>
      </c>
      <c r="M3945" s="154"/>
      <c r="N39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5" s="71"/>
      <c r="P3945" s="71"/>
      <c r="Q3945" s="71"/>
      <c r="R3945" s="71"/>
      <c r="S3945" s="71"/>
      <c r="T3945" s="71"/>
      <c r="U3945" s="71"/>
      <c r="V3945" s="71"/>
      <c r="W3945" s="71"/>
      <c r="X3945" s="71"/>
      <c r="Y3945" s="71"/>
      <c r="Z3945" s="71"/>
    </row>
    <row r="3946" spans="1:26">
      <c r="A3946" s="154"/>
      <c r="B3946" s="157"/>
      <c r="C3946" s="162"/>
      <c r="D3946" s="157"/>
      <c r="E3946" s="157"/>
      <c r="F3946" s="157"/>
      <c r="G3946" s="158"/>
      <c r="H3946" s="23">
        <f>MONTH(CtasPagar[[#This Row],[Data Vencimento]])</f>
        <v>1</v>
      </c>
      <c r="I3946" s="23">
        <f>YEAR(CtasPagar[[#This Row],[Data Vencimento]])</f>
        <v>1900</v>
      </c>
      <c r="J3946" s="154"/>
      <c r="K3946" s="23">
        <f>MONTH(CtasPagar[[#This Row],[Data Pagamento]])</f>
        <v>1</v>
      </c>
      <c r="L3946" s="23">
        <f>YEAR(CtasPagar[[#This Row],[Data Pagamento]])</f>
        <v>1900</v>
      </c>
      <c r="M3946" s="154"/>
      <c r="N39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6" s="71"/>
      <c r="P3946" s="71"/>
      <c r="Q3946" s="71"/>
      <c r="R3946" s="71"/>
      <c r="S3946" s="71"/>
      <c r="T3946" s="71"/>
      <c r="U3946" s="71"/>
      <c r="V3946" s="71"/>
      <c r="W3946" s="71"/>
      <c r="X3946" s="71"/>
      <c r="Y3946" s="71"/>
      <c r="Z3946" s="71"/>
    </row>
    <row r="3947" spans="1:26">
      <c r="A3947" s="154"/>
      <c r="B3947" s="157"/>
      <c r="C3947" s="162"/>
      <c r="D3947" s="157"/>
      <c r="E3947" s="157"/>
      <c r="F3947" s="157"/>
      <c r="G3947" s="158"/>
      <c r="H3947" s="23">
        <f>MONTH(CtasPagar[[#This Row],[Data Vencimento]])</f>
        <v>1</v>
      </c>
      <c r="I3947" s="23">
        <f>YEAR(CtasPagar[[#This Row],[Data Vencimento]])</f>
        <v>1900</v>
      </c>
      <c r="J3947" s="154"/>
      <c r="K3947" s="23">
        <f>MONTH(CtasPagar[[#This Row],[Data Pagamento]])</f>
        <v>1</v>
      </c>
      <c r="L3947" s="23">
        <f>YEAR(CtasPagar[[#This Row],[Data Pagamento]])</f>
        <v>1900</v>
      </c>
      <c r="M3947" s="154"/>
      <c r="N39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7" s="71"/>
      <c r="P3947" s="71"/>
      <c r="Q3947" s="71"/>
      <c r="R3947" s="71"/>
      <c r="S3947" s="71"/>
      <c r="T3947" s="71"/>
      <c r="U3947" s="71"/>
      <c r="V3947" s="71"/>
      <c r="W3947" s="71"/>
      <c r="X3947" s="71"/>
      <c r="Y3947" s="71"/>
      <c r="Z3947" s="71"/>
    </row>
    <row r="3948" spans="1:26">
      <c r="A3948" s="154"/>
      <c r="B3948" s="157"/>
      <c r="C3948" s="162"/>
      <c r="D3948" s="157"/>
      <c r="E3948" s="157"/>
      <c r="F3948" s="157"/>
      <c r="G3948" s="158"/>
      <c r="H3948" s="23">
        <f>MONTH(CtasPagar[[#This Row],[Data Vencimento]])</f>
        <v>1</v>
      </c>
      <c r="I3948" s="23">
        <f>YEAR(CtasPagar[[#This Row],[Data Vencimento]])</f>
        <v>1900</v>
      </c>
      <c r="J3948" s="154"/>
      <c r="K3948" s="23">
        <f>MONTH(CtasPagar[[#This Row],[Data Pagamento]])</f>
        <v>1</v>
      </c>
      <c r="L3948" s="23">
        <f>YEAR(CtasPagar[[#This Row],[Data Pagamento]])</f>
        <v>1900</v>
      </c>
      <c r="M3948" s="154"/>
      <c r="N39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8" s="71"/>
      <c r="P3948" s="71"/>
      <c r="Q3948" s="71"/>
      <c r="R3948" s="71"/>
      <c r="S3948" s="71"/>
      <c r="T3948" s="71"/>
      <c r="U3948" s="71"/>
      <c r="V3948" s="71"/>
      <c r="W3948" s="71"/>
      <c r="X3948" s="71"/>
      <c r="Y3948" s="71"/>
      <c r="Z3948" s="71"/>
    </row>
    <row r="3949" spans="1:26">
      <c r="A3949" s="154"/>
      <c r="B3949" s="157"/>
      <c r="C3949" s="162"/>
      <c r="D3949" s="157"/>
      <c r="E3949" s="157"/>
      <c r="F3949" s="157"/>
      <c r="G3949" s="158"/>
      <c r="H3949" s="23">
        <f>MONTH(CtasPagar[[#This Row],[Data Vencimento]])</f>
        <v>1</v>
      </c>
      <c r="I3949" s="23">
        <f>YEAR(CtasPagar[[#This Row],[Data Vencimento]])</f>
        <v>1900</v>
      </c>
      <c r="J3949" s="154"/>
      <c r="K3949" s="23">
        <f>MONTH(CtasPagar[[#This Row],[Data Pagamento]])</f>
        <v>1</v>
      </c>
      <c r="L3949" s="23">
        <f>YEAR(CtasPagar[[#This Row],[Data Pagamento]])</f>
        <v>1900</v>
      </c>
      <c r="M3949" s="154"/>
      <c r="N39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49" s="71"/>
      <c r="P3949" s="71"/>
      <c r="Q3949" s="71"/>
      <c r="R3949" s="71"/>
      <c r="S3949" s="71"/>
      <c r="T3949" s="71"/>
      <c r="U3949" s="71"/>
      <c r="V3949" s="71"/>
      <c r="W3949" s="71"/>
      <c r="X3949" s="71"/>
      <c r="Y3949" s="71"/>
      <c r="Z3949" s="71"/>
    </row>
    <row r="3950" spans="1:26">
      <c r="A3950" s="154"/>
      <c r="B3950" s="157"/>
      <c r="C3950" s="162"/>
      <c r="D3950" s="157"/>
      <c r="E3950" s="157"/>
      <c r="F3950" s="157"/>
      <c r="G3950" s="158"/>
      <c r="H3950" s="23">
        <f>MONTH(CtasPagar[[#This Row],[Data Vencimento]])</f>
        <v>1</v>
      </c>
      <c r="I3950" s="23">
        <f>YEAR(CtasPagar[[#This Row],[Data Vencimento]])</f>
        <v>1900</v>
      </c>
      <c r="J3950" s="154"/>
      <c r="K3950" s="23">
        <f>MONTH(CtasPagar[[#This Row],[Data Pagamento]])</f>
        <v>1</v>
      </c>
      <c r="L3950" s="23">
        <f>YEAR(CtasPagar[[#This Row],[Data Pagamento]])</f>
        <v>1900</v>
      </c>
      <c r="M3950" s="154"/>
      <c r="N39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0" s="71"/>
      <c r="P3950" s="71"/>
      <c r="Q3950" s="71"/>
      <c r="R3950" s="71"/>
      <c r="S3950" s="71"/>
      <c r="T3950" s="71"/>
      <c r="U3950" s="71"/>
      <c r="V3950" s="71"/>
      <c r="W3950" s="71"/>
      <c r="X3950" s="71"/>
      <c r="Y3950" s="71"/>
      <c r="Z3950" s="71"/>
    </row>
    <row r="3951" spans="1:26">
      <c r="A3951" s="154"/>
      <c r="B3951" s="157"/>
      <c r="C3951" s="162"/>
      <c r="D3951" s="157"/>
      <c r="E3951" s="157"/>
      <c r="F3951" s="157"/>
      <c r="G3951" s="158"/>
      <c r="H3951" s="23">
        <f>MONTH(CtasPagar[[#This Row],[Data Vencimento]])</f>
        <v>1</v>
      </c>
      <c r="I3951" s="23">
        <f>YEAR(CtasPagar[[#This Row],[Data Vencimento]])</f>
        <v>1900</v>
      </c>
      <c r="J3951" s="154"/>
      <c r="K3951" s="23">
        <f>MONTH(CtasPagar[[#This Row],[Data Pagamento]])</f>
        <v>1</v>
      </c>
      <c r="L3951" s="23">
        <f>YEAR(CtasPagar[[#This Row],[Data Pagamento]])</f>
        <v>1900</v>
      </c>
      <c r="M3951" s="154"/>
      <c r="N39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1" s="71"/>
      <c r="P3951" s="71"/>
      <c r="Q3951" s="71"/>
      <c r="R3951" s="71"/>
      <c r="S3951" s="71"/>
      <c r="T3951" s="71"/>
      <c r="U3951" s="71"/>
      <c r="V3951" s="71"/>
      <c r="W3951" s="71"/>
      <c r="X3951" s="71"/>
      <c r="Y3951" s="71"/>
      <c r="Z3951" s="71"/>
    </row>
    <row r="3952" spans="1:26">
      <c r="A3952" s="154"/>
      <c r="B3952" s="157"/>
      <c r="C3952" s="162"/>
      <c r="D3952" s="157"/>
      <c r="E3952" s="157"/>
      <c r="F3952" s="157"/>
      <c r="G3952" s="158"/>
      <c r="H3952" s="23">
        <f>MONTH(CtasPagar[[#This Row],[Data Vencimento]])</f>
        <v>1</v>
      </c>
      <c r="I3952" s="23">
        <f>YEAR(CtasPagar[[#This Row],[Data Vencimento]])</f>
        <v>1900</v>
      </c>
      <c r="J3952" s="154"/>
      <c r="K3952" s="23">
        <f>MONTH(CtasPagar[[#This Row],[Data Pagamento]])</f>
        <v>1</v>
      </c>
      <c r="L3952" s="23">
        <f>YEAR(CtasPagar[[#This Row],[Data Pagamento]])</f>
        <v>1900</v>
      </c>
      <c r="M3952" s="154"/>
      <c r="N39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2" s="71"/>
      <c r="P3952" s="71"/>
      <c r="Q3952" s="71"/>
      <c r="R3952" s="71"/>
      <c r="S3952" s="71"/>
      <c r="T3952" s="71"/>
      <c r="U3952" s="71"/>
      <c r="V3952" s="71"/>
      <c r="W3952" s="71"/>
      <c r="X3952" s="71"/>
      <c r="Y3952" s="71"/>
      <c r="Z3952" s="71"/>
    </row>
    <row r="3953" spans="1:26">
      <c r="A3953" s="154"/>
      <c r="B3953" s="157"/>
      <c r="C3953" s="162"/>
      <c r="D3953" s="157"/>
      <c r="E3953" s="157"/>
      <c r="F3953" s="157"/>
      <c r="G3953" s="158"/>
      <c r="H3953" s="23">
        <f>MONTH(CtasPagar[[#This Row],[Data Vencimento]])</f>
        <v>1</v>
      </c>
      <c r="I3953" s="23">
        <f>YEAR(CtasPagar[[#This Row],[Data Vencimento]])</f>
        <v>1900</v>
      </c>
      <c r="J3953" s="154"/>
      <c r="K3953" s="23">
        <f>MONTH(CtasPagar[[#This Row],[Data Pagamento]])</f>
        <v>1</v>
      </c>
      <c r="L3953" s="23">
        <f>YEAR(CtasPagar[[#This Row],[Data Pagamento]])</f>
        <v>1900</v>
      </c>
      <c r="M3953" s="154"/>
      <c r="N39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3" s="71"/>
      <c r="P3953" s="71"/>
      <c r="Q3953" s="71"/>
      <c r="R3953" s="71"/>
      <c r="S3953" s="71"/>
      <c r="T3953" s="71"/>
      <c r="U3953" s="71"/>
      <c r="V3953" s="71"/>
      <c r="W3953" s="71"/>
      <c r="X3953" s="71"/>
      <c r="Y3953" s="71"/>
      <c r="Z3953" s="71"/>
    </row>
    <row r="3954" spans="1:26">
      <c r="A3954" s="154"/>
      <c r="B3954" s="157"/>
      <c r="C3954" s="162"/>
      <c r="D3954" s="157"/>
      <c r="E3954" s="157"/>
      <c r="F3954" s="157"/>
      <c r="G3954" s="158"/>
      <c r="H3954" s="23">
        <f>MONTH(CtasPagar[[#This Row],[Data Vencimento]])</f>
        <v>1</v>
      </c>
      <c r="I3954" s="23">
        <f>YEAR(CtasPagar[[#This Row],[Data Vencimento]])</f>
        <v>1900</v>
      </c>
      <c r="J3954" s="154"/>
      <c r="K3954" s="23">
        <f>MONTH(CtasPagar[[#This Row],[Data Pagamento]])</f>
        <v>1</v>
      </c>
      <c r="L3954" s="23">
        <f>YEAR(CtasPagar[[#This Row],[Data Pagamento]])</f>
        <v>1900</v>
      </c>
      <c r="M3954" s="154"/>
      <c r="N39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4" s="71"/>
      <c r="P3954" s="71"/>
      <c r="Q3954" s="71"/>
      <c r="R3954" s="71"/>
      <c r="S3954" s="71"/>
      <c r="T3954" s="71"/>
      <c r="U3954" s="71"/>
      <c r="V3954" s="71"/>
      <c r="W3954" s="71"/>
      <c r="X3954" s="71"/>
      <c r="Y3954" s="71"/>
      <c r="Z3954" s="71"/>
    </row>
    <row r="3955" spans="1:26">
      <c r="A3955" s="154"/>
      <c r="B3955" s="157"/>
      <c r="C3955" s="162"/>
      <c r="D3955" s="157"/>
      <c r="E3955" s="157"/>
      <c r="F3955" s="157"/>
      <c r="G3955" s="158"/>
      <c r="H3955" s="23">
        <f>MONTH(CtasPagar[[#This Row],[Data Vencimento]])</f>
        <v>1</v>
      </c>
      <c r="I3955" s="23">
        <f>YEAR(CtasPagar[[#This Row],[Data Vencimento]])</f>
        <v>1900</v>
      </c>
      <c r="J3955" s="154"/>
      <c r="K3955" s="23">
        <f>MONTH(CtasPagar[[#This Row],[Data Pagamento]])</f>
        <v>1</v>
      </c>
      <c r="L3955" s="23">
        <f>YEAR(CtasPagar[[#This Row],[Data Pagamento]])</f>
        <v>1900</v>
      </c>
      <c r="M3955" s="154"/>
      <c r="N39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5" s="71"/>
      <c r="P3955" s="71"/>
      <c r="Q3955" s="71"/>
      <c r="R3955" s="71"/>
      <c r="S3955" s="71"/>
      <c r="T3955" s="71"/>
      <c r="U3955" s="71"/>
      <c r="V3955" s="71"/>
      <c r="W3955" s="71"/>
      <c r="X3955" s="71"/>
      <c r="Y3955" s="71"/>
      <c r="Z3955" s="71"/>
    </row>
    <row r="3956" spans="1:26">
      <c r="A3956" s="154"/>
      <c r="B3956" s="157"/>
      <c r="C3956" s="162"/>
      <c r="D3956" s="157"/>
      <c r="E3956" s="157"/>
      <c r="F3956" s="157"/>
      <c r="G3956" s="158"/>
      <c r="H3956" s="23">
        <f>MONTH(CtasPagar[[#This Row],[Data Vencimento]])</f>
        <v>1</v>
      </c>
      <c r="I3956" s="23">
        <f>YEAR(CtasPagar[[#This Row],[Data Vencimento]])</f>
        <v>1900</v>
      </c>
      <c r="J3956" s="154"/>
      <c r="K3956" s="23">
        <f>MONTH(CtasPagar[[#This Row],[Data Pagamento]])</f>
        <v>1</v>
      </c>
      <c r="L3956" s="23">
        <f>YEAR(CtasPagar[[#This Row],[Data Pagamento]])</f>
        <v>1900</v>
      </c>
      <c r="M3956" s="154"/>
      <c r="N39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6" s="71"/>
      <c r="P3956" s="71"/>
      <c r="Q3956" s="71"/>
      <c r="R3956" s="71"/>
      <c r="S3956" s="71"/>
      <c r="T3956" s="71"/>
      <c r="U3956" s="71"/>
      <c r="V3956" s="71"/>
      <c r="W3956" s="71"/>
      <c r="X3956" s="71"/>
      <c r="Y3956" s="71"/>
      <c r="Z3956" s="71"/>
    </row>
    <row r="3957" spans="1:26">
      <c r="A3957" s="154"/>
      <c r="B3957" s="157"/>
      <c r="C3957" s="162"/>
      <c r="D3957" s="157"/>
      <c r="E3957" s="157"/>
      <c r="F3957" s="157"/>
      <c r="G3957" s="158"/>
      <c r="H3957" s="23">
        <f>MONTH(CtasPagar[[#This Row],[Data Vencimento]])</f>
        <v>1</v>
      </c>
      <c r="I3957" s="23">
        <f>YEAR(CtasPagar[[#This Row],[Data Vencimento]])</f>
        <v>1900</v>
      </c>
      <c r="J3957" s="154"/>
      <c r="K3957" s="23">
        <f>MONTH(CtasPagar[[#This Row],[Data Pagamento]])</f>
        <v>1</v>
      </c>
      <c r="L3957" s="23">
        <f>YEAR(CtasPagar[[#This Row],[Data Pagamento]])</f>
        <v>1900</v>
      </c>
      <c r="M3957" s="154"/>
      <c r="N39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7" s="71"/>
      <c r="P3957" s="71"/>
      <c r="Q3957" s="71"/>
      <c r="R3957" s="71"/>
      <c r="S3957" s="71"/>
      <c r="T3957" s="71"/>
      <c r="U3957" s="71"/>
      <c r="V3957" s="71"/>
      <c r="W3957" s="71"/>
      <c r="X3957" s="71"/>
      <c r="Y3957" s="71"/>
      <c r="Z3957" s="71"/>
    </row>
    <row r="3958" spans="1:26">
      <c r="A3958" s="154"/>
      <c r="B3958" s="157"/>
      <c r="C3958" s="162"/>
      <c r="D3958" s="157"/>
      <c r="E3958" s="157"/>
      <c r="F3958" s="157"/>
      <c r="G3958" s="158"/>
      <c r="H3958" s="23">
        <f>MONTH(CtasPagar[[#This Row],[Data Vencimento]])</f>
        <v>1</v>
      </c>
      <c r="I3958" s="23">
        <f>YEAR(CtasPagar[[#This Row],[Data Vencimento]])</f>
        <v>1900</v>
      </c>
      <c r="J3958" s="154"/>
      <c r="K3958" s="23">
        <f>MONTH(CtasPagar[[#This Row],[Data Pagamento]])</f>
        <v>1</v>
      </c>
      <c r="L3958" s="23">
        <f>YEAR(CtasPagar[[#This Row],[Data Pagamento]])</f>
        <v>1900</v>
      </c>
      <c r="M3958" s="154"/>
      <c r="N39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8" s="71"/>
      <c r="P3958" s="71"/>
      <c r="Q3958" s="71"/>
      <c r="R3958" s="71"/>
      <c r="S3958" s="71"/>
      <c r="T3958" s="71"/>
      <c r="U3958" s="71"/>
      <c r="V3958" s="71"/>
      <c r="W3958" s="71"/>
      <c r="X3958" s="71"/>
      <c r="Y3958" s="71"/>
      <c r="Z3958" s="71"/>
    </row>
    <row r="3959" spans="1:26">
      <c r="A3959" s="154"/>
      <c r="B3959" s="157"/>
      <c r="C3959" s="162"/>
      <c r="D3959" s="157"/>
      <c r="E3959" s="157"/>
      <c r="F3959" s="157"/>
      <c r="G3959" s="158"/>
      <c r="H3959" s="23">
        <f>MONTH(CtasPagar[[#This Row],[Data Vencimento]])</f>
        <v>1</v>
      </c>
      <c r="I3959" s="23">
        <f>YEAR(CtasPagar[[#This Row],[Data Vencimento]])</f>
        <v>1900</v>
      </c>
      <c r="J3959" s="154"/>
      <c r="K3959" s="23">
        <f>MONTH(CtasPagar[[#This Row],[Data Pagamento]])</f>
        <v>1</v>
      </c>
      <c r="L3959" s="23">
        <f>YEAR(CtasPagar[[#This Row],[Data Pagamento]])</f>
        <v>1900</v>
      </c>
      <c r="M3959" s="154"/>
      <c r="N39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59" s="71"/>
      <c r="P3959" s="71"/>
      <c r="Q3959" s="71"/>
      <c r="R3959" s="71"/>
      <c r="S3959" s="71"/>
      <c r="T3959" s="71"/>
      <c r="U3959" s="71"/>
      <c r="V3959" s="71"/>
      <c r="W3959" s="71"/>
      <c r="X3959" s="71"/>
      <c r="Y3959" s="71"/>
      <c r="Z3959" s="71"/>
    </row>
    <row r="3960" spans="1:26">
      <c r="A3960" s="154"/>
      <c r="B3960" s="157"/>
      <c r="C3960" s="162"/>
      <c r="D3960" s="157"/>
      <c r="E3960" s="157"/>
      <c r="F3960" s="157"/>
      <c r="G3960" s="158"/>
      <c r="H3960" s="23">
        <f>MONTH(CtasPagar[[#This Row],[Data Vencimento]])</f>
        <v>1</v>
      </c>
      <c r="I3960" s="23">
        <f>YEAR(CtasPagar[[#This Row],[Data Vencimento]])</f>
        <v>1900</v>
      </c>
      <c r="J3960" s="154"/>
      <c r="K3960" s="23">
        <f>MONTH(CtasPagar[[#This Row],[Data Pagamento]])</f>
        <v>1</v>
      </c>
      <c r="L3960" s="23">
        <f>YEAR(CtasPagar[[#This Row],[Data Pagamento]])</f>
        <v>1900</v>
      </c>
      <c r="M3960" s="154"/>
      <c r="N39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0" s="71"/>
      <c r="P3960" s="71"/>
      <c r="Q3960" s="71"/>
      <c r="R3960" s="71"/>
      <c r="S3960" s="71"/>
      <c r="T3960" s="71"/>
      <c r="U3960" s="71"/>
      <c r="V3960" s="71"/>
      <c r="W3960" s="71"/>
      <c r="X3960" s="71"/>
      <c r="Y3960" s="71"/>
      <c r="Z3960" s="71"/>
    </row>
    <row r="3961" spans="1:26">
      <c r="A3961" s="154"/>
      <c r="B3961" s="157"/>
      <c r="C3961" s="162"/>
      <c r="D3961" s="157"/>
      <c r="E3961" s="157"/>
      <c r="F3961" s="157"/>
      <c r="G3961" s="158"/>
      <c r="H3961" s="23">
        <f>MONTH(CtasPagar[[#This Row],[Data Vencimento]])</f>
        <v>1</v>
      </c>
      <c r="I3961" s="23">
        <f>YEAR(CtasPagar[[#This Row],[Data Vencimento]])</f>
        <v>1900</v>
      </c>
      <c r="J3961" s="154"/>
      <c r="K3961" s="23">
        <f>MONTH(CtasPagar[[#This Row],[Data Pagamento]])</f>
        <v>1</v>
      </c>
      <c r="L3961" s="23">
        <f>YEAR(CtasPagar[[#This Row],[Data Pagamento]])</f>
        <v>1900</v>
      </c>
      <c r="M3961" s="154"/>
      <c r="N39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1" s="71"/>
      <c r="P3961" s="71"/>
      <c r="Q3961" s="71"/>
      <c r="R3961" s="71"/>
      <c r="S3961" s="71"/>
      <c r="T3961" s="71"/>
      <c r="U3961" s="71"/>
      <c r="V3961" s="71"/>
      <c r="W3961" s="71"/>
      <c r="X3961" s="71"/>
      <c r="Y3961" s="71"/>
      <c r="Z3961" s="71"/>
    </row>
    <row r="3962" spans="1:26">
      <c r="A3962" s="154"/>
      <c r="B3962" s="157"/>
      <c r="C3962" s="162"/>
      <c r="D3962" s="157"/>
      <c r="E3962" s="157"/>
      <c r="F3962" s="157"/>
      <c r="G3962" s="158"/>
      <c r="H3962" s="23">
        <f>MONTH(CtasPagar[[#This Row],[Data Vencimento]])</f>
        <v>1</v>
      </c>
      <c r="I3962" s="23">
        <f>YEAR(CtasPagar[[#This Row],[Data Vencimento]])</f>
        <v>1900</v>
      </c>
      <c r="J3962" s="154"/>
      <c r="K3962" s="23">
        <f>MONTH(CtasPagar[[#This Row],[Data Pagamento]])</f>
        <v>1</v>
      </c>
      <c r="L3962" s="23">
        <f>YEAR(CtasPagar[[#This Row],[Data Pagamento]])</f>
        <v>1900</v>
      </c>
      <c r="M3962" s="154"/>
      <c r="N39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2" s="71"/>
      <c r="P3962" s="71"/>
      <c r="Q3962" s="71"/>
      <c r="R3962" s="71"/>
      <c r="S3962" s="71"/>
      <c r="T3962" s="71"/>
      <c r="U3962" s="71"/>
      <c r="V3962" s="71"/>
      <c r="W3962" s="71"/>
      <c r="X3962" s="71"/>
      <c r="Y3962" s="71"/>
      <c r="Z3962" s="71"/>
    </row>
    <row r="3963" spans="1:26">
      <c r="A3963" s="154"/>
      <c r="B3963" s="157"/>
      <c r="C3963" s="162"/>
      <c r="D3963" s="157"/>
      <c r="E3963" s="157"/>
      <c r="F3963" s="157"/>
      <c r="G3963" s="158"/>
      <c r="H3963" s="23">
        <f>MONTH(CtasPagar[[#This Row],[Data Vencimento]])</f>
        <v>1</v>
      </c>
      <c r="I3963" s="23">
        <f>YEAR(CtasPagar[[#This Row],[Data Vencimento]])</f>
        <v>1900</v>
      </c>
      <c r="J3963" s="154"/>
      <c r="K3963" s="23">
        <f>MONTH(CtasPagar[[#This Row],[Data Pagamento]])</f>
        <v>1</v>
      </c>
      <c r="L3963" s="23">
        <f>YEAR(CtasPagar[[#This Row],[Data Pagamento]])</f>
        <v>1900</v>
      </c>
      <c r="M3963" s="154"/>
      <c r="N39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3" s="71"/>
      <c r="P3963" s="71"/>
      <c r="Q3963" s="71"/>
      <c r="R3963" s="71"/>
      <c r="S3963" s="71"/>
      <c r="T3963" s="71"/>
      <c r="U3963" s="71"/>
      <c r="V3963" s="71"/>
      <c r="W3963" s="71"/>
      <c r="X3963" s="71"/>
      <c r="Y3963" s="71"/>
      <c r="Z3963" s="71"/>
    </row>
    <row r="3964" spans="1:26">
      <c r="A3964" s="154"/>
      <c r="B3964" s="157"/>
      <c r="C3964" s="162"/>
      <c r="D3964" s="157"/>
      <c r="E3964" s="157"/>
      <c r="F3964" s="157"/>
      <c r="G3964" s="158"/>
      <c r="H3964" s="23">
        <f>MONTH(CtasPagar[[#This Row],[Data Vencimento]])</f>
        <v>1</v>
      </c>
      <c r="I3964" s="23">
        <f>YEAR(CtasPagar[[#This Row],[Data Vencimento]])</f>
        <v>1900</v>
      </c>
      <c r="J3964" s="154"/>
      <c r="K3964" s="23">
        <f>MONTH(CtasPagar[[#This Row],[Data Pagamento]])</f>
        <v>1</v>
      </c>
      <c r="L3964" s="23">
        <f>YEAR(CtasPagar[[#This Row],[Data Pagamento]])</f>
        <v>1900</v>
      </c>
      <c r="M3964" s="154"/>
      <c r="N39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4" s="71"/>
      <c r="P3964" s="71"/>
      <c r="Q3964" s="71"/>
      <c r="R3964" s="71"/>
      <c r="S3964" s="71"/>
      <c r="T3964" s="71"/>
      <c r="U3964" s="71"/>
      <c r="V3964" s="71"/>
      <c r="W3964" s="71"/>
      <c r="X3964" s="71"/>
      <c r="Y3964" s="71"/>
      <c r="Z3964" s="71"/>
    </row>
    <row r="3965" spans="1:26">
      <c r="A3965" s="154"/>
      <c r="B3965" s="157"/>
      <c r="C3965" s="162"/>
      <c r="D3965" s="157"/>
      <c r="E3965" s="157"/>
      <c r="F3965" s="157"/>
      <c r="G3965" s="158"/>
      <c r="H3965" s="23">
        <f>MONTH(CtasPagar[[#This Row],[Data Vencimento]])</f>
        <v>1</v>
      </c>
      <c r="I3965" s="23">
        <f>YEAR(CtasPagar[[#This Row],[Data Vencimento]])</f>
        <v>1900</v>
      </c>
      <c r="J3965" s="154"/>
      <c r="K3965" s="23">
        <f>MONTH(CtasPagar[[#This Row],[Data Pagamento]])</f>
        <v>1</v>
      </c>
      <c r="L3965" s="23">
        <f>YEAR(CtasPagar[[#This Row],[Data Pagamento]])</f>
        <v>1900</v>
      </c>
      <c r="M3965" s="154"/>
      <c r="N39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5" s="71"/>
      <c r="P3965" s="71"/>
      <c r="Q3965" s="71"/>
      <c r="R3965" s="71"/>
      <c r="S3965" s="71"/>
      <c r="T3965" s="71"/>
      <c r="U3965" s="71"/>
      <c r="V3965" s="71"/>
      <c r="W3965" s="71"/>
      <c r="X3965" s="71"/>
      <c r="Y3965" s="71"/>
      <c r="Z3965" s="71"/>
    </row>
    <row r="3966" spans="1:26">
      <c r="A3966" s="154"/>
      <c r="B3966" s="157"/>
      <c r="C3966" s="162"/>
      <c r="D3966" s="157"/>
      <c r="E3966" s="157"/>
      <c r="F3966" s="157"/>
      <c r="G3966" s="158"/>
      <c r="H3966" s="23">
        <f>MONTH(CtasPagar[[#This Row],[Data Vencimento]])</f>
        <v>1</v>
      </c>
      <c r="I3966" s="23">
        <f>YEAR(CtasPagar[[#This Row],[Data Vencimento]])</f>
        <v>1900</v>
      </c>
      <c r="J3966" s="154"/>
      <c r="K3966" s="23">
        <f>MONTH(CtasPagar[[#This Row],[Data Pagamento]])</f>
        <v>1</v>
      </c>
      <c r="L3966" s="23">
        <f>YEAR(CtasPagar[[#This Row],[Data Pagamento]])</f>
        <v>1900</v>
      </c>
      <c r="M3966" s="154"/>
      <c r="N39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6" s="71"/>
      <c r="P3966" s="71"/>
      <c r="Q3966" s="71"/>
      <c r="R3966" s="71"/>
      <c r="S3966" s="71"/>
      <c r="T3966" s="71"/>
      <c r="U3966" s="71"/>
      <c r="V3966" s="71"/>
      <c r="W3966" s="71"/>
      <c r="X3966" s="71"/>
      <c r="Y3966" s="71"/>
      <c r="Z3966" s="71"/>
    </row>
    <row r="3967" spans="1:26">
      <c r="A3967" s="154"/>
      <c r="B3967" s="157"/>
      <c r="C3967" s="162"/>
      <c r="D3967" s="157"/>
      <c r="E3967" s="157"/>
      <c r="F3967" s="157"/>
      <c r="G3967" s="158"/>
      <c r="H3967" s="23">
        <f>MONTH(CtasPagar[[#This Row],[Data Vencimento]])</f>
        <v>1</v>
      </c>
      <c r="I3967" s="23">
        <f>YEAR(CtasPagar[[#This Row],[Data Vencimento]])</f>
        <v>1900</v>
      </c>
      <c r="J3967" s="154"/>
      <c r="K3967" s="23">
        <f>MONTH(CtasPagar[[#This Row],[Data Pagamento]])</f>
        <v>1</v>
      </c>
      <c r="L3967" s="23">
        <f>YEAR(CtasPagar[[#This Row],[Data Pagamento]])</f>
        <v>1900</v>
      </c>
      <c r="M3967" s="154"/>
      <c r="N39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7" s="71"/>
      <c r="P3967" s="71"/>
      <c r="Q3967" s="71"/>
      <c r="R3967" s="71"/>
      <c r="S3967" s="71"/>
      <c r="T3967" s="71"/>
      <c r="U3967" s="71"/>
      <c r="V3967" s="71"/>
      <c r="W3967" s="71"/>
      <c r="X3967" s="71"/>
      <c r="Y3967" s="71"/>
      <c r="Z3967" s="71"/>
    </row>
    <row r="3968" spans="1:26">
      <c r="A3968" s="154"/>
      <c r="B3968" s="157"/>
      <c r="C3968" s="162"/>
      <c r="D3968" s="157"/>
      <c r="E3968" s="157"/>
      <c r="F3968" s="157"/>
      <c r="G3968" s="158"/>
      <c r="H3968" s="23">
        <f>MONTH(CtasPagar[[#This Row],[Data Vencimento]])</f>
        <v>1</v>
      </c>
      <c r="I3968" s="23">
        <f>YEAR(CtasPagar[[#This Row],[Data Vencimento]])</f>
        <v>1900</v>
      </c>
      <c r="J3968" s="154"/>
      <c r="K3968" s="23">
        <f>MONTH(CtasPagar[[#This Row],[Data Pagamento]])</f>
        <v>1</v>
      </c>
      <c r="L3968" s="23">
        <f>YEAR(CtasPagar[[#This Row],[Data Pagamento]])</f>
        <v>1900</v>
      </c>
      <c r="M3968" s="154"/>
      <c r="N39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8" s="71"/>
      <c r="P3968" s="71"/>
      <c r="Q3968" s="71"/>
      <c r="R3968" s="71"/>
      <c r="S3968" s="71"/>
      <c r="T3968" s="71"/>
      <c r="U3968" s="71"/>
      <c r="V3968" s="71"/>
      <c r="W3968" s="71"/>
      <c r="X3968" s="71"/>
      <c r="Y3968" s="71"/>
      <c r="Z3968" s="71"/>
    </row>
    <row r="3969" spans="1:26">
      <c r="A3969" s="154"/>
      <c r="B3969" s="157"/>
      <c r="C3969" s="162"/>
      <c r="D3969" s="157"/>
      <c r="E3969" s="157"/>
      <c r="F3969" s="157"/>
      <c r="G3969" s="158"/>
      <c r="H3969" s="23">
        <f>MONTH(CtasPagar[[#This Row],[Data Vencimento]])</f>
        <v>1</v>
      </c>
      <c r="I3969" s="23">
        <f>YEAR(CtasPagar[[#This Row],[Data Vencimento]])</f>
        <v>1900</v>
      </c>
      <c r="J3969" s="154"/>
      <c r="K3969" s="23">
        <f>MONTH(CtasPagar[[#This Row],[Data Pagamento]])</f>
        <v>1</v>
      </c>
      <c r="L3969" s="23">
        <f>YEAR(CtasPagar[[#This Row],[Data Pagamento]])</f>
        <v>1900</v>
      </c>
      <c r="M3969" s="154"/>
      <c r="N39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69" s="71"/>
      <c r="P3969" s="71"/>
      <c r="Q3969" s="71"/>
      <c r="R3969" s="71"/>
      <c r="S3969" s="71"/>
      <c r="T3969" s="71"/>
      <c r="U3969" s="71"/>
      <c r="V3969" s="71"/>
      <c r="W3969" s="71"/>
      <c r="X3969" s="71"/>
      <c r="Y3969" s="71"/>
      <c r="Z3969" s="71"/>
    </row>
    <row r="3970" spans="1:26">
      <c r="A3970" s="154"/>
      <c r="B3970" s="157"/>
      <c r="C3970" s="162"/>
      <c r="D3970" s="157"/>
      <c r="E3970" s="157"/>
      <c r="F3970" s="157"/>
      <c r="G3970" s="158"/>
      <c r="H3970" s="23">
        <f>MONTH(CtasPagar[[#This Row],[Data Vencimento]])</f>
        <v>1</v>
      </c>
      <c r="I3970" s="23">
        <f>YEAR(CtasPagar[[#This Row],[Data Vencimento]])</f>
        <v>1900</v>
      </c>
      <c r="J3970" s="154"/>
      <c r="K3970" s="23">
        <f>MONTH(CtasPagar[[#This Row],[Data Pagamento]])</f>
        <v>1</v>
      </c>
      <c r="L3970" s="23">
        <f>YEAR(CtasPagar[[#This Row],[Data Pagamento]])</f>
        <v>1900</v>
      </c>
      <c r="M3970" s="154"/>
      <c r="N39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0" s="71"/>
      <c r="P3970" s="71"/>
      <c r="Q3970" s="71"/>
      <c r="R3970" s="71"/>
      <c r="S3970" s="71"/>
      <c r="T3970" s="71"/>
      <c r="U3970" s="71"/>
      <c r="V3970" s="71"/>
      <c r="W3970" s="71"/>
      <c r="X3970" s="71"/>
      <c r="Y3970" s="71"/>
      <c r="Z3970" s="71"/>
    </row>
    <row r="3971" spans="1:26">
      <c r="A3971" s="154"/>
      <c r="B3971" s="157"/>
      <c r="C3971" s="162"/>
      <c r="D3971" s="157"/>
      <c r="E3971" s="157"/>
      <c r="F3971" s="157"/>
      <c r="G3971" s="158"/>
      <c r="H3971" s="23">
        <f>MONTH(CtasPagar[[#This Row],[Data Vencimento]])</f>
        <v>1</v>
      </c>
      <c r="I3971" s="23">
        <f>YEAR(CtasPagar[[#This Row],[Data Vencimento]])</f>
        <v>1900</v>
      </c>
      <c r="J3971" s="154"/>
      <c r="K3971" s="23">
        <f>MONTH(CtasPagar[[#This Row],[Data Pagamento]])</f>
        <v>1</v>
      </c>
      <c r="L3971" s="23">
        <f>YEAR(CtasPagar[[#This Row],[Data Pagamento]])</f>
        <v>1900</v>
      </c>
      <c r="M3971" s="154"/>
      <c r="N39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1" s="71"/>
      <c r="P3971" s="71"/>
      <c r="Q3971" s="71"/>
      <c r="R3971" s="71"/>
      <c r="S3971" s="71"/>
      <c r="T3971" s="71"/>
      <c r="U3971" s="71"/>
      <c r="V3971" s="71"/>
      <c r="W3971" s="71"/>
      <c r="X3971" s="71"/>
      <c r="Y3971" s="71"/>
      <c r="Z3971" s="71"/>
    </row>
    <row r="3972" spans="1:26">
      <c r="A3972" s="154"/>
      <c r="B3972" s="157"/>
      <c r="C3972" s="162"/>
      <c r="D3972" s="157"/>
      <c r="E3972" s="157"/>
      <c r="F3972" s="157"/>
      <c r="G3972" s="158"/>
      <c r="H3972" s="23">
        <f>MONTH(CtasPagar[[#This Row],[Data Vencimento]])</f>
        <v>1</v>
      </c>
      <c r="I3972" s="23">
        <f>YEAR(CtasPagar[[#This Row],[Data Vencimento]])</f>
        <v>1900</v>
      </c>
      <c r="J3972" s="154"/>
      <c r="K3972" s="23">
        <f>MONTH(CtasPagar[[#This Row],[Data Pagamento]])</f>
        <v>1</v>
      </c>
      <c r="L3972" s="23">
        <f>YEAR(CtasPagar[[#This Row],[Data Pagamento]])</f>
        <v>1900</v>
      </c>
      <c r="M3972" s="154"/>
      <c r="N39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2" s="71"/>
      <c r="P3972" s="71"/>
      <c r="Q3972" s="71"/>
      <c r="R3972" s="71"/>
      <c r="S3972" s="71"/>
      <c r="T3972" s="71"/>
      <c r="U3972" s="71"/>
      <c r="V3972" s="71"/>
      <c r="W3972" s="71"/>
      <c r="X3972" s="71"/>
      <c r="Y3972" s="71"/>
      <c r="Z3972" s="71"/>
    </row>
    <row r="3973" spans="1:26">
      <c r="A3973" s="154"/>
      <c r="B3973" s="157"/>
      <c r="C3973" s="162"/>
      <c r="D3973" s="157"/>
      <c r="E3973" s="157"/>
      <c r="F3973" s="157"/>
      <c r="G3973" s="158"/>
      <c r="H3973" s="23">
        <f>MONTH(CtasPagar[[#This Row],[Data Vencimento]])</f>
        <v>1</v>
      </c>
      <c r="I3973" s="23">
        <f>YEAR(CtasPagar[[#This Row],[Data Vencimento]])</f>
        <v>1900</v>
      </c>
      <c r="J3973" s="154"/>
      <c r="K3973" s="23">
        <f>MONTH(CtasPagar[[#This Row],[Data Pagamento]])</f>
        <v>1</v>
      </c>
      <c r="L3973" s="23">
        <f>YEAR(CtasPagar[[#This Row],[Data Pagamento]])</f>
        <v>1900</v>
      </c>
      <c r="M3973" s="154"/>
      <c r="N39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3" s="71"/>
      <c r="P3973" s="71"/>
      <c r="Q3973" s="71"/>
      <c r="R3973" s="71"/>
      <c r="S3973" s="71"/>
      <c r="T3973" s="71"/>
      <c r="U3973" s="71"/>
      <c r="V3973" s="71"/>
      <c r="W3973" s="71"/>
      <c r="X3973" s="71"/>
      <c r="Y3973" s="71"/>
      <c r="Z3973" s="71"/>
    </row>
    <row r="3974" spans="1:26">
      <c r="A3974" s="154"/>
      <c r="B3974" s="157"/>
      <c r="C3974" s="162"/>
      <c r="D3974" s="157"/>
      <c r="E3974" s="157"/>
      <c r="F3974" s="157"/>
      <c r="G3974" s="158"/>
      <c r="H3974" s="23">
        <f>MONTH(CtasPagar[[#This Row],[Data Vencimento]])</f>
        <v>1</v>
      </c>
      <c r="I3974" s="23">
        <f>YEAR(CtasPagar[[#This Row],[Data Vencimento]])</f>
        <v>1900</v>
      </c>
      <c r="J3974" s="154"/>
      <c r="K3974" s="23">
        <f>MONTH(CtasPagar[[#This Row],[Data Pagamento]])</f>
        <v>1</v>
      </c>
      <c r="L3974" s="23">
        <f>YEAR(CtasPagar[[#This Row],[Data Pagamento]])</f>
        <v>1900</v>
      </c>
      <c r="M3974" s="154"/>
      <c r="N39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4" s="71"/>
      <c r="P3974" s="71"/>
      <c r="Q3974" s="71"/>
      <c r="R3974" s="71"/>
      <c r="S3974" s="71"/>
      <c r="T3974" s="71"/>
      <c r="U3974" s="71"/>
      <c r="V3974" s="71"/>
      <c r="W3974" s="71"/>
      <c r="X3974" s="71"/>
      <c r="Y3974" s="71"/>
      <c r="Z3974" s="71"/>
    </row>
    <row r="3975" spans="1:26">
      <c r="A3975" s="154"/>
      <c r="B3975" s="157"/>
      <c r="C3975" s="162"/>
      <c r="D3975" s="157"/>
      <c r="E3975" s="157"/>
      <c r="F3975" s="157"/>
      <c r="G3975" s="158"/>
      <c r="H3975" s="23">
        <f>MONTH(CtasPagar[[#This Row],[Data Vencimento]])</f>
        <v>1</v>
      </c>
      <c r="I3975" s="23">
        <f>YEAR(CtasPagar[[#This Row],[Data Vencimento]])</f>
        <v>1900</v>
      </c>
      <c r="J3975" s="154"/>
      <c r="K3975" s="23">
        <f>MONTH(CtasPagar[[#This Row],[Data Pagamento]])</f>
        <v>1</v>
      </c>
      <c r="L3975" s="23">
        <f>YEAR(CtasPagar[[#This Row],[Data Pagamento]])</f>
        <v>1900</v>
      </c>
      <c r="M3975" s="154"/>
      <c r="N39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5" s="71"/>
      <c r="P3975" s="71"/>
      <c r="Q3975" s="71"/>
      <c r="R3975" s="71"/>
      <c r="S3975" s="71"/>
      <c r="T3975" s="71"/>
      <c r="U3975" s="71"/>
      <c r="V3975" s="71"/>
      <c r="W3975" s="71"/>
      <c r="X3975" s="71"/>
      <c r="Y3975" s="71"/>
      <c r="Z3975" s="71"/>
    </row>
    <row r="3976" spans="1:26">
      <c r="A3976" s="154"/>
      <c r="B3976" s="157"/>
      <c r="C3976" s="162"/>
      <c r="D3976" s="157"/>
      <c r="E3976" s="157"/>
      <c r="F3976" s="157"/>
      <c r="G3976" s="158"/>
      <c r="H3976" s="23">
        <f>MONTH(CtasPagar[[#This Row],[Data Vencimento]])</f>
        <v>1</v>
      </c>
      <c r="I3976" s="23">
        <f>YEAR(CtasPagar[[#This Row],[Data Vencimento]])</f>
        <v>1900</v>
      </c>
      <c r="J3976" s="154"/>
      <c r="K3976" s="23">
        <f>MONTH(CtasPagar[[#This Row],[Data Pagamento]])</f>
        <v>1</v>
      </c>
      <c r="L3976" s="23">
        <f>YEAR(CtasPagar[[#This Row],[Data Pagamento]])</f>
        <v>1900</v>
      </c>
      <c r="M3976" s="154"/>
      <c r="N39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6" s="71"/>
      <c r="P3976" s="71"/>
      <c r="Q3976" s="71"/>
      <c r="R3976" s="71"/>
      <c r="S3976" s="71"/>
      <c r="T3976" s="71"/>
      <c r="U3976" s="71"/>
      <c r="V3976" s="71"/>
      <c r="W3976" s="71"/>
      <c r="X3976" s="71"/>
      <c r="Y3976" s="71"/>
      <c r="Z3976" s="71"/>
    </row>
    <row r="3977" spans="1:26">
      <c r="A3977" s="154"/>
      <c r="B3977" s="157"/>
      <c r="C3977" s="162"/>
      <c r="D3977" s="157"/>
      <c r="E3977" s="157"/>
      <c r="F3977" s="157"/>
      <c r="G3977" s="158"/>
      <c r="H3977" s="23">
        <f>MONTH(CtasPagar[[#This Row],[Data Vencimento]])</f>
        <v>1</v>
      </c>
      <c r="I3977" s="23">
        <f>YEAR(CtasPagar[[#This Row],[Data Vencimento]])</f>
        <v>1900</v>
      </c>
      <c r="J3977" s="154"/>
      <c r="K3977" s="23">
        <f>MONTH(CtasPagar[[#This Row],[Data Pagamento]])</f>
        <v>1</v>
      </c>
      <c r="L3977" s="23">
        <f>YEAR(CtasPagar[[#This Row],[Data Pagamento]])</f>
        <v>1900</v>
      </c>
      <c r="M3977" s="154"/>
      <c r="N39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7" s="71"/>
      <c r="P3977" s="71"/>
      <c r="Q3977" s="71"/>
      <c r="R3977" s="71"/>
      <c r="S3977" s="71"/>
      <c r="T3977" s="71"/>
      <c r="U3977" s="71"/>
      <c r="V3977" s="71"/>
      <c r="W3977" s="71"/>
      <c r="X3977" s="71"/>
      <c r="Y3977" s="71"/>
      <c r="Z3977" s="71"/>
    </row>
    <row r="3978" spans="1:26">
      <c r="A3978" s="154"/>
      <c r="B3978" s="157"/>
      <c r="C3978" s="162"/>
      <c r="D3978" s="157"/>
      <c r="E3978" s="157"/>
      <c r="F3978" s="157"/>
      <c r="G3978" s="158"/>
      <c r="H3978" s="23">
        <f>MONTH(CtasPagar[[#This Row],[Data Vencimento]])</f>
        <v>1</v>
      </c>
      <c r="I3978" s="23">
        <f>YEAR(CtasPagar[[#This Row],[Data Vencimento]])</f>
        <v>1900</v>
      </c>
      <c r="J3978" s="154"/>
      <c r="K3978" s="23">
        <f>MONTH(CtasPagar[[#This Row],[Data Pagamento]])</f>
        <v>1</v>
      </c>
      <c r="L3978" s="23">
        <f>YEAR(CtasPagar[[#This Row],[Data Pagamento]])</f>
        <v>1900</v>
      </c>
      <c r="M3978" s="154"/>
      <c r="N39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8" s="71"/>
      <c r="P3978" s="71"/>
      <c r="Q3978" s="71"/>
      <c r="R3978" s="71"/>
      <c r="S3978" s="71"/>
      <c r="T3978" s="71"/>
      <c r="U3978" s="71"/>
      <c r="V3978" s="71"/>
      <c r="W3978" s="71"/>
      <c r="X3978" s="71"/>
      <c r="Y3978" s="71"/>
      <c r="Z3978" s="71"/>
    </row>
    <row r="3979" spans="1:26">
      <c r="A3979" s="154"/>
      <c r="B3979" s="157"/>
      <c r="C3979" s="162"/>
      <c r="D3979" s="157"/>
      <c r="E3979" s="157"/>
      <c r="F3979" s="157"/>
      <c r="G3979" s="158"/>
      <c r="H3979" s="23">
        <f>MONTH(CtasPagar[[#This Row],[Data Vencimento]])</f>
        <v>1</v>
      </c>
      <c r="I3979" s="23">
        <f>YEAR(CtasPagar[[#This Row],[Data Vencimento]])</f>
        <v>1900</v>
      </c>
      <c r="J3979" s="154"/>
      <c r="K3979" s="23">
        <f>MONTH(CtasPagar[[#This Row],[Data Pagamento]])</f>
        <v>1</v>
      </c>
      <c r="L3979" s="23">
        <f>YEAR(CtasPagar[[#This Row],[Data Pagamento]])</f>
        <v>1900</v>
      </c>
      <c r="M3979" s="154"/>
      <c r="N39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79" s="71"/>
      <c r="P3979" s="71"/>
      <c r="Q3979" s="71"/>
      <c r="R3979" s="71"/>
      <c r="S3979" s="71"/>
      <c r="T3979" s="71"/>
      <c r="U3979" s="71"/>
      <c r="V3979" s="71"/>
      <c r="W3979" s="71"/>
      <c r="X3979" s="71"/>
      <c r="Y3979" s="71"/>
      <c r="Z3979" s="71"/>
    </row>
    <row r="3980" spans="1:26">
      <c r="A3980" s="154"/>
      <c r="B3980" s="157"/>
      <c r="C3980" s="162"/>
      <c r="D3980" s="157"/>
      <c r="E3980" s="157"/>
      <c r="F3980" s="157"/>
      <c r="G3980" s="158"/>
      <c r="H3980" s="23">
        <f>MONTH(CtasPagar[[#This Row],[Data Vencimento]])</f>
        <v>1</v>
      </c>
      <c r="I3980" s="23">
        <f>YEAR(CtasPagar[[#This Row],[Data Vencimento]])</f>
        <v>1900</v>
      </c>
      <c r="J3980" s="154"/>
      <c r="K3980" s="23">
        <f>MONTH(CtasPagar[[#This Row],[Data Pagamento]])</f>
        <v>1</v>
      </c>
      <c r="L3980" s="23">
        <f>YEAR(CtasPagar[[#This Row],[Data Pagamento]])</f>
        <v>1900</v>
      </c>
      <c r="M3980" s="154"/>
      <c r="N39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0" s="71"/>
      <c r="P3980" s="71"/>
      <c r="Q3980" s="71"/>
      <c r="R3980" s="71"/>
      <c r="S3980" s="71"/>
      <c r="T3980" s="71"/>
      <c r="U3980" s="71"/>
      <c r="V3980" s="71"/>
      <c r="W3980" s="71"/>
      <c r="X3980" s="71"/>
      <c r="Y3980" s="71"/>
      <c r="Z3980" s="71"/>
    </row>
    <row r="3981" spans="1:26">
      <c r="A3981" s="154"/>
      <c r="B3981" s="157"/>
      <c r="C3981" s="162"/>
      <c r="D3981" s="157"/>
      <c r="E3981" s="157"/>
      <c r="F3981" s="157"/>
      <c r="G3981" s="158"/>
      <c r="H3981" s="23">
        <f>MONTH(CtasPagar[[#This Row],[Data Vencimento]])</f>
        <v>1</v>
      </c>
      <c r="I3981" s="23">
        <f>YEAR(CtasPagar[[#This Row],[Data Vencimento]])</f>
        <v>1900</v>
      </c>
      <c r="J3981" s="154"/>
      <c r="K3981" s="23">
        <f>MONTH(CtasPagar[[#This Row],[Data Pagamento]])</f>
        <v>1</v>
      </c>
      <c r="L3981" s="23">
        <f>YEAR(CtasPagar[[#This Row],[Data Pagamento]])</f>
        <v>1900</v>
      </c>
      <c r="M3981" s="154"/>
      <c r="N39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1" s="71"/>
      <c r="P3981" s="71"/>
      <c r="Q3981" s="71"/>
      <c r="R3981" s="71"/>
      <c r="S3981" s="71"/>
      <c r="T3981" s="71"/>
      <c r="U3981" s="71"/>
      <c r="V3981" s="71"/>
      <c r="W3981" s="71"/>
      <c r="X3981" s="71"/>
      <c r="Y3981" s="71"/>
      <c r="Z3981" s="71"/>
    </row>
    <row r="3982" spans="1:26">
      <c r="A3982" s="154"/>
      <c r="B3982" s="157"/>
      <c r="C3982" s="162"/>
      <c r="D3982" s="157"/>
      <c r="E3982" s="157"/>
      <c r="F3982" s="157"/>
      <c r="G3982" s="158"/>
      <c r="H3982" s="23">
        <f>MONTH(CtasPagar[[#This Row],[Data Vencimento]])</f>
        <v>1</v>
      </c>
      <c r="I3982" s="23">
        <f>YEAR(CtasPagar[[#This Row],[Data Vencimento]])</f>
        <v>1900</v>
      </c>
      <c r="J3982" s="154"/>
      <c r="K3982" s="23">
        <f>MONTH(CtasPagar[[#This Row],[Data Pagamento]])</f>
        <v>1</v>
      </c>
      <c r="L3982" s="23">
        <f>YEAR(CtasPagar[[#This Row],[Data Pagamento]])</f>
        <v>1900</v>
      </c>
      <c r="M3982" s="154"/>
      <c r="N39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2" s="71"/>
      <c r="P3982" s="71"/>
      <c r="Q3982" s="71"/>
      <c r="R3982" s="71"/>
      <c r="S3982" s="71"/>
      <c r="T3982" s="71"/>
      <c r="U3982" s="71"/>
      <c r="V3982" s="71"/>
      <c r="W3982" s="71"/>
      <c r="X3982" s="71"/>
      <c r="Y3982" s="71"/>
      <c r="Z3982" s="71"/>
    </row>
    <row r="3983" spans="1:26">
      <c r="A3983" s="154"/>
      <c r="B3983" s="157"/>
      <c r="C3983" s="162"/>
      <c r="D3983" s="157"/>
      <c r="E3983" s="157"/>
      <c r="F3983" s="157"/>
      <c r="G3983" s="158"/>
      <c r="H3983" s="23">
        <f>MONTH(CtasPagar[[#This Row],[Data Vencimento]])</f>
        <v>1</v>
      </c>
      <c r="I3983" s="23">
        <f>YEAR(CtasPagar[[#This Row],[Data Vencimento]])</f>
        <v>1900</v>
      </c>
      <c r="J3983" s="154"/>
      <c r="K3983" s="23">
        <f>MONTH(CtasPagar[[#This Row],[Data Pagamento]])</f>
        <v>1</v>
      </c>
      <c r="L3983" s="23">
        <f>YEAR(CtasPagar[[#This Row],[Data Pagamento]])</f>
        <v>1900</v>
      </c>
      <c r="M3983" s="154"/>
      <c r="N39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3" s="71"/>
      <c r="P3983" s="71"/>
      <c r="Q3983" s="71"/>
      <c r="R3983" s="71"/>
      <c r="S3983" s="71"/>
      <c r="T3983" s="71"/>
      <c r="U3983" s="71"/>
      <c r="V3983" s="71"/>
      <c r="W3983" s="71"/>
      <c r="X3983" s="71"/>
      <c r="Y3983" s="71"/>
      <c r="Z3983" s="71"/>
    </row>
    <row r="3984" spans="1:26">
      <c r="A3984" s="154"/>
      <c r="B3984" s="157"/>
      <c r="C3984" s="162"/>
      <c r="D3984" s="157"/>
      <c r="E3984" s="157"/>
      <c r="F3984" s="157"/>
      <c r="G3984" s="158"/>
      <c r="H3984" s="23">
        <f>MONTH(CtasPagar[[#This Row],[Data Vencimento]])</f>
        <v>1</v>
      </c>
      <c r="I3984" s="23">
        <f>YEAR(CtasPagar[[#This Row],[Data Vencimento]])</f>
        <v>1900</v>
      </c>
      <c r="J3984" s="154"/>
      <c r="K3984" s="23">
        <f>MONTH(CtasPagar[[#This Row],[Data Pagamento]])</f>
        <v>1</v>
      </c>
      <c r="L3984" s="23">
        <f>YEAR(CtasPagar[[#This Row],[Data Pagamento]])</f>
        <v>1900</v>
      </c>
      <c r="M3984" s="154"/>
      <c r="N39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4" s="71"/>
      <c r="P3984" s="71"/>
      <c r="Q3984" s="71"/>
      <c r="R3984" s="71"/>
      <c r="S3984" s="71"/>
      <c r="T3984" s="71"/>
      <c r="U3984" s="71"/>
      <c r="V3984" s="71"/>
      <c r="W3984" s="71"/>
      <c r="X3984" s="71"/>
      <c r="Y3984" s="71"/>
      <c r="Z3984" s="71"/>
    </row>
    <row r="3985" spans="1:26">
      <c r="A3985" s="154"/>
      <c r="B3985" s="157"/>
      <c r="C3985" s="162"/>
      <c r="D3985" s="157"/>
      <c r="E3985" s="157"/>
      <c r="F3985" s="157"/>
      <c r="G3985" s="158"/>
      <c r="H3985" s="23">
        <f>MONTH(CtasPagar[[#This Row],[Data Vencimento]])</f>
        <v>1</v>
      </c>
      <c r="I3985" s="23">
        <f>YEAR(CtasPagar[[#This Row],[Data Vencimento]])</f>
        <v>1900</v>
      </c>
      <c r="J3985" s="154"/>
      <c r="K3985" s="23">
        <f>MONTH(CtasPagar[[#This Row],[Data Pagamento]])</f>
        <v>1</v>
      </c>
      <c r="L3985" s="23">
        <f>YEAR(CtasPagar[[#This Row],[Data Pagamento]])</f>
        <v>1900</v>
      </c>
      <c r="M3985" s="154"/>
      <c r="N39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5" s="71"/>
      <c r="P3985" s="71"/>
      <c r="Q3985" s="71"/>
      <c r="R3985" s="71"/>
      <c r="S3985" s="71"/>
      <c r="T3985" s="71"/>
      <c r="U3985" s="71"/>
      <c r="V3985" s="71"/>
      <c r="W3985" s="71"/>
      <c r="X3985" s="71"/>
      <c r="Y3985" s="71"/>
      <c r="Z3985" s="71"/>
    </row>
    <row r="3986" spans="1:26">
      <c r="A3986" s="154"/>
      <c r="B3986" s="157"/>
      <c r="C3986" s="162"/>
      <c r="D3986" s="157"/>
      <c r="E3986" s="157"/>
      <c r="F3986" s="157"/>
      <c r="G3986" s="158"/>
      <c r="H3986" s="23">
        <f>MONTH(CtasPagar[[#This Row],[Data Vencimento]])</f>
        <v>1</v>
      </c>
      <c r="I3986" s="23">
        <f>YEAR(CtasPagar[[#This Row],[Data Vencimento]])</f>
        <v>1900</v>
      </c>
      <c r="J3986" s="154"/>
      <c r="K3986" s="23">
        <f>MONTH(CtasPagar[[#This Row],[Data Pagamento]])</f>
        <v>1</v>
      </c>
      <c r="L3986" s="23">
        <f>YEAR(CtasPagar[[#This Row],[Data Pagamento]])</f>
        <v>1900</v>
      </c>
      <c r="M3986" s="154"/>
      <c r="N39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6" s="71"/>
      <c r="P3986" s="71"/>
      <c r="Q3986" s="71"/>
      <c r="R3986" s="71"/>
      <c r="S3986" s="71"/>
      <c r="T3986" s="71"/>
      <c r="U3986" s="71"/>
      <c r="V3986" s="71"/>
      <c r="W3986" s="71"/>
      <c r="X3986" s="71"/>
      <c r="Y3986" s="71"/>
      <c r="Z3986" s="71"/>
    </row>
    <row r="3987" spans="1:26">
      <c r="A3987" s="154"/>
      <c r="B3987" s="157"/>
      <c r="C3987" s="162"/>
      <c r="D3987" s="157"/>
      <c r="E3987" s="157"/>
      <c r="F3987" s="157"/>
      <c r="G3987" s="158"/>
      <c r="H3987" s="23">
        <f>MONTH(CtasPagar[[#This Row],[Data Vencimento]])</f>
        <v>1</v>
      </c>
      <c r="I3987" s="23">
        <f>YEAR(CtasPagar[[#This Row],[Data Vencimento]])</f>
        <v>1900</v>
      </c>
      <c r="J3987" s="154"/>
      <c r="K3987" s="23">
        <f>MONTH(CtasPagar[[#This Row],[Data Pagamento]])</f>
        <v>1</v>
      </c>
      <c r="L3987" s="23">
        <f>YEAR(CtasPagar[[#This Row],[Data Pagamento]])</f>
        <v>1900</v>
      </c>
      <c r="M3987" s="154"/>
      <c r="N39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7" s="71"/>
      <c r="P3987" s="71"/>
      <c r="Q3987" s="71"/>
      <c r="R3987" s="71"/>
      <c r="S3987" s="71"/>
      <c r="T3987" s="71"/>
      <c r="U3987" s="71"/>
      <c r="V3987" s="71"/>
      <c r="W3987" s="71"/>
      <c r="X3987" s="71"/>
      <c r="Y3987" s="71"/>
      <c r="Z3987" s="71"/>
    </row>
    <row r="3988" spans="1:26">
      <c r="A3988" s="154"/>
      <c r="B3988" s="157"/>
      <c r="C3988" s="162"/>
      <c r="D3988" s="157"/>
      <c r="E3988" s="157"/>
      <c r="F3988" s="157"/>
      <c r="G3988" s="158"/>
      <c r="H3988" s="23">
        <f>MONTH(CtasPagar[[#This Row],[Data Vencimento]])</f>
        <v>1</v>
      </c>
      <c r="I3988" s="23">
        <f>YEAR(CtasPagar[[#This Row],[Data Vencimento]])</f>
        <v>1900</v>
      </c>
      <c r="J3988" s="154"/>
      <c r="K3988" s="23">
        <f>MONTH(CtasPagar[[#This Row],[Data Pagamento]])</f>
        <v>1</v>
      </c>
      <c r="L3988" s="23">
        <f>YEAR(CtasPagar[[#This Row],[Data Pagamento]])</f>
        <v>1900</v>
      </c>
      <c r="M3988" s="154"/>
      <c r="N39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8" s="71"/>
      <c r="P3988" s="71"/>
      <c r="Q3988" s="71"/>
      <c r="R3988" s="71"/>
      <c r="S3988" s="71"/>
      <c r="T3988" s="71"/>
      <c r="U3988" s="71"/>
      <c r="V3988" s="71"/>
      <c r="W3988" s="71"/>
      <c r="X3988" s="71"/>
      <c r="Y3988" s="71"/>
      <c r="Z3988" s="71"/>
    </row>
    <row r="3989" spans="1:26">
      <c r="A3989" s="154"/>
      <c r="B3989" s="157"/>
      <c r="C3989" s="162"/>
      <c r="D3989" s="157"/>
      <c r="E3989" s="157"/>
      <c r="F3989" s="157"/>
      <c r="G3989" s="158"/>
      <c r="H3989" s="23">
        <f>MONTH(CtasPagar[[#This Row],[Data Vencimento]])</f>
        <v>1</v>
      </c>
      <c r="I3989" s="23">
        <f>YEAR(CtasPagar[[#This Row],[Data Vencimento]])</f>
        <v>1900</v>
      </c>
      <c r="J3989" s="154"/>
      <c r="K3989" s="23">
        <f>MONTH(CtasPagar[[#This Row],[Data Pagamento]])</f>
        <v>1</v>
      </c>
      <c r="L3989" s="23">
        <f>YEAR(CtasPagar[[#This Row],[Data Pagamento]])</f>
        <v>1900</v>
      </c>
      <c r="M3989" s="154"/>
      <c r="N39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89" s="71"/>
      <c r="P3989" s="71"/>
      <c r="Q3989" s="71"/>
      <c r="R3989" s="71"/>
      <c r="S3989" s="71"/>
      <c r="T3989" s="71"/>
      <c r="U3989" s="71"/>
      <c r="V3989" s="71"/>
      <c r="W3989" s="71"/>
      <c r="X3989" s="71"/>
      <c r="Y3989" s="71"/>
      <c r="Z3989" s="71"/>
    </row>
    <row r="3990" spans="1:26">
      <c r="A3990" s="154"/>
      <c r="B3990" s="157"/>
      <c r="C3990" s="162"/>
      <c r="D3990" s="157"/>
      <c r="E3990" s="157"/>
      <c r="F3990" s="157"/>
      <c r="G3990" s="158"/>
      <c r="H3990" s="23">
        <f>MONTH(CtasPagar[[#This Row],[Data Vencimento]])</f>
        <v>1</v>
      </c>
      <c r="I3990" s="23">
        <f>YEAR(CtasPagar[[#This Row],[Data Vencimento]])</f>
        <v>1900</v>
      </c>
      <c r="J3990" s="154"/>
      <c r="K3990" s="23">
        <f>MONTH(CtasPagar[[#This Row],[Data Pagamento]])</f>
        <v>1</v>
      </c>
      <c r="L3990" s="23">
        <f>YEAR(CtasPagar[[#This Row],[Data Pagamento]])</f>
        <v>1900</v>
      </c>
      <c r="M3990" s="154"/>
      <c r="N39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0" s="71"/>
      <c r="P3990" s="71"/>
      <c r="Q3990" s="71"/>
      <c r="R3990" s="71"/>
      <c r="S3990" s="71"/>
      <c r="T3990" s="71"/>
      <c r="U3990" s="71"/>
      <c r="V3990" s="71"/>
      <c r="W3990" s="71"/>
      <c r="X3990" s="71"/>
      <c r="Y3990" s="71"/>
      <c r="Z3990" s="71"/>
    </row>
    <row r="3991" spans="1:26">
      <c r="A3991" s="154"/>
      <c r="B3991" s="157"/>
      <c r="C3991" s="162"/>
      <c r="D3991" s="157"/>
      <c r="E3991" s="157"/>
      <c r="F3991" s="157"/>
      <c r="G3991" s="158"/>
      <c r="H3991" s="23">
        <f>MONTH(CtasPagar[[#This Row],[Data Vencimento]])</f>
        <v>1</v>
      </c>
      <c r="I3991" s="23">
        <f>YEAR(CtasPagar[[#This Row],[Data Vencimento]])</f>
        <v>1900</v>
      </c>
      <c r="J3991" s="154"/>
      <c r="K3991" s="23">
        <f>MONTH(CtasPagar[[#This Row],[Data Pagamento]])</f>
        <v>1</v>
      </c>
      <c r="L3991" s="23">
        <f>YEAR(CtasPagar[[#This Row],[Data Pagamento]])</f>
        <v>1900</v>
      </c>
      <c r="M3991" s="154"/>
      <c r="N39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1" s="71"/>
      <c r="P3991" s="71"/>
      <c r="Q3991" s="71"/>
      <c r="R3991" s="71"/>
      <c r="S3991" s="71"/>
      <c r="T3991" s="71"/>
      <c r="U3991" s="71"/>
      <c r="V3991" s="71"/>
      <c r="W3991" s="71"/>
      <c r="X3991" s="71"/>
      <c r="Y3991" s="71"/>
      <c r="Z3991" s="71"/>
    </row>
    <row r="3992" spans="1:26">
      <c r="A3992" s="154"/>
      <c r="B3992" s="157"/>
      <c r="C3992" s="162"/>
      <c r="D3992" s="157"/>
      <c r="E3992" s="157"/>
      <c r="F3992" s="157"/>
      <c r="G3992" s="158"/>
      <c r="H3992" s="23">
        <f>MONTH(CtasPagar[[#This Row],[Data Vencimento]])</f>
        <v>1</v>
      </c>
      <c r="I3992" s="23">
        <f>YEAR(CtasPagar[[#This Row],[Data Vencimento]])</f>
        <v>1900</v>
      </c>
      <c r="J3992" s="154"/>
      <c r="K3992" s="23">
        <f>MONTH(CtasPagar[[#This Row],[Data Pagamento]])</f>
        <v>1</v>
      </c>
      <c r="L3992" s="23">
        <f>YEAR(CtasPagar[[#This Row],[Data Pagamento]])</f>
        <v>1900</v>
      </c>
      <c r="M3992" s="154"/>
      <c r="N39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2" s="71"/>
      <c r="P3992" s="71"/>
      <c r="Q3992" s="71"/>
      <c r="R3992" s="71"/>
      <c r="S3992" s="71"/>
      <c r="T3992" s="71"/>
      <c r="U3992" s="71"/>
      <c r="V3992" s="71"/>
      <c r="W3992" s="71"/>
      <c r="X3992" s="71"/>
      <c r="Y3992" s="71"/>
      <c r="Z3992" s="71"/>
    </row>
    <row r="3993" spans="1:26">
      <c r="A3993" s="154"/>
      <c r="B3993" s="157"/>
      <c r="C3993" s="162"/>
      <c r="D3993" s="157"/>
      <c r="E3993" s="157"/>
      <c r="F3993" s="157"/>
      <c r="G3993" s="158"/>
      <c r="H3993" s="23">
        <f>MONTH(CtasPagar[[#This Row],[Data Vencimento]])</f>
        <v>1</v>
      </c>
      <c r="I3993" s="23">
        <f>YEAR(CtasPagar[[#This Row],[Data Vencimento]])</f>
        <v>1900</v>
      </c>
      <c r="J3993" s="154"/>
      <c r="K3993" s="23">
        <f>MONTH(CtasPagar[[#This Row],[Data Pagamento]])</f>
        <v>1</v>
      </c>
      <c r="L3993" s="23">
        <f>YEAR(CtasPagar[[#This Row],[Data Pagamento]])</f>
        <v>1900</v>
      </c>
      <c r="M3993" s="154"/>
      <c r="N39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3" s="71"/>
      <c r="P3993" s="71"/>
      <c r="Q3993" s="71"/>
      <c r="R3993" s="71"/>
      <c r="S3993" s="71"/>
      <c r="T3993" s="71"/>
      <c r="U3993" s="71"/>
      <c r="V3993" s="71"/>
      <c r="W3993" s="71"/>
      <c r="X3993" s="71"/>
      <c r="Y3993" s="71"/>
      <c r="Z3993" s="71"/>
    </row>
    <row r="3994" spans="1:26">
      <c r="A3994" s="154"/>
      <c r="B3994" s="157"/>
      <c r="C3994" s="162"/>
      <c r="D3994" s="157"/>
      <c r="E3994" s="157"/>
      <c r="F3994" s="157"/>
      <c r="G3994" s="158"/>
      <c r="H3994" s="23">
        <f>MONTH(CtasPagar[[#This Row],[Data Vencimento]])</f>
        <v>1</v>
      </c>
      <c r="I3994" s="23">
        <f>YEAR(CtasPagar[[#This Row],[Data Vencimento]])</f>
        <v>1900</v>
      </c>
      <c r="J3994" s="154"/>
      <c r="K3994" s="23">
        <f>MONTH(CtasPagar[[#This Row],[Data Pagamento]])</f>
        <v>1</v>
      </c>
      <c r="L3994" s="23">
        <f>YEAR(CtasPagar[[#This Row],[Data Pagamento]])</f>
        <v>1900</v>
      </c>
      <c r="M3994" s="154"/>
      <c r="N39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4" s="71"/>
      <c r="P3994" s="71"/>
      <c r="Q3994" s="71"/>
      <c r="R3994" s="71"/>
      <c r="S3994" s="71"/>
      <c r="T3994" s="71"/>
      <c r="U3994" s="71"/>
      <c r="V3994" s="71"/>
      <c r="W3994" s="71"/>
      <c r="X3994" s="71"/>
      <c r="Y3994" s="71"/>
      <c r="Z3994" s="71"/>
    </row>
    <row r="3995" spans="1:26">
      <c r="A3995" s="154"/>
      <c r="B3995" s="157"/>
      <c r="C3995" s="162"/>
      <c r="D3995" s="157"/>
      <c r="E3995" s="157"/>
      <c r="F3995" s="157"/>
      <c r="G3995" s="158"/>
      <c r="H3995" s="23">
        <f>MONTH(CtasPagar[[#This Row],[Data Vencimento]])</f>
        <v>1</v>
      </c>
      <c r="I3995" s="23">
        <f>YEAR(CtasPagar[[#This Row],[Data Vencimento]])</f>
        <v>1900</v>
      </c>
      <c r="J3995" s="154"/>
      <c r="K3995" s="23">
        <f>MONTH(CtasPagar[[#This Row],[Data Pagamento]])</f>
        <v>1</v>
      </c>
      <c r="L3995" s="23">
        <f>YEAR(CtasPagar[[#This Row],[Data Pagamento]])</f>
        <v>1900</v>
      </c>
      <c r="M3995" s="154"/>
      <c r="N39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5" s="71"/>
      <c r="P3995" s="71"/>
      <c r="Q3995" s="71"/>
      <c r="R3995" s="71"/>
      <c r="S3995" s="71"/>
      <c r="T3995" s="71"/>
      <c r="U3995" s="71"/>
      <c r="V3995" s="71"/>
      <c r="W3995" s="71"/>
      <c r="X3995" s="71"/>
      <c r="Y3995" s="71"/>
      <c r="Z3995" s="71"/>
    </row>
    <row r="3996" spans="1:26">
      <c r="A3996" s="154"/>
      <c r="B3996" s="157"/>
      <c r="C3996" s="162"/>
      <c r="D3996" s="157"/>
      <c r="E3996" s="157"/>
      <c r="F3996" s="157"/>
      <c r="G3996" s="158"/>
      <c r="H3996" s="23">
        <f>MONTH(CtasPagar[[#This Row],[Data Vencimento]])</f>
        <v>1</v>
      </c>
      <c r="I3996" s="23">
        <f>YEAR(CtasPagar[[#This Row],[Data Vencimento]])</f>
        <v>1900</v>
      </c>
      <c r="J3996" s="154"/>
      <c r="K3996" s="23">
        <f>MONTH(CtasPagar[[#This Row],[Data Pagamento]])</f>
        <v>1</v>
      </c>
      <c r="L3996" s="23">
        <f>YEAR(CtasPagar[[#This Row],[Data Pagamento]])</f>
        <v>1900</v>
      </c>
      <c r="M3996" s="154"/>
      <c r="N39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6" s="71"/>
      <c r="P3996" s="71"/>
      <c r="Q3996" s="71"/>
      <c r="R3996" s="71"/>
      <c r="S3996" s="71"/>
      <c r="T3996" s="71"/>
      <c r="U3996" s="71"/>
      <c r="V3996" s="71"/>
      <c r="W3996" s="71"/>
      <c r="X3996" s="71"/>
      <c r="Y3996" s="71"/>
      <c r="Z3996" s="71"/>
    </row>
    <row r="3997" spans="1:26">
      <c r="A3997" s="154"/>
      <c r="B3997" s="157"/>
      <c r="C3997" s="162"/>
      <c r="D3997" s="157"/>
      <c r="E3997" s="157"/>
      <c r="F3997" s="157"/>
      <c r="G3997" s="158"/>
      <c r="H3997" s="23">
        <f>MONTH(CtasPagar[[#This Row],[Data Vencimento]])</f>
        <v>1</v>
      </c>
      <c r="I3997" s="23">
        <f>YEAR(CtasPagar[[#This Row],[Data Vencimento]])</f>
        <v>1900</v>
      </c>
      <c r="J3997" s="154"/>
      <c r="K3997" s="23">
        <f>MONTH(CtasPagar[[#This Row],[Data Pagamento]])</f>
        <v>1</v>
      </c>
      <c r="L3997" s="23">
        <f>YEAR(CtasPagar[[#This Row],[Data Pagamento]])</f>
        <v>1900</v>
      </c>
      <c r="M3997" s="154"/>
      <c r="N39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7" s="71"/>
      <c r="P3997" s="71"/>
      <c r="Q3997" s="71"/>
      <c r="R3997" s="71"/>
      <c r="S3997" s="71"/>
      <c r="T3997" s="71"/>
      <c r="U3997" s="71"/>
      <c r="V3997" s="71"/>
      <c r="W3997" s="71"/>
      <c r="X3997" s="71"/>
      <c r="Y3997" s="71"/>
      <c r="Z3997" s="71"/>
    </row>
    <row r="3998" spans="1:26">
      <c r="A3998" s="154"/>
      <c r="B3998" s="157"/>
      <c r="C3998" s="162"/>
      <c r="D3998" s="157"/>
      <c r="E3998" s="157"/>
      <c r="F3998" s="157"/>
      <c r="G3998" s="158"/>
      <c r="H3998" s="23">
        <f>MONTH(CtasPagar[[#This Row],[Data Vencimento]])</f>
        <v>1</v>
      </c>
      <c r="I3998" s="23">
        <f>YEAR(CtasPagar[[#This Row],[Data Vencimento]])</f>
        <v>1900</v>
      </c>
      <c r="J3998" s="154"/>
      <c r="K3998" s="23">
        <f>MONTH(CtasPagar[[#This Row],[Data Pagamento]])</f>
        <v>1</v>
      </c>
      <c r="L3998" s="23">
        <f>YEAR(CtasPagar[[#This Row],[Data Pagamento]])</f>
        <v>1900</v>
      </c>
      <c r="M3998" s="154"/>
      <c r="N39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8" s="71"/>
      <c r="P3998" s="71"/>
      <c r="Q3998" s="71"/>
      <c r="R3998" s="71"/>
      <c r="S3998" s="71"/>
      <c r="T3998" s="71"/>
      <c r="U3998" s="71"/>
      <c r="V3998" s="71"/>
      <c r="W3998" s="71"/>
      <c r="X3998" s="71"/>
      <c r="Y3998" s="71"/>
      <c r="Z3998" s="71"/>
    </row>
    <row r="3999" spans="1:26">
      <c r="A3999" s="154"/>
      <c r="B3999" s="157"/>
      <c r="C3999" s="162"/>
      <c r="D3999" s="157"/>
      <c r="E3999" s="157"/>
      <c r="F3999" s="157"/>
      <c r="G3999" s="158"/>
      <c r="H3999" s="23">
        <f>MONTH(CtasPagar[[#This Row],[Data Vencimento]])</f>
        <v>1</v>
      </c>
      <c r="I3999" s="23">
        <f>YEAR(CtasPagar[[#This Row],[Data Vencimento]])</f>
        <v>1900</v>
      </c>
      <c r="J3999" s="154"/>
      <c r="K3999" s="23">
        <f>MONTH(CtasPagar[[#This Row],[Data Pagamento]])</f>
        <v>1</v>
      </c>
      <c r="L3999" s="23">
        <f>YEAR(CtasPagar[[#This Row],[Data Pagamento]])</f>
        <v>1900</v>
      </c>
      <c r="M3999" s="154"/>
      <c r="N39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3999" s="71"/>
      <c r="P3999" s="71"/>
      <c r="Q3999" s="71"/>
      <c r="R3999" s="71"/>
      <c r="S3999" s="71"/>
      <c r="T3999" s="71"/>
      <c r="U3999" s="71"/>
      <c r="V3999" s="71"/>
      <c r="W3999" s="71"/>
      <c r="X3999" s="71"/>
      <c r="Y3999" s="71"/>
      <c r="Z3999" s="71"/>
    </row>
    <row r="4000" spans="1:26">
      <c r="A4000" s="154"/>
      <c r="B4000" s="157"/>
      <c r="C4000" s="162"/>
      <c r="D4000" s="157"/>
      <c r="E4000" s="157"/>
      <c r="F4000" s="157"/>
      <c r="G4000" s="158"/>
      <c r="H4000" s="23">
        <f>MONTH(CtasPagar[[#This Row],[Data Vencimento]])</f>
        <v>1</v>
      </c>
      <c r="I4000" s="23">
        <f>YEAR(CtasPagar[[#This Row],[Data Vencimento]])</f>
        <v>1900</v>
      </c>
      <c r="J4000" s="154"/>
      <c r="K4000" s="23">
        <f>MONTH(CtasPagar[[#This Row],[Data Pagamento]])</f>
        <v>1</v>
      </c>
      <c r="L4000" s="23">
        <f>YEAR(CtasPagar[[#This Row],[Data Pagamento]])</f>
        <v>1900</v>
      </c>
      <c r="M4000" s="154"/>
      <c r="N40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0" s="71"/>
      <c r="P4000" s="71"/>
      <c r="Q4000" s="71"/>
      <c r="R4000" s="71"/>
      <c r="S4000" s="71"/>
      <c r="T4000" s="71"/>
      <c r="U4000" s="71"/>
      <c r="V4000" s="71"/>
      <c r="W4000" s="71"/>
      <c r="X4000" s="71"/>
      <c r="Y4000" s="71"/>
      <c r="Z4000" s="71"/>
    </row>
    <row r="4001" spans="1:26">
      <c r="A4001" s="154"/>
      <c r="B4001" s="157"/>
      <c r="C4001" s="162"/>
      <c r="D4001" s="157"/>
      <c r="E4001" s="157"/>
      <c r="F4001" s="157"/>
      <c r="G4001" s="158"/>
      <c r="H4001" s="23">
        <f>MONTH(CtasPagar[[#This Row],[Data Vencimento]])</f>
        <v>1</v>
      </c>
      <c r="I4001" s="23">
        <f>YEAR(CtasPagar[[#This Row],[Data Vencimento]])</f>
        <v>1900</v>
      </c>
      <c r="J4001" s="154"/>
      <c r="K4001" s="23">
        <f>MONTH(CtasPagar[[#This Row],[Data Pagamento]])</f>
        <v>1</v>
      </c>
      <c r="L4001" s="23">
        <f>YEAR(CtasPagar[[#This Row],[Data Pagamento]])</f>
        <v>1900</v>
      </c>
      <c r="M4001" s="154"/>
      <c r="N40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1" s="71"/>
      <c r="P4001" s="71"/>
      <c r="Q4001" s="71"/>
      <c r="R4001" s="71"/>
      <c r="S4001" s="71"/>
      <c r="T4001" s="71"/>
      <c r="U4001" s="71"/>
      <c r="V4001" s="71"/>
      <c r="W4001" s="71"/>
      <c r="X4001" s="71"/>
      <c r="Y4001" s="71"/>
      <c r="Z4001" s="71"/>
    </row>
    <row r="4002" spans="1:26">
      <c r="A4002" s="154"/>
      <c r="B4002" s="157"/>
      <c r="C4002" s="162"/>
      <c r="D4002" s="157"/>
      <c r="E4002" s="157"/>
      <c r="F4002" s="157"/>
      <c r="G4002" s="158"/>
      <c r="H4002" s="23">
        <f>MONTH(CtasPagar[[#This Row],[Data Vencimento]])</f>
        <v>1</v>
      </c>
      <c r="I4002" s="23">
        <f>YEAR(CtasPagar[[#This Row],[Data Vencimento]])</f>
        <v>1900</v>
      </c>
      <c r="J4002" s="154"/>
      <c r="K4002" s="23">
        <f>MONTH(CtasPagar[[#This Row],[Data Pagamento]])</f>
        <v>1</v>
      </c>
      <c r="L4002" s="23">
        <f>YEAR(CtasPagar[[#This Row],[Data Pagamento]])</f>
        <v>1900</v>
      </c>
      <c r="M4002" s="154"/>
      <c r="N40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2" s="71"/>
      <c r="P4002" s="71"/>
      <c r="Q4002" s="71"/>
      <c r="R4002" s="71"/>
      <c r="S4002" s="71"/>
      <c r="T4002" s="71"/>
      <c r="U4002" s="71"/>
      <c r="V4002" s="71"/>
      <c r="W4002" s="71"/>
      <c r="X4002" s="71"/>
      <c r="Y4002" s="71"/>
      <c r="Z4002" s="71"/>
    </row>
    <row r="4003" spans="1:26">
      <c r="A4003" s="154"/>
      <c r="B4003" s="157"/>
      <c r="C4003" s="162"/>
      <c r="D4003" s="157"/>
      <c r="E4003" s="157"/>
      <c r="F4003" s="157"/>
      <c r="G4003" s="158"/>
      <c r="H4003" s="23">
        <f>MONTH(CtasPagar[[#This Row],[Data Vencimento]])</f>
        <v>1</v>
      </c>
      <c r="I4003" s="23">
        <f>YEAR(CtasPagar[[#This Row],[Data Vencimento]])</f>
        <v>1900</v>
      </c>
      <c r="J4003" s="154"/>
      <c r="K4003" s="23">
        <f>MONTH(CtasPagar[[#This Row],[Data Pagamento]])</f>
        <v>1</v>
      </c>
      <c r="L4003" s="23">
        <f>YEAR(CtasPagar[[#This Row],[Data Pagamento]])</f>
        <v>1900</v>
      </c>
      <c r="M4003" s="154"/>
      <c r="N40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3" s="71"/>
      <c r="P4003" s="71"/>
      <c r="Q4003" s="71"/>
      <c r="R4003" s="71"/>
      <c r="S4003" s="71"/>
      <c r="T4003" s="71"/>
      <c r="U4003" s="71"/>
      <c r="V4003" s="71"/>
      <c r="W4003" s="71"/>
      <c r="X4003" s="71"/>
      <c r="Y4003" s="71"/>
      <c r="Z4003" s="71"/>
    </row>
    <row r="4004" spans="1:26">
      <c r="A4004" s="154"/>
      <c r="B4004" s="157"/>
      <c r="C4004" s="162"/>
      <c r="D4004" s="157"/>
      <c r="E4004" s="157"/>
      <c r="F4004" s="157"/>
      <c r="G4004" s="158"/>
      <c r="H4004" s="23">
        <f>MONTH(CtasPagar[[#This Row],[Data Vencimento]])</f>
        <v>1</v>
      </c>
      <c r="I4004" s="23">
        <f>YEAR(CtasPagar[[#This Row],[Data Vencimento]])</f>
        <v>1900</v>
      </c>
      <c r="J4004" s="154"/>
      <c r="K4004" s="23">
        <f>MONTH(CtasPagar[[#This Row],[Data Pagamento]])</f>
        <v>1</v>
      </c>
      <c r="L4004" s="23">
        <f>YEAR(CtasPagar[[#This Row],[Data Pagamento]])</f>
        <v>1900</v>
      </c>
      <c r="M4004" s="154"/>
      <c r="N40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4" s="71"/>
      <c r="P4004" s="71"/>
      <c r="Q4004" s="71"/>
      <c r="R4004" s="71"/>
      <c r="S4004" s="71"/>
      <c r="T4004" s="71"/>
      <c r="U4004" s="71"/>
      <c r="V4004" s="71"/>
      <c r="W4004" s="71"/>
      <c r="X4004" s="71"/>
      <c r="Y4004" s="71"/>
      <c r="Z4004" s="71"/>
    </row>
    <row r="4005" spans="1:26">
      <c r="A4005" s="154"/>
      <c r="B4005" s="157"/>
      <c r="C4005" s="162"/>
      <c r="D4005" s="157"/>
      <c r="E4005" s="157"/>
      <c r="F4005" s="157"/>
      <c r="G4005" s="158"/>
      <c r="H4005" s="23">
        <f>MONTH(CtasPagar[[#This Row],[Data Vencimento]])</f>
        <v>1</v>
      </c>
      <c r="I4005" s="23">
        <f>YEAR(CtasPagar[[#This Row],[Data Vencimento]])</f>
        <v>1900</v>
      </c>
      <c r="J4005" s="154"/>
      <c r="K4005" s="23">
        <f>MONTH(CtasPagar[[#This Row],[Data Pagamento]])</f>
        <v>1</v>
      </c>
      <c r="L4005" s="23">
        <f>YEAR(CtasPagar[[#This Row],[Data Pagamento]])</f>
        <v>1900</v>
      </c>
      <c r="M4005" s="154"/>
      <c r="N40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5" s="71"/>
      <c r="P4005" s="71"/>
      <c r="Q4005" s="71"/>
      <c r="R4005" s="71"/>
      <c r="S4005" s="71"/>
      <c r="T4005" s="71"/>
      <c r="U4005" s="71"/>
      <c r="V4005" s="71"/>
      <c r="W4005" s="71"/>
      <c r="X4005" s="71"/>
      <c r="Y4005" s="71"/>
      <c r="Z4005" s="71"/>
    </row>
    <row r="4006" spans="1:26">
      <c r="A4006" s="154"/>
      <c r="B4006" s="157"/>
      <c r="C4006" s="162"/>
      <c r="D4006" s="157"/>
      <c r="E4006" s="157"/>
      <c r="F4006" s="157"/>
      <c r="G4006" s="158"/>
      <c r="H4006" s="23">
        <f>MONTH(CtasPagar[[#This Row],[Data Vencimento]])</f>
        <v>1</v>
      </c>
      <c r="I4006" s="23">
        <f>YEAR(CtasPagar[[#This Row],[Data Vencimento]])</f>
        <v>1900</v>
      </c>
      <c r="J4006" s="154"/>
      <c r="K4006" s="23">
        <f>MONTH(CtasPagar[[#This Row],[Data Pagamento]])</f>
        <v>1</v>
      </c>
      <c r="L4006" s="23">
        <f>YEAR(CtasPagar[[#This Row],[Data Pagamento]])</f>
        <v>1900</v>
      </c>
      <c r="M4006" s="154"/>
      <c r="N40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6" s="71"/>
      <c r="P4006" s="71"/>
      <c r="Q4006" s="71"/>
      <c r="R4006" s="71"/>
      <c r="S4006" s="71"/>
      <c r="T4006" s="71"/>
      <c r="U4006" s="71"/>
      <c r="V4006" s="71"/>
      <c r="W4006" s="71"/>
      <c r="X4006" s="71"/>
      <c r="Y4006" s="71"/>
      <c r="Z4006" s="71"/>
    </row>
    <row r="4007" spans="1:26">
      <c r="A4007" s="154"/>
      <c r="B4007" s="157"/>
      <c r="C4007" s="162"/>
      <c r="D4007" s="157"/>
      <c r="E4007" s="157"/>
      <c r="F4007" s="157"/>
      <c r="G4007" s="158"/>
      <c r="H4007" s="23">
        <f>MONTH(CtasPagar[[#This Row],[Data Vencimento]])</f>
        <v>1</v>
      </c>
      <c r="I4007" s="23">
        <f>YEAR(CtasPagar[[#This Row],[Data Vencimento]])</f>
        <v>1900</v>
      </c>
      <c r="J4007" s="154"/>
      <c r="K4007" s="23">
        <f>MONTH(CtasPagar[[#This Row],[Data Pagamento]])</f>
        <v>1</v>
      </c>
      <c r="L4007" s="23">
        <f>YEAR(CtasPagar[[#This Row],[Data Pagamento]])</f>
        <v>1900</v>
      </c>
      <c r="M4007" s="154"/>
      <c r="N40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7" s="71"/>
      <c r="P4007" s="71"/>
      <c r="Q4007" s="71"/>
      <c r="R4007" s="71"/>
      <c r="S4007" s="71"/>
      <c r="T4007" s="71"/>
      <c r="U4007" s="71"/>
      <c r="V4007" s="71"/>
      <c r="W4007" s="71"/>
      <c r="X4007" s="71"/>
      <c r="Y4007" s="71"/>
      <c r="Z4007" s="71"/>
    </row>
    <row r="4008" spans="1:26">
      <c r="A4008" s="154"/>
      <c r="B4008" s="157"/>
      <c r="C4008" s="162"/>
      <c r="D4008" s="157"/>
      <c r="E4008" s="157"/>
      <c r="F4008" s="157"/>
      <c r="G4008" s="158"/>
      <c r="H4008" s="23">
        <f>MONTH(CtasPagar[[#This Row],[Data Vencimento]])</f>
        <v>1</v>
      </c>
      <c r="I4008" s="23">
        <f>YEAR(CtasPagar[[#This Row],[Data Vencimento]])</f>
        <v>1900</v>
      </c>
      <c r="J4008" s="154"/>
      <c r="K4008" s="23">
        <f>MONTH(CtasPagar[[#This Row],[Data Pagamento]])</f>
        <v>1</v>
      </c>
      <c r="L4008" s="23">
        <f>YEAR(CtasPagar[[#This Row],[Data Pagamento]])</f>
        <v>1900</v>
      </c>
      <c r="M4008" s="154"/>
      <c r="N40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8" s="71"/>
      <c r="P4008" s="71"/>
      <c r="Q4008" s="71"/>
      <c r="R4008" s="71"/>
      <c r="S4008" s="71"/>
      <c r="T4008" s="71"/>
      <c r="U4008" s="71"/>
      <c r="V4008" s="71"/>
      <c r="W4008" s="71"/>
      <c r="X4008" s="71"/>
      <c r="Y4008" s="71"/>
      <c r="Z4008" s="71"/>
    </row>
    <row r="4009" spans="1:26">
      <c r="A4009" s="154"/>
      <c r="B4009" s="157"/>
      <c r="C4009" s="162"/>
      <c r="D4009" s="157"/>
      <c r="E4009" s="157"/>
      <c r="F4009" s="157"/>
      <c r="G4009" s="158"/>
      <c r="H4009" s="23">
        <f>MONTH(CtasPagar[[#This Row],[Data Vencimento]])</f>
        <v>1</v>
      </c>
      <c r="I4009" s="23">
        <f>YEAR(CtasPagar[[#This Row],[Data Vencimento]])</f>
        <v>1900</v>
      </c>
      <c r="J4009" s="154"/>
      <c r="K4009" s="23">
        <f>MONTH(CtasPagar[[#This Row],[Data Pagamento]])</f>
        <v>1</v>
      </c>
      <c r="L4009" s="23">
        <f>YEAR(CtasPagar[[#This Row],[Data Pagamento]])</f>
        <v>1900</v>
      </c>
      <c r="M4009" s="154"/>
      <c r="N40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09" s="71"/>
      <c r="P4009" s="71"/>
      <c r="Q4009" s="71"/>
      <c r="R4009" s="71"/>
      <c r="S4009" s="71"/>
      <c r="T4009" s="71"/>
      <c r="U4009" s="71"/>
      <c r="V4009" s="71"/>
      <c r="W4009" s="71"/>
      <c r="X4009" s="71"/>
      <c r="Y4009" s="71"/>
      <c r="Z4009" s="71"/>
    </row>
    <row r="4010" spans="1:26">
      <c r="A4010" s="154"/>
      <c r="B4010" s="157"/>
      <c r="C4010" s="162"/>
      <c r="D4010" s="157"/>
      <c r="E4010" s="157"/>
      <c r="F4010" s="157"/>
      <c r="G4010" s="158"/>
      <c r="H4010" s="23">
        <f>MONTH(CtasPagar[[#This Row],[Data Vencimento]])</f>
        <v>1</v>
      </c>
      <c r="I4010" s="23">
        <f>YEAR(CtasPagar[[#This Row],[Data Vencimento]])</f>
        <v>1900</v>
      </c>
      <c r="J4010" s="154"/>
      <c r="K4010" s="23">
        <f>MONTH(CtasPagar[[#This Row],[Data Pagamento]])</f>
        <v>1</v>
      </c>
      <c r="L4010" s="23">
        <f>YEAR(CtasPagar[[#This Row],[Data Pagamento]])</f>
        <v>1900</v>
      </c>
      <c r="M4010" s="154"/>
      <c r="N40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0" s="71"/>
      <c r="P4010" s="71"/>
      <c r="Q4010" s="71"/>
      <c r="R4010" s="71"/>
      <c r="S4010" s="71"/>
      <c r="T4010" s="71"/>
      <c r="U4010" s="71"/>
      <c r="V4010" s="71"/>
      <c r="W4010" s="71"/>
      <c r="X4010" s="71"/>
      <c r="Y4010" s="71"/>
      <c r="Z4010" s="71"/>
    </row>
    <row r="4011" spans="1:26">
      <c r="A4011" s="154"/>
      <c r="B4011" s="157"/>
      <c r="C4011" s="162"/>
      <c r="D4011" s="157"/>
      <c r="E4011" s="157"/>
      <c r="F4011" s="157"/>
      <c r="G4011" s="158"/>
      <c r="H4011" s="23">
        <f>MONTH(CtasPagar[[#This Row],[Data Vencimento]])</f>
        <v>1</v>
      </c>
      <c r="I4011" s="23">
        <f>YEAR(CtasPagar[[#This Row],[Data Vencimento]])</f>
        <v>1900</v>
      </c>
      <c r="J4011" s="154"/>
      <c r="K4011" s="23">
        <f>MONTH(CtasPagar[[#This Row],[Data Pagamento]])</f>
        <v>1</v>
      </c>
      <c r="L4011" s="23">
        <f>YEAR(CtasPagar[[#This Row],[Data Pagamento]])</f>
        <v>1900</v>
      </c>
      <c r="M4011" s="154"/>
      <c r="N40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1" s="71"/>
      <c r="P4011" s="71"/>
      <c r="Q4011" s="71"/>
      <c r="R4011" s="71"/>
      <c r="S4011" s="71"/>
      <c r="T4011" s="71"/>
      <c r="U4011" s="71"/>
      <c r="V4011" s="71"/>
      <c r="W4011" s="71"/>
      <c r="X4011" s="71"/>
      <c r="Y4011" s="71"/>
      <c r="Z4011" s="71"/>
    </row>
    <row r="4012" spans="1:26">
      <c r="A4012" s="154"/>
      <c r="B4012" s="157"/>
      <c r="C4012" s="162"/>
      <c r="D4012" s="157"/>
      <c r="E4012" s="157"/>
      <c r="F4012" s="157"/>
      <c r="G4012" s="158"/>
      <c r="H4012" s="23">
        <f>MONTH(CtasPagar[[#This Row],[Data Vencimento]])</f>
        <v>1</v>
      </c>
      <c r="I4012" s="23">
        <f>YEAR(CtasPagar[[#This Row],[Data Vencimento]])</f>
        <v>1900</v>
      </c>
      <c r="J4012" s="154"/>
      <c r="K4012" s="23">
        <f>MONTH(CtasPagar[[#This Row],[Data Pagamento]])</f>
        <v>1</v>
      </c>
      <c r="L4012" s="23">
        <f>YEAR(CtasPagar[[#This Row],[Data Pagamento]])</f>
        <v>1900</v>
      </c>
      <c r="M4012" s="154"/>
      <c r="N40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2" s="71"/>
      <c r="P4012" s="71"/>
      <c r="Q4012" s="71"/>
      <c r="R4012" s="71"/>
      <c r="S4012" s="71"/>
      <c r="T4012" s="71"/>
      <c r="U4012" s="71"/>
      <c r="V4012" s="71"/>
      <c r="W4012" s="71"/>
      <c r="X4012" s="71"/>
      <c r="Y4012" s="71"/>
      <c r="Z4012" s="71"/>
    </row>
    <row r="4013" spans="1:26">
      <c r="A4013" s="154"/>
      <c r="B4013" s="157"/>
      <c r="C4013" s="162"/>
      <c r="D4013" s="157"/>
      <c r="E4013" s="157"/>
      <c r="F4013" s="157"/>
      <c r="G4013" s="158"/>
      <c r="H4013" s="23">
        <f>MONTH(CtasPagar[[#This Row],[Data Vencimento]])</f>
        <v>1</v>
      </c>
      <c r="I4013" s="23">
        <f>YEAR(CtasPagar[[#This Row],[Data Vencimento]])</f>
        <v>1900</v>
      </c>
      <c r="J4013" s="154"/>
      <c r="K4013" s="23">
        <f>MONTH(CtasPagar[[#This Row],[Data Pagamento]])</f>
        <v>1</v>
      </c>
      <c r="L4013" s="23">
        <f>YEAR(CtasPagar[[#This Row],[Data Pagamento]])</f>
        <v>1900</v>
      </c>
      <c r="M4013" s="154"/>
      <c r="N40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3" s="71"/>
      <c r="P4013" s="71"/>
      <c r="Q4013" s="71"/>
      <c r="R4013" s="71"/>
      <c r="S4013" s="71"/>
      <c r="T4013" s="71"/>
      <c r="U4013" s="71"/>
      <c r="V4013" s="71"/>
      <c r="W4013" s="71"/>
      <c r="X4013" s="71"/>
      <c r="Y4013" s="71"/>
      <c r="Z4013" s="71"/>
    </row>
    <row r="4014" spans="1:26">
      <c r="A4014" s="154"/>
      <c r="B4014" s="157"/>
      <c r="C4014" s="162"/>
      <c r="D4014" s="157"/>
      <c r="E4014" s="157"/>
      <c r="F4014" s="157"/>
      <c r="G4014" s="158"/>
      <c r="H4014" s="23">
        <f>MONTH(CtasPagar[[#This Row],[Data Vencimento]])</f>
        <v>1</v>
      </c>
      <c r="I4014" s="23">
        <f>YEAR(CtasPagar[[#This Row],[Data Vencimento]])</f>
        <v>1900</v>
      </c>
      <c r="J4014" s="154"/>
      <c r="K4014" s="23">
        <f>MONTH(CtasPagar[[#This Row],[Data Pagamento]])</f>
        <v>1</v>
      </c>
      <c r="L4014" s="23">
        <f>YEAR(CtasPagar[[#This Row],[Data Pagamento]])</f>
        <v>1900</v>
      </c>
      <c r="M4014" s="154"/>
      <c r="N40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4" s="71"/>
      <c r="P4014" s="71"/>
      <c r="Q4014" s="71"/>
      <c r="R4014" s="71"/>
      <c r="S4014" s="71"/>
      <c r="T4014" s="71"/>
      <c r="U4014" s="71"/>
      <c r="V4014" s="71"/>
      <c r="W4014" s="71"/>
      <c r="X4014" s="71"/>
      <c r="Y4014" s="71"/>
      <c r="Z4014" s="71"/>
    </row>
    <row r="4015" spans="1:26">
      <c r="A4015" s="154"/>
      <c r="B4015" s="157"/>
      <c r="C4015" s="162"/>
      <c r="D4015" s="157"/>
      <c r="E4015" s="157"/>
      <c r="F4015" s="157"/>
      <c r="G4015" s="158"/>
      <c r="H4015" s="23">
        <f>MONTH(CtasPagar[[#This Row],[Data Vencimento]])</f>
        <v>1</v>
      </c>
      <c r="I4015" s="23">
        <f>YEAR(CtasPagar[[#This Row],[Data Vencimento]])</f>
        <v>1900</v>
      </c>
      <c r="J4015" s="154"/>
      <c r="K4015" s="23">
        <f>MONTH(CtasPagar[[#This Row],[Data Pagamento]])</f>
        <v>1</v>
      </c>
      <c r="L4015" s="23">
        <f>YEAR(CtasPagar[[#This Row],[Data Pagamento]])</f>
        <v>1900</v>
      </c>
      <c r="M4015" s="154"/>
      <c r="N40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5" s="71"/>
      <c r="P4015" s="71"/>
      <c r="Q4015" s="71"/>
      <c r="R4015" s="71"/>
      <c r="S4015" s="71"/>
      <c r="T4015" s="71"/>
      <c r="U4015" s="71"/>
      <c r="V4015" s="71"/>
      <c r="W4015" s="71"/>
      <c r="X4015" s="71"/>
      <c r="Y4015" s="71"/>
      <c r="Z4015" s="71"/>
    </row>
    <row r="4016" spans="1:26">
      <c r="A4016" s="154"/>
      <c r="B4016" s="157"/>
      <c r="C4016" s="162"/>
      <c r="D4016" s="157"/>
      <c r="E4016" s="157"/>
      <c r="F4016" s="157"/>
      <c r="G4016" s="158"/>
      <c r="H4016" s="23">
        <f>MONTH(CtasPagar[[#This Row],[Data Vencimento]])</f>
        <v>1</v>
      </c>
      <c r="I4016" s="23">
        <f>YEAR(CtasPagar[[#This Row],[Data Vencimento]])</f>
        <v>1900</v>
      </c>
      <c r="J4016" s="154"/>
      <c r="K4016" s="23">
        <f>MONTH(CtasPagar[[#This Row],[Data Pagamento]])</f>
        <v>1</v>
      </c>
      <c r="L4016" s="23">
        <f>YEAR(CtasPagar[[#This Row],[Data Pagamento]])</f>
        <v>1900</v>
      </c>
      <c r="M4016" s="154"/>
      <c r="N40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6" s="71"/>
      <c r="P4016" s="71"/>
      <c r="Q4016" s="71"/>
      <c r="R4016" s="71"/>
      <c r="S4016" s="71"/>
      <c r="T4016" s="71"/>
      <c r="U4016" s="71"/>
      <c r="V4016" s="71"/>
      <c r="W4016" s="71"/>
      <c r="X4016" s="71"/>
      <c r="Y4016" s="71"/>
      <c r="Z4016" s="71"/>
    </row>
    <row r="4017" spans="1:26">
      <c r="A4017" s="154"/>
      <c r="B4017" s="157"/>
      <c r="C4017" s="162"/>
      <c r="D4017" s="157"/>
      <c r="E4017" s="157"/>
      <c r="F4017" s="157"/>
      <c r="G4017" s="158"/>
      <c r="H4017" s="23">
        <f>MONTH(CtasPagar[[#This Row],[Data Vencimento]])</f>
        <v>1</v>
      </c>
      <c r="I4017" s="23">
        <f>YEAR(CtasPagar[[#This Row],[Data Vencimento]])</f>
        <v>1900</v>
      </c>
      <c r="J4017" s="154"/>
      <c r="K4017" s="23">
        <f>MONTH(CtasPagar[[#This Row],[Data Pagamento]])</f>
        <v>1</v>
      </c>
      <c r="L4017" s="23">
        <f>YEAR(CtasPagar[[#This Row],[Data Pagamento]])</f>
        <v>1900</v>
      </c>
      <c r="M4017" s="154"/>
      <c r="N40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7" s="71"/>
      <c r="P4017" s="71"/>
      <c r="Q4017" s="71"/>
      <c r="R4017" s="71"/>
      <c r="S4017" s="71"/>
      <c r="T4017" s="71"/>
      <c r="U4017" s="71"/>
      <c r="V4017" s="71"/>
      <c r="W4017" s="71"/>
      <c r="X4017" s="71"/>
      <c r="Y4017" s="71"/>
      <c r="Z4017" s="71"/>
    </row>
    <row r="4018" spans="1:26">
      <c r="A4018" s="154"/>
      <c r="B4018" s="157"/>
      <c r="C4018" s="162"/>
      <c r="D4018" s="157"/>
      <c r="E4018" s="157"/>
      <c r="F4018" s="157"/>
      <c r="G4018" s="158"/>
      <c r="H4018" s="23">
        <f>MONTH(CtasPagar[[#This Row],[Data Vencimento]])</f>
        <v>1</v>
      </c>
      <c r="I4018" s="23">
        <f>YEAR(CtasPagar[[#This Row],[Data Vencimento]])</f>
        <v>1900</v>
      </c>
      <c r="J4018" s="154"/>
      <c r="K4018" s="23">
        <f>MONTH(CtasPagar[[#This Row],[Data Pagamento]])</f>
        <v>1</v>
      </c>
      <c r="L4018" s="23">
        <f>YEAR(CtasPagar[[#This Row],[Data Pagamento]])</f>
        <v>1900</v>
      </c>
      <c r="M4018" s="154"/>
      <c r="N40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8" s="71"/>
      <c r="P4018" s="71"/>
      <c r="Q4018" s="71"/>
      <c r="R4018" s="71"/>
      <c r="S4018" s="71"/>
      <c r="T4018" s="71"/>
      <c r="U4018" s="71"/>
      <c r="V4018" s="71"/>
      <c r="W4018" s="71"/>
      <c r="X4018" s="71"/>
      <c r="Y4018" s="71"/>
      <c r="Z4018" s="71"/>
    </row>
    <row r="4019" spans="1:26">
      <c r="A4019" s="154"/>
      <c r="B4019" s="157"/>
      <c r="C4019" s="162"/>
      <c r="D4019" s="157"/>
      <c r="E4019" s="157"/>
      <c r="F4019" s="157"/>
      <c r="G4019" s="158"/>
      <c r="H4019" s="23">
        <f>MONTH(CtasPagar[[#This Row],[Data Vencimento]])</f>
        <v>1</v>
      </c>
      <c r="I4019" s="23">
        <f>YEAR(CtasPagar[[#This Row],[Data Vencimento]])</f>
        <v>1900</v>
      </c>
      <c r="J4019" s="154"/>
      <c r="K4019" s="23">
        <f>MONTH(CtasPagar[[#This Row],[Data Pagamento]])</f>
        <v>1</v>
      </c>
      <c r="L4019" s="23">
        <f>YEAR(CtasPagar[[#This Row],[Data Pagamento]])</f>
        <v>1900</v>
      </c>
      <c r="M4019" s="154"/>
      <c r="N40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19" s="71"/>
      <c r="P4019" s="71"/>
      <c r="Q4019" s="71"/>
      <c r="R4019" s="71"/>
      <c r="S4019" s="71"/>
      <c r="T4019" s="71"/>
      <c r="U4019" s="71"/>
      <c r="V4019" s="71"/>
      <c r="W4019" s="71"/>
      <c r="X4019" s="71"/>
      <c r="Y4019" s="71"/>
      <c r="Z4019" s="71"/>
    </row>
    <row r="4020" spans="1:26">
      <c r="A4020" s="154"/>
      <c r="B4020" s="157"/>
      <c r="C4020" s="162"/>
      <c r="D4020" s="157"/>
      <c r="E4020" s="157"/>
      <c r="F4020" s="157"/>
      <c r="G4020" s="158"/>
      <c r="H4020" s="23">
        <f>MONTH(CtasPagar[[#This Row],[Data Vencimento]])</f>
        <v>1</v>
      </c>
      <c r="I4020" s="23">
        <f>YEAR(CtasPagar[[#This Row],[Data Vencimento]])</f>
        <v>1900</v>
      </c>
      <c r="J4020" s="154"/>
      <c r="K4020" s="23">
        <f>MONTH(CtasPagar[[#This Row],[Data Pagamento]])</f>
        <v>1</v>
      </c>
      <c r="L4020" s="23">
        <f>YEAR(CtasPagar[[#This Row],[Data Pagamento]])</f>
        <v>1900</v>
      </c>
      <c r="M4020" s="154"/>
      <c r="N40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0" s="71"/>
      <c r="P4020" s="71"/>
      <c r="Q4020" s="71"/>
      <c r="R4020" s="71"/>
      <c r="S4020" s="71"/>
      <c r="T4020" s="71"/>
      <c r="U4020" s="71"/>
      <c r="V4020" s="71"/>
      <c r="W4020" s="71"/>
      <c r="X4020" s="71"/>
      <c r="Y4020" s="71"/>
      <c r="Z4020" s="71"/>
    </row>
    <row r="4021" spans="1:26">
      <c r="A4021" s="154"/>
      <c r="B4021" s="157"/>
      <c r="C4021" s="162"/>
      <c r="D4021" s="157"/>
      <c r="E4021" s="157"/>
      <c r="F4021" s="157"/>
      <c r="G4021" s="158"/>
      <c r="H4021" s="23">
        <f>MONTH(CtasPagar[[#This Row],[Data Vencimento]])</f>
        <v>1</v>
      </c>
      <c r="I4021" s="23">
        <f>YEAR(CtasPagar[[#This Row],[Data Vencimento]])</f>
        <v>1900</v>
      </c>
      <c r="J4021" s="154"/>
      <c r="K4021" s="23">
        <f>MONTH(CtasPagar[[#This Row],[Data Pagamento]])</f>
        <v>1</v>
      </c>
      <c r="L4021" s="23">
        <f>YEAR(CtasPagar[[#This Row],[Data Pagamento]])</f>
        <v>1900</v>
      </c>
      <c r="M4021" s="154"/>
      <c r="N40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1" s="71"/>
      <c r="P4021" s="71"/>
      <c r="Q4021" s="71"/>
      <c r="R4021" s="71"/>
      <c r="S4021" s="71"/>
      <c r="T4021" s="71"/>
      <c r="U4021" s="71"/>
      <c r="V4021" s="71"/>
      <c r="W4021" s="71"/>
      <c r="X4021" s="71"/>
      <c r="Y4021" s="71"/>
      <c r="Z4021" s="71"/>
    </row>
    <row r="4022" spans="1:26">
      <c r="A4022" s="154"/>
      <c r="B4022" s="157"/>
      <c r="C4022" s="162"/>
      <c r="D4022" s="157"/>
      <c r="E4022" s="157"/>
      <c r="F4022" s="157"/>
      <c r="G4022" s="158"/>
      <c r="H4022" s="23">
        <f>MONTH(CtasPagar[[#This Row],[Data Vencimento]])</f>
        <v>1</v>
      </c>
      <c r="I4022" s="23">
        <f>YEAR(CtasPagar[[#This Row],[Data Vencimento]])</f>
        <v>1900</v>
      </c>
      <c r="J4022" s="154"/>
      <c r="K4022" s="23">
        <f>MONTH(CtasPagar[[#This Row],[Data Pagamento]])</f>
        <v>1</v>
      </c>
      <c r="L4022" s="23">
        <f>YEAR(CtasPagar[[#This Row],[Data Pagamento]])</f>
        <v>1900</v>
      </c>
      <c r="M4022" s="154"/>
      <c r="N40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2" s="71"/>
      <c r="P4022" s="71"/>
      <c r="Q4022" s="71"/>
      <c r="R4022" s="71"/>
      <c r="S4022" s="71"/>
      <c r="T4022" s="71"/>
      <c r="U4022" s="71"/>
      <c r="V4022" s="71"/>
      <c r="W4022" s="71"/>
      <c r="X4022" s="71"/>
      <c r="Y4022" s="71"/>
      <c r="Z4022" s="71"/>
    </row>
    <row r="4023" spans="1:26">
      <c r="A4023" s="154"/>
      <c r="B4023" s="157"/>
      <c r="C4023" s="162"/>
      <c r="D4023" s="157"/>
      <c r="E4023" s="157"/>
      <c r="F4023" s="157"/>
      <c r="G4023" s="158"/>
      <c r="H4023" s="23">
        <f>MONTH(CtasPagar[[#This Row],[Data Vencimento]])</f>
        <v>1</v>
      </c>
      <c r="I4023" s="23">
        <f>YEAR(CtasPagar[[#This Row],[Data Vencimento]])</f>
        <v>1900</v>
      </c>
      <c r="J4023" s="154"/>
      <c r="K4023" s="23">
        <f>MONTH(CtasPagar[[#This Row],[Data Pagamento]])</f>
        <v>1</v>
      </c>
      <c r="L4023" s="23">
        <f>YEAR(CtasPagar[[#This Row],[Data Pagamento]])</f>
        <v>1900</v>
      </c>
      <c r="M4023" s="154"/>
      <c r="N40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3" s="71"/>
      <c r="P4023" s="71"/>
      <c r="Q4023" s="71"/>
      <c r="R4023" s="71"/>
      <c r="S4023" s="71"/>
      <c r="T4023" s="71"/>
      <c r="U4023" s="71"/>
      <c r="V4023" s="71"/>
      <c r="W4023" s="71"/>
      <c r="X4023" s="71"/>
      <c r="Y4023" s="71"/>
      <c r="Z4023" s="71"/>
    </row>
    <row r="4024" spans="1:26">
      <c r="A4024" s="154"/>
      <c r="B4024" s="157"/>
      <c r="C4024" s="162"/>
      <c r="D4024" s="157"/>
      <c r="E4024" s="157"/>
      <c r="F4024" s="157"/>
      <c r="G4024" s="158"/>
      <c r="H4024" s="23">
        <f>MONTH(CtasPagar[[#This Row],[Data Vencimento]])</f>
        <v>1</v>
      </c>
      <c r="I4024" s="23">
        <f>YEAR(CtasPagar[[#This Row],[Data Vencimento]])</f>
        <v>1900</v>
      </c>
      <c r="J4024" s="154"/>
      <c r="K4024" s="23">
        <f>MONTH(CtasPagar[[#This Row],[Data Pagamento]])</f>
        <v>1</v>
      </c>
      <c r="L4024" s="23">
        <f>YEAR(CtasPagar[[#This Row],[Data Pagamento]])</f>
        <v>1900</v>
      </c>
      <c r="M4024" s="154"/>
      <c r="N40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4" s="71"/>
      <c r="P4024" s="71"/>
      <c r="Q4024" s="71"/>
      <c r="R4024" s="71"/>
      <c r="S4024" s="71"/>
      <c r="T4024" s="71"/>
      <c r="U4024" s="71"/>
      <c r="V4024" s="71"/>
      <c r="W4024" s="71"/>
      <c r="X4024" s="71"/>
      <c r="Y4024" s="71"/>
      <c r="Z4024" s="71"/>
    </row>
    <row r="4025" spans="1:26">
      <c r="A4025" s="154"/>
      <c r="B4025" s="157"/>
      <c r="C4025" s="162"/>
      <c r="D4025" s="157"/>
      <c r="E4025" s="157"/>
      <c r="F4025" s="157"/>
      <c r="G4025" s="158"/>
      <c r="H4025" s="23">
        <f>MONTH(CtasPagar[[#This Row],[Data Vencimento]])</f>
        <v>1</v>
      </c>
      <c r="I4025" s="23">
        <f>YEAR(CtasPagar[[#This Row],[Data Vencimento]])</f>
        <v>1900</v>
      </c>
      <c r="J4025" s="154"/>
      <c r="K4025" s="23">
        <f>MONTH(CtasPagar[[#This Row],[Data Pagamento]])</f>
        <v>1</v>
      </c>
      <c r="L4025" s="23">
        <f>YEAR(CtasPagar[[#This Row],[Data Pagamento]])</f>
        <v>1900</v>
      </c>
      <c r="M4025" s="154"/>
      <c r="N40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5" s="71"/>
      <c r="P4025" s="71"/>
      <c r="Q4025" s="71"/>
      <c r="R4025" s="71"/>
      <c r="S4025" s="71"/>
      <c r="T4025" s="71"/>
      <c r="U4025" s="71"/>
      <c r="V4025" s="71"/>
      <c r="W4025" s="71"/>
      <c r="X4025" s="71"/>
      <c r="Y4025" s="71"/>
      <c r="Z4025" s="71"/>
    </row>
    <row r="4026" spans="1:26">
      <c r="A4026" s="154"/>
      <c r="B4026" s="157"/>
      <c r="C4026" s="162"/>
      <c r="D4026" s="157"/>
      <c r="E4026" s="157"/>
      <c r="F4026" s="157"/>
      <c r="G4026" s="158"/>
      <c r="H4026" s="23">
        <f>MONTH(CtasPagar[[#This Row],[Data Vencimento]])</f>
        <v>1</v>
      </c>
      <c r="I4026" s="23">
        <f>YEAR(CtasPagar[[#This Row],[Data Vencimento]])</f>
        <v>1900</v>
      </c>
      <c r="J4026" s="154"/>
      <c r="K4026" s="23">
        <f>MONTH(CtasPagar[[#This Row],[Data Pagamento]])</f>
        <v>1</v>
      </c>
      <c r="L4026" s="23">
        <f>YEAR(CtasPagar[[#This Row],[Data Pagamento]])</f>
        <v>1900</v>
      </c>
      <c r="M4026" s="154"/>
      <c r="N40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6" s="71"/>
      <c r="P4026" s="71"/>
      <c r="Q4026" s="71"/>
      <c r="R4026" s="71"/>
      <c r="S4026" s="71"/>
      <c r="T4026" s="71"/>
      <c r="U4026" s="71"/>
      <c r="V4026" s="71"/>
      <c r="W4026" s="71"/>
      <c r="X4026" s="71"/>
      <c r="Y4026" s="71"/>
      <c r="Z4026" s="71"/>
    </row>
    <row r="4027" spans="1:26">
      <c r="A4027" s="154"/>
      <c r="B4027" s="157"/>
      <c r="C4027" s="162"/>
      <c r="D4027" s="157"/>
      <c r="E4027" s="157"/>
      <c r="F4027" s="157"/>
      <c r="G4027" s="158"/>
      <c r="H4027" s="23">
        <f>MONTH(CtasPagar[[#This Row],[Data Vencimento]])</f>
        <v>1</v>
      </c>
      <c r="I4027" s="23">
        <f>YEAR(CtasPagar[[#This Row],[Data Vencimento]])</f>
        <v>1900</v>
      </c>
      <c r="J4027" s="154"/>
      <c r="K4027" s="23">
        <f>MONTH(CtasPagar[[#This Row],[Data Pagamento]])</f>
        <v>1</v>
      </c>
      <c r="L4027" s="23">
        <f>YEAR(CtasPagar[[#This Row],[Data Pagamento]])</f>
        <v>1900</v>
      </c>
      <c r="M4027" s="154"/>
      <c r="N40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7" s="71"/>
      <c r="P4027" s="71"/>
      <c r="Q4027" s="71"/>
      <c r="R4027" s="71"/>
      <c r="S4027" s="71"/>
      <c r="T4027" s="71"/>
      <c r="U4027" s="71"/>
      <c r="V4027" s="71"/>
      <c r="W4027" s="71"/>
      <c r="X4027" s="71"/>
      <c r="Y4027" s="71"/>
      <c r="Z4027" s="71"/>
    </row>
    <row r="4028" spans="1:26">
      <c r="A4028" s="154"/>
      <c r="B4028" s="157"/>
      <c r="C4028" s="162"/>
      <c r="D4028" s="157"/>
      <c r="E4028" s="157"/>
      <c r="F4028" s="157"/>
      <c r="G4028" s="158"/>
      <c r="H4028" s="23">
        <f>MONTH(CtasPagar[[#This Row],[Data Vencimento]])</f>
        <v>1</v>
      </c>
      <c r="I4028" s="23">
        <f>YEAR(CtasPagar[[#This Row],[Data Vencimento]])</f>
        <v>1900</v>
      </c>
      <c r="J4028" s="154"/>
      <c r="K4028" s="23">
        <f>MONTH(CtasPagar[[#This Row],[Data Pagamento]])</f>
        <v>1</v>
      </c>
      <c r="L4028" s="23">
        <f>YEAR(CtasPagar[[#This Row],[Data Pagamento]])</f>
        <v>1900</v>
      </c>
      <c r="M4028" s="154"/>
      <c r="N40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8" s="71"/>
      <c r="P4028" s="71"/>
      <c r="Q4028" s="71"/>
      <c r="R4028" s="71"/>
      <c r="S4028" s="71"/>
      <c r="T4028" s="71"/>
      <c r="U4028" s="71"/>
      <c r="V4028" s="71"/>
      <c r="W4028" s="71"/>
      <c r="X4028" s="71"/>
      <c r="Y4028" s="71"/>
      <c r="Z4028" s="71"/>
    </row>
    <row r="4029" spans="1:26">
      <c r="A4029" s="154"/>
      <c r="B4029" s="157"/>
      <c r="C4029" s="162"/>
      <c r="D4029" s="157"/>
      <c r="E4029" s="157"/>
      <c r="F4029" s="157"/>
      <c r="G4029" s="158"/>
      <c r="H4029" s="23">
        <f>MONTH(CtasPagar[[#This Row],[Data Vencimento]])</f>
        <v>1</v>
      </c>
      <c r="I4029" s="23">
        <f>YEAR(CtasPagar[[#This Row],[Data Vencimento]])</f>
        <v>1900</v>
      </c>
      <c r="J4029" s="154"/>
      <c r="K4029" s="23">
        <f>MONTH(CtasPagar[[#This Row],[Data Pagamento]])</f>
        <v>1</v>
      </c>
      <c r="L4029" s="23">
        <f>YEAR(CtasPagar[[#This Row],[Data Pagamento]])</f>
        <v>1900</v>
      </c>
      <c r="M4029" s="154"/>
      <c r="N40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29" s="71"/>
      <c r="P4029" s="71"/>
      <c r="Q4029" s="71"/>
      <c r="R4029" s="71"/>
      <c r="S4029" s="71"/>
      <c r="T4029" s="71"/>
      <c r="U4029" s="71"/>
      <c r="V4029" s="71"/>
      <c r="W4029" s="71"/>
      <c r="X4029" s="71"/>
      <c r="Y4029" s="71"/>
      <c r="Z4029" s="71"/>
    </row>
    <row r="4030" spans="1:26">
      <c r="A4030" s="154"/>
      <c r="B4030" s="157"/>
      <c r="C4030" s="162"/>
      <c r="D4030" s="157"/>
      <c r="E4030" s="157"/>
      <c r="F4030" s="157"/>
      <c r="G4030" s="158"/>
      <c r="H4030" s="23">
        <f>MONTH(CtasPagar[[#This Row],[Data Vencimento]])</f>
        <v>1</v>
      </c>
      <c r="I4030" s="23">
        <f>YEAR(CtasPagar[[#This Row],[Data Vencimento]])</f>
        <v>1900</v>
      </c>
      <c r="J4030" s="154"/>
      <c r="K4030" s="23">
        <f>MONTH(CtasPagar[[#This Row],[Data Pagamento]])</f>
        <v>1</v>
      </c>
      <c r="L4030" s="23">
        <f>YEAR(CtasPagar[[#This Row],[Data Pagamento]])</f>
        <v>1900</v>
      </c>
      <c r="M4030" s="154"/>
      <c r="N40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0" s="71"/>
      <c r="P4030" s="71"/>
      <c r="Q4030" s="71"/>
      <c r="R4030" s="71"/>
      <c r="S4030" s="71"/>
      <c r="T4030" s="71"/>
      <c r="U4030" s="71"/>
      <c r="V4030" s="71"/>
      <c r="W4030" s="71"/>
      <c r="X4030" s="71"/>
      <c r="Y4030" s="71"/>
      <c r="Z4030" s="71"/>
    </row>
    <row r="4031" spans="1:26">
      <c r="A4031" s="154"/>
      <c r="B4031" s="157"/>
      <c r="C4031" s="162"/>
      <c r="D4031" s="157"/>
      <c r="E4031" s="157"/>
      <c r="F4031" s="157"/>
      <c r="G4031" s="158"/>
      <c r="H4031" s="23">
        <f>MONTH(CtasPagar[[#This Row],[Data Vencimento]])</f>
        <v>1</v>
      </c>
      <c r="I4031" s="23">
        <f>YEAR(CtasPagar[[#This Row],[Data Vencimento]])</f>
        <v>1900</v>
      </c>
      <c r="J4031" s="154"/>
      <c r="K4031" s="23">
        <f>MONTH(CtasPagar[[#This Row],[Data Pagamento]])</f>
        <v>1</v>
      </c>
      <c r="L4031" s="23">
        <f>YEAR(CtasPagar[[#This Row],[Data Pagamento]])</f>
        <v>1900</v>
      </c>
      <c r="M4031" s="154"/>
      <c r="N40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1" s="71"/>
      <c r="P4031" s="71"/>
      <c r="Q4031" s="71"/>
      <c r="R4031" s="71"/>
      <c r="S4031" s="71"/>
      <c r="T4031" s="71"/>
      <c r="U4031" s="71"/>
      <c r="V4031" s="71"/>
      <c r="W4031" s="71"/>
      <c r="X4031" s="71"/>
      <c r="Y4031" s="71"/>
      <c r="Z4031" s="71"/>
    </row>
    <row r="4032" spans="1:26">
      <c r="A4032" s="154"/>
      <c r="B4032" s="157"/>
      <c r="C4032" s="162"/>
      <c r="D4032" s="157"/>
      <c r="E4032" s="157"/>
      <c r="F4032" s="157"/>
      <c r="G4032" s="158"/>
      <c r="H4032" s="23">
        <f>MONTH(CtasPagar[[#This Row],[Data Vencimento]])</f>
        <v>1</v>
      </c>
      <c r="I4032" s="23">
        <f>YEAR(CtasPagar[[#This Row],[Data Vencimento]])</f>
        <v>1900</v>
      </c>
      <c r="J4032" s="154"/>
      <c r="K4032" s="23">
        <f>MONTH(CtasPagar[[#This Row],[Data Pagamento]])</f>
        <v>1</v>
      </c>
      <c r="L4032" s="23">
        <f>YEAR(CtasPagar[[#This Row],[Data Pagamento]])</f>
        <v>1900</v>
      </c>
      <c r="M4032" s="154"/>
      <c r="N40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2" s="71"/>
      <c r="P4032" s="71"/>
      <c r="Q4032" s="71"/>
      <c r="R4032" s="71"/>
      <c r="S4032" s="71"/>
      <c r="T4032" s="71"/>
      <c r="U4032" s="71"/>
      <c r="V4032" s="71"/>
      <c r="W4032" s="71"/>
      <c r="X4032" s="71"/>
      <c r="Y4032" s="71"/>
      <c r="Z4032" s="71"/>
    </row>
    <row r="4033" spans="1:26">
      <c r="A4033" s="154"/>
      <c r="B4033" s="157"/>
      <c r="C4033" s="162"/>
      <c r="D4033" s="157"/>
      <c r="E4033" s="157"/>
      <c r="F4033" s="157"/>
      <c r="G4033" s="158"/>
      <c r="H4033" s="23">
        <f>MONTH(CtasPagar[[#This Row],[Data Vencimento]])</f>
        <v>1</v>
      </c>
      <c r="I4033" s="23">
        <f>YEAR(CtasPagar[[#This Row],[Data Vencimento]])</f>
        <v>1900</v>
      </c>
      <c r="J4033" s="154"/>
      <c r="K4033" s="23">
        <f>MONTH(CtasPagar[[#This Row],[Data Pagamento]])</f>
        <v>1</v>
      </c>
      <c r="L4033" s="23">
        <f>YEAR(CtasPagar[[#This Row],[Data Pagamento]])</f>
        <v>1900</v>
      </c>
      <c r="M4033" s="154"/>
      <c r="N40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3" s="71"/>
      <c r="P4033" s="71"/>
      <c r="Q4033" s="71"/>
      <c r="R4033" s="71"/>
      <c r="S4033" s="71"/>
      <c r="T4033" s="71"/>
      <c r="U4033" s="71"/>
      <c r="V4033" s="71"/>
      <c r="W4033" s="71"/>
      <c r="X4033" s="71"/>
      <c r="Y4033" s="71"/>
      <c r="Z4033" s="71"/>
    </row>
    <row r="4034" spans="1:26">
      <c r="A4034" s="154"/>
      <c r="B4034" s="157"/>
      <c r="C4034" s="162"/>
      <c r="D4034" s="157"/>
      <c r="E4034" s="157"/>
      <c r="F4034" s="157"/>
      <c r="G4034" s="158"/>
      <c r="H4034" s="23">
        <f>MONTH(CtasPagar[[#This Row],[Data Vencimento]])</f>
        <v>1</v>
      </c>
      <c r="I4034" s="23">
        <f>YEAR(CtasPagar[[#This Row],[Data Vencimento]])</f>
        <v>1900</v>
      </c>
      <c r="J4034" s="154"/>
      <c r="K4034" s="23">
        <f>MONTH(CtasPagar[[#This Row],[Data Pagamento]])</f>
        <v>1</v>
      </c>
      <c r="L4034" s="23">
        <f>YEAR(CtasPagar[[#This Row],[Data Pagamento]])</f>
        <v>1900</v>
      </c>
      <c r="M4034" s="154"/>
      <c r="N40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4" s="71"/>
      <c r="P4034" s="71"/>
      <c r="Q4034" s="71"/>
      <c r="R4034" s="71"/>
      <c r="S4034" s="71"/>
      <c r="T4034" s="71"/>
      <c r="U4034" s="71"/>
      <c r="V4034" s="71"/>
      <c r="W4034" s="71"/>
      <c r="X4034" s="71"/>
      <c r="Y4034" s="71"/>
      <c r="Z4034" s="71"/>
    </row>
    <row r="4035" spans="1:26">
      <c r="A4035" s="154"/>
      <c r="B4035" s="157"/>
      <c r="C4035" s="162"/>
      <c r="D4035" s="157"/>
      <c r="E4035" s="157"/>
      <c r="F4035" s="157"/>
      <c r="G4035" s="158"/>
      <c r="H4035" s="23">
        <f>MONTH(CtasPagar[[#This Row],[Data Vencimento]])</f>
        <v>1</v>
      </c>
      <c r="I4035" s="23">
        <f>YEAR(CtasPagar[[#This Row],[Data Vencimento]])</f>
        <v>1900</v>
      </c>
      <c r="J4035" s="154"/>
      <c r="K4035" s="23">
        <f>MONTH(CtasPagar[[#This Row],[Data Pagamento]])</f>
        <v>1</v>
      </c>
      <c r="L4035" s="23">
        <f>YEAR(CtasPagar[[#This Row],[Data Pagamento]])</f>
        <v>1900</v>
      </c>
      <c r="M4035" s="154"/>
      <c r="N40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5" s="71"/>
      <c r="P4035" s="71"/>
      <c r="Q4035" s="71"/>
      <c r="R4035" s="71"/>
      <c r="S4035" s="71"/>
      <c r="T4035" s="71"/>
      <c r="U4035" s="71"/>
      <c r="V4035" s="71"/>
      <c r="W4035" s="71"/>
      <c r="X4035" s="71"/>
      <c r="Y4035" s="71"/>
      <c r="Z4035" s="71"/>
    </row>
    <row r="4036" spans="1:26">
      <c r="A4036" s="154"/>
      <c r="B4036" s="157"/>
      <c r="C4036" s="162"/>
      <c r="D4036" s="157"/>
      <c r="E4036" s="157"/>
      <c r="F4036" s="157"/>
      <c r="G4036" s="158"/>
      <c r="H4036" s="23">
        <f>MONTH(CtasPagar[[#This Row],[Data Vencimento]])</f>
        <v>1</v>
      </c>
      <c r="I4036" s="23">
        <f>YEAR(CtasPagar[[#This Row],[Data Vencimento]])</f>
        <v>1900</v>
      </c>
      <c r="J4036" s="154"/>
      <c r="K4036" s="23">
        <f>MONTH(CtasPagar[[#This Row],[Data Pagamento]])</f>
        <v>1</v>
      </c>
      <c r="L4036" s="23">
        <f>YEAR(CtasPagar[[#This Row],[Data Pagamento]])</f>
        <v>1900</v>
      </c>
      <c r="M4036" s="154"/>
      <c r="N40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6" s="71"/>
      <c r="P4036" s="71"/>
      <c r="Q4036" s="71"/>
      <c r="R4036" s="71"/>
      <c r="S4036" s="71"/>
      <c r="T4036" s="71"/>
      <c r="U4036" s="71"/>
      <c r="V4036" s="71"/>
      <c r="W4036" s="71"/>
      <c r="X4036" s="71"/>
      <c r="Y4036" s="71"/>
      <c r="Z4036" s="71"/>
    </row>
    <row r="4037" spans="1:26">
      <c r="A4037" s="154"/>
      <c r="B4037" s="157"/>
      <c r="C4037" s="162"/>
      <c r="D4037" s="157"/>
      <c r="E4037" s="157"/>
      <c r="F4037" s="157"/>
      <c r="G4037" s="158"/>
      <c r="H4037" s="23">
        <f>MONTH(CtasPagar[[#This Row],[Data Vencimento]])</f>
        <v>1</v>
      </c>
      <c r="I4037" s="23">
        <f>YEAR(CtasPagar[[#This Row],[Data Vencimento]])</f>
        <v>1900</v>
      </c>
      <c r="J4037" s="154"/>
      <c r="K4037" s="23">
        <f>MONTH(CtasPagar[[#This Row],[Data Pagamento]])</f>
        <v>1</v>
      </c>
      <c r="L4037" s="23">
        <f>YEAR(CtasPagar[[#This Row],[Data Pagamento]])</f>
        <v>1900</v>
      </c>
      <c r="M4037" s="154"/>
      <c r="N40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7" s="71"/>
      <c r="P4037" s="71"/>
      <c r="Q4037" s="71"/>
      <c r="R4037" s="71"/>
      <c r="S4037" s="71"/>
      <c r="T4037" s="71"/>
      <c r="U4037" s="71"/>
      <c r="V4037" s="71"/>
      <c r="W4037" s="71"/>
      <c r="X4037" s="71"/>
      <c r="Y4037" s="71"/>
      <c r="Z4037" s="71"/>
    </row>
    <row r="4038" spans="1:26">
      <c r="A4038" s="154"/>
      <c r="B4038" s="157"/>
      <c r="C4038" s="162"/>
      <c r="D4038" s="157"/>
      <c r="E4038" s="157"/>
      <c r="F4038" s="157"/>
      <c r="G4038" s="158"/>
      <c r="H4038" s="23">
        <f>MONTH(CtasPagar[[#This Row],[Data Vencimento]])</f>
        <v>1</v>
      </c>
      <c r="I4038" s="23">
        <f>YEAR(CtasPagar[[#This Row],[Data Vencimento]])</f>
        <v>1900</v>
      </c>
      <c r="J4038" s="154"/>
      <c r="K4038" s="23">
        <f>MONTH(CtasPagar[[#This Row],[Data Pagamento]])</f>
        <v>1</v>
      </c>
      <c r="L4038" s="23">
        <f>YEAR(CtasPagar[[#This Row],[Data Pagamento]])</f>
        <v>1900</v>
      </c>
      <c r="M4038" s="154"/>
      <c r="N40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8" s="71"/>
      <c r="P4038" s="71"/>
      <c r="Q4038" s="71"/>
      <c r="R4038" s="71"/>
      <c r="S4038" s="71"/>
      <c r="T4038" s="71"/>
      <c r="U4038" s="71"/>
      <c r="V4038" s="71"/>
      <c r="W4038" s="71"/>
      <c r="X4038" s="71"/>
      <c r="Y4038" s="71"/>
      <c r="Z4038" s="71"/>
    </row>
    <row r="4039" spans="1:26">
      <c r="A4039" s="154"/>
      <c r="B4039" s="157"/>
      <c r="C4039" s="162"/>
      <c r="D4039" s="157"/>
      <c r="E4039" s="157"/>
      <c r="F4039" s="157"/>
      <c r="G4039" s="158"/>
      <c r="H4039" s="23">
        <f>MONTH(CtasPagar[[#This Row],[Data Vencimento]])</f>
        <v>1</v>
      </c>
      <c r="I4039" s="23">
        <f>YEAR(CtasPagar[[#This Row],[Data Vencimento]])</f>
        <v>1900</v>
      </c>
      <c r="J4039" s="154"/>
      <c r="K4039" s="23">
        <f>MONTH(CtasPagar[[#This Row],[Data Pagamento]])</f>
        <v>1</v>
      </c>
      <c r="L4039" s="23">
        <f>YEAR(CtasPagar[[#This Row],[Data Pagamento]])</f>
        <v>1900</v>
      </c>
      <c r="M4039" s="154"/>
      <c r="N40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39" s="71"/>
      <c r="P4039" s="71"/>
      <c r="Q4039" s="71"/>
      <c r="R4039" s="71"/>
      <c r="S4039" s="71"/>
      <c r="T4039" s="71"/>
      <c r="U4039" s="71"/>
      <c r="V4039" s="71"/>
      <c r="W4039" s="71"/>
      <c r="X4039" s="71"/>
      <c r="Y4039" s="71"/>
      <c r="Z4039" s="71"/>
    </row>
    <row r="4040" spans="1:26">
      <c r="A4040" s="154"/>
      <c r="B4040" s="157"/>
      <c r="C4040" s="162"/>
      <c r="D4040" s="157"/>
      <c r="E4040" s="157"/>
      <c r="F4040" s="157"/>
      <c r="G4040" s="158"/>
      <c r="H4040" s="23">
        <f>MONTH(CtasPagar[[#This Row],[Data Vencimento]])</f>
        <v>1</v>
      </c>
      <c r="I4040" s="23">
        <f>YEAR(CtasPagar[[#This Row],[Data Vencimento]])</f>
        <v>1900</v>
      </c>
      <c r="J4040" s="154"/>
      <c r="K4040" s="23">
        <f>MONTH(CtasPagar[[#This Row],[Data Pagamento]])</f>
        <v>1</v>
      </c>
      <c r="L4040" s="23">
        <f>YEAR(CtasPagar[[#This Row],[Data Pagamento]])</f>
        <v>1900</v>
      </c>
      <c r="M4040" s="154"/>
      <c r="N40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0" s="71"/>
      <c r="P4040" s="71"/>
      <c r="Q4040" s="71"/>
      <c r="R4040" s="71"/>
      <c r="S4040" s="71"/>
      <c r="T4040" s="71"/>
      <c r="U4040" s="71"/>
      <c r="V4040" s="71"/>
      <c r="W4040" s="71"/>
      <c r="X4040" s="71"/>
      <c r="Y4040" s="71"/>
      <c r="Z4040" s="71"/>
    </row>
    <row r="4041" spans="1:26">
      <c r="A4041" s="154"/>
      <c r="B4041" s="157"/>
      <c r="C4041" s="162"/>
      <c r="D4041" s="157"/>
      <c r="E4041" s="157"/>
      <c r="F4041" s="157"/>
      <c r="G4041" s="158"/>
      <c r="H4041" s="23">
        <f>MONTH(CtasPagar[[#This Row],[Data Vencimento]])</f>
        <v>1</v>
      </c>
      <c r="I4041" s="23">
        <f>YEAR(CtasPagar[[#This Row],[Data Vencimento]])</f>
        <v>1900</v>
      </c>
      <c r="J4041" s="154"/>
      <c r="K4041" s="23">
        <f>MONTH(CtasPagar[[#This Row],[Data Pagamento]])</f>
        <v>1</v>
      </c>
      <c r="L4041" s="23">
        <f>YEAR(CtasPagar[[#This Row],[Data Pagamento]])</f>
        <v>1900</v>
      </c>
      <c r="M4041" s="154"/>
      <c r="N40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1" s="71"/>
      <c r="P4041" s="71"/>
      <c r="Q4041" s="71"/>
      <c r="R4041" s="71"/>
      <c r="S4041" s="71"/>
      <c r="T4041" s="71"/>
      <c r="U4041" s="71"/>
      <c r="V4041" s="71"/>
      <c r="W4041" s="71"/>
      <c r="X4041" s="71"/>
      <c r="Y4041" s="71"/>
      <c r="Z4041" s="71"/>
    </row>
    <row r="4042" spans="1:26">
      <c r="A4042" s="154"/>
      <c r="B4042" s="157"/>
      <c r="C4042" s="162"/>
      <c r="D4042" s="157"/>
      <c r="E4042" s="157"/>
      <c r="F4042" s="157"/>
      <c r="G4042" s="158"/>
      <c r="H4042" s="23">
        <f>MONTH(CtasPagar[[#This Row],[Data Vencimento]])</f>
        <v>1</v>
      </c>
      <c r="I4042" s="23">
        <f>YEAR(CtasPagar[[#This Row],[Data Vencimento]])</f>
        <v>1900</v>
      </c>
      <c r="J4042" s="154"/>
      <c r="K4042" s="23">
        <f>MONTH(CtasPagar[[#This Row],[Data Pagamento]])</f>
        <v>1</v>
      </c>
      <c r="L4042" s="23">
        <f>YEAR(CtasPagar[[#This Row],[Data Pagamento]])</f>
        <v>1900</v>
      </c>
      <c r="M4042" s="154"/>
      <c r="N40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2" s="71"/>
      <c r="P4042" s="71"/>
      <c r="Q4042" s="71"/>
      <c r="R4042" s="71"/>
      <c r="S4042" s="71"/>
      <c r="T4042" s="71"/>
      <c r="U4042" s="71"/>
      <c r="V4042" s="71"/>
      <c r="W4042" s="71"/>
      <c r="X4042" s="71"/>
      <c r="Y4042" s="71"/>
      <c r="Z4042" s="71"/>
    </row>
    <row r="4043" spans="1:26">
      <c r="A4043" s="154"/>
      <c r="B4043" s="157"/>
      <c r="C4043" s="162"/>
      <c r="D4043" s="157"/>
      <c r="E4043" s="157"/>
      <c r="F4043" s="157"/>
      <c r="G4043" s="158"/>
      <c r="H4043" s="23">
        <f>MONTH(CtasPagar[[#This Row],[Data Vencimento]])</f>
        <v>1</v>
      </c>
      <c r="I4043" s="23">
        <f>YEAR(CtasPagar[[#This Row],[Data Vencimento]])</f>
        <v>1900</v>
      </c>
      <c r="J4043" s="154"/>
      <c r="K4043" s="23">
        <f>MONTH(CtasPagar[[#This Row],[Data Pagamento]])</f>
        <v>1</v>
      </c>
      <c r="L4043" s="23">
        <f>YEAR(CtasPagar[[#This Row],[Data Pagamento]])</f>
        <v>1900</v>
      </c>
      <c r="M4043" s="154"/>
      <c r="N40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3" s="71"/>
      <c r="P4043" s="71"/>
      <c r="Q4043" s="71"/>
      <c r="R4043" s="71"/>
      <c r="S4043" s="71"/>
      <c r="T4043" s="71"/>
      <c r="U4043" s="71"/>
      <c r="V4043" s="71"/>
      <c r="W4043" s="71"/>
      <c r="X4043" s="71"/>
      <c r="Y4043" s="71"/>
      <c r="Z4043" s="71"/>
    </row>
    <row r="4044" spans="1:26">
      <c r="A4044" s="154"/>
      <c r="B4044" s="157"/>
      <c r="C4044" s="162"/>
      <c r="D4044" s="157"/>
      <c r="E4044" s="157"/>
      <c r="F4044" s="157"/>
      <c r="G4044" s="158"/>
      <c r="H4044" s="23">
        <f>MONTH(CtasPagar[[#This Row],[Data Vencimento]])</f>
        <v>1</v>
      </c>
      <c r="I4044" s="23">
        <f>YEAR(CtasPagar[[#This Row],[Data Vencimento]])</f>
        <v>1900</v>
      </c>
      <c r="J4044" s="154"/>
      <c r="K4044" s="23">
        <f>MONTH(CtasPagar[[#This Row],[Data Pagamento]])</f>
        <v>1</v>
      </c>
      <c r="L4044" s="23">
        <f>YEAR(CtasPagar[[#This Row],[Data Pagamento]])</f>
        <v>1900</v>
      </c>
      <c r="M4044" s="154"/>
      <c r="N40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4" s="71"/>
      <c r="P4044" s="71"/>
      <c r="Q4044" s="71"/>
      <c r="R4044" s="71"/>
      <c r="S4044" s="71"/>
      <c r="T4044" s="71"/>
      <c r="U4044" s="71"/>
      <c r="V4044" s="71"/>
      <c r="W4044" s="71"/>
      <c r="X4044" s="71"/>
      <c r="Y4044" s="71"/>
      <c r="Z4044" s="71"/>
    </row>
    <row r="4045" spans="1:26">
      <c r="A4045" s="154"/>
      <c r="B4045" s="157"/>
      <c r="C4045" s="162"/>
      <c r="D4045" s="157"/>
      <c r="E4045" s="157"/>
      <c r="F4045" s="157"/>
      <c r="G4045" s="158"/>
      <c r="H4045" s="23">
        <f>MONTH(CtasPagar[[#This Row],[Data Vencimento]])</f>
        <v>1</v>
      </c>
      <c r="I4045" s="23">
        <f>YEAR(CtasPagar[[#This Row],[Data Vencimento]])</f>
        <v>1900</v>
      </c>
      <c r="J4045" s="154"/>
      <c r="K4045" s="23">
        <f>MONTH(CtasPagar[[#This Row],[Data Pagamento]])</f>
        <v>1</v>
      </c>
      <c r="L4045" s="23">
        <f>YEAR(CtasPagar[[#This Row],[Data Pagamento]])</f>
        <v>1900</v>
      </c>
      <c r="M4045" s="154"/>
      <c r="N40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5" s="71"/>
      <c r="P4045" s="71"/>
      <c r="Q4045" s="71"/>
      <c r="R4045" s="71"/>
      <c r="S4045" s="71"/>
      <c r="T4045" s="71"/>
      <c r="U4045" s="71"/>
      <c r="V4045" s="71"/>
      <c r="W4045" s="71"/>
      <c r="X4045" s="71"/>
      <c r="Y4045" s="71"/>
      <c r="Z4045" s="71"/>
    </row>
    <row r="4046" spans="1:26">
      <c r="A4046" s="154"/>
      <c r="B4046" s="157"/>
      <c r="C4046" s="162"/>
      <c r="D4046" s="157"/>
      <c r="E4046" s="157"/>
      <c r="F4046" s="157"/>
      <c r="G4046" s="158"/>
      <c r="H4046" s="23">
        <f>MONTH(CtasPagar[[#This Row],[Data Vencimento]])</f>
        <v>1</v>
      </c>
      <c r="I4046" s="23">
        <f>YEAR(CtasPagar[[#This Row],[Data Vencimento]])</f>
        <v>1900</v>
      </c>
      <c r="J4046" s="154"/>
      <c r="K4046" s="23">
        <f>MONTH(CtasPagar[[#This Row],[Data Pagamento]])</f>
        <v>1</v>
      </c>
      <c r="L4046" s="23">
        <f>YEAR(CtasPagar[[#This Row],[Data Pagamento]])</f>
        <v>1900</v>
      </c>
      <c r="M4046" s="154"/>
      <c r="N40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6" s="71"/>
      <c r="P4046" s="71"/>
      <c r="Q4046" s="71"/>
      <c r="R4046" s="71"/>
      <c r="S4046" s="71"/>
      <c r="T4046" s="71"/>
      <c r="U4046" s="71"/>
      <c r="V4046" s="71"/>
      <c r="W4046" s="71"/>
      <c r="X4046" s="71"/>
      <c r="Y4046" s="71"/>
      <c r="Z4046" s="71"/>
    </row>
    <row r="4047" spans="1:26">
      <c r="A4047" s="154"/>
      <c r="B4047" s="157"/>
      <c r="C4047" s="162"/>
      <c r="D4047" s="157"/>
      <c r="E4047" s="157"/>
      <c r="F4047" s="157"/>
      <c r="G4047" s="158"/>
      <c r="H4047" s="23">
        <f>MONTH(CtasPagar[[#This Row],[Data Vencimento]])</f>
        <v>1</v>
      </c>
      <c r="I4047" s="23">
        <f>YEAR(CtasPagar[[#This Row],[Data Vencimento]])</f>
        <v>1900</v>
      </c>
      <c r="J4047" s="154"/>
      <c r="K4047" s="23">
        <f>MONTH(CtasPagar[[#This Row],[Data Pagamento]])</f>
        <v>1</v>
      </c>
      <c r="L4047" s="23">
        <f>YEAR(CtasPagar[[#This Row],[Data Pagamento]])</f>
        <v>1900</v>
      </c>
      <c r="M4047" s="154"/>
      <c r="N40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7" s="71"/>
      <c r="P4047" s="71"/>
      <c r="Q4047" s="71"/>
      <c r="R4047" s="71"/>
      <c r="S4047" s="71"/>
      <c r="T4047" s="71"/>
      <c r="U4047" s="71"/>
      <c r="V4047" s="71"/>
      <c r="W4047" s="71"/>
      <c r="X4047" s="71"/>
      <c r="Y4047" s="71"/>
      <c r="Z4047" s="71"/>
    </row>
    <row r="4048" spans="1:26">
      <c r="A4048" s="154"/>
      <c r="B4048" s="157"/>
      <c r="C4048" s="162"/>
      <c r="D4048" s="157"/>
      <c r="E4048" s="157"/>
      <c r="F4048" s="157"/>
      <c r="G4048" s="158"/>
      <c r="H4048" s="23">
        <f>MONTH(CtasPagar[[#This Row],[Data Vencimento]])</f>
        <v>1</v>
      </c>
      <c r="I4048" s="23">
        <f>YEAR(CtasPagar[[#This Row],[Data Vencimento]])</f>
        <v>1900</v>
      </c>
      <c r="J4048" s="154"/>
      <c r="K4048" s="23">
        <f>MONTH(CtasPagar[[#This Row],[Data Pagamento]])</f>
        <v>1</v>
      </c>
      <c r="L4048" s="23">
        <f>YEAR(CtasPagar[[#This Row],[Data Pagamento]])</f>
        <v>1900</v>
      </c>
      <c r="M4048" s="154"/>
      <c r="N40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8" s="71"/>
      <c r="P4048" s="71"/>
      <c r="Q4048" s="71"/>
      <c r="R4048" s="71"/>
      <c r="S4048" s="71"/>
      <c r="T4048" s="71"/>
      <c r="U4048" s="71"/>
      <c r="V4048" s="71"/>
      <c r="W4048" s="71"/>
      <c r="X4048" s="71"/>
      <c r="Y4048" s="71"/>
      <c r="Z4048" s="71"/>
    </row>
    <row r="4049" spans="1:26">
      <c r="A4049" s="154"/>
      <c r="B4049" s="157"/>
      <c r="C4049" s="162"/>
      <c r="D4049" s="157"/>
      <c r="E4049" s="157"/>
      <c r="F4049" s="157"/>
      <c r="G4049" s="158"/>
      <c r="H4049" s="23">
        <f>MONTH(CtasPagar[[#This Row],[Data Vencimento]])</f>
        <v>1</v>
      </c>
      <c r="I4049" s="23">
        <f>YEAR(CtasPagar[[#This Row],[Data Vencimento]])</f>
        <v>1900</v>
      </c>
      <c r="J4049" s="154"/>
      <c r="K4049" s="23">
        <f>MONTH(CtasPagar[[#This Row],[Data Pagamento]])</f>
        <v>1</v>
      </c>
      <c r="L4049" s="23">
        <f>YEAR(CtasPagar[[#This Row],[Data Pagamento]])</f>
        <v>1900</v>
      </c>
      <c r="M4049" s="154"/>
      <c r="N40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49" s="71"/>
      <c r="P4049" s="71"/>
      <c r="Q4049" s="71"/>
      <c r="R4049" s="71"/>
      <c r="S4049" s="71"/>
      <c r="T4049" s="71"/>
      <c r="U4049" s="71"/>
      <c r="V4049" s="71"/>
      <c r="W4049" s="71"/>
      <c r="X4049" s="71"/>
      <c r="Y4049" s="71"/>
      <c r="Z4049" s="71"/>
    </row>
    <row r="4050" spans="1:26">
      <c r="A4050" s="154"/>
      <c r="B4050" s="157"/>
      <c r="C4050" s="162"/>
      <c r="D4050" s="157"/>
      <c r="E4050" s="157"/>
      <c r="F4050" s="157"/>
      <c r="G4050" s="158"/>
      <c r="H4050" s="23">
        <f>MONTH(CtasPagar[[#This Row],[Data Vencimento]])</f>
        <v>1</v>
      </c>
      <c r="I4050" s="23">
        <f>YEAR(CtasPagar[[#This Row],[Data Vencimento]])</f>
        <v>1900</v>
      </c>
      <c r="J4050" s="154"/>
      <c r="K4050" s="23">
        <f>MONTH(CtasPagar[[#This Row],[Data Pagamento]])</f>
        <v>1</v>
      </c>
      <c r="L4050" s="23">
        <f>YEAR(CtasPagar[[#This Row],[Data Pagamento]])</f>
        <v>1900</v>
      </c>
      <c r="M4050" s="154"/>
      <c r="N40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0" s="71"/>
      <c r="P4050" s="71"/>
      <c r="Q4050" s="71"/>
      <c r="R4050" s="71"/>
      <c r="S4050" s="71"/>
      <c r="T4050" s="71"/>
      <c r="U4050" s="71"/>
      <c r="V4050" s="71"/>
      <c r="W4050" s="71"/>
      <c r="X4050" s="71"/>
      <c r="Y4050" s="71"/>
      <c r="Z4050" s="71"/>
    </row>
    <row r="4051" spans="1:26">
      <c r="A4051" s="154"/>
      <c r="B4051" s="157"/>
      <c r="C4051" s="162"/>
      <c r="D4051" s="157"/>
      <c r="E4051" s="157"/>
      <c r="F4051" s="157"/>
      <c r="G4051" s="158"/>
      <c r="H4051" s="23">
        <f>MONTH(CtasPagar[[#This Row],[Data Vencimento]])</f>
        <v>1</v>
      </c>
      <c r="I4051" s="23">
        <f>YEAR(CtasPagar[[#This Row],[Data Vencimento]])</f>
        <v>1900</v>
      </c>
      <c r="J4051" s="154"/>
      <c r="K4051" s="23">
        <f>MONTH(CtasPagar[[#This Row],[Data Pagamento]])</f>
        <v>1</v>
      </c>
      <c r="L4051" s="23">
        <f>YEAR(CtasPagar[[#This Row],[Data Pagamento]])</f>
        <v>1900</v>
      </c>
      <c r="M4051" s="154"/>
      <c r="N40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1" s="71"/>
      <c r="P4051" s="71"/>
      <c r="Q4051" s="71"/>
      <c r="R4051" s="71"/>
      <c r="S4051" s="71"/>
      <c r="T4051" s="71"/>
      <c r="U4051" s="71"/>
      <c r="V4051" s="71"/>
      <c r="W4051" s="71"/>
      <c r="X4051" s="71"/>
      <c r="Y4051" s="71"/>
      <c r="Z4051" s="71"/>
    </row>
    <row r="4052" spans="1:26">
      <c r="A4052" s="154"/>
      <c r="B4052" s="157"/>
      <c r="C4052" s="162"/>
      <c r="D4052" s="157"/>
      <c r="E4052" s="157"/>
      <c r="F4052" s="157"/>
      <c r="G4052" s="158"/>
      <c r="H4052" s="23">
        <f>MONTH(CtasPagar[[#This Row],[Data Vencimento]])</f>
        <v>1</v>
      </c>
      <c r="I4052" s="23">
        <f>YEAR(CtasPagar[[#This Row],[Data Vencimento]])</f>
        <v>1900</v>
      </c>
      <c r="J4052" s="154"/>
      <c r="K4052" s="23">
        <f>MONTH(CtasPagar[[#This Row],[Data Pagamento]])</f>
        <v>1</v>
      </c>
      <c r="L4052" s="23">
        <f>YEAR(CtasPagar[[#This Row],[Data Pagamento]])</f>
        <v>1900</v>
      </c>
      <c r="M4052" s="154"/>
      <c r="N40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2" s="71"/>
      <c r="P4052" s="71"/>
      <c r="Q4052" s="71"/>
      <c r="R4052" s="71"/>
      <c r="S4052" s="71"/>
      <c r="T4052" s="71"/>
      <c r="U4052" s="71"/>
      <c r="V4052" s="71"/>
      <c r="W4052" s="71"/>
      <c r="X4052" s="71"/>
      <c r="Y4052" s="71"/>
      <c r="Z4052" s="71"/>
    </row>
    <row r="4053" spans="1:26">
      <c r="A4053" s="154"/>
      <c r="B4053" s="157"/>
      <c r="C4053" s="162"/>
      <c r="D4053" s="157"/>
      <c r="E4053" s="157"/>
      <c r="F4053" s="157"/>
      <c r="G4053" s="158"/>
      <c r="H4053" s="23">
        <f>MONTH(CtasPagar[[#This Row],[Data Vencimento]])</f>
        <v>1</v>
      </c>
      <c r="I4053" s="23">
        <f>YEAR(CtasPagar[[#This Row],[Data Vencimento]])</f>
        <v>1900</v>
      </c>
      <c r="J4053" s="154"/>
      <c r="K4053" s="23">
        <f>MONTH(CtasPagar[[#This Row],[Data Pagamento]])</f>
        <v>1</v>
      </c>
      <c r="L4053" s="23">
        <f>YEAR(CtasPagar[[#This Row],[Data Pagamento]])</f>
        <v>1900</v>
      </c>
      <c r="M4053" s="154"/>
      <c r="N40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3" s="71"/>
      <c r="P4053" s="71"/>
      <c r="Q4053" s="71"/>
      <c r="R4053" s="71"/>
      <c r="S4053" s="71"/>
      <c r="T4053" s="71"/>
      <c r="U4053" s="71"/>
      <c r="V4053" s="71"/>
      <c r="W4053" s="71"/>
      <c r="X4053" s="71"/>
      <c r="Y4053" s="71"/>
      <c r="Z4053" s="71"/>
    </row>
    <row r="4054" spans="1:26">
      <c r="A4054" s="154"/>
      <c r="B4054" s="157"/>
      <c r="C4054" s="162"/>
      <c r="D4054" s="157"/>
      <c r="E4054" s="157"/>
      <c r="F4054" s="157"/>
      <c r="G4054" s="158"/>
      <c r="H4054" s="23">
        <f>MONTH(CtasPagar[[#This Row],[Data Vencimento]])</f>
        <v>1</v>
      </c>
      <c r="I4054" s="23">
        <f>YEAR(CtasPagar[[#This Row],[Data Vencimento]])</f>
        <v>1900</v>
      </c>
      <c r="J4054" s="154"/>
      <c r="K4054" s="23">
        <f>MONTH(CtasPagar[[#This Row],[Data Pagamento]])</f>
        <v>1</v>
      </c>
      <c r="L4054" s="23">
        <f>YEAR(CtasPagar[[#This Row],[Data Pagamento]])</f>
        <v>1900</v>
      </c>
      <c r="M4054" s="154"/>
      <c r="N40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4" s="71"/>
      <c r="P4054" s="71"/>
      <c r="Q4054" s="71"/>
      <c r="R4054" s="71"/>
      <c r="S4054" s="71"/>
      <c r="T4054" s="71"/>
      <c r="U4054" s="71"/>
      <c r="V4054" s="71"/>
      <c r="W4054" s="71"/>
      <c r="X4054" s="71"/>
      <c r="Y4054" s="71"/>
      <c r="Z4054" s="71"/>
    </row>
    <row r="4055" spans="1:26">
      <c r="A4055" s="154"/>
      <c r="B4055" s="157"/>
      <c r="C4055" s="162"/>
      <c r="D4055" s="157"/>
      <c r="E4055" s="157"/>
      <c r="F4055" s="157"/>
      <c r="G4055" s="158"/>
      <c r="H4055" s="23">
        <f>MONTH(CtasPagar[[#This Row],[Data Vencimento]])</f>
        <v>1</v>
      </c>
      <c r="I4055" s="23">
        <f>YEAR(CtasPagar[[#This Row],[Data Vencimento]])</f>
        <v>1900</v>
      </c>
      <c r="J4055" s="154"/>
      <c r="K4055" s="23">
        <f>MONTH(CtasPagar[[#This Row],[Data Pagamento]])</f>
        <v>1</v>
      </c>
      <c r="L4055" s="23">
        <f>YEAR(CtasPagar[[#This Row],[Data Pagamento]])</f>
        <v>1900</v>
      </c>
      <c r="M4055" s="154"/>
      <c r="N40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5" s="71"/>
      <c r="P4055" s="71"/>
      <c r="Q4055" s="71"/>
      <c r="R4055" s="71"/>
      <c r="S4055" s="71"/>
      <c r="T4055" s="71"/>
      <c r="U4055" s="71"/>
      <c r="V4055" s="71"/>
      <c r="W4055" s="71"/>
      <c r="X4055" s="71"/>
      <c r="Y4055" s="71"/>
      <c r="Z4055" s="71"/>
    </row>
    <row r="4056" spans="1:26">
      <c r="A4056" s="154"/>
      <c r="B4056" s="157"/>
      <c r="C4056" s="162"/>
      <c r="D4056" s="157"/>
      <c r="E4056" s="157"/>
      <c r="F4056" s="157"/>
      <c r="G4056" s="158"/>
      <c r="H4056" s="23">
        <f>MONTH(CtasPagar[[#This Row],[Data Vencimento]])</f>
        <v>1</v>
      </c>
      <c r="I4056" s="23">
        <f>YEAR(CtasPagar[[#This Row],[Data Vencimento]])</f>
        <v>1900</v>
      </c>
      <c r="J4056" s="154"/>
      <c r="K4056" s="23">
        <f>MONTH(CtasPagar[[#This Row],[Data Pagamento]])</f>
        <v>1</v>
      </c>
      <c r="L4056" s="23">
        <f>YEAR(CtasPagar[[#This Row],[Data Pagamento]])</f>
        <v>1900</v>
      </c>
      <c r="M4056" s="154"/>
      <c r="N40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6" s="71"/>
      <c r="P4056" s="71"/>
      <c r="Q4056" s="71"/>
      <c r="R4056" s="71"/>
      <c r="S4056" s="71"/>
      <c r="T4056" s="71"/>
      <c r="U4056" s="71"/>
      <c r="V4056" s="71"/>
      <c r="W4056" s="71"/>
      <c r="X4056" s="71"/>
      <c r="Y4056" s="71"/>
      <c r="Z4056" s="71"/>
    </row>
    <row r="4057" spans="1:26">
      <c r="A4057" s="154"/>
      <c r="B4057" s="157"/>
      <c r="C4057" s="162"/>
      <c r="D4057" s="157"/>
      <c r="E4057" s="157"/>
      <c r="F4057" s="157"/>
      <c r="G4057" s="158"/>
      <c r="H4057" s="23">
        <f>MONTH(CtasPagar[[#This Row],[Data Vencimento]])</f>
        <v>1</v>
      </c>
      <c r="I4057" s="23">
        <f>YEAR(CtasPagar[[#This Row],[Data Vencimento]])</f>
        <v>1900</v>
      </c>
      <c r="J4057" s="154"/>
      <c r="K4057" s="23">
        <f>MONTH(CtasPagar[[#This Row],[Data Pagamento]])</f>
        <v>1</v>
      </c>
      <c r="L4057" s="23">
        <f>YEAR(CtasPagar[[#This Row],[Data Pagamento]])</f>
        <v>1900</v>
      </c>
      <c r="M4057" s="154"/>
      <c r="N40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7" s="71"/>
      <c r="P4057" s="71"/>
      <c r="Q4057" s="71"/>
      <c r="R4057" s="71"/>
      <c r="S4057" s="71"/>
      <c r="T4057" s="71"/>
      <c r="U4057" s="71"/>
      <c r="V4057" s="71"/>
      <c r="W4057" s="71"/>
      <c r="X4057" s="71"/>
      <c r="Y4057" s="71"/>
      <c r="Z4057" s="71"/>
    </row>
    <row r="4058" spans="1:26">
      <c r="A4058" s="154"/>
      <c r="B4058" s="157"/>
      <c r="C4058" s="162"/>
      <c r="D4058" s="157"/>
      <c r="E4058" s="157"/>
      <c r="F4058" s="157"/>
      <c r="G4058" s="158"/>
      <c r="H4058" s="23">
        <f>MONTH(CtasPagar[[#This Row],[Data Vencimento]])</f>
        <v>1</v>
      </c>
      <c r="I4058" s="23">
        <f>YEAR(CtasPagar[[#This Row],[Data Vencimento]])</f>
        <v>1900</v>
      </c>
      <c r="J4058" s="154"/>
      <c r="K4058" s="23">
        <f>MONTH(CtasPagar[[#This Row],[Data Pagamento]])</f>
        <v>1</v>
      </c>
      <c r="L4058" s="23">
        <f>YEAR(CtasPagar[[#This Row],[Data Pagamento]])</f>
        <v>1900</v>
      </c>
      <c r="M4058" s="154"/>
      <c r="N40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8" s="71"/>
      <c r="P4058" s="71"/>
      <c r="Q4058" s="71"/>
      <c r="R4058" s="71"/>
      <c r="S4058" s="71"/>
      <c r="T4058" s="71"/>
      <c r="U4058" s="71"/>
      <c r="V4058" s="71"/>
      <c r="W4058" s="71"/>
      <c r="X4058" s="71"/>
      <c r="Y4058" s="71"/>
      <c r="Z4058" s="71"/>
    </row>
    <row r="4059" spans="1:26">
      <c r="A4059" s="154"/>
      <c r="B4059" s="157"/>
      <c r="C4059" s="162"/>
      <c r="D4059" s="157"/>
      <c r="E4059" s="157"/>
      <c r="F4059" s="157"/>
      <c r="G4059" s="158"/>
      <c r="H4059" s="23">
        <f>MONTH(CtasPagar[[#This Row],[Data Vencimento]])</f>
        <v>1</v>
      </c>
      <c r="I4059" s="23">
        <f>YEAR(CtasPagar[[#This Row],[Data Vencimento]])</f>
        <v>1900</v>
      </c>
      <c r="J4059" s="154"/>
      <c r="K4059" s="23">
        <f>MONTH(CtasPagar[[#This Row],[Data Pagamento]])</f>
        <v>1</v>
      </c>
      <c r="L4059" s="23">
        <f>YEAR(CtasPagar[[#This Row],[Data Pagamento]])</f>
        <v>1900</v>
      </c>
      <c r="M4059" s="154"/>
      <c r="N40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59" s="71"/>
      <c r="P4059" s="71"/>
      <c r="Q4059" s="71"/>
      <c r="R4059" s="71"/>
      <c r="S4059" s="71"/>
      <c r="T4059" s="71"/>
      <c r="U4059" s="71"/>
      <c r="V4059" s="71"/>
      <c r="W4059" s="71"/>
      <c r="X4059" s="71"/>
      <c r="Y4059" s="71"/>
      <c r="Z4059" s="71"/>
    </row>
    <row r="4060" spans="1:26">
      <c r="A4060" s="154"/>
      <c r="B4060" s="157"/>
      <c r="C4060" s="162"/>
      <c r="D4060" s="157"/>
      <c r="E4060" s="157"/>
      <c r="F4060" s="157"/>
      <c r="G4060" s="158"/>
      <c r="H4060" s="23">
        <f>MONTH(CtasPagar[[#This Row],[Data Vencimento]])</f>
        <v>1</v>
      </c>
      <c r="I4060" s="23">
        <f>YEAR(CtasPagar[[#This Row],[Data Vencimento]])</f>
        <v>1900</v>
      </c>
      <c r="J4060" s="154"/>
      <c r="K4060" s="23">
        <f>MONTH(CtasPagar[[#This Row],[Data Pagamento]])</f>
        <v>1</v>
      </c>
      <c r="L4060" s="23">
        <f>YEAR(CtasPagar[[#This Row],[Data Pagamento]])</f>
        <v>1900</v>
      </c>
      <c r="M4060" s="154"/>
      <c r="N40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0" s="71"/>
      <c r="P4060" s="71"/>
      <c r="Q4060" s="71"/>
      <c r="R4060" s="71"/>
      <c r="S4060" s="71"/>
      <c r="T4060" s="71"/>
      <c r="U4060" s="71"/>
      <c r="V4060" s="71"/>
      <c r="W4060" s="71"/>
      <c r="X4060" s="71"/>
      <c r="Y4060" s="71"/>
      <c r="Z4060" s="71"/>
    </row>
    <row r="4061" spans="1:26">
      <c r="A4061" s="154"/>
      <c r="B4061" s="157"/>
      <c r="C4061" s="162"/>
      <c r="D4061" s="157"/>
      <c r="E4061" s="157"/>
      <c r="F4061" s="157"/>
      <c r="G4061" s="158"/>
      <c r="H4061" s="23">
        <f>MONTH(CtasPagar[[#This Row],[Data Vencimento]])</f>
        <v>1</v>
      </c>
      <c r="I4061" s="23">
        <f>YEAR(CtasPagar[[#This Row],[Data Vencimento]])</f>
        <v>1900</v>
      </c>
      <c r="J4061" s="154"/>
      <c r="K4061" s="23">
        <f>MONTH(CtasPagar[[#This Row],[Data Pagamento]])</f>
        <v>1</v>
      </c>
      <c r="L4061" s="23">
        <f>YEAR(CtasPagar[[#This Row],[Data Pagamento]])</f>
        <v>1900</v>
      </c>
      <c r="M4061" s="154"/>
      <c r="N40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1" s="71"/>
      <c r="P4061" s="71"/>
      <c r="Q4061" s="71"/>
      <c r="R4061" s="71"/>
      <c r="S4061" s="71"/>
      <c r="T4061" s="71"/>
      <c r="U4061" s="71"/>
      <c r="V4061" s="71"/>
      <c r="W4061" s="71"/>
      <c r="X4061" s="71"/>
      <c r="Y4061" s="71"/>
      <c r="Z4061" s="71"/>
    </row>
    <row r="4062" spans="1:26">
      <c r="A4062" s="154"/>
      <c r="B4062" s="157"/>
      <c r="C4062" s="162"/>
      <c r="D4062" s="157"/>
      <c r="E4062" s="157"/>
      <c r="F4062" s="157"/>
      <c r="G4062" s="158"/>
      <c r="H4062" s="23">
        <f>MONTH(CtasPagar[[#This Row],[Data Vencimento]])</f>
        <v>1</v>
      </c>
      <c r="I4062" s="23">
        <f>YEAR(CtasPagar[[#This Row],[Data Vencimento]])</f>
        <v>1900</v>
      </c>
      <c r="J4062" s="154"/>
      <c r="K4062" s="23">
        <f>MONTH(CtasPagar[[#This Row],[Data Pagamento]])</f>
        <v>1</v>
      </c>
      <c r="L4062" s="23">
        <f>YEAR(CtasPagar[[#This Row],[Data Pagamento]])</f>
        <v>1900</v>
      </c>
      <c r="M4062" s="154"/>
      <c r="N40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2" s="71"/>
      <c r="P4062" s="71"/>
      <c r="Q4062" s="71"/>
      <c r="R4062" s="71"/>
      <c r="S4062" s="71"/>
      <c r="T4062" s="71"/>
      <c r="U4062" s="71"/>
      <c r="V4062" s="71"/>
      <c r="W4062" s="71"/>
      <c r="X4062" s="71"/>
      <c r="Y4062" s="71"/>
      <c r="Z4062" s="71"/>
    </row>
    <row r="4063" spans="1:26">
      <c r="A4063" s="154"/>
      <c r="B4063" s="157"/>
      <c r="C4063" s="162"/>
      <c r="D4063" s="157"/>
      <c r="E4063" s="157"/>
      <c r="F4063" s="157"/>
      <c r="G4063" s="158"/>
      <c r="H4063" s="23">
        <f>MONTH(CtasPagar[[#This Row],[Data Vencimento]])</f>
        <v>1</v>
      </c>
      <c r="I4063" s="23">
        <f>YEAR(CtasPagar[[#This Row],[Data Vencimento]])</f>
        <v>1900</v>
      </c>
      <c r="J4063" s="154"/>
      <c r="K4063" s="23">
        <f>MONTH(CtasPagar[[#This Row],[Data Pagamento]])</f>
        <v>1</v>
      </c>
      <c r="L4063" s="23">
        <f>YEAR(CtasPagar[[#This Row],[Data Pagamento]])</f>
        <v>1900</v>
      </c>
      <c r="M4063" s="154"/>
      <c r="N40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3" s="71"/>
      <c r="P4063" s="71"/>
      <c r="Q4063" s="71"/>
      <c r="R4063" s="71"/>
      <c r="S4063" s="71"/>
      <c r="T4063" s="71"/>
      <c r="U4063" s="71"/>
      <c r="V4063" s="71"/>
      <c r="W4063" s="71"/>
      <c r="X4063" s="71"/>
      <c r="Y4063" s="71"/>
      <c r="Z4063" s="71"/>
    </row>
    <row r="4064" spans="1:26">
      <c r="A4064" s="154"/>
      <c r="B4064" s="157"/>
      <c r="C4064" s="162"/>
      <c r="D4064" s="157"/>
      <c r="E4064" s="157"/>
      <c r="F4064" s="157"/>
      <c r="G4064" s="158"/>
      <c r="H4064" s="23">
        <f>MONTH(CtasPagar[[#This Row],[Data Vencimento]])</f>
        <v>1</v>
      </c>
      <c r="I4064" s="23">
        <f>YEAR(CtasPagar[[#This Row],[Data Vencimento]])</f>
        <v>1900</v>
      </c>
      <c r="J4064" s="154"/>
      <c r="K4064" s="23">
        <f>MONTH(CtasPagar[[#This Row],[Data Pagamento]])</f>
        <v>1</v>
      </c>
      <c r="L4064" s="23">
        <f>YEAR(CtasPagar[[#This Row],[Data Pagamento]])</f>
        <v>1900</v>
      </c>
      <c r="M4064" s="154"/>
      <c r="N40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4" s="71"/>
      <c r="P4064" s="71"/>
      <c r="Q4064" s="71"/>
      <c r="R4064" s="71"/>
      <c r="S4064" s="71"/>
      <c r="T4064" s="71"/>
      <c r="U4064" s="71"/>
      <c r="V4064" s="71"/>
      <c r="W4064" s="71"/>
      <c r="X4064" s="71"/>
      <c r="Y4064" s="71"/>
      <c r="Z4064" s="71"/>
    </row>
    <row r="4065" spans="1:26">
      <c r="A4065" s="154"/>
      <c r="B4065" s="157"/>
      <c r="C4065" s="162"/>
      <c r="D4065" s="157"/>
      <c r="E4065" s="157"/>
      <c r="F4065" s="157"/>
      <c r="G4065" s="158"/>
      <c r="H4065" s="23">
        <f>MONTH(CtasPagar[[#This Row],[Data Vencimento]])</f>
        <v>1</v>
      </c>
      <c r="I4065" s="23">
        <f>YEAR(CtasPagar[[#This Row],[Data Vencimento]])</f>
        <v>1900</v>
      </c>
      <c r="J4065" s="154"/>
      <c r="K4065" s="23">
        <f>MONTH(CtasPagar[[#This Row],[Data Pagamento]])</f>
        <v>1</v>
      </c>
      <c r="L4065" s="23">
        <f>YEAR(CtasPagar[[#This Row],[Data Pagamento]])</f>
        <v>1900</v>
      </c>
      <c r="M4065" s="154"/>
      <c r="N40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5" s="71"/>
      <c r="P4065" s="71"/>
      <c r="Q4065" s="71"/>
      <c r="R4065" s="71"/>
      <c r="S4065" s="71"/>
      <c r="T4065" s="71"/>
      <c r="U4065" s="71"/>
      <c r="V4065" s="71"/>
      <c r="W4065" s="71"/>
      <c r="X4065" s="71"/>
      <c r="Y4065" s="71"/>
      <c r="Z4065" s="71"/>
    </row>
    <row r="4066" spans="1:26">
      <c r="A4066" s="154"/>
      <c r="B4066" s="157"/>
      <c r="C4066" s="162"/>
      <c r="D4066" s="157"/>
      <c r="E4066" s="157"/>
      <c r="F4066" s="157"/>
      <c r="G4066" s="158"/>
      <c r="H4066" s="23">
        <f>MONTH(CtasPagar[[#This Row],[Data Vencimento]])</f>
        <v>1</v>
      </c>
      <c r="I4066" s="23">
        <f>YEAR(CtasPagar[[#This Row],[Data Vencimento]])</f>
        <v>1900</v>
      </c>
      <c r="J4066" s="154"/>
      <c r="K4066" s="23">
        <f>MONTH(CtasPagar[[#This Row],[Data Pagamento]])</f>
        <v>1</v>
      </c>
      <c r="L4066" s="23">
        <f>YEAR(CtasPagar[[#This Row],[Data Pagamento]])</f>
        <v>1900</v>
      </c>
      <c r="M4066" s="154"/>
      <c r="N40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6" s="71"/>
      <c r="P4066" s="71"/>
      <c r="Q4066" s="71"/>
      <c r="R4066" s="71"/>
      <c r="S4066" s="71"/>
      <c r="T4066" s="71"/>
      <c r="U4066" s="71"/>
      <c r="V4066" s="71"/>
      <c r="W4066" s="71"/>
      <c r="X4066" s="71"/>
      <c r="Y4066" s="71"/>
      <c r="Z4066" s="71"/>
    </row>
    <row r="4067" spans="1:26">
      <c r="A4067" s="154"/>
      <c r="B4067" s="157"/>
      <c r="C4067" s="162"/>
      <c r="D4067" s="157"/>
      <c r="E4067" s="157"/>
      <c r="F4067" s="157"/>
      <c r="G4067" s="158"/>
      <c r="H4067" s="23">
        <f>MONTH(CtasPagar[[#This Row],[Data Vencimento]])</f>
        <v>1</v>
      </c>
      <c r="I4067" s="23">
        <f>YEAR(CtasPagar[[#This Row],[Data Vencimento]])</f>
        <v>1900</v>
      </c>
      <c r="J4067" s="154"/>
      <c r="K4067" s="23">
        <f>MONTH(CtasPagar[[#This Row],[Data Pagamento]])</f>
        <v>1</v>
      </c>
      <c r="L4067" s="23">
        <f>YEAR(CtasPagar[[#This Row],[Data Pagamento]])</f>
        <v>1900</v>
      </c>
      <c r="M4067" s="154"/>
      <c r="N40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7" s="71"/>
      <c r="P4067" s="71"/>
      <c r="Q4067" s="71"/>
      <c r="R4067" s="71"/>
      <c r="S4067" s="71"/>
      <c r="T4067" s="71"/>
      <c r="U4067" s="71"/>
      <c r="V4067" s="71"/>
      <c r="W4067" s="71"/>
      <c r="X4067" s="71"/>
      <c r="Y4067" s="71"/>
      <c r="Z4067" s="71"/>
    </row>
    <row r="4068" spans="1:26">
      <c r="A4068" s="154"/>
      <c r="B4068" s="157"/>
      <c r="C4068" s="162"/>
      <c r="D4068" s="157"/>
      <c r="E4068" s="157"/>
      <c r="F4068" s="157"/>
      <c r="G4068" s="158"/>
      <c r="H4068" s="23">
        <f>MONTH(CtasPagar[[#This Row],[Data Vencimento]])</f>
        <v>1</v>
      </c>
      <c r="I4068" s="23">
        <f>YEAR(CtasPagar[[#This Row],[Data Vencimento]])</f>
        <v>1900</v>
      </c>
      <c r="J4068" s="154"/>
      <c r="K4068" s="23">
        <f>MONTH(CtasPagar[[#This Row],[Data Pagamento]])</f>
        <v>1</v>
      </c>
      <c r="L4068" s="23">
        <f>YEAR(CtasPagar[[#This Row],[Data Pagamento]])</f>
        <v>1900</v>
      </c>
      <c r="M4068" s="154"/>
      <c r="N40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8" s="71"/>
      <c r="P4068" s="71"/>
      <c r="Q4068" s="71"/>
      <c r="R4068" s="71"/>
      <c r="S4068" s="71"/>
      <c r="T4068" s="71"/>
      <c r="U4068" s="71"/>
      <c r="V4068" s="71"/>
      <c r="W4068" s="71"/>
      <c r="X4068" s="71"/>
      <c r="Y4068" s="71"/>
      <c r="Z4068" s="71"/>
    </row>
    <row r="4069" spans="1:26">
      <c r="A4069" s="154"/>
      <c r="B4069" s="157"/>
      <c r="C4069" s="162"/>
      <c r="D4069" s="157"/>
      <c r="E4069" s="157"/>
      <c r="F4069" s="157"/>
      <c r="G4069" s="158"/>
      <c r="H4069" s="23">
        <f>MONTH(CtasPagar[[#This Row],[Data Vencimento]])</f>
        <v>1</v>
      </c>
      <c r="I4069" s="23">
        <f>YEAR(CtasPagar[[#This Row],[Data Vencimento]])</f>
        <v>1900</v>
      </c>
      <c r="J4069" s="154"/>
      <c r="K4069" s="23">
        <f>MONTH(CtasPagar[[#This Row],[Data Pagamento]])</f>
        <v>1</v>
      </c>
      <c r="L4069" s="23">
        <f>YEAR(CtasPagar[[#This Row],[Data Pagamento]])</f>
        <v>1900</v>
      </c>
      <c r="M4069" s="154"/>
      <c r="N40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69" s="71"/>
      <c r="P4069" s="71"/>
      <c r="Q4069" s="71"/>
      <c r="R4069" s="71"/>
      <c r="S4069" s="71"/>
      <c r="T4069" s="71"/>
      <c r="U4069" s="71"/>
      <c r="V4069" s="71"/>
      <c r="W4069" s="71"/>
      <c r="X4069" s="71"/>
      <c r="Y4069" s="71"/>
      <c r="Z4069" s="71"/>
    </row>
    <row r="4070" spans="1:26">
      <c r="A4070" s="154"/>
      <c r="B4070" s="157"/>
      <c r="C4070" s="162"/>
      <c r="D4070" s="157"/>
      <c r="E4070" s="157"/>
      <c r="F4070" s="157"/>
      <c r="G4070" s="158"/>
      <c r="H4070" s="23">
        <f>MONTH(CtasPagar[[#This Row],[Data Vencimento]])</f>
        <v>1</v>
      </c>
      <c r="I4070" s="23">
        <f>YEAR(CtasPagar[[#This Row],[Data Vencimento]])</f>
        <v>1900</v>
      </c>
      <c r="J4070" s="154"/>
      <c r="K4070" s="23">
        <f>MONTH(CtasPagar[[#This Row],[Data Pagamento]])</f>
        <v>1</v>
      </c>
      <c r="L4070" s="23">
        <f>YEAR(CtasPagar[[#This Row],[Data Pagamento]])</f>
        <v>1900</v>
      </c>
      <c r="M4070" s="154"/>
      <c r="N40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0" s="71"/>
      <c r="P4070" s="71"/>
      <c r="Q4070" s="71"/>
      <c r="R4070" s="71"/>
      <c r="S4070" s="71"/>
      <c r="T4070" s="71"/>
      <c r="U4070" s="71"/>
      <c r="V4070" s="71"/>
      <c r="W4070" s="71"/>
      <c r="X4070" s="71"/>
      <c r="Y4070" s="71"/>
      <c r="Z4070" s="71"/>
    </row>
    <row r="4071" spans="1:26">
      <c r="A4071" s="154"/>
      <c r="B4071" s="157"/>
      <c r="C4071" s="162"/>
      <c r="D4071" s="157"/>
      <c r="E4071" s="157"/>
      <c r="F4071" s="157"/>
      <c r="G4071" s="158"/>
      <c r="H4071" s="23">
        <f>MONTH(CtasPagar[[#This Row],[Data Vencimento]])</f>
        <v>1</v>
      </c>
      <c r="I4071" s="23">
        <f>YEAR(CtasPagar[[#This Row],[Data Vencimento]])</f>
        <v>1900</v>
      </c>
      <c r="J4071" s="154"/>
      <c r="K4071" s="23">
        <f>MONTH(CtasPagar[[#This Row],[Data Pagamento]])</f>
        <v>1</v>
      </c>
      <c r="L4071" s="23">
        <f>YEAR(CtasPagar[[#This Row],[Data Pagamento]])</f>
        <v>1900</v>
      </c>
      <c r="M4071" s="154"/>
      <c r="N40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1" s="71"/>
      <c r="P4071" s="71"/>
      <c r="Q4071" s="71"/>
      <c r="R4071" s="71"/>
      <c r="S4071" s="71"/>
      <c r="T4071" s="71"/>
      <c r="U4071" s="71"/>
      <c r="V4071" s="71"/>
      <c r="W4071" s="71"/>
      <c r="X4071" s="71"/>
      <c r="Y4071" s="71"/>
      <c r="Z4071" s="71"/>
    </row>
    <row r="4072" spans="1:26">
      <c r="A4072" s="154"/>
      <c r="B4072" s="157"/>
      <c r="C4072" s="162"/>
      <c r="D4072" s="157"/>
      <c r="E4072" s="157"/>
      <c r="F4072" s="157"/>
      <c r="G4072" s="158"/>
      <c r="H4072" s="23">
        <f>MONTH(CtasPagar[[#This Row],[Data Vencimento]])</f>
        <v>1</v>
      </c>
      <c r="I4072" s="23">
        <f>YEAR(CtasPagar[[#This Row],[Data Vencimento]])</f>
        <v>1900</v>
      </c>
      <c r="J4072" s="154"/>
      <c r="K4072" s="23">
        <f>MONTH(CtasPagar[[#This Row],[Data Pagamento]])</f>
        <v>1</v>
      </c>
      <c r="L4072" s="23">
        <f>YEAR(CtasPagar[[#This Row],[Data Pagamento]])</f>
        <v>1900</v>
      </c>
      <c r="M4072" s="154"/>
      <c r="N40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2" s="71"/>
      <c r="P4072" s="71"/>
      <c r="Q4072" s="71"/>
      <c r="R4072" s="71"/>
      <c r="S4072" s="71"/>
      <c r="T4072" s="71"/>
      <c r="U4072" s="71"/>
      <c r="V4072" s="71"/>
      <c r="W4072" s="71"/>
      <c r="X4072" s="71"/>
      <c r="Y4072" s="71"/>
      <c r="Z4072" s="71"/>
    </row>
    <row r="4073" spans="1:26">
      <c r="A4073" s="154"/>
      <c r="B4073" s="157"/>
      <c r="C4073" s="162"/>
      <c r="D4073" s="157"/>
      <c r="E4073" s="157"/>
      <c r="F4073" s="157"/>
      <c r="G4073" s="158"/>
      <c r="H4073" s="23">
        <f>MONTH(CtasPagar[[#This Row],[Data Vencimento]])</f>
        <v>1</v>
      </c>
      <c r="I4073" s="23">
        <f>YEAR(CtasPagar[[#This Row],[Data Vencimento]])</f>
        <v>1900</v>
      </c>
      <c r="J4073" s="154"/>
      <c r="K4073" s="23">
        <f>MONTH(CtasPagar[[#This Row],[Data Pagamento]])</f>
        <v>1</v>
      </c>
      <c r="L4073" s="23">
        <f>YEAR(CtasPagar[[#This Row],[Data Pagamento]])</f>
        <v>1900</v>
      </c>
      <c r="M4073" s="154"/>
      <c r="N40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3" s="71"/>
      <c r="P4073" s="71"/>
      <c r="Q4073" s="71"/>
      <c r="R4073" s="71"/>
      <c r="S4073" s="71"/>
      <c r="T4073" s="71"/>
      <c r="U4073" s="71"/>
      <c r="V4073" s="71"/>
      <c r="W4073" s="71"/>
      <c r="X4073" s="71"/>
      <c r="Y4073" s="71"/>
      <c r="Z4073" s="71"/>
    </row>
    <row r="4074" spans="1:26">
      <c r="A4074" s="154"/>
      <c r="B4074" s="157"/>
      <c r="C4074" s="162"/>
      <c r="D4074" s="157"/>
      <c r="E4074" s="157"/>
      <c r="F4074" s="157"/>
      <c r="G4074" s="158"/>
      <c r="H4074" s="23">
        <f>MONTH(CtasPagar[[#This Row],[Data Vencimento]])</f>
        <v>1</v>
      </c>
      <c r="I4074" s="23">
        <f>YEAR(CtasPagar[[#This Row],[Data Vencimento]])</f>
        <v>1900</v>
      </c>
      <c r="J4074" s="154"/>
      <c r="K4074" s="23">
        <f>MONTH(CtasPagar[[#This Row],[Data Pagamento]])</f>
        <v>1</v>
      </c>
      <c r="L4074" s="23">
        <f>YEAR(CtasPagar[[#This Row],[Data Pagamento]])</f>
        <v>1900</v>
      </c>
      <c r="M4074" s="154"/>
      <c r="N40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4" s="71"/>
      <c r="P4074" s="71"/>
      <c r="Q4074" s="71"/>
      <c r="R4074" s="71"/>
      <c r="S4074" s="71"/>
      <c r="T4074" s="71"/>
      <c r="U4074" s="71"/>
      <c r="V4074" s="71"/>
      <c r="W4074" s="71"/>
      <c r="X4074" s="71"/>
      <c r="Y4074" s="71"/>
      <c r="Z4074" s="71"/>
    </row>
    <row r="4075" spans="1:26">
      <c r="A4075" s="154"/>
      <c r="B4075" s="157"/>
      <c r="C4075" s="162"/>
      <c r="D4075" s="157"/>
      <c r="E4075" s="157"/>
      <c r="F4075" s="157"/>
      <c r="G4075" s="158"/>
      <c r="H4075" s="23">
        <f>MONTH(CtasPagar[[#This Row],[Data Vencimento]])</f>
        <v>1</v>
      </c>
      <c r="I4075" s="23">
        <f>YEAR(CtasPagar[[#This Row],[Data Vencimento]])</f>
        <v>1900</v>
      </c>
      <c r="J4075" s="154"/>
      <c r="K4075" s="23">
        <f>MONTH(CtasPagar[[#This Row],[Data Pagamento]])</f>
        <v>1</v>
      </c>
      <c r="L4075" s="23">
        <f>YEAR(CtasPagar[[#This Row],[Data Pagamento]])</f>
        <v>1900</v>
      </c>
      <c r="M4075" s="154"/>
      <c r="N40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5" s="71"/>
      <c r="P4075" s="71"/>
      <c r="Q4075" s="71"/>
      <c r="R4075" s="71"/>
      <c r="S4075" s="71"/>
      <c r="T4075" s="71"/>
      <c r="U4075" s="71"/>
      <c r="V4075" s="71"/>
      <c r="W4075" s="71"/>
      <c r="X4075" s="71"/>
      <c r="Y4075" s="71"/>
      <c r="Z4075" s="71"/>
    </row>
    <row r="4076" spans="1:26">
      <c r="A4076" s="154"/>
      <c r="B4076" s="157"/>
      <c r="C4076" s="162"/>
      <c r="D4076" s="157"/>
      <c r="E4076" s="157"/>
      <c r="F4076" s="157"/>
      <c r="G4076" s="158"/>
      <c r="H4076" s="23">
        <f>MONTH(CtasPagar[[#This Row],[Data Vencimento]])</f>
        <v>1</v>
      </c>
      <c r="I4076" s="23">
        <f>YEAR(CtasPagar[[#This Row],[Data Vencimento]])</f>
        <v>1900</v>
      </c>
      <c r="J4076" s="154"/>
      <c r="K4076" s="23">
        <f>MONTH(CtasPagar[[#This Row],[Data Pagamento]])</f>
        <v>1</v>
      </c>
      <c r="L4076" s="23">
        <f>YEAR(CtasPagar[[#This Row],[Data Pagamento]])</f>
        <v>1900</v>
      </c>
      <c r="M4076" s="154"/>
      <c r="N40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6" s="71"/>
      <c r="P4076" s="71"/>
      <c r="Q4076" s="71"/>
      <c r="R4076" s="71"/>
      <c r="S4076" s="71"/>
      <c r="T4076" s="71"/>
      <c r="U4076" s="71"/>
      <c r="V4076" s="71"/>
      <c r="W4076" s="71"/>
      <c r="X4076" s="71"/>
      <c r="Y4076" s="71"/>
      <c r="Z4076" s="71"/>
    </row>
    <row r="4077" spans="1:26">
      <c r="A4077" s="154"/>
      <c r="B4077" s="157"/>
      <c r="C4077" s="162"/>
      <c r="D4077" s="157"/>
      <c r="E4077" s="157"/>
      <c r="F4077" s="157"/>
      <c r="G4077" s="158"/>
      <c r="H4077" s="23">
        <f>MONTH(CtasPagar[[#This Row],[Data Vencimento]])</f>
        <v>1</v>
      </c>
      <c r="I4077" s="23">
        <f>YEAR(CtasPagar[[#This Row],[Data Vencimento]])</f>
        <v>1900</v>
      </c>
      <c r="J4077" s="154"/>
      <c r="K4077" s="23">
        <f>MONTH(CtasPagar[[#This Row],[Data Pagamento]])</f>
        <v>1</v>
      </c>
      <c r="L4077" s="23">
        <f>YEAR(CtasPagar[[#This Row],[Data Pagamento]])</f>
        <v>1900</v>
      </c>
      <c r="M4077" s="154"/>
      <c r="N40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7" s="71"/>
      <c r="P4077" s="71"/>
      <c r="Q4077" s="71"/>
      <c r="R4077" s="71"/>
      <c r="S4077" s="71"/>
      <c r="T4077" s="71"/>
      <c r="U4077" s="71"/>
      <c r="V4077" s="71"/>
      <c r="W4077" s="71"/>
      <c r="X4077" s="71"/>
      <c r="Y4077" s="71"/>
      <c r="Z4077" s="71"/>
    </row>
    <row r="4078" spans="1:26">
      <c r="A4078" s="154"/>
      <c r="B4078" s="157"/>
      <c r="C4078" s="162"/>
      <c r="D4078" s="157"/>
      <c r="E4078" s="157"/>
      <c r="F4078" s="157"/>
      <c r="G4078" s="158"/>
      <c r="H4078" s="23">
        <f>MONTH(CtasPagar[[#This Row],[Data Vencimento]])</f>
        <v>1</v>
      </c>
      <c r="I4078" s="23">
        <f>YEAR(CtasPagar[[#This Row],[Data Vencimento]])</f>
        <v>1900</v>
      </c>
      <c r="J4078" s="154"/>
      <c r="K4078" s="23">
        <f>MONTH(CtasPagar[[#This Row],[Data Pagamento]])</f>
        <v>1</v>
      </c>
      <c r="L4078" s="23">
        <f>YEAR(CtasPagar[[#This Row],[Data Pagamento]])</f>
        <v>1900</v>
      </c>
      <c r="M4078" s="154"/>
      <c r="N40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8" s="71"/>
      <c r="P4078" s="71"/>
      <c r="Q4078" s="71"/>
      <c r="R4078" s="71"/>
      <c r="S4078" s="71"/>
      <c r="T4078" s="71"/>
      <c r="U4078" s="71"/>
      <c r="V4078" s="71"/>
      <c r="W4078" s="71"/>
      <c r="X4078" s="71"/>
      <c r="Y4078" s="71"/>
      <c r="Z4078" s="71"/>
    </row>
    <row r="4079" spans="1:26">
      <c r="A4079" s="154"/>
      <c r="B4079" s="157"/>
      <c r="C4079" s="162"/>
      <c r="D4079" s="157"/>
      <c r="E4079" s="157"/>
      <c r="F4079" s="157"/>
      <c r="G4079" s="158"/>
      <c r="H4079" s="23">
        <f>MONTH(CtasPagar[[#This Row],[Data Vencimento]])</f>
        <v>1</v>
      </c>
      <c r="I4079" s="23">
        <f>YEAR(CtasPagar[[#This Row],[Data Vencimento]])</f>
        <v>1900</v>
      </c>
      <c r="J4079" s="154"/>
      <c r="K4079" s="23">
        <f>MONTH(CtasPagar[[#This Row],[Data Pagamento]])</f>
        <v>1</v>
      </c>
      <c r="L4079" s="23">
        <f>YEAR(CtasPagar[[#This Row],[Data Pagamento]])</f>
        <v>1900</v>
      </c>
      <c r="M4079" s="154"/>
      <c r="N40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79" s="71"/>
      <c r="P4079" s="71"/>
      <c r="Q4079" s="71"/>
      <c r="R4079" s="71"/>
      <c r="S4079" s="71"/>
      <c r="T4079" s="71"/>
      <c r="U4079" s="71"/>
      <c r="V4079" s="71"/>
      <c r="W4079" s="71"/>
      <c r="X4079" s="71"/>
      <c r="Y4079" s="71"/>
      <c r="Z4079" s="71"/>
    </row>
    <row r="4080" spans="1:26">
      <c r="A4080" s="154"/>
      <c r="B4080" s="157"/>
      <c r="C4080" s="162"/>
      <c r="D4080" s="157"/>
      <c r="E4080" s="157"/>
      <c r="F4080" s="157"/>
      <c r="G4080" s="158"/>
      <c r="H4080" s="23">
        <f>MONTH(CtasPagar[[#This Row],[Data Vencimento]])</f>
        <v>1</v>
      </c>
      <c r="I4080" s="23">
        <f>YEAR(CtasPagar[[#This Row],[Data Vencimento]])</f>
        <v>1900</v>
      </c>
      <c r="J4080" s="154"/>
      <c r="K4080" s="23">
        <f>MONTH(CtasPagar[[#This Row],[Data Pagamento]])</f>
        <v>1</v>
      </c>
      <c r="L4080" s="23">
        <f>YEAR(CtasPagar[[#This Row],[Data Pagamento]])</f>
        <v>1900</v>
      </c>
      <c r="M4080" s="154"/>
      <c r="N40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0" s="71"/>
      <c r="P4080" s="71"/>
      <c r="Q4080" s="71"/>
      <c r="R4080" s="71"/>
      <c r="S4080" s="71"/>
      <c r="T4080" s="71"/>
      <c r="U4080" s="71"/>
      <c r="V4080" s="71"/>
      <c r="W4080" s="71"/>
      <c r="X4080" s="71"/>
      <c r="Y4080" s="71"/>
      <c r="Z4080" s="71"/>
    </row>
    <row r="4081" spans="1:26">
      <c r="A4081" s="154"/>
      <c r="B4081" s="157"/>
      <c r="C4081" s="162"/>
      <c r="D4081" s="157"/>
      <c r="E4081" s="157"/>
      <c r="F4081" s="157"/>
      <c r="G4081" s="158"/>
      <c r="H4081" s="23">
        <f>MONTH(CtasPagar[[#This Row],[Data Vencimento]])</f>
        <v>1</v>
      </c>
      <c r="I4081" s="23">
        <f>YEAR(CtasPagar[[#This Row],[Data Vencimento]])</f>
        <v>1900</v>
      </c>
      <c r="J4081" s="154"/>
      <c r="K4081" s="23">
        <f>MONTH(CtasPagar[[#This Row],[Data Pagamento]])</f>
        <v>1</v>
      </c>
      <c r="L4081" s="23">
        <f>YEAR(CtasPagar[[#This Row],[Data Pagamento]])</f>
        <v>1900</v>
      </c>
      <c r="M4081" s="154"/>
      <c r="N40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1" s="71"/>
      <c r="P4081" s="71"/>
      <c r="Q4081" s="71"/>
      <c r="R4081" s="71"/>
      <c r="S4081" s="71"/>
      <c r="T4081" s="71"/>
      <c r="U4081" s="71"/>
      <c r="V4081" s="71"/>
      <c r="W4081" s="71"/>
      <c r="X4081" s="71"/>
      <c r="Y4081" s="71"/>
      <c r="Z4081" s="71"/>
    </row>
    <row r="4082" spans="1:26">
      <c r="A4082" s="154"/>
      <c r="B4082" s="157"/>
      <c r="C4082" s="162"/>
      <c r="D4082" s="157"/>
      <c r="E4082" s="157"/>
      <c r="F4082" s="157"/>
      <c r="G4082" s="158"/>
      <c r="H4082" s="23">
        <f>MONTH(CtasPagar[[#This Row],[Data Vencimento]])</f>
        <v>1</v>
      </c>
      <c r="I4082" s="23">
        <f>YEAR(CtasPagar[[#This Row],[Data Vencimento]])</f>
        <v>1900</v>
      </c>
      <c r="J4082" s="154"/>
      <c r="K4082" s="23">
        <f>MONTH(CtasPagar[[#This Row],[Data Pagamento]])</f>
        <v>1</v>
      </c>
      <c r="L4082" s="23">
        <f>YEAR(CtasPagar[[#This Row],[Data Pagamento]])</f>
        <v>1900</v>
      </c>
      <c r="M4082" s="154"/>
      <c r="N40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2" s="71"/>
      <c r="P4082" s="71"/>
      <c r="Q4082" s="71"/>
      <c r="R4082" s="71"/>
      <c r="S4082" s="71"/>
      <c r="T4082" s="71"/>
      <c r="U4082" s="71"/>
      <c r="V4082" s="71"/>
      <c r="W4082" s="71"/>
      <c r="X4082" s="71"/>
      <c r="Y4082" s="71"/>
      <c r="Z4082" s="71"/>
    </row>
    <row r="4083" spans="1:26">
      <c r="A4083" s="154"/>
      <c r="B4083" s="157"/>
      <c r="C4083" s="162"/>
      <c r="D4083" s="157"/>
      <c r="E4083" s="157"/>
      <c r="F4083" s="157"/>
      <c r="G4083" s="158"/>
      <c r="H4083" s="23">
        <f>MONTH(CtasPagar[[#This Row],[Data Vencimento]])</f>
        <v>1</v>
      </c>
      <c r="I4083" s="23">
        <f>YEAR(CtasPagar[[#This Row],[Data Vencimento]])</f>
        <v>1900</v>
      </c>
      <c r="J4083" s="154"/>
      <c r="K4083" s="23">
        <f>MONTH(CtasPagar[[#This Row],[Data Pagamento]])</f>
        <v>1</v>
      </c>
      <c r="L4083" s="23">
        <f>YEAR(CtasPagar[[#This Row],[Data Pagamento]])</f>
        <v>1900</v>
      </c>
      <c r="M4083" s="154"/>
      <c r="N40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3" s="71"/>
      <c r="P4083" s="71"/>
      <c r="Q4083" s="71"/>
      <c r="R4083" s="71"/>
      <c r="S4083" s="71"/>
      <c r="T4083" s="71"/>
      <c r="U4083" s="71"/>
      <c r="V4083" s="71"/>
      <c r="W4083" s="71"/>
      <c r="X4083" s="71"/>
      <c r="Y4083" s="71"/>
      <c r="Z4083" s="71"/>
    </row>
    <row r="4084" spans="1:26">
      <c r="A4084" s="154"/>
      <c r="B4084" s="157"/>
      <c r="C4084" s="162"/>
      <c r="D4084" s="157"/>
      <c r="E4084" s="157"/>
      <c r="F4084" s="157"/>
      <c r="G4084" s="158"/>
      <c r="H4084" s="23">
        <f>MONTH(CtasPagar[[#This Row],[Data Vencimento]])</f>
        <v>1</v>
      </c>
      <c r="I4084" s="23">
        <f>YEAR(CtasPagar[[#This Row],[Data Vencimento]])</f>
        <v>1900</v>
      </c>
      <c r="J4084" s="154"/>
      <c r="K4084" s="23">
        <f>MONTH(CtasPagar[[#This Row],[Data Pagamento]])</f>
        <v>1</v>
      </c>
      <c r="L4084" s="23">
        <f>YEAR(CtasPagar[[#This Row],[Data Pagamento]])</f>
        <v>1900</v>
      </c>
      <c r="M4084" s="154"/>
      <c r="N40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4" s="71"/>
      <c r="P4084" s="71"/>
      <c r="Q4084" s="71"/>
      <c r="R4084" s="71"/>
      <c r="S4084" s="71"/>
      <c r="T4084" s="71"/>
      <c r="U4084" s="71"/>
      <c r="V4084" s="71"/>
      <c r="W4084" s="71"/>
      <c r="X4084" s="71"/>
      <c r="Y4084" s="71"/>
      <c r="Z4084" s="71"/>
    </row>
    <row r="4085" spans="1:26">
      <c r="A4085" s="154"/>
      <c r="B4085" s="157"/>
      <c r="C4085" s="162"/>
      <c r="D4085" s="157"/>
      <c r="E4085" s="157"/>
      <c r="F4085" s="157"/>
      <c r="G4085" s="158"/>
      <c r="H4085" s="23">
        <f>MONTH(CtasPagar[[#This Row],[Data Vencimento]])</f>
        <v>1</v>
      </c>
      <c r="I4085" s="23">
        <f>YEAR(CtasPagar[[#This Row],[Data Vencimento]])</f>
        <v>1900</v>
      </c>
      <c r="J4085" s="154"/>
      <c r="K4085" s="23">
        <f>MONTH(CtasPagar[[#This Row],[Data Pagamento]])</f>
        <v>1</v>
      </c>
      <c r="L4085" s="23">
        <f>YEAR(CtasPagar[[#This Row],[Data Pagamento]])</f>
        <v>1900</v>
      </c>
      <c r="M4085" s="154"/>
      <c r="N40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5" s="71"/>
      <c r="P4085" s="71"/>
      <c r="Q4085" s="71"/>
      <c r="R4085" s="71"/>
      <c r="S4085" s="71"/>
      <c r="T4085" s="71"/>
      <c r="U4085" s="71"/>
      <c r="V4085" s="71"/>
      <c r="W4085" s="71"/>
      <c r="X4085" s="71"/>
      <c r="Y4085" s="71"/>
      <c r="Z4085" s="71"/>
    </row>
    <row r="4086" spans="1:26">
      <c r="A4086" s="154"/>
      <c r="B4086" s="157"/>
      <c r="C4086" s="162"/>
      <c r="D4086" s="157"/>
      <c r="E4086" s="157"/>
      <c r="F4086" s="157"/>
      <c r="G4086" s="158"/>
      <c r="H4086" s="23">
        <f>MONTH(CtasPagar[[#This Row],[Data Vencimento]])</f>
        <v>1</v>
      </c>
      <c r="I4086" s="23">
        <f>YEAR(CtasPagar[[#This Row],[Data Vencimento]])</f>
        <v>1900</v>
      </c>
      <c r="J4086" s="154"/>
      <c r="K4086" s="23">
        <f>MONTH(CtasPagar[[#This Row],[Data Pagamento]])</f>
        <v>1</v>
      </c>
      <c r="L4086" s="23">
        <f>YEAR(CtasPagar[[#This Row],[Data Pagamento]])</f>
        <v>1900</v>
      </c>
      <c r="M4086" s="154"/>
      <c r="N40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6" s="71"/>
      <c r="P4086" s="71"/>
      <c r="Q4086" s="71"/>
      <c r="R4086" s="71"/>
      <c r="S4086" s="71"/>
      <c r="T4086" s="71"/>
      <c r="U4086" s="71"/>
      <c r="V4086" s="71"/>
      <c r="W4086" s="71"/>
      <c r="X4086" s="71"/>
      <c r="Y4086" s="71"/>
      <c r="Z4086" s="71"/>
    </row>
    <row r="4087" spans="1:26">
      <c r="A4087" s="154"/>
      <c r="B4087" s="157"/>
      <c r="C4087" s="162"/>
      <c r="D4087" s="157"/>
      <c r="E4087" s="157"/>
      <c r="F4087" s="157"/>
      <c r="G4087" s="158"/>
      <c r="H4087" s="23">
        <f>MONTH(CtasPagar[[#This Row],[Data Vencimento]])</f>
        <v>1</v>
      </c>
      <c r="I4087" s="23">
        <f>YEAR(CtasPagar[[#This Row],[Data Vencimento]])</f>
        <v>1900</v>
      </c>
      <c r="J4087" s="154"/>
      <c r="K4087" s="23">
        <f>MONTH(CtasPagar[[#This Row],[Data Pagamento]])</f>
        <v>1</v>
      </c>
      <c r="L4087" s="23">
        <f>YEAR(CtasPagar[[#This Row],[Data Pagamento]])</f>
        <v>1900</v>
      </c>
      <c r="M4087" s="154"/>
      <c r="N40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7" s="71"/>
      <c r="P4087" s="71"/>
      <c r="Q4087" s="71"/>
      <c r="R4087" s="71"/>
      <c r="S4087" s="71"/>
      <c r="T4087" s="71"/>
      <c r="U4087" s="71"/>
      <c r="V4087" s="71"/>
      <c r="W4087" s="71"/>
      <c r="X4087" s="71"/>
      <c r="Y4087" s="71"/>
      <c r="Z4087" s="71"/>
    </row>
    <row r="4088" spans="1:26">
      <c r="A4088" s="154"/>
      <c r="B4088" s="157"/>
      <c r="C4088" s="162"/>
      <c r="D4088" s="157"/>
      <c r="E4088" s="157"/>
      <c r="F4088" s="157"/>
      <c r="G4088" s="158"/>
      <c r="H4088" s="23">
        <f>MONTH(CtasPagar[[#This Row],[Data Vencimento]])</f>
        <v>1</v>
      </c>
      <c r="I4088" s="23">
        <f>YEAR(CtasPagar[[#This Row],[Data Vencimento]])</f>
        <v>1900</v>
      </c>
      <c r="J4088" s="154"/>
      <c r="K4088" s="23">
        <f>MONTH(CtasPagar[[#This Row],[Data Pagamento]])</f>
        <v>1</v>
      </c>
      <c r="L4088" s="23">
        <f>YEAR(CtasPagar[[#This Row],[Data Pagamento]])</f>
        <v>1900</v>
      </c>
      <c r="M4088" s="154"/>
      <c r="N40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8" s="71"/>
      <c r="P4088" s="71"/>
      <c r="Q4088" s="71"/>
      <c r="R4088" s="71"/>
      <c r="S4088" s="71"/>
      <c r="T4088" s="71"/>
      <c r="U4088" s="71"/>
      <c r="V4088" s="71"/>
      <c r="W4088" s="71"/>
      <c r="X4088" s="71"/>
      <c r="Y4088" s="71"/>
      <c r="Z4088" s="71"/>
    </row>
    <row r="4089" spans="1:26">
      <c r="A4089" s="154"/>
      <c r="B4089" s="157"/>
      <c r="C4089" s="162"/>
      <c r="D4089" s="157"/>
      <c r="E4089" s="157"/>
      <c r="F4089" s="157"/>
      <c r="G4089" s="158"/>
      <c r="H4089" s="23">
        <f>MONTH(CtasPagar[[#This Row],[Data Vencimento]])</f>
        <v>1</v>
      </c>
      <c r="I4089" s="23">
        <f>YEAR(CtasPagar[[#This Row],[Data Vencimento]])</f>
        <v>1900</v>
      </c>
      <c r="J4089" s="154"/>
      <c r="K4089" s="23">
        <f>MONTH(CtasPagar[[#This Row],[Data Pagamento]])</f>
        <v>1</v>
      </c>
      <c r="L4089" s="23">
        <f>YEAR(CtasPagar[[#This Row],[Data Pagamento]])</f>
        <v>1900</v>
      </c>
      <c r="M4089" s="154"/>
      <c r="N40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89" s="71"/>
      <c r="P4089" s="71"/>
      <c r="Q4089" s="71"/>
      <c r="R4089" s="71"/>
      <c r="S4089" s="71"/>
      <c r="T4089" s="71"/>
      <c r="U4089" s="71"/>
      <c r="V4089" s="71"/>
      <c r="W4089" s="71"/>
      <c r="X4089" s="71"/>
      <c r="Y4089" s="71"/>
      <c r="Z4089" s="71"/>
    </row>
    <row r="4090" spans="1:26">
      <c r="A4090" s="154"/>
      <c r="B4090" s="157"/>
      <c r="C4090" s="162"/>
      <c r="D4090" s="157"/>
      <c r="E4090" s="157"/>
      <c r="F4090" s="157"/>
      <c r="G4090" s="158"/>
      <c r="H4090" s="23">
        <f>MONTH(CtasPagar[[#This Row],[Data Vencimento]])</f>
        <v>1</v>
      </c>
      <c r="I4090" s="23">
        <f>YEAR(CtasPagar[[#This Row],[Data Vencimento]])</f>
        <v>1900</v>
      </c>
      <c r="J4090" s="154"/>
      <c r="K4090" s="23">
        <f>MONTH(CtasPagar[[#This Row],[Data Pagamento]])</f>
        <v>1</v>
      </c>
      <c r="L4090" s="23">
        <f>YEAR(CtasPagar[[#This Row],[Data Pagamento]])</f>
        <v>1900</v>
      </c>
      <c r="M4090" s="154"/>
      <c r="N40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0" s="71"/>
      <c r="P4090" s="71"/>
      <c r="Q4090" s="71"/>
      <c r="R4090" s="71"/>
      <c r="S4090" s="71"/>
      <c r="T4090" s="71"/>
      <c r="U4090" s="71"/>
      <c r="V4090" s="71"/>
      <c r="W4090" s="71"/>
      <c r="X4090" s="71"/>
      <c r="Y4090" s="71"/>
      <c r="Z4090" s="71"/>
    </row>
    <row r="4091" spans="1:26">
      <c r="A4091" s="154"/>
      <c r="B4091" s="157"/>
      <c r="C4091" s="162"/>
      <c r="D4091" s="157"/>
      <c r="E4091" s="157"/>
      <c r="F4091" s="157"/>
      <c r="G4091" s="158"/>
      <c r="H4091" s="23">
        <f>MONTH(CtasPagar[[#This Row],[Data Vencimento]])</f>
        <v>1</v>
      </c>
      <c r="I4091" s="23">
        <f>YEAR(CtasPagar[[#This Row],[Data Vencimento]])</f>
        <v>1900</v>
      </c>
      <c r="J4091" s="154"/>
      <c r="K4091" s="23">
        <f>MONTH(CtasPagar[[#This Row],[Data Pagamento]])</f>
        <v>1</v>
      </c>
      <c r="L4091" s="23">
        <f>YEAR(CtasPagar[[#This Row],[Data Pagamento]])</f>
        <v>1900</v>
      </c>
      <c r="M4091" s="154"/>
      <c r="N40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1" s="71"/>
      <c r="P4091" s="71"/>
      <c r="Q4091" s="71"/>
      <c r="R4091" s="71"/>
      <c r="S4091" s="71"/>
      <c r="T4091" s="71"/>
      <c r="U4091" s="71"/>
      <c r="V4091" s="71"/>
      <c r="W4091" s="71"/>
      <c r="X4091" s="71"/>
      <c r="Y4091" s="71"/>
      <c r="Z4091" s="71"/>
    </row>
    <row r="4092" spans="1:26">
      <c r="A4092" s="154"/>
      <c r="B4092" s="157"/>
      <c r="C4092" s="162"/>
      <c r="D4092" s="157"/>
      <c r="E4092" s="157"/>
      <c r="F4092" s="157"/>
      <c r="G4092" s="158"/>
      <c r="H4092" s="23">
        <f>MONTH(CtasPagar[[#This Row],[Data Vencimento]])</f>
        <v>1</v>
      </c>
      <c r="I4092" s="23">
        <f>YEAR(CtasPagar[[#This Row],[Data Vencimento]])</f>
        <v>1900</v>
      </c>
      <c r="J4092" s="154"/>
      <c r="K4092" s="23">
        <f>MONTH(CtasPagar[[#This Row],[Data Pagamento]])</f>
        <v>1</v>
      </c>
      <c r="L4092" s="23">
        <f>YEAR(CtasPagar[[#This Row],[Data Pagamento]])</f>
        <v>1900</v>
      </c>
      <c r="M4092" s="154"/>
      <c r="N40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2" s="71"/>
      <c r="P4092" s="71"/>
      <c r="Q4092" s="71"/>
      <c r="R4092" s="71"/>
      <c r="S4092" s="71"/>
      <c r="T4092" s="71"/>
      <c r="U4092" s="71"/>
      <c r="V4092" s="71"/>
      <c r="W4092" s="71"/>
      <c r="X4092" s="71"/>
      <c r="Y4092" s="71"/>
      <c r="Z4092" s="71"/>
    </row>
    <row r="4093" spans="1:26">
      <c r="A4093" s="154"/>
      <c r="B4093" s="157"/>
      <c r="C4093" s="162"/>
      <c r="D4093" s="157"/>
      <c r="E4093" s="157"/>
      <c r="F4093" s="157"/>
      <c r="G4093" s="158"/>
      <c r="H4093" s="23">
        <f>MONTH(CtasPagar[[#This Row],[Data Vencimento]])</f>
        <v>1</v>
      </c>
      <c r="I4093" s="23">
        <f>YEAR(CtasPagar[[#This Row],[Data Vencimento]])</f>
        <v>1900</v>
      </c>
      <c r="J4093" s="154"/>
      <c r="K4093" s="23">
        <f>MONTH(CtasPagar[[#This Row],[Data Pagamento]])</f>
        <v>1</v>
      </c>
      <c r="L4093" s="23">
        <f>YEAR(CtasPagar[[#This Row],[Data Pagamento]])</f>
        <v>1900</v>
      </c>
      <c r="M4093" s="154"/>
      <c r="N40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3" s="71"/>
      <c r="P4093" s="71"/>
      <c r="Q4093" s="71"/>
      <c r="R4093" s="71"/>
      <c r="S4093" s="71"/>
      <c r="T4093" s="71"/>
      <c r="U4093" s="71"/>
      <c r="V4093" s="71"/>
      <c r="W4093" s="71"/>
      <c r="X4093" s="71"/>
      <c r="Y4093" s="71"/>
      <c r="Z4093" s="71"/>
    </row>
    <row r="4094" spans="1:26">
      <c r="A4094" s="154"/>
      <c r="B4094" s="157"/>
      <c r="C4094" s="162"/>
      <c r="D4094" s="157"/>
      <c r="E4094" s="157"/>
      <c r="F4094" s="157"/>
      <c r="G4094" s="158"/>
      <c r="H4094" s="23">
        <f>MONTH(CtasPagar[[#This Row],[Data Vencimento]])</f>
        <v>1</v>
      </c>
      <c r="I4094" s="23">
        <f>YEAR(CtasPagar[[#This Row],[Data Vencimento]])</f>
        <v>1900</v>
      </c>
      <c r="J4094" s="154"/>
      <c r="K4094" s="23">
        <f>MONTH(CtasPagar[[#This Row],[Data Pagamento]])</f>
        <v>1</v>
      </c>
      <c r="L4094" s="23">
        <f>YEAR(CtasPagar[[#This Row],[Data Pagamento]])</f>
        <v>1900</v>
      </c>
      <c r="M4094" s="154"/>
      <c r="N40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4" s="71"/>
      <c r="P4094" s="71"/>
      <c r="Q4094" s="71"/>
      <c r="R4094" s="71"/>
      <c r="S4094" s="71"/>
      <c r="T4094" s="71"/>
      <c r="U4094" s="71"/>
      <c r="V4094" s="71"/>
      <c r="W4094" s="71"/>
      <c r="X4094" s="71"/>
      <c r="Y4094" s="71"/>
      <c r="Z4094" s="71"/>
    </row>
    <row r="4095" spans="1:26">
      <c r="A4095" s="154"/>
      <c r="B4095" s="157"/>
      <c r="C4095" s="162"/>
      <c r="D4095" s="157"/>
      <c r="E4095" s="157"/>
      <c r="F4095" s="157"/>
      <c r="G4095" s="158"/>
      <c r="H4095" s="23">
        <f>MONTH(CtasPagar[[#This Row],[Data Vencimento]])</f>
        <v>1</v>
      </c>
      <c r="I4095" s="23">
        <f>YEAR(CtasPagar[[#This Row],[Data Vencimento]])</f>
        <v>1900</v>
      </c>
      <c r="J4095" s="154"/>
      <c r="K4095" s="23">
        <f>MONTH(CtasPagar[[#This Row],[Data Pagamento]])</f>
        <v>1</v>
      </c>
      <c r="L4095" s="23">
        <f>YEAR(CtasPagar[[#This Row],[Data Pagamento]])</f>
        <v>1900</v>
      </c>
      <c r="M4095" s="154"/>
      <c r="N40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5" s="71"/>
      <c r="P4095" s="71"/>
      <c r="Q4095" s="71"/>
      <c r="R4095" s="71"/>
      <c r="S4095" s="71"/>
      <c r="T4095" s="71"/>
      <c r="U4095" s="71"/>
      <c r="V4095" s="71"/>
      <c r="W4095" s="71"/>
      <c r="X4095" s="71"/>
      <c r="Y4095" s="71"/>
      <c r="Z4095" s="71"/>
    </row>
    <row r="4096" spans="1:26">
      <c r="A4096" s="154"/>
      <c r="B4096" s="157"/>
      <c r="C4096" s="162"/>
      <c r="D4096" s="157"/>
      <c r="E4096" s="157"/>
      <c r="F4096" s="157"/>
      <c r="G4096" s="158"/>
      <c r="H4096" s="23">
        <f>MONTH(CtasPagar[[#This Row],[Data Vencimento]])</f>
        <v>1</v>
      </c>
      <c r="I4096" s="23">
        <f>YEAR(CtasPagar[[#This Row],[Data Vencimento]])</f>
        <v>1900</v>
      </c>
      <c r="J4096" s="154"/>
      <c r="K4096" s="23">
        <f>MONTH(CtasPagar[[#This Row],[Data Pagamento]])</f>
        <v>1</v>
      </c>
      <c r="L4096" s="23">
        <f>YEAR(CtasPagar[[#This Row],[Data Pagamento]])</f>
        <v>1900</v>
      </c>
      <c r="M4096" s="154"/>
      <c r="N40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6" s="71"/>
      <c r="P4096" s="71"/>
      <c r="Q4096" s="71"/>
      <c r="R4096" s="71"/>
      <c r="S4096" s="71"/>
      <c r="T4096" s="71"/>
      <c r="U4096" s="71"/>
      <c r="V4096" s="71"/>
      <c r="W4096" s="71"/>
      <c r="X4096" s="71"/>
      <c r="Y4096" s="71"/>
      <c r="Z4096" s="71"/>
    </row>
    <row r="4097" spans="1:26">
      <c r="A4097" s="154"/>
      <c r="B4097" s="157"/>
      <c r="C4097" s="162"/>
      <c r="D4097" s="157"/>
      <c r="E4097" s="157"/>
      <c r="F4097" s="157"/>
      <c r="G4097" s="158"/>
      <c r="H4097" s="23">
        <f>MONTH(CtasPagar[[#This Row],[Data Vencimento]])</f>
        <v>1</v>
      </c>
      <c r="I4097" s="23">
        <f>YEAR(CtasPagar[[#This Row],[Data Vencimento]])</f>
        <v>1900</v>
      </c>
      <c r="J4097" s="154"/>
      <c r="K4097" s="23">
        <f>MONTH(CtasPagar[[#This Row],[Data Pagamento]])</f>
        <v>1</v>
      </c>
      <c r="L4097" s="23">
        <f>YEAR(CtasPagar[[#This Row],[Data Pagamento]])</f>
        <v>1900</v>
      </c>
      <c r="M4097" s="154"/>
      <c r="N40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7" s="71"/>
      <c r="P4097" s="71"/>
      <c r="Q4097" s="71"/>
      <c r="R4097" s="71"/>
      <c r="S4097" s="71"/>
      <c r="T4097" s="71"/>
      <c r="U4097" s="71"/>
      <c r="V4097" s="71"/>
      <c r="W4097" s="71"/>
      <c r="X4097" s="71"/>
      <c r="Y4097" s="71"/>
      <c r="Z4097" s="71"/>
    </row>
    <row r="4098" spans="1:26">
      <c r="A4098" s="154"/>
      <c r="B4098" s="157"/>
      <c r="C4098" s="162"/>
      <c r="D4098" s="157"/>
      <c r="E4098" s="157"/>
      <c r="F4098" s="157"/>
      <c r="G4098" s="158"/>
      <c r="H4098" s="23">
        <f>MONTH(CtasPagar[[#This Row],[Data Vencimento]])</f>
        <v>1</v>
      </c>
      <c r="I4098" s="23">
        <f>YEAR(CtasPagar[[#This Row],[Data Vencimento]])</f>
        <v>1900</v>
      </c>
      <c r="J4098" s="154"/>
      <c r="K4098" s="23">
        <f>MONTH(CtasPagar[[#This Row],[Data Pagamento]])</f>
        <v>1</v>
      </c>
      <c r="L4098" s="23">
        <f>YEAR(CtasPagar[[#This Row],[Data Pagamento]])</f>
        <v>1900</v>
      </c>
      <c r="M4098" s="154"/>
      <c r="N40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8" s="71"/>
      <c r="P4098" s="71"/>
      <c r="Q4098" s="71"/>
      <c r="R4098" s="71"/>
      <c r="S4098" s="71"/>
      <c r="T4098" s="71"/>
      <c r="U4098" s="71"/>
      <c r="V4098" s="71"/>
      <c r="W4098" s="71"/>
      <c r="X4098" s="71"/>
      <c r="Y4098" s="71"/>
      <c r="Z4098" s="71"/>
    </row>
    <row r="4099" spans="1:26">
      <c r="A4099" s="154"/>
      <c r="B4099" s="157"/>
      <c r="C4099" s="162"/>
      <c r="D4099" s="157"/>
      <c r="E4099" s="157"/>
      <c r="F4099" s="157"/>
      <c r="G4099" s="158"/>
      <c r="H4099" s="23">
        <f>MONTH(CtasPagar[[#This Row],[Data Vencimento]])</f>
        <v>1</v>
      </c>
      <c r="I4099" s="23">
        <f>YEAR(CtasPagar[[#This Row],[Data Vencimento]])</f>
        <v>1900</v>
      </c>
      <c r="J4099" s="154"/>
      <c r="K4099" s="23">
        <f>MONTH(CtasPagar[[#This Row],[Data Pagamento]])</f>
        <v>1</v>
      </c>
      <c r="L4099" s="23">
        <f>YEAR(CtasPagar[[#This Row],[Data Pagamento]])</f>
        <v>1900</v>
      </c>
      <c r="M4099" s="154"/>
      <c r="N40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099" s="71"/>
      <c r="P4099" s="71"/>
      <c r="Q4099" s="71"/>
      <c r="R4099" s="71"/>
      <c r="S4099" s="71"/>
      <c r="T4099" s="71"/>
      <c r="U4099" s="71"/>
      <c r="V4099" s="71"/>
      <c r="W4099" s="71"/>
      <c r="X4099" s="71"/>
      <c r="Y4099" s="71"/>
      <c r="Z4099" s="71"/>
    </row>
    <row r="4100" spans="1:26">
      <c r="A4100" s="154"/>
      <c r="B4100" s="157"/>
      <c r="C4100" s="162"/>
      <c r="D4100" s="157"/>
      <c r="E4100" s="157"/>
      <c r="F4100" s="157"/>
      <c r="G4100" s="158"/>
      <c r="H4100" s="23">
        <f>MONTH(CtasPagar[[#This Row],[Data Vencimento]])</f>
        <v>1</v>
      </c>
      <c r="I4100" s="23">
        <f>YEAR(CtasPagar[[#This Row],[Data Vencimento]])</f>
        <v>1900</v>
      </c>
      <c r="J4100" s="154"/>
      <c r="K4100" s="23">
        <f>MONTH(CtasPagar[[#This Row],[Data Pagamento]])</f>
        <v>1</v>
      </c>
      <c r="L4100" s="23">
        <f>YEAR(CtasPagar[[#This Row],[Data Pagamento]])</f>
        <v>1900</v>
      </c>
      <c r="M4100" s="154"/>
      <c r="N41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0" s="71"/>
      <c r="P4100" s="71"/>
      <c r="Q4100" s="71"/>
      <c r="R4100" s="71"/>
      <c r="S4100" s="71"/>
      <c r="T4100" s="71"/>
      <c r="U4100" s="71"/>
      <c r="V4100" s="71"/>
      <c r="W4100" s="71"/>
      <c r="X4100" s="71"/>
      <c r="Y4100" s="71"/>
      <c r="Z4100" s="71"/>
    </row>
    <row r="4101" spans="1:26">
      <c r="A4101" s="154"/>
      <c r="B4101" s="157"/>
      <c r="C4101" s="162"/>
      <c r="D4101" s="157"/>
      <c r="E4101" s="157"/>
      <c r="F4101" s="157"/>
      <c r="G4101" s="158"/>
      <c r="H4101" s="23">
        <f>MONTH(CtasPagar[[#This Row],[Data Vencimento]])</f>
        <v>1</v>
      </c>
      <c r="I4101" s="23">
        <f>YEAR(CtasPagar[[#This Row],[Data Vencimento]])</f>
        <v>1900</v>
      </c>
      <c r="J4101" s="154"/>
      <c r="K4101" s="23">
        <f>MONTH(CtasPagar[[#This Row],[Data Pagamento]])</f>
        <v>1</v>
      </c>
      <c r="L4101" s="23">
        <f>YEAR(CtasPagar[[#This Row],[Data Pagamento]])</f>
        <v>1900</v>
      </c>
      <c r="M4101" s="154"/>
      <c r="N41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1" s="71"/>
      <c r="P4101" s="71"/>
      <c r="Q4101" s="71"/>
      <c r="R4101" s="71"/>
      <c r="S4101" s="71"/>
      <c r="T4101" s="71"/>
      <c r="U4101" s="71"/>
      <c r="V4101" s="71"/>
      <c r="W4101" s="71"/>
      <c r="X4101" s="71"/>
      <c r="Y4101" s="71"/>
      <c r="Z4101" s="71"/>
    </row>
    <row r="4102" spans="1:26">
      <c r="A4102" s="154"/>
      <c r="B4102" s="157"/>
      <c r="C4102" s="162"/>
      <c r="D4102" s="157"/>
      <c r="E4102" s="157"/>
      <c r="F4102" s="157"/>
      <c r="G4102" s="158"/>
      <c r="H4102" s="23">
        <f>MONTH(CtasPagar[[#This Row],[Data Vencimento]])</f>
        <v>1</v>
      </c>
      <c r="I4102" s="23">
        <f>YEAR(CtasPagar[[#This Row],[Data Vencimento]])</f>
        <v>1900</v>
      </c>
      <c r="J4102" s="154"/>
      <c r="K4102" s="23">
        <f>MONTH(CtasPagar[[#This Row],[Data Pagamento]])</f>
        <v>1</v>
      </c>
      <c r="L4102" s="23">
        <f>YEAR(CtasPagar[[#This Row],[Data Pagamento]])</f>
        <v>1900</v>
      </c>
      <c r="M4102" s="154"/>
      <c r="N41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2" s="71"/>
      <c r="P4102" s="71"/>
      <c r="Q4102" s="71"/>
      <c r="R4102" s="71"/>
      <c r="S4102" s="71"/>
      <c r="T4102" s="71"/>
      <c r="U4102" s="71"/>
      <c r="V4102" s="71"/>
      <c r="W4102" s="71"/>
      <c r="X4102" s="71"/>
      <c r="Y4102" s="71"/>
      <c r="Z4102" s="71"/>
    </row>
    <row r="4103" spans="1:26">
      <c r="A4103" s="154"/>
      <c r="B4103" s="157"/>
      <c r="C4103" s="162"/>
      <c r="D4103" s="157"/>
      <c r="E4103" s="157"/>
      <c r="F4103" s="157"/>
      <c r="G4103" s="158"/>
      <c r="H4103" s="23">
        <f>MONTH(CtasPagar[[#This Row],[Data Vencimento]])</f>
        <v>1</v>
      </c>
      <c r="I4103" s="23">
        <f>YEAR(CtasPagar[[#This Row],[Data Vencimento]])</f>
        <v>1900</v>
      </c>
      <c r="J4103" s="154"/>
      <c r="K4103" s="23">
        <f>MONTH(CtasPagar[[#This Row],[Data Pagamento]])</f>
        <v>1</v>
      </c>
      <c r="L4103" s="23">
        <f>YEAR(CtasPagar[[#This Row],[Data Pagamento]])</f>
        <v>1900</v>
      </c>
      <c r="M4103" s="154"/>
      <c r="N41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3" s="71"/>
      <c r="P4103" s="71"/>
      <c r="Q4103" s="71"/>
      <c r="R4103" s="71"/>
      <c r="S4103" s="71"/>
      <c r="T4103" s="71"/>
      <c r="U4103" s="71"/>
      <c r="V4103" s="71"/>
      <c r="W4103" s="71"/>
      <c r="X4103" s="71"/>
      <c r="Y4103" s="71"/>
      <c r="Z4103" s="71"/>
    </row>
    <row r="4104" spans="1:26">
      <c r="A4104" s="154"/>
      <c r="B4104" s="157"/>
      <c r="C4104" s="162"/>
      <c r="D4104" s="157"/>
      <c r="E4104" s="157"/>
      <c r="F4104" s="157"/>
      <c r="G4104" s="158"/>
      <c r="H4104" s="23">
        <f>MONTH(CtasPagar[[#This Row],[Data Vencimento]])</f>
        <v>1</v>
      </c>
      <c r="I4104" s="23">
        <f>YEAR(CtasPagar[[#This Row],[Data Vencimento]])</f>
        <v>1900</v>
      </c>
      <c r="J4104" s="154"/>
      <c r="K4104" s="23">
        <f>MONTH(CtasPagar[[#This Row],[Data Pagamento]])</f>
        <v>1</v>
      </c>
      <c r="L4104" s="23">
        <f>YEAR(CtasPagar[[#This Row],[Data Pagamento]])</f>
        <v>1900</v>
      </c>
      <c r="M4104" s="154"/>
      <c r="N41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4" s="71"/>
      <c r="P4104" s="71"/>
      <c r="Q4104" s="71"/>
      <c r="R4104" s="71"/>
      <c r="S4104" s="71"/>
      <c r="T4104" s="71"/>
      <c r="U4104" s="71"/>
      <c r="V4104" s="71"/>
      <c r="W4104" s="71"/>
      <c r="X4104" s="71"/>
      <c r="Y4104" s="71"/>
      <c r="Z4104" s="71"/>
    </row>
    <row r="4105" spans="1:26">
      <c r="A4105" s="154"/>
      <c r="B4105" s="157"/>
      <c r="C4105" s="162"/>
      <c r="D4105" s="157"/>
      <c r="E4105" s="157"/>
      <c r="F4105" s="157"/>
      <c r="G4105" s="158"/>
      <c r="H4105" s="23">
        <f>MONTH(CtasPagar[[#This Row],[Data Vencimento]])</f>
        <v>1</v>
      </c>
      <c r="I4105" s="23">
        <f>YEAR(CtasPagar[[#This Row],[Data Vencimento]])</f>
        <v>1900</v>
      </c>
      <c r="J4105" s="154"/>
      <c r="K4105" s="23">
        <f>MONTH(CtasPagar[[#This Row],[Data Pagamento]])</f>
        <v>1</v>
      </c>
      <c r="L4105" s="23">
        <f>YEAR(CtasPagar[[#This Row],[Data Pagamento]])</f>
        <v>1900</v>
      </c>
      <c r="M4105" s="154"/>
      <c r="N41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5" s="71"/>
      <c r="P4105" s="71"/>
      <c r="Q4105" s="71"/>
      <c r="R4105" s="71"/>
      <c r="S4105" s="71"/>
      <c r="T4105" s="71"/>
      <c r="U4105" s="71"/>
      <c r="V4105" s="71"/>
      <c r="W4105" s="71"/>
      <c r="X4105" s="71"/>
      <c r="Y4105" s="71"/>
      <c r="Z4105" s="71"/>
    </row>
    <row r="4106" spans="1:26">
      <c r="A4106" s="154"/>
      <c r="B4106" s="157"/>
      <c r="C4106" s="162"/>
      <c r="D4106" s="157"/>
      <c r="E4106" s="157"/>
      <c r="F4106" s="157"/>
      <c r="G4106" s="158"/>
      <c r="H4106" s="23">
        <f>MONTH(CtasPagar[[#This Row],[Data Vencimento]])</f>
        <v>1</v>
      </c>
      <c r="I4106" s="23">
        <f>YEAR(CtasPagar[[#This Row],[Data Vencimento]])</f>
        <v>1900</v>
      </c>
      <c r="J4106" s="154"/>
      <c r="K4106" s="23">
        <f>MONTH(CtasPagar[[#This Row],[Data Pagamento]])</f>
        <v>1</v>
      </c>
      <c r="L4106" s="23">
        <f>YEAR(CtasPagar[[#This Row],[Data Pagamento]])</f>
        <v>1900</v>
      </c>
      <c r="M4106" s="154"/>
      <c r="N41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6" s="71"/>
      <c r="P4106" s="71"/>
      <c r="Q4106" s="71"/>
      <c r="R4106" s="71"/>
      <c r="S4106" s="71"/>
      <c r="T4106" s="71"/>
      <c r="U4106" s="71"/>
      <c r="V4106" s="71"/>
      <c r="W4106" s="71"/>
      <c r="X4106" s="71"/>
      <c r="Y4106" s="71"/>
      <c r="Z4106" s="71"/>
    </row>
    <row r="4107" spans="1:26">
      <c r="A4107" s="154"/>
      <c r="B4107" s="157"/>
      <c r="C4107" s="162"/>
      <c r="D4107" s="157"/>
      <c r="E4107" s="157"/>
      <c r="F4107" s="157"/>
      <c r="G4107" s="158"/>
      <c r="H4107" s="23">
        <f>MONTH(CtasPagar[[#This Row],[Data Vencimento]])</f>
        <v>1</v>
      </c>
      <c r="I4107" s="23">
        <f>YEAR(CtasPagar[[#This Row],[Data Vencimento]])</f>
        <v>1900</v>
      </c>
      <c r="J4107" s="154"/>
      <c r="K4107" s="23">
        <f>MONTH(CtasPagar[[#This Row],[Data Pagamento]])</f>
        <v>1</v>
      </c>
      <c r="L4107" s="23">
        <f>YEAR(CtasPagar[[#This Row],[Data Pagamento]])</f>
        <v>1900</v>
      </c>
      <c r="M4107" s="154"/>
      <c r="N41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7" s="71"/>
      <c r="P4107" s="71"/>
      <c r="Q4107" s="71"/>
      <c r="R4107" s="71"/>
      <c r="S4107" s="71"/>
      <c r="T4107" s="71"/>
      <c r="U4107" s="71"/>
      <c r="V4107" s="71"/>
      <c r="W4107" s="71"/>
      <c r="X4107" s="71"/>
      <c r="Y4107" s="71"/>
      <c r="Z4107" s="71"/>
    </row>
    <row r="4108" spans="1:26">
      <c r="A4108" s="154"/>
      <c r="B4108" s="157"/>
      <c r="C4108" s="162"/>
      <c r="D4108" s="157"/>
      <c r="E4108" s="157"/>
      <c r="F4108" s="157"/>
      <c r="G4108" s="158"/>
      <c r="H4108" s="23">
        <f>MONTH(CtasPagar[[#This Row],[Data Vencimento]])</f>
        <v>1</v>
      </c>
      <c r="I4108" s="23">
        <f>YEAR(CtasPagar[[#This Row],[Data Vencimento]])</f>
        <v>1900</v>
      </c>
      <c r="J4108" s="154"/>
      <c r="K4108" s="23">
        <f>MONTH(CtasPagar[[#This Row],[Data Pagamento]])</f>
        <v>1</v>
      </c>
      <c r="L4108" s="23">
        <f>YEAR(CtasPagar[[#This Row],[Data Pagamento]])</f>
        <v>1900</v>
      </c>
      <c r="M4108" s="154"/>
      <c r="N41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8" s="71"/>
      <c r="P4108" s="71"/>
      <c r="Q4108" s="71"/>
      <c r="R4108" s="71"/>
      <c r="S4108" s="71"/>
      <c r="T4108" s="71"/>
      <c r="U4108" s="71"/>
      <c r="V4108" s="71"/>
      <c r="W4108" s="71"/>
      <c r="X4108" s="71"/>
      <c r="Y4108" s="71"/>
      <c r="Z4108" s="71"/>
    </row>
    <row r="4109" spans="1:26">
      <c r="A4109" s="154"/>
      <c r="B4109" s="157"/>
      <c r="C4109" s="162"/>
      <c r="D4109" s="157"/>
      <c r="E4109" s="157"/>
      <c r="F4109" s="157"/>
      <c r="G4109" s="158"/>
      <c r="H4109" s="23">
        <f>MONTH(CtasPagar[[#This Row],[Data Vencimento]])</f>
        <v>1</v>
      </c>
      <c r="I4109" s="23">
        <f>YEAR(CtasPagar[[#This Row],[Data Vencimento]])</f>
        <v>1900</v>
      </c>
      <c r="J4109" s="154"/>
      <c r="K4109" s="23">
        <f>MONTH(CtasPagar[[#This Row],[Data Pagamento]])</f>
        <v>1</v>
      </c>
      <c r="L4109" s="23">
        <f>YEAR(CtasPagar[[#This Row],[Data Pagamento]])</f>
        <v>1900</v>
      </c>
      <c r="M4109" s="154"/>
      <c r="N41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09" s="71"/>
      <c r="P4109" s="71"/>
      <c r="Q4109" s="71"/>
      <c r="R4109" s="71"/>
      <c r="S4109" s="71"/>
      <c r="T4109" s="71"/>
      <c r="U4109" s="71"/>
      <c r="V4109" s="71"/>
      <c r="W4109" s="71"/>
      <c r="X4109" s="71"/>
      <c r="Y4109" s="71"/>
      <c r="Z4109" s="71"/>
    </row>
    <row r="4110" spans="1:26">
      <c r="A4110" s="154"/>
      <c r="B4110" s="157"/>
      <c r="C4110" s="162"/>
      <c r="D4110" s="157"/>
      <c r="E4110" s="157"/>
      <c r="F4110" s="157"/>
      <c r="G4110" s="158"/>
      <c r="H4110" s="23">
        <f>MONTH(CtasPagar[[#This Row],[Data Vencimento]])</f>
        <v>1</v>
      </c>
      <c r="I4110" s="23">
        <f>YEAR(CtasPagar[[#This Row],[Data Vencimento]])</f>
        <v>1900</v>
      </c>
      <c r="J4110" s="154"/>
      <c r="K4110" s="23">
        <f>MONTH(CtasPagar[[#This Row],[Data Pagamento]])</f>
        <v>1</v>
      </c>
      <c r="L4110" s="23">
        <f>YEAR(CtasPagar[[#This Row],[Data Pagamento]])</f>
        <v>1900</v>
      </c>
      <c r="M4110" s="154"/>
      <c r="N41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0" s="71"/>
      <c r="P4110" s="71"/>
      <c r="Q4110" s="71"/>
      <c r="R4110" s="71"/>
      <c r="S4110" s="71"/>
      <c r="T4110" s="71"/>
      <c r="U4110" s="71"/>
      <c r="V4110" s="71"/>
      <c r="W4110" s="71"/>
      <c r="X4110" s="71"/>
      <c r="Y4110" s="71"/>
      <c r="Z4110" s="71"/>
    </row>
    <row r="4111" spans="1:26">
      <c r="A4111" s="154"/>
      <c r="B4111" s="157"/>
      <c r="C4111" s="162"/>
      <c r="D4111" s="157"/>
      <c r="E4111" s="157"/>
      <c r="F4111" s="157"/>
      <c r="G4111" s="158"/>
      <c r="H4111" s="23">
        <f>MONTH(CtasPagar[[#This Row],[Data Vencimento]])</f>
        <v>1</v>
      </c>
      <c r="I4111" s="23">
        <f>YEAR(CtasPagar[[#This Row],[Data Vencimento]])</f>
        <v>1900</v>
      </c>
      <c r="J4111" s="154"/>
      <c r="K4111" s="23">
        <f>MONTH(CtasPagar[[#This Row],[Data Pagamento]])</f>
        <v>1</v>
      </c>
      <c r="L4111" s="23">
        <f>YEAR(CtasPagar[[#This Row],[Data Pagamento]])</f>
        <v>1900</v>
      </c>
      <c r="M4111" s="154"/>
      <c r="N41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1" s="71"/>
      <c r="P4111" s="71"/>
      <c r="Q4111" s="71"/>
      <c r="R4111" s="71"/>
      <c r="S4111" s="71"/>
      <c r="T4111" s="71"/>
      <c r="U4111" s="71"/>
      <c r="V4111" s="71"/>
      <c r="W4111" s="71"/>
      <c r="X4111" s="71"/>
      <c r="Y4111" s="71"/>
      <c r="Z4111" s="71"/>
    </row>
    <row r="4112" spans="1:26">
      <c r="A4112" s="154"/>
      <c r="B4112" s="157"/>
      <c r="C4112" s="162"/>
      <c r="D4112" s="157"/>
      <c r="E4112" s="157"/>
      <c r="F4112" s="157"/>
      <c r="G4112" s="158"/>
      <c r="H4112" s="23">
        <f>MONTH(CtasPagar[[#This Row],[Data Vencimento]])</f>
        <v>1</v>
      </c>
      <c r="I4112" s="23">
        <f>YEAR(CtasPagar[[#This Row],[Data Vencimento]])</f>
        <v>1900</v>
      </c>
      <c r="J4112" s="154"/>
      <c r="K4112" s="23">
        <f>MONTH(CtasPagar[[#This Row],[Data Pagamento]])</f>
        <v>1</v>
      </c>
      <c r="L4112" s="23">
        <f>YEAR(CtasPagar[[#This Row],[Data Pagamento]])</f>
        <v>1900</v>
      </c>
      <c r="M4112" s="154"/>
      <c r="N41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2" s="71"/>
      <c r="P4112" s="71"/>
      <c r="Q4112" s="71"/>
      <c r="R4112" s="71"/>
      <c r="S4112" s="71"/>
      <c r="T4112" s="71"/>
      <c r="U4112" s="71"/>
      <c r="V4112" s="71"/>
      <c r="W4112" s="71"/>
      <c r="X4112" s="71"/>
      <c r="Y4112" s="71"/>
      <c r="Z4112" s="71"/>
    </row>
    <row r="4113" spans="1:26">
      <c r="A4113" s="154"/>
      <c r="B4113" s="157"/>
      <c r="C4113" s="162"/>
      <c r="D4113" s="157"/>
      <c r="E4113" s="157"/>
      <c r="F4113" s="157"/>
      <c r="G4113" s="158"/>
      <c r="H4113" s="23">
        <f>MONTH(CtasPagar[[#This Row],[Data Vencimento]])</f>
        <v>1</v>
      </c>
      <c r="I4113" s="23">
        <f>YEAR(CtasPagar[[#This Row],[Data Vencimento]])</f>
        <v>1900</v>
      </c>
      <c r="J4113" s="154"/>
      <c r="K4113" s="23">
        <f>MONTH(CtasPagar[[#This Row],[Data Pagamento]])</f>
        <v>1</v>
      </c>
      <c r="L4113" s="23">
        <f>YEAR(CtasPagar[[#This Row],[Data Pagamento]])</f>
        <v>1900</v>
      </c>
      <c r="M4113" s="154"/>
      <c r="N41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3" s="71"/>
      <c r="P4113" s="71"/>
      <c r="Q4113" s="71"/>
      <c r="R4113" s="71"/>
      <c r="S4113" s="71"/>
      <c r="T4113" s="71"/>
      <c r="U4113" s="71"/>
      <c r="V4113" s="71"/>
      <c r="W4113" s="71"/>
      <c r="X4113" s="71"/>
      <c r="Y4113" s="71"/>
      <c r="Z4113" s="71"/>
    </row>
    <row r="4114" spans="1:26">
      <c r="A4114" s="154"/>
      <c r="B4114" s="157"/>
      <c r="C4114" s="162"/>
      <c r="D4114" s="157"/>
      <c r="E4114" s="157"/>
      <c r="F4114" s="157"/>
      <c r="G4114" s="158"/>
      <c r="H4114" s="23">
        <f>MONTH(CtasPagar[[#This Row],[Data Vencimento]])</f>
        <v>1</v>
      </c>
      <c r="I4114" s="23">
        <f>YEAR(CtasPagar[[#This Row],[Data Vencimento]])</f>
        <v>1900</v>
      </c>
      <c r="J4114" s="154"/>
      <c r="K4114" s="23">
        <f>MONTH(CtasPagar[[#This Row],[Data Pagamento]])</f>
        <v>1</v>
      </c>
      <c r="L4114" s="23">
        <f>YEAR(CtasPagar[[#This Row],[Data Pagamento]])</f>
        <v>1900</v>
      </c>
      <c r="M4114" s="154"/>
      <c r="N41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4" s="71"/>
      <c r="P4114" s="71"/>
      <c r="Q4114" s="71"/>
      <c r="R4114" s="71"/>
      <c r="S4114" s="71"/>
      <c r="T4114" s="71"/>
      <c r="U4114" s="71"/>
      <c r="V4114" s="71"/>
      <c r="W4114" s="71"/>
      <c r="X4114" s="71"/>
      <c r="Y4114" s="71"/>
      <c r="Z4114" s="71"/>
    </row>
    <row r="4115" spans="1:26">
      <c r="A4115" s="154"/>
      <c r="B4115" s="157"/>
      <c r="C4115" s="162"/>
      <c r="D4115" s="157"/>
      <c r="E4115" s="157"/>
      <c r="F4115" s="157"/>
      <c r="G4115" s="158"/>
      <c r="H4115" s="23">
        <f>MONTH(CtasPagar[[#This Row],[Data Vencimento]])</f>
        <v>1</v>
      </c>
      <c r="I4115" s="23">
        <f>YEAR(CtasPagar[[#This Row],[Data Vencimento]])</f>
        <v>1900</v>
      </c>
      <c r="J4115" s="154"/>
      <c r="K4115" s="23">
        <f>MONTH(CtasPagar[[#This Row],[Data Pagamento]])</f>
        <v>1</v>
      </c>
      <c r="L4115" s="23">
        <f>YEAR(CtasPagar[[#This Row],[Data Pagamento]])</f>
        <v>1900</v>
      </c>
      <c r="M4115" s="154"/>
      <c r="N41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5" s="71"/>
      <c r="P4115" s="71"/>
      <c r="Q4115" s="71"/>
      <c r="R4115" s="71"/>
      <c r="S4115" s="71"/>
      <c r="T4115" s="71"/>
      <c r="U4115" s="71"/>
      <c r="V4115" s="71"/>
      <c r="W4115" s="71"/>
      <c r="X4115" s="71"/>
      <c r="Y4115" s="71"/>
      <c r="Z4115" s="71"/>
    </row>
    <row r="4116" spans="1:26">
      <c r="A4116" s="154"/>
      <c r="B4116" s="157"/>
      <c r="C4116" s="162"/>
      <c r="D4116" s="157"/>
      <c r="E4116" s="157"/>
      <c r="F4116" s="157"/>
      <c r="G4116" s="158"/>
      <c r="H4116" s="23">
        <f>MONTH(CtasPagar[[#This Row],[Data Vencimento]])</f>
        <v>1</v>
      </c>
      <c r="I4116" s="23">
        <f>YEAR(CtasPagar[[#This Row],[Data Vencimento]])</f>
        <v>1900</v>
      </c>
      <c r="J4116" s="154"/>
      <c r="K4116" s="23">
        <f>MONTH(CtasPagar[[#This Row],[Data Pagamento]])</f>
        <v>1</v>
      </c>
      <c r="L4116" s="23">
        <f>YEAR(CtasPagar[[#This Row],[Data Pagamento]])</f>
        <v>1900</v>
      </c>
      <c r="M4116" s="154"/>
      <c r="N41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6" s="71"/>
      <c r="P4116" s="71"/>
      <c r="Q4116" s="71"/>
      <c r="R4116" s="71"/>
      <c r="S4116" s="71"/>
      <c r="T4116" s="71"/>
      <c r="U4116" s="71"/>
      <c r="V4116" s="71"/>
      <c r="W4116" s="71"/>
      <c r="X4116" s="71"/>
      <c r="Y4116" s="71"/>
      <c r="Z4116" s="71"/>
    </row>
    <row r="4117" spans="1:26">
      <c r="A4117" s="154"/>
      <c r="B4117" s="157"/>
      <c r="C4117" s="162"/>
      <c r="D4117" s="157"/>
      <c r="E4117" s="157"/>
      <c r="F4117" s="157"/>
      <c r="G4117" s="158"/>
      <c r="H4117" s="23">
        <f>MONTH(CtasPagar[[#This Row],[Data Vencimento]])</f>
        <v>1</v>
      </c>
      <c r="I4117" s="23">
        <f>YEAR(CtasPagar[[#This Row],[Data Vencimento]])</f>
        <v>1900</v>
      </c>
      <c r="J4117" s="154"/>
      <c r="K4117" s="23">
        <f>MONTH(CtasPagar[[#This Row],[Data Pagamento]])</f>
        <v>1</v>
      </c>
      <c r="L4117" s="23">
        <f>YEAR(CtasPagar[[#This Row],[Data Pagamento]])</f>
        <v>1900</v>
      </c>
      <c r="M4117" s="154"/>
      <c r="N41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7" s="71"/>
      <c r="P4117" s="71"/>
      <c r="Q4117" s="71"/>
      <c r="R4117" s="71"/>
      <c r="S4117" s="71"/>
      <c r="T4117" s="71"/>
      <c r="U4117" s="71"/>
      <c r="V4117" s="71"/>
      <c r="W4117" s="71"/>
      <c r="X4117" s="71"/>
      <c r="Y4117" s="71"/>
      <c r="Z4117" s="71"/>
    </row>
    <row r="4118" spans="1:26">
      <c r="A4118" s="154"/>
      <c r="B4118" s="157"/>
      <c r="C4118" s="162"/>
      <c r="D4118" s="157"/>
      <c r="E4118" s="157"/>
      <c r="F4118" s="157"/>
      <c r="G4118" s="158"/>
      <c r="H4118" s="23">
        <f>MONTH(CtasPagar[[#This Row],[Data Vencimento]])</f>
        <v>1</v>
      </c>
      <c r="I4118" s="23">
        <f>YEAR(CtasPagar[[#This Row],[Data Vencimento]])</f>
        <v>1900</v>
      </c>
      <c r="J4118" s="154"/>
      <c r="K4118" s="23">
        <f>MONTH(CtasPagar[[#This Row],[Data Pagamento]])</f>
        <v>1</v>
      </c>
      <c r="L4118" s="23">
        <f>YEAR(CtasPagar[[#This Row],[Data Pagamento]])</f>
        <v>1900</v>
      </c>
      <c r="M4118" s="154"/>
      <c r="N41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8" s="71"/>
      <c r="P4118" s="71"/>
      <c r="Q4118" s="71"/>
      <c r="R4118" s="71"/>
      <c r="S4118" s="71"/>
      <c r="T4118" s="71"/>
      <c r="U4118" s="71"/>
      <c r="V4118" s="71"/>
      <c r="W4118" s="71"/>
      <c r="X4118" s="71"/>
      <c r="Y4118" s="71"/>
      <c r="Z4118" s="71"/>
    </row>
    <row r="4119" spans="1:26">
      <c r="A4119" s="154"/>
      <c r="B4119" s="157"/>
      <c r="C4119" s="162"/>
      <c r="D4119" s="157"/>
      <c r="E4119" s="157"/>
      <c r="F4119" s="157"/>
      <c r="G4119" s="158"/>
      <c r="H4119" s="23">
        <f>MONTH(CtasPagar[[#This Row],[Data Vencimento]])</f>
        <v>1</v>
      </c>
      <c r="I4119" s="23">
        <f>YEAR(CtasPagar[[#This Row],[Data Vencimento]])</f>
        <v>1900</v>
      </c>
      <c r="J4119" s="154"/>
      <c r="K4119" s="23">
        <f>MONTH(CtasPagar[[#This Row],[Data Pagamento]])</f>
        <v>1</v>
      </c>
      <c r="L4119" s="23">
        <f>YEAR(CtasPagar[[#This Row],[Data Pagamento]])</f>
        <v>1900</v>
      </c>
      <c r="M4119" s="154"/>
      <c r="N41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19" s="71"/>
      <c r="P4119" s="71"/>
      <c r="Q4119" s="71"/>
      <c r="R4119" s="71"/>
      <c r="S4119" s="71"/>
      <c r="T4119" s="71"/>
      <c r="U4119" s="71"/>
      <c r="V4119" s="71"/>
      <c r="W4119" s="71"/>
      <c r="X4119" s="71"/>
      <c r="Y4119" s="71"/>
      <c r="Z4119" s="71"/>
    </row>
    <row r="4120" spans="1:26">
      <c r="A4120" s="154"/>
      <c r="B4120" s="157"/>
      <c r="C4120" s="162"/>
      <c r="D4120" s="157"/>
      <c r="E4120" s="157"/>
      <c r="F4120" s="157"/>
      <c r="G4120" s="158"/>
      <c r="H4120" s="23">
        <f>MONTH(CtasPagar[[#This Row],[Data Vencimento]])</f>
        <v>1</v>
      </c>
      <c r="I4120" s="23">
        <f>YEAR(CtasPagar[[#This Row],[Data Vencimento]])</f>
        <v>1900</v>
      </c>
      <c r="J4120" s="154"/>
      <c r="K4120" s="23">
        <f>MONTH(CtasPagar[[#This Row],[Data Pagamento]])</f>
        <v>1</v>
      </c>
      <c r="L4120" s="23">
        <f>YEAR(CtasPagar[[#This Row],[Data Pagamento]])</f>
        <v>1900</v>
      </c>
      <c r="M4120" s="154"/>
      <c r="N41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0" s="71"/>
      <c r="P4120" s="71"/>
      <c r="Q4120" s="71"/>
      <c r="R4120" s="71"/>
      <c r="S4120" s="71"/>
      <c r="T4120" s="71"/>
      <c r="U4120" s="71"/>
      <c r="V4120" s="71"/>
      <c r="W4120" s="71"/>
      <c r="X4120" s="71"/>
      <c r="Y4120" s="71"/>
      <c r="Z4120" s="71"/>
    </row>
    <row r="4121" spans="1:26">
      <c r="A4121" s="154"/>
      <c r="B4121" s="157"/>
      <c r="C4121" s="162"/>
      <c r="D4121" s="157"/>
      <c r="E4121" s="157"/>
      <c r="F4121" s="157"/>
      <c r="G4121" s="158"/>
      <c r="H4121" s="23">
        <f>MONTH(CtasPagar[[#This Row],[Data Vencimento]])</f>
        <v>1</v>
      </c>
      <c r="I4121" s="23">
        <f>YEAR(CtasPagar[[#This Row],[Data Vencimento]])</f>
        <v>1900</v>
      </c>
      <c r="J4121" s="154"/>
      <c r="K4121" s="23">
        <f>MONTH(CtasPagar[[#This Row],[Data Pagamento]])</f>
        <v>1</v>
      </c>
      <c r="L4121" s="23">
        <f>YEAR(CtasPagar[[#This Row],[Data Pagamento]])</f>
        <v>1900</v>
      </c>
      <c r="M4121" s="154"/>
      <c r="N41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1" s="71"/>
      <c r="P4121" s="71"/>
      <c r="Q4121" s="71"/>
      <c r="R4121" s="71"/>
      <c r="S4121" s="71"/>
      <c r="T4121" s="71"/>
      <c r="U4121" s="71"/>
      <c r="V4121" s="71"/>
      <c r="W4121" s="71"/>
      <c r="X4121" s="71"/>
      <c r="Y4121" s="71"/>
      <c r="Z4121" s="71"/>
    </row>
    <row r="4122" spans="1:26">
      <c r="A4122" s="154"/>
      <c r="B4122" s="157"/>
      <c r="C4122" s="162"/>
      <c r="D4122" s="157"/>
      <c r="E4122" s="157"/>
      <c r="F4122" s="157"/>
      <c r="G4122" s="158"/>
      <c r="H4122" s="23">
        <f>MONTH(CtasPagar[[#This Row],[Data Vencimento]])</f>
        <v>1</v>
      </c>
      <c r="I4122" s="23">
        <f>YEAR(CtasPagar[[#This Row],[Data Vencimento]])</f>
        <v>1900</v>
      </c>
      <c r="J4122" s="154"/>
      <c r="K4122" s="23">
        <f>MONTH(CtasPagar[[#This Row],[Data Pagamento]])</f>
        <v>1</v>
      </c>
      <c r="L4122" s="23">
        <f>YEAR(CtasPagar[[#This Row],[Data Pagamento]])</f>
        <v>1900</v>
      </c>
      <c r="M4122" s="154"/>
      <c r="N41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2" s="71"/>
      <c r="P4122" s="71"/>
      <c r="Q4122" s="71"/>
      <c r="R4122" s="71"/>
      <c r="S4122" s="71"/>
      <c r="T4122" s="71"/>
      <c r="U4122" s="71"/>
      <c r="V4122" s="71"/>
      <c r="W4122" s="71"/>
      <c r="X4122" s="71"/>
      <c r="Y4122" s="71"/>
      <c r="Z4122" s="71"/>
    </row>
    <row r="4123" spans="1:26">
      <c r="A4123" s="154"/>
      <c r="B4123" s="157"/>
      <c r="C4123" s="162"/>
      <c r="D4123" s="157"/>
      <c r="E4123" s="157"/>
      <c r="F4123" s="157"/>
      <c r="G4123" s="158"/>
      <c r="H4123" s="23">
        <f>MONTH(CtasPagar[[#This Row],[Data Vencimento]])</f>
        <v>1</v>
      </c>
      <c r="I4123" s="23">
        <f>YEAR(CtasPagar[[#This Row],[Data Vencimento]])</f>
        <v>1900</v>
      </c>
      <c r="J4123" s="154"/>
      <c r="K4123" s="23">
        <f>MONTH(CtasPagar[[#This Row],[Data Pagamento]])</f>
        <v>1</v>
      </c>
      <c r="L4123" s="23">
        <f>YEAR(CtasPagar[[#This Row],[Data Pagamento]])</f>
        <v>1900</v>
      </c>
      <c r="M4123" s="154"/>
      <c r="N41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3" s="71"/>
      <c r="P4123" s="71"/>
      <c r="Q4123" s="71"/>
      <c r="R4123" s="71"/>
      <c r="S4123" s="71"/>
      <c r="T4123" s="71"/>
      <c r="U4123" s="71"/>
      <c r="V4123" s="71"/>
      <c r="W4123" s="71"/>
      <c r="X4123" s="71"/>
      <c r="Y4123" s="71"/>
      <c r="Z4123" s="71"/>
    </row>
    <row r="4124" spans="1:26">
      <c r="A4124" s="154"/>
      <c r="B4124" s="157"/>
      <c r="C4124" s="162"/>
      <c r="D4124" s="157"/>
      <c r="E4124" s="157"/>
      <c r="F4124" s="157"/>
      <c r="G4124" s="158"/>
      <c r="H4124" s="23">
        <f>MONTH(CtasPagar[[#This Row],[Data Vencimento]])</f>
        <v>1</v>
      </c>
      <c r="I4124" s="23">
        <f>YEAR(CtasPagar[[#This Row],[Data Vencimento]])</f>
        <v>1900</v>
      </c>
      <c r="J4124" s="154"/>
      <c r="K4124" s="23">
        <f>MONTH(CtasPagar[[#This Row],[Data Pagamento]])</f>
        <v>1</v>
      </c>
      <c r="L4124" s="23">
        <f>YEAR(CtasPagar[[#This Row],[Data Pagamento]])</f>
        <v>1900</v>
      </c>
      <c r="M4124" s="154"/>
      <c r="N41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4" s="71"/>
      <c r="P4124" s="71"/>
      <c r="Q4124" s="71"/>
      <c r="R4124" s="71"/>
      <c r="S4124" s="71"/>
      <c r="T4124" s="71"/>
      <c r="U4124" s="71"/>
      <c r="V4124" s="71"/>
      <c r="W4124" s="71"/>
      <c r="X4124" s="71"/>
      <c r="Y4124" s="71"/>
      <c r="Z4124" s="71"/>
    </row>
    <row r="4125" spans="1:26">
      <c r="A4125" s="154"/>
      <c r="B4125" s="157"/>
      <c r="C4125" s="162"/>
      <c r="D4125" s="157"/>
      <c r="E4125" s="157"/>
      <c r="F4125" s="157"/>
      <c r="G4125" s="158"/>
      <c r="H4125" s="23">
        <f>MONTH(CtasPagar[[#This Row],[Data Vencimento]])</f>
        <v>1</v>
      </c>
      <c r="I4125" s="23">
        <f>YEAR(CtasPagar[[#This Row],[Data Vencimento]])</f>
        <v>1900</v>
      </c>
      <c r="J4125" s="154"/>
      <c r="K4125" s="23">
        <f>MONTH(CtasPagar[[#This Row],[Data Pagamento]])</f>
        <v>1</v>
      </c>
      <c r="L4125" s="23">
        <f>YEAR(CtasPagar[[#This Row],[Data Pagamento]])</f>
        <v>1900</v>
      </c>
      <c r="M4125" s="154"/>
      <c r="N41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5" s="71"/>
      <c r="P4125" s="71"/>
      <c r="Q4125" s="71"/>
      <c r="R4125" s="71"/>
      <c r="S4125" s="71"/>
      <c r="T4125" s="71"/>
      <c r="U4125" s="71"/>
      <c r="V4125" s="71"/>
      <c r="W4125" s="71"/>
      <c r="X4125" s="71"/>
      <c r="Y4125" s="71"/>
      <c r="Z4125" s="71"/>
    </row>
    <row r="4126" spans="1:26">
      <c r="A4126" s="154"/>
      <c r="B4126" s="157"/>
      <c r="C4126" s="162"/>
      <c r="D4126" s="157"/>
      <c r="E4126" s="157"/>
      <c r="F4126" s="157"/>
      <c r="G4126" s="158"/>
      <c r="H4126" s="23">
        <f>MONTH(CtasPagar[[#This Row],[Data Vencimento]])</f>
        <v>1</v>
      </c>
      <c r="I4126" s="23">
        <f>YEAR(CtasPagar[[#This Row],[Data Vencimento]])</f>
        <v>1900</v>
      </c>
      <c r="J4126" s="154"/>
      <c r="K4126" s="23">
        <f>MONTH(CtasPagar[[#This Row],[Data Pagamento]])</f>
        <v>1</v>
      </c>
      <c r="L4126" s="23">
        <f>YEAR(CtasPagar[[#This Row],[Data Pagamento]])</f>
        <v>1900</v>
      </c>
      <c r="M4126" s="154"/>
      <c r="N41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6" s="71"/>
      <c r="P4126" s="71"/>
      <c r="Q4126" s="71"/>
      <c r="R4126" s="71"/>
      <c r="S4126" s="71"/>
      <c r="T4126" s="71"/>
      <c r="U4126" s="71"/>
      <c r="V4126" s="71"/>
      <c r="W4126" s="71"/>
      <c r="X4126" s="71"/>
      <c r="Y4126" s="71"/>
      <c r="Z4126" s="71"/>
    </row>
    <row r="4127" spans="1:26">
      <c r="A4127" s="154"/>
      <c r="B4127" s="157"/>
      <c r="C4127" s="162"/>
      <c r="D4127" s="157"/>
      <c r="E4127" s="157"/>
      <c r="F4127" s="157"/>
      <c r="G4127" s="158"/>
      <c r="H4127" s="23">
        <f>MONTH(CtasPagar[[#This Row],[Data Vencimento]])</f>
        <v>1</v>
      </c>
      <c r="I4127" s="23">
        <f>YEAR(CtasPagar[[#This Row],[Data Vencimento]])</f>
        <v>1900</v>
      </c>
      <c r="J4127" s="154"/>
      <c r="K4127" s="23">
        <f>MONTH(CtasPagar[[#This Row],[Data Pagamento]])</f>
        <v>1</v>
      </c>
      <c r="L4127" s="23">
        <f>YEAR(CtasPagar[[#This Row],[Data Pagamento]])</f>
        <v>1900</v>
      </c>
      <c r="M4127" s="154"/>
      <c r="N41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7" s="71"/>
      <c r="P4127" s="71"/>
      <c r="Q4127" s="71"/>
      <c r="R4127" s="71"/>
      <c r="S4127" s="71"/>
      <c r="T4127" s="71"/>
      <c r="U4127" s="71"/>
      <c r="V4127" s="71"/>
      <c r="W4127" s="71"/>
      <c r="X4127" s="71"/>
      <c r="Y4127" s="71"/>
      <c r="Z4127" s="71"/>
    </row>
    <row r="4128" spans="1:26">
      <c r="A4128" s="154"/>
      <c r="B4128" s="157"/>
      <c r="C4128" s="162"/>
      <c r="D4128" s="157"/>
      <c r="E4128" s="157"/>
      <c r="F4128" s="157"/>
      <c r="G4128" s="158"/>
      <c r="H4128" s="23">
        <f>MONTH(CtasPagar[[#This Row],[Data Vencimento]])</f>
        <v>1</v>
      </c>
      <c r="I4128" s="23">
        <f>YEAR(CtasPagar[[#This Row],[Data Vencimento]])</f>
        <v>1900</v>
      </c>
      <c r="J4128" s="154"/>
      <c r="K4128" s="23">
        <f>MONTH(CtasPagar[[#This Row],[Data Pagamento]])</f>
        <v>1</v>
      </c>
      <c r="L4128" s="23">
        <f>YEAR(CtasPagar[[#This Row],[Data Pagamento]])</f>
        <v>1900</v>
      </c>
      <c r="M4128" s="154"/>
      <c r="N41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8" s="71"/>
      <c r="P4128" s="71"/>
      <c r="Q4128" s="71"/>
      <c r="R4128" s="71"/>
      <c r="S4128" s="71"/>
      <c r="T4128" s="71"/>
      <c r="U4128" s="71"/>
      <c r="V4128" s="71"/>
      <c r="W4128" s="71"/>
      <c r="X4128" s="71"/>
      <c r="Y4128" s="71"/>
      <c r="Z4128" s="71"/>
    </row>
    <row r="4129" spans="1:26">
      <c r="A4129" s="154"/>
      <c r="B4129" s="157"/>
      <c r="C4129" s="162"/>
      <c r="D4129" s="157"/>
      <c r="E4129" s="157"/>
      <c r="F4129" s="157"/>
      <c r="G4129" s="158"/>
      <c r="H4129" s="23">
        <f>MONTH(CtasPagar[[#This Row],[Data Vencimento]])</f>
        <v>1</v>
      </c>
      <c r="I4129" s="23">
        <f>YEAR(CtasPagar[[#This Row],[Data Vencimento]])</f>
        <v>1900</v>
      </c>
      <c r="J4129" s="154"/>
      <c r="K4129" s="23">
        <f>MONTH(CtasPagar[[#This Row],[Data Pagamento]])</f>
        <v>1</v>
      </c>
      <c r="L4129" s="23">
        <f>YEAR(CtasPagar[[#This Row],[Data Pagamento]])</f>
        <v>1900</v>
      </c>
      <c r="M4129" s="154"/>
      <c r="N41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29" s="71"/>
      <c r="P4129" s="71"/>
      <c r="Q4129" s="71"/>
      <c r="R4129" s="71"/>
      <c r="S4129" s="71"/>
      <c r="T4129" s="71"/>
      <c r="U4129" s="71"/>
      <c r="V4129" s="71"/>
      <c r="W4129" s="71"/>
      <c r="X4129" s="71"/>
      <c r="Y4129" s="71"/>
      <c r="Z4129" s="71"/>
    </row>
    <row r="4130" spans="1:26">
      <c r="A4130" s="154"/>
      <c r="B4130" s="157"/>
      <c r="C4130" s="162"/>
      <c r="D4130" s="157"/>
      <c r="E4130" s="157"/>
      <c r="F4130" s="157"/>
      <c r="G4130" s="158"/>
      <c r="H4130" s="23">
        <f>MONTH(CtasPagar[[#This Row],[Data Vencimento]])</f>
        <v>1</v>
      </c>
      <c r="I4130" s="23">
        <f>YEAR(CtasPagar[[#This Row],[Data Vencimento]])</f>
        <v>1900</v>
      </c>
      <c r="J4130" s="154"/>
      <c r="K4130" s="23">
        <f>MONTH(CtasPagar[[#This Row],[Data Pagamento]])</f>
        <v>1</v>
      </c>
      <c r="L4130" s="23">
        <f>YEAR(CtasPagar[[#This Row],[Data Pagamento]])</f>
        <v>1900</v>
      </c>
      <c r="M4130" s="154"/>
      <c r="N41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0" s="71"/>
      <c r="P4130" s="71"/>
      <c r="Q4130" s="71"/>
      <c r="R4130" s="71"/>
      <c r="S4130" s="71"/>
      <c r="T4130" s="71"/>
      <c r="U4130" s="71"/>
      <c r="V4130" s="71"/>
      <c r="W4130" s="71"/>
      <c r="X4130" s="71"/>
      <c r="Y4130" s="71"/>
      <c r="Z4130" s="71"/>
    </row>
    <row r="4131" spans="1:26">
      <c r="A4131" s="154"/>
      <c r="B4131" s="157"/>
      <c r="C4131" s="162"/>
      <c r="D4131" s="157"/>
      <c r="E4131" s="157"/>
      <c r="F4131" s="157"/>
      <c r="G4131" s="158"/>
      <c r="H4131" s="23">
        <f>MONTH(CtasPagar[[#This Row],[Data Vencimento]])</f>
        <v>1</v>
      </c>
      <c r="I4131" s="23">
        <f>YEAR(CtasPagar[[#This Row],[Data Vencimento]])</f>
        <v>1900</v>
      </c>
      <c r="J4131" s="154"/>
      <c r="K4131" s="23">
        <f>MONTH(CtasPagar[[#This Row],[Data Pagamento]])</f>
        <v>1</v>
      </c>
      <c r="L4131" s="23">
        <f>YEAR(CtasPagar[[#This Row],[Data Pagamento]])</f>
        <v>1900</v>
      </c>
      <c r="M4131" s="154"/>
      <c r="N41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1" s="71"/>
      <c r="P4131" s="71"/>
      <c r="Q4131" s="71"/>
      <c r="R4131" s="71"/>
      <c r="S4131" s="71"/>
      <c r="T4131" s="71"/>
      <c r="U4131" s="71"/>
      <c r="V4131" s="71"/>
      <c r="W4131" s="71"/>
      <c r="X4131" s="71"/>
      <c r="Y4131" s="71"/>
      <c r="Z4131" s="71"/>
    </row>
    <row r="4132" spans="1:26">
      <c r="A4132" s="154"/>
      <c r="B4132" s="157"/>
      <c r="C4132" s="162"/>
      <c r="D4132" s="157"/>
      <c r="E4132" s="157"/>
      <c r="F4132" s="157"/>
      <c r="G4132" s="158"/>
      <c r="H4132" s="23">
        <f>MONTH(CtasPagar[[#This Row],[Data Vencimento]])</f>
        <v>1</v>
      </c>
      <c r="I4132" s="23">
        <f>YEAR(CtasPagar[[#This Row],[Data Vencimento]])</f>
        <v>1900</v>
      </c>
      <c r="J4132" s="154"/>
      <c r="K4132" s="23">
        <f>MONTH(CtasPagar[[#This Row],[Data Pagamento]])</f>
        <v>1</v>
      </c>
      <c r="L4132" s="23">
        <f>YEAR(CtasPagar[[#This Row],[Data Pagamento]])</f>
        <v>1900</v>
      </c>
      <c r="M4132" s="154"/>
      <c r="N41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2" s="71"/>
      <c r="P4132" s="71"/>
      <c r="Q4132" s="71"/>
      <c r="R4132" s="71"/>
      <c r="S4132" s="71"/>
      <c r="T4132" s="71"/>
      <c r="U4132" s="71"/>
      <c r="V4132" s="71"/>
      <c r="W4132" s="71"/>
      <c r="X4132" s="71"/>
      <c r="Y4132" s="71"/>
      <c r="Z4132" s="71"/>
    </row>
    <row r="4133" spans="1:26">
      <c r="A4133" s="154"/>
      <c r="B4133" s="157"/>
      <c r="C4133" s="162"/>
      <c r="D4133" s="157"/>
      <c r="E4133" s="157"/>
      <c r="F4133" s="157"/>
      <c r="G4133" s="158"/>
      <c r="H4133" s="23">
        <f>MONTH(CtasPagar[[#This Row],[Data Vencimento]])</f>
        <v>1</v>
      </c>
      <c r="I4133" s="23">
        <f>YEAR(CtasPagar[[#This Row],[Data Vencimento]])</f>
        <v>1900</v>
      </c>
      <c r="J4133" s="154"/>
      <c r="K4133" s="23">
        <f>MONTH(CtasPagar[[#This Row],[Data Pagamento]])</f>
        <v>1</v>
      </c>
      <c r="L4133" s="23">
        <f>YEAR(CtasPagar[[#This Row],[Data Pagamento]])</f>
        <v>1900</v>
      </c>
      <c r="M4133" s="154"/>
      <c r="N41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3" s="71"/>
      <c r="P4133" s="71"/>
      <c r="Q4133" s="71"/>
      <c r="R4133" s="71"/>
      <c r="S4133" s="71"/>
      <c r="T4133" s="71"/>
      <c r="U4133" s="71"/>
      <c r="V4133" s="71"/>
      <c r="W4133" s="71"/>
      <c r="X4133" s="71"/>
      <c r="Y4133" s="71"/>
      <c r="Z4133" s="71"/>
    </row>
    <row r="4134" spans="1:26">
      <c r="A4134" s="154"/>
      <c r="B4134" s="157"/>
      <c r="C4134" s="162"/>
      <c r="D4134" s="157"/>
      <c r="E4134" s="157"/>
      <c r="F4134" s="157"/>
      <c r="G4134" s="158"/>
      <c r="H4134" s="23">
        <f>MONTH(CtasPagar[[#This Row],[Data Vencimento]])</f>
        <v>1</v>
      </c>
      <c r="I4134" s="23">
        <f>YEAR(CtasPagar[[#This Row],[Data Vencimento]])</f>
        <v>1900</v>
      </c>
      <c r="J4134" s="154"/>
      <c r="K4134" s="23">
        <f>MONTH(CtasPagar[[#This Row],[Data Pagamento]])</f>
        <v>1</v>
      </c>
      <c r="L4134" s="23">
        <f>YEAR(CtasPagar[[#This Row],[Data Pagamento]])</f>
        <v>1900</v>
      </c>
      <c r="M4134" s="154"/>
      <c r="N41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4" s="71"/>
      <c r="P4134" s="71"/>
      <c r="Q4134" s="71"/>
      <c r="R4134" s="71"/>
      <c r="S4134" s="71"/>
      <c r="T4134" s="71"/>
      <c r="U4134" s="71"/>
      <c r="V4134" s="71"/>
      <c r="W4134" s="71"/>
      <c r="X4134" s="71"/>
      <c r="Y4134" s="71"/>
      <c r="Z4134" s="71"/>
    </row>
    <row r="4135" spans="1:26">
      <c r="A4135" s="154"/>
      <c r="B4135" s="157"/>
      <c r="C4135" s="162"/>
      <c r="D4135" s="157"/>
      <c r="E4135" s="157"/>
      <c r="F4135" s="157"/>
      <c r="G4135" s="158"/>
      <c r="H4135" s="23">
        <f>MONTH(CtasPagar[[#This Row],[Data Vencimento]])</f>
        <v>1</v>
      </c>
      <c r="I4135" s="23">
        <f>YEAR(CtasPagar[[#This Row],[Data Vencimento]])</f>
        <v>1900</v>
      </c>
      <c r="J4135" s="154"/>
      <c r="K4135" s="23">
        <f>MONTH(CtasPagar[[#This Row],[Data Pagamento]])</f>
        <v>1</v>
      </c>
      <c r="L4135" s="23">
        <f>YEAR(CtasPagar[[#This Row],[Data Pagamento]])</f>
        <v>1900</v>
      </c>
      <c r="M4135" s="154"/>
      <c r="N41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5" s="71"/>
      <c r="P4135" s="71"/>
      <c r="Q4135" s="71"/>
      <c r="R4135" s="71"/>
      <c r="S4135" s="71"/>
      <c r="T4135" s="71"/>
      <c r="U4135" s="71"/>
      <c r="V4135" s="71"/>
      <c r="W4135" s="71"/>
      <c r="X4135" s="71"/>
      <c r="Y4135" s="71"/>
      <c r="Z4135" s="71"/>
    </row>
    <row r="4136" spans="1:26">
      <c r="A4136" s="154"/>
      <c r="B4136" s="157"/>
      <c r="C4136" s="162"/>
      <c r="D4136" s="157"/>
      <c r="E4136" s="157"/>
      <c r="F4136" s="157"/>
      <c r="G4136" s="158"/>
      <c r="H4136" s="23">
        <f>MONTH(CtasPagar[[#This Row],[Data Vencimento]])</f>
        <v>1</v>
      </c>
      <c r="I4136" s="23">
        <f>YEAR(CtasPagar[[#This Row],[Data Vencimento]])</f>
        <v>1900</v>
      </c>
      <c r="J4136" s="154"/>
      <c r="K4136" s="23">
        <f>MONTH(CtasPagar[[#This Row],[Data Pagamento]])</f>
        <v>1</v>
      </c>
      <c r="L4136" s="23">
        <f>YEAR(CtasPagar[[#This Row],[Data Pagamento]])</f>
        <v>1900</v>
      </c>
      <c r="M4136" s="154"/>
      <c r="N41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6" s="71"/>
      <c r="P4136" s="71"/>
      <c r="Q4136" s="71"/>
      <c r="R4136" s="71"/>
      <c r="S4136" s="71"/>
      <c r="T4136" s="71"/>
      <c r="U4136" s="71"/>
      <c r="V4136" s="71"/>
      <c r="W4136" s="71"/>
      <c r="X4136" s="71"/>
      <c r="Y4136" s="71"/>
      <c r="Z4136" s="71"/>
    </row>
    <row r="4137" spans="1:26">
      <c r="A4137" s="154"/>
      <c r="B4137" s="157"/>
      <c r="C4137" s="162"/>
      <c r="D4137" s="157"/>
      <c r="E4137" s="157"/>
      <c r="F4137" s="157"/>
      <c r="G4137" s="158"/>
      <c r="H4137" s="23">
        <f>MONTH(CtasPagar[[#This Row],[Data Vencimento]])</f>
        <v>1</v>
      </c>
      <c r="I4137" s="23">
        <f>YEAR(CtasPagar[[#This Row],[Data Vencimento]])</f>
        <v>1900</v>
      </c>
      <c r="J4137" s="154"/>
      <c r="K4137" s="23">
        <f>MONTH(CtasPagar[[#This Row],[Data Pagamento]])</f>
        <v>1</v>
      </c>
      <c r="L4137" s="23">
        <f>YEAR(CtasPagar[[#This Row],[Data Pagamento]])</f>
        <v>1900</v>
      </c>
      <c r="M4137" s="154"/>
      <c r="N41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7" s="71"/>
      <c r="P4137" s="71"/>
      <c r="Q4137" s="71"/>
      <c r="R4137" s="71"/>
      <c r="S4137" s="71"/>
      <c r="T4137" s="71"/>
      <c r="U4137" s="71"/>
      <c r="V4137" s="71"/>
      <c r="W4137" s="71"/>
      <c r="X4137" s="71"/>
      <c r="Y4137" s="71"/>
      <c r="Z4137" s="71"/>
    </row>
    <row r="4138" spans="1:26">
      <c r="A4138" s="154"/>
      <c r="B4138" s="157"/>
      <c r="C4138" s="162"/>
      <c r="D4138" s="157"/>
      <c r="E4138" s="157"/>
      <c r="F4138" s="157"/>
      <c r="G4138" s="158"/>
      <c r="H4138" s="23">
        <f>MONTH(CtasPagar[[#This Row],[Data Vencimento]])</f>
        <v>1</v>
      </c>
      <c r="I4138" s="23">
        <f>YEAR(CtasPagar[[#This Row],[Data Vencimento]])</f>
        <v>1900</v>
      </c>
      <c r="J4138" s="154"/>
      <c r="K4138" s="23">
        <f>MONTH(CtasPagar[[#This Row],[Data Pagamento]])</f>
        <v>1</v>
      </c>
      <c r="L4138" s="23">
        <f>YEAR(CtasPagar[[#This Row],[Data Pagamento]])</f>
        <v>1900</v>
      </c>
      <c r="M4138" s="154"/>
      <c r="N41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8" s="71"/>
      <c r="P4138" s="71"/>
      <c r="Q4138" s="71"/>
      <c r="R4138" s="71"/>
      <c r="S4138" s="71"/>
      <c r="T4138" s="71"/>
      <c r="U4138" s="71"/>
      <c r="V4138" s="71"/>
      <c r="W4138" s="71"/>
      <c r="X4138" s="71"/>
      <c r="Y4138" s="71"/>
      <c r="Z4138" s="71"/>
    </row>
    <row r="4139" spans="1:26">
      <c r="A4139" s="154"/>
      <c r="B4139" s="157"/>
      <c r="C4139" s="162"/>
      <c r="D4139" s="157"/>
      <c r="E4139" s="157"/>
      <c r="F4139" s="157"/>
      <c r="G4139" s="158"/>
      <c r="H4139" s="23">
        <f>MONTH(CtasPagar[[#This Row],[Data Vencimento]])</f>
        <v>1</v>
      </c>
      <c r="I4139" s="23">
        <f>YEAR(CtasPagar[[#This Row],[Data Vencimento]])</f>
        <v>1900</v>
      </c>
      <c r="J4139" s="154"/>
      <c r="K4139" s="23">
        <f>MONTH(CtasPagar[[#This Row],[Data Pagamento]])</f>
        <v>1</v>
      </c>
      <c r="L4139" s="23">
        <f>YEAR(CtasPagar[[#This Row],[Data Pagamento]])</f>
        <v>1900</v>
      </c>
      <c r="M4139" s="154"/>
      <c r="N41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39" s="71"/>
      <c r="P4139" s="71"/>
      <c r="Q4139" s="71"/>
      <c r="R4139" s="71"/>
      <c r="S4139" s="71"/>
      <c r="T4139" s="71"/>
      <c r="U4139" s="71"/>
      <c r="V4139" s="71"/>
      <c r="W4139" s="71"/>
      <c r="X4139" s="71"/>
      <c r="Y4139" s="71"/>
      <c r="Z4139" s="71"/>
    </row>
    <row r="4140" spans="1:26">
      <c r="A4140" s="154"/>
      <c r="B4140" s="157"/>
      <c r="C4140" s="162"/>
      <c r="D4140" s="157"/>
      <c r="E4140" s="157"/>
      <c r="F4140" s="157"/>
      <c r="G4140" s="158"/>
      <c r="H4140" s="23">
        <f>MONTH(CtasPagar[[#This Row],[Data Vencimento]])</f>
        <v>1</v>
      </c>
      <c r="I4140" s="23">
        <f>YEAR(CtasPagar[[#This Row],[Data Vencimento]])</f>
        <v>1900</v>
      </c>
      <c r="J4140" s="154"/>
      <c r="K4140" s="23">
        <f>MONTH(CtasPagar[[#This Row],[Data Pagamento]])</f>
        <v>1</v>
      </c>
      <c r="L4140" s="23">
        <f>YEAR(CtasPagar[[#This Row],[Data Pagamento]])</f>
        <v>1900</v>
      </c>
      <c r="M4140" s="154"/>
      <c r="N41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0" s="71"/>
      <c r="P4140" s="71"/>
      <c r="Q4140" s="71"/>
      <c r="R4140" s="71"/>
      <c r="S4140" s="71"/>
      <c r="T4140" s="71"/>
      <c r="U4140" s="71"/>
      <c r="V4140" s="71"/>
      <c r="W4140" s="71"/>
      <c r="X4140" s="71"/>
      <c r="Y4140" s="71"/>
      <c r="Z4140" s="71"/>
    </row>
    <row r="4141" spans="1:26">
      <c r="A4141" s="154"/>
      <c r="B4141" s="157"/>
      <c r="C4141" s="162"/>
      <c r="D4141" s="157"/>
      <c r="E4141" s="157"/>
      <c r="F4141" s="157"/>
      <c r="G4141" s="158"/>
      <c r="H4141" s="23">
        <f>MONTH(CtasPagar[[#This Row],[Data Vencimento]])</f>
        <v>1</v>
      </c>
      <c r="I4141" s="23">
        <f>YEAR(CtasPagar[[#This Row],[Data Vencimento]])</f>
        <v>1900</v>
      </c>
      <c r="J4141" s="154"/>
      <c r="K4141" s="23">
        <f>MONTH(CtasPagar[[#This Row],[Data Pagamento]])</f>
        <v>1</v>
      </c>
      <c r="L4141" s="23">
        <f>YEAR(CtasPagar[[#This Row],[Data Pagamento]])</f>
        <v>1900</v>
      </c>
      <c r="M4141" s="154"/>
      <c r="N41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1" s="71"/>
      <c r="P4141" s="71"/>
      <c r="Q4141" s="71"/>
      <c r="R4141" s="71"/>
      <c r="S4141" s="71"/>
      <c r="T4141" s="71"/>
      <c r="U4141" s="71"/>
      <c r="V4141" s="71"/>
      <c r="W4141" s="71"/>
      <c r="X4141" s="71"/>
      <c r="Y4141" s="71"/>
      <c r="Z4141" s="71"/>
    </row>
    <row r="4142" spans="1:26">
      <c r="A4142" s="154"/>
      <c r="B4142" s="157"/>
      <c r="C4142" s="162"/>
      <c r="D4142" s="157"/>
      <c r="E4142" s="157"/>
      <c r="F4142" s="157"/>
      <c r="G4142" s="158"/>
      <c r="H4142" s="23">
        <f>MONTH(CtasPagar[[#This Row],[Data Vencimento]])</f>
        <v>1</v>
      </c>
      <c r="I4142" s="23">
        <f>YEAR(CtasPagar[[#This Row],[Data Vencimento]])</f>
        <v>1900</v>
      </c>
      <c r="J4142" s="154"/>
      <c r="K4142" s="23">
        <f>MONTH(CtasPagar[[#This Row],[Data Pagamento]])</f>
        <v>1</v>
      </c>
      <c r="L4142" s="23">
        <f>YEAR(CtasPagar[[#This Row],[Data Pagamento]])</f>
        <v>1900</v>
      </c>
      <c r="M4142" s="154"/>
      <c r="N41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2" s="71"/>
      <c r="P4142" s="71"/>
      <c r="Q4142" s="71"/>
      <c r="R4142" s="71"/>
      <c r="S4142" s="71"/>
      <c r="T4142" s="71"/>
      <c r="U4142" s="71"/>
      <c r="V4142" s="71"/>
      <c r="W4142" s="71"/>
      <c r="X4142" s="71"/>
      <c r="Y4142" s="71"/>
      <c r="Z4142" s="71"/>
    </row>
    <row r="4143" spans="1:26">
      <c r="A4143" s="154"/>
      <c r="B4143" s="157"/>
      <c r="C4143" s="162"/>
      <c r="D4143" s="157"/>
      <c r="E4143" s="157"/>
      <c r="F4143" s="157"/>
      <c r="G4143" s="158"/>
      <c r="H4143" s="23">
        <f>MONTH(CtasPagar[[#This Row],[Data Vencimento]])</f>
        <v>1</v>
      </c>
      <c r="I4143" s="23">
        <f>YEAR(CtasPagar[[#This Row],[Data Vencimento]])</f>
        <v>1900</v>
      </c>
      <c r="J4143" s="154"/>
      <c r="K4143" s="23">
        <f>MONTH(CtasPagar[[#This Row],[Data Pagamento]])</f>
        <v>1</v>
      </c>
      <c r="L4143" s="23">
        <f>YEAR(CtasPagar[[#This Row],[Data Pagamento]])</f>
        <v>1900</v>
      </c>
      <c r="M4143" s="154"/>
      <c r="N41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3" s="71"/>
      <c r="P4143" s="71"/>
      <c r="Q4143" s="71"/>
      <c r="R4143" s="71"/>
      <c r="S4143" s="71"/>
      <c r="T4143" s="71"/>
      <c r="U4143" s="71"/>
      <c r="V4143" s="71"/>
      <c r="W4143" s="71"/>
      <c r="X4143" s="71"/>
      <c r="Y4143" s="71"/>
      <c r="Z4143" s="71"/>
    </row>
    <row r="4144" spans="1:26">
      <c r="A4144" s="154"/>
      <c r="B4144" s="157"/>
      <c r="C4144" s="162"/>
      <c r="D4144" s="157"/>
      <c r="E4144" s="157"/>
      <c r="F4144" s="157"/>
      <c r="G4144" s="158"/>
      <c r="H4144" s="23">
        <f>MONTH(CtasPagar[[#This Row],[Data Vencimento]])</f>
        <v>1</v>
      </c>
      <c r="I4144" s="23">
        <f>YEAR(CtasPagar[[#This Row],[Data Vencimento]])</f>
        <v>1900</v>
      </c>
      <c r="J4144" s="154"/>
      <c r="K4144" s="23">
        <f>MONTH(CtasPagar[[#This Row],[Data Pagamento]])</f>
        <v>1</v>
      </c>
      <c r="L4144" s="23">
        <f>YEAR(CtasPagar[[#This Row],[Data Pagamento]])</f>
        <v>1900</v>
      </c>
      <c r="M4144" s="154"/>
      <c r="N41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4" s="71"/>
      <c r="P4144" s="71"/>
      <c r="Q4144" s="71"/>
      <c r="R4144" s="71"/>
      <c r="S4144" s="71"/>
      <c r="T4144" s="71"/>
      <c r="U4144" s="71"/>
      <c r="V4144" s="71"/>
      <c r="W4144" s="71"/>
      <c r="X4144" s="71"/>
      <c r="Y4144" s="71"/>
      <c r="Z4144" s="71"/>
    </row>
    <row r="4145" spans="1:26">
      <c r="A4145" s="154"/>
      <c r="B4145" s="157"/>
      <c r="C4145" s="162"/>
      <c r="D4145" s="157"/>
      <c r="E4145" s="157"/>
      <c r="F4145" s="157"/>
      <c r="G4145" s="158"/>
      <c r="H4145" s="23">
        <f>MONTH(CtasPagar[[#This Row],[Data Vencimento]])</f>
        <v>1</v>
      </c>
      <c r="I4145" s="23">
        <f>YEAR(CtasPagar[[#This Row],[Data Vencimento]])</f>
        <v>1900</v>
      </c>
      <c r="J4145" s="154"/>
      <c r="K4145" s="23">
        <f>MONTH(CtasPagar[[#This Row],[Data Pagamento]])</f>
        <v>1</v>
      </c>
      <c r="L4145" s="23">
        <f>YEAR(CtasPagar[[#This Row],[Data Pagamento]])</f>
        <v>1900</v>
      </c>
      <c r="M4145" s="154"/>
      <c r="N41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5" s="71"/>
      <c r="P4145" s="71"/>
      <c r="Q4145" s="71"/>
      <c r="R4145" s="71"/>
      <c r="S4145" s="71"/>
      <c r="T4145" s="71"/>
      <c r="U4145" s="71"/>
      <c r="V4145" s="71"/>
      <c r="W4145" s="71"/>
      <c r="X4145" s="71"/>
      <c r="Y4145" s="71"/>
      <c r="Z4145" s="71"/>
    </row>
    <row r="4146" spans="1:26">
      <c r="A4146" s="154"/>
      <c r="B4146" s="157"/>
      <c r="C4146" s="162"/>
      <c r="D4146" s="157"/>
      <c r="E4146" s="157"/>
      <c r="F4146" s="157"/>
      <c r="G4146" s="158"/>
      <c r="H4146" s="23">
        <f>MONTH(CtasPagar[[#This Row],[Data Vencimento]])</f>
        <v>1</v>
      </c>
      <c r="I4146" s="23">
        <f>YEAR(CtasPagar[[#This Row],[Data Vencimento]])</f>
        <v>1900</v>
      </c>
      <c r="J4146" s="154"/>
      <c r="K4146" s="23">
        <f>MONTH(CtasPagar[[#This Row],[Data Pagamento]])</f>
        <v>1</v>
      </c>
      <c r="L4146" s="23">
        <f>YEAR(CtasPagar[[#This Row],[Data Pagamento]])</f>
        <v>1900</v>
      </c>
      <c r="M4146" s="154"/>
      <c r="N41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6" s="71"/>
      <c r="P4146" s="71"/>
      <c r="Q4146" s="71"/>
      <c r="R4146" s="71"/>
      <c r="S4146" s="71"/>
      <c r="T4146" s="71"/>
      <c r="U4146" s="71"/>
      <c r="V4146" s="71"/>
      <c r="W4146" s="71"/>
      <c r="X4146" s="71"/>
      <c r="Y4146" s="71"/>
      <c r="Z4146" s="71"/>
    </row>
    <row r="4147" spans="1:26">
      <c r="A4147" s="154"/>
      <c r="B4147" s="157"/>
      <c r="C4147" s="162"/>
      <c r="D4147" s="157"/>
      <c r="E4147" s="157"/>
      <c r="F4147" s="157"/>
      <c r="G4147" s="158"/>
      <c r="H4147" s="23">
        <f>MONTH(CtasPagar[[#This Row],[Data Vencimento]])</f>
        <v>1</v>
      </c>
      <c r="I4147" s="23">
        <f>YEAR(CtasPagar[[#This Row],[Data Vencimento]])</f>
        <v>1900</v>
      </c>
      <c r="J4147" s="154"/>
      <c r="K4147" s="23">
        <f>MONTH(CtasPagar[[#This Row],[Data Pagamento]])</f>
        <v>1</v>
      </c>
      <c r="L4147" s="23">
        <f>YEAR(CtasPagar[[#This Row],[Data Pagamento]])</f>
        <v>1900</v>
      </c>
      <c r="M4147" s="154"/>
      <c r="N41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7" s="71"/>
      <c r="P4147" s="71"/>
      <c r="Q4147" s="71"/>
      <c r="R4147" s="71"/>
      <c r="S4147" s="71"/>
      <c r="T4147" s="71"/>
      <c r="U4147" s="71"/>
      <c r="V4147" s="71"/>
      <c r="W4147" s="71"/>
      <c r="X4147" s="71"/>
      <c r="Y4147" s="71"/>
      <c r="Z4147" s="71"/>
    </row>
    <row r="4148" spans="1:26">
      <c r="A4148" s="154"/>
      <c r="B4148" s="157"/>
      <c r="C4148" s="162"/>
      <c r="D4148" s="157"/>
      <c r="E4148" s="157"/>
      <c r="F4148" s="157"/>
      <c r="G4148" s="158"/>
      <c r="H4148" s="23">
        <f>MONTH(CtasPagar[[#This Row],[Data Vencimento]])</f>
        <v>1</v>
      </c>
      <c r="I4148" s="23">
        <f>YEAR(CtasPagar[[#This Row],[Data Vencimento]])</f>
        <v>1900</v>
      </c>
      <c r="J4148" s="154"/>
      <c r="K4148" s="23">
        <f>MONTH(CtasPagar[[#This Row],[Data Pagamento]])</f>
        <v>1</v>
      </c>
      <c r="L4148" s="23">
        <f>YEAR(CtasPagar[[#This Row],[Data Pagamento]])</f>
        <v>1900</v>
      </c>
      <c r="M4148" s="154"/>
      <c r="N41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8" s="71"/>
      <c r="P4148" s="71"/>
      <c r="Q4148" s="71"/>
      <c r="R4148" s="71"/>
      <c r="S4148" s="71"/>
      <c r="T4148" s="71"/>
      <c r="U4148" s="71"/>
      <c r="V4148" s="71"/>
      <c r="W4148" s="71"/>
      <c r="X4148" s="71"/>
      <c r="Y4148" s="71"/>
      <c r="Z4148" s="71"/>
    </row>
    <row r="4149" spans="1:26">
      <c r="A4149" s="154"/>
      <c r="B4149" s="157"/>
      <c r="C4149" s="162"/>
      <c r="D4149" s="157"/>
      <c r="E4149" s="157"/>
      <c r="F4149" s="157"/>
      <c r="G4149" s="158"/>
      <c r="H4149" s="23">
        <f>MONTH(CtasPagar[[#This Row],[Data Vencimento]])</f>
        <v>1</v>
      </c>
      <c r="I4149" s="23">
        <f>YEAR(CtasPagar[[#This Row],[Data Vencimento]])</f>
        <v>1900</v>
      </c>
      <c r="J4149" s="154"/>
      <c r="K4149" s="23">
        <f>MONTH(CtasPagar[[#This Row],[Data Pagamento]])</f>
        <v>1</v>
      </c>
      <c r="L4149" s="23">
        <f>YEAR(CtasPagar[[#This Row],[Data Pagamento]])</f>
        <v>1900</v>
      </c>
      <c r="M4149" s="154"/>
      <c r="N41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49" s="71"/>
      <c r="P4149" s="71"/>
      <c r="Q4149" s="71"/>
      <c r="R4149" s="71"/>
      <c r="S4149" s="71"/>
      <c r="T4149" s="71"/>
      <c r="U4149" s="71"/>
      <c r="V4149" s="71"/>
      <c r="W4149" s="71"/>
      <c r="X4149" s="71"/>
      <c r="Y4149" s="71"/>
      <c r="Z4149" s="71"/>
    </row>
    <row r="4150" spans="1:26">
      <c r="A4150" s="154"/>
      <c r="B4150" s="157"/>
      <c r="C4150" s="162"/>
      <c r="D4150" s="157"/>
      <c r="E4150" s="157"/>
      <c r="F4150" s="157"/>
      <c r="G4150" s="158"/>
      <c r="H4150" s="23">
        <f>MONTH(CtasPagar[[#This Row],[Data Vencimento]])</f>
        <v>1</v>
      </c>
      <c r="I4150" s="23">
        <f>YEAR(CtasPagar[[#This Row],[Data Vencimento]])</f>
        <v>1900</v>
      </c>
      <c r="J4150" s="154"/>
      <c r="K4150" s="23">
        <f>MONTH(CtasPagar[[#This Row],[Data Pagamento]])</f>
        <v>1</v>
      </c>
      <c r="L4150" s="23">
        <f>YEAR(CtasPagar[[#This Row],[Data Pagamento]])</f>
        <v>1900</v>
      </c>
      <c r="M4150" s="154"/>
      <c r="N41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0" s="71"/>
      <c r="P4150" s="71"/>
      <c r="Q4150" s="71"/>
      <c r="R4150" s="71"/>
      <c r="S4150" s="71"/>
      <c r="T4150" s="71"/>
      <c r="U4150" s="71"/>
      <c r="V4150" s="71"/>
      <c r="W4150" s="71"/>
      <c r="X4150" s="71"/>
      <c r="Y4150" s="71"/>
      <c r="Z4150" s="71"/>
    </row>
    <row r="4151" spans="1:26">
      <c r="A4151" s="154"/>
      <c r="B4151" s="157"/>
      <c r="C4151" s="162"/>
      <c r="D4151" s="157"/>
      <c r="E4151" s="157"/>
      <c r="F4151" s="157"/>
      <c r="G4151" s="158"/>
      <c r="H4151" s="23">
        <f>MONTH(CtasPagar[[#This Row],[Data Vencimento]])</f>
        <v>1</v>
      </c>
      <c r="I4151" s="23">
        <f>YEAR(CtasPagar[[#This Row],[Data Vencimento]])</f>
        <v>1900</v>
      </c>
      <c r="J4151" s="154"/>
      <c r="K4151" s="23">
        <f>MONTH(CtasPagar[[#This Row],[Data Pagamento]])</f>
        <v>1</v>
      </c>
      <c r="L4151" s="23">
        <f>YEAR(CtasPagar[[#This Row],[Data Pagamento]])</f>
        <v>1900</v>
      </c>
      <c r="M4151" s="154"/>
      <c r="N41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1" s="71"/>
      <c r="P4151" s="71"/>
      <c r="Q4151" s="71"/>
      <c r="R4151" s="71"/>
      <c r="S4151" s="71"/>
      <c r="T4151" s="71"/>
      <c r="U4151" s="71"/>
      <c r="V4151" s="71"/>
      <c r="W4151" s="71"/>
      <c r="X4151" s="71"/>
      <c r="Y4151" s="71"/>
      <c r="Z4151" s="71"/>
    </row>
    <row r="4152" spans="1:26">
      <c r="A4152" s="154"/>
      <c r="B4152" s="157"/>
      <c r="C4152" s="162"/>
      <c r="D4152" s="157"/>
      <c r="E4152" s="157"/>
      <c r="F4152" s="157"/>
      <c r="G4152" s="158"/>
      <c r="H4152" s="23">
        <f>MONTH(CtasPagar[[#This Row],[Data Vencimento]])</f>
        <v>1</v>
      </c>
      <c r="I4152" s="23">
        <f>YEAR(CtasPagar[[#This Row],[Data Vencimento]])</f>
        <v>1900</v>
      </c>
      <c r="J4152" s="154"/>
      <c r="K4152" s="23">
        <f>MONTH(CtasPagar[[#This Row],[Data Pagamento]])</f>
        <v>1</v>
      </c>
      <c r="L4152" s="23">
        <f>YEAR(CtasPagar[[#This Row],[Data Pagamento]])</f>
        <v>1900</v>
      </c>
      <c r="M4152" s="154"/>
      <c r="N41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2" s="71"/>
      <c r="P4152" s="71"/>
      <c r="Q4152" s="71"/>
      <c r="R4152" s="71"/>
      <c r="S4152" s="71"/>
      <c r="T4152" s="71"/>
      <c r="U4152" s="71"/>
      <c r="V4152" s="71"/>
      <c r="W4152" s="71"/>
      <c r="X4152" s="71"/>
      <c r="Y4152" s="71"/>
      <c r="Z4152" s="71"/>
    </row>
    <row r="4153" spans="1:26">
      <c r="A4153" s="154"/>
      <c r="B4153" s="157"/>
      <c r="C4153" s="162"/>
      <c r="D4153" s="157"/>
      <c r="E4153" s="157"/>
      <c r="F4153" s="157"/>
      <c r="G4153" s="158"/>
      <c r="H4153" s="23">
        <f>MONTH(CtasPagar[[#This Row],[Data Vencimento]])</f>
        <v>1</v>
      </c>
      <c r="I4153" s="23">
        <f>YEAR(CtasPagar[[#This Row],[Data Vencimento]])</f>
        <v>1900</v>
      </c>
      <c r="J4153" s="154"/>
      <c r="K4153" s="23">
        <f>MONTH(CtasPagar[[#This Row],[Data Pagamento]])</f>
        <v>1</v>
      </c>
      <c r="L4153" s="23">
        <f>YEAR(CtasPagar[[#This Row],[Data Pagamento]])</f>
        <v>1900</v>
      </c>
      <c r="M4153" s="154"/>
      <c r="N41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3" s="71"/>
      <c r="P4153" s="71"/>
      <c r="Q4153" s="71"/>
      <c r="R4153" s="71"/>
      <c r="S4153" s="71"/>
      <c r="T4153" s="71"/>
      <c r="U4153" s="71"/>
      <c r="V4153" s="71"/>
      <c r="W4153" s="71"/>
      <c r="X4153" s="71"/>
      <c r="Y4153" s="71"/>
      <c r="Z4153" s="71"/>
    </row>
    <row r="4154" spans="1:26">
      <c r="A4154" s="154"/>
      <c r="B4154" s="157"/>
      <c r="C4154" s="162"/>
      <c r="D4154" s="157"/>
      <c r="E4154" s="157"/>
      <c r="F4154" s="157"/>
      <c r="G4154" s="158"/>
      <c r="H4154" s="23">
        <f>MONTH(CtasPagar[[#This Row],[Data Vencimento]])</f>
        <v>1</v>
      </c>
      <c r="I4154" s="23">
        <f>YEAR(CtasPagar[[#This Row],[Data Vencimento]])</f>
        <v>1900</v>
      </c>
      <c r="J4154" s="154"/>
      <c r="K4154" s="23">
        <f>MONTH(CtasPagar[[#This Row],[Data Pagamento]])</f>
        <v>1</v>
      </c>
      <c r="L4154" s="23">
        <f>YEAR(CtasPagar[[#This Row],[Data Pagamento]])</f>
        <v>1900</v>
      </c>
      <c r="M4154" s="154"/>
      <c r="N41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4" s="71"/>
      <c r="P4154" s="71"/>
      <c r="Q4154" s="71"/>
      <c r="R4154" s="71"/>
      <c r="S4154" s="71"/>
      <c r="T4154" s="71"/>
      <c r="U4154" s="71"/>
      <c r="V4154" s="71"/>
      <c r="W4154" s="71"/>
      <c r="X4154" s="71"/>
      <c r="Y4154" s="71"/>
      <c r="Z4154" s="71"/>
    </row>
    <row r="4155" spans="1:26">
      <c r="A4155" s="154"/>
      <c r="B4155" s="157"/>
      <c r="C4155" s="162"/>
      <c r="D4155" s="157"/>
      <c r="E4155" s="157"/>
      <c r="F4155" s="157"/>
      <c r="G4155" s="158"/>
      <c r="H4155" s="23">
        <f>MONTH(CtasPagar[[#This Row],[Data Vencimento]])</f>
        <v>1</v>
      </c>
      <c r="I4155" s="23">
        <f>YEAR(CtasPagar[[#This Row],[Data Vencimento]])</f>
        <v>1900</v>
      </c>
      <c r="J4155" s="154"/>
      <c r="K4155" s="23">
        <f>MONTH(CtasPagar[[#This Row],[Data Pagamento]])</f>
        <v>1</v>
      </c>
      <c r="L4155" s="23">
        <f>YEAR(CtasPagar[[#This Row],[Data Pagamento]])</f>
        <v>1900</v>
      </c>
      <c r="M4155" s="154"/>
      <c r="N41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5" s="71"/>
      <c r="P4155" s="71"/>
      <c r="Q4155" s="71"/>
      <c r="R4155" s="71"/>
      <c r="S4155" s="71"/>
      <c r="T4155" s="71"/>
      <c r="U4155" s="71"/>
      <c r="V4155" s="71"/>
      <c r="W4155" s="71"/>
      <c r="X4155" s="71"/>
      <c r="Y4155" s="71"/>
      <c r="Z4155" s="71"/>
    </row>
    <row r="4156" spans="1:26">
      <c r="A4156" s="154"/>
      <c r="B4156" s="157"/>
      <c r="C4156" s="162"/>
      <c r="D4156" s="157"/>
      <c r="E4156" s="157"/>
      <c r="F4156" s="157"/>
      <c r="G4156" s="158"/>
      <c r="H4156" s="23">
        <f>MONTH(CtasPagar[[#This Row],[Data Vencimento]])</f>
        <v>1</v>
      </c>
      <c r="I4156" s="23">
        <f>YEAR(CtasPagar[[#This Row],[Data Vencimento]])</f>
        <v>1900</v>
      </c>
      <c r="J4156" s="154"/>
      <c r="K4156" s="23">
        <f>MONTH(CtasPagar[[#This Row],[Data Pagamento]])</f>
        <v>1</v>
      </c>
      <c r="L4156" s="23">
        <f>YEAR(CtasPagar[[#This Row],[Data Pagamento]])</f>
        <v>1900</v>
      </c>
      <c r="M4156" s="154"/>
      <c r="N41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6" s="71"/>
      <c r="P4156" s="71"/>
      <c r="Q4156" s="71"/>
      <c r="R4156" s="71"/>
      <c r="S4156" s="71"/>
      <c r="T4156" s="71"/>
      <c r="U4156" s="71"/>
      <c r="V4156" s="71"/>
      <c r="W4156" s="71"/>
      <c r="X4156" s="71"/>
      <c r="Y4156" s="71"/>
      <c r="Z4156" s="71"/>
    </row>
    <row r="4157" spans="1:26">
      <c r="A4157" s="154"/>
      <c r="B4157" s="157"/>
      <c r="C4157" s="162"/>
      <c r="D4157" s="157"/>
      <c r="E4157" s="157"/>
      <c r="F4157" s="157"/>
      <c r="G4157" s="158"/>
      <c r="H4157" s="23">
        <f>MONTH(CtasPagar[[#This Row],[Data Vencimento]])</f>
        <v>1</v>
      </c>
      <c r="I4157" s="23">
        <f>YEAR(CtasPagar[[#This Row],[Data Vencimento]])</f>
        <v>1900</v>
      </c>
      <c r="J4157" s="154"/>
      <c r="K4157" s="23">
        <f>MONTH(CtasPagar[[#This Row],[Data Pagamento]])</f>
        <v>1</v>
      </c>
      <c r="L4157" s="23">
        <f>YEAR(CtasPagar[[#This Row],[Data Pagamento]])</f>
        <v>1900</v>
      </c>
      <c r="M4157" s="154"/>
      <c r="N41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7" s="71"/>
      <c r="P4157" s="71"/>
      <c r="Q4157" s="71"/>
      <c r="R4157" s="71"/>
      <c r="S4157" s="71"/>
      <c r="T4157" s="71"/>
      <c r="U4157" s="71"/>
      <c r="V4157" s="71"/>
      <c r="W4157" s="71"/>
      <c r="X4157" s="71"/>
      <c r="Y4157" s="71"/>
      <c r="Z4157" s="71"/>
    </row>
    <row r="4158" spans="1:26">
      <c r="A4158" s="154"/>
      <c r="B4158" s="157"/>
      <c r="C4158" s="162"/>
      <c r="D4158" s="157"/>
      <c r="E4158" s="157"/>
      <c r="F4158" s="157"/>
      <c r="G4158" s="158"/>
      <c r="H4158" s="23">
        <f>MONTH(CtasPagar[[#This Row],[Data Vencimento]])</f>
        <v>1</v>
      </c>
      <c r="I4158" s="23">
        <f>YEAR(CtasPagar[[#This Row],[Data Vencimento]])</f>
        <v>1900</v>
      </c>
      <c r="J4158" s="154"/>
      <c r="K4158" s="23">
        <f>MONTH(CtasPagar[[#This Row],[Data Pagamento]])</f>
        <v>1</v>
      </c>
      <c r="L4158" s="23">
        <f>YEAR(CtasPagar[[#This Row],[Data Pagamento]])</f>
        <v>1900</v>
      </c>
      <c r="M4158" s="154"/>
      <c r="N41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8" s="71"/>
      <c r="P4158" s="71"/>
      <c r="Q4158" s="71"/>
      <c r="R4158" s="71"/>
      <c r="S4158" s="71"/>
      <c r="T4158" s="71"/>
      <c r="U4158" s="71"/>
      <c r="V4158" s="71"/>
      <c r="W4158" s="71"/>
      <c r="X4158" s="71"/>
      <c r="Y4158" s="71"/>
      <c r="Z4158" s="71"/>
    </row>
    <row r="4159" spans="1:26">
      <c r="A4159" s="154"/>
      <c r="B4159" s="157"/>
      <c r="C4159" s="162"/>
      <c r="D4159" s="157"/>
      <c r="E4159" s="157"/>
      <c r="F4159" s="157"/>
      <c r="G4159" s="158"/>
      <c r="H4159" s="23">
        <f>MONTH(CtasPagar[[#This Row],[Data Vencimento]])</f>
        <v>1</v>
      </c>
      <c r="I4159" s="23">
        <f>YEAR(CtasPagar[[#This Row],[Data Vencimento]])</f>
        <v>1900</v>
      </c>
      <c r="J4159" s="154"/>
      <c r="K4159" s="23">
        <f>MONTH(CtasPagar[[#This Row],[Data Pagamento]])</f>
        <v>1</v>
      </c>
      <c r="L4159" s="23">
        <f>YEAR(CtasPagar[[#This Row],[Data Pagamento]])</f>
        <v>1900</v>
      </c>
      <c r="M4159" s="154"/>
      <c r="N41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59" s="71"/>
      <c r="P4159" s="71"/>
      <c r="Q4159" s="71"/>
      <c r="R4159" s="71"/>
      <c r="S4159" s="71"/>
      <c r="T4159" s="71"/>
      <c r="U4159" s="71"/>
      <c r="V4159" s="71"/>
      <c r="W4159" s="71"/>
      <c r="X4159" s="71"/>
      <c r="Y4159" s="71"/>
      <c r="Z4159" s="71"/>
    </row>
    <row r="4160" spans="1:26">
      <c r="A4160" s="154"/>
      <c r="B4160" s="157"/>
      <c r="C4160" s="162"/>
      <c r="D4160" s="157"/>
      <c r="E4160" s="157"/>
      <c r="F4160" s="157"/>
      <c r="G4160" s="158"/>
      <c r="H4160" s="23">
        <f>MONTH(CtasPagar[[#This Row],[Data Vencimento]])</f>
        <v>1</v>
      </c>
      <c r="I4160" s="23">
        <f>YEAR(CtasPagar[[#This Row],[Data Vencimento]])</f>
        <v>1900</v>
      </c>
      <c r="J4160" s="154"/>
      <c r="K4160" s="23">
        <f>MONTH(CtasPagar[[#This Row],[Data Pagamento]])</f>
        <v>1</v>
      </c>
      <c r="L4160" s="23">
        <f>YEAR(CtasPagar[[#This Row],[Data Pagamento]])</f>
        <v>1900</v>
      </c>
      <c r="M4160" s="154"/>
      <c r="N41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0" s="71"/>
      <c r="P4160" s="71"/>
      <c r="Q4160" s="71"/>
      <c r="R4160" s="71"/>
      <c r="S4160" s="71"/>
      <c r="T4160" s="71"/>
      <c r="U4160" s="71"/>
      <c r="V4160" s="71"/>
      <c r="W4160" s="71"/>
      <c r="X4160" s="71"/>
      <c r="Y4160" s="71"/>
      <c r="Z4160" s="71"/>
    </row>
    <row r="4161" spans="1:26">
      <c r="A4161" s="154"/>
      <c r="B4161" s="157"/>
      <c r="C4161" s="162"/>
      <c r="D4161" s="157"/>
      <c r="E4161" s="157"/>
      <c r="F4161" s="157"/>
      <c r="G4161" s="158"/>
      <c r="H4161" s="23">
        <f>MONTH(CtasPagar[[#This Row],[Data Vencimento]])</f>
        <v>1</v>
      </c>
      <c r="I4161" s="23">
        <f>YEAR(CtasPagar[[#This Row],[Data Vencimento]])</f>
        <v>1900</v>
      </c>
      <c r="J4161" s="154"/>
      <c r="K4161" s="23">
        <f>MONTH(CtasPagar[[#This Row],[Data Pagamento]])</f>
        <v>1</v>
      </c>
      <c r="L4161" s="23">
        <f>YEAR(CtasPagar[[#This Row],[Data Pagamento]])</f>
        <v>1900</v>
      </c>
      <c r="M4161" s="154"/>
      <c r="N41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1" s="71"/>
      <c r="P4161" s="71"/>
      <c r="Q4161" s="71"/>
      <c r="R4161" s="71"/>
      <c r="S4161" s="71"/>
      <c r="T4161" s="71"/>
      <c r="U4161" s="71"/>
      <c r="V4161" s="71"/>
      <c r="W4161" s="71"/>
      <c r="X4161" s="71"/>
      <c r="Y4161" s="71"/>
      <c r="Z4161" s="71"/>
    </row>
    <row r="4162" spans="1:26">
      <c r="A4162" s="154"/>
      <c r="B4162" s="157"/>
      <c r="C4162" s="162"/>
      <c r="D4162" s="157"/>
      <c r="E4162" s="157"/>
      <c r="F4162" s="157"/>
      <c r="G4162" s="158"/>
      <c r="H4162" s="23">
        <f>MONTH(CtasPagar[[#This Row],[Data Vencimento]])</f>
        <v>1</v>
      </c>
      <c r="I4162" s="23">
        <f>YEAR(CtasPagar[[#This Row],[Data Vencimento]])</f>
        <v>1900</v>
      </c>
      <c r="J4162" s="154"/>
      <c r="K4162" s="23">
        <f>MONTH(CtasPagar[[#This Row],[Data Pagamento]])</f>
        <v>1</v>
      </c>
      <c r="L4162" s="23">
        <f>YEAR(CtasPagar[[#This Row],[Data Pagamento]])</f>
        <v>1900</v>
      </c>
      <c r="M4162" s="154"/>
      <c r="N41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2" s="71"/>
      <c r="P4162" s="71"/>
      <c r="Q4162" s="71"/>
      <c r="R4162" s="71"/>
      <c r="S4162" s="71"/>
      <c r="T4162" s="71"/>
      <c r="U4162" s="71"/>
      <c r="V4162" s="71"/>
      <c r="W4162" s="71"/>
      <c r="X4162" s="71"/>
      <c r="Y4162" s="71"/>
      <c r="Z4162" s="71"/>
    </row>
    <row r="4163" spans="1:26">
      <c r="A4163" s="154"/>
      <c r="B4163" s="157"/>
      <c r="C4163" s="162"/>
      <c r="D4163" s="157"/>
      <c r="E4163" s="157"/>
      <c r="F4163" s="157"/>
      <c r="G4163" s="158"/>
      <c r="H4163" s="23">
        <f>MONTH(CtasPagar[[#This Row],[Data Vencimento]])</f>
        <v>1</v>
      </c>
      <c r="I4163" s="23">
        <f>YEAR(CtasPagar[[#This Row],[Data Vencimento]])</f>
        <v>1900</v>
      </c>
      <c r="J4163" s="154"/>
      <c r="K4163" s="23">
        <f>MONTH(CtasPagar[[#This Row],[Data Pagamento]])</f>
        <v>1</v>
      </c>
      <c r="L4163" s="23">
        <f>YEAR(CtasPagar[[#This Row],[Data Pagamento]])</f>
        <v>1900</v>
      </c>
      <c r="M4163" s="154"/>
      <c r="N41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3" s="71"/>
      <c r="P4163" s="71"/>
      <c r="Q4163" s="71"/>
      <c r="R4163" s="71"/>
      <c r="S4163" s="71"/>
      <c r="T4163" s="71"/>
      <c r="U4163" s="71"/>
      <c r="V4163" s="71"/>
      <c r="W4163" s="71"/>
      <c r="X4163" s="71"/>
      <c r="Y4163" s="71"/>
      <c r="Z4163" s="71"/>
    </row>
    <row r="4164" spans="1:26">
      <c r="A4164" s="154"/>
      <c r="B4164" s="157"/>
      <c r="C4164" s="162"/>
      <c r="D4164" s="157"/>
      <c r="E4164" s="157"/>
      <c r="F4164" s="157"/>
      <c r="G4164" s="158"/>
      <c r="H4164" s="23">
        <f>MONTH(CtasPagar[[#This Row],[Data Vencimento]])</f>
        <v>1</v>
      </c>
      <c r="I4164" s="23">
        <f>YEAR(CtasPagar[[#This Row],[Data Vencimento]])</f>
        <v>1900</v>
      </c>
      <c r="J4164" s="154"/>
      <c r="K4164" s="23">
        <f>MONTH(CtasPagar[[#This Row],[Data Pagamento]])</f>
        <v>1</v>
      </c>
      <c r="L4164" s="23">
        <f>YEAR(CtasPagar[[#This Row],[Data Pagamento]])</f>
        <v>1900</v>
      </c>
      <c r="M4164" s="154"/>
      <c r="N41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4" s="71"/>
      <c r="P4164" s="71"/>
      <c r="Q4164" s="71"/>
      <c r="R4164" s="71"/>
      <c r="S4164" s="71"/>
      <c r="T4164" s="71"/>
      <c r="U4164" s="71"/>
      <c r="V4164" s="71"/>
      <c r="W4164" s="71"/>
      <c r="X4164" s="71"/>
      <c r="Y4164" s="71"/>
      <c r="Z4164" s="71"/>
    </row>
    <row r="4165" spans="1:26">
      <c r="A4165" s="154"/>
      <c r="B4165" s="157"/>
      <c r="C4165" s="162"/>
      <c r="D4165" s="157"/>
      <c r="E4165" s="157"/>
      <c r="F4165" s="157"/>
      <c r="G4165" s="158"/>
      <c r="H4165" s="23">
        <f>MONTH(CtasPagar[[#This Row],[Data Vencimento]])</f>
        <v>1</v>
      </c>
      <c r="I4165" s="23">
        <f>YEAR(CtasPagar[[#This Row],[Data Vencimento]])</f>
        <v>1900</v>
      </c>
      <c r="J4165" s="154"/>
      <c r="K4165" s="23">
        <f>MONTH(CtasPagar[[#This Row],[Data Pagamento]])</f>
        <v>1</v>
      </c>
      <c r="L4165" s="23">
        <f>YEAR(CtasPagar[[#This Row],[Data Pagamento]])</f>
        <v>1900</v>
      </c>
      <c r="M4165" s="154"/>
      <c r="N41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5" s="71"/>
      <c r="P4165" s="71"/>
      <c r="Q4165" s="71"/>
      <c r="R4165" s="71"/>
      <c r="S4165" s="71"/>
      <c r="T4165" s="71"/>
      <c r="U4165" s="71"/>
      <c r="V4165" s="71"/>
      <c r="W4165" s="71"/>
      <c r="X4165" s="71"/>
      <c r="Y4165" s="71"/>
      <c r="Z4165" s="71"/>
    </row>
    <row r="4166" spans="1:26">
      <c r="A4166" s="154"/>
      <c r="B4166" s="157"/>
      <c r="C4166" s="162"/>
      <c r="D4166" s="157"/>
      <c r="E4166" s="157"/>
      <c r="F4166" s="157"/>
      <c r="G4166" s="158"/>
      <c r="H4166" s="23">
        <f>MONTH(CtasPagar[[#This Row],[Data Vencimento]])</f>
        <v>1</v>
      </c>
      <c r="I4166" s="23">
        <f>YEAR(CtasPagar[[#This Row],[Data Vencimento]])</f>
        <v>1900</v>
      </c>
      <c r="J4166" s="154"/>
      <c r="K4166" s="23">
        <f>MONTH(CtasPagar[[#This Row],[Data Pagamento]])</f>
        <v>1</v>
      </c>
      <c r="L4166" s="23">
        <f>YEAR(CtasPagar[[#This Row],[Data Pagamento]])</f>
        <v>1900</v>
      </c>
      <c r="M4166" s="154"/>
      <c r="N41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6" s="71"/>
      <c r="P4166" s="71"/>
      <c r="Q4166" s="71"/>
      <c r="R4166" s="71"/>
      <c r="S4166" s="71"/>
      <c r="T4166" s="71"/>
      <c r="U4166" s="71"/>
      <c r="V4166" s="71"/>
      <c r="W4166" s="71"/>
      <c r="X4166" s="71"/>
      <c r="Y4166" s="71"/>
      <c r="Z4166" s="71"/>
    </row>
    <row r="4167" spans="1:26">
      <c r="A4167" s="154"/>
      <c r="B4167" s="157"/>
      <c r="C4167" s="162"/>
      <c r="D4167" s="157"/>
      <c r="E4167" s="157"/>
      <c r="F4167" s="157"/>
      <c r="G4167" s="158"/>
      <c r="H4167" s="23">
        <f>MONTH(CtasPagar[[#This Row],[Data Vencimento]])</f>
        <v>1</v>
      </c>
      <c r="I4167" s="23">
        <f>YEAR(CtasPagar[[#This Row],[Data Vencimento]])</f>
        <v>1900</v>
      </c>
      <c r="J4167" s="154"/>
      <c r="K4167" s="23">
        <f>MONTH(CtasPagar[[#This Row],[Data Pagamento]])</f>
        <v>1</v>
      </c>
      <c r="L4167" s="23">
        <f>YEAR(CtasPagar[[#This Row],[Data Pagamento]])</f>
        <v>1900</v>
      </c>
      <c r="M4167" s="154"/>
      <c r="N41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7" s="71"/>
      <c r="P4167" s="71"/>
      <c r="Q4167" s="71"/>
      <c r="R4167" s="71"/>
      <c r="S4167" s="71"/>
      <c r="T4167" s="71"/>
      <c r="U4167" s="71"/>
      <c r="V4167" s="71"/>
      <c r="W4167" s="71"/>
      <c r="X4167" s="71"/>
      <c r="Y4167" s="71"/>
      <c r="Z4167" s="71"/>
    </row>
    <row r="4168" spans="1:26">
      <c r="A4168" s="154"/>
      <c r="B4168" s="157"/>
      <c r="C4168" s="162"/>
      <c r="D4168" s="157"/>
      <c r="E4168" s="157"/>
      <c r="F4168" s="157"/>
      <c r="G4168" s="158"/>
      <c r="H4168" s="23">
        <f>MONTH(CtasPagar[[#This Row],[Data Vencimento]])</f>
        <v>1</v>
      </c>
      <c r="I4168" s="23">
        <f>YEAR(CtasPagar[[#This Row],[Data Vencimento]])</f>
        <v>1900</v>
      </c>
      <c r="J4168" s="154"/>
      <c r="K4168" s="23">
        <f>MONTH(CtasPagar[[#This Row],[Data Pagamento]])</f>
        <v>1</v>
      </c>
      <c r="L4168" s="23">
        <f>YEAR(CtasPagar[[#This Row],[Data Pagamento]])</f>
        <v>1900</v>
      </c>
      <c r="M4168" s="154"/>
      <c r="N41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8" s="71"/>
      <c r="P4168" s="71"/>
      <c r="Q4168" s="71"/>
      <c r="R4168" s="71"/>
      <c r="S4168" s="71"/>
      <c r="T4168" s="71"/>
      <c r="U4168" s="71"/>
      <c r="V4168" s="71"/>
      <c r="W4168" s="71"/>
      <c r="X4168" s="71"/>
      <c r="Y4168" s="71"/>
      <c r="Z4168" s="71"/>
    </row>
    <row r="4169" spans="1:26">
      <c r="A4169" s="154"/>
      <c r="B4169" s="157"/>
      <c r="C4169" s="162"/>
      <c r="D4169" s="157"/>
      <c r="E4169" s="157"/>
      <c r="F4169" s="157"/>
      <c r="G4169" s="158"/>
      <c r="H4169" s="23">
        <f>MONTH(CtasPagar[[#This Row],[Data Vencimento]])</f>
        <v>1</v>
      </c>
      <c r="I4169" s="23">
        <f>YEAR(CtasPagar[[#This Row],[Data Vencimento]])</f>
        <v>1900</v>
      </c>
      <c r="J4169" s="154"/>
      <c r="K4169" s="23">
        <f>MONTH(CtasPagar[[#This Row],[Data Pagamento]])</f>
        <v>1</v>
      </c>
      <c r="L4169" s="23">
        <f>YEAR(CtasPagar[[#This Row],[Data Pagamento]])</f>
        <v>1900</v>
      </c>
      <c r="M4169" s="154"/>
      <c r="N41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69" s="71"/>
      <c r="P4169" s="71"/>
      <c r="Q4169" s="71"/>
      <c r="R4169" s="71"/>
      <c r="S4169" s="71"/>
      <c r="T4169" s="71"/>
      <c r="U4169" s="71"/>
      <c r="V4169" s="71"/>
      <c r="W4169" s="71"/>
      <c r="X4169" s="71"/>
      <c r="Y4169" s="71"/>
      <c r="Z4169" s="71"/>
    </row>
    <row r="4170" spans="1:26">
      <c r="A4170" s="154"/>
      <c r="B4170" s="157"/>
      <c r="C4170" s="162"/>
      <c r="D4170" s="157"/>
      <c r="E4170" s="157"/>
      <c r="F4170" s="157"/>
      <c r="G4170" s="158"/>
      <c r="H4170" s="23">
        <f>MONTH(CtasPagar[[#This Row],[Data Vencimento]])</f>
        <v>1</v>
      </c>
      <c r="I4170" s="23">
        <f>YEAR(CtasPagar[[#This Row],[Data Vencimento]])</f>
        <v>1900</v>
      </c>
      <c r="J4170" s="154"/>
      <c r="K4170" s="23">
        <f>MONTH(CtasPagar[[#This Row],[Data Pagamento]])</f>
        <v>1</v>
      </c>
      <c r="L4170" s="23">
        <f>YEAR(CtasPagar[[#This Row],[Data Pagamento]])</f>
        <v>1900</v>
      </c>
      <c r="M4170" s="154"/>
      <c r="N41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0" s="71"/>
      <c r="P4170" s="71"/>
      <c r="Q4170" s="71"/>
      <c r="R4170" s="71"/>
      <c r="S4170" s="71"/>
      <c r="T4170" s="71"/>
      <c r="U4170" s="71"/>
      <c r="V4170" s="71"/>
      <c r="W4170" s="71"/>
      <c r="X4170" s="71"/>
      <c r="Y4170" s="71"/>
      <c r="Z4170" s="71"/>
    </row>
    <row r="4171" spans="1:26">
      <c r="A4171" s="154"/>
      <c r="B4171" s="157"/>
      <c r="C4171" s="162"/>
      <c r="D4171" s="157"/>
      <c r="E4171" s="157"/>
      <c r="F4171" s="157"/>
      <c r="G4171" s="158"/>
      <c r="H4171" s="23">
        <f>MONTH(CtasPagar[[#This Row],[Data Vencimento]])</f>
        <v>1</v>
      </c>
      <c r="I4171" s="23">
        <f>YEAR(CtasPagar[[#This Row],[Data Vencimento]])</f>
        <v>1900</v>
      </c>
      <c r="J4171" s="154"/>
      <c r="K4171" s="23">
        <f>MONTH(CtasPagar[[#This Row],[Data Pagamento]])</f>
        <v>1</v>
      </c>
      <c r="L4171" s="23">
        <f>YEAR(CtasPagar[[#This Row],[Data Pagamento]])</f>
        <v>1900</v>
      </c>
      <c r="M4171" s="154"/>
      <c r="N41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1" s="71"/>
      <c r="P4171" s="71"/>
      <c r="Q4171" s="71"/>
      <c r="R4171" s="71"/>
      <c r="S4171" s="71"/>
      <c r="T4171" s="71"/>
      <c r="U4171" s="71"/>
      <c r="V4171" s="71"/>
      <c r="W4171" s="71"/>
      <c r="X4171" s="71"/>
      <c r="Y4171" s="71"/>
      <c r="Z4171" s="71"/>
    </row>
    <row r="4172" spans="1:26">
      <c r="A4172" s="154"/>
      <c r="B4172" s="157"/>
      <c r="C4172" s="162"/>
      <c r="D4172" s="157"/>
      <c r="E4172" s="157"/>
      <c r="F4172" s="157"/>
      <c r="G4172" s="158"/>
      <c r="H4172" s="23">
        <f>MONTH(CtasPagar[[#This Row],[Data Vencimento]])</f>
        <v>1</v>
      </c>
      <c r="I4172" s="23">
        <f>YEAR(CtasPagar[[#This Row],[Data Vencimento]])</f>
        <v>1900</v>
      </c>
      <c r="J4172" s="154"/>
      <c r="K4172" s="23">
        <f>MONTH(CtasPagar[[#This Row],[Data Pagamento]])</f>
        <v>1</v>
      </c>
      <c r="L4172" s="23">
        <f>YEAR(CtasPagar[[#This Row],[Data Pagamento]])</f>
        <v>1900</v>
      </c>
      <c r="M4172" s="154"/>
      <c r="N41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2" s="71"/>
      <c r="P4172" s="71"/>
      <c r="Q4172" s="71"/>
      <c r="R4172" s="71"/>
      <c r="S4172" s="71"/>
      <c r="T4172" s="71"/>
      <c r="U4172" s="71"/>
      <c r="V4172" s="71"/>
      <c r="W4172" s="71"/>
      <c r="X4172" s="71"/>
      <c r="Y4172" s="71"/>
      <c r="Z4172" s="71"/>
    </row>
    <row r="4173" spans="1:26">
      <c r="A4173" s="154"/>
      <c r="B4173" s="157"/>
      <c r="C4173" s="162"/>
      <c r="D4173" s="157"/>
      <c r="E4173" s="157"/>
      <c r="F4173" s="157"/>
      <c r="G4173" s="158"/>
      <c r="H4173" s="23">
        <f>MONTH(CtasPagar[[#This Row],[Data Vencimento]])</f>
        <v>1</v>
      </c>
      <c r="I4173" s="23">
        <f>YEAR(CtasPagar[[#This Row],[Data Vencimento]])</f>
        <v>1900</v>
      </c>
      <c r="J4173" s="154"/>
      <c r="K4173" s="23">
        <f>MONTH(CtasPagar[[#This Row],[Data Pagamento]])</f>
        <v>1</v>
      </c>
      <c r="L4173" s="23">
        <f>YEAR(CtasPagar[[#This Row],[Data Pagamento]])</f>
        <v>1900</v>
      </c>
      <c r="M4173" s="154"/>
      <c r="N41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3" s="71"/>
      <c r="P4173" s="71"/>
      <c r="Q4173" s="71"/>
      <c r="R4173" s="71"/>
      <c r="S4173" s="71"/>
      <c r="T4173" s="71"/>
      <c r="U4173" s="71"/>
      <c r="V4173" s="71"/>
      <c r="W4173" s="71"/>
      <c r="X4173" s="71"/>
      <c r="Y4173" s="71"/>
      <c r="Z4173" s="71"/>
    </row>
    <row r="4174" spans="1:26">
      <c r="A4174" s="154"/>
      <c r="B4174" s="157"/>
      <c r="C4174" s="162"/>
      <c r="D4174" s="157"/>
      <c r="E4174" s="157"/>
      <c r="F4174" s="157"/>
      <c r="G4174" s="158"/>
      <c r="H4174" s="23">
        <f>MONTH(CtasPagar[[#This Row],[Data Vencimento]])</f>
        <v>1</v>
      </c>
      <c r="I4174" s="23">
        <f>YEAR(CtasPagar[[#This Row],[Data Vencimento]])</f>
        <v>1900</v>
      </c>
      <c r="J4174" s="154"/>
      <c r="K4174" s="23">
        <f>MONTH(CtasPagar[[#This Row],[Data Pagamento]])</f>
        <v>1</v>
      </c>
      <c r="L4174" s="23">
        <f>YEAR(CtasPagar[[#This Row],[Data Pagamento]])</f>
        <v>1900</v>
      </c>
      <c r="M4174" s="154"/>
      <c r="N41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4" s="71"/>
      <c r="P4174" s="71"/>
      <c r="Q4174" s="71"/>
      <c r="R4174" s="71"/>
      <c r="S4174" s="71"/>
      <c r="T4174" s="71"/>
      <c r="U4174" s="71"/>
      <c r="V4174" s="71"/>
      <c r="W4174" s="71"/>
      <c r="X4174" s="71"/>
      <c r="Y4174" s="71"/>
      <c r="Z4174" s="71"/>
    </row>
    <row r="4175" spans="1:26">
      <c r="A4175" s="154"/>
      <c r="B4175" s="157"/>
      <c r="C4175" s="162"/>
      <c r="D4175" s="157"/>
      <c r="E4175" s="157"/>
      <c r="F4175" s="157"/>
      <c r="G4175" s="158"/>
      <c r="H4175" s="23">
        <f>MONTH(CtasPagar[[#This Row],[Data Vencimento]])</f>
        <v>1</v>
      </c>
      <c r="I4175" s="23">
        <f>YEAR(CtasPagar[[#This Row],[Data Vencimento]])</f>
        <v>1900</v>
      </c>
      <c r="J4175" s="154"/>
      <c r="K4175" s="23">
        <f>MONTH(CtasPagar[[#This Row],[Data Pagamento]])</f>
        <v>1</v>
      </c>
      <c r="L4175" s="23">
        <f>YEAR(CtasPagar[[#This Row],[Data Pagamento]])</f>
        <v>1900</v>
      </c>
      <c r="M4175" s="154"/>
      <c r="N41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5" s="71"/>
      <c r="P4175" s="71"/>
      <c r="Q4175" s="71"/>
      <c r="R4175" s="71"/>
      <c r="S4175" s="71"/>
      <c r="T4175" s="71"/>
      <c r="U4175" s="71"/>
      <c r="V4175" s="71"/>
      <c r="W4175" s="71"/>
      <c r="X4175" s="71"/>
      <c r="Y4175" s="71"/>
      <c r="Z4175" s="71"/>
    </row>
    <row r="4176" spans="1:26">
      <c r="A4176" s="154"/>
      <c r="B4176" s="157"/>
      <c r="C4176" s="162"/>
      <c r="D4176" s="157"/>
      <c r="E4176" s="157"/>
      <c r="F4176" s="157"/>
      <c r="G4176" s="158"/>
      <c r="H4176" s="23">
        <f>MONTH(CtasPagar[[#This Row],[Data Vencimento]])</f>
        <v>1</v>
      </c>
      <c r="I4176" s="23">
        <f>YEAR(CtasPagar[[#This Row],[Data Vencimento]])</f>
        <v>1900</v>
      </c>
      <c r="J4176" s="154"/>
      <c r="K4176" s="23">
        <f>MONTH(CtasPagar[[#This Row],[Data Pagamento]])</f>
        <v>1</v>
      </c>
      <c r="L4176" s="23">
        <f>YEAR(CtasPagar[[#This Row],[Data Pagamento]])</f>
        <v>1900</v>
      </c>
      <c r="M4176" s="154"/>
      <c r="N41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6" s="71"/>
      <c r="P4176" s="71"/>
      <c r="Q4176" s="71"/>
      <c r="R4176" s="71"/>
      <c r="S4176" s="71"/>
      <c r="T4176" s="71"/>
      <c r="U4176" s="71"/>
      <c r="V4176" s="71"/>
      <c r="W4176" s="71"/>
      <c r="X4176" s="71"/>
      <c r="Y4176" s="71"/>
      <c r="Z4176" s="71"/>
    </row>
    <row r="4177" spans="1:26">
      <c r="A4177" s="154"/>
      <c r="B4177" s="157"/>
      <c r="C4177" s="162"/>
      <c r="D4177" s="157"/>
      <c r="E4177" s="157"/>
      <c r="F4177" s="157"/>
      <c r="G4177" s="158"/>
      <c r="H4177" s="23">
        <f>MONTH(CtasPagar[[#This Row],[Data Vencimento]])</f>
        <v>1</v>
      </c>
      <c r="I4177" s="23">
        <f>YEAR(CtasPagar[[#This Row],[Data Vencimento]])</f>
        <v>1900</v>
      </c>
      <c r="J4177" s="154"/>
      <c r="K4177" s="23">
        <f>MONTH(CtasPagar[[#This Row],[Data Pagamento]])</f>
        <v>1</v>
      </c>
      <c r="L4177" s="23">
        <f>YEAR(CtasPagar[[#This Row],[Data Pagamento]])</f>
        <v>1900</v>
      </c>
      <c r="M4177" s="154"/>
      <c r="N41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7" s="71"/>
      <c r="P4177" s="71"/>
      <c r="Q4177" s="71"/>
      <c r="R4177" s="71"/>
      <c r="S4177" s="71"/>
      <c r="T4177" s="71"/>
      <c r="U4177" s="71"/>
      <c r="V4177" s="71"/>
      <c r="W4177" s="71"/>
      <c r="X4177" s="71"/>
      <c r="Y4177" s="71"/>
      <c r="Z4177" s="71"/>
    </row>
    <row r="4178" spans="1:26">
      <c r="A4178" s="154"/>
      <c r="B4178" s="157"/>
      <c r="C4178" s="162"/>
      <c r="D4178" s="157"/>
      <c r="E4178" s="157"/>
      <c r="F4178" s="157"/>
      <c r="G4178" s="158"/>
      <c r="H4178" s="23">
        <f>MONTH(CtasPagar[[#This Row],[Data Vencimento]])</f>
        <v>1</v>
      </c>
      <c r="I4178" s="23">
        <f>YEAR(CtasPagar[[#This Row],[Data Vencimento]])</f>
        <v>1900</v>
      </c>
      <c r="J4178" s="154"/>
      <c r="K4178" s="23">
        <f>MONTH(CtasPagar[[#This Row],[Data Pagamento]])</f>
        <v>1</v>
      </c>
      <c r="L4178" s="23">
        <f>YEAR(CtasPagar[[#This Row],[Data Pagamento]])</f>
        <v>1900</v>
      </c>
      <c r="M4178" s="154"/>
      <c r="N41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8" s="71"/>
      <c r="P4178" s="71"/>
      <c r="Q4178" s="71"/>
      <c r="R4178" s="71"/>
      <c r="S4178" s="71"/>
      <c r="T4178" s="71"/>
      <c r="U4178" s="71"/>
      <c r="V4178" s="71"/>
      <c r="W4178" s="71"/>
      <c r="X4178" s="71"/>
      <c r="Y4178" s="71"/>
      <c r="Z4178" s="71"/>
    </row>
    <row r="4179" spans="1:26">
      <c r="A4179" s="154"/>
      <c r="B4179" s="157"/>
      <c r="C4179" s="162"/>
      <c r="D4179" s="157"/>
      <c r="E4179" s="157"/>
      <c r="F4179" s="157"/>
      <c r="G4179" s="158"/>
      <c r="H4179" s="23">
        <f>MONTH(CtasPagar[[#This Row],[Data Vencimento]])</f>
        <v>1</v>
      </c>
      <c r="I4179" s="23">
        <f>YEAR(CtasPagar[[#This Row],[Data Vencimento]])</f>
        <v>1900</v>
      </c>
      <c r="J4179" s="154"/>
      <c r="K4179" s="23">
        <f>MONTH(CtasPagar[[#This Row],[Data Pagamento]])</f>
        <v>1</v>
      </c>
      <c r="L4179" s="23">
        <f>YEAR(CtasPagar[[#This Row],[Data Pagamento]])</f>
        <v>1900</v>
      </c>
      <c r="M4179" s="154"/>
      <c r="N41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79" s="71"/>
      <c r="P4179" s="71"/>
      <c r="Q4179" s="71"/>
      <c r="R4179" s="71"/>
      <c r="S4179" s="71"/>
      <c r="T4179" s="71"/>
      <c r="U4179" s="71"/>
      <c r="V4179" s="71"/>
      <c r="W4179" s="71"/>
      <c r="X4179" s="71"/>
      <c r="Y4179" s="71"/>
      <c r="Z4179" s="71"/>
    </row>
    <row r="4180" spans="1:26">
      <c r="A4180" s="154"/>
      <c r="B4180" s="157"/>
      <c r="C4180" s="162"/>
      <c r="D4180" s="157"/>
      <c r="E4180" s="157"/>
      <c r="F4180" s="157"/>
      <c r="G4180" s="158"/>
      <c r="H4180" s="23">
        <f>MONTH(CtasPagar[[#This Row],[Data Vencimento]])</f>
        <v>1</v>
      </c>
      <c r="I4180" s="23">
        <f>YEAR(CtasPagar[[#This Row],[Data Vencimento]])</f>
        <v>1900</v>
      </c>
      <c r="J4180" s="154"/>
      <c r="K4180" s="23">
        <f>MONTH(CtasPagar[[#This Row],[Data Pagamento]])</f>
        <v>1</v>
      </c>
      <c r="L4180" s="23">
        <f>YEAR(CtasPagar[[#This Row],[Data Pagamento]])</f>
        <v>1900</v>
      </c>
      <c r="M4180" s="154"/>
      <c r="N41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0" s="71"/>
      <c r="P4180" s="71"/>
      <c r="Q4180" s="71"/>
      <c r="R4180" s="71"/>
      <c r="S4180" s="71"/>
      <c r="T4180" s="71"/>
      <c r="U4180" s="71"/>
      <c r="V4180" s="71"/>
      <c r="W4180" s="71"/>
      <c r="X4180" s="71"/>
      <c r="Y4180" s="71"/>
      <c r="Z4180" s="71"/>
    </row>
    <row r="4181" spans="1:26">
      <c r="A4181" s="154"/>
      <c r="B4181" s="157"/>
      <c r="C4181" s="162"/>
      <c r="D4181" s="157"/>
      <c r="E4181" s="157"/>
      <c r="F4181" s="157"/>
      <c r="G4181" s="158"/>
      <c r="H4181" s="23">
        <f>MONTH(CtasPagar[[#This Row],[Data Vencimento]])</f>
        <v>1</v>
      </c>
      <c r="I4181" s="23">
        <f>YEAR(CtasPagar[[#This Row],[Data Vencimento]])</f>
        <v>1900</v>
      </c>
      <c r="J4181" s="154"/>
      <c r="K4181" s="23">
        <f>MONTH(CtasPagar[[#This Row],[Data Pagamento]])</f>
        <v>1</v>
      </c>
      <c r="L4181" s="23">
        <f>YEAR(CtasPagar[[#This Row],[Data Pagamento]])</f>
        <v>1900</v>
      </c>
      <c r="M4181" s="154"/>
      <c r="N41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1" s="71"/>
      <c r="P4181" s="71"/>
      <c r="Q4181" s="71"/>
      <c r="R4181" s="71"/>
      <c r="S4181" s="71"/>
      <c r="T4181" s="71"/>
      <c r="U4181" s="71"/>
      <c r="V4181" s="71"/>
      <c r="W4181" s="71"/>
      <c r="X4181" s="71"/>
      <c r="Y4181" s="71"/>
      <c r="Z4181" s="71"/>
    </row>
    <row r="4182" spans="1:26">
      <c r="A4182" s="154"/>
      <c r="B4182" s="157"/>
      <c r="C4182" s="162"/>
      <c r="D4182" s="157"/>
      <c r="E4182" s="157"/>
      <c r="F4182" s="157"/>
      <c r="G4182" s="158"/>
      <c r="H4182" s="23">
        <f>MONTH(CtasPagar[[#This Row],[Data Vencimento]])</f>
        <v>1</v>
      </c>
      <c r="I4182" s="23">
        <f>YEAR(CtasPagar[[#This Row],[Data Vencimento]])</f>
        <v>1900</v>
      </c>
      <c r="J4182" s="154"/>
      <c r="K4182" s="23">
        <f>MONTH(CtasPagar[[#This Row],[Data Pagamento]])</f>
        <v>1</v>
      </c>
      <c r="L4182" s="23">
        <f>YEAR(CtasPagar[[#This Row],[Data Pagamento]])</f>
        <v>1900</v>
      </c>
      <c r="M4182" s="154"/>
      <c r="N41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2" s="71"/>
      <c r="P4182" s="71"/>
      <c r="Q4182" s="71"/>
      <c r="R4182" s="71"/>
      <c r="S4182" s="71"/>
      <c r="T4182" s="71"/>
      <c r="U4182" s="71"/>
      <c r="V4182" s="71"/>
      <c r="W4182" s="71"/>
      <c r="X4182" s="71"/>
      <c r="Y4182" s="71"/>
      <c r="Z4182" s="71"/>
    </row>
    <row r="4183" spans="1:26">
      <c r="A4183" s="154"/>
      <c r="B4183" s="157"/>
      <c r="C4183" s="162"/>
      <c r="D4183" s="157"/>
      <c r="E4183" s="157"/>
      <c r="F4183" s="157"/>
      <c r="G4183" s="158"/>
      <c r="H4183" s="23">
        <f>MONTH(CtasPagar[[#This Row],[Data Vencimento]])</f>
        <v>1</v>
      </c>
      <c r="I4183" s="23">
        <f>YEAR(CtasPagar[[#This Row],[Data Vencimento]])</f>
        <v>1900</v>
      </c>
      <c r="J4183" s="154"/>
      <c r="K4183" s="23">
        <f>MONTH(CtasPagar[[#This Row],[Data Pagamento]])</f>
        <v>1</v>
      </c>
      <c r="L4183" s="23">
        <f>YEAR(CtasPagar[[#This Row],[Data Pagamento]])</f>
        <v>1900</v>
      </c>
      <c r="M4183" s="154"/>
      <c r="N41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3" s="71"/>
      <c r="P4183" s="71"/>
      <c r="Q4183" s="71"/>
      <c r="R4183" s="71"/>
      <c r="S4183" s="71"/>
      <c r="T4183" s="71"/>
      <c r="U4183" s="71"/>
      <c r="V4183" s="71"/>
      <c r="W4183" s="71"/>
      <c r="X4183" s="71"/>
      <c r="Y4183" s="71"/>
      <c r="Z4183" s="71"/>
    </row>
    <row r="4184" spans="1:26">
      <c r="A4184" s="154"/>
      <c r="B4184" s="157"/>
      <c r="C4184" s="162"/>
      <c r="D4184" s="157"/>
      <c r="E4184" s="157"/>
      <c r="F4184" s="157"/>
      <c r="G4184" s="158"/>
      <c r="H4184" s="23">
        <f>MONTH(CtasPagar[[#This Row],[Data Vencimento]])</f>
        <v>1</v>
      </c>
      <c r="I4184" s="23">
        <f>YEAR(CtasPagar[[#This Row],[Data Vencimento]])</f>
        <v>1900</v>
      </c>
      <c r="J4184" s="154"/>
      <c r="K4184" s="23">
        <f>MONTH(CtasPagar[[#This Row],[Data Pagamento]])</f>
        <v>1</v>
      </c>
      <c r="L4184" s="23">
        <f>YEAR(CtasPagar[[#This Row],[Data Pagamento]])</f>
        <v>1900</v>
      </c>
      <c r="M4184" s="154"/>
      <c r="N41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4" s="71"/>
      <c r="P4184" s="71"/>
      <c r="Q4184" s="71"/>
      <c r="R4184" s="71"/>
      <c r="S4184" s="71"/>
      <c r="T4184" s="71"/>
      <c r="U4184" s="71"/>
      <c r="V4184" s="71"/>
      <c r="W4184" s="71"/>
      <c r="X4184" s="71"/>
      <c r="Y4184" s="71"/>
      <c r="Z4184" s="71"/>
    </row>
    <row r="4185" spans="1:26">
      <c r="A4185" s="154"/>
      <c r="B4185" s="157"/>
      <c r="C4185" s="162"/>
      <c r="D4185" s="157"/>
      <c r="E4185" s="157"/>
      <c r="F4185" s="157"/>
      <c r="G4185" s="158"/>
      <c r="H4185" s="23">
        <f>MONTH(CtasPagar[[#This Row],[Data Vencimento]])</f>
        <v>1</v>
      </c>
      <c r="I4185" s="23">
        <f>YEAR(CtasPagar[[#This Row],[Data Vencimento]])</f>
        <v>1900</v>
      </c>
      <c r="J4185" s="154"/>
      <c r="K4185" s="23">
        <f>MONTH(CtasPagar[[#This Row],[Data Pagamento]])</f>
        <v>1</v>
      </c>
      <c r="L4185" s="23">
        <f>YEAR(CtasPagar[[#This Row],[Data Pagamento]])</f>
        <v>1900</v>
      </c>
      <c r="M4185" s="154"/>
      <c r="N41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5" s="71"/>
      <c r="P4185" s="71"/>
      <c r="Q4185" s="71"/>
      <c r="R4185" s="71"/>
      <c r="S4185" s="71"/>
      <c r="T4185" s="71"/>
      <c r="U4185" s="71"/>
      <c r="V4185" s="71"/>
      <c r="W4185" s="71"/>
      <c r="X4185" s="71"/>
      <c r="Y4185" s="71"/>
      <c r="Z4185" s="71"/>
    </row>
    <row r="4186" spans="1:26">
      <c r="A4186" s="154"/>
      <c r="B4186" s="157"/>
      <c r="C4186" s="162"/>
      <c r="D4186" s="157"/>
      <c r="E4186" s="157"/>
      <c r="F4186" s="157"/>
      <c r="G4186" s="158"/>
      <c r="H4186" s="23">
        <f>MONTH(CtasPagar[[#This Row],[Data Vencimento]])</f>
        <v>1</v>
      </c>
      <c r="I4186" s="23">
        <f>YEAR(CtasPagar[[#This Row],[Data Vencimento]])</f>
        <v>1900</v>
      </c>
      <c r="J4186" s="154"/>
      <c r="K4186" s="23">
        <f>MONTH(CtasPagar[[#This Row],[Data Pagamento]])</f>
        <v>1</v>
      </c>
      <c r="L4186" s="23">
        <f>YEAR(CtasPagar[[#This Row],[Data Pagamento]])</f>
        <v>1900</v>
      </c>
      <c r="M4186" s="154"/>
      <c r="N41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6" s="71"/>
      <c r="P4186" s="71"/>
      <c r="Q4186" s="71"/>
      <c r="R4186" s="71"/>
      <c r="S4186" s="71"/>
      <c r="T4186" s="71"/>
      <c r="U4186" s="71"/>
      <c r="V4186" s="71"/>
      <c r="W4186" s="71"/>
      <c r="X4186" s="71"/>
      <c r="Y4186" s="71"/>
      <c r="Z4186" s="71"/>
    </row>
    <row r="4187" spans="1:26">
      <c r="A4187" s="154"/>
      <c r="B4187" s="157"/>
      <c r="C4187" s="162"/>
      <c r="D4187" s="157"/>
      <c r="E4187" s="157"/>
      <c r="F4187" s="157"/>
      <c r="G4187" s="158"/>
      <c r="H4187" s="23">
        <f>MONTH(CtasPagar[[#This Row],[Data Vencimento]])</f>
        <v>1</v>
      </c>
      <c r="I4187" s="23">
        <f>YEAR(CtasPagar[[#This Row],[Data Vencimento]])</f>
        <v>1900</v>
      </c>
      <c r="J4187" s="154"/>
      <c r="K4187" s="23">
        <f>MONTH(CtasPagar[[#This Row],[Data Pagamento]])</f>
        <v>1</v>
      </c>
      <c r="L4187" s="23">
        <f>YEAR(CtasPagar[[#This Row],[Data Pagamento]])</f>
        <v>1900</v>
      </c>
      <c r="M4187" s="154"/>
      <c r="N41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7" s="71"/>
      <c r="P4187" s="71"/>
      <c r="Q4187" s="71"/>
      <c r="R4187" s="71"/>
      <c r="S4187" s="71"/>
      <c r="T4187" s="71"/>
      <c r="U4187" s="71"/>
      <c r="V4187" s="71"/>
      <c r="W4187" s="71"/>
      <c r="X4187" s="71"/>
      <c r="Y4187" s="71"/>
      <c r="Z4187" s="71"/>
    </row>
    <row r="4188" spans="1:26">
      <c r="A4188" s="154"/>
      <c r="B4188" s="157"/>
      <c r="C4188" s="162"/>
      <c r="D4188" s="157"/>
      <c r="E4188" s="157"/>
      <c r="F4188" s="157"/>
      <c r="G4188" s="158"/>
      <c r="H4188" s="23">
        <f>MONTH(CtasPagar[[#This Row],[Data Vencimento]])</f>
        <v>1</v>
      </c>
      <c r="I4188" s="23">
        <f>YEAR(CtasPagar[[#This Row],[Data Vencimento]])</f>
        <v>1900</v>
      </c>
      <c r="J4188" s="154"/>
      <c r="K4188" s="23">
        <f>MONTH(CtasPagar[[#This Row],[Data Pagamento]])</f>
        <v>1</v>
      </c>
      <c r="L4188" s="23">
        <f>YEAR(CtasPagar[[#This Row],[Data Pagamento]])</f>
        <v>1900</v>
      </c>
      <c r="M4188" s="154"/>
      <c r="N41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8" s="71"/>
      <c r="P4188" s="71"/>
      <c r="Q4188" s="71"/>
      <c r="R4188" s="71"/>
      <c r="S4188" s="71"/>
      <c r="T4188" s="71"/>
      <c r="U4188" s="71"/>
      <c r="V4188" s="71"/>
      <c r="W4188" s="71"/>
      <c r="X4188" s="71"/>
      <c r="Y4188" s="71"/>
      <c r="Z4188" s="71"/>
    </row>
    <row r="4189" spans="1:26">
      <c r="A4189" s="154"/>
      <c r="B4189" s="157"/>
      <c r="C4189" s="162"/>
      <c r="D4189" s="157"/>
      <c r="E4189" s="157"/>
      <c r="F4189" s="157"/>
      <c r="G4189" s="158"/>
      <c r="H4189" s="23">
        <f>MONTH(CtasPagar[[#This Row],[Data Vencimento]])</f>
        <v>1</v>
      </c>
      <c r="I4189" s="23">
        <f>YEAR(CtasPagar[[#This Row],[Data Vencimento]])</f>
        <v>1900</v>
      </c>
      <c r="J4189" s="154"/>
      <c r="K4189" s="23">
        <f>MONTH(CtasPagar[[#This Row],[Data Pagamento]])</f>
        <v>1</v>
      </c>
      <c r="L4189" s="23">
        <f>YEAR(CtasPagar[[#This Row],[Data Pagamento]])</f>
        <v>1900</v>
      </c>
      <c r="M4189" s="154"/>
      <c r="N41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89" s="71"/>
      <c r="P4189" s="71"/>
      <c r="Q4189" s="71"/>
      <c r="R4189" s="71"/>
      <c r="S4189" s="71"/>
      <c r="T4189" s="71"/>
      <c r="U4189" s="71"/>
      <c r="V4189" s="71"/>
      <c r="W4189" s="71"/>
      <c r="X4189" s="71"/>
      <c r="Y4189" s="71"/>
      <c r="Z4189" s="71"/>
    </row>
    <row r="4190" spans="1:26">
      <c r="A4190" s="154"/>
      <c r="B4190" s="157"/>
      <c r="C4190" s="162"/>
      <c r="D4190" s="157"/>
      <c r="E4190" s="157"/>
      <c r="F4190" s="157"/>
      <c r="G4190" s="158"/>
      <c r="H4190" s="23">
        <f>MONTH(CtasPagar[[#This Row],[Data Vencimento]])</f>
        <v>1</v>
      </c>
      <c r="I4190" s="23">
        <f>YEAR(CtasPagar[[#This Row],[Data Vencimento]])</f>
        <v>1900</v>
      </c>
      <c r="J4190" s="154"/>
      <c r="K4190" s="23">
        <f>MONTH(CtasPagar[[#This Row],[Data Pagamento]])</f>
        <v>1</v>
      </c>
      <c r="L4190" s="23">
        <f>YEAR(CtasPagar[[#This Row],[Data Pagamento]])</f>
        <v>1900</v>
      </c>
      <c r="M4190" s="154"/>
      <c r="N41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0" s="71"/>
      <c r="P4190" s="71"/>
      <c r="Q4190" s="71"/>
      <c r="R4190" s="71"/>
      <c r="S4190" s="71"/>
      <c r="T4190" s="71"/>
      <c r="U4190" s="71"/>
      <c r="V4190" s="71"/>
      <c r="W4190" s="71"/>
      <c r="X4190" s="71"/>
      <c r="Y4190" s="71"/>
      <c r="Z4190" s="71"/>
    </row>
    <row r="4191" spans="1:26">
      <c r="A4191" s="154"/>
      <c r="B4191" s="157"/>
      <c r="C4191" s="162"/>
      <c r="D4191" s="157"/>
      <c r="E4191" s="157"/>
      <c r="F4191" s="157"/>
      <c r="G4191" s="158"/>
      <c r="H4191" s="23">
        <f>MONTH(CtasPagar[[#This Row],[Data Vencimento]])</f>
        <v>1</v>
      </c>
      <c r="I4191" s="23">
        <f>YEAR(CtasPagar[[#This Row],[Data Vencimento]])</f>
        <v>1900</v>
      </c>
      <c r="J4191" s="154"/>
      <c r="K4191" s="23">
        <f>MONTH(CtasPagar[[#This Row],[Data Pagamento]])</f>
        <v>1</v>
      </c>
      <c r="L4191" s="23">
        <f>YEAR(CtasPagar[[#This Row],[Data Pagamento]])</f>
        <v>1900</v>
      </c>
      <c r="M4191" s="154"/>
      <c r="N41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1" s="71"/>
      <c r="P4191" s="71"/>
      <c r="Q4191" s="71"/>
      <c r="R4191" s="71"/>
      <c r="S4191" s="71"/>
      <c r="T4191" s="71"/>
      <c r="U4191" s="71"/>
      <c r="V4191" s="71"/>
      <c r="W4191" s="71"/>
      <c r="X4191" s="71"/>
      <c r="Y4191" s="71"/>
      <c r="Z4191" s="71"/>
    </row>
    <row r="4192" spans="1:26">
      <c r="A4192" s="154"/>
      <c r="B4192" s="157"/>
      <c r="C4192" s="162"/>
      <c r="D4192" s="157"/>
      <c r="E4192" s="157"/>
      <c r="F4192" s="157"/>
      <c r="G4192" s="158"/>
      <c r="H4192" s="23">
        <f>MONTH(CtasPagar[[#This Row],[Data Vencimento]])</f>
        <v>1</v>
      </c>
      <c r="I4192" s="23">
        <f>YEAR(CtasPagar[[#This Row],[Data Vencimento]])</f>
        <v>1900</v>
      </c>
      <c r="J4192" s="154"/>
      <c r="K4192" s="23">
        <f>MONTH(CtasPagar[[#This Row],[Data Pagamento]])</f>
        <v>1</v>
      </c>
      <c r="L4192" s="23">
        <f>YEAR(CtasPagar[[#This Row],[Data Pagamento]])</f>
        <v>1900</v>
      </c>
      <c r="M4192" s="154"/>
      <c r="N41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2" s="71"/>
      <c r="P4192" s="71"/>
      <c r="Q4192" s="71"/>
      <c r="R4192" s="71"/>
      <c r="S4192" s="71"/>
      <c r="T4192" s="71"/>
      <c r="U4192" s="71"/>
      <c r="V4192" s="71"/>
      <c r="W4192" s="71"/>
      <c r="X4192" s="71"/>
      <c r="Y4192" s="71"/>
      <c r="Z4192" s="71"/>
    </row>
    <row r="4193" spans="1:26">
      <c r="A4193" s="154"/>
      <c r="B4193" s="157"/>
      <c r="C4193" s="162"/>
      <c r="D4193" s="157"/>
      <c r="E4193" s="157"/>
      <c r="F4193" s="157"/>
      <c r="G4193" s="158"/>
      <c r="H4193" s="23">
        <f>MONTH(CtasPagar[[#This Row],[Data Vencimento]])</f>
        <v>1</v>
      </c>
      <c r="I4193" s="23">
        <f>YEAR(CtasPagar[[#This Row],[Data Vencimento]])</f>
        <v>1900</v>
      </c>
      <c r="J4193" s="154"/>
      <c r="K4193" s="23">
        <f>MONTH(CtasPagar[[#This Row],[Data Pagamento]])</f>
        <v>1</v>
      </c>
      <c r="L4193" s="23">
        <f>YEAR(CtasPagar[[#This Row],[Data Pagamento]])</f>
        <v>1900</v>
      </c>
      <c r="M4193" s="154"/>
      <c r="N41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3" s="71"/>
      <c r="P4193" s="71"/>
      <c r="Q4193" s="71"/>
      <c r="R4193" s="71"/>
      <c r="S4193" s="71"/>
      <c r="T4193" s="71"/>
      <c r="U4193" s="71"/>
      <c r="V4193" s="71"/>
      <c r="W4193" s="71"/>
      <c r="X4193" s="71"/>
      <c r="Y4193" s="71"/>
      <c r="Z4193" s="71"/>
    </row>
    <row r="4194" spans="1:26">
      <c r="A4194" s="154"/>
      <c r="B4194" s="157"/>
      <c r="C4194" s="162"/>
      <c r="D4194" s="157"/>
      <c r="E4194" s="157"/>
      <c r="F4194" s="157"/>
      <c r="G4194" s="158"/>
      <c r="H4194" s="23">
        <f>MONTH(CtasPagar[[#This Row],[Data Vencimento]])</f>
        <v>1</v>
      </c>
      <c r="I4194" s="23">
        <f>YEAR(CtasPagar[[#This Row],[Data Vencimento]])</f>
        <v>1900</v>
      </c>
      <c r="J4194" s="154"/>
      <c r="K4194" s="23">
        <f>MONTH(CtasPagar[[#This Row],[Data Pagamento]])</f>
        <v>1</v>
      </c>
      <c r="L4194" s="23">
        <f>YEAR(CtasPagar[[#This Row],[Data Pagamento]])</f>
        <v>1900</v>
      </c>
      <c r="M4194" s="154"/>
      <c r="N41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4" s="71"/>
      <c r="P4194" s="71"/>
      <c r="Q4194" s="71"/>
      <c r="R4194" s="71"/>
      <c r="S4194" s="71"/>
      <c r="T4194" s="71"/>
      <c r="U4194" s="71"/>
      <c r="V4194" s="71"/>
      <c r="W4194" s="71"/>
      <c r="X4194" s="71"/>
      <c r="Y4194" s="71"/>
      <c r="Z4194" s="71"/>
    </row>
    <row r="4195" spans="1:26">
      <c r="A4195" s="154"/>
      <c r="B4195" s="157"/>
      <c r="C4195" s="162"/>
      <c r="D4195" s="157"/>
      <c r="E4195" s="157"/>
      <c r="F4195" s="157"/>
      <c r="G4195" s="158"/>
      <c r="H4195" s="23">
        <f>MONTH(CtasPagar[[#This Row],[Data Vencimento]])</f>
        <v>1</v>
      </c>
      <c r="I4195" s="23">
        <f>YEAR(CtasPagar[[#This Row],[Data Vencimento]])</f>
        <v>1900</v>
      </c>
      <c r="J4195" s="154"/>
      <c r="K4195" s="23">
        <f>MONTH(CtasPagar[[#This Row],[Data Pagamento]])</f>
        <v>1</v>
      </c>
      <c r="L4195" s="23">
        <f>YEAR(CtasPagar[[#This Row],[Data Pagamento]])</f>
        <v>1900</v>
      </c>
      <c r="M4195" s="154"/>
      <c r="N41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5" s="71"/>
      <c r="P4195" s="71"/>
      <c r="Q4195" s="71"/>
      <c r="R4195" s="71"/>
      <c r="S4195" s="71"/>
      <c r="T4195" s="71"/>
      <c r="U4195" s="71"/>
      <c r="V4195" s="71"/>
      <c r="W4195" s="71"/>
      <c r="X4195" s="71"/>
      <c r="Y4195" s="71"/>
      <c r="Z4195" s="71"/>
    </row>
    <row r="4196" spans="1:26">
      <c r="A4196" s="154"/>
      <c r="B4196" s="157"/>
      <c r="C4196" s="162"/>
      <c r="D4196" s="157"/>
      <c r="E4196" s="157"/>
      <c r="F4196" s="157"/>
      <c r="G4196" s="158"/>
      <c r="H4196" s="23">
        <f>MONTH(CtasPagar[[#This Row],[Data Vencimento]])</f>
        <v>1</v>
      </c>
      <c r="I4196" s="23">
        <f>YEAR(CtasPagar[[#This Row],[Data Vencimento]])</f>
        <v>1900</v>
      </c>
      <c r="J4196" s="154"/>
      <c r="K4196" s="23">
        <f>MONTH(CtasPagar[[#This Row],[Data Pagamento]])</f>
        <v>1</v>
      </c>
      <c r="L4196" s="23">
        <f>YEAR(CtasPagar[[#This Row],[Data Pagamento]])</f>
        <v>1900</v>
      </c>
      <c r="M4196" s="154"/>
      <c r="N41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6" s="71"/>
      <c r="P4196" s="71"/>
      <c r="Q4196" s="71"/>
      <c r="R4196" s="71"/>
      <c r="S4196" s="71"/>
      <c r="T4196" s="71"/>
      <c r="U4196" s="71"/>
      <c r="V4196" s="71"/>
      <c r="W4196" s="71"/>
      <c r="X4196" s="71"/>
      <c r="Y4196" s="71"/>
      <c r="Z4196" s="71"/>
    </row>
    <row r="4197" spans="1:26">
      <c r="A4197" s="154"/>
      <c r="B4197" s="157"/>
      <c r="C4197" s="162"/>
      <c r="D4197" s="157"/>
      <c r="E4197" s="157"/>
      <c r="F4197" s="157"/>
      <c r="G4197" s="158"/>
      <c r="H4197" s="23">
        <f>MONTH(CtasPagar[[#This Row],[Data Vencimento]])</f>
        <v>1</v>
      </c>
      <c r="I4197" s="23">
        <f>YEAR(CtasPagar[[#This Row],[Data Vencimento]])</f>
        <v>1900</v>
      </c>
      <c r="J4197" s="154"/>
      <c r="K4197" s="23">
        <f>MONTH(CtasPagar[[#This Row],[Data Pagamento]])</f>
        <v>1</v>
      </c>
      <c r="L4197" s="23">
        <f>YEAR(CtasPagar[[#This Row],[Data Pagamento]])</f>
        <v>1900</v>
      </c>
      <c r="M4197" s="154"/>
      <c r="N41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7" s="71"/>
      <c r="P4197" s="71"/>
      <c r="Q4197" s="71"/>
      <c r="R4197" s="71"/>
      <c r="S4197" s="71"/>
      <c r="T4197" s="71"/>
      <c r="U4197" s="71"/>
      <c r="V4197" s="71"/>
      <c r="W4197" s="71"/>
      <c r="X4197" s="71"/>
      <c r="Y4197" s="71"/>
      <c r="Z4197" s="71"/>
    </row>
    <row r="4198" spans="1:26">
      <c r="A4198" s="154"/>
      <c r="B4198" s="157"/>
      <c r="C4198" s="162"/>
      <c r="D4198" s="157"/>
      <c r="E4198" s="157"/>
      <c r="F4198" s="157"/>
      <c r="G4198" s="158"/>
      <c r="H4198" s="23">
        <f>MONTH(CtasPagar[[#This Row],[Data Vencimento]])</f>
        <v>1</v>
      </c>
      <c r="I4198" s="23">
        <f>YEAR(CtasPagar[[#This Row],[Data Vencimento]])</f>
        <v>1900</v>
      </c>
      <c r="J4198" s="154"/>
      <c r="K4198" s="23">
        <f>MONTH(CtasPagar[[#This Row],[Data Pagamento]])</f>
        <v>1</v>
      </c>
      <c r="L4198" s="23">
        <f>YEAR(CtasPagar[[#This Row],[Data Pagamento]])</f>
        <v>1900</v>
      </c>
      <c r="M4198" s="154"/>
      <c r="N41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8" s="71"/>
      <c r="P4198" s="71"/>
      <c r="Q4198" s="71"/>
      <c r="R4198" s="71"/>
      <c r="S4198" s="71"/>
      <c r="T4198" s="71"/>
      <c r="U4198" s="71"/>
      <c r="V4198" s="71"/>
      <c r="W4198" s="71"/>
      <c r="X4198" s="71"/>
      <c r="Y4198" s="71"/>
      <c r="Z4198" s="71"/>
    </row>
    <row r="4199" spans="1:26">
      <c r="A4199" s="154"/>
      <c r="B4199" s="157"/>
      <c r="C4199" s="162"/>
      <c r="D4199" s="157"/>
      <c r="E4199" s="157"/>
      <c r="F4199" s="157"/>
      <c r="G4199" s="158"/>
      <c r="H4199" s="23">
        <f>MONTH(CtasPagar[[#This Row],[Data Vencimento]])</f>
        <v>1</v>
      </c>
      <c r="I4199" s="23">
        <f>YEAR(CtasPagar[[#This Row],[Data Vencimento]])</f>
        <v>1900</v>
      </c>
      <c r="J4199" s="154"/>
      <c r="K4199" s="23">
        <f>MONTH(CtasPagar[[#This Row],[Data Pagamento]])</f>
        <v>1</v>
      </c>
      <c r="L4199" s="23">
        <f>YEAR(CtasPagar[[#This Row],[Data Pagamento]])</f>
        <v>1900</v>
      </c>
      <c r="M4199" s="154"/>
      <c r="N41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199" s="71"/>
      <c r="P4199" s="71"/>
      <c r="Q4199" s="71"/>
      <c r="R4199" s="71"/>
      <c r="S4199" s="71"/>
      <c r="T4199" s="71"/>
      <c r="U4199" s="71"/>
      <c r="V4199" s="71"/>
      <c r="W4199" s="71"/>
      <c r="X4199" s="71"/>
      <c r="Y4199" s="71"/>
      <c r="Z4199" s="71"/>
    </row>
    <row r="4200" spans="1:26">
      <c r="A4200" s="154"/>
      <c r="B4200" s="157"/>
      <c r="C4200" s="162"/>
      <c r="D4200" s="157"/>
      <c r="E4200" s="157"/>
      <c r="F4200" s="157"/>
      <c r="G4200" s="158"/>
      <c r="H4200" s="23">
        <f>MONTH(CtasPagar[[#This Row],[Data Vencimento]])</f>
        <v>1</v>
      </c>
      <c r="I4200" s="23">
        <f>YEAR(CtasPagar[[#This Row],[Data Vencimento]])</f>
        <v>1900</v>
      </c>
      <c r="J4200" s="154"/>
      <c r="K4200" s="23">
        <f>MONTH(CtasPagar[[#This Row],[Data Pagamento]])</f>
        <v>1</v>
      </c>
      <c r="L4200" s="23">
        <f>YEAR(CtasPagar[[#This Row],[Data Pagamento]])</f>
        <v>1900</v>
      </c>
      <c r="M4200" s="154"/>
      <c r="N42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0" s="71"/>
      <c r="P4200" s="71"/>
      <c r="Q4200" s="71"/>
      <c r="R4200" s="71"/>
      <c r="S4200" s="71"/>
      <c r="T4200" s="71"/>
      <c r="U4200" s="71"/>
      <c r="V4200" s="71"/>
      <c r="W4200" s="71"/>
      <c r="X4200" s="71"/>
      <c r="Y4200" s="71"/>
      <c r="Z4200" s="71"/>
    </row>
    <row r="4201" spans="1:26">
      <c r="A4201" s="154"/>
      <c r="B4201" s="157"/>
      <c r="C4201" s="162"/>
      <c r="D4201" s="157"/>
      <c r="E4201" s="157"/>
      <c r="F4201" s="157"/>
      <c r="G4201" s="158"/>
      <c r="H4201" s="23">
        <f>MONTH(CtasPagar[[#This Row],[Data Vencimento]])</f>
        <v>1</v>
      </c>
      <c r="I4201" s="23">
        <f>YEAR(CtasPagar[[#This Row],[Data Vencimento]])</f>
        <v>1900</v>
      </c>
      <c r="J4201" s="154"/>
      <c r="K4201" s="23">
        <f>MONTH(CtasPagar[[#This Row],[Data Pagamento]])</f>
        <v>1</v>
      </c>
      <c r="L4201" s="23">
        <f>YEAR(CtasPagar[[#This Row],[Data Pagamento]])</f>
        <v>1900</v>
      </c>
      <c r="M4201" s="154"/>
      <c r="N42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1" s="71"/>
      <c r="P4201" s="71"/>
      <c r="Q4201" s="71"/>
      <c r="R4201" s="71"/>
      <c r="S4201" s="71"/>
      <c r="T4201" s="71"/>
      <c r="U4201" s="71"/>
      <c r="V4201" s="71"/>
      <c r="W4201" s="71"/>
      <c r="X4201" s="71"/>
      <c r="Y4201" s="71"/>
      <c r="Z4201" s="71"/>
    </row>
    <row r="4202" spans="1:26">
      <c r="A4202" s="154"/>
      <c r="B4202" s="157"/>
      <c r="C4202" s="162"/>
      <c r="D4202" s="157"/>
      <c r="E4202" s="157"/>
      <c r="F4202" s="157"/>
      <c r="G4202" s="158"/>
      <c r="H4202" s="23">
        <f>MONTH(CtasPagar[[#This Row],[Data Vencimento]])</f>
        <v>1</v>
      </c>
      <c r="I4202" s="23">
        <f>YEAR(CtasPagar[[#This Row],[Data Vencimento]])</f>
        <v>1900</v>
      </c>
      <c r="J4202" s="154"/>
      <c r="K4202" s="23">
        <f>MONTH(CtasPagar[[#This Row],[Data Pagamento]])</f>
        <v>1</v>
      </c>
      <c r="L4202" s="23">
        <f>YEAR(CtasPagar[[#This Row],[Data Pagamento]])</f>
        <v>1900</v>
      </c>
      <c r="M4202" s="154"/>
      <c r="N42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2" s="71"/>
      <c r="P4202" s="71"/>
      <c r="Q4202" s="71"/>
      <c r="R4202" s="71"/>
      <c r="S4202" s="71"/>
      <c r="T4202" s="71"/>
      <c r="U4202" s="71"/>
      <c r="V4202" s="71"/>
      <c r="W4202" s="71"/>
      <c r="X4202" s="71"/>
      <c r="Y4202" s="71"/>
      <c r="Z4202" s="71"/>
    </row>
    <row r="4203" spans="1:26">
      <c r="A4203" s="154"/>
      <c r="B4203" s="157"/>
      <c r="C4203" s="162"/>
      <c r="D4203" s="157"/>
      <c r="E4203" s="157"/>
      <c r="F4203" s="157"/>
      <c r="G4203" s="158"/>
      <c r="H4203" s="23">
        <f>MONTH(CtasPagar[[#This Row],[Data Vencimento]])</f>
        <v>1</v>
      </c>
      <c r="I4203" s="23">
        <f>YEAR(CtasPagar[[#This Row],[Data Vencimento]])</f>
        <v>1900</v>
      </c>
      <c r="J4203" s="154"/>
      <c r="K4203" s="23">
        <f>MONTH(CtasPagar[[#This Row],[Data Pagamento]])</f>
        <v>1</v>
      </c>
      <c r="L4203" s="23">
        <f>YEAR(CtasPagar[[#This Row],[Data Pagamento]])</f>
        <v>1900</v>
      </c>
      <c r="M4203" s="154"/>
      <c r="N42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3" s="71"/>
      <c r="P4203" s="71"/>
      <c r="Q4203" s="71"/>
      <c r="R4203" s="71"/>
      <c r="S4203" s="71"/>
      <c r="T4203" s="71"/>
      <c r="U4203" s="71"/>
      <c r="V4203" s="71"/>
      <c r="W4203" s="71"/>
      <c r="X4203" s="71"/>
      <c r="Y4203" s="71"/>
      <c r="Z4203" s="71"/>
    </row>
    <row r="4204" spans="1:26">
      <c r="A4204" s="154"/>
      <c r="B4204" s="157"/>
      <c r="C4204" s="162"/>
      <c r="D4204" s="157"/>
      <c r="E4204" s="157"/>
      <c r="F4204" s="157"/>
      <c r="G4204" s="158"/>
      <c r="H4204" s="23">
        <f>MONTH(CtasPagar[[#This Row],[Data Vencimento]])</f>
        <v>1</v>
      </c>
      <c r="I4204" s="23">
        <f>YEAR(CtasPagar[[#This Row],[Data Vencimento]])</f>
        <v>1900</v>
      </c>
      <c r="J4204" s="154"/>
      <c r="K4204" s="23">
        <f>MONTH(CtasPagar[[#This Row],[Data Pagamento]])</f>
        <v>1</v>
      </c>
      <c r="L4204" s="23">
        <f>YEAR(CtasPagar[[#This Row],[Data Pagamento]])</f>
        <v>1900</v>
      </c>
      <c r="M4204" s="154"/>
      <c r="N42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4" s="71"/>
      <c r="P4204" s="71"/>
      <c r="Q4204" s="71"/>
      <c r="R4204" s="71"/>
      <c r="S4204" s="71"/>
      <c r="T4204" s="71"/>
      <c r="U4204" s="71"/>
      <c r="V4204" s="71"/>
      <c r="W4204" s="71"/>
      <c r="X4204" s="71"/>
      <c r="Y4204" s="71"/>
      <c r="Z4204" s="71"/>
    </row>
    <row r="4205" spans="1:26">
      <c r="A4205" s="154"/>
      <c r="B4205" s="157"/>
      <c r="C4205" s="162"/>
      <c r="D4205" s="157"/>
      <c r="E4205" s="157"/>
      <c r="F4205" s="157"/>
      <c r="G4205" s="158"/>
      <c r="H4205" s="23">
        <f>MONTH(CtasPagar[[#This Row],[Data Vencimento]])</f>
        <v>1</v>
      </c>
      <c r="I4205" s="23">
        <f>YEAR(CtasPagar[[#This Row],[Data Vencimento]])</f>
        <v>1900</v>
      </c>
      <c r="J4205" s="154"/>
      <c r="K4205" s="23">
        <f>MONTH(CtasPagar[[#This Row],[Data Pagamento]])</f>
        <v>1</v>
      </c>
      <c r="L4205" s="23">
        <f>YEAR(CtasPagar[[#This Row],[Data Pagamento]])</f>
        <v>1900</v>
      </c>
      <c r="M4205" s="154"/>
      <c r="N42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5" s="71"/>
      <c r="P4205" s="71"/>
      <c r="Q4205" s="71"/>
      <c r="R4205" s="71"/>
      <c r="S4205" s="71"/>
      <c r="T4205" s="71"/>
      <c r="U4205" s="71"/>
      <c r="V4205" s="71"/>
      <c r="W4205" s="71"/>
      <c r="X4205" s="71"/>
      <c r="Y4205" s="71"/>
      <c r="Z4205" s="71"/>
    </row>
    <row r="4206" spans="1:26">
      <c r="A4206" s="154"/>
      <c r="B4206" s="157"/>
      <c r="C4206" s="162"/>
      <c r="D4206" s="157"/>
      <c r="E4206" s="157"/>
      <c r="F4206" s="157"/>
      <c r="G4206" s="158"/>
      <c r="H4206" s="23">
        <f>MONTH(CtasPagar[[#This Row],[Data Vencimento]])</f>
        <v>1</v>
      </c>
      <c r="I4206" s="23">
        <f>YEAR(CtasPagar[[#This Row],[Data Vencimento]])</f>
        <v>1900</v>
      </c>
      <c r="J4206" s="154"/>
      <c r="K4206" s="23">
        <f>MONTH(CtasPagar[[#This Row],[Data Pagamento]])</f>
        <v>1</v>
      </c>
      <c r="L4206" s="23">
        <f>YEAR(CtasPagar[[#This Row],[Data Pagamento]])</f>
        <v>1900</v>
      </c>
      <c r="M4206" s="154"/>
      <c r="N42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6" s="71"/>
      <c r="P4206" s="71"/>
      <c r="Q4206" s="71"/>
      <c r="R4206" s="71"/>
      <c r="S4206" s="71"/>
      <c r="T4206" s="71"/>
      <c r="U4206" s="71"/>
      <c r="V4206" s="71"/>
      <c r="W4206" s="71"/>
      <c r="X4206" s="71"/>
      <c r="Y4206" s="71"/>
      <c r="Z4206" s="71"/>
    </row>
    <row r="4207" spans="1:26">
      <c r="A4207" s="154"/>
      <c r="B4207" s="157"/>
      <c r="C4207" s="162"/>
      <c r="D4207" s="157"/>
      <c r="E4207" s="157"/>
      <c r="F4207" s="157"/>
      <c r="G4207" s="158"/>
      <c r="H4207" s="23">
        <f>MONTH(CtasPagar[[#This Row],[Data Vencimento]])</f>
        <v>1</v>
      </c>
      <c r="I4207" s="23">
        <f>YEAR(CtasPagar[[#This Row],[Data Vencimento]])</f>
        <v>1900</v>
      </c>
      <c r="J4207" s="154"/>
      <c r="K4207" s="23">
        <f>MONTH(CtasPagar[[#This Row],[Data Pagamento]])</f>
        <v>1</v>
      </c>
      <c r="L4207" s="23">
        <f>YEAR(CtasPagar[[#This Row],[Data Pagamento]])</f>
        <v>1900</v>
      </c>
      <c r="M4207" s="154"/>
      <c r="N42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7" s="71"/>
      <c r="P4207" s="71"/>
      <c r="Q4207" s="71"/>
      <c r="R4207" s="71"/>
      <c r="S4207" s="71"/>
      <c r="T4207" s="71"/>
      <c r="U4207" s="71"/>
      <c r="V4207" s="71"/>
      <c r="W4207" s="71"/>
      <c r="X4207" s="71"/>
      <c r="Y4207" s="71"/>
      <c r="Z4207" s="71"/>
    </row>
    <row r="4208" spans="1:26">
      <c r="A4208" s="154"/>
      <c r="B4208" s="157"/>
      <c r="C4208" s="162"/>
      <c r="D4208" s="157"/>
      <c r="E4208" s="157"/>
      <c r="F4208" s="157"/>
      <c r="G4208" s="158"/>
      <c r="H4208" s="23">
        <f>MONTH(CtasPagar[[#This Row],[Data Vencimento]])</f>
        <v>1</v>
      </c>
      <c r="I4208" s="23">
        <f>YEAR(CtasPagar[[#This Row],[Data Vencimento]])</f>
        <v>1900</v>
      </c>
      <c r="J4208" s="154"/>
      <c r="K4208" s="23">
        <f>MONTH(CtasPagar[[#This Row],[Data Pagamento]])</f>
        <v>1</v>
      </c>
      <c r="L4208" s="23">
        <f>YEAR(CtasPagar[[#This Row],[Data Pagamento]])</f>
        <v>1900</v>
      </c>
      <c r="M4208" s="154"/>
      <c r="N42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8" s="71"/>
      <c r="P4208" s="71"/>
      <c r="Q4208" s="71"/>
      <c r="R4208" s="71"/>
      <c r="S4208" s="71"/>
      <c r="T4208" s="71"/>
      <c r="U4208" s="71"/>
      <c r="V4208" s="71"/>
      <c r="W4208" s="71"/>
      <c r="X4208" s="71"/>
      <c r="Y4208" s="71"/>
      <c r="Z4208" s="71"/>
    </row>
    <row r="4209" spans="1:26">
      <c r="A4209" s="154"/>
      <c r="B4209" s="157"/>
      <c r="C4209" s="162"/>
      <c r="D4209" s="157"/>
      <c r="E4209" s="157"/>
      <c r="F4209" s="157"/>
      <c r="G4209" s="158"/>
      <c r="H4209" s="23">
        <f>MONTH(CtasPagar[[#This Row],[Data Vencimento]])</f>
        <v>1</v>
      </c>
      <c r="I4209" s="23">
        <f>YEAR(CtasPagar[[#This Row],[Data Vencimento]])</f>
        <v>1900</v>
      </c>
      <c r="J4209" s="154"/>
      <c r="K4209" s="23">
        <f>MONTH(CtasPagar[[#This Row],[Data Pagamento]])</f>
        <v>1</v>
      </c>
      <c r="L4209" s="23">
        <f>YEAR(CtasPagar[[#This Row],[Data Pagamento]])</f>
        <v>1900</v>
      </c>
      <c r="M4209" s="154"/>
      <c r="N42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09" s="71"/>
      <c r="P4209" s="71"/>
      <c r="Q4209" s="71"/>
      <c r="R4209" s="71"/>
      <c r="S4209" s="71"/>
      <c r="T4209" s="71"/>
      <c r="U4209" s="71"/>
      <c r="V4209" s="71"/>
      <c r="W4209" s="71"/>
      <c r="X4209" s="71"/>
      <c r="Y4209" s="71"/>
      <c r="Z4209" s="71"/>
    </row>
    <row r="4210" spans="1:26">
      <c r="A4210" s="154"/>
      <c r="B4210" s="157"/>
      <c r="C4210" s="162"/>
      <c r="D4210" s="157"/>
      <c r="E4210" s="157"/>
      <c r="F4210" s="157"/>
      <c r="G4210" s="158"/>
      <c r="H4210" s="23">
        <f>MONTH(CtasPagar[[#This Row],[Data Vencimento]])</f>
        <v>1</v>
      </c>
      <c r="I4210" s="23">
        <f>YEAR(CtasPagar[[#This Row],[Data Vencimento]])</f>
        <v>1900</v>
      </c>
      <c r="J4210" s="154"/>
      <c r="K4210" s="23">
        <f>MONTH(CtasPagar[[#This Row],[Data Pagamento]])</f>
        <v>1</v>
      </c>
      <c r="L4210" s="23">
        <f>YEAR(CtasPagar[[#This Row],[Data Pagamento]])</f>
        <v>1900</v>
      </c>
      <c r="M4210" s="154"/>
      <c r="N42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0" s="71"/>
      <c r="P4210" s="71"/>
      <c r="Q4210" s="71"/>
      <c r="R4210" s="71"/>
      <c r="S4210" s="71"/>
      <c r="T4210" s="71"/>
      <c r="U4210" s="71"/>
      <c r="V4210" s="71"/>
      <c r="W4210" s="71"/>
      <c r="X4210" s="71"/>
      <c r="Y4210" s="71"/>
      <c r="Z4210" s="71"/>
    </row>
    <row r="4211" spans="1:26">
      <c r="A4211" s="154"/>
      <c r="B4211" s="157"/>
      <c r="C4211" s="162"/>
      <c r="D4211" s="157"/>
      <c r="E4211" s="157"/>
      <c r="F4211" s="157"/>
      <c r="G4211" s="158"/>
      <c r="H4211" s="23">
        <f>MONTH(CtasPagar[[#This Row],[Data Vencimento]])</f>
        <v>1</v>
      </c>
      <c r="I4211" s="23">
        <f>YEAR(CtasPagar[[#This Row],[Data Vencimento]])</f>
        <v>1900</v>
      </c>
      <c r="J4211" s="154"/>
      <c r="K4211" s="23">
        <f>MONTH(CtasPagar[[#This Row],[Data Pagamento]])</f>
        <v>1</v>
      </c>
      <c r="L4211" s="23">
        <f>YEAR(CtasPagar[[#This Row],[Data Pagamento]])</f>
        <v>1900</v>
      </c>
      <c r="M4211" s="154"/>
      <c r="N42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1" s="71"/>
      <c r="P4211" s="71"/>
      <c r="Q4211" s="71"/>
      <c r="R4211" s="71"/>
      <c r="S4211" s="71"/>
      <c r="T4211" s="71"/>
      <c r="U4211" s="71"/>
      <c r="V4211" s="71"/>
      <c r="W4211" s="71"/>
      <c r="X4211" s="71"/>
      <c r="Y4211" s="71"/>
      <c r="Z4211" s="71"/>
    </row>
    <row r="4212" spans="1:26">
      <c r="A4212" s="154"/>
      <c r="B4212" s="157"/>
      <c r="C4212" s="162"/>
      <c r="D4212" s="157"/>
      <c r="E4212" s="157"/>
      <c r="F4212" s="157"/>
      <c r="G4212" s="158"/>
      <c r="H4212" s="23">
        <f>MONTH(CtasPagar[[#This Row],[Data Vencimento]])</f>
        <v>1</v>
      </c>
      <c r="I4212" s="23">
        <f>YEAR(CtasPagar[[#This Row],[Data Vencimento]])</f>
        <v>1900</v>
      </c>
      <c r="J4212" s="154"/>
      <c r="K4212" s="23">
        <f>MONTH(CtasPagar[[#This Row],[Data Pagamento]])</f>
        <v>1</v>
      </c>
      <c r="L4212" s="23">
        <f>YEAR(CtasPagar[[#This Row],[Data Pagamento]])</f>
        <v>1900</v>
      </c>
      <c r="M4212" s="154"/>
      <c r="N42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2" s="71"/>
      <c r="P4212" s="71"/>
      <c r="Q4212" s="71"/>
      <c r="R4212" s="71"/>
      <c r="S4212" s="71"/>
      <c r="T4212" s="71"/>
      <c r="U4212" s="71"/>
      <c r="V4212" s="71"/>
      <c r="W4212" s="71"/>
      <c r="X4212" s="71"/>
      <c r="Y4212" s="71"/>
      <c r="Z4212" s="71"/>
    </row>
    <row r="4213" spans="1:26">
      <c r="A4213" s="154"/>
      <c r="B4213" s="157"/>
      <c r="C4213" s="162"/>
      <c r="D4213" s="157"/>
      <c r="E4213" s="157"/>
      <c r="F4213" s="157"/>
      <c r="G4213" s="158"/>
      <c r="H4213" s="23">
        <f>MONTH(CtasPagar[[#This Row],[Data Vencimento]])</f>
        <v>1</v>
      </c>
      <c r="I4213" s="23">
        <f>YEAR(CtasPagar[[#This Row],[Data Vencimento]])</f>
        <v>1900</v>
      </c>
      <c r="J4213" s="154"/>
      <c r="K4213" s="23">
        <f>MONTH(CtasPagar[[#This Row],[Data Pagamento]])</f>
        <v>1</v>
      </c>
      <c r="L4213" s="23">
        <f>YEAR(CtasPagar[[#This Row],[Data Pagamento]])</f>
        <v>1900</v>
      </c>
      <c r="M4213" s="154"/>
      <c r="N42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3" s="71"/>
      <c r="P4213" s="71"/>
      <c r="Q4213" s="71"/>
      <c r="R4213" s="71"/>
      <c r="S4213" s="71"/>
      <c r="T4213" s="71"/>
      <c r="U4213" s="71"/>
      <c r="V4213" s="71"/>
      <c r="W4213" s="71"/>
      <c r="X4213" s="71"/>
      <c r="Y4213" s="71"/>
      <c r="Z4213" s="71"/>
    </row>
    <row r="4214" spans="1:26">
      <c r="A4214" s="154"/>
      <c r="B4214" s="157"/>
      <c r="C4214" s="162"/>
      <c r="D4214" s="157"/>
      <c r="E4214" s="157"/>
      <c r="F4214" s="157"/>
      <c r="G4214" s="158"/>
      <c r="H4214" s="23">
        <f>MONTH(CtasPagar[[#This Row],[Data Vencimento]])</f>
        <v>1</v>
      </c>
      <c r="I4214" s="23">
        <f>YEAR(CtasPagar[[#This Row],[Data Vencimento]])</f>
        <v>1900</v>
      </c>
      <c r="J4214" s="154"/>
      <c r="K4214" s="23">
        <f>MONTH(CtasPagar[[#This Row],[Data Pagamento]])</f>
        <v>1</v>
      </c>
      <c r="L4214" s="23">
        <f>YEAR(CtasPagar[[#This Row],[Data Pagamento]])</f>
        <v>1900</v>
      </c>
      <c r="M4214" s="154"/>
      <c r="N42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4" s="71"/>
      <c r="P4214" s="71"/>
      <c r="Q4214" s="71"/>
      <c r="R4214" s="71"/>
      <c r="S4214" s="71"/>
      <c r="T4214" s="71"/>
      <c r="U4214" s="71"/>
      <c r="V4214" s="71"/>
      <c r="W4214" s="71"/>
      <c r="X4214" s="71"/>
      <c r="Y4214" s="71"/>
      <c r="Z4214" s="71"/>
    </row>
    <row r="4215" spans="1:26">
      <c r="A4215" s="154"/>
      <c r="B4215" s="157"/>
      <c r="C4215" s="162"/>
      <c r="D4215" s="157"/>
      <c r="E4215" s="157"/>
      <c r="F4215" s="157"/>
      <c r="G4215" s="158"/>
      <c r="H4215" s="23">
        <f>MONTH(CtasPagar[[#This Row],[Data Vencimento]])</f>
        <v>1</v>
      </c>
      <c r="I4215" s="23">
        <f>YEAR(CtasPagar[[#This Row],[Data Vencimento]])</f>
        <v>1900</v>
      </c>
      <c r="J4215" s="154"/>
      <c r="K4215" s="23">
        <f>MONTH(CtasPagar[[#This Row],[Data Pagamento]])</f>
        <v>1</v>
      </c>
      <c r="L4215" s="23">
        <f>YEAR(CtasPagar[[#This Row],[Data Pagamento]])</f>
        <v>1900</v>
      </c>
      <c r="M4215" s="154"/>
      <c r="N42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5" s="71"/>
      <c r="P4215" s="71"/>
      <c r="Q4215" s="71"/>
      <c r="R4215" s="71"/>
      <c r="S4215" s="71"/>
      <c r="T4215" s="71"/>
      <c r="U4215" s="71"/>
      <c r="V4215" s="71"/>
      <c r="W4215" s="71"/>
      <c r="X4215" s="71"/>
      <c r="Y4215" s="71"/>
      <c r="Z4215" s="71"/>
    </row>
    <row r="4216" spans="1:26">
      <c r="A4216" s="154"/>
      <c r="B4216" s="157"/>
      <c r="C4216" s="162"/>
      <c r="D4216" s="157"/>
      <c r="E4216" s="157"/>
      <c r="F4216" s="157"/>
      <c r="G4216" s="158"/>
      <c r="H4216" s="23">
        <f>MONTH(CtasPagar[[#This Row],[Data Vencimento]])</f>
        <v>1</v>
      </c>
      <c r="I4216" s="23">
        <f>YEAR(CtasPagar[[#This Row],[Data Vencimento]])</f>
        <v>1900</v>
      </c>
      <c r="J4216" s="154"/>
      <c r="K4216" s="23">
        <f>MONTH(CtasPagar[[#This Row],[Data Pagamento]])</f>
        <v>1</v>
      </c>
      <c r="L4216" s="23">
        <f>YEAR(CtasPagar[[#This Row],[Data Pagamento]])</f>
        <v>1900</v>
      </c>
      <c r="M4216" s="154"/>
      <c r="N42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6" s="71"/>
      <c r="P4216" s="71"/>
      <c r="Q4216" s="71"/>
      <c r="R4216" s="71"/>
      <c r="S4216" s="71"/>
      <c r="T4216" s="71"/>
      <c r="U4216" s="71"/>
      <c r="V4216" s="71"/>
      <c r="W4216" s="71"/>
      <c r="X4216" s="71"/>
      <c r="Y4216" s="71"/>
      <c r="Z4216" s="71"/>
    </row>
    <row r="4217" spans="1:26">
      <c r="A4217" s="154"/>
      <c r="B4217" s="157"/>
      <c r="C4217" s="162"/>
      <c r="D4217" s="157"/>
      <c r="E4217" s="157"/>
      <c r="F4217" s="157"/>
      <c r="G4217" s="158"/>
      <c r="H4217" s="23">
        <f>MONTH(CtasPagar[[#This Row],[Data Vencimento]])</f>
        <v>1</v>
      </c>
      <c r="I4217" s="23">
        <f>YEAR(CtasPagar[[#This Row],[Data Vencimento]])</f>
        <v>1900</v>
      </c>
      <c r="J4217" s="154"/>
      <c r="K4217" s="23">
        <f>MONTH(CtasPagar[[#This Row],[Data Pagamento]])</f>
        <v>1</v>
      </c>
      <c r="L4217" s="23">
        <f>YEAR(CtasPagar[[#This Row],[Data Pagamento]])</f>
        <v>1900</v>
      </c>
      <c r="M4217" s="154"/>
      <c r="N42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7" s="71"/>
      <c r="P4217" s="71"/>
      <c r="Q4217" s="71"/>
      <c r="R4217" s="71"/>
      <c r="S4217" s="71"/>
      <c r="T4217" s="71"/>
      <c r="U4217" s="71"/>
      <c r="V4217" s="71"/>
      <c r="W4217" s="71"/>
      <c r="X4217" s="71"/>
      <c r="Y4217" s="71"/>
      <c r="Z4217" s="71"/>
    </row>
    <row r="4218" spans="1:26">
      <c r="A4218" s="154"/>
      <c r="B4218" s="157"/>
      <c r="C4218" s="162"/>
      <c r="D4218" s="157"/>
      <c r="E4218" s="157"/>
      <c r="F4218" s="157"/>
      <c r="G4218" s="158"/>
      <c r="H4218" s="23">
        <f>MONTH(CtasPagar[[#This Row],[Data Vencimento]])</f>
        <v>1</v>
      </c>
      <c r="I4218" s="23">
        <f>YEAR(CtasPagar[[#This Row],[Data Vencimento]])</f>
        <v>1900</v>
      </c>
      <c r="J4218" s="154"/>
      <c r="K4218" s="23">
        <f>MONTH(CtasPagar[[#This Row],[Data Pagamento]])</f>
        <v>1</v>
      </c>
      <c r="L4218" s="23">
        <f>YEAR(CtasPagar[[#This Row],[Data Pagamento]])</f>
        <v>1900</v>
      </c>
      <c r="M4218" s="154"/>
      <c r="N42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8" s="71"/>
      <c r="P4218" s="71"/>
      <c r="Q4218" s="71"/>
      <c r="R4218" s="71"/>
      <c r="S4218" s="71"/>
      <c r="T4218" s="71"/>
      <c r="U4218" s="71"/>
      <c r="V4218" s="71"/>
      <c r="W4218" s="71"/>
      <c r="X4218" s="71"/>
      <c r="Y4218" s="71"/>
      <c r="Z4218" s="71"/>
    </row>
    <row r="4219" spans="1:26">
      <c r="A4219" s="154"/>
      <c r="B4219" s="157"/>
      <c r="C4219" s="162"/>
      <c r="D4219" s="157"/>
      <c r="E4219" s="157"/>
      <c r="F4219" s="157"/>
      <c r="G4219" s="158"/>
      <c r="H4219" s="23">
        <f>MONTH(CtasPagar[[#This Row],[Data Vencimento]])</f>
        <v>1</v>
      </c>
      <c r="I4219" s="23">
        <f>YEAR(CtasPagar[[#This Row],[Data Vencimento]])</f>
        <v>1900</v>
      </c>
      <c r="J4219" s="154"/>
      <c r="K4219" s="23">
        <f>MONTH(CtasPagar[[#This Row],[Data Pagamento]])</f>
        <v>1</v>
      </c>
      <c r="L4219" s="23">
        <f>YEAR(CtasPagar[[#This Row],[Data Pagamento]])</f>
        <v>1900</v>
      </c>
      <c r="M4219" s="154"/>
      <c r="N42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19" s="71"/>
      <c r="P4219" s="71"/>
      <c r="Q4219" s="71"/>
      <c r="R4219" s="71"/>
      <c r="S4219" s="71"/>
      <c r="T4219" s="71"/>
      <c r="U4219" s="71"/>
      <c r="V4219" s="71"/>
      <c r="W4219" s="71"/>
      <c r="X4219" s="71"/>
      <c r="Y4219" s="71"/>
      <c r="Z4219" s="71"/>
    </row>
    <row r="4220" spans="1:26">
      <c r="A4220" s="154"/>
      <c r="B4220" s="157"/>
      <c r="C4220" s="162"/>
      <c r="D4220" s="157"/>
      <c r="E4220" s="157"/>
      <c r="F4220" s="157"/>
      <c r="G4220" s="158"/>
      <c r="H4220" s="23">
        <f>MONTH(CtasPagar[[#This Row],[Data Vencimento]])</f>
        <v>1</v>
      </c>
      <c r="I4220" s="23">
        <f>YEAR(CtasPagar[[#This Row],[Data Vencimento]])</f>
        <v>1900</v>
      </c>
      <c r="J4220" s="154"/>
      <c r="K4220" s="23">
        <f>MONTH(CtasPagar[[#This Row],[Data Pagamento]])</f>
        <v>1</v>
      </c>
      <c r="L4220" s="23">
        <f>YEAR(CtasPagar[[#This Row],[Data Pagamento]])</f>
        <v>1900</v>
      </c>
      <c r="M4220" s="154"/>
      <c r="N42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0" s="71"/>
      <c r="P4220" s="71"/>
      <c r="Q4220" s="71"/>
      <c r="R4220" s="71"/>
      <c r="S4220" s="71"/>
      <c r="T4220" s="71"/>
      <c r="U4220" s="71"/>
      <c r="V4220" s="71"/>
      <c r="W4220" s="71"/>
      <c r="X4220" s="71"/>
      <c r="Y4220" s="71"/>
      <c r="Z4220" s="71"/>
    </row>
    <row r="4221" spans="1:26">
      <c r="A4221" s="154"/>
      <c r="B4221" s="157"/>
      <c r="C4221" s="162"/>
      <c r="D4221" s="157"/>
      <c r="E4221" s="157"/>
      <c r="F4221" s="157"/>
      <c r="G4221" s="158"/>
      <c r="H4221" s="23">
        <f>MONTH(CtasPagar[[#This Row],[Data Vencimento]])</f>
        <v>1</v>
      </c>
      <c r="I4221" s="23">
        <f>YEAR(CtasPagar[[#This Row],[Data Vencimento]])</f>
        <v>1900</v>
      </c>
      <c r="J4221" s="154"/>
      <c r="K4221" s="23">
        <f>MONTH(CtasPagar[[#This Row],[Data Pagamento]])</f>
        <v>1</v>
      </c>
      <c r="L4221" s="23">
        <f>YEAR(CtasPagar[[#This Row],[Data Pagamento]])</f>
        <v>1900</v>
      </c>
      <c r="M4221" s="154"/>
      <c r="N42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1" s="71"/>
      <c r="P4221" s="71"/>
      <c r="Q4221" s="71"/>
      <c r="R4221" s="71"/>
      <c r="S4221" s="71"/>
      <c r="T4221" s="71"/>
      <c r="U4221" s="71"/>
      <c r="V4221" s="71"/>
      <c r="W4221" s="71"/>
      <c r="X4221" s="71"/>
      <c r="Y4221" s="71"/>
      <c r="Z4221" s="71"/>
    </row>
    <row r="4222" spans="1:26">
      <c r="A4222" s="154"/>
      <c r="B4222" s="157"/>
      <c r="C4222" s="162"/>
      <c r="D4222" s="157"/>
      <c r="E4222" s="157"/>
      <c r="F4222" s="157"/>
      <c r="G4222" s="158"/>
      <c r="H4222" s="23">
        <f>MONTH(CtasPagar[[#This Row],[Data Vencimento]])</f>
        <v>1</v>
      </c>
      <c r="I4222" s="23">
        <f>YEAR(CtasPagar[[#This Row],[Data Vencimento]])</f>
        <v>1900</v>
      </c>
      <c r="J4222" s="154"/>
      <c r="K4222" s="23">
        <f>MONTH(CtasPagar[[#This Row],[Data Pagamento]])</f>
        <v>1</v>
      </c>
      <c r="L4222" s="23">
        <f>YEAR(CtasPagar[[#This Row],[Data Pagamento]])</f>
        <v>1900</v>
      </c>
      <c r="M4222" s="154"/>
      <c r="N42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2" s="71"/>
      <c r="P4222" s="71"/>
      <c r="Q4222" s="71"/>
      <c r="R4222" s="71"/>
      <c r="S4222" s="71"/>
      <c r="T4222" s="71"/>
      <c r="U4222" s="71"/>
      <c r="V4222" s="71"/>
      <c r="W4222" s="71"/>
      <c r="X4222" s="71"/>
      <c r="Y4222" s="71"/>
      <c r="Z4222" s="71"/>
    </row>
    <row r="4223" spans="1:26">
      <c r="A4223" s="154"/>
      <c r="B4223" s="157"/>
      <c r="C4223" s="162"/>
      <c r="D4223" s="157"/>
      <c r="E4223" s="157"/>
      <c r="F4223" s="157"/>
      <c r="G4223" s="158"/>
      <c r="H4223" s="23">
        <f>MONTH(CtasPagar[[#This Row],[Data Vencimento]])</f>
        <v>1</v>
      </c>
      <c r="I4223" s="23">
        <f>YEAR(CtasPagar[[#This Row],[Data Vencimento]])</f>
        <v>1900</v>
      </c>
      <c r="J4223" s="154"/>
      <c r="K4223" s="23">
        <f>MONTH(CtasPagar[[#This Row],[Data Pagamento]])</f>
        <v>1</v>
      </c>
      <c r="L4223" s="23">
        <f>YEAR(CtasPagar[[#This Row],[Data Pagamento]])</f>
        <v>1900</v>
      </c>
      <c r="M4223" s="154"/>
      <c r="N42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3" s="71"/>
      <c r="P4223" s="71"/>
      <c r="Q4223" s="71"/>
      <c r="R4223" s="71"/>
      <c r="S4223" s="71"/>
      <c r="T4223" s="71"/>
      <c r="U4223" s="71"/>
      <c r="V4223" s="71"/>
      <c r="W4223" s="71"/>
      <c r="X4223" s="71"/>
      <c r="Y4223" s="71"/>
      <c r="Z4223" s="71"/>
    </row>
    <row r="4224" spans="1:26">
      <c r="A4224" s="154"/>
      <c r="B4224" s="157"/>
      <c r="C4224" s="162"/>
      <c r="D4224" s="157"/>
      <c r="E4224" s="157"/>
      <c r="F4224" s="157"/>
      <c r="G4224" s="158"/>
      <c r="H4224" s="23">
        <f>MONTH(CtasPagar[[#This Row],[Data Vencimento]])</f>
        <v>1</v>
      </c>
      <c r="I4224" s="23">
        <f>YEAR(CtasPagar[[#This Row],[Data Vencimento]])</f>
        <v>1900</v>
      </c>
      <c r="J4224" s="154"/>
      <c r="K4224" s="23">
        <f>MONTH(CtasPagar[[#This Row],[Data Pagamento]])</f>
        <v>1</v>
      </c>
      <c r="L4224" s="23">
        <f>YEAR(CtasPagar[[#This Row],[Data Pagamento]])</f>
        <v>1900</v>
      </c>
      <c r="M4224" s="154"/>
      <c r="N42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4" s="71"/>
      <c r="P4224" s="71"/>
      <c r="Q4224" s="71"/>
      <c r="R4224" s="71"/>
      <c r="S4224" s="71"/>
      <c r="T4224" s="71"/>
      <c r="U4224" s="71"/>
      <c r="V4224" s="71"/>
      <c r="W4224" s="71"/>
      <c r="X4224" s="71"/>
      <c r="Y4224" s="71"/>
      <c r="Z4224" s="71"/>
    </row>
    <row r="4225" spans="1:26">
      <c r="A4225" s="154"/>
      <c r="B4225" s="157"/>
      <c r="C4225" s="162"/>
      <c r="D4225" s="157"/>
      <c r="E4225" s="157"/>
      <c r="F4225" s="157"/>
      <c r="G4225" s="158"/>
      <c r="H4225" s="23">
        <f>MONTH(CtasPagar[[#This Row],[Data Vencimento]])</f>
        <v>1</v>
      </c>
      <c r="I4225" s="23">
        <f>YEAR(CtasPagar[[#This Row],[Data Vencimento]])</f>
        <v>1900</v>
      </c>
      <c r="J4225" s="154"/>
      <c r="K4225" s="23">
        <f>MONTH(CtasPagar[[#This Row],[Data Pagamento]])</f>
        <v>1</v>
      </c>
      <c r="L4225" s="23">
        <f>YEAR(CtasPagar[[#This Row],[Data Pagamento]])</f>
        <v>1900</v>
      </c>
      <c r="M4225" s="154"/>
      <c r="N42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5" s="71"/>
      <c r="P4225" s="71"/>
      <c r="Q4225" s="71"/>
      <c r="R4225" s="71"/>
      <c r="S4225" s="71"/>
      <c r="T4225" s="71"/>
      <c r="U4225" s="71"/>
      <c r="V4225" s="71"/>
      <c r="W4225" s="71"/>
      <c r="X4225" s="71"/>
      <c r="Y4225" s="71"/>
      <c r="Z4225" s="71"/>
    </row>
    <row r="4226" spans="1:26">
      <c r="A4226" s="154"/>
      <c r="B4226" s="157"/>
      <c r="C4226" s="162"/>
      <c r="D4226" s="157"/>
      <c r="E4226" s="157"/>
      <c r="F4226" s="157"/>
      <c r="G4226" s="158"/>
      <c r="H4226" s="23">
        <f>MONTH(CtasPagar[[#This Row],[Data Vencimento]])</f>
        <v>1</v>
      </c>
      <c r="I4226" s="23">
        <f>YEAR(CtasPagar[[#This Row],[Data Vencimento]])</f>
        <v>1900</v>
      </c>
      <c r="J4226" s="154"/>
      <c r="K4226" s="23">
        <f>MONTH(CtasPagar[[#This Row],[Data Pagamento]])</f>
        <v>1</v>
      </c>
      <c r="L4226" s="23">
        <f>YEAR(CtasPagar[[#This Row],[Data Pagamento]])</f>
        <v>1900</v>
      </c>
      <c r="M4226" s="154"/>
      <c r="N42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6" s="71"/>
      <c r="P4226" s="71"/>
      <c r="Q4226" s="71"/>
      <c r="R4226" s="71"/>
      <c r="S4226" s="71"/>
      <c r="T4226" s="71"/>
      <c r="U4226" s="71"/>
      <c r="V4226" s="71"/>
      <c r="W4226" s="71"/>
      <c r="X4226" s="71"/>
      <c r="Y4226" s="71"/>
      <c r="Z4226" s="71"/>
    </row>
    <row r="4227" spans="1:26">
      <c r="A4227" s="154"/>
      <c r="B4227" s="157"/>
      <c r="C4227" s="162"/>
      <c r="D4227" s="157"/>
      <c r="E4227" s="157"/>
      <c r="F4227" s="157"/>
      <c r="G4227" s="158"/>
      <c r="H4227" s="23">
        <f>MONTH(CtasPagar[[#This Row],[Data Vencimento]])</f>
        <v>1</v>
      </c>
      <c r="I4227" s="23">
        <f>YEAR(CtasPagar[[#This Row],[Data Vencimento]])</f>
        <v>1900</v>
      </c>
      <c r="J4227" s="154"/>
      <c r="K4227" s="23">
        <f>MONTH(CtasPagar[[#This Row],[Data Pagamento]])</f>
        <v>1</v>
      </c>
      <c r="L4227" s="23">
        <f>YEAR(CtasPagar[[#This Row],[Data Pagamento]])</f>
        <v>1900</v>
      </c>
      <c r="M4227" s="154"/>
      <c r="N42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7" s="71"/>
      <c r="P4227" s="71"/>
      <c r="Q4227" s="71"/>
      <c r="R4227" s="71"/>
      <c r="S4227" s="71"/>
      <c r="T4227" s="71"/>
      <c r="U4227" s="71"/>
      <c r="V4227" s="71"/>
      <c r="W4227" s="71"/>
      <c r="X4227" s="71"/>
      <c r="Y4227" s="71"/>
      <c r="Z4227" s="71"/>
    </row>
    <row r="4228" spans="1:26">
      <c r="A4228" s="154"/>
      <c r="B4228" s="157"/>
      <c r="C4228" s="162"/>
      <c r="D4228" s="157"/>
      <c r="E4228" s="157"/>
      <c r="F4228" s="157"/>
      <c r="G4228" s="158"/>
      <c r="H4228" s="23">
        <f>MONTH(CtasPagar[[#This Row],[Data Vencimento]])</f>
        <v>1</v>
      </c>
      <c r="I4228" s="23">
        <f>YEAR(CtasPagar[[#This Row],[Data Vencimento]])</f>
        <v>1900</v>
      </c>
      <c r="J4228" s="154"/>
      <c r="K4228" s="23">
        <f>MONTH(CtasPagar[[#This Row],[Data Pagamento]])</f>
        <v>1</v>
      </c>
      <c r="L4228" s="23">
        <f>YEAR(CtasPagar[[#This Row],[Data Pagamento]])</f>
        <v>1900</v>
      </c>
      <c r="M4228" s="154"/>
      <c r="N42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8" s="71"/>
      <c r="P4228" s="71"/>
      <c r="Q4228" s="71"/>
      <c r="R4228" s="71"/>
      <c r="S4228" s="71"/>
      <c r="T4228" s="71"/>
      <c r="U4228" s="71"/>
      <c r="V4228" s="71"/>
      <c r="W4228" s="71"/>
      <c r="X4228" s="71"/>
      <c r="Y4228" s="71"/>
      <c r="Z4228" s="71"/>
    </row>
    <row r="4229" spans="1:26">
      <c r="A4229" s="154"/>
      <c r="B4229" s="157"/>
      <c r="C4229" s="162"/>
      <c r="D4229" s="157"/>
      <c r="E4229" s="157"/>
      <c r="F4229" s="157"/>
      <c r="G4229" s="158"/>
      <c r="H4229" s="23">
        <f>MONTH(CtasPagar[[#This Row],[Data Vencimento]])</f>
        <v>1</v>
      </c>
      <c r="I4229" s="23">
        <f>YEAR(CtasPagar[[#This Row],[Data Vencimento]])</f>
        <v>1900</v>
      </c>
      <c r="J4229" s="154"/>
      <c r="K4229" s="23">
        <f>MONTH(CtasPagar[[#This Row],[Data Pagamento]])</f>
        <v>1</v>
      </c>
      <c r="L4229" s="23">
        <f>YEAR(CtasPagar[[#This Row],[Data Pagamento]])</f>
        <v>1900</v>
      </c>
      <c r="M4229" s="154"/>
      <c r="N42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29" s="71"/>
      <c r="P4229" s="71"/>
      <c r="Q4229" s="71"/>
      <c r="R4229" s="71"/>
      <c r="S4229" s="71"/>
      <c r="T4229" s="71"/>
      <c r="U4229" s="71"/>
      <c r="V4229" s="71"/>
      <c r="W4229" s="71"/>
      <c r="X4229" s="71"/>
      <c r="Y4229" s="71"/>
      <c r="Z4229" s="71"/>
    </row>
    <row r="4230" spans="1:26">
      <c r="A4230" s="154"/>
      <c r="B4230" s="157"/>
      <c r="C4230" s="162"/>
      <c r="D4230" s="157"/>
      <c r="E4230" s="157"/>
      <c r="F4230" s="157"/>
      <c r="G4230" s="158"/>
      <c r="H4230" s="23">
        <f>MONTH(CtasPagar[[#This Row],[Data Vencimento]])</f>
        <v>1</v>
      </c>
      <c r="I4230" s="23">
        <f>YEAR(CtasPagar[[#This Row],[Data Vencimento]])</f>
        <v>1900</v>
      </c>
      <c r="J4230" s="154"/>
      <c r="K4230" s="23">
        <f>MONTH(CtasPagar[[#This Row],[Data Pagamento]])</f>
        <v>1</v>
      </c>
      <c r="L4230" s="23">
        <f>YEAR(CtasPagar[[#This Row],[Data Pagamento]])</f>
        <v>1900</v>
      </c>
      <c r="M4230" s="154"/>
      <c r="N42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0" s="71"/>
      <c r="P4230" s="71"/>
      <c r="Q4230" s="71"/>
      <c r="R4230" s="71"/>
      <c r="S4230" s="71"/>
      <c r="T4230" s="71"/>
      <c r="U4230" s="71"/>
      <c r="V4230" s="71"/>
      <c r="W4230" s="71"/>
      <c r="X4230" s="71"/>
      <c r="Y4230" s="71"/>
      <c r="Z4230" s="71"/>
    </row>
    <row r="4231" spans="1:26">
      <c r="A4231" s="154"/>
      <c r="B4231" s="157"/>
      <c r="C4231" s="162"/>
      <c r="D4231" s="157"/>
      <c r="E4231" s="157"/>
      <c r="F4231" s="157"/>
      <c r="G4231" s="158"/>
      <c r="H4231" s="23">
        <f>MONTH(CtasPagar[[#This Row],[Data Vencimento]])</f>
        <v>1</v>
      </c>
      <c r="I4231" s="23">
        <f>YEAR(CtasPagar[[#This Row],[Data Vencimento]])</f>
        <v>1900</v>
      </c>
      <c r="J4231" s="154"/>
      <c r="K4231" s="23">
        <f>MONTH(CtasPagar[[#This Row],[Data Pagamento]])</f>
        <v>1</v>
      </c>
      <c r="L4231" s="23">
        <f>YEAR(CtasPagar[[#This Row],[Data Pagamento]])</f>
        <v>1900</v>
      </c>
      <c r="M4231" s="154"/>
      <c r="N42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1" s="71"/>
      <c r="P4231" s="71"/>
      <c r="Q4231" s="71"/>
      <c r="R4231" s="71"/>
      <c r="S4231" s="71"/>
      <c r="T4231" s="71"/>
      <c r="U4231" s="71"/>
      <c r="V4231" s="71"/>
      <c r="W4231" s="71"/>
      <c r="X4231" s="71"/>
      <c r="Y4231" s="71"/>
      <c r="Z4231" s="71"/>
    </row>
    <row r="4232" spans="1:26">
      <c r="A4232" s="154"/>
      <c r="B4232" s="157"/>
      <c r="C4232" s="162"/>
      <c r="D4232" s="157"/>
      <c r="E4232" s="157"/>
      <c r="F4232" s="157"/>
      <c r="G4232" s="158"/>
      <c r="H4232" s="23">
        <f>MONTH(CtasPagar[[#This Row],[Data Vencimento]])</f>
        <v>1</v>
      </c>
      <c r="I4232" s="23">
        <f>YEAR(CtasPagar[[#This Row],[Data Vencimento]])</f>
        <v>1900</v>
      </c>
      <c r="J4232" s="154"/>
      <c r="K4232" s="23">
        <f>MONTH(CtasPagar[[#This Row],[Data Pagamento]])</f>
        <v>1</v>
      </c>
      <c r="L4232" s="23">
        <f>YEAR(CtasPagar[[#This Row],[Data Pagamento]])</f>
        <v>1900</v>
      </c>
      <c r="M4232" s="154"/>
      <c r="N42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2" s="71"/>
      <c r="P4232" s="71"/>
      <c r="Q4232" s="71"/>
      <c r="R4232" s="71"/>
      <c r="S4232" s="71"/>
      <c r="T4232" s="71"/>
      <c r="U4232" s="71"/>
      <c r="V4232" s="71"/>
      <c r="W4232" s="71"/>
      <c r="X4232" s="71"/>
      <c r="Y4232" s="71"/>
      <c r="Z4232" s="71"/>
    </row>
    <row r="4233" spans="1:26">
      <c r="A4233" s="154"/>
      <c r="B4233" s="157"/>
      <c r="C4233" s="162"/>
      <c r="D4233" s="157"/>
      <c r="E4233" s="157"/>
      <c r="F4233" s="157"/>
      <c r="G4233" s="158"/>
      <c r="H4233" s="23">
        <f>MONTH(CtasPagar[[#This Row],[Data Vencimento]])</f>
        <v>1</v>
      </c>
      <c r="I4233" s="23">
        <f>YEAR(CtasPagar[[#This Row],[Data Vencimento]])</f>
        <v>1900</v>
      </c>
      <c r="J4233" s="154"/>
      <c r="K4233" s="23">
        <f>MONTH(CtasPagar[[#This Row],[Data Pagamento]])</f>
        <v>1</v>
      </c>
      <c r="L4233" s="23">
        <f>YEAR(CtasPagar[[#This Row],[Data Pagamento]])</f>
        <v>1900</v>
      </c>
      <c r="M4233" s="154"/>
      <c r="N42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3" s="71"/>
      <c r="P4233" s="71"/>
      <c r="Q4233" s="71"/>
      <c r="R4233" s="71"/>
      <c r="S4233" s="71"/>
      <c r="T4233" s="71"/>
      <c r="U4233" s="71"/>
      <c r="V4233" s="71"/>
      <c r="W4233" s="71"/>
      <c r="X4233" s="71"/>
      <c r="Y4233" s="71"/>
      <c r="Z4233" s="71"/>
    </row>
    <row r="4234" spans="1:26">
      <c r="A4234" s="154"/>
      <c r="B4234" s="157"/>
      <c r="C4234" s="162"/>
      <c r="D4234" s="157"/>
      <c r="E4234" s="157"/>
      <c r="F4234" s="157"/>
      <c r="G4234" s="158"/>
      <c r="H4234" s="23">
        <f>MONTH(CtasPagar[[#This Row],[Data Vencimento]])</f>
        <v>1</v>
      </c>
      <c r="I4234" s="23">
        <f>YEAR(CtasPagar[[#This Row],[Data Vencimento]])</f>
        <v>1900</v>
      </c>
      <c r="J4234" s="154"/>
      <c r="K4234" s="23">
        <f>MONTH(CtasPagar[[#This Row],[Data Pagamento]])</f>
        <v>1</v>
      </c>
      <c r="L4234" s="23">
        <f>YEAR(CtasPagar[[#This Row],[Data Pagamento]])</f>
        <v>1900</v>
      </c>
      <c r="M4234" s="154"/>
      <c r="N42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4" s="71"/>
      <c r="P4234" s="71"/>
      <c r="Q4234" s="71"/>
      <c r="R4234" s="71"/>
      <c r="S4234" s="71"/>
      <c r="T4234" s="71"/>
      <c r="U4234" s="71"/>
      <c r="V4234" s="71"/>
      <c r="W4234" s="71"/>
      <c r="X4234" s="71"/>
      <c r="Y4234" s="71"/>
      <c r="Z4234" s="71"/>
    </row>
    <row r="4235" spans="1:26">
      <c r="A4235" s="154"/>
      <c r="B4235" s="157"/>
      <c r="C4235" s="162"/>
      <c r="D4235" s="157"/>
      <c r="E4235" s="157"/>
      <c r="F4235" s="157"/>
      <c r="G4235" s="158"/>
      <c r="H4235" s="23">
        <f>MONTH(CtasPagar[[#This Row],[Data Vencimento]])</f>
        <v>1</v>
      </c>
      <c r="I4235" s="23">
        <f>YEAR(CtasPagar[[#This Row],[Data Vencimento]])</f>
        <v>1900</v>
      </c>
      <c r="J4235" s="154"/>
      <c r="K4235" s="23">
        <f>MONTH(CtasPagar[[#This Row],[Data Pagamento]])</f>
        <v>1</v>
      </c>
      <c r="L4235" s="23">
        <f>YEAR(CtasPagar[[#This Row],[Data Pagamento]])</f>
        <v>1900</v>
      </c>
      <c r="M4235" s="154"/>
      <c r="N42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5" s="71"/>
      <c r="P4235" s="71"/>
      <c r="Q4235" s="71"/>
      <c r="R4235" s="71"/>
      <c r="S4235" s="71"/>
      <c r="T4235" s="71"/>
      <c r="U4235" s="71"/>
      <c r="V4235" s="71"/>
      <c r="W4235" s="71"/>
      <c r="X4235" s="71"/>
      <c r="Y4235" s="71"/>
      <c r="Z4235" s="71"/>
    </row>
    <row r="4236" spans="1:26">
      <c r="A4236" s="154"/>
      <c r="B4236" s="157"/>
      <c r="C4236" s="162"/>
      <c r="D4236" s="157"/>
      <c r="E4236" s="157"/>
      <c r="F4236" s="157"/>
      <c r="G4236" s="158"/>
      <c r="H4236" s="23">
        <f>MONTH(CtasPagar[[#This Row],[Data Vencimento]])</f>
        <v>1</v>
      </c>
      <c r="I4236" s="23">
        <f>YEAR(CtasPagar[[#This Row],[Data Vencimento]])</f>
        <v>1900</v>
      </c>
      <c r="J4236" s="154"/>
      <c r="K4236" s="23">
        <f>MONTH(CtasPagar[[#This Row],[Data Pagamento]])</f>
        <v>1</v>
      </c>
      <c r="L4236" s="23">
        <f>YEAR(CtasPagar[[#This Row],[Data Pagamento]])</f>
        <v>1900</v>
      </c>
      <c r="M4236" s="154"/>
      <c r="N42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6" s="71"/>
      <c r="P4236" s="71"/>
      <c r="Q4236" s="71"/>
      <c r="R4236" s="71"/>
      <c r="S4236" s="71"/>
      <c r="T4236" s="71"/>
      <c r="U4236" s="71"/>
      <c r="V4236" s="71"/>
      <c r="W4236" s="71"/>
      <c r="X4236" s="71"/>
      <c r="Y4236" s="71"/>
      <c r="Z4236" s="71"/>
    </row>
    <row r="4237" spans="1:26">
      <c r="A4237" s="154"/>
      <c r="B4237" s="157"/>
      <c r="C4237" s="162"/>
      <c r="D4237" s="157"/>
      <c r="E4237" s="157"/>
      <c r="F4237" s="157"/>
      <c r="G4237" s="158"/>
      <c r="H4237" s="23">
        <f>MONTH(CtasPagar[[#This Row],[Data Vencimento]])</f>
        <v>1</v>
      </c>
      <c r="I4237" s="23">
        <f>YEAR(CtasPagar[[#This Row],[Data Vencimento]])</f>
        <v>1900</v>
      </c>
      <c r="J4237" s="154"/>
      <c r="K4237" s="23">
        <f>MONTH(CtasPagar[[#This Row],[Data Pagamento]])</f>
        <v>1</v>
      </c>
      <c r="L4237" s="23">
        <f>YEAR(CtasPagar[[#This Row],[Data Pagamento]])</f>
        <v>1900</v>
      </c>
      <c r="M4237" s="154"/>
      <c r="N42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7" s="71"/>
      <c r="P4237" s="71"/>
      <c r="Q4237" s="71"/>
      <c r="R4237" s="71"/>
      <c r="S4237" s="71"/>
      <c r="T4237" s="71"/>
      <c r="U4237" s="71"/>
      <c r="V4237" s="71"/>
      <c r="W4237" s="71"/>
      <c r="X4237" s="71"/>
      <c r="Y4237" s="71"/>
      <c r="Z4237" s="71"/>
    </row>
    <row r="4238" spans="1:26">
      <c r="A4238" s="154"/>
      <c r="B4238" s="157"/>
      <c r="C4238" s="162"/>
      <c r="D4238" s="157"/>
      <c r="E4238" s="157"/>
      <c r="F4238" s="157"/>
      <c r="G4238" s="158"/>
      <c r="H4238" s="23">
        <f>MONTH(CtasPagar[[#This Row],[Data Vencimento]])</f>
        <v>1</v>
      </c>
      <c r="I4238" s="23">
        <f>YEAR(CtasPagar[[#This Row],[Data Vencimento]])</f>
        <v>1900</v>
      </c>
      <c r="J4238" s="154"/>
      <c r="K4238" s="23">
        <f>MONTH(CtasPagar[[#This Row],[Data Pagamento]])</f>
        <v>1</v>
      </c>
      <c r="L4238" s="23">
        <f>YEAR(CtasPagar[[#This Row],[Data Pagamento]])</f>
        <v>1900</v>
      </c>
      <c r="M4238" s="154"/>
      <c r="N42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8" s="71"/>
      <c r="P4238" s="71"/>
      <c r="Q4238" s="71"/>
      <c r="R4238" s="71"/>
      <c r="S4238" s="71"/>
      <c r="T4238" s="71"/>
      <c r="U4238" s="71"/>
      <c r="V4238" s="71"/>
      <c r="W4238" s="71"/>
      <c r="X4238" s="71"/>
      <c r="Y4238" s="71"/>
      <c r="Z4238" s="71"/>
    </row>
    <row r="4239" spans="1:26">
      <c r="A4239" s="154"/>
      <c r="B4239" s="157"/>
      <c r="C4239" s="162"/>
      <c r="D4239" s="157"/>
      <c r="E4239" s="157"/>
      <c r="F4239" s="157"/>
      <c r="G4239" s="158"/>
      <c r="H4239" s="23">
        <f>MONTH(CtasPagar[[#This Row],[Data Vencimento]])</f>
        <v>1</v>
      </c>
      <c r="I4239" s="23">
        <f>YEAR(CtasPagar[[#This Row],[Data Vencimento]])</f>
        <v>1900</v>
      </c>
      <c r="J4239" s="154"/>
      <c r="K4239" s="23">
        <f>MONTH(CtasPagar[[#This Row],[Data Pagamento]])</f>
        <v>1</v>
      </c>
      <c r="L4239" s="23">
        <f>YEAR(CtasPagar[[#This Row],[Data Pagamento]])</f>
        <v>1900</v>
      </c>
      <c r="M4239" s="154"/>
      <c r="N42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39" s="71"/>
      <c r="P4239" s="71"/>
      <c r="Q4239" s="71"/>
      <c r="R4239" s="71"/>
      <c r="S4239" s="71"/>
      <c r="T4239" s="71"/>
      <c r="U4239" s="71"/>
      <c r="V4239" s="71"/>
      <c r="W4239" s="71"/>
      <c r="X4239" s="71"/>
      <c r="Y4239" s="71"/>
      <c r="Z4239" s="71"/>
    </row>
    <row r="4240" spans="1:26">
      <c r="A4240" s="154"/>
      <c r="B4240" s="157"/>
      <c r="C4240" s="162"/>
      <c r="D4240" s="157"/>
      <c r="E4240" s="157"/>
      <c r="F4240" s="157"/>
      <c r="G4240" s="158"/>
      <c r="H4240" s="23">
        <f>MONTH(CtasPagar[[#This Row],[Data Vencimento]])</f>
        <v>1</v>
      </c>
      <c r="I4240" s="23">
        <f>YEAR(CtasPagar[[#This Row],[Data Vencimento]])</f>
        <v>1900</v>
      </c>
      <c r="J4240" s="154"/>
      <c r="K4240" s="23">
        <f>MONTH(CtasPagar[[#This Row],[Data Pagamento]])</f>
        <v>1</v>
      </c>
      <c r="L4240" s="23">
        <f>YEAR(CtasPagar[[#This Row],[Data Pagamento]])</f>
        <v>1900</v>
      </c>
      <c r="M4240" s="154"/>
      <c r="N42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0" s="71"/>
      <c r="P4240" s="71"/>
      <c r="Q4240" s="71"/>
      <c r="R4240" s="71"/>
      <c r="S4240" s="71"/>
      <c r="T4240" s="71"/>
      <c r="U4240" s="71"/>
      <c r="V4240" s="71"/>
      <c r="W4240" s="71"/>
      <c r="X4240" s="71"/>
      <c r="Y4240" s="71"/>
      <c r="Z4240" s="71"/>
    </row>
    <row r="4241" spans="1:26">
      <c r="A4241" s="154"/>
      <c r="B4241" s="157"/>
      <c r="C4241" s="162"/>
      <c r="D4241" s="157"/>
      <c r="E4241" s="157"/>
      <c r="F4241" s="157"/>
      <c r="G4241" s="158"/>
      <c r="H4241" s="23">
        <f>MONTH(CtasPagar[[#This Row],[Data Vencimento]])</f>
        <v>1</v>
      </c>
      <c r="I4241" s="23">
        <f>YEAR(CtasPagar[[#This Row],[Data Vencimento]])</f>
        <v>1900</v>
      </c>
      <c r="J4241" s="154"/>
      <c r="K4241" s="23">
        <f>MONTH(CtasPagar[[#This Row],[Data Pagamento]])</f>
        <v>1</v>
      </c>
      <c r="L4241" s="23">
        <f>YEAR(CtasPagar[[#This Row],[Data Pagamento]])</f>
        <v>1900</v>
      </c>
      <c r="M4241" s="154"/>
      <c r="N42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1" s="71"/>
      <c r="P4241" s="71"/>
      <c r="Q4241" s="71"/>
      <c r="R4241" s="71"/>
      <c r="S4241" s="71"/>
      <c r="T4241" s="71"/>
      <c r="U4241" s="71"/>
      <c r="V4241" s="71"/>
      <c r="W4241" s="71"/>
      <c r="X4241" s="71"/>
      <c r="Y4241" s="71"/>
      <c r="Z4241" s="71"/>
    </row>
    <row r="4242" spans="1:26">
      <c r="A4242" s="154"/>
      <c r="B4242" s="157"/>
      <c r="C4242" s="162"/>
      <c r="D4242" s="157"/>
      <c r="E4242" s="157"/>
      <c r="F4242" s="157"/>
      <c r="G4242" s="158"/>
      <c r="H4242" s="23">
        <f>MONTH(CtasPagar[[#This Row],[Data Vencimento]])</f>
        <v>1</v>
      </c>
      <c r="I4242" s="23">
        <f>YEAR(CtasPagar[[#This Row],[Data Vencimento]])</f>
        <v>1900</v>
      </c>
      <c r="J4242" s="154"/>
      <c r="K4242" s="23">
        <f>MONTH(CtasPagar[[#This Row],[Data Pagamento]])</f>
        <v>1</v>
      </c>
      <c r="L4242" s="23">
        <f>YEAR(CtasPagar[[#This Row],[Data Pagamento]])</f>
        <v>1900</v>
      </c>
      <c r="M4242" s="154"/>
      <c r="N42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2" s="71"/>
      <c r="P4242" s="71"/>
      <c r="Q4242" s="71"/>
      <c r="R4242" s="71"/>
      <c r="S4242" s="71"/>
      <c r="T4242" s="71"/>
      <c r="U4242" s="71"/>
      <c r="V4242" s="71"/>
      <c r="W4242" s="71"/>
      <c r="X4242" s="71"/>
      <c r="Y4242" s="71"/>
      <c r="Z4242" s="71"/>
    </row>
    <row r="4243" spans="1:26">
      <c r="A4243" s="154"/>
      <c r="B4243" s="157"/>
      <c r="C4243" s="162"/>
      <c r="D4243" s="157"/>
      <c r="E4243" s="157"/>
      <c r="F4243" s="157"/>
      <c r="G4243" s="158"/>
      <c r="H4243" s="23">
        <f>MONTH(CtasPagar[[#This Row],[Data Vencimento]])</f>
        <v>1</v>
      </c>
      <c r="I4243" s="23">
        <f>YEAR(CtasPagar[[#This Row],[Data Vencimento]])</f>
        <v>1900</v>
      </c>
      <c r="J4243" s="154"/>
      <c r="K4243" s="23">
        <f>MONTH(CtasPagar[[#This Row],[Data Pagamento]])</f>
        <v>1</v>
      </c>
      <c r="L4243" s="23">
        <f>YEAR(CtasPagar[[#This Row],[Data Pagamento]])</f>
        <v>1900</v>
      </c>
      <c r="M4243" s="154"/>
      <c r="N42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3" s="71"/>
      <c r="P4243" s="71"/>
      <c r="Q4243" s="71"/>
      <c r="R4243" s="71"/>
      <c r="S4243" s="71"/>
      <c r="T4243" s="71"/>
      <c r="U4243" s="71"/>
      <c r="V4243" s="71"/>
      <c r="W4243" s="71"/>
      <c r="X4243" s="71"/>
      <c r="Y4243" s="71"/>
      <c r="Z4243" s="71"/>
    </row>
    <row r="4244" spans="1:26">
      <c r="A4244" s="154"/>
      <c r="B4244" s="157"/>
      <c r="C4244" s="162"/>
      <c r="D4244" s="157"/>
      <c r="E4244" s="157"/>
      <c r="F4244" s="157"/>
      <c r="G4244" s="158"/>
      <c r="H4244" s="23">
        <f>MONTH(CtasPagar[[#This Row],[Data Vencimento]])</f>
        <v>1</v>
      </c>
      <c r="I4244" s="23">
        <f>YEAR(CtasPagar[[#This Row],[Data Vencimento]])</f>
        <v>1900</v>
      </c>
      <c r="J4244" s="154"/>
      <c r="K4244" s="23">
        <f>MONTH(CtasPagar[[#This Row],[Data Pagamento]])</f>
        <v>1</v>
      </c>
      <c r="L4244" s="23">
        <f>YEAR(CtasPagar[[#This Row],[Data Pagamento]])</f>
        <v>1900</v>
      </c>
      <c r="M4244" s="154"/>
      <c r="N42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4" s="71"/>
      <c r="P4244" s="71"/>
      <c r="Q4244" s="71"/>
      <c r="R4244" s="71"/>
      <c r="S4244" s="71"/>
      <c r="T4244" s="71"/>
      <c r="U4244" s="71"/>
      <c r="V4244" s="71"/>
      <c r="W4244" s="71"/>
      <c r="X4244" s="71"/>
      <c r="Y4244" s="71"/>
      <c r="Z4244" s="71"/>
    </row>
    <row r="4245" spans="1:26">
      <c r="A4245" s="154"/>
      <c r="B4245" s="157"/>
      <c r="C4245" s="162"/>
      <c r="D4245" s="157"/>
      <c r="E4245" s="157"/>
      <c r="F4245" s="157"/>
      <c r="G4245" s="158"/>
      <c r="H4245" s="23">
        <f>MONTH(CtasPagar[[#This Row],[Data Vencimento]])</f>
        <v>1</v>
      </c>
      <c r="I4245" s="23">
        <f>YEAR(CtasPagar[[#This Row],[Data Vencimento]])</f>
        <v>1900</v>
      </c>
      <c r="J4245" s="154"/>
      <c r="K4245" s="23">
        <f>MONTH(CtasPagar[[#This Row],[Data Pagamento]])</f>
        <v>1</v>
      </c>
      <c r="L4245" s="23">
        <f>YEAR(CtasPagar[[#This Row],[Data Pagamento]])</f>
        <v>1900</v>
      </c>
      <c r="M4245" s="154"/>
      <c r="N42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5" s="71"/>
      <c r="P4245" s="71"/>
      <c r="Q4245" s="71"/>
      <c r="R4245" s="71"/>
      <c r="S4245" s="71"/>
      <c r="T4245" s="71"/>
      <c r="U4245" s="71"/>
      <c r="V4245" s="71"/>
      <c r="W4245" s="71"/>
      <c r="X4245" s="71"/>
      <c r="Y4245" s="71"/>
      <c r="Z4245" s="71"/>
    </row>
    <row r="4246" spans="1:26">
      <c r="A4246" s="154"/>
      <c r="B4246" s="157"/>
      <c r="C4246" s="162"/>
      <c r="D4246" s="157"/>
      <c r="E4246" s="157"/>
      <c r="F4246" s="157"/>
      <c r="G4246" s="158"/>
      <c r="H4246" s="23">
        <f>MONTH(CtasPagar[[#This Row],[Data Vencimento]])</f>
        <v>1</v>
      </c>
      <c r="I4246" s="23">
        <f>YEAR(CtasPagar[[#This Row],[Data Vencimento]])</f>
        <v>1900</v>
      </c>
      <c r="J4246" s="154"/>
      <c r="K4246" s="23">
        <f>MONTH(CtasPagar[[#This Row],[Data Pagamento]])</f>
        <v>1</v>
      </c>
      <c r="L4246" s="23">
        <f>YEAR(CtasPagar[[#This Row],[Data Pagamento]])</f>
        <v>1900</v>
      </c>
      <c r="M4246" s="154"/>
      <c r="N42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6" s="71"/>
      <c r="P4246" s="71"/>
      <c r="Q4246" s="71"/>
      <c r="R4246" s="71"/>
      <c r="S4246" s="71"/>
      <c r="T4246" s="71"/>
      <c r="U4246" s="71"/>
      <c r="V4246" s="71"/>
      <c r="W4246" s="71"/>
      <c r="X4246" s="71"/>
      <c r="Y4246" s="71"/>
      <c r="Z4246" s="71"/>
    </row>
    <row r="4247" spans="1:26">
      <c r="A4247" s="154"/>
      <c r="B4247" s="157"/>
      <c r="C4247" s="162"/>
      <c r="D4247" s="157"/>
      <c r="E4247" s="157"/>
      <c r="F4247" s="157"/>
      <c r="G4247" s="158"/>
      <c r="H4247" s="23">
        <f>MONTH(CtasPagar[[#This Row],[Data Vencimento]])</f>
        <v>1</v>
      </c>
      <c r="I4247" s="23">
        <f>YEAR(CtasPagar[[#This Row],[Data Vencimento]])</f>
        <v>1900</v>
      </c>
      <c r="J4247" s="154"/>
      <c r="K4247" s="23">
        <f>MONTH(CtasPagar[[#This Row],[Data Pagamento]])</f>
        <v>1</v>
      </c>
      <c r="L4247" s="23">
        <f>YEAR(CtasPagar[[#This Row],[Data Pagamento]])</f>
        <v>1900</v>
      </c>
      <c r="M4247" s="154"/>
      <c r="N42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7" s="71"/>
      <c r="P4247" s="71"/>
      <c r="Q4247" s="71"/>
      <c r="R4247" s="71"/>
      <c r="S4247" s="71"/>
      <c r="T4247" s="71"/>
      <c r="U4247" s="71"/>
      <c r="V4247" s="71"/>
      <c r="W4247" s="71"/>
      <c r="X4247" s="71"/>
      <c r="Y4247" s="71"/>
      <c r="Z4247" s="71"/>
    </row>
    <row r="4248" spans="1:26">
      <c r="A4248" s="154"/>
      <c r="B4248" s="157"/>
      <c r="C4248" s="162"/>
      <c r="D4248" s="157"/>
      <c r="E4248" s="157"/>
      <c r="F4248" s="157"/>
      <c r="G4248" s="158"/>
      <c r="H4248" s="23">
        <f>MONTH(CtasPagar[[#This Row],[Data Vencimento]])</f>
        <v>1</v>
      </c>
      <c r="I4248" s="23">
        <f>YEAR(CtasPagar[[#This Row],[Data Vencimento]])</f>
        <v>1900</v>
      </c>
      <c r="J4248" s="154"/>
      <c r="K4248" s="23">
        <f>MONTH(CtasPagar[[#This Row],[Data Pagamento]])</f>
        <v>1</v>
      </c>
      <c r="L4248" s="23">
        <f>YEAR(CtasPagar[[#This Row],[Data Pagamento]])</f>
        <v>1900</v>
      </c>
      <c r="M4248" s="154"/>
      <c r="N42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8" s="71"/>
      <c r="P4248" s="71"/>
      <c r="Q4248" s="71"/>
      <c r="R4248" s="71"/>
      <c r="S4248" s="71"/>
      <c r="T4248" s="71"/>
      <c r="U4248" s="71"/>
      <c r="V4248" s="71"/>
      <c r="W4248" s="71"/>
      <c r="X4248" s="71"/>
      <c r="Y4248" s="71"/>
      <c r="Z4248" s="71"/>
    </row>
    <row r="4249" spans="1:26">
      <c r="A4249" s="154"/>
      <c r="B4249" s="157"/>
      <c r="C4249" s="162"/>
      <c r="D4249" s="157"/>
      <c r="E4249" s="157"/>
      <c r="F4249" s="157"/>
      <c r="G4249" s="158"/>
      <c r="H4249" s="23">
        <f>MONTH(CtasPagar[[#This Row],[Data Vencimento]])</f>
        <v>1</v>
      </c>
      <c r="I4249" s="23">
        <f>YEAR(CtasPagar[[#This Row],[Data Vencimento]])</f>
        <v>1900</v>
      </c>
      <c r="J4249" s="154"/>
      <c r="K4249" s="23">
        <f>MONTH(CtasPagar[[#This Row],[Data Pagamento]])</f>
        <v>1</v>
      </c>
      <c r="L4249" s="23">
        <f>YEAR(CtasPagar[[#This Row],[Data Pagamento]])</f>
        <v>1900</v>
      </c>
      <c r="M4249" s="154"/>
      <c r="N42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49" s="71"/>
      <c r="P4249" s="71"/>
      <c r="Q4249" s="71"/>
      <c r="R4249" s="71"/>
      <c r="S4249" s="71"/>
      <c r="T4249" s="71"/>
      <c r="U4249" s="71"/>
      <c r="V4249" s="71"/>
      <c r="W4249" s="71"/>
      <c r="X4249" s="71"/>
      <c r="Y4249" s="71"/>
      <c r="Z4249" s="71"/>
    </row>
    <row r="4250" spans="1:26">
      <c r="A4250" s="154"/>
      <c r="B4250" s="157"/>
      <c r="C4250" s="162"/>
      <c r="D4250" s="157"/>
      <c r="E4250" s="157"/>
      <c r="F4250" s="157"/>
      <c r="G4250" s="158"/>
      <c r="H4250" s="23">
        <f>MONTH(CtasPagar[[#This Row],[Data Vencimento]])</f>
        <v>1</v>
      </c>
      <c r="I4250" s="23">
        <f>YEAR(CtasPagar[[#This Row],[Data Vencimento]])</f>
        <v>1900</v>
      </c>
      <c r="J4250" s="154"/>
      <c r="K4250" s="23">
        <f>MONTH(CtasPagar[[#This Row],[Data Pagamento]])</f>
        <v>1</v>
      </c>
      <c r="L4250" s="23">
        <f>YEAR(CtasPagar[[#This Row],[Data Pagamento]])</f>
        <v>1900</v>
      </c>
      <c r="M4250" s="154"/>
      <c r="N42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0" s="71"/>
      <c r="P4250" s="71"/>
      <c r="Q4250" s="71"/>
      <c r="R4250" s="71"/>
      <c r="S4250" s="71"/>
      <c r="T4250" s="71"/>
      <c r="U4250" s="71"/>
      <c r="V4250" s="71"/>
      <c r="W4250" s="71"/>
      <c r="X4250" s="71"/>
      <c r="Y4250" s="71"/>
      <c r="Z4250" s="71"/>
    </row>
    <row r="4251" spans="1:26">
      <c r="A4251" s="154"/>
      <c r="B4251" s="157"/>
      <c r="C4251" s="162"/>
      <c r="D4251" s="157"/>
      <c r="E4251" s="157"/>
      <c r="F4251" s="157"/>
      <c r="G4251" s="158"/>
      <c r="H4251" s="23">
        <f>MONTH(CtasPagar[[#This Row],[Data Vencimento]])</f>
        <v>1</v>
      </c>
      <c r="I4251" s="23">
        <f>YEAR(CtasPagar[[#This Row],[Data Vencimento]])</f>
        <v>1900</v>
      </c>
      <c r="J4251" s="154"/>
      <c r="K4251" s="23">
        <f>MONTH(CtasPagar[[#This Row],[Data Pagamento]])</f>
        <v>1</v>
      </c>
      <c r="L4251" s="23">
        <f>YEAR(CtasPagar[[#This Row],[Data Pagamento]])</f>
        <v>1900</v>
      </c>
      <c r="M4251" s="154"/>
      <c r="N42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1" s="71"/>
      <c r="P4251" s="71"/>
      <c r="Q4251" s="71"/>
      <c r="R4251" s="71"/>
      <c r="S4251" s="71"/>
      <c r="T4251" s="71"/>
      <c r="U4251" s="71"/>
      <c r="V4251" s="71"/>
      <c r="W4251" s="71"/>
      <c r="X4251" s="71"/>
      <c r="Y4251" s="71"/>
      <c r="Z4251" s="71"/>
    </row>
    <row r="4252" spans="1:26">
      <c r="A4252" s="154"/>
      <c r="B4252" s="157"/>
      <c r="C4252" s="162"/>
      <c r="D4252" s="157"/>
      <c r="E4252" s="157"/>
      <c r="F4252" s="157"/>
      <c r="G4252" s="158"/>
      <c r="H4252" s="23">
        <f>MONTH(CtasPagar[[#This Row],[Data Vencimento]])</f>
        <v>1</v>
      </c>
      <c r="I4252" s="23">
        <f>YEAR(CtasPagar[[#This Row],[Data Vencimento]])</f>
        <v>1900</v>
      </c>
      <c r="J4252" s="154"/>
      <c r="K4252" s="23">
        <f>MONTH(CtasPagar[[#This Row],[Data Pagamento]])</f>
        <v>1</v>
      </c>
      <c r="L4252" s="23">
        <f>YEAR(CtasPagar[[#This Row],[Data Pagamento]])</f>
        <v>1900</v>
      </c>
      <c r="M4252" s="154"/>
      <c r="N42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2" s="71"/>
      <c r="P4252" s="71"/>
      <c r="Q4252" s="71"/>
      <c r="R4252" s="71"/>
      <c r="S4252" s="71"/>
      <c r="T4252" s="71"/>
      <c r="U4252" s="71"/>
      <c r="V4252" s="71"/>
      <c r="W4252" s="71"/>
      <c r="X4252" s="71"/>
      <c r="Y4252" s="71"/>
      <c r="Z4252" s="71"/>
    </row>
    <row r="4253" spans="1:26">
      <c r="A4253" s="154"/>
      <c r="B4253" s="157"/>
      <c r="C4253" s="162"/>
      <c r="D4253" s="157"/>
      <c r="E4253" s="157"/>
      <c r="F4253" s="157"/>
      <c r="G4253" s="158"/>
      <c r="H4253" s="23">
        <f>MONTH(CtasPagar[[#This Row],[Data Vencimento]])</f>
        <v>1</v>
      </c>
      <c r="I4253" s="23">
        <f>YEAR(CtasPagar[[#This Row],[Data Vencimento]])</f>
        <v>1900</v>
      </c>
      <c r="J4253" s="154"/>
      <c r="K4253" s="23">
        <f>MONTH(CtasPagar[[#This Row],[Data Pagamento]])</f>
        <v>1</v>
      </c>
      <c r="L4253" s="23">
        <f>YEAR(CtasPagar[[#This Row],[Data Pagamento]])</f>
        <v>1900</v>
      </c>
      <c r="M4253" s="154"/>
      <c r="N42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3" s="71"/>
      <c r="P4253" s="71"/>
      <c r="Q4253" s="71"/>
      <c r="R4253" s="71"/>
      <c r="S4253" s="71"/>
      <c r="T4253" s="71"/>
      <c r="U4253" s="71"/>
      <c r="V4253" s="71"/>
      <c r="W4253" s="71"/>
      <c r="X4253" s="71"/>
      <c r="Y4253" s="71"/>
      <c r="Z4253" s="71"/>
    </row>
    <row r="4254" spans="1:26">
      <c r="A4254" s="154"/>
      <c r="B4254" s="157"/>
      <c r="C4254" s="162"/>
      <c r="D4254" s="157"/>
      <c r="E4254" s="157"/>
      <c r="F4254" s="157"/>
      <c r="G4254" s="158"/>
      <c r="H4254" s="23">
        <f>MONTH(CtasPagar[[#This Row],[Data Vencimento]])</f>
        <v>1</v>
      </c>
      <c r="I4254" s="23">
        <f>YEAR(CtasPagar[[#This Row],[Data Vencimento]])</f>
        <v>1900</v>
      </c>
      <c r="J4254" s="154"/>
      <c r="K4254" s="23">
        <f>MONTH(CtasPagar[[#This Row],[Data Pagamento]])</f>
        <v>1</v>
      </c>
      <c r="L4254" s="23">
        <f>YEAR(CtasPagar[[#This Row],[Data Pagamento]])</f>
        <v>1900</v>
      </c>
      <c r="M4254" s="154"/>
      <c r="N42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4" s="71"/>
      <c r="P4254" s="71"/>
      <c r="Q4254" s="71"/>
      <c r="R4254" s="71"/>
      <c r="S4254" s="71"/>
      <c r="T4254" s="71"/>
      <c r="U4254" s="71"/>
      <c r="V4254" s="71"/>
      <c r="W4254" s="71"/>
      <c r="X4254" s="71"/>
      <c r="Y4254" s="71"/>
      <c r="Z4254" s="71"/>
    </row>
    <row r="4255" spans="1:26">
      <c r="A4255" s="154"/>
      <c r="B4255" s="157"/>
      <c r="C4255" s="162"/>
      <c r="D4255" s="157"/>
      <c r="E4255" s="157"/>
      <c r="F4255" s="157"/>
      <c r="G4255" s="158"/>
      <c r="H4255" s="23">
        <f>MONTH(CtasPagar[[#This Row],[Data Vencimento]])</f>
        <v>1</v>
      </c>
      <c r="I4255" s="23">
        <f>YEAR(CtasPagar[[#This Row],[Data Vencimento]])</f>
        <v>1900</v>
      </c>
      <c r="J4255" s="154"/>
      <c r="K4255" s="23">
        <f>MONTH(CtasPagar[[#This Row],[Data Pagamento]])</f>
        <v>1</v>
      </c>
      <c r="L4255" s="23">
        <f>YEAR(CtasPagar[[#This Row],[Data Pagamento]])</f>
        <v>1900</v>
      </c>
      <c r="M4255" s="154"/>
      <c r="N42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5" s="71"/>
      <c r="P4255" s="71"/>
      <c r="Q4255" s="71"/>
      <c r="R4255" s="71"/>
      <c r="S4255" s="71"/>
      <c r="T4255" s="71"/>
      <c r="U4255" s="71"/>
      <c r="V4255" s="71"/>
      <c r="W4255" s="71"/>
      <c r="X4255" s="71"/>
      <c r="Y4255" s="71"/>
      <c r="Z4255" s="71"/>
    </row>
    <row r="4256" spans="1:26">
      <c r="A4256" s="154"/>
      <c r="B4256" s="157"/>
      <c r="C4256" s="162"/>
      <c r="D4256" s="157"/>
      <c r="E4256" s="157"/>
      <c r="F4256" s="157"/>
      <c r="G4256" s="158"/>
      <c r="H4256" s="23">
        <f>MONTH(CtasPagar[[#This Row],[Data Vencimento]])</f>
        <v>1</v>
      </c>
      <c r="I4256" s="23">
        <f>YEAR(CtasPagar[[#This Row],[Data Vencimento]])</f>
        <v>1900</v>
      </c>
      <c r="J4256" s="154"/>
      <c r="K4256" s="23">
        <f>MONTH(CtasPagar[[#This Row],[Data Pagamento]])</f>
        <v>1</v>
      </c>
      <c r="L4256" s="23">
        <f>YEAR(CtasPagar[[#This Row],[Data Pagamento]])</f>
        <v>1900</v>
      </c>
      <c r="M4256" s="154"/>
      <c r="N42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6" s="71"/>
      <c r="P4256" s="71"/>
      <c r="Q4256" s="71"/>
      <c r="R4256" s="71"/>
      <c r="S4256" s="71"/>
      <c r="T4256" s="71"/>
      <c r="U4256" s="71"/>
      <c r="V4256" s="71"/>
      <c r="W4256" s="71"/>
      <c r="X4256" s="71"/>
      <c r="Y4256" s="71"/>
      <c r="Z4256" s="71"/>
    </row>
    <row r="4257" spans="1:26">
      <c r="A4257" s="154"/>
      <c r="B4257" s="157"/>
      <c r="C4257" s="162"/>
      <c r="D4257" s="157"/>
      <c r="E4257" s="157"/>
      <c r="F4257" s="157"/>
      <c r="G4257" s="158"/>
      <c r="H4257" s="23">
        <f>MONTH(CtasPagar[[#This Row],[Data Vencimento]])</f>
        <v>1</v>
      </c>
      <c r="I4257" s="23">
        <f>YEAR(CtasPagar[[#This Row],[Data Vencimento]])</f>
        <v>1900</v>
      </c>
      <c r="J4257" s="154"/>
      <c r="K4257" s="23">
        <f>MONTH(CtasPagar[[#This Row],[Data Pagamento]])</f>
        <v>1</v>
      </c>
      <c r="L4257" s="23">
        <f>YEAR(CtasPagar[[#This Row],[Data Pagamento]])</f>
        <v>1900</v>
      </c>
      <c r="M4257" s="154"/>
      <c r="N42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7" s="71"/>
      <c r="P4257" s="71"/>
      <c r="Q4257" s="71"/>
      <c r="R4257" s="71"/>
      <c r="S4257" s="71"/>
      <c r="T4257" s="71"/>
      <c r="U4257" s="71"/>
      <c r="V4257" s="71"/>
      <c r="W4257" s="71"/>
      <c r="X4257" s="71"/>
      <c r="Y4257" s="71"/>
      <c r="Z4257" s="71"/>
    </row>
    <row r="4258" spans="1:26">
      <c r="A4258" s="154"/>
      <c r="B4258" s="157"/>
      <c r="C4258" s="162"/>
      <c r="D4258" s="157"/>
      <c r="E4258" s="157"/>
      <c r="F4258" s="157"/>
      <c r="G4258" s="158"/>
      <c r="H4258" s="23">
        <f>MONTH(CtasPagar[[#This Row],[Data Vencimento]])</f>
        <v>1</v>
      </c>
      <c r="I4258" s="23">
        <f>YEAR(CtasPagar[[#This Row],[Data Vencimento]])</f>
        <v>1900</v>
      </c>
      <c r="J4258" s="154"/>
      <c r="K4258" s="23">
        <f>MONTH(CtasPagar[[#This Row],[Data Pagamento]])</f>
        <v>1</v>
      </c>
      <c r="L4258" s="23">
        <f>YEAR(CtasPagar[[#This Row],[Data Pagamento]])</f>
        <v>1900</v>
      </c>
      <c r="M4258" s="154"/>
      <c r="N42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8" s="71"/>
      <c r="P4258" s="71"/>
      <c r="Q4258" s="71"/>
      <c r="R4258" s="71"/>
      <c r="S4258" s="71"/>
      <c r="T4258" s="71"/>
      <c r="U4258" s="71"/>
      <c r="V4258" s="71"/>
      <c r="W4258" s="71"/>
      <c r="X4258" s="71"/>
      <c r="Y4258" s="71"/>
      <c r="Z4258" s="71"/>
    </row>
    <row r="4259" spans="1:26">
      <c r="A4259" s="154"/>
      <c r="B4259" s="157"/>
      <c r="C4259" s="162"/>
      <c r="D4259" s="157"/>
      <c r="E4259" s="157"/>
      <c r="F4259" s="157"/>
      <c r="G4259" s="158"/>
      <c r="H4259" s="23">
        <f>MONTH(CtasPagar[[#This Row],[Data Vencimento]])</f>
        <v>1</v>
      </c>
      <c r="I4259" s="23">
        <f>YEAR(CtasPagar[[#This Row],[Data Vencimento]])</f>
        <v>1900</v>
      </c>
      <c r="J4259" s="154"/>
      <c r="K4259" s="23">
        <f>MONTH(CtasPagar[[#This Row],[Data Pagamento]])</f>
        <v>1</v>
      </c>
      <c r="L4259" s="23">
        <f>YEAR(CtasPagar[[#This Row],[Data Pagamento]])</f>
        <v>1900</v>
      </c>
      <c r="M4259" s="154"/>
      <c r="N42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59" s="71"/>
      <c r="P4259" s="71"/>
      <c r="Q4259" s="71"/>
      <c r="R4259" s="71"/>
      <c r="S4259" s="71"/>
      <c r="T4259" s="71"/>
      <c r="U4259" s="71"/>
      <c r="V4259" s="71"/>
      <c r="W4259" s="71"/>
      <c r="X4259" s="71"/>
      <c r="Y4259" s="71"/>
      <c r="Z4259" s="71"/>
    </row>
    <row r="4260" spans="1:26">
      <c r="A4260" s="154"/>
      <c r="B4260" s="157"/>
      <c r="C4260" s="162"/>
      <c r="D4260" s="157"/>
      <c r="E4260" s="157"/>
      <c r="F4260" s="157"/>
      <c r="G4260" s="158"/>
      <c r="H4260" s="23">
        <f>MONTH(CtasPagar[[#This Row],[Data Vencimento]])</f>
        <v>1</v>
      </c>
      <c r="I4260" s="23">
        <f>YEAR(CtasPagar[[#This Row],[Data Vencimento]])</f>
        <v>1900</v>
      </c>
      <c r="J4260" s="154"/>
      <c r="K4260" s="23">
        <f>MONTH(CtasPagar[[#This Row],[Data Pagamento]])</f>
        <v>1</v>
      </c>
      <c r="L4260" s="23">
        <f>YEAR(CtasPagar[[#This Row],[Data Pagamento]])</f>
        <v>1900</v>
      </c>
      <c r="M4260" s="154"/>
      <c r="N42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0" s="71"/>
      <c r="P4260" s="71"/>
      <c r="Q4260" s="71"/>
      <c r="R4260" s="71"/>
      <c r="S4260" s="71"/>
      <c r="T4260" s="71"/>
      <c r="U4260" s="71"/>
      <c r="V4260" s="71"/>
      <c r="W4260" s="71"/>
      <c r="X4260" s="71"/>
      <c r="Y4260" s="71"/>
      <c r="Z4260" s="71"/>
    </row>
    <row r="4261" spans="1:26">
      <c r="A4261" s="154"/>
      <c r="B4261" s="157"/>
      <c r="C4261" s="162"/>
      <c r="D4261" s="157"/>
      <c r="E4261" s="157"/>
      <c r="F4261" s="157"/>
      <c r="G4261" s="158"/>
      <c r="H4261" s="23">
        <f>MONTH(CtasPagar[[#This Row],[Data Vencimento]])</f>
        <v>1</v>
      </c>
      <c r="I4261" s="23">
        <f>YEAR(CtasPagar[[#This Row],[Data Vencimento]])</f>
        <v>1900</v>
      </c>
      <c r="J4261" s="154"/>
      <c r="K4261" s="23">
        <f>MONTH(CtasPagar[[#This Row],[Data Pagamento]])</f>
        <v>1</v>
      </c>
      <c r="L4261" s="23">
        <f>YEAR(CtasPagar[[#This Row],[Data Pagamento]])</f>
        <v>1900</v>
      </c>
      <c r="M4261" s="154"/>
      <c r="N42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1" s="71"/>
      <c r="P4261" s="71"/>
      <c r="Q4261" s="71"/>
      <c r="R4261" s="71"/>
      <c r="S4261" s="71"/>
      <c r="T4261" s="71"/>
      <c r="U4261" s="71"/>
      <c r="V4261" s="71"/>
      <c r="W4261" s="71"/>
      <c r="X4261" s="71"/>
      <c r="Y4261" s="71"/>
      <c r="Z4261" s="71"/>
    </row>
    <row r="4262" spans="1:26">
      <c r="A4262" s="154"/>
      <c r="B4262" s="157"/>
      <c r="C4262" s="162"/>
      <c r="D4262" s="157"/>
      <c r="E4262" s="157"/>
      <c r="F4262" s="157"/>
      <c r="G4262" s="158"/>
      <c r="H4262" s="23">
        <f>MONTH(CtasPagar[[#This Row],[Data Vencimento]])</f>
        <v>1</v>
      </c>
      <c r="I4262" s="23">
        <f>YEAR(CtasPagar[[#This Row],[Data Vencimento]])</f>
        <v>1900</v>
      </c>
      <c r="J4262" s="154"/>
      <c r="K4262" s="23">
        <f>MONTH(CtasPagar[[#This Row],[Data Pagamento]])</f>
        <v>1</v>
      </c>
      <c r="L4262" s="23">
        <f>YEAR(CtasPagar[[#This Row],[Data Pagamento]])</f>
        <v>1900</v>
      </c>
      <c r="M4262" s="154"/>
      <c r="N42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2" s="71"/>
      <c r="P4262" s="71"/>
      <c r="Q4262" s="71"/>
      <c r="R4262" s="71"/>
      <c r="S4262" s="71"/>
      <c r="T4262" s="71"/>
      <c r="U4262" s="71"/>
      <c r="V4262" s="71"/>
      <c r="W4262" s="71"/>
      <c r="X4262" s="71"/>
      <c r="Y4262" s="71"/>
      <c r="Z4262" s="71"/>
    </row>
    <row r="4263" spans="1:26">
      <c r="A4263" s="154"/>
      <c r="B4263" s="157"/>
      <c r="C4263" s="162"/>
      <c r="D4263" s="157"/>
      <c r="E4263" s="157"/>
      <c r="F4263" s="157"/>
      <c r="G4263" s="158"/>
      <c r="H4263" s="23">
        <f>MONTH(CtasPagar[[#This Row],[Data Vencimento]])</f>
        <v>1</v>
      </c>
      <c r="I4263" s="23">
        <f>YEAR(CtasPagar[[#This Row],[Data Vencimento]])</f>
        <v>1900</v>
      </c>
      <c r="J4263" s="154"/>
      <c r="K4263" s="23">
        <f>MONTH(CtasPagar[[#This Row],[Data Pagamento]])</f>
        <v>1</v>
      </c>
      <c r="L4263" s="23">
        <f>YEAR(CtasPagar[[#This Row],[Data Pagamento]])</f>
        <v>1900</v>
      </c>
      <c r="M4263" s="154"/>
      <c r="N42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3" s="71"/>
      <c r="P4263" s="71"/>
      <c r="Q4263" s="71"/>
      <c r="R4263" s="71"/>
      <c r="S4263" s="71"/>
      <c r="T4263" s="71"/>
      <c r="U4263" s="71"/>
      <c r="V4263" s="71"/>
      <c r="W4263" s="71"/>
      <c r="X4263" s="71"/>
      <c r="Y4263" s="71"/>
      <c r="Z4263" s="71"/>
    </row>
    <row r="4264" spans="1:26">
      <c r="A4264" s="154"/>
      <c r="B4264" s="157"/>
      <c r="C4264" s="162"/>
      <c r="D4264" s="157"/>
      <c r="E4264" s="157"/>
      <c r="F4264" s="157"/>
      <c r="G4264" s="158"/>
      <c r="H4264" s="23">
        <f>MONTH(CtasPagar[[#This Row],[Data Vencimento]])</f>
        <v>1</v>
      </c>
      <c r="I4264" s="23">
        <f>YEAR(CtasPagar[[#This Row],[Data Vencimento]])</f>
        <v>1900</v>
      </c>
      <c r="J4264" s="154"/>
      <c r="K4264" s="23">
        <f>MONTH(CtasPagar[[#This Row],[Data Pagamento]])</f>
        <v>1</v>
      </c>
      <c r="L4264" s="23">
        <f>YEAR(CtasPagar[[#This Row],[Data Pagamento]])</f>
        <v>1900</v>
      </c>
      <c r="M4264" s="154"/>
      <c r="N42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4" s="71"/>
      <c r="P4264" s="71"/>
      <c r="Q4264" s="71"/>
      <c r="R4264" s="71"/>
      <c r="S4264" s="71"/>
      <c r="T4264" s="71"/>
      <c r="U4264" s="71"/>
      <c r="V4264" s="71"/>
      <c r="W4264" s="71"/>
      <c r="X4264" s="71"/>
      <c r="Y4264" s="71"/>
      <c r="Z4264" s="71"/>
    </row>
    <row r="4265" spans="1:26">
      <c r="A4265" s="154"/>
      <c r="B4265" s="157"/>
      <c r="C4265" s="162"/>
      <c r="D4265" s="157"/>
      <c r="E4265" s="157"/>
      <c r="F4265" s="157"/>
      <c r="G4265" s="158"/>
      <c r="H4265" s="23">
        <f>MONTH(CtasPagar[[#This Row],[Data Vencimento]])</f>
        <v>1</v>
      </c>
      <c r="I4265" s="23">
        <f>YEAR(CtasPagar[[#This Row],[Data Vencimento]])</f>
        <v>1900</v>
      </c>
      <c r="J4265" s="154"/>
      <c r="K4265" s="23">
        <f>MONTH(CtasPagar[[#This Row],[Data Pagamento]])</f>
        <v>1</v>
      </c>
      <c r="L4265" s="23">
        <f>YEAR(CtasPagar[[#This Row],[Data Pagamento]])</f>
        <v>1900</v>
      </c>
      <c r="M4265" s="154"/>
      <c r="N42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5" s="71"/>
      <c r="P4265" s="71"/>
      <c r="Q4265" s="71"/>
      <c r="R4265" s="71"/>
      <c r="S4265" s="71"/>
      <c r="T4265" s="71"/>
      <c r="U4265" s="71"/>
      <c r="V4265" s="71"/>
      <c r="W4265" s="71"/>
      <c r="X4265" s="71"/>
      <c r="Y4265" s="71"/>
      <c r="Z4265" s="71"/>
    </row>
    <row r="4266" spans="1:26">
      <c r="A4266" s="154"/>
      <c r="B4266" s="157"/>
      <c r="C4266" s="162"/>
      <c r="D4266" s="157"/>
      <c r="E4266" s="157"/>
      <c r="F4266" s="157"/>
      <c r="G4266" s="158"/>
      <c r="H4266" s="23">
        <f>MONTH(CtasPagar[[#This Row],[Data Vencimento]])</f>
        <v>1</v>
      </c>
      <c r="I4266" s="23">
        <f>YEAR(CtasPagar[[#This Row],[Data Vencimento]])</f>
        <v>1900</v>
      </c>
      <c r="J4266" s="154"/>
      <c r="K4266" s="23">
        <f>MONTH(CtasPagar[[#This Row],[Data Pagamento]])</f>
        <v>1</v>
      </c>
      <c r="L4266" s="23">
        <f>YEAR(CtasPagar[[#This Row],[Data Pagamento]])</f>
        <v>1900</v>
      </c>
      <c r="M4266" s="154"/>
      <c r="N42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6" s="71"/>
      <c r="P4266" s="71"/>
      <c r="Q4266" s="71"/>
      <c r="R4266" s="71"/>
      <c r="S4266" s="71"/>
      <c r="T4266" s="71"/>
      <c r="U4266" s="71"/>
      <c r="V4266" s="71"/>
      <c r="W4266" s="71"/>
      <c r="X4266" s="71"/>
      <c r="Y4266" s="71"/>
      <c r="Z4266" s="71"/>
    </row>
    <row r="4267" spans="1:26">
      <c r="A4267" s="154"/>
      <c r="B4267" s="157"/>
      <c r="C4267" s="162"/>
      <c r="D4267" s="157"/>
      <c r="E4267" s="157"/>
      <c r="F4267" s="157"/>
      <c r="G4267" s="158"/>
      <c r="H4267" s="23">
        <f>MONTH(CtasPagar[[#This Row],[Data Vencimento]])</f>
        <v>1</v>
      </c>
      <c r="I4267" s="23">
        <f>YEAR(CtasPagar[[#This Row],[Data Vencimento]])</f>
        <v>1900</v>
      </c>
      <c r="J4267" s="154"/>
      <c r="K4267" s="23">
        <f>MONTH(CtasPagar[[#This Row],[Data Pagamento]])</f>
        <v>1</v>
      </c>
      <c r="L4267" s="23">
        <f>YEAR(CtasPagar[[#This Row],[Data Pagamento]])</f>
        <v>1900</v>
      </c>
      <c r="M4267" s="154"/>
      <c r="N42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7" s="71"/>
      <c r="P4267" s="71"/>
      <c r="Q4267" s="71"/>
      <c r="R4267" s="71"/>
      <c r="S4267" s="71"/>
      <c r="T4267" s="71"/>
      <c r="U4267" s="71"/>
      <c r="V4267" s="71"/>
      <c r="W4267" s="71"/>
      <c r="X4267" s="71"/>
      <c r="Y4267" s="71"/>
      <c r="Z4267" s="71"/>
    </row>
    <row r="4268" spans="1:26">
      <c r="A4268" s="154"/>
      <c r="B4268" s="157"/>
      <c r="C4268" s="162"/>
      <c r="D4268" s="157"/>
      <c r="E4268" s="157"/>
      <c r="F4268" s="157"/>
      <c r="G4268" s="158"/>
      <c r="H4268" s="23">
        <f>MONTH(CtasPagar[[#This Row],[Data Vencimento]])</f>
        <v>1</v>
      </c>
      <c r="I4268" s="23">
        <f>YEAR(CtasPagar[[#This Row],[Data Vencimento]])</f>
        <v>1900</v>
      </c>
      <c r="J4268" s="154"/>
      <c r="K4268" s="23">
        <f>MONTH(CtasPagar[[#This Row],[Data Pagamento]])</f>
        <v>1</v>
      </c>
      <c r="L4268" s="23">
        <f>YEAR(CtasPagar[[#This Row],[Data Pagamento]])</f>
        <v>1900</v>
      </c>
      <c r="M4268" s="154"/>
      <c r="N42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8" s="71"/>
      <c r="P4268" s="71"/>
      <c r="Q4268" s="71"/>
      <c r="R4268" s="71"/>
      <c r="S4268" s="71"/>
      <c r="T4268" s="71"/>
      <c r="U4268" s="71"/>
      <c r="V4268" s="71"/>
      <c r="W4268" s="71"/>
      <c r="X4268" s="71"/>
      <c r="Y4268" s="71"/>
      <c r="Z4268" s="71"/>
    </row>
    <row r="4269" spans="1:26">
      <c r="A4269" s="154"/>
      <c r="B4269" s="157"/>
      <c r="C4269" s="162"/>
      <c r="D4269" s="157"/>
      <c r="E4269" s="157"/>
      <c r="F4269" s="157"/>
      <c r="G4269" s="158"/>
      <c r="H4269" s="23">
        <f>MONTH(CtasPagar[[#This Row],[Data Vencimento]])</f>
        <v>1</v>
      </c>
      <c r="I4269" s="23">
        <f>YEAR(CtasPagar[[#This Row],[Data Vencimento]])</f>
        <v>1900</v>
      </c>
      <c r="J4269" s="154"/>
      <c r="K4269" s="23">
        <f>MONTH(CtasPagar[[#This Row],[Data Pagamento]])</f>
        <v>1</v>
      </c>
      <c r="L4269" s="23">
        <f>YEAR(CtasPagar[[#This Row],[Data Pagamento]])</f>
        <v>1900</v>
      </c>
      <c r="M4269" s="154"/>
      <c r="N42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69" s="71"/>
      <c r="P4269" s="71"/>
      <c r="Q4269" s="71"/>
      <c r="R4269" s="71"/>
      <c r="S4269" s="71"/>
      <c r="T4269" s="71"/>
      <c r="U4269" s="71"/>
      <c r="V4269" s="71"/>
      <c r="W4269" s="71"/>
      <c r="X4269" s="71"/>
      <c r="Y4269" s="71"/>
      <c r="Z4269" s="71"/>
    </row>
    <row r="4270" spans="1:26">
      <c r="A4270" s="154"/>
      <c r="B4270" s="157"/>
      <c r="C4270" s="162"/>
      <c r="D4270" s="157"/>
      <c r="E4270" s="157"/>
      <c r="F4270" s="157"/>
      <c r="G4270" s="158"/>
      <c r="H4270" s="23">
        <f>MONTH(CtasPagar[[#This Row],[Data Vencimento]])</f>
        <v>1</v>
      </c>
      <c r="I4270" s="23">
        <f>YEAR(CtasPagar[[#This Row],[Data Vencimento]])</f>
        <v>1900</v>
      </c>
      <c r="J4270" s="154"/>
      <c r="K4270" s="23">
        <f>MONTH(CtasPagar[[#This Row],[Data Pagamento]])</f>
        <v>1</v>
      </c>
      <c r="L4270" s="23">
        <f>YEAR(CtasPagar[[#This Row],[Data Pagamento]])</f>
        <v>1900</v>
      </c>
      <c r="M4270" s="154"/>
      <c r="N42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0" s="71"/>
      <c r="P4270" s="71"/>
      <c r="Q4270" s="71"/>
      <c r="R4270" s="71"/>
      <c r="S4270" s="71"/>
      <c r="T4270" s="71"/>
      <c r="U4270" s="71"/>
      <c r="V4270" s="71"/>
      <c r="W4270" s="71"/>
      <c r="X4270" s="71"/>
      <c r="Y4270" s="71"/>
      <c r="Z4270" s="71"/>
    </row>
    <row r="4271" spans="1:26">
      <c r="A4271" s="154"/>
      <c r="B4271" s="157"/>
      <c r="C4271" s="162"/>
      <c r="D4271" s="157"/>
      <c r="E4271" s="157"/>
      <c r="F4271" s="157"/>
      <c r="G4271" s="158"/>
      <c r="H4271" s="23">
        <f>MONTH(CtasPagar[[#This Row],[Data Vencimento]])</f>
        <v>1</v>
      </c>
      <c r="I4271" s="23">
        <f>YEAR(CtasPagar[[#This Row],[Data Vencimento]])</f>
        <v>1900</v>
      </c>
      <c r="J4271" s="154"/>
      <c r="K4271" s="23">
        <f>MONTH(CtasPagar[[#This Row],[Data Pagamento]])</f>
        <v>1</v>
      </c>
      <c r="L4271" s="23">
        <f>YEAR(CtasPagar[[#This Row],[Data Pagamento]])</f>
        <v>1900</v>
      </c>
      <c r="M4271" s="154"/>
      <c r="N42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1" s="71"/>
      <c r="P4271" s="71"/>
      <c r="Q4271" s="71"/>
      <c r="R4271" s="71"/>
      <c r="S4271" s="71"/>
      <c r="T4271" s="71"/>
      <c r="U4271" s="71"/>
      <c r="V4271" s="71"/>
      <c r="W4271" s="71"/>
      <c r="X4271" s="71"/>
      <c r="Y4271" s="71"/>
      <c r="Z4271" s="71"/>
    </row>
    <row r="4272" spans="1:26">
      <c r="A4272" s="154"/>
      <c r="B4272" s="157"/>
      <c r="C4272" s="162"/>
      <c r="D4272" s="157"/>
      <c r="E4272" s="157"/>
      <c r="F4272" s="157"/>
      <c r="G4272" s="158"/>
      <c r="H4272" s="23">
        <f>MONTH(CtasPagar[[#This Row],[Data Vencimento]])</f>
        <v>1</v>
      </c>
      <c r="I4272" s="23">
        <f>YEAR(CtasPagar[[#This Row],[Data Vencimento]])</f>
        <v>1900</v>
      </c>
      <c r="J4272" s="154"/>
      <c r="K4272" s="23">
        <f>MONTH(CtasPagar[[#This Row],[Data Pagamento]])</f>
        <v>1</v>
      </c>
      <c r="L4272" s="23">
        <f>YEAR(CtasPagar[[#This Row],[Data Pagamento]])</f>
        <v>1900</v>
      </c>
      <c r="M4272" s="154"/>
      <c r="N42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2" s="71"/>
      <c r="P4272" s="71"/>
      <c r="Q4272" s="71"/>
      <c r="R4272" s="71"/>
      <c r="S4272" s="71"/>
      <c r="T4272" s="71"/>
      <c r="U4272" s="71"/>
      <c r="V4272" s="71"/>
      <c r="W4272" s="71"/>
      <c r="X4272" s="71"/>
      <c r="Y4272" s="71"/>
      <c r="Z4272" s="71"/>
    </row>
    <row r="4273" spans="1:26">
      <c r="A4273" s="154"/>
      <c r="B4273" s="157"/>
      <c r="C4273" s="162"/>
      <c r="D4273" s="157"/>
      <c r="E4273" s="157"/>
      <c r="F4273" s="157"/>
      <c r="G4273" s="158"/>
      <c r="H4273" s="23">
        <f>MONTH(CtasPagar[[#This Row],[Data Vencimento]])</f>
        <v>1</v>
      </c>
      <c r="I4273" s="23">
        <f>YEAR(CtasPagar[[#This Row],[Data Vencimento]])</f>
        <v>1900</v>
      </c>
      <c r="J4273" s="154"/>
      <c r="K4273" s="23">
        <f>MONTH(CtasPagar[[#This Row],[Data Pagamento]])</f>
        <v>1</v>
      </c>
      <c r="L4273" s="23">
        <f>YEAR(CtasPagar[[#This Row],[Data Pagamento]])</f>
        <v>1900</v>
      </c>
      <c r="M4273" s="154"/>
      <c r="N42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3" s="71"/>
      <c r="P4273" s="71"/>
      <c r="Q4273" s="71"/>
      <c r="R4273" s="71"/>
      <c r="S4273" s="71"/>
      <c r="T4273" s="71"/>
      <c r="U4273" s="71"/>
      <c r="V4273" s="71"/>
      <c r="W4273" s="71"/>
      <c r="X4273" s="71"/>
      <c r="Y4273" s="71"/>
      <c r="Z4273" s="71"/>
    </row>
    <row r="4274" spans="1:26">
      <c r="A4274" s="154"/>
      <c r="B4274" s="157"/>
      <c r="C4274" s="162"/>
      <c r="D4274" s="157"/>
      <c r="E4274" s="157"/>
      <c r="F4274" s="157"/>
      <c r="G4274" s="158"/>
      <c r="H4274" s="23">
        <f>MONTH(CtasPagar[[#This Row],[Data Vencimento]])</f>
        <v>1</v>
      </c>
      <c r="I4274" s="23">
        <f>YEAR(CtasPagar[[#This Row],[Data Vencimento]])</f>
        <v>1900</v>
      </c>
      <c r="J4274" s="154"/>
      <c r="K4274" s="23">
        <f>MONTH(CtasPagar[[#This Row],[Data Pagamento]])</f>
        <v>1</v>
      </c>
      <c r="L4274" s="23">
        <f>YEAR(CtasPagar[[#This Row],[Data Pagamento]])</f>
        <v>1900</v>
      </c>
      <c r="M4274" s="154"/>
      <c r="N42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4" s="71"/>
      <c r="P4274" s="71"/>
      <c r="Q4274" s="71"/>
      <c r="R4274" s="71"/>
      <c r="S4274" s="71"/>
      <c r="T4274" s="71"/>
      <c r="U4274" s="71"/>
      <c r="V4274" s="71"/>
      <c r="W4274" s="71"/>
      <c r="X4274" s="71"/>
      <c r="Y4274" s="71"/>
      <c r="Z4274" s="71"/>
    </row>
    <row r="4275" spans="1:26">
      <c r="A4275" s="154"/>
      <c r="B4275" s="157"/>
      <c r="C4275" s="162"/>
      <c r="D4275" s="157"/>
      <c r="E4275" s="157"/>
      <c r="F4275" s="157"/>
      <c r="G4275" s="158"/>
      <c r="H4275" s="23">
        <f>MONTH(CtasPagar[[#This Row],[Data Vencimento]])</f>
        <v>1</v>
      </c>
      <c r="I4275" s="23">
        <f>YEAR(CtasPagar[[#This Row],[Data Vencimento]])</f>
        <v>1900</v>
      </c>
      <c r="J4275" s="154"/>
      <c r="K4275" s="23">
        <f>MONTH(CtasPagar[[#This Row],[Data Pagamento]])</f>
        <v>1</v>
      </c>
      <c r="L4275" s="23">
        <f>YEAR(CtasPagar[[#This Row],[Data Pagamento]])</f>
        <v>1900</v>
      </c>
      <c r="M4275" s="154"/>
      <c r="N42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5" s="71"/>
      <c r="P4275" s="71"/>
      <c r="Q4275" s="71"/>
      <c r="R4275" s="71"/>
      <c r="S4275" s="71"/>
      <c r="T4275" s="71"/>
      <c r="U4275" s="71"/>
      <c r="V4275" s="71"/>
      <c r="W4275" s="71"/>
      <c r="X4275" s="71"/>
      <c r="Y4275" s="71"/>
      <c r="Z4275" s="71"/>
    </row>
    <row r="4276" spans="1:26">
      <c r="A4276" s="154"/>
      <c r="B4276" s="157"/>
      <c r="C4276" s="162"/>
      <c r="D4276" s="157"/>
      <c r="E4276" s="157"/>
      <c r="F4276" s="157"/>
      <c r="G4276" s="158"/>
      <c r="H4276" s="23">
        <f>MONTH(CtasPagar[[#This Row],[Data Vencimento]])</f>
        <v>1</v>
      </c>
      <c r="I4276" s="23">
        <f>YEAR(CtasPagar[[#This Row],[Data Vencimento]])</f>
        <v>1900</v>
      </c>
      <c r="J4276" s="154"/>
      <c r="K4276" s="23">
        <f>MONTH(CtasPagar[[#This Row],[Data Pagamento]])</f>
        <v>1</v>
      </c>
      <c r="L4276" s="23">
        <f>YEAR(CtasPagar[[#This Row],[Data Pagamento]])</f>
        <v>1900</v>
      </c>
      <c r="M4276" s="154"/>
      <c r="N42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6" s="71"/>
      <c r="P4276" s="71"/>
      <c r="Q4276" s="71"/>
      <c r="R4276" s="71"/>
      <c r="S4276" s="71"/>
      <c r="T4276" s="71"/>
      <c r="U4276" s="71"/>
      <c r="V4276" s="71"/>
      <c r="W4276" s="71"/>
      <c r="X4276" s="71"/>
      <c r="Y4276" s="71"/>
      <c r="Z4276" s="71"/>
    </row>
    <row r="4277" spans="1:26">
      <c r="A4277" s="154"/>
      <c r="B4277" s="157"/>
      <c r="C4277" s="162"/>
      <c r="D4277" s="157"/>
      <c r="E4277" s="157"/>
      <c r="F4277" s="157"/>
      <c r="G4277" s="158"/>
      <c r="H4277" s="23">
        <f>MONTH(CtasPagar[[#This Row],[Data Vencimento]])</f>
        <v>1</v>
      </c>
      <c r="I4277" s="23">
        <f>YEAR(CtasPagar[[#This Row],[Data Vencimento]])</f>
        <v>1900</v>
      </c>
      <c r="J4277" s="154"/>
      <c r="K4277" s="23">
        <f>MONTH(CtasPagar[[#This Row],[Data Pagamento]])</f>
        <v>1</v>
      </c>
      <c r="L4277" s="23">
        <f>YEAR(CtasPagar[[#This Row],[Data Pagamento]])</f>
        <v>1900</v>
      </c>
      <c r="M4277" s="154"/>
      <c r="N42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7" s="71"/>
      <c r="P4277" s="71"/>
      <c r="Q4277" s="71"/>
      <c r="R4277" s="71"/>
      <c r="S4277" s="71"/>
      <c r="T4277" s="71"/>
      <c r="U4277" s="71"/>
      <c r="V4277" s="71"/>
      <c r="W4277" s="71"/>
      <c r="X4277" s="71"/>
      <c r="Y4277" s="71"/>
      <c r="Z4277" s="71"/>
    </row>
    <row r="4278" spans="1:26">
      <c r="A4278" s="154"/>
      <c r="B4278" s="157"/>
      <c r="C4278" s="162"/>
      <c r="D4278" s="157"/>
      <c r="E4278" s="157"/>
      <c r="F4278" s="157"/>
      <c r="G4278" s="158"/>
      <c r="H4278" s="23">
        <f>MONTH(CtasPagar[[#This Row],[Data Vencimento]])</f>
        <v>1</v>
      </c>
      <c r="I4278" s="23">
        <f>YEAR(CtasPagar[[#This Row],[Data Vencimento]])</f>
        <v>1900</v>
      </c>
      <c r="J4278" s="154"/>
      <c r="K4278" s="23">
        <f>MONTH(CtasPagar[[#This Row],[Data Pagamento]])</f>
        <v>1</v>
      </c>
      <c r="L4278" s="23">
        <f>YEAR(CtasPagar[[#This Row],[Data Pagamento]])</f>
        <v>1900</v>
      </c>
      <c r="M4278" s="154"/>
      <c r="N42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8" s="71"/>
      <c r="P4278" s="71"/>
      <c r="Q4278" s="71"/>
      <c r="R4278" s="71"/>
      <c r="S4278" s="71"/>
      <c r="T4278" s="71"/>
      <c r="U4278" s="71"/>
      <c r="V4278" s="71"/>
      <c r="W4278" s="71"/>
      <c r="X4278" s="71"/>
      <c r="Y4278" s="71"/>
      <c r="Z4278" s="71"/>
    </row>
    <row r="4279" spans="1:26">
      <c r="A4279" s="154"/>
      <c r="B4279" s="157"/>
      <c r="C4279" s="162"/>
      <c r="D4279" s="157"/>
      <c r="E4279" s="157"/>
      <c r="F4279" s="157"/>
      <c r="G4279" s="158"/>
      <c r="H4279" s="23">
        <f>MONTH(CtasPagar[[#This Row],[Data Vencimento]])</f>
        <v>1</v>
      </c>
      <c r="I4279" s="23">
        <f>YEAR(CtasPagar[[#This Row],[Data Vencimento]])</f>
        <v>1900</v>
      </c>
      <c r="J4279" s="154"/>
      <c r="K4279" s="23">
        <f>MONTH(CtasPagar[[#This Row],[Data Pagamento]])</f>
        <v>1</v>
      </c>
      <c r="L4279" s="23">
        <f>YEAR(CtasPagar[[#This Row],[Data Pagamento]])</f>
        <v>1900</v>
      </c>
      <c r="M4279" s="154"/>
      <c r="N42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79" s="71"/>
      <c r="P4279" s="71"/>
      <c r="Q4279" s="71"/>
      <c r="R4279" s="71"/>
      <c r="S4279" s="71"/>
      <c r="T4279" s="71"/>
      <c r="U4279" s="71"/>
      <c r="V4279" s="71"/>
      <c r="W4279" s="71"/>
      <c r="X4279" s="71"/>
      <c r="Y4279" s="71"/>
      <c r="Z4279" s="71"/>
    </row>
    <row r="4280" spans="1:26">
      <c r="A4280" s="154"/>
      <c r="B4280" s="157"/>
      <c r="C4280" s="162"/>
      <c r="D4280" s="157"/>
      <c r="E4280" s="157"/>
      <c r="F4280" s="157"/>
      <c r="G4280" s="158"/>
      <c r="H4280" s="23">
        <f>MONTH(CtasPagar[[#This Row],[Data Vencimento]])</f>
        <v>1</v>
      </c>
      <c r="I4280" s="23">
        <f>YEAR(CtasPagar[[#This Row],[Data Vencimento]])</f>
        <v>1900</v>
      </c>
      <c r="J4280" s="154"/>
      <c r="K4280" s="23">
        <f>MONTH(CtasPagar[[#This Row],[Data Pagamento]])</f>
        <v>1</v>
      </c>
      <c r="L4280" s="23">
        <f>YEAR(CtasPagar[[#This Row],[Data Pagamento]])</f>
        <v>1900</v>
      </c>
      <c r="M4280" s="154"/>
      <c r="N42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0" s="71"/>
      <c r="P4280" s="71"/>
      <c r="Q4280" s="71"/>
      <c r="R4280" s="71"/>
      <c r="S4280" s="71"/>
      <c r="T4280" s="71"/>
      <c r="U4280" s="71"/>
      <c r="V4280" s="71"/>
      <c r="W4280" s="71"/>
      <c r="X4280" s="71"/>
      <c r="Y4280" s="71"/>
      <c r="Z4280" s="71"/>
    </row>
    <row r="4281" spans="1:26">
      <c r="A4281" s="154"/>
      <c r="B4281" s="157"/>
      <c r="C4281" s="162"/>
      <c r="D4281" s="157"/>
      <c r="E4281" s="157"/>
      <c r="F4281" s="157"/>
      <c r="G4281" s="158"/>
      <c r="H4281" s="23">
        <f>MONTH(CtasPagar[[#This Row],[Data Vencimento]])</f>
        <v>1</v>
      </c>
      <c r="I4281" s="23">
        <f>YEAR(CtasPagar[[#This Row],[Data Vencimento]])</f>
        <v>1900</v>
      </c>
      <c r="J4281" s="154"/>
      <c r="K4281" s="23">
        <f>MONTH(CtasPagar[[#This Row],[Data Pagamento]])</f>
        <v>1</v>
      </c>
      <c r="L4281" s="23">
        <f>YEAR(CtasPagar[[#This Row],[Data Pagamento]])</f>
        <v>1900</v>
      </c>
      <c r="M4281" s="154"/>
      <c r="N42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1" s="71"/>
      <c r="P4281" s="71"/>
      <c r="Q4281" s="71"/>
      <c r="R4281" s="71"/>
      <c r="S4281" s="71"/>
      <c r="T4281" s="71"/>
      <c r="U4281" s="71"/>
      <c r="V4281" s="71"/>
      <c r="W4281" s="71"/>
      <c r="X4281" s="71"/>
      <c r="Y4281" s="71"/>
      <c r="Z4281" s="71"/>
    </row>
    <row r="4282" spans="1:26">
      <c r="A4282" s="154"/>
      <c r="B4282" s="157"/>
      <c r="C4282" s="162"/>
      <c r="D4282" s="157"/>
      <c r="E4282" s="157"/>
      <c r="F4282" s="157"/>
      <c r="G4282" s="158"/>
      <c r="H4282" s="23">
        <f>MONTH(CtasPagar[[#This Row],[Data Vencimento]])</f>
        <v>1</v>
      </c>
      <c r="I4282" s="23">
        <f>YEAR(CtasPagar[[#This Row],[Data Vencimento]])</f>
        <v>1900</v>
      </c>
      <c r="J4282" s="154"/>
      <c r="K4282" s="23">
        <f>MONTH(CtasPagar[[#This Row],[Data Pagamento]])</f>
        <v>1</v>
      </c>
      <c r="L4282" s="23">
        <f>YEAR(CtasPagar[[#This Row],[Data Pagamento]])</f>
        <v>1900</v>
      </c>
      <c r="M4282" s="154"/>
      <c r="N42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2" s="71"/>
      <c r="P4282" s="71"/>
      <c r="Q4282" s="71"/>
      <c r="R4282" s="71"/>
      <c r="S4282" s="71"/>
      <c r="T4282" s="71"/>
      <c r="U4282" s="71"/>
      <c r="V4282" s="71"/>
      <c r="W4282" s="71"/>
      <c r="X4282" s="71"/>
      <c r="Y4282" s="71"/>
      <c r="Z4282" s="71"/>
    </row>
    <row r="4283" spans="1:26">
      <c r="A4283" s="154"/>
      <c r="B4283" s="157"/>
      <c r="C4283" s="162"/>
      <c r="D4283" s="157"/>
      <c r="E4283" s="157"/>
      <c r="F4283" s="157"/>
      <c r="G4283" s="158"/>
      <c r="H4283" s="23">
        <f>MONTH(CtasPagar[[#This Row],[Data Vencimento]])</f>
        <v>1</v>
      </c>
      <c r="I4283" s="23">
        <f>YEAR(CtasPagar[[#This Row],[Data Vencimento]])</f>
        <v>1900</v>
      </c>
      <c r="J4283" s="154"/>
      <c r="K4283" s="23">
        <f>MONTH(CtasPagar[[#This Row],[Data Pagamento]])</f>
        <v>1</v>
      </c>
      <c r="L4283" s="23">
        <f>YEAR(CtasPagar[[#This Row],[Data Pagamento]])</f>
        <v>1900</v>
      </c>
      <c r="M4283" s="154"/>
      <c r="N42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3" s="71"/>
      <c r="P4283" s="71"/>
      <c r="Q4283" s="71"/>
      <c r="R4283" s="71"/>
      <c r="S4283" s="71"/>
      <c r="T4283" s="71"/>
      <c r="U4283" s="71"/>
      <c r="V4283" s="71"/>
      <c r="W4283" s="71"/>
      <c r="X4283" s="71"/>
      <c r="Y4283" s="71"/>
      <c r="Z4283" s="71"/>
    </row>
    <row r="4284" spans="1:26">
      <c r="A4284" s="154"/>
      <c r="B4284" s="157"/>
      <c r="C4284" s="162"/>
      <c r="D4284" s="157"/>
      <c r="E4284" s="157"/>
      <c r="F4284" s="157"/>
      <c r="G4284" s="158"/>
      <c r="H4284" s="23">
        <f>MONTH(CtasPagar[[#This Row],[Data Vencimento]])</f>
        <v>1</v>
      </c>
      <c r="I4284" s="23">
        <f>YEAR(CtasPagar[[#This Row],[Data Vencimento]])</f>
        <v>1900</v>
      </c>
      <c r="J4284" s="154"/>
      <c r="K4284" s="23">
        <f>MONTH(CtasPagar[[#This Row],[Data Pagamento]])</f>
        <v>1</v>
      </c>
      <c r="L4284" s="23">
        <f>YEAR(CtasPagar[[#This Row],[Data Pagamento]])</f>
        <v>1900</v>
      </c>
      <c r="M4284" s="154"/>
      <c r="N42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4" s="71"/>
      <c r="P4284" s="71"/>
      <c r="Q4284" s="71"/>
      <c r="R4284" s="71"/>
      <c r="S4284" s="71"/>
      <c r="T4284" s="71"/>
      <c r="U4284" s="71"/>
      <c r="V4284" s="71"/>
      <c r="W4284" s="71"/>
      <c r="X4284" s="71"/>
      <c r="Y4284" s="71"/>
      <c r="Z4284" s="71"/>
    </row>
    <row r="4285" spans="1:26">
      <c r="A4285" s="154"/>
      <c r="B4285" s="157"/>
      <c r="C4285" s="162"/>
      <c r="D4285" s="157"/>
      <c r="E4285" s="157"/>
      <c r="F4285" s="157"/>
      <c r="G4285" s="158"/>
      <c r="H4285" s="23">
        <f>MONTH(CtasPagar[[#This Row],[Data Vencimento]])</f>
        <v>1</v>
      </c>
      <c r="I4285" s="23">
        <f>YEAR(CtasPagar[[#This Row],[Data Vencimento]])</f>
        <v>1900</v>
      </c>
      <c r="J4285" s="154"/>
      <c r="K4285" s="23">
        <f>MONTH(CtasPagar[[#This Row],[Data Pagamento]])</f>
        <v>1</v>
      </c>
      <c r="L4285" s="23">
        <f>YEAR(CtasPagar[[#This Row],[Data Pagamento]])</f>
        <v>1900</v>
      </c>
      <c r="M4285" s="154"/>
      <c r="N42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5" s="71"/>
      <c r="P4285" s="71"/>
      <c r="Q4285" s="71"/>
      <c r="R4285" s="71"/>
      <c r="S4285" s="71"/>
      <c r="T4285" s="71"/>
      <c r="U4285" s="71"/>
      <c r="V4285" s="71"/>
      <c r="W4285" s="71"/>
      <c r="X4285" s="71"/>
      <c r="Y4285" s="71"/>
      <c r="Z4285" s="71"/>
    </row>
    <row r="4286" spans="1:26">
      <c r="A4286" s="154"/>
      <c r="B4286" s="157"/>
      <c r="C4286" s="162"/>
      <c r="D4286" s="157"/>
      <c r="E4286" s="157"/>
      <c r="F4286" s="157"/>
      <c r="G4286" s="158"/>
      <c r="H4286" s="23">
        <f>MONTH(CtasPagar[[#This Row],[Data Vencimento]])</f>
        <v>1</v>
      </c>
      <c r="I4286" s="23">
        <f>YEAR(CtasPagar[[#This Row],[Data Vencimento]])</f>
        <v>1900</v>
      </c>
      <c r="J4286" s="154"/>
      <c r="K4286" s="23">
        <f>MONTH(CtasPagar[[#This Row],[Data Pagamento]])</f>
        <v>1</v>
      </c>
      <c r="L4286" s="23">
        <f>YEAR(CtasPagar[[#This Row],[Data Pagamento]])</f>
        <v>1900</v>
      </c>
      <c r="M4286" s="154"/>
      <c r="N42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6" s="71"/>
      <c r="P4286" s="71"/>
      <c r="Q4286" s="71"/>
      <c r="R4286" s="71"/>
      <c r="S4286" s="71"/>
      <c r="T4286" s="71"/>
      <c r="U4286" s="71"/>
      <c r="V4286" s="71"/>
      <c r="W4286" s="71"/>
      <c r="X4286" s="71"/>
      <c r="Y4286" s="71"/>
      <c r="Z4286" s="71"/>
    </row>
    <row r="4287" spans="1:26">
      <c r="A4287" s="154"/>
      <c r="B4287" s="157"/>
      <c r="C4287" s="162"/>
      <c r="D4287" s="157"/>
      <c r="E4287" s="157"/>
      <c r="F4287" s="157"/>
      <c r="G4287" s="158"/>
      <c r="H4287" s="23">
        <f>MONTH(CtasPagar[[#This Row],[Data Vencimento]])</f>
        <v>1</v>
      </c>
      <c r="I4287" s="23">
        <f>YEAR(CtasPagar[[#This Row],[Data Vencimento]])</f>
        <v>1900</v>
      </c>
      <c r="J4287" s="154"/>
      <c r="K4287" s="23">
        <f>MONTH(CtasPagar[[#This Row],[Data Pagamento]])</f>
        <v>1</v>
      </c>
      <c r="L4287" s="23">
        <f>YEAR(CtasPagar[[#This Row],[Data Pagamento]])</f>
        <v>1900</v>
      </c>
      <c r="M4287" s="154"/>
      <c r="N42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7" s="71"/>
      <c r="P4287" s="71"/>
      <c r="Q4287" s="71"/>
      <c r="R4287" s="71"/>
      <c r="S4287" s="71"/>
      <c r="T4287" s="71"/>
      <c r="U4287" s="71"/>
      <c r="V4287" s="71"/>
      <c r="W4287" s="71"/>
      <c r="X4287" s="71"/>
      <c r="Y4287" s="71"/>
      <c r="Z4287" s="71"/>
    </row>
    <row r="4288" spans="1:26">
      <c r="A4288" s="154"/>
      <c r="B4288" s="157"/>
      <c r="C4288" s="162"/>
      <c r="D4288" s="157"/>
      <c r="E4288" s="157"/>
      <c r="F4288" s="157"/>
      <c r="G4288" s="158"/>
      <c r="H4288" s="23">
        <f>MONTH(CtasPagar[[#This Row],[Data Vencimento]])</f>
        <v>1</v>
      </c>
      <c r="I4288" s="23">
        <f>YEAR(CtasPagar[[#This Row],[Data Vencimento]])</f>
        <v>1900</v>
      </c>
      <c r="J4288" s="154"/>
      <c r="K4288" s="23">
        <f>MONTH(CtasPagar[[#This Row],[Data Pagamento]])</f>
        <v>1</v>
      </c>
      <c r="L4288" s="23">
        <f>YEAR(CtasPagar[[#This Row],[Data Pagamento]])</f>
        <v>1900</v>
      </c>
      <c r="M4288" s="154"/>
      <c r="N42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8" s="71"/>
      <c r="P4288" s="71"/>
      <c r="Q4288" s="71"/>
      <c r="R4288" s="71"/>
      <c r="S4288" s="71"/>
      <c r="T4288" s="71"/>
      <c r="U4288" s="71"/>
      <c r="V4288" s="71"/>
      <c r="W4288" s="71"/>
      <c r="X4288" s="71"/>
      <c r="Y4288" s="71"/>
      <c r="Z4288" s="71"/>
    </row>
    <row r="4289" spans="1:26">
      <c r="A4289" s="154"/>
      <c r="B4289" s="157"/>
      <c r="C4289" s="162"/>
      <c r="D4289" s="157"/>
      <c r="E4289" s="157"/>
      <c r="F4289" s="157"/>
      <c r="G4289" s="158"/>
      <c r="H4289" s="23">
        <f>MONTH(CtasPagar[[#This Row],[Data Vencimento]])</f>
        <v>1</v>
      </c>
      <c r="I4289" s="23">
        <f>YEAR(CtasPagar[[#This Row],[Data Vencimento]])</f>
        <v>1900</v>
      </c>
      <c r="J4289" s="154"/>
      <c r="K4289" s="23">
        <f>MONTH(CtasPagar[[#This Row],[Data Pagamento]])</f>
        <v>1</v>
      </c>
      <c r="L4289" s="23">
        <f>YEAR(CtasPagar[[#This Row],[Data Pagamento]])</f>
        <v>1900</v>
      </c>
      <c r="M4289" s="154"/>
      <c r="N42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89" s="71"/>
      <c r="P4289" s="71"/>
      <c r="Q4289" s="71"/>
      <c r="R4289" s="71"/>
      <c r="S4289" s="71"/>
      <c r="T4289" s="71"/>
      <c r="U4289" s="71"/>
      <c r="V4289" s="71"/>
      <c r="W4289" s="71"/>
      <c r="X4289" s="71"/>
      <c r="Y4289" s="71"/>
      <c r="Z4289" s="71"/>
    </row>
    <row r="4290" spans="1:26">
      <c r="A4290" s="154"/>
      <c r="B4290" s="157"/>
      <c r="C4290" s="162"/>
      <c r="D4290" s="157"/>
      <c r="E4290" s="157"/>
      <c r="F4290" s="157"/>
      <c r="G4290" s="158"/>
      <c r="H4290" s="23">
        <f>MONTH(CtasPagar[[#This Row],[Data Vencimento]])</f>
        <v>1</v>
      </c>
      <c r="I4290" s="23">
        <f>YEAR(CtasPagar[[#This Row],[Data Vencimento]])</f>
        <v>1900</v>
      </c>
      <c r="J4290" s="154"/>
      <c r="K4290" s="23">
        <f>MONTH(CtasPagar[[#This Row],[Data Pagamento]])</f>
        <v>1</v>
      </c>
      <c r="L4290" s="23">
        <f>YEAR(CtasPagar[[#This Row],[Data Pagamento]])</f>
        <v>1900</v>
      </c>
      <c r="M4290" s="154"/>
      <c r="N42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0" s="71"/>
      <c r="P4290" s="71"/>
      <c r="Q4290" s="71"/>
      <c r="R4290" s="71"/>
      <c r="S4290" s="71"/>
      <c r="T4290" s="71"/>
      <c r="U4290" s="71"/>
      <c r="V4290" s="71"/>
      <c r="W4290" s="71"/>
      <c r="X4290" s="71"/>
      <c r="Y4290" s="71"/>
      <c r="Z4290" s="71"/>
    </row>
    <row r="4291" spans="1:26">
      <c r="A4291" s="154"/>
      <c r="B4291" s="157"/>
      <c r="C4291" s="162"/>
      <c r="D4291" s="157"/>
      <c r="E4291" s="157"/>
      <c r="F4291" s="157"/>
      <c r="G4291" s="158"/>
      <c r="H4291" s="23">
        <f>MONTH(CtasPagar[[#This Row],[Data Vencimento]])</f>
        <v>1</v>
      </c>
      <c r="I4291" s="23">
        <f>YEAR(CtasPagar[[#This Row],[Data Vencimento]])</f>
        <v>1900</v>
      </c>
      <c r="J4291" s="154"/>
      <c r="K4291" s="23">
        <f>MONTH(CtasPagar[[#This Row],[Data Pagamento]])</f>
        <v>1</v>
      </c>
      <c r="L4291" s="23">
        <f>YEAR(CtasPagar[[#This Row],[Data Pagamento]])</f>
        <v>1900</v>
      </c>
      <c r="M4291" s="154"/>
      <c r="N42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1" s="71"/>
      <c r="P4291" s="71"/>
      <c r="Q4291" s="71"/>
      <c r="R4291" s="71"/>
      <c r="S4291" s="71"/>
      <c r="T4291" s="71"/>
      <c r="U4291" s="71"/>
      <c r="V4291" s="71"/>
      <c r="W4291" s="71"/>
      <c r="X4291" s="71"/>
      <c r="Y4291" s="71"/>
      <c r="Z4291" s="71"/>
    </row>
    <row r="4292" spans="1:26">
      <c r="A4292" s="154"/>
      <c r="B4292" s="157"/>
      <c r="C4292" s="162"/>
      <c r="D4292" s="157"/>
      <c r="E4292" s="157"/>
      <c r="F4292" s="157"/>
      <c r="G4292" s="158"/>
      <c r="H4292" s="23">
        <f>MONTH(CtasPagar[[#This Row],[Data Vencimento]])</f>
        <v>1</v>
      </c>
      <c r="I4292" s="23">
        <f>YEAR(CtasPagar[[#This Row],[Data Vencimento]])</f>
        <v>1900</v>
      </c>
      <c r="J4292" s="154"/>
      <c r="K4292" s="23">
        <f>MONTH(CtasPagar[[#This Row],[Data Pagamento]])</f>
        <v>1</v>
      </c>
      <c r="L4292" s="23">
        <f>YEAR(CtasPagar[[#This Row],[Data Pagamento]])</f>
        <v>1900</v>
      </c>
      <c r="M4292" s="154"/>
      <c r="N42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2" s="71"/>
      <c r="P4292" s="71"/>
      <c r="Q4292" s="71"/>
      <c r="R4292" s="71"/>
      <c r="S4292" s="71"/>
      <c r="T4292" s="71"/>
      <c r="U4292" s="71"/>
      <c r="V4292" s="71"/>
      <c r="W4292" s="71"/>
      <c r="X4292" s="71"/>
      <c r="Y4292" s="71"/>
      <c r="Z4292" s="71"/>
    </row>
    <row r="4293" spans="1:26">
      <c r="A4293" s="154"/>
      <c r="B4293" s="157"/>
      <c r="C4293" s="162"/>
      <c r="D4293" s="157"/>
      <c r="E4293" s="157"/>
      <c r="F4293" s="157"/>
      <c r="G4293" s="158"/>
      <c r="H4293" s="23">
        <f>MONTH(CtasPagar[[#This Row],[Data Vencimento]])</f>
        <v>1</v>
      </c>
      <c r="I4293" s="23">
        <f>YEAR(CtasPagar[[#This Row],[Data Vencimento]])</f>
        <v>1900</v>
      </c>
      <c r="J4293" s="154"/>
      <c r="K4293" s="23">
        <f>MONTH(CtasPagar[[#This Row],[Data Pagamento]])</f>
        <v>1</v>
      </c>
      <c r="L4293" s="23">
        <f>YEAR(CtasPagar[[#This Row],[Data Pagamento]])</f>
        <v>1900</v>
      </c>
      <c r="M4293" s="154"/>
      <c r="N42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3" s="71"/>
      <c r="P4293" s="71"/>
      <c r="Q4293" s="71"/>
      <c r="R4293" s="71"/>
      <c r="S4293" s="71"/>
      <c r="T4293" s="71"/>
      <c r="U4293" s="71"/>
      <c r="V4293" s="71"/>
      <c r="W4293" s="71"/>
      <c r="X4293" s="71"/>
      <c r="Y4293" s="71"/>
      <c r="Z4293" s="71"/>
    </row>
    <row r="4294" spans="1:26">
      <c r="A4294" s="154"/>
      <c r="B4294" s="157"/>
      <c r="C4294" s="162"/>
      <c r="D4294" s="157"/>
      <c r="E4294" s="157"/>
      <c r="F4294" s="157"/>
      <c r="G4294" s="158"/>
      <c r="H4294" s="23">
        <f>MONTH(CtasPagar[[#This Row],[Data Vencimento]])</f>
        <v>1</v>
      </c>
      <c r="I4294" s="23">
        <f>YEAR(CtasPagar[[#This Row],[Data Vencimento]])</f>
        <v>1900</v>
      </c>
      <c r="J4294" s="154"/>
      <c r="K4294" s="23">
        <f>MONTH(CtasPagar[[#This Row],[Data Pagamento]])</f>
        <v>1</v>
      </c>
      <c r="L4294" s="23">
        <f>YEAR(CtasPagar[[#This Row],[Data Pagamento]])</f>
        <v>1900</v>
      </c>
      <c r="M4294" s="154"/>
      <c r="N42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4" s="71"/>
      <c r="P4294" s="71"/>
      <c r="Q4294" s="71"/>
      <c r="R4294" s="71"/>
      <c r="S4294" s="71"/>
      <c r="T4294" s="71"/>
      <c r="U4294" s="71"/>
      <c r="V4294" s="71"/>
      <c r="W4294" s="71"/>
      <c r="X4294" s="71"/>
      <c r="Y4294" s="71"/>
      <c r="Z4294" s="71"/>
    </row>
    <row r="4295" spans="1:26">
      <c r="A4295" s="154"/>
      <c r="B4295" s="157"/>
      <c r="C4295" s="162"/>
      <c r="D4295" s="157"/>
      <c r="E4295" s="157"/>
      <c r="F4295" s="157"/>
      <c r="G4295" s="158"/>
      <c r="H4295" s="23">
        <f>MONTH(CtasPagar[[#This Row],[Data Vencimento]])</f>
        <v>1</v>
      </c>
      <c r="I4295" s="23">
        <f>YEAR(CtasPagar[[#This Row],[Data Vencimento]])</f>
        <v>1900</v>
      </c>
      <c r="J4295" s="154"/>
      <c r="K4295" s="23">
        <f>MONTH(CtasPagar[[#This Row],[Data Pagamento]])</f>
        <v>1</v>
      </c>
      <c r="L4295" s="23">
        <f>YEAR(CtasPagar[[#This Row],[Data Pagamento]])</f>
        <v>1900</v>
      </c>
      <c r="M4295" s="154"/>
      <c r="N42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5" s="71"/>
      <c r="P4295" s="71"/>
      <c r="Q4295" s="71"/>
      <c r="R4295" s="71"/>
      <c r="S4295" s="71"/>
      <c r="T4295" s="71"/>
      <c r="U4295" s="71"/>
      <c r="V4295" s="71"/>
      <c r="W4295" s="71"/>
      <c r="X4295" s="71"/>
      <c r="Y4295" s="71"/>
      <c r="Z4295" s="71"/>
    </row>
    <row r="4296" spans="1:26">
      <c r="A4296" s="154"/>
      <c r="B4296" s="157"/>
      <c r="C4296" s="162"/>
      <c r="D4296" s="157"/>
      <c r="E4296" s="157"/>
      <c r="F4296" s="157"/>
      <c r="G4296" s="158"/>
      <c r="H4296" s="23">
        <f>MONTH(CtasPagar[[#This Row],[Data Vencimento]])</f>
        <v>1</v>
      </c>
      <c r="I4296" s="23">
        <f>YEAR(CtasPagar[[#This Row],[Data Vencimento]])</f>
        <v>1900</v>
      </c>
      <c r="J4296" s="154"/>
      <c r="K4296" s="23">
        <f>MONTH(CtasPagar[[#This Row],[Data Pagamento]])</f>
        <v>1</v>
      </c>
      <c r="L4296" s="23">
        <f>YEAR(CtasPagar[[#This Row],[Data Pagamento]])</f>
        <v>1900</v>
      </c>
      <c r="M4296" s="154"/>
      <c r="N42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6" s="71"/>
      <c r="P4296" s="71"/>
      <c r="Q4296" s="71"/>
      <c r="R4296" s="71"/>
      <c r="S4296" s="71"/>
      <c r="T4296" s="71"/>
      <c r="U4296" s="71"/>
      <c r="V4296" s="71"/>
      <c r="W4296" s="71"/>
      <c r="X4296" s="71"/>
      <c r="Y4296" s="71"/>
      <c r="Z4296" s="71"/>
    </row>
    <row r="4297" spans="1:26">
      <c r="A4297" s="154"/>
      <c r="B4297" s="157"/>
      <c r="C4297" s="162"/>
      <c r="D4297" s="157"/>
      <c r="E4297" s="157"/>
      <c r="F4297" s="157"/>
      <c r="G4297" s="158"/>
      <c r="H4297" s="23">
        <f>MONTH(CtasPagar[[#This Row],[Data Vencimento]])</f>
        <v>1</v>
      </c>
      <c r="I4297" s="23">
        <f>YEAR(CtasPagar[[#This Row],[Data Vencimento]])</f>
        <v>1900</v>
      </c>
      <c r="J4297" s="154"/>
      <c r="K4297" s="23">
        <f>MONTH(CtasPagar[[#This Row],[Data Pagamento]])</f>
        <v>1</v>
      </c>
      <c r="L4297" s="23">
        <f>YEAR(CtasPagar[[#This Row],[Data Pagamento]])</f>
        <v>1900</v>
      </c>
      <c r="M4297" s="154"/>
      <c r="N42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7" s="71"/>
      <c r="P4297" s="71"/>
      <c r="Q4297" s="71"/>
      <c r="R4297" s="71"/>
      <c r="S4297" s="71"/>
      <c r="T4297" s="71"/>
      <c r="U4297" s="71"/>
      <c r="V4297" s="71"/>
      <c r="W4297" s="71"/>
      <c r="X4297" s="71"/>
      <c r="Y4297" s="71"/>
      <c r="Z4297" s="71"/>
    </row>
    <row r="4298" spans="1:26">
      <c r="A4298" s="154"/>
      <c r="B4298" s="157"/>
      <c r="C4298" s="162"/>
      <c r="D4298" s="157"/>
      <c r="E4298" s="157"/>
      <c r="F4298" s="157"/>
      <c r="G4298" s="158"/>
      <c r="H4298" s="23">
        <f>MONTH(CtasPagar[[#This Row],[Data Vencimento]])</f>
        <v>1</v>
      </c>
      <c r="I4298" s="23">
        <f>YEAR(CtasPagar[[#This Row],[Data Vencimento]])</f>
        <v>1900</v>
      </c>
      <c r="J4298" s="154"/>
      <c r="K4298" s="23">
        <f>MONTH(CtasPagar[[#This Row],[Data Pagamento]])</f>
        <v>1</v>
      </c>
      <c r="L4298" s="23">
        <f>YEAR(CtasPagar[[#This Row],[Data Pagamento]])</f>
        <v>1900</v>
      </c>
      <c r="M4298" s="154"/>
      <c r="N42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8" s="71"/>
      <c r="P4298" s="71"/>
      <c r="Q4298" s="71"/>
      <c r="R4298" s="71"/>
      <c r="S4298" s="71"/>
      <c r="T4298" s="71"/>
      <c r="U4298" s="71"/>
      <c r="V4298" s="71"/>
      <c r="W4298" s="71"/>
      <c r="X4298" s="71"/>
      <c r="Y4298" s="71"/>
      <c r="Z4298" s="71"/>
    </row>
    <row r="4299" spans="1:26">
      <c r="A4299" s="154"/>
      <c r="B4299" s="157"/>
      <c r="C4299" s="162"/>
      <c r="D4299" s="157"/>
      <c r="E4299" s="157"/>
      <c r="F4299" s="157"/>
      <c r="G4299" s="158"/>
      <c r="H4299" s="23">
        <f>MONTH(CtasPagar[[#This Row],[Data Vencimento]])</f>
        <v>1</v>
      </c>
      <c r="I4299" s="23">
        <f>YEAR(CtasPagar[[#This Row],[Data Vencimento]])</f>
        <v>1900</v>
      </c>
      <c r="J4299" s="154"/>
      <c r="K4299" s="23">
        <f>MONTH(CtasPagar[[#This Row],[Data Pagamento]])</f>
        <v>1</v>
      </c>
      <c r="L4299" s="23">
        <f>YEAR(CtasPagar[[#This Row],[Data Pagamento]])</f>
        <v>1900</v>
      </c>
      <c r="M4299" s="154"/>
      <c r="N42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299" s="71"/>
      <c r="P4299" s="71"/>
      <c r="Q4299" s="71"/>
      <c r="R4299" s="71"/>
      <c r="S4299" s="71"/>
      <c r="T4299" s="71"/>
      <c r="U4299" s="71"/>
      <c r="V4299" s="71"/>
      <c r="W4299" s="71"/>
      <c r="X4299" s="71"/>
      <c r="Y4299" s="71"/>
      <c r="Z4299" s="71"/>
    </row>
    <row r="4300" spans="1:26">
      <c r="A4300" s="154"/>
      <c r="B4300" s="157"/>
      <c r="C4300" s="162"/>
      <c r="D4300" s="157"/>
      <c r="E4300" s="157"/>
      <c r="F4300" s="157"/>
      <c r="G4300" s="158"/>
      <c r="H4300" s="23">
        <f>MONTH(CtasPagar[[#This Row],[Data Vencimento]])</f>
        <v>1</v>
      </c>
      <c r="I4300" s="23">
        <f>YEAR(CtasPagar[[#This Row],[Data Vencimento]])</f>
        <v>1900</v>
      </c>
      <c r="J4300" s="154"/>
      <c r="K4300" s="23">
        <f>MONTH(CtasPagar[[#This Row],[Data Pagamento]])</f>
        <v>1</v>
      </c>
      <c r="L4300" s="23">
        <f>YEAR(CtasPagar[[#This Row],[Data Pagamento]])</f>
        <v>1900</v>
      </c>
      <c r="M4300" s="154"/>
      <c r="N43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0" s="71"/>
      <c r="P4300" s="71"/>
      <c r="Q4300" s="71"/>
      <c r="R4300" s="71"/>
      <c r="S4300" s="71"/>
      <c r="T4300" s="71"/>
      <c r="U4300" s="71"/>
      <c r="V4300" s="71"/>
      <c r="W4300" s="71"/>
      <c r="X4300" s="71"/>
      <c r="Y4300" s="71"/>
      <c r="Z4300" s="71"/>
    </row>
    <row r="4301" spans="1:26">
      <c r="A4301" s="154"/>
      <c r="B4301" s="157"/>
      <c r="C4301" s="162"/>
      <c r="D4301" s="157"/>
      <c r="E4301" s="157"/>
      <c r="F4301" s="157"/>
      <c r="G4301" s="158"/>
      <c r="H4301" s="23">
        <f>MONTH(CtasPagar[[#This Row],[Data Vencimento]])</f>
        <v>1</v>
      </c>
      <c r="I4301" s="23">
        <f>YEAR(CtasPagar[[#This Row],[Data Vencimento]])</f>
        <v>1900</v>
      </c>
      <c r="J4301" s="154"/>
      <c r="K4301" s="23">
        <f>MONTH(CtasPagar[[#This Row],[Data Pagamento]])</f>
        <v>1</v>
      </c>
      <c r="L4301" s="23">
        <f>YEAR(CtasPagar[[#This Row],[Data Pagamento]])</f>
        <v>1900</v>
      </c>
      <c r="M4301" s="154"/>
      <c r="N43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1" s="71"/>
      <c r="P4301" s="71"/>
      <c r="Q4301" s="71"/>
      <c r="R4301" s="71"/>
      <c r="S4301" s="71"/>
      <c r="T4301" s="71"/>
      <c r="U4301" s="71"/>
      <c r="V4301" s="71"/>
      <c r="W4301" s="71"/>
      <c r="X4301" s="71"/>
      <c r="Y4301" s="71"/>
      <c r="Z4301" s="71"/>
    </row>
    <row r="4302" spans="1:26">
      <c r="A4302" s="154"/>
      <c r="B4302" s="157"/>
      <c r="C4302" s="162"/>
      <c r="D4302" s="157"/>
      <c r="E4302" s="157"/>
      <c r="F4302" s="157"/>
      <c r="G4302" s="158"/>
      <c r="H4302" s="23">
        <f>MONTH(CtasPagar[[#This Row],[Data Vencimento]])</f>
        <v>1</v>
      </c>
      <c r="I4302" s="23">
        <f>YEAR(CtasPagar[[#This Row],[Data Vencimento]])</f>
        <v>1900</v>
      </c>
      <c r="J4302" s="154"/>
      <c r="K4302" s="23">
        <f>MONTH(CtasPagar[[#This Row],[Data Pagamento]])</f>
        <v>1</v>
      </c>
      <c r="L4302" s="23">
        <f>YEAR(CtasPagar[[#This Row],[Data Pagamento]])</f>
        <v>1900</v>
      </c>
      <c r="M4302" s="154"/>
      <c r="N43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2" s="71"/>
      <c r="P4302" s="71"/>
      <c r="Q4302" s="71"/>
      <c r="R4302" s="71"/>
      <c r="S4302" s="71"/>
      <c r="T4302" s="71"/>
      <c r="U4302" s="71"/>
      <c r="V4302" s="71"/>
      <c r="W4302" s="71"/>
      <c r="X4302" s="71"/>
      <c r="Y4302" s="71"/>
      <c r="Z4302" s="71"/>
    </row>
    <row r="4303" spans="1:26">
      <c r="A4303" s="154"/>
      <c r="B4303" s="157"/>
      <c r="C4303" s="162"/>
      <c r="D4303" s="157"/>
      <c r="E4303" s="157"/>
      <c r="F4303" s="157"/>
      <c r="G4303" s="158"/>
      <c r="H4303" s="23">
        <f>MONTH(CtasPagar[[#This Row],[Data Vencimento]])</f>
        <v>1</v>
      </c>
      <c r="I4303" s="23">
        <f>YEAR(CtasPagar[[#This Row],[Data Vencimento]])</f>
        <v>1900</v>
      </c>
      <c r="J4303" s="154"/>
      <c r="K4303" s="23">
        <f>MONTH(CtasPagar[[#This Row],[Data Pagamento]])</f>
        <v>1</v>
      </c>
      <c r="L4303" s="23">
        <f>YEAR(CtasPagar[[#This Row],[Data Pagamento]])</f>
        <v>1900</v>
      </c>
      <c r="M4303" s="154"/>
      <c r="N43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3" s="71"/>
      <c r="P4303" s="71"/>
      <c r="Q4303" s="71"/>
      <c r="R4303" s="71"/>
      <c r="S4303" s="71"/>
      <c r="T4303" s="71"/>
      <c r="U4303" s="71"/>
      <c r="V4303" s="71"/>
      <c r="W4303" s="71"/>
      <c r="X4303" s="71"/>
      <c r="Y4303" s="71"/>
      <c r="Z4303" s="71"/>
    </row>
    <row r="4304" spans="1:26">
      <c r="A4304" s="154"/>
      <c r="B4304" s="157"/>
      <c r="C4304" s="162"/>
      <c r="D4304" s="157"/>
      <c r="E4304" s="157"/>
      <c r="F4304" s="157"/>
      <c r="G4304" s="158"/>
      <c r="H4304" s="23">
        <f>MONTH(CtasPagar[[#This Row],[Data Vencimento]])</f>
        <v>1</v>
      </c>
      <c r="I4304" s="23">
        <f>YEAR(CtasPagar[[#This Row],[Data Vencimento]])</f>
        <v>1900</v>
      </c>
      <c r="J4304" s="154"/>
      <c r="K4304" s="23">
        <f>MONTH(CtasPagar[[#This Row],[Data Pagamento]])</f>
        <v>1</v>
      </c>
      <c r="L4304" s="23">
        <f>YEAR(CtasPagar[[#This Row],[Data Pagamento]])</f>
        <v>1900</v>
      </c>
      <c r="M4304" s="154"/>
      <c r="N43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4" s="71"/>
      <c r="P4304" s="71"/>
      <c r="Q4304" s="71"/>
      <c r="R4304" s="71"/>
      <c r="S4304" s="71"/>
      <c r="T4304" s="71"/>
      <c r="U4304" s="71"/>
      <c r="V4304" s="71"/>
      <c r="W4304" s="71"/>
      <c r="X4304" s="71"/>
      <c r="Y4304" s="71"/>
      <c r="Z4304" s="71"/>
    </row>
    <row r="4305" spans="1:26">
      <c r="A4305" s="154"/>
      <c r="B4305" s="157"/>
      <c r="C4305" s="162"/>
      <c r="D4305" s="157"/>
      <c r="E4305" s="157"/>
      <c r="F4305" s="157"/>
      <c r="G4305" s="158"/>
      <c r="H4305" s="23">
        <f>MONTH(CtasPagar[[#This Row],[Data Vencimento]])</f>
        <v>1</v>
      </c>
      <c r="I4305" s="23">
        <f>YEAR(CtasPagar[[#This Row],[Data Vencimento]])</f>
        <v>1900</v>
      </c>
      <c r="J4305" s="154"/>
      <c r="K4305" s="23">
        <f>MONTH(CtasPagar[[#This Row],[Data Pagamento]])</f>
        <v>1</v>
      </c>
      <c r="L4305" s="23">
        <f>YEAR(CtasPagar[[#This Row],[Data Pagamento]])</f>
        <v>1900</v>
      </c>
      <c r="M4305" s="154"/>
      <c r="N43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5" s="71"/>
      <c r="P4305" s="71"/>
      <c r="Q4305" s="71"/>
      <c r="R4305" s="71"/>
      <c r="S4305" s="71"/>
      <c r="T4305" s="71"/>
      <c r="U4305" s="71"/>
      <c r="V4305" s="71"/>
      <c r="W4305" s="71"/>
      <c r="X4305" s="71"/>
      <c r="Y4305" s="71"/>
      <c r="Z4305" s="71"/>
    </row>
    <row r="4306" spans="1:26">
      <c r="A4306" s="154"/>
      <c r="B4306" s="157"/>
      <c r="C4306" s="162"/>
      <c r="D4306" s="157"/>
      <c r="E4306" s="157"/>
      <c r="F4306" s="157"/>
      <c r="G4306" s="158"/>
      <c r="H4306" s="23">
        <f>MONTH(CtasPagar[[#This Row],[Data Vencimento]])</f>
        <v>1</v>
      </c>
      <c r="I4306" s="23">
        <f>YEAR(CtasPagar[[#This Row],[Data Vencimento]])</f>
        <v>1900</v>
      </c>
      <c r="J4306" s="154"/>
      <c r="K4306" s="23">
        <f>MONTH(CtasPagar[[#This Row],[Data Pagamento]])</f>
        <v>1</v>
      </c>
      <c r="L4306" s="23">
        <f>YEAR(CtasPagar[[#This Row],[Data Pagamento]])</f>
        <v>1900</v>
      </c>
      <c r="M4306" s="154"/>
      <c r="N43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6" s="71"/>
      <c r="P4306" s="71"/>
      <c r="Q4306" s="71"/>
      <c r="R4306" s="71"/>
      <c r="S4306" s="71"/>
      <c r="T4306" s="71"/>
      <c r="U4306" s="71"/>
      <c r="V4306" s="71"/>
      <c r="W4306" s="71"/>
      <c r="X4306" s="71"/>
      <c r="Y4306" s="71"/>
      <c r="Z4306" s="71"/>
    </row>
    <row r="4307" spans="1:26">
      <c r="A4307" s="154"/>
      <c r="B4307" s="157"/>
      <c r="C4307" s="162"/>
      <c r="D4307" s="157"/>
      <c r="E4307" s="157"/>
      <c r="F4307" s="157"/>
      <c r="G4307" s="158"/>
      <c r="H4307" s="23">
        <f>MONTH(CtasPagar[[#This Row],[Data Vencimento]])</f>
        <v>1</v>
      </c>
      <c r="I4307" s="23">
        <f>YEAR(CtasPagar[[#This Row],[Data Vencimento]])</f>
        <v>1900</v>
      </c>
      <c r="J4307" s="154"/>
      <c r="K4307" s="23">
        <f>MONTH(CtasPagar[[#This Row],[Data Pagamento]])</f>
        <v>1</v>
      </c>
      <c r="L4307" s="23">
        <f>YEAR(CtasPagar[[#This Row],[Data Pagamento]])</f>
        <v>1900</v>
      </c>
      <c r="M4307" s="154"/>
      <c r="N43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7" s="71"/>
      <c r="P4307" s="71"/>
      <c r="Q4307" s="71"/>
      <c r="R4307" s="71"/>
      <c r="S4307" s="71"/>
      <c r="T4307" s="71"/>
      <c r="U4307" s="71"/>
      <c r="V4307" s="71"/>
      <c r="W4307" s="71"/>
      <c r="X4307" s="71"/>
      <c r="Y4307" s="71"/>
      <c r="Z4307" s="71"/>
    </row>
    <row r="4308" spans="1:26">
      <c r="A4308" s="154"/>
      <c r="B4308" s="157"/>
      <c r="C4308" s="162"/>
      <c r="D4308" s="157"/>
      <c r="E4308" s="157"/>
      <c r="F4308" s="157"/>
      <c r="G4308" s="158"/>
      <c r="H4308" s="23">
        <f>MONTH(CtasPagar[[#This Row],[Data Vencimento]])</f>
        <v>1</v>
      </c>
      <c r="I4308" s="23">
        <f>YEAR(CtasPagar[[#This Row],[Data Vencimento]])</f>
        <v>1900</v>
      </c>
      <c r="J4308" s="154"/>
      <c r="K4308" s="23">
        <f>MONTH(CtasPagar[[#This Row],[Data Pagamento]])</f>
        <v>1</v>
      </c>
      <c r="L4308" s="23">
        <f>YEAR(CtasPagar[[#This Row],[Data Pagamento]])</f>
        <v>1900</v>
      </c>
      <c r="M4308" s="154"/>
      <c r="N43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8" s="71"/>
      <c r="P4308" s="71"/>
      <c r="Q4308" s="71"/>
      <c r="R4308" s="71"/>
      <c r="S4308" s="71"/>
      <c r="T4308" s="71"/>
      <c r="U4308" s="71"/>
      <c r="V4308" s="71"/>
      <c r="W4308" s="71"/>
      <c r="X4308" s="71"/>
      <c r="Y4308" s="71"/>
      <c r="Z4308" s="71"/>
    </row>
    <row r="4309" spans="1:26">
      <c r="A4309" s="154"/>
      <c r="B4309" s="157"/>
      <c r="C4309" s="162"/>
      <c r="D4309" s="157"/>
      <c r="E4309" s="157"/>
      <c r="F4309" s="157"/>
      <c r="G4309" s="158"/>
      <c r="H4309" s="23">
        <f>MONTH(CtasPagar[[#This Row],[Data Vencimento]])</f>
        <v>1</v>
      </c>
      <c r="I4309" s="23">
        <f>YEAR(CtasPagar[[#This Row],[Data Vencimento]])</f>
        <v>1900</v>
      </c>
      <c r="J4309" s="154"/>
      <c r="K4309" s="23">
        <f>MONTH(CtasPagar[[#This Row],[Data Pagamento]])</f>
        <v>1</v>
      </c>
      <c r="L4309" s="23">
        <f>YEAR(CtasPagar[[#This Row],[Data Pagamento]])</f>
        <v>1900</v>
      </c>
      <c r="M4309" s="154"/>
      <c r="N43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09" s="71"/>
      <c r="P4309" s="71"/>
      <c r="Q4309" s="71"/>
      <c r="R4309" s="71"/>
      <c r="S4309" s="71"/>
      <c r="T4309" s="71"/>
      <c r="U4309" s="71"/>
      <c r="V4309" s="71"/>
      <c r="W4309" s="71"/>
      <c r="X4309" s="71"/>
      <c r="Y4309" s="71"/>
      <c r="Z4309" s="71"/>
    </row>
    <row r="4310" spans="1:26">
      <c r="A4310" s="154"/>
      <c r="B4310" s="157"/>
      <c r="C4310" s="162"/>
      <c r="D4310" s="157"/>
      <c r="E4310" s="157"/>
      <c r="F4310" s="157"/>
      <c r="G4310" s="158"/>
      <c r="H4310" s="23">
        <f>MONTH(CtasPagar[[#This Row],[Data Vencimento]])</f>
        <v>1</v>
      </c>
      <c r="I4310" s="23">
        <f>YEAR(CtasPagar[[#This Row],[Data Vencimento]])</f>
        <v>1900</v>
      </c>
      <c r="J4310" s="154"/>
      <c r="K4310" s="23">
        <f>MONTH(CtasPagar[[#This Row],[Data Pagamento]])</f>
        <v>1</v>
      </c>
      <c r="L4310" s="23">
        <f>YEAR(CtasPagar[[#This Row],[Data Pagamento]])</f>
        <v>1900</v>
      </c>
      <c r="M4310" s="154"/>
      <c r="N43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0" s="71"/>
      <c r="P4310" s="71"/>
      <c r="Q4310" s="71"/>
      <c r="R4310" s="71"/>
      <c r="S4310" s="71"/>
      <c r="T4310" s="71"/>
      <c r="U4310" s="71"/>
      <c r="V4310" s="71"/>
      <c r="W4310" s="71"/>
      <c r="X4310" s="71"/>
      <c r="Y4310" s="71"/>
      <c r="Z4310" s="71"/>
    </row>
    <row r="4311" spans="1:26">
      <c r="A4311" s="154"/>
      <c r="B4311" s="157"/>
      <c r="C4311" s="162"/>
      <c r="D4311" s="157"/>
      <c r="E4311" s="157"/>
      <c r="F4311" s="157"/>
      <c r="G4311" s="158"/>
      <c r="H4311" s="23">
        <f>MONTH(CtasPagar[[#This Row],[Data Vencimento]])</f>
        <v>1</v>
      </c>
      <c r="I4311" s="23">
        <f>YEAR(CtasPagar[[#This Row],[Data Vencimento]])</f>
        <v>1900</v>
      </c>
      <c r="J4311" s="154"/>
      <c r="K4311" s="23">
        <f>MONTH(CtasPagar[[#This Row],[Data Pagamento]])</f>
        <v>1</v>
      </c>
      <c r="L4311" s="23">
        <f>YEAR(CtasPagar[[#This Row],[Data Pagamento]])</f>
        <v>1900</v>
      </c>
      <c r="M4311" s="154"/>
      <c r="N43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1" s="71"/>
      <c r="P4311" s="71"/>
      <c r="Q4311" s="71"/>
      <c r="R4311" s="71"/>
      <c r="S4311" s="71"/>
      <c r="T4311" s="71"/>
      <c r="U4311" s="71"/>
      <c r="V4311" s="71"/>
      <c r="W4311" s="71"/>
      <c r="X4311" s="71"/>
      <c r="Y4311" s="71"/>
      <c r="Z4311" s="71"/>
    </row>
    <row r="4312" spans="1:26">
      <c r="A4312" s="154"/>
      <c r="B4312" s="157"/>
      <c r="C4312" s="162"/>
      <c r="D4312" s="157"/>
      <c r="E4312" s="157"/>
      <c r="F4312" s="157"/>
      <c r="G4312" s="158"/>
      <c r="H4312" s="23">
        <f>MONTH(CtasPagar[[#This Row],[Data Vencimento]])</f>
        <v>1</v>
      </c>
      <c r="I4312" s="23">
        <f>YEAR(CtasPagar[[#This Row],[Data Vencimento]])</f>
        <v>1900</v>
      </c>
      <c r="J4312" s="154"/>
      <c r="K4312" s="23">
        <f>MONTH(CtasPagar[[#This Row],[Data Pagamento]])</f>
        <v>1</v>
      </c>
      <c r="L4312" s="23">
        <f>YEAR(CtasPagar[[#This Row],[Data Pagamento]])</f>
        <v>1900</v>
      </c>
      <c r="M4312" s="154"/>
      <c r="N43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2" s="71"/>
      <c r="P4312" s="71"/>
      <c r="Q4312" s="71"/>
      <c r="R4312" s="71"/>
      <c r="S4312" s="71"/>
      <c r="T4312" s="71"/>
      <c r="U4312" s="71"/>
      <c r="V4312" s="71"/>
      <c r="W4312" s="71"/>
      <c r="X4312" s="71"/>
      <c r="Y4312" s="71"/>
      <c r="Z4312" s="71"/>
    </row>
    <row r="4313" spans="1:26">
      <c r="A4313" s="154"/>
      <c r="B4313" s="157"/>
      <c r="C4313" s="162"/>
      <c r="D4313" s="157"/>
      <c r="E4313" s="157"/>
      <c r="F4313" s="157"/>
      <c r="G4313" s="158"/>
      <c r="H4313" s="23">
        <f>MONTH(CtasPagar[[#This Row],[Data Vencimento]])</f>
        <v>1</v>
      </c>
      <c r="I4313" s="23">
        <f>YEAR(CtasPagar[[#This Row],[Data Vencimento]])</f>
        <v>1900</v>
      </c>
      <c r="J4313" s="154"/>
      <c r="K4313" s="23">
        <f>MONTH(CtasPagar[[#This Row],[Data Pagamento]])</f>
        <v>1</v>
      </c>
      <c r="L4313" s="23">
        <f>YEAR(CtasPagar[[#This Row],[Data Pagamento]])</f>
        <v>1900</v>
      </c>
      <c r="M4313" s="154"/>
      <c r="N43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3" s="71"/>
      <c r="P4313" s="71"/>
      <c r="Q4313" s="71"/>
      <c r="R4313" s="71"/>
      <c r="S4313" s="71"/>
      <c r="T4313" s="71"/>
      <c r="U4313" s="71"/>
      <c r="V4313" s="71"/>
      <c r="W4313" s="71"/>
      <c r="X4313" s="71"/>
      <c r="Y4313" s="71"/>
      <c r="Z4313" s="71"/>
    </row>
    <row r="4314" spans="1:26">
      <c r="A4314" s="154"/>
      <c r="B4314" s="157"/>
      <c r="C4314" s="162"/>
      <c r="D4314" s="157"/>
      <c r="E4314" s="157"/>
      <c r="F4314" s="157"/>
      <c r="G4314" s="158"/>
      <c r="H4314" s="23">
        <f>MONTH(CtasPagar[[#This Row],[Data Vencimento]])</f>
        <v>1</v>
      </c>
      <c r="I4314" s="23">
        <f>YEAR(CtasPagar[[#This Row],[Data Vencimento]])</f>
        <v>1900</v>
      </c>
      <c r="J4314" s="154"/>
      <c r="K4314" s="23">
        <f>MONTH(CtasPagar[[#This Row],[Data Pagamento]])</f>
        <v>1</v>
      </c>
      <c r="L4314" s="23">
        <f>YEAR(CtasPagar[[#This Row],[Data Pagamento]])</f>
        <v>1900</v>
      </c>
      <c r="M4314" s="154"/>
      <c r="N43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4" s="71"/>
      <c r="P4314" s="71"/>
      <c r="Q4314" s="71"/>
      <c r="R4314" s="71"/>
      <c r="S4314" s="71"/>
      <c r="T4314" s="71"/>
      <c r="U4314" s="71"/>
      <c r="V4314" s="71"/>
      <c r="W4314" s="71"/>
      <c r="X4314" s="71"/>
      <c r="Y4314" s="71"/>
      <c r="Z4314" s="71"/>
    </row>
    <row r="4315" spans="1:26">
      <c r="A4315" s="154"/>
      <c r="B4315" s="157"/>
      <c r="C4315" s="162"/>
      <c r="D4315" s="157"/>
      <c r="E4315" s="157"/>
      <c r="F4315" s="157"/>
      <c r="G4315" s="158"/>
      <c r="H4315" s="23">
        <f>MONTH(CtasPagar[[#This Row],[Data Vencimento]])</f>
        <v>1</v>
      </c>
      <c r="I4315" s="23">
        <f>YEAR(CtasPagar[[#This Row],[Data Vencimento]])</f>
        <v>1900</v>
      </c>
      <c r="J4315" s="154"/>
      <c r="K4315" s="23">
        <f>MONTH(CtasPagar[[#This Row],[Data Pagamento]])</f>
        <v>1</v>
      </c>
      <c r="L4315" s="23">
        <f>YEAR(CtasPagar[[#This Row],[Data Pagamento]])</f>
        <v>1900</v>
      </c>
      <c r="M4315" s="154"/>
      <c r="N43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5" s="71"/>
      <c r="P4315" s="71"/>
      <c r="Q4315" s="71"/>
      <c r="R4315" s="71"/>
      <c r="S4315" s="71"/>
      <c r="T4315" s="71"/>
      <c r="U4315" s="71"/>
      <c r="V4315" s="71"/>
      <c r="W4315" s="71"/>
      <c r="X4315" s="71"/>
      <c r="Y4315" s="71"/>
      <c r="Z4315" s="71"/>
    </row>
    <row r="4316" spans="1:26">
      <c r="A4316" s="154"/>
      <c r="B4316" s="157"/>
      <c r="C4316" s="162"/>
      <c r="D4316" s="157"/>
      <c r="E4316" s="157"/>
      <c r="F4316" s="157"/>
      <c r="G4316" s="158"/>
      <c r="H4316" s="23">
        <f>MONTH(CtasPagar[[#This Row],[Data Vencimento]])</f>
        <v>1</v>
      </c>
      <c r="I4316" s="23">
        <f>YEAR(CtasPagar[[#This Row],[Data Vencimento]])</f>
        <v>1900</v>
      </c>
      <c r="J4316" s="154"/>
      <c r="K4316" s="23">
        <f>MONTH(CtasPagar[[#This Row],[Data Pagamento]])</f>
        <v>1</v>
      </c>
      <c r="L4316" s="23">
        <f>YEAR(CtasPagar[[#This Row],[Data Pagamento]])</f>
        <v>1900</v>
      </c>
      <c r="M4316" s="154"/>
      <c r="N43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6" s="71"/>
      <c r="P4316" s="71"/>
      <c r="Q4316" s="71"/>
      <c r="R4316" s="71"/>
      <c r="S4316" s="71"/>
      <c r="T4316" s="71"/>
      <c r="U4316" s="71"/>
      <c r="V4316" s="71"/>
      <c r="W4316" s="71"/>
      <c r="X4316" s="71"/>
      <c r="Y4316" s="71"/>
      <c r="Z4316" s="71"/>
    </row>
    <row r="4317" spans="1:26">
      <c r="A4317" s="154"/>
      <c r="B4317" s="157"/>
      <c r="C4317" s="162"/>
      <c r="D4317" s="157"/>
      <c r="E4317" s="157"/>
      <c r="F4317" s="157"/>
      <c r="G4317" s="158"/>
      <c r="H4317" s="23">
        <f>MONTH(CtasPagar[[#This Row],[Data Vencimento]])</f>
        <v>1</v>
      </c>
      <c r="I4317" s="23">
        <f>YEAR(CtasPagar[[#This Row],[Data Vencimento]])</f>
        <v>1900</v>
      </c>
      <c r="J4317" s="154"/>
      <c r="K4317" s="23">
        <f>MONTH(CtasPagar[[#This Row],[Data Pagamento]])</f>
        <v>1</v>
      </c>
      <c r="L4317" s="23">
        <f>YEAR(CtasPagar[[#This Row],[Data Pagamento]])</f>
        <v>1900</v>
      </c>
      <c r="M4317" s="154"/>
      <c r="N43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7" s="71"/>
      <c r="P4317" s="71"/>
      <c r="Q4317" s="71"/>
      <c r="R4317" s="71"/>
      <c r="S4317" s="71"/>
      <c r="T4317" s="71"/>
      <c r="U4317" s="71"/>
      <c r="V4317" s="71"/>
      <c r="W4317" s="71"/>
      <c r="X4317" s="71"/>
      <c r="Y4317" s="71"/>
      <c r="Z4317" s="71"/>
    </row>
    <row r="4318" spans="1:26">
      <c r="A4318" s="154"/>
      <c r="B4318" s="157"/>
      <c r="C4318" s="162"/>
      <c r="D4318" s="157"/>
      <c r="E4318" s="157"/>
      <c r="F4318" s="157"/>
      <c r="G4318" s="158"/>
      <c r="H4318" s="23">
        <f>MONTH(CtasPagar[[#This Row],[Data Vencimento]])</f>
        <v>1</v>
      </c>
      <c r="I4318" s="23">
        <f>YEAR(CtasPagar[[#This Row],[Data Vencimento]])</f>
        <v>1900</v>
      </c>
      <c r="J4318" s="154"/>
      <c r="K4318" s="23">
        <f>MONTH(CtasPagar[[#This Row],[Data Pagamento]])</f>
        <v>1</v>
      </c>
      <c r="L4318" s="23">
        <f>YEAR(CtasPagar[[#This Row],[Data Pagamento]])</f>
        <v>1900</v>
      </c>
      <c r="M4318" s="154"/>
      <c r="N43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8" s="71"/>
      <c r="P4318" s="71"/>
      <c r="Q4318" s="71"/>
      <c r="R4318" s="71"/>
      <c r="S4318" s="71"/>
      <c r="T4318" s="71"/>
      <c r="U4318" s="71"/>
      <c r="V4318" s="71"/>
      <c r="W4318" s="71"/>
      <c r="X4318" s="71"/>
      <c r="Y4318" s="71"/>
      <c r="Z4318" s="71"/>
    </row>
    <row r="4319" spans="1:26">
      <c r="A4319" s="154"/>
      <c r="B4319" s="157"/>
      <c r="C4319" s="162"/>
      <c r="D4319" s="157"/>
      <c r="E4319" s="157"/>
      <c r="F4319" s="157"/>
      <c r="G4319" s="158"/>
      <c r="H4319" s="23">
        <f>MONTH(CtasPagar[[#This Row],[Data Vencimento]])</f>
        <v>1</v>
      </c>
      <c r="I4319" s="23">
        <f>YEAR(CtasPagar[[#This Row],[Data Vencimento]])</f>
        <v>1900</v>
      </c>
      <c r="J4319" s="154"/>
      <c r="K4319" s="23">
        <f>MONTH(CtasPagar[[#This Row],[Data Pagamento]])</f>
        <v>1</v>
      </c>
      <c r="L4319" s="23">
        <f>YEAR(CtasPagar[[#This Row],[Data Pagamento]])</f>
        <v>1900</v>
      </c>
      <c r="M4319" s="154"/>
      <c r="N43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19" s="71"/>
      <c r="P4319" s="71"/>
      <c r="Q4319" s="71"/>
      <c r="R4319" s="71"/>
      <c r="S4319" s="71"/>
      <c r="T4319" s="71"/>
      <c r="U4319" s="71"/>
      <c r="V4319" s="71"/>
      <c r="W4319" s="71"/>
      <c r="X4319" s="71"/>
      <c r="Y4319" s="71"/>
      <c r="Z4319" s="71"/>
    </row>
    <row r="4320" spans="1:26">
      <c r="A4320" s="154"/>
      <c r="B4320" s="157"/>
      <c r="C4320" s="162"/>
      <c r="D4320" s="157"/>
      <c r="E4320" s="157"/>
      <c r="F4320" s="157"/>
      <c r="G4320" s="158"/>
      <c r="H4320" s="23">
        <f>MONTH(CtasPagar[[#This Row],[Data Vencimento]])</f>
        <v>1</v>
      </c>
      <c r="I4320" s="23">
        <f>YEAR(CtasPagar[[#This Row],[Data Vencimento]])</f>
        <v>1900</v>
      </c>
      <c r="J4320" s="154"/>
      <c r="K4320" s="23">
        <f>MONTH(CtasPagar[[#This Row],[Data Pagamento]])</f>
        <v>1</v>
      </c>
      <c r="L4320" s="23">
        <f>YEAR(CtasPagar[[#This Row],[Data Pagamento]])</f>
        <v>1900</v>
      </c>
      <c r="M4320" s="154"/>
      <c r="N43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0" s="71"/>
      <c r="P4320" s="71"/>
      <c r="Q4320" s="71"/>
      <c r="R4320" s="71"/>
      <c r="S4320" s="71"/>
      <c r="T4320" s="71"/>
      <c r="U4320" s="71"/>
      <c r="V4320" s="71"/>
      <c r="W4320" s="71"/>
      <c r="X4320" s="71"/>
      <c r="Y4320" s="71"/>
      <c r="Z4320" s="71"/>
    </row>
    <row r="4321" spans="1:26">
      <c r="A4321" s="154"/>
      <c r="B4321" s="157"/>
      <c r="C4321" s="162"/>
      <c r="D4321" s="157"/>
      <c r="E4321" s="157"/>
      <c r="F4321" s="157"/>
      <c r="G4321" s="158"/>
      <c r="H4321" s="23">
        <f>MONTH(CtasPagar[[#This Row],[Data Vencimento]])</f>
        <v>1</v>
      </c>
      <c r="I4321" s="23">
        <f>YEAR(CtasPagar[[#This Row],[Data Vencimento]])</f>
        <v>1900</v>
      </c>
      <c r="J4321" s="154"/>
      <c r="K4321" s="23">
        <f>MONTH(CtasPagar[[#This Row],[Data Pagamento]])</f>
        <v>1</v>
      </c>
      <c r="L4321" s="23">
        <f>YEAR(CtasPagar[[#This Row],[Data Pagamento]])</f>
        <v>1900</v>
      </c>
      <c r="M4321" s="154"/>
      <c r="N43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1" s="71"/>
      <c r="P4321" s="71"/>
      <c r="Q4321" s="71"/>
      <c r="R4321" s="71"/>
      <c r="S4321" s="71"/>
      <c r="T4321" s="71"/>
      <c r="U4321" s="71"/>
      <c r="V4321" s="71"/>
      <c r="W4321" s="71"/>
      <c r="X4321" s="71"/>
      <c r="Y4321" s="71"/>
      <c r="Z4321" s="71"/>
    </row>
    <row r="4322" spans="1:26">
      <c r="A4322" s="154"/>
      <c r="B4322" s="157"/>
      <c r="C4322" s="162"/>
      <c r="D4322" s="157"/>
      <c r="E4322" s="157"/>
      <c r="F4322" s="157"/>
      <c r="G4322" s="158"/>
      <c r="H4322" s="23">
        <f>MONTH(CtasPagar[[#This Row],[Data Vencimento]])</f>
        <v>1</v>
      </c>
      <c r="I4322" s="23">
        <f>YEAR(CtasPagar[[#This Row],[Data Vencimento]])</f>
        <v>1900</v>
      </c>
      <c r="J4322" s="154"/>
      <c r="K4322" s="23">
        <f>MONTH(CtasPagar[[#This Row],[Data Pagamento]])</f>
        <v>1</v>
      </c>
      <c r="L4322" s="23">
        <f>YEAR(CtasPagar[[#This Row],[Data Pagamento]])</f>
        <v>1900</v>
      </c>
      <c r="M4322" s="154"/>
      <c r="N43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2" s="71"/>
      <c r="P4322" s="71"/>
      <c r="Q4322" s="71"/>
      <c r="R4322" s="71"/>
      <c r="S4322" s="71"/>
      <c r="T4322" s="71"/>
      <c r="U4322" s="71"/>
      <c r="V4322" s="71"/>
      <c r="W4322" s="71"/>
      <c r="X4322" s="71"/>
      <c r="Y4322" s="71"/>
      <c r="Z4322" s="71"/>
    </row>
    <row r="4323" spans="1:26">
      <c r="A4323" s="154"/>
      <c r="B4323" s="157"/>
      <c r="C4323" s="162"/>
      <c r="D4323" s="157"/>
      <c r="E4323" s="157"/>
      <c r="F4323" s="157"/>
      <c r="G4323" s="158"/>
      <c r="H4323" s="23">
        <f>MONTH(CtasPagar[[#This Row],[Data Vencimento]])</f>
        <v>1</v>
      </c>
      <c r="I4323" s="23">
        <f>YEAR(CtasPagar[[#This Row],[Data Vencimento]])</f>
        <v>1900</v>
      </c>
      <c r="J4323" s="154"/>
      <c r="K4323" s="23">
        <f>MONTH(CtasPagar[[#This Row],[Data Pagamento]])</f>
        <v>1</v>
      </c>
      <c r="L4323" s="23">
        <f>YEAR(CtasPagar[[#This Row],[Data Pagamento]])</f>
        <v>1900</v>
      </c>
      <c r="M4323" s="154"/>
      <c r="N43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3" s="71"/>
      <c r="P4323" s="71"/>
      <c r="Q4323" s="71"/>
      <c r="R4323" s="71"/>
      <c r="S4323" s="71"/>
      <c r="T4323" s="71"/>
      <c r="U4323" s="71"/>
      <c r="V4323" s="71"/>
      <c r="W4323" s="71"/>
      <c r="X4323" s="71"/>
      <c r="Y4323" s="71"/>
      <c r="Z4323" s="71"/>
    </row>
    <row r="4324" spans="1:26">
      <c r="A4324" s="154"/>
      <c r="B4324" s="157"/>
      <c r="C4324" s="162"/>
      <c r="D4324" s="157"/>
      <c r="E4324" s="157"/>
      <c r="F4324" s="157"/>
      <c r="G4324" s="158"/>
      <c r="H4324" s="23">
        <f>MONTH(CtasPagar[[#This Row],[Data Vencimento]])</f>
        <v>1</v>
      </c>
      <c r="I4324" s="23">
        <f>YEAR(CtasPagar[[#This Row],[Data Vencimento]])</f>
        <v>1900</v>
      </c>
      <c r="J4324" s="154"/>
      <c r="K4324" s="23">
        <f>MONTH(CtasPagar[[#This Row],[Data Pagamento]])</f>
        <v>1</v>
      </c>
      <c r="L4324" s="23">
        <f>YEAR(CtasPagar[[#This Row],[Data Pagamento]])</f>
        <v>1900</v>
      </c>
      <c r="M4324" s="154"/>
      <c r="N43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4" s="71"/>
      <c r="P4324" s="71"/>
      <c r="Q4324" s="71"/>
      <c r="R4324" s="71"/>
      <c r="S4324" s="71"/>
      <c r="T4324" s="71"/>
      <c r="U4324" s="71"/>
      <c r="V4324" s="71"/>
      <c r="W4324" s="71"/>
      <c r="X4324" s="71"/>
      <c r="Y4324" s="71"/>
      <c r="Z4324" s="71"/>
    </row>
    <row r="4325" spans="1:26">
      <c r="A4325" s="154"/>
      <c r="B4325" s="157"/>
      <c r="C4325" s="162"/>
      <c r="D4325" s="157"/>
      <c r="E4325" s="157"/>
      <c r="F4325" s="157"/>
      <c r="G4325" s="158"/>
      <c r="H4325" s="23">
        <f>MONTH(CtasPagar[[#This Row],[Data Vencimento]])</f>
        <v>1</v>
      </c>
      <c r="I4325" s="23">
        <f>YEAR(CtasPagar[[#This Row],[Data Vencimento]])</f>
        <v>1900</v>
      </c>
      <c r="J4325" s="154"/>
      <c r="K4325" s="23">
        <f>MONTH(CtasPagar[[#This Row],[Data Pagamento]])</f>
        <v>1</v>
      </c>
      <c r="L4325" s="23">
        <f>YEAR(CtasPagar[[#This Row],[Data Pagamento]])</f>
        <v>1900</v>
      </c>
      <c r="M4325" s="154"/>
      <c r="N43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5" s="71"/>
      <c r="P4325" s="71"/>
      <c r="Q4325" s="71"/>
      <c r="R4325" s="71"/>
      <c r="S4325" s="71"/>
      <c r="T4325" s="71"/>
      <c r="U4325" s="71"/>
      <c r="V4325" s="71"/>
      <c r="W4325" s="71"/>
      <c r="X4325" s="71"/>
      <c r="Y4325" s="71"/>
      <c r="Z4325" s="71"/>
    </row>
    <row r="4326" spans="1:26">
      <c r="A4326" s="154"/>
      <c r="B4326" s="157"/>
      <c r="C4326" s="162"/>
      <c r="D4326" s="157"/>
      <c r="E4326" s="157"/>
      <c r="F4326" s="157"/>
      <c r="G4326" s="158"/>
      <c r="H4326" s="23">
        <f>MONTH(CtasPagar[[#This Row],[Data Vencimento]])</f>
        <v>1</v>
      </c>
      <c r="I4326" s="23">
        <f>YEAR(CtasPagar[[#This Row],[Data Vencimento]])</f>
        <v>1900</v>
      </c>
      <c r="J4326" s="154"/>
      <c r="K4326" s="23">
        <f>MONTH(CtasPagar[[#This Row],[Data Pagamento]])</f>
        <v>1</v>
      </c>
      <c r="L4326" s="23">
        <f>YEAR(CtasPagar[[#This Row],[Data Pagamento]])</f>
        <v>1900</v>
      </c>
      <c r="M4326" s="154"/>
      <c r="N43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6" s="71"/>
      <c r="P4326" s="71"/>
      <c r="Q4326" s="71"/>
      <c r="R4326" s="71"/>
      <c r="S4326" s="71"/>
      <c r="T4326" s="71"/>
      <c r="U4326" s="71"/>
      <c r="V4326" s="71"/>
      <c r="W4326" s="71"/>
      <c r="X4326" s="71"/>
      <c r="Y4326" s="71"/>
      <c r="Z4326" s="71"/>
    </row>
    <row r="4327" spans="1:26">
      <c r="A4327" s="154"/>
      <c r="B4327" s="157"/>
      <c r="C4327" s="162"/>
      <c r="D4327" s="157"/>
      <c r="E4327" s="157"/>
      <c r="F4327" s="157"/>
      <c r="G4327" s="158"/>
      <c r="H4327" s="23">
        <f>MONTH(CtasPagar[[#This Row],[Data Vencimento]])</f>
        <v>1</v>
      </c>
      <c r="I4327" s="23">
        <f>YEAR(CtasPagar[[#This Row],[Data Vencimento]])</f>
        <v>1900</v>
      </c>
      <c r="J4327" s="154"/>
      <c r="K4327" s="23">
        <f>MONTH(CtasPagar[[#This Row],[Data Pagamento]])</f>
        <v>1</v>
      </c>
      <c r="L4327" s="23">
        <f>YEAR(CtasPagar[[#This Row],[Data Pagamento]])</f>
        <v>1900</v>
      </c>
      <c r="M4327" s="154"/>
      <c r="N43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7" s="71"/>
      <c r="P4327" s="71"/>
      <c r="Q4327" s="71"/>
      <c r="R4327" s="71"/>
      <c r="S4327" s="71"/>
      <c r="T4327" s="71"/>
      <c r="U4327" s="71"/>
      <c r="V4327" s="71"/>
      <c r="W4327" s="71"/>
      <c r="X4327" s="71"/>
      <c r="Y4327" s="71"/>
      <c r="Z4327" s="71"/>
    </row>
    <row r="4328" spans="1:26">
      <c r="A4328" s="154"/>
      <c r="B4328" s="157"/>
      <c r="C4328" s="162"/>
      <c r="D4328" s="157"/>
      <c r="E4328" s="157"/>
      <c r="F4328" s="157"/>
      <c r="G4328" s="158"/>
      <c r="H4328" s="23">
        <f>MONTH(CtasPagar[[#This Row],[Data Vencimento]])</f>
        <v>1</v>
      </c>
      <c r="I4328" s="23">
        <f>YEAR(CtasPagar[[#This Row],[Data Vencimento]])</f>
        <v>1900</v>
      </c>
      <c r="J4328" s="154"/>
      <c r="K4328" s="23">
        <f>MONTH(CtasPagar[[#This Row],[Data Pagamento]])</f>
        <v>1</v>
      </c>
      <c r="L4328" s="23">
        <f>YEAR(CtasPagar[[#This Row],[Data Pagamento]])</f>
        <v>1900</v>
      </c>
      <c r="M4328" s="154"/>
      <c r="N43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8" s="71"/>
      <c r="P4328" s="71"/>
      <c r="Q4328" s="71"/>
      <c r="R4328" s="71"/>
      <c r="S4328" s="71"/>
      <c r="T4328" s="71"/>
      <c r="U4328" s="71"/>
      <c r="V4328" s="71"/>
      <c r="W4328" s="71"/>
      <c r="X4328" s="71"/>
      <c r="Y4328" s="71"/>
      <c r="Z4328" s="71"/>
    </row>
    <row r="4329" spans="1:26">
      <c r="A4329" s="154"/>
      <c r="B4329" s="157"/>
      <c r="C4329" s="162"/>
      <c r="D4329" s="157"/>
      <c r="E4329" s="157"/>
      <c r="F4329" s="157"/>
      <c r="G4329" s="158"/>
      <c r="H4329" s="23">
        <f>MONTH(CtasPagar[[#This Row],[Data Vencimento]])</f>
        <v>1</v>
      </c>
      <c r="I4329" s="23">
        <f>YEAR(CtasPagar[[#This Row],[Data Vencimento]])</f>
        <v>1900</v>
      </c>
      <c r="J4329" s="154"/>
      <c r="K4329" s="23">
        <f>MONTH(CtasPagar[[#This Row],[Data Pagamento]])</f>
        <v>1</v>
      </c>
      <c r="L4329" s="23">
        <f>YEAR(CtasPagar[[#This Row],[Data Pagamento]])</f>
        <v>1900</v>
      </c>
      <c r="M4329" s="154"/>
      <c r="N43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29" s="71"/>
      <c r="P4329" s="71"/>
      <c r="Q4329" s="71"/>
      <c r="R4329" s="71"/>
      <c r="S4329" s="71"/>
      <c r="T4329" s="71"/>
      <c r="U4329" s="71"/>
      <c r="V4329" s="71"/>
      <c r="W4329" s="71"/>
      <c r="X4329" s="71"/>
      <c r="Y4329" s="71"/>
      <c r="Z4329" s="71"/>
    </row>
    <row r="4330" spans="1:26">
      <c r="A4330" s="154"/>
      <c r="B4330" s="157"/>
      <c r="C4330" s="162"/>
      <c r="D4330" s="157"/>
      <c r="E4330" s="157"/>
      <c r="F4330" s="157"/>
      <c r="G4330" s="158"/>
      <c r="H4330" s="23">
        <f>MONTH(CtasPagar[[#This Row],[Data Vencimento]])</f>
        <v>1</v>
      </c>
      <c r="I4330" s="23">
        <f>YEAR(CtasPagar[[#This Row],[Data Vencimento]])</f>
        <v>1900</v>
      </c>
      <c r="J4330" s="154"/>
      <c r="K4330" s="23">
        <f>MONTH(CtasPagar[[#This Row],[Data Pagamento]])</f>
        <v>1</v>
      </c>
      <c r="L4330" s="23">
        <f>YEAR(CtasPagar[[#This Row],[Data Pagamento]])</f>
        <v>1900</v>
      </c>
      <c r="M4330" s="154"/>
      <c r="N43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0" s="71"/>
      <c r="P4330" s="71"/>
      <c r="Q4330" s="71"/>
      <c r="R4330" s="71"/>
      <c r="S4330" s="71"/>
      <c r="T4330" s="71"/>
      <c r="U4330" s="71"/>
      <c r="V4330" s="71"/>
      <c r="W4330" s="71"/>
      <c r="X4330" s="71"/>
      <c r="Y4330" s="71"/>
      <c r="Z4330" s="71"/>
    </row>
    <row r="4331" spans="1:26">
      <c r="A4331" s="154"/>
      <c r="B4331" s="157"/>
      <c r="C4331" s="162"/>
      <c r="D4331" s="157"/>
      <c r="E4331" s="157"/>
      <c r="F4331" s="157"/>
      <c r="G4331" s="158"/>
      <c r="H4331" s="23">
        <f>MONTH(CtasPagar[[#This Row],[Data Vencimento]])</f>
        <v>1</v>
      </c>
      <c r="I4331" s="23">
        <f>YEAR(CtasPagar[[#This Row],[Data Vencimento]])</f>
        <v>1900</v>
      </c>
      <c r="J4331" s="154"/>
      <c r="K4331" s="23">
        <f>MONTH(CtasPagar[[#This Row],[Data Pagamento]])</f>
        <v>1</v>
      </c>
      <c r="L4331" s="23">
        <f>YEAR(CtasPagar[[#This Row],[Data Pagamento]])</f>
        <v>1900</v>
      </c>
      <c r="M4331" s="154"/>
      <c r="N43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1" s="71"/>
      <c r="P4331" s="71"/>
      <c r="Q4331" s="71"/>
      <c r="R4331" s="71"/>
      <c r="S4331" s="71"/>
      <c r="T4331" s="71"/>
      <c r="U4331" s="71"/>
      <c r="V4331" s="71"/>
      <c r="W4331" s="71"/>
      <c r="X4331" s="71"/>
      <c r="Y4331" s="71"/>
      <c r="Z4331" s="71"/>
    </row>
    <row r="4332" spans="1:26">
      <c r="A4332" s="154"/>
      <c r="B4332" s="157"/>
      <c r="C4332" s="162"/>
      <c r="D4332" s="157"/>
      <c r="E4332" s="157"/>
      <c r="F4332" s="157"/>
      <c r="G4332" s="158"/>
      <c r="H4332" s="23">
        <f>MONTH(CtasPagar[[#This Row],[Data Vencimento]])</f>
        <v>1</v>
      </c>
      <c r="I4332" s="23">
        <f>YEAR(CtasPagar[[#This Row],[Data Vencimento]])</f>
        <v>1900</v>
      </c>
      <c r="J4332" s="154"/>
      <c r="K4332" s="23">
        <f>MONTH(CtasPagar[[#This Row],[Data Pagamento]])</f>
        <v>1</v>
      </c>
      <c r="L4332" s="23">
        <f>YEAR(CtasPagar[[#This Row],[Data Pagamento]])</f>
        <v>1900</v>
      </c>
      <c r="M4332" s="154"/>
      <c r="N43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2" s="71"/>
      <c r="P4332" s="71"/>
      <c r="Q4332" s="71"/>
      <c r="R4332" s="71"/>
      <c r="S4332" s="71"/>
      <c r="T4332" s="71"/>
      <c r="U4332" s="71"/>
      <c r="V4332" s="71"/>
      <c r="W4332" s="71"/>
      <c r="X4332" s="71"/>
      <c r="Y4332" s="71"/>
      <c r="Z4332" s="71"/>
    </row>
    <row r="4333" spans="1:26">
      <c r="A4333" s="154"/>
      <c r="B4333" s="157"/>
      <c r="C4333" s="162"/>
      <c r="D4333" s="157"/>
      <c r="E4333" s="157"/>
      <c r="F4333" s="157"/>
      <c r="G4333" s="158"/>
      <c r="H4333" s="23">
        <f>MONTH(CtasPagar[[#This Row],[Data Vencimento]])</f>
        <v>1</v>
      </c>
      <c r="I4333" s="23">
        <f>YEAR(CtasPagar[[#This Row],[Data Vencimento]])</f>
        <v>1900</v>
      </c>
      <c r="J4333" s="154"/>
      <c r="K4333" s="23">
        <f>MONTH(CtasPagar[[#This Row],[Data Pagamento]])</f>
        <v>1</v>
      </c>
      <c r="L4333" s="23">
        <f>YEAR(CtasPagar[[#This Row],[Data Pagamento]])</f>
        <v>1900</v>
      </c>
      <c r="M4333" s="154"/>
      <c r="N43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3" s="71"/>
      <c r="P4333" s="71"/>
      <c r="Q4333" s="71"/>
      <c r="R4333" s="71"/>
      <c r="S4333" s="71"/>
      <c r="T4333" s="71"/>
      <c r="U4333" s="71"/>
      <c r="V4333" s="71"/>
      <c r="W4333" s="71"/>
      <c r="X4333" s="71"/>
      <c r="Y4333" s="71"/>
      <c r="Z4333" s="71"/>
    </row>
    <row r="4334" spans="1:26">
      <c r="A4334" s="154"/>
      <c r="B4334" s="157"/>
      <c r="C4334" s="162"/>
      <c r="D4334" s="157"/>
      <c r="E4334" s="157"/>
      <c r="F4334" s="157"/>
      <c r="G4334" s="158"/>
      <c r="H4334" s="23">
        <f>MONTH(CtasPagar[[#This Row],[Data Vencimento]])</f>
        <v>1</v>
      </c>
      <c r="I4334" s="23">
        <f>YEAR(CtasPagar[[#This Row],[Data Vencimento]])</f>
        <v>1900</v>
      </c>
      <c r="J4334" s="154"/>
      <c r="K4334" s="23">
        <f>MONTH(CtasPagar[[#This Row],[Data Pagamento]])</f>
        <v>1</v>
      </c>
      <c r="L4334" s="23">
        <f>YEAR(CtasPagar[[#This Row],[Data Pagamento]])</f>
        <v>1900</v>
      </c>
      <c r="M4334" s="154"/>
      <c r="N43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4" s="71"/>
      <c r="P4334" s="71"/>
      <c r="Q4334" s="71"/>
      <c r="R4334" s="71"/>
      <c r="S4334" s="71"/>
      <c r="T4334" s="71"/>
      <c r="U4334" s="71"/>
      <c r="V4334" s="71"/>
      <c r="W4334" s="71"/>
      <c r="X4334" s="71"/>
      <c r="Y4334" s="71"/>
      <c r="Z4334" s="71"/>
    </row>
    <row r="4335" spans="1:26">
      <c r="A4335" s="154"/>
      <c r="B4335" s="157"/>
      <c r="C4335" s="162"/>
      <c r="D4335" s="157"/>
      <c r="E4335" s="157"/>
      <c r="F4335" s="157"/>
      <c r="G4335" s="158"/>
      <c r="H4335" s="23">
        <f>MONTH(CtasPagar[[#This Row],[Data Vencimento]])</f>
        <v>1</v>
      </c>
      <c r="I4335" s="23">
        <f>YEAR(CtasPagar[[#This Row],[Data Vencimento]])</f>
        <v>1900</v>
      </c>
      <c r="J4335" s="154"/>
      <c r="K4335" s="23">
        <f>MONTH(CtasPagar[[#This Row],[Data Pagamento]])</f>
        <v>1</v>
      </c>
      <c r="L4335" s="23">
        <f>YEAR(CtasPagar[[#This Row],[Data Pagamento]])</f>
        <v>1900</v>
      </c>
      <c r="M4335" s="154"/>
      <c r="N43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5" s="71"/>
      <c r="P4335" s="71"/>
      <c r="Q4335" s="71"/>
      <c r="R4335" s="71"/>
      <c r="S4335" s="71"/>
      <c r="T4335" s="71"/>
      <c r="U4335" s="71"/>
      <c r="V4335" s="71"/>
      <c r="W4335" s="71"/>
      <c r="X4335" s="71"/>
      <c r="Y4335" s="71"/>
      <c r="Z4335" s="71"/>
    </row>
    <row r="4336" spans="1:26">
      <c r="A4336" s="154"/>
      <c r="B4336" s="157"/>
      <c r="C4336" s="162"/>
      <c r="D4336" s="157"/>
      <c r="E4336" s="157"/>
      <c r="F4336" s="157"/>
      <c r="G4336" s="158"/>
      <c r="H4336" s="23">
        <f>MONTH(CtasPagar[[#This Row],[Data Vencimento]])</f>
        <v>1</v>
      </c>
      <c r="I4336" s="23">
        <f>YEAR(CtasPagar[[#This Row],[Data Vencimento]])</f>
        <v>1900</v>
      </c>
      <c r="J4336" s="154"/>
      <c r="K4336" s="23">
        <f>MONTH(CtasPagar[[#This Row],[Data Pagamento]])</f>
        <v>1</v>
      </c>
      <c r="L4336" s="23">
        <f>YEAR(CtasPagar[[#This Row],[Data Pagamento]])</f>
        <v>1900</v>
      </c>
      <c r="M4336" s="154"/>
      <c r="N43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6" s="71"/>
      <c r="P4336" s="71"/>
      <c r="Q4336" s="71"/>
      <c r="R4336" s="71"/>
      <c r="S4336" s="71"/>
      <c r="T4336" s="71"/>
      <c r="U4336" s="71"/>
      <c r="V4336" s="71"/>
      <c r="W4336" s="71"/>
      <c r="X4336" s="71"/>
      <c r="Y4336" s="71"/>
      <c r="Z4336" s="71"/>
    </row>
    <row r="4337" spans="1:26">
      <c r="A4337" s="154"/>
      <c r="B4337" s="157"/>
      <c r="C4337" s="162"/>
      <c r="D4337" s="157"/>
      <c r="E4337" s="157"/>
      <c r="F4337" s="157"/>
      <c r="G4337" s="158"/>
      <c r="H4337" s="23">
        <f>MONTH(CtasPagar[[#This Row],[Data Vencimento]])</f>
        <v>1</v>
      </c>
      <c r="I4337" s="23">
        <f>YEAR(CtasPagar[[#This Row],[Data Vencimento]])</f>
        <v>1900</v>
      </c>
      <c r="J4337" s="154"/>
      <c r="K4337" s="23">
        <f>MONTH(CtasPagar[[#This Row],[Data Pagamento]])</f>
        <v>1</v>
      </c>
      <c r="L4337" s="23">
        <f>YEAR(CtasPagar[[#This Row],[Data Pagamento]])</f>
        <v>1900</v>
      </c>
      <c r="M4337" s="154"/>
      <c r="N43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7" s="71"/>
      <c r="P4337" s="71"/>
      <c r="Q4337" s="71"/>
      <c r="R4337" s="71"/>
      <c r="S4337" s="71"/>
      <c r="T4337" s="71"/>
      <c r="U4337" s="71"/>
      <c r="V4337" s="71"/>
      <c r="W4337" s="71"/>
      <c r="X4337" s="71"/>
      <c r="Y4337" s="71"/>
      <c r="Z4337" s="71"/>
    </row>
    <row r="4338" spans="1:26">
      <c r="A4338" s="154"/>
      <c r="B4338" s="157"/>
      <c r="C4338" s="162"/>
      <c r="D4338" s="157"/>
      <c r="E4338" s="157"/>
      <c r="F4338" s="157"/>
      <c r="G4338" s="158"/>
      <c r="H4338" s="23">
        <f>MONTH(CtasPagar[[#This Row],[Data Vencimento]])</f>
        <v>1</v>
      </c>
      <c r="I4338" s="23">
        <f>YEAR(CtasPagar[[#This Row],[Data Vencimento]])</f>
        <v>1900</v>
      </c>
      <c r="J4338" s="154"/>
      <c r="K4338" s="23">
        <f>MONTH(CtasPagar[[#This Row],[Data Pagamento]])</f>
        <v>1</v>
      </c>
      <c r="L4338" s="23">
        <f>YEAR(CtasPagar[[#This Row],[Data Pagamento]])</f>
        <v>1900</v>
      </c>
      <c r="M4338" s="154"/>
      <c r="N43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8" s="71"/>
      <c r="P4338" s="71"/>
      <c r="Q4338" s="71"/>
      <c r="R4338" s="71"/>
      <c r="S4338" s="71"/>
      <c r="T4338" s="71"/>
      <c r="U4338" s="71"/>
      <c r="V4338" s="71"/>
      <c r="W4338" s="71"/>
      <c r="X4338" s="71"/>
      <c r="Y4338" s="71"/>
      <c r="Z4338" s="71"/>
    </row>
    <row r="4339" spans="1:26">
      <c r="A4339" s="154"/>
      <c r="B4339" s="157"/>
      <c r="C4339" s="162"/>
      <c r="D4339" s="157"/>
      <c r="E4339" s="157"/>
      <c r="F4339" s="157"/>
      <c r="G4339" s="158"/>
      <c r="H4339" s="23">
        <f>MONTH(CtasPagar[[#This Row],[Data Vencimento]])</f>
        <v>1</v>
      </c>
      <c r="I4339" s="23">
        <f>YEAR(CtasPagar[[#This Row],[Data Vencimento]])</f>
        <v>1900</v>
      </c>
      <c r="J4339" s="154"/>
      <c r="K4339" s="23">
        <f>MONTH(CtasPagar[[#This Row],[Data Pagamento]])</f>
        <v>1</v>
      </c>
      <c r="L4339" s="23">
        <f>YEAR(CtasPagar[[#This Row],[Data Pagamento]])</f>
        <v>1900</v>
      </c>
      <c r="M4339" s="154"/>
      <c r="N43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39" s="71"/>
      <c r="P4339" s="71"/>
      <c r="Q4339" s="71"/>
      <c r="R4339" s="71"/>
      <c r="S4339" s="71"/>
      <c r="T4339" s="71"/>
      <c r="U4339" s="71"/>
      <c r="V4339" s="71"/>
      <c r="W4339" s="71"/>
      <c r="X4339" s="71"/>
      <c r="Y4339" s="71"/>
      <c r="Z4339" s="71"/>
    </row>
    <row r="4340" spans="1:26">
      <c r="A4340" s="154"/>
      <c r="B4340" s="157"/>
      <c r="C4340" s="162"/>
      <c r="D4340" s="157"/>
      <c r="E4340" s="157"/>
      <c r="F4340" s="157"/>
      <c r="G4340" s="158"/>
      <c r="H4340" s="23">
        <f>MONTH(CtasPagar[[#This Row],[Data Vencimento]])</f>
        <v>1</v>
      </c>
      <c r="I4340" s="23">
        <f>YEAR(CtasPagar[[#This Row],[Data Vencimento]])</f>
        <v>1900</v>
      </c>
      <c r="J4340" s="154"/>
      <c r="K4340" s="23">
        <f>MONTH(CtasPagar[[#This Row],[Data Pagamento]])</f>
        <v>1</v>
      </c>
      <c r="L4340" s="23">
        <f>YEAR(CtasPagar[[#This Row],[Data Pagamento]])</f>
        <v>1900</v>
      </c>
      <c r="M4340" s="154"/>
      <c r="N43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0" s="71"/>
      <c r="P4340" s="71"/>
      <c r="Q4340" s="71"/>
      <c r="R4340" s="71"/>
      <c r="S4340" s="71"/>
      <c r="T4340" s="71"/>
      <c r="U4340" s="71"/>
      <c r="V4340" s="71"/>
      <c r="W4340" s="71"/>
      <c r="X4340" s="71"/>
      <c r="Y4340" s="71"/>
      <c r="Z4340" s="71"/>
    </row>
    <row r="4341" spans="1:26">
      <c r="A4341" s="154"/>
      <c r="B4341" s="157"/>
      <c r="C4341" s="162"/>
      <c r="D4341" s="157"/>
      <c r="E4341" s="157"/>
      <c r="F4341" s="157"/>
      <c r="G4341" s="158"/>
      <c r="H4341" s="23">
        <f>MONTH(CtasPagar[[#This Row],[Data Vencimento]])</f>
        <v>1</v>
      </c>
      <c r="I4341" s="23">
        <f>YEAR(CtasPagar[[#This Row],[Data Vencimento]])</f>
        <v>1900</v>
      </c>
      <c r="J4341" s="154"/>
      <c r="K4341" s="23">
        <f>MONTH(CtasPagar[[#This Row],[Data Pagamento]])</f>
        <v>1</v>
      </c>
      <c r="L4341" s="23">
        <f>YEAR(CtasPagar[[#This Row],[Data Pagamento]])</f>
        <v>1900</v>
      </c>
      <c r="M4341" s="154"/>
      <c r="N43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1" s="71"/>
      <c r="P4341" s="71"/>
      <c r="Q4341" s="71"/>
      <c r="R4341" s="71"/>
      <c r="S4341" s="71"/>
      <c r="T4341" s="71"/>
      <c r="U4341" s="71"/>
      <c r="V4341" s="71"/>
      <c r="W4341" s="71"/>
      <c r="X4341" s="71"/>
      <c r="Y4341" s="71"/>
      <c r="Z4341" s="71"/>
    </row>
    <row r="4342" spans="1:26">
      <c r="A4342" s="154"/>
      <c r="B4342" s="157"/>
      <c r="C4342" s="162"/>
      <c r="D4342" s="157"/>
      <c r="E4342" s="157"/>
      <c r="F4342" s="157"/>
      <c r="G4342" s="158"/>
      <c r="H4342" s="23">
        <f>MONTH(CtasPagar[[#This Row],[Data Vencimento]])</f>
        <v>1</v>
      </c>
      <c r="I4342" s="23">
        <f>YEAR(CtasPagar[[#This Row],[Data Vencimento]])</f>
        <v>1900</v>
      </c>
      <c r="J4342" s="154"/>
      <c r="K4342" s="23">
        <f>MONTH(CtasPagar[[#This Row],[Data Pagamento]])</f>
        <v>1</v>
      </c>
      <c r="L4342" s="23">
        <f>YEAR(CtasPagar[[#This Row],[Data Pagamento]])</f>
        <v>1900</v>
      </c>
      <c r="M4342" s="154"/>
      <c r="N43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2" s="71"/>
      <c r="P4342" s="71"/>
      <c r="Q4342" s="71"/>
      <c r="R4342" s="71"/>
      <c r="S4342" s="71"/>
      <c r="T4342" s="71"/>
      <c r="U4342" s="71"/>
      <c r="V4342" s="71"/>
      <c r="W4342" s="71"/>
      <c r="X4342" s="71"/>
      <c r="Y4342" s="71"/>
      <c r="Z4342" s="71"/>
    </row>
    <row r="4343" spans="1:26">
      <c r="A4343" s="154"/>
      <c r="B4343" s="157"/>
      <c r="C4343" s="162"/>
      <c r="D4343" s="157"/>
      <c r="E4343" s="157"/>
      <c r="F4343" s="157"/>
      <c r="G4343" s="158"/>
      <c r="H4343" s="23">
        <f>MONTH(CtasPagar[[#This Row],[Data Vencimento]])</f>
        <v>1</v>
      </c>
      <c r="I4343" s="23">
        <f>YEAR(CtasPagar[[#This Row],[Data Vencimento]])</f>
        <v>1900</v>
      </c>
      <c r="J4343" s="154"/>
      <c r="K4343" s="23">
        <f>MONTH(CtasPagar[[#This Row],[Data Pagamento]])</f>
        <v>1</v>
      </c>
      <c r="L4343" s="23">
        <f>YEAR(CtasPagar[[#This Row],[Data Pagamento]])</f>
        <v>1900</v>
      </c>
      <c r="M4343" s="154"/>
      <c r="N43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3" s="71"/>
      <c r="P4343" s="71"/>
      <c r="Q4343" s="71"/>
      <c r="R4343" s="71"/>
      <c r="S4343" s="71"/>
      <c r="T4343" s="71"/>
      <c r="U4343" s="71"/>
      <c r="V4343" s="71"/>
      <c r="W4343" s="71"/>
      <c r="X4343" s="71"/>
      <c r="Y4343" s="71"/>
      <c r="Z4343" s="71"/>
    </row>
    <row r="4344" spans="1:26">
      <c r="A4344" s="154"/>
      <c r="B4344" s="157"/>
      <c r="C4344" s="162"/>
      <c r="D4344" s="157"/>
      <c r="E4344" s="157"/>
      <c r="F4344" s="157"/>
      <c r="G4344" s="158"/>
      <c r="H4344" s="23">
        <f>MONTH(CtasPagar[[#This Row],[Data Vencimento]])</f>
        <v>1</v>
      </c>
      <c r="I4344" s="23">
        <f>YEAR(CtasPagar[[#This Row],[Data Vencimento]])</f>
        <v>1900</v>
      </c>
      <c r="J4344" s="154"/>
      <c r="K4344" s="23">
        <f>MONTH(CtasPagar[[#This Row],[Data Pagamento]])</f>
        <v>1</v>
      </c>
      <c r="L4344" s="23">
        <f>YEAR(CtasPagar[[#This Row],[Data Pagamento]])</f>
        <v>1900</v>
      </c>
      <c r="M4344" s="154"/>
      <c r="N43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4" s="71"/>
      <c r="P4344" s="71"/>
      <c r="Q4344" s="71"/>
      <c r="R4344" s="71"/>
      <c r="S4344" s="71"/>
      <c r="T4344" s="71"/>
      <c r="U4344" s="71"/>
      <c r="V4344" s="71"/>
      <c r="W4344" s="71"/>
      <c r="X4344" s="71"/>
      <c r="Y4344" s="71"/>
      <c r="Z4344" s="71"/>
    </row>
    <row r="4345" spans="1:26">
      <c r="A4345" s="154"/>
      <c r="B4345" s="157"/>
      <c r="C4345" s="162"/>
      <c r="D4345" s="157"/>
      <c r="E4345" s="157"/>
      <c r="F4345" s="157"/>
      <c r="G4345" s="158"/>
      <c r="H4345" s="23">
        <f>MONTH(CtasPagar[[#This Row],[Data Vencimento]])</f>
        <v>1</v>
      </c>
      <c r="I4345" s="23">
        <f>YEAR(CtasPagar[[#This Row],[Data Vencimento]])</f>
        <v>1900</v>
      </c>
      <c r="J4345" s="154"/>
      <c r="K4345" s="23">
        <f>MONTH(CtasPagar[[#This Row],[Data Pagamento]])</f>
        <v>1</v>
      </c>
      <c r="L4345" s="23">
        <f>YEAR(CtasPagar[[#This Row],[Data Pagamento]])</f>
        <v>1900</v>
      </c>
      <c r="M4345" s="154"/>
      <c r="N43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5" s="71"/>
      <c r="P4345" s="71"/>
      <c r="Q4345" s="71"/>
      <c r="R4345" s="71"/>
      <c r="S4345" s="71"/>
      <c r="T4345" s="71"/>
      <c r="U4345" s="71"/>
      <c r="V4345" s="71"/>
      <c r="W4345" s="71"/>
      <c r="X4345" s="71"/>
      <c r="Y4345" s="71"/>
      <c r="Z4345" s="71"/>
    </row>
    <row r="4346" spans="1:26">
      <c r="A4346" s="154"/>
      <c r="B4346" s="157"/>
      <c r="C4346" s="162"/>
      <c r="D4346" s="157"/>
      <c r="E4346" s="157"/>
      <c r="F4346" s="157"/>
      <c r="G4346" s="158"/>
      <c r="H4346" s="23">
        <f>MONTH(CtasPagar[[#This Row],[Data Vencimento]])</f>
        <v>1</v>
      </c>
      <c r="I4346" s="23">
        <f>YEAR(CtasPagar[[#This Row],[Data Vencimento]])</f>
        <v>1900</v>
      </c>
      <c r="J4346" s="154"/>
      <c r="K4346" s="23">
        <f>MONTH(CtasPagar[[#This Row],[Data Pagamento]])</f>
        <v>1</v>
      </c>
      <c r="L4346" s="23">
        <f>YEAR(CtasPagar[[#This Row],[Data Pagamento]])</f>
        <v>1900</v>
      </c>
      <c r="M4346" s="154"/>
      <c r="N43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6" s="71"/>
      <c r="P4346" s="71"/>
      <c r="Q4346" s="71"/>
      <c r="R4346" s="71"/>
      <c r="S4346" s="71"/>
      <c r="T4346" s="71"/>
      <c r="U4346" s="71"/>
      <c r="V4346" s="71"/>
      <c r="W4346" s="71"/>
      <c r="X4346" s="71"/>
      <c r="Y4346" s="71"/>
      <c r="Z4346" s="71"/>
    </row>
    <row r="4347" spans="1:26">
      <c r="A4347" s="154"/>
      <c r="B4347" s="157"/>
      <c r="C4347" s="162"/>
      <c r="D4347" s="157"/>
      <c r="E4347" s="157"/>
      <c r="F4347" s="157"/>
      <c r="G4347" s="158"/>
      <c r="H4347" s="23">
        <f>MONTH(CtasPagar[[#This Row],[Data Vencimento]])</f>
        <v>1</v>
      </c>
      <c r="I4347" s="23">
        <f>YEAR(CtasPagar[[#This Row],[Data Vencimento]])</f>
        <v>1900</v>
      </c>
      <c r="J4347" s="154"/>
      <c r="K4347" s="23">
        <f>MONTH(CtasPagar[[#This Row],[Data Pagamento]])</f>
        <v>1</v>
      </c>
      <c r="L4347" s="23">
        <f>YEAR(CtasPagar[[#This Row],[Data Pagamento]])</f>
        <v>1900</v>
      </c>
      <c r="M4347" s="154"/>
      <c r="N43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7" s="71"/>
      <c r="P4347" s="71"/>
      <c r="Q4347" s="71"/>
      <c r="R4347" s="71"/>
      <c r="S4347" s="71"/>
      <c r="T4347" s="71"/>
      <c r="U4347" s="71"/>
      <c r="V4347" s="71"/>
      <c r="W4347" s="71"/>
      <c r="X4347" s="71"/>
      <c r="Y4347" s="71"/>
      <c r="Z4347" s="71"/>
    </row>
    <row r="4348" spans="1:26">
      <c r="A4348" s="154"/>
      <c r="B4348" s="157"/>
      <c r="C4348" s="162"/>
      <c r="D4348" s="157"/>
      <c r="E4348" s="157"/>
      <c r="F4348" s="157"/>
      <c r="G4348" s="158"/>
      <c r="H4348" s="23">
        <f>MONTH(CtasPagar[[#This Row],[Data Vencimento]])</f>
        <v>1</v>
      </c>
      <c r="I4348" s="23">
        <f>YEAR(CtasPagar[[#This Row],[Data Vencimento]])</f>
        <v>1900</v>
      </c>
      <c r="J4348" s="154"/>
      <c r="K4348" s="23">
        <f>MONTH(CtasPagar[[#This Row],[Data Pagamento]])</f>
        <v>1</v>
      </c>
      <c r="L4348" s="23">
        <f>YEAR(CtasPagar[[#This Row],[Data Pagamento]])</f>
        <v>1900</v>
      </c>
      <c r="M4348" s="154"/>
      <c r="N43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8" s="71"/>
      <c r="P4348" s="71"/>
      <c r="Q4348" s="71"/>
      <c r="R4348" s="71"/>
      <c r="S4348" s="71"/>
      <c r="T4348" s="71"/>
      <c r="U4348" s="71"/>
      <c r="V4348" s="71"/>
      <c r="W4348" s="71"/>
      <c r="X4348" s="71"/>
      <c r="Y4348" s="71"/>
      <c r="Z4348" s="71"/>
    </row>
    <row r="4349" spans="1:26">
      <c r="A4349" s="154"/>
      <c r="B4349" s="157"/>
      <c r="C4349" s="162"/>
      <c r="D4349" s="157"/>
      <c r="E4349" s="157"/>
      <c r="F4349" s="157"/>
      <c r="G4349" s="158"/>
      <c r="H4349" s="23">
        <f>MONTH(CtasPagar[[#This Row],[Data Vencimento]])</f>
        <v>1</v>
      </c>
      <c r="I4349" s="23">
        <f>YEAR(CtasPagar[[#This Row],[Data Vencimento]])</f>
        <v>1900</v>
      </c>
      <c r="J4349" s="154"/>
      <c r="K4349" s="23">
        <f>MONTH(CtasPagar[[#This Row],[Data Pagamento]])</f>
        <v>1</v>
      </c>
      <c r="L4349" s="23">
        <f>YEAR(CtasPagar[[#This Row],[Data Pagamento]])</f>
        <v>1900</v>
      </c>
      <c r="M4349" s="154"/>
      <c r="N43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49" s="71"/>
      <c r="P4349" s="71"/>
      <c r="Q4349" s="71"/>
      <c r="R4349" s="71"/>
      <c r="S4349" s="71"/>
      <c r="T4349" s="71"/>
      <c r="U4349" s="71"/>
      <c r="V4349" s="71"/>
      <c r="W4349" s="71"/>
      <c r="X4349" s="71"/>
      <c r="Y4349" s="71"/>
      <c r="Z4349" s="71"/>
    </row>
    <row r="4350" spans="1:26">
      <c r="A4350" s="154"/>
      <c r="B4350" s="157"/>
      <c r="C4350" s="162"/>
      <c r="D4350" s="157"/>
      <c r="E4350" s="157"/>
      <c r="F4350" s="157"/>
      <c r="G4350" s="158"/>
      <c r="H4350" s="23">
        <f>MONTH(CtasPagar[[#This Row],[Data Vencimento]])</f>
        <v>1</v>
      </c>
      <c r="I4350" s="23">
        <f>YEAR(CtasPagar[[#This Row],[Data Vencimento]])</f>
        <v>1900</v>
      </c>
      <c r="J4350" s="154"/>
      <c r="K4350" s="23">
        <f>MONTH(CtasPagar[[#This Row],[Data Pagamento]])</f>
        <v>1</v>
      </c>
      <c r="L4350" s="23">
        <f>YEAR(CtasPagar[[#This Row],[Data Pagamento]])</f>
        <v>1900</v>
      </c>
      <c r="M4350" s="154"/>
      <c r="N43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0" s="71"/>
      <c r="P4350" s="71"/>
      <c r="Q4350" s="71"/>
      <c r="R4350" s="71"/>
      <c r="S4350" s="71"/>
      <c r="T4350" s="71"/>
      <c r="U4350" s="71"/>
      <c r="V4350" s="71"/>
      <c r="W4350" s="71"/>
      <c r="X4350" s="71"/>
      <c r="Y4350" s="71"/>
      <c r="Z4350" s="71"/>
    </row>
    <row r="4351" spans="1:26">
      <c r="A4351" s="154"/>
      <c r="B4351" s="157"/>
      <c r="C4351" s="162"/>
      <c r="D4351" s="157"/>
      <c r="E4351" s="157"/>
      <c r="F4351" s="157"/>
      <c r="G4351" s="158"/>
      <c r="H4351" s="23">
        <f>MONTH(CtasPagar[[#This Row],[Data Vencimento]])</f>
        <v>1</v>
      </c>
      <c r="I4351" s="23">
        <f>YEAR(CtasPagar[[#This Row],[Data Vencimento]])</f>
        <v>1900</v>
      </c>
      <c r="J4351" s="154"/>
      <c r="K4351" s="23">
        <f>MONTH(CtasPagar[[#This Row],[Data Pagamento]])</f>
        <v>1</v>
      </c>
      <c r="L4351" s="23">
        <f>YEAR(CtasPagar[[#This Row],[Data Pagamento]])</f>
        <v>1900</v>
      </c>
      <c r="M4351" s="154"/>
      <c r="N43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1" s="71"/>
      <c r="P4351" s="71"/>
      <c r="Q4351" s="71"/>
      <c r="R4351" s="71"/>
      <c r="S4351" s="71"/>
      <c r="T4351" s="71"/>
      <c r="U4351" s="71"/>
      <c r="V4351" s="71"/>
      <c r="W4351" s="71"/>
      <c r="X4351" s="71"/>
      <c r="Y4351" s="71"/>
      <c r="Z4351" s="71"/>
    </row>
    <row r="4352" spans="1:26">
      <c r="A4352" s="154"/>
      <c r="B4352" s="157"/>
      <c r="C4352" s="162"/>
      <c r="D4352" s="157"/>
      <c r="E4352" s="157"/>
      <c r="F4352" s="157"/>
      <c r="G4352" s="158"/>
      <c r="H4352" s="23">
        <f>MONTH(CtasPagar[[#This Row],[Data Vencimento]])</f>
        <v>1</v>
      </c>
      <c r="I4352" s="23">
        <f>YEAR(CtasPagar[[#This Row],[Data Vencimento]])</f>
        <v>1900</v>
      </c>
      <c r="J4352" s="154"/>
      <c r="K4352" s="23">
        <f>MONTH(CtasPagar[[#This Row],[Data Pagamento]])</f>
        <v>1</v>
      </c>
      <c r="L4352" s="23">
        <f>YEAR(CtasPagar[[#This Row],[Data Pagamento]])</f>
        <v>1900</v>
      </c>
      <c r="M4352" s="154"/>
      <c r="N43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2" s="71"/>
      <c r="P4352" s="71"/>
      <c r="Q4352" s="71"/>
      <c r="R4352" s="71"/>
      <c r="S4352" s="71"/>
      <c r="T4352" s="71"/>
      <c r="U4352" s="71"/>
      <c r="V4352" s="71"/>
      <c r="W4352" s="71"/>
      <c r="X4352" s="71"/>
      <c r="Y4352" s="71"/>
      <c r="Z4352" s="71"/>
    </row>
    <row r="4353" spans="1:26">
      <c r="A4353" s="154"/>
      <c r="B4353" s="157"/>
      <c r="C4353" s="162"/>
      <c r="D4353" s="157"/>
      <c r="E4353" s="157"/>
      <c r="F4353" s="157"/>
      <c r="G4353" s="158"/>
      <c r="H4353" s="23">
        <f>MONTH(CtasPagar[[#This Row],[Data Vencimento]])</f>
        <v>1</v>
      </c>
      <c r="I4353" s="23">
        <f>YEAR(CtasPagar[[#This Row],[Data Vencimento]])</f>
        <v>1900</v>
      </c>
      <c r="J4353" s="154"/>
      <c r="K4353" s="23">
        <f>MONTH(CtasPagar[[#This Row],[Data Pagamento]])</f>
        <v>1</v>
      </c>
      <c r="L4353" s="23">
        <f>YEAR(CtasPagar[[#This Row],[Data Pagamento]])</f>
        <v>1900</v>
      </c>
      <c r="M4353" s="154"/>
      <c r="N43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3" s="71"/>
      <c r="P4353" s="71"/>
      <c r="Q4353" s="71"/>
      <c r="R4353" s="71"/>
      <c r="S4353" s="71"/>
      <c r="T4353" s="71"/>
      <c r="U4353" s="71"/>
      <c r="V4353" s="71"/>
      <c r="W4353" s="71"/>
      <c r="X4353" s="71"/>
      <c r="Y4353" s="71"/>
      <c r="Z4353" s="71"/>
    </row>
    <row r="4354" spans="1:26">
      <c r="A4354" s="154"/>
      <c r="B4354" s="157"/>
      <c r="C4354" s="162"/>
      <c r="D4354" s="157"/>
      <c r="E4354" s="157"/>
      <c r="F4354" s="157"/>
      <c r="G4354" s="158"/>
      <c r="H4354" s="23">
        <f>MONTH(CtasPagar[[#This Row],[Data Vencimento]])</f>
        <v>1</v>
      </c>
      <c r="I4354" s="23">
        <f>YEAR(CtasPagar[[#This Row],[Data Vencimento]])</f>
        <v>1900</v>
      </c>
      <c r="J4354" s="154"/>
      <c r="K4354" s="23">
        <f>MONTH(CtasPagar[[#This Row],[Data Pagamento]])</f>
        <v>1</v>
      </c>
      <c r="L4354" s="23">
        <f>YEAR(CtasPagar[[#This Row],[Data Pagamento]])</f>
        <v>1900</v>
      </c>
      <c r="M4354" s="154"/>
      <c r="N43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4" s="71"/>
      <c r="P4354" s="71"/>
      <c r="Q4354" s="71"/>
      <c r="R4354" s="71"/>
      <c r="S4354" s="71"/>
      <c r="T4354" s="71"/>
      <c r="U4354" s="71"/>
      <c r="V4354" s="71"/>
      <c r="W4354" s="71"/>
      <c r="X4354" s="71"/>
      <c r="Y4354" s="71"/>
      <c r="Z4354" s="71"/>
    </row>
    <row r="4355" spans="1:26">
      <c r="A4355" s="154"/>
      <c r="B4355" s="157"/>
      <c r="C4355" s="162"/>
      <c r="D4355" s="157"/>
      <c r="E4355" s="157"/>
      <c r="F4355" s="157"/>
      <c r="G4355" s="158"/>
      <c r="H4355" s="23">
        <f>MONTH(CtasPagar[[#This Row],[Data Vencimento]])</f>
        <v>1</v>
      </c>
      <c r="I4355" s="23">
        <f>YEAR(CtasPagar[[#This Row],[Data Vencimento]])</f>
        <v>1900</v>
      </c>
      <c r="J4355" s="154"/>
      <c r="K4355" s="23">
        <f>MONTH(CtasPagar[[#This Row],[Data Pagamento]])</f>
        <v>1</v>
      </c>
      <c r="L4355" s="23">
        <f>YEAR(CtasPagar[[#This Row],[Data Pagamento]])</f>
        <v>1900</v>
      </c>
      <c r="M4355" s="154"/>
      <c r="N43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5" s="71"/>
      <c r="P4355" s="71"/>
      <c r="Q4355" s="71"/>
      <c r="R4355" s="71"/>
      <c r="S4355" s="71"/>
      <c r="T4355" s="71"/>
      <c r="U4355" s="71"/>
      <c r="V4355" s="71"/>
      <c r="W4355" s="71"/>
      <c r="X4355" s="71"/>
      <c r="Y4355" s="71"/>
      <c r="Z4355" s="71"/>
    </row>
    <row r="4356" spans="1:26">
      <c r="A4356" s="154"/>
      <c r="B4356" s="157"/>
      <c r="C4356" s="162"/>
      <c r="D4356" s="157"/>
      <c r="E4356" s="157"/>
      <c r="F4356" s="157"/>
      <c r="G4356" s="158"/>
      <c r="H4356" s="23">
        <f>MONTH(CtasPagar[[#This Row],[Data Vencimento]])</f>
        <v>1</v>
      </c>
      <c r="I4356" s="23">
        <f>YEAR(CtasPagar[[#This Row],[Data Vencimento]])</f>
        <v>1900</v>
      </c>
      <c r="J4356" s="154"/>
      <c r="K4356" s="23">
        <f>MONTH(CtasPagar[[#This Row],[Data Pagamento]])</f>
        <v>1</v>
      </c>
      <c r="L4356" s="23">
        <f>YEAR(CtasPagar[[#This Row],[Data Pagamento]])</f>
        <v>1900</v>
      </c>
      <c r="M4356" s="154"/>
      <c r="N43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6" s="71"/>
      <c r="P4356" s="71"/>
      <c r="Q4356" s="71"/>
      <c r="R4356" s="71"/>
      <c r="S4356" s="71"/>
      <c r="T4356" s="71"/>
      <c r="U4356" s="71"/>
      <c r="V4356" s="71"/>
      <c r="W4356" s="71"/>
      <c r="X4356" s="71"/>
      <c r="Y4356" s="71"/>
      <c r="Z4356" s="71"/>
    </row>
    <row r="4357" spans="1:26">
      <c r="A4357" s="154"/>
      <c r="B4357" s="157"/>
      <c r="C4357" s="162"/>
      <c r="D4357" s="157"/>
      <c r="E4357" s="157"/>
      <c r="F4357" s="157"/>
      <c r="G4357" s="158"/>
      <c r="H4357" s="23">
        <f>MONTH(CtasPagar[[#This Row],[Data Vencimento]])</f>
        <v>1</v>
      </c>
      <c r="I4357" s="23">
        <f>YEAR(CtasPagar[[#This Row],[Data Vencimento]])</f>
        <v>1900</v>
      </c>
      <c r="J4357" s="154"/>
      <c r="K4357" s="23">
        <f>MONTH(CtasPagar[[#This Row],[Data Pagamento]])</f>
        <v>1</v>
      </c>
      <c r="L4357" s="23">
        <f>YEAR(CtasPagar[[#This Row],[Data Pagamento]])</f>
        <v>1900</v>
      </c>
      <c r="M4357" s="154"/>
      <c r="N43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7" s="71"/>
      <c r="P4357" s="71"/>
      <c r="Q4357" s="71"/>
      <c r="R4357" s="71"/>
      <c r="S4357" s="71"/>
      <c r="T4357" s="71"/>
      <c r="U4357" s="71"/>
      <c r="V4357" s="71"/>
      <c r="W4357" s="71"/>
      <c r="X4357" s="71"/>
      <c r="Y4357" s="71"/>
      <c r="Z4357" s="71"/>
    </row>
    <row r="4358" spans="1:26">
      <c r="A4358" s="154"/>
      <c r="B4358" s="157"/>
      <c r="C4358" s="162"/>
      <c r="D4358" s="157"/>
      <c r="E4358" s="157"/>
      <c r="F4358" s="157"/>
      <c r="G4358" s="158"/>
      <c r="H4358" s="23">
        <f>MONTH(CtasPagar[[#This Row],[Data Vencimento]])</f>
        <v>1</v>
      </c>
      <c r="I4358" s="23">
        <f>YEAR(CtasPagar[[#This Row],[Data Vencimento]])</f>
        <v>1900</v>
      </c>
      <c r="J4358" s="154"/>
      <c r="K4358" s="23">
        <f>MONTH(CtasPagar[[#This Row],[Data Pagamento]])</f>
        <v>1</v>
      </c>
      <c r="L4358" s="23">
        <f>YEAR(CtasPagar[[#This Row],[Data Pagamento]])</f>
        <v>1900</v>
      </c>
      <c r="M4358" s="154"/>
      <c r="N43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8" s="71"/>
      <c r="P4358" s="71"/>
      <c r="Q4358" s="71"/>
      <c r="R4358" s="71"/>
      <c r="S4358" s="71"/>
      <c r="T4358" s="71"/>
      <c r="U4358" s="71"/>
      <c r="V4358" s="71"/>
      <c r="W4358" s="71"/>
      <c r="X4358" s="71"/>
      <c r="Y4358" s="71"/>
      <c r="Z4358" s="71"/>
    </row>
    <row r="4359" spans="1:26">
      <c r="A4359" s="154"/>
      <c r="B4359" s="157"/>
      <c r="C4359" s="162"/>
      <c r="D4359" s="157"/>
      <c r="E4359" s="157"/>
      <c r="F4359" s="157"/>
      <c r="G4359" s="158"/>
      <c r="H4359" s="23">
        <f>MONTH(CtasPagar[[#This Row],[Data Vencimento]])</f>
        <v>1</v>
      </c>
      <c r="I4359" s="23">
        <f>YEAR(CtasPagar[[#This Row],[Data Vencimento]])</f>
        <v>1900</v>
      </c>
      <c r="J4359" s="154"/>
      <c r="K4359" s="23">
        <f>MONTH(CtasPagar[[#This Row],[Data Pagamento]])</f>
        <v>1</v>
      </c>
      <c r="L4359" s="23">
        <f>YEAR(CtasPagar[[#This Row],[Data Pagamento]])</f>
        <v>1900</v>
      </c>
      <c r="M4359" s="154"/>
      <c r="N43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59" s="71"/>
      <c r="P4359" s="71"/>
      <c r="Q4359" s="71"/>
      <c r="R4359" s="71"/>
      <c r="S4359" s="71"/>
      <c r="T4359" s="71"/>
      <c r="U4359" s="71"/>
      <c r="V4359" s="71"/>
      <c r="W4359" s="71"/>
      <c r="X4359" s="71"/>
      <c r="Y4359" s="71"/>
      <c r="Z4359" s="71"/>
    </row>
    <row r="4360" spans="1:26">
      <c r="A4360" s="154"/>
      <c r="B4360" s="157"/>
      <c r="C4360" s="162"/>
      <c r="D4360" s="157"/>
      <c r="E4360" s="157"/>
      <c r="F4360" s="157"/>
      <c r="G4360" s="158"/>
      <c r="H4360" s="23">
        <f>MONTH(CtasPagar[[#This Row],[Data Vencimento]])</f>
        <v>1</v>
      </c>
      <c r="I4360" s="23">
        <f>YEAR(CtasPagar[[#This Row],[Data Vencimento]])</f>
        <v>1900</v>
      </c>
      <c r="J4360" s="154"/>
      <c r="K4360" s="23">
        <f>MONTH(CtasPagar[[#This Row],[Data Pagamento]])</f>
        <v>1</v>
      </c>
      <c r="L4360" s="23">
        <f>YEAR(CtasPagar[[#This Row],[Data Pagamento]])</f>
        <v>1900</v>
      </c>
      <c r="M4360" s="154"/>
      <c r="N43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0" s="71"/>
      <c r="P4360" s="71"/>
      <c r="Q4360" s="71"/>
      <c r="R4360" s="71"/>
      <c r="S4360" s="71"/>
      <c r="T4360" s="71"/>
      <c r="U4360" s="71"/>
      <c r="V4360" s="71"/>
      <c r="W4360" s="71"/>
      <c r="X4360" s="71"/>
      <c r="Y4360" s="71"/>
      <c r="Z4360" s="71"/>
    </row>
    <row r="4361" spans="1:26">
      <c r="A4361" s="154"/>
      <c r="B4361" s="157"/>
      <c r="C4361" s="162"/>
      <c r="D4361" s="157"/>
      <c r="E4361" s="157"/>
      <c r="F4361" s="157"/>
      <c r="G4361" s="158"/>
      <c r="H4361" s="23">
        <f>MONTH(CtasPagar[[#This Row],[Data Vencimento]])</f>
        <v>1</v>
      </c>
      <c r="I4361" s="23">
        <f>YEAR(CtasPagar[[#This Row],[Data Vencimento]])</f>
        <v>1900</v>
      </c>
      <c r="J4361" s="154"/>
      <c r="K4361" s="23">
        <f>MONTH(CtasPagar[[#This Row],[Data Pagamento]])</f>
        <v>1</v>
      </c>
      <c r="L4361" s="23">
        <f>YEAR(CtasPagar[[#This Row],[Data Pagamento]])</f>
        <v>1900</v>
      </c>
      <c r="M4361" s="154"/>
      <c r="N43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1" s="71"/>
      <c r="P4361" s="71"/>
      <c r="Q4361" s="71"/>
      <c r="R4361" s="71"/>
      <c r="S4361" s="71"/>
      <c r="T4361" s="71"/>
      <c r="U4361" s="71"/>
      <c r="V4361" s="71"/>
      <c r="W4361" s="71"/>
      <c r="X4361" s="71"/>
      <c r="Y4361" s="71"/>
      <c r="Z4361" s="71"/>
    </row>
    <row r="4362" spans="1:26">
      <c r="A4362" s="154"/>
      <c r="B4362" s="157"/>
      <c r="C4362" s="162"/>
      <c r="D4362" s="157"/>
      <c r="E4362" s="157"/>
      <c r="F4362" s="157"/>
      <c r="G4362" s="158"/>
      <c r="H4362" s="23">
        <f>MONTH(CtasPagar[[#This Row],[Data Vencimento]])</f>
        <v>1</v>
      </c>
      <c r="I4362" s="23">
        <f>YEAR(CtasPagar[[#This Row],[Data Vencimento]])</f>
        <v>1900</v>
      </c>
      <c r="J4362" s="154"/>
      <c r="K4362" s="23">
        <f>MONTH(CtasPagar[[#This Row],[Data Pagamento]])</f>
        <v>1</v>
      </c>
      <c r="L4362" s="23">
        <f>YEAR(CtasPagar[[#This Row],[Data Pagamento]])</f>
        <v>1900</v>
      </c>
      <c r="M4362" s="154"/>
      <c r="N43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2" s="71"/>
      <c r="P4362" s="71"/>
      <c r="Q4362" s="71"/>
      <c r="R4362" s="71"/>
      <c r="S4362" s="71"/>
      <c r="T4362" s="71"/>
      <c r="U4362" s="71"/>
      <c r="V4362" s="71"/>
      <c r="W4362" s="71"/>
      <c r="X4362" s="71"/>
      <c r="Y4362" s="71"/>
      <c r="Z4362" s="71"/>
    </row>
    <row r="4363" spans="1:26">
      <c r="A4363" s="154"/>
      <c r="B4363" s="157"/>
      <c r="C4363" s="162"/>
      <c r="D4363" s="157"/>
      <c r="E4363" s="157"/>
      <c r="F4363" s="157"/>
      <c r="G4363" s="158"/>
      <c r="H4363" s="23">
        <f>MONTH(CtasPagar[[#This Row],[Data Vencimento]])</f>
        <v>1</v>
      </c>
      <c r="I4363" s="23">
        <f>YEAR(CtasPagar[[#This Row],[Data Vencimento]])</f>
        <v>1900</v>
      </c>
      <c r="J4363" s="154"/>
      <c r="K4363" s="23">
        <f>MONTH(CtasPagar[[#This Row],[Data Pagamento]])</f>
        <v>1</v>
      </c>
      <c r="L4363" s="23">
        <f>YEAR(CtasPagar[[#This Row],[Data Pagamento]])</f>
        <v>1900</v>
      </c>
      <c r="M4363" s="154"/>
      <c r="N43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3" s="71"/>
      <c r="P4363" s="71"/>
      <c r="Q4363" s="71"/>
      <c r="R4363" s="71"/>
      <c r="S4363" s="71"/>
      <c r="T4363" s="71"/>
      <c r="U4363" s="71"/>
      <c r="V4363" s="71"/>
      <c r="W4363" s="71"/>
      <c r="X4363" s="71"/>
      <c r="Y4363" s="71"/>
      <c r="Z4363" s="71"/>
    </row>
    <row r="4364" spans="1:26">
      <c r="A4364" s="154"/>
      <c r="B4364" s="157"/>
      <c r="C4364" s="162"/>
      <c r="D4364" s="157"/>
      <c r="E4364" s="157"/>
      <c r="F4364" s="157"/>
      <c r="G4364" s="158"/>
      <c r="H4364" s="23">
        <f>MONTH(CtasPagar[[#This Row],[Data Vencimento]])</f>
        <v>1</v>
      </c>
      <c r="I4364" s="23">
        <f>YEAR(CtasPagar[[#This Row],[Data Vencimento]])</f>
        <v>1900</v>
      </c>
      <c r="J4364" s="154"/>
      <c r="K4364" s="23">
        <f>MONTH(CtasPagar[[#This Row],[Data Pagamento]])</f>
        <v>1</v>
      </c>
      <c r="L4364" s="23">
        <f>YEAR(CtasPagar[[#This Row],[Data Pagamento]])</f>
        <v>1900</v>
      </c>
      <c r="M4364" s="154"/>
      <c r="N43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4" s="71"/>
      <c r="P4364" s="71"/>
      <c r="Q4364" s="71"/>
      <c r="R4364" s="71"/>
      <c r="S4364" s="71"/>
      <c r="T4364" s="71"/>
      <c r="U4364" s="71"/>
      <c r="V4364" s="71"/>
      <c r="W4364" s="71"/>
      <c r="X4364" s="71"/>
      <c r="Y4364" s="71"/>
      <c r="Z4364" s="71"/>
    </row>
    <row r="4365" spans="1:26">
      <c r="A4365" s="154"/>
      <c r="B4365" s="157"/>
      <c r="C4365" s="162"/>
      <c r="D4365" s="157"/>
      <c r="E4365" s="157"/>
      <c r="F4365" s="157"/>
      <c r="G4365" s="158"/>
      <c r="H4365" s="23">
        <f>MONTH(CtasPagar[[#This Row],[Data Vencimento]])</f>
        <v>1</v>
      </c>
      <c r="I4365" s="23">
        <f>YEAR(CtasPagar[[#This Row],[Data Vencimento]])</f>
        <v>1900</v>
      </c>
      <c r="J4365" s="154"/>
      <c r="K4365" s="23">
        <f>MONTH(CtasPagar[[#This Row],[Data Pagamento]])</f>
        <v>1</v>
      </c>
      <c r="L4365" s="23">
        <f>YEAR(CtasPagar[[#This Row],[Data Pagamento]])</f>
        <v>1900</v>
      </c>
      <c r="M4365" s="154"/>
      <c r="N43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5" s="71"/>
      <c r="P4365" s="71"/>
      <c r="Q4365" s="71"/>
      <c r="R4365" s="71"/>
      <c r="S4365" s="71"/>
      <c r="T4365" s="71"/>
      <c r="U4365" s="71"/>
      <c r="V4365" s="71"/>
      <c r="W4365" s="71"/>
      <c r="X4365" s="71"/>
      <c r="Y4365" s="71"/>
      <c r="Z4365" s="71"/>
    </row>
    <row r="4366" spans="1:26">
      <c r="A4366" s="154"/>
      <c r="B4366" s="157"/>
      <c r="C4366" s="162"/>
      <c r="D4366" s="157"/>
      <c r="E4366" s="157"/>
      <c r="F4366" s="157"/>
      <c r="G4366" s="158"/>
      <c r="H4366" s="23">
        <f>MONTH(CtasPagar[[#This Row],[Data Vencimento]])</f>
        <v>1</v>
      </c>
      <c r="I4366" s="23">
        <f>YEAR(CtasPagar[[#This Row],[Data Vencimento]])</f>
        <v>1900</v>
      </c>
      <c r="J4366" s="154"/>
      <c r="K4366" s="23">
        <f>MONTH(CtasPagar[[#This Row],[Data Pagamento]])</f>
        <v>1</v>
      </c>
      <c r="L4366" s="23">
        <f>YEAR(CtasPagar[[#This Row],[Data Pagamento]])</f>
        <v>1900</v>
      </c>
      <c r="M4366" s="154"/>
      <c r="N43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6" s="71"/>
      <c r="P4366" s="71"/>
      <c r="Q4366" s="71"/>
      <c r="R4366" s="71"/>
      <c r="S4366" s="71"/>
      <c r="T4366" s="71"/>
      <c r="U4366" s="71"/>
      <c r="V4366" s="71"/>
      <c r="W4366" s="71"/>
      <c r="X4366" s="71"/>
      <c r="Y4366" s="71"/>
      <c r="Z4366" s="71"/>
    </row>
    <row r="4367" spans="1:26">
      <c r="A4367" s="154"/>
      <c r="B4367" s="157"/>
      <c r="C4367" s="162"/>
      <c r="D4367" s="157"/>
      <c r="E4367" s="157"/>
      <c r="F4367" s="157"/>
      <c r="G4367" s="158"/>
      <c r="H4367" s="23">
        <f>MONTH(CtasPagar[[#This Row],[Data Vencimento]])</f>
        <v>1</v>
      </c>
      <c r="I4367" s="23">
        <f>YEAR(CtasPagar[[#This Row],[Data Vencimento]])</f>
        <v>1900</v>
      </c>
      <c r="J4367" s="154"/>
      <c r="K4367" s="23">
        <f>MONTH(CtasPagar[[#This Row],[Data Pagamento]])</f>
        <v>1</v>
      </c>
      <c r="L4367" s="23">
        <f>YEAR(CtasPagar[[#This Row],[Data Pagamento]])</f>
        <v>1900</v>
      </c>
      <c r="M4367" s="154"/>
      <c r="N43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7" s="71"/>
      <c r="P4367" s="71"/>
      <c r="Q4367" s="71"/>
      <c r="R4367" s="71"/>
      <c r="S4367" s="71"/>
      <c r="T4367" s="71"/>
      <c r="U4367" s="71"/>
      <c r="V4367" s="71"/>
      <c r="W4367" s="71"/>
      <c r="X4367" s="71"/>
      <c r="Y4367" s="71"/>
      <c r="Z4367" s="71"/>
    </row>
    <row r="4368" spans="1:26">
      <c r="A4368" s="154"/>
      <c r="B4368" s="157"/>
      <c r="C4368" s="162"/>
      <c r="D4368" s="157"/>
      <c r="E4368" s="157"/>
      <c r="F4368" s="157"/>
      <c r="G4368" s="158"/>
      <c r="H4368" s="23">
        <f>MONTH(CtasPagar[[#This Row],[Data Vencimento]])</f>
        <v>1</v>
      </c>
      <c r="I4368" s="23">
        <f>YEAR(CtasPagar[[#This Row],[Data Vencimento]])</f>
        <v>1900</v>
      </c>
      <c r="J4368" s="154"/>
      <c r="K4368" s="23">
        <f>MONTH(CtasPagar[[#This Row],[Data Pagamento]])</f>
        <v>1</v>
      </c>
      <c r="L4368" s="23">
        <f>YEAR(CtasPagar[[#This Row],[Data Pagamento]])</f>
        <v>1900</v>
      </c>
      <c r="M4368" s="154"/>
      <c r="N43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8" s="71"/>
      <c r="P4368" s="71"/>
      <c r="Q4368" s="71"/>
      <c r="R4368" s="71"/>
      <c r="S4368" s="71"/>
      <c r="T4368" s="71"/>
      <c r="U4368" s="71"/>
      <c r="V4368" s="71"/>
      <c r="W4368" s="71"/>
      <c r="X4368" s="71"/>
      <c r="Y4368" s="71"/>
      <c r="Z4368" s="71"/>
    </row>
    <row r="4369" spans="1:26">
      <c r="A4369" s="154"/>
      <c r="B4369" s="157"/>
      <c r="C4369" s="162"/>
      <c r="D4369" s="157"/>
      <c r="E4369" s="157"/>
      <c r="F4369" s="157"/>
      <c r="G4369" s="158"/>
      <c r="H4369" s="23">
        <f>MONTH(CtasPagar[[#This Row],[Data Vencimento]])</f>
        <v>1</v>
      </c>
      <c r="I4369" s="23">
        <f>YEAR(CtasPagar[[#This Row],[Data Vencimento]])</f>
        <v>1900</v>
      </c>
      <c r="J4369" s="154"/>
      <c r="K4369" s="23">
        <f>MONTH(CtasPagar[[#This Row],[Data Pagamento]])</f>
        <v>1</v>
      </c>
      <c r="L4369" s="23">
        <f>YEAR(CtasPagar[[#This Row],[Data Pagamento]])</f>
        <v>1900</v>
      </c>
      <c r="M4369" s="154"/>
      <c r="N43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69" s="71"/>
      <c r="P4369" s="71"/>
      <c r="Q4369" s="71"/>
      <c r="R4369" s="71"/>
      <c r="S4369" s="71"/>
      <c r="T4369" s="71"/>
      <c r="U4369" s="71"/>
      <c r="V4369" s="71"/>
      <c r="W4369" s="71"/>
      <c r="X4369" s="71"/>
      <c r="Y4369" s="71"/>
      <c r="Z4369" s="71"/>
    </row>
    <row r="4370" spans="1:26">
      <c r="A4370" s="154"/>
      <c r="B4370" s="157"/>
      <c r="C4370" s="162"/>
      <c r="D4370" s="157"/>
      <c r="E4370" s="157"/>
      <c r="F4370" s="157"/>
      <c r="G4370" s="158"/>
      <c r="H4370" s="23">
        <f>MONTH(CtasPagar[[#This Row],[Data Vencimento]])</f>
        <v>1</v>
      </c>
      <c r="I4370" s="23">
        <f>YEAR(CtasPagar[[#This Row],[Data Vencimento]])</f>
        <v>1900</v>
      </c>
      <c r="J4370" s="154"/>
      <c r="K4370" s="23">
        <f>MONTH(CtasPagar[[#This Row],[Data Pagamento]])</f>
        <v>1</v>
      </c>
      <c r="L4370" s="23">
        <f>YEAR(CtasPagar[[#This Row],[Data Pagamento]])</f>
        <v>1900</v>
      </c>
      <c r="M4370" s="154"/>
      <c r="N43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0" s="71"/>
      <c r="P4370" s="71"/>
      <c r="Q4370" s="71"/>
      <c r="R4370" s="71"/>
      <c r="S4370" s="71"/>
      <c r="T4370" s="71"/>
      <c r="U4370" s="71"/>
      <c r="V4370" s="71"/>
      <c r="W4370" s="71"/>
      <c r="X4370" s="71"/>
      <c r="Y4370" s="71"/>
      <c r="Z4370" s="71"/>
    </row>
    <row r="4371" spans="1:26">
      <c r="A4371" s="154"/>
      <c r="B4371" s="157"/>
      <c r="C4371" s="162"/>
      <c r="D4371" s="157"/>
      <c r="E4371" s="157"/>
      <c r="F4371" s="157"/>
      <c r="G4371" s="158"/>
      <c r="H4371" s="23">
        <f>MONTH(CtasPagar[[#This Row],[Data Vencimento]])</f>
        <v>1</v>
      </c>
      <c r="I4371" s="23">
        <f>YEAR(CtasPagar[[#This Row],[Data Vencimento]])</f>
        <v>1900</v>
      </c>
      <c r="J4371" s="154"/>
      <c r="K4371" s="23">
        <f>MONTH(CtasPagar[[#This Row],[Data Pagamento]])</f>
        <v>1</v>
      </c>
      <c r="L4371" s="23">
        <f>YEAR(CtasPagar[[#This Row],[Data Pagamento]])</f>
        <v>1900</v>
      </c>
      <c r="M4371" s="154"/>
      <c r="N43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1" s="71"/>
      <c r="P4371" s="71"/>
      <c r="Q4371" s="71"/>
      <c r="R4371" s="71"/>
      <c r="S4371" s="71"/>
      <c r="T4371" s="71"/>
      <c r="U4371" s="71"/>
      <c r="V4371" s="71"/>
      <c r="W4371" s="71"/>
      <c r="X4371" s="71"/>
      <c r="Y4371" s="71"/>
      <c r="Z4371" s="71"/>
    </row>
    <row r="4372" spans="1:26">
      <c r="A4372" s="154"/>
      <c r="B4372" s="157"/>
      <c r="C4372" s="162"/>
      <c r="D4372" s="157"/>
      <c r="E4372" s="157"/>
      <c r="F4372" s="157"/>
      <c r="G4372" s="158"/>
      <c r="H4372" s="23">
        <f>MONTH(CtasPagar[[#This Row],[Data Vencimento]])</f>
        <v>1</v>
      </c>
      <c r="I4372" s="23">
        <f>YEAR(CtasPagar[[#This Row],[Data Vencimento]])</f>
        <v>1900</v>
      </c>
      <c r="J4372" s="154"/>
      <c r="K4372" s="23">
        <f>MONTH(CtasPagar[[#This Row],[Data Pagamento]])</f>
        <v>1</v>
      </c>
      <c r="L4372" s="23">
        <f>YEAR(CtasPagar[[#This Row],[Data Pagamento]])</f>
        <v>1900</v>
      </c>
      <c r="M4372" s="154"/>
      <c r="N43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2" s="71"/>
      <c r="P4372" s="71"/>
      <c r="Q4372" s="71"/>
      <c r="R4372" s="71"/>
      <c r="S4372" s="71"/>
      <c r="T4372" s="71"/>
      <c r="U4372" s="71"/>
      <c r="V4372" s="71"/>
      <c r="W4372" s="71"/>
      <c r="X4372" s="71"/>
      <c r="Y4372" s="71"/>
      <c r="Z4372" s="71"/>
    </row>
    <row r="4373" spans="1:26">
      <c r="A4373" s="154"/>
      <c r="B4373" s="157"/>
      <c r="C4373" s="162"/>
      <c r="D4373" s="157"/>
      <c r="E4373" s="157"/>
      <c r="F4373" s="157"/>
      <c r="G4373" s="158"/>
      <c r="H4373" s="23">
        <f>MONTH(CtasPagar[[#This Row],[Data Vencimento]])</f>
        <v>1</v>
      </c>
      <c r="I4373" s="23">
        <f>YEAR(CtasPagar[[#This Row],[Data Vencimento]])</f>
        <v>1900</v>
      </c>
      <c r="J4373" s="154"/>
      <c r="K4373" s="23">
        <f>MONTH(CtasPagar[[#This Row],[Data Pagamento]])</f>
        <v>1</v>
      </c>
      <c r="L4373" s="23">
        <f>YEAR(CtasPagar[[#This Row],[Data Pagamento]])</f>
        <v>1900</v>
      </c>
      <c r="M4373" s="154"/>
      <c r="N43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3" s="71"/>
      <c r="P4373" s="71"/>
      <c r="Q4373" s="71"/>
      <c r="R4373" s="71"/>
      <c r="S4373" s="71"/>
      <c r="T4373" s="71"/>
      <c r="U4373" s="71"/>
      <c r="V4373" s="71"/>
      <c r="W4373" s="71"/>
      <c r="X4373" s="71"/>
      <c r="Y4373" s="71"/>
      <c r="Z4373" s="71"/>
    </row>
    <row r="4374" spans="1:26">
      <c r="A4374" s="154"/>
      <c r="B4374" s="157"/>
      <c r="C4374" s="162"/>
      <c r="D4374" s="157"/>
      <c r="E4374" s="157"/>
      <c r="F4374" s="157"/>
      <c r="G4374" s="158"/>
      <c r="H4374" s="23">
        <f>MONTH(CtasPagar[[#This Row],[Data Vencimento]])</f>
        <v>1</v>
      </c>
      <c r="I4374" s="23">
        <f>YEAR(CtasPagar[[#This Row],[Data Vencimento]])</f>
        <v>1900</v>
      </c>
      <c r="J4374" s="154"/>
      <c r="K4374" s="23">
        <f>MONTH(CtasPagar[[#This Row],[Data Pagamento]])</f>
        <v>1</v>
      </c>
      <c r="L4374" s="23">
        <f>YEAR(CtasPagar[[#This Row],[Data Pagamento]])</f>
        <v>1900</v>
      </c>
      <c r="M4374" s="154"/>
      <c r="N43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4" s="71"/>
      <c r="P4374" s="71"/>
      <c r="Q4374" s="71"/>
      <c r="R4374" s="71"/>
      <c r="S4374" s="71"/>
      <c r="T4374" s="71"/>
      <c r="U4374" s="71"/>
      <c r="V4374" s="71"/>
      <c r="W4374" s="71"/>
      <c r="X4374" s="71"/>
      <c r="Y4374" s="71"/>
      <c r="Z4374" s="71"/>
    </row>
    <row r="4375" spans="1:26">
      <c r="A4375" s="154"/>
      <c r="B4375" s="157"/>
      <c r="C4375" s="162"/>
      <c r="D4375" s="157"/>
      <c r="E4375" s="157"/>
      <c r="F4375" s="157"/>
      <c r="G4375" s="158"/>
      <c r="H4375" s="23">
        <f>MONTH(CtasPagar[[#This Row],[Data Vencimento]])</f>
        <v>1</v>
      </c>
      <c r="I4375" s="23">
        <f>YEAR(CtasPagar[[#This Row],[Data Vencimento]])</f>
        <v>1900</v>
      </c>
      <c r="J4375" s="154"/>
      <c r="K4375" s="23">
        <f>MONTH(CtasPagar[[#This Row],[Data Pagamento]])</f>
        <v>1</v>
      </c>
      <c r="L4375" s="23">
        <f>YEAR(CtasPagar[[#This Row],[Data Pagamento]])</f>
        <v>1900</v>
      </c>
      <c r="M4375" s="154"/>
      <c r="N43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5" s="71"/>
      <c r="P4375" s="71"/>
      <c r="Q4375" s="71"/>
      <c r="R4375" s="71"/>
      <c r="S4375" s="71"/>
      <c r="T4375" s="71"/>
      <c r="U4375" s="71"/>
      <c r="V4375" s="71"/>
      <c r="W4375" s="71"/>
      <c r="X4375" s="71"/>
      <c r="Y4375" s="71"/>
      <c r="Z4375" s="71"/>
    </row>
    <row r="4376" spans="1:26">
      <c r="A4376" s="154"/>
      <c r="B4376" s="157"/>
      <c r="C4376" s="162"/>
      <c r="D4376" s="157"/>
      <c r="E4376" s="157"/>
      <c r="F4376" s="157"/>
      <c r="G4376" s="158"/>
      <c r="H4376" s="23">
        <f>MONTH(CtasPagar[[#This Row],[Data Vencimento]])</f>
        <v>1</v>
      </c>
      <c r="I4376" s="23">
        <f>YEAR(CtasPagar[[#This Row],[Data Vencimento]])</f>
        <v>1900</v>
      </c>
      <c r="J4376" s="154"/>
      <c r="K4376" s="23">
        <f>MONTH(CtasPagar[[#This Row],[Data Pagamento]])</f>
        <v>1</v>
      </c>
      <c r="L4376" s="23">
        <f>YEAR(CtasPagar[[#This Row],[Data Pagamento]])</f>
        <v>1900</v>
      </c>
      <c r="M4376" s="154"/>
      <c r="N43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6" s="71"/>
      <c r="P4376" s="71"/>
      <c r="Q4376" s="71"/>
      <c r="R4376" s="71"/>
      <c r="S4376" s="71"/>
      <c r="T4376" s="71"/>
      <c r="U4376" s="71"/>
      <c r="V4376" s="71"/>
      <c r="W4376" s="71"/>
      <c r="X4376" s="71"/>
      <c r="Y4376" s="71"/>
      <c r="Z4376" s="71"/>
    </row>
    <row r="4377" spans="1:26">
      <c r="A4377" s="154"/>
      <c r="B4377" s="157"/>
      <c r="C4377" s="162"/>
      <c r="D4377" s="157"/>
      <c r="E4377" s="157"/>
      <c r="F4377" s="157"/>
      <c r="G4377" s="158"/>
      <c r="H4377" s="23">
        <f>MONTH(CtasPagar[[#This Row],[Data Vencimento]])</f>
        <v>1</v>
      </c>
      <c r="I4377" s="23">
        <f>YEAR(CtasPagar[[#This Row],[Data Vencimento]])</f>
        <v>1900</v>
      </c>
      <c r="J4377" s="154"/>
      <c r="K4377" s="23">
        <f>MONTH(CtasPagar[[#This Row],[Data Pagamento]])</f>
        <v>1</v>
      </c>
      <c r="L4377" s="23">
        <f>YEAR(CtasPagar[[#This Row],[Data Pagamento]])</f>
        <v>1900</v>
      </c>
      <c r="M4377" s="154"/>
      <c r="N43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7" s="71"/>
      <c r="P4377" s="71"/>
      <c r="Q4377" s="71"/>
      <c r="R4377" s="71"/>
      <c r="S4377" s="71"/>
      <c r="T4377" s="71"/>
      <c r="U4377" s="71"/>
      <c r="V4377" s="71"/>
      <c r="W4377" s="71"/>
      <c r="X4377" s="71"/>
      <c r="Y4377" s="71"/>
      <c r="Z4377" s="71"/>
    </row>
    <row r="4378" spans="1:26">
      <c r="A4378" s="154"/>
      <c r="B4378" s="157"/>
      <c r="C4378" s="162"/>
      <c r="D4378" s="157"/>
      <c r="E4378" s="157"/>
      <c r="F4378" s="157"/>
      <c r="G4378" s="158"/>
      <c r="H4378" s="23">
        <f>MONTH(CtasPagar[[#This Row],[Data Vencimento]])</f>
        <v>1</v>
      </c>
      <c r="I4378" s="23">
        <f>YEAR(CtasPagar[[#This Row],[Data Vencimento]])</f>
        <v>1900</v>
      </c>
      <c r="J4378" s="154"/>
      <c r="K4378" s="23">
        <f>MONTH(CtasPagar[[#This Row],[Data Pagamento]])</f>
        <v>1</v>
      </c>
      <c r="L4378" s="23">
        <f>YEAR(CtasPagar[[#This Row],[Data Pagamento]])</f>
        <v>1900</v>
      </c>
      <c r="M4378" s="154"/>
      <c r="N43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8" s="71"/>
      <c r="P4378" s="71"/>
      <c r="Q4378" s="71"/>
      <c r="R4378" s="71"/>
      <c r="S4378" s="71"/>
      <c r="T4378" s="71"/>
      <c r="U4378" s="71"/>
      <c r="V4378" s="71"/>
      <c r="W4378" s="71"/>
      <c r="X4378" s="71"/>
      <c r="Y4378" s="71"/>
      <c r="Z4378" s="71"/>
    </row>
    <row r="4379" spans="1:26">
      <c r="A4379" s="154"/>
      <c r="B4379" s="157"/>
      <c r="C4379" s="162"/>
      <c r="D4379" s="157"/>
      <c r="E4379" s="157"/>
      <c r="F4379" s="157"/>
      <c r="G4379" s="158"/>
      <c r="H4379" s="23">
        <f>MONTH(CtasPagar[[#This Row],[Data Vencimento]])</f>
        <v>1</v>
      </c>
      <c r="I4379" s="23">
        <f>YEAR(CtasPagar[[#This Row],[Data Vencimento]])</f>
        <v>1900</v>
      </c>
      <c r="J4379" s="154"/>
      <c r="K4379" s="23">
        <f>MONTH(CtasPagar[[#This Row],[Data Pagamento]])</f>
        <v>1</v>
      </c>
      <c r="L4379" s="23">
        <f>YEAR(CtasPagar[[#This Row],[Data Pagamento]])</f>
        <v>1900</v>
      </c>
      <c r="M4379" s="154"/>
      <c r="N43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79" s="71"/>
      <c r="P4379" s="71"/>
      <c r="Q4379" s="71"/>
      <c r="R4379" s="71"/>
      <c r="S4379" s="71"/>
      <c r="T4379" s="71"/>
      <c r="U4379" s="71"/>
      <c r="V4379" s="71"/>
      <c r="W4379" s="71"/>
      <c r="X4379" s="71"/>
      <c r="Y4379" s="71"/>
      <c r="Z4379" s="71"/>
    </row>
    <row r="4380" spans="1:26">
      <c r="A4380" s="154"/>
      <c r="B4380" s="157"/>
      <c r="C4380" s="162"/>
      <c r="D4380" s="157"/>
      <c r="E4380" s="157"/>
      <c r="F4380" s="157"/>
      <c r="G4380" s="158"/>
      <c r="H4380" s="23">
        <f>MONTH(CtasPagar[[#This Row],[Data Vencimento]])</f>
        <v>1</v>
      </c>
      <c r="I4380" s="23">
        <f>YEAR(CtasPagar[[#This Row],[Data Vencimento]])</f>
        <v>1900</v>
      </c>
      <c r="J4380" s="154"/>
      <c r="K4380" s="23">
        <f>MONTH(CtasPagar[[#This Row],[Data Pagamento]])</f>
        <v>1</v>
      </c>
      <c r="L4380" s="23">
        <f>YEAR(CtasPagar[[#This Row],[Data Pagamento]])</f>
        <v>1900</v>
      </c>
      <c r="M4380" s="154"/>
      <c r="N43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0" s="71"/>
      <c r="P4380" s="71"/>
      <c r="Q4380" s="71"/>
      <c r="R4380" s="71"/>
      <c r="S4380" s="71"/>
      <c r="T4380" s="71"/>
      <c r="U4380" s="71"/>
      <c r="V4380" s="71"/>
      <c r="W4380" s="71"/>
      <c r="X4380" s="71"/>
      <c r="Y4380" s="71"/>
      <c r="Z4380" s="71"/>
    </row>
    <row r="4381" spans="1:26">
      <c r="A4381" s="154"/>
      <c r="B4381" s="157"/>
      <c r="C4381" s="162"/>
      <c r="D4381" s="157"/>
      <c r="E4381" s="157"/>
      <c r="F4381" s="157"/>
      <c r="G4381" s="158"/>
      <c r="H4381" s="23">
        <f>MONTH(CtasPagar[[#This Row],[Data Vencimento]])</f>
        <v>1</v>
      </c>
      <c r="I4381" s="23">
        <f>YEAR(CtasPagar[[#This Row],[Data Vencimento]])</f>
        <v>1900</v>
      </c>
      <c r="J4381" s="154"/>
      <c r="K4381" s="23">
        <f>MONTH(CtasPagar[[#This Row],[Data Pagamento]])</f>
        <v>1</v>
      </c>
      <c r="L4381" s="23">
        <f>YEAR(CtasPagar[[#This Row],[Data Pagamento]])</f>
        <v>1900</v>
      </c>
      <c r="M4381" s="154"/>
      <c r="N43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1" s="71"/>
      <c r="P4381" s="71"/>
      <c r="Q4381" s="71"/>
      <c r="R4381" s="71"/>
      <c r="S4381" s="71"/>
      <c r="T4381" s="71"/>
      <c r="U4381" s="71"/>
      <c r="V4381" s="71"/>
      <c r="W4381" s="71"/>
      <c r="X4381" s="71"/>
      <c r="Y4381" s="71"/>
      <c r="Z4381" s="71"/>
    </row>
    <row r="4382" spans="1:26">
      <c r="A4382" s="154"/>
      <c r="B4382" s="157"/>
      <c r="C4382" s="162"/>
      <c r="D4382" s="157"/>
      <c r="E4382" s="157"/>
      <c r="F4382" s="157"/>
      <c r="G4382" s="158"/>
      <c r="H4382" s="23">
        <f>MONTH(CtasPagar[[#This Row],[Data Vencimento]])</f>
        <v>1</v>
      </c>
      <c r="I4382" s="23">
        <f>YEAR(CtasPagar[[#This Row],[Data Vencimento]])</f>
        <v>1900</v>
      </c>
      <c r="J4382" s="154"/>
      <c r="K4382" s="23">
        <f>MONTH(CtasPagar[[#This Row],[Data Pagamento]])</f>
        <v>1</v>
      </c>
      <c r="L4382" s="23">
        <f>YEAR(CtasPagar[[#This Row],[Data Pagamento]])</f>
        <v>1900</v>
      </c>
      <c r="M4382" s="154"/>
      <c r="N43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2" s="71"/>
      <c r="P4382" s="71"/>
      <c r="Q4382" s="71"/>
      <c r="R4382" s="71"/>
      <c r="S4382" s="71"/>
      <c r="T4382" s="71"/>
      <c r="U4382" s="71"/>
      <c r="V4382" s="71"/>
      <c r="W4382" s="71"/>
      <c r="X4382" s="71"/>
      <c r="Y4382" s="71"/>
      <c r="Z4382" s="71"/>
    </row>
    <row r="4383" spans="1:26">
      <c r="A4383" s="154"/>
      <c r="B4383" s="157"/>
      <c r="C4383" s="162"/>
      <c r="D4383" s="157"/>
      <c r="E4383" s="157"/>
      <c r="F4383" s="157"/>
      <c r="G4383" s="158"/>
      <c r="H4383" s="23">
        <f>MONTH(CtasPagar[[#This Row],[Data Vencimento]])</f>
        <v>1</v>
      </c>
      <c r="I4383" s="23">
        <f>YEAR(CtasPagar[[#This Row],[Data Vencimento]])</f>
        <v>1900</v>
      </c>
      <c r="J4383" s="154"/>
      <c r="K4383" s="23">
        <f>MONTH(CtasPagar[[#This Row],[Data Pagamento]])</f>
        <v>1</v>
      </c>
      <c r="L4383" s="23">
        <f>YEAR(CtasPagar[[#This Row],[Data Pagamento]])</f>
        <v>1900</v>
      </c>
      <c r="M4383" s="154"/>
      <c r="N43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3" s="71"/>
      <c r="P4383" s="71"/>
      <c r="Q4383" s="71"/>
      <c r="R4383" s="71"/>
      <c r="S4383" s="71"/>
      <c r="T4383" s="71"/>
      <c r="U4383" s="71"/>
      <c r="V4383" s="71"/>
      <c r="W4383" s="71"/>
      <c r="X4383" s="71"/>
      <c r="Y4383" s="71"/>
      <c r="Z4383" s="71"/>
    </row>
    <row r="4384" spans="1:26">
      <c r="A4384" s="154"/>
      <c r="B4384" s="157"/>
      <c r="C4384" s="162"/>
      <c r="D4384" s="157"/>
      <c r="E4384" s="157"/>
      <c r="F4384" s="157"/>
      <c r="G4384" s="158"/>
      <c r="H4384" s="23">
        <f>MONTH(CtasPagar[[#This Row],[Data Vencimento]])</f>
        <v>1</v>
      </c>
      <c r="I4384" s="23">
        <f>YEAR(CtasPagar[[#This Row],[Data Vencimento]])</f>
        <v>1900</v>
      </c>
      <c r="J4384" s="154"/>
      <c r="K4384" s="23">
        <f>MONTH(CtasPagar[[#This Row],[Data Pagamento]])</f>
        <v>1</v>
      </c>
      <c r="L4384" s="23">
        <f>YEAR(CtasPagar[[#This Row],[Data Pagamento]])</f>
        <v>1900</v>
      </c>
      <c r="M4384" s="154"/>
      <c r="N43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4" s="71"/>
      <c r="P4384" s="71"/>
      <c r="Q4384" s="71"/>
      <c r="R4384" s="71"/>
      <c r="S4384" s="71"/>
      <c r="T4384" s="71"/>
      <c r="U4384" s="71"/>
      <c r="V4384" s="71"/>
      <c r="W4384" s="71"/>
      <c r="X4384" s="71"/>
      <c r="Y4384" s="71"/>
      <c r="Z4384" s="71"/>
    </row>
    <row r="4385" spans="1:26">
      <c r="A4385" s="154"/>
      <c r="B4385" s="157"/>
      <c r="C4385" s="162"/>
      <c r="D4385" s="157"/>
      <c r="E4385" s="157"/>
      <c r="F4385" s="157"/>
      <c r="G4385" s="158"/>
      <c r="H4385" s="23">
        <f>MONTH(CtasPagar[[#This Row],[Data Vencimento]])</f>
        <v>1</v>
      </c>
      <c r="I4385" s="23">
        <f>YEAR(CtasPagar[[#This Row],[Data Vencimento]])</f>
        <v>1900</v>
      </c>
      <c r="J4385" s="154"/>
      <c r="K4385" s="23">
        <f>MONTH(CtasPagar[[#This Row],[Data Pagamento]])</f>
        <v>1</v>
      </c>
      <c r="L4385" s="23">
        <f>YEAR(CtasPagar[[#This Row],[Data Pagamento]])</f>
        <v>1900</v>
      </c>
      <c r="M4385" s="154"/>
      <c r="N43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5" s="71"/>
      <c r="P4385" s="71"/>
      <c r="Q4385" s="71"/>
      <c r="R4385" s="71"/>
      <c r="S4385" s="71"/>
      <c r="T4385" s="71"/>
      <c r="U4385" s="71"/>
      <c r="V4385" s="71"/>
      <c r="W4385" s="71"/>
      <c r="X4385" s="71"/>
      <c r="Y4385" s="71"/>
      <c r="Z4385" s="71"/>
    </row>
    <row r="4386" spans="1:26">
      <c r="A4386" s="154"/>
      <c r="B4386" s="157"/>
      <c r="C4386" s="162"/>
      <c r="D4386" s="157"/>
      <c r="E4386" s="157"/>
      <c r="F4386" s="157"/>
      <c r="G4386" s="158"/>
      <c r="H4386" s="23">
        <f>MONTH(CtasPagar[[#This Row],[Data Vencimento]])</f>
        <v>1</v>
      </c>
      <c r="I4386" s="23">
        <f>YEAR(CtasPagar[[#This Row],[Data Vencimento]])</f>
        <v>1900</v>
      </c>
      <c r="J4386" s="154"/>
      <c r="K4386" s="23">
        <f>MONTH(CtasPagar[[#This Row],[Data Pagamento]])</f>
        <v>1</v>
      </c>
      <c r="L4386" s="23">
        <f>YEAR(CtasPagar[[#This Row],[Data Pagamento]])</f>
        <v>1900</v>
      </c>
      <c r="M4386" s="154"/>
      <c r="N43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6" s="71"/>
      <c r="P4386" s="71"/>
      <c r="Q4386" s="71"/>
      <c r="R4386" s="71"/>
      <c r="S4386" s="71"/>
      <c r="T4386" s="71"/>
      <c r="U4386" s="71"/>
      <c r="V4386" s="71"/>
      <c r="W4386" s="71"/>
      <c r="X4386" s="71"/>
      <c r="Y4386" s="71"/>
      <c r="Z4386" s="71"/>
    </row>
    <row r="4387" spans="1:26">
      <c r="A4387" s="154"/>
      <c r="B4387" s="157"/>
      <c r="C4387" s="162"/>
      <c r="D4387" s="157"/>
      <c r="E4387" s="157"/>
      <c r="F4387" s="157"/>
      <c r="G4387" s="158"/>
      <c r="H4387" s="23">
        <f>MONTH(CtasPagar[[#This Row],[Data Vencimento]])</f>
        <v>1</v>
      </c>
      <c r="I4387" s="23">
        <f>YEAR(CtasPagar[[#This Row],[Data Vencimento]])</f>
        <v>1900</v>
      </c>
      <c r="J4387" s="154"/>
      <c r="K4387" s="23">
        <f>MONTH(CtasPagar[[#This Row],[Data Pagamento]])</f>
        <v>1</v>
      </c>
      <c r="L4387" s="23">
        <f>YEAR(CtasPagar[[#This Row],[Data Pagamento]])</f>
        <v>1900</v>
      </c>
      <c r="M4387" s="154"/>
      <c r="N43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7" s="71"/>
      <c r="P4387" s="71"/>
      <c r="Q4387" s="71"/>
      <c r="R4387" s="71"/>
      <c r="S4387" s="71"/>
      <c r="T4387" s="71"/>
      <c r="U4387" s="71"/>
      <c r="V4387" s="71"/>
      <c r="W4387" s="71"/>
      <c r="X4387" s="71"/>
      <c r="Y4387" s="71"/>
      <c r="Z4387" s="71"/>
    </row>
    <row r="4388" spans="1:26">
      <c r="A4388" s="154"/>
      <c r="B4388" s="157"/>
      <c r="C4388" s="162"/>
      <c r="D4388" s="157"/>
      <c r="E4388" s="157"/>
      <c r="F4388" s="157"/>
      <c r="G4388" s="158"/>
      <c r="H4388" s="23">
        <f>MONTH(CtasPagar[[#This Row],[Data Vencimento]])</f>
        <v>1</v>
      </c>
      <c r="I4388" s="23">
        <f>YEAR(CtasPagar[[#This Row],[Data Vencimento]])</f>
        <v>1900</v>
      </c>
      <c r="J4388" s="154"/>
      <c r="K4388" s="23">
        <f>MONTH(CtasPagar[[#This Row],[Data Pagamento]])</f>
        <v>1</v>
      </c>
      <c r="L4388" s="23">
        <f>YEAR(CtasPagar[[#This Row],[Data Pagamento]])</f>
        <v>1900</v>
      </c>
      <c r="M4388" s="154"/>
      <c r="N43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8" s="71"/>
      <c r="P4388" s="71"/>
      <c r="Q4388" s="71"/>
      <c r="R4388" s="71"/>
      <c r="S4388" s="71"/>
      <c r="T4388" s="71"/>
      <c r="U4388" s="71"/>
      <c r="V4388" s="71"/>
      <c r="W4388" s="71"/>
      <c r="X4388" s="71"/>
      <c r="Y4388" s="71"/>
      <c r="Z4388" s="71"/>
    </row>
    <row r="4389" spans="1:26">
      <c r="A4389" s="154"/>
      <c r="B4389" s="157"/>
      <c r="C4389" s="162"/>
      <c r="D4389" s="157"/>
      <c r="E4389" s="157"/>
      <c r="F4389" s="157"/>
      <c r="G4389" s="158"/>
      <c r="H4389" s="23">
        <f>MONTH(CtasPagar[[#This Row],[Data Vencimento]])</f>
        <v>1</v>
      </c>
      <c r="I4389" s="23">
        <f>YEAR(CtasPagar[[#This Row],[Data Vencimento]])</f>
        <v>1900</v>
      </c>
      <c r="J4389" s="154"/>
      <c r="K4389" s="23">
        <f>MONTH(CtasPagar[[#This Row],[Data Pagamento]])</f>
        <v>1</v>
      </c>
      <c r="L4389" s="23">
        <f>YEAR(CtasPagar[[#This Row],[Data Pagamento]])</f>
        <v>1900</v>
      </c>
      <c r="M4389" s="154"/>
      <c r="N43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89" s="71"/>
      <c r="P4389" s="71"/>
      <c r="Q4389" s="71"/>
      <c r="R4389" s="71"/>
      <c r="S4389" s="71"/>
      <c r="T4389" s="71"/>
      <c r="U4389" s="71"/>
      <c r="V4389" s="71"/>
      <c r="W4389" s="71"/>
      <c r="X4389" s="71"/>
      <c r="Y4389" s="71"/>
      <c r="Z4389" s="71"/>
    </row>
    <row r="4390" spans="1:26">
      <c r="A4390" s="154"/>
      <c r="B4390" s="157"/>
      <c r="C4390" s="162"/>
      <c r="D4390" s="157"/>
      <c r="E4390" s="157"/>
      <c r="F4390" s="157"/>
      <c r="G4390" s="158"/>
      <c r="H4390" s="23">
        <f>MONTH(CtasPagar[[#This Row],[Data Vencimento]])</f>
        <v>1</v>
      </c>
      <c r="I4390" s="23">
        <f>YEAR(CtasPagar[[#This Row],[Data Vencimento]])</f>
        <v>1900</v>
      </c>
      <c r="J4390" s="154"/>
      <c r="K4390" s="23">
        <f>MONTH(CtasPagar[[#This Row],[Data Pagamento]])</f>
        <v>1</v>
      </c>
      <c r="L4390" s="23">
        <f>YEAR(CtasPagar[[#This Row],[Data Pagamento]])</f>
        <v>1900</v>
      </c>
      <c r="M4390" s="154"/>
      <c r="N43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0" s="71"/>
      <c r="P4390" s="71"/>
      <c r="Q4390" s="71"/>
      <c r="R4390" s="71"/>
      <c r="S4390" s="71"/>
      <c r="T4390" s="71"/>
      <c r="U4390" s="71"/>
      <c r="V4390" s="71"/>
      <c r="W4390" s="71"/>
      <c r="X4390" s="71"/>
      <c r="Y4390" s="71"/>
      <c r="Z4390" s="71"/>
    </row>
    <row r="4391" spans="1:26">
      <c r="A4391" s="154"/>
      <c r="B4391" s="157"/>
      <c r="C4391" s="162"/>
      <c r="D4391" s="157"/>
      <c r="E4391" s="157"/>
      <c r="F4391" s="157"/>
      <c r="G4391" s="158"/>
      <c r="H4391" s="23">
        <f>MONTH(CtasPagar[[#This Row],[Data Vencimento]])</f>
        <v>1</v>
      </c>
      <c r="I4391" s="23">
        <f>YEAR(CtasPagar[[#This Row],[Data Vencimento]])</f>
        <v>1900</v>
      </c>
      <c r="J4391" s="154"/>
      <c r="K4391" s="23">
        <f>MONTH(CtasPagar[[#This Row],[Data Pagamento]])</f>
        <v>1</v>
      </c>
      <c r="L4391" s="23">
        <f>YEAR(CtasPagar[[#This Row],[Data Pagamento]])</f>
        <v>1900</v>
      </c>
      <c r="M4391" s="154"/>
      <c r="N43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1" s="71"/>
      <c r="P4391" s="71"/>
      <c r="Q4391" s="71"/>
      <c r="R4391" s="71"/>
      <c r="S4391" s="71"/>
      <c r="T4391" s="71"/>
      <c r="U4391" s="71"/>
      <c r="V4391" s="71"/>
      <c r="W4391" s="71"/>
      <c r="X4391" s="71"/>
      <c r="Y4391" s="71"/>
      <c r="Z4391" s="71"/>
    </row>
    <row r="4392" spans="1:26">
      <c r="A4392" s="154"/>
      <c r="B4392" s="157"/>
      <c r="C4392" s="162"/>
      <c r="D4392" s="157"/>
      <c r="E4392" s="157"/>
      <c r="F4392" s="157"/>
      <c r="G4392" s="158"/>
      <c r="H4392" s="23">
        <f>MONTH(CtasPagar[[#This Row],[Data Vencimento]])</f>
        <v>1</v>
      </c>
      <c r="I4392" s="23">
        <f>YEAR(CtasPagar[[#This Row],[Data Vencimento]])</f>
        <v>1900</v>
      </c>
      <c r="J4392" s="154"/>
      <c r="K4392" s="23">
        <f>MONTH(CtasPagar[[#This Row],[Data Pagamento]])</f>
        <v>1</v>
      </c>
      <c r="L4392" s="23">
        <f>YEAR(CtasPagar[[#This Row],[Data Pagamento]])</f>
        <v>1900</v>
      </c>
      <c r="M4392" s="154"/>
      <c r="N43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2" s="71"/>
      <c r="P4392" s="71"/>
      <c r="Q4392" s="71"/>
      <c r="R4392" s="71"/>
      <c r="S4392" s="71"/>
      <c r="T4392" s="71"/>
      <c r="U4392" s="71"/>
      <c r="V4392" s="71"/>
      <c r="W4392" s="71"/>
      <c r="X4392" s="71"/>
      <c r="Y4392" s="71"/>
      <c r="Z4392" s="71"/>
    </row>
    <row r="4393" spans="1:26">
      <c r="A4393" s="154"/>
      <c r="B4393" s="157"/>
      <c r="C4393" s="162"/>
      <c r="D4393" s="157"/>
      <c r="E4393" s="157"/>
      <c r="F4393" s="157"/>
      <c r="G4393" s="158"/>
      <c r="H4393" s="23">
        <f>MONTH(CtasPagar[[#This Row],[Data Vencimento]])</f>
        <v>1</v>
      </c>
      <c r="I4393" s="23">
        <f>YEAR(CtasPagar[[#This Row],[Data Vencimento]])</f>
        <v>1900</v>
      </c>
      <c r="J4393" s="154"/>
      <c r="K4393" s="23">
        <f>MONTH(CtasPagar[[#This Row],[Data Pagamento]])</f>
        <v>1</v>
      </c>
      <c r="L4393" s="23">
        <f>YEAR(CtasPagar[[#This Row],[Data Pagamento]])</f>
        <v>1900</v>
      </c>
      <c r="M4393" s="154"/>
      <c r="N43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3" s="71"/>
      <c r="P4393" s="71"/>
      <c r="Q4393" s="71"/>
      <c r="R4393" s="71"/>
      <c r="S4393" s="71"/>
      <c r="T4393" s="71"/>
      <c r="U4393" s="71"/>
      <c r="V4393" s="71"/>
      <c r="W4393" s="71"/>
      <c r="X4393" s="71"/>
      <c r="Y4393" s="71"/>
      <c r="Z4393" s="71"/>
    </row>
    <row r="4394" spans="1:26">
      <c r="A4394" s="154"/>
      <c r="B4394" s="157"/>
      <c r="C4394" s="162"/>
      <c r="D4394" s="157"/>
      <c r="E4394" s="157"/>
      <c r="F4394" s="157"/>
      <c r="G4394" s="158"/>
      <c r="H4394" s="23">
        <f>MONTH(CtasPagar[[#This Row],[Data Vencimento]])</f>
        <v>1</v>
      </c>
      <c r="I4394" s="23">
        <f>YEAR(CtasPagar[[#This Row],[Data Vencimento]])</f>
        <v>1900</v>
      </c>
      <c r="J4394" s="154"/>
      <c r="K4394" s="23">
        <f>MONTH(CtasPagar[[#This Row],[Data Pagamento]])</f>
        <v>1</v>
      </c>
      <c r="L4394" s="23">
        <f>YEAR(CtasPagar[[#This Row],[Data Pagamento]])</f>
        <v>1900</v>
      </c>
      <c r="M4394" s="154"/>
      <c r="N43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4" s="71"/>
      <c r="P4394" s="71"/>
      <c r="Q4394" s="71"/>
      <c r="R4394" s="71"/>
      <c r="S4394" s="71"/>
      <c r="T4394" s="71"/>
      <c r="U4394" s="71"/>
      <c r="V4394" s="71"/>
      <c r="W4394" s="71"/>
      <c r="X4394" s="71"/>
      <c r="Y4394" s="71"/>
      <c r="Z4394" s="71"/>
    </row>
    <row r="4395" spans="1:26">
      <c r="A4395" s="154"/>
      <c r="B4395" s="157"/>
      <c r="C4395" s="162"/>
      <c r="D4395" s="157"/>
      <c r="E4395" s="157"/>
      <c r="F4395" s="157"/>
      <c r="G4395" s="158"/>
      <c r="H4395" s="23">
        <f>MONTH(CtasPagar[[#This Row],[Data Vencimento]])</f>
        <v>1</v>
      </c>
      <c r="I4395" s="23">
        <f>YEAR(CtasPagar[[#This Row],[Data Vencimento]])</f>
        <v>1900</v>
      </c>
      <c r="J4395" s="154"/>
      <c r="K4395" s="23">
        <f>MONTH(CtasPagar[[#This Row],[Data Pagamento]])</f>
        <v>1</v>
      </c>
      <c r="L4395" s="23">
        <f>YEAR(CtasPagar[[#This Row],[Data Pagamento]])</f>
        <v>1900</v>
      </c>
      <c r="M4395" s="154"/>
      <c r="N43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5" s="71"/>
      <c r="P4395" s="71"/>
      <c r="Q4395" s="71"/>
      <c r="R4395" s="71"/>
      <c r="S4395" s="71"/>
      <c r="T4395" s="71"/>
      <c r="U4395" s="71"/>
      <c r="V4395" s="71"/>
      <c r="W4395" s="71"/>
      <c r="X4395" s="71"/>
      <c r="Y4395" s="71"/>
      <c r="Z4395" s="71"/>
    </row>
    <row r="4396" spans="1:26">
      <c r="A4396" s="154"/>
      <c r="B4396" s="157"/>
      <c r="C4396" s="162"/>
      <c r="D4396" s="157"/>
      <c r="E4396" s="157"/>
      <c r="F4396" s="157"/>
      <c r="G4396" s="158"/>
      <c r="H4396" s="23">
        <f>MONTH(CtasPagar[[#This Row],[Data Vencimento]])</f>
        <v>1</v>
      </c>
      <c r="I4396" s="23">
        <f>YEAR(CtasPagar[[#This Row],[Data Vencimento]])</f>
        <v>1900</v>
      </c>
      <c r="J4396" s="154"/>
      <c r="K4396" s="23">
        <f>MONTH(CtasPagar[[#This Row],[Data Pagamento]])</f>
        <v>1</v>
      </c>
      <c r="L4396" s="23">
        <f>YEAR(CtasPagar[[#This Row],[Data Pagamento]])</f>
        <v>1900</v>
      </c>
      <c r="M4396" s="154"/>
      <c r="N43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6" s="71"/>
      <c r="P4396" s="71"/>
      <c r="Q4396" s="71"/>
      <c r="R4396" s="71"/>
      <c r="S4396" s="71"/>
      <c r="T4396" s="71"/>
      <c r="U4396" s="71"/>
      <c r="V4396" s="71"/>
      <c r="W4396" s="71"/>
      <c r="X4396" s="71"/>
      <c r="Y4396" s="71"/>
      <c r="Z4396" s="71"/>
    </row>
    <row r="4397" spans="1:26">
      <c r="A4397" s="154"/>
      <c r="B4397" s="157"/>
      <c r="C4397" s="162"/>
      <c r="D4397" s="157"/>
      <c r="E4397" s="157"/>
      <c r="F4397" s="157"/>
      <c r="G4397" s="158"/>
      <c r="H4397" s="23">
        <f>MONTH(CtasPagar[[#This Row],[Data Vencimento]])</f>
        <v>1</v>
      </c>
      <c r="I4397" s="23">
        <f>YEAR(CtasPagar[[#This Row],[Data Vencimento]])</f>
        <v>1900</v>
      </c>
      <c r="J4397" s="154"/>
      <c r="K4397" s="23">
        <f>MONTH(CtasPagar[[#This Row],[Data Pagamento]])</f>
        <v>1</v>
      </c>
      <c r="L4397" s="23">
        <f>YEAR(CtasPagar[[#This Row],[Data Pagamento]])</f>
        <v>1900</v>
      </c>
      <c r="M4397" s="154"/>
      <c r="N43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7" s="71"/>
      <c r="P4397" s="71"/>
      <c r="Q4397" s="71"/>
      <c r="R4397" s="71"/>
      <c r="S4397" s="71"/>
      <c r="T4397" s="71"/>
      <c r="U4397" s="71"/>
      <c r="V4397" s="71"/>
      <c r="W4397" s="71"/>
      <c r="X4397" s="71"/>
      <c r="Y4397" s="71"/>
      <c r="Z4397" s="71"/>
    </row>
    <row r="4398" spans="1:26">
      <c r="A4398" s="154"/>
      <c r="B4398" s="157"/>
      <c r="C4398" s="162"/>
      <c r="D4398" s="157"/>
      <c r="E4398" s="157"/>
      <c r="F4398" s="157"/>
      <c r="G4398" s="158"/>
      <c r="H4398" s="23">
        <f>MONTH(CtasPagar[[#This Row],[Data Vencimento]])</f>
        <v>1</v>
      </c>
      <c r="I4398" s="23">
        <f>YEAR(CtasPagar[[#This Row],[Data Vencimento]])</f>
        <v>1900</v>
      </c>
      <c r="J4398" s="154"/>
      <c r="K4398" s="23">
        <f>MONTH(CtasPagar[[#This Row],[Data Pagamento]])</f>
        <v>1</v>
      </c>
      <c r="L4398" s="23">
        <f>YEAR(CtasPagar[[#This Row],[Data Pagamento]])</f>
        <v>1900</v>
      </c>
      <c r="M4398" s="154"/>
      <c r="N43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8" s="71"/>
      <c r="P4398" s="71"/>
      <c r="Q4398" s="71"/>
      <c r="R4398" s="71"/>
      <c r="S4398" s="71"/>
      <c r="T4398" s="71"/>
      <c r="U4398" s="71"/>
      <c r="V4398" s="71"/>
      <c r="W4398" s="71"/>
      <c r="X4398" s="71"/>
      <c r="Y4398" s="71"/>
      <c r="Z4398" s="71"/>
    </row>
    <row r="4399" spans="1:26">
      <c r="A4399" s="154"/>
      <c r="B4399" s="157"/>
      <c r="C4399" s="162"/>
      <c r="D4399" s="157"/>
      <c r="E4399" s="157"/>
      <c r="F4399" s="157"/>
      <c r="G4399" s="158"/>
      <c r="H4399" s="23">
        <f>MONTH(CtasPagar[[#This Row],[Data Vencimento]])</f>
        <v>1</v>
      </c>
      <c r="I4399" s="23">
        <f>YEAR(CtasPagar[[#This Row],[Data Vencimento]])</f>
        <v>1900</v>
      </c>
      <c r="J4399" s="154"/>
      <c r="K4399" s="23">
        <f>MONTH(CtasPagar[[#This Row],[Data Pagamento]])</f>
        <v>1</v>
      </c>
      <c r="L4399" s="23">
        <f>YEAR(CtasPagar[[#This Row],[Data Pagamento]])</f>
        <v>1900</v>
      </c>
      <c r="M4399" s="154"/>
      <c r="N43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399" s="71"/>
      <c r="P4399" s="71"/>
      <c r="Q4399" s="71"/>
      <c r="R4399" s="71"/>
      <c r="S4399" s="71"/>
      <c r="T4399" s="71"/>
      <c r="U4399" s="71"/>
      <c r="V4399" s="71"/>
      <c r="W4399" s="71"/>
      <c r="X4399" s="71"/>
      <c r="Y4399" s="71"/>
      <c r="Z4399" s="71"/>
    </row>
    <row r="4400" spans="1:26">
      <c r="A4400" s="154"/>
      <c r="B4400" s="157"/>
      <c r="C4400" s="162"/>
      <c r="D4400" s="157"/>
      <c r="E4400" s="157"/>
      <c r="F4400" s="157"/>
      <c r="G4400" s="158"/>
      <c r="H4400" s="23">
        <f>MONTH(CtasPagar[[#This Row],[Data Vencimento]])</f>
        <v>1</v>
      </c>
      <c r="I4400" s="23">
        <f>YEAR(CtasPagar[[#This Row],[Data Vencimento]])</f>
        <v>1900</v>
      </c>
      <c r="J4400" s="154"/>
      <c r="K4400" s="23">
        <f>MONTH(CtasPagar[[#This Row],[Data Pagamento]])</f>
        <v>1</v>
      </c>
      <c r="L4400" s="23">
        <f>YEAR(CtasPagar[[#This Row],[Data Pagamento]])</f>
        <v>1900</v>
      </c>
      <c r="M4400" s="154"/>
      <c r="N44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0" s="71"/>
      <c r="P4400" s="71"/>
      <c r="Q4400" s="71"/>
      <c r="R4400" s="71"/>
      <c r="S4400" s="71"/>
      <c r="T4400" s="71"/>
      <c r="U4400" s="71"/>
      <c r="V4400" s="71"/>
      <c r="W4400" s="71"/>
      <c r="X4400" s="71"/>
      <c r="Y4400" s="71"/>
      <c r="Z4400" s="71"/>
    </row>
    <row r="4401" spans="1:26">
      <c r="A4401" s="154"/>
      <c r="B4401" s="157"/>
      <c r="C4401" s="162"/>
      <c r="D4401" s="157"/>
      <c r="E4401" s="157"/>
      <c r="F4401" s="157"/>
      <c r="G4401" s="158"/>
      <c r="H4401" s="23">
        <f>MONTH(CtasPagar[[#This Row],[Data Vencimento]])</f>
        <v>1</v>
      </c>
      <c r="I4401" s="23">
        <f>YEAR(CtasPagar[[#This Row],[Data Vencimento]])</f>
        <v>1900</v>
      </c>
      <c r="J4401" s="154"/>
      <c r="K4401" s="23">
        <f>MONTH(CtasPagar[[#This Row],[Data Pagamento]])</f>
        <v>1</v>
      </c>
      <c r="L4401" s="23">
        <f>YEAR(CtasPagar[[#This Row],[Data Pagamento]])</f>
        <v>1900</v>
      </c>
      <c r="M4401" s="154"/>
      <c r="N44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1" s="71"/>
      <c r="P4401" s="71"/>
      <c r="Q4401" s="71"/>
      <c r="R4401" s="71"/>
      <c r="S4401" s="71"/>
      <c r="T4401" s="71"/>
      <c r="U4401" s="71"/>
      <c r="V4401" s="71"/>
      <c r="W4401" s="71"/>
      <c r="X4401" s="71"/>
      <c r="Y4401" s="71"/>
      <c r="Z4401" s="71"/>
    </row>
    <row r="4402" spans="1:26">
      <c r="A4402" s="154"/>
      <c r="B4402" s="157"/>
      <c r="C4402" s="162"/>
      <c r="D4402" s="157"/>
      <c r="E4402" s="157"/>
      <c r="F4402" s="157"/>
      <c r="G4402" s="158"/>
      <c r="H4402" s="23">
        <f>MONTH(CtasPagar[[#This Row],[Data Vencimento]])</f>
        <v>1</v>
      </c>
      <c r="I4402" s="23">
        <f>YEAR(CtasPagar[[#This Row],[Data Vencimento]])</f>
        <v>1900</v>
      </c>
      <c r="J4402" s="154"/>
      <c r="K4402" s="23">
        <f>MONTH(CtasPagar[[#This Row],[Data Pagamento]])</f>
        <v>1</v>
      </c>
      <c r="L4402" s="23">
        <f>YEAR(CtasPagar[[#This Row],[Data Pagamento]])</f>
        <v>1900</v>
      </c>
      <c r="M4402" s="154"/>
      <c r="N44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2" s="71"/>
      <c r="P4402" s="71"/>
      <c r="Q4402" s="71"/>
      <c r="R4402" s="71"/>
      <c r="S4402" s="71"/>
      <c r="T4402" s="71"/>
      <c r="U4402" s="71"/>
      <c r="V4402" s="71"/>
      <c r="W4402" s="71"/>
      <c r="X4402" s="71"/>
      <c r="Y4402" s="71"/>
      <c r="Z4402" s="71"/>
    </row>
    <row r="4403" spans="1:26">
      <c r="A4403" s="154"/>
      <c r="B4403" s="157"/>
      <c r="C4403" s="162"/>
      <c r="D4403" s="157"/>
      <c r="E4403" s="157"/>
      <c r="F4403" s="157"/>
      <c r="G4403" s="158"/>
      <c r="H4403" s="23">
        <f>MONTH(CtasPagar[[#This Row],[Data Vencimento]])</f>
        <v>1</v>
      </c>
      <c r="I4403" s="23">
        <f>YEAR(CtasPagar[[#This Row],[Data Vencimento]])</f>
        <v>1900</v>
      </c>
      <c r="J4403" s="154"/>
      <c r="K4403" s="23">
        <f>MONTH(CtasPagar[[#This Row],[Data Pagamento]])</f>
        <v>1</v>
      </c>
      <c r="L4403" s="23">
        <f>YEAR(CtasPagar[[#This Row],[Data Pagamento]])</f>
        <v>1900</v>
      </c>
      <c r="M4403" s="154"/>
      <c r="N44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3" s="71"/>
      <c r="P4403" s="71"/>
      <c r="Q4403" s="71"/>
      <c r="R4403" s="71"/>
      <c r="S4403" s="71"/>
      <c r="T4403" s="71"/>
      <c r="U4403" s="71"/>
      <c r="V4403" s="71"/>
      <c r="W4403" s="71"/>
      <c r="X4403" s="71"/>
      <c r="Y4403" s="71"/>
      <c r="Z4403" s="71"/>
    </row>
    <row r="4404" spans="1:26">
      <c r="A4404" s="154"/>
      <c r="B4404" s="157"/>
      <c r="C4404" s="162"/>
      <c r="D4404" s="157"/>
      <c r="E4404" s="157"/>
      <c r="F4404" s="157"/>
      <c r="G4404" s="158"/>
      <c r="H4404" s="23">
        <f>MONTH(CtasPagar[[#This Row],[Data Vencimento]])</f>
        <v>1</v>
      </c>
      <c r="I4404" s="23">
        <f>YEAR(CtasPagar[[#This Row],[Data Vencimento]])</f>
        <v>1900</v>
      </c>
      <c r="J4404" s="154"/>
      <c r="K4404" s="23">
        <f>MONTH(CtasPagar[[#This Row],[Data Pagamento]])</f>
        <v>1</v>
      </c>
      <c r="L4404" s="23">
        <f>YEAR(CtasPagar[[#This Row],[Data Pagamento]])</f>
        <v>1900</v>
      </c>
      <c r="M4404" s="154"/>
      <c r="N44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4" s="71"/>
      <c r="P4404" s="71"/>
      <c r="Q4404" s="71"/>
      <c r="R4404" s="71"/>
      <c r="S4404" s="71"/>
      <c r="T4404" s="71"/>
      <c r="U4404" s="71"/>
      <c r="V4404" s="71"/>
      <c r="W4404" s="71"/>
      <c r="X4404" s="71"/>
      <c r="Y4404" s="71"/>
      <c r="Z4404" s="71"/>
    </row>
    <row r="4405" spans="1:26">
      <c r="A4405" s="154"/>
      <c r="B4405" s="157"/>
      <c r="C4405" s="162"/>
      <c r="D4405" s="157"/>
      <c r="E4405" s="157"/>
      <c r="F4405" s="157"/>
      <c r="G4405" s="158"/>
      <c r="H4405" s="23">
        <f>MONTH(CtasPagar[[#This Row],[Data Vencimento]])</f>
        <v>1</v>
      </c>
      <c r="I4405" s="23">
        <f>YEAR(CtasPagar[[#This Row],[Data Vencimento]])</f>
        <v>1900</v>
      </c>
      <c r="J4405" s="154"/>
      <c r="K4405" s="23">
        <f>MONTH(CtasPagar[[#This Row],[Data Pagamento]])</f>
        <v>1</v>
      </c>
      <c r="L4405" s="23">
        <f>YEAR(CtasPagar[[#This Row],[Data Pagamento]])</f>
        <v>1900</v>
      </c>
      <c r="M4405" s="154"/>
      <c r="N44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5" s="71"/>
      <c r="P4405" s="71"/>
      <c r="Q4405" s="71"/>
      <c r="R4405" s="71"/>
      <c r="S4405" s="71"/>
      <c r="T4405" s="71"/>
      <c r="U4405" s="71"/>
      <c r="V4405" s="71"/>
      <c r="W4405" s="71"/>
      <c r="X4405" s="71"/>
      <c r="Y4405" s="71"/>
      <c r="Z4405" s="71"/>
    </row>
    <row r="4406" spans="1:26">
      <c r="A4406" s="154"/>
      <c r="B4406" s="157"/>
      <c r="C4406" s="162"/>
      <c r="D4406" s="157"/>
      <c r="E4406" s="157"/>
      <c r="F4406" s="157"/>
      <c r="G4406" s="158"/>
      <c r="H4406" s="23">
        <f>MONTH(CtasPagar[[#This Row],[Data Vencimento]])</f>
        <v>1</v>
      </c>
      <c r="I4406" s="23">
        <f>YEAR(CtasPagar[[#This Row],[Data Vencimento]])</f>
        <v>1900</v>
      </c>
      <c r="J4406" s="154"/>
      <c r="K4406" s="23">
        <f>MONTH(CtasPagar[[#This Row],[Data Pagamento]])</f>
        <v>1</v>
      </c>
      <c r="L4406" s="23">
        <f>YEAR(CtasPagar[[#This Row],[Data Pagamento]])</f>
        <v>1900</v>
      </c>
      <c r="M4406" s="154"/>
      <c r="N44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6" s="71"/>
      <c r="P4406" s="71"/>
      <c r="Q4406" s="71"/>
      <c r="R4406" s="71"/>
      <c r="S4406" s="71"/>
      <c r="T4406" s="71"/>
      <c r="U4406" s="71"/>
      <c r="V4406" s="71"/>
      <c r="W4406" s="71"/>
      <c r="X4406" s="71"/>
      <c r="Y4406" s="71"/>
      <c r="Z4406" s="71"/>
    </row>
    <row r="4407" spans="1:26">
      <c r="A4407" s="154"/>
      <c r="B4407" s="157"/>
      <c r="C4407" s="162"/>
      <c r="D4407" s="157"/>
      <c r="E4407" s="157"/>
      <c r="F4407" s="157"/>
      <c r="G4407" s="158"/>
      <c r="H4407" s="23">
        <f>MONTH(CtasPagar[[#This Row],[Data Vencimento]])</f>
        <v>1</v>
      </c>
      <c r="I4407" s="23">
        <f>YEAR(CtasPagar[[#This Row],[Data Vencimento]])</f>
        <v>1900</v>
      </c>
      <c r="J4407" s="154"/>
      <c r="K4407" s="23">
        <f>MONTH(CtasPagar[[#This Row],[Data Pagamento]])</f>
        <v>1</v>
      </c>
      <c r="L4407" s="23">
        <f>YEAR(CtasPagar[[#This Row],[Data Pagamento]])</f>
        <v>1900</v>
      </c>
      <c r="M4407" s="154"/>
      <c r="N44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7" s="71"/>
      <c r="P4407" s="71"/>
      <c r="Q4407" s="71"/>
      <c r="R4407" s="71"/>
      <c r="S4407" s="71"/>
      <c r="T4407" s="71"/>
      <c r="U4407" s="71"/>
      <c r="V4407" s="71"/>
      <c r="W4407" s="71"/>
      <c r="X4407" s="71"/>
      <c r="Y4407" s="71"/>
      <c r="Z4407" s="71"/>
    </row>
    <row r="4408" spans="1:26">
      <c r="A4408" s="154"/>
      <c r="B4408" s="157"/>
      <c r="C4408" s="162"/>
      <c r="D4408" s="157"/>
      <c r="E4408" s="157"/>
      <c r="F4408" s="157"/>
      <c r="G4408" s="158"/>
      <c r="H4408" s="23">
        <f>MONTH(CtasPagar[[#This Row],[Data Vencimento]])</f>
        <v>1</v>
      </c>
      <c r="I4408" s="23">
        <f>YEAR(CtasPagar[[#This Row],[Data Vencimento]])</f>
        <v>1900</v>
      </c>
      <c r="J4408" s="154"/>
      <c r="K4408" s="23">
        <f>MONTH(CtasPagar[[#This Row],[Data Pagamento]])</f>
        <v>1</v>
      </c>
      <c r="L4408" s="23">
        <f>YEAR(CtasPagar[[#This Row],[Data Pagamento]])</f>
        <v>1900</v>
      </c>
      <c r="M4408" s="154"/>
      <c r="N44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8" s="71"/>
      <c r="P4408" s="71"/>
      <c r="Q4408" s="71"/>
      <c r="R4408" s="71"/>
      <c r="S4408" s="71"/>
      <c r="T4408" s="71"/>
      <c r="U4408" s="71"/>
      <c r="V4408" s="71"/>
      <c r="W4408" s="71"/>
      <c r="X4408" s="71"/>
      <c r="Y4408" s="71"/>
      <c r="Z4408" s="71"/>
    </row>
    <row r="4409" spans="1:26">
      <c r="A4409" s="154"/>
      <c r="B4409" s="157"/>
      <c r="C4409" s="162"/>
      <c r="D4409" s="157"/>
      <c r="E4409" s="157"/>
      <c r="F4409" s="157"/>
      <c r="G4409" s="158"/>
      <c r="H4409" s="23">
        <f>MONTH(CtasPagar[[#This Row],[Data Vencimento]])</f>
        <v>1</v>
      </c>
      <c r="I4409" s="23">
        <f>YEAR(CtasPagar[[#This Row],[Data Vencimento]])</f>
        <v>1900</v>
      </c>
      <c r="J4409" s="154"/>
      <c r="K4409" s="23">
        <f>MONTH(CtasPagar[[#This Row],[Data Pagamento]])</f>
        <v>1</v>
      </c>
      <c r="L4409" s="23">
        <f>YEAR(CtasPagar[[#This Row],[Data Pagamento]])</f>
        <v>1900</v>
      </c>
      <c r="M4409" s="154"/>
      <c r="N44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09" s="71"/>
      <c r="P4409" s="71"/>
      <c r="Q4409" s="71"/>
      <c r="R4409" s="71"/>
      <c r="S4409" s="71"/>
      <c r="T4409" s="71"/>
      <c r="U4409" s="71"/>
      <c r="V4409" s="71"/>
      <c r="W4409" s="71"/>
      <c r="X4409" s="71"/>
      <c r="Y4409" s="71"/>
      <c r="Z4409" s="71"/>
    </row>
    <row r="4410" spans="1:26">
      <c r="A4410" s="154"/>
      <c r="B4410" s="157"/>
      <c r="C4410" s="162"/>
      <c r="D4410" s="157"/>
      <c r="E4410" s="157"/>
      <c r="F4410" s="157"/>
      <c r="G4410" s="158"/>
      <c r="H4410" s="23">
        <f>MONTH(CtasPagar[[#This Row],[Data Vencimento]])</f>
        <v>1</v>
      </c>
      <c r="I4410" s="23">
        <f>YEAR(CtasPagar[[#This Row],[Data Vencimento]])</f>
        <v>1900</v>
      </c>
      <c r="J4410" s="154"/>
      <c r="K4410" s="23">
        <f>MONTH(CtasPagar[[#This Row],[Data Pagamento]])</f>
        <v>1</v>
      </c>
      <c r="L4410" s="23">
        <f>YEAR(CtasPagar[[#This Row],[Data Pagamento]])</f>
        <v>1900</v>
      </c>
      <c r="M4410" s="154"/>
      <c r="N44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0" s="71"/>
      <c r="P4410" s="71"/>
      <c r="Q4410" s="71"/>
      <c r="R4410" s="71"/>
      <c r="S4410" s="71"/>
      <c r="T4410" s="71"/>
      <c r="U4410" s="71"/>
      <c r="V4410" s="71"/>
      <c r="W4410" s="71"/>
      <c r="X4410" s="71"/>
      <c r="Y4410" s="71"/>
      <c r="Z4410" s="71"/>
    </row>
    <row r="4411" spans="1:26">
      <c r="A4411" s="154"/>
      <c r="B4411" s="157"/>
      <c r="C4411" s="162"/>
      <c r="D4411" s="157"/>
      <c r="E4411" s="157"/>
      <c r="F4411" s="157"/>
      <c r="G4411" s="158"/>
      <c r="H4411" s="23">
        <f>MONTH(CtasPagar[[#This Row],[Data Vencimento]])</f>
        <v>1</v>
      </c>
      <c r="I4411" s="23">
        <f>YEAR(CtasPagar[[#This Row],[Data Vencimento]])</f>
        <v>1900</v>
      </c>
      <c r="J4411" s="154"/>
      <c r="K4411" s="23">
        <f>MONTH(CtasPagar[[#This Row],[Data Pagamento]])</f>
        <v>1</v>
      </c>
      <c r="L4411" s="23">
        <f>YEAR(CtasPagar[[#This Row],[Data Pagamento]])</f>
        <v>1900</v>
      </c>
      <c r="M4411" s="154"/>
      <c r="N44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1" s="71"/>
      <c r="P4411" s="71"/>
      <c r="Q4411" s="71"/>
      <c r="R4411" s="71"/>
      <c r="S4411" s="71"/>
      <c r="T4411" s="71"/>
      <c r="U4411" s="71"/>
      <c r="V4411" s="71"/>
      <c r="W4411" s="71"/>
      <c r="X4411" s="71"/>
      <c r="Y4411" s="71"/>
      <c r="Z4411" s="71"/>
    </row>
    <row r="4412" spans="1:26">
      <c r="A4412" s="154"/>
      <c r="B4412" s="157"/>
      <c r="C4412" s="162"/>
      <c r="D4412" s="157"/>
      <c r="E4412" s="157"/>
      <c r="F4412" s="157"/>
      <c r="G4412" s="158"/>
      <c r="H4412" s="23">
        <f>MONTH(CtasPagar[[#This Row],[Data Vencimento]])</f>
        <v>1</v>
      </c>
      <c r="I4412" s="23">
        <f>YEAR(CtasPagar[[#This Row],[Data Vencimento]])</f>
        <v>1900</v>
      </c>
      <c r="J4412" s="154"/>
      <c r="K4412" s="23">
        <f>MONTH(CtasPagar[[#This Row],[Data Pagamento]])</f>
        <v>1</v>
      </c>
      <c r="L4412" s="23">
        <f>YEAR(CtasPagar[[#This Row],[Data Pagamento]])</f>
        <v>1900</v>
      </c>
      <c r="M4412" s="154"/>
      <c r="N44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2" s="71"/>
      <c r="P4412" s="71"/>
      <c r="Q4412" s="71"/>
      <c r="R4412" s="71"/>
      <c r="S4412" s="71"/>
      <c r="T4412" s="71"/>
      <c r="U4412" s="71"/>
      <c r="V4412" s="71"/>
      <c r="W4412" s="71"/>
      <c r="X4412" s="71"/>
      <c r="Y4412" s="71"/>
      <c r="Z4412" s="71"/>
    </row>
    <row r="4413" spans="1:26">
      <c r="A4413" s="154"/>
      <c r="B4413" s="157"/>
      <c r="C4413" s="162"/>
      <c r="D4413" s="157"/>
      <c r="E4413" s="157"/>
      <c r="F4413" s="157"/>
      <c r="G4413" s="158"/>
      <c r="H4413" s="23">
        <f>MONTH(CtasPagar[[#This Row],[Data Vencimento]])</f>
        <v>1</v>
      </c>
      <c r="I4413" s="23">
        <f>YEAR(CtasPagar[[#This Row],[Data Vencimento]])</f>
        <v>1900</v>
      </c>
      <c r="J4413" s="154"/>
      <c r="K4413" s="23">
        <f>MONTH(CtasPagar[[#This Row],[Data Pagamento]])</f>
        <v>1</v>
      </c>
      <c r="L4413" s="23">
        <f>YEAR(CtasPagar[[#This Row],[Data Pagamento]])</f>
        <v>1900</v>
      </c>
      <c r="M4413" s="154"/>
      <c r="N44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3" s="71"/>
      <c r="P4413" s="71"/>
      <c r="Q4413" s="71"/>
      <c r="R4413" s="71"/>
      <c r="S4413" s="71"/>
      <c r="T4413" s="71"/>
      <c r="U4413" s="71"/>
      <c r="V4413" s="71"/>
      <c r="W4413" s="71"/>
      <c r="X4413" s="71"/>
      <c r="Y4413" s="71"/>
      <c r="Z4413" s="71"/>
    </row>
    <row r="4414" spans="1:26">
      <c r="A4414" s="154"/>
      <c r="B4414" s="157"/>
      <c r="C4414" s="162"/>
      <c r="D4414" s="157"/>
      <c r="E4414" s="157"/>
      <c r="F4414" s="157"/>
      <c r="G4414" s="158"/>
      <c r="H4414" s="23">
        <f>MONTH(CtasPagar[[#This Row],[Data Vencimento]])</f>
        <v>1</v>
      </c>
      <c r="I4414" s="23">
        <f>YEAR(CtasPagar[[#This Row],[Data Vencimento]])</f>
        <v>1900</v>
      </c>
      <c r="J4414" s="154"/>
      <c r="K4414" s="23">
        <f>MONTH(CtasPagar[[#This Row],[Data Pagamento]])</f>
        <v>1</v>
      </c>
      <c r="L4414" s="23">
        <f>YEAR(CtasPagar[[#This Row],[Data Pagamento]])</f>
        <v>1900</v>
      </c>
      <c r="M4414" s="154"/>
      <c r="N44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4" s="71"/>
      <c r="P4414" s="71"/>
      <c r="Q4414" s="71"/>
      <c r="R4414" s="71"/>
      <c r="S4414" s="71"/>
      <c r="T4414" s="71"/>
      <c r="U4414" s="71"/>
      <c r="V4414" s="71"/>
      <c r="W4414" s="71"/>
      <c r="X4414" s="71"/>
      <c r="Y4414" s="71"/>
      <c r="Z4414" s="71"/>
    </row>
    <row r="4415" spans="1:26">
      <c r="A4415" s="154"/>
      <c r="B4415" s="157"/>
      <c r="C4415" s="162"/>
      <c r="D4415" s="157"/>
      <c r="E4415" s="157"/>
      <c r="F4415" s="157"/>
      <c r="G4415" s="158"/>
      <c r="H4415" s="23">
        <f>MONTH(CtasPagar[[#This Row],[Data Vencimento]])</f>
        <v>1</v>
      </c>
      <c r="I4415" s="23">
        <f>YEAR(CtasPagar[[#This Row],[Data Vencimento]])</f>
        <v>1900</v>
      </c>
      <c r="J4415" s="154"/>
      <c r="K4415" s="23">
        <f>MONTH(CtasPagar[[#This Row],[Data Pagamento]])</f>
        <v>1</v>
      </c>
      <c r="L4415" s="23">
        <f>YEAR(CtasPagar[[#This Row],[Data Pagamento]])</f>
        <v>1900</v>
      </c>
      <c r="M4415" s="154"/>
      <c r="N44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5" s="71"/>
      <c r="P4415" s="71"/>
      <c r="Q4415" s="71"/>
      <c r="R4415" s="71"/>
      <c r="S4415" s="71"/>
      <c r="T4415" s="71"/>
      <c r="U4415" s="71"/>
      <c r="V4415" s="71"/>
      <c r="W4415" s="71"/>
      <c r="X4415" s="71"/>
      <c r="Y4415" s="71"/>
      <c r="Z4415" s="71"/>
    </row>
    <row r="4416" spans="1:26">
      <c r="A4416" s="154"/>
      <c r="B4416" s="157"/>
      <c r="C4416" s="162"/>
      <c r="D4416" s="157"/>
      <c r="E4416" s="157"/>
      <c r="F4416" s="157"/>
      <c r="G4416" s="158"/>
      <c r="H4416" s="23">
        <f>MONTH(CtasPagar[[#This Row],[Data Vencimento]])</f>
        <v>1</v>
      </c>
      <c r="I4416" s="23">
        <f>YEAR(CtasPagar[[#This Row],[Data Vencimento]])</f>
        <v>1900</v>
      </c>
      <c r="J4416" s="154"/>
      <c r="K4416" s="23">
        <f>MONTH(CtasPagar[[#This Row],[Data Pagamento]])</f>
        <v>1</v>
      </c>
      <c r="L4416" s="23">
        <f>YEAR(CtasPagar[[#This Row],[Data Pagamento]])</f>
        <v>1900</v>
      </c>
      <c r="M4416" s="154"/>
      <c r="N44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6" s="71"/>
      <c r="P4416" s="71"/>
      <c r="Q4416" s="71"/>
      <c r="R4416" s="71"/>
      <c r="S4416" s="71"/>
      <c r="T4416" s="71"/>
      <c r="U4416" s="71"/>
      <c r="V4416" s="71"/>
      <c r="W4416" s="71"/>
      <c r="X4416" s="71"/>
      <c r="Y4416" s="71"/>
      <c r="Z4416" s="71"/>
    </row>
    <row r="4417" spans="1:26">
      <c r="A4417" s="154"/>
      <c r="B4417" s="157"/>
      <c r="C4417" s="162"/>
      <c r="D4417" s="157"/>
      <c r="E4417" s="157"/>
      <c r="F4417" s="157"/>
      <c r="G4417" s="158"/>
      <c r="H4417" s="23">
        <f>MONTH(CtasPagar[[#This Row],[Data Vencimento]])</f>
        <v>1</v>
      </c>
      <c r="I4417" s="23">
        <f>YEAR(CtasPagar[[#This Row],[Data Vencimento]])</f>
        <v>1900</v>
      </c>
      <c r="J4417" s="154"/>
      <c r="K4417" s="23">
        <f>MONTH(CtasPagar[[#This Row],[Data Pagamento]])</f>
        <v>1</v>
      </c>
      <c r="L4417" s="23">
        <f>YEAR(CtasPagar[[#This Row],[Data Pagamento]])</f>
        <v>1900</v>
      </c>
      <c r="M4417" s="154"/>
      <c r="N44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7" s="71"/>
      <c r="P4417" s="71"/>
      <c r="Q4417" s="71"/>
      <c r="R4417" s="71"/>
      <c r="S4417" s="71"/>
      <c r="T4417" s="71"/>
      <c r="U4417" s="71"/>
      <c r="V4417" s="71"/>
      <c r="W4417" s="71"/>
      <c r="X4417" s="71"/>
      <c r="Y4417" s="71"/>
      <c r="Z4417" s="71"/>
    </row>
    <row r="4418" spans="1:26">
      <c r="A4418" s="154"/>
      <c r="B4418" s="157"/>
      <c r="C4418" s="162"/>
      <c r="D4418" s="157"/>
      <c r="E4418" s="157"/>
      <c r="F4418" s="157"/>
      <c r="G4418" s="158"/>
      <c r="H4418" s="23">
        <f>MONTH(CtasPagar[[#This Row],[Data Vencimento]])</f>
        <v>1</v>
      </c>
      <c r="I4418" s="23">
        <f>YEAR(CtasPagar[[#This Row],[Data Vencimento]])</f>
        <v>1900</v>
      </c>
      <c r="J4418" s="154"/>
      <c r="K4418" s="23">
        <f>MONTH(CtasPagar[[#This Row],[Data Pagamento]])</f>
        <v>1</v>
      </c>
      <c r="L4418" s="23">
        <f>YEAR(CtasPagar[[#This Row],[Data Pagamento]])</f>
        <v>1900</v>
      </c>
      <c r="M4418" s="154"/>
      <c r="N44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8" s="71"/>
      <c r="P4418" s="71"/>
      <c r="Q4418" s="71"/>
      <c r="R4418" s="71"/>
      <c r="S4418" s="71"/>
      <c r="T4418" s="71"/>
      <c r="U4418" s="71"/>
      <c r="V4418" s="71"/>
      <c r="W4418" s="71"/>
      <c r="X4418" s="71"/>
      <c r="Y4418" s="71"/>
      <c r="Z4418" s="71"/>
    </row>
    <row r="4419" spans="1:26">
      <c r="A4419" s="154"/>
      <c r="B4419" s="157"/>
      <c r="C4419" s="162"/>
      <c r="D4419" s="157"/>
      <c r="E4419" s="157"/>
      <c r="F4419" s="157"/>
      <c r="G4419" s="158"/>
      <c r="H4419" s="23">
        <f>MONTH(CtasPagar[[#This Row],[Data Vencimento]])</f>
        <v>1</v>
      </c>
      <c r="I4419" s="23">
        <f>YEAR(CtasPagar[[#This Row],[Data Vencimento]])</f>
        <v>1900</v>
      </c>
      <c r="J4419" s="154"/>
      <c r="K4419" s="23">
        <f>MONTH(CtasPagar[[#This Row],[Data Pagamento]])</f>
        <v>1</v>
      </c>
      <c r="L4419" s="23">
        <f>YEAR(CtasPagar[[#This Row],[Data Pagamento]])</f>
        <v>1900</v>
      </c>
      <c r="M4419" s="154"/>
      <c r="N44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19" s="71"/>
      <c r="P4419" s="71"/>
      <c r="Q4419" s="71"/>
      <c r="R4419" s="71"/>
      <c r="S4419" s="71"/>
      <c r="T4419" s="71"/>
      <c r="U4419" s="71"/>
      <c r="V4419" s="71"/>
      <c r="W4419" s="71"/>
      <c r="X4419" s="71"/>
      <c r="Y4419" s="71"/>
      <c r="Z4419" s="71"/>
    </row>
    <row r="4420" spans="1:26">
      <c r="A4420" s="154"/>
      <c r="B4420" s="157"/>
      <c r="C4420" s="162"/>
      <c r="D4420" s="157"/>
      <c r="E4420" s="157"/>
      <c r="F4420" s="157"/>
      <c r="G4420" s="158"/>
      <c r="H4420" s="23">
        <f>MONTH(CtasPagar[[#This Row],[Data Vencimento]])</f>
        <v>1</v>
      </c>
      <c r="I4420" s="23">
        <f>YEAR(CtasPagar[[#This Row],[Data Vencimento]])</f>
        <v>1900</v>
      </c>
      <c r="J4420" s="154"/>
      <c r="K4420" s="23">
        <f>MONTH(CtasPagar[[#This Row],[Data Pagamento]])</f>
        <v>1</v>
      </c>
      <c r="L4420" s="23">
        <f>YEAR(CtasPagar[[#This Row],[Data Pagamento]])</f>
        <v>1900</v>
      </c>
      <c r="M4420" s="154"/>
      <c r="N44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0" s="71"/>
      <c r="P4420" s="71"/>
      <c r="Q4420" s="71"/>
      <c r="R4420" s="71"/>
      <c r="S4420" s="71"/>
      <c r="T4420" s="71"/>
      <c r="U4420" s="71"/>
      <c r="V4420" s="71"/>
      <c r="W4420" s="71"/>
      <c r="X4420" s="71"/>
      <c r="Y4420" s="71"/>
      <c r="Z4420" s="71"/>
    </row>
    <row r="4421" spans="1:26">
      <c r="A4421" s="154"/>
      <c r="B4421" s="157"/>
      <c r="C4421" s="162"/>
      <c r="D4421" s="157"/>
      <c r="E4421" s="157"/>
      <c r="F4421" s="157"/>
      <c r="G4421" s="158"/>
      <c r="H4421" s="23">
        <f>MONTH(CtasPagar[[#This Row],[Data Vencimento]])</f>
        <v>1</v>
      </c>
      <c r="I4421" s="23">
        <f>YEAR(CtasPagar[[#This Row],[Data Vencimento]])</f>
        <v>1900</v>
      </c>
      <c r="J4421" s="154"/>
      <c r="K4421" s="23">
        <f>MONTH(CtasPagar[[#This Row],[Data Pagamento]])</f>
        <v>1</v>
      </c>
      <c r="L4421" s="23">
        <f>YEAR(CtasPagar[[#This Row],[Data Pagamento]])</f>
        <v>1900</v>
      </c>
      <c r="M4421" s="154"/>
      <c r="N44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1" s="71"/>
      <c r="P4421" s="71"/>
      <c r="Q4421" s="71"/>
      <c r="R4421" s="71"/>
      <c r="S4421" s="71"/>
      <c r="T4421" s="71"/>
      <c r="U4421" s="71"/>
      <c r="V4421" s="71"/>
      <c r="W4421" s="71"/>
      <c r="X4421" s="71"/>
      <c r="Y4421" s="71"/>
      <c r="Z4421" s="71"/>
    </row>
    <row r="4422" spans="1:26">
      <c r="A4422" s="154"/>
      <c r="B4422" s="157"/>
      <c r="C4422" s="162"/>
      <c r="D4422" s="157"/>
      <c r="E4422" s="157"/>
      <c r="F4422" s="157"/>
      <c r="G4422" s="158"/>
      <c r="H4422" s="23">
        <f>MONTH(CtasPagar[[#This Row],[Data Vencimento]])</f>
        <v>1</v>
      </c>
      <c r="I4422" s="23">
        <f>YEAR(CtasPagar[[#This Row],[Data Vencimento]])</f>
        <v>1900</v>
      </c>
      <c r="J4422" s="154"/>
      <c r="K4422" s="23">
        <f>MONTH(CtasPagar[[#This Row],[Data Pagamento]])</f>
        <v>1</v>
      </c>
      <c r="L4422" s="23">
        <f>YEAR(CtasPagar[[#This Row],[Data Pagamento]])</f>
        <v>1900</v>
      </c>
      <c r="M4422" s="154"/>
      <c r="N44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2" s="71"/>
      <c r="P4422" s="71"/>
      <c r="Q4422" s="71"/>
      <c r="R4422" s="71"/>
      <c r="S4422" s="71"/>
      <c r="T4422" s="71"/>
      <c r="U4422" s="71"/>
      <c r="V4422" s="71"/>
      <c r="W4422" s="71"/>
      <c r="X4422" s="71"/>
      <c r="Y4422" s="71"/>
      <c r="Z4422" s="71"/>
    </row>
    <row r="4423" spans="1:26">
      <c r="A4423" s="154"/>
      <c r="B4423" s="157"/>
      <c r="C4423" s="162"/>
      <c r="D4423" s="157"/>
      <c r="E4423" s="157"/>
      <c r="F4423" s="157"/>
      <c r="G4423" s="158"/>
      <c r="H4423" s="23">
        <f>MONTH(CtasPagar[[#This Row],[Data Vencimento]])</f>
        <v>1</v>
      </c>
      <c r="I4423" s="23">
        <f>YEAR(CtasPagar[[#This Row],[Data Vencimento]])</f>
        <v>1900</v>
      </c>
      <c r="J4423" s="154"/>
      <c r="K4423" s="23">
        <f>MONTH(CtasPagar[[#This Row],[Data Pagamento]])</f>
        <v>1</v>
      </c>
      <c r="L4423" s="23">
        <f>YEAR(CtasPagar[[#This Row],[Data Pagamento]])</f>
        <v>1900</v>
      </c>
      <c r="M4423" s="154"/>
      <c r="N44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3" s="71"/>
      <c r="P4423" s="71"/>
      <c r="Q4423" s="71"/>
      <c r="R4423" s="71"/>
      <c r="S4423" s="71"/>
      <c r="T4423" s="71"/>
      <c r="U4423" s="71"/>
      <c r="V4423" s="71"/>
      <c r="W4423" s="71"/>
      <c r="X4423" s="71"/>
      <c r="Y4423" s="71"/>
      <c r="Z4423" s="71"/>
    </row>
    <row r="4424" spans="1:26">
      <c r="A4424" s="154"/>
      <c r="B4424" s="157"/>
      <c r="C4424" s="162"/>
      <c r="D4424" s="157"/>
      <c r="E4424" s="157"/>
      <c r="F4424" s="157"/>
      <c r="G4424" s="158"/>
      <c r="H4424" s="23">
        <f>MONTH(CtasPagar[[#This Row],[Data Vencimento]])</f>
        <v>1</v>
      </c>
      <c r="I4424" s="23">
        <f>YEAR(CtasPagar[[#This Row],[Data Vencimento]])</f>
        <v>1900</v>
      </c>
      <c r="J4424" s="154"/>
      <c r="K4424" s="23">
        <f>MONTH(CtasPagar[[#This Row],[Data Pagamento]])</f>
        <v>1</v>
      </c>
      <c r="L4424" s="23">
        <f>YEAR(CtasPagar[[#This Row],[Data Pagamento]])</f>
        <v>1900</v>
      </c>
      <c r="M4424" s="154"/>
      <c r="N44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4" s="71"/>
      <c r="P4424" s="71"/>
      <c r="Q4424" s="71"/>
      <c r="R4424" s="71"/>
      <c r="S4424" s="71"/>
      <c r="T4424" s="71"/>
      <c r="U4424" s="71"/>
      <c r="V4424" s="71"/>
      <c r="W4424" s="71"/>
      <c r="X4424" s="71"/>
      <c r="Y4424" s="71"/>
      <c r="Z4424" s="71"/>
    </row>
    <row r="4425" spans="1:26">
      <c r="A4425" s="154"/>
      <c r="B4425" s="157"/>
      <c r="C4425" s="162"/>
      <c r="D4425" s="157"/>
      <c r="E4425" s="157"/>
      <c r="F4425" s="157"/>
      <c r="G4425" s="158"/>
      <c r="H4425" s="23">
        <f>MONTH(CtasPagar[[#This Row],[Data Vencimento]])</f>
        <v>1</v>
      </c>
      <c r="I4425" s="23">
        <f>YEAR(CtasPagar[[#This Row],[Data Vencimento]])</f>
        <v>1900</v>
      </c>
      <c r="J4425" s="154"/>
      <c r="K4425" s="23">
        <f>MONTH(CtasPagar[[#This Row],[Data Pagamento]])</f>
        <v>1</v>
      </c>
      <c r="L4425" s="23">
        <f>YEAR(CtasPagar[[#This Row],[Data Pagamento]])</f>
        <v>1900</v>
      </c>
      <c r="M4425" s="154"/>
      <c r="N44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5" s="71"/>
      <c r="P4425" s="71"/>
      <c r="Q4425" s="71"/>
      <c r="R4425" s="71"/>
      <c r="S4425" s="71"/>
      <c r="T4425" s="71"/>
      <c r="U4425" s="71"/>
      <c r="V4425" s="71"/>
      <c r="W4425" s="71"/>
      <c r="X4425" s="71"/>
      <c r="Y4425" s="71"/>
      <c r="Z4425" s="71"/>
    </row>
    <row r="4426" spans="1:26">
      <c r="A4426" s="154"/>
      <c r="B4426" s="157"/>
      <c r="C4426" s="162"/>
      <c r="D4426" s="157"/>
      <c r="E4426" s="157"/>
      <c r="F4426" s="157"/>
      <c r="G4426" s="158"/>
      <c r="H4426" s="23">
        <f>MONTH(CtasPagar[[#This Row],[Data Vencimento]])</f>
        <v>1</v>
      </c>
      <c r="I4426" s="23">
        <f>YEAR(CtasPagar[[#This Row],[Data Vencimento]])</f>
        <v>1900</v>
      </c>
      <c r="J4426" s="154"/>
      <c r="K4426" s="23">
        <f>MONTH(CtasPagar[[#This Row],[Data Pagamento]])</f>
        <v>1</v>
      </c>
      <c r="L4426" s="23">
        <f>YEAR(CtasPagar[[#This Row],[Data Pagamento]])</f>
        <v>1900</v>
      </c>
      <c r="M4426" s="154"/>
      <c r="N44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6" s="71"/>
      <c r="P4426" s="71"/>
      <c r="Q4426" s="71"/>
      <c r="R4426" s="71"/>
      <c r="S4426" s="71"/>
      <c r="T4426" s="71"/>
      <c r="U4426" s="71"/>
      <c r="V4426" s="71"/>
      <c r="W4426" s="71"/>
      <c r="X4426" s="71"/>
      <c r="Y4426" s="71"/>
      <c r="Z4426" s="71"/>
    </row>
    <row r="4427" spans="1:26">
      <c r="A4427" s="154"/>
      <c r="B4427" s="157"/>
      <c r="C4427" s="162"/>
      <c r="D4427" s="157"/>
      <c r="E4427" s="157"/>
      <c r="F4427" s="157"/>
      <c r="G4427" s="158"/>
      <c r="H4427" s="23">
        <f>MONTH(CtasPagar[[#This Row],[Data Vencimento]])</f>
        <v>1</v>
      </c>
      <c r="I4427" s="23">
        <f>YEAR(CtasPagar[[#This Row],[Data Vencimento]])</f>
        <v>1900</v>
      </c>
      <c r="J4427" s="154"/>
      <c r="K4427" s="23">
        <f>MONTH(CtasPagar[[#This Row],[Data Pagamento]])</f>
        <v>1</v>
      </c>
      <c r="L4427" s="23">
        <f>YEAR(CtasPagar[[#This Row],[Data Pagamento]])</f>
        <v>1900</v>
      </c>
      <c r="M4427" s="154"/>
      <c r="N44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7" s="71"/>
      <c r="P4427" s="71"/>
      <c r="Q4427" s="71"/>
      <c r="R4427" s="71"/>
      <c r="S4427" s="71"/>
      <c r="T4427" s="71"/>
      <c r="U4427" s="71"/>
      <c r="V4427" s="71"/>
      <c r="W4427" s="71"/>
      <c r="X4427" s="71"/>
      <c r="Y4427" s="71"/>
      <c r="Z4427" s="71"/>
    </row>
    <row r="4428" spans="1:26">
      <c r="A4428" s="154"/>
      <c r="B4428" s="157"/>
      <c r="C4428" s="162"/>
      <c r="D4428" s="157"/>
      <c r="E4428" s="157"/>
      <c r="F4428" s="157"/>
      <c r="G4428" s="158"/>
      <c r="H4428" s="23">
        <f>MONTH(CtasPagar[[#This Row],[Data Vencimento]])</f>
        <v>1</v>
      </c>
      <c r="I4428" s="23">
        <f>YEAR(CtasPagar[[#This Row],[Data Vencimento]])</f>
        <v>1900</v>
      </c>
      <c r="J4428" s="154"/>
      <c r="K4428" s="23">
        <f>MONTH(CtasPagar[[#This Row],[Data Pagamento]])</f>
        <v>1</v>
      </c>
      <c r="L4428" s="23">
        <f>YEAR(CtasPagar[[#This Row],[Data Pagamento]])</f>
        <v>1900</v>
      </c>
      <c r="M4428" s="154"/>
      <c r="N44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8" s="71"/>
      <c r="P4428" s="71"/>
      <c r="Q4428" s="71"/>
      <c r="R4428" s="71"/>
      <c r="S4428" s="71"/>
      <c r="T4428" s="71"/>
      <c r="U4428" s="71"/>
      <c r="V4428" s="71"/>
      <c r="W4428" s="71"/>
      <c r="X4428" s="71"/>
      <c r="Y4428" s="71"/>
      <c r="Z4428" s="71"/>
    </row>
    <row r="4429" spans="1:26">
      <c r="A4429" s="154"/>
      <c r="B4429" s="157"/>
      <c r="C4429" s="162"/>
      <c r="D4429" s="157"/>
      <c r="E4429" s="157"/>
      <c r="F4429" s="157"/>
      <c r="G4429" s="158"/>
      <c r="H4429" s="23">
        <f>MONTH(CtasPagar[[#This Row],[Data Vencimento]])</f>
        <v>1</v>
      </c>
      <c r="I4429" s="23">
        <f>YEAR(CtasPagar[[#This Row],[Data Vencimento]])</f>
        <v>1900</v>
      </c>
      <c r="J4429" s="154"/>
      <c r="K4429" s="23">
        <f>MONTH(CtasPagar[[#This Row],[Data Pagamento]])</f>
        <v>1</v>
      </c>
      <c r="L4429" s="23">
        <f>YEAR(CtasPagar[[#This Row],[Data Pagamento]])</f>
        <v>1900</v>
      </c>
      <c r="M4429" s="154"/>
      <c r="N44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29" s="71"/>
      <c r="P4429" s="71"/>
      <c r="Q4429" s="71"/>
      <c r="R4429" s="71"/>
      <c r="S4429" s="71"/>
      <c r="T4429" s="71"/>
      <c r="U4429" s="71"/>
      <c r="V4429" s="71"/>
      <c r="W4429" s="71"/>
      <c r="X4429" s="71"/>
      <c r="Y4429" s="71"/>
      <c r="Z4429" s="71"/>
    </row>
    <row r="4430" spans="1:26">
      <c r="A4430" s="154"/>
      <c r="B4430" s="157"/>
      <c r="C4430" s="162"/>
      <c r="D4430" s="157"/>
      <c r="E4430" s="157"/>
      <c r="F4430" s="157"/>
      <c r="G4430" s="158"/>
      <c r="H4430" s="23">
        <f>MONTH(CtasPagar[[#This Row],[Data Vencimento]])</f>
        <v>1</v>
      </c>
      <c r="I4430" s="23">
        <f>YEAR(CtasPagar[[#This Row],[Data Vencimento]])</f>
        <v>1900</v>
      </c>
      <c r="J4430" s="154"/>
      <c r="K4430" s="23">
        <f>MONTH(CtasPagar[[#This Row],[Data Pagamento]])</f>
        <v>1</v>
      </c>
      <c r="L4430" s="23">
        <f>YEAR(CtasPagar[[#This Row],[Data Pagamento]])</f>
        <v>1900</v>
      </c>
      <c r="M4430" s="154"/>
      <c r="N44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0" s="71"/>
      <c r="P4430" s="71"/>
      <c r="Q4430" s="71"/>
      <c r="R4430" s="71"/>
      <c r="S4430" s="71"/>
      <c r="T4430" s="71"/>
      <c r="U4430" s="71"/>
      <c r="V4430" s="71"/>
      <c r="W4430" s="71"/>
      <c r="X4430" s="71"/>
      <c r="Y4430" s="71"/>
      <c r="Z4430" s="71"/>
    </row>
    <row r="4431" spans="1:26">
      <c r="A4431" s="154"/>
      <c r="B4431" s="157"/>
      <c r="C4431" s="162"/>
      <c r="D4431" s="157"/>
      <c r="E4431" s="157"/>
      <c r="F4431" s="157"/>
      <c r="G4431" s="158"/>
      <c r="H4431" s="23">
        <f>MONTH(CtasPagar[[#This Row],[Data Vencimento]])</f>
        <v>1</v>
      </c>
      <c r="I4431" s="23">
        <f>YEAR(CtasPagar[[#This Row],[Data Vencimento]])</f>
        <v>1900</v>
      </c>
      <c r="J4431" s="154"/>
      <c r="K4431" s="23">
        <f>MONTH(CtasPagar[[#This Row],[Data Pagamento]])</f>
        <v>1</v>
      </c>
      <c r="L4431" s="23">
        <f>YEAR(CtasPagar[[#This Row],[Data Pagamento]])</f>
        <v>1900</v>
      </c>
      <c r="M4431" s="154"/>
      <c r="N44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1" s="71"/>
      <c r="P4431" s="71"/>
      <c r="Q4431" s="71"/>
      <c r="R4431" s="71"/>
      <c r="S4431" s="71"/>
      <c r="T4431" s="71"/>
      <c r="U4431" s="71"/>
      <c r="V4431" s="71"/>
      <c r="W4431" s="71"/>
      <c r="X4431" s="71"/>
      <c r="Y4431" s="71"/>
      <c r="Z4431" s="71"/>
    </row>
    <row r="4432" spans="1:26">
      <c r="A4432" s="154"/>
      <c r="B4432" s="157"/>
      <c r="C4432" s="162"/>
      <c r="D4432" s="157"/>
      <c r="E4432" s="157"/>
      <c r="F4432" s="157"/>
      <c r="G4432" s="158"/>
      <c r="H4432" s="23">
        <f>MONTH(CtasPagar[[#This Row],[Data Vencimento]])</f>
        <v>1</v>
      </c>
      <c r="I4432" s="23">
        <f>YEAR(CtasPagar[[#This Row],[Data Vencimento]])</f>
        <v>1900</v>
      </c>
      <c r="J4432" s="154"/>
      <c r="K4432" s="23">
        <f>MONTH(CtasPagar[[#This Row],[Data Pagamento]])</f>
        <v>1</v>
      </c>
      <c r="L4432" s="23">
        <f>YEAR(CtasPagar[[#This Row],[Data Pagamento]])</f>
        <v>1900</v>
      </c>
      <c r="M4432" s="154"/>
      <c r="N44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2" s="71"/>
      <c r="P4432" s="71"/>
      <c r="Q4432" s="71"/>
      <c r="R4432" s="71"/>
      <c r="S4432" s="71"/>
      <c r="T4432" s="71"/>
      <c r="U4432" s="71"/>
      <c r="V4432" s="71"/>
      <c r="W4432" s="71"/>
      <c r="X4432" s="71"/>
      <c r="Y4432" s="71"/>
      <c r="Z4432" s="71"/>
    </row>
    <row r="4433" spans="1:26">
      <c r="A4433" s="154"/>
      <c r="B4433" s="157"/>
      <c r="C4433" s="162"/>
      <c r="D4433" s="157"/>
      <c r="E4433" s="157"/>
      <c r="F4433" s="157"/>
      <c r="G4433" s="158"/>
      <c r="H4433" s="23">
        <f>MONTH(CtasPagar[[#This Row],[Data Vencimento]])</f>
        <v>1</v>
      </c>
      <c r="I4433" s="23">
        <f>YEAR(CtasPagar[[#This Row],[Data Vencimento]])</f>
        <v>1900</v>
      </c>
      <c r="J4433" s="154"/>
      <c r="K4433" s="23">
        <f>MONTH(CtasPagar[[#This Row],[Data Pagamento]])</f>
        <v>1</v>
      </c>
      <c r="L4433" s="23">
        <f>YEAR(CtasPagar[[#This Row],[Data Pagamento]])</f>
        <v>1900</v>
      </c>
      <c r="M4433" s="154"/>
      <c r="N44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3" s="71"/>
      <c r="P4433" s="71"/>
      <c r="Q4433" s="71"/>
      <c r="R4433" s="71"/>
      <c r="S4433" s="71"/>
      <c r="T4433" s="71"/>
      <c r="U4433" s="71"/>
      <c r="V4433" s="71"/>
      <c r="W4433" s="71"/>
      <c r="X4433" s="71"/>
      <c r="Y4433" s="71"/>
      <c r="Z4433" s="71"/>
    </row>
    <row r="4434" spans="1:26">
      <c r="A4434" s="154"/>
      <c r="B4434" s="157"/>
      <c r="C4434" s="162"/>
      <c r="D4434" s="157"/>
      <c r="E4434" s="157"/>
      <c r="F4434" s="157"/>
      <c r="G4434" s="158"/>
      <c r="H4434" s="23">
        <f>MONTH(CtasPagar[[#This Row],[Data Vencimento]])</f>
        <v>1</v>
      </c>
      <c r="I4434" s="23">
        <f>YEAR(CtasPagar[[#This Row],[Data Vencimento]])</f>
        <v>1900</v>
      </c>
      <c r="J4434" s="154"/>
      <c r="K4434" s="23">
        <f>MONTH(CtasPagar[[#This Row],[Data Pagamento]])</f>
        <v>1</v>
      </c>
      <c r="L4434" s="23">
        <f>YEAR(CtasPagar[[#This Row],[Data Pagamento]])</f>
        <v>1900</v>
      </c>
      <c r="M4434" s="154"/>
      <c r="N44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4" s="71"/>
      <c r="P4434" s="71"/>
      <c r="Q4434" s="71"/>
      <c r="R4434" s="71"/>
      <c r="S4434" s="71"/>
      <c r="T4434" s="71"/>
      <c r="U4434" s="71"/>
      <c r="V4434" s="71"/>
      <c r="W4434" s="71"/>
      <c r="X4434" s="71"/>
      <c r="Y4434" s="71"/>
      <c r="Z4434" s="71"/>
    </row>
    <row r="4435" spans="1:26">
      <c r="A4435" s="154"/>
      <c r="B4435" s="157"/>
      <c r="C4435" s="162"/>
      <c r="D4435" s="157"/>
      <c r="E4435" s="157"/>
      <c r="F4435" s="157"/>
      <c r="G4435" s="158"/>
      <c r="H4435" s="23">
        <f>MONTH(CtasPagar[[#This Row],[Data Vencimento]])</f>
        <v>1</v>
      </c>
      <c r="I4435" s="23">
        <f>YEAR(CtasPagar[[#This Row],[Data Vencimento]])</f>
        <v>1900</v>
      </c>
      <c r="J4435" s="154"/>
      <c r="K4435" s="23">
        <f>MONTH(CtasPagar[[#This Row],[Data Pagamento]])</f>
        <v>1</v>
      </c>
      <c r="L4435" s="23">
        <f>YEAR(CtasPagar[[#This Row],[Data Pagamento]])</f>
        <v>1900</v>
      </c>
      <c r="M4435" s="154"/>
      <c r="N44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5" s="71"/>
      <c r="P4435" s="71"/>
      <c r="Q4435" s="71"/>
      <c r="R4435" s="71"/>
      <c r="S4435" s="71"/>
      <c r="T4435" s="71"/>
      <c r="U4435" s="71"/>
      <c r="V4435" s="71"/>
      <c r="W4435" s="71"/>
      <c r="X4435" s="71"/>
      <c r="Y4435" s="71"/>
      <c r="Z4435" s="71"/>
    </row>
    <row r="4436" spans="1:26">
      <c r="A4436" s="154"/>
      <c r="B4436" s="157"/>
      <c r="C4436" s="162"/>
      <c r="D4436" s="157"/>
      <c r="E4436" s="157"/>
      <c r="F4436" s="157"/>
      <c r="G4436" s="158"/>
      <c r="H4436" s="23">
        <f>MONTH(CtasPagar[[#This Row],[Data Vencimento]])</f>
        <v>1</v>
      </c>
      <c r="I4436" s="23">
        <f>YEAR(CtasPagar[[#This Row],[Data Vencimento]])</f>
        <v>1900</v>
      </c>
      <c r="J4436" s="154"/>
      <c r="K4436" s="23">
        <f>MONTH(CtasPagar[[#This Row],[Data Pagamento]])</f>
        <v>1</v>
      </c>
      <c r="L4436" s="23">
        <f>YEAR(CtasPagar[[#This Row],[Data Pagamento]])</f>
        <v>1900</v>
      </c>
      <c r="M4436" s="154"/>
      <c r="N44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6" s="71"/>
      <c r="P4436" s="71"/>
      <c r="Q4436" s="71"/>
      <c r="R4436" s="71"/>
      <c r="S4436" s="71"/>
      <c r="T4436" s="71"/>
      <c r="U4436" s="71"/>
      <c r="V4436" s="71"/>
      <c r="W4436" s="71"/>
      <c r="X4436" s="71"/>
      <c r="Y4436" s="71"/>
      <c r="Z4436" s="71"/>
    </row>
    <row r="4437" spans="1:26">
      <c r="A4437" s="154"/>
      <c r="B4437" s="157"/>
      <c r="C4437" s="162"/>
      <c r="D4437" s="157"/>
      <c r="E4437" s="157"/>
      <c r="F4437" s="157"/>
      <c r="G4437" s="158"/>
      <c r="H4437" s="23">
        <f>MONTH(CtasPagar[[#This Row],[Data Vencimento]])</f>
        <v>1</v>
      </c>
      <c r="I4437" s="23">
        <f>YEAR(CtasPagar[[#This Row],[Data Vencimento]])</f>
        <v>1900</v>
      </c>
      <c r="J4437" s="154"/>
      <c r="K4437" s="23">
        <f>MONTH(CtasPagar[[#This Row],[Data Pagamento]])</f>
        <v>1</v>
      </c>
      <c r="L4437" s="23">
        <f>YEAR(CtasPagar[[#This Row],[Data Pagamento]])</f>
        <v>1900</v>
      </c>
      <c r="M4437" s="154"/>
      <c r="N44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7" s="71"/>
      <c r="P4437" s="71"/>
      <c r="Q4437" s="71"/>
      <c r="R4437" s="71"/>
      <c r="S4437" s="71"/>
      <c r="T4437" s="71"/>
      <c r="U4437" s="71"/>
      <c r="V4437" s="71"/>
      <c r="W4437" s="71"/>
      <c r="X4437" s="71"/>
      <c r="Y4437" s="71"/>
      <c r="Z4437" s="71"/>
    </row>
    <row r="4438" spans="1:26">
      <c r="A4438" s="154"/>
      <c r="B4438" s="157"/>
      <c r="C4438" s="162"/>
      <c r="D4438" s="157"/>
      <c r="E4438" s="157"/>
      <c r="F4438" s="157"/>
      <c r="G4438" s="158"/>
      <c r="H4438" s="23">
        <f>MONTH(CtasPagar[[#This Row],[Data Vencimento]])</f>
        <v>1</v>
      </c>
      <c r="I4438" s="23">
        <f>YEAR(CtasPagar[[#This Row],[Data Vencimento]])</f>
        <v>1900</v>
      </c>
      <c r="J4438" s="154"/>
      <c r="K4438" s="23">
        <f>MONTH(CtasPagar[[#This Row],[Data Pagamento]])</f>
        <v>1</v>
      </c>
      <c r="L4438" s="23">
        <f>YEAR(CtasPagar[[#This Row],[Data Pagamento]])</f>
        <v>1900</v>
      </c>
      <c r="M4438" s="154"/>
      <c r="N44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8" s="71"/>
      <c r="P4438" s="71"/>
      <c r="Q4438" s="71"/>
      <c r="R4438" s="71"/>
      <c r="S4438" s="71"/>
      <c r="T4438" s="71"/>
      <c r="U4438" s="71"/>
      <c r="V4438" s="71"/>
      <c r="W4438" s="71"/>
      <c r="X4438" s="71"/>
      <c r="Y4438" s="71"/>
      <c r="Z4438" s="71"/>
    </row>
    <row r="4439" spans="1:26">
      <c r="A4439" s="154"/>
      <c r="B4439" s="157"/>
      <c r="C4439" s="162"/>
      <c r="D4439" s="157"/>
      <c r="E4439" s="157"/>
      <c r="F4439" s="157"/>
      <c r="G4439" s="158"/>
      <c r="H4439" s="23">
        <f>MONTH(CtasPagar[[#This Row],[Data Vencimento]])</f>
        <v>1</v>
      </c>
      <c r="I4439" s="23">
        <f>YEAR(CtasPagar[[#This Row],[Data Vencimento]])</f>
        <v>1900</v>
      </c>
      <c r="J4439" s="154"/>
      <c r="K4439" s="23">
        <f>MONTH(CtasPagar[[#This Row],[Data Pagamento]])</f>
        <v>1</v>
      </c>
      <c r="L4439" s="23">
        <f>YEAR(CtasPagar[[#This Row],[Data Pagamento]])</f>
        <v>1900</v>
      </c>
      <c r="M4439" s="154"/>
      <c r="N44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39" s="71"/>
      <c r="P4439" s="71"/>
      <c r="Q4439" s="71"/>
      <c r="R4439" s="71"/>
      <c r="S4439" s="71"/>
      <c r="T4439" s="71"/>
      <c r="U4439" s="71"/>
      <c r="V4439" s="71"/>
      <c r="W4439" s="71"/>
      <c r="X4439" s="71"/>
      <c r="Y4439" s="71"/>
      <c r="Z4439" s="71"/>
    </row>
    <row r="4440" spans="1:26">
      <c r="A4440" s="154"/>
      <c r="B4440" s="157"/>
      <c r="C4440" s="162"/>
      <c r="D4440" s="157"/>
      <c r="E4440" s="157"/>
      <c r="F4440" s="157"/>
      <c r="G4440" s="158"/>
      <c r="H4440" s="23">
        <f>MONTH(CtasPagar[[#This Row],[Data Vencimento]])</f>
        <v>1</v>
      </c>
      <c r="I4440" s="23">
        <f>YEAR(CtasPagar[[#This Row],[Data Vencimento]])</f>
        <v>1900</v>
      </c>
      <c r="J4440" s="154"/>
      <c r="K4440" s="23">
        <f>MONTH(CtasPagar[[#This Row],[Data Pagamento]])</f>
        <v>1</v>
      </c>
      <c r="L4440" s="23">
        <f>YEAR(CtasPagar[[#This Row],[Data Pagamento]])</f>
        <v>1900</v>
      </c>
      <c r="M4440" s="154"/>
      <c r="N44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0" s="71"/>
      <c r="P4440" s="71"/>
      <c r="Q4440" s="71"/>
      <c r="R4440" s="71"/>
      <c r="S4440" s="71"/>
      <c r="T4440" s="71"/>
      <c r="U4440" s="71"/>
      <c r="V4440" s="71"/>
      <c r="W4440" s="71"/>
      <c r="X4440" s="71"/>
      <c r="Y4440" s="71"/>
      <c r="Z4440" s="71"/>
    </row>
    <row r="4441" spans="1:26">
      <c r="A4441" s="154"/>
      <c r="B4441" s="157"/>
      <c r="C4441" s="162"/>
      <c r="D4441" s="157"/>
      <c r="E4441" s="157"/>
      <c r="F4441" s="157"/>
      <c r="G4441" s="158"/>
      <c r="H4441" s="23">
        <f>MONTH(CtasPagar[[#This Row],[Data Vencimento]])</f>
        <v>1</v>
      </c>
      <c r="I4441" s="23">
        <f>YEAR(CtasPagar[[#This Row],[Data Vencimento]])</f>
        <v>1900</v>
      </c>
      <c r="J4441" s="154"/>
      <c r="K4441" s="23">
        <f>MONTH(CtasPagar[[#This Row],[Data Pagamento]])</f>
        <v>1</v>
      </c>
      <c r="L4441" s="23">
        <f>YEAR(CtasPagar[[#This Row],[Data Pagamento]])</f>
        <v>1900</v>
      </c>
      <c r="M4441" s="154"/>
      <c r="N44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1" s="71"/>
      <c r="P4441" s="71"/>
      <c r="Q4441" s="71"/>
      <c r="R4441" s="71"/>
      <c r="S4441" s="71"/>
      <c r="T4441" s="71"/>
      <c r="U4441" s="71"/>
      <c r="V4441" s="71"/>
      <c r="W4441" s="71"/>
      <c r="X4441" s="71"/>
      <c r="Y4441" s="71"/>
      <c r="Z4441" s="71"/>
    </row>
    <row r="4442" spans="1:26">
      <c r="A4442" s="154"/>
      <c r="B4442" s="157"/>
      <c r="C4442" s="162"/>
      <c r="D4442" s="157"/>
      <c r="E4442" s="157"/>
      <c r="F4442" s="157"/>
      <c r="G4442" s="158"/>
      <c r="H4442" s="23">
        <f>MONTH(CtasPagar[[#This Row],[Data Vencimento]])</f>
        <v>1</v>
      </c>
      <c r="I4442" s="23">
        <f>YEAR(CtasPagar[[#This Row],[Data Vencimento]])</f>
        <v>1900</v>
      </c>
      <c r="J4442" s="154"/>
      <c r="K4442" s="23">
        <f>MONTH(CtasPagar[[#This Row],[Data Pagamento]])</f>
        <v>1</v>
      </c>
      <c r="L4442" s="23">
        <f>YEAR(CtasPagar[[#This Row],[Data Pagamento]])</f>
        <v>1900</v>
      </c>
      <c r="M4442" s="154"/>
      <c r="N44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2" s="71"/>
      <c r="P4442" s="71"/>
      <c r="Q4442" s="71"/>
      <c r="R4442" s="71"/>
      <c r="S4442" s="71"/>
      <c r="T4442" s="71"/>
      <c r="U4442" s="71"/>
      <c r="V4442" s="71"/>
      <c r="W4442" s="71"/>
      <c r="X4442" s="71"/>
      <c r="Y4442" s="71"/>
      <c r="Z4442" s="71"/>
    </row>
    <row r="4443" spans="1:26">
      <c r="A4443" s="154"/>
      <c r="B4443" s="157"/>
      <c r="C4443" s="162"/>
      <c r="D4443" s="157"/>
      <c r="E4443" s="157"/>
      <c r="F4443" s="157"/>
      <c r="G4443" s="158"/>
      <c r="H4443" s="23">
        <f>MONTH(CtasPagar[[#This Row],[Data Vencimento]])</f>
        <v>1</v>
      </c>
      <c r="I4443" s="23">
        <f>YEAR(CtasPagar[[#This Row],[Data Vencimento]])</f>
        <v>1900</v>
      </c>
      <c r="J4443" s="154"/>
      <c r="K4443" s="23">
        <f>MONTH(CtasPagar[[#This Row],[Data Pagamento]])</f>
        <v>1</v>
      </c>
      <c r="L4443" s="23">
        <f>YEAR(CtasPagar[[#This Row],[Data Pagamento]])</f>
        <v>1900</v>
      </c>
      <c r="M4443" s="154"/>
      <c r="N44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3" s="71"/>
      <c r="P4443" s="71"/>
      <c r="Q4443" s="71"/>
      <c r="R4443" s="71"/>
      <c r="S4443" s="71"/>
      <c r="T4443" s="71"/>
      <c r="U4443" s="71"/>
      <c r="V4443" s="71"/>
      <c r="W4443" s="71"/>
      <c r="X4443" s="71"/>
      <c r="Y4443" s="71"/>
      <c r="Z4443" s="71"/>
    </row>
    <row r="4444" spans="1:26">
      <c r="A4444" s="154"/>
      <c r="B4444" s="157"/>
      <c r="C4444" s="162"/>
      <c r="D4444" s="157"/>
      <c r="E4444" s="157"/>
      <c r="F4444" s="157"/>
      <c r="G4444" s="158"/>
      <c r="H4444" s="23">
        <f>MONTH(CtasPagar[[#This Row],[Data Vencimento]])</f>
        <v>1</v>
      </c>
      <c r="I4444" s="23">
        <f>YEAR(CtasPagar[[#This Row],[Data Vencimento]])</f>
        <v>1900</v>
      </c>
      <c r="J4444" s="154"/>
      <c r="K4444" s="23">
        <f>MONTH(CtasPagar[[#This Row],[Data Pagamento]])</f>
        <v>1</v>
      </c>
      <c r="L4444" s="23">
        <f>YEAR(CtasPagar[[#This Row],[Data Pagamento]])</f>
        <v>1900</v>
      </c>
      <c r="M4444" s="154"/>
      <c r="N44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4" s="71"/>
      <c r="P4444" s="71"/>
      <c r="Q4444" s="71"/>
      <c r="R4444" s="71"/>
      <c r="S4444" s="71"/>
      <c r="T4444" s="71"/>
      <c r="U4444" s="71"/>
      <c r="V4444" s="71"/>
      <c r="W4444" s="71"/>
      <c r="X4444" s="71"/>
      <c r="Y4444" s="71"/>
      <c r="Z4444" s="71"/>
    </row>
    <row r="4445" spans="1:26">
      <c r="A4445" s="154"/>
      <c r="B4445" s="157"/>
      <c r="C4445" s="162"/>
      <c r="D4445" s="157"/>
      <c r="E4445" s="157"/>
      <c r="F4445" s="157"/>
      <c r="G4445" s="158"/>
      <c r="H4445" s="23">
        <f>MONTH(CtasPagar[[#This Row],[Data Vencimento]])</f>
        <v>1</v>
      </c>
      <c r="I4445" s="23">
        <f>YEAR(CtasPagar[[#This Row],[Data Vencimento]])</f>
        <v>1900</v>
      </c>
      <c r="J4445" s="154"/>
      <c r="K4445" s="23">
        <f>MONTH(CtasPagar[[#This Row],[Data Pagamento]])</f>
        <v>1</v>
      </c>
      <c r="L4445" s="23">
        <f>YEAR(CtasPagar[[#This Row],[Data Pagamento]])</f>
        <v>1900</v>
      </c>
      <c r="M4445" s="154"/>
      <c r="N44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5" s="71"/>
      <c r="P4445" s="71"/>
      <c r="Q4445" s="71"/>
      <c r="R4445" s="71"/>
      <c r="S4445" s="71"/>
      <c r="T4445" s="71"/>
      <c r="U4445" s="71"/>
      <c r="V4445" s="71"/>
      <c r="W4445" s="71"/>
      <c r="X4445" s="71"/>
      <c r="Y4445" s="71"/>
      <c r="Z4445" s="71"/>
    </row>
    <row r="4446" spans="1:26">
      <c r="A4446" s="154"/>
      <c r="B4446" s="157"/>
      <c r="C4446" s="162"/>
      <c r="D4446" s="157"/>
      <c r="E4446" s="157"/>
      <c r="F4446" s="157"/>
      <c r="G4446" s="158"/>
      <c r="H4446" s="23">
        <f>MONTH(CtasPagar[[#This Row],[Data Vencimento]])</f>
        <v>1</v>
      </c>
      <c r="I4446" s="23">
        <f>YEAR(CtasPagar[[#This Row],[Data Vencimento]])</f>
        <v>1900</v>
      </c>
      <c r="J4446" s="154"/>
      <c r="K4446" s="23">
        <f>MONTH(CtasPagar[[#This Row],[Data Pagamento]])</f>
        <v>1</v>
      </c>
      <c r="L4446" s="23">
        <f>YEAR(CtasPagar[[#This Row],[Data Pagamento]])</f>
        <v>1900</v>
      </c>
      <c r="M4446" s="154"/>
      <c r="N44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6" s="71"/>
      <c r="P4446" s="71"/>
      <c r="Q4446" s="71"/>
      <c r="R4446" s="71"/>
      <c r="S4446" s="71"/>
      <c r="T4446" s="71"/>
      <c r="U4446" s="71"/>
      <c r="V4446" s="71"/>
      <c r="W4446" s="71"/>
      <c r="X4446" s="71"/>
      <c r="Y4446" s="71"/>
      <c r="Z4446" s="71"/>
    </row>
    <row r="4447" spans="1:26">
      <c r="A4447" s="154"/>
      <c r="B4447" s="157"/>
      <c r="C4447" s="162"/>
      <c r="D4447" s="157"/>
      <c r="E4447" s="157"/>
      <c r="F4447" s="157"/>
      <c r="G4447" s="158"/>
      <c r="H4447" s="23">
        <f>MONTH(CtasPagar[[#This Row],[Data Vencimento]])</f>
        <v>1</v>
      </c>
      <c r="I4447" s="23">
        <f>YEAR(CtasPagar[[#This Row],[Data Vencimento]])</f>
        <v>1900</v>
      </c>
      <c r="J4447" s="154"/>
      <c r="K4447" s="23">
        <f>MONTH(CtasPagar[[#This Row],[Data Pagamento]])</f>
        <v>1</v>
      </c>
      <c r="L4447" s="23">
        <f>YEAR(CtasPagar[[#This Row],[Data Pagamento]])</f>
        <v>1900</v>
      </c>
      <c r="M4447" s="154"/>
      <c r="N44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7" s="71"/>
      <c r="P4447" s="71"/>
      <c r="Q4447" s="71"/>
      <c r="R4447" s="71"/>
      <c r="S4447" s="71"/>
      <c r="T4447" s="71"/>
      <c r="U4447" s="71"/>
      <c r="V4447" s="71"/>
      <c r="W4447" s="71"/>
      <c r="X4447" s="71"/>
      <c r="Y4447" s="71"/>
      <c r="Z4447" s="71"/>
    </row>
    <row r="4448" spans="1:26">
      <c r="A4448" s="154"/>
      <c r="B4448" s="157"/>
      <c r="C4448" s="162"/>
      <c r="D4448" s="157"/>
      <c r="E4448" s="157"/>
      <c r="F4448" s="157"/>
      <c r="G4448" s="158"/>
      <c r="H4448" s="23">
        <f>MONTH(CtasPagar[[#This Row],[Data Vencimento]])</f>
        <v>1</v>
      </c>
      <c r="I4448" s="23">
        <f>YEAR(CtasPagar[[#This Row],[Data Vencimento]])</f>
        <v>1900</v>
      </c>
      <c r="J4448" s="154"/>
      <c r="K4448" s="23">
        <f>MONTH(CtasPagar[[#This Row],[Data Pagamento]])</f>
        <v>1</v>
      </c>
      <c r="L4448" s="23">
        <f>YEAR(CtasPagar[[#This Row],[Data Pagamento]])</f>
        <v>1900</v>
      </c>
      <c r="M4448" s="154"/>
      <c r="N44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8" s="71"/>
      <c r="P4448" s="71"/>
      <c r="Q4448" s="71"/>
      <c r="R4448" s="71"/>
      <c r="S4448" s="71"/>
      <c r="T4448" s="71"/>
      <c r="U4448" s="71"/>
      <c r="V4448" s="71"/>
      <c r="W4448" s="71"/>
      <c r="X4448" s="71"/>
      <c r="Y4448" s="71"/>
      <c r="Z4448" s="71"/>
    </row>
    <row r="4449" spans="1:26">
      <c r="A4449" s="154"/>
      <c r="B4449" s="157"/>
      <c r="C4449" s="162"/>
      <c r="D4449" s="157"/>
      <c r="E4449" s="157"/>
      <c r="F4449" s="157"/>
      <c r="G4449" s="158"/>
      <c r="H4449" s="23">
        <f>MONTH(CtasPagar[[#This Row],[Data Vencimento]])</f>
        <v>1</v>
      </c>
      <c r="I4449" s="23">
        <f>YEAR(CtasPagar[[#This Row],[Data Vencimento]])</f>
        <v>1900</v>
      </c>
      <c r="J4449" s="154"/>
      <c r="K4449" s="23">
        <f>MONTH(CtasPagar[[#This Row],[Data Pagamento]])</f>
        <v>1</v>
      </c>
      <c r="L4449" s="23">
        <f>YEAR(CtasPagar[[#This Row],[Data Pagamento]])</f>
        <v>1900</v>
      </c>
      <c r="M4449" s="154"/>
      <c r="N44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49" s="71"/>
      <c r="P4449" s="71"/>
      <c r="Q4449" s="71"/>
      <c r="R4449" s="71"/>
      <c r="S4449" s="71"/>
      <c r="T4449" s="71"/>
      <c r="U4449" s="71"/>
      <c r="V4449" s="71"/>
      <c r="W4449" s="71"/>
      <c r="X4449" s="71"/>
      <c r="Y4449" s="71"/>
      <c r="Z4449" s="71"/>
    </row>
    <row r="4450" spans="1:26">
      <c r="A4450" s="154"/>
      <c r="B4450" s="157"/>
      <c r="C4450" s="162"/>
      <c r="D4450" s="157"/>
      <c r="E4450" s="157"/>
      <c r="F4450" s="157"/>
      <c r="G4450" s="158"/>
      <c r="H4450" s="23">
        <f>MONTH(CtasPagar[[#This Row],[Data Vencimento]])</f>
        <v>1</v>
      </c>
      <c r="I4450" s="23">
        <f>YEAR(CtasPagar[[#This Row],[Data Vencimento]])</f>
        <v>1900</v>
      </c>
      <c r="J4450" s="154"/>
      <c r="K4450" s="23">
        <f>MONTH(CtasPagar[[#This Row],[Data Pagamento]])</f>
        <v>1</v>
      </c>
      <c r="L4450" s="23">
        <f>YEAR(CtasPagar[[#This Row],[Data Pagamento]])</f>
        <v>1900</v>
      </c>
      <c r="M4450" s="154"/>
      <c r="N44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0" s="71"/>
      <c r="P4450" s="71"/>
      <c r="Q4450" s="71"/>
      <c r="R4450" s="71"/>
      <c r="S4450" s="71"/>
      <c r="T4450" s="71"/>
      <c r="U4450" s="71"/>
      <c r="V4450" s="71"/>
      <c r="W4450" s="71"/>
      <c r="X4450" s="71"/>
      <c r="Y4450" s="71"/>
      <c r="Z4450" s="71"/>
    </row>
    <row r="4451" spans="1:26">
      <c r="A4451" s="154"/>
      <c r="B4451" s="157"/>
      <c r="C4451" s="162"/>
      <c r="D4451" s="157"/>
      <c r="E4451" s="157"/>
      <c r="F4451" s="157"/>
      <c r="G4451" s="158"/>
      <c r="H4451" s="23">
        <f>MONTH(CtasPagar[[#This Row],[Data Vencimento]])</f>
        <v>1</v>
      </c>
      <c r="I4451" s="23">
        <f>YEAR(CtasPagar[[#This Row],[Data Vencimento]])</f>
        <v>1900</v>
      </c>
      <c r="J4451" s="154"/>
      <c r="K4451" s="23">
        <f>MONTH(CtasPagar[[#This Row],[Data Pagamento]])</f>
        <v>1</v>
      </c>
      <c r="L4451" s="23">
        <f>YEAR(CtasPagar[[#This Row],[Data Pagamento]])</f>
        <v>1900</v>
      </c>
      <c r="M4451" s="154"/>
      <c r="N44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1" s="71"/>
      <c r="P4451" s="71"/>
      <c r="Q4451" s="71"/>
      <c r="R4451" s="71"/>
      <c r="S4451" s="71"/>
      <c r="T4451" s="71"/>
      <c r="U4451" s="71"/>
      <c r="V4451" s="71"/>
      <c r="W4451" s="71"/>
      <c r="X4451" s="71"/>
      <c r="Y4451" s="71"/>
      <c r="Z4451" s="71"/>
    </row>
    <row r="4452" spans="1:26">
      <c r="A4452" s="154"/>
      <c r="B4452" s="157"/>
      <c r="C4452" s="162"/>
      <c r="D4452" s="157"/>
      <c r="E4452" s="157"/>
      <c r="F4452" s="157"/>
      <c r="G4452" s="158"/>
      <c r="H4452" s="23">
        <f>MONTH(CtasPagar[[#This Row],[Data Vencimento]])</f>
        <v>1</v>
      </c>
      <c r="I4452" s="23">
        <f>YEAR(CtasPagar[[#This Row],[Data Vencimento]])</f>
        <v>1900</v>
      </c>
      <c r="J4452" s="154"/>
      <c r="K4452" s="23">
        <f>MONTH(CtasPagar[[#This Row],[Data Pagamento]])</f>
        <v>1</v>
      </c>
      <c r="L4452" s="23">
        <f>YEAR(CtasPagar[[#This Row],[Data Pagamento]])</f>
        <v>1900</v>
      </c>
      <c r="M4452" s="154"/>
      <c r="N44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2" s="71"/>
      <c r="P4452" s="71"/>
      <c r="Q4452" s="71"/>
      <c r="R4452" s="71"/>
      <c r="S4452" s="71"/>
      <c r="T4452" s="71"/>
      <c r="U4452" s="71"/>
      <c r="V4452" s="71"/>
      <c r="W4452" s="71"/>
      <c r="X4452" s="71"/>
      <c r="Y4452" s="71"/>
      <c r="Z4452" s="71"/>
    </row>
    <row r="4453" spans="1:26">
      <c r="A4453" s="154"/>
      <c r="B4453" s="157"/>
      <c r="C4453" s="162"/>
      <c r="D4453" s="157"/>
      <c r="E4453" s="157"/>
      <c r="F4453" s="157"/>
      <c r="G4453" s="158"/>
      <c r="H4453" s="23">
        <f>MONTH(CtasPagar[[#This Row],[Data Vencimento]])</f>
        <v>1</v>
      </c>
      <c r="I4453" s="23">
        <f>YEAR(CtasPagar[[#This Row],[Data Vencimento]])</f>
        <v>1900</v>
      </c>
      <c r="J4453" s="154"/>
      <c r="K4453" s="23">
        <f>MONTH(CtasPagar[[#This Row],[Data Pagamento]])</f>
        <v>1</v>
      </c>
      <c r="L4453" s="23">
        <f>YEAR(CtasPagar[[#This Row],[Data Pagamento]])</f>
        <v>1900</v>
      </c>
      <c r="M4453" s="154"/>
      <c r="N44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3" s="71"/>
      <c r="P4453" s="71"/>
      <c r="Q4453" s="71"/>
      <c r="R4453" s="71"/>
      <c r="S4453" s="71"/>
      <c r="T4453" s="71"/>
      <c r="U4453" s="71"/>
      <c r="V4453" s="71"/>
      <c r="W4453" s="71"/>
      <c r="X4453" s="71"/>
      <c r="Y4453" s="71"/>
      <c r="Z4453" s="71"/>
    </row>
    <row r="4454" spans="1:26">
      <c r="A4454" s="154"/>
      <c r="B4454" s="157"/>
      <c r="C4454" s="162"/>
      <c r="D4454" s="157"/>
      <c r="E4454" s="157"/>
      <c r="F4454" s="157"/>
      <c r="G4454" s="158"/>
      <c r="H4454" s="23">
        <f>MONTH(CtasPagar[[#This Row],[Data Vencimento]])</f>
        <v>1</v>
      </c>
      <c r="I4454" s="23">
        <f>YEAR(CtasPagar[[#This Row],[Data Vencimento]])</f>
        <v>1900</v>
      </c>
      <c r="J4454" s="154"/>
      <c r="K4454" s="23">
        <f>MONTH(CtasPagar[[#This Row],[Data Pagamento]])</f>
        <v>1</v>
      </c>
      <c r="L4454" s="23">
        <f>YEAR(CtasPagar[[#This Row],[Data Pagamento]])</f>
        <v>1900</v>
      </c>
      <c r="M4454" s="154"/>
      <c r="N44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4" s="71"/>
      <c r="P4454" s="71"/>
      <c r="Q4454" s="71"/>
      <c r="R4454" s="71"/>
      <c r="S4454" s="71"/>
      <c r="T4454" s="71"/>
      <c r="U4454" s="71"/>
      <c r="V4454" s="71"/>
      <c r="W4454" s="71"/>
      <c r="X4454" s="71"/>
      <c r="Y4454" s="71"/>
      <c r="Z4454" s="71"/>
    </row>
    <row r="4455" spans="1:26">
      <c r="A4455" s="154"/>
      <c r="B4455" s="157"/>
      <c r="C4455" s="162"/>
      <c r="D4455" s="157"/>
      <c r="E4455" s="157"/>
      <c r="F4455" s="157"/>
      <c r="G4455" s="158"/>
      <c r="H4455" s="23">
        <f>MONTH(CtasPagar[[#This Row],[Data Vencimento]])</f>
        <v>1</v>
      </c>
      <c r="I4455" s="23">
        <f>YEAR(CtasPagar[[#This Row],[Data Vencimento]])</f>
        <v>1900</v>
      </c>
      <c r="J4455" s="154"/>
      <c r="K4455" s="23">
        <f>MONTH(CtasPagar[[#This Row],[Data Pagamento]])</f>
        <v>1</v>
      </c>
      <c r="L4455" s="23">
        <f>YEAR(CtasPagar[[#This Row],[Data Pagamento]])</f>
        <v>1900</v>
      </c>
      <c r="M4455" s="154"/>
      <c r="N44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5" s="71"/>
      <c r="P4455" s="71"/>
      <c r="Q4455" s="71"/>
      <c r="R4455" s="71"/>
      <c r="S4455" s="71"/>
      <c r="T4455" s="71"/>
      <c r="U4455" s="71"/>
      <c r="V4455" s="71"/>
      <c r="W4455" s="71"/>
      <c r="X4455" s="71"/>
      <c r="Y4455" s="71"/>
      <c r="Z4455" s="71"/>
    </row>
    <row r="4456" spans="1:26">
      <c r="A4456" s="154"/>
      <c r="B4456" s="157"/>
      <c r="C4456" s="162"/>
      <c r="D4456" s="157"/>
      <c r="E4456" s="157"/>
      <c r="F4456" s="157"/>
      <c r="G4456" s="158"/>
      <c r="H4456" s="23">
        <f>MONTH(CtasPagar[[#This Row],[Data Vencimento]])</f>
        <v>1</v>
      </c>
      <c r="I4456" s="23">
        <f>YEAR(CtasPagar[[#This Row],[Data Vencimento]])</f>
        <v>1900</v>
      </c>
      <c r="J4456" s="154"/>
      <c r="K4456" s="23">
        <f>MONTH(CtasPagar[[#This Row],[Data Pagamento]])</f>
        <v>1</v>
      </c>
      <c r="L4456" s="23">
        <f>YEAR(CtasPagar[[#This Row],[Data Pagamento]])</f>
        <v>1900</v>
      </c>
      <c r="M4456" s="154"/>
      <c r="N44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6" s="71"/>
      <c r="P4456" s="71"/>
      <c r="Q4456" s="71"/>
      <c r="R4456" s="71"/>
      <c r="S4456" s="71"/>
      <c r="T4456" s="71"/>
      <c r="U4456" s="71"/>
      <c r="V4456" s="71"/>
      <c r="W4456" s="71"/>
      <c r="X4456" s="71"/>
      <c r="Y4456" s="71"/>
      <c r="Z4456" s="71"/>
    </row>
    <row r="4457" spans="1:26">
      <c r="A4457" s="154"/>
      <c r="B4457" s="157"/>
      <c r="C4457" s="162"/>
      <c r="D4457" s="157"/>
      <c r="E4457" s="157"/>
      <c r="F4457" s="157"/>
      <c r="G4457" s="158"/>
      <c r="H4457" s="23">
        <f>MONTH(CtasPagar[[#This Row],[Data Vencimento]])</f>
        <v>1</v>
      </c>
      <c r="I4457" s="23">
        <f>YEAR(CtasPagar[[#This Row],[Data Vencimento]])</f>
        <v>1900</v>
      </c>
      <c r="J4457" s="154"/>
      <c r="K4457" s="23">
        <f>MONTH(CtasPagar[[#This Row],[Data Pagamento]])</f>
        <v>1</v>
      </c>
      <c r="L4457" s="23">
        <f>YEAR(CtasPagar[[#This Row],[Data Pagamento]])</f>
        <v>1900</v>
      </c>
      <c r="M4457" s="154"/>
      <c r="N44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7" s="71"/>
      <c r="P4457" s="71"/>
      <c r="Q4457" s="71"/>
      <c r="R4457" s="71"/>
      <c r="S4457" s="71"/>
      <c r="T4457" s="71"/>
      <c r="U4457" s="71"/>
      <c r="V4457" s="71"/>
      <c r="W4457" s="71"/>
      <c r="X4457" s="71"/>
      <c r="Y4457" s="71"/>
      <c r="Z4457" s="71"/>
    </row>
    <row r="4458" spans="1:26">
      <c r="A4458" s="154"/>
      <c r="B4458" s="157"/>
      <c r="C4458" s="162"/>
      <c r="D4458" s="157"/>
      <c r="E4458" s="157"/>
      <c r="F4458" s="157"/>
      <c r="G4458" s="158"/>
      <c r="H4458" s="23">
        <f>MONTH(CtasPagar[[#This Row],[Data Vencimento]])</f>
        <v>1</v>
      </c>
      <c r="I4458" s="23">
        <f>YEAR(CtasPagar[[#This Row],[Data Vencimento]])</f>
        <v>1900</v>
      </c>
      <c r="J4458" s="154"/>
      <c r="K4458" s="23">
        <f>MONTH(CtasPagar[[#This Row],[Data Pagamento]])</f>
        <v>1</v>
      </c>
      <c r="L4458" s="23">
        <f>YEAR(CtasPagar[[#This Row],[Data Pagamento]])</f>
        <v>1900</v>
      </c>
      <c r="M4458" s="154"/>
      <c r="N44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8" s="71"/>
      <c r="P4458" s="71"/>
      <c r="Q4458" s="71"/>
      <c r="R4458" s="71"/>
      <c r="S4458" s="71"/>
      <c r="T4458" s="71"/>
      <c r="U4458" s="71"/>
      <c r="V4458" s="71"/>
      <c r="W4458" s="71"/>
      <c r="X4458" s="71"/>
      <c r="Y4458" s="71"/>
      <c r="Z4458" s="71"/>
    </row>
    <row r="4459" spans="1:26">
      <c r="A4459" s="154"/>
      <c r="B4459" s="157"/>
      <c r="C4459" s="162"/>
      <c r="D4459" s="157"/>
      <c r="E4459" s="157"/>
      <c r="F4459" s="157"/>
      <c r="G4459" s="158"/>
      <c r="H4459" s="23">
        <f>MONTH(CtasPagar[[#This Row],[Data Vencimento]])</f>
        <v>1</v>
      </c>
      <c r="I4459" s="23">
        <f>YEAR(CtasPagar[[#This Row],[Data Vencimento]])</f>
        <v>1900</v>
      </c>
      <c r="J4459" s="154"/>
      <c r="K4459" s="23">
        <f>MONTH(CtasPagar[[#This Row],[Data Pagamento]])</f>
        <v>1</v>
      </c>
      <c r="L4459" s="23">
        <f>YEAR(CtasPagar[[#This Row],[Data Pagamento]])</f>
        <v>1900</v>
      </c>
      <c r="M4459" s="154"/>
      <c r="N44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59" s="71"/>
      <c r="P4459" s="71"/>
      <c r="Q4459" s="71"/>
      <c r="R4459" s="71"/>
      <c r="S4459" s="71"/>
      <c r="T4459" s="71"/>
      <c r="U4459" s="71"/>
      <c r="V4459" s="71"/>
      <c r="W4459" s="71"/>
      <c r="X4459" s="71"/>
      <c r="Y4459" s="71"/>
      <c r="Z4459" s="71"/>
    </row>
    <row r="4460" spans="1:26">
      <c r="A4460" s="154"/>
      <c r="B4460" s="157"/>
      <c r="C4460" s="162"/>
      <c r="D4460" s="157"/>
      <c r="E4460" s="157"/>
      <c r="F4460" s="157"/>
      <c r="G4460" s="158"/>
      <c r="H4460" s="23">
        <f>MONTH(CtasPagar[[#This Row],[Data Vencimento]])</f>
        <v>1</v>
      </c>
      <c r="I4460" s="23">
        <f>YEAR(CtasPagar[[#This Row],[Data Vencimento]])</f>
        <v>1900</v>
      </c>
      <c r="J4460" s="154"/>
      <c r="K4460" s="23">
        <f>MONTH(CtasPagar[[#This Row],[Data Pagamento]])</f>
        <v>1</v>
      </c>
      <c r="L4460" s="23">
        <f>YEAR(CtasPagar[[#This Row],[Data Pagamento]])</f>
        <v>1900</v>
      </c>
      <c r="M4460" s="154"/>
      <c r="N44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0" s="71"/>
      <c r="P4460" s="71"/>
      <c r="Q4460" s="71"/>
      <c r="R4460" s="71"/>
      <c r="S4460" s="71"/>
      <c r="T4460" s="71"/>
      <c r="U4460" s="71"/>
      <c r="V4460" s="71"/>
      <c r="W4460" s="71"/>
      <c r="X4460" s="71"/>
      <c r="Y4460" s="71"/>
      <c r="Z4460" s="71"/>
    </row>
    <row r="4461" spans="1:26">
      <c r="A4461" s="154"/>
      <c r="B4461" s="157"/>
      <c r="C4461" s="162"/>
      <c r="D4461" s="157"/>
      <c r="E4461" s="157"/>
      <c r="F4461" s="157"/>
      <c r="G4461" s="158"/>
      <c r="H4461" s="23">
        <f>MONTH(CtasPagar[[#This Row],[Data Vencimento]])</f>
        <v>1</v>
      </c>
      <c r="I4461" s="23">
        <f>YEAR(CtasPagar[[#This Row],[Data Vencimento]])</f>
        <v>1900</v>
      </c>
      <c r="J4461" s="154"/>
      <c r="K4461" s="23">
        <f>MONTH(CtasPagar[[#This Row],[Data Pagamento]])</f>
        <v>1</v>
      </c>
      <c r="L4461" s="23">
        <f>YEAR(CtasPagar[[#This Row],[Data Pagamento]])</f>
        <v>1900</v>
      </c>
      <c r="M4461" s="154"/>
      <c r="N44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1" s="71"/>
      <c r="P4461" s="71"/>
      <c r="Q4461" s="71"/>
      <c r="R4461" s="71"/>
      <c r="S4461" s="71"/>
      <c r="T4461" s="71"/>
      <c r="U4461" s="71"/>
      <c r="V4461" s="71"/>
      <c r="W4461" s="71"/>
      <c r="X4461" s="71"/>
      <c r="Y4461" s="71"/>
      <c r="Z4461" s="71"/>
    </row>
    <row r="4462" spans="1:26">
      <c r="A4462" s="154"/>
      <c r="B4462" s="157"/>
      <c r="C4462" s="162"/>
      <c r="D4462" s="157"/>
      <c r="E4462" s="157"/>
      <c r="F4462" s="157"/>
      <c r="G4462" s="158"/>
      <c r="H4462" s="23">
        <f>MONTH(CtasPagar[[#This Row],[Data Vencimento]])</f>
        <v>1</v>
      </c>
      <c r="I4462" s="23">
        <f>YEAR(CtasPagar[[#This Row],[Data Vencimento]])</f>
        <v>1900</v>
      </c>
      <c r="J4462" s="154"/>
      <c r="K4462" s="23">
        <f>MONTH(CtasPagar[[#This Row],[Data Pagamento]])</f>
        <v>1</v>
      </c>
      <c r="L4462" s="23">
        <f>YEAR(CtasPagar[[#This Row],[Data Pagamento]])</f>
        <v>1900</v>
      </c>
      <c r="M4462" s="154"/>
      <c r="N44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2" s="71"/>
      <c r="P4462" s="71"/>
      <c r="Q4462" s="71"/>
      <c r="R4462" s="71"/>
      <c r="S4462" s="71"/>
      <c r="T4462" s="71"/>
      <c r="U4462" s="71"/>
      <c r="V4462" s="71"/>
      <c r="W4462" s="71"/>
      <c r="X4462" s="71"/>
      <c r="Y4462" s="71"/>
      <c r="Z4462" s="71"/>
    </row>
    <row r="4463" spans="1:26">
      <c r="A4463" s="154"/>
      <c r="B4463" s="157"/>
      <c r="C4463" s="162"/>
      <c r="D4463" s="157"/>
      <c r="E4463" s="157"/>
      <c r="F4463" s="157"/>
      <c r="G4463" s="158"/>
      <c r="H4463" s="23">
        <f>MONTH(CtasPagar[[#This Row],[Data Vencimento]])</f>
        <v>1</v>
      </c>
      <c r="I4463" s="23">
        <f>YEAR(CtasPagar[[#This Row],[Data Vencimento]])</f>
        <v>1900</v>
      </c>
      <c r="J4463" s="154"/>
      <c r="K4463" s="23">
        <f>MONTH(CtasPagar[[#This Row],[Data Pagamento]])</f>
        <v>1</v>
      </c>
      <c r="L4463" s="23">
        <f>YEAR(CtasPagar[[#This Row],[Data Pagamento]])</f>
        <v>1900</v>
      </c>
      <c r="M4463" s="154"/>
      <c r="N44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3" s="71"/>
      <c r="P4463" s="71"/>
      <c r="Q4463" s="71"/>
      <c r="R4463" s="71"/>
      <c r="S4463" s="71"/>
      <c r="T4463" s="71"/>
      <c r="U4463" s="71"/>
      <c r="V4463" s="71"/>
      <c r="W4463" s="71"/>
      <c r="X4463" s="71"/>
      <c r="Y4463" s="71"/>
      <c r="Z4463" s="71"/>
    </row>
    <row r="4464" spans="1:26">
      <c r="A4464" s="154"/>
      <c r="B4464" s="157"/>
      <c r="C4464" s="162"/>
      <c r="D4464" s="157"/>
      <c r="E4464" s="157"/>
      <c r="F4464" s="157"/>
      <c r="G4464" s="158"/>
      <c r="H4464" s="23">
        <f>MONTH(CtasPagar[[#This Row],[Data Vencimento]])</f>
        <v>1</v>
      </c>
      <c r="I4464" s="23">
        <f>YEAR(CtasPagar[[#This Row],[Data Vencimento]])</f>
        <v>1900</v>
      </c>
      <c r="J4464" s="154"/>
      <c r="K4464" s="23">
        <f>MONTH(CtasPagar[[#This Row],[Data Pagamento]])</f>
        <v>1</v>
      </c>
      <c r="L4464" s="23">
        <f>YEAR(CtasPagar[[#This Row],[Data Pagamento]])</f>
        <v>1900</v>
      </c>
      <c r="M4464" s="154"/>
      <c r="N44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4" s="71"/>
      <c r="P4464" s="71"/>
      <c r="Q4464" s="71"/>
      <c r="R4464" s="71"/>
      <c r="S4464" s="71"/>
      <c r="T4464" s="71"/>
      <c r="U4464" s="71"/>
      <c r="V4464" s="71"/>
      <c r="W4464" s="71"/>
      <c r="X4464" s="71"/>
      <c r="Y4464" s="71"/>
      <c r="Z4464" s="71"/>
    </row>
    <row r="4465" spans="1:26">
      <c r="A4465" s="154"/>
      <c r="B4465" s="157"/>
      <c r="C4465" s="162"/>
      <c r="D4465" s="157"/>
      <c r="E4465" s="157"/>
      <c r="F4465" s="157"/>
      <c r="G4465" s="158"/>
      <c r="H4465" s="23">
        <f>MONTH(CtasPagar[[#This Row],[Data Vencimento]])</f>
        <v>1</v>
      </c>
      <c r="I4465" s="23">
        <f>YEAR(CtasPagar[[#This Row],[Data Vencimento]])</f>
        <v>1900</v>
      </c>
      <c r="J4465" s="154"/>
      <c r="K4465" s="23">
        <f>MONTH(CtasPagar[[#This Row],[Data Pagamento]])</f>
        <v>1</v>
      </c>
      <c r="L4465" s="23">
        <f>YEAR(CtasPagar[[#This Row],[Data Pagamento]])</f>
        <v>1900</v>
      </c>
      <c r="M4465" s="154"/>
      <c r="N44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5" s="71"/>
      <c r="P4465" s="71"/>
      <c r="Q4465" s="71"/>
      <c r="R4465" s="71"/>
      <c r="S4465" s="71"/>
      <c r="T4465" s="71"/>
      <c r="U4465" s="71"/>
      <c r="V4465" s="71"/>
      <c r="W4465" s="71"/>
      <c r="X4465" s="71"/>
      <c r="Y4465" s="71"/>
      <c r="Z4465" s="71"/>
    </row>
    <row r="4466" spans="1:26">
      <c r="A4466" s="154"/>
      <c r="B4466" s="157"/>
      <c r="C4466" s="162"/>
      <c r="D4466" s="157"/>
      <c r="E4466" s="157"/>
      <c r="F4466" s="157"/>
      <c r="G4466" s="158"/>
      <c r="H4466" s="23">
        <f>MONTH(CtasPagar[[#This Row],[Data Vencimento]])</f>
        <v>1</v>
      </c>
      <c r="I4466" s="23">
        <f>YEAR(CtasPagar[[#This Row],[Data Vencimento]])</f>
        <v>1900</v>
      </c>
      <c r="J4466" s="154"/>
      <c r="K4466" s="23">
        <f>MONTH(CtasPagar[[#This Row],[Data Pagamento]])</f>
        <v>1</v>
      </c>
      <c r="L4466" s="23">
        <f>YEAR(CtasPagar[[#This Row],[Data Pagamento]])</f>
        <v>1900</v>
      </c>
      <c r="M4466" s="154"/>
      <c r="N44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6" s="71"/>
      <c r="P4466" s="71"/>
      <c r="Q4466" s="71"/>
      <c r="R4466" s="71"/>
      <c r="S4466" s="71"/>
      <c r="T4466" s="71"/>
      <c r="U4466" s="71"/>
      <c r="V4466" s="71"/>
      <c r="W4466" s="71"/>
      <c r="X4466" s="71"/>
      <c r="Y4466" s="71"/>
      <c r="Z4466" s="71"/>
    </row>
    <row r="4467" spans="1:26">
      <c r="A4467" s="154"/>
      <c r="B4467" s="157"/>
      <c r="C4467" s="162"/>
      <c r="D4467" s="157"/>
      <c r="E4467" s="157"/>
      <c r="F4467" s="157"/>
      <c r="G4467" s="158"/>
      <c r="H4467" s="23">
        <f>MONTH(CtasPagar[[#This Row],[Data Vencimento]])</f>
        <v>1</v>
      </c>
      <c r="I4467" s="23">
        <f>YEAR(CtasPagar[[#This Row],[Data Vencimento]])</f>
        <v>1900</v>
      </c>
      <c r="J4467" s="154"/>
      <c r="K4467" s="23">
        <f>MONTH(CtasPagar[[#This Row],[Data Pagamento]])</f>
        <v>1</v>
      </c>
      <c r="L4467" s="23">
        <f>YEAR(CtasPagar[[#This Row],[Data Pagamento]])</f>
        <v>1900</v>
      </c>
      <c r="M4467" s="154"/>
      <c r="N44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7" s="71"/>
      <c r="P4467" s="71"/>
      <c r="Q4467" s="71"/>
      <c r="R4467" s="71"/>
      <c r="S4467" s="71"/>
      <c r="T4467" s="71"/>
      <c r="U4467" s="71"/>
      <c r="V4467" s="71"/>
      <c r="W4467" s="71"/>
      <c r="X4467" s="71"/>
      <c r="Y4467" s="71"/>
      <c r="Z4467" s="71"/>
    </row>
    <row r="4468" spans="1:26">
      <c r="A4468" s="154"/>
      <c r="B4468" s="157"/>
      <c r="C4468" s="162"/>
      <c r="D4468" s="157"/>
      <c r="E4468" s="157"/>
      <c r="F4468" s="157"/>
      <c r="G4468" s="158"/>
      <c r="H4468" s="23">
        <f>MONTH(CtasPagar[[#This Row],[Data Vencimento]])</f>
        <v>1</v>
      </c>
      <c r="I4468" s="23">
        <f>YEAR(CtasPagar[[#This Row],[Data Vencimento]])</f>
        <v>1900</v>
      </c>
      <c r="J4468" s="154"/>
      <c r="K4468" s="23">
        <f>MONTH(CtasPagar[[#This Row],[Data Pagamento]])</f>
        <v>1</v>
      </c>
      <c r="L4468" s="23">
        <f>YEAR(CtasPagar[[#This Row],[Data Pagamento]])</f>
        <v>1900</v>
      </c>
      <c r="M4468" s="154"/>
      <c r="N44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8" s="71"/>
      <c r="P4468" s="71"/>
      <c r="Q4468" s="71"/>
      <c r="R4468" s="71"/>
      <c r="S4468" s="71"/>
      <c r="T4468" s="71"/>
      <c r="U4468" s="71"/>
      <c r="V4468" s="71"/>
      <c r="W4468" s="71"/>
      <c r="X4468" s="71"/>
      <c r="Y4468" s="71"/>
      <c r="Z4468" s="71"/>
    </row>
    <row r="4469" spans="1:26">
      <c r="A4469" s="154"/>
      <c r="B4469" s="157"/>
      <c r="C4469" s="162"/>
      <c r="D4469" s="157"/>
      <c r="E4469" s="157"/>
      <c r="F4469" s="157"/>
      <c r="G4469" s="158"/>
      <c r="H4469" s="23">
        <f>MONTH(CtasPagar[[#This Row],[Data Vencimento]])</f>
        <v>1</v>
      </c>
      <c r="I4469" s="23">
        <f>YEAR(CtasPagar[[#This Row],[Data Vencimento]])</f>
        <v>1900</v>
      </c>
      <c r="J4469" s="154"/>
      <c r="K4469" s="23">
        <f>MONTH(CtasPagar[[#This Row],[Data Pagamento]])</f>
        <v>1</v>
      </c>
      <c r="L4469" s="23">
        <f>YEAR(CtasPagar[[#This Row],[Data Pagamento]])</f>
        <v>1900</v>
      </c>
      <c r="M4469" s="154"/>
      <c r="N44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69" s="71"/>
      <c r="P4469" s="71"/>
      <c r="Q4469" s="71"/>
      <c r="R4469" s="71"/>
      <c r="S4469" s="71"/>
      <c r="T4469" s="71"/>
      <c r="U4469" s="71"/>
      <c r="V4469" s="71"/>
      <c r="W4469" s="71"/>
      <c r="X4469" s="71"/>
      <c r="Y4469" s="71"/>
      <c r="Z4469" s="71"/>
    </row>
    <row r="4470" spans="1:26">
      <c r="A4470" s="154"/>
      <c r="B4470" s="157"/>
      <c r="C4470" s="162"/>
      <c r="D4470" s="157"/>
      <c r="E4470" s="157"/>
      <c r="F4470" s="157"/>
      <c r="G4470" s="158"/>
      <c r="H4470" s="23">
        <f>MONTH(CtasPagar[[#This Row],[Data Vencimento]])</f>
        <v>1</v>
      </c>
      <c r="I4470" s="23">
        <f>YEAR(CtasPagar[[#This Row],[Data Vencimento]])</f>
        <v>1900</v>
      </c>
      <c r="J4470" s="154"/>
      <c r="K4470" s="23">
        <f>MONTH(CtasPagar[[#This Row],[Data Pagamento]])</f>
        <v>1</v>
      </c>
      <c r="L4470" s="23">
        <f>YEAR(CtasPagar[[#This Row],[Data Pagamento]])</f>
        <v>1900</v>
      </c>
      <c r="M4470" s="154"/>
      <c r="N44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0" s="71"/>
      <c r="P4470" s="71"/>
      <c r="Q4470" s="71"/>
      <c r="R4470" s="71"/>
      <c r="S4470" s="71"/>
      <c r="T4470" s="71"/>
      <c r="U4470" s="71"/>
      <c r="V4470" s="71"/>
      <c r="W4470" s="71"/>
      <c r="X4470" s="71"/>
      <c r="Y4470" s="71"/>
      <c r="Z4470" s="71"/>
    </row>
    <row r="4471" spans="1:26">
      <c r="A4471" s="154"/>
      <c r="B4471" s="157"/>
      <c r="C4471" s="162"/>
      <c r="D4471" s="157"/>
      <c r="E4471" s="157"/>
      <c r="F4471" s="157"/>
      <c r="G4471" s="158"/>
      <c r="H4471" s="23">
        <f>MONTH(CtasPagar[[#This Row],[Data Vencimento]])</f>
        <v>1</v>
      </c>
      <c r="I4471" s="23">
        <f>YEAR(CtasPagar[[#This Row],[Data Vencimento]])</f>
        <v>1900</v>
      </c>
      <c r="J4471" s="154"/>
      <c r="K4471" s="23">
        <f>MONTH(CtasPagar[[#This Row],[Data Pagamento]])</f>
        <v>1</v>
      </c>
      <c r="L4471" s="23">
        <f>YEAR(CtasPagar[[#This Row],[Data Pagamento]])</f>
        <v>1900</v>
      </c>
      <c r="M4471" s="154"/>
      <c r="N44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1" s="71"/>
      <c r="P4471" s="71"/>
      <c r="Q4471" s="71"/>
      <c r="R4471" s="71"/>
      <c r="S4471" s="71"/>
      <c r="T4471" s="71"/>
      <c r="U4471" s="71"/>
      <c r="V4471" s="71"/>
      <c r="W4471" s="71"/>
      <c r="X4471" s="71"/>
      <c r="Y4471" s="71"/>
      <c r="Z4471" s="71"/>
    </row>
    <row r="4472" spans="1:26">
      <c r="A4472" s="154"/>
      <c r="B4472" s="157"/>
      <c r="C4472" s="162"/>
      <c r="D4472" s="157"/>
      <c r="E4472" s="157"/>
      <c r="F4472" s="157"/>
      <c r="G4472" s="158"/>
      <c r="H4472" s="23">
        <f>MONTH(CtasPagar[[#This Row],[Data Vencimento]])</f>
        <v>1</v>
      </c>
      <c r="I4472" s="23">
        <f>YEAR(CtasPagar[[#This Row],[Data Vencimento]])</f>
        <v>1900</v>
      </c>
      <c r="J4472" s="154"/>
      <c r="K4472" s="23">
        <f>MONTH(CtasPagar[[#This Row],[Data Pagamento]])</f>
        <v>1</v>
      </c>
      <c r="L4472" s="23">
        <f>YEAR(CtasPagar[[#This Row],[Data Pagamento]])</f>
        <v>1900</v>
      </c>
      <c r="M4472" s="154"/>
      <c r="N44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2" s="71"/>
      <c r="P4472" s="71"/>
      <c r="Q4472" s="71"/>
      <c r="R4472" s="71"/>
      <c r="S4472" s="71"/>
      <c r="T4472" s="71"/>
      <c r="U4472" s="71"/>
      <c r="V4472" s="71"/>
      <c r="W4472" s="71"/>
      <c r="X4472" s="71"/>
      <c r="Y4472" s="71"/>
      <c r="Z4472" s="71"/>
    </row>
    <row r="4473" spans="1:26">
      <c r="A4473" s="154"/>
      <c r="B4473" s="157"/>
      <c r="C4473" s="162"/>
      <c r="D4473" s="157"/>
      <c r="E4473" s="157"/>
      <c r="F4473" s="157"/>
      <c r="G4473" s="158"/>
      <c r="H4473" s="23">
        <f>MONTH(CtasPagar[[#This Row],[Data Vencimento]])</f>
        <v>1</v>
      </c>
      <c r="I4473" s="23">
        <f>YEAR(CtasPagar[[#This Row],[Data Vencimento]])</f>
        <v>1900</v>
      </c>
      <c r="J4473" s="154"/>
      <c r="K4473" s="23">
        <f>MONTH(CtasPagar[[#This Row],[Data Pagamento]])</f>
        <v>1</v>
      </c>
      <c r="L4473" s="23">
        <f>YEAR(CtasPagar[[#This Row],[Data Pagamento]])</f>
        <v>1900</v>
      </c>
      <c r="M4473" s="154"/>
      <c r="N44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3" s="71"/>
      <c r="P4473" s="71"/>
      <c r="Q4473" s="71"/>
      <c r="R4473" s="71"/>
      <c r="S4473" s="71"/>
      <c r="T4473" s="71"/>
      <c r="U4473" s="71"/>
      <c r="V4473" s="71"/>
      <c r="W4473" s="71"/>
      <c r="X4473" s="71"/>
      <c r="Y4473" s="71"/>
      <c r="Z4473" s="71"/>
    </row>
    <row r="4474" spans="1:26">
      <c r="A4474" s="154"/>
      <c r="B4474" s="157"/>
      <c r="C4474" s="162"/>
      <c r="D4474" s="157"/>
      <c r="E4474" s="157"/>
      <c r="F4474" s="157"/>
      <c r="G4474" s="158"/>
      <c r="H4474" s="23">
        <f>MONTH(CtasPagar[[#This Row],[Data Vencimento]])</f>
        <v>1</v>
      </c>
      <c r="I4474" s="23">
        <f>YEAR(CtasPagar[[#This Row],[Data Vencimento]])</f>
        <v>1900</v>
      </c>
      <c r="J4474" s="154"/>
      <c r="K4474" s="23">
        <f>MONTH(CtasPagar[[#This Row],[Data Pagamento]])</f>
        <v>1</v>
      </c>
      <c r="L4474" s="23">
        <f>YEAR(CtasPagar[[#This Row],[Data Pagamento]])</f>
        <v>1900</v>
      </c>
      <c r="M4474" s="154"/>
      <c r="N44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4" s="71"/>
      <c r="P4474" s="71"/>
      <c r="Q4474" s="71"/>
      <c r="R4474" s="71"/>
      <c r="S4474" s="71"/>
      <c r="T4474" s="71"/>
      <c r="U4474" s="71"/>
      <c r="V4474" s="71"/>
      <c r="W4474" s="71"/>
      <c r="X4474" s="71"/>
      <c r="Y4474" s="71"/>
      <c r="Z4474" s="71"/>
    </row>
    <row r="4475" spans="1:26">
      <c r="A4475" s="154"/>
      <c r="B4475" s="157"/>
      <c r="C4475" s="162"/>
      <c r="D4475" s="157"/>
      <c r="E4475" s="157"/>
      <c r="F4475" s="157"/>
      <c r="G4475" s="158"/>
      <c r="H4475" s="23">
        <f>MONTH(CtasPagar[[#This Row],[Data Vencimento]])</f>
        <v>1</v>
      </c>
      <c r="I4475" s="23">
        <f>YEAR(CtasPagar[[#This Row],[Data Vencimento]])</f>
        <v>1900</v>
      </c>
      <c r="J4475" s="154"/>
      <c r="K4475" s="23">
        <f>MONTH(CtasPagar[[#This Row],[Data Pagamento]])</f>
        <v>1</v>
      </c>
      <c r="L4475" s="23">
        <f>YEAR(CtasPagar[[#This Row],[Data Pagamento]])</f>
        <v>1900</v>
      </c>
      <c r="M4475" s="154"/>
      <c r="N44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5" s="71"/>
      <c r="P4475" s="71"/>
      <c r="Q4475" s="71"/>
      <c r="R4475" s="71"/>
      <c r="S4475" s="71"/>
      <c r="T4475" s="71"/>
      <c r="U4475" s="71"/>
      <c r="V4475" s="71"/>
      <c r="W4475" s="71"/>
      <c r="X4475" s="71"/>
      <c r="Y4475" s="71"/>
      <c r="Z4475" s="71"/>
    </row>
    <row r="4476" spans="1:26">
      <c r="A4476" s="154"/>
      <c r="B4476" s="157"/>
      <c r="C4476" s="162"/>
      <c r="D4476" s="157"/>
      <c r="E4476" s="157"/>
      <c r="F4476" s="157"/>
      <c r="G4476" s="158"/>
      <c r="H4476" s="23">
        <f>MONTH(CtasPagar[[#This Row],[Data Vencimento]])</f>
        <v>1</v>
      </c>
      <c r="I4476" s="23">
        <f>YEAR(CtasPagar[[#This Row],[Data Vencimento]])</f>
        <v>1900</v>
      </c>
      <c r="J4476" s="154"/>
      <c r="K4476" s="23">
        <f>MONTH(CtasPagar[[#This Row],[Data Pagamento]])</f>
        <v>1</v>
      </c>
      <c r="L4476" s="23">
        <f>YEAR(CtasPagar[[#This Row],[Data Pagamento]])</f>
        <v>1900</v>
      </c>
      <c r="M4476" s="154"/>
      <c r="N44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6" s="71"/>
      <c r="P4476" s="71"/>
      <c r="Q4476" s="71"/>
      <c r="R4476" s="71"/>
      <c r="S4476" s="71"/>
      <c r="T4476" s="71"/>
      <c r="U4476" s="71"/>
      <c r="V4476" s="71"/>
      <c r="W4476" s="71"/>
      <c r="X4476" s="71"/>
      <c r="Y4476" s="71"/>
      <c r="Z4476" s="71"/>
    </row>
    <row r="4477" spans="1:26">
      <c r="A4477" s="154"/>
      <c r="B4477" s="157"/>
      <c r="C4477" s="162"/>
      <c r="D4477" s="157"/>
      <c r="E4477" s="157"/>
      <c r="F4477" s="157"/>
      <c r="G4477" s="158"/>
      <c r="H4477" s="23">
        <f>MONTH(CtasPagar[[#This Row],[Data Vencimento]])</f>
        <v>1</v>
      </c>
      <c r="I4477" s="23">
        <f>YEAR(CtasPagar[[#This Row],[Data Vencimento]])</f>
        <v>1900</v>
      </c>
      <c r="J4477" s="154"/>
      <c r="K4477" s="23">
        <f>MONTH(CtasPagar[[#This Row],[Data Pagamento]])</f>
        <v>1</v>
      </c>
      <c r="L4477" s="23">
        <f>YEAR(CtasPagar[[#This Row],[Data Pagamento]])</f>
        <v>1900</v>
      </c>
      <c r="M4477" s="154"/>
      <c r="N44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7" s="71"/>
      <c r="P4477" s="71"/>
      <c r="Q4477" s="71"/>
      <c r="R4477" s="71"/>
      <c r="S4477" s="71"/>
      <c r="T4477" s="71"/>
      <c r="U4477" s="71"/>
      <c r="V4477" s="71"/>
      <c r="W4477" s="71"/>
      <c r="X4477" s="71"/>
      <c r="Y4477" s="71"/>
      <c r="Z4477" s="71"/>
    </row>
    <row r="4478" spans="1:26">
      <c r="A4478" s="154"/>
      <c r="B4478" s="157"/>
      <c r="C4478" s="162"/>
      <c r="D4478" s="157"/>
      <c r="E4478" s="157"/>
      <c r="F4478" s="157"/>
      <c r="G4478" s="158"/>
      <c r="H4478" s="23">
        <f>MONTH(CtasPagar[[#This Row],[Data Vencimento]])</f>
        <v>1</v>
      </c>
      <c r="I4478" s="23">
        <f>YEAR(CtasPagar[[#This Row],[Data Vencimento]])</f>
        <v>1900</v>
      </c>
      <c r="J4478" s="154"/>
      <c r="K4478" s="23">
        <f>MONTH(CtasPagar[[#This Row],[Data Pagamento]])</f>
        <v>1</v>
      </c>
      <c r="L4478" s="23">
        <f>YEAR(CtasPagar[[#This Row],[Data Pagamento]])</f>
        <v>1900</v>
      </c>
      <c r="M4478" s="154"/>
      <c r="N44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8" s="71"/>
      <c r="P4478" s="71"/>
      <c r="Q4478" s="71"/>
      <c r="R4478" s="71"/>
      <c r="S4478" s="71"/>
      <c r="T4478" s="71"/>
      <c r="U4478" s="71"/>
      <c r="V4478" s="71"/>
      <c r="W4478" s="71"/>
      <c r="X4478" s="71"/>
      <c r="Y4478" s="71"/>
      <c r="Z4478" s="71"/>
    </row>
    <row r="4479" spans="1:26">
      <c r="A4479" s="154"/>
      <c r="B4479" s="157"/>
      <c r="C4479" s="162"/>
      <c r="D4479" s="157"/>
      <c r="E4479" s="157"/>
      <c r="F4479" s="157"/>
      <c r="G4479" s="158"/>
      <c r="H4479" s="23">
        <f>MONTH(CtasPagar[[#This Row],[Data Vencimento]])</f>
        <v>1</v>
      </c>
      <c r="I4479" s="23">
        <f>YEAR(CtasPagar[[#This Row],[Data Vencimento]])</f>
        <v>1900</v>
      </c>
      <c r="J4479" s="154"/>
      <c r="K4479" s="23">
        <f>MONTH(CtasPagar[[#This Row],[Data Pagamento]])</f>
        <v>1</v>
      </c>
      <c r="L4479" s="23">
        <f>YEAR(CtasPagar[[#This Row],[Data Pagamento]])</f>
        <v>1900</v>
      </c>
      <c r="M4479" s="154"/>
      <c r="N44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79" s="71"/>
      <c r="P4479" s="71"/>
      <c r="Q4479" s="71"/>
      <c r="R4479" s="71"/>
      <c r="S4479" s="71"/>
      <c r="T4479" s="71"/>
      <c r="U4479" s="71"/>
      <c r="V4479" s="71"/>
      <c r="W4479" s="71"/>
      <c r="X4479" s="71"/>
      <c r="Y4479" s="71"/>
      <c r="Z4479" s="71"/>
    </row>
    <row r="4480" spans="1:26">
      <c r="A4480" s="154"/>
      <c r="B4480" s="157"/>
      <c r="C4480" s="162"/>
      <c r="D4480" s="157"/>
      <c r="E4480" s="157"/>
      <c r="F4480" s="157"/>
      <c r="G4480" s="158"/>
      <c r="H4480" s="23">
        <f>MONTH(CtasPagar[[#This Row],[Data Vencimento]])</f>
        <v>1</v>
      </c>
      <c r="I4480" s="23">
        <f>YEAR(CtasPagar[[#This Row],[Data Vencimento]])</f>
        <v>1900</v>
      </c>
      <c r="J4480" s="154"/>
      <c r="K4480" s="23">
        <f>MONTH(CtasPagar[[#This Row],[Data Pagamento]])</f>
        <v>1</v>
      </c>
      <c r="L4480" s="23">
        <f>YEAR(CtasPagar[[#This Row],[Data Pagamento]])</f>
        <v>1900</v>
      </c>
      <c r="M4480" s="154"/>
      <c r="N44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0" s="71"/>
      <c r="P4480" s="71"/>
      <c r="Q4480" s="71"/>
      <c r="R4480" s="71"/>
      <c r="S4480" s="71"/>
      <c r="T4480" s="71"/>
      <c r="U4480" s="71"/>
      <c r="V4480" s="71"/>
      <c r="W4480" s="71"/>
      <c r="X4480" s="71"/>
      <c r="Y4480" s="71"/>
      <c r="Z4480" s="71"/>
    </row>
    <row r="4481" spans="1:26">
      <c r="A4481" s="154"/>
      <c r="B4481" s="157"/>
      <c r="C4481" s="162"/>
      <c r="D4481" s="157"/>
      <c r="E4481" s="157"/>
      <c r="F4481" s="157"/>
      <c r="G4481" s="158"/>
      <c r="H4481" s="23">
        <f>MONTH(CtasPagar[[#This Row],[Data Vencimento]])</f>
        <v>1</v>
      </c>
      <c r="I4481" s="23">
        <f>YEAR(CtasPagar[[#This Row],[Data Vencimento]])</f>
        <v>1900</v>
      </c>
      <c r="J4481" s="154"/>
      <c r="K4481" s="23">
        <f>MONTH(CtasPagar[[#This Row],[Data Pagamento]])</f>
        <v>1</v>
      </c>
      <c r="L4481" s="23">
        <f>YEAR(CtasPagar[[#This Row],[Data Pagamento]])</f>
        <v>1900</v>
      </c>
      <c r="M4481" s="154"/>
      <c r="N44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1" s="71"/>
      <c r="P4481" s="71"/>
      <c r="Q4481" s="71"/>
      <c r="R4481" s="71"/>
      <c r="S4481" s="71"/>
      <c r="T4481" s="71"/>
      <c r="U4481" s="71"/>
      <c r="V4481" s="71"/>
      <c r="W4481" s="71"/>
      <c r="X4481" s="71"/>
      <c r="Y4481" s="71"/>
      <c r="Z4481" s="71"/>
    </row>
    <row r="4482" spans="1:26">
      <c r="A4482" s="154"/>
      <c r="B4482" s="157"/>
      <c r="C4482" s="162"/>
      <c r="D4482" s="157"/>
      <c r="E4482" s="157"/>
      <c r="F4482" s="157"/>
      <c r="G4482" s="158"/>
      <c r="H4482" s="23">
        <f>MONTH(CtasPagar[[#This Row],[Data Vencimento]])</f>
        <v>1</v>
      </c>
      <c r="I4482" s="23">
        <f>YEAR(CtasPagar[[#This Row],[Data Vencimento]])</f>
        <v>1900</v>
      </c>
      <c r="J4482" s="154"/>
      <c r="K4482" s="23">
        <f>MONTH(CtasPagar[[#This Row],[Data Pagamento]])</f>
        <v>1</v>
      </c>
      <c r="L4482" s="23">
        <f>YEAR(CtasPagar[[#This Row],[Data Pagamento]])</f>
        <v>1900</v>
      </c>
      <c r="M4482" s="154"/>
      <c r="N44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2" s="71"/>
      <c r="P4482" s="71"/>
      <c r="Q4482" s="71"/>
      <c r="R4482" s="71"/>
      <c r="S4482" s="71"/>
      <c r="T4482" s="71"/>
      <c r="U4482" s="71"/>
      <c r="V4482" s="71"/>
      <c r="W4482" s="71"/>
      <c r="X4482" s="71"/>
      <c r="Y4482" s="71"/>
      <c r="Z4482" s="71"/>
    </row>
    <row r="4483" spans="1:26">
      <c r="A4483" s="154"/>
      <c r="B4483" s="157"/>
      <c r="C4483" s="162"/>
      <c r="D4483" s="157"/>
      <c r="E4483" s="157"/>
      <c r="F4483" s="157"/>
      <c r="G4483" s="158"/>
      <c r="H4483" s="23">
        <f>MONTH(CtasPagar[[#This Row],[Data Vencimento]])</f>
        <v>1</v>
      </c>
      <c r="I4483" s="23">
        <f>YEAR(CtasPagar[[#This Row],[Data Vencimento]])</f>
        <v>1900</v>
      </c>
      <c r="J4483" s="154"/>
      <c r="K4483" s="23">
        <f>MONTH(CtasPagar[[#This Row],[Data Pagamento]])</f>
        <v>1</v>
      </c>
      <c r="L4483" s="23">
        <f>YEAR(CtasPagar[[#This Row],[Data Pagamento]])</f>
        <v>1900</v>
      </c>
      <c r="M4483" s="154"/>
      <c r="N44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3" s="71"/>
      <c r="P4483" s="71"/>
      <c r="Q4483" s="71"/>
      <c r="R4483" s="71"/>
      <c r="S4483" s="71"/>
      <c r="T4483" s="71"/>
      <c r="U4483" s="71"/>
      <c r="V4483" s="71"/>
      <c r="W4483" s="71"/>
      <c r="X4483" s="71"/>
      <c r="Y4483" s="71"/>
      <c r="Z4483" s="71"/>
    </row>
    <row r="4484" spans="1:26">
      <c r="A4484" s="154"/>
      <c r="B4484" s="157"/>
      <c r="C4484" s="162"/>
      <c r="D4484" s="157"/>
      <c r="E4484" s="157"/>
      <c r="F4484" s="157"/>
      <c r="G4484" s="158"/>
      <c r="H4484" s="23">
        <f>MONTH(CtasPagar[[#This Row],[Data Vencimento]])</f>
        <v>1</v>
      </c>
      <c r="I4484" s="23">
        <f>YEAR(CtasPagar[[#This Row],[Data Vencimento]])</f>
        <v>1900</v>
      </c>
      <c r="J4484" s="154"/>
      <c r="K4484" s="23">
        <f>MONTH(CtasPagar[[#This Row],[Data Pagamento]])</f>
        <v>1</v>
      </c>
      <c r="L4484" s="23">
        <f>YEAR(CtasPagar[[#This Row],[Data Pagamento]])</f>
        <v>1900</v>
      </c>
      <c r="M4484" s="154"/>
      <c r="N44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4" s="71"/>
      <c r="P4484" s="71"/>
      <c r="Q4484" s="71"/>
      <c r="R4484" s="71"/>
      <c r="S4484" s="71"/>
      <c r="T4484" s="71"/>
      <c r="U4484" s="71"/>
      <c r="V4484" s="71"/>
      <c r="W4484" s="71"/>
      <c r="X4484" s="71"/>
      <c r="Y4484" s="71"/>
      <c r="Z4484" s="71"/>
    </row>
    <row r="4485" spans="1:26">
      <c r="A4485" s="154"/>
      <c r="B4485" s="157"/>
      <c r="C4485" s="162"/>
      <c r="D4485" s="157"/>
      <c r="E4485" s="157"/>
      <c r="F4485" s="157"/>
      <c r="G4485" s="158"/>
      <c r="H4485" s="23">
        <f>MONTH(CtasPagar[[#This Row],[Data Vencimento]])</f>
        <v>1</v>
      </c>
      <c r="I4485" s="23">
        <f>YEAR(CtasPagar[[#This Row],[Data Vencimento]])</f>
        <v>1900</v>
      </c>
      <c r="J4485" s="154"/>
      <c r="K4485" s="23">
        <f>MONTH(CtasPagar[[#This Row],[Data Pagamento]])</f>
        <v>1</v>
      </c>
      <c r="L4485" s="23">
        <f>YEAR(CtasPagar[[#This Row],[Data Pagamento]])</f>
        <v>1900</v>
      </c>
      <c r="M4485" s="154"/>
      <c r="N44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5" s="71"/>
      <c r="P4485" s="71"/>
      <c r="Q4485" s="71"/>
      <c r="R4485" s="71"/>
      <c r="S4485" s="71"/>
      <c r="T4485" s="71"/>
      <c r="U4485" s="71"/>
      <c r="V4485" s="71"/>
      <c r="W4485" s="71"/>
      <c r="X4485" s="71"/>
      <c r="Y4485" s="71"/>
      <c r="Z4485" s="71"/>
    </row>
    <row r="4486" spans="1:26">
      <c r="A4486" s="154"/>
      <c r="B4486" s="157"/>
      <c r="C4486" s="162"/>
      <c r="D4486" s="157"/>
      <c r="E4486" s="157"/>
      <c r="F4486" s="157"/>
      <c r="G4486" s="158"/>
      <c r="H4486" s="23">
        <f>MONTH(CtasPagar[[#This Row],[Data Vencimento]])</f>
        <v>1</v>
      </c>
      <c r="I4486" s="23">
        <f>YEAR(CtasPagar[[#This Row],[Data Vencimento]])</f>
        <v>1900</v>
      </c>
      <c r="J4486" s="154"/>
      <c r="K4486" s="23">
        <f>MONTH(CtasPagar[[#This Row],[Data Pagamento]])</f>
        <v>1</v>
      </c>
      <c r="L4486" s="23">
        <f>YEAR(CtasPagar[[#This Row],[Data Pagamento]])</f>
        <v>1900</v>
      </c>
      <c r="M4486" s="154"/>
      <c r="N44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6" s="71"/>
      <c r="P4486" s="71"/>
      <c r="Q4486" s="71"/>
      <c r="R4486" s="71"/>
      <c r="S4486" s="71"/>
      <c r="T4486" s="71"/>
      <c r="U4486" s="71"/>
      <c r="V4486" s="71"/>
      <c r="W4486" s="71"/>
      <c r="X4486" s="71"/>
      <c r="Y4486" s="71"/>
      <c r="Z4486" s="71"/>
    </row>
    <row r="4487" spans="1:26">
      <c r="A4487" s="154"/>
      <c r="B4487" s="157"/>
      <c r="C4487" s="162"/>
      <c r="D4487" s="157"/>
      <c r="E4487" s="157"/>
      <c r="F4487" s="157"/>
      <c r="G4487" s="158"/>
      <c r="H4487" s="23">
        <f>MONTH(CtasPagar[[#This Row],[Data Vencimento]])</f>
        <v>1</v>
      </c>
      <c r="I4487" s="23">
        <f>YEAR(CtasPagar[[#This Row],[Data Vencimento]])</f>
        <v>1900</v>
      </c>
      <c r="J4487" s="154"/>
      <c r="K4487" s="23">
        <f>MONTH(CtasPagar[[#This Row],[Data Pagamento]])</f>
        <v>1</v>
      </c>
      <c r="L4487" s="23">
        <f>YEAR(CtasPagar[[#This Row],[Data Pagamento]])</f>
        <v>1900</v>
      </c>
      <c r="M4487" s="154"/>
      <c r="N44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7" s="71"/>
      <c r="P4487" s="71"/>
      <c r="Q4487" s="71"/>
      <c r="R4487" s="71"/>
      <c r="S4487" s="71"/>
      <c r="T4487" s="71"/>
      <c r="U4487" s="71"/>
      <c r="V4487" s="71"/>
      <c r="W4487" s="71"/>
      <c r="X4487" s="71"/>
      <c r="Y4487" s="71"/>
      <c r="Z4487" s="71"/>
    </row>
    <row r="4488" spans="1:26">
      <c r="A4488" s="154"/>
      <c r="B4488" s="157"/>
      <c r="C4488" s="162"/>
      <c r="D4488" s="157"/>
      <c r="E4488" s="157"/>
      <c r="F4488" s="157"/>
      <c r="G4488" s="158"/>
      <c r="H4488" s="23">
        <f>MONTH(CtasPagar[[#This Row],[Data Vencimento]])</f>
        <v>1</v>
      </c>
      <c r="I4488" s="23">
        <f>YEAR(CtasPagar[[#This Row],[Data Vencimento]])</f>
        <v>1900</v>
      </c>
      <c r="J4488" s="154"/>
      <c r="K4488" s="23">
        <f>MONTH(CtasPagar[[#This Row],[Data Pagamento]])</f>
        <v>1</v>
      </c>
      <c r="L4488" s="23">
        <f>YEAR(CtasPagar[[#This Row],[Data Pagamento]])</f>
        <v>1900</v>
      </c>
      <c r="M4488" s="154"/>
      <c r="N44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8" s="71"/>
      <c r="P4488" s="71"/>
      <c r="Q4488" s="71"/>
      <c r="R4488" s="71"/>
      <c r="S4488" s="71"/>
      <c r="T4488" s="71"/>
      <c r="U4488" s="71"/>
      <c r="V4488" s="71"/>
      <c r="W4488" s="71"/>
      <c r="X4488" s="71"/>
      <c r="Y4488" s="71"/>
      <c r="Z4488" s="71"/>
    </row>
    <row r="4489" spans="1:26">
      <c r="A4489" s="154"/>
      <c r="B4489" s="157"/>
      <c r="C4489" s="162"/>
      <c r="D4489" s="157"/>
      <c r="E4489" s="157"/>
      <c r="F4489" s="157"/>
      <c r="G4489" s="158"/>
      <c r="H4489" s="23">
        <f>MONTH(CtasPagar[[#This Row],[Data Vencimento]])</f>
        <v>1</v>
      </c>
      <c r="I4489" s="23">
        <f>YEAR(CtasPagar[[#This Row],[Data Vencimento]])</f>
        <v>1900</v>
      </c>
      <c r="J4489" s="154"/>
      <c r="K4489" s="23">
        <f>MONTH(CtasPagar[[#This Row],[Data Pagamento]])</f>
        <v>1</v>
      </c>
      <c r="L4489" s="23">
        <f>YEAR(CtasPagar[[#This Row],[Data Pagamento]])</f>
        <v>1900</v>
      </c>
      <c r="M4489" s="154"/>
      <c r="N44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89" s="71"/>
      <c r="P4489" s="71"/>
      <c r="Q4489" s="71"/>
      <c r="R4489" s="71"/>
      <c r="S4489" s="71"/>
      <c r="T4489" s="71"/>
      <c r="U4489" s="71"/>
      <c r="V4489" s="71"/>
      <c r="W4489" s="71"/>
      <c r="X4489" s="71"/>
      <c r="Y4489" s="71"/>
      <c r="Z4489" s="71"/>
    </row>
    <row r="4490" spans="1:26">
      <c r="A4490" s="154"/>
      <c r="B4490" s="157"/>
      <c r="C4490" s="162"/>
      <c r="D4490" s="157"/>
      <c r="E4490" s="157"/>
      <c r="F4490" s="157"/>
      <c r="G4490" s="158"/>
      <c r="H4490" s="23">
        <f>MONTH(CtasPagar[[#This Row],[Data Vencimento]])</f>
        <v>1</v>
      </c>
      <c r="I4490" s="23">
        <f>YEAR(CtasPagar[[#This Row],[Data Vencimento]])</f>
        <v>1900</v>
      </c>
      <c r="J4490" s="154"/>
      <c r="K4490" s="23">
        <f>MONTH(CtasPagar[[#This Row],[Data Pagamento]])</f>
        <v>1</v>
      </c>
      <c r="L4490" s="23">
        <f>YEAR(CtasPagar[[#This Row],[Data Pagamento]])</f>
        <v>1900</v>
      </c>
      <c r="M4490" s="154"/>
      <c r="N44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0" s="71"/>
      <c r="P4490" s="71"/>
      <c r="Q4490" s="71"/>
      <c r="R4490" s="71"/>
      <c r="S4490" s="71"/>
      <c r="T4490" s="71"/>
      <c r="U4490" s="71"/>
      <c r="V4490" s="71"/>
      <c r="W4490" s="71"/>
      <c r="X4490" s="71"/>
      <c r="Y4490" s="71"/>
      <c r="Z4490" s="71"/>
    </row>
    <row r="4491" spans="1:26">
      <c r="A4491" s="154"/>
      <c r="B4491" s="157"/>
      <c r="C4491" s="162"/>
      <c r="D4491" s="157"/>
      <c r="E4491" s="157"/>
      <c r="F4491" s="157"/>
      <c r="G4491" s="158"/>
      <c r="H4491" s="23">
        <f>MONTH(CtasPagar[[#This Row],[Data Vencimento]])</f>
        <v>1</v>
      </c>
      <c r="I4491" s="23">
        <f>YEAR(CtasPagar[[#This Row],[Data Vencimento]])</f>
        <v>1900</v>
      </c>
      <c r="J4491" s="154"/>
      <c r="K4491" s="23">
        <f>MONTH(CtasPagar[[#This Row],[Data Pagamento]])</f>
        <v>1</v>
      </c>
      <c r="L4491" s="23">
        <f>YEAR(CtasPagar[[#This Row],[Data Pagamento]])</f>
        <v>1900</v>
      </c>
      <c r="M4491" s="154"/>
      <c r="N44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1" s="71"/>
      <c r="P4491" s="71"/>
      <c r="Q4491" s="71"/>
      <c r="R4491" s="71"/>
      <c r="S4491" s="71"/>
      <c r="T4491" s="71"/>
      <c r="U4491" s="71"/>
      <c r="V4491" s="71"/>
      <c r="W4491" s="71"/>
      <c r="X4491" s="71"/>
      <c r="Y4491" s="71"/>
      <c r="Z4491" s="71"/>
    </row>
    <row r="4492" spans="1:26">
      <c r="A4492" s="154"/>
      <c r="B4492" s="157"/>
      <c r="C4492" s="162"/>
      <c r="D4492" s="157"/>
      <c r="E4492" s="157"/>
      <c r="F4492" s="157"/>
      <c r="G4492" s="158"/>
      <c r="H4492" s="23">
        <f>MONTH(CtasPagar[[#This Row],[Data Vencimento]])</f>
        <v>1</v>
      </c>
      <c r="I4492" s="23">
        <f>YEAR(CtasPagar[[#This Row],[Data Vencimento]])</f>
        <v>1900</v>
      </c>
      <c r="J4492" s="154"/>
      <c r="K4492" s="23">
        <f>MONTH(CtasPagar[[#This Row],[Data Pagamento]])</f>
        <v>1</v>
      </c>
      <c r="L4492" s="23">
        <f>YEAR(CtasPagar[[#This Row],[Data Pagamento]])</f>
        <v>1900</v>
      </c>
      <c r="M4492" s="154"/>
      <c r="N44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2" s="71"/>
      <c r="P4492" s="71"/>
      <c r="Q4492" s="71"/>
      <c r="R4492" s="71"/>
      <c r="S4492" s="71"/>
      <c r="T4492" s="71"/>
      <c r="U4492" s="71"/>
      <c r="V4492" s="71"/>
      <c r="W4492" s="71"/>
      <c r="X4492" s="71"/>
      <c r="Y4492" s="71"/>
      <c r="Z4492" s="71"/>
    </row>
    <row r="4493" spans="1:26">
      <c r="A4493" s="154"/>
      <c r="B4493" s="157"/>
      <c r="C4493" s="162"/>
      <c r="D4493" s="157"/>
      <c r="E4493" s="157"/>
      <c r="F4493" s="157"/>
      <c r="G4493" s="158"/>
      <c r="H4493" s="23">
        <f>MONTH(CtasPagar[[#This Row],[Data Vencimento]])</f>
        <v>1</v>
      </c>
      <c r="I4493" s="23">
        <f>YEAR(CtasPagar[[#This Row],[Data Vencimento]])</f>
        <v>1900</v>
      </c>
      <c r="J4493" s="154"/>
      <c r="K4493" s="23">
        <f>MONTH(CtasPagar[[#This Row],[Data Pagamento]])</f>
        <v>1</v>
      </c>
      <c r="L4493" s="23">
        <f>YEAR(CtasPagar[[#This Row],[Data Pagamento]])</f>
        <v>1900</v>
      </c>
      <c r="M4493" s="154"/>
      <c r="N44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3" s="71"/>
      <c r="P4493" s="71"/>
      <c r="Q4493" s="71"/>
      <c r="R4493" s="71"/>
      <c r="S4493" s="71"/>
      <c r="T4493" s="71"/>
      <c r="U4493" s="71"/>
      <c r="V4493" s="71"/>
      <c r="W4493" s="71"/>
      <c r="X4493" s="71"/>
      <c r="Y4493" s="71"/>
      <c r="Z4493" s="71"/>
    </row>
    <row r="4494" spans="1:26">
      <c r="A4494" s="154"/>
      <c r="B4494" s="157"/>
      <c r="C4494" s="162"/>
      <c r="D4494" s="157"/>
      <c r="E4494" s="157"/>
      <c r="F4494" s="157"/>
      <c r="G4494" s="158"/>
      <c r="H4494" s="23">
        <f>MONTH(CtasPagar[[#This Row],[Data Vencimento]])</f>
        <v>1</v>
      </c>
      <c r="I4494" s="23">
        <f>YEAR(CtasPagar[[#This Row],[Data Vencimento]])</f>
        <v>1900</v>
      </c>
      <c r="J4494" s="154"/>
      <c r="K4494" s="23">
        <f>MONTH(CtasPagar[[#This Row],[Data Pagamento]])</f>
        <v>1</v>
      </c>
      <c r="L4494" s="23">
        <f>YEAR(CtasPagar[[#This Row],[Data Pagamento]])</f>
        <v>1900</v>
      </c>
      <c r="M4494" s="154"/>
      <c r="N44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4" s="71"/>
      <c r="P4494" s="71"/>
      <c r="Q4494" s="71"/>
      <c r="R4494" s="71"/>
      <c r="S4494" s="71"/>
      <c r="T4494" s="71"/>
      <c r="U4494" s="71"/>
      <c r="V4494" s="71"/>
      <c r="W4494" s="71"/>
      <c r="X4494" s="71"/>
      <c r="Y4494" s="71"/>
      <c r="Z4494" s="71"/>
    </row>
    <row r="4495" spans="1:26">
      <c r="A4495" s="154"/>
      <c r="B4495" s="157"/>
      <c r="C4495" s="162"/>
      <c r="D4495" s="157"/>
      <c r="E4495" s="157"/>
      <c r="F4495" s="157"/>
      <c r="G4495" s="158"/>
      <c r="H4495" s="23">
        <f>MONTH(CtasPagar[[#This Row],[Data Vencimento]])</f>
        <v>1</v>
      </c>
      <c r="I4495" s="23">
        <f>YEAR(CtasPagar[[#This Row],[Data Vencimento]])</f>
        <v>1900</v>
      </c>
      <c r="J4495" s="154"/>
      <c r="K4495" s="23">
        <f>MONTH(CtasPagar[[#This Row],[Data Pagamento]])</f>
        <v>1</v>
      </c>
      <c r="L4495" s="23">
        <f>YEAR(CtasPagar[[#This Row],[Data Pagamento]])</f>
        <v>1900</v>
      </c>
      <c r="M4495" s="154"/>
      <c r="N44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5" s="71"/>
      <c r="P4495" s="71"/>
      <c r="Q4495" s="71"/>
      <c r="R4495" s="71"/>
      <c r="S4495" s="71"/>
      <c r="T4495" s="71"/>
      <c r="U4495" s="71"/>
      <c r="V4495" s="71"/>
      <c r="W4495" s="71"/>
      <c r="X4495" s="71"/>
      <c r="Y4495" s="71"/>
      <c r="Z4495" s="71"/>
    </row>
    <row r="4496" spans="1:26">
      <c r="A4496" s="154"/>
      <c r="B4496" s="157"/>
      <c r="C4496" s="162"/>
      <c r="D4496" s="157"/>
      <c r="E4496" s="157"/>
      <c r="F4496" s="157"/>
      <c r="G4496" s="158"/>
      <c r="H4496" s="23">
        <f>MONTH(CtasPagar[[#This Row],[Data Vencimento]])</f>
        <v>1</v>
      </c>
      <c r="I4496" s="23">
        <f>YEAR(CtasPagar[[#This Row],[Data Vencimento]])</f>
        <v>1900</v>
      </c>
      <c r="J4496" s="154"/>
      <c r="K4496" s="23">
        <f>MONTH(CtasPagar[[#This Row],[Data Pagamento]])</f>
        <v>1</v>
      </c>
      <c r="L4496" s="23">
        <f>YEAR(CtasPagar[[#This Row],[Data Pagamento]])</f>
        <v>1900</v>
      </c>
      <c r="M4496" s="154"/>
      <c r="N44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6" s="71"/>
      <c r="P4496" s="71"/>
      <c r="Q4496" s="71"/>
      <c r="R4496" s="71"/>
      <c r="S4496" s="71"/>
      <c r="T4496" s="71"/>
      <c r="U4496" s="71"/>
      <c r="V4496" s="71"/>
      <c r="W4496" s="71"/>
      <c r="X4496" s="71"/>
      <c r="Y4496" s="71"/>
      <c r="Z4496" s="71"/>
    </row>
    <row r="4497" spans="1:26">
      <c r="A4497" s="154"/>
      <c r="B4497" s="157"/>
      <c r="C4497" s="162"/>
      <c r="D4497" s="157"/>
      <c r="E4497" s="157"/>
      <c r="F4497" s="157"/>
      <c r="G4497" s="158"/>
      <c r="H4497" s="23">
        <f>MONTH(CtasPagar[[#This Row],[Data Vencimento]])</f>
        <v>1</v>
      </c>
      <c r="I4497" s="23">
        <f>YEAR(CtasPagar[[#This Row],[Data Vencimento]])</f>
        <v>1900</v>
      </c>
      <c r="J4497" s="154"/>
      <c r="K4497" s="23">
        <f>MONTH(CtasPagar[[#This Row],[Data Pagamento]])</f>
        <v>1</v>
      </c>
      <c r="L4497" s="23">
        <f>YEAR(CtasPagar[[#This Row],[Data Pagamento]])</f>
        <v>1900</v>
      </c>
      <c r="M4497" s="154"/>
      <c r="N44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7" s="71"/>
      <c r="P4497" s="71"/>
      <c r="Q4497" s="71"/>
      <c r="R4497" s="71"/>
      <c r="S4497" s="71"/>
      <c r="T4497" s="71"/>
      <c r="U4497" s="71"/>
      <c r="V4497" s="71"/>
      <c r="W4497" s="71"/>
      <c r="X4497" s="71"/>
      <c r="Y4497" s="71"/>
      <c r="Z4497" s="71"/>
    </row>
    <row r="4498" spans="1:26">
      <c r="A4498" s="154"/>
      <c r="B4498" s="157"/>
      <c r="C4498" s="162"/>
      <c r="D4498" s="157"/>
      <c r="E4498" s="157"/>
      <c r="F4498" s="157"/>
      <c r="G4498" s="158"/>
      <c r="H4498" s="23">
        <f>MONTH(CtasPagar[[#This Row],[Data Vencimento]])</f>
        <v>1</v>
      </c>
      <c r="I4498" s="23">
        <f>YEAR(CtasPagar[[#This Row],[Data Vencimento]])</f>
        <v>1900</v>
      </c>
      <c r="J4498" s="154"/>
      <c r="K4498" s="23">
        <f>MONTH(CtasPagar[[#This Row],[Data Pagamento]])</f>
        <v>1</v>
      </c>
      <c r="L4498" s="23">
        <f>YEAR(CtasPagar[[#This Row],[Data Pagamento]])</f>
        <v>1900</v>
      </c>
      <c r="M4498" s="154"/>
      <c r="N44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8" s="71"/>
      <c r="P4498" s="71"/>
      <c r="Q4498" s="71"/>
      <c r="R4498" s="71"/>
      <c r="S4498" s="71"/>
      <c r="T4498" s="71"/>
      <c r="U4498" s="71"/>
      <c r="V4498" s="71"/>
      <c r="W4498" s="71"/>
      <c r="X4498" s="71"/>
      <c r="Y4498" s="71"/>
      <c r="Z4498" s="71"/>
    </row>
    <row r="4499" spans="1:26">
      <c r="A4499" s="154"/>
      <c r="B4499" s="157"/>
      <c r="C4499" s="162"/>
      <c r="D4499" s="157"/>
      <c r="E4499" s="157"/>
      <c r="F4499" s="157"/>
      <c r="G4499" s="158"/>
      <c r="H4499" s="23">
        <f>MONTH(CtasPagar[[#This Row],[Data Vencimento]])</f>
        <v>1</v>
      </c>
      <c r="I4499" s="23">
        <f>YEAR(CtasPagar[[#This Row],[Data Vencimento]])</f>
        <v>1900</v>
      </c>
      <c r="J4499" s="154"/>
      <c r="K4499" s="23">
        <f>MONTH(CtasPagar[[#This Row],[Data Pagamento]])</f>
        <v>1</v>
      </c>
      <c r="L4499" s="23">
        <f>YEAR(CtasPagar[[#This Row],[Data Pagamento]])</f>
        <v>1900</v>
      </c>
      <c r="M4499" s="154"/>
      <c r="N44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499" s="71"/>
      <c r="P4499" s="71"/>
      <c r="Q4499" s="71"/>
      <c r="R4499" s="71"/>
      <c r="S4499" s="71"/>
      <c r="T4499" s="71"/>
      <c r="U4499" s="71"/>
      <c r="V4499" s="71"/>
      <c r="W4499" s="71"/>
      <c r="X4499" s="71"/>
      <c r="Y4499" s="71"/>
      <c r="Z4499" s="71"/>
    </row>
    <row r="4500" spans="1:26">
      <c r="A4500" s="154"/>
      <c r="B4500" s="157"/>
      <c r="C4500" s="162"/>
      <c r="D4500" s="157"/>
      <c r="E4500" s="157"/>
      <c r="F4500" s="157"/>
      <c r="G4500" s="158"/>
      <c r="H4500" s="23">
        <f>MONTH(CtasPagar[[#This Row],[Data Vencimento]])</f>
        <v>1</v>
      </c>
      <c r="I4500" s="23">
        <f>YEAR(CtasPagar[[#This Row],[Data Vencimento]])</f>
        <v>1900</v>
      </c>
      <c r="J4500" s="154"/>
      <c r="K4500" s="23">
        <f>MONTH(CtasPagar[[#This Row],[Data Pagamento]])</f>
        <v>1</v>
      </c>
      <c r="L4500" s="23">
        <f>YEAR(CtasPagar[[#This Row],[Data Pagamento]])</f>
        <v>1900</v>
      </c>
      <c r="M4500" s="154"/>
      <c r="N45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0" s="71"/>
      <c r="P4500" s="71"/>
      <c r="Q4500" s="71"/>
      <c r="R4500" s="71"/>
      <c r="S4500" s="71"/>
      <c r="T4500" s="71"/>
      <c r="U4500" s="71"/>
      <c r="V4500" s="71"/>
      <c r="W4500" s="71"/>
      <c r="X4500" s="71"/>
      <c r="Y4500" s="71"/>
      <c r="Z4500" s="71"/>
    </row>
    <row r="4501" spans="1:26">
      <c r="A4501" s="154"/>
      <c r="B4501" s="157"/>
      <c r="C4501" s="162"/>
      <c r="D4501" s="157"/>
      <c r="E4501" s="157"/>
      <c r="F4501" s="157"/>
      <c r="G4501" s="158"/>
      <c r="H4501" s="23">
        <f>MONTH(CtasPagar[[#This Row],[Data Vencimento]])</f>
        <v>1</v>
      </c>
      <c r="I4501" s="23">
        <f>YEAR(CtasPagar[[#This Row],[Data Vencimento]])</f>
        <v>1900</v>
      </c>
      <c r="J4501" s="154"/>
      <c r="K4501" s="23">
        <f>MONTH(CtasPagar[[#This Row],[Data Pagamento]])</f>
        <v>1</v>
      </c>
      <c r="L4501" s="23">
        <f>YEAR(CtasPagar[[#This Row],[Data Pagamento]])</f>
        <v>1900</v>
      </c>
      <c r="M4501" s="154"/>
      <c r="N45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1" s="71"/>
      <c r="P4501" s="71"/>
      <c r="Q4501" s="71"/>
      <c r="R4501" s="71"/>
      <c r="S4501" s="71"/>
      <c r="T4501" s="71"/>
      <c r="U4501" s="71"/>
      <c r="V4501" s="71"/>
      <c r="W4501" s="71"/>
      <c r="X4501" s="71"/>
      <c r="Y4501" s="71"/>
      <c r="Z4501" s="71"/>
    </row>
    <row r="4502" spans="1:26">
      <c r="A4502" s="154"/>
      <c r="B4502" s="157"/>
      <c r="C4502" s="162"/>
      <c r="D4502" s="157"/>
      <c r="E4502" s="157"/>
      <c r="F4502" s="157"/>
      <c r="G4502" s="158"/>
      <c r="H4502" s="23">
        <f>MONTH(CtasPagar[[#This Row],[Data Vencimento]])</f>
        <v>1</v>
      </c>
      <c r="I4502" s="23">
        <f>YEAR(CtasPagar[[#This Row],[Data Vencimento]])</f>
        <v>1900</v>
      </c>
      <c r="J4502" s="154"/>
      <c r="K4502" s="23">
        <f>MONTH(CtasPagar[[#This Row],[Data Pagamento]])</f>
        <v>1</v>
      </c>
      <c r="L4502" s="23">
        <f>YEAR(CtasPagar[[#This Row],[Data Pagamento]])</f>
        <v>1900</v>
      </c>
      <c r="M4502" s="154"/>
      <c r="N45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2" s="71"/>
      <c r="P4502" s="71"/>
      <c r="Q4502" s="71"/>
      <c r="R4502" s="71"/>
      <c r="S4502" s="71"/>
      <c r="T4502" s="71"/>
      <c r="U4502" s="71"/>
      <c r="V4502" s="71"/>
      <c r="W4502" s="71"/>
      <c r="X4502" s="71"/>
      <c r="Y4502" s="71"/>
      <c r="Z4502" s="71"/>
    </row>
    <row r="4503" spans="1:26">
      <c r="A4503" s="154"/>
      <c r="B4503" s="157"/>
      <c r="C4503" s="162"/>
      <c r="D4503" s="157"/>
      <c r="E4503" s="157"/>
      <c r="F4503" s="157"/>
      <c r="G4503" s="158"/>
      <c r="H4503" s="23">
        <f>MONTH(CtasPagar[[#This Row],[Data Vencimento]])</f>
        <v>1</v>
      </c>
      <c r="I4503" s="23">
        <f>YEAR(CtasPagar[[#This Row],[Data Vencimento]])</f>
        <v>1900</v>
      </c>
      <c r="J4503" s="154"/>
      <c r="K4503" s="23">
        <f>MONTH(CtasPagar[[#This Row],[Data Pagamento]])</f>
        <v>1</v>
      </c>
      <c r="L4503" s="23">
        <f>YEAR(CtasPagar[[#This Row],[Data Pagamento]])</f>
        <v>1900</v>
      </c>
      <c r="M4503" s="154"/>
      <c r="N45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3" s="71"/>
      <c r="P4503" s="71"/>
      <c r="Q4503" s="71"/>
      <c r="R4503" s="71"/>
      <c r="S4503" s="71"/>
      <c r="T4503" s="71"/>
      <c r="U4503" s="71"/>
      <c r="V4503" s="71"/>
      <c r="W4503" s="71"/>
      <c r="X4503" s="71"/>
      <c r="Y4503" s="71"/>
      <c r="Z4503" s="71"/>
    </row>
    <row r="4504" spans="1:26">
      <c r="A4504" s="154"/>
      <c r="B4504" s="157"/>
      <c r="C4504" s="162"/>
      <c r="D4504" s="157"/>
      <c r="E4504" s="157"/>
      <c r="F4504" s="157"/>
      <c r="G4504" s="158"/>
      <c r="H4504" s="23">
        <f>MONTH(CtasPagar[[#This Row],[Data Vencimento]])</f>
        <v>1</v>
      </c>
      <c r="I4504" s="23">
        <f>YEAR(CtasPagar[[#This Row],[Data Vencimento]])</f>
        <v>1900</v>
      </c>
      <c r="J4504" s="154"/>
      <c r="K4504" s="23">
        <f>MONTH(CtasPagar[[#This Row],[Data Pagamento]])</f>
        <v>1</v>
      </c>
      <c r="L4504" s="23">
        <f>YEAR(CtasPagar[[#This Row],[Data Pagamento]])</f>
        <v>1900</v>
      </c>
      <c r="M4504" s="154"/>
      <c r="N45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4" s="71"/>
      <c r="P4504" s="71"/>
      <c r="Q4504" s="71"/>
      <c r="R4504" s="71"/>
      <c r="S4504" s="71"/>
      <c r="T4504" s="71"/>
      <c r="U4504" s="71"/>
      <c r="V4504" s="71"/>
      <c r="W4504" s="71"/>
      <c r="X4504" s="71"/>
      <c r="Y4504" s="71"/>
      <c r="Z4504" s="71"/>
    </row>
    <row r="4505" spans="1:26">
      <c r="A4505" s="154"/>
      <c r="B4505" s="157"/>
      <c r="C4505" s="162"/>
      <c r="D4505" s="157"/>
      <c r="E4505" s="157"/>
      <c r="F4505" s="157"/>
      <c r="G4505" s="158"/>
      <c r="H4505" s="23">
        <f>MONTH(CtasPagar[[#This Row],[Data Vencimento]])</f>
        <v>1</v>
      </c>
      <c r="I4505" s="23">
        <f>YEAR(CtasPagar[[#This Row],[Data Vencimento]])</f>
        <v>1900</v>
      </c>
      <c r="J4505" s="154"/>
      <c r="K4505" s="23">
        <f>MONTH(CtasPagar[[#This Row],[Data Pagamento]])</f>
        <v>1</v>
      </c>
      <c r="L4505" s="23">
        <f>YEAR(CtasPagar[[#This Row],[Data Pagamento]])</f>
        <v>1900</v>
      </c>
      <c r="M4505" s="154"/>
      <c r="N45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5" s="71"/>
      <c r="P4505" s="71"/>
      <c r="Q4505" s="71"/>
      <c r="R4505" s="71"/>
      <c r="S4505" s="71"/>
      <c r="T4505" s="71"/>
      <c r="U4505" s="71"/>
      <c r="V4505" s="71"/>
      <c r="W4505" s="71"/>
      <c r="X4505" s="71"/>
      <c r="Y4505" s="71"/>
      <c r="Z4505" s="71"/>
    </row>
    <row r="4506" spans="1:26">
      <c r="A4506" s="154"/>
      <c r="B4506" s="157"/>
      <c r="C4506" s="162"/>
      <c r="D4506" s="157"/>
      <c r="E4506" s="157"/>
      <c r="F4506" s="157"/>
      <c r="G4506" s="158"/>
      <c r="H4506" s="23">
        <f>MONTH(CtasPagar[[#This Row],[Data Vencimento]])</f>
        <v>1</v>
      </c>
      <c r="I4506" s="23">
        <f>YEAR(CtasPagar[[#This Row],[Data Vencimento]])</f>
        <v>1900</v>
      </c>
      <c r="J4506" s="154"/>
      <c r="K4506" s="23">
        <f>MONTH(CtasPagar[[#This Row],[Data Pagamento]])</f>
        <v>1</v>
      </c>
      <c r="L4506" s="23">
        <f>YEAR(CtasPagar[[#This Row],[Data Pagamento]])</f>
        <v>1900</v>
      </c>
      <c r="M4506" s="154"/>
      <c r="N45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6" s="71"/>
      <c r="P4506" s="71"/>
      <c r="Q4506" s="71"/>
      <c r="R4506" s="71"/>
      <c r="S4506" s="71"/>
      <c r="T4506" s="71"/>
      <c r="U4506" s="71"/>
      <c r="V4506" s="71"/>
      <c r="W4506" s="71"/>
      <c r="X4506" s="71"/>
      <c r="Y4506" s="71"/>
      <c r="Z4506" s="71"/>
    </row>
    <row r="4507" spans="1:26">
      <c r="A4507" s="154"/>
      <c r="B4507" s="157"/>
      <c r="C4507" s="162"/>
      <c r="D4507" s="157"/>
      <c r="E4507" s="157"/>
      <c r="F4507" s="157"/>
      <c r="G4507" s="158"/>
      <c r="H4507" s="23">
        <f>MONTH(CtasPagar[[#This Row],[Data Vencimento]])</f>
        <v>1</v>
      </c>
      <c r="I4507" s="23">
        <f>YEAR(CtasPagar[[#This Row],[Data Vencimento]])</f>
        <v>1900</v>
      </c>
      <c r="J4507" s="154"/>
      <c r="K4507" s="23">
        <f>MONTH(CtasPagar[[#This Row],[Data Pagamento]])</f>
        <v>1</v>
      </c>
      <c r="L4507" s="23">
        <f>YEAR(CtasPagar[[#This Row],[Data Pagamento]])</f>
        <v>1900</v>
      </c>
      <c r="M4507" s="154"/>
      <c r="N45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7" s="71"/>
      <c r="P4507" s="71"/>
      <c r="Q4507" s="71"/>
      <c r="R4507" s="71"/>
      <c r="S4507" s="71"/>
      <c r="T4507" s="71"/>
      <c r="U4507" s="71"/>
      <c r="V4507" s="71"/>
      <c r="W4507" s="71"/>
      <c r="X4507" s="71"/>
      <c r="Y4507" s="71"/>
      <c r="Z4507" s="71"/>
    </row>
    <row r="4508" spans="1:26">
      <c r="A4508" s="154"/>
      <c r="B4508" s="157"/>
      <c r="C4508" s="162"/>
      <c r="D4508" s="157"/>
      <c r="E4508" s="157"/>
      <c r="F4508" s="157"/>
      <c r="G4508" s="158"/>
      <c r="H4508" s="23">
        <f>MONTH(CtasPagar[[#This Row],[Data Vencimento]])</f>
        <v>1</v>
      </c>
      <c r="I4508" s="23">
        <f>YEAR(CtasPagar[[#This Row],[Data Vencimento]])</f>
        <v>1900</v>
      </c>
      <c r="J4508" s="154"/>
      <c r="K4508" s="23">
        <f>MONTH(CtasPagar[[#This Row],[Data Pagamento]])</f>
        <v>1</v>
      </c>
      <c r="L4508" s="23">
        <f>YEAR(CtasPagar[[#This Row],[Data Pagamento]])</f>
        <v>1900</v>
      </c>
      <c r="M4508" s="154"/>
      <c r="N45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8" s="71"/>
      <c r="P4508" s="71"/>
      <c r="Q4508" s="71"/>
      <c r="R4508" s="71"/>
      <c r="S4508" s="71"/>
      <c r="T4508" s="71"/>
      <c r="U4508" s="71"/>
      <c r="V4508" s="71"/>
      <c r="W4508" s="71"/>
      <c r="X4508" s="71"/>
      <c r="Y4508" s="71"/>
      <c r="Z4508" s="71"/>
    </row>
    <row r="4509" spans="1:26">
      <c r="A4509" s="154"/>
      <c r="B4509" s="157"/>
      <c r="C4509" s="162"/>
      <c r="D4509" s="157"/>
      <c r="E4509" s="157"/>
      <c r="F4509" s="157"/>
      <c r="G4509" s="158"/>
      <c r="H4509" s="23">
        <f>MONTH(CtasPagar[[#This Row],[Data Vencimento]])</f>
        <v>1</v>
      </c>
      <c r="I4509" s="23">
        <f>YEAR(CtasPagar[[#This Row],[Data Vencimento]])</f>
        <v>1900</v>
      </c>
      <c r="J4509" s="154"/>
      <c r="K4509" s="23">
        <f>MONTH(CtasPagar[[#This Row],[Data Pagamento]])</f>
        <v>1</v>
      </c>
      <c r="L4509" s="23">
        <f>YEAR(CtasPagar[[#This Row],[Data Pagamento]])</f>
        <v>1900</v>
      </c>
      <c r="M4509" s="154"/>
      <c r="N45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09" s="71"/>
      <c r="P4509" s="71"/>
      <c r="Q4509" s="71"/>
      <c r="R4509" s="71"/>
      <c r="S4509" s="71"/>
      <c r="T4509" s="71"/>
      <c r="U4509" s="71"/>
      <c r="V4509" s="71"/>
      <c r="W4509" s="71"/>
      <c r="X4509" s="71"/>
      <c r="Y4509" s="71"/>
      <c r="Z4509" s="71"/>
    </row>
    <row r="4510" spans="1:26">
      <c r="A4510" s="154"/>
      <c r="B4510" s="157"/>
      <c r="C4510" s="162"/>
      <c r="D4510" s="157"/>
      <c r="E4510" s="157"/>
      <c r="F4510" s="157"/>
      <c r="G4510" s="158"/>
      <c r="H4510" s="23">
        <f>MONTH(CtasPagar[[#This Row],[Data Vencimento]])</f>
        <v>1</v>
      </c>
      <c r="I4510" s="23">
        <f>YEAR(CtasPagar[[#This Row],[Data Vencimento]])</f>
        <v>1900</v>
      </c>
      <c r="J4510" s="154"/>
      <c r="K4510" s="23">
        <f>MONTH(CtasPagar[[#This Row],[Data Pagamento]])</f>
        <v>1</v>
      </c>
      <c r="L4510" s="23">
        <f>YEAR(CtasPagar[[#This Row],[Data Pagamento]])</f>
        <v>1900</v>
      </c>
      <c r="M4510" s="154"/>
      <c r="N45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0" s="71"/>
      <c r="P4510" s="71"/>
      <c r="Q4510" s="71"/>
      <c r="R4510" s="71"/>
      <c r="S4510" s="71"/>
      <c r="T4510" s="71"/>
      <c r="U4510" s="71"/>
      <c r="V4510" s="71"/>
      <c r="W4510" s="71"/>
      <c r="X4510" s="71"/>
      <c r="Y4510" s="71"/>
      <c r="Z4510" s="71"/>
    </row>
    <row r="4511" spans="1:26">
      <c r="A4511" s="154"/>
      <c r="B4511" s="157"/>
      <c r="C4511" s="162"/>
      <c r="D4511" s="157"/>
      <c r="E4511" s="157"/>
      <c r="F4511" s="157"/>
      <c r="G4511" s="158"/>
      <c r="H4511" s="23">
        <f>MONTH(CtasPagar[[#This Row],[Data Vencimento]])</f>
        <v>1</v>
      </c>
      <c r="I4511" s="23">
        <f>YEAR(CtasPagar[[#This Row],[Data Vencimento]])</f>
        <v>1900</v>
      </c>
      <c r="J4511" s="154"/>
      <c r="K4511" s="23">
        <f>MONTH(CtasPagar[[#This Row],[Data Pagamento]])</f>
        <v>1</v>
      </c>
      <c r="L4511" s="23">
        <f>YEAR(CtasPagar[[#This Row],[Data Pagamento]])</f>
        <v>1900</v>
      </c>
      <c r="M4511" s="154"/>
      <c r="N45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1" s="71"/>
      <c r="P4511" s="71"/>
      <c r="Q4511" s="71"/>
      <c r="R4511" s="71"/>
      <c r="S4511" s="71"/>
      <c r="T4511" s="71"/>
      <c r="U4511" s="71"/>
      <c r="V4511" s="71"/>
      <c r="W4511" s="71"/>
      <c r="X4511" s="71"/>
      <c r="Y4511" s="71"/>
      <c r="Z4511" s="71"/>
    </row>
    <row r="4512" spans="1:26">
      <c r="A4512" s="154"/>
      <c r="B4512" s="157"/>
      <c r="C4512" s="162"/>
      <c r="D4512" s="157"/>
      <c r="E4512" s="157"/>
      <c r="F4512" s="157"/>
      <c r="G4512" s="158"/>
      <c r="H4512" s="23">
        <f>MONTH(CtasPagar[[#This Row],[Data Vencimento]])</f>
        <v>1</v>
      </c>
      <c r="I4512" s="23">
        <f>YEAR(CtasPagar[[#This Row],[Data Vencimento]])</f>
        <v>1900</v>
      </c>
      <c r="J4512" s="154"/>
      <c r="K4512" s="23">
        <f>MONTH(CtasPagar[[#This Row],[Data Pagamento]])</f>
        <v>1</v>
      </c>
      <c r="L4512" s="23">
        <f>YEAR(CtasPagar[[#This Row],[Data Pagamento]])</f>
        <v>1900</v>
      </c>
      <c r="M4512" s="154"/>
      <c r="N45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2" s="71"/>
      <c r="P4512" s="71"/>
      <c r="Q4512" s="71"/>
      <c r="R4512" s="71"/>
      <c r="S4512" s="71"/>
      <c r="T4512" s="71"/>
      <c r="U4512" s="71"/>
      <c r="V4512" s="71"/>
      <c r="W4512" s="71"/>
      <c r="X4512" s="71"/>
      <c r="Y4512" s="71"/>
      <c r="Z4512" s="71"/>
    </row>
    <row r="4513" spans="1:26">
      <c r="A4513" s="154"/>
      <c r="B4513" s="157"/>
      <c r="C4513" s="162"/>
      <c r="D4513" s="157"/>
      <c r="E4513" s="157"/>
      <c r="F4513" s="157"/>
      <c r="G4513" s="158"/>
      <c r="H4513" s="23">
        <f>MONTH(CtasPagar[[#This Row],[Data Vencimento]])</f>
        <v>1</v>
      </c>
      <c r="I4513" s="23">
        <f>YEAR(CtasPagar[[#This Row],[Data Vencimento]])</f>
        <v>1900</v>
      </c>
      <c r="J4513" s="154"/>
      <c r="K4513" s="23">
        <f>MONTH(CtasPagar[[#This Row],[Data Pagamento]])</f>
        <v>1</v>
      </c>
      <c r="L4513" s="23">
        <f>YEAR(CtasPagar[[#This Row],[Data Pagamento]])</f>
        <v>1900</v>
      </c>
      <c r="M4513" s="154"/>
      <c r="N45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3" s="71"/>
      <c r="P4513" s="71"/>
      <c r="Q4513" s="71"/>
      <c r="R4513" s="71"/>
      <c r="S4513" s="71"/>
      <c r="T4513" s="71"/>
      <c r="U4513" s="71"/>
      <c r="V4513" s="71"/>
      <c r="W4513" s="71"/>
      <c r="X4513" s="71"/>
      <c r="Y4513" s="71"/>
      <c r="Z4513" s="71"/>
    </row>
    <row r="4514" spans="1:26">
      <c r="A4514" s="154"/>
      <c r="B4514" s="157"/>
      <c r="C4514" s="162"/>
      <c r="D4514" s="157"/>
      <c r="E4514" s="157"/>
      <c r="F4514" s="157"/>
      <c r="G4514" s="158"/>
      <c r="H4514" s="23">
        <f>MONTH(CtasPagar[[#This Row],[Data Vencimento]])</f>
        <v>1</v>
      </c>
      <c r="I4514" s="23">
        <f>YEAR(CtasPagar[[#This Row],[Data Vencimento]])</f>
        <v>1900</v>
      </c>
      <c r="J4514" s="154"/>
      <c r="K4514" s="23">
        <f>MONTH(CtasPagar[[#This Row],[Data Pagamento]])</f>
        <v>1</v>
      </c>
      <c r="L4514" s="23">
        <f>YEAR(CtasPagar[[#This Row],[Data Pagamento]])</f>
        <v>1900</v>
      </c>
      <c r="M4514" s="154"/>
      <c r="N45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4" s="71"/>
      <c r="P4514" s="71"/>
      <c r="Q4514" s="71"/>
      <c r="R4514" s="71"/>
      <c r="S4514" s="71"/>
      <c r="T4514" s="71"/>
      <c r="U4514" s="71"/>
      <c r="V4514" s="71"/>
      <c r="W4514" s="71"/>
      <c r="X4514" s="71"/>
      <c r="Y4514" s="71"/>
      <c r="Z4514" s="71"/>
    </row>
    <row r="4515" spans="1:26">
      <c r="A4515" s="154"/>
      <c r="B4515" s="157"/>
      <c r="C4515" s="162"/>
      <c r="D4515" s="157"/>
      <c r="E4515" s="157"/>
      <c r="F4515" s="157"/>
      <c r="G4515" s="158"/>
      <c r="H4515" s="23">
        <f>MONTH(CtasPagar[[#This Row],[Data Vencimento]])</f>
        <v>1</v>
      </c>
      <c r="I4515" s="23">
        <f>YEAR(CtasPagar[[#This Row],[Data Vencimento]])</f>
        <v>1900</v>
      </c>
      <c r="J4515" s="154"/>
      <c r="K4515" s="23">
        <f>MONTH(CtasPagar[[#This Row],[Data Pagamento]])</f>
        <v>1</v>
      </c>
      <c r="L4515" s="23">
        <f>YEAR(CtasPagar[[#This Row],[Data Pagamento]])</f>
        <v>1900</v>
      </c>
      <c r="M4515" s="154"/>
      <c r="N45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5" s="71"/>
      <c r="P4515" s="71"/>
      <c r="Q4515" s="71"/>
      <c r="R4515" s="71"/>
      <c r="S4515" s="71"/>
      <c r="T4515" s="71"/>
      <c r="U4515" s="71"/>
      <c r="V4515" s="71"/>
      <c r="W4515" s="71"/>
      <c r="X4515" s="71"/>
      <c r="Y4515" s="71"/>
      <c r="Z4515" s="71"/>
    </row>
    <row r="4516" spans="1:26">
      <c r="A4516" s="154"/>
      <c r="B4516" s="157"/>
      <c r="C4516" s="162"/>
      <c r="D4516" s="157"/>
      <c r="E4516" s="157"/>
      <c r="F4516" s="157"/>
      <c r="G4516" s="158"/>
      <c r="H4516" s="23">
        <f>MONTH(CtasPagar[[#This Row],[Data Vencimento]])</f>
        <v>1</v>
      </c>
      <c r="I4516" s="23">
        <f>YEAR(CtasPagar[[#This Row],[Data Vencimento]])</f>
        <v>1900</v>
      </c>
      <c r="J4516" s="154"/>
      <c r="K4516" s="23">
        <f>MONTH(CtasPagar[[#This Row],[Data Pagamento]])</f>
        <v>1</v>
      </c>
      <c r="L4516" s="23">
        <f>YEAR(CtasPagar[[#This Row],[Data Pagamento]])</f>
        <v>1900</v>
      </c>
      <c r="M4516" s="154"/>
      <c r="N45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6" s="71"/>
      <c r="P4516" s="71"/>
      <c r="Q4516" s="71"/>
      <c r="R4516" s="71"/>
      <c r="S4516" s="71"/>
      <c r="T4516" s="71"/>
      <c r="U4516" s="71"/>
      <c r="V4516" s="71"/>
      <c r="W4516" s="71"/>
      <c r="X4516" s="71"/>
      <c r="Y4516" s="71"/>
      <c r="Z4516" s="71"/>
    </row>
    <row r="4517" spans="1:26">
      <c r="A4517" s="154"/>
      <c r="B4517" s="157"/>
      <c r="C4517" s="162"/>
      <c r="D4517" s="157"/>
      <c r="E4517" s="157"/>
      <c r="F4517" s="157"/>
      <c r="G4517" s="158"/>
      <c r="H4517" s="23">
        <f>MONTH(CtasPagar[[#This Row],[Data Vencimento]])</f>
        <v>1</v>
      </c>
      <c r="I4517" s="23">
        <f>YEAR(CtasPagar[[#This Row],[Data Vencimento]])</f>
        <v>1900</v>
      </c>
      <c r="J4517" s="154"/>
      <c r="K4517" s="23">
        <f>MONTH(CtasPagar[[#This Row],[Data Pagamento]])</f>
        <v>1</v>
      </c>
      <c r="L4517" s="23">
        <f>YEAR(CtasPagar[[#This Row],[Data Pagamento]])</f>
        <v>1900</v>
      </c>
      <c r="M4517" s="154"/>
      <c r="N45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7" s="71"/>
      <c r="P4517" s="71"/>
      <c r="Q4517" s="71"/>
      <c r="R4517" s="71"/>
      <c r="S4517" s="71"/>
      <c r="T4517" s="71"/>
      <c r="U4517" s="71"/>
      <c r="V4517" s="71"/>
      <c r="W4517" s="71"/>
      <c r="X4517" s="71"/>
      <c r="Y4517" s="71"/>
      <c r="Z4517" s="71"/>
    </row>
    <row r="4518" spans="1:26">
      <c r="A4518" s="154"/>
      <c r="B4518" s="157"/>
      <c r="C4518" s="162"/>
      <c r="D4518" s="157"/>
      <c r="E4518" s="157"/>
      <c r="F4518" s="157"/>
      <c r="G4518" s="158"/>
      <c r="H4518" s="23">
        <f>MONTH(CtasPagar[[#This Row],[Data Vencimento]])</f>
        <v>1</v>
      </c>
      <c r="I4518" s="23">
        <f>YEAR(CtasPagar[[#This Row],[Data Vencimento]])</f>
        <v>1900</v>
      </c>
      <c r="J4518" s="154"/>
      <c r="K4518" s="23">
        <f>MONTH(CtasPagar[[#This Row],[Data Pagamento]])</f>
        <v>1</v>
      </c>
      <c r="L4518" s="23">
        <f>YEAR(CtasPagar[[#This Row],[Data Pagamento]])</f>
        <v>1900</v>
      </c>
      <c r="M4518" s="154"/>
      <c r="N45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8" s="71"/>
      <c r="P4518" s="71"/>
      <c r="Q4518" s="71"/>
      <c r="R4518" s="71"/>
      <c r="S4518" s="71"/>
      <c r="T4518" s="71"/>
      <c r="U4518" s="71"/>
      <c r="V4518" s="71"/>
      <c r="W4518" s="71"/>
      <c r="X4518" s="71"/>
      <c r="Y4518" s="71"/>
      <c r="Z4518" s="71"/>
    </row>
    <row r="4519" spans="1:26">
      <c r="A4519" s="154"/>
      <c r="B4519" s="157"/>
      <c r="C4519" s="162"/>
      <c r="D4519" s="157"/>
      <c r="E4519" s="157"/>
      <c r="F4519" s="157"/>
      <c r="G4519" s="158"/>
      <c r="H4519" s="23">
        <f>MONTH(CtasPagar[[#This Row],[Data Vencimento]])</f>
        <v>1</v>
      </c>
      <c r="I4519" s="23">
        <f>YEAR(CtasPagar[[#This Row],[Data Vencimento]])</f>
        <v>1900</v>
      </c>
      <c r="J4519" s="154"/>
      <c r="K4519" s="23">
        <f>MONTH(CtasPagar[[#This Row],[Data Pagamento]])</f>
        <v>1</v>
      </c>
      <c r="L4519" s="23">
        <f>YEAR(CtasPagar[[#This Row],[Data Pagamento]])</f>
        <v>1900</v>
      </c>
      <c r="M4519" s="154"/>
      <c r="N45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19" s="71"/>
      <c r="P4519" s="71"/>
      <c r="Q4519" s="71"/>
      <c r="R4519" s="71"/>
      <c r="S4519" s="71"/>
      <c r="T4519" s="71"/>
      <c r="U4519" s="71"/>
      <c r="V4519" s="71"/>
      <c r="W4519" s="71"/>
      <c r="X4519" s="71"/>
      <c r="Y4519" s="71"/>
      <c r="Z4519" s="71"/>
    </row>
    <row r="4520" spans="1:26">
      <c r="A4520" s="154"/>
      <c r="B4520" s="157"/>
      <c r="C4520" s="162"/>
      <c r="D4520" s="157"/>
      <c r="E4520" s="157"/>
      <c r="F4520" s="157"/>
      <c r="G4520" s="158"/>
      <c r="H4520" s="23">
        <f>MONTH(CtasPagar[[#This Row],[Data Vencimento]])</f>
        <v>1</v>
      </c>
      <c r="I4520" s="23">
        <f>YEAR(CtasPagar[[#This Row],[Data Vencimento]])</f>
        <v>1900</v>
      </c>
      <c r="J4520" s="154"/>
      <c r="K4520" s="23">
        <f>MONTH(CtasPagar[[#This Row],[Data Pagamento]])</f>
        <v>1</v>
      </c>
      <c r="L4520" s="23">
        <f>YEAR(CtasPagar[[#This Row],[Data Pagamento]])</f>
        <v>1900</v>
      </c>
      <c r="M4520" s="154"/>
      <c r="N45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0" s="71"/>
      <c r="P4520" s="71"/>
      <c r="Q4520" s="71"/>
      <c r="R4520" s="71"/>
      <c r="S4520" s="71"/>
      <c r="T4520" s="71"/>
      <c r="U4520" s="71"/>
      <c r="V4520" s="71"/>
      <c r="W4520" s="71"/>
      <c r="X4520" s="71"/>
      <c r="Y4520" s="71"/>
      <c r="Z4520" s="71"/>
    </row>
    <row r="4521" spans="1:26">
      <c r="A4521" s="154"/>
      <c r="B4521" s="157"/>
      <c r="C4521" s="162"/>
      <c r="D4521" s="157"/>
      <c r="E4521" s="157"/>
      <c r="F4521" s="157"/>
      <c r="G4521" s="158"/>
      <c r="H4521" s="23">
        <f>MONTH(CtasPagar[[#This Row],[Data Vencimento]])</f>
        <v>1</v>
      </c>
      <c r="I4521" s="23">
        <f>YEAR(CtasPagar[[#This Row],[Data Vencimento]])</f>
        <v>1900</v>
      </c>
      <c r="J4521" s="154"/>
      <c r="K4521" s="23">
        <f>MONTH(CtasPagar[[#This Row],[Data Pagamento]])</f>
        <v>1</v>
      </c>
      <c r="L4521" s="23">
        <f>YEAR(CtasPagar[[#This Row],[Data Pagamento]])</f>
        <v>1900</v>
      </c>
      <c r="M4521" s="154"/>
      <c r="N45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1" s="71"/>
      <c r="P4521" s="71"/>
      <c r="Q4521" s="71"/>
      <c r="R4521" s="71"/>
      <c r="S4521" s="71"/>
      <c r="T4521" s="71"/>
      <c r="U4521" s="71"/>
      <c r="V4521" s="71"/>
      <c r="W4521" s="71"/>
      <c r="X4521" s="71"/>
      <c r="Y4521" s="71"/>
      <c r="Z4521" s="71"/>
    </row>
    <row r="4522" spans="1:26">
      <c r="A4522" s="154"/>
      <c r="B4522" s="157"/>
      <c r="C4522" s="162"/>
      <c r="D4522" s="157"/>
      <c r="E4522" s="157"/>
      <c r="F4522" s="157"/>
      <c r="G4522" s="158"/>
      <c r="H4522" s="23">
        <f>MONTH(CtasPagar[[#This Row],[Data Vencimento]])</f>
        <v>1</v>
      </c>
      <c r="I4522" s="23">
        <f>YEAR(CtasPagar[[#This Row],[Data Vencimento]])</f>
        <v>1900</v>
      </c>
      <c r="J4522" s="154"/>
      <c r="K4522" s="23">
        <f>MONTH(CtasPagar[[#This Row],[Data Pagamento]])</f>
        <v>1</v>
      </c>
      <c r="L4522" s="23">
        <f>YEAR(CtasPagar[[#This Row],[Data Pagamento]])</f>
        <v>1900</v>
      </c>
      <c r="M4522" s="154"/>
      <c r="N45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2" s="71"/>
      <c r="P4522" s="71"/>
      <c r="Q4522" s="71"/>
      <c r="R4522" s="71"/>
      <c r="S4522" s="71"/>
      <c r="T4522" s="71"/>
      <c r="U4522" s="71"/>
      <c r="V4522" s="71"/>
      <c r="W4522" s="71"/>
      <c r="X4522" s="71"/>
      <c r="Y4522" s="71"/>
      <c r="Z4522" s="71"/>
    </row>
    <row r="4523" spans="1:26">
      <c r="A4523" s="154"/>
      <c r="B4523" s="157"/>
      <c r="C4523" s="162"/>
      <c r="D4523" s="157"/>
      <c r="E4523" s="157"/>
      <c r="F4523" s="157"/>
      <c r="G4523" s="158"/>
      <c r="H4523" s="23">
        <f>MONTH(CtasPagar[[#This Row],[Data Vencimento]])</f>
        <v>1</v>
      </c>
      <c r="I4523" s="23">
        <f>YEAR(CtasPagar[[#This Row],[Data Vencimento]])</f>
        <v>1900</v>
      </c>
      <c r="J4523" s="154"/>
      <c r="K4523" s="23">
        <f>MONTH(CtasPagar[[#This Row],[Data Pagamento]])</f>
        <v>1</v>
      </c>
      <c r="L4523" s="23">
        <f>YEAR(CtasPagar[[#This Row],[Data Pagamento]])</f>
        <v>1900</v>
      </c>
      <c r="M4523" s="154"/>
      <c r="N45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3" s="71"/>
      <c r="P4523" s="71"/>
      <c r="Q4523" s="71"/>
      <c r="R4523" s="71"/>
      <c r="S4523" s="71"/>
      <c r="T4523" s="71"/>
      <c r="U4523" s="71"/>
      <c r="V4523" s="71"/>
      <c r="W4523" s="71"/>
      <c r="X4523" s="71"/>
      <c r="Y4523" s="71"/>
      <c r="Z4523" s="71"/>
    </row>
    <row r="4524" spans="1:26">
      <c r="A4524" s="154"/>
      <c r="B4524" s="157"/>
      <c r="C4524" s="162"/>
      <c r="D4524" s="157"/>
      <c r="E4524" s="157"/>
      <c r="F4524" s="157"/>
      <c r="G4524" s="158"/>
      <c r="H4524" s="23">
        <f>MONTH(CtasPagar[[#This Row],[Data Vencimento]])</f>
        <v>1</v>
      </c>
      <c r="I4524" s="23">
        <f>YEAR(CtasPagar[[#This Row],[Data Vencimento]])</f>
        <v>1900</v>
      </c>
      <c r="J4524" s="154"/>
      <c r="K4524" s="23">
        <f>MONTH(CtasPagar[[#This Row],[Data Pagamento]])</f>
        <v>1</v>
      </c>
      <c r="L4524" s="23">
        <f>YEAR(CtasPagar[[#This Row],[Data Pagamento]])</f>
        <v>1900</v>
      </c>
      <c r="M4524" s="154"/>
      <c r="N45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4" s="71"/>
      <c r="P4524" s="71"/>
      <c r="Q4524" s="71"/>
      <c r="R4524" s="71"/>
      <c r="S4524" s="71"/>
      <c r="T4524" s="71"/>
      <c r="U4524" s="71"/>
      <c r="V4524" s="71"/>
      <c r="W4524" s="71"/>
      <c r="X4524" s="71"/>
      <c r="Y4524" s="71"/>
      <c r="Z4524" s="71"/>
    </row>
    <row r="4525" spans="1:26">
      <c r="A4525" s="154"/>
      <c r="B4525" s="157"/>
      <c r="C4525" s="162"/>
      <c r="D4525" s="157"/>
      <c r="E4525" s="157"/>
      <c r="F4525" s="157"/>
      <c r="G4525" s="158"/>
      <c r="H4525" s="23">
        <f>MONTH(CtasPagar[[#This Row],[Data Vencimento]])</f>
        <v>1</v>
      </c>
      <c r="I4525" s="23">
        <f>YEAR(CtasPagar[[#This Row],[Data Vencimento]])</f>
        <v>1900</v>
      </c>
      <c r="J4525" s="154"/>
      <c r="K4525" s="23">
        <f>MONTH(CtasPagar[[#This Row],[Data Pagamento]])</f>
        <v>1</v>
      </c>
      <c r="L4525" s="23">
        <f>YEAR(CtasPagar[[#This Row],[Data Pagamento]])</f>
        <v>1900</v>
      </c>
      <c r="M4525" s="154"/>
      <c r="N45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5" s="71"/>
      <c r="P4525" s="71"/>
      <c r="Q4525" s="71"/>
      <c r="R4525" s="71"/>
      <c r="S4525" s="71"/>
      <c r="T4525" s="71"/>
      <c r="U4525" s="71"/>
      <c r="V4525" s="71"/>
      <c r="W4525" s="71"/>
      <c r="X4525" s="71"/>
      <c r="Y4525" s="71"/>
      <c r="Z4525" s="71"/>
    </row>
    <row r="4526" spans="1:26">
      <c r="A4526" s="154"/>
      <c r="B4526" s="157"/>
      <c r="C4526" s="162"/>
      <c r="D4526" s="157"/>
      <c r="E4526" s="157"/>
      <c r="F4526" s="157"/>
      <c r="G4526" s="158"/>
      <c r="H4526" s="23">
        <f>MONTH(CtasPagar[[#This Row],[Data Vencimento]])</f>
        <v>1</v>
      </c>
      <c r="I4526" s="23">
        <f>YEAR(CtasPagar[[#This Row],[Data Vencimento]])</f>
        <v>1900</v>
      </c>
      <c r="J4526" s="154"/>
      <c r="K4526" s="23">
        <f>MONTH(CtasPagar[[#This Row],[Data Pagamento]])</f>
        <v>1</v>
      </c>
      <c r="L4526" s="23">
        <f>YEAR(CtasPagar[[#This Row],[Data Pagamento]])</f>
        <v>1900</v>
      </c>
      <c r="M4526" s="154"/>
      <c r="N45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6" s="71"/>
      <c r="P4526" s="71"/>
      <c r="Q4526" s="71"/>
      <c r="R4526" s="71"/>
      <c r="S4526" s="71"/>
      <c r="T4526" s="71"/>
      <c r="U4526" s="71"/>
      <c r="V4526" s="71"/>
      <c r="W4526" s="71"/>
      <c r="X4526" s="71"/>
      <c r="Y4526" s="71"/>
      <c r="Z4526" s="71"/>
    </row>
    <row r="4527" spans="1:26">
      <c r="A4527" s="154"/>
      <c r="B4527" s="157"/>
      <c r="C4527" s="162"/>
      <c r="D4527" s="157"/>
      <c r="E4527" s="157"/>
      <c r="F4527" s="157"/>
      <c r="G4527" s="158"/>
      <c r="H4527" s="23">
        <f>MONTH(CtasPagar[[#This Row],[Data Vencimento]])</f>
        <v>1</v>
      </c>
      <c r="I4527" s="23">
        <f>YEAR(CtasPagar[[#This Row],[Data Vencimento]])</f>
        <v>1900</v>
      </c>
      <c r="J4527" s="154"/>
      <c r="K4527" s="23">
        <f>MONTH(CtasPagar[[#This Row],[Data Pagamento]])</f>
        <v>1</v>
      </c>
      <c r="L4527" s="23">
        <f>YEAR(CtasPagar[[#This Row],[Data Pagamento]])</f>
        <v>1900</v>
      </c>
      <c r="M4527" s="154"/>
      <c r="N45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7" s="71"/>
      <c r="P4527" s="71"/>
      <c r="Q4527" s="71"/>
      <c r="R4527" s="71"/>
      <c r="S4527" s="71"/>
      <c r="T4527" s="71"/>
      <c r="U4527" s="71"/>
      <c r="V4527" s="71"/>
      <c r="W4527" s="71"/>
      <c r="X4527" s="71"/>
      <c r="Y4527" s="71"/>
      <c r="Z4527" s="71"/>
    </row>
    <row r="4528" spans="1:26">
      <c r="A4528" s="154"/>
      <c r="B4528" s="157"/>
      <c r="C4528" s="162"/>
      <c r="D4528" s="157"/>
      <c r="E4528" s="157"/>
      <c r="F4528" s="157"/>
      <c r="G4528" s="158"/>
      <c r="H4528" s="23">
        <f>MONTH(CtasPagar[[#This Row],[Data Vencimento]])</f>
        <v>1</v>
      </c>
      <c r="I4528" s="23">
        <f>YEAR(CtasPagar[[#This Row],[Data Vencimento]])</f>
        <v>1900</v>
      </c>
      <c r="J4528" s="154"/>
      <c r="K4528" s="23">
        <f>MONTH(CtasPagar[[#This Row],[Data Pagamento]])</f>
        <v>1</v>
      </c>
      <c r="L4528" s="23">
        <f>YEAR(CtasPagar[[#This Row],[Data Pagamento]])</f>
        <v>1900</v>
      </c>
      <c r="M4528" s="154"/>
      <c r="N45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8" s="71"/>
      <c r="P4528" s="71"/>
      <c r="Q4528" s="71"/>
      <c r="R4528" s="71"/>
      <c r="S4528" s="71"/>
      <c r="T4528" s="71"/>
      <c r="U4528" s="71"/>
      <c r="V4528" s="71"/>
      <c r="W4528" s="71"/>
      <c r="X4528" s="71"/>
      <c r="Y4528" s="71"/>
      <c r="Z4528" s="71"/>
    </row>
    <row r="4529" spans="1:26">
      <c r="A4529" s="154"/>
      <c r="B4529" s="157"/>
      <c r="C4529" s="162"/>
      <c r="D4529" s="157"/>
      <c r="E4529" s="157"/>
      <c r="F4529" s="157"/>
      <c r="G4529" s="158"/>
      <c r="H4529" s="23">
        <f>MONTH(CtasPagar[[#This Row],[Data Vencimento]])</f>
        <v>1</v>
      </c>
      <c r="I4529" s="23">
        <f>YEAR(CtasPagar[[#This Row],[Data Vencimento]])</f>
        <v>1900</v>
      </c>
      <c r="J4529" s="154"/>
      <c r="K4529" s="23">
        <f>MONTH(CtasPagar[[#This Row],[Data Pagamento]])</f>
        <v>1</v>
      </c>
      <c r="L4529" s="23">
        <f>YEAR(CtasPagar[[#This Row],[Data Pagamento]])</f>
        <v>1900</v>
      </c>
      <c r="M4529" s="154"/>
      <c r="N45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29" s="71"/>
      <c r="P4529" s="71"/>
      <c r="Q4529" s="71"/>
      <c r="R4529" s="71"/>
      <c r="S4529" s="71"/>
      <c r="T4529" s="71"/>
      <c r="U4529" s="71"/>
      <c r="V4529" s="71"/>
      <c r="W4529" s="71"/>
      <c r="X4529" s="71"/>
      <c r="Y4529" s="71"/>
      <c r="Z4529" s="71"/>
    </row>
    <row r="4530" spans="1:26">
      <c r="A4530" s="154"/>
      <c r="B4530" s="157"/>
      <c r="C4530" s="162"/>
      <c r="D4530" s="157"/>
      <c r="E4530" s="157"/>
      <c r="F4530" s="157"/>
      <c r="G4530" s="158"/>
      <c r="H4530" s="23">
        <f>MONTH(CtasPagar[[#This Row],[Data Vencimento]])</f>
        <v>1</v>
      </c>
      <c r="I4530" s="23">
        <f>YEAR(CtasPagar[[#This Row],[Data Vencimento]])</f>
        <v>1900</v>
      </c>
      <c r="J4530" s="154"/>
      <c r="K4530" s="23">
        <f>MONTH(CtasPagar[[#This Row],[Data Pagamento]])</f>
        <v>1</v>
      </c>
      <c r="L4530" s="23">
        <f>YEAR(CtasPagar[[#This Row],[Data Pagamento]])</f>
        <v>1900</v>
      </c>
      <c r="M4530" s="154"/>
      <c r="N45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0" s="71"/>
      <c r="P4530" s="71"/>
      <c r="Q4530" s="71"/>
      <c r="R4530" s="71"/>
      <c r="S4530" s="71"/>
      <c r="T4530" s="71"/>
      <c r="U4530" s="71"/>
      <c r="V4530" s="71"/>
      <c r="W4530" s="71"/>
      <c r="X4530" s="71"/>
      <c r="Y4530" s="71"/>
      <c r="Z4530" s="71"/>
    </row>
    <row r="4531" spans="1:26">
      <c r="A4531" s="154"/>
      <c r="B4531" s="157"/>
      <c r="C4531" s="162"/>
      <c r="D4531" s="157"/>
      <c r="E4531" s="157"/>
      <c r="F4531" s="157"/>
      <c r="G4531" s="158"/>
      <c r="H4531" s="23">
        <f>MONTH(CtasPagar[[#This Row],[Data Vencimento]])</f>
        <v>1</v>
      </c>
      <c r="I4531" s="23">
        <f>YEAR(CtasPagar[[#This Row],[Data Vencimento]])</f>
        <v>1900</v>
      </c>
      <c r="J4531" s="154"/>
      <c r="K4531" s="23">
        <f>MONTH(CtasPagar[[#This Row],[Data Pagamento]])</f>
        <v>1</v>
      </c>
      <c r="L4531" s="23">
        <f>YEAR(CtasPagar[[#This Row],[Data Pagamento]])</f>
        <v>1900</v>
      </c>
      <c r="M4531" s="154"/>
      <c r="N45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1" s="71"/>
      <c r="P4531" s="71"/>
      <c r="Q4531" s="71"/>
      <c r="R4531" s="71"/>
      <c r="S4531" s="71"/>
      <c r="T4531" s="71"/>
      <c r="U4531" s="71"/>
      <c r="V4531" s="71"/>
      <c r="W4531" s="71"/>
      <c r="X4531" s="71"/>
      <c r="Y4531" s="71"/>
      <c r="Z4531" s="71"/>
    </row>
    <row r="4532" spans="1:26">
      <c r="A4532" s="154"/>
      <c r="B4532" s="157"/>
      <c r="C4532" s="162"/>
      <c r="D4532" s="157"/>
      <c r="E4532" s="157"/>
      <c r="F4532" s="157"/>
      <c r="G4532" s="158"/>
      <c r="H4532" s="23">
        <f>MONTH(CtasPagar[[#This Row],[Data Vencimento]])</f>
        <v>1</v>
      </c>
      <c r="I4532" s="23">
        <f>YEAR(CtasPagar[[#This Row],[Data Vencimento]])</f>
        <v>1900</v>
      </c>
      <c r="J4532" s="154"/>
      <c r="K4532" s="23">
        <f>MONTH(CtasPagar[[#This Row],[Data Pagamento]])</f>
        <v>1</v>
      </c>
      <c r="L4532" s="23">
        <f>YEAR(CtasPagar[[#This Row],[Data Pagamento]])</f>
        <v>1900</v>
      </c>
      <c r="M4532" s="154"/>
      <c r="N45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2" s="71"/>
      <c r="P4532" s="71"/>
      <c r="Q4532" s="71"/>
      <c r="R4532" s="71"/>
      <c r="S4532" s="71"/>
      <c r="T4532" s="71"/>
      <c r="U4532" s="71"/>
      <c r="V4532" s="71"/>
      <c r="W4532" s="71"/>
      <c r="X4532" s="71"/>
      <c r="Y4532" s="71"/>
      <c r="Z4532" s="71"/>
    </row>
    <row r="4533" spans="1:26">
      <c r="A4533" s="154"/>
      <c r="B4533" s="157"/>
      <c r="C4533" s="162"/>
      <c r="D4533" s="157"/>
      <c r="E4533" s="157"/>
      <c r="F4533" s="157"/>
      <c r="G4533" s="158"/>
      <c r="H4533" s="23">
        <f>MONTH(CtasPagar[[#This Row],[Data Vencimento]])</f>
        <v>1</v>
      </c>
      <c r="I4533" s="23">
        <f>YEAR(CtasPagar[[#This Row],[Data Vencimento]])</f>
        <v>1900</v>
      </c>
      <c r="J4533" s="154"/>
      <c r="K4533" s="23">
        <f>MONTH(CtasPagar[[#This Row],[Data Pagamento]])</f>
        <v>1</v>
      </c>
      <c r="L4533" s="23">
        <f>YEAR(CtasPagar[[#This Row],[Data Pagamento]])</f>
        <v>1900</v>
      </c>
      <c r="M4533" s="154"/>
      <c r="N45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3" s="71"/>
      <c r="P4533" s="71"/>
      <c r="Q4533" s="71"/>
      <c r="R4533" s="71"/>
      <c r="S4533" s="71"/>
      <c r="T4533" s="71"/>
      <c r="U4533" s="71"/>
      <c r="V4533" s="71"/>
      <c r="W4533" s="71"/>
      <c r="X4533" s="71"/>
      <c r="Y4533" s="71"/>
      <c r="Z4533" s="71"/>
    </row>
    <row r="4534" spans="1:26">
      <c r="A4534" s="154"/>
      <c r="B4534" s="157"/>
      <c r="C4534" s="162"/>
      <c r="D4534" s="157"/>
      <c r="E4534" s="157"/>
      <c r="F4534" s="157"/>
      <c r="G4534" s="158"/>
      <c r="H4534" s="23">
        <f>MONTH(CtasPagar[[#This Row],[Data Vencimento]])</f>
        <v>1</v>
      </c>
      <c r="I4534" s="23">
        <f>YEAR(CtasPagar[[#This Row],[Data Vencimento]])</f>
        <v>1900</v>
      </c>
      <c r="J4534" s="154"/>
      <c r="K4534" s="23">
        <f>MONTH(CtasPagar[[#This Row],[Data Pagamento]])</f>
        <v>1</v>
      </c>
      <c r="L4534" s="23">
        <f>YEAR(CtasPagar[[#This Row],[Data Pagamento]])</f>
        <v>1900</v>
      </c>
      <c r="M4534" s="154"/>
      <c r="N45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4" s="71"/>
      <c r="P4534" s="71"/>
      <c r="Q4534" s="71"/>
      <c r="R4534" s="71"/>
      <c r="S4534" s="71"/>
      <c r="T4534" s="71"/>
      <c r="U4534" s="71"/>
      <c r="V4534" s="71"/>
      <c r="W4534" s="71"/>
      <c r="X4534" s="71"/>
      <c r="Y4534" s="71"/>
      <c r="Z4534" s="71"/>
    </row>
    <row r="4535" spans="1:26">
      <c r="A4535" s="154"/>
      <c r="B4535" s="157"/>
      <c r="C4535" s="162"/>
      <c r="D4535" s="157"/>
      <c r="E4535" s="157"/>
      <c r="F4535" s="157"/>
      <c r="G4535" s="158"/>
      <c r="H4535" s="23">
        <f>MONTH(CtasPagar[[#This Row],[Data Vencimento]])</f>
        <v>1</v>
      </c>
      <c r="I4535" s="23">
        <f>YEAR(CtasPagar[[#This Row],[Data Vencimento]])</f>
        <v>1900</v>
      </c>
      <c r="J4535" s="154"/>
      <c r="K4535" s="23">
        <f>MONTH(CtasPagar[[#This Row],[Data Pagamento]])</f>
        <v>1</v>
      </c>
      <c r="L4535" s="23">
        <f>YEAR(CtasPagar[[#This Row],[Data Pagamento]])</f>
        <v>1900</v>
      </c>
      <c r="M4535" s="154"/>
      <c r="N45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5" s="71"/>
      <c r="P4535" s="71"/>
      <c r="Q4535" s="71"/>
      <c r="R4535" s="71"/>
      <c r="S4535" s="71"/>
      <c r="T4535" s="71"/>
      <c r="U4535" s="71"/>
      <c r="V4535" s="71"/>
      <c r="W4535" s="71"/>
      <c r="X4535" s="71"/>
      <c r="Y4535" s="71"/>
      <c r="Z4535" s="71"/>
    </row>
    <row r="4536" spans="1:26">
      <c r="A4536" s="154"/>
      <c r="B4536" s="157"/>
      <c r="C4536" s="162"/>
      <c r="D4536" s="157"/>
      <c r="E4536" s="157"/>
      <c r="F4536" s="157"/>
      <c r="G4536" s="158"/>
      <c r="H4536" s="23">
        <f>MONTH(CtasPagar[[#This Row],[Data Vencimento]])</f>
        <v>1</v>
      </c>
      <c r="I4536" s="23">
        <f>YEAR(CtasPagar[[#This Row],[Data Vencimento]])</f>
        <v>1900</v>
      </c>
      <c r="J4536" s="154"/>
      <c r="K4536" s="23">
        <f>MONTH(CtasPagar[[#This Row],[Data Pagamento]])</f>
        <v>1</v>
      </c>
      <c r="L4536" s="23">
        <f>YEAR(CtasPagar[[#This Row],[Data Pagamento]])</f>
        <v>1900</v>
      </c>
      <c r="M4536" s="154"/>
      <c r="N45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6" s="71"/>
      <c r="P4536" s="71"/>
      <c r="Q4536" s="71"/>
      <c r="R4536" s="71"/>
      <c r="S4536" s="71"/>
      <c r="T4536" s="71"/>
      <c r="U4536" s="71"/>
      <c r="V4536" s="71"/>
      <c r="W4536" s="71"/>
      <c r="X4536" s="71"/>
      <c r="Y4536" s="71"/>
      <c r="Z4536" s="71"/>
    </row>
    <row r="4537" spans="1:26">
      <c r="A4537" s="154"/>
      <c r="B4537" s="157"/>
      <c r="C4537" s="162"/>
      <c r="D4537" s="157"/>
      <c r="E4537" s="157"/>
      <c r="F4537" s="157"/>
      <c r="G4537" s="158"/>
      <c r="H4537" s="23">
        <f>MONTH(CtasPagar[[#This Row],[Data Vencimento]])</f>
        <v>1</v>
      </c>
      <c r="I4537" s="23">
        <f>YEAR(CtasPagar[[#This Row],[Data Vencimento]])</f>
        <v>1900</v>
      </c>
      <c r="J4537" s="154"/>
      <c r="K4537" s="23">
        <f>MONTH(CtasPagar[[#This Row],[Data Pagamento]])</f>
        <v>1</v>
      </c>
      <c r="L4537" s="23">
        <f>YEAR(CtasPagar[[#This Row],[Data Pagamento]])</f>
        <v>1900</v>
      </c>
      <c r="M4537" s="154"/>
      <c r="N45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7" s="71"/>
      <c r="P4537" s="71"/>
      <c r="Q4537" s="71"/>
      <c r="R4537" s="71"/>
      <c r="S4537" s="71"/>
      <c r="T4537" s="71"/>
      <c r="U4537" s="71"/>
      <c r="V4537" s="71"/>
      <c r="W4537" s="71"/>
      <c r="X4537" s="71"/>
      <c r="Y4537" s="71"/>
      <c r="Z4537" s="71"/>
    </row>
    <row r="4538" spans="1:26">
      <c r="A4538" s="154"/>
      <c r="B4538" s="157"/>
      <c r="C4538" s="162"/>
      <c r="D4538" s="157"/>
      <c r="E4538" s="157"/>
      <c r="F4538" s="157"/>
      <c r="G4538" s="158"/>
      <c r="H4538" s="23">
        <f>MONTH(CtasPagar[[#This Row],[Data Vencimento]])</f>
        <v>1</v>
      </c>
      <c r="I4538" s="23">
        <f>YEAR(CtasPagar[[#This Row],[Data Vencimento]])</f>
        <v>1900</v>
      </c>
      <c r="J4538" s="154"/>
      <c r="K4538" s="23">
        <f>MONTH(CtasPagar[[#This Row],[Data Pagamento]])</f>
        <v>1</v>
      </c>
      <c r="L4538" s="23">
        <f>YEAR(CtasPagar[[#This Row],[Data Pagamento]])</f>
        <v>1900</v>
      </c>
      <c r="M4538" s="154"/>
      <c r="N45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8" s="71"/>
      <c r="P4538" s="71"/>
      <c r="Q4538" s="71"/>
      <c r="R4538" s="71"/>
      <c r="S4538" s="71"/>
      <c r="T4538" s="71"/>
      <c r="U4538" s="71"/>
      <c r="V4538" s="71"/>
      <c r="W4538" s="71"/>
      <c r="X4538" s="71"/>
      <c r="Y4538" s="71"/>
      <c r="Z4538" s="71"/>
    </row>
    <row r="4539" spans="1:26">
      <c r="A4539" s="154"/>
      <c r="B4539" s="157"/>
      <c r="C4539" s="162"/>
      <c r="D4539" s="157"/>
      <c r="E4539" s="157"/>
      <c r="F4539" s="157"/>
      <c r="G4539" s="158"/>
      <c r="H4539" s="23">
        <f>MONTH(CtasPagar[[#This Row],[Data Vencimento]])</f>
        <v>1</v>
      </c>
      <c r="I4539" s="23">
        <f>YEAR(CtasPagar[[#This Row],[Data Vencimento]])</f>
        <v>1900</v>
      </c>
      <c r="J4539" s="154"/>
      <c r="K4539" s="23">
        <f>MONTH(CtasPagar[[#This Row],[Data Pagamento]])</f>
        <v>1</v>
      </c>
      <c r="L4539" s="23">
        <f>YEAR(CtasPagar[[#This Row],[Data Pagamento]])</f>
        <v>1900</v>
      </c>
      <c r="M4539" s="154"/>
      <c r="N45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39" s="71"/>
      <c r="P4539" s="71"/>
      <c r="Q4539" s="71"/>
      <c r="R4539" s="71"/>
      <c r="S4539" s="71"/>
      <c r="T4539" s="71"/>
      <c r="U4539" s="71"/>
      <c r="V4539" s="71"/>
      <c r="W4539" s="71"/>
      <c r="X4539" s="71"/>
      <c r="Y4539" s="71"/>
      <c r="Z4539" s="71"/>
    </row>
    <row r="4540" spans="1:26">
      <c r="A4540" s="154"/>
      <c r="B4540" s="157"/>
      <c r="C4540" s="162"/>
      <c r="D4540" s="157"/>
      <c r="E4540" s="157"/>
      <c r="F4540" s="157"/>
      <c r="G4540" s="158"/>
      <c r="H4540" s="23">
        <f>MONTH(CtasPagar[[#This Row],[Data Vencimento]])</f>
        <v>1</v>
      </c>
      <c r="I4540" s="23">
        <f>YEAR(CtasPagar[[#This Row],[Data Vencimento]])</f>
        <v>1900</v>
      </c>
      <c r="J4540" s="154"/>
      <c r="K4540" s="23">
        <f>MONTH(CtasPagar[[#This Row],[Data Pagamento]])</f>
        <v>1</v>
      </c>
      <c r="L4540" s="23">
        <f>YEAR(CtasPagar[[#This Row],[Data Pagamento]])</f>
        <v>1900</v>
      </c>
      <c r="M4540" s="154"/>
      <c r="N45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0" s="71"/>
      <c r="P4540" s="71"/>
      <c r="Q4540" s="71"/>
      <c r="R4540" s="71"/>
      <c r="S4540" s="71"/>
      <c r="T4540" s="71"/>
      <c r="U4540" s="71"/>
      <c r="V4540" s="71"/>
      <c r="W4540" s="71"/>
      <c r="X4540" s="71"/>
      <c r="Y4540" s="71"/>
      <c r="Z4540" s="71"/>
    </row>
    <row r="4541" spans="1:26">
      <c r="A4541" s="154"/>
      <c r="B4541" s="157"/>
      <c r="C4541" s="162"/>
      <c r="D4541" s="157"/>
      <c r="E4541" s="157"/>
      <c r="F4541" s="157"/>
      <c r="G4541" s="158"/>
      <c r="H4541" s="23">
        <f>MONTH(CtasPagar[[#This Row],[Data Vencimento]])</f>
        <v>1</v>
      </c>
      <c r="I4541" s="23">
        <f>YEAR(CtasPagar[[#This Row],[Data Vencimento]])</f>
        <v>1900</v>
      </c>
      <c r="J4541" s="154"/>
      <c r="K4541" s="23">
        <f>MONTH(CtasPagar[[#This Row],[Data Pagamento]])</f>
        <v>1</v>
      </c>
      <c r="L4541" s="23">
        <f>YEAR(CtasPagar[[#This Row],[Data Pagamento]])</f>
        <v>1900</v>
      </c>
      <c r="M4541" s="154"/>
      <c r="N45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1" s="71"/>
      <c r="P4541" s="71"/>
      <c r="Q4541" s="71"/>
      <c r="R4541" s="71"/>
      <c r="S4541" s="71"/>
      <c r="T4541" s="71"/>
      <c r="U4541" s="71"/>
      <c r="V4541" s="71"/>
      <c r="W4541" s="71"/>
      <c r="X4541" s="71"/>
      <c r="Y4541" s="71"/>
      <c r="Z4541" s="71"/>
    </row>
    <row r="4542" spans="1:26">
      <c r="A4542" s="154"/>
      <c r="B4542" s="157"/>
      <c r="C4542" s="162"/>
      <c r="D4542" s="157"/>
      <c r="E4542" s="157"/>
      <c r="F4542" s="157"/>
      <c r="G4542" s="158"/>
      <c r="H4542" s="23">
        <f>MONTH(CtasPagar[[#This Row],[Data Vencimento]])</f>
        <v>1</v>
      </c>
      <c r="I4542" s="23">
        <f>YEAR(CtasPagar[[#This Row],[Data Vencimento]])</f>
        <v>1900</v>
      </c>
      <c r="J4542" s="154"/>
      <c r="K4542" s="23">
        <f>MONTH(CtasPagar[[#This Row],[Data Pagamento]])</f>
        <v>1</v>
      </c>
      <c r="L4542" s="23">
        <f>YEAR(CtasPagar[[#This Row],[Data Pagamento]])</f>
        <v>1900</v>
      </c>
      <c r="M4542" s="154"/>
      <c r="N45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2" s="71"/>
      <c r="P4542" s="71"/>
      <c r="Q4542" s="71"/>
      <c r="R4542" s="71"/>
      <c r="S4542" s="71"/>
      <c r="T4542" s="71"/>
      <c r="U4542" s="71"/>
      <c r="V4542" s="71"/>
      <c r="W4542" s="71"/>
      <c r="X4542" s="71"/>
      <c r="Y4542" s="71"/>
      <c r="Z4542" s="71"/>
    </row>
    <row r="4543" spans="1:26">
      <c r="A4543" s="154"/>
      <c r="B4543" s="157"/>
      <c r="C4543" s="162"/>
      <c r="D4543" s="157"/>
      <c r="E4543" s="157"/>
      <c r="F4543" s="157"/>
      <c r="G4543" s="158"/>
      <c r="H4543" s="23">
        <f>MONTH(CtasPagar[[#This Row],[Data Vencimento]])</f>
        <v>1</v>
      </c>
      <c r="I4543" s="23">
        <f>YEAR(CtasPagar[[#This Row],[Data Vencimento]])</f>
        <v>1900</v>
      </c>
      <c r="J4543" s="154"/>
      <c r="K4543" s="23">
        <f>MONTH(CtasPagar[[#This Row],[Data Pagamento]])</f>
        <v>1</v>
      </c>
      <c r="L4543" s="23">
        <f>YEAR(CtasPagar[[#This Row],[Data Pagamento]])</f>
        <v>1900</v>
      </c>
      <c r="M4543" s="154"/>
      <c r="N45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3" s="71"/>
      <c r="P4543" s="71"/>
      <c r="Q4543" s="71"/>
      <c r="R4543" s="71"/>
      <c r="S4543" s="71"/>
      <c r="T4543" s="71"/>
      <c r="U4543" s="71"/>
      <c r="V4543" s="71"/>
      <c r="W4543" s="71"/>
      <c r="X4543" s="71"/>
      <c r="Y4543" s="71"/>
      <c r="Z4543" s="71"/>
    </row>
    <row r="4544" spans="1:26">
      <c r="A4544" s="154"/>
      <c r="B4544" s="157"/>
      <c r="C4544" s="162"/>
      <c r="D4544" s="157"/>
      <c r="E4544" s="157"/>
      <c r="F4544" s="157"/>
      <c r="G4544" s="158"/>
      <c r="H4544" s="23">
        <f>MONTH(CtasPagar[[#This Row],[Data Vencimento]])</f>
        <v>1</v>
      </c>
      <c r="I4544" s="23">
        <f>YEAR(CtasPagar[[#This Row],[Data Vencimento]])</f>
        <v>1900</v>
      </c>
      <c r="J4544" s="154"/>
      <c r="K4544" s="23">
        <f>MONTH(CtasPagar[[#This Row],[Data Pagamento]])</f>
        <v>1</v>
      </c>
      <c r="L4544" s="23">
        <f>YEAR(CtasPagar[[#This Row],[Data Pagamento]])</f>
        <v>1900</v>
      </c>
      <c r="M4544" s="154"/>
      <c r="N45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4" s="71"/>
      <c r="P4544" s="71"/>
      <c r="Q4544" s="71"/>
      <c r="R4544" s="71"/>
      <c r="S4544" s="71"/>
      <c r="T4544" s="71"/>
      <c r="U4544" s="71"/>
      <c r="V4544" s="71"/>
      <c r="W4544" s="71"/>
      <c r="X4544" s="71"/>
      <c r="Y4544" s="71"/>
      <c r="Z4544" s="71"/>
    </row>
    <row r="4545" spans="1:26">
      <c r="A4545" s="154"/>
      <c r="B4545" s="157"/>
      <c r="C4545" s="162"/>
      <c r="D4545" s="157"/>
      <c r="E4545" s="157"/>
      <c r="F4545" s="157"/>
      <c r="G4545" s="158"/>
      <c r="H4545" s="23">
        <f>MONTH(CtasPagar[[#This Row],[Data Vencimento]])</f>
        <v>1</v>
      </c>
      <c r="I4545" s="23">
        <f>YEAR(CtasPagar[[#This Row],[Data Vencimento]])</f>
        <v>1900</v>
      </c>
      <c r="J4545" s="154"/>
      <c r="K4545" s="23">
        <f>MONTH(CtasPagar[[#This Row],[Data Pagamento]])</f>
        <v>1</v>
      </c>
      <c r="L4545" s="23">
        <f>YEAR(CtasPagar[[#This Row],[Data Pagamento]])</f>
        <v>1900</v>
      </c>
      <c r="M4545" s="154"/>
      <c r="N45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5" s="71"/>
      <c r="P4545" s="71"/>
      <c r="Q4545" s="71"/>
      <c r="R4545" s="71"/>
      <c r="S4545" s="71"/>
      <c r="T4545" s="71"/>
      <c r="U4545" s="71"/>
      <c r="V4545" s="71"/>
      <c r="W4545" s="71"/>
      <c r="X4545" s="71"/>
      <c r="Y4545" s="71"/>
      <c r="Z4545" s="71"/>
    </row>
    <row r="4546" spans="1:26">
      <c r="A4546" s="154"/>
      <c r="B4546" s="157"/>
      <c r="C4546" s="162"/>
      <c r="D4546" s="157"/>
      <c r="E4546" s="157"/>
      <c r="F4546" s="157"/>
      <c r="G4546" s="158"/>
      <c r="H4546" s="23">
        <f>MONTH(CtasPagar[[#This Row],[Data Vencimento]])</f>
        <v>1</v>
      </c>
      <c r="I4546" s="23">
        <f>YEAR(CtasPagar[[#This Row],[Data Vencimento]])</f>
        <v>1900</v>
      </c>
      <c r="J4546" s="154"/>
      <c r="K4546" s="23">
        <f>MONTH(CtasPagar[[#This Row],[Data Pagamento]])</f>
        <v>1</v>
      </c>
      <c r="L4546" s="23">
        <f>YEAR(CtasPagar[[#This Row],[Data Pagamento]])</f>
        <v>1900</v>
      </c>
      <c r="M4546" s="154"/>
      <c r="N45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6" s="71"/>
      <c r="P4546" s="71"/>
      <c r="Q4546" s="71"/>
      <c r="R4546" s="71"/>
      <c r="S4546" s="71"/>
      <c r="T4546" s="71"/>
      <c r="U4546" s="71"/>
      <c r="V4546" s="71"/>
      <c r="W4546" s="71"/>
      <c r="X4546" s="71"/>
      <c r="Y4546" s="71"/>
      <c r="Z4546" s="71"/>
    </row>
    <row r="4547" spans="1:26">
      <c r="A4547" s="154"/>
      <c r="B4547" s="157"/>
      <c r="C4547" s="162"/>
      <c r="D4547" s="157"/>
      <c r="E4547" s="157"/>
      <c r="F4547" s="157"/>
      <c r="G4547" s="158"/>
      <c r="H4547" s="23">
        <f>MONTH(CtasPagar[[#This Row],[Data Vencimento]])</f>
        <v>1</v>
      </c>
      <c r="I4547" s="23">
        <f>YEAR(CtasPagar[[#This Row],[Data Vencimento]])</f>
        <v>1900</v>
      </c>
      <c r="J4547" s="154"/>
      <c r="K4547" s="23">
        <f>MONTH(CtasPagar[[#This Row],[Data Pagamento]])</f>
        <v>1</v>
      </c>
      <c r="L4547" s="23">
        <f>YEAR(CtasPagar[[#This Row],[Data Pagamento]])</f>
        <v>1900</v>
      </c>
      <c r="M4547" s="154"/>
      <c r="N45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7" s="71"/>
      <c r="P4547" s="71"/>
      <c r="Q4547" s="71"/>
      <c r="R4547" s="71"/>
      <c r="S4547" s="71"/>
      <c r="T4547" s="71"/>
      <c r="U4547" s="71"/>
      <c r="V4547" s="71"/>
      <c r="W4547" s="71"/>
      <c r="X4547" s="71"/>
      <c r="Y4547" s="71"/>
      <c r="Z4547" s="71"/>
    </row>
    <row r="4548" spans="1:26">
      <c r="A4548" s="154"/>
      <c r="B4548" s="157"/>
      <c r="C4548" s="162"/>
      <c r="D4548" s="157"/>
      <c r="E4548" s="157"/>
      <c r="F4548" s="157"/>
      <c r="G4548" s="158"/>
      <c r="H4548" s="23">
        <f>MONTH(CtasPagar[[#This Row],[Data Vencimento]])</f>
        <v>1</v>
      </c>
      <c r="I4548" s="23">
        <f>YEAR(CtasPagar[[#This Row],[Data Vencimento]])</f>
        <v>1900</v>
      </c>
      <c r="J4548" s="154"/>
      <c r="K4548" s="23">
        <f>MONTH(CtasPagar[[#This Row],[Data Pagamento]])</f>
        <v>1</v>
      </c>
      <c r="L4548" s="23">
        <f>YEAR(CtasPagar[[#This Row],[Data Pagamento]])</f>
        <v>1900</v>
      </c>
      <c r="M4548" s="154"/>
      <c r="N45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8" s="71"/>
      <c r="P4548" s="71"/>
      <c r="Q4548" s="71"/>
      <c r="R4548" s="71"/>
      <c r="S4548" s="71"/>
      <c r="T4548" s="71"/>
      <c r="U4548" s="71"/>
      <c r="V4548" s="71"/>
      <c r="W4548" s="71"/>
      <c r="X4548" s="71"/>
      <c r="Y4548" s="71"/>
      <c r="Z4548" s="71"/>
    </row>
    <row r="4549" spans="1:26">
      <c r="A4549" s="154"/>
      <c r="B4549" s="157"/>
      <c r="C4549" s="162"/>
      <c r="D4549" s="157"/>
      <c r="E4549" s="157"/>
      <c r="F4549" s="157"/>
      <c r="G4549" s="158"/>
      <c r="H4549" s="23">
        <f>MONTH(CtasPagar[[#This Row],[Data Vencimento]])</f>
        <v>1</v>
      </c>
      <c r="I4549" s="23">
        <f>YEAR(CtasPagar[[#This Row],[Data Vencimento]])</f>
        <v>1900</v>
      </c>
      <c r="J4549" s="154"/>
      <c r="K4549" s="23">
        <f>MONTH(CtasPagar[[#This Row],[Data Pagamento]])</f>
        <v>1</v>
      </c>
      <c r="L4549" s="23">
        <f>YEAR(CtasPagar[[#This Row],[Data Pagamento]])</f>
        <v>1900</v>
      </c>
      <c r="M4549" s="154"/>
      <c r="N45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49" s="71"/>
      <c r="P4549" s="71"/>
      <c r="Q4549" s="71"/>
      <c r="R4549" s="71"/>
      <c r="S4549" s="71"/>
      <c r="T4549" s="71"/>
      <c r="U4549" s="71"/>
      <c r="V4549" s="71"/>
      <c r="W4549" s="71"/>
      <c r="X4549" s="71"/>
      <c r="Y4549" s="71"/>
      <c r="Z4549" s="71"/>
    </row>
    <row r="4550" spans="1:26">
      <c r="A4550" s="154"/>
      <c r="B4550" s="157"/>
      <c r="C4550" s="162"/>
      <c r="D4550" s="157"/>
      <c r="E4550" s="157"/>
      <c r="F4550" s="157"/>
      <c r="G4550" s="158"/>
      <c r="H4550" s="23">
        <f>MONTH(CtasPagar[[#This Row],[Data Vencimento]])</f>
        <v>1</v>
      </c>
      <c r="I4550" s="23">
        <f>YEAR(CtasPagar[[#This Row],[Data Vencimento]])</f>
        <v>1900</v>
      </c>
      <c r="J4550" s="154"/>
      <c r="K4550" s="23">
        <f>MONTH(CtasPagar[[#This Row],[Data Pagamento]])</f>
        <v>1</v>
      </c>
      <c r="L4550" s="23">
        <f>YEAR(CtasPagar[[#This Row],[Data Pagamento]])</f>
        <v>1900</v>
      </c>
      <c r="M4550" s="154"/>
      <c r="N45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0" s="71"/>
      <c r="P4550" s="71"/>
      <c r="Q4550" s="71"/>
      <c r="R4550" s="71"/>
      <c r="S4550" s="71"/>
      <c r="T4550" s="71"/>
      <c r="U4550" s="71"/>
      <c r="V4550" s="71"/>
      <c r="W4550" s="71"/>
      <c r="X4550" s="71"/>
      <c r="Y4550" s="71"/>
      <c r="Z4550" s="71"/>
    </row>
    <row r="4551" spans="1:26">
      <c r="A4551" s="154"/>
      <c r="B4551" s="157"/>
      <c r="C4551" s="162"/>
      <c r="D4551" s="157"/>
      <c r="E4551" s="157"/>
      <c r="F4551" s="157"/>
      <c r="G4551" s="158"/>
      <c r="H4551" s="23">
        <f>MONTH(CtasPagar[[#This Row],[Data Vencimento]])</f>
        <v>1</v>
      </c>
      <c r="I4551" s="23">
        <f>YEAR(CtasPagar[[#This Row],[Data Vencimento]])</f>
        <v>1900</v>
      </c>
      <c r="J4551" s="154"/>
      <c r="K4551" s="23">
        <f>MONTH(CtasPagar[[#This Row],[Data Pagamento]])</f>
        <v>1</v>
      </c>
      <c r="L4551" s="23">
        <f>YEAR(CtasPagar[[#This Row],[Data Pagamento]])</f>
        <v>1900</v>
      </c>
      <c r="M4551" s="154"/>
      <c r="N45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1" s="71"/>
      <c r="P4551" s="71"/>
      <c r="Q4551" s="71"/>
      <c r="R4551" s="71"/>
      <c r="S4551" s="71"/>
      <c r="T4551" s="71"/>
      <c r="U4551" s="71"/>
      <c r="V4551" s="71"/>
      <c r="W4551" s="71"/>
      <c r="X4551" s="71"/>
      <c r="Y4551" s="71"/>
      <c r="Z4551" s="71"/>
    </row>
    <row r="4552" spans="1:26">
      <c r="A4552" s="154"/>
      <c r="B4552" s="157"/>
      <c r="C4552" s="162"/>
      <c r="D4552" s="157"/>
      <c r="E4552" s="157"/>
      <c r="F4552" s="157"/>
      <c r="G4552" s="158"/>
      <c r="H4552" s="23">
        <f>MONTH(CtasPagar[[#This Row],[Data Vencimento]])</f>
        <v>1</v>
      </c>
      <c r="I4552" s="23">
        <f>YEAR(CtasPagar[[#This Row],[Data Vencimento]])</f>
        <v>1900</v>
      </c>
      <c r="J4552" s="154"/>
      <c r="K4552" s="23">
        <f>MONTH(CtasPagar[[#This Row],[Data Pagamento]])</f>
        <v>1</v>
      </c>
      <c r="L4552" s="23">
        <f>YEAR(CtasPagar[[#This Row],[Data Pagamento]])</f>
        <v>1900</v>
      </c>
      <c r="M4552" s="154"/>
      <c r="N45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2" s="71"/>
      <c r="P4552" s="71"/>
      <c r="Q4552" s="71"/>
      <c r="R4552" s="71"/>
      <c r="S4552" s="71"/>
      <c r="T4552" s="71"/>
      <c r="U4552" s="71"/>
      <c r="V4552" s="71"/>
      <c r="W4552" s="71"/>
      <c r="X4552" s="71"/>
      <c r="Y4552" s="71"/>
      <c r="Z4552" s="71"/>
    </row>
    <row r="4553" spans="1:26">
      <c r="A4553" s="154"/>
      <c r="B4553" s="157"/>
      <c r="C4553" s="162"/>
      <c r="D4553" s="157"/>
      <c r="E4553" s="157"/>
      <c r="F4553" s="157"/>
      <c r="G4553" s="158"/>
      <c r="H4553" s="23">
        <f>MONTH(CtasPagar[[#This Row],[Data Vencimento]])</f>
        <v>1</v>
      </c>
      <c r="I4553" s="23">
        <f>YEAR(CtasPagar[[#This Row],[Data Vencimento]])</f>
        <v>1900</v>
      </c>
      <c r="J4553" s="154"/>
      <c r="K4553" s="23">
        <f>MONTH(CtasPagar[[#This Row],[Data Pagamento]])</f>
        <v>1</v>
      </c>
      <c r="L4553" s="23">
        <f>YEAR(CtasPagar[[#This Row],[Data Pagamento]])</f>
        <v>1900</v>
      </c>
      <c r="M4553" s="154"/>
      <c r="N45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3" s="71"/>
      <c r="P4553" s="71"/>
      <c r="Q4553" s="71"/>
      <c r="R4553" s="71"/>
      <c r="S4553" s="71"/>
      <c r="T4553" s="71"/>
      <c r="U4553" s="71"/>
      <c r="V4553" s="71"/>
      <c r="W4553" s="71"/>
      <c r="X4553" s="71"/>
      <c r="Y4553" s="71"/>
      <c r="Z4553" s="71"/>
    </row>
    <row r="4554" spans="1:26">
      <c r="A4554" s="154"/>
      <c r="B4554" s="157"/>
      <c r="C4554" s="162"/>
      <c r="D4554" s="157"/>
      <c r="E4554" s="157"/>
      <c r="F4554" s="157"/>
      <c r="G4554" s="158"/>
      <c r="H4554" s="23">
        <f>MONTH(CtasPagar[[#This Row],[Data Vencimento]])</f>
        <v>1</v>
      </c>
      <c r="I4554" s="23">
        <f>YEAR(CtasPagar[[#This Row],[Data Vencimento]])</f>
        <v>1900</v>
      </c>
      <c r="J4554" s="154"/>
      <c r="K4554" s="23">
        <f>MONTH(CtasPagar[[#This Row],[Data Pagamento]])</f>
        <v>1</v>
      </c>
      <c r="L4554" s="23">
        <f>YEAR(CtasPagar[[#This Row],[Data Pagamento]])</f>
        <v>1900</v>
      </c>
      <c r="M4554" s="154"/>
      <c r="N45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4" s="71"/>
      <c r="P4554" s="71"/>
      <c r="Q4554" s="71"/>
      <c r="R4554" s="71"/>
      <c r="S4554" s="71"/>
      <c r="T4554" s="71"/>
      <c r="U4554" s="71"/>
      <c r="V4554" s="71"/>
      <c r="W4554" s="71"/>
      <c r="X4554" s="71"/>
      <c r="Y4554" s="71"/>
      <c r="Z4554" s="71"/>
    </row>
    <row r="4555" spans="1:26">
      <c r="A4555" s="154"/>
      <c r="B4555" s="157"/>
      <c r="C4555" s="162"/>
      <c r="D4555" s="157"/>
      <c r="E4555" s="157"/>
      <c r="F4555" s="157"/>
      <c r="G4555" s="158"/>
      <c r="H4555" s="23">
        <f>MONTH(CtasPagar[[#This Row],[Data Vencimento]])</f>
        <v>1</v>
      </c>
      <c r="I4555" s="23">
        <f>YEAR(CtasPagar[[#This Row],[Data Vencimento]])</f>
        <v>1900</v>
      </c>
      <c r="J4555" s="154"/>
      <c r="K4555" s="23">
        <f>MONTH(CtasPagar[[#This Row],[Data Pagamento]])</f>
        <v>1</v>
      </c>
      <c r="L4555" s="23">
        <f>YEAR(CtasPagar[[#This Row],[Data Pagamento]])</f>
        <v>1900</v>
      </c>
      <c r="M4555" s="154"/>
      <c r="N45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5" s="71"/>
      <c r="P4555" s="71"/>
      <c r="Q4555" s="71"/>
      <c r="R4555" s="71"/>
      <c r="S4555" s="71"/>
      <c r="T4555" s="71"/>
      <c r="U4555" s="71"/>
      <c r="V4555" s="71"/>
      <c r="W4555" s="71"/>
      <c r="X4555" s="71"/>
      <c r="Y4555" s="71"/>
      <c r="Z4555" s="71"/>
    </row>
    <row r="4556" spans="1:26">
      <c r="A4556" s="154"/>
      <c r="B4556" s="157"/>
      <c r="C4556" s="162"/>
      <c r="D4556" s="157"/>
      <c r="E4556" s="157"/>
      <c r="F4556" s="157"/>
      <c r="G4556" s="158"/>
      <c r="H4556" s="23">
        <f>MONTH(CtasPagar[[#This Row],[Data Vencimento]])</f>
        <v>1</v>
      </c>
      <c r="I4556" s="23">
        <f>YEAR(CtasPagar[[#This Row],[Data Vencimento]])</f>
        <v>1900</v>
      </c>
      <c r="J4556" s="154"/>
      <c r="K4556" s="23">
        <f>MONTH(CtasPagar[[#This Row],[Data Pagamento]])</f>
        <v>1</v>
      </c>
      <c r="L4556" s="23">
        <f>YEAR(CtasPagar[[#This Row],[Data Pagamento]])</f>
        <v>1900</v>
      </c>
      <c r="M4556" s="154"/>
      <c r="N45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6" s="71"/>
      <c r="P4556" s="71"/>
      <c r="Q4556" s="71"/>
      <c r="R4556" s="71"/>
      <c r="S4556" s="71"/>
      <c r="T4556" s="71"/>
      <c r="U4556" s="71"/>
      <c r="V4556" s="71"/>
      <c r="W4556" s="71"/>
      <c r="X4556" s="71"/>
      <c r="Y4556" s="71"/>
      <c r="Z4556" s="71"/>
    </row>
    <row r="4557" spans="1:26">
      <c r="A4557" s="154"/>
      <c r="B4557" s="157"/>
      <c r="C4557" s="162"/>
      <c r="D4557" s="157"/>
      <c r="E4557" s="157"/>
      <c r="F4557" s="157"/>
      <c r="G4557" s="158"/>
      <c r="H4557" s="23">
        <f>MONTH(CtasPagar[[#This Row],[Data Vencimento]])</f>
        <v>1</v>
      </c>
      <c r="I4557" s="23">
        <f>YEAR(CtasPagar[[#This Row],[Data Vencimento]])</f>
        <v>1900</v>
      </c>
      <c r="J4557" s="154"/>
      <c r="K4557" s="23">
        <f>MONTH(CtasPagar[[#This Row],[Data Pagamento]])</f>
        <v>1</v>
      </c>
      <c r="L4557" s="23">
        <f>YEAR(CtasPagar[[#This Row],[Data Pagamento]])</f>
        <v>1900</v>
      </c>
      <c r="M4557" s="154"/>
      <c r="N45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7" s="71"/>
      <c r="P4557" s="71"/>
      <c r="Q4557" s="71"/>
      <c r="R4557" s="71"/>
      <c r="S4557" s="71"/>
      <c r="T4557" s="71"/>
      <c r="U4557" s="71"/>
      <c r="V4557" s="71"/>
      <c r="W4557" s="71"/>
      <c r="X4557" s="71"/>
      <c r="Y4557" s="71"/>
      <c r="Z4557" s="71"/>
    </row>
    <row r="4558" spans="1:26">
      <c r="A4558" s="154"/>
      <c r="B4558" s="157"/>
      <c r="C4558" s="162"/>
      <c r="D4558" s="157"/>
      <c r="E4558" s="157"/>
      <c r="F4558" s="157"/>
      <c r="G4558" s="158"/>
      <c r="H4558" s="23">
        <f>MONTH(CtasPagar[[#This Row],[Data Vencimento]])</f>
        <v>1</v>
      </c>
      <c r="I4558" s="23">
        <f>YEAR(CtasPagar[[#This Row],[Data Vencimento]])</f>
        <v>1900</v>
      </c>
      <c r="J4558" s="154"/>
      <c r="K4558" s="23">
        <f>MONTH(CtasPagar[[#This Row],[Data Pagamento]])</f>
        <v>1</v>
      </c>
      <c r="L4558" s="23">
        <f>YEAR(CtasPagar[[#This Row],[Data Pagamento]])</f>
        <v>1900</v>
      </c>
      <c r="M4558" s="154"/>
      <c r="N45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8" s="71"/>
      <c r="P4558" s="71"/>
      <c r="Q4558" s="71"/>
      <c r="R4558" s="71"/>
      <c r="S4558" s="71"/>
      <c r="T4558" s="71"/>
      <c r="U4558" s="71"/>
      <c r="V4558" s="71"/>
      <c r="W4558" s="71"/>
      <c r="X4558" s="71"/>
      <c r="Y4558" s="71"/>
      <c r="Z4558" s="71"/>
    </row>
    <row r="4559" spans="1:26">
      <c r="A4559" s="154"/>
      <c r="B4559" s="157"/>
      <c r="C4559" s="162"/>
      <c r="D4559" s="157"/>
      <c r="E4559" s="157"/>
      <c r="F4559" s="157"/>
      <c r="G4559" s="158"/>
      <c r="H4559" s="23">
        <f>MONTH(CtasPagar[[#This Row],[Data Vencimento]])</f>
        <v>1</v>
      </c>
      <c r="I4559" s="23">
        <f>YEAR(CtasPagar[[#This Row],[Data Vencimento]])</f>
        <v>1900</v>
      </c>
      <c r="J4559" s="154"/>
      <c r="K4559" s="23">
        <f>MONTH(CtasPagar[[#This Row],[Data Pagamento]])</f>
        <v>1</v>
      </c>
      <c r="L4559" s="23">
        <f>YEAR(CtasPagar[[#This Row],[Data Pagamento]])</f>
        <v>1900</v>
      </c>
      <c r="M4559" s="154"/>
      <c r="N45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59" s="71"/>
      <c r="P4559" s="71"/>
      <c r="Q4559" s="71"/>
      <c r="R4559" s="71"/>
      <c r="S4559" s="71"/>
      <c r="T4559" s="71"/>
      <c r="U4559" s="71"/>
      <c r="V4559" s="71"/>
      <c r="W4559" s="71"/>
      <c r="X4559" s="71"/>
      <c r="Y4559" s="71"/>
      <c r="Z4559" s="71"/>
    </row>
    <row r="4560" spans="1:26">
      <c r="A4560" s="154"/>
      <c r="B4560" s="157"/>
      <c r="C4560" s="162"/>
      <c r="D4560" s="157"/>
      <c r="E4560" s="157"/>
      <c r="F4560" s="157"/>
      <c r="G4560" s="158"/>
      <c r="H4560" s="23">
        <f>MONTH(CtasPagar[[#This Row],[Data Vencimento]])</f>
        <v>1</v>
      </c>
      <c r="I4560" s="23">
        <f>YEAR(CtasPagar[[#This Row],[Data Vencimento]])</f>
        <v>1900</v>
      </c>
      <c r="J4560" s="154"/>
      <c r="K4560" s="23">
        <f>MONTH(CtasPagar[[#This Row],[Data Pagamento]])</f>
        <v>1</v>
      </c>
      <c r="L4560" s="23">
        <f>YEAR(CtasPagar[[#This Row],[Data Pagamento]])</f>
        <v>1900</v>
      </c>
      <c r="M4560" s="154"/>
      <c r="N45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0" s="71"/>
      <c r="P4560" s="71"/>
      <c r="Q4560" s="71"/>
      <c r="R4560" s="71"/>
      <c r="S4560" s="71"/>
      <c r="T4560" s="71"/>
      <c r="U4560" s="71"/>
      <c r="V4560" s="71"/>
      <c r="W4560" s="71"/>
      <c r="X4560" s="71"/>
      <c r="Y4560" s="71"/>
      <c r="Z4560" s="71"/>
    </row>
    <row r="4561" spans="1:26">
      <c r="A4561" s="154"/>
      <c r="B4561" s="157"/>
      <c r="C4561" s="162"/>
      <c r="D4561" s="157"/>
      <c r="E4561" s="157"/>
      <c r="F4561" s="157"/>
      <c r="G4561" s="158"/>
      <c r="H4561" s="23">
        <f>MONTH(CtasPagar[[#This Row],[Data Vencimento]])</f>
        <v>1</v>
      </c>
      <c r="I4561" s="23">
        <f>YEAR(CtasPagar[[#This Row],[Data Vencimento]])</f>
        <v>1900</v>
      </c>
      <c r="J4561" s="154"/>
      <c r="K4561" s="23">
        <f>MONTH(CtasPagar[[#This Row],[Data Pagamento]])</f>
        <v>1</v>
      </c>
      <c r="L4561" s="23">
        <f>YEAR(CtasPagar[[#This Row],[Data Pagamento]])</f>
        <v>1900</v>
      </c>
      <c r="M4561" s="154"/>
      <c r="N45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1" s="71"/>
      <c r="P4561" s="71"/>
      <c r="Q4561" s="71"/>
      <c r="R4561" s="71"/>
      <c r="S4561" s="71"/>
      <c r="T4561" s="71"/>
      <c r="U4561" s="71"/>
      <c r="V4561" s="71"/>
      <c r="W4561" s="71"/>
      <c r="X4561" s="71"/>
      <c r="Y4561" s="71"/>
      <c r="Z4561" s="71"/>
    </row>
    <row r="4562" spans="1:26">
      <c r="A4562" s="154"/>
      <c r="B4562" s="157"/>
      <c r="C4562" s="162"/>
      <c r="D4562" s="157"/>
      <c r="E4562" s="157"/>
      <c r="F4562" s="157"/>
      <c r="G4562" s="158"/>
      <c r="H4562" s="23">
        <f>MONTH(CtasPagar[[#This Row],[Data Vencimento]])</f>
        <v>1</v>
      </c>
      <c r="I4562" s="23">
        <f>YEAR(CtasPagar[[#This Row],[Data Vencimento]])</f>
        <v>1900</v>
      </c>
      <c r="J4562" s="154"/>
      <c r="K4562" s="23">
        <f>MONTH(CtasPagar[[#This Row],[Data Pagamento]])</f>
        <v>1</v>
      </c>
      <c r="L4562" s="23">
        <f>YEAR(CtasPagar[[#This Row],[Data Pagamento]])</f>
        <v>1900</v>
      </c>
      <c r="M4562" s="154"/>
      <c r="N45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2" s="71"/>
      <c r="P4562" s="71"/>
      <c r="Q4562" s="71"/>
      <c r="R4562" s="71"/>
      <c r="S4562" s="71"/>
      <c r="T4562" s="71"/>
      <c r="U4562" s="71"/>
      <c r="V4562" s="71"/>
      <c r="W4562" s="71"/>
      <c r="X4562" s="71"/>
      <c r="Y4562" s="71"/>
      <c r="Z4562" s="71"/>
    </row>
    <row r="4563" spans="1:26">
      <c r="A4563" s="154"/>
      <c r="B4563" s="157"/>
      <c r="C4563" s="162"/>
      <c r="D4563" s="157"/>
      <c r="E4563" s="157"/>
      <c r="F4563" s="157"/>
      <c r="G4563" s="158"/>
      <c r="H4563" s="23">
        <f>MONTH(CtasPagar[[#This Row],[Data Vencimento]])</f>
        <v>1</v>
      </c>
      <c r="I4563" s="23">
        <f>YEAR(CtasPagar[[#This Row],[Data Vencimento]])</f>
        <v>1900</v>
      </c>
      <c r="J4563" s="154"/>
      <c r="K4563" s="23">
        <f>MONTH(CtasPagar[[#This Row],[Data Pagamento]])</f>
        <v>1</v>
      </c>
      <c r="L4563" s="23">
        <f>YEAR(CtasPagar[[#This Row],[Data Pagamento]])</f>
        <v>1900</v>
      </c>
      <c r="M4563" s="154"/>
      <c r="N45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3" s="71"/>
      <c r="P4563" s="71"/>
      <c r="Q4563" s="71"/>
      <c r="R4563" s="71"/>
      <c r="S4563" s="71"/>
      <c r="T4563" s="71"/>
      <c r="U4563" s="71"/>
      <c r="V4563" s="71"/>
      <c r="W4563" s="71"/>
      <c r="X4563" s="71"/>
      <c r="Y4563" s="71"/>
      <c r="Z4563" s="71"/>
    </row>
    <row r="4564" spans="1:26">
      <c r="A4564" s="154"/>
      <c r="B4564" s="157"/>
      <c r="C4564" s="162"/>
      <c r="D4564" s="157"/>
      <c r="E4564" s="157"/>
      <c r="F4564" s="157"/>
      <c r="G4564" s="158"/>
      <c r="H4564" s="23">
        <f>MONTH(CtasPagar[[#This Row],[Data Vencimento]])</f>
        <v>1</v>
      </c>
      <c r="I4564" s="23">
        <f>YEAR(CtasPagar[[#This Row],[Data Vencimento]])</f>
        <v>1900</v>
      </c>
      <c r="J4564" s="154"/>
      <c r="K4564" s="23">
        <f>MONTH(CtasPagar[[#This Row],[Data Pagamento]])</f>
        <v>1</v>
      </c>
      <c r="L4564" s="23">
        <f>YEAR(CtasPagar[[#This Row],[Data Pagamento]])</f>
        <v>1900</v>
      </c>
      <c r="M4564" s="154"/>
      <c r="N45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4" s="71"/>
      <c r="P4564" s="71"/>
      <c r="Q4564" s="71"/>
      <c r="R4564" s="71"/>
      <c r="S4564" s="71"/>
      <c r="T4564" s="71"/>
      <c r="U4564" s="71"/>
      <c r="V4564" s="71"/>
      <c r="W4564" s="71"/>
      <c r="X4564" s="71"/>
      <c r="Y4564" s="71"/>
      <c r="Z4564" s="71"/>
    </row>
    <row r="4565" spans="1:26">
      <c r="A4565" s="154"/>
      <c r="B4565" s="157"/>
      <c r="C4565" s="162"/>
      <c r="D4565" s="157"/>
      <c r="E4565" s="157"/>
      <c r="F4565" s="157"/>
      <c r="G4565" s="158"/>
      <c r="H4565" s="23">
        <f>MONTH(CtasPagar[[#This Row],[Data Vencimento]])</f>
        <v>1</v>
      </c>
      <c r="I4565" s="23">
        <f>YEAR(CtasPagar[[#This Row],[Data Vencimento]])</f>
        <v>1900</v>
      </c>
      <c r="J4565" s="154"/>
      <c r="K4565" s="23">
        <f>MONTH(CtasPagar[[#This Row],[Data Pagamento]])</f>
        <v>1</v>
      </c>
      <c r="L4565" s="23">
        <f>YEAR(CtasPagar[[#This Row],[Data Pagamento]])</f>
        <v>1900</v>
      </c>
      <c r="M4565" s="154"/>
      <c r="N45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5" s="71"/>
      <c r="P4565" s="71"/>
      <c r="Q4565" s="71"/>
      <c r="R4565" s="71"/>
      <c r="S4565" s="71"/>
      <c r="T4565" s="71"/>
      <c r="U4565" s="71"/>
      <c r="V4565" s="71"/>
      <c r="W4565" s="71"/>
      <c r="X4565" s="71"/>
      <c r="Y4565" s="71"/>
      <c r="Z4565" s="71"/>
    </row>
    <row r="4566" spans="1:26">
      <c r="A4566" s="154"/>
      <c r="B4566" s="157"/>
      <c r="C4566" s="162"/>
      <c r="D4566" s="157"/>
      <c r="E4566" s="157"/>
      <c r="F4566" s="157"/>
      <c r="G4566" s="158"/>
      <c r="H4566" s="23">
        <f>MONTH(CtasPagar[[#This Row],[Data Vencimento]])</f>
        <v>1</v>
      </c>
      <c r="I4566" s="23">
        <f>YEAR(CtasPagar[[#This Row],[Data Vencimento]])</f>
        <v>1900</v>
      </c>
      <c r="J4566" s="154"/>
      <c r="K4566" s="23">
        <f>MONTH(CtasPagar[[#This Row],[Data Pagamento]])</f>
        <v>1</v>
      </c>
      <c r="L4566" s="23">
        <f>YEAR(CtasPagar[[#This Row],[Data Pagamento]])</f>
        <v>1900</v>
      </c>
      <c r="M4566" s="154"/>
      <c r="N45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6" s="71"/>
      <c r="P4566" s="71"/>
      <c r="Q4566" s="71"/>
      <c r="R4566" s="71"/>
      <c r="S4566" s="71"/>
      <c r="T4566" s="71"/>
      <c r="U4566" s="71"/>
      <c r="V4566" s="71"/>
      <c r="W4566" s="71"/>
      <c r="X4566" s="71"/>
      <c r="Y4566" s="71"/>
      <c r="Z4566" s="71"/>
    </row>
    <row r="4567" spans="1:26">
      <c r="A4567" s="154"/>
      <c r="B4567" s="157"/>
      <c r="C4567" s="162"/>
      <c r="D4567" s="157"/>
      <c r="E4567" s="157"/>
      <c r="F4567" s="157"/>
      <c r="G4567" s="158"/>
      <c r="H4567" s="23">
        <f>MONTH(CtasPagar[[#This Row],[Data Vencimento]])</f>
        <v>1</v>
      </c>
      <c r="I4567" s="23">
        <f>YEAR(CtasPagar[[#This Row],[Data Vencimento]])</f>
        <v>1900</v>
      </c>
      <c r="J4567" s="154"/>
      <c r="K4567" s="23">
        <f>MONTH(CtasPagar[[#This Row],[Data Pagamento]])</f>
        <v>1</v>
      </c>
      <c r="L4567" s="23">
        <f>YEAR(CtasPagar[[#This Row],[Data Pagamento]])</f>
        <v>1900</v>
      </c>
      <c r="M4567" s="154"/>
      <c r="N45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7" s="71"/>
      <c r="P4567" s="71"/>
      <c r="Q4567" s="71"/>
      <c r="R4567" s="71"/>
      <c r="S4567" s="71"/>
      <c r="T4567" s="71"/>
      <c r="U4567" s="71"/>
      <c r="V4567" s="71"/>
      <c r="W4567" s="71"/>
      <c r="X4567" s="71"/>
      <c r="Y4567" s="71"/>
      <c r="Z4567" s="71"/>
    </row>
    <row r="4568" spans="1:26">
      <c r="A4568" s="154"/>
      <c r="B4568" s="157"/>
      <c r="C4568" s="162"/>
      <c r="D4568" s="157"/>
      <c r="E4568" s="157"/>
      <c r="F4568" s="157"/>
      <c r="G4568" s="158"/>
      <c r="H4568" s="23">
        <f>MONTH(CtasPagar[[#This Row],[Data Vencimento]])</f>
        <v>1</v>
      </c>
      <c r="I4568" s="23">
        <f>YEAR(CtasPagar[[#This Row],[Data Vencimento]])</f>
        <v>1900</v>
      </c>
      <c r="J4568" s="154"/>
      <c r="K4568" s="23">
        <f>MONTH(CtasPagar[[#This Row],[Data Pagamento]])</f>
        <v>1</v>
      </c>
      <c r="L4568" s="23">
        <f>YEAR(CtasPagar[[#This Row],[Data Pagamento]])</f>
        <v>1900</v>
      </c>
      <c r="M4568" s="154"/>
      <c r="N45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8" s="71"/>
      <c r="P4568" s="71"/>
      <c r="Q4568" s="71"/>
      <c r="R4568" s="71"/>
      <c r="S4568" s="71"/>
      <c r="T4568" s="71"/>
      <c r="U4568" s="71"/>
      <c r="V4568" s="71"/>
      <c r="W4568" s="71"/>
      <c r="X4568" s="71"/>
      <c r="Y4568" s="71"/>
      <c r="Z4568" s="71"/>
    </row>
    <row r="4569" spans="1:26">
      <c r="A4569" s="154"/>
      <c r="B4569" s="157"/>
      <c r="C4569" s="162"/>
      <c r="D4569" s="157"/>
      <c r="E4569" s="157"/>
      <c r="F4569" s="157"/>
      <c r="G4569" s="158"/>
      <c r="H4569" s="23">
        <f>MONTH(CtasPagar[[#This Row],[Data Vencimento]])</f>
        <v>1</v>
      </c>
      <c r="I4569" s="23">
        <f>YEAR(CtasPagar[[#This Row],[Data Vencimento]])</f>
        <v>1900</v>
      </c>
      <c r="J4569" s="154"/>
      <c r="K4569" s="23">
        <f>MONTH(CtasPagar[[#This Row],[Data Pagamento]])</f>
        <v>1</v>
      </c>
      <c r="L4569" s="23">
        <f>YEAR(CtasPagar[[#This Row],[Data Pagamento]])</f>
        <v>1900</v>
      </c>
      <c r="M4569" s="154"/>
      <c r="N45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69" s="71"/>
      <c r="P4569" s="71"/>
      <c r="Q4569" s="71"/>
      <c r="R4569" s="71"/>
      <c r="S4569" s="71"/>
      <c r="T4569" s="71"/>
      <c r="U4569" s="71"/>
      <c r="V4569" s="71"/>
      <c r="W4569" s="71"/>
      <c r="X4569" s="71"/>
      <c r="Y4569" s="71"/>
      <c r="Z4569" s="71"/>
    </row>
    <row r="4570" spans="1:26">
      <c r="A4570" s="154"/>
      <c r="B4570" s="157"/>
      <c r="C4570" s="162"/>
      <c r="D4570" s="157"/>
      <c r="E4570" s="157"/>
      <c r="F4570" s="157"/>
      <c r="G4570" s="158"/>
      <c r="H4570" s="23">
        <f>MONTH(CtasPagar[[#This Row],[Data Vencimento]])</f>
        <v>1</v>
      </c>
      <c r="I4570" s="23">
        <f>YEAR(CtasPagar[[#This Row],[Data Vencimento]])</f>
        <v>1900</v>
      </c>
      <c r="J4570" s="154"/>
      <c r="K4570" s="23">
        <f>MONTH(CtasPagar[[#This Row],[Data Pagamento]])</f>
        <v>1</v>
      </c>
      <c r="L4570" s="23">
        <f>YEAR(CtasPagar[[#This Row],[Data Pagamento]])</f>
        <v>1900</v>
      </c>
      <c r="M4570" s="154"/>
      <c r="N45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0" s="71"/>
      <c r="P4570" s="71"/>
      <c r="Q4570" s="71"/>
      <c r="R4570" s="71"/>
      <c r="S4570" s="71"/>
      <c r="T4570" s="71"/>
      <c r="U4570" s="71"/>
      <c r="V4570" s="71"/>
      <c r="W4570" s="71"/>
      <c r="X4570" s="71"/>
      <c r="Y4570" s="71"/>
      <c r="Z4570" s="71"/>
    </row>
    <row r="4571" spans="1:26">
      <c r="A4571" s="154"/>
      <c r="B4571" s="157"/>
      <c r="C4571" s="162"/>
      <c r="D4571" s="157"/>
      <c r="E4571" s="157"/>
      <c r="F4571" s="157"/>
      <c r="G4571" s="158"/>
      <c r="H4571" s="23">
        <f>MONTH(CtasPagar[[#This Row],[Data Vencimento]])</f>
        <v>1</v>
      </c>
      <c r="I4571" s="23">
        <f>YEAR(CtasPagar[[#This Row],[Data Vencimento]])</f>
        <v>1900</v>
      </c>
      <c r="J4571" s="154"/>
      <c r="K4571" s="23">
        <f>MONTH(CtasPagar[[#This Row],[Data Pagamento]])</f>
        <v>1</v>
      </c>
      <c r="L4571" s="23">
        <f>YEAR(CtasPagar[[#This Row],[Data Pagamento]])</f>
        <v>1900</v>
      </c>
      <c r="M4571" s="154"/>
      <c r="N45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1" s="71"/>
      <c r="P4571" s="71"/>
      <c r="Q4571" s="71"/>
      <c r="R4571" s="71"/>
      <c r="S4571" s="71"/>
      <c r="T4571" s="71"/>
      <c r="U4571" s="71"/>
      <c r="V4571" s="71"/>
      <c r="W4571" s="71"/>
      <c r="X4571" s="71"/>
      <c r="Y4571" s="71"/>
      <c r="Z4571" s="71"/>
    </row>
    <row r="4572" spans="1:26">
      <c r="A4572" s="154"/>
      <c r="B4572" s="157"/>
      <c r="C4572" s="162"/>
      <c r="D4572" s="157"/>
      <c r="E4572" s="157"/>
      <c r="F4572" s="157"/>
      <c r="G4572" s="158"/>
      <c r="H4572" s="23">
        <f>MONTH(CtasPagar[[#This Row],[Data Vencimento]])</f>
        <v>1</v>
      </c>
      <c r="I4572" s="23">
        <f>YEAR(CtasPagar[[#This Row],[Data Vencimento]])</f>
        <v>1900</v>
      </c>
      <c r="J4572" s="154"/>
      <c r="K4572" s="23">
        <f>MONTH(CtasPagar[[#This Row],[Data Pagamento]])</f>
        <v>1</v>
      </c>
      <c r="L4572" s="23">
        <f>YEAR(CtasPagar[[#This Row],[Data Pagamento]])</f>
        <v>1900</v>
      </c>
      <c r="M4572" s="154"/>
      <c r="N45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2" s="71"/>
      <c r="P4572" s="71"/>
      <c r="Q4572" s="71"/>
      <c r="R4572" s="71"/>
      <c r="S4572" s="71"/>
      <c r="T4572" s="71"/>
      <c r="U4572" s="71"/>
      <c r="V4572" s="71"/>
      <c r="W4572" s="71"/>
      <c r="X4572" s="71"/>
      <c r="Y4572" s="71"/>
      <c r="Z4572" s="71"/>
    </row>
    <row r="4573" spans="1:26">
      <c r="A4573" s="154"/>
      <c r="B4573" s="157"/>
      <c r="C4573" s="162"/>
      <c r="D4573" s="157"/>
      <c r="E4573" s="157"/>
      <c r="F4573" s="157"/>
      <c r="G4573" s="158"/>
      <c r="H4573" s="23">
        <f>MONTH(CtasPagar[[#This Row],[Data Vencimento]])</f>
        <v>1</v>
      </c>
      <c r="I4573" s="23">
        <f>YEAR(CtasPagar[[#This Row],[Data Vencimento]])</f>
        <v>1900</v>
      </c>
      <c r="J4573" s="154"/>
      <c r="K4573" s="23">
        <f>MONTH(CtasPagar[[#This Row],[Data Pagamento]])</f>
        <v>1</v>
      </c>
      <c r="L4573" s="23">
        <f>YEAR(CtasPagar[[#This Row],[Data Pagamento]])</f>
        <v>1900</v>
      </c>
      <c r="M4573" s="154"/>
      <c r="N45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3" s="71"/>
      <c r="P4573" s="71"/>
      <c r="Q4573" s="71"/>
      <c r="R4573" s="71"/>
      <c r="S4573" s="71"/>
      <c r="T4573" s="71"/>
      <c r="U4573" s="71"/>
      <c r="V4573" s="71"/>
      <c r="W4573" s="71"/>
      <c r="X4573" s="71"/>
      <c r="Y4573" s="71"/>
      <c r="Z4573" s="71"/>
    </row>
    <row r="4574" spans="1:26">
      <c r="A4574" s="154"/>
      <c r="B4574" s="157"/>
      <c r="C4574" s="162"/>
      <c r="D4574" s="157"/>
      <c r="E4574" s="157"/>
      <c r="F4574" s="157"/>
      <c r="G4574" s="158"/>
      <c r="H4574" s="23">
        <f>MONTH(CtasPagar[[#This Row],[Data Vencimento]])</f>
        <v>1</v>
      </c>
      <c r="I4574" s="23">
        <f>YEAR(CtasPagar[[#This Row],[Data Vencimento]])</f>
        <v>1900</v>
      </c>
      <c r="J4574" s="154"/>
      <c r="K4574" s="23">
        <f>MONTH(CtasPagar[[#This Row],[Data Pagamento]])</f>
        <v>1</v>
      </c>
      <c r="L4574" s="23">
        <f>YEAR(CtasPagar[[#This Row],[Data Pagamento]])</f>
        <v>1900</v>
      </c>
      <c r="M4574" s="154"/>
      <c r="N45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4" s="71"/>
      <c r="P4574" s="71"/>
      <c r="Q4574" s="71"/>
      <c r="R4574" s="71"/>
      <c r="S4574" s="71"/>
      <c r="T4574" s="71"/>
      <c r="U4574" s="71"/>
      <c r="V4574" s="71"/>
      <c r="W4574" s="71"/>
      <c r="X4574" s="71"/>
      <c r="Y4574" s="71"/>
      <c r="Z4574" s="71"/>
    </row>
    <row r="4575" spans="1:26">
      <c r="A4575" s="154"/>
      <c r="B4575" s="157"/>
      <c r="C4575" s="162"/>
      <c r="D4575" s="157"/>
      <c r="E4575" s="157"/>
      <c r="F4575" s="157"/>
      <c r="G4575" s="158"/>
      <c r="H4575" s="23">
        <f>MONTH(CtasPagar[[#This Row],[Data Vencimento]])</f>
        <v>1</v>
      </c>
      <c r="I4575" s="23">
        <f>YEAR(CtasPagar[[#This Row],[Data Vencimento]])</f>
        <v>1900</v>
      </c>
      <c r="J4575" s="154"/>
      <c r="K4575" s="23">
        <f>MONTH(CtasPagar[[#This Row],[Data Pagamento]])</f>
        <v>1</v>
      </c>
      <c r="L4575" s="23">
        <f>YEAR(CtasPagar[[#This Row],[Data Pagamento]])</f>
        <v>1900</v>
      </c>
      <c r="M4575" s="154"/>
      <c r="N45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5" s="71"/>
      <c r="P4575" s="71"/>
      <c r="Q4575" s="71"/>
      <c r="R4575" s="71"/>
      <c r="S4575" s="71"/>
      <c r="T4575" s="71"/>
      <c r="U4575" s="71"/>
      <c r="V4575" s="71"/>
      <c r="W4575" s="71"/>
      <c r="X4575" s="71"/>
      <c r="Y4575" s="71"/>
      <c r="Z4575" s="71"/>
    </row>
    <row r="4576" spans="1:26">
      <c r="A4576" s="154"/>
      <c r="B4576" s="157"/>
      <c r="C4576" s="162"/>
      <c r="D4576" s="157"/>
      <c r="E4576" s="157"/>
      <c r="F4576" s="157"/>
      <c r="G4576" s="158"/>
      <c r="H4576" s="23">
        <f>MONTH(CtasPagar[[#This Row],[Data Vencimento]])</f>
        <v>1</v>
      </c>
      <c r="I4576" s="23">
        <f>YEAR(CtasPagar[[#This Row],[Data Vencimento]])</f>
        <v>1900</v>
      </c>
      <c r="J4576" s="154"/>
      <c r="K4576" s="23">
        <f>MONTH(CtasPagar[[#This Row],[Data Pagamento]])</f>
        <v>1</v>
      </c>
      <c r="L4576" s="23">
        <f>YEAR(CtasPagar[[#This Row],[Data Pagamento]])</f>
        <v>1900</v>
      </c>
      <c r="M4576" s="154"/>
      <c r="N45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6" s="71"/>
      <c r="P4576" s="71"/>
      <c r="Q4576" s="71"/>
      <c r="R4576" s="71"/>
      <c r="S4576" s="71"/>
      <c r="T4576" s="71"/>
      <c r="U4576" s="71"/>
      <c r="V4576" s="71"/>
      <c r="W4576" s="71"/>
      <c r="X4576" s="71"/>
      <c r="Y4576" s="71"/>
      <c r="Z4576" s="71"/>
    </row>
    <row r="4577" spans="1:26">
      <c r="A4577" s="154"/>
      <c r="B4577" s="157"/>
      <c r="C4577" s="162"/>
      <c r="D4577" s="157"/>
      <c r="E4577" s="157"/>
      <c r="F4577" s="157"/>
      <c r="G4577" s="158"/>
      <c r="H4577" s="23">
        <f>MONTH(CtasPagar[[#This Row],[Data Vencimento]])</f>
        <v>1</v>
      </c>
      <c r="I4577" s="23">
        <f>YEAR(CtasPagar[[#This Row],[Data Vencimento]])</f>
        <v>1900</v>
      </c>
      <c r="J4577" s="154"/>
      <c r="K4577" s="23">
        <f>MONTH(CtasPagar[[#This Row],[Data Pagamento]])</f>
        <v>1</v>
      </c>
      <c r="L4577" s="23">
        <f>YEAR(CtasPagar[[#This Row],[Data Pagamento]])</f>
        <v>1900</v>
      </c>
      <c r="M4577" s="154"/>
      <c r="N45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7" s="71"/>
      <c r="P4577" s="71"/>
      <c r="Q4577" s="71"/>
      <c r="R4577" s="71"/>
      <c r="S4577" s="71"/>
      <c r="T4577" s="71"/>
      <c r="U4577" s="71"/>
      <c r="V4577" s="71"/>
      <c r="W4577" s="71"/>
      <c r="X4577" s="71"/>
      <c r="Y4577" s="71"/>
      <c r="Z4577" s="71"/>
    </row>
    <row r="4578" spans="1:26">
      <c r="A4578" s="154"/>
      <c r="B4578" s="157"/>
      <c r="C4578" s="162"/>
      <c r="D4578" s="157"/>
      <c r="E4578" s="157"/>
      <c r="F4578" s="157"/>
      <c r="G4578" s="158"/>
      <c r="H4578" s="23">
        <f>MONTH(CtasPagar[[#This Row],[Data Vencimento]])</f>
        <v>1</v>
      </c>
      <c r="I4578" s="23">
        <f>YEAR(CtasPagar[[#This Row],[Data Vencimento]])</f>
        <v>1900</v>
      </c>
      <c r="J4578" s="154"/>
      <c r="K4578" s="23">
        <f>MONTH(CtasPagar[[#This Row],[Data Pagamento]])</f>
        <v>1</v>
      </c>
      <c r="L4578" s="23">
        <f>YEAR(CtasPagar[[#This Row],[Data Pagamento]])</f>
        <v>1900</v>
      </c>
      <c r="M4578" s="154"/>
      <c r="N45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8" s="71"/>
      <c r="P4578" s="71"/>
      <c r="Q4578" s="71"/>
      <c r="R4578" s="71"/>
      <c r="S4578" s="71"/>
      <c r="T4578" s="71"/>
      <c r="U4578" s="71"/>
      <c r="V4578" s="71"/>
      <c r="W4578" s="71"/>
      <c r="X4578" s="71"/>
      <c r="Y4578" s="71"/>
      <c r="Z4578" s="71"/>
    </row>
    <row r="4579" spans="1:26">
      <c r="A4579" s="154"/>
      <c r="B4579" s="157"/>
      <c r="C4579" s="162"/>
      <c r="D4579" s="157"/>
      <c r="E4579" s="157"/>
      <c r="F4579" s="157"/>
      <c r="G4579" s="158"/>
      <c r="H4579" s="23">
        <f>MONTH(CtasPagar[[#This Row],[Data Vencimento]])</f>
        <v>1</v>
      </c>
      <c r="I4579" s="23">
        <f>YEAR(CtasPagar[[#This Row],[Data Vencimento]])</f>
        <v>1900</v>
      </c>
      <c r="J4579" s="154"/>
      <c r="K4579" s="23">
        <f>MONTH(CtasPagar[[#This Row],[Data Pagamento]])</f>
        <v>1</v>
      </c>
      <c r="L4579" s="23">
        <f>YEAR(CtasPagar[[#This Row],[Data Pagamento]])</f>
        <v>1900</v>
      </c>
      <c r="M4579" s="154"/>
      <c r="N45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79" s="71"/>
      <c r="P4579" s="71"/>
      <c r="Q4579" s="71"/>
      <c r="R4579" s="71"/>
      <c r="S4579" s="71"/>
      <c r="T4579" s="71"/>
      <c r="U4579" s="71"/>
      <c r="V4579" s="71"/>
      <c r="W4579" s="71"/>
      <c r="X4579" s="71"/>
      <c r="Y4579" s="71"/>
      <c r="Z4579" s="71"/>
    </row>
    <row r="4580" spans="1:26">
      <c r="A4580" s="154"/>
      <c r="B4580" s="157"/>
      <c r="C4580" s="162"/>
      <c r="D4580" s="157"/>
      <c r="E4580" s="157"/>
      <c r="F4580" s="157"/>
      <c r="G4580" s="158"/>
      <c r="H4580" s="23">
        <f>MONTH(CtasPagar[[#This Row],[Data Vencimento]])</f>
        <v>1</v>
      </c>
      <c r="I4580" s="23">
        <f>YEAR(CtasPagar[[#This Row],[Data Vencimento]])</f>
        <v>1900</v>
      </c>
      <c r="J4580" s="154"/>
      <c r="K4580" s="23">
        <f>MONTH(CtasPagar[[#This Row],[Data Pagamento]])</f>
        <v>1</v>
      </c>
      <c r="L4580" s="23">
        <f>YEAR(CtasPagar[[#This Row],[Data Pagamento]])</f>
        <v>1900</v>
      </c>
      <c r="M4580" s="154"/>
      <c r="N45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0" s="71"/>
      <c r="P4580" s="71"/>
      <c r="Q4580" s="71"/>
      <c r="R4580" s="71"/>
      <c r="S4580" s="71"/>
      <c r="T4580" s="71"/>
      <c r="U4580" s="71"/>
      <c r="V4580" s="71"/>
      <c r="W4580" s="71"/>
      <c r="X4580" s="71"/>
      <c r="Y4580" s="71"/>
      <c r="Z4580" s="71"/>
    </row>
    <row r="4581" spans="1:26">
      <c r="A4581" s="154"/>
      <c r="B4581" s="157"/>
      <c r="C4581" s="162"/>
      <c r="D4581" s="157"/>
      <c r="E4581" s="157"/>
      <c r="F4581" s="157"/>
      <c r="G4581" s="158"/>
      <c r="H4581" s="23">
        <f>MONTH(CtasPagar[[#This Row],[Data Vencimento]])</f>
        <v>1</v>
      </c>
      <c r="I4581" s="23">
        <f>YEAR(CtasPagar[[#This Row],[Data Vencimento]])</f>
        <v>1900</v>
      </c>
      <c r="J4581" s="154"/>
      <c r="K4581" s="23">
        <f>MONTH(CtasPagar[[#This Row],[Data Pagamento]])</f>
        <v>1</v>
      </c>
      <c r="L4581" s="23">
        <f>YEAR(CtasPagar[[#This Row],[Data Pagamento]])</f>
        <v>1900</v>
      </c>
      <c r="M4581" s="154"/>
      <c r="N45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1" s="71"/>
      <c r="P4581" s="71"/>
      <c r="Q4581" s="71"/>
      <c r="R4581" s="71"/>
      <c r="S4581" s="71"/>
      <c r="T4581" s="71"/>
      <c r="U4581" s="71"/>
      <c r="V4581" s="71"/>
      <c r="W4581" s="71"/>
      <c r="X4581" s="71"/>
      <c r="Y4581" s="71"/>
      <c r="Z4581" s="71"/>
    </row>
    <row r="4582" spans="1:26">
      <c r="A4582" s="154"/>
      <c r="B4582" s="157"/>
      <c r="C4582" s="162"/>
      <c r="D4582" s="157"/>
      <c r="E4582" s="157"/>
      <c r="F4582" s="157"/>
      <c r="G4582" s="158"/>
      <c r="H4582" s="23">
        <f>MONTH(CtasPagar[[#This Row],[Data Vencimento]])</f>
        <v>1</v>
      </c>
      <c r="I4582" s="23">
        <f>YEAR(CtasPagar[[#This Row],[Data Vencimento]])</f>
        <v>1900</v>
      </c>
      <c r="J4582" s="154"/>
      <c r="K4582" s="23">
        <f>MONTH(CtasPagar[[#This Row],[Data Pagamento]])</f>
        <v>1</v>
      </c>
      <c r="L4582" s="23">
        <f>YEAR(CtasPagar[[#This Row],[Data Pagamento]])</f>
        <v>1900</v>
      </c>
      <c r="M4582" s="154"/>
      <c r="N45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2" s="71"/>
      <c r="P4582" s="71"/>
      <c r="Q4582" s="71"/>
      <c r="R4582" s="71"/>
      <c r="S4582" s="71"/>
      <c r="T4582" s="71"/>
      <c r="U4582" s="71"/>
      <c r="V4582" s="71"/>
      <c r="W4582" s="71"/>
      <c r="X4582" s="71"/>
      <c r="Y4582" s="71"/>
      <c r="Z4582" s="71"/>
    </row>
    <row r="4583" spans="1:26">
      <c r="A4583" s="154"/>
      <c r="B4583" s="157"/>
      <c r="C4583" s="162"/>
      <c r="D4583" s="157"/>
      <c r="E4583" s="157"/>
      <c r="F4583" s="157"/>
      <c r="G4583" s="158"/>
      <c r="H4583" s="23">
        <f>MONTH(CtasPagar[[#This Row],[Data Vencimento]])</f>
        <v>1</v>
      </c>
      <c r="I4583" s="23">
        <f>YEAR(CtasPagar[[#This Row],[Data Vencimento]])</f>
        <v>1900</v>
      </c>
      <c r="J4583" s="154"/>
      <c r="K4583" s="23">
        <f>MONTH(CtasPagar[[#This Row],[Data Pagamento]])</f>
        <v>1</v>
      </c>
      <c r="L4583" s="23">
        <f>YEAR(CtasPagar[[#This Row],[Data Pagamento]])</f>
        <v>1900</v>
      </c>
      <c r="M4583" s="154"/>
      <c r="N45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3" s="71"/>
      <c r="P4583" s="71"/>
      <c r="Q4583" s="71"/>
      <c r="R4583" s="71"/>
      <c r="S4583" s="71"/>
      <c r="T4583" s="71"/>
      <c r="U4583" s="71"/>
      <c r="V4583" s="71"/>
      <c r="W4583" s="71"/>
      <c r="X4583" s="71"/>
      <c r="Y4583" s="71"/>
      <c r="Z4583" s="71"/>
    </row>
    <row r="4584" spans="1:26">
      <c r="A4584" s="154"/>
      <c r="B4584" s="157"/>
      <c r="C4584" s="162"/>
      <c r="D4584" s="157"/>
      <c r="E4584" s="157"/>
      <c r="F4584" s="157"/>
      <c r="G4584" s="158"/>
      <c r="H4584" s="23">
        <f>MONTH(CtasPagar[[#This Row],[Data Vencimento]])</f>
        <v>1</v>
      </c>
      <c r="I4584" s="23">
        <f>YEAR(CtasPagar[[#This Row],[Data Vencimento]])</f>
        <v>1900</v>
      </c>
      <c r="J4584" s="154"/>
      <c r="K4584" s="23">
        <f>MONTH(CtasPagar[[#This Row],[Data Pagamento]])</f>
        <v>1</v>
      </c>
      <c r="L4584" s="23">
        <f>YEAR(CtasPagar[[#This Row],[Data Pagamento]])</f>
        <v>1900</v>
      </c>
      <c r="M4584" s="154"/>
      <c r="N45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4" s="71"/>
      <c r="P4584" s="71"/>
      <c r="Q4584" s="71"/>
      <c r="R4584" s="71"/>
      <c r="S4584" s="71"/>
      <c r="T4584" s="71"/>
      <c r="U4584" s="71"/>
      <c r="V4584" s="71"/>
      <c r="W4584" s="71"/>
      <c r="X4584" s="71"/>
      <c r="Y4584" s="71"/>
      <c r="Z4584" s="71"/>
    </row>
    <row r="4585" spans="1:26">
      <c r="A4585" s="154"/>
      <c r="B4585" s="157"/>
      <c r="C4585" s="162"/>
      <c r="D4585" s="157"/>
      <c r="E4585" s="157"/>
      <c r="F4585" s="157"/>
      <c r="G4585" s="158"/>
      <c r="H4585" s="23">
        <f>MONTH(CtasPagar[[#This Row],[Data Vencimento]])</f>
        <v>1</v>
      </c>
      <c r="I4585" s="23">
        <f>YEAR(CtasPagar[[#This Row],[Data Vencimento]])</f>
        <v>1900</v>
      </c>
      <c r="J4585" s="154"/>
      <c r="K4585" s="23">
        <f>MONTH(CtasPagar[[#This Row],[Data Pagamento]])</f>
        <v>1</v>
      </c>
      <c r="L4585" s="23">
        <f>YEAR(CtasPagar[[#This Row],[Data Pagamento]])</f>
        <v>1900</v>
      </c>
      <c r="M4585" s="154"/>
      <c r="N45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5" s="71"/>
      <c r="P4585" s="71"/>
      <c r="Q4585" s="71"/>
      <c r="R4585" s="71"/>
      <c r="S4585" s="71"/>
      <c r="T4585" s="71"/>
      <c r="U4585" s="71"/>
      <c r="V4585" s="71"/>
      <c r="W4585" s="71"/>
      <c r="X4585" s="71"/>
      <c r="Y4585" s="71"/>
      <c r="Z4585" s="71"/>
    </row>
    <row r="4586" spans="1:26">
      <c r="A4586" s="154"/>
      <c r="B4586" s="157"/>
      <c r="C4586" s="162"/>
      <c r="D4586" s="157"/>
      <c r="E4586" s="157"/>
      <c r="F4586" s="157"/>
      <c r="G4586" s="158"/>
      <c r="H4586" s="23">
        <f>MONTH(CtasPagar[[#This Row],[Data Vencimento]])</f>
        <v>1</v>
      </c>
      <c r="I4586" s="23">
        <f>YEAR(CtasPagar[[#This Row],[Data Vencimento]])</f>
        <v>1900</v>
      </c>
      <c r="J4586" s="154"/>
      <c r="K4586" s="23">
        <f>MONTH(CtasPagar[[#This Row],[Data Pagamento]])</f>
        <v>1</v>
      </c>
      <c r="L4586" s="23">
        <f>YEAR(CtasPagar[[#This Row],[Data Pagamento]])</f>
        <v>1900</v>
      </c>
      <c r="M4586" s="154"/>
      <c r="N45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6" s="71"/>
      <c r="P4586" s="71"/>
      <c r="Q4586" s="71"/>
      <c r="R4586" s="71"/>
      <c r="S4586" s="71"/>
      <c r="T4586" s="71"/>
      <c r="U4586" s="71"/>
      <c r="V4586" s="71"/>
      <c r="W4586" s="71"/>
      <c r="X4586" s="71"/>
      <c r="Y4586" s="71"/>
      <c r="Z4586" s="71"/>
    </row>
    <row r="4587" spans="1:26">
      <c r="A4587" s="154"/>
      <c r="B4587" s="157"/>
      <c r="C4587" s="162"/>
      <c r="D4587" s="157"/>
      <c r="E4587" s="157"/>
      <c r="F4587" s="157"/>
      <c r="G4587" s="158"/>
      <c r="H4587" s="23">
        <f>MONTH(CtasPagar[[#This Row],[Data Vencimento]])</f>
        <v>1</v>
      </c>
      <c r="I4587" s="23">
        <f>YEAR(CtasPagar[[#This Row],[Data Vencimento]])</f>
        <v>1900</v>
      </c>
      <c r="J4587" s="154"/>
      <c r="K4587" s="23">
        <f>MONTH(CtasPagar[[#This Row],[Data Pagamento]])</f>
        <v>1</v>
      </c>
      <c r="L4587" s="23">
        <f>YEAR(CtasPagar[[#This Row],[Data Pagamento]])</f>
        <v>1900</v>
      </c>
      <c r="M4587" s="154"/>
      <c r="N45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7" s="71"/>
      <c r="P4587" s="71"/>
      <c r="Q4587" s="71"/>
      <c r="R4587" s="71"/>
      <c r="S4587" s="71"/>
      <c r="T4587" s="71"/>
      <c r="U4587" s="71"/>
      <c r="V4587" s="71"/>
      <c r="W4587" s="71"/>
      <c r="X4587" s="71"/>
      <c r="Y4587" s="71"/>
      <c r="Z4587" s="71"/>
    </row>
    <row r="4588" spans="1:26">
      <c r="A4588" s="154"/>
      <c r="B4588" s="157"/>
      <c r="C4588" s="162"/>
      <c r="D4588" s="157"/>
      <c r="E4588" s="157"/>
      <c r="F4588" s="157"/>
      <c r="G4588" s="158"/>
      <c r="H4588" s="23">
        <f>MONTH(CtasPagar[[#This Row],[Data Vencimento]])</f>
        <v>1</v>
      </c>
      <c r="I4588" s="23">
        <f>YEAR(CtasPagar[[#This Row],[Data Vencimento]])</f>
        <v>1900</v>
      </c>
      <c r="J4588" s="154"/>
      <c r="K4588" s="23">
        <f>MONTH(CtasPagar[[#This Row],[Data Pagamento]])</f>
        <v>1</v>
      </c>
      <c r="L4588" s="23">
        <f>YEAR(CtasPagar[[#This Row],[Data Pagamento]])</f>
        <v>1900</v>
      </c>
      <c r="M4588" s="154"/>
      <c r="N45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8" s="71"/>
      <c r="P4588" s="71"/>
      <c r="Q4588" s="71"/>
      <c r="R4588" s="71"/>
      <c r="S4588" s="71"/>
      <c r="T4588" s="71"/>
      <c r="U4588" s="71"/>
      <c r="V4588" s="71"/>
      <c r="W4588" s="71"/>
      <c r="X4588" s="71"/>
      <c r="Y4588" s="71"/>
      <c r="Z4588" s="71"/>
    </row>
    <row r="4589" spans="1:26">
      <c r="A4589" s="154"/>
      <c r="B4589" s="157"/>
      <c r="C4589" s="162"/>
      <c r="D4589" s="157"/>
      <c r="E4589" s="157"/>
      <c r="F4589" s="157"/>
      <c r="G4589" s="158"/>
      <c r="H4589" s="23">
        <f>MONTH(CtasPagar[[#This Row],[Data Vencimento]])</f>
        <v>1</v>
      </c>
      <c r="I4589" s="23">
        <f>YEAR(CtasPagar[[#This Row],[Data Vencimento]])</f>
        <v>1900</v>
      </c>
      <c r="J4589" s="154"/>
      <c r="K4589" s="23">
        <f>MONTH(CtasPagar[[#This Row],[Data Pagamento]])</f>
        <v>1</v>
      </c>
      <c r="L4589" s="23">
        <f>YEAR(CtasPagar[[#This Row],[Data Pagamento]])</f>
        <v>1900</v>
      </c>
      <c r="M4589" s="154"/>
      <c r="N45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89" s="71"/>
      <c r="P4589" s="71"/>
      <c r="Q4589" s="71"/>
      <c r="R4589" s="71"/>
      <c r="S4589" s="71"/>
      <c r="T4589" s="71"/>
      <c r="U4589" s="71"/>
      <c r="V4589" s="71"/>
      <c r="W4589" s="71"/>
      <c r="X4589" s="71"/>
      <c r="Y4589" s="71"/>
      <c r="Z4589" s="71"/>
    </row>
    <row r="4590" spans="1:26">
      <c r="A4590" s="154"/>
      <c r="B4590" s="157"/>
      <c r="C4590" s="162"/>
      <c r="D4590" s="157"/>
      <c r="E4590" s="157"/>
      <c r="F4590" s="157"/>
      <c r="G4590" s="158"/>
      <c r="H4590" s="23">
        <f>MONTH(CtasPagar[[#This Row],[Data Vencimento]])</f>
        <v>1</v>
      </c>
      <c r="I4590" s="23">
        <f>YEAR(CtasPagar[[#This Row],[Data Vencimento]])</f>
        <v>1900</v>
      </c>
      <c r="J4590" s="154"/>
      <c r="K4590" s="23">
        <f>MONTH(CtasPagar[[#This Row],[Data Pagamento]])</f>
        <v>1</v>
      </c>
      <c r="L4590" s="23">
        <f>YEAR(CtasPagar[[#This Row],[Data Pagamento]])</f>
        <v>1900</v>
      </c>
      <c r="M4590" s="154"/>
      <c r="N45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0" s="71"/>
      <c r="P4590" s="71"/>
      <c r="Q4590" s="71"/>
      <c r="R4590" s="71"/>
      <c r="S4590" s="71"/>
      <c r="T4590" s="71"/>
      <c r="U4590" s="71"/>
      <c r="V4590" s="71"/>
      <c r="W4590" s="71"/>
      <c r="X4590" s="71"/>
      <c r="Y4590" s="71"/>
      <c r="Z4590" s="71"/>
    </row>
    <row r="4591" spans="1:26">
      <c r="A4591" s="154"/>
      <c r="B4591" s="157"/>
      <c r="C4591" s="162"/>
      <c r="D4591" s="157"/>
      <c r="E4591" s="157"/>
      <c r="F4591" s="157"/>
      <c r="G4591" s="158"/>
      <c r="H4591" s="23">
        <f>MONTH(CtasPagar[[#This Row],[Data Vencimento]])</f>
        <v>1</v>
      </c>
      <c r="I4591" s="23">
        <f>YEAR(CtasPagar[[#This Row],[Data Vencimento]])</f>
        <v>1900</v>
      </c>
      <c r="J4591" s="154"/>
      <c r="K4591" s="23">
        <f>MONTH(CtasPagar[[#This Row],[Data Pagamento]])</f>
        <v>1</v>
      </c>
      <c r="L4591" s="23">
        <f>YEAR(CtasPagar[[#This Row],[Data Pagamento]])</f>
        <v>1900</v>
      </c>
      <c r="M4591" s="154"/>
      <c r="N45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1" s="71"/>
      <c r="P4591" s="71"/>
      <c r="Q4591" s="71"/>
      <c r="R4591" s="71"/>
      <c r="S4591" s="71"/>
      <c r="T4591" s="71"/>
      <c r="U4591" s="71"/>
      <c r="V4591" s="71"/>
      <c r="W4591" s="71"/>
      <c r="X4591" s="71"/>
      <c r="Y4591" s="71"/>
      <c r="Z4591" s="71"/>
    </row>
    <row r="4592" spans="1:26">
      <c r="A4592" s="154"/>
      <c r="B4592" s="157"/>
      <c r="C4592" s="162"/>
      <c r="D4592" s="157"/>
      <c r="E4592" s="157"/>
      <c r="F4592" s="157"/>
      <c r="G4592" s="158"/>
      <c r="H4592" s="23">
        <f>MONTH(CtasPagar[[#This Row],[Data Vencimento]])</f>
        <v>1</v>
      </c>
      <c r="I4592" s="23">
        <f>YEAR(CtasPagar[[#This Row],[Data Vencimento]])</f>
        <v>1900</v>
      </c>
      <c r="J4592" s="154"/>
      <c r="K4592" s="23">
        <f>MONTH(CtasPagar[[#This Row],[Data Pagamento]])</f>
        <v>1</v>
      </c>
      <c r="L4592" s="23">
        <f>YEAR(CtasPagar[[#This Row],[Data Pagamento]])</f>
        <v>1900</v>
      </c>
      <c r="M4592" s="154"/>
      <c r="N45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2" s="71"/>
      <c r="P4592" s="71"/>
      <c r="Q4592" s="71"/>
      <c r="R4592" s="71"/>
      <c r="S4592" s="71"/>
      <c r="T4592" s="71"/>
      <c r="U4592" s="71"/>
      <c r="V4592" s="71"/>
      <c r="W4592" s="71"/>
      <c r="X4592" s="71"/>
      <c r="Y4592" s="71"/>
      <c r="Z4592" s="71"/>
    </row>
    <row r="4593" spans="1:26">
      <c r="A4593" s="154"/>
      <c r="B4593" s="157"/>
      <c r="C4593" s="162"/>
      <c r="D4593" s="157"/>
      <c r="E4593" s="157"/>
      <c r="F4593" s="157"/>
      <c r="G4593" s="158"/>
      <c r="H4593" s="23">
        <f>MONTH(CtasPagar[[#This Row],[Data Vencimento]])</f>
        <v>1</v>
      </c>
      <c r="I4593" s="23">
        <f>YEAR(CtasPagar[[#This Row],[Data Vencimento]])</f>
        <v>1900</v>
      </c>
      <c r="J4593" s="154"/>
      <c r="K4593" s="23">
        <f>MONTH(CtasPagar[[#This Row],[Data Pagamento]])</f>
        <v>1</v>
      </c>
      <c r="L4593" s="23">
        <f>YEAR(CtasPagar[[#This Row],[Data Pagamento]])</f>
        <v>1900</v>
      </c>
      <c r="M4593" s="154"/>
      <c r="N45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3" s="71"/>
      <c r="P4593" s="71"/>
      <c r="Q4593" s="71"/>
      <c r="R4593" s="71"/>
      <c r="S4593" s="71"/>
      <c r="T4593" s="71"/>
      <c r="U4593" s="71"/>
      <c r="V4593" s="71"/>
      <c r="W4593" s="71"/>
      <c r="X4593" s="71"/>
      <c r="Y4593" s="71"/>
      <c r="Z4593" s="71"/>
    </row>
    <row r="4594" spans="1:26">
      <c r="A4594" s="154"/>
      <c r="B4594" s="157"/>
      <c r="C4594" s="162"/>
      <c r="D4594" s="157"/>
      <c r="E4594" s="157"/>
      <c r="F4594" s="157"/>
      <c r="G4594" s="158"/>
      <c r="H4594" s="23">
        <f>MONTH(CtasPagar[[#This Row],[Data Vencimento]])</f>
        <v>1</v>
      </c>
      <c r="I4594" s="23">
        <f>YEAR(CtasPagar[[#This Row],[Data Vencimento]])</f>
        <v>1900</v>
      </c>
      <c r="J4594" s="154"/>
      <c r="K4594" s="23">
        <f>MONTH(CtasPagar[[#This Row],[Data Pagamento]])</f>
        <v>1</v>
      </c>
      <c r="L4594" s="23">
        <f>YEAR(CtasPagar[[#This Row],[Data Pagamento]])</f>
        <v>1900</v>
      </c>
      <c r="M4594" s="154"/>
      <c r="N45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4" s="71"/>
      <c r="P4594" s="71"/>
      <c r="Q4594" s="71"/>
      <c r="R4594" s="71"/>
      <c r="S4594" s="71"/>
      <c r="T4594" s="71"/>
      <c r="U4594" s="71"/>
      <c r="V4594" s="71"/>
      <c r="W4594" s="71"/>
      <c r="X4594" s="71"/>
      <c r="Y4594" s="71"/>
      <c r="Z4594" s="71"/>
    </row>
    <row r="4595" spans="1:26">
      <c r="A4595" s="154"/>
      <c r="B4595" s="157"/>
      <c r="C4595" s="162"/>
      <c r="D4595" s="157"/>
      <c r="E4595" s="157"/>
      <c r="F4595" s="157"/>
      <c r="G4595" s="158"/>
      <c r="H4595" s="23">
        <f>MONTH(CtasPagar[[#This Row],[Data Vencimento]])</f>
        <v>1</v>
      </c>
      <c r="I4595" s="23">
        <f>YEAR(CtasPagar[[#This Row],[Data Vencimento]])</f>
        <v>1900</v>
      </c>
      <c r="J4595" s="154"/>
      <c r="K4595" s="23">
        <f>MONTH(CtasPagar[[#This Row],[Data Pagamento]])</f>
        <v>1</v>
      </c>
      <c r="L4595" s="23">
        <f>YEAR(CtasPagar[[#This Row],[Data Pagamento]])</f>
        <v>1900</v>
      </c>
      <c r="M4595" s="154"/>
      <c r="N45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5" s="71"/>
      <c r="P4595" s="71"/>
      <c r="Q4595" s="71"/>
      <c r="R4595" s="71"/>
      <c r="S4595" s="71"/>
      <c r="T4595" s="71"/>
      <c r="U4595" s="71"/>
      <c r="V4595" s="71"/>
      <c r="W4595" s="71"/>
      <c r="X4595" s="71"/>
      <c r="Y4595" s="71"/>
      <c r="Z4595" s="71"/>
    </row>
    <row r="4596" spans="1:26">
      <c r="A4596" s="154"/>
      <c r="B4596" s="157"/>
      <c r="C4596" s="162"/>
      <c r="D4596" s="157"/>
      <c r="E4596" s="157"/>
      <c r="F4596" s="157"/>
      <c r="G4596" s="158"/>
      <c r="H4596" s="23">
        <f>MONTH(CtasPagar[[#This Row],[Data Vencimento]])</f>
        <v>1</v>
      </c>
      <c r="I4596" s="23">
        <f>YEAR(CtasPagar[[#This Row],[Data Vencimento]])</f>
        <v>1900</v>
      </c>
      <c r="J4596" s="154"/>
      <c r="K4596" s="23">
        <f>MONTH(CtasPagar[[#This Row],[Data Pagamento]])</f>
        <v>1</v>
      </c>
      <c r="L4596" s="23">
        <f>YEAR(CtasPagar[[#This Row],[Data Pagamento]])</f>
        <v>1900</v>
      </c>
      <c r="M4596" s="154"/>
      <c r="N45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6" s="71"/>
      <c r="P4596" s="71"/>
      <c r="Q4596" s="71"/>
      <c r="R4596" s="71"/>
      <c r="S4596" s="71"/>
      <c r="T4596" s="71"/>
      <c r="U4596" s="71"/>
      <c r="V4596" s="71"/>
      <c r="W4596" s="71"/>
      <c r="X4596" s="71"/>
      <c r="Y4596" s="71"/>
      <c r="Z4596" s="71"/>
    </row>
    <row r="4597" spans="1:26">
      <c r="A4597" s="154"/>
      <c r="B4597" s="157"/>
      <c r="C4597" s="162"/>
      <c r="D4597" s="157"/>
      <c r="E4597" s="157"/>
      <c r="F4597" s="157"/>
      <c r="G4597" s="158"/>
      <c r="H4597" s="23">
        <f>MONTH(CtasPagar[[#This Row],[Data Vencimento]])</f>
        <v>1</v>
      </c>
      <c r="I4597" s="23">
        <f>YEAR(CtasPagar[[#This Row],[Data Vencimento]])</f>
        <v>1900</v>
      </c>
      <c r="J4597" s="154"/>
      <c r="K4597" s="23">
        <f>MONTH(CtasPagar[[#This Row],[Data Pagamento]])</f>
        <v>1</v>
      </c>
      <c r="L4597" s="23">
        <f>YEAR(CtasPagar[[#This Row],[Data Pagamento]])</f>
        <v>1900</v>
      </c>
      <c r="M4597" s="154"/>
      <c r="N45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7" s="71"/>
      <c r="P4597" s="71"/>
      <c r="Q4597" s="71"/>
      <c r="R4597" s="71"/>
      <c r="S4597" s="71"/>
      <c r="T4597" s="71"/>
      <c r="U4597" s="71"/>
      <c r="V4597" s="71"/>
      <c r="W4597" s="71"/>
      <c r="X4597" s="71"/>
      <c r="Y4597" s="71"/>
      <c r="Z4597" s="71"/>
    </row>
    <row r="4598" spans="1:26">
      <c r="A4598" s="154"/>
      <c r="B4598" s="157"/>
      <c r="C4598" s="162"/>
      <c r="D4598" s="157"/>
      <c r="E4598" s="157"/>
      <c r="F4598" s="157"/>
      <c r="G4598" s="158"/>
      <c r="H4598" s="23">
        <f>MONTH(CtasPagar[[#This Row],[Data Vencimento]])</f>
        <v>1</v>
      </c>
      <c r="I4598" s="23">
        <f>YEAR(CtasPagar[[#This Row],[Data Vencimento]])</f>
        <v>1900</v>
      </c>
      <c r="J4598" s="154"/>
      <c r="K4598" s="23">
        <f>MONTH(CtasPagar[[#This Row],[Data Pagamento]])</f>
        <v>1</v>
      </c>
      <c r="L4598" s="23">
        <f>YEAR(CtasPagar[[#This Row],[Data Pagamento]])</f>
        <v>1900</v>
      </c>
      <c r="M4598" s="154"/>
      <c r="N45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8" s="71"/>
      <c r="P4598" s="71"/>
      <c r="Q4598" s="71"/>
      <c r="R4598" s="71"/>
      <c r="S4598" s="71"/>
      <c r="T4598" s="71"/>
      <c r="U4598" s="71"/>
      <c r="V4598" s="71"/>
      <c r="W4598" s="71"/>
      <c r="X4598" s="71"/>
      <c r="Y4598" s="71"/>
      <c r="Z4598" s="71"/>
    </row>
    <row r="4599" spans="1:26">
      <c r="A4599" s="154"/>
      <c r="B4599" s="157"/>
      <c r="C4599" s="162"/>
      <c r="D4599" s="157"/>
      <c r="E4599" s="157"/>
      <c r="F4599" s="157"/>
      <c r="G4599" s="158"/>
      <c r="H4599" s="23">
        <f>MONTH(CtasPagar[[#This Row],[Data Vencimento]])</f>
        <v>1</v>
      </c>
      <c r="I4599" s="23">
        <f>YEAR(CtasPagar[[#This Row],[Data Vencimento]])</f>
        <v>1900</v>
      </c>
      <c r="J4599" s="154"/>
      <c r="K4599" s="23">
        <f>MONTH(CtasPagar[[#This Row],[Data Pagamento]])</f>
        <v>1</v>
      </c>
      <c r="L4599" s="23">
        <f>YEAR(CtasPagar[[#This Row],[Data Pagamento]])</f>
        <v>1900</v>
      </c>
      <c r="M4599" s="154"/>
      <c r="N45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599" s="71"/>
      <c r="P4599" s="71"/>
      <c r="Q4599" s="71"/>
      <c r="R4599" s="71"/>
      <c r="S4599" s="71"/>
      <c r="T4599" s="71"/>
      <c r="U4599" s="71"/>
      <c r="V4599" s="71"/>
      <c r="W4599" s="71"/>
      <c r="X4599" s="71"/>
      <c r="Y4599" s="71"/>
      <c r="Z4599" s="71"/>
    </row>
    <row r="4600" spans="1:26">
      <c r="A4600" s="154"/>
      <c r="B4600" s="157"/>
      <c r="C4600" s="162"/>
      <c r="D4600" s="157"/>
      <c r="E4600" s="157"/>
      <c r="F4600" s="157"/>
      <c r="G4600" s="158"/>
      <c r="H4600" s="23">
        <f>MONTH(CtasPagar[[#This Row],[Data Vencimento]])</f>
        <v>1</v>
      </c>
      <c r="I4600" s="23">
        <f>YEAR(CtasPagar[[#This Row],[Data Vencimento]])</f>
        <v>1900</v>
      </c>
      <c r="J4600" s="154"/>
      <c r="K4600" s="23">
        <f>MONTH(CtasPagar[[#This Row],[Data Pagamento]])</f>
        <v>1</v>
      </c>
      <c r="L4600" s="23">
        <f>YEAR(CtasPagar[[#This Row],[Data Pagamento]])</f>
        <v>1900</v>
      </c>
      <c r="M4600" s="154"/>
      <c r="N46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0" s="71"/>
      <c r="P4600" s="71"/>
      <c r="Q4600" s="71"/>
      <c r="R4600" s="71"/>
      <c r="S4600" s="71"/>
      <c r="T4600" s="71"/>
      <c r="U4600" s="71"/>
      <c r="V4600" s="71"/>
      <c r="W4600" s="71"/>
      <c r="X4600" s="71"/>
      <c r="Y4600" s="71"/>
      <c r="Z4600" s="71"/>
    </row>
    <row r="4601" spans="1:26">
      <c r="A4601" s="154"/>
      <c r="B4601" s="157"/>
      <c r="C4601" s="162"/>
      <c r="D4601" s="157"/>
      <c r="E4601" s="157"/>
      <c r="F4601" s="157"/>
      <c r="G4601" s="158"/>
      <c r="H4601" s="23">
        <f>MONTH(CtasPagar[[#This Row],[Data Vencimento]])</f>
        <v>1</v>
      </c>
      <c r="I4601" s="23">
        <f>YEAR(CtasPagar[[#This Row],[Data Vencimento]])</f>
        <v>1900</v>
      </c>
      <c r="J4601" s="154"/>
      <c r="K4601" s="23">
        <f>MONTH(CtasPagar[[#This Row],[Data Pagamento]])</f>
        <v>1</v>
      </c>
      <c r="L4601" s="23">
        <f>YEAR(CtasPagar[[#This Row],[Data Pagamento]])</f>
        <v>1900</v>
      </c>
      <c r="M4601" s="154"/>
      <c r="N46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1" s="71"/>
      <c r="P4601" s="71"/>
      <c r="Q4601" s="71"/>
      <c r="R4601" s="71"/>
      <c r="S4601" s="71"/>
      <c r="T4601" s="71"/>
      <c r="U4601" s="71"/>
      <c r="V4601" s="71"/>
      <c r="W4601" s="71"/>
      <c r="X4601" s="71"/>
      <c r="Y4601" s="71"/>
      <c r="Z4601" s="71"/>
    </row>
    <row r="4602" spans="1:26">
      <c r="A4602" s="154"/>
      <c r="B4602" s="157"/>
      <c r="C4602" s="162"/>
      <c r="D4602" s="157"/>
      <c r="E4602" s="157"/>
      <c r="F4602" s="157"/>
      <c r="G4602" s="158"/>
      <c r="H4602" s="23">
        <f>MONTH(CtasPagar[[#This Row],[Data Vencimento]])</f>
        <v>1</v>
      </c>
      <c r="I4602" s="23">
        <f>YEAR(CtasPagar[[#This Row],[Data Vencimento]])</f>
        <v>1900</v>
      </c>
      <c r="J4602" s="154"/>
      <c r="K4602" s="23">
        <f>MONTH(CtasPagar[[#This Row],[Data Pagamento]])</f>
        <v>1</v>
      </c>
      <c r="L4602" s="23">
        <f>YEAR(CtasPagar[[#This Row],[Data Pagamento]])</f>
        <v>1900</v>
      </c>
      <c r="M4602" s="154"/>
      <c r="N46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2" s="71"/>
      <c r="P4602" s="71"/>
      <c r="Q4602" s="71"/>
      <c r="R4602" s="71"/>
      <c r="S4602" s="71"/>
      <c r="T4602" s="71"/>
      <c r="U4602" s="71"/>
      <c r="V4602" s="71"/>
      <c r="W4602" s="71"/>
      <c r="X4602" s="71"/>
      <c r="Y4602" s="71"/>
      <c r="Z4602" s="71"/>
    </row>
    <row r="4603" spans="1:26">
      <c r="A4603" s="154"/>
      <c r="B4603" s="157"/>
      <c r="C4603" s="162"/>
      <c r="D4603" s="157"/>
      <c r="E4603" s="157"/>
      <c r="F4603" s="157"/>
      <c r="G4603" s="158"/>
      <c r="H4603" s="23">
        <f>MONTH(CtasPagar[[#This Row],[Data Vencimento]])</f>
        <v>1</v>
      </c>
      <c r="I4603" s="23">
        <f>YEAR(CtasPagar[[#This Row],[Data Vencimento]])</f>
        <v>1900</v>
      </c>
      <c r="J4603" s="154"/>
      <c r="K4603" s="23">
        <f>MONTH(CtasPagar[[#This Row],[Data Pagamento]])</f>
        <v>1</v>
      </c>
      <c r="L4603" s="23">
        <f>YEAR(CtasPagar[[#This Row],[Data Pagamento]])</f>
        <v>1900</v>
      </c>
      <c r="M4603" s="154"/>
      <c r="N46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3" s="71"/>
      <c r="P4603" s="71"/>
      <c r="Q4603" s="71"/>
      <c r="R4603" s="71"/>
      <c r="S4603" s="71"/>
      <c r="T4603" s="71"/>
      <c r="U4603" s="71"/>
      <c r="V4603" s="71"/>
      <c r="W4603" s="71"/>
      <c r="X4603" s="71"/>
      <c r="Y4603" s="71"/>
      <c r="Z4603" s="71"/>
    </row>
    <row r="4604" spans="1:26">
      <c r="A4604" s="154"/>
      <c r="B4604" s="157"/>
      <c r="C4604" s="162"/>
      <c r="D4604" s="157"/>
      <c r="E4604" s="157"/>
      <c r="F4604" s="157"/>
      <c r="G4604" s="158"/>
      <c r="H4604" s="23">
        <f>MONTH(CtasPagar[[#This Row],[Data Vencimento]])</f>
        <v>1</v>
      </c>
      <c r="I4604" s="23">
        <f>YEAR(CtasPagar[[#This Row],[Data Vencimento]])</f>
        <v>1900</v>
      </c>
      <c r="J4604" s="154"/>
      <c r="K4604" s="23">
        <f>MONTH(CtasPagar[[#This Row],[Data Pagamento]])</f>
        <v>1</v>
      </c>
      <c r="L4604" s="23">
        <f>YEAR(CtasPagar[[#This Row],[Data Pagamento]])</f>
        <v>1900</v>
      </c>
      <c r="M4604" s="154"/>
      <c r="N46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4" s="71"/>
      <c r="P4604" s="71"/>
      <c r="Q4604" s="71"/>
      <c r="R4604" s="71"/>
      <c r="S4604" s="71"/>
      <c r="T4604" s="71"/>
      <c r="U4604" s="71"/>
      <c r="V4604" s="71"/>
      <c r="W4604" s="71"/>
      <c r="X4604" s="71"/>
      <c r="Y4604" s="71"/>
      <c r="Z4604" s="71"/>
    </row>
    <row r="4605" spans="1:26">
      <c r="A4605" s="154"/>
      <c r="B4605" s="157"/>
      <c r="C4605" s="162"/>
      <c r="D4605" s="157"/>
      <c r="E4605" s="157"/>
      <c r="F4605" s="157"/>
      <c r="G4605" s="158"/>
      <c r="H4605" s="23">
        <f>MONTH(CtasPagar[[#This Row],[Data Vencimento]])</f>
        <v>1</v>
      </c>
      <c r="I4605" s="23">
        <f>YEAR(CtasPagar[[#This Row],[Data Vencimento]])</f>
        <v>1900</v>
      </c>
      <c r="J4605" s="154"/>
      <c r="K4605" s="23">
        <f>MONTH(CtasPagar[[#This Row],[Data Pagamento]])</f>
        <v>1</v>
      </c>
      <c r="L4605" s="23">
        <f>YEAR(CtasPagar[[#This Row],[Data Pagamento]])</f>
        <v>1900</v>
      </c>
      <c r="M4605" s="154"/>
      <c r="N46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5" s="71"/>
      <c r="P4605" s="71"/>
      <c r="Q4605" s="71"/>
      <c r="R4605" s="71"/>
      <c r="S4605" s="71"/>
      <c r="T4605" s="71"/>
      <c r="U4605" s="71"/>
      <c r="V4605" s="71"/>
      <c r="W4605" s="71"/>
      <c r="X4605" s="71"/>
      <c r="Y4605" s="71"/>
      <c r="Z4605" s="71"/>
    </row>
    <row r="4606" spans="1:26">
      <c r="A4606" s="154"/>
      <c r="B4606" s="157"/>
      <c r="C4606" s="162"/>
      <c r="D4606" s="157"/>
      <c r="E4606" s="157"/>
      <c r="F4606" s="157"/>
      <c r="G4606" s="158"/>
      <c r="H4606" s="23">
        <f>MONTH(CtasPagar[[#This Row],[Data Vencimento]])</f>
        <v>1</v>
      </c>
      <c r="I4606" s="23">
        <f>YEAR(CtasPagar[[#This Row],[Data Vencimento]])</f>
        <v>1900</v>
      </c>
      <c r="J4606" s="154"/>
      <c r="K4606" s="23">
        <f>MONTH(CtasPagar[[#This Row],[Data Pagamento]])</f>
        <v>1</v>
      </c>
      <c r="L4606" s="23">
        <f>YEAR(CtasPagar[[#This Row],[Data Pagamento]])</f>
        <v>1900</v>
      </c>
      <c r="M4606" s="154"/>
      <c r="N46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6" s="71"/>
      <c r="P4606" s="71"/>
      <c r="Q4606" s="71"/>
      <c r="R4606" s="71"/>
      <c r="S4606" s="71"/>
      <c r="T4606" s="71"/>
      <c r="U4606" s="71"/>
      <c r="V4606" s="71"/>
      <c r="W4606" s="71"/>
      <c r="X4606" s="71"/>
      <c r="Y4606" s="71"/>
      <c r="Z4606" s="71"/>
    </row>
    <row r="4607" spans="1:26">
      <c r="A4607" s="154"/>
      <c r="B4607" s="157"/>
      <c r="C4607" s="162"/>
      <c r="D4607" s="157"/>
      <c r="E4607" s="157"/>
      <c r="F4607" s="157"/>
      <c r="G4607" s="158"/>
      <c r="H4607" s="23">
        <f>MONTH(CtasPagar[[#This Row],[Data Vencimento]])</f>
        <v>1</v>
      </c>
      <c r="I4607" s="23">
        <f>YEAR(CtasPagar[[#This Row],[Data Vencimento]])</f>
        <v>1900</v>
      </c>
      <c r="J4607" s="154"/>
      <c r="K4607" s="23">
        <f>MONTH(CtasPagar[[#This Row],[Data Pagamento]])</f>
        <v>1</v>
      </c>
      <c r="L4607" s="23">
        <f>YEAR(CtasPagar[[#This Row],[Data Pagamento]])</f>
        <v>1900</v>
      </c>
      <c r="M4607" s="154"/>
      <c r="N46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7" s="71"/>
      <c r="P4607" s="71"/>
      <c r="Q4607" s="71"/>
      <c r="R4607" s="71"/>
      <c r="S4607" s="71"/>
      <c r="T4607" s="71"/>
      <c r="U4607" s="71"/>
      <c r="V4607" s="71"/>
      <c r="W4607" s="71"/>
      <c r="X4607" s="71"/>
      <c r="Y4607" s="71"/>
      <c r="Z4607" s="71"/>
    </row>
    <row r="4608" spans="1:26">
      <c r="A4608" s="154"/>
      <c r="B4608" s="157"/>
      <c r="C4608" s="162"/>
      <c r="D4608" s="157"/>
      <c r="E4608" s="157"/>
      <c r="F4608" s="157"/>
      <c r="G4608" s="158"/>
      <c r="H4608" s="23">
        <f>MONTH(CtasPagar[[#This Row],[Data Vencimento]])</f>
        <v>1</v>
      </c>
      <c r="I4608" s="23">
        <f>YEAR(CtasPagar[[#This Row],[Data Vencimento]])</f>
        <v>1900</v>
      </c>
      <c r="J4608" s="154"/>
      <c r="K4608" s="23">
        <f>MONTH(CtasPagar[[#This Row],[Data Pagamento]])</f>
        <v>1</v>
      </c>
      <c r="L4608" s="23">
        <f>YEAR(CtasPagar[[#This Row],[Data Pagamento]])</f>
        <v>1900</v>
      </c>
      <c r="M4608" s="154"/>
      <c r="N46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8" s="71"/>
      <c r="P4608" s="71"/>
      <c r="Q4608" s="71"/>
      <c r="R4608" s="71"/>
      <c r="S4608" s="71"/>
      <c r="T4608" s="71"/>
      <c r="U4608" s="71"/>
      <c r="V4608" s="71"/>
      <c r="W4608" s="71"/>
      <c r="X4608" s="71"/>
      <c r="Y4608" s="71"/>
      <c r="Z4608" s="71"/>
    </row>
    <row r="4609" spans="1:26">
      <c r="A4609" s="154"/>
      <c r="B4609" s="157"/>
      <c r="C4609" s="162"/>
      <c r="D4609" s="157"/>
      <c r="E4609" s="157"/>
      <c r="F4609" s="157"/>
      <c r="G4609" s="158"/>
      <c r="H4609" s="23">
        <f>MONTH(CtasPagar[[#This Row],[Data Vencimento]])</f>
        <v>1</v>
      </c>
      <c r="I4609" s="23">
        <f>YEAR(CtasPagar[[#This Row],[Data Vencimento]])</f>
        <v>1900</v>
      </c>
      <c r="J4609" s="154"/>
      <c r="K4609" s="23">
        <f>MONTH(CtasPagar[[#This Row],[Data Pagamento]])</f>
        <v>1</v>
      </c>
      <c r="L4609" s="23">
        <f>YEAR(CtasPagar[[#This Row],[Data Pagamento]])</f>
        <v>1900</v>
      </c>
      <c r="M4609" s="154"/>
      <c r="N46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09" s="71"/>
      <c r="P4609" s="71"/>
      <c r="Q4609" s="71"/>
      <c r="R4609" s="71"/>
      <c r="S4609" s="71"/>
      <c r="T4609" s="71"/>
      <c r="U4609" s="71"/>
      <c r="V4609" s="71"/>
      <c r="W4609" s="71"/>
      <c r="X4609" s="71"/>
      <c r="Y4609" s="71"/>
      <c r="Z4609" s="71"/>
    </row>
    <row r="4610" spans="1:26">
      <c r="A4610" s="154"/>
      <c r="B4610" s="157"/>
      <c r="C4610" s="162"/>
      <c r="D4610" s="157"/>
      <c r="E4610" s="157"/>
      <c r="F4610" s="157"/>
      <c r="G4610" s="158"/>
      <c r="H4610" s="23">
        <f>MONTH(CtasPagar[[#This Row],[Data Vencimento]])</f>
        <v>1</v>
      </c>
      <c r="I4610" s="23">
        <f>YEAR(CtasPagar[[#This Row],[Data Vencimento]])</f>
        <v>1900</v>
      </c>
      <c r="J4610" s="154"/>
      <c r="K4610" s="23">
        <f>MONTH(CtasPagar[[#This Row],[Data Pagamento]])</f>
        <v>1</v>
      </c>
      <c r="L4610" s="23">
        <f>YEAR(CtasPagar[[#This Row],[Data Pagamento]])</f>
        <v>1900</v>
      </c>
      <c r="M4610" s="154"/>
      <c r="N46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0" s="71"/>
      <c r="P4610" s="71"/>
      <c r="Q4610" s="71"/>
      <c r="R4610" s="71"/>
      <c r="S4610" s="71"/>
      <c r="T4610" s="71"/>
      <c r="U4610" s="71"/>
      <c r="V4610" s="71"/>
      <c r="W4610" s="71"/>
      <c r="X4610" s="71"/>
      <c r="Y4610" s="71"/>
      <c r="Z4610" s="71"/>
    </row>
    <row r="4611" spans="1:26">
      <c r="A4611" s="154"/>
      <c r="B4611" s="157"/>
      <c r="C4611" s="162"/>
      <c r="D4611" s="157"/>
      <c r="E4611" s="157"/>
      <c r="F4611" s="157"/>
      <c r="G4611" s="158"/>
      <c r="H4611" s="23">
        <f>MONTH(CtasPagar[[#This Row],[Data Vencimento]])</f>
        <v>1</v>
      </c>
      <c r="I4611" s="23">
        <f>YEAR(CtasPagar[[#This Row],[Data Vencimento]])</f>
        <v>1900</v>
      </c>
      <c r="J4611" s="154"/>
      <c r="K4611" s="23">
        <f>MONTH(CtasPagar[[#This Row],[Data Pagamento]])</f>
        <v>1</v>
      </c>
      <c r="L4611" s="23">
        <f>YEAR(CtasPagar[[#This Row],[Data Pagamento]])</f>
        <v>1900</v>
      </c>
      <c r="M4611" s="154"/>
      <c r="N46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1" s="71"/>
      <c r="P4611" s="71"/>
      <c r="Q4611" s="71"/>
      <c r="R4611" s="71"/>
      <c r="S4611" s="71"/>
      <c r="T4611" s="71"/>
      <c r="U4611" s="71"/>
      <c r="V4611" s="71"/>
      <c r="W4611" s="71"/>
      <c r="X4611" s="71"/>
      <c r="Y4611" s="71"/>
      <c r="Z4611" s="71"/>
    </row>
    <row r="4612" spans="1:26">
      <c r="A4612" s="154"/>
      <c r="B4612" s="157"/>
      <c r="C4612" s="162"/>
      <c r="D4612" s="157"/>
      <c r="E4612" s="157"/>
      <c r="F4612" s="157"/>
      <c r="G4612" s="158"/>
      <c r="H4612" s="23">
        <f>MONTH(CtasPagar[[#This Row],[Data Vencimento]])</f>
        <v>1</v>
      </c>
      <c r="I4612" s="23">
        <f>YEAR(CtasPagar[[#This Row],[Data Vencimento]])</f>
        <v>1900</v>
      </c>
      <c r="J4612" s="154"/>
      <c r="K4612" s="23">
        <f>MONTH(CtasPagar[[#This Row],[Data Pagamento]])</f>
        <v>1</v>
      </c>
      <c r="L4612" s="23">
        <f>YEAR(CtasPagar[[#This Row],[Data Pagamento]])</f>
        <v>1900</v>
      </c>
      <c r="M4612" s="154"/>
      <c r="N46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2" s="71"/>
      <c r="P4612" s="71"/>
      <c r="Q4612" s="71"/>
      <c r="R4612" s="71"/>
      <c r="S4612" s="71"/>
      <c r="T4612" s="71"/>
      <c r="U4612" s="71"/>
      <c r="V4612" s="71"/>
      <c r="W4612" s="71"/>
      <c r="X4612" s="71"/>
      <c r="Y4612" s="71"/>
      <c r="Z4612" s="71"/>
    </row>
    <row r="4613" spans="1:26">
      <c r="A4613" s="154"/>
      <c r="B4613" s="157"/>
      <c r="C4613" s="162"/>
      <c r="D4613" s="157"/>
      <c r="E4613" s="157"/>
      <c r="F4613" s="157"/>
      <c r="G4613" s="158"/>
      <c r="H4613" s="23">
        <f>MONTH(CtasPagar[[#This Row],[Data Vencimento]])</f>
        <v>1</v>
      </c>
      <c r="I4613" s="23">
        <f>YEAR(CtasPagar[[#This Row],[Data Vencimento]])</f>
        <v>1900</v>
      </c>
      <c r="J4613" s="154"/>
      <c r="K4613" s="23">
        <f>MONTH(CtasPagar[[#This Row],[Data Pagamento]])</f>
        <v>1</v>
      </c>
      <c r="L4613" s="23">
        <f>YEAR(CtasPagar[[#This Row],[Data Pagamento]])</f>
        <v>1900</v>
      </c>
      <c r="M4613" s="154"/>
      <c r="N46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3" s="71"/>
      <c r="P4613" s="71"/>
      <c r="Q4613" s="71"/>
      <c r="R4613" s="71"/>
      <c r="S4613" s="71"/>
      <c r="T4613" s="71"/>
      <c r="U4613" s="71"/>
      <c r="V4613" s="71"/>
      <c r="W4613" s="71"/>
      <c r="X4613" s="71"/>
      <c r="Y4613" s="71"/>
      <c r="Z4613" s="71"/>
    </row>
    <row r="4614" spans="1:26">
      <c r="A4614" s="154"/>
      <c r="B4614" s="157"/>
      <c r="C4614" s="162"/>
      <c r="D4614" s="157"/>
      <c r="E4614" s="157"/>
      <c r="F4614" s="157"/>
      <c r="G4614" s="158"/>
      <c r="H4614" s="23">
        <f>MONTH(CtasPagar[[#This Row],[Data Vencimento]])</f>
        <v>1</v>
      </c>
      <c r="I4614" s="23">
        <f>YEAR(CtasPagar[[#This Row],[Data Vencimento]])</f>
        <v>1900</v>
      </c>
      <c r="J4614" s="154"/>
      <c r="K4614" s="23">
        <f>MONTH(CtasPagar[[#This Row],[Data Pagamento]])</f>
        <v>1</v>
      </c>
      <c r="L4614" s="23">
        <f>YEAR(CtasPagar[[#This Row],[Data Pagamento]])</f>
        <v>1900</v>
      </c>
      <c r="M4614" s="154"/>
      <c r="N46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4" s="71"/>
      <c r="P4614" s="71"/>
      <c r="Q4614" s="71"/>
      <c r="R4614" s="71"/>
      <c r="S4614" s="71"/>
      <c r="T4614" s="71"/>
      <c r="U4614" s="71"/>
      <c r="V4614" s="71"/>
      <c r="W4614" s="71"/>
      <c r="X4614" s="71"/>
      <c r="Y4614" s="71"/>
      <c r="Z4614" s="71"/>
    </row>
    <row r="4615" spans="1:26">
      <c r="A4615" s="154"/>
      <c r="B4615" s="157"/>
      <c r="C4615" s="162"/>
      <c r="D4615" s="157"/>
      <c r="E4615" s="157"/>
      <c r="F4615" s="157"/>
      <c r="G4615" s="158"/>
      <c r="H4615" s="23">
        <f>MONTH(CtasPagar[[#This Row],[Data Vencimento]])</f>
        <v>1</v>
      </c>
      <c r="I4615" s="23">
        <f>YEAR(CtasPagar[[#This Row],[Data Vencimento]])</f>
        <v>1900</v>
      </c>
      <c r="J4615" s="154"/>
      <c r="K4615" s="23">
        <f>MONTH(CtasPagar[[#This Row],[Data Pagamento]])</f>
        <v>1</v>
      </c>
      <c r="L4615" s="23">
        <f>YEAR(CtasPagar[[#This Row],[Data Pagamento]])</f>
        <v>1900</v>
      </c>
      <c r="M4615" s="154"/>
      <c r="N46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5" s="71"/>
      <c r="P4615" s="71"/>
      <c r="Q4615" s="71"/>
      <c r="R4615" s="71"/>
      <c r="S4615" s="71"/>
      <c r="T4615" s="71"/>
      <c r="U4615" s="71"/>
      <c r="V4615" s="71"/>
      <c r="W4615" s="71"/>
      <c r="X4615" s="71"/>
      <c r="Y4615" s="71"/>
      <c r="Z4615" s="71"/>
    </row>
    <row r="4616" spans="1:26">
      <c r="A4616" s="154"/>
      <c r="B4616" s="157"/>
      <c r="C4616" s="162"/>
      <c r="D4616" s="157"/>
      <c r="E4616" s="157"/>
      <c r="F4616" s="157"/>
      <c r="G4616" s="158"/>
      <c r="H4616" s="23">
        <f>MONTH(CtasPagar[[#This Row],[Data Vencimento]])</f>
        <v>1</v>
      </c>
      <c r="I4616" s="23">
        <f>YEAR(CtasPagar[[#This Row],[Data Vencimento]])</f>
        <v>1900</v>
      </c>
      <c r="J4616" s="154"/>
      <c r="K4616" s="23">
        <f>MONTH(CtasPagar[[#This Row],[Data Pagamento]])</f>
        <v>1</v>
      </c>
      <c r="L4616" s="23">
        <f>YEAR(CtasPagar[[#This Row],[Data Pagamento]])</f>
        <v>1900</v>
      </c>
      <c r="M4616" s="154"/>
      <c r="N46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6" s="71"/>
      <c r="P4616" s="71"/>
      <c r="Q4616" s="71"/>
      <c r="R4616" s="71"/>
      <c r="S4616" s="71"/>
      <c r="T4616" s="71"/>
      <c r="U4616" s="71"/>
      <c r="V4616" s="71"/>
      <c r="W4616" s="71"/>
      <c r="X4616" s="71"/>
      <c r="Y4616" s="71"/>
      <c r="Z4616" s="71"/>
    </row>
    <row r="4617" spans="1:26">
      <c r="A4617" s="154"/>
      <c r="B4617" s="157"/>
      <c r="C4617" s="162"/>
      <c r="D4617" s="157"/>
      <c r="E4617" s="157"/>
      <c r="F4617" s="157"/>
      <c r="G4617" s="158"/>
      <c r="H4617" s="23">
        <f>MONTH(CtasPagar[[#This Row],[Data Vencimento]])</f>
        <v>1</v>
      </c>
      <c r="I4617" s="23">
        <f>YEAR(CtasPagar[[#This Row],[Data Vencimento]])</f>
        <v>1900</v>
      </c>
      <c r="J4617" s="154"/>
      <c r="K4617" s="23">
        <f>MONTH(CtasPagar[[#This Row],[Data Pagamento]])</f>
        <v>1</v>
      </c>
      <c r="L4617" s="23">
        <f>YEAR(CtasPagar[[#This Row],[Data Pagamento]])</f>
        <v>1900</v>
      </c>
      <c r="M4617" s="154"/>
      <c r="N46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7" s="71"/>
      <c r="P4617" s="71"/>
      <c r="Q4617" s="71"/>
      <c r="R4617" s="71"/>
      <c r="S4617" s="71"/>
      <c r="T4617" s="71"/>
      <c r="U4617" s="71"/>
      <c r="V4617" s="71"/>
      <c r="W4617" s="71"/>
      <c r="X4617" s="71"/>
      <c r="Y4617" s="71"/>
      <c r="Z4617" s="71"/>
    </row>
    <row r="4618" spans="1:26">
      <c r="A4618" s="154"/>
      <c r="B4618" s="157"/>
      <c r="C4618" s="162"/>
      <c r="D4618" s="157"/>
      <c r="E4618" s="157"/>
      <c r="F4618" s="157"/>
      <c r="G4618" s="158"/>
      <c r="H4618" s="23">
        <f>MONTH(CtasPagar[[#This Row],[Data Vencimento]])</f>
        <v>1</v>
      </c>
      <c r="I4618" s="23">
        <f>YEAR(CtasPagar[[#This Row],[Data Vencimento]])</f>
        <v>1900</v>
      </c>
      <c r="J4618" s="154"/>
      <c r="K4618" s="23">
        <f>MONTH(CtasPagar[[#This Row],[Data Pagamento]])</f>
        <v>1</v>
      </c>
      <c r="L4618" s="23">
        <f>YEAR(CtasPagar[[#This Row],[Data Pagamento]])</f>
        <v>1900</v>
      </c>
      <c r="M4618" s="154"/>
      <c r="N46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8" s="71"/>
      <c r="P4618" s="71"/>
      <c r="Q4618" s="71"/>
      <c r="R4618" s="71"/>
      <c r="S4618" s="71"/>
      <c r="T4618" s="71"/>
      <c r="U4618" s="71"/>
      <c r="V4618" s="71"/>
      <c r="W4618" s="71"/>
      <c r="X4618" s="71"/>
      <c r="Y4618" s="71"/>
      <c r="Z4618" s="71"/>
    </row>
    <row r="4619" spans="1:26">
      <c r="A4619" s="154"/>
      <c r="B4619" s="157"/>
      <c r="C4619" s="162"/>
      <c r="D4619" s="157"/>
      <c r="E4619" s="157"/>
      <c r="F4619" s="157"/>
      <c r="G4619" s="158"/>
      <c r="H4619" s="23">
        <f>MONTH(CtasPagar[[#This Row],[Data Vencimento]])</f>
        <v>1</v>
      </c>
      <c r="I4619" s="23">
        <f>YEAR(CtasPagar[[#This Row],[Data Vencimento]])</f>
        <v>1900</v>
      </c>
      <c r="J4619" s="154"/>
      <c r="K4619" s="23">
        <f>MONTH(CtasPagar[[#This Row],[Data Pagamento]])</f>
        <v>1</v>
      </c>
      <c r="L4619" s="23">
        <f>YEAR(CtasPagar[[#This Row],[Data Pagamento]])</f>
        <v>1900</v>
      </c>
      <c r="M4619" s="154"/>
      <c r="N46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19" s="71"/>
      <c r="P4619" s="71"/>
      <c r="Q4619" s="71"/>
      <c r="R4619" s="71"/>
      <c r="S4619" s="71"/>
      <c r="T4619" s="71"/>
      <c r="U4619" s="71"/>
      <c r="V4619" s="71"/>
      <c r="W4619" s="71"/>
      <c r="X4619" s="71"/>
      <c r="Y4619" s="71"/>
      <c r="Z4619" s="71"/>
    </row>
    <row r="4620" spans="1:26">
      <c r="A4620" s="154"/>
      <c r="B4620" s="157"/>
      <c r="C4620" s="162"/>
      <c r="D4620" s="157"/>
      <c r="E4620" s="157"/>
      <c r="F4620" s="157"/>
      <c r="G4620" s="158"/>
      <c r="H4620" s="23">
        <f>MONTH(CtasPagar[[#This Row],[Data Vencimento]])</f>
        <v>1</v>
      </c>
      <c r="I4620" s="23">
        <f>YEAR(CtasPagar[[#This Row],[Data Vencimento]])</f>
        <v>1900</v>
      </c>
      <c r="J4620" s="154"/>
      <c r="K4620" s="23">
        <f>MONTH(CtasPagar[[#This Row],[Data Pagamento]])</f>
        <v>1</v>
      </c>
      <c r="L4620" s="23">
        <f>YEAR(CtasPagar[[#This Row],[Data Pagamento]])</f>
        <v>1900</v>
      </c>
      <c r="M4620" s="154"/>
      <c r="N46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0" s="71"/>
      <c r="P4620" s="71"/>
      <c r="Q4620" s="71"/>
      <c r="R4620" s="71"/>
      <c r="S4620" s="71"/>
      <c r="T4620" s="71"/>
      <c r="U4620" s="71"/>
      <c r="V4620" s="71"/>
      <c r="W4620" s="71"/>
      <c r="X4620" s="71"/>
      <c r="Y4620" s="71"/>
      <c r="Z4620" s="71"/>
    </row>
    <row r="4621" spans="1:26">
      <c r="A4621" s="154"/>
      <c r="B4621" s="157"/>
      <c r="C4621" s="162"/>
      <c r="D4621" s="157"/>
      <c r="E4621" s="157"/>
      <c r="F4621" s="157"/>
      <c r="G4621" s="158"/>
      <c r="H4621" s="23">
        <f>MONTH(CtasPagar[[#This Row],[Data Vencimento]])</f>
        <v>1</v>
      </c>
      <c r="I4621" s="23">
        <f>YEAR(CtasPagar[[#This Row],[Data Vencimento]])</f>
        <v>1900</v>
      </c>
      <c r="J4621" s="154"/>
      <c r="K4621" s="23">
        <f>MONTH(CtasPagar[[#This Row],[Data Pagamento]])</f>
        <v>1</v>
      </c>
      <c r="L4621" s="23">
        <f>YEAR(CtasPagar[[#This Row],[Data Pagamento]])</f>
        <v>1900</v>
      </c>
      <c r="M4621" s="154"/>
      <c r="N46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1" s="71"/>
      <c r="P4621" s="71"/>
      <c r="Q4621" s="71"/>
      <c r="R4621" s="71"/>
      <c r="S4621" s="71"/>
      <c r="T4621" s="71"/>
      <c r="U4621" s="71"/>
      <c r="V4621" s="71"/>
      <c r="W4621" s="71"/>
      <c r="X4621" s="71"/>
      <c r="Y4621" s="71"/>
      <c r="Z4621" s="71"/>
    </row>
    <row r="4622" spans="1:26">
      <c r="A4622" s="154"/>
      <c r="B4622" s="157"/>
      <c r="C4622" s="162"/>
      <c r="D4622" s="157"/>
      <c r="E4622" s="157"/>
      <c r="F4622" s="157"/>
      <c r="G4622" s="158"/>
      <c r="H4622" s="23">
        <f>MONTH(CtasPagar[[#This Row],[Data Vencimento]])</f>
        <v>1</v>
      </c>
      <c r="I4622" s="23">
        <f>YEAR(CtasPagar[[#This Row],[Data Vencimento]])</f>
        <v>1900</v>
      </c>
      <c r="J4622" s="154"/>
      <c r="K4622" s="23">
        <f>MONTH(CtasPagar[[#This Row],[Data Pagamento]])</f>
        <v>1</v>
      </c>
      <c r="L4622" s="23">
        <f>YEAR(CtasPagar[[#This Row],[Data Pagamento]])</f>
        <v>1900</v>
      </c>
      <c r="M4622" s="154"/>
      <c r="N46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2" s="71"/>
      <c r="P4622" s="71"/>
      <c r="Q4622" s="71"/>
      <c r="R4622" s="71"/>
      <c r="S4622" s="71"/>
      <c r="T4622" s="71"/>
      <c r="U4622" s="71"/>
      <c r="V4622" s="71"/>
      <c r="W4622" s="71"/>
      <c r="X4622" s="71"/>
      <c r="Y4622" s="71"/>
      <c r="Z4622" s="71"/>
    </row>
    <row r="4623" spans="1:26">
      <c r="A4623" s="154"/>
      <c r="B4623" s="157"/>
      <c r="C4623" s="162"/>
      <c r="D4623" s="157"/>
      <c r="E4623" s="157"/>
      <c r="F4623" s="157"/>
      <c r="G4623" s="158"/>
      <c r="H4623" s="23">
        <f>MONTH(CtasPagar[[#This Row],[Data Vencimento]])</f>
        <v>1</v>
      </c>
      <c r="I4623" s="23">
        <f>YEAR(CtasPagar[[#This Row],[Data Vencimento]])</f>
        <v>1900</v>
      </c>
      <c r="J4623" s="154"/>
      <c r="K4623" s="23">
        <f>MONTH(CtasPagar[[#This Row],[Data Pagamento]])</f>
        <v>1</v>
      </c>
      <c r="L4623" s="23">
        <f>YEAR(CtasPagar[[#This Row],[Data Pagamento]])</f>
        <v>1900</v>
      </c>
      <c r="M4623" s="154"/>
      <c r="N46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3" s="71"/>
      <c r="P4623" s="71"/>
      <c r="Q4623" s="71"/>
      <c r="R4623" s="71"/>
      <c r="S4623" s="71"/>
      <c r="T4623" s="71"/>
      <c r="U4623" s="71"/>
      <c r="V4623" s="71"/>
      <c r="W4623" s="71"/>
      <c r="X4623" s="71"/>
      <c r="Y4623" s="71"/>
      <c r="Z4623" s="71"/>
    </row>
    <row r="4624" spans="1:26">
      <c r="A4624" s="154"/>
      <c r="B4624" s="157"/>
      <c r="C4624" s="162"/>
      <c r="D4624" s="157"/>
      <c r="E4624" s="157"/>
      <c r="F4624" s="157"/>
      <c r="G4624" s="158"/>
      <c r="H4624" s="23">
        <f>MONTH(CtasPagar[[#This Row],[Data Vencimento]])</f>
        <v>1</v>
      </c>
      <c r="I4624" s="23">
        <f>YEAR(CtasPagar[[#This Row],[Data Vencimento]])</f>
        <v>1900</v>
      </c>
      <c r="J4624" s="154"/>
      <c r="K4624" s="23">
        <f>MONTH(CtasPagar[[#This Row],[Data Pagamento]])</f>
        <v>1</v>
      </c>
      <c r="L4624" s="23">
        <f>YEAR(CtasPagar[[#This Row],[Data Pagamento]])</f>
        <v>1900</v>
      </c>
      <c r="M4624" s="154"/>
      <c r="N46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4" s="71"/>
      <c r="P4624" s="71"/>
      <c r="Q4624" s="71"/>
      <c r="R4624" s="71"/>
      <c r="S4624" s="71"/>
      <c r="T4624" s="71"/>
      <c r="U4624" s="71"/>
      <c r="V4624" s="71"/>
      <c r="W4624" s="71"/>
      <c r="X4624" s="71"/>
      <c r="Y4624" s="71"/>
      <c r="Z4624" s="71"/>
    </row>
    <row r="4625" spans="1:26">
      <c r="A4625" s="154"/>
      <c r="B4625" s="157"/>
      <c r="C4625" s="162"/>
      <c r="D4625" s="157"/>
      <c r="E4625" s="157"/>
      <c r="F4625" s="157"/>
      <c r="G4625" s="158"/>
      <c r="H4625" s="23">
        <f>MONTH(CtasPagar[[#This Row],[Data Vencimento]])</f>
        <v>1</v>
      </c>
      <c r="I4625" s="23">
        <f>YEAR(CtasPagar[[#This Row],[Data Vencimento]])</f>
        <v>1900</v>
      </c>
      <c r="J4625" s="154"/>
      <c r="K4625" s="23">
        <f>MONTH(CtasPagar[[#This Row],[Data Pagamento]])</f>
        <v>1</v>
      </c>
      <c r="L4625" s="23">
        <f>YEAR(CtasPagar[[#This Row],[Data Pagamento]])</f>
        <v>1900</v>
      </c>
      <c r="M4625" s="154"/>
      <c r="N46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5" s="71"/>
      <c r="P4625" s="71"/>
      <c r="Q4625" s="71"/>
      <c r="R4625" s="71"/>
      <c r="S4625" s="71"/>
      <c r="T4625" s="71"/>
      <c r="U4625" s="71"/>
      <c r="V4625" s="71"/>
      <c r="W4625" s="71"/>
      <c r="X4625" s="71"/>
      <c r="Y4625" s="71"/>
      <c r="Z4625" s="71"/>
    </row>
    <row r="4626" spans="1:26">
      <c r="A4626" s="154"/>
      <c r="B4626" s="157"/>
      <c r="C4626" s="162"/>
      <c r="D4626" s="157"/>
      <c r="E4626" s="157"/>
      <c r="F4626" s="157"/>
      <c r="G4626" s="158"/>
      <c r="H4626" s="23">
        <f>MONTH(CtasPagar[[#This Row],[Data Vencimento]])</f>
        <v>1</v>
      </c>
      <c r="I4626" s="23">
        <f>YEAR(CtasPagar[[#This Row],[Data Vencimento]])</f>
        <v>1900</v>
      </c>
      <c r="J4626" s="154"/>
      <c r="K4626" s="23">
        <f>MONTH(CtasPagar[[#This Row],[Data Pagamento]])</f>
        <v>1</v>
      </c>
      <c r="L4626" s="23">
        <f>YEAR(CtasPagar[[#This Row],[Data Pagamento]])</f>
        <v>1900</v>
      </c>
      <c r="M4626" s="154"/>
      <c r="N46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6" s="71"/>
      <c r="P4626" s="71"/>
      <c r="Q4626" s="71"/>
      <c r="R4626" s="71"/>
      <c r="S4626" s="71"/>
      <c r="T4626" s="71"/>
      <c r="U4626" s="71"/>
      <c r="V4626" s="71"/>
      <c r="W4626" s="71"/>
      <c r="X4626" s="71"/>
      <c r="Y4626" s="71"/>
      <c r="Z4626" s="71"/>
    </row>
    <row r="4627" spans="1:26">
      <c r="A4627" s="154"/>
      <c r="B4627" s="157"/>
      <c r="C4627" s="162"/>
      <c r="D4627" s="157"/>
      <c r="E4627" s="157"/>
      <c r="F4627" s="157"/>
      <c r="G4627" s="158"/>
      <c r="H4627" s="23">
        <f>MONTH(CtasPagar[[#This Row],[Data Vencimento]])</f>
        <v>1</v>
      </c>
      <c r="I4627" s="23">
        <f>YEAR(CtasPagar[[#This Row],[Data Vencimento]])</f>
        <v>1900</v>
      </c>
      <c r="J4627" s="154"/>
      <c r="K4627" s="23">
        <f>MONTH(CtasPagar[[#This Row],[Data Pagamento]])</f>
        <v>1</v>
      </c>
      <c r="L4627" s="23">
        <f>YEAR(CtasPagar[[#This Row],[Data Pagamento]])</f>
        <v>1900</v>
      </c>
      <c r="M4627" s="154"/>
      <c r="N46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7" s="71"/>
      <c r="P4627" s="71"/>
      <c r="Q4627" s="71"/>
      <c r="R4627" s="71"/>
      <c r="S4627" s="71"/>
      <c r="T4627" s="71"/>
      <c r="U4627" s="71"/>
      <c r="V4627" s="71"/>
      <c r="W4627" s="71"/>
      <c r="X4627" s="71"/>
      <c r="Y4627" s="71"/>
      <c r="Z4627" s="71"/>
    </row>
    <row r="4628" spans="1:26">
      <c r="A4628" s="154"/>
      <c r="B4628" s="157"/>
      <c r="C4628" s="162"/>
      <c r="D4628" s="157"/>
      <c r="E4628" s="157"/>
      <c r="F4628" s="157"/>
      <c r="G4628" s="158"/>
      <c r="H4628" s="23">
        <f>MONTH(CtasPagar[[#This Row],[Data Vencimento]])</f>
        <v>1</v>
      </c>
      <c r="I4628" s="23">
        <f>YEAR(CtasPagar[[#This Row],[Data Vencimento]])</f>
        <v>1900</v>
      </c>
      <c r="J4628" s="154"/>
      <c r="K4628" s="23">
        <f>MONTH(CtasPagar[[#This Row],[Data Pagamento]])</f>
        <v>1</v>
      </c>
      <c r="L4628" s="23">
        <f>YEAR(CtasPagar[[#This Row],[Data Pagamento]])</f>
        <v>1900</v>
      </c>
      <c r="M4628" s="154"/>
      <c r="N46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8" s="71"/>
      <c r="P4628" s="71"/>
      <c r="Q4628" s="71"/>
      <c r="R4628" s="71"/>
      <c r="S4628" s="71"/>
      <c r="T4628" s="71"/>
      <c r="U4628" s="71"/>
      <c r="V4628" s="71"/>
      <c r="W4628" s="71"/>
      <c r="X4628" s="71"/>
      <c r="Y4628" s="71"/>
      <c r="Z4628" s="71"/>
    </row>
    <row r="4629" spans="1:26">
      <c r="A4629" s="154"/>
      <c r="B4629" s="157"/>
      <c r="C4629" s="162"/>
      <c r="D4629" s="157"/>
      <c r="E4629" s="157"/>
      <c r="F4629" s="157"/>
      <c r="G4629" s="158"/>
      <c r="H4629" s="23">
        <f>MONTH(CtasPagar[[#This Row],[Data Vencimento]])</f>
        <v>1</v>
      </c>
      <c r="I4629" s="23">
        <f>YEAR(CtasPagar[[#This Row],[Data Vencimento]])</f>
        <v>1900</v>
      </c>
      <c r="J4629" s="154"/>
      <c r="K4629" s="23">
        <f>MONTH(CtasPagar[[#This Row],[Data Pagamento]])</f>
        <v>1</v>
      </c>
      <c r="L4629" s="23">
        <f>YEAR(CtasPagar[[#This Row],[Data Pagamento]])</f>
        <v>1900</v>
      </c>
      <c r="M4629" s="154"/>
      <c r="N46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29" s="71"/>
      <c r="P4629" s="71"/>
      <c r="Q4629" s="71"/>
      <c r="R4629" s="71"/>
      <c r="S4629" s="71"/>
      <c r="T4629" s="71"/>
      <c r="U4629" s="71"/>
      <c r="V4629" s="71"/>
      <c r="W4629" s="71"/>
      <c r="X4629" s="71"/>
      <c r="Y4629" s="71"/>
      <c r="Z4629" s="71"/>
    </row>
    <row r="4630" spans="1:26">
      <c r="A4630" s="154"/>
      <c r="B4630" s="157"/>
      <c r="C4630" s="162"/>
      <c r="D4630" s="157"/>
      <c r="E4630" s="157"/>
      <c r="F4630" s="157"/>
      <c r="G4630" s="158"/>
      <c r="H4630" s="23">
        <f>MONTH(CtasPagar[[#This Row],[Data Vencimento]])</f>
        <v>1</v>
      </c>
      <c r="I4630" s="23">
        <f>YEAR(CtasPagar[[#This Row],[Data Vencimento]])</f>
        <v>1900</v>
      </c>
      <c r="J4630" s="154"/>
      <c r="K4630" s="23">
        <f>MONTH(CtasPagar[[#This Row],[Data Pagamento]])</f>
        <v>1</v>
      </c>
      <c r="L4630" s="23">
        <f>YEAR(CtasPagar[[#This Row],[Data Pagamento]])</f>
        <v>1900</v>
      </c>
      <c r="M4630" s="154"/>
      <c r="N46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0" s="71"/>
      <c r="P4630" s="71"/>
      <c r="Q4630" s="71"/>
      <c r="R4630" s="71"/>
      <c r="S4630" s="71"/>
      <c r="T4630" s="71"/>
      <c r="U4630" s="71"/>
      <c r="V4630" s="71"/>
      <c r="W4630" s="71"/>
      <c r="X4630" s="71"/>
      <c r="Y4630" s="71"/>
      <c r="Z4630" s="71"/>
    </row>
    <row r="4631" spans="1:26">
      <c r="A4631" s="154"/>
      <c r="B4631" s="157"/>
      <c r="C4631" s="162"/>
      <c r="D4631" s="157"/>
      <c r="E4631" s="157"/>
      <c r="F4631" s="157"/>
      <c r="G4631" s="158"/>
      <c r="H4631" s="23">
        <f>MONTH(CtasPagar[[#This Row],[Data Vencimento]])</f>
        <v>1</v>
      </c>
      <c r="I4631" s="23">
        <f>YEAR(CtasPagar[[#This Row],[Data Vencimento]])</f>
        <v>1900</v>
      </c>
      <c r="J4631" s="154"/>
      <c r="K4631" s="23">
        <f>MONTH(CtasPagar[[#This Row],[Data Pagamento]])</f>
        <v>1</v>
      </c>
      <c r="L4631" s="23">
        <f>YEAR(CtasPagar[[#This Row],[Data Pagamento]])</f>
        <v>1900</v>
      </c>
      <c r="M4631" s="154"/>
      <c r="N46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1" s="71"/>
      <c r="P4631" s="71"/>
      <c r="Q4631" s="71"/>
      <c r="R4631" s="71"/>
      <c r="S4631" s="71"/>
      <c r="T4631" s="71"/>
      <c r="U4631" s="71"/>
      <c r="V4631" s="71"/>
      <c r="W4631" s="71"/>
      <c r="X4631" s="71"/>
      <c r="Y4631" s="71"/>
      <c r="Z4631" s="71"/>
    </row>
    <row r="4632" spans="1:26">
      <c r="A4632" s="154"/>
      <c r="B4632" s="157"/>
      <c r="C4632" s="162"/>
      <c r="D4632" s="157"/>
      <c r="E4632" s="157"/>
      <c r="F4632" s="157"/>
      <c r="G4632" s="158"/>
      <c r="H4632" s="23">
        <f>MONTH(CtasPagar[[#This Row],[Data Vencimento]])</f>
        <v>1</v>
      </c>
      <c r="I4632" s="23">
        <f>YEAR(CtasPagar[[#This Row],[Data Vencimento]])</f>
        <v>1900</v>
      </c>
      <c r="J4632" s="154"/>
      <c r="K4632" s="23">
        <f>MONTH(CtasPagar[[#This Row],[Data Pagamento]])</f>
        <v>1</v>
      </c>
      <c r="L4632" s="23">
        <f>YEAR(CtasPagar[[#This Row],[Data Pagamento]])</f>
        <v>1900</v>
      </c>
      <c r="M4632" s="154"/>
      <c r="N46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2" s="71"/>
      <c r="P4632" s="71"/>
      <c r="Q4632" s="71"/>
      <c r="R4632" s="71"/>
      <c r="S4632" s="71"/>
      <c r="T4632" s="71"/>
      <c r="U4632" s="71"/>
      <c r="V4632" s="71"/>
      <c r="W4632" s="71"/>
      <c r="X4632" s="71"/>
      <c r="Y4632" s="71"/>
      <c r="Z4632" s="71"/>
    </row>
    <row r="4633" spans="1:26">
      <c r="A4633" s="154"/>
      <c r="B4633" s="157"/>
      <c r="C4633" s="162"/>
      <c r="D4633" s="157"/>
      <c r="E4633" s="157"/>
      <c r="F4633" s="157"/>
      <c r="G4633" s="158"/>
      <c r="H4633" s="23">
        <f>MONTH(CtasPagar[[#This Row],[Data Vencimento]])</f>
        <v>1</v>
      </c>
      <c r="I4633" s="23">
        <f>YEAR(CtasPagar[[#This Row],[Data Vencimento]])</f>
        <v>1900</v>
      </c>
      <c r="J4633" s="154"/>
      <c r="K4633" s="23">
        <f>MONTH(CtasPagar[[#This Row],[Data Pagamento]])</f>
        <v>1</v>
      </c>
      <c r="L4633" s="23">
        <f>YEAR(CtasPagar[[#This Row],[Data Pagamento]])</f>
        <v>1900</v>
      </c>
      <c r="M4633" s="154"/>
      <c r="N46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3" s="71"/>
      <c r="P4633" s="71"/>
      <c r="Q4633" s="71"/>
      <c r="R4633" s="71"/>
      <c r="S4633" s="71"/>
      <c r="T4633" s="71"/>
      <c r="U4633" s="71"/>
      <c r="V4633" s="71"/>
      <c r="W4633" s="71"/>
      <c r="X4633" s="71"/>
      <c r="Y4633" s="71"/>
      <c r="Z4633" s="71"/>
    </row>
    <row r="4634" spans="1:26">
      <c r="A4634" s="154"/>
      <c r="B4634" s="157"/>
      <c r="C4634" s="162"/>
      <c r="D4634" s="157"/>
      <c r="E4634" s="157"/>
      <c r="F4634" s="157"/>
      <c r="G4634" s="158"/>
      <c r="H4634" s="23">
        <f>MONTH(CtasPagar[[#This Row],[Data Vencimento]])</f>
        <v>1</v>
      </c>
      <c r="I4634" s="23">
        <f>YEAR(CtasPagar[[#This Row],[Data Vencimento]])</f>
        <v>1900</v>
      </c>
      <c r="J4634" s="154"/>
      <c r="K4634" s="23">
        <f>MONTH(CtasPagar[[#This Row],[Data Pagamento]])</f>
        <v>1</v>
      </c>
      <c r="L4634" s="23">
        <f>YEAR(CtasPagar[[#This Row],[Data Pagamento]])</f>
        <v>1900</v>
      </c>
      <c r="M4634" s="154"/>
      <c r="N46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4" s="71"/>
      <c r="P4634" s="71"/>
      <c r="Q4634" s="71"/>
      <c r="R4634" s="71"/>
      <c r="S4634" s="71"/>
      <c r="T4634" s="71"/>
      <c r="U4634" s="71"/>
      <c r="V4634" s="71"/>
      <c r="W4634" s="71"/>
      <c r="X4634" s="71"/>
      <c r="Y4634" s="71"/>
      <c r="Z4634" s="71"/>
    </row>
    <row r="4635" spans="1:26">
      <c r="A4635" s="154"/>
      <c r="B4635" s="157"/>
      <c r="C4635" s="162"/>
      <c r="D4635" s="157"/>
      <c r="E4635" s="157"/>
      <c r="F4635" s="157"/>
      <c r="G4635" s="158"/>
      <c r="H4635" s="23">
        <f>MONTH(CtasPagar[[#This Row],[Data Vencimento]])</f>
        <v>1</v>
      </c>
      <c r="I4635" s="23">
        <f>YEAR(CtasPagar[[#This Row],[Data Vencimento]])</f>
        <v>1900</v>
      </c>
      <c r="J4635" s="154"/>
      <c r="K4635" s="23">
        <f>MONTH(CtasPagar[[#This Row],[Data Pagamento]])</f>
        <v>1</v>
      </c>
      <c r="L4635" s="23">
        <f>YEAR(CtasPagar[[#This Row],[Data Pagamento]])</f>
        <v>1900</v>
      </c>
      <c r="M4635" s="154"/>
      <c r="N46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5" s="71"/>
      <c r="P4635" s="71"/>
      <c r="Q4635" s="71"/>
      <c r="R4635" s="71"/>
      <c r="S4635" s="71"/>
      <c r="T4635" s="71"/>
      <c r="U4635" s="71"/>
      <c r="V4635" s="71"/>
      <c r="W4635" s="71"/>
      <c r="X4635" s="71"/>
      <c r="Y4635" s="71"/>
      <c r="Z4635" s="71"/>
    </row>
    <row r="4636" spans="1:26">
      <c r="A4636" s="154"/>
      <c r="B4636" s="157"/>
      <c r="C4636" s="162"/>
      <c r="D4636" s="157"/>
      <c r="E4636" s="157"/>
      <c r="F4636" s="157"/>
      <c r="G4636" s="158"/>
      <c r="H4636" s="23">
        <f>MONTH(CtasPagar[[#This Row],[Data Vencimento]])</f>
        <v>1</v>
      </c>
      <c r="I4636" s="23">
        <f>YEAR(CtasPagar[[#This Row],[Data Vencimento]])</f>
        <v>1900</v>
      </c>
      <c r="J4636" s="154"/>
      <c r="K4636" s="23">
        <f>MONTH(CtasPagar[[#This Row],[Data Pagamento]])</f>
        <v>1</v>
      </c>
      <c r="L4636" s="23">
        <f>YEAR(CtasPagar[[#This Row],[Data Pagamento]])</f>
        <v>1900</v>
      </c>
      <c r="M4636" s="154"/>
      <c r="N46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6" s="71"/>
      <c r="P4636" s="71"/>
      <c r="Q4636" s="71"/>
      <c r="R4636" s="71"/>
      <c r="S4636" s="71"/>
      <c r="T4636" s="71"/>
      <c r="U4636" s="71"/>
      <c r="V4636" s="71"/>
      <c r="W4636" s="71"/>
      <c r="X4636" s="71"/>
      <c r="Y4636" s="71"/>
      <c r="Z4636" s="71"/>
    </row>
    <row r="4637" spans="1:26">
      <c r="A4637" s="154"/>
      <c r="B4637" s="157"/>
      <c r="C4637" s="162"/>
      <c r="D4637" s="157"/>
      <c r="E4637" s="157"/>
      <c r="F4637" s="157"/>
      <c r="G4637" s="158"/>
      <c r="H4637" s="23">
        <f>MONTH(CtasPagar[[#This Row],[Data Vencimento]])</f>
        <v>1</v>
      </c>
      <c r="I4637" s="23">
        <f>YEAR(CtasPagar[[#This Row],[Data Vencimento]])</f>
        <v>1900</v>
      </c>
      <c r="J4637" s="154"/>
      <c r="K4637" s="23">
        <f>MONTH(CtasPagar[[#This Row],[Data Pagamento]])</f>
        <v>1</v>
      </c>
      <c r="L4637" s="23">
        <f>YEAR(CtasPagar[[#This Row],[Data Pagamento]])</f>
        <v>1900</v>
      </c>
      <c r="M4637" s="154"/>
      <c r="N46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7" s="71"/>
      <c r="P4637" s="71"/>
      <c r="Q4637" s="71"/>
      <c r="R4637" s="71"/>
      <c r="S4637" s="71"/>
      <c r="T4637" s="71"/>
      <c r="U4637" s="71"/>
      <c r="V4637" s="71"/>
      <c r="W4637" s="71"/>
      <c r="X4637" s="71"/>
      <c r="Y4637" s="71"/>
      <c r="Z4637" s="71"/>
    </row>
    <row r="4638" spans="1:26">
      <c r="A4638" s="154"/>
      <c r="B4638" s="157"/>
      <c r="C4638" s="162"/>
      <c r="D4638" s="157"/>
      <c r="E4638" s="157"/>
      <c r="F4638" s="157"/>
      <c r="G4638" s="158"/>
      <c r="H4638" s="23">
        <f>MONTH(CtasPagar[[#This Row],[Data Vencimento]])</f>
        <v>1</v>
      </c>
      <c r="I4638" s="23">
        <f>YEAR(CtasPagar[[#This Row],[Data Vencimento]])</f>
        <v>1900</v>
      </c>
      <c r="J4638" s="154"/>
      <c r="K4638" s="23">
        <f>MONTH(CtasPagar[[#This Row],[Data Pagamento]])</f>
        <v>1</v>
      </c>
      <c r="L4638" s="23">
        <f>YEAR(CtasPagar[[#This Row],[Data Pagamento]])</f>
        <v>1900</v>
      </c>
      <c r="M4638" s="154"/>
      <c r="N46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8" s="71"/>
      <c r="P4638" s="71"/>
      <c r="Q4638" s="71"/>
      <c r="R4638" s="71"/>
      <c r="S4638" s="71"/>
      <c r="T4638" s="71"/>
      <c r="U4638" s="71"/>
      <c r="V4638" s="71"/>
      <c r="W4638" s="71"/>
      <c r="X4638" s="71"/>
      <c r="Y4638" s="71"/>
      <c r="Z4638" s="71"/>
    </row>
    <row r="4639" spans="1:26">
      <c r="A4639" s="154"/>
      <c r="B4639" s="157"/>
      <c r="C4639" s="162"/>
      <c r="D4639" s="157"/>
      <c r="E4639" s="157"/>
      <c r="F4639" s="157"/>
      <c r="G4639" s="158"/>
      <c r="H4639" s="23">
        <f>MONTH(CtasPagar[[#This Row],[Data Vencimento]])</f>
        <v>1</v>
      </c>
      <c r="I4639" s="23">
        <f>YEAR(CtasPagar[[#This Row],[Data Vencimento]])</f>
        <v>1900</v>
      </c>
      <c r="J4639" s="154"/>
      <c r="K4639" s="23">
        <f>MONTH(CtasPagar[[#This Row],[Data Pagamento]])</f>
        <v>1</v>
      </c>
      <c r="L4639" s="23">
        <f>YEAR(CtasPagar[[#This Row],[Data Pagamento]])</f>
        <v>1900</v>
      </c>
      <c r="M4639" s="154"/>
      <c r="N46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39" s="71"/>
      <c r="P4639" s="71"/>
      <c r="Q4639" s="71"/>
      <c r="R4639" s="71"/>
      <c r="S4639" s="71"/>
      <c r="T4639" s="71"/>
      <c r="U4639" s="71"/>
      <c r="V4639" s="71"/>
      <c r="W4639" s="71"/>
      <c r="X4639" s="71"/>
      <c r="Y4639" s="71"/>
      <c r="Z4639" s="71"/>
    </row>
    <row r="4640" spans="1:26">
      <c r="A4640" s="154"/>
      <c r="B4640" s="157"/>
      <c r="C4640" s="162"/>
      <c r="D4640" s="157"/>
      <c r="E4640" s="157"/>
      <c r="F4640" s="157"/>
      <c r="G4640" s="158"/>
      <c r="H4640" s="23">
        <f>MONTH(CtasPagar[[#This Row],[Data Vencimento]])</f>
        <v>1</v>
      </c>
      <c r="I4640" s="23">
        <f>YEAR(CtasPagar[[#This Row],[Data Vencimento]])</f>
        <v>1900</v>
      </c>
      <c r="J4640" s="154"/>
      <c r="K4640" s="23">
        <f>MONTH(CtasPagar[[#This Row],[Data Pagamento]])</f>
        <v>1</v>
      </c>
      <c r="L4640" s="23">
        <f>YEAR(CtasPagar[[#This Row],[Data Pagamento]])</f>
        <v>1900</v>
      </c>
      <c r="M4640" s="154"/>
      <c r="N46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0" s="71"/>
      <c r="P4640" s="71"/>
      <c r="Q4640" s="71"/>
      <c r="R4640" s="71"/>
      <c r="S4640" s="71"/>
      <c r="T4640" s="71"/>
      <c r="U4640" s="71"/>
      <c r="V4640" s="71"/>
      <c r="W4640" s="71"/>
      <c r="X4640" s="71"/>
      <c r="Y4640" s="71"/>
      <c r="Z4640" s="71"/>
    </row>
    <row r="4641" spans="1:26">
      <c r="A4641" s="154"/>
      <c r="B4641" s="157"/>
      <c r="C4641" s="162"/>
      <c r="D4641" s="157"/>
      <c r="E4641" s="157"/>
      <c r="F4641" s="157"/>
      <c r="G4641" s="158"/>
      <c r="H4641" s="23">
        <f>MONTH(CtasPagar[[#This Row],[Data Vencimento]])</f>
        <v>1</v>
      </c>
      <c r="I4641" s="23">
        <f>YEAR(CtasPagar[[#This Row],[Data Vencimento]])</f>
        <v>1900</v>
      </c>
      <c r="J4641" s="154"/>
      <c r="K4641" s="23">
        <f>MONTH(CtasPagar[[#This Row],[Data Pagamento]])</f>
        <v>1</v>
      </c>
      <c r="L4641" s="23">
        <f>YEAR(CtasPagar[[#This Row],[Data Pagamento]])</f>
        <v>1900</v>
      </c>
      <c r="M4641" s="154"/>
      <c r="N46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1" s="71"/>
      <c r="P4641" s="71"/>
      <c r="Q4641" s="71"/>
      <c r="R4641" s="71"/>
      <c r="S4641" s="71"/>
      <c r="T4641" s="71"/>
      <c r="U4641" s="71"/>
      <c r="V4641" s="71"/>
      <c r="W4641" s="71"/>
      <c r="X4641" s="71"/>
      <c r="Y4641" s="71"/>
      <c r="Z4641" s="71"/>
    </row>
    <row r="4642" spans="1:26">
      <c r="A4642" s="154"/>
      <c r="B4642" s="157"/>
      <c r="C4642" s="162"/>
      <c r="D4642" s="157"/>
      <c r="E4642" s="157"/>
      <c r="F4642" s="157"/>
      <c r="G4642" s="158"/>
      <c r="H4642" s="23">
        <f>MONTH(CtasPagar[[#This Row],[Data Vencimento]])</f>
        <v>1</v>
      </c>
      <c r="I4642" s="23">
        <f>YEAR(CtasPagar[[#This Row],[Data Vencimento]])</f>
        <v>1900</v>
      </c>
      <c r="J4642" s="154"/>
      <c r="K4642" s="23">
        <f>MONTH(CtasPagar[[#This Row],[Data Pagamento]])</f>
        <v>1</v>
      </c>
      <c r="L4642" s="23">
        <f>YEAR(CtasPagar[[#This Row],[Data Pagamento]])</f>
        <v>1900</v>
      </c>
      <c r="M4642" s="154"/>
      <c r="N46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2" s="71"/>
      <c r="P4642" s="71"/>
      <c r="Q4642" s="71"/>
      <c r="R4642" s="71"/>
      <c r="S4642" s="71"/>
      <c r="T4642" s="71"/>
      <c r="U4642" s="71"/>
      <c r="V4642" s="71"/>
      <c r="W4642" s="71"/>
      <c r="X4642" s="71"/>
      <c r="Y4642" s="71"/>
      <c r="Z4642" s="71"/>
    </row>
    <row r="4643" spans="1:26">
      <c r="A4643" s="154"/>
      <c r="B4643" s="157"/>
      <c r="C4643" s="162"/>
      <c r="D4643" s="157"/>
      <c r="E4643" s="157"/>
      <c r="F4643" s="157"/>
      <c r="G4643" s="158"/>
      <c r="H4643" s="23">
        <f>MONTH(CtasPagar[[#This Row],[Data Vencimento]])</f>
        <v>1</v>
      </c>
      <c r="I4643" s="23">
        <f>YEAR(CtasPagar[[#This Row],[Data Vencimento]])</f>
        <v>1900</v>
      </c>
      <c r="J4643" s="154"/>
      <c r="K4643" s="23">
        <f>MONTH(CtasPagar[[#This Row],[Data Pagamento]])</f>
        <v>1</v>
      </c>
      <c r="L4643" s="23">
        <f>YEAR(CtasPagar[[#This Row],[Data Pagamento]])</f>
        <v>1900</v>
      </c>
      <c r="M4643" s="154"/>
      <c r="N46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3" s="71"/>
      <c r="P4643" s="71"/>
      <c r="Q4643" s="71"/>
      <c r="R4643" s="71"/>
      <c r="S4643" s="71"/>
      <c r="T4643" s="71"/>
      <c r="U4643" s="71"/>
      <c r="V4643" s="71"/>
      <c r="W4643" s="71"/>
      <c r="X4643" s="71"/>
      <c r="Y4643" s="71"/>
      <c r="Z4643" s="71"/>
    </row>
    <row r="4644" spans="1:26">
      <c r="A4644" s="154"/>
      <c r="B4644" s="157"/>
      <c r="C4644" s="162"/>
      <c r="D4644" s="157"/>
      <c r="E4644" s="157"/>
      <c r="F4644" s="157"/>
      <c r="G4644" s="158"/>
      <c r="H4644" s="23">
        <f>MONTH(CtasPagar[[#This Row],[Data Vencimento]])</f>
        <v>1</v>
      </c>
      <c r="I4644" s="23">
        <f>YEAR(CtasPagar[[#This Row],[Data Vencimento]])</f>
        <v>1900</v>
      </c>
      <c r="J4644" s="154"/>
      <c r="K4644" s="23">
        <f>MONTH(CtasPagar[[#This Row],[Data Pagamento]])</f>
        <v>1</v>
      </c>
      <c r="L4644" s="23">
        <f>YEAR(CtasPagar[[#This Row],[Data Pagamento]])</f>
        <v>1900</v>
      </c>
      <c r="M4644" s="154"/>
      <c r="N46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4" s="71"/>
      <c r="P4644" s="71"/>
      <c r="Q4644" s="71"/>
      <c r="R4644" s="71"/>
      <c r="S4644" s="71"/>
      <c r="T4644" s="71"/>
      <c r="U4644" s="71"/>
      <c r="V4644" s="71"/>
      <c r="W4644" s="71"/>
      <c r="X4644" s="71"/>
      <c r="Y4644" s="71"/>
      <c r="Z4644" s="71"/>
    </row>
    <row r="4645" spans="1:26">
      <c r="A4645" s="154"/>
      <c r="B4645" s="157"/>
      <c r="C4645" s="162"/>
      <c r="D4645" s="157"/>
      <c r="E4645" s="157"/>
      <c r="F4645" s="157"/>
      <c r="G4645" s="158"/>
      <c r="H4645" s="23">
        <f>MONTH(CtasPagar[[#This Row],[Data Vencimento]])</f>
        <v>1</v>
      </c>
      <c r="I4645" s="23">
        <f>YEAR(CtasPagar[[#This Row],[Data Vencimento]])</f>
        <v>1900</v>
      </c>
      <c r="J4645" s="154"/>
      <c r="K4645" s="23">
        <f>MONTH(CtasPagar[[#This Row],[Data Pagamento]])</f>
        <v>1</v>
      </c>
      <c r="L4645" s="23">
        <f>YEAR(CtasPagar[[#This Row],[Data Pagamento]])</f>
        <v>1900</v>
      </c>
      <c r="M4645" s="154"/>
      <c r="N46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5" s="71"/>
      <c r="P4645" s="71"/>
      <c r="Q4645" s="71"/>
      <c r="R4645" s="71"/>
      <c r="S4645" s="71"/>
      <c r="T4645" s="71"/>
      <c r="U4645" s="71"/>
      <c r="V4645" s="71"/>
      <c r="W4645" s="71"/>
      <c r="X4645" s="71"/>
      <c r="Y4645" s="71"/>
      <c r="Z4645" s="71"/>
    </row>
    <row r="4646" spans="1:26">
      <c r="A4646" s="154"/>
      <c r="B4646" s="157"/>
      <c r="C4646" s="162"/>
      <c r="D4646" s="157"/>
      <c r="E4646" s="157"/>
      <c r="F4646" s="157"/>
      <c r="G4646" s="158"/>
      <c r="H4646" s="23">
        <f>MONTH(CtasPagar[[#This Row],[Data Vencimento]])</f>
        <v>1</v>
      </c>
      <c r="I4646" s="23">
        <f>YEAR(CtasPagar[[#This Row],[Data Vencimento]])</f>
        <v>1900</v>
      </c>
      <c r="J4646" s="154"/>
      <c r="K4646" s="23">
        <f>MONTH(CtasPagar[[#This Row],[Data Pagamento]])</f>
        <v>1</v>
      </c>
      <c r="L4646" s="23">
        <f>YEAR(CtasPagar[[#This Row],[Data Pagamento]])</f>
        <v>1900</v>
      </c>
      <c r="M4646" s="154"/>
      <c r="N46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6" s="71"/>
      <c r="P4646" s="71"/>
      <c r="Q4646" s="71"/>
      <c r="R4646" s="71"/>
      <c r="S4646" s="71"/>
      <c r="T4646" s="71"/>
      <c r="U4646" s="71"/>
      <c r="V4646" s="71"/>
      <c r="W4646" s="71"/>
      <c r="X4646" s="71"/>
      <c r="Y4646" s="71"/>
      <c r="Z4646" s="71"/>
    </row>
    <row r="4647" spans="1:26">
      <c r="A4647" s="154"/>
      <c r="B4647" s="157"/>
      <c r="C4647" s="162"/>
      <c r="D4647" s="157"/>
      <c r="E4647" s="157"/>
      <c r="F4647" s="157"/>
      <c r="G4647" s="158"/>
      <c r="H4647" s="23">
        <f>MONTH(CtasPagar[[#This Row],[Data Vencimento]])</f>
        <v>1</v>
      </c>
      <c r="I4647" s="23">
        <f>YEAR(CtasPagar[[#This Row],[Data Vencimento]])</f>
        <v>1900</v>
      </c>
      <c r="J4647" s="154"/>
      <c r="K4647" s="23">
        <f>MONTH(CtasPagar[[#This Row],[Data Pagamento]])</f>
        <v>1</v>
      </c>
      <c r="L4647" s="23">
        <f>YEAR(CtasPagar[[#This Row],[Data Pagamento]])</f>
        <v>1900</v>
      </c>
      <c r="M4647" s="154"/>
      <c r="N46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7" s="71"/>
      <c r="P4647" s="71"/>
      <c r="Q4647" s="71"/>
      <c r="R4647" s="71"/>
      <c r="S4647" s="71"/>
      <c r="T4647" s="71"/>
      <c r="U4647" s="71"/>
      <c r="V4647" s="71"/>
      <c r="W4647" s="71"/>
      <c r="X4647" s="71"/>
      <c r="Y4647" s="71"/>
      <c r="Z4647" s="71"/>
    </row>
    <row r="4648" spans="1:26">
      <c r="A4648" s="154"/>
      <c r="B4648" s="157"/>
      <c r="C4648" s="162"/>
      <c r="D4648" s="157"/>
      <c r="E4648" s="157"/>
      <c r="F4648" s="157"/>
      <c r="G4648" s="158"/>
      <c r="H4648" s="23">
        <f>MONTH(CtasPagar[[#This Row],[Data Vencimento]])</f>
        <v>1</v>
      </c>
      <c r="I4648" s="23">
        <f>YEAR(CtasPagar[[#This Row],[Data Vencimento]])</f>
        <v>1900</v>
      </c>
      <c r="J4648" s="154"/>
      <c r="K4648" s="23">
        <f>MONTH(CtasPagar[[#This Row],[Data Pagamento]])</f>
        <v>1</v>
      </c>
      <c r="L4648" s="23">
        <f>YEAR(CtasPagar[[#This Row],[Data Pagamento]])</f>
        <v>1900</v>
      </c>
      <c r="M4648" s="154"/>
      <c r="N46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8" s="71"/>
      <c r="P4648" s="71"/>
      <c r="Q4648" s="71"/>
      <c r="R4648" s="71"/>
      <c r="S4648" s="71"/>
      <c r="T4648" s="71"/>
      <c r="U4648" s="71"/>
      <c r="V4648" s="71"/>
      <c r="W4648" s="71"/>
      <c r="X4648" s="71"/>
      <c r="Y4648" s="71"/>
      <c r="Z4648" s="71"/>
    </row>
    <row r="4649" spans="1:26">
      <c r="A4649" s="154"/>
      <c r="B4649" s="157"/>
      <c r="C4649" s="162"/>
      <c r="D4649" s="157"/>
      <c r="E4649" s="157"/>
      <c r="F4649" s="157"/>
      <c r="G4649" s="158"/>
      <c r="H4649" s="23">
        <f>MONTH(CtasPagar[[#This Row],[Data Vencimento]])</f>
        <v>1</v>
      </c>
      <c r="I4649" s="23">
        <f>YEAR(CtasPagar[[#This Row],[Data Vencimento]])</f>
        <v>1900</v>
      </c>
      <c r="J4649" s="154"/>
      <c r="K4649" s="23">
        <f>MONTH(CtasPagar[[#This Row],[Data Pagamento]])</f>
        <v>1</v>
      </c>
      <c r="L4649" s="23">
        <f>YEAR(CtasPagar[[#This Row],[Data Pagamento]])</f>
        <v>1900</v>
      </c>
      <c r="M4649" s="154"/>
      <c r="N46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49" s="71"/>
      <c r="P4649" s="71"/>
      <c r="Q4649" s="71"/>
      <c r="R4649" s="71"/>
      <c r="S4649" s="71"/>
      <c r="T4649" s="71"/>
      <c r="U4649" s="71"/>
      <c r="V4649" s="71"/>
      <c r="W4649" s="71"/>
      <c r="X4649" s="71"/>
      <c r="Y4649" s="71"/>
      <c r="Z4649" s="71"/>
    </row>
    <row r="4650" spans="1:26">
      <c r="A4650" s="154"/>
      <c r="B4650" s="157"/>
      <c r="C4650" s="162"/>
      <c r="D4650" s="157"/>
      <c r="E4650" s="157"/>
      <c r="F4650" s="157"/>
      <c r="G4650" s="158"/>
      <c r="H4650" s="23">
        <f>MONTH(CtasPagar[[#This Row],[Data Vencimento]])</f>
        <v>1</v>
      </c>
      <c r="I4650" s="23">
        <f>YEAR(CtasPagar[[#This Row],[Data Vencimento]])</f>
        <v>1900</v>
      </c>
      <c r="J4650" s="154"/>
      <c r="K4650" s="23">
        <f>MONTH(CtasPagar[[#This Row],[Data Pagamento]])</f>
        <v>1</v>
      </c>
      <c r="L4650" s="23">
        <f>YEAR(CtasPagar[[#This Row],[Data Pagamento]])</f>
        <v>1900</v>
      </c>
      <c r="M4650" s="154"/>
      <c r="N46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0" s="71"/>
      <c r="P4650" s="71"/>
      <c r="Q4650" s="71"/>
      <c r="R4650" s="71"/>
      <c r="S4650" s="71"/>
      <c r="T4650" s="71"/>
      <c r="U4650" s="71"/>
      <c r="V4650" s="71"/>
      <c r="W4650" s="71"/>
      <c r="X4650" s="71"/>
      <c r="Y4650" s="71"/>
      <c r="Z4650" s="71"/>
    </row>
    <row r="4651" spans="1:26">
      <c r="A4651" s="154"/>
      <c r="B4651" s="157"/>
      <c r="C4651" s="162"/>
      <c r="D4651" s="157"/>
      <c r="E4651" s="157"/>
      <c r="F4651" s="157"/>
      <c r="G4651" s="158"/>
      <c r="H4651" s="23">
        <f>MONTH(CtasPagar[[#This Row],[Data Vencimento]])</f>
        <v>1</v>
      </c>
      <c r="I4651" s="23">
        <f>YEAR(CtasPagar[[#This Row],[Data Vencimento]])</f>
        <v>1900</v>
      </c>
      <c r="J4651" s="154"/>
      <c r="K4651" s="23">
        <f>MONTH(CtasPagar[[#This Row],[Data Pagamento]])</f>
        <v>1</v>
      </c>
      <c r="L4651" s="23">
        <f>YEAR(CtasPagar[[#This Row],[Data Pagamento]])</f>
        <v>1900</v>
      </c>
      <c r="M4651" s="154"/>
      <c r="N46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1" s="71"/>
      <c r="P4651" s="71"/>
      <c r="Q4651" s="71"/>
      <c r="R4651" s="71"/>
      <c r="S4651" s="71"/>
      <c r="T4651" s="71"/>
      <c r="U4651" s="71"/>
      <c r="V4651" s="71"/>
      <c r="W4651" s="71"/>
      <c r="X4651" s="71"/>
      <c r="Y4651" s="71"/>
      <c r="Z4651" s="71"/>
    </row>
    <row r="4652" spans="1:26">
      <c r="A4652" s="154"/>
      <c r="B4652" s="157"/>
      <c r="C4652" s="162"/>
      <c r="D4652" s="157"/>
      <c r="E4652" s="157"/>
      <c r="F4652" s="157"/>
      <c r="G4652" s="158"/>
      <c r="H4652" s="23">
        <f>MONTH(CtasPagar[[#This Row],[Data Vencimento]])</f>
        <v>1</v>
      </c>
      <c r="I4652" s="23">
        <f>YEAR(CtasPagar[[#This Row],[Data Vencimento]])</f>
        <v>1900</v>
      </c>
      <c r="J4652" s="154"/>
      <c r="K4652" s="23">
        <f>MONTH(CtasPagar[[#This Row],[Data Pagamento]])</f>
        <v>1</v>
      </c>
      <c r="L4652" s="23">
        <f>YEAR(CtasPagar[[#This Row],[Data Pagamento]])</f>
        <v>1900</v>
      </c>
      <c r="M4652" s="154"/>
      <c r="N46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2" s="71"/>
      <c r="P4652" s="71"/>
      <c r="Q4652" s="71"/>
      <c r="R4652" s="71"/>
      <c r="S4652" s="71"/>
      <c r="T4652" s="71"/>
      <c r="U4652" s="71"/>
      <c r="V4652" s="71"/>
      <c r="W4652" s="71"/>
      <c r="X4652" s="71"/>
      <c r="Y4652" s="71"/>
      <c r="Z4652" s="71"/>
    </row>
    <row r="4653" spans="1:26">
      <c r="A4653" s="154"/>
      <c r="B4653" s="157"/>
      <c r="C4653" s="162"/>
      <c r="D4653" s="157"/>
      <c r="E4653" s="157"/>
      <c r="F4653" s="157"/>
      <c r="G4653" s="158"/>
      <c r="H4653" s="23">
        <f>MONTH(CtasPagar[[#This Row],[Data Vencimento]])</f>
        <v>1</v>
      </c>
      <c r="I4653" s="23">
        <f>YEAR(CtasPagar[[#This Row],[Data Vencimento]])</f>
        <v>1900</v>
      </c>
      <c r="J4653" s="154"/>
      <c r="K4653" s="23">
        <f>MONTH(CtasPagar[[#This Row],[Data Pagamento]])</f>
        <v>1</v>
      </c>
      <c r="L4653" s="23">
        <f>YEAR(CtasPagar[[#This Row],[Data Pagamento]])</f>
        <v>1900</v>
      </c>
      <c r="M4653" s="154"/>
      <c r="N46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3" s="71"/>
      <c r="P4653" s="71"/>
      <c r="Q4653" s="71"/>
      <c r="R4653" s="71"/>
      <c r="S4653" s="71"/>
      <c r="T4653" s="71"/>
      <c r="U4653" s="71"/>
      <c r="V4653" s="71"/>
      <c r="W4653" s="71"/>
      <c r="X4653" s="71"/>
      <c r="Y4653" s="71"/>
      <c r="Z4653" s="71"/>
    </row>
    <row r="4654" spans="1:26">
      <c r="A4654" s="154"/>
      <c r="B4654" s="157"/>
      <c r="C4654" s="162"/>
      <c r="D4654" s="157"/>
      <c r="E4654" s="157"/>
      <c r="F4654" s="157"/>
      <c r="G4654" s="158"/>
      <c r="H4654" s="23">
        <f>MONTH(CtasPagar[[#This Row],[Data Vencimento]])</f>
        <v>1</v>
      </c>
      <c r="I4654" s="23">
        <f>YEAR(CtasPagar[[#This Row],[Data Vencimento]])</f>
        <v>1900</v>
      </c>
      <c r="J4654" s="154"/>
      <c r="K4654" s="23">
        <f>MONTH(CtasPagar[[#This Row],[Data Pagamento]])</f>
        <v>1</v>
      </c>
      <c r="L4654" s="23">
        <f>YEAR(CtasPagar[[#This Row],[Data Pagamento]])</f>
        <v>1900</v>
      </c>
      <c r="M4654" s="154"/>
      <c r="N46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4" s="71"/>
      <c r="P4654" s="71"/>
      <c r="Q4654" s="71"/>
      <c r="R4654" s="71"/>
      <c r="S4654" s="71"/>
      <c r="T4654" s="71"/>
      <c r="U4654" s="71"/>
      <c r="V4654" s="71"/>
      <c r="W4654" s="71"/>
      <c r="X4654" s="71"/>
      <c r="Y4654" s="71"/>
      <c r="Z4654" s="71"/>
    </row>
    <row r="4655" spans="1:26">
      <c r="A4655" s="154"/>
      <c r="B4655" s="157"/>
      <c r="C4655" s="162"/>
      <c r="D4655" s="157"/>
      <c r="E4655" s="157"/>
      <c r="F4655" s="157"/>
      <c r="G4655" s="158"/>
      <c r="H4655" s="23">
        <f>MONTH(CtasPagar[[#This Row],[Data Vencimento]])</f>
        <v>1</v>
      </c>
      <c r="I4655" s="23">
        <f>YEAR(CtasPagar[[#This Row],[Data Vencimento]])</f>
        <v>1900</v>
      </c>
      <c r="J4655" s="154"/>
      <c r="K4655" s="23">
        <f>MONTH(CtasPagar[[#This Row],[Data Pagamento]])</f>
        <v>1</v>
      </c>
      <c r="L4655" s="23">
        <f>YEAR(CtasPagar[[#This Row],[Data Pagamento]])</f>
        <v>1900</v>
      </c>
      <c r="M4655" s="154"/>
      <c r="N46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5" s="71"/>
      <c r="P4655" s="71"/>
      <c r="Q4655" s="71"/>
      <c r="R4655" s="71"/>
      <c r="S4655" s="71"/>
      <c r="T4655" s="71"/>
      <c r="U4655" s="71"/>
      <c r="V4655" s="71"/>
      <c r="W4655" s="71"/>
      <c r="X4655" s="71"/>
      <c r="Y4655" s="71"/>
      <c r="Z4655" s="71"/>
    </row>
    <row r="4656" spans="1:26">
      <c r="A4656" s="154"/>
      <c r="B4656" s="157"/>
      <c r="C4656" s="162"/>
      <c r="D4656" s="157"/>
      <c r="E4656" s="157"/>
      <c r="F4656" s="157"/>
      <c r="G4656" s="158"/>
      <c r="H4656" s="23">
        <f>MONTH(CtasPagar[[#This Row],[Data Vencimento]])</f>
        <v>1</v>
      </c>
      <c r="I4656" s="23">
        <f>YEAR(CtasPagar[[#This Row],[Data Vencimento]])</f>
        <v>1900</v>
      </c>
      <c r="J4656" s="154"/>
      <c r="K4656" s="23">
        <f>MONTH(CtasPagar[[#This Row],[Data Pagamento]])</f>
        <v>1</v>
      </c>
      <c r="L4656" s="23">
        <f>YEAR(CtasPagar[[#This Row],[Data Pagamento]])</f>
        <v>1900</v>
      </c>
      <c r="M4656" s="154"/>
      <c r="N46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6" s="71"/>
      <c r="P4656" s="71"/>
      <c r="Q4656" s="71"/>
      <c r="R4656" s="71"/>
      <c r="S4656" s="71"/>
      <c r="T4656" s="71"/>
      <c r="U4656" s="71"/>
      <c r="V4656" s="71"/>
      <c r="W4656" s="71"/>
      <c r="X4656" s="71"/>
      <c r="Y4656" s="71"/>
      <c r="Z4656" s="71"/>
    </row>
    <row r="4657" spans="1:26">
      <c r="A4657" s="154"/>
      <c r="B4657" s="157"/>
      <c r="C4657" s="162"/>
      <c r="D4657" s="157"/>
      <c r="E4657" s="157"/>
      <c r="F4657" s="157"/>
      <c r="G4657" s="158"/>
      <c r="H4657" s="23">
        <f>MONTH(CtasPagar[[#This Row],[Data Vencimento]])</f>
        <v>1</v>
      </c>
      <c r="I4657" s="23">
        <f>YEAR(CtasPagar[[#This Row],[Data Vencimento]])</f>
        <v>1900</v>
      </c>
      <c r="J4657" s="154"/>
      <c r="K4657" s="23">
        <f>MONTH(CtasPagar[[#This Row],[Data Pagamento]])</f>
        <v>1</v>
      </c>
      <c r="L4657" s="23">
        <f>YEAR(CtasPagar[[#This Row],[Data Pagamento]])</f>
        <v>1900</v>
      </c>
      <c r="M4657" s="154"/>
      <c r="N46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7" s="71"/>
      <c r="P4657" s="71"/>
      <c r="Q4657" s="71"/>
      <c r="R4657" s="71"/>
      <c r="S4657" s="71"/>
      <c r="T4657" s="71"/>
      <c r="U4657" s="71"/>
      <c r="V4657" s="71"/>
      <c r="W4657" s="71"/>
      <c r="X4657" s="71"/>
      <c r="Y4657" s="71"/>
      <c r="Z4657" s="71"/>
    </row>
    <row r="4658" spans="1:26">
      <c r="A4658" s="154"/>
      <c r="B4658" s="157"/>
      <c r="C4658" s="162"/>
      <c r="D4658" s="157"/>
      <c r="E4658" s="157"/>
      <c r="F4658" s="157"/>
      <c r="G4658" s="158"/>
      <c r="H4658" s="23">
        <f>MONTH(CtasPagar[[#This Row],[Data Vencimento]])</f>
        <v>1</v>
      </c>
      <c r="I4658" s="23">
        <f>YEAR(CtasPagar[[#This Row],[Data Vencimento]])</f>
        <v>1900</v>
      </c>
      <c r="J4658" s="154"/>
      <c r="K4658" s="23">
        <f>MONTH(CtasPagar[[#This Row],[Data Pagamento]])</f>
        <v>1</v>
      </c>
      <c r="L4658" s="23">
        <f>YEAR(CtasPagar[[#This Row],[Data Pagamento]])</f>
        <v>1900</v>
      </c>
      <c r="M4658" s="154"/>
      <c r="N46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8" s="71"/>
      <c r="P4658" s="71"/>
      <c r="Q4658" s="71"/>
      <c r="R4658" s="71"/>
      <c r="S4658" s="71"/>
      <c r="T4658" s="71"/>
      <c r="U4658" s="71"/>
      <c r="V4658" s="71"/>
      <c r="W4658" s="71"/>
      <c r="X4658" s="71"/>
      <c r="Y4658" s="71"/>
      <c r="Z4658" s="71"/>
    </row>
    <row r="4659" spans="1:26">
      <c r="A4659" s="154"/>
      <c r="B4659" s="157"/>
      <c r="C4659" s="162"/>
      <c r="D4659" s="157"/>
      <c r="E4659" s="157"/>
      <c r="F4659" s="157"/>
      <c r="G4659" s="158"/>
      <c r="H4659" s="23">
        <f>MONTH(CtasPagar[[#This Row],[Data Vencimento]])</f>
        <v>1</v>
      </c>
      <c r="I4659" s="23">
        <f>YEAR(CtasPagar[[#This Row],[Data Vencimento]])</f>
        <v>1900</v>
      </c>
      <c r="J4659" s="154"/>
      <c r="K4659" s="23">
        <f>MONTH(CtasPagar[[#This Row],[Data Pagamento]])</f>
        <v>1</v>
      </c>
      <c r="L4659" s="23">
        <f>YEAR(CtasPagar[[#This Row],[Data Pagamento]])</f>
        <v>1900</v>
      </c>
      <c r="M4659" s="154"/>
      <c r="N46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59" s="71"/>
      <c r="P4659" s="71"/>
      <c r="Q4659" s="71"/>
      <c r="R4659" s="71"/>
      <c r="S4659" s="71"/>
      <c r="T4659" s="71"/>
      <c r="U4659" s="71"/>
      <c r="V4659" s="71"/>
      <c r="W4659" s="71"/>
      <c r="X4659" s="71"/>
      <c r="Y4659" s="71"/>
      <c r="Z4659" s="71"/>
    </row>
    <row r="4660" spans="1:26">
      <c r="A4660" s="154"/>
      <c r="B4660" s="157"/>
      <c r="C4660" s="162"/>
      <c r="D4660" s="157"/>
      <c r="E4660" s="157"/>
      <c r="F4660" s="157"/>
      <c r="G4660" s="158"/>
      <c r="H4660" s="23">
        <f>MONTH(CtasPagar[[#This Row],[Data Vencimento]])</f>
        <v>1</v>
      </c>
      <c r="I4660" s="23">
        <f>YEAR(CtasPagar[[#This Row],[Data Vencimento]])</f>
        <v>1900</v>
      </c>
      <c r="J4660" s="154"/>
      <c r="K4660" s="23">
        <f>MONTH(CtasPagar[[#This Row],[Data Pagamento]])</f>
        <v>1</v>
      </c>
      <c r="L4660" s="23">
        <f>YEAR(CtasPagar[[#This Row],[Data Pagamento]])</f>
        <v>1900</v>
      </c>
      <c r="M4660" s="154"/>
      <c r="N46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0" s="71"/>
      <c r="P4660" s="71"/>
      <c r="Q4660" s="71"/>
      <c r="R4660" s="71"/>
      <c r="S4660" s="71"/>
      <c r="T4660" s="71"/>
      <c r="U4660" s="71"/>
      <c r="V4660" s="71"/>
      <c r="W4660" s="71"/>
      <c r="X4660" s="71"/>
      <c r="Y4660" s="71"/>
      <c r="Z4660" s="71"/>
    </row>
    <row r="4661" spans="1:26">
      <c r="A4661" s="154"/>
      <c r="B4661" s="157"/>
      <c r="C4661" s="162"/>
      <c r="D4661" s="157"/>
      <c r="E4661" s="157"/>
      <c r="F4661" s="157"/>
      <c r="G4661" s="158"/>
      <c r="H4661" s="23">
        <f>MONTH(CtasPagar[[#This Row],[Data Vencimento]])</f>
        <v>1</v>
      </c>
      <c r="I4661" s="23">
        <f>YEAR(CtasPagar[[#This Row],[Data Vencimento]])</f>
        <v>1900</v>
      </c>
      <c r="J4661" s="154"/>
      <c r="K4661" s="23">
        <f>MONTH(CtasPagar[[#This Row],[Data Pagamento]])</f>
        <v>1</v>
      </c>
      <c r="L4661" s="23">
        <f>YEAR(CtasPagar[[#This Row],[Data Pagamento]])</f>
        <v>1900</v>
      </c>
      <c r="M4661" s="154"/>
      <c r="N46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1" s="71"/>
      <c r="P4661" s="71"/>
      <c r="Q4661" s="71"/>
      <c r="R4661" s="71"/>
      <c r="S4661" s="71"/>
      <c r="T4661" s="71"/>
      <c r="U4661" s="71"/>
      <c r="V4661" s="71"/>
      <c r="W4661" s="71"/>
      <c r="X4661" s="71"/>
      <c r="Y4661" s="71"/>
      <c r="Z4661" s="71"/>
    </row>
    <row r="4662" spans="1:26">
      <c r="A4662" s="154"/>
      <c r="B4662" s="157"/>
      <c r="C4662" s="162"/>
      <c r="D4662" s="157"/>
      <c r="E4662" s="157"/>
      <c r="F4662" s="157"/>
      <c r="G4662" s="158"/>
      <c r="H4662" s="23">
        <f>MONTH(CtasPagar[[#This Row],[Data Vencimento]])</f>
        <v>1</v>
      </c>
      <c r="I4662" s="23">
        <f>YEAR(CtasPagar[[#This Row],[Data Vencimento]])</f>
        <v>1900</v>
      </c>
      <c r="J4662" s="154"/>
      <c r="K4662" s="23">
        <f>MONTH(CtasPagar[[#This Row],[Data Pagamento]])</f>
        <v>1</v>
      </c>
      <c r="L4662" s="23">
        <f>YEAR(CtasPagar[[#This Row],[Data Pagamento]])</f>
        <v>1900</v>
      </c>
      <c r="M4662" s="154"/>
      <c r="N46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2" s="71"/>
      <c r="P4662" s="71"/>
      <c r="Q4662" s="71"/>
      <c r="R4662" s="71"/>
      <c r="S4662" s="71"/>
      <c r="T4662" s="71"/>
      <c r="U4662" s="71"/>
      <c r="V4662" s="71"/>
      <c r="W4662" s="71"/>
      <c r="X4662" s="71"/>
      <c r="Y4662" s="71"/>
      <c r="Z4662" s="71"/>
    </row>
    <row r="4663" spans="1:26">
      <c r="A4663" s="154"/>
      <c r="B4663" s="157"/>
      <c r="C4663" s="162"/>
      <c r="D4663" s="157"/>
      <c r="E4663" s="157"/>
      <c r="F4663" s="157"/>
      <c r="G4663" s="158"/>
      <c r="H4663" s="23">
        <f>MONTH(CtasPagar[[#This Row],[Data Vencimento]])</f>
        <v>1</v>
      </c>
      <c r="I4663" s="23">
        <f>YEAR(CtasPagar[[#This Row],[Data Vencimento]])</f>
        <v>1900</v>
      </c>
      <c r="J4663" s="154"/>
      <c r="K4663" s="23">
        <f>MONTH(CtasPagar[[#This Row],[Data Pagamento]])</f>
        <v>1</v>
      </c>
      <c r="L4663" s="23">
        <f>YEAR(CtasPagar[[#This Row],[Data Pagamento]])</f>
        <v>1900</v>
      </c>
      <c r="M4663" s="154"/>
      <c r="N46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3" s="71"/>
      <c r="P4663" s="71"/>
      <c r="Q4663" s="71"/>
      <c r="R4663" s="71"/>
      <c r="S4663" s="71"/>
      <c r="T4663" s="71"/>
      <c r="U4663" s="71"/>
      <c r="V4663" s="71"/>
      <c r="W4663" s="71"/>
      <c r="X4663" s="71"/>
      <c r="Y4663" s="71"/>
      <c r="Z4663" s="71"/>
    </row>
    <row r="4664" spans="1:26">
      <c r="A4664" s="154"/>
      <c r="B4664" s="157"/>
      <c r="C4664" s="162"/>
      <c r="D4664" s="157"/>
      <c r="E4664" s="157"/>
      <c r="F4664" s="157"/>
      <c r="G4664" s="158"/>
      <c r="H4664" s="23">
        <f>MONTH(CtasPagar[[#This Row],[Data Vencimento]])</f>
        <v>1</v>
      </c>
      <c r="I4664" s="23">
        <f>YEAR(CtasPagar[[#This Row],[Data Vencimento]])</f>
        <v>1900</v>
      </c>
      <c r="J4664" s="154"/>
      <c r="K4664" s="23">
        <f>MONTH(CtasPagar[[#This Row],[Data Pagamento]])</f>
        <v>1</v>
      </c>
      <c r="L4664" s="23">
        <f>YEAR(CtasPagar[[#This Row],[Data Pagamento]])</f>
        <v>1900</v>
      </c>
      <c r="M4664" s="154"/>
      <c r="N46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4" s="71"/>
      <c r="P4664" s="71"/>
      <c r="Q4664" s="71"/>
      <c r="R4664" s="71"/>
      <c r="S4664" s="71"/>
      <c r="T4664" s="71"/>
      <c r="U4664" s="71"/>
      <c r="V4664" s="71"/>
      <c r="W4664" s="71"/>
      <c r="X4664" s="71"/>
      <c r="Y4664" s="71"/>
      <c r="Z4664" s="71"/>
    </row>
    <row r="4665" spans="1:26">
      <c r="A4665" s="154"/>
      <c r="B4665" s="157"/>
      <c r="C4665" s="162"/>
      <c r="D4665" s="157"/>
      <c r="E4665" s="157"/>
      <c r="F4665" s="157"/>
      <c r="G4665" s="158"/>
      <c r="H4665" s="23">
        <f>MONTH(CtasPagar[[#This Row],[Data Vencimento]])</f>
        <v>1</v>
      </c>
      <c r="I4665" s="23">
        <f>YEAR(CtasPagar[[#This Row],[Data Vencimento]])</f>
        <v>1900</v>
      </c>
      <c r="J4665" s="154"/>
      <c r="K4665" s="23">
        <f>MONTH(CtasPagar[[#This Row],[Data Pagamento]])</f>
        <v>1</v>
      </c>
      <c r="L4665" s="23">
        <f>YEAR(CtasPagar[[#This Row],[Data Pagamento]])</f>
        <v>1900</v>
      </c>
      <c r="M4665" s="154"/>
      <c r="N46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5" s="71"/>
      <c r="P4665" s="71"/>
      <c r="Q4665" s="71"/>
      <c r="R4665" s="71"/>
      <c r="S4665" s="71"/>
      <c r="T4665" s="71"/>
      <c r="U4665" s="71"/>
      <c r="V4665" s="71"/>
      <c r="W4665" s="71"/>
      <c r="X4665" s="71"/>
      <c r="Y4665" s="71"/>
      <c r="Z4665" s="71"/>
    </row>
    <row r="4666" spans="1:26">
      <c r="A4666" s="154"/>
      <c r="B4666" s="157"/>
      <c r="C4666" s="162"/>
      <c r="D4666" s="157"/>
      <c r="E4666" s="157"/>
      <c r="F4666" s="157"/>
      <c r="G4666" s="158"/>
      <c r="H4666" s="23">
        <f>MONTH(CtasPagar[[#This Row],[Data Vencimento]])</f>
        <v>1</v>
      </c>
      <c r="I4666" s="23">
        <f>YEAR(CtasPagar[[#This Row],[Data Vencimento]])</f>
        <v>1900</v>
      </c>
      <c r="J4666" s="154"/>
      <c r="K4666" s="23">
        <f>MONTH(CtasPagar[[#This Row],[Data Pagamento]])</f>
        <v>1</v>
      </c>
      <c r="L4666" s="23">
        <f>YEAR(CtasPagar[[#This Row],[Data Pagamento]])</f>
        <v>1900</v>
      </c>
      <c r="M4666" s="154"/>
      <c r="N46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6" s="71"/>
      <c r="P4666" s="71"/>
      <c r="Q4666" s="71"/>
      <c r="R4666" s="71"/>
      <c r="S4666" s="71"/>
      <c r="T4666" s="71"/>
      <c r="U4666" s="71"/>
      <c r="V4666" s="71"/>
      <c r="W4666" s="71"/>
      <c r="X4666" s="71"/>
      <c r="Y4666" s="71"/>
      <c r="Z4666" s="71"/>
    </row>
    <row r="4667" spans="1:26">
      <c r="A4667" s="154"/>
      <c r="B4667" s="157"/>
      <c r="C4667" s="162"/>
      <c r="D4667" s="157"/>
      <c r="E4667" s="157"/>
      <c r="F4667" s="157"/>
      <c r="G4667" s="158"/>
      <c r="H4667" s="23">
        <f>MONTH(CtasPagar[[#This Row],[Data Vencimento]])</f>
        <v>1</v>
      </c>
      <c r="I4667" s="23">
        <f>YEAR(CtasPagar[[#This Row],[Data Vencimento]])</f>
        <v>1900</v>
      </c>
      <c r="J4667" s="154"/>
      <c r="K4667" s="23">
        <f>MONTH(CtasPagar[[#This Row],[Data Pagamento]])</f>
        <v>1</v>
      </c>
      <c r="L4667" s="23">
        <f>YEAR(CtasPagar[[#This Row],[Data Pagamento]])</f>
        <v>1900</v>
      </c>
      <c r="M4667" s="154"/>
      <c r="N46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7" s="71"/>
      <c r="P4667" s="71"/>
      <c r="Q4667" s="71"/>
      <c r="R4667" s="71"/>
      <c r="S4667" s="71"/>
      <c r="T4667" s="71"/>
      <c r="U4667" s="71"/>
      <c r="V4667" s="71"/>
      <c r="W4667" s="71"/>
      <c r="X4667" s="71"/>
      <c r="Y4667" s="71"/>
      <c r="Z4667" s="71"/>
    </row>
    <row r="4668" spans="1:26">
      <c r="A4668" s="154"/>
      <c r="B4668" s="157"/>
      <c r="C4668" s="162"/>
      <c r="D4668" s="157"/>
      <c r="E4668" s="157"/>
      <c r="F4668" s="157"/>
      <c r="G4668" s="158"/>
      <c r="H4668" s="23">
        <f>MONTH(CtasPagar[[#This Row],[Data Vencimento]])</f>
        <v>1</v>
      </c>
      <c r="I4668" s="23">
        <f>YEAR(CtasPagar[[#This Row],[Data Vencimento]])</f>
        <v>1900</v>
      </c>
      <c r="J4668" s="154"/>
      <c r="K4668" s="23">
        <f>MONTH(CtasPagar[[#This Row],[Data Pagamento]])</f>
        <v>1</v>
      </c>
      <c r="L4668" s="23">
        <f>YEAR(CtasPagar[[#This Row],[Data Pagamento]])</f>
        <v>1900</v>
      </c>
      <c r="M4668" s="154"/>
      <c r="N46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8" s="71"/>
      <c r="P4668" s="71"/>
      <c r="Q4668" s="71"/>
      <c r="R4668" s="71"/>
      <c r="S4668" s="71"/>
      <c r="T4668" s="71"/>
      <c r="U4668" s="71"/>
      <c r="V4668" s="71"/>
      <c r="W4668" s="71"/>
      <c r="X4668" s="71"/>
      <c r="Y4668" s="71"/>
      <c r="Z4668" s="71"/>
    </row>
    <row r="4669" spans="1:26">
      <c r="A4669" s="154"/>
      <c r="B4669" s="157"/>
      <c r="C4669" s="162"/>
      <c r="D4669" s="157"/>
      <c r="E4669" s="157"/>
      <c r="F4669" s="157"/>
      <c r="G4669" s="158"/>
      <c r="H4669" s="23">
        <f>MONTH(CtasPagar[[#This Row],[Data Vencimento]])</f>
        <v>1</v>
      </c>
      <c r="I4669" s="23">
        <f>YEAR(CtasPagar[[#This Row],[Data Vencimento]])</f>
        <v>1900</v>
      </c>
      <c r="J4669" s="154"/>
      <c r="K4669" s="23">
        <f>MONTH(CtasPagar[[#This Row],[Data Pagamento]])</f>
        <v>1</v>
      </c>
      <c r="L4669" s="23">
        <f>YEAR(CtasPagar[[#This Row],[Data Pagamento]])</f>
        <v>1900</v>
      </c>
      <c r="M4669" s="154"/>
      <c r="N46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69" s="71"/>
      <c r="P4669" s="71"/>
      <c r="Q4669" s="71"/>
      <c r="R4669" s="71"/>
      <c r="S4669" s="71"/>
      <c r="T4669" s="71"/>
      <c r="U4669" s="71"/>
      <c r="V4669" s="71"/>
      <c r="W4669" s="71"/>
      <c r="X4669" s="71"/>
      <c r="Y4669" s="71"/>
      <c r="Z4669" s="71"/>
    </row>
    <row r="4670" spans="1:26">
      <c r="A4670" s="154"/>
      <c r="B4670" s="157"/>
      <c r="C4670" s="162"/>
      <c r="D4670" s="157"/>
      <c r="E4670" s="157"/>
      <c r="F4670" s="157"/>
      <c r="G4670" s="158"/>
      <c r="H4670" s="23">
        <f>MONTH(CtasPagar[[#This Row],[Data Vencimento]])</f>
        <v>1</v>
      </c>
      <c r="I4670" s="23">
        <f>YEAR(CtasPagar[[#This Row],[Data Vencimento]])</f>
        <v>1900</v>
      </c>
      <c r="J4670" s="154"/>
      <c r="K4670" s="23">
        <f>MONTH(CtasPagar[[#This Row],[Data Pagamento]])</f>
        <v>1</v>
      </c>
      <c r="L4670" s="23">
        <f>YEAR(CtasPagar[[#This Row],[Data Pagamento]])</f>
        <v>1900</v>
      </c>
      <c r="M4670" s="154"/>
      <c r="N46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0" s="71"/>
      <c r="P4670" s="71"/>
      <c r="Q4670" s="71"/>
      <c r="R4670" s="71"/>
      <c r="S4670" s="71"/>
      <c r="T4670" s="71"/>
      <c r="U4670" s="71"/>
      <c r="V4670" s="71"/>
      <c r="W4670" s="71"/>
      <c r="X4670" s="71"/>
      <c r="Y4670" s="71"/>
      <c r="Z4670" s="71"/>
    </row>
    <row r="4671" spans="1:26">
      <c r="A4671" s="154"/>
      <c r="B4671" s="157"/>
      <c r="C4671" s="162"/>
      <c r="D4671" s="157"/>
      <c r="E4671" s="157"/>
      <c r="F4671" s="157"/>
      <c r="G4671" s="158"/>
      <c r="H4671" s="23">
        <f>MONTH(CtasPagar[[#This Row],[Data Vencimento]])</f>
        <v>1</v>
      </c>
      <c r="I4671" s="23">
        <f>YEAR(CtasPagar[[#This Row],[Data Vencimento]])</f>
        <v>1900</v>
      </c>
      <c r="J4671" s="154"/>
      <c r="K4671" s="23">
        <f>MONTH(CtasPagar[[#This Row],[Data Pagamento]])</f>
        <v>1</v>
      </c>
      <c r="L4671" s="23">
        <f>YEAR(CtasPagar[[#This Row],[Data Pagamento]])</f>
        <v>1900</v>
      </c>
      <c r="M4671" s="154"/>
      <c r="N46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1" s="71"/>
      <c r="P4671" s="71"/>
      <c r="Q4671" s="71"/>
      <c r="R4671" s="71"/>
      <c r="S4671" s="71"/>
      <c r="T4671" s="71"/>
      <c r="U4671" s="71"/>
      <c r="V4671" s="71"/>
      <c r="W4671" s="71"/>
      <c r="X4671" s="71"/>
      <c r="Y4671" s="71"/>
      <c r="Z4671" s="71"/>
    </row>
    <row r="4672" spans="1:26">
      <c r="A4672" s="154"/>
      <c r="B4672" s="157"/>
      <c r="C4672" s="162"/>
      <c r="D4672" s="157"/>
      <c r="E4672" s="157"/>
      <c r="F4672" s="157"/>
      <c r="G4672" s="158"/>
      <c r="H4672" s="23">
        <f>MONTH(CtasPagar[[#This Row],[Data Vencimento]])</f>
        <v>1</v>
      </c>
      <c r="I4672" s="23">
        <f>YEAR(CtasPagar[[#This Row],[Data Vencimento]])</f>
        <v>1900</v>
      </c>
      <c r="J4672" s="154"/>
      <c r="K4672" s="23">
        <f>MONTH(CtasPagar[[#This Row],[Data Pagamento]])</f>
        <v>1</v>
      </c>
      <c r="L4672" s="23">
        <f>YEAR(CtasPagar[[#This Row],[Data Pagamento]])</f>
        <v>1900</v>
      </c>
      <c r="M4672" s="154"/>
      <c r="N46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2" s="71"/>
      <c r="P4672" s="71"/>
      <c r="Q4672" s="71"/>
      <c r="R4672" s="71"/>
      <c r="S4672" s="71"/>
      <c r="T4672" s="71"/>
      <c r="U4672" s="71"/>
      <c r="V4672" s="71"/>
      <c r="W4672" s="71"/>
      <c r="X4672" s="71"/>
      <c r="Y4672" s="71"/>
      <c r="Z4672" s="71"/>
    </row>
    <row r="4673" spans="1:26">
      <c r="A4673" s="154"/>
      <c r="B4673" s="157"/>
      <c r="C4673" s="162"/>
      <c r="D4673" s="157"/>
      <c r="E4673" s="157"/>
      <c r="F4673" s="157"/>
      <c r="G4673" s="158"/>
      <c r="H4673" s="23">
        <f>MONTH(CtasPagar[[#This Row],[Data Vencimento]])</f>
        <v>1</v>
      </c>
      <c r="I4673" s="23">
        <f>YEAR(CtasPagar[[#This Row],[Data Vencimento]])</f>
        <v>1900</v>
      </c>
      <c r="J4673" s="154"/>
      <c r="K4673" s="23">
        <f>MONTH(CtasPagar[[#This Row],[Data Pagamento]])</f>
        <v>1</v>
      </c>
      <c r="L4673" s="23">
        <f>YEAR(CtasPagar[[#This Row],[Data Pagamento]])</f>
        <v>1900</v>
      </c>
      <c r="M4673" s="154"/>
      <c r="N46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3" s="71"/>
      <c r="P4673" s="71"/>
      <c r="Q4673" s="71"/>
      <c r="R4673" s="71"/>
      <c r="S4673" s="71"/>
      <c r="T4673" s="71"/>
      <c r="U4673" s="71"/>
      <c r="V4673" s="71"/>
      <c r="W4673" s="71"/>
      <c r="X4673" s="71"/>
      <c r="Y4673" s="71"/>
      <c r="Z4673" s="71"/>
    </row>
    <row r="4674" spans="1:26">
      <c r="A4674" s="154"/>
      <c r="B4674" s="157"/>
      <c r="C4674" s="162"/>
      <c r="D4674" s="157"/>
      <c r="E4674" s="157"/>
      <c r="F4674" s="157"/>
      <c r="G4674" s="158"/>
      <c r="H4674" s="23">
        <f>MONTH(CtasPagar[[#This Row],[Data Vencimento]])</f>
        <v>1</v>
      </c>
      <c r="I4674" s="23">
        <f>YEAR(CtasPagar[[#This Row],[Data Vencimento]])</f>
        <v>1900</v>
      </c>
      <c r="J4674" s="154"/>
      <c r="K4674" s="23">
        <f>MONTH(CtasPagar[[#This Row],[Data Pagamento]])</f>
        <v>1</v>
      </c>
      <c r="L4674" s="23">
        <f>YEAR(CtasPagar[[#This Row],[Data Pagamento]])</f>
        <v>1900</v>
      </c>
      <c r="M4674" s="154"/>
      <c r="N46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4" s="71"/>
      <c r="P4674" s="71"/>
      <c r="Q4674" s="71"/>
      <c r="R4674" s="71"/>
      <c r="S4674" s="71"/>
      <c r="T4674" s="71"/>
      <c r="U4674" s="71"/>
      <c r="V4674" s="71"/>
      <c r="W4674" s="71"/>
      <c r="X4674" s="71"/>
      <c r="Y4674" s="71"/>
      <c r="Z4674" s="71"/>
    </row>
    <row r="4675" spans="1:26">
      <c r="A4675" s="154"/>
      <c r="B4675" s="157"/>
      <c r="C4675" s="162"/>
      <c r="D4675" s="157"/>
      <c r="E4675" s="157"/>
      <c r="F4675" s="157"/>
      <c r="G4675" s="158"/>
      <c r="H4675" s="23">
        <f>MONTH(CtasPagar[[#This Row],[Data Vencimento]])</f>
        <v>1</v>
      </c>
      <c r="I4675" s="23">
        <f>YEAR(CtasPagar[[#This Row],[Data Vencimento]])</f>
        <v>1900</v>
      </c>
      <c r="J4675" s="154"/>
      <c r="K4675" s="23">
        <f>MONTH(CtasPagar[[#This Row],[Data Pagamento]])</f>
        <v>1</v>
      </c>
      <c r="L4675" s="23">
        <f>YEAR(CtasPagar[[#This Row],[Data Pagamento]])</f>
        <v>1900</v>
      </c>
      <c r="M4675" s="154"/>
      <c r="N46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5" s="71"/>
      <c r="P4675" s="71"/>
      <c r="Q4675" s="71"/>
      <c r="R4675" s="71"/>
      <c r="S4675" s="71"/>
      <c r="T4675" s="71"/>
      <c r="U4675" s="71"/>
      <c r="V4675" s="71"/>
      <c r="W4675" s="71"/>
      <c r="X4675" s="71"/>
      <c r="Y4675" s="71"/>
      <c r="Z4675" s="71"/>
    </row>
    <row r="4676" spans="1:26">
      <c r="A4676" s="154"/>
      <c r="B4676" s="157"/>
      <c r="C4676" s="162"/>
      <c r="D4676" s="157"/>
      <c r="E4676" s="157"/>
      <c r="F4676" s="157"/>
      <c r="G4676" s="158"/>
      <c r="H4676" s="23">
        <f>MONTH(CtasPagar[[#This Row],[Data Vencimento]])</f>
        <v>1</v>
      </c>
      <c r="I4676" s="23">
        <f>YEAR(CtasPagar[[#This Row],[Data Vencimento]])</f>
        <v>1900</v>
      </c>
      <c r="J4676" s="154"/>
      <c r="K4676" s="23">
        <f>MONTH(CtasPagar[[#This Row],[Data Pagamento]])</f>
        <v>1</v>
      </c>
      <c r="L4676" s="23">
        <f>YEAR(CtasPagar[[#This Row],[Data Pagamento]])</f>
        <v>1900</v>
      </c>
      <c r="M4676" s="154"/>
      <c r="N46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6" s="71"/>
      <c r="P4676" s="71"/>
      <c r="Q4676" s="71"/>
      <c r="R4676" s="71"/>
      <c r="S4676" s="71"/>
      <c r="T4676" s="71"/>
      <c r="U4676" s="71"/>
      <c r="V4676" s="71"/>
      <c r="W4676" s="71"/>
      <c r="X4676" s="71"/>
      <c r="Y4676" s="71"/>
      <c r="Z4676" s="71"/>
    </row>
    <row r="4677" spans="1:26">
      <c r="A4677" s="154"/>
      <c r="B4677" s="157"/>
      <c r="C4677" s="162"/>
      <c r="D4677" s="157"/>
      <c r="E4677" s="157"/>
      <c r="F4677" s="157"/>
      <c r="G4677" s="158"/>
      <c r="H4677" s="23">
        <f>MONTH(CtasPagar[[#This Row],[Data Vencimento]])</f>
        <v>1</v>
      </c>
      <c r="I4677" s="23">
        <f>YEAR(CtasPagar[[#This Row],[Data Vencimento]])</f>
        <v>1900</v>
      </c>
      <c r="J4677" s="154"/>
      <c r="K4677" s="23">
        <f>MONTH(CtasPagar[[#This Row],[Data Pagamento]])</f>
        <v>1</v>
      </c>
      <c r="L4677" s="23">
        <f>YEAR(CtasPagar[[#This Row],[Data Pagamento]])</f>
        <v>1900</v>
      </c>
      <c r="M4677" s="154"/>
      <c r="N46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7" s="71"/>
      <c r="P4677" s="71"/>
      <c r="Q4677" s="71"/>
      <c r="R4677" s="71"/>
      <c r="S4677" s="71"/>
      <c r="T4677" s="71"/>
      <c r="U4677" s="71"/>
      <c r="V4677" s="71"/>
      <c r="W4677" s="71"/>
      <c r="X4677" s="71"/>
      <c r="Y4677" s="71"/>
      <c r="Z4677" s="71"/>
    </row>
    <row r="4678" spans="1:26">
      <c r="A4678" s="154"/>
      <c r="B4678" s="157"/>
      <c r="C4678" s="162"/>
      <c r="D4678" s="157"/>
      <c r="E4678" s="157"/>
      <c r="F4678" s="157"/>
      <c r="G4678" s="158"/>
      <c r="H4678" s="23">
        <f>MONTH(CtasPagar[[#This Row],[Data Vencimento]])</f>
        <v>1</v>
      </c>
      <c r="I4678" s="23">
        <f>YEAR(CtasPagar[[#This Row],[Data Vencimento]])</f>
        <v>1900</v>
      </c>
      <c r="J4678" s="154"/>
      <c r="K4678" s="23">
        <f>MONTH(CtasPagar[[#This Row],[Data Pagamento]])</f>
        <v>1</v>
      </c>
      <c r="L4678" s="23">
        <f>YEAR(CtasPagar[[#This Row],[Data Pagamento]])</f>
        <v>1900</v>
      </c>
      <c r="M4678" s="154"/>
      <c r="N46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8" s="71"/>
      <c r="P4678" s="71"/>
      <c r="Q4678" s="71"/>
      <c r="R4678" s="71"/>
      <c r="S4678" s="71"/>
      <c r="T4678" s="71"/>
      <c r="U4678" s="71"/>
      <c r="V4678" s="71"/>
      <c r="W4678" s="71"/>
      <c r="X4678" s="71"/>
      <c r="Y4678" s="71"/>
      <c r="Z4678" s="71"/>
    </row>
    <row r="4679" spans="1:26">
      <c r="A4679" s="154"/>
      <c r="B4679" s="157"/>
      <c r="C4679" s="162"/>
      <c r="D4679" s="157"/>
      <c r="E4679" s="157"/>
      <c r="F4679" s="157"/>
      <c r="G4679" s="158"/>
      <c r="H4679" s="23">
        <f>MONTH(CtasPagar[[#This Row],[Data Vencimento]])</f>
        <v>1</v>
      </c>
      <c r="I4679" s="23">
        <f>YEAR(CtasPagar[[#This Row],[Data Vencimento]])</f>
        <v>1900</v>
      </c>
      <c r="J4679" s="154"/>
      <c r="K4679" s="23">
        <f>MONTH(CtasPagar[[#This Row],[Data Pagamento]])</f>
        <v>1</v>
      </c>
      <c r="L4679" s="23">
        <f>YEAR(CtasPagar[[#This Row],[Data Pagamento]])</f>
        <v>1900</v>
      </c>
      <c r="M4679" s="154"/>
      <c r="N46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79" s="71"/>
      <c r="P4679" s="71"/>
      <c r="Q4679" s="71"/>
      <c r="R4679" s="71"/>
      <c r="S4679" s="71"/>
      <c r="T4679" s="71"/>
      <c r="U4679" s="71"/>
      <c r="V4679" s="71"/>
      <c r="W4679" s="71"/>
      <c r="X4679" s="71"/>
      <c r="Y4679" s="71"/>
      <c r="Z4679" s="71"/>
    </row>
    <row r="4680" spans="1:26">
      <c r="A4680" s="154"/>
      <c r="B4680" s="157"/>
      <c r="C4680" s="162"/>
      <c r="D4680" s="157"/>
      <c r="E4680" s="157"/>
      <c r="F4680" s="157"/>
      <c r="G4680" s="158"/>
      <c r="H4680" s="23">
        <f>MONTH(CtasPagar[[#This Row],[Data Vencimento]])</f>
        <v>1</v>
      </c>
      <c r="I4680" s="23">
        <f>YEAR(CtasPagar[[#This Row],[Data Vencimento]])</f>
        <v>1900</v>
      </c>
      <c r="J4680" s="154"/>
      <c r="K4680" s="23">
        <f>MONTH(CtasPagar[[#This Row],[Data Pagamento]])</f>
        <v>1</v>
      </c>
      <c r="L4680" s="23">
        <f>YEAR(CtasPagar[[#This Row],[Data Pagamento]])</f>
        <v>1900</v>
      </c>
      <c r="M4680" s="154"/>
      <c r="N46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0" s="71"/>
      <c r="P4680" s="71"/>
      <c r="Q4680" s="71"/>
      <c r="R4680" s="71"/>
      <c r="S4680" s="71"/>
      <c r="T4680" s="71"/>
      <c r="U4680" s="71"/>
      <c r="V4680" s="71"/>
      <c r="W4680" s="71"/>
      <c r="X4680" s="71"/>
      <c r="Y4680" s="71"/>
      <c r="Z4680" s="71"/>
    </row>
    <row r="4681" spans="1:26">
      <c r="A4681" s="154"/>
      <c r="B4681" s="157"/>
      <c r="C4681" s="162"/>
      <c r="D4681" s="157"/>
      <c r="E4681" s="157"/>
      <c r="F4681" s="157"/>
      <c r="G4681" s="158"/>
      <c r="H4681" s="23">
        <f>MONTH(CtasPagar[[#This Row],[Data Vencimento]])</f>
        <v>1</v>
      </c>
      <c r="I4681" s="23">
        <f>YEAR(CtasPagar[[#This Row],[Data Vencimento]])</f>
        <v>1900</v>
      </c>
      <c r="J4681" s="154"/>
      <c r="K4681" s="23">
        <f>MONTH(CtasPagar[[#This Row],[Data Pagamento]])</f>
        <v>1</v>
      </c>
      <c r="L4681" s="23">
        <f>YEAR(CtasPagar[[#This Row],[Data Pagamento]])</f>
        <v>1900</v>
      </c>
      <c r="M4681" s="154"/>
      <c r="N46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1" s="71"/>
      <c r="P4681" s="71"/>
      <c r="Q4681" s="71"/>
      <c r="R4681" s="71"/>
      <c r="S4681" s="71"/>
      <c r="T4681" s="71"/>
      <c r="U4681" s="71"/>
      <c r="V4681" s="71"/>
      <c r="W4681" s="71"/>
      <c r="X4681" s="71"/>
      <c r="Y4681" s="71"/>
      <c r="Z4681" s="71"/>
    </row>
    <row r="4682" spans="1:26">
      <c r="A4682" s="154"/>
      <c r="B4682" s="157"/>
      <c r="C4682" s="162"/>
      <c r="D4682" s="157"/>
      <c r="E4682" s="157"/>
      <c r="F4682" s="157"/>
      <c r="G4682" s="158"/>
      <c r="H4682" s="23">
        <f>MONTH(CtasPagar[[#This Row],[Data Vencimento]])</f>
        <v>1</v>
      </c>
      <c r="I4682" s="23">
        <f>YEAR(CtasPagar[[#This Row],[Data Vencimento]])</f>
        <v>1900</v>
      </c>
      <c r="J4682" s="154"/>
      <c r="K4682" s="23">
        <f>MONTH(CtasPagar[[#This Row],[Data Pagamento]])</f>
        <v>1</v>
      </c>
      <c r="L4682" s="23">
        <f>YEAR(CtasPagar[[#This Row],[Data Pagamento]])</f>
        <v>1900</v>
      </c>
      <c r="M4682" s="154"/>
      <c r="N46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2" s="71"/>
      <c r="P4682" s="71"/>
      <c r="Q4682" s="71"/>
      <c r="R4682" s="71"/>
      <c r="S4682" s="71"/>
      <c r="T4682" s="71"/>
      <c r="U4682" s="71"/>
      <c r="V4682" s="71"/>
      <c r="W4682" s="71"/>
      <c r="X4682" s="71"/>
      <c r="Y4682" s="71"/>
      <c r="Z4682" s="71"/>
    </row>
    <row r="4683" spans="1:26">
      <c r="A4683" s="154"/>
      <c r="B4683" s="157"/>
      <c r="C4683" s="162"/>
      <c r="D4683" s="157"/>
      <c r="E4683" s="157"/>
      <c r="F4683" s="157"/>
      <c r="G4683" s="158"/>
      <c r="H4683" s="23">
        <f>MONTH(CtasPagar[[#This Row],[Data Vencimento]])</f>
        <v>1</v>
      </c>
      <c r="I4683" s="23">
        <f>YEAR(CtasPagar[[#This Row],[Data Vencimento]])</f>
        <v>1900</v>
      </c>
      <c r="J4683" s="154"/>
      <c r="K4683" s="23">
        <f>MONTH(CtasPagar[[#This Row],[Data Pagamento]])</f>
        <v>1</v>
      </c>
      <c r="L4683" s="23">
        <f>YEAR(CtasPagar[[#This Row],[Data Pagamento]])</f>
        <v>1900</v>
      </c>
      <c r="M4683" s="154"/>
      <c r="N46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3" s="71"/>
      <c r="P4683" s="71"/>
      <c r="Q4683" s="71"/>
      <c r="R4683" s="71"/>
      <c r="S4683" s="71"/>
      <c r="T4683" s="71"/>
      <c r="U4683" s="71"/>
      <c r="V4683" s="71"/>
      <c r="W4683" s="71"/>
      <c r="X4683" s="71"/>
      <c r="Y4683" s="71"/>
      <c r="Z4683" s="71"/>
    </row>
    <row r="4684" spans="1:26">
      <c r="A4684" s="154"/>
      <c r="B4684" s="157"/>
      <c r="C4684" s="162"/>
      <c r="D4684" s="157"/>
      <c r="E4684" s="157"/>
      <c r="F4684" s="157"/>
      <c r="G4684" s="158"/>
      <c r="H4684" s="23">
        <f>MONTH(CtasPagar[[#This Row],[Data Vencimento]])</f>
        <v>1</v>
      </c>
      <c r="I4684" s="23">
        <f>YEAR(CtasPagar[[#This Row],[Data Vencimento]])</f>
        <v>1900</v>
      </c>
      <c r="J4684" s="154"/>
      <c r="K4684" s="23">
        <f>MONTH(CtasPagar[[#This Row],[Data Pagamento]])</f>
        <v>1</v>
      </c>
      <c r="L4684" s="23">
        <f>YEAR(CtasPagar[[#This Row],[Data Pagamento]])</f>
        <v>1900</v>
      </c>
      <c r="M4684" s="154"/>
      <c r="N46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4" s="71"/>
      <c r="P4684" s="71"/>
      <c r="Q4684" s="71"/>
      <c r="R4684" s="71"/>
      <c r="S4684" s="71"/>
      <c r="T4684" s="71"/>
      <c r="U4684" s="71"/>
      <c r="V4684" s="71"/>
      <c r="W4684" s="71"/>
      <c r="X4684" s="71"/>
      <c r="Y4684" s="71"/>
      <c r="Z4684" s="71"/>
    </row>
    <row r="4685" spans="1:26">
      <c r="A4685" s="154"/>
      <c r="B4685" s="157"/>
      <c r="C4685" s="162"/>
      <c r="D4685" s="157"/>
      <c r="E4685" s="157"/>
      <c r="F4685" s="157"/>
      <c r="G4685" s="158"/>
      <c r="H4685" s="23">
        <f>MONTH(CtasPagar[[#This Row],[Data Vencimento]])</f>
        <v>1</v>
      </c>
      <c r="I4685" s="23">
        <f>YEAR(CtasPagar[[#This Row],[Data Vencimento]])</f>
        <v>1900</v>
      </c>
      <c r="J4685" s="154"/>
      <c r="K4685" s="23">
        <f>MONTH(CtasPagar[[#This Row],[Data Pagamento]])</f>
        <v>1</v>
      </c>
      <c r="L4685" s="23">
        <f>YEAR(CtasPagar[[#This Row],[Data Pagamento]])</f>
        <v>1900</v>
      </c>
      <c r="M4685" s="154"/>
      <c r="N46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5" s="71"/>
      <c r="P4685" s="71"/>
      <c r="Q4685" s="71"/>
      <c r="R4685" s="71"/>
      <c r="S4685" s="71"/>
      <c r="T4685" s="71"/>
      <c r="U4685" s="71"/>
      <c r="V4685" s="71"/>
      <c r="W4685" s="71"/>
      <c r="X4685" s="71"/>
      <c r="Y4685" s="71"/>
      <c r="Z4685" s="71"/>
    </row>
    <row r="4686" spans="1:26">
      <c r="A4686" s="154"/>
      <c r="B4686" s="157"/>
      <c r="C4686" s="162"/>
      <c r="D4686" s="157"/>
      <c r="E4686" s="157"/>
      <c r="F4686" s="157"/>
      <c r="G4686" s="158"/>
      <c r="H4686" s="23">
        <f>MONTH(CtasPagar[[#This Row],[Data Vencimento]])</f>
        <v>1</v>
      </c>
      <c r="I4686" s="23">
        <f>YEAR(CtasPagar[[#This Row],[Data Vencimento]])</f>
        <v>1900</v>
      </c>
      <c r="J4686" s="154"/>
      <c r="K4686" s="23">
        <f>MONTH(CtasPagar[[#This Row],[Data Pagamento]])</f>
        <v>1</v>
      </c>
      <c r="L4686" s="23">
        <f>YEAR(CtasPagar[[#This Row],[Data Pagamento]])</f>
        <v>1900</v>
      </c>
      <c r="M4686" s="154"/>
      <c r="N46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6" s="71"/>
      <c r="P4686" s="71"/>
      <c r="Q4686" s="71"/>
      <c r="R4686" s="71"/>
      <c r="S4686" s="71"/>
      <c r="T4686" s="71"/>
      <c r="U4686" s="71"/>
      <c r="V4686" s="71"/>
      <c r="W4686" s="71"/>
      <c r="X4686" s="71"/>
      <c r="Y4686" s="71"/>
      <c r="Z4686" s="71"/>
    </row>
    <row r="4687" spans="1:26">
      <c r="A4687" s="154"/>
      <c r="B4687" s="157"/>
      <c r="C4687" s="162"/>
      <c r="D4687" s="157"/>
      <c r="E4687" s="157"/>
      <c r="F4687" s="157"/>
      <c r="G4687" s="158"/>
      <c r="H4687" s="23">
        <f>MONTH(CtasPagar[[#This Row],[Data Vencimento]])</f>
        <v>1</v>
      </c>
      <c r="I4687" s="23">
        <f>YEAR(CtasPagar[[#This Row],[Data Vencimento]])</f>
        <v>1900</v>
      </c>
      <c r="J4687" s="154"/>
      <c r="K4687" s="23">
        <f>MONTH(CtasPagar[[#This Row],[Data Pagamento]])</f>
        <v>1</v>
      </c>
      <c r="L4687" s="23">
        <f>YEAR(CtasPagar[[#This Row],[Data Pagamento]])</f>
        <v>1900</v>
      </c>
      <c r="M4687" s="154"/>
      <c r="N46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7" s="71"/>
      <c r="P4687" s="71"/>
      <c r="Q4687" s="71"/>
      <c r="R4687" s="71"/>
      <c r="S4687" s="71"/>
      <c r="T4687" s="71"/>
      <c r="U4687" s="71"/>
      <c r="V4687" s="71"/>
      <c r="W4687" s="71"/>
      <c r="X4687" s="71"/>
      <c r="Y4687" s="71"/>
      <c r="Z4687" s="71"/>
    </row>
    <row r="4688" spans="1:26">
      <c r="A4688" s="154"/>
      <c r="B4688" s="157"/>
      <c r="C4688" s="162"/>
      <c r="D4688" s="157"/>
      <c r="E4688" s="157"/>
      <c r="F4688" s="157"/>
      <c r="G4688" s="158"/>
      <c r="H4688" s="23">
        <f>MONTH(CtasPagar[[#This Row],[Data Vencimento]])</f>
        <v>1</v>
      </c>
      <c r="I4688" s="23">
        <f>YEAR(CtasPagar[[#This Row],[Data Vencimento]])</f>
        <v>1900</v>
      </c>
      <c r="J4688" s="154"/>
      <c r="K4688" s="23">
        <f>MONTH(CtasPagar[[#This Row],[Data Pagamento]])</f>
        <v>1</v>
      </c>
      <c r="L4688" s="23">
        <f>YEAR(CtasPagar[[#This Row],[Data Pagamento]])</f>
        <v>1900</v>
      </c>
      <c r="M4688" s="154"/>
      <c r="N46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8" s="71"/>
      <c r="P4688" s="71"/>
      <c r="Q4688" s="71"/>
      <c r="R4688" s="71"/>
      <c r="S4688" s="71"/>
      <c r="T4688" s="71"/>
      <c r="U4688" s="71"/>
      <c r="V4688" s="71"/>
      <c r="W4688" s="71"/>
      <c r="X4688" s="71"/>
      <c r="Y4688" s="71"/>
      <c r="Z4688" s="71"/>
    </row>
    <row r="4689" spans="1:26">
      <c r="A4689" s="154"/>
      <c r="B4689" s="157"/>
      <c r="C4689" s="162"/>
      <c r="D4689" s="157"/>
      <c r="E4689" s="157"/>
      <c r="F4689" s="157"/>
      <c r="G4689" s="158"/>
      <c r="H4689" s="23">
        <f>MONTH(CtasPagar[[#This Row],[Data Vencimento]])</f>
        <v>1</v>
      </c>
      <c r="I4689" s="23">
        <f>YEAR(CtasPagar[[#This Row],[Data Vencimento]])</f>
        <v>1900</v>
      </c>
      <c r="J4689" s="154"/>
      <c r="K4689" s="23">
        <f>MONTH(CtasPagar[[#This Row],[Data Pagamento]])</f>
        <v>1</v>
      </c>
      <c r="L4689" s="23">
        <f>YEAR(CtasPagar[[#This Row],[Data Pagamento]])</f>
        <v>1900</v>
      </c>
      <c r="M4689" s="154"/>
      <c r="N46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89" s="71"/>
      <c r="P4689" s="71"/>
      <c r="Q4689" s="71"/>
      <c r="R4689" s="71"/>
      <c r="S4689" s="71"/>
      <c r="T4689" s="71"/>
      <c r="U4689" s="71"/>
      <c r="V4689" s="71"/>
      <c r="W4689" s="71"/>
      <c r="X4689" s="71"/>
      <c r="Y4689" s="71"/>
      <c r="Z4689" s="71"/>
    </row>
    <row r="4690" spans="1:26">
      <c r="A4690" s="154"/>
      <c r="B4690" s="157"/>
      <c r="C4690" s="162"/>
      <c r="D4690" s="157"/>
      <c r="E4690" s="157"/>
      <c r="F4690" s="157"/>
      <c r="G4690" s="158"/>
      <c r="H4690" s="23">
        <f>MONTH(CtasPagar[[#This Row],[Data Vencimento]])</f>
        <v>1</v>
      </c>
      <c r="I4690" s="23">
        <f>YEAR(CtasPagar[[#This Row],[Data Vencimento]])</f>
        <v>1900</v>
      </c>
      <c r="J4690" s="154"/>
      <c r="K4690" s="23">
        <f>MONTH(CtasPagar[[#This Row],[Data Pagamento]])</f>
        <v>1</v>
      </c>
      <c r="L4690" s="23">
        <f>YEAR(CtasPagar[[#This Row],[Data Pagamento]])</f>
        <v>1900</v>
      </c>
      <c r="M4690" s="154"/>
      <c r="N46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0" s="71"/>
      <c r="P4690" s="71"/>
      <c r="Q4690" s="71"/>
      <c r="R4690" s="71"/>
      <c r="S4690" s="71"/>
      <c r="T4690" s="71"/>
      <c r="U4690" s="71"/>
      <c r="V4690" s="71"/>
      <c r="W4690" s="71"/>
      <c r="X4690" s="71"/>
      <c r="Y4690" s="71"/>
      <c r="Z4690" s="71"/>
    </row>
    <row r="4691" spans="1:26">
      <c r="A4691" s="154"/>
      <c r="B4691" s="157"/>
      <c r="C4691" s="162"/>
      <c r="D4691" s="157"/>
      <c r="E4691" s="157"/>
      <c r="F4691" s="157"/>
      <c r="G4691" s="158"/>
      <c r="H4691" s="23">
        <f>MONTH(CtasPagar[[#This Row],[Data Vencimento]])</f>
        <v>1</v>
      </c>
      <c r="I4691" s="23">
        <f>YEAR(CtasPagar[[#This Row],[Data Vencimento]])</f>
        <v>1900</v>
      </c>
      <c r="J4691" s="154"/>
      <c r="K4691" s="23">
        <f>MONTH(CtasPagar[[#This Row],[Data Pagamento]])</f>
        <v>1</v>
      </c>
      <c r="L4691" s="23">
        <f>YEAR(CtasPagar[[#This Row],[Data Pagamento]])</f>
        <v>1900</v>
      </c>
      <c r="M4691" s="154"/>
      <c r="N46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1" s="71"/>
      <c r="P4691" s="71"/>
      <c r="Q4691" s="71"/>
      <c r="R4691" s="71"/>
      <c r="S4691" s="71"/>
      <c r="T4691" s="71"/>
      <c r="U4691" s="71"/>
      <c r="V4691" s="71"/>
      <c r="W4691" s="71"/>
      <c r="X4691" s="71"/>
      <c r="Y4691" s="71"/>
      <c r="Z4691" s="71"/>
    </row>
    <row r="4692" spans="1:26">
      <c r="A4692" s="154"/>
      <c r="B4692" s="157"/>
      <c r="C4692" s="162"/>
      <c r="D4692" s="157"/>
      <c r="E4692" s="157"/>
      <c r="F4692" s="157"/>
      <c r="G4692" s="158"/>
      <c r="H4692" s="23">
        <f>MONTH(CtasPagar[[#This Row],[Data Vencimento]])</f>
        <v>1</v>
      </c>
      <c r="I4692" s="23">
        <f>YEAR(CtasPagar[[#This Row],[Data Vencimento]])</f>
        <v>1900</v>
      </c>
      <c r="J4692" s="154"/>
      <c r="K4692" s="23">
        <f>MONTH(CtasPagar[[#This Row],[Data Pagamento]])</f>
        <v>1</v>
      </c>
      <c r="L4692" s="23">
        <f>YEAR(CtasPagar[[#This Row],[Data Pagamento]])</f>
        <v>1900</v>
      </c>
      <c r="M4692" s="154"/>
      <c r="N46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2" s="71"/>
      <c r="P4692" s="71"/>
      <c r="Q4692" s="71"/>
      <c r="R4692" s="71"/>
      <c r="S4692" s="71"/>
      <c r="T4692" s="71"/>
      <c r="U4692" s="71"/>
      <c r="V4692" s="71"/>
      <c r="W4692" s="71"/>
      <c r="X4692" s="71"/>
      <c r="Y4692" s="71"/>
      <c r="Z4692" s="71"/>
    </row>
    <row r="4693" spans="1:26">
      <c r="A4693" s="154"/>
      <c r="B4693" s="157"/>
      <c r="C4693" s="162"/>
      <c r="D4693" s="157"/>
      <c r="E4693" s="157"/>
      <c r="F4693" s="157"/>
      <c r="G4693" s="158"/>
      <c r="H4693" s="23">
        <f>MONTH(CtasPagar[[#This Row],[Data Vencimento]])</f>
        <v>1</v>
      </c>
      <c r="I4693" s="23">
        <f>YEAR(CtasPagar[[#This Row],[Data Vencimento]])</f>
        <v>1900</v>
      </c>
      <c r="J4693" s="154"/>
      <c r="K4693" s="23">
        <f>MONTH(CtasPagar[[#This Row],[Data Pagamento]])</f>
        <v>1</v>
      </c>
      <c r="L4693" s="23">
        <f>YEAR(CtasPagar[[#This Row],[Data Pagamento]])</f>
        <v>1900</v>
      </c>
      <c r="M4693" s="154"/>
      <c r="N46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3" s="71"/>
      <c r="P4693" s="71"/>
      <c r="Q4693" s="71"/>
      <c r="R4693" s="71"/>
      <c r="S4693" s="71"/>
      <c r="T4693" s="71"/>
      <c r="U4693" s="71"/>
      <c r="V4693" s="71"/>
      <c r="W4693" s="71"/>
      <c r="X4693" s="71"/>
      <c r="Y4693" s="71"/>
      <c r="Z4693" s="71"/>
    </row>
    <row r="4694" spans="1:26">
      <c r="A4694" s="154"/>
      <c r="B4694" s="157"/>
      <c r="C4694" s="162"/>
      <c r="D4694" s="157"/>
      <c r="E4694" s="157"/>
      <c r="F4694" s="157"/>
      <c r="G4694" s="158"/>
      <c r="H4694" s="23">
        <f>MONTH(CtasPagar[[#This Row],[Data Vencimento]])</f>
        <v>1</v>
      </c>
      <c r="I4694" s="23">
        <f>YEAR(CtasPagar[[#This Row],[Data Vencimento]])</f>
        <v>1900</v>
      </c>
      <c r="J4694" s="154"/>
      <c r="K4694" s="23">
        <f>MONTH(CtasPagar[[#This Row],[Data Pagamento]])</f>
        <v>1</v>
      </c>
      <c r="L4694" s="23">
        <f>YEAR(CtasPagar[[#This Row],[Data Pagamento]])</f>
        <v>1900</v>
      </c>
      <c r="M4694" s="154"/>
      <c r="N46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4" s="71"/>
      <c r="P4694" s="71"/>
      <c r="Q4694" s="71"/>
      <c r="R4694" s="71"/>
      <c r="S4694" s="71"/>
      <c r="T4694" s="71"/>
      <c r="U4694" s="71"/>
      <c r="V4694" s="71"/>
      <c r="W4694" s="71"/>
      <c r="X4694" s="71"/>
      <c r="Y4694" s="71"/>
      <c r="Z4694" s="71"/>
    </row>
    <row r="4695" spans="1:26">
      <c r="A4695" s="154"/>
      <c r="B4695" s="157"/>
      <c r="C4695" s="162"/>
      <c r="D4695" s="157"/>
      <c r="E4695" s="157"/>
      <c r="F4695" s="157"/>
      <c r="G4695" s="158"/>
      <c r="H4695" s="23">
        <f>MONTH(CtasPagar[[#This Row],[Data Vencimento]])</f>
        <v>1</v>
      </c>
      <c r="I4695" s="23">
        <f>YEAR(CtasPagar[[#This Row],[Data Vencimento]])</f>
        <v>1900</v>
      </c>
      <c r="J4695" s="154"/>
      <c r="K4695" s="23">
        <f>MONTH(CtasPagar[[#This Row],[Data Pagamento]])</f>
        <v>1</v>
      </c>
      <c r="L4695" s="23">
        <f>YEAR(CtasPagar[[#This Row],[Data Pagamento]])</f>
        <v>1900</v>
      </c>
      <c r="M4695" s="154"/>
      <c r="N46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5" s="71"/>
      <c r="P4695" s="71"/>
      <c r="Q4695" s="71"/>
      <c r="R4695" s="71"/>
      <c r="S4695" s="71"/>
      <c r="T4695" s="71"/>
      <c r="U4695" s="71"/>
      <c r="V4695" s="71"/>
      <c r="W4695" s="71"/>
      <c r="X4695" s="71"/>
      <c r="Y4695" s="71"/>
      <c r="Z4695" s="71"/>
    </row>
    <row r="4696" spans="1:26">
      <c r="A4696" s="154"/>
      <c r="B4696" s="157"/>
      <c r="C4696" s="162"/>
      <c r="D4696" s="157"/>
      <c r="E4696" s="157"/>
      <c r="F4696" s="157"/>
      <c r="G4696" s="158"/>
      <c r="H4696" s="23">
        <f>MONTH(CtasPagar[[#This Row],[Data Vencimento]])</f>
        <v>1</v>
      </c>
      <c r="I4696" s="23">
        <f>YEAR(CtasPagar[[#This Row],[Data Vencimento]])</f>
        <v>1900</v>
      </c>
      <c r="J4696" s="154"/>
      <c r="K4696" s="23">
        <f>MONTH(CtasPagar[[#This Row],[Data Pagamento]])</f>
        <v>1</v>
      </c>
      <c r="L4696" s="23">
        <f>YEAR(CtasPagar[[#This Row],[Data Pagamento]])</f>
        <v>1900</v>
      </c>
      <c r="M4696" s="154"/>
      <c r="N46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6" s="71"/>
      <c r="P4696" s="71"/>
      <c r="Q4696" s="71"/>
      <c r="R4696" s="71"/>
      <c r="S4696" s="71"/>
      <c r="T4696" s="71"/>
      <c r="U4696" s="71"/>
      <c r="V4696" s="71"/>
      <c r="W4696" s="71"/>
      <c r="X4696" s="71"/>
      <c r="Y4696" s="71"/>
      <c r="Z4696" s="71"/>
    </row>
    <row r="4697" spans="1:26">
      <c r="A4697" s="154"/>
      <c r="B4697" s="157"/>
      <c r="C4697" s="162"/>
      <c r="D4697" s="157"/>
      <c r="E4697" s="157"/>
      <c r="F4697" s="157"/>
      <c r="G4697" s="158"/>
      <c r="H4697" s="23">
        <f>MONTH(CtasPagar[[#This Row],[Data Vencimento]])</f>
        <v>1</v>
      </c>
      <c r="I4697" s="23">
        <f>YEAR(CtasPagar[[#This Row],[Data Vencimento]])</f>
        <v>1900</v>
      </c>
      <c r="J4697" s="154"/>
      <c r="K4697" s="23">
        <f>MONTH(CtasPagar[[#This Row],[Data Pagamento]])</f>
        <v>1</v>
      </c>
      <c r="L4697" s="23">
        <f>YEAR(CtasPagar[[#This Row],[Data Pagamento]])</f>
        <v>1900</v>
      </c>
      <c r="M4697" s="154"/>
      <c r="N46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7" s="71"/>
      <c r="P4697" s="71"/>
      <c r="Q4697" s="71"/>
      <c r="R4697" s="71"/>
      <c r="S4697" s="71"/>
      <c r="T4697" s="71"/>
      <c r="U4697" s="71"/>
      <c r="V4697" s="71"/>
      <c r="W4697" s="71"/>
      <c r="X4697" s="71"/>
      <c r="Y4697" s="71"/>
      <c r="Z4697" s="71"/>
    </row>
    <row r="4698" spans="1:26">
      <c r="A4698" s="154"/>
      <c r="B4698" s="157"/>
      <c r="C4698" s="162"/>
      <c r="D4698" s="157"/>
      <c r="E4698" s="157"/>
      <c r="F4698" s="157"/>
      <c r="G4698" s="158"/>
      <c r="H4698" s="23">
        <f>MONTH(CtasPagar[[#This Row],[Data Vencimento]])</f>
        <v>1</v>
      </c>
      <c r="I4698" s="23">
        <f>YEAR(CtasPagar[[#This Row],[Data Vencimento]])</f>
        <v>1900</v>
      </c>
      <c r="J4698" s="154"/>
      <c r="K4698" s="23">
        <f>MONTH(CtasPagar[[#This Row],[Data Pagamento]])</f>
        <v>1</v>
      </c>
      <c r="L4698" s="23">
        <f>YEAR(CtasPagar[[#This Row],[Data Pagamento]])</f>
        <v>1900</v>
      </c>
      <c r="M4698" s="154"/>
      <c r="N46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8" s="71"/>
      <c r="P4698" s="71"/>
      <c r="Q4698" s="71"/>
      <c r="R4698" s="71"/>
      <c r="S4698" s="71"/>
      <c r="T4698" s="71"/>
      <c r="U4698" s="71"/>
      <c r="V4698" s="71"/>
      <c r="W4698" s="71"/>
      <c r="X4698" s="71"/>
      <c r="Y4698" s="71"/>
      <c r="Z4698" s="71"/>
    </row>
    <row r="4699" spans="1:26">
      <c r="A4699" s="154"/>
      <c r="B4699" s="157"/>
      <c r="C4699" s="162"/>
      <c r="D4699" s="157"/>
      <c r="E4699" s="157"/>
      <c r="F4699" s="157"/>
      <c r="G4699" s="158"/>
      <c r="H4699" s="23">
        <f>MONTH(CtasPagar[[#This Row],[Data Vencimento]])</f>
        <v>1</v>
      </c>
      <c r="I4699" s="23">
        <f>YEAR(CtasPagar[[#This Row],[Data Vencimento]])</f>
        <v>1900</v>
      </c>
      <c r="J4699" s="154"/>
      <c r="K4699" s="23">
        <f>MONTH(CtasPagar[[#This Row],[Data Pagamento]])</f>
        <v>1</v>
      </c>
      <c r="L4699" s="23">
        <f>YEAR(CtasPagar[[#This Row],[Data Pagamento]])</f>
        <v>1900</v>
      </c>
      <c r="M4699" s="154"/>
      <c r="N46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699" s="71"/>
      <c r="P4699" s="71"/>
      <c r="Q4699" s="71"/>
      <c r="R4699" s="71"/>
      <c r="S4699" s="71"/>
      <c r="T4699" s="71"/>
      <c r="U4699" s="71"/>
      <c r="V4699" s="71"/>
      <c r="W4699" s="71"/>
      <c r="X4699" s="71"/>
      <c r="Y4699" s="71"/>
      <c r="Z4699" s="71"/>
    </row>
    <row r="4700" spans="1:26">
      <c r="A4700" s="154"/>
      <c r="B4700" s="157"/>
      <c r="C4700" s="162"/>
      <c r="D4700" s="157"/>
      <c r="E4700" s="157"/>
      <c r="F4700" s="157"/>
      <c r="G4700" s="158"/>
      <c r="H4700" s="23">
        <f>MONTH(CtasPagar[[#This Row],[Data Vencimento]])</f>
        <v>1</v>
      </c>
      <c r="I4700" s="23">
        <f>YEAR(CtasPagar[[#This Row],[Data Vencimento]])</f>
        <v>1900</v>
      </c>
      <c r="J4700" s="154"/>
      <c r="K4700" s="23">
        <f>MONTH(CtasPagar[[#This Row],[Data Pagamento]])</f>
        <v>1</v>
      </c>
      <c r="L4700" s="23">
        <f>YEAR(CtasPagar[[#This Row],[Data Pagamento]])</f>
        <v>1900</v>
      </c>
      <c r="M4700" s="154"/>
      <c r="N47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0" s="71"/>
      <c r="P4700" s="71"/>
      <c r="Q4700" s="71"/>
      <c r="R4700" s="71"/>
      <c r="S4700" s="71"/>
      <c r="T4700" s="71"/>
      <c r="U4700" s="71"/>
      <c r="V4700" s="71"/>
      <c r="W4700" s="71"/>
      <c r="X4700" s="71"/>
      <c r="Y4700" s="71"/>
      <c r="Z4700" s="71"/>
    </row>
    <row r="4701" spans="1:26">
      <c r="A4701" s="154"/>
      <c r="B4701" s="157"/>
      <c r="C4701" s="162"/>
      <c r="D4701" s="157"/>
      <c r="E4701" s="157"/>
      <c r="F4701" s="157"/>
      <c r="G4701" s="158"/>
      <c r="H4701" s="23">
        <f>MONTH(CtasPagar[[#This Row],[Data Vencimento]])</f>
        <v>1</v>
      </c>
      <c r="I4701" s="23">
        <f>YEAR(CtasPagar[[#This Row],[Data Vencimento]])</f>
        <v>1900</v>
      </c>
      <c r="J4701" s="154"/>
      <c r="K4701" s="23">
        <f>MONTH(CtasPagar[[#This Row],[Data Pagamento]])</f>
        <v>1</v>
      </c>
      <c r="L4701" s="23">
        <f>YEAR(CtasPagar[[#This Row],[Data Pagamento]])</f>
        <v>1900</v>
      </c>
      <c r="M4701" s="154"/>
      <c r="N47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1" s="71"/>
      <c r="P4701" s="71"/>
      <c r="Q4701" s="71"/>
      <c r="R4701" s="71"/>
      <c r="S4701" s="71"/>
      <c r="T4701" s="71"/>
      <c r="U4701" s="71"/>
      <c r="V4701" s="71"/>
      <c r="W4701" s="71"/>
      <c r="X4701" s="71"/>
      <c r="Y4701" s="71"/>
      <c r="Z4701" s="71"/>
    </row>
    <row r="4702" spans="1:26">
      <c r="A4702" s="154"/>
      <c r="B4702" s="157"/>
      <c r="C4702" s="162"/>
      <c r="D4702" s="157"/>
      <c r="E4702" s="157"/>
      <c r="F4702" s="157"/>
      <c r="G4702" s="158"/>
      <c r="H4702" s="23">
        <f>MONTH(CtasPagar[[#This Row],[Data Vencimento]])</f>
        <v>1</v>
      </c>
      <c r="I4702" s="23">
        <f>YEAR(CtasPagar[[#This Row],[Data Vencimento]])</f>
        <v>1900</v>
      </c>
      <c r="J4702" s="154"/>
      <c r="K4702" s="23">
        <f>MONTH(CtasPagar[[#This Row],[Data Pagamento]])</f>
        <v>1</v>
      </c>
      <c r="L4702" s="23">
        <f>YEAR(CtasPagar[[#This Row],[Data Pagamento]])</f>
        <v>1900</v>
      </c>
      <c r="M4702" s="154"/>
      <c r="N47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2" s="71"/>
      <c r="P4702" s="71"/>
      <c r="Q4702" s="71"/>
      <c r="R4702" s="71"/>
      <c r="S4702" s="71"/>
      <c r="T4702" s="71"/>
      <c r="U4702" s="71"/>
      <c r="V4702" s="71"/>
      <c r="W4702" s="71"/>
      <c r="X4702" s="71"/>
      <c r="Y4702" s="71"/>
      <c r="Z4702" s="71"/>
    </row>
    <row r="4703" spans="1:26">
      <c r="A4703" s="154"/>
      <c r="B4703" s="157"/>
      <c r="C4703" s="162"/>
      <c r="D4703" s="157"/>
      <c r="E4703" s="157"/>
      <c r="F4703" s="157"/>
      <c r="G4703" s="158"/>
      <c r="H4703" s="23">
        <f>MONTH(CtasPagar[[#This Row],[Data Vencimento]])</f>
        <v>1</v>
      </c>
      <c r="I4703" s="23">
        <f>YEAR(CtasPagar[[#This Row],[Data Vencimento]])</f>
        <v>1900</v>
      </c>
      <c r="J4703" s="154"/>
      <c r="K4703" s="23">
        <f>MONTH(CtasPagar[[#This Row],[Data Pagamento]])</f>
        <v>1</v>
      </c>
      <c r="L4703" s="23">
        <f>YEAR(CtasPagar[[#This Row],[Data Pagamento]])</f>
        <v>1900</v>
      </c>
      <c r="M4703" s="154"/>
      <c r="N47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3" s="71"/>
      <c r="P4703" s="71"/>
      <c r="Q4703" s="71"/>
      <c r="R4703" s="71"/>
      <c r="S4703" s="71"/>
      <c r="T4703" s="71"/>
      <c r="U4703" s="71"/>
      <c r="V4703" s="71"/>
      <c r="W4703" s="71"/>
      <c r="X4703" s="71"/>
      <c r="Y4703" s="71"/>
      <c r="Z4703" s="71"/>
    </row>
    <row r="4704" spans="1:26">
      <c r="A4704" s="154"/>
      <c r="B4704" s="157"/>
      <c r="C4704" s="162"/>
      <c r="D4704" s="157"/>
      <c r="E4704" s="157"/>
      <c r="F4704" s="157"/>
      <c r="G4704" s="158"/>
      <c r="H4704" s="23">
        <f>MONTH(CtasPagar[[#This Row],[Data Vencimento]])</f>
        <v>1</v>
      </c>
      <c r="I4704" s="23">
        <f>YEAR(CtasPagar[[#This Row],[Data Vencimento]])</f>
        <v>1900</v>
      </c>
      <c r="J4704" s="154"/>
      <c r="K4704" s="23">
        <f>MONTH(CtasPagar[[#This Row],[Data Pagamento]])</f>
        <v>1</v>
      </c>
      <c r="L4704" s="23">
        <f>YEAR(CtasPagar[[#This Row],[Data Pagamento]])</f>
        <v>1900</v>
      </c>
      <c r="M4704" s="154"/>
      <c r="N47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4" s="71"/>
      <c r="P4704" s="71"/>
      <c r="Q4704" s="71"/>
      <c r="R4704" s="71"/>
      <c r="S4704" s="71"/>
      <c r="T4704" s="71"/>
      <c r="U4704" s="71"/>
      <c r="V4704" s="71"/>
      <c r="W4704" s="71"/>
      <c r="X4704" s="71"/>
      <c r="Y4704" s="71"/>
      <c r="Z4704" s="71"/>
    </row>
    <row r="4705" spans="1:26">
      <c r="A4705" s="154"/>
      <c r="B4705" s="157"/>
      <c r="C4705" s="162"/>
      <c r="D4705" s="157"/>
      <c r="E4705" s="157"/>
      <c r="F4705" s="157"/>
      <c r="G4705" s="158"/>
      <c r="H4705" s="23">
        <f>MONTH(CtasPagar[[#This Row],[Data Vencimento]])</f>
        <v>1</v>
      </c>
      <c r="I4705" s="23">
        <f>YEAR(CtasPagar[[#This Row],[Data Vencimento]])</f>
        <v>1900</v>
      </c>
      <c r="J4705" s="154"/>
      <c r="K4705" s="23">
        <f>MONTH(CtasPagar[[#This Row],[Data Pagamento]])</f>
        <v>1</v>
      </c>
      <c r="L4705" s="23">
        <f>YEAR(CtasPagar[[#This Row],[Data Pagamento]])</f>
        <v>1900</v>
      </c>
      <c r="M4705" s="154"/>
      <c r="N47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5" s="71"/>
      <c r="P4705" s="71"/>
      <c r="Q4705" s="71"/>
      <c r="R4705" s="71"/>
      <c r="S4705" s="71"/>
      <c r="T4705" s="71"/>
      <c r="U4705" s="71"/>
      <c r="V4705" s="71"/>
      <c r="W4705" s="71"/>
      <c r="X4705" s="71"/>
      <c r="Y4705" s="71"/>
      <c r="Z4705" s="71"/>
    </row>
    <row r="4706" spans="1:26">
      <c r="A4706" s="154"/>
      <c r="B4706" s="157"/>
      <c r="C4706" s="162"/>
      <c r="D4706" s="157"/>
      <c r="E4706" s="157"/>
      <c r="F4706" s="157"/>
      <c r="G4706" s="158"/>
      <c r="H4706" s="23">
        <f>MONTH(CtasPagar[[#This Row],[Data Vencimento]])</f>
        <v>1</v>
      </c>
      <c r="I4706" s="23">
        <f>YEAR(CtasPagar[[#This Row],[Data Vencimento]])</f>
        <v>1900</v>
      </c>
      <c r="J4706" s="154"/>
      <c r="K4706" s="23">
        <f>MONTH(CtasPagar[[#This Row],[Data Pagamento]])</f>
        <v>1</v>
      </c>
      <c r="L4706" s="23">
        <f>YEAR(CtasPagar[[#This Row],[Data Pagamento]])</f>
        <v>1900</v>
      </c>
      <c r="M4706" s="154"/>
      <c r="N47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6" s="71"/>
      <c r="P4706" s="71"/>
      <c r="Q4706" s="71"/>
      <c r="R4706" s="71"/>
      <c r="S4706" s="71"/>
      <c r="T4706" s="71"/>
      <c r="U4706" s="71"/>
      <c r="V4706" s="71"/>
      <c r="W4706" s="71"/>
      <c r="X4706" s="71"/>
      <c r="Y4706" s="71"/>
      <c r="Z4706" s="71"/>
    </row>
    <row r="4707" spans="1:26">
      <c r="A4707" s="154"/>
      <c r="B4707" s="157"/>
      <c r="C4707" s="162"/>
      <c r="D4707" s="157"/>
      <c r="E4707" s="157"/>
      <c r="F4707" s="157"/>
      <c r="G4707" s="158"/>
      <c r="H4707" s="23">
        <f>MONTH(CtasPagar[[#This Row],[Data Vencimento]])</f>
        <v>1</v>
      </c>
      <c r="I4707" s="23">
        <f>YEAR(CtasPagar[[#This Row],[Data Vencimento]])</f>
        <v>1900</v>
      </c>
      <c r="J4707" s="154"/>
      <c r="K4707" s="23">
        <f>MONTH(CtasPagar[[#This Row],[Data Pagamento]])</f>
        <v>1</v>
      </c>
      <c r="L4707" s="23">
        <f>YEAR(CtasPagar[[#This Row],[Data Pagamento]])</f>
        <v>1900</v>
      </c>
      <c r="M4707" s="154"/>
      <c r="N47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7" s="71"/>
      <c r="P4707" s="71"/>
      <c r="Q4707" s="71"/>
      <c r="R4707" s="71"/>
      <c r="S4707" s="71"/>
      <c r="T4707" s="71"/>
      <c r="U4707" s="71"/>
      <c r="V4707" s="71"/>
      <c r="W4707" s="71"/>
      <c r="X4707" s="71"/>
      <c r="Y4707" s="71"/>
      <c r="Z4707" s="71"/>
    </row>
    <row r="4708" spans="1:26">
      <c r="A4708" s="154"/>
      <c r="B4708" s="157"/>
      <c r="C4708" s="162"/>
      <c r="D4708" s="157"/>
      <c r="E4708" s="157"/>
      <c r="F4708" s="157"/>
      <c r="G4708" s="158"/>
      <c r="H4708" s="23">
        <f>MONTH(CtasPagar[[#This Row],[Data Vencimento]])</f>
        <v>1</v>
      </c>
      <c r="I4708" s="23">
        <f>YEAR(CtasPagar[[#This Row],[Data Vencimento]])</f>
        <v>1900</v>
      </c>
      <c r="J4708" s="154"/>
      <c r="K4708" s="23">
        <f>MONTH(CtasPagar[[#This Row],[Data Pagamento]])</f>
        <v>1</v>
      </c>
      <c r="L4708" s="23">
        <f>YEAR(CtasPagar[[#This Row],[Data Pagamento]])</f>
        <v>1900</v>
      </c>
      <c r="M4708" s="154"/>
      <c r="N47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8" s="71"/>
      <c r="P4708" s="71"/>
      <c r="Q4708" s="71"/>
      <c r="R4708" s="71"/>
      <c r="S4708" s="71"/>
      <c r="T4708" s="71"/>
      <c r="U4708" s="71"/>
      <c r="V4708" s="71"/>
      <c r="W4708" s="71"/>
      <c r="X4708" s="71"/>
      <c r="Y4708" s="71"/>
      <c r="Z4708" s="71"/>
    </row>
    <row r="4709" spans="1:26">
      <c r="A4709" s="154"/>
      <c r="B4709" s="157"/>
      <c r="C4709" s="162"/>
      <c r="D4709" s="157"/>
      <c r="E4709" s="157"/>
      <c r="F4709" s="157"/>
      <c r="G4709" s="158"/>
      <c r="H4709" s="23">
        <f>MONTH(CtasPagar[[#This Row],[Data Vencimento]])</f>
        <v>1</v>
      </c>
      <c r="I4709" s="23">
        <f>YEAR(CtasPagar[[#This Row],[Data Vencimento]])</f>
        <v>1900</v>
      </c>
      <c r="J4709" s="154"/>
      <c r="K4709" s="23">
        <f>MONTH(CtasPagar[[#This Row],[Data Pagamento]])</f>
        <v>1</v>
      </c>
      <c r="L4709" s="23">
        <f>YEAR(CtasPagar[[#This Row],[Data Pagamento]])</f>
        <v>1900</v>
      </c>
      <c r="M4709" s="154"/>
      <c r="N47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09" s="71"/>
      <c r="P4709" s="71"/>
      <c r="Q4709" s="71"/>
      <c r="R4709" s="71"/>
      <c r="S4709" s="71"/>
      <c r="T4709" s="71"/>
      <c r="U4709" s="71"/>
      <c r="V4709" s="71"/>
      <c r="W4709" s="71"/>
      <c r="X4709" s="71"/>
      <c r="Y4709" s="71"/>
      <c r="Z4709" s="71"/>
    </row>
    <row r="4710" spans="1:26">
      <c r="A4710" s="154"/>
      <c r="B4710" s="157"/>
      <c r="C4710" s="162"/>
      <c r="D4710" s="157"/>
      <c r="E4710" s="157"/>
      <c r="F4710" s="157"/>
      <c r="G4710" s="158"/>
      <c r="H4710" s="23">
        <f>MONTH(CtasPagar[[#This Row],[Data Vencimento]])</f>
        <v>1</v>
      </c>
      <c r="I4710" s="23">
        <f>YEAR(CtasPagar[[#This Row],[Data Vencimento]])</f>
        <v>1900</v>
      </c>
      <c r="J4710" s="154"/>
      <c r="K4710" s="23">
        <f>MONTH(CtasPagar[[#This Row],[Data Pagamento]])</f>
        <v>1</v>
      </c>
      <c r="L4710" s="23">
        <f>YEAR(CtasPagar[[#This Row],[Data Pagamento]])</f>
        <v>1900</v>
      </c>
      <c r="M4710" s="154"/>
      <c r="N47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0" s="71"/>
      <c r="P4710" s="71"/>
      <c r="Q4710" s="71"/>
      <c r="R4710" s="71"/>
      <c r="S4710" s="71"/>
      <c r="T4710" s="71"/>
      <c r="U4710" s="71"/>
      <c r="V4710" s="71"/>
      <c r="W4710" s="71"/>
      <c r="X4710" s="71"/>
      <c r="Y4710" s="71"/>
      <c r="Z4710" s="71"/>
    </row>
    <row r="4711" spans="1:26">
      <c r="A4711" s="154"/>
      <c r="B4711" s="157"/>
      <c r="C4711" s="162"/>
      <c r="D4711" s="157"/>
      <c r="E4711" s="157"/>
      <c r="F4711" s="157"/>
      <c r="G4711" s="158"/>
      <c r="H4711" s="23">
        <f>MONTH(CtasPagar[[#This Row],[Data Vencimento]])</f>
        <v>1</v>
      </c>
      <c r="I4711" s="23">
        <f>YEAR(CtasPagar[[#This Row],[Data Vencimento]])</f>
        <v>1900</v>
      </c>
      <c r="J4711" s="154"/>
      <c r="K4711" s="23">
        <f>MONTH(CtasPagar[[#This Row],[Data Pagamento]])</f>
        <v>1</v>
      </c>
      <c r="L4711" s="23">
        <f>YEAR(CtasPagar[[#This Row],[Data Pagamento]])</f>
        <v>1900</v>
      </c>
      <c r="M4711" s="154"/>
      <c r="N47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1" s="71"/>
      <c r="P4711" s="71"/>
      <c r="Q4711" s="71"/>
      <c r="R4711" s="71"/>
      <c r="S4711" s="71"/>
      <c r="T4711" s="71"/>
      <c r="U4711" s="71"/>
      <c r="V4711" s="71"/>
      <c r="W4711" s="71"/>
      <c r="X4711" s="71"/>
      <c r="Y4711" s="71"/>
      <c r="Z4711" s="71"/>
    </row>
    <row r="4712" spans="1:26">
      <c r="A4712" s="154"/>
      <c r="B4712" s="157"/>
      <c r="C4712" s="162"/>
      <c r="D4712" s="157"/>
      <c r="E4712" s="157"/>
      <c r="F4712" s="157"/>
      <c r="G4712" s="158"/>
      <c r="H4712" s="23">
        <f>MONTH(CtasPagar[[#This Row],[Data Vencimento]])</f>
        <v>1</v>
      </c>
      <c r="I4712" s="23">
        <f>YEAR(CtasPagar[[#This Row],[Data Vencimento]])</f>
        <v>1900</v>
      </c>
      <c r="J4712" s="154"/>
      <c r="K4712" s="23">
        <f>MONTH(CtasPagar[[#This Row],[Data Pagamento]])</f>
        <v>1</v>
      </c>
      <c r="L4712" s="23">
        <f>YEAR(CtasPagar[[#This Row],[Data Pagamento]])</f>
        <v>1900</v>
      </c>
      <c r="M4712" s="154"/>
      <c r="N47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2" s="71"/>
      <c r="P4712" s="71"/>
      <c r="Q4712" s="71"/>
      <c r="R4712" s="71"/>
      <c r="S4712" s="71"/>
      <c r="T4712" s="71"/>
      <c r="U4712" s="71"/>
      <c r="V4712" s="71"/>
      <c r="W4712" s="71"/>
      <c r="X4712" s="71"/>
      <c r="Y4712" s="71"/>
      <c r="Z4712" s="71"/>
    </row>
    <row r="4713" spans="1:26">
      <c r="A4713" s="154"/>
      <c r="B4713" s="157"/>
      <c r="C4713" s="162"/>
      <c r="D4713" s="157"/>
      <c r="E4713" s="157"/>
      <c r="F4713" s="157"/>
      <c r="G4713" s="158"/>
      <c r="H4713" s="23">
        <f>MONTH(CtasPagar[[#This Row],[Data Vencimento]])</f>
        <v>1</v>
      </c>
      <c r="I4713" s="23">
        <f>YEAR(CtasPagar[[#This Row],[Data Vencimento]])</f>
        <v>1900</v>
      </c>
      <c r="J4713" s="154"/>
      <c r="K4713" s="23">
        <f>MONTH(CtasPagar[[#This Row],[Data Pagamento]])</f>
        <v>1</v>
      </c>
      <c r="L4713" s="23">
        <f>YEAR(CtasPagar[[#This Row],[Data Pagamento]])</f>
        <v>1900</v>
      </c>
      <c r="M4713" s="154"/>
      <c r="N47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3" s="71"/>
      <c r="P4713" s="71"/>
      <c r="Q4713" s="71"/>
      <c r="R4713" s="71"/>
      <c r="S4713" s="71"/>
      <c r="T4713" s="71"/>
      <c r="U4713" s="71"/>
      <c r="V4713" s="71"/>
      <c r="W4713" s="71"/>
      <c r="X4713" s="71"/>
      <c r="Y4713" s="71"/>
      <c r="Z4713" s="71"/>
    </row>
    <row r="4714" spans="1:26">
      <c r="A4714" s="154"/>
      <c r="B4714" s="157"/>
      <c r="C4714" s="162"/>
      <c r="D4714" s="157"/>
      <c r="E4714" s="157"/>
      <c r="F4714" s="157"/>
      <c r="G4714" s="158"/>
      <c r="H4714" s="23">
        <f>MONTH(CtasPagar[[#This Row],[Data Vencimento]])</f>
        <v>1</v>
      </c>
      <c r="I4714" s="23">
        <f>YEAR(CtasPagar[[#This Row],[Data Vencimento]])</f>
        <v>1900</v>
      </c>
      <c r="J4714" s="154"/>
      <c r="K4714" s="23">
        <f>MONTH(CtasPagar[[#This Row],[Data Pagamento]])</f>
        <v>1</v>
      </c>
      <c r="L4714" s="23">
        <f>YEAR(CtasPagar[[#This Row],[Data Pagamento]])</f>
        <v>1900</v>
      </c>
      <c r="M4714" s="154"/>
      <c r="N47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4" s="71"/>
      <c r="P4714" s="71"/>
      <c r="Q4714" s="71"/>
      <c r="R4714" s="71"/>
      <c r="S4714" s="71"/>
      <c r="T4714" s="71"/>
      <c r="U4714" s="71"/>
      <c r="V4714" s="71"/>
      <c r="W4714" s="71"/>
      <c r="X4714" s="71"/>
      <c r="Y4714" s="71"/>
      <c r="Z4714" s="71"/>
    </row>
    <row r="4715" spans="1:26">
      <c r="A4715" s="154"/>
      <c r="B4715" s="157"/>
      <c r="C4715" s="162"/>
      <c r="D4715" s="157"/>
      <c r="E4715" s="157"/>
      <c r="F4715" s="157"/>
      <c r="G4715" s="158"/>
      <c r="H4715" s="23">
        <f>MONTH(CtasPagar[[#This Row],[Data Vencimento]])</f>
        <v>1</v>
      </c>
      <c r="I4715" s="23">
        <f>YEAR(CtasPagar[[#This Row],[Data Vencimento]])</f>
        <v>1900</v>
      </c>
      <c r="J4715" s="154"/>
      <c r="K4715" s="23">
        <f>MONTH(CtasPagar[[#This Row],[Data Pagamento]])</f>
        <v>1</v>
      </c>
      <c r="L4715" s="23">
        <f>YEAR(CtasPagar[[#This Row],[Data Pagamento]])</f>
        <v>1900</v>
      </c>
      <c r="M4715" s="154"/>
      <c r="N47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5" s="71"/>
      <c r="P4715" s="71"/>
      <c r="Q4715" s="71"/>
      <c r="R4715" s="71"/>
      <c r="S4715" s="71"/>
      <c r="T4715" s="71"/>
      <c r="U4715" s="71"/>
      <c r="V4715" s="71"/>
      <c r="W4715" s="71"/>
      <c r="X4715" s="71"/>
      <c r="Y4715" s="71"/>
      <c r="Z4715" s="71"/>
    </row>
    <row r="4716" spans="1:26">
      <c r="A4716" s="154"/>
      <c r="B4716" s="157"/>
      <c r="C4716" s="162"/>
      <c r="D4716" s="157"/>
      <c r="E4716" s="157"/>
      <c r="F4716" s="157"/>
      <c r="G4716" s="158"/>
      <c r="H4716" s="23">
        <f>MONTH(CtasPagar[[#This Row],[Data Vencimento]])</f>
        <v>1</v>
      </c>
      <c r="I4716" s="23">
        <f>YEAR(CtasPagar[[#This Row],[Data Vencimento]])</f>
        <v>1900</v>
      </c>
      <c r="J4716" s="154"/>
      <c r="K4716" s="23">
        <f>MONTH(CtasPagar[[#This Row],[Data Pagamento]])</f>
        <v>1</v>
      </c>
      <c r="L4716" s="23">
        <f>YEAR(CtasPagar[[#This Row],[Data Pagamento]])</f>
        <v>1900</v>
      </c>
      <c r="M4716" s="154"/>
      <c r="N47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6" s="71"/>
      <c r="P4716" s="71"/>
      <c r="Q4716" s="71"/>
      <c r="R4716" s="71"/>
      <c r="S4716" s="71"/>
      <c r="T4716" s="71"/>
      <c r="U4716" s="71"/>
      <c r="V4716" s="71"/>
      <c r="W4716" s="71"/>
      <c r="X4716" s="71"/>
      <c r="Y4716" s="71"/>
      <c r="Z4716" s="71"/>
    </row>
    <row r="4717" spans="1:26">
      <c r="A4717" s="154"/>
      <c r="B4717" s="157"/>
      <c r="C4717" s="162"/>
      <c r="D4717" s="157"/>
      <c r="E4717" s="157"/>
      <c r="F4717" s="157"/>
      <c r="G4717" s="158"/>
      <c r="H4717" s="23">
        <f>MONTH(CtasPagar[[#This Row],[Data Vencimento]])</f>
        <v>1</v>
      </c>
      <c r="I4717" s="23">
        <f>YEAR(CtasPagar[[#This Row],[Data Vencimento]])</f>
        <v>1900</v>
      </c>
      <c r="J4717" s="154"/>
      <c r="K4717" s="23">
        <f>MONTH(CtasPagar[[#This Row],[Data Pagamento]])</f>
        <v>1</v>
      </c>
      <c r="L4717" s="23">
        <f>YEAR(CtasPagar[[#This Row],[Data Pagamento]])</f>
        <v>1900</v>
      </c>
      <c r="M4717" s="154"/>
      <c r="N47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7" s="71"/>
      <c r="P4717" s="71"/>
      <c r="Q4717" s="71"/>
      <c r="R4717" s="71"/>
      <c r="S4717" s="71"/>
      <c r="T4717" s="71"/>
      <c r="U4717" s="71"/>
      <c r="V4717" s="71"/>
      <c r="W4717" s="71"/>
      <c r="X4717" s="71"/>
      <c r="Y4717" s="71"/>
      <c r="Z4717" s="71"/>
    </row>
    <row r="4718" spans="1:26">
      <c r="A4718" s="154"/>
      <c r="B4718" s="157"/>
      <c r="C4718" s="162"/>
      <c r="D4718" s="157"/>
      <c r="E4718" s="157"/>
      <c r="F4718" s="157"/>
      <c r="G4718" s="158"/>
      <c r="H4718" s="23">
        <f>MONTH(CtasPagar[[#This Row],[Data Vencimento]])</f>
        <v>1</v>
      </c>
      <c r="I4718" s="23">
        <f>YEAR(CtasPagar[[#This Row],[Data Vencimento]])</f>
        <v>1900</v>
      </c>
      <c r="J4718" s="154"/>
      <c r="K4718" s="23">
        <f>MONTH(CtasPagar[[#This Row],[Data Pagamento]])</f>
        <v>1</v>
      </c>
      <c r="L4718" s="23">
        <f>YEAR(CtasPagar[[#This Row],[Data Pagamento]])</f>
        <v>1900</v>
      </c>
      <c r="M4718" s="154"/>
      <c r="N47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8" s="71"/>
      <c r="P4718" s="71"/>
      <c r="Q4718" s="71"/>
      <c r="R4718" s="71"/>
      <c r="S4718" s="71"/>
      <c r="T4718" s="71"/>
      <c r="U4718" s="71"/>
      <c r="V4718" s="71"/>
      <c r="W4718" s="71"/>
      <c r="X4718" s="71"/>
      <c r="Y4718" s="71"/>
      <c r="Z4718" s="71"/>
    </row>
    <row r="4719" spans="1:26">
      <c r="A4719" s="154"/>
      <c r="B4719" s="157"/>
      <c r="C4719" s="162"/>
      <c r="D4719" s="157"/>
      <c r="E4719" s="157"/>
      <c r="F4719" s="157"/>
      <c r="G4719" s="158"/>
      <c r="H4719" s="23">
        <f>MONTH(CtasPagar[[#This Row],[Data Vencimento]])</f>
        <v>1</v>
      </c>
      <c r="I4719" s="23">
        <f>YEAR(CtasPagar[[#This Row],[Data Vencimento]])</f>
        <v>1900</v>
      </c>
      <c r="J4719" s="154"/>
      <c r="K4719" s="23">
        <f>MONTH(CtasPagar[[#This Row],[Data Pagamento]])</f>
        <v>1</v>
      </c>
      <c r="L4719" s="23">
        <f>YEAR(CtasPagar[[#This Row],[Data Pagamento]])</f>
        <v>1900</v>
      </c>
      <c r="M4719" s="154"/>
      <c r="N47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19" s="71"/>
      <c r="P4719" s="71"/>
      <c r="Q4719" s="71"/>
      <c r="R4719" s="71"/>
      <c r="S4719" s="71"/>
      <c r="T4719" s="71"/>
      <c r="U4719" s="71"/>
      <c r="V4719" s="71"/>
      <c r="W4719" s="71"/>
      <c r="X4719" s="71"/>
      <c r="Y4719" s="71"/>
      <c r="Z4719" s="71"/>
    </row>
    <row r="4720" spans="1:26">
      <c r="A4720" s="154"/>
      <c r="B4720" s="157"/>
      <c r="C4720" s="162"/>
      <c r="D4720" s="157"/>
      <c r="E4720" s="157"/>
      <c r="F4720" s="157"/>
      <c r="G4720" s="158"/>
      <c r="H4720" s="23">
        <f>MONTH(CtasPagar[[#This Row],[Data Vencimento]])</f>
        <v>1</v>
      </c>
      <c r="I4720" s="23">
        <f>YEAR(CtasPagar[[#This Row],[Data Vencimento]])</f>
        <v>1900</v>
      </c>
      <c r="J4720" s="154"/>
      <c r="K4720" s="23">
        <f>MONTH(CtasPagar[[#This Row],[Data Pagamento]])</f>
        <v>1</v>
      </c>
      <c r="L4720" s="23">
        <f>YEAR(CtasPagar[[#This Row],[Data Pagamento]])</f>
        <v>1900</v>
      </c>
      <c r="M4720" s="154"/>
      <c r="N47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0" s="71"/>
      <c r="P4720" s="71"/>
      <c r="Q4720" s="71"/>
      <c r="R4720" s="71"/>
      <c r="S4720" s="71"/>
      <c r="T4720" s="71"/>
      <c r="U4720" s="71"/>
      <c r="V4720" s="71"/>
      <c r="W4720" s="71"/>
      <c r="X4720" s="71"/>
      <c r="Y4720" s="71"/>
      <c r="Z4720" s="71"/>
    </row>
    <row r="4721" spans="1:26">
      <c r="A4721" s="154"/>
      <c r="B4721" s="157"/>
      <c r="C4721" s="162"/>
      <c r="D4721" s="157"/>
      <c r="E4721" s="157"/>
      <c r="F4721" s="157"/>
      <c r="G4721" s="158"/>
      <c r="H4721" s="23">
        <f>MONTH(CtasPagar[[#This Row],[Data Vencimento]])</f>
        <v>1</v>
      </c>
      <c r="I4721" s="23">
        <f>YEAR(CtasPagar[[#This Row],[Data Vencimento]])</f>
        <v>1900</v>
      </c>
      <c r="J4721" s="154"/>
      <c r="K4721" s="23">
        <f>MONTH(CtasPagar[[#This Row],[Data Pagamento]])</f>
        <v>1</v>
      </c>
      <c r="L4721" s="23">
        <f>YEAR(CtasPagar[[#This Row],[Data Pagamento]])</f>
        <v>1900</v>
      </c>
      <c r="M4721" s="154"/>
      <c r="N47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1" s="71"/>
      <c r="P4721" s="71"/>
      <c r="Q4721" s="71"/>
      <c r="R4721" s="71"/>
      <c r="S4721" s="71"/>
      <c r="T4721" s="71"/>
      <c r="U4721" s="71"/>
      <c r="V4721" s="71"/>
      <c r="W4721" s="71"/>
      <c r="X4721" s="71"/>
      <c r="Y4721" s="71"/>
      <c r="Z4721" s="71"/>
    </row>
    <row r="4722" spans="1:26">
      <c r="A4722" s="154"/>
      <c r="B4722" s="157"/>
      <c r="C4722" s="162"/>
      <c r="D4722" s="157"/>
      <c r="E4722" s="157"/>
      <c r="F4722" s="157"/>
      <c r="G4722" s="158"/>
      <c r="H4722" s="23">
        <f>MONTH(CtasPagar[[#This Row],[Data Vencimento]])</f>
        <v>1</v>
      </c>
      <c r="I4722" s="23">
        <f>YEAR(CtasPagar[[#This Row],[Data Vencimento]])</f>
        <v>1900</v>
      </c>
      <c r="J4722" s="154"/>
      <c r="K4722" s="23">
        <f>MONTH(CtasPagar[[#This Row],[Data Pagamento]])</f>
        <v>1</v>
      </c>
      <c r="L4722" s="23">
        <f>YEAR(CtasPagar[[#This Row],[Data Pagamento]])</f>
        <v>1900</v>
      </c>
      <c r="M4722" s="154"/>
      <c r="N47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2" s="71"/>
      <c r="P4722" s="71"/>
      <c r="Q4722" s="71"/>
      <c r="R4722" s="71"/>
      <c r="S4722" s="71"/>
      <c r="T4722" s="71"/>
      <c r="U4722" s="71"/>
      <c r="V4722" s="71"/>
      <c r="W4722" s="71"/>
      <c r="X4722" s="71"/>
      <c r="Y4722" s="71"/>
      <c r="Z4722" s="71"/>
    </row>
    <row r="4723" spans="1:26">
      <c r="A4723" s="154"/>
      <c r="B4723" s="157"/>
      <c r="C4723" s="162"/>
      <c r="D4723" s="157"/>
      <c r="E4723" s="157"/>
      <c r="F4723" s="157"/>
      <c r="G4723" s="158"/>
      <c r="H4723" s="23">
        <f>MONTH(CtasPagar[[#This Row],[Data Vencimento]])</f>
        <v>1</v>
      </c>
      <c r="I4723" s="23">
        <f>YEAR(CtasPagar[[#This Row],[Data Vencimento]])</f>
        <v>1900</v>
      </c>
      <c r="J4723" s="154"/>
      <c r="K4723" s="23">
        <f>MONTH(CtasPagar[[#This Row],[Data Pagamento]])</f>
        <v>1</v>
      </c>
      <c r="L4723" s="23">
        <f>YEAR(CtasPagar[[#This Row],[Data Pagamento]])</f>
        <v>1900</v>
      </c>
      <c r="M4723" s="154"/>
      <c r="N47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3" s="71"/>
      <c r="P4723" s="71"/>
      <c r="Q4723" s="71"/>
      <c r="R4723" s="71"/>
      <c r="S4723" s="71"/>
      <c r="T4723" s="71"/>
      <c r="U4723" s="71"/>
      <c r="V4723" s="71"/>
      <c r="W4723" s="71"/>
      <c r="X4723" s="71"/>
      <c r="Y4723" s="71"/>
      <c r="Z4723" s="71"/>
    </row>
    <row r="4724" spans="1:26">
      <c r="A4724" s="154"/>
      <c r="B4724" s="157"/>
      <c r="C4724" s="162"/>
      <c r="D4724" s="157"/>
      <c r="E4724" s="157"/>
      <c r="F4724" s="157"/>
      <c r="G4724" s="158"/>
      <c r="H4724" s="23">
        <f>MONTH(CtasPagar[[#This Row],[Data Vencimento]])</f>
        <v>1</v>
      </c>
      <c r="I4724" s="23">
        <f>YEAR(CtasPagar[[#This Row],[Data Vencimento]])</f>
        <v>1900</v>
      </c>
      <c r="J4724" s="154"/>
      <c r="K4724" s="23">
        <f>MONTH(CtasPagar[[#This Row],[Data Pagamento]])</f>
        <v>1</v>
      </c>
      <c r="L4724" s="23">
        <f>YEAR(CtasPagar[[#This Row],[Data Pagamento]])</f>
        <v>1900</v>
      </c>
      <c r="M4724" s="154"/>
      <c r="N47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4" s="71"/>
      <c r="P4724" s="71"/>
      <c r="Q4724" s="71"/>
      <c r="R4724" s="71"/>
      <c r="S4724" s="71"/>
      <c r="T4724" s="71"/>
      <c r="U4724" s="71"/>
      <c r="V4724" s="71"/>
      <c r="W4724" s="71"/>
      <c r="X4724" s="71"/>
      <c r="Y4724" s="71"/>
      <c r="Z4724" s="71"/>
    </row>
    <row r="4725" spans="1:26">
      <c r="A4725" s="154"/>
      <c r="B4725" s="157"/>
      <c r="C4725" s="162"/>
      <c r="D4725" s="157"/>
      <c r="E4725" s="157"/>
      <c r="F4725" s="157"/>
      <c r="G4725" s="158"/>
      <c r="H4725" s="23">
        <f>MONTH(CtasPagar[[#This Row],[Data Vencimento]])</f>
        <v>1</v>
      </c>
      <c r="I4725" s="23">
        <f>YEAR(CtasPagar[[#This Row],[Data Vencimento]])</f>
        <v>1900</v>
      </c>
      <c r="J4725" s="154"/>
      <c r="K4725" s="23">
        <f>MONTH(CtasPagar[[#This Row],[Data Pagamento]])</f>
        <v>1</v>
      </c>
      <c r="L4725" s="23">
        <f>YEAR(CtasPagar[[#This Row],[Data Pagamento]])</f>
        <v>1900</v>
      </c>
      <c r="M4725" s="154"/>
      <c r="N47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5" s="71"/>
      <c r="P4725" s="71"/>
      <c r="Q4725" s="71"/>
      <c r="R4725" s="71"/>
      <c r="S4725" s="71"/>
      <c r="T4725" s="71"/>
      <c r="U4725" s="71"/>
      <c r="V4725" s="71"/>
      <c r="W4725" s="71"/>
      <c r="X4725" s="71"/>
      <c r="Y4725" s="71"/>
      <c r="Z4725" s="71"/>
    </row>
    <row r="4726" spans="1:26">
      <c r="A4726" s="154"/>
      <c r="B4726" s="157"/>
      <c r="C4726" s="162"/>
      <c r="D4726" s="157"/>
      <c r="E4726" s="157"/>
      <c r="F4726" s="157"/>
      <c r="G4726" s="158"/>
      <c r="H4726" s="23">
        <f>MONTH(CtasPagar[[#This Row],[Data Vencimento]])</f>
        <v>1</v>
      </c>
      <c r="I4726" s="23">
        <f>YEAR(CtasPagar[[#This Row],[Data Vencimento]])</f>
        <v>1900</v>
      </c>
      <c r="J4726" s="154"/>
      <c r="K4726" s="23">
        <f>MONTH(CtasPagar[[#This Row],[Data Pagamento]])</f>
        <v>1</v>
      </c>
      <c r="L4726" s="23">
        <f>YEAR(CtasPagar[[#This Row],[Data Pagamento]])</f>
        <v>1900</v>
      </c>
      <c r="M4726" s="154"/>
      <c r="N47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6" s="71"/>
      <c r="P4726" s="71"/>
      <c r="Q4726" s="71"/>
      <c r="R4726" s="71"/>
      <c r="S4726" s="71"/>
      <c r="T4726" s="71"/>
      <c r="U4726" s="71"/>
      <c r="V4726" s="71"/>
      <c r="W4726" s="71"/>
      <c r="X4726" s="71"/>
      <c r="Y4726" s="71"/>
      <c r="Z4726" s="71"/>
    </row>
    <row r="4727" spans="1:26">
      <c r="A4727" s="154"/>
      <c r="B4727" s="157"/>
      <c r="C4727" s="162"/>
      <c r="D4727" s="157"/>
      <c r="E4727" s="157"/>
      <c r="F4727" s="157"/>
      <c r="G4727" s="158"/>
      <c r="H4727" s="23">
        <f>MONTH(CtasPagar[[#This Row],[Data Vencimento]])</f>
        <v>1</v>
      </c>
      <c r="I4727" s="23">
        <f>YEAR(CtasPagar[[#This Row],[Data Vencimento]])</f>
        <v>1900</v>
      </c>
      <c r="J4727" s="154"/>
      <c r="K4727" s="23">
        <f>MONTH(CtasPagar[[#This Row],[Data Pagamento]])</f>
        <v>1</v>
      </c>
      <c r="L4727" s="23">
        <f>YEAR(CtasPagar[[#This Row],[Data Pagamento]])</f>
        <v>1900</v>
      </c>
      <c r="M4727" s="154"/>
      <c r="N47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7" s="71"/>
      <c r="P4727" s="71"/>
      <c r="Q4727" s="71"/>
      <c r="R4727" s="71"/>
      <c r="S4727" s="71"/>
      <c r="T4727" s="71"/>
      <c r="U4727" s="71"/>
      <c r="V4727" s="71"/>
      <c r="W4727" s="71"/>
      <c r="X4727" s="71"/>
      <c r="Y4727" s="71"/>
      <c r="Z4727" s="71"/>
    </row>
    <row r="4728" spans="1:26">
      <c r="A4728" s="154"/>
      <c r="B4728" s="157"/>
      <c r="C4728" s="162"/>
      <c r="D4728" s="157"/>
      <c r="E4728" s="157"/>
      <c r="F4728" s="157"/>
      <c r="G4728" s="158"/>
      <c r="H4728" s="23">
        <f>MONTH(CtasPagar[[#This Row],[Data Vencimento]])</f>
        <v>1</v>
      </c>
      <c r="I4728" s="23">
        <f>YEAR(CtasPagar[[#This Row],[Data Vencimento]])</f>
        <v>1900</v>
      </c>
      <c r="J4728" s="154"/>
      <c r="K4728" s="23">
        <f>MONTH(CtasPagar[[#This Row],[Data Pagamento]])</f>
        <v>1</v>
      </c>
      <c r="L4728" s="23">
        <f>YEAR(CtasPagar[[#This Row],[Data Pagamento]])</f>
        <v>1900</v>
      </c>
      <c r="M4728" s="154"/>
      <c r="N47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8" s="71"/>
      <c r="P4728" s="71"/>
      <c r="Q4728" s="71"/>
      <c r="R4728" s="71"/>
      <c r="S4728" s="71"/>
      <c r="T4728" s="71"/>
      <c r="U4728" s="71"/>
      <c r="V4728" s="71"/>
      <c r="W4728" s="71"/>
      <c r="X4728" s="71"/>
      <c r="Y4728" s="71"/>
      <c r="Z4728" s="71"/>
    </row>
    <row r="4729" spans="1:26">
      <c r="A4729" s="154"/>
      <c r="B4729" s="157"/>
      <c r="C4729" s="162"/>
      <c r="D4729" s="157"/>
      <c r="E4729" s="157"/>
      <c r="F4729" s="157"/>
      <c r="G4729" s="158"/>
      <c r="H4729" s="23">
        <f>MONTH(CtasPagar[[#This Row],[Data Vencimento]])</f>
        <v>1</v>
      </c>
      <c r="I4729" s="23">
        <f>YEAR(CtasPagar[[#This Row],[Data Vencimento]])</f>
        <v>1900</v>
      </c>
      <c r="J4729" s="154"/>
      <c r="K4729" s="23">
        <f>MONTH(CtasPagar[[#This Row],[Data Pagamento]])</f>
        <v>1</v>
      </c>
      <c r="L4729" s="23">
        <f>YEAR(CtasPagar[[#This Row],[Data Pagamento]])</f>
        <v>1900</v>
      </c>
      <c r="M4729" s="154"/>
      <c r="N47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29" s="71"/>
      <c r="P4729" s="71"/>
      <c r="Q4729" s="71"/>
      <c r="R4729" s="71"/>
      <c r="S4729" s="71"/>
      <c r="T4729" s="71"/>
      <c r="U4729" s="71"/>
      <c r="V4729" s="71"/>
      <c r="W4729" s="71"/>
      <c r="X4729" s="71"/>
      <c r="Y4729" s="71"/>
      <c r="Z4729" s="71"/>
    </row>
    <row r="4730" spans="1:26">
      <c r="A4730" s="154"/>
      <c r="B4730" s="157"/>
      <c r="C4730" s="162"/>
      <c r="D4730" s="157"/>
      <c r="E4730" s="157"/>
      <c r="F4730" s="157"/>
      <c r="G4730" s="158"/>
      <c r="H4730" s="23">
        <f>MONTH(CtasPagar[[#This Row],[Data Vencimento]])</f>
        <v>1</v>
      </c>
      <c r="I4730" s="23">
        <f>YEAR(CtasPagar[[#This Row],[Data Vencimento]])</f>
        <v>1900</v>
      </c>
      <c r="J4730" s="154"/>
      <c r="K4730" s="23">
        <f>MONTH(CtasPagar[[#This Row],[Data Pagamento]])</f>
        <v>1</v>
      </c>
      <c r="L4730" s="23">
        <f>YEAR(CtasPagar[[#This Row],[Data Pagamento]])</f>
        <v>1900</v>
      </c>
      <c r="M4730" s="154"/>
      <c r="N47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0" s="71"/>
      <c r="P4730" s="71"/>
      <c r="Q4730" s="71"/>
      <c r="R4730" s="71"/>
      <c r="S4730" s="71"/>
      <c r="T4730" s="71"/>
      <c r="U4730" s="71"/>
      <c r="V4730" s="71"/>
      <c r="W4730" s="71"/>
      <c r="X4730" s="71"/>
      <c r="Y4730" s="71"/>
      <c r="Z4730" s="71"/>
    </row>
    <row r="4731" spans="1:26">
      <c r="A4731" s="154"/>
      <c r="B4731" s="157"/>
      <c r="C4731" s="162"/>
      <c r="D4731" s="157"/>
      <c r="E4731" s="157"/>
      <c r="F4731" s="157"/>
      <c r="G4731" s="158"/>
      <c r="H4731" s="23">
        <f>MONTH(CtasPagar[[#This Row],[Data Vencimento]])</f>
        <v>1</v>
      </c>
      <c r="I4731" s="23">
        <f>YEAR(CtasPagar[[#This Row],[Data Vencimento]])</f>
        <v>1900</v>
      </c>
      <c r="J4731" s="154"/>
      <c r="K4731" s="23">
        <f>MONTH(CtasPagar[[#This Row],[Data Pagamento]])</f>
        <v>1</v>
      </c>
      <c r="L4731" s="23">
        <f>YEAR(CtasPagar[[#This Row],[Data Pagamento]])</f>
        <v>1900</v>
      </c>
      <c r="M4731" s="154"/>
      <c r="N47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1" s="71"/>
      <c r="P4731" s="71"/>
      <c r="Q4731" s="71"/>
      <c r="R4731" s="71"/>
      <c r="S4731" s="71"/>
      <c r="T4731" s="71"/>
      <c r="U4731" s="71"/>
      <c r="V4731" s="71"/>
      <c r="W4731" s="71"/>
      <c r="X4731" s="71"/>
      <c r="Y4731" s="71"/>
      <c r="Z4731" s="71"/>
    </row>
    <row r="4732" spans="1:26">
      <c r="A4732" s="154"/>
      <c r="B4732" s="157"/>
      <c r="C4732" s="162"/>
      <c r="D4732" s="157"/>
      <c r="E4732" s="157"/>
      <c r="F4732" s="157"/>
      <c r="G4732" s="158"/>
      <c r="H4732" s="23">
        <f>MONTH(CtasPagar[[#This Row],[Data Vencimento]])</f>
        <v>1</v>
      </c>
      <c r="I4732" s="23">
        <f>YEAR(CtasPagar[[#This Row],[Data Vencimento]])</f>
        <v>1900</v>
      </c>
      <c r="J4732" s="154"/>
      <c r="K4732" s="23">
        <f>MONTH(CtasPagar[[#This Row],[Data Pagamento]])</f>
        <v>1</v>
      </c>
      <c r="L4732" s="23">
        <f>YEAR(CtasPagar[[#This Row],[Data Pagamento]])</f>
        <v>1900</v>
      </c>
      <c r="M4732" s="154"/>
      <c r="N47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2" s="71"/>
      <c r="P4732" s="71"/>
      <c r="Q4732" s="71"/>
      <c r="R4732" s="71"/>
      <c r="S4732" s="71"/>
      <c r="T4732" s="71"/>
      <c r="U4732" s="71"/>
      <c r="V4732" s="71"/>
      <c r="W4732" s="71"/>
      <c r="X4732" s="71"/>
      <c r="Y4732" s="71"/>
      <c r="Z4732" s="71"/>
    </row>
    <row r="4733" spans="1:26">
      <c r="A4733" s="154"/>
      <c r="B4733" s="157"/>
      <c r="C4733" s="162"/>
      <c r="D4733" s="157"/>
      <c r="E4733" s="157"/>
      <c r="F4733" s="157"/>
      <c r="G4733" s="158"/>
      <c r="H4733" s="23">
        <f>MONTH(CtasPagar[[#This Row],[Data Vencimento]])</f>
        <v>1</v>
      </c>
      <c r="I4733" s="23">
        <f>YEAR(CtasPagar[[#This Row],[Data Vencimento]])</f>
        <v>1900</v>
      </c>
      <c r="J4733" s="154"/>
      <c r="K4733" s="23">
        <f>MONTH(CtasPagar[[#This Row],[Data Pagamento]])</f>
        <v>1</v>
      </c>
      <c r="L4733" s="23">
        <f>YEAR(CtasPagar[[#This Row],[Data Pagamento]])</f>
        <v>1900</v>
      </c>
      <c r="M4733" s="154"/>
      <c r="N47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3" s="71"/>
      <c r="P4733" s="71"/>
      <c r="Q4733" s="71"/>
      <c r="R4733" s="71"/>
      <c r="S4733" s="71"/>
      <c r="T4733" s="71"/>
      <c r="U4733" s="71"/>
      <c r="V4733" s="71"/>
      <c r="W4733" s="71"/>
      <c r="X4733" s="71"/>
      <c r="Y4733" s="71"/>
      <c r="Z4733" s="71"/>
    </row>
    <row r="4734" spans="1:26">
      <c r="A4734" s="154"/>
      <c r="B4734" s="157"/>
      <c r="C4734" s="162"/>
      <c r="D4734" s="157"/>
      <c r="E4734" s="157"/>
      <c r="F4734" s="157"/>
      <c r="G4734" s="158"/>
      <c r="H4734" s="23">
        <f>MONTH(CtasPagar[[#This Row],[Data Vencimento]])</f>
        <v>1</v>
      </c>
      <c r="I4734" s="23">
        <f>YEAR(CtasPagar[[#This Row],[Data Vencimento]])</f>
        <v>1900</v>
      </c>
      <c r="J4734" s="154"/>
      <c r="K4734" s="23">
        <f>MONTH(CtasPagar[[#This Row],[Data Pagamento]])</f>
        <v>1</v>
      </c>
      <c r="L4734" s="23">
        <f>YEAR(CtasPagar[[#This Row],[Data Pagamento]])</f>
        <v>1900</v>
      </c>
      <c r="M4734" s="154"/>
      <c r="N47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4" s="71"/>
      <c r="P4734" s="71"/>
      <c r="Q4734" s="71"/>
      <c r="R4734" s="71"/>
      <c r="S4734" s="71"/>
      <c r="T4734" s="71"/>
      <c r="U4734" s="71"/>
      <c r="V4734" s="71"/>
      <c r="W4734" s="71"/>
      <c r="X4734" s="71"/>
      <c r="Y4734" s="71"/>
      <c r="Z4734" s="71"/>
    </row>
    <row r="4735" spans="1:26">
      <c r="A4735" s="154"/>
      <c r="B4735" s="157"/>
      <c r="C4735" s="162"/>
      <c r="D4735" s="157"/>
      <c r="E4735" s="157"/>
      <c r="F4735" s="157"/>
      <c r="G4735" s="158"/>
      <c r="H4735" s="23">
        <f>MONTH(CtasPagar[[#This Row],[Data Vencimento]])</f>
        <v>1</v>
      </c>
      <c r="I4735" s="23">
        <f>YEAR(CtasPagar[[#This Row],[Data Vencimento]])</f>
        <v>1900</v>
      </c>
      <c r="J4735" s="154"/>
      <c r="K4735" s="23">
        <f>MONTH(CtasPagar[[#This Row],[Data Pagamento]])</f>
        <v>1</v>
      </c>
      <c r="L4735" s="23">
        <f>YEAR(CtasPagar[[#This Row],[Data Pagamento]])</f>
        <v>1900</v>
      </c>
      <c r="M4735" s="154"/>
      <c r="N47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5" s="71"/>
      <c r="P4735" s="71"/>
      <c r="Q4735" s="71"/>
      <c r="R4735" s="71"/>
      <c r="S4735" s="71"/>
      <c r="T4735" s="71"/>
      <c r="U4735" s="71"/>
      <c r="V4735" s="71"/>
      <c r="W4735" s="71"/>
      <c r="X4735" s="71"/>
      <c r="Y4735" s="71"/>
      <c r="Z4735" s="71"/>
    </row>
    <row r="4736" spans="1:26">
      <c r="A4736" s="154"/>
      <c r="B4736" s="157"/>
      <c r="C4736" s="162"/>
      <c r="D4736" s="157"/>
      <c r="E4736" s="157"/>
      <c r="F4736" s="157"/>
      <c r="G4736" s="158"/>
      <c r="H4736" s="23">
        <f>MONTH(CtasPagar[[#This Row],[Data Vencimento]])</f>
        <v>1</v>
      </c>
      <c r="I4736" s="23">
        <f>YEAR(CtasPagar[[#This Row],[Data Vencimento]])</f>
        <v>1900</v>
      </c>
      <c r="J4736" s="154"/>
      <c r="K4736" s="23">
        <f>MONTH(CtasPagar[[#This Row],[Data Pagamento]])</f>
        <v>1</v>
      </c>
      <c r="L4736" s="23">
        <f>YEAR(CtasPagar[[#This Row],[Data Pagamento]])</f>
        <v>1900</v>
      </c>
      <c r="M4736" s="154"/>
      <c r="N47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6" s="71"/>
      <c r="P4736" s="71"/>
      <c r="Q4736" s="71"/>
      <c r="R4736" s="71"/>
      <c r="S4736" s="71"/>
      <c r="T4736" s="71"/>
      <c r="U4736" s="71"/>
      <c r="V4736" s="71"/>
      <c r="W4736" s="71"/>
      <c r="X4736" s="71"/>
      <c r="Y4736" s="71"/>
      <c r="Z4736" s="71"/>
    </row>
    <row r="4737" spans="1:26">
      <c r="A4737" s="154"/>
      <c r="B4737" s="157"/>
      <c r="C4737" s="162"/>
      <c r="D4737" s="157"/>
      <c r="E4737" s="157"/>
      <c r="F4737" s="157"/>
      <c r="G4737" s="158"/>
      <c r="H4737" s="23">
        <f>MONTH(CtasPagar[[#This Row],[Data Vencimento]])</f>
        <v>1</v>
      </c>
      <c r="I4737" s="23">
        <f>YEAR(CtasPagar[[#This Row],[Data Vencimento]])</f>
        <v>1900</v>
      </c>
      <c r="J4737" s="154"/>
      <c r="K4737" s="23">
        <f>MONTH(CtasPagar[[#This Row],[Data Pagamento]])</f>
        <v>1</v>
      </c>
      <c r="L4737" s="23">
        <f>YEAR(CtasPagar[[#This Row],[Data Pagamento]])</f>
        <v>1900</v>
      </c>
      <c r="M4737" s="154"/>
      <c r="N47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7" s="71"/>
      <c r="P4737" s="71"/>
      <c r="Q4737" s="71"/>
      <c r="R4737" s="71"/>
      <c r="S4737" s="71"/>
      <c r="T4737" s="71"/>
      <c r="U4737" s="71"/>
      <c r="V4737" s="71"/>
      <c r="W4737" s="71"/>
      <c r="X4737" s="71"/>
      <c r="Y4737" s="71"/>
      <c r="Z4737" s="71"/>
    </row>
    <row r="4738" spans="1:26">
      <c r="A4738" s="154"/>
      <c r="B4738" s="157"/>
      <c r="C4738" s="162"/>
      <c r="D4738" s="157"/>
      <c r="E4738" s="157"/>
      <c r="F4738" s="157"/>
      <c r="G4738" s="158"/>
      <c r="H4738" s="23">
        <f>MONTH(CtasPagar[[#This Row],[Data Vencimento]])</f>
        <v>1</v>
      </c>
      <c r="I4738" s="23">
        <f>YEAR(CtasPagar[[#This Row],[Data Vencimento]])</f>
        <v>1900</v>
      </c>
      <c r="J4738" s="154"/>
      <c r="K4738" s="23">
        <f>MONTH(CtasPagar[[#This Row],[Data Pagamento]])</f>
        <v>1</v>
      </c>
      <c r="L4738" s="23">
        <f>YEAR(CtasPagar[[#This Row],[Data Pagamento]])</f>
        <v>1900</v>
      </c>
      <c r="M4738" s="154"/>
      <c r="N47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8" s="71"/>
      <c r="P4738" s="71"/>
      <c r="Q4738" s="71"/>
      <c r="R4738" s="71"/>
      <c r="S4738" s="71"/>
      <c r="T4738" s="71"/>
      <c r="U4738" s="71"/>
      <c r="V4738" s="71"/>
      <c r="W4738" s="71"/>
      <c r="X4738" s="71"/>
      <c r="Y4738" s="71"/>
      <c r="Z4738" s="71"/>
    </row>
    <row r="4739" spans="1:26">
      <c r="A4739" s="154"/>
      <c r="B4739" s="157"/>
      <c r="C4739" s="162"/>
      <c r="D4739" s="157"/>
      <c r="E4739" s="157"/>
      <c r="F4739" s="157"/>
      <c r="G4739" s="158"/>
      <c r="H4739" s="23">
        <f>MONTH(CtasPagar[[#This Row],[Data Vencimento]])</f>
        <v>1</v>
      </c>
      <c r="I4739" s="23">
        <f>YEAR(CtasPagar[[#This Row],[Data Vencimento]])</f>
        <v>1900</v>
      </c>
      <c r="J4739" s="154"/>
      <c r="K4739" s="23">
        <f>MONTH(CtasPagar[[#This Row],[Data Pagamento]])</f>
        <v>1</v>
      </c>
      <c r="L4739" s="23">
        <f>YEAR(CtasPagar[[#This Row],[Data Pagamento]])</f>
        <v>1900</v>
      </c>
      <c r="M4739" s="154"/>
      <c r="N47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39" s="71"/>
      <c r="P4739" s="71"/>
      <c r="Q4739" s="71"/>
      <c r="R4739" s="71"/>
      <c r="S4739" s="71"/>
      <c r="T4739" s="71"/>
      <c r="U4739" s="71"/>
      <c r="V4739" s="71"/>
      <c r="W4739" s="71"/>
      <c r="X4739" s="71"/>
      <c r="Y4739" s="71"/>
      <c r="Z4739" s="71"/>
    </row>
    <row r="4740" spans="1:26">
      <c r="A4740" s="154"/>
      <c r="B4740" s="157"/>
      <c r="C4740" s="162"/>
      <c r="D4740" s="157"/>
      <c r="E4740" s="157"/>
      <c r="F4740" s="157"/>
      <c r="G4740" s="158"/>
      <c r="H4740" s="23">
        <f>MONTH(CtasPagar[[#This Row],[Data Vencimento]])</f>
        <v>1</v>
      </c>
      <c r="I4740" s="23">
        <f>YEAR(CtasPagar[[#This Row],[Data Vencimento]])</f>
        <v>1900</v>
      </c>
      <c r="J4740" s="154"/>
      <c r="K4740" s="23">
        <f>MONTH(CtasPagar[[#This Row],[Data Pagamento]])</f>
        <v>1</v>
      </c>
      <c r="L4740" s="23">
        <f>YEAR(CtasPagar[[#This Row],[Data Pagamento]])</f>
        <v>1900</v>
      </c>
      <c r="M4740" s="154"/>
      <c r="N47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0" s="71"/>
      <c r="P4740" s="71"/>
      <c r="Q4740" s="71"/>
      <c r="R4740" s="71"/>
      <c r="S4740" s="71"/>
      <c r="T4740" s="71"/>
      <c r="U4740" s="71"/>
      <c r="V4740" s="71"/>
      <c r="W4740" s="71"/>
      <c r="X4740" s="71"/>
      <c r="Y4740" s="71"/>
      <c r="Z4740" s="71"/>
    </row>
    <row r="4741" spans="1:26">
      <c r="A4741" s="154"/>
      <c r="B4741" s="157"/>
      <c r="C4741" s="162"/>
      <c r="D4741" s="157"/>
      <c r="E4741" s="157"/>
      <c r="F4741" s="157"/>
      <c r="G4741" s="158"/>
      <c r="H4741" s="23">
        <f>MONTH(CtasPagar[[#This Row],[Data Vencimento]])</f>
        <v>1</v>
      </c>
      <c r="I4741" s="23">
        <f>YEAR(CtasPagar[[#This Row],[Data Vencimento]])</f>
        <v>1900</v>
      </c>
      <c r="J4741" s="154"/>
      <c r="K4741" s="23">
        <f>MONTH(CtasPagar[[#This Row],[Data Pagamento]])</f>
        <v>1</v>
      </c>
      <c r="L4741" s="23">
        <f>YEAR(CtasPagar[[#This Row],[Data Pagamento]])</f>
        <v>1900</v>
      </c>
      <c r="M4741" s="154"/>
      <c r="N47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1" s="71"/>
      <c r="P4741" s="71"/>
      <c r="Q4741" s="71"/>
      <c r="R4741" s="71"/>
      <c r="S4741" s="71"/>
      <c r="T4741" s="71"/>
      <c r="U4741" s="71"/>
      <c r="V4741" s="71"/>
      <c r="W4741" s="71"/>
      <c r="X4741" s="71"/>
      <c r="Y4741" s="71"/>
      <c r="Z4741" s="71"/>
    </row>
    <row r="4742" spans="1:26">
      <c r="A4742" s="154"/>
      <c r="B4742" s="157"/>
      <c r="C4742" s="162"/>
      <c r="D4742" s="157"/>
      <c r="E4742" s="157"/>
      <c r="F4742" s="157"/>
      <c r="G4742" s="158"/>
      <c r="H4742" s="23">
        <f>MONTH(CtasPagar[[#This Row],[Data Vencimento]])</f>
        <v>1</v>
      </c>
      <c r="I4742" s="23">
        <f>YEAR(CtasPagar[[#This Row],[Data Vencimento]])</f>
        <v>1900</v>
      </c>
      <c r="J4742" s="154"/>
      <c r="K4742" s="23">
        <f>MONTH(CtasPagar[[#This Row],[Data Pagamento]])</f>
        <v>1</v>
      </c>
      <c r="L4742" s="23">
        <f>YEAR(CtasPagar[[#This Row],[Data Pagamento]])</f>
        <v>1900</v>
      </c>
      <c r="M4742" s="154"/>
      <c r="N47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2" s="71"/>
      <c r="P4742" s="71"/>
      <c r="Q4742" s="71"/>
      <c r="R4742" s="71"/>
      <c r="S4742" s="71"/>
      <c r="T4742" s="71"/>
      <c r="U4742" s="71"/>
      <c r="V4742" s="71"/>
      <c r="W4742" s="71"/>
      <c r="X4742" s="71"/>
      <c r="Y4742" s="71"/>
      <c r="Z4742" s="71"/>
    </row>
    <row r="4743" spans="1:26">
      <c r="A4743" s="154"/>
      <c r="B4743" s="157"/>
      <c r="C4743" s="162"/>
      <c r="D4743" s="157"/>
      <c r="E4743" s="157"/>
      <c r="F4743" s="157"/>
      <c r="G4743" s="158"/>
      <c r="H4743" s="23">
        <f>MONTH(CtasPagar[[#This Row],[Data Vencimento]])</f>
        <v>1</v>
      </c>
      <c r="I4743" s="23">
        <f>YEAR(CtasPagar[[#This Row],[Data Vencimento]])</f>
        <v>1900</v>
      </c>
      <c r="J4743" s="154"/>
      <c r="K4743" s="23">
        <f>MONTH(CtasPagar[[#This Row],[Data Pagamento]])</f>
        <v>1</v>
      </c>
      <c r="L4743" s="23">
        <f>YEAR(CtasPagar[[#This Row],[Data Pagamento]])</f>
        <v>1900</v>
      </c>
      <c r="M4743" s="154"/>
      <c r="N47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3" s="71"/>
      <c r="P4743" s="71"/>
      <c r="Q4743" s="71"/>
      <c r="R4743" s="71"/>
      <c r="S4743" s="71"/>
      <c r="T4743" s="71"/>
      <c r="U4743" s="71"/>
      <c r="V4743" s="71"/>
      <c r="W4743" s="71"/>
      <c r="X4743" s="71"/>
      <c r="Y4743" s="71"/>
      <c r="Z4743" s="71"/>
    </row>
    <row r="4744" spans="1:26">
      <c r="A4744" s="154"/>
      <c r="B4744" s="157"/>
      <c r="C4744" s="162"/>
      <c r="D4744" s="157"/>
      <c r="E4744" s="157"/>
      <c r="F4744" s="157"/>
      <c r="G4744" s="158"/>
      <c r="H4744" s="23">
        <f>MONTH(CtasPagar[[#This Row],[Data Vencimento]])</f>
        <v>1</v>
      </c>
      <c r="I4744" s="23">
        <f>YEAR(CtasPagar[[#This Row],[Data Vencimento]])</f>
        <v>1900</v>
      </c>
      <c r="J4744" s="154"/>
      <c r="K4744" s="23">
        <f>MONTH(CtasPagar[[#This Row],[Data Pagamento]])</f>
        <v>1</v>
      </c>
      <c r="L4744" s="23">
        <f>YEAR(CtasPagar[[#This Row],[Data Pagamento]])</f>
        <v>1900</v>
      </c>
      <c r="M4744" s="154"/>
      <c r="N47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4" s="71"/>
      <c r="P4744" s="71"/>
      <c r="Q4744" s="71"/>
      <c r="R4744" s="71"/>
      <c r="S4744" s="71"/>
      <c r="T4744" s="71"/>
      <c r="U4744" s="71"/>
      <c r="V4744" s="71"/>
      <c r="W4744" s="71"/>
      <c r="X4744" s="71"/>
      <c r="Y4744" s="71"/>
      <c r="Z4744" s="71"/>
    </row>
    <row r="4745" spans="1:26">
      <c r="A4745" s="154"/>
      <c r="B4745" s="157"/>
      <c r="C4745" s="162"/>
      <c r="D4745" s="157"/>
      <c r="E4745" s="157"/>
      <c r="F4745" s="157"/>
      <c r="G4745" s="158"/>
      <c r="H4745" s="23">
        <f>MONTH(CtasPagar[[#This Row],[Data Vencimento]])</f>
        <v>1</v>
      </c>
      <c r="I4745" s="23">
        <f>YEAR(CtasPagar[[#This Row],[Data Vencimento]])</f>
        <v>1900</v>
      </c>
      <c r="J4745" s="154"/>
      <c r="K4745" s="23">
        <f>MONTH(CtasPagar[[#This Row],[Data Pagamento]])</f>
        <v>1</v>
      </c>
      <c r="L4745" s="23">
        <f>YEAR(CtasPagar[[#This Row],[Data Pagamento]])</f>
        <v>1900</v>
      </c>
      <c r="M4745" s="154"/>
      <c r="N47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5" s="71"/>
      <c r="P4745" s="71"/>
      <c r="Q4745" s="71"/>
      <c r="R4745" s="71"/>
      <c r="S4745" s="71"/>
      <c r="T4745" s="71"/>
      <c r="U4745" s="71"/>
      <c r="V4745" s="71"/>
      <c r="W4745" s="71"/>
      <c r="X4745" s="71"/>
      <c r="Y4745" s="71"/>
      <c r="Z4745" s="71"/>
    </row>
    <row r="4746" spans="1:26">
      <c r="A4746" s="154"/>
      <c r="B4746" s="157"/>
      <c r="C4746" s="162"/>
      <c r="D4746" s="157"/>
      <c r="E4746" s="157"/>
      <c r="F4746" s="157"/>
      <c r="G4746" s="158"/>
      <c r="H4746" s="23">
        <f>MONTH(CtasPagar[[#This Row],[Data Vencimento]])</f>
        <v>1</v>
      </c>
      <c r="I4746" s="23">
        <f>YEAR(CtasPagar[[#This Row],[Data Vencimento]])</f>
        <v>1900</v>
      </c>
      <c r="J4746" s="154"/>
      <c r="K4746" s="23">
        <f>MONTH(CtasPagar[[#This Row],[Data Pagamento]])</f>
        <v>1</v>
      </c>
      <c r="L4746" s="23">
        <f>YEAR(CtasPagar[[#This Row],[Data Pagamento]])</f>
        <v>1900</v>
      </c>
      <c r="M4746" s="154"/>
      <c r="N47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6" s="71"/>
      <c r="P4746" s="71"/>
      <c r="Q4746" s="71"/>
      <c r="R4746" s="71"/>
      <c r="S4746" s="71"/>
      <c r="T4746" s="71"/>
      <c r="U4746" s="71"/>
      <c r="V4746" s="71"/>
      <c r="W4746" s="71"/>
      <c r="X4746" s="71"/>
      <c r="Y4746" s="71"/>
      <c r="Z4746" s="71"/>
    </row>
    <row r="4747" spans="1:26">
      <c r="A4747" s="154"/>
      <c r="B4747" s="157"/>
      <c r="C4747" s="162"/>
      <c r="D4747" s="157"/>
      <c r="E4747" s="157"/>
      <c r="F4747" s="157"/>
      <c r="G4747" s="158"/>
      <c r="H4747" s="23">
        <f>MONTH(CtasPagar[[#This Row],[Data Vencimento]])</f>
        <v>1</v>
      </c>
      <c r="I4747" s="23">
        <f>YEAR(CtasPagar[[#This Row],[Data Vencimento]])</f>
        <v>1900</v>
      </c>
      <c r="J4747" s="154"/>
      <c r="K4747" s="23">
        <f>MONTH(CtasPagar[[#This Row],[Data Pagamento]])</f>
        <v>1</v>
      </c>
      <c r="L4747" s="23">
        <f>YEAR(CtasPagar[[#This Row],[Data Pagamento]])</f>
        <v>1900</v>
      </c>
      <c r="M4747" s="154"/>
      <c r="N47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7" s="71"/>
      <c r="P4747" s="71"/>
      <c r="Q4747" s="71"/>
      <c r="R4747" s="71"/>
      <c r="S4747" s="71"/>
      <c r="T4747" s="71"/>
      <c r="U4747" s="71"/>
      <c r="V4747" s="71"/>
      <c r="W4747" s="71"/>
      <c r="X4747" s="71"/>
      <c r="Y4747" s="71"/>
      <c r="Z4747" s="71"/>
    </row>
    <row r="4748" spans="1:26">
      <c r="A4748" s="154"/>
      <c r="B4748" s="157"/>
      <c r="C4748" s="162"/>
      <c r="D4748" s="157"/>
      <c r="E4748" s="157"/>
      <c r="F4748" s="157"/>
      <c r="G4748" s="158"/>
      <c r="H4748" s="23">
        <f>MONTH(CtasPagar[[#This Row],[Data Vencimento]])</f>
        <v>1</v>
      </c>
      <c r="I4748" s="23">
        <f>YEAR(CtasPagar[[#This Row],[Data Vencimento]])</f>
        <v>1900</v>
      </c>
      <c r="J4748" s="154"/>
      <c r="K4748" s="23">
        <f>MONTH(CtasPagar[[#This Row],[Data Pagamento]])</f>
        <v>1</v>
      </c>
      <c r="L4748" s="23">
        <f>YEAR(CtasPagar[[#This Row],[Data Pagamento]])</f>
        <v>1900</v>
      </c>
      <c r="M4748" s="154"/>
      <c r="N47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8" s="71"/>
      <c r="P4748" s="71"/>
      <c r="Q4748" s="71"/>
      <c r="R4748" s="71"/>
      <c r="S4748" s="71"/>
      <c r="T4748" s="71"/>
      <c r="U4748" s="71"/>
      <c r="V4748" s="71"/>
      <c r="W4748" s="71"/>
      <c r="X4748" s="71"/>
      <c r="Y4748" s="71"/>
      <c r="Z4748" s="71"/>
    </row>
    <row r="4749" spans="1:26">
      <c r="A4749" s="154"/>
      <c r="B4749" s="157"/>
      <c r="C4749" s="162"/>
      <c r="D4749" s="157"/>
      <c r="E4749" s="157"/>
      <c r="F4749" s="157"/>
      <c r="G4749" s="158"/>
      <c r="H4749" s="23">
        <f>MONTH(CtasPagar[[#This Row],[Data Vencimento]])</f>
        <v>1</v>
      </c>
      <c r="I4749" s="23">
        <f>YEAR(CtasPagar[[#This Row],[Data Vencimento]])</f>
        <v>1900</v>
      </c>
      <c r="J4749" s="154"/>
      <c r="K4749" s="23">
        <f>MONTH(CtasPagar[[#This Row],[Data Pagamento]])</f>
        <v>1</v>
      </c>
      <c r="L4749" s="23">
        <f>YEAR(CtasPagar[[#This Row],[Data Pagamento]])</f>
        <v>1900</v>
      </c>
      <c r="M4749" s="154"/>
      <c r="N47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49" s="71"/>
      <c r="P4749" s="71"/>
      <c r="Q4749" s="71"/>
      <c r="R4749" s="71"/>
      <c r="S4749" s="71"/>
      <c r="T4749" s="71"/>
      <c r="U4749" s="71"/>
      <c r="V4749" s="71"/>
      <c r="W4749" s="71"/>
      <c r="X4749" s="71"/>
      <c r="Y4749" s="71"/>
      <c r="Z4749" s="71"/>
    </row>
    <row r="4750" spans="1:26">
      <c r="A4750" s="154"/>
      <c r="B4750" s="157"/>
      <c r="C4750" s="162"/>
      <c r="D4750" s="157"/>
      <c r="E4750" s="157"/>
      <c r="F4750" s="157"/>
      <c r="G4750" s="158"/>
      <c r="H4750" s="23">
        <f>MONTH(CtasPagar[[#This Row],[Data Vencimento]])</f>
        <v>1</v>
      </c>
      <c r="I4750" s="23">
        <f>YEAR(CtasPagar[[#This Row],[Data Vencimento]])</f>
        <v>1900</v>
      </c>
      <c r="J4750" s="154"/>
      <c r="K4750" s="23">
        <f>MONTH(CtasPagar[[#This Row],[Data Pagamento]])</f>
        <v>1</v>
      </c>
      <c r="L4750" s="23">
        <f>YEAR(CtasPagar[[#This Row],[Data Pagamento]])</f>
        <v>1900</v>
      </c>
      <c r="M4750" s="154"/>
      <c r="N47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0" s="71"/>
      <c r="P4750" s="71"/>
      <c r="Q4750" s="71"/>
      <c r="R4750" s="71"/>
      <c r="S4750" s="71"/>
      <c r="T4750" s="71"/>
      <c r="U4750" s="71"/>
      <c r="V4750" s="71"/>
      <c r="W4750" s="71"/>
      <c r="X4750" s="71"/>
      <c r="Y4750" s="71"/>
      <c r="Z4750" s="71"/>
    </row>
    <row r="4751" spans="1:26">
      <c r="A4751" s="154"/>
      <c r="B4751" s="157"/>
      <c r="C4751" s="162"/>
      <c r="D4751" s="157"/>
      <c r="E4751" s="157"/>
      <c r="F4751" s="157"/>
      <c r="G4751" s="158"/>
      <c r="H4751" s="23">
        <f>MONTH(CtasPagar[[#This Row],[Data Vencimento]])</f>
        <v>1</v>
      </c>
      <c r="I4751" s="23">
        <f>YEAR(CtasPagar[[#This Row],[Data Vencimento]])</f>
        <v>1900</v>
      </c>
      <c r="J4751" s="154"/>
      <c r="K4751" s="23">
        <f>MONTH(CtasPagar[[#This Row],[Data Pagamento]])</f>
        <v>1</v>
      </c>
      <c r="L4751" s="23">
        <f>YEAR(CtasPagar[[#This Row],[Data Pagamento]])</f>
        <v>1900</v>
      </c>
      <c r="M4751" s="154"/>
      <c r="N47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1" s="71"/>
      <c r="P4751" s="71"/>
      <c r="Q4751" s="71"/>
      <c r="R4751" s="71"/>
      <c r="S4751" s="71"/>
      <c r="T4751" s="71"/>
      <c r="U4751" s="71"/>
      <c r="V4751" s="71"/>
      <c r="W4751" s="71"/>
      <c r="X4751" s="71"/>
      <c r="Y4751" s="71"/>
      <c r="Z4751" s="71"/>
    </row>
    <row r="4752" spans="1:26">
      <c r="A4752" s="154"/>
      <c r="B4752" s="157"/>
      <c r="C4752" s="162"/>
      <c r="D4752" s="157"/>
      <c r="E4752" s="157"/>
      <c r="F4752" s="157"/>
      <c r="G4752" s="158"/>
      <c r="H4752" s="23">
        <f>MONTH(CtasPagar[[#This Row],[Data Vencimento]])</f>
        <v>1</v>
      </c>
      <c r="I4752" s="23">
        <f>YEAR(CtasPagar[[#This Row],[Data Vencimento]])</f>
        <v>1900</v>
      </c>
      <c r="J4752" s="154"/>
      <c r="K4752" s="23">
        <f>MONTH(CtasPagar[[#This Row],[Data Pagamento]])</f>
        <v>1</v>
      </c>
      <c r="L4752" s="23">
        <f>YEAR(CtasPagar[[#This Row],[Data Pagamento]])</f>
        <v>1900</v>
      </c>
      <c r="M4752" s="154"/>
      <c r="N47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2" s="71"/>
      <c r="P4752" s="71"/>
      <c r="Q4752" s="71"/>
      <c r="R4752" s="71"/>
      <c r="S4752" s="71"/>
      <c r="T4752" s="71"/>
      <c r="U4752" s="71"/>
      <c r="V4752" s="71"/>
      <c r="W4752" s="71"/>
      <c r="X4752" s="71"/>
      <c r="Y4752" s="71"/>
      <c r="Z4752" s="71"/>
    </row>
    <row r="4753" spans="1:26">
      <c r="A4753" s="154"/>
      <c r="B4753" s="157"/>
      <c r="C4753" s="162"/>
      <c r="D4753" s="157"/>
      <c r="E4753" s="157"/>
      <c r="F4753" s="157"/>
      <c r="G4753" s="158"/>
      <c r="H4753" s="23">
        <f>MONTH(CtasPagar[[#This Row],[Data Vencimento]])</f>
        <v>1</v>
      </c>
      <c r="I4753" s="23">
        <f>YEAR(CtasPagar[[#This Row],[Data Vencimento]])</f>
        <v>1900</v>
      </c>
      <c r="J4753" s="154"/>
      <c r="K4753" s="23">
        <f>MONTH(CtasPagar[[#This Row],[Data Pagamento]])</f>
        <v>1</v>
      </c>
      <c r="L4753" s="23">
        <f>YEAR(CtasPagar[[#This Row],[Data Pagamento]])</f>
        <v>1900</v>
      </c>
      <c r="M4753" s="154"/>
      <c r="N47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3" s="71"/>
      <c r="P4753" s="71"/>
      <c r="Q4753" s="71"/>
      <c r="R4753" s="71"/>
      <c r="S4753" s="71"/>
      <c r="T4753" s="71"/>
      <c r="U4753" s="71"/>
      <c r="V4753" s="71"/>
      <c r="W4753" s="71"/>
      <c r="X4753" s="71"/>
      <c r="Y4753" s="71"/>
      <c r="Z4753" s="71"/>
    </row>
    <row r="4754" spans="1:26">
      <c r="A4754" s="154"/>
      <c r="B4754" s="157"/>
      <c r="C4754" s="162"/>
      <c r="D4754" s="157"/>
      <c r="E4754" s="157"/>
      <c r="F4754" s="157"/>
      <c r="G4754" s="158"/>
      <c r="H4754" s="23">
        <f>MONTH(CtasPagar[[#This Row],[Data Vencimento]])</f>
        <v>1</v>
      </c>
      <c r="I4754" s="23">
        <f>YEAR(CtasPagar[[#This Row],[Data Vencimento]])</f>
        <v>1900</v>
      </c>
      <c r="J4754" s="154"/>
      <c r="K4754" s="23">
        <f>MONTH(CtasPagar[[#This Row],[Data Pagamento]])</f>
        <v>1</v>
      </c>
      <c r="L4754" s="23">
        <f>YEAR(CtasPagar[[#This Row],[Data Pagamento]])</f>
        <v>1900</v>
      </c>
      <c r="M4754" s="154"/>
      <c r="N47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4" s="71"/>
      <c r="P4754" s="71"/>
      <c r="Q4754" s="71"/>
      <c r="R4754" s="71"/>
      <c r="S4754" s="71"/>
      <c r="T4754" s="71"/>
      <c r="U4754" s="71"/>
      <c r="V4754" s="71"/>
      <c r="W4754" s="71"/>
      <c r="X4754" s="71"/>
      <c r="Y4754" s="71"/>
      <c r="Z4754" s="71"/>
    </row>
    <row r="4755" spans="1:26">
      <c r="A4755" s="154"/>
      <c r="B4755" s="157"/>
      <c r="C4755" s="162"/>
      <c r="D4755" s="157"/>
      <c r="E4755" s="157"/>
      <c r="F4755" s="157"/>
      <c r="G4755" s="158"/>
      <c r="H4755" s="23">
        <f>MONTH(CtasPagar[[#This Row],[Data Vencimento]])</f>
        <v>1</v>
      </c>
      <c r="I4755" s="23">
        <f>YEAR(CtasPagar[[#This Row],[Data Vencimento]])</f>
        <v>1900</v>
      </c>
      <c r="J4755" s="154"/>
      <c r="K4755" s="23">
        <f>MONTH(CtasPagar[[#This Row],[Data Pagamento]])</f>
        <v>1</v>
      </c>
      <c r="L4755" s="23">
        <f>YEAR(CtasPagar[[#This Row],[Data Pagamento]])</f>
        <v>1900</v>
      </c>
      <c r="M4755" s="154"/>
      <c r="N47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5" s="71"/>
      <c r="P4755" s="71"/>
      <c r="Q4755" s="71"/>
      <c r="R4755" s="71"/>
      <c r="S4755" s="71"/>
      <c r="T4755" s="71"/>
      <c r="U4755" s="71"/>
      <c r="V4755" s="71"/>
      <c r="W4755" s="71"/>
      <c r="X4755" s="71"/>
      <c r="Y4755" s="71"/>
      <c r="Z4755" s="71"/>
    </row>
    <row r="4756" spans="1:26">
      <c r="A4756" s="154"/>
      <c r="B4756" s="157"/>
      <c r="C4756" s="162"/>
      <c r="D4756" s="157"/>
      <c r="E4756" s="157"/>
      <c r="F4756" s="157"/>
      <c r="G4756" s="158"/>
      <c r="H4756" s="23">
        <f>MONTH(CtasPagar[[#This Row],[Data Vencimento]])</f>
        <v>1</v>
      </c>
      <c r="I4756" s="23">
        <f>YEAR(CtasPagar[[#This Row],[Data Vencimento]])</f>
        <v>1900</v>
      </c>
      <c r="J4756" s="154"/>
      <c r="K4756" s="23">
        <f>MONTH(CtasPagar[[#This Row],[Data Pagamento]])</f>
        <v>1</v>
      </c>
      <c r="L4756" s="23">
        <f>YEAR(CtasPagar[[#This Row],[Data Pagamento]])</f>
        <v>1900</v>
      </c>
      <c r="M4756" s="154"/>
      <c r="N47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6" s="71"/>
      <c r="P4756" s="71"/>
      <c r="Q4756" s="71"/>
      <c r="R4756" s="71"/>
      <c r="S4756" s="71"/>
      <c r="T4756" s="71"/>
      <c r="U4756" s="71"/>
      <c r="V4756" s="71"/>
      <c r="W4756" s="71"/>
      <c r="X4756" s="71"/>
      <c r="Y4756" s="71"/>
      <c r="Z4756" s="71"/>
    </row>
    <row r="4757" spans="1:26">
      <c r="A4757" s="154"/>
      <c r="B4757" s="157"/>
      <c r="C4757" s="162"/>
      <c r="D4757" s="157"/>
      <c r="E4757" s="157"/>
      <c r="F4757" s="157"/>
      <c r="G4757" s="158"/>
      <c r="H4757" s="23">
        <f>MONTH(CtasPagar[[#This Row],[Data Vencimento]])</f>
        <v>1</v>
      </c>
      <c r="I4757" s="23">
        <f>YEAR(CtasPagar[[#This Row],[Data Vencimento]])</f>
        <v>1900</v>
      </c>
      <c r="J4757" s="154"/>
      <c r="K4757" s="23">
        <f>MONTH(CtasPagar[[#This Row],[Data Pagamento]])</f>
        <v>1</v>
      </c>
      <c r="L4757" s="23">
        <f>YEAR(CtasPagar[[#This Row],[Data Pagamento]])</f>
        <v>1900</v>
      </c>
      <c r="M4757" s="154"/>
      <c r="N47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7" s="71"/>
      <c r="P4757" s="71"/>
      <c r="Q4757" s="71"/>
      <c r="R4757" s="71"/>
      <c r="S4757" s="71"/>
      <c r="T4757" s="71"/>
      <c r="U4757" s="71"/>
      <c r="V4757" s="71"/>
      <c r="W4757" s="71"/>
      <c r="X4757" s="71"/>
      <c r="Y4757" s="71"/>
      <c r="Z4757" s="71"/>
    </row>
    <row r="4758" spans="1:26">
      <c r="A4758" s="154"/>
      <c r="B4758" s="157"/>
      <c r="C4758" s="162"/>
      <c r="D4758" s="157"/>
      <c r="E4758" s="157"/>
      <c r="F4758" s="157"/>
      <c r="G4758" s="158"/>
      <c r="H4758" s="23">
        <f>MONTH(CtasPagar[[#This Row],[Data Vencimento]])</f>
        <v>1</v>
      </c>
      <c r="I4758" s="23">
        <f>YEAR(CtasPagar[[#This Row],[Data Vencimento]])</f>
        <v>1900</v>
      </c>
      <c r="J4758" s="154"/>
      <c r="K4758" s="23">
        <f>MONTH(CtasPagar[[#This Row],[Data Pagamento]])</f>
        <v>1</v>
      </c>
      <c r="L4758" s="23">
        <f>YEAR(CtasPagar[[#This Row],[Data Pagamento]])</f>
        <v>1900</v>
      </c>
      <c r="M4758" s="154"/>
      <c r="N47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8" s="71"/>
      <c r="P4758" s="71"/>
      <c r="Q4758" s="71"/>
      <c r="R4758" s="71"/>
      <c r="S4758" s="71"/>
      <c r="T4758" s="71"/>
      <c r="U4758" s="71"/>
      <c r="V4758" s="71"/>
      <c r="W4758" s="71"/>
      <c r="X4758" s="71"/>
      <c r="Y4758" s="71"/>
      <c r="Z4758" s="71"/>
    </row>
    <row r="4759" spans="1:26">
      <c r="A4759" s="154"/>
      <c r="B4759" s="157"/>
      <c r="C4759" s="162"/>
      <c r="D4759" s="157"/>
      <c r="E4759" s="157"/>
      <c r="F4759" s="157"/>
      <c r="G4759" s="158"/>
      <c r="H4759" s="23">
        <f>MONTH(CtasPagar[[#This Row],[Data Vencimento]])</f>
        <v>1</v>
      </c>
      <c r="I4759" s="23">
        <f>YEAR(CtasPagar[[#This Row],[Data Vencimento]])</f>
        <v>1900</v>
      </c>
      <c r="J4759" s="154"/>
      <c r="K4759" s="23">
        <f>MONTH(CtasPagar[[#This Row],[Data Pagamento]])</f>
        <v>1</v>
      </c>
      <c r="L4759" s="23">
        <f>YEAR(CtasPagar[[#This Row],[Data Pagamento]])</f>
        <v>1900</v>
      </c>
      <c r="M4759" s="154"/>
      <c r="N47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59" s="71"/>
      <c r="P4759" s="71"/>
      <c r="Q4759" s="71"/>
      <c r="R4759" s="71"/>
      <c r="S4759" s="71"/>
      <c r="T4759" s="71"/>
      <c r="U4759" s="71"/>
      <c r="V4759" s="71"/>
      <c r="W4759" s="71"/>
      <c r="X4759" s="71"/>
      <c r="Y4759" s="71"/>
      <c r="Z4759" s="71"/>
    </row>
    <row r="4760" spans="1:26">
      <c r="A4760" s="154"/>
      <c r="B4760" s="157"/>
      <c r="C4760" s="162"/>
      <c r="D4760" s="157"/>
      <c r="E4760" s="157"/>
      <c r="F4760" s="157"/>
      <c r="G4760" s="158"/>
      <c r="H4760" s="23">
        <f>MONTH(CtasPagar[[#This Row],[Data Vencimento]])</f>
        <v>1</v>
      </c>
      <c r="I4760" s="23">
        <f>YEAR(CtasPagar[[#This Row],[Data Vencimento]])</f>
        <v>1900</v>
      </c>
      <c r="J4760" s="154"/>
      <c r="K4760" s="23">
        <f>MONTH(CtasPagar[[#This Row],[Data Pagamento]])</f>
        <v>1</v>
      </c>
      <c r="L4760" s="23">
        <f>YEAR(CtasPagar[[#This Row],[Data Pagamento]])</f>
        <v>1900</v>
      </c>
      <c r="M4760" s="154"/>
      <c r="N47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0" s="71"/>
      <c r="P4760" s="71"/>
      <c r="Q4760" s="71"/>
      <c r="R4760" s="71"/>
      <c r="S4760" s="71"/>
      <c r="T4760" s="71"/>
      <c r="U4760" s="71"/>
      <c r="V4760" s="71"/>
      <c r="W4760" s="71"/>
      <c r="X4760" s="71"/>
      <c r="Y4760" s="71"/>
      <c r="Z4760" s="71"/>
    </row>
    <row r="4761" spans="1:26">
      <c r="A4761" s="154"/>
      <c r="B4761" s="157"/>
      <c r="C4761" s="162"/>
      <c r="D4761" s="157"/>
      <c r="E4761" s="157"/>
      <c r="F4761" s="157"/>
      <c r="G4761" s="158"/>
      <c r="H4761" s="23">
        <f>MONTH(CtasPagar[[#This Row],[Data Vencimento]])</f>
        <v>1</v>
      </c>
      <c r="I4761" s="23">
        <f>YEAR(CtasPagar[[#This Row],[Data Vencimento]])</f>
        <v>1900</v>
      </c>
      <c r="J4761" s="154"/>
      <c r="K4761" s="23">
        <f>MONTH(CtasPagar[[#This Row],[Data Pagamento]])</f>
        <v>1</v>
      </c>
      <c r="L4761" s="23">
        <f>YEAR(CtasPagar[[#This Row],[Data Pagamento]])</f>
        <v>1900</v>
      </c>
      <c r="M4761" s="154"/>
      <c r="N47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1" s="71"/>
      <c r="P4761" s="71"/>
      <c r="Q4761" s="71"/>
      <c r="R4761" s="71"/>
      <c r="S4761" s="71"/>
      <c r="T4761" s="71"/>
      <c r="U4761" s="71"/>
      <c r="V4761" s="71"/>
      <c r="W4761" s="71"/>
      <c r="X4761" s="71"/>
      <c r="Y4761" s="71"/>
      <c r="Z4761" s="71"/>
    </row>
    <row r="4762" spans="1:26">
      <c r="A4762" s="154"/>
      <c r="B4762" s="157"/>
      <c r="C4762" s="162"/>
      <c r="D4762" s="157"/>
      <c r="E4762" s="157"/>
      <c r="F4762" s="157"/>
      <c r="G4762" s="158"/>
      <c r="H4762" s="23">
        <f>MONTH(CtasPagar[[#This Row],[Data Vencimento]])</f>
        <v>1</v>
      </c>
      <c r="I4762" s="23">
        <f>YEAR(CtasPagar[[#This Row],[Data Vencimento]])</f>
        <v>1900</v>
      </c>
      <c r="J4762" s="154"/>
      <c r="K4762" s="23">
        <f>MONTH(CtasPagar[[#This Row],[Data Pagamento]])</f>
        <v>1</v>
      </c>
      <c r="L4762" s="23">
        <f>YEAR(CtasPagar[[#This Row],[Data Pagamento]])</f>
        <v>1900</v>
      </c>
      <c r="M4762" s="154"/>
      <c r="N47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2" s="71"/>
      <c r="P4762" s="71"/>
      <c r="Q4762" s="71"/>
      <c r="R4762" s="71"/>
      <c r="S4762" s="71"/>
      <c r="T4762" s="71"/>
      <c r="U4762" s="71"/>
      <c r="V4762" s="71"/>
      <c r="W4762" s="71"/>
      <c r="X4762" s="71"/>
      <c r="Y4762" s="71"/>
      <c r="Z4762" s="71"/>
    </row>
    <row r="4763" spans="1:26">
      <c r="A4763" s="154"/>
      <c r="B4763" s="157"/>
      <c r="C4763" s="162"/>
      <c r="D4763" s="157"/>
      <c r="E4763" s="157"/>
      <c r="F4763" s="157"/>
      <c r="G4763" s="158"/>
      <c r="H4763" s="23">
        <f>MONTH(CtasPagar[[#This Row],[Data Vencimento]])</f>
        <v>1</v>
      </c>
      <c r="I4763" s="23">
        <f>YEAR(CtasPagar[[#This Row],[Data Vencimento]])</f>
        <v>1900</v>
      </c>
      <c r="J4763" s="154"/>
      <c r="K4763" s="23">
        <f>MONTH(CtasPagar[[#This Row],[Data Pagamento]])</f>
        <v>1</v>
      </c>
      <c r="L4763" s="23">
        <f>YEAR(CtasPagar[[#This Row],[Data Pagamento]])</f>
        <v>1900</v>
      </c>
      <c r="M4763" s="154"/>
      <c r="N47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3" s="71"/>
      <c r="P4763" s="71"/>
      <c r="Q4763" s="71"/>
      <c r="R4763" s="71"/>
      <c r="S4763" s="71"/>
      <c r="T4763" s="71"/>
      <c r="U4763" s="71"/>
      <c r="V4763" s="71"/>
      <c r="W4763" s="71"/>
      <c r="X4763" s="71"/>
      <c r="Y4763" s="71"/>
      <c r="Z4763" s="71"/>
    </row>
    <row r="4764" spans="1:26">
      <c r="A4764" s="154"/>
      <c r="B4764" s="157"/>
      <c r="C4764" s="162"/>
      <c r="D4764" s="157"/>
      <c r="E4764" s="157"/>
      <c r="F4764" s="157"/>
      <c r="G4764" s="158"/>
      <c r="H4764" s="23">
        <f>MONTH(CtasPagar[[#This Row],[Data Vencimento]])</f>
        <v>1</v>
      </c>
      <c r="I4764" s="23">
        <f>YEAR(CtasPagar[[#This Row],[Data Vencimento]])</f>
        <v>1900</v>
      </c>
      <c r="J4764" s="154"/>
      <c r="K4764" s="23">
        <f>MONTH(CtasPagar[[#This Row],[Data Pagamento]])</f>
        <v>1</v>
      </c>
      <c r="L4764" s="23">
        <f>YEAR(CtasPagar[[#This Row],[Data Pagamento]])</f>
        <v>1900</v>
      </c>
      <c r="M4764" s="154"/>
      <c r="N47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4" s="71"/>
      <c r="P4764" s="71"/>
      <c r="Q4764" s="71"/>
      <c r="R4764" s="71"/>
      <c r="S4764" s="71"/>
      <c r="T4764" s="71"/>
      <c r="U4764" s="71"/>
      <c r="V4764" s="71"/>
      <c r="W4764" s="71"/>
      <c r="X4764" s="71"/>
      <c r="Y4764" s="71"/>
      <c r="Z4764" s="71"/>
    </row>
    <row r="4765" spans="1:26">
      <c r="A4765" s="154"/>
      <c r="B4765" s="157"/>
      <c r="C4765" s="162"/>
      <c r="D4765" s="157"/>
      <c r="E4765" s="157"/>
      <c r="F4765" s="157"/>
      <c r="G4765" s="158"/>
      <c r="H4765" s="23">
        <f>MONTH(CtasPagar[[#This Row],[Data Vencimento]])</f>
        <v>1</v>
      </c>
      <c r="I4765" s="23">
        <f>YEAR(CtasPagar[[#This Row],[Data Vencimento]])</f>
        <v>1900</v>
      </c>
      <c r="J4765" s="154"/>
      <c r="K4765" s="23">
        <f>MONTH(CtasPagar[[#This Row],[Data Pagamento]])</f>
        <v>1</v>
      </c>
      <c r="L4765" s="23">
        <f>YEAR(CtasPagar[[#This Row],[Data Pagamento]])</f>
        <v>1900</v>
      </c>
      <c r="M4765" s="154"/>
      <c r="N47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5" s="71"/>
      <c r="P4765" s="71"/>
      <c r="Q4765" s="71"/>
      <c r="R4765" s="71"/>
      <c r="S4765" s="71"/>
      <c r="T4765" s="71"/>
      <c r="U4765" s="71"/>
      <c r="V4765" s="71"/>
      <c r="W4765" s="71"/>
      <c r="X4765" s="71"/>
      <c r="Y4765" s="71"/>
      <c r="Z4765" s="71"/>
    </row>
    <row r="4766" spans="1:26">
      <c r="A4766" s="154"/>
      <c r="B4766" s="157"/>
      <c r="C4766" s="162"/>
      <c r="D4766" s="157"/>
      <c r="E4766" s="157"/>
      <c r="F4766" s="157"/>
      <c r="G4766" s="158"/>
      <c r="H4766" s="23">
        <f>MONTH(CtasPagar[[#This Row],[Data Vencimento]])</f>
        <v>1</v>
      </c>
      <c r="I4766" s="23">
        <f>YEAR(CtasPagar[[#This Row],[Data Vencimento]])</f>
        <v>1900</v>
      </c>
      <c r="J4766" s="154"/>
      <c r="K4766" s="23">
        <f>MONTH(CtasPagar[[#This Row],[Data Pagamento]])</f>
        <v>1</v>
      </c>
      <c r="L4766" s="23">
        <f>YEAR(CtasPagar[[#This Row],[Data Pagamento]])</f>
        <v>1900</v>
      </c>
      <c r="M4766" s="154"/>
      <c r="N47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6" s="71"/>
      <c r="P4766" s="71"/>
      <c r="Q4766" s="71"/>
      <c r="R4766" s="71"/>
      <c r="S4766" s="71"/>
      <c r="T4766" s="71"/>
      <c r="U4766" s="71"/>
      <c r="V4766" s="71"/>
      <c r="W4766" s="71"/>
      <c r="X4766" s="71"/>
      <c r="Y4766" s="71"/>
      <c r="Z4766" s="71"/>
    </row>
    <row r="4767" spans="1:26">
      <c r="A4767" s="154"/>
      <c r="B4767" s="157"/>
      <c r="C4767" s="162"/>
      <c r="D4767" s="157"/>
      <c r="E4767" s="157"/>
      <c r="F4767" s="157"/>
      <c r="G4767" s="158"/>
      <c r="H4767" s="23">
        <f>MONTH(CtasPagar[[#This Row],[Data Vencimento]])</f>
        <v>1</v>
      </c>
      <c r="I4767" s="23">
        <f>YEAR(CtasPagar[[#This Row],[Data Vencimento]])</f>
        <v>1900</v>
      </c>
      <c r="J4767" s="154"/>
      <c r="K4767" s="23">
        <f>MONTH(CtasPagar[[#This Row],[Data Pagamento]])</f>
        <v>1</v>
      </c>
      <c r="L4767" s="23">
        <f>YEAR(CtasPagar[[#This Row],[Data Pagamento]])</f>
        <v>1900</v>
      </c>
      <c r="M4767" s="154"/>
      <c r="N47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7" s="71"/>
      <c r="P4767" s="71"/>
      <c r="Q4767" s="71"/>
      <c r="R4767" s="71"/>
      <c r="S4767" s="71"/>
      <c r="T4767" s="71"/>
      <c r="U4767" s="71"/>
      <c r="V4767" s="71"/>
      <c r="W4767" s="71"/>
      <c r="X4767" s="71"/>
      <c r="Y4767" s="71"/>
      <c r="Z4767" s="71"/>
    </row>
    <row r="4768" spans="1:26">
      <c r="A4768" s="154"/>
      <c r="B4768" s="157"/>
      <c r="C4768" s="162"/>
      <c r="D4768" s="157"/>
      <c r="E4768" s="157"/>
      <c r="F4768" s="157"/>
      <c r="G4768" s="158"/>
      <c r="H4768" s="23">
        <f>MONTH(CtasPagar[[#This Row],[Data Vencimento]])</f>
        <v>1</v>
      </c>
      <c r="I4768" s="23">
        <f>YEAR(CtasPagar[[#This Row],[Data Vencimento]])</f>
        <v>1900</v>
      </c>
      <c r="J4768" s="154"/>
      <c r="K4768" s="23">
        <f>MONTH(CtasPagar[[#This Row],[Data Pagamento]])</f>
        <v>1</v>
      </c>
      <c r="L4768" s="23">
        <f>YEAR(CtasPagar[[#This Row],[Data Pagamento]])</f>
        <v>1900</v>
      </c>
      <c r="M4768" s="154"/>
      <c r="N47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8" s="71"/>
      <c r="P4768" s="71"/>
      <c r="Q4768" s="71"/>
      <c r="R4768" s="71"/>
      <c r="S4768" s="71"/>
      <c r="T4768" s="71"/>
      <c r="U4768" s="71"/>
      <c r="V4768" s="71"/>
      <c r="W4768" s="71"/>
      <c r="X4768" s="71"/>
      <c r="Y4768" s="71"/>
      <c r="Z4768" s="71"/>
    </row>
    <row r="4769" spans="1:26">
      <c r="A4769" s="154"/>
      <c r="B4769" s="157"/>
      <c r="C4769" s="162"/>
      <c r="D4769" s="157"/>
      <c r="E4769" s="157"/>
      <c r="F4769" s="157"/>
      <c r="G4769" s="158"/>
      <c r="H4769" s="23">
        <f>MONTH(CtasPagar[[#This Row],[Data Vencimento]])</f>
        <v>1</v>
      </c>
      <c r="I4769" s="23">
        <f>YEAR(CtasPagar[[#This Row],[Data Vencimento]])</f>
        <v>1900</v>
      </c>
      <c r="J4769" s="154"/>
      <c r="K4769" s="23">
        <f>MONTH(CtasPagar[[#This Row],[Data Pagamento]])</f>
        <v>1</v>
      </c>
      <c r="L4769" s="23">
        <f>YEAR(CtasPagar[[#This Row],[Data Pagamento]])</f>
        <v>1900</v>
      </c>
      <c r="M4769" s="154"/>
      <c r="N47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69" s="71"/>
      <c r="P4769" s="71"/>
      <c r="Q4769" s="71"/>
      <c r="R4769" s="71"/>
      <c r="S4769" s="71"/>
      <c r="T4769" s="71"/>
      <c r="U4769" s="71"/>
      <c r="V4769" s="71"/>
      <c r="W4769" s="71"/>
      <c r="X4769" s="71"/>
      <c r="Y4769" s="71"/>
      <c r="Z4769" s="71"/>
    </row>
    <row r="4770" spans="1:26">
      <c r="A4770" s="154"/>
      <c r="B4770" s="157"/>
      <c r="C4770" s="162"/>
      <c r="D4770" s="157"/>
      <c r="E4770" s="157"/>
      <c r="F4770" s="157"/>
      <c r="G4770" s="158"/>
      <c r="H4770" s="23">
        <f>MONTH(CtasPagar[[#This Row],[Data Vencimento]])</f>
        <v>1</v>
      </c>
      <c r="I4770" s="23">
        <f>YEAR(CtasPagar[[#This Row],[Data Vencimento]])</f>
        <v>1900</v>
      </c>
      <c r="J4770" s="154"/>
      <c r="K4770" s="23">
        <f>MONTH(CtasPagar[[#This Row],[Data Pagamento]])</f>
        <v>1</v>
      </c>
      <c r="L4770" s="23">
        <f>YEAR(CtasPagar[[#This Row],[Data Pagamento]])</f>
        <v>1900</v>
      </c>
      <c r="M4770" s="154"/>
      <c r="N47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0" s="71"/>
      <c r="P4770" s="71"/>
      <c r="Q4770" s="71"/>
      <c r="R4770" s="71"/>
      <c r="S4770" s="71"/>
      <c r="T4770" s="71"/>
      <c r="U4770" s="71"/>
      <c r="V4770" s="71"/>
      <c r="W4770" s="71"/>
      <c r="X4770" s="71"/>
      <c r="Y4770" s="71"/>
      <c r="Z4770" s="71"/>
    </row>
    <row r="4771" spans="1:26">
      <c r="A4771" s="154"/>
      <c r="B4771" s="157"/>
      <c r="C4771" s="162"/>
      <c r="D4771" s="157"/>
      <c r="E4771" s="157"/>
      <c r="F4771" s="157"/>
      <c r="G4771" s="158"/>
      <c r="H4771" s="23">
        <f>MONTH(CtasPagar[[#This Row],[Data Vencimento]])</f>
        <v>1</v>
      </c>
      <c r="I4771" s="23">
        <f>YEAR(CtasPagar[[#This Row],[Data Vencimento]])</f>
        <v>1900</v>
      </c>
      <c r="J4771" s="154"/>
      <c r="K4771" s="23">
        <f>MONTH(CtasPagar[[#This Row],[Data Pagamento]])</f>
        <v>1</v>
      </c>
      <c r="L4771" s="23">
        <f>YEAR(CtasPagar[[#This Row],[Data Pagamento]])</f>
        <v>1900</v>
      </c>
      <c r="M4771" s="154"/>
      <c r="N47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1" s="71"/>
      <c r="P4771" s="71"/>
      <c r="Q4771" s="71"/>
      <c r="R4771" s="71"/>
      <c r="S4771" s="71"/>
      <c r="T4771" s="71"/>
      <c r="U4771" s="71"/>
      <c r="V4771" s="71"/>
      <c r="W4771" s="71"/>
      <c r="X4771" s="71"/>
      <c r="Y4771" s="71"/>
      <c r="Z4771" s="71"/>
    </row>
    <row r="4772" spans="1:26">
      <c r="A4772" s="154"/>
      <c r="B4772" s="157"/>
      <c r="C4772" s="162"/>
      <c r="D4772" s="157"/>
      <c r="E4772" s="157"/>
      <c r="F4772" s="157"/>
      <c r="G4772" s="158"/>
      <c r="H4772" s="23">
        <f>MONTH(CtasPagar[[#This Row],[Data Vencimento]])</f>
        <v>1</v>
      </c>
      <c r="I4772" s="23">
        <f>YEAR(CtasPagar[[#This Row],[Data Vencimento]])</f>
        <v>1900</v>
      </c>
      <c r="J4772" s="154"/>
      <c r="K4772" s="23">
        <f>MONTH(CtasPagar[[#This Row],[Data Pagamento]])</f>
        <v>1</v>
      </c>
      <c r="L4772" s="23">
        <f>YEAR(CtasPagar[[#This Row],[Data Pagamento]])</f>
        <v>1900</v>
      </c>
      <c r="M4772" s="154"/>
      <c r="N47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2" s="71"/>
      <c r="P4772" s="71"/>
      <c r="Q4772" s="71"/>
      <c r="R4772" s="71"/>
      <c r="S4772" s="71"/>
      <c r="T4772" s="71"/>
      <c r="U4772" s="71"/>
      <c r="V4772" s="71"/>
      <c r="W4772" s="71"/>
      <c r="X4772" s="71"/>
      <c r="Y4772" s="71"/>
      <c r="Z4772" s="71"/>
    </row>
    <row r="4773" spans="1:26">
      <c r="A4773" s="154"/>
      <c r="B4773" s="157"/>
      <c r="C4773" s="162"/>
      <c r="D4773" s="157"/>
      <c r="E4773" s="157"/>
      <c r="F4773" s="157"/>
      <c r="G4773" s="158"/>
      <c r="H4773" s="23">
        <f>MONTH(CtasPagar[[#This Row],[Data Vencimento]])</f>
        <v>1</v>
      </c>
      <c r="I4773" s="23">
        <f>YEAR(CtasPagar[[#This Row],[Data Vencimento]])</f>
        <v>1900</v>
      </c>
      <c r="J4773" s="154"/>
      <c r="K4773" s="23">
        <f>MONTH(CtasPagar[[#This Row],[Data Pagamento]])</f>
        <v>1</v>
      </c>
      <c r="L4773" s="23">
        <f>YEAR(CtasPagar[[#This Row],[Data Pagamento]])</f>
        <v>1900</v>
      </c>
      <c r="M4773" s="154"/>
      <c r="N47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3" s="71"/>
      <c r="P4773" s="71"/>
      <c r="Q4773" s="71"/>
      <c r="R4773" s="71"/>
      <c r="S4773" s="71"/>
      <c r="T4773" s="71"/>
      <c r="U4773" s="71"/>
      <c r="V4773" s="71"/>
      <c r="W4773" s="71"/>
      <c r="X4773" s="71"/>
      <c r="Y4773" s="71"/>
      <c r="Z4773" s="71"/>
    </row>
    <row r="4774" spans="1:26">
      <c r="A4774" s="154"/>
      <c r="B4774" s="157"/>
      <c r="C4774" s="162"/>
      <c r="D4774" s="157"/>
      <c r="E4774" s="157"/>
      <c r="F4774" s="157"/>
      <c r="G4774" s="158"/>
      <c r="H4774" s="23">
        <f>MONTH(CtasPagar[[#This Row],[Data Vencimento]])</f>
        <v>1</v>
      </c>
      <c r="I4774" s="23">
        <f>YEAR(CtasPagar[[#This Row],[Data Vencimento]])</f>
        <v>1900</v>
      </c>
      <c r="J4774" s="154"/>
      <c r="K4774" s="23">
        <f>MONTH(CtasPagar[[#This Row],[Data Pagamento]])</f>
        <v>1</v>
      </c>
      <c r="L4774" s="23">
        <f>YEAR(CtasPagar[[#This Row],[Data Pagamento]])</f>
        <v>1900</v>
      </c>
      <c r="M4774" s="154"/>
      <c r="N47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4" s="71"/>
      <c r="P4774" s="71"/>
      <c r="Q4774" s="71"/>
      <c r="R4774" s="71"/>
      <c r="S4774" s="71"/>
      <c r="T4774" s="71"/>
      <c r="U4774" s="71"/>
      <c r="V4774" s="71"/>
      <c r="W4774" s="71"/>
      <c r="X4774" s="71"/>
      <c r="Y4774" s="71"/>
      <c r="Z4774" s="71"/>
    </row>
    <row r="4775" spans="1:26">
      <c r="A4775" s="154"/>
      <c r="B4775" s="157"/>
      <c r="C4775" s="162"/>
      <c r="D4775" s="157"/>
      <c r="E4775" s="157"/>
      <c r="F4775" s="157"/>
      <c r="G4775" s="158"/>
      <c r="H4775" s="23">
        <f>MONTH(CtasPagar[[#This Row],[Data Vencimento]])</f>
        <v>1</v>
      </c>
      <c r="I4775" s="23">
        <f>YEAR(CtasPagar[[#This Row],[Data Vencimento]])</f>
        <v>1900</v>
      </c>
      <c r="J4775" s="154"/>
      <c r="K4775" s="23">
        <f>MONTH(CtasPagar[[#This Row],[Data Pagamento]])</f>
        <v>1</v>
      </c>
      <c r="L4775" s="23">
        <f>YEAR(CtasPagar[[#This Row],[Data Pagamento]])</f>
        <v>1900</v>
      </c>
      <c r="M4775" s="154"/>
      <c r="N47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5" s="71"/>
      <c r="P4775" s="71"/>
      <c r="Q4775" s="71"/>
      <c r="R4775" s="71"/>
      <c r="S4775" s="71"/>
      <c r="T4775" s="71"/>
      <c r="U4775" s="71"/>
      <c r="V4775" s="71"/>
      <c r="W4775" s="71"/>
      <c r="X4775" s="71"/>
      <c r="Y4775" s="71"/>
      <c r="Z4775" s="71"/>
    </row>
    <row r="4776" spans="1:26">
      <c r="A4776" s="154"/>
      <c r="B4776" s="157"/>
      <c r="C4776" s="162"/>
      <c r="D4776" s="157"/>
      <c r="E4776" s="157"/>
      <c r="F4776" s="157"/>
      <c r="G4776" s="158"/>
      <c r="H4776" s="23">
        <f>MONTH(CtasPagar[[#This Row],[Data Vencimento]])</f>
        <v>1</v>
      </c>
      <c r="I4776" s="23">
        <f>YEAR(CtasPagar[[#This Row],[Data Vencimento]])</f>
        <v>1900</v>
      </c>
      <c r="J4776" s="154"/>
      <c r="K4776" s="23">
        <f>MONTH(CtasPagar[[#This Row],[Data Pagamento]])</f>
        <v>1</v>
      </c>
      <c r="L4776" s="23">
        <f>YEAR(CtasPagar[[#This Row],[Data Pagamento]])</f>
        <v>1900</v>
      </c>
      <c r="M4776" s="154"/>
      <c r="N47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6" s="71"/>
      <c r="P4776" s="71"/>
      <c r="Q4776" s="71"/>
      <c r="R4776" s="71"/>
      <c r="S4776" s="71"/>
      <c r="T4776" s="71"/>
      <c r="U4776" s="71"/>
      <c r="V4776" s="71"/>
      <c r="W4776" s="71"/>
      <c r="X4776" s="71"/>
      <c r="Y4776" s="71"/>
      <c r="Z4776" s="71"/>
    </row>
    <row r="4777" spans="1:26">
      <c r="A4777" s="154"/>
      <c r="B4777" s="157"/>
      <c r="C4777" s="162"/>
      <c r="D4777" s="157"/>
      <c r="E4777" s="157"/>
      <c r="F4777" s="157"/>
      <c r="G4777" s="158"/>
      <c r="H4777" s="23">
        <f>MONTH(CtasPagar[[#This Row],[Data Vencimento]])</f>
        <v>1</v>
      </c>
      <c r="I4777" s="23">
        <f>YEAR(CtasPagar[[#This Row],[Data Vencimento]])</f>
        <v>1900</v>
      </c>
      <c r="J4777" s="154"/>
      <c r="K4777" s="23">
        <f>MONTH(CtasPagar[[#This Row],[Data Pagamento]])</f>
        <v>1</v>
      </c>
      <c r="L4777" s="23">
        <f>YEAR(CtasPagar[[#This Row],[Data Pagamento]])</f>
        <v>1900</v>
      </c>
      <c r="M4777" s="154"/>
      <c r="N47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7" s="71"/>
      <c r="P4777" s="71"/>
      <c r="Q4777" s="71"/>
      <c r="R4777" s="71"/>
      <c r="S4777" s="71"/>
      <c r="T4777" s="71"/>
      <c r="U4777" s="71"/>
      <c r="V4777" s="71"/>
      <c r="W4777" s="71"/>
      <c r="X4777" s="71"/>
      <c r="Y4777" s="71"/>
      <c r="Z4777" s="71"/>
    </row>
    <row r="4778" spans="1:26">
      <c r="A4778" s="154"/>
      <c r="B4778" s="157"/>
      <c r="C4778" s="162"/>
      <c r="D4778" s="157"/>
      <c r="E4778" s="157"/>
      <c r="F4778" s="157"/>
      <c r="G4778" s="158"/>
      <c r="H4778" s="23">
        <f>MONTH(CtasPagar[[#This Row],[Data Vencimento]])</f>
        <v>1</v>
      </c>
      <c r="I4778" s="23">
        <f>YEAR(CtasPagar[[#This Row],[Data Vencimento]])</f>
        <v>1900</v>
      </c>
      <c r="J4778" s="154"/>
      <c r="K4778" s="23">
        <f>MONTH(CtasPagar[[#This Row],[Data Pagamento]])</f>
        <v>1</v>
      </c>
      <c r="L4778" s="23">
        <f>YEAR(CtasPagar[[#This Row],[Data Pagamento]])</f>
        <v>1900</v>
      </c>
      <c r="M4778" s="154"/>
      <c r="N47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8" s="71"/>
      <c r="P4778" s="71"/>
      <c r="Q4778" s="71"/>
      <c r="R4778" s="71"/>
      <c r="S4778" s="71"/>
      <c r="T4778" s="71"/>
      <c r="U4778" s="71"/>
      <c r="V4778" s="71"/>
      <c r="W4778" s="71"/>
      <c r="X4778" s="71"/>
      <c r="Y4778" s="71"/>
      <c r="Z4778" s="71"/>
    </row>
    <row r="4779" spans="1:26">
      <c r="A4779" s="154"/>
      <c r="B4779" s="157"/>
      <c r="C4779" s="162"/>
      <c r="D4779" s="157"/>
      <c r="E4779" s="157"/>
      <c r="F4779" s="157"/>
      <c r="G4779" s="158"/>
      <c r="H4779" s="23">
        <f>MONTH(CtasPagar[[#This Row],[Data Vencimento]])</f>
        <v>1</v>
      </c>
      <c r="I4779" s="23">
        <f>YEAR(CtasPagar[[#This Row],[Data Vencimento]])</f>
        <v>1900</v>
      </c>
      <c r="J4779" s="154"/>
      <c r="K4779" s="23">
        <f>MONTH(CtasPagar[[#This Row],[Data Pagamento]])</f>
        <v>1</v>
      </c>
      <c r="L4779" s="23">
        <f>YEAR(CtasPagar[[#This Row],[Data Pagamento]])</f>
        <v>1900</v>
      </c>
      <c r="M4779" s="154"/>
      <c r="N47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79" s="71"/>
      <c r="P4779" s="71"/>
      <c r="Q4779" s="71"/>
      <c r="R4779" s="71"/>
      <c r="S4779" s="71"/>
      <c r="T4779" s="71"/>
      <c r="U4779" s="71"/>
      <c r="V4779" s="71"/>
      <c r="W4779" s="71"/>
      <c r="X4779" s="71"/>
      <c r="Y4779" s="71"/>
      <c r="Z4779" s="71"/>
    </row>
    <row r="4780" spans="1:26">
      <c r="A4780" s="154"/>
      <c r="B4780" s="157"/>
      <c r="C4780" s="162"/>
      <c r="D4780" s="157"/>
      <c r="E4780" s="157"/>
      <c r="F4780" s="157"/>
      <c r="G4780" s="158"/>
      <c r="H4780" s="23">
        <f>MONTH(CtasPagar[[#This Row],[Data Vencimento]])</f>
        <v>1</v>
      </c>
      <c r="I4780" s="23">
        <f>YEAR(CtasPagar[[#This Row],[Data Vencimento]])</f>
        <v>1900</v>
      </c>
      <c r="J4780" s="154"/>
      <c r="K4780" s="23">
        <f>MONTH(CtasPagar[[#This Row],[Data Pagamento]])</f>
        <v>1</v>
      </c>
      <c r="L4780" s="23">
        <f>YEAR(CtasPagar[[#This Row],[Data Pagamento]])</f>
        <v>1900</v>
      </c>
      <c r="M4780" s="154"/>
      <c r="N47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0" s="71"/>
      <c r="P4780" s="71"/>
      <c r="Q4780" s="71"/>
      <c r="R4780" s="71"/>
      <c r="S4780" s="71"/>
      <c r="T4780" s="71"/>
      <c r="U4780" s="71"/>
      <c r="V4780" s="71"/>
      <c r="W4780" s="71"/>
      <c r="X4780" s="71"/>
      <c r="Y4780" s="71"/>
      <c r="Z4780" s="71"/>
    </row>
    <row r="4781" spans="1:26">
      <c r="A4781" s="154"/>
      <c r="B4781" s="157"/>
      <c r="C4781" s="162"/>
      <c r="D4781" s="157"/>
      <c r="E4781" s="157"/>
      <c r="F4781" s="157"/>
      <c r="G4781" s="158"/>
      <c r="H4781" s="23">
        <f>MONTH(CtasPagar[[#This Row],[Data Vencimento]])</f>
        <v>1</v>
      </c>
      <c r="I4781" s="23">
        <f>YEAR(CtasPagar[[#This Row],[Data Vencimento]])</f>
        <v>1900</v>
      </c>
      <c r="J4781" s="154"/>
      <c r="K4781" s="23">
        <f>MONTH(CtasPagar[[#This Row],[Data Pagamento]])</f>
        <v>1</v>
      </c>
      <c r="L4781" s="23">
        <f>YEAR(CtasPagar[[#This Row],[Data Pagamento]])</f>
        <v>1900</v>
      </c>
      <c r="M4781" s="154"/>
      <c r="N47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1" s="71"/>
      <c r="P4781" s="71"/>
      <c r="Q4781" s="71"/>
      <c r="R4781" s="71"/>
      <c r="S4781" s="71"/>
      <c r="T4781" s="71"/>
      <c r="U4781" s="71"/>
      <c r="V4781" s="71"/>
      <c r="W4781" s="71"/>
      <c r="X4781" s="71"/>
      <c r="Y4781" s="71"/>
      <c r="Z4781" s="71"/>
    </row>
    <row r="4782" spans="1:26">
      <c r="A4782" s="154"/>
      <c r="B4782" s="157"/>
      <c r="C4782" s="162"/>
      <c r="D4782" s="157"/>
      <c r="E4782" s="157"/>
      <c r="F4782" s="157"/>
      <c r="G4782" s="158"/>
      <c r="H4782" s="23">
        <f>MONTH(CtasPagar[[#This Row],[Data Vencimento]])</f>
        <v>1</v>
      </c>
      <c r="I4782" s="23">
        <f>YEAR(CtasPagar[[#This Row],[Data Vencimento]])</f>
        <v>1900</v>
      </c>
      <c r="J4782" s="154"/>
      <c r="K4782" s="23">
        <f>MONTH(CtasPagar[[#This Row],[Data Pagamento]])</f>
        <v>1</v>
      </c>
      <c r="L4782" s="23">
        <f>YEAR(CtasPagar[[#This Row],[Data Pagamento]])</f>
        <v>1900</v>
      </c>
      <c r="M4782" s="154"/>
      <c r="N47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2" s="71"/>
      <c r="P4782" s="71"/>
      <c r="Q4782" s="71"/>
      <c r="R4782" s="71"/>
      <c r="S4782" s="71"/>
      <c r="T4782" s="71"/>
      <c r="U4782" s="71"/>
      <c r="V4782" s="71"/>
      <c r="W4782" s="71"/>
      <c r="X4782" s="71"/>
      <c r="Y4782" s="71"/>
      <c r="Z4782" s="71"/>
    </row>
    <row r="4783" spans="1:26">
      <c r="A4783" s="154"/>
      <c r="B4783" s="157"/>
      <c r="C4783" s="162"/>
      <c r="D4783" s="157"/>
      <c r="E4783" s="157"/>
      <c r="F4783" s="157"/>
      <c r="G4783" s="158"/>
      <c r="H4783" s="23">
        <f>MONTH(CtasPagar[[#This Row],[Data Vencimento]])</f>
        <v>1</v>
      </c>
      <c r="I4783" s="23">
        <f>YEAR(CtasPagar[[#This Row],[Data Vencimento]])</f>
        <v>1900</v>
      </c>
      <c r="J4783" s="154"/>
      <c r="K4783" s="23">
        <f>MONTH(CtasPagar[[#This Row],[Data Pagamento]])</f>
        <v>1</v>
      </c>
      <c r="L4783" s="23">
        <f>YEAR(CtasPagar[[#This Row],[Data Pagamento]])</f>
        <v>1900</v>
      </c>
      <c r="M4783" s="154"/>
      <c r="N47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3" s="71"/>
      <c r="P4783" s="71"/>
      <c r="Q4783" s="71"/>
      <c r="R4783" s="71"/>
      <c r="S4783" s="71"/>
      <c r="T4783" s="71"/>
      <c r="U4783" s="71"/>
      <c r="V4783" s="71"/>
      <c r="W4783" s="71"/>
      <c r="X4783" s="71"/>
      <c r="Y4783" s="71"/>
      <c r="Z4783" s="71"/>
    </row>
    <row r="4784" spans="1:26">
      <c r="A4784" s="154"/>
      <c r="B4784" s="157"/>
      <c r="C4784" s="162"/>
      <c r="D4784" s="157"/>
      <c r="E4784" s="157"/>
      <c r="F4784" s="157"/>
      <c r="G4784" s="158"/>
      <c r="H4784" s="23">
        <f>MONTH(CtasPagar[[#This Row],[Data Vencimento]])</f>
        <v>1</v>
      </c>
      <c r="I4784" s="23">
        <f>YEAR(CtasPagar[[#This Row],[Data Vencimento]])</f>
        <v>1900</v>
      </c>
      <c r="J4784" s="154"/>
      <c r="K4784" s="23">
        <f>MONTH(CtasPagar[[#This Row],[Data Pagamento]])</f>
        <v>1</v>
      </c>
      <c r="L4784" s="23">
        <f>YEAR(CtasPagar[[#This Row],[Data Pagamento]])</f>
        <v>1900</v>
      </c>
      <c r="M4784" s="154"/>
      <c r="N47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4" s="71"/>
      <c r="P4784" s="71"/>
      <c r="Q4784" s="71"/>
      <c r="R4784" s="71"/>
      <c r="S4784" s="71"/>
      <c r="T4784" s="71"/>
      <c r="U4784" s="71"/>
      <c r="V4784" s="71"/>
      <c r="W4784" s="71"/>
      <c r="X4784" s="71"/>
      <c r="Y4784" s="71"/>
      <c r="Z4784" s="71"/>
    </row>
    <row r="4785" spans="1:26">
      <c r="A4785" s="154"/>
      <c r="B4785" s="157"/>
      <c r="C4785" s="162"/>
      <c r="D4785" s="157"/>
      <c r="E4785" s="157"/>
      <c r="F4785" s="157"/>
      <c r="G4785" s="158"/>
      <c r="H4785" s="23">
        <f>MONTH(CtasPagar[[#This Row],[Data Vencimento]])</f>
        <v>1</v>
      </c>
      <c r="I4785" s="23">
        <f>YEAR(CtasPagar[[#This Row],[Data Vencimento]])</f>
        <v>1900</v>
      </c>
      <c r="J4785" s="154"/>
      <c r="K4785" s="23">
        <f>MONTH(CtasPagar[[#This Row],[Data Pagamento]])</f>
        <v>1</v>
      </c>
      <c r="L4785" s="23">
        <f>YEAR(CtasPagar[[#This Row],[Data Pagamento]])</f>
        <v>1900</v>
      </c>
      <c r="M4785" s="154"/>
      <c r="N47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5" s="71"/>
      <c r="P4785" s="71"/>
      <c r="Q4785" s="71"/>
      <c r="R4785" s="71"/>
      <c r="S4785" s="71"/>
      <c r="T4785" s="71"/>
      <c r="U4785" s="71"/>
      <c r="V4785" s="71"/>
      <c r="W4785" s="71"/>
      <c r="X4785" s="71"/>
      <c r="Y4785" s="71"/>
      <c r="Z4785" s="71"/>
    </row>
    <row r="4786" spans="1:26">
      <c r="A4786" s="154"/>
      <c r="B4786" s="157"/>
      <c r="C4786" s="162"/>
      <c r="D4786" s="157"/>
      <c r="E4786" s="157"/>
      <c r="F4786" s="157"/>
      <c r="G4786" s="158"/>
      <c r="H4786" s="23">
        <f>MONTH(CtasPagar[[#This Row],[Data Vencimento]])</f>
        <v>1</v>
      </c>
      <c r="I4786" s="23">
        <f>YEAR(CtasPagar[[#This Row],[Data Vencimento]])</f>
        <v>1900</v>
      </c>
      <c r="J4786" s="154"/>
      <c r="K4786" s="23">
        <f>MONTH(CtasPagar[[#This Row],[Data Pagamento]])</f>
        <v>1</v>
      </c>
      <c r="L4786" s="23">
        <f>YEAR(CtasPagar[[#This Row],[Data Pagamento]])</f>
        <v>1900</v>
      </c>
      <c r="M4786" s="154"/>
      <c r="N47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6" s="71"/>
      <c r="P4786" s="71"/>
      <c r="Q4786" s="71"/>
      <c r="R4786" s="71"/>
      <c r="S4786" s="71"/>
      <c r="T4786" s="71"/>
      <c r="U4786" s="71"/>
      <c r="V4786" s="71"/>
      <c r="W4786" s="71"/>
      <c r="X4786" s="71"/>
      <c r="Y4786" s="71"/>
      <c r="Z4786" s="71"/>
    </row>
    <row r="4787" spans="1:26">
      <c r="A4787" s="154"/>
      <c r="B4787" s="157"/>
      <c r="C4787" s="162"/>
      <c r="D4787" s="157"/>
      <c r="E4787" s="157"/>
      <c r="F4787" s="157"/>
      <c r="G4787" s="158"/>
      <c r="H4787" s="23">
        <f>MONTH(CtasPagar[[#This Row],[Data Vencimento]])</f>
        <v>1</v>
      </c>
      <c r="I4787" s="23">
        <f>YEAR(CtasPagar[[#This Row],[Data Vencimento]])</f>
        <v>1900</v>
      </c>
      <c r="J4787" s="154"/>
      <c r="K4787" s="23">
        <f>MONTH(CtasPagar[[#This Row],[Data Pagamento]])</f>
        <v>1</v>
      </c>
      <c r="L4787" s="23">
        <f>YEAR(CtasPagar[[#This Row],[Data Pagamento]])</f>
        <v>1900</v>
      </c>
      <c r="M4787" s="154"/>
      <c r="N47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7" s="71"/>
      <c r="P4787" s="71"/>
      <c r="Q4787" s="71"/>
      <c r="R4787" s="71"/>
      <c r="S4787" s="71"/>
      <c r="T4787" s="71"/>
      <c r="U4787" s="71"/>
      <c r="V4787" s="71"/>
      <c r="W4787" s="71"/>
      <c r="X4787" s="71"/>
      <c r="Y4787" s="71"/>
      <c r="Z4787" s="71"/>
    </row>
    <row r="4788" spans="1:26">
      <c r="A4788" s="154"/>
      <c r="B4788" s="157"/>
      <c r="C4788" s="162"/>
      <c r="D4788" s="157"/>
      <c r="E4788" s="157"/>
      <c r="F4788" s="157"/>
      <c r="G4788" s="158"/>
      <c r="H4788" s="23">
        <f>MONTH(CtasPagar[[#This Row],[Data Vencimento]])</f>
        <v>1</v>
      </c>
      <c r="I4788" s="23">
        <f>YEAR(CtasPagar[[#This Row],[Data Vencimento]])</f>
        <v>1900</v>
      </c>
      <c r="J4788" s="154"/>
      <c r="K4788" s="23">
        <f>MONTH(CtasPagar[[#This Row],[Data Pagamento]])</f>
        <v>1</v>
      </c>
      <c r="L4788" s="23">
        <f>YEAR(CtasPagar[[#This Row],[Data Pagamento]])</f>
        <v>1900</v>
      </c>
      <c r="M4788" s="154"/>
      <c r="N47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8" s="71"/>
      <c r="P4788" s="71"/>
      <c r="Q4788" s="71"/>
      <c r="R4788" s="71"/>
      <c r="S4788" s="71"/>
      <c r="T4788" s="71"/>
      <c r="U4788" s="71"/>
      <c r="V4788" s="71"/>
      <c r="W4788" s="71"/>
      <c r="X4788" s="71"/>
      <c r="Y4788" s="71"/>
      <c r="Z4788" s="71"/>
    </row>
    <row r="4789" spans="1:26">
      <c r="A4789" s="154"/>
      <c r="B4789" s="157"/>
      <c r="C4789" s="162"/>
      <c r="D4789" s="157"/>
      <c r="E4789" s="157"/>
      <c r="F4789" s="157"/>
      <c r="G4789" s="158"/>
      <c r="H4789" s="23">
        <f>MONTH(CtasPagar[[#This Row],[Data Vencimento]])</f>
        <v>1</v>
      </c>
      <c r="I4789" s="23">
        <f>YEAR(CtasPagar[[#This Row],[Data Vencimento]])</f>
        <v>1900</v>
      </c>
      <c r="J4789" s="154"/>
      <c r="K4789" s="23">
        <f>MONTH(CtasPagar[[#This Row],[Data Pagamento]])</f>
        <v>1</v>
      </c>
      <c r="L4789" s="23">
        <f>YEAR(CtasPagar[[#This Row],[Data Pagamento]])</f>
        <v>1900</v>
      </c>
      <c r="M4789" s="154"/>
      <c r="N47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89" s="71"/>
      <c r="P4789" s="71"/>
      <c r="Q4789" s="71"/>
      <c r="R4789" s="71"/>
      <c r="S4789" s="71"/>
      <c r="T4789" s="71"/>
      <c r="U4789" s="71"/>
      <c r="V4789" s="71"/>
      <c r="W4789" s="71"/>
      <c r="X4789" s="71"/>
      <c r="Y4789" s="71"/>
      <c r="Z4789" s="71"/>
    </row>
    <row r="4790" spans="1:26">
      <c r="A4790" s="154"/>
      <c r="B4790" s="157"/>
      <c r="C4790" s="162"/>
      <c r="D4790" s="157"/>
      <c r="E4790" s="157"/>
      <c r="F4790" s="157"/>
      <c r="G4790" s="158"/>
      <c r="H4790" s="23">
        <f>MONTH(CtasPagar[[#This Row],[Data Vencimento]])</f>
        <v>1</v>
      </c>
      <c r="I4790" s="23">
        <f>YEAR(CtasPagar[[#This Row],[Data Vencimento]])</f>
        <v>1900</v>
      </c>
      <c r="J4790" s="154"/>
      <c r="K4790" s="23">
        <f>MONTH(CtasPagar[[#This Row],[Data Pagamento]])</f>
        <v>1</v>
      </c>
      <c r="L4790" s="23">
        <f>YEAR(CtasPagar[[#This Row],[Data Pagamento]])</f>
        <v>1900</v>
      </c>
      <c r="M4790" s="154"/>
      <c r="N47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0" s="71"/>
      <c r="P4790" s="71"/>
      <c r="Q4790" s="71"/>
      <c r="R4790" s="71"/>
      <c r="S4790" s="71"/>
      <c r="T4790" s="71"/>
      <c r="U4790" s="71"/>
      <c r="V4790" s="71"/>
      <c r="W4790" s="71"/>
      <c r="X4790" s="71"/>
      <c r="Y4790" s="71"/>
      <c r="Z4790" s="71"/>
    </row>
    <row r="4791" spans="1:26">
      <c r="A4791" s="154"/>
      <c r="B4791" s="157"/>
      <c r="C4791" s="162"/>
      <c r="D4791" s="157"/>
      <c r="E4791" s="157"/>
      <c r="F4791" s="157"/>
      <c r="G4791" s="158"/>
      <c r="H4791" s="23">
        <f>MONTH(CtasPagar[[#This Row],[Data Vencimento]])</f>
        <v>1</v>
      </c>
      <c r="I4791" s="23">
        <f>YEAR(CtasPagar[[#This Row],[Data Vencimento]])</f>
        <v>1900</v>
      </c>
      <c r="J4791" s="154"/>
      <c r="K4791" s="23">
        <f>MONTH(CtasPagar[[#This Row],[Data Pagamento]])</f>
        <v>1</v>
      </c>
      <c r="L4791" s="23">
        <f>YEAR(CtasPagar[[#This Row],[Data Pagamento]])</f>
        <v>1900</v>
      </c>
      <c r="M4791" s="154"/>
      <c r="N47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1" s="71"/>
      <c r="P4791" s="71"/>
      <c r="Q4791" s="71"/>
      <c r="R4791" s="71"/>
      <c r="S4791" s="71"/>
      <c r="T4791" s="71"/>
      <c r="U4791" s="71"/>
      <c r="V4791" s="71"/>
      <c r="W4791" s="71"/>
      <c r="X4791" s="71"/>
      <c r="Y4791" s="71"/>
      <c r="Z4791" s="71"/>
    </row>
    <row r="4792" spans="1:26">
      <c r="A4792" s="154"/>
      <c r="B4792" s="157"/>
      <c r="C4792" s="162"/>
      <c r="D4792" s="157"/>
      <c r="E4792" s="157"/>
      <c r="F4792" s="157"/>
      <c r="G4792" s="158"/>
      <c r="H4792" s="23">
        <f>MONTH(CtasPagar[[#This Row],[Data Vencimento]])</f>
        <v>1</v>
      </c>
      <c r="I4792" s="23">
        <f>YEAR(CtasPagar[[#This Row],[Data Vencimento]])</f>
        <v>1900</v>
      </c>
      <c r="J4792" s="154"/>
      <c r="K4792" s="23">
        <f>MONTH(CtasPagar[[#This Row],[Data Pagamento]])</f>
        <v>1</v>
      </c>
      <c r="L4792" s="23">
        <f>YEAR(CtasPagar[[#This Row],[Data Pagamento]])</f>
        <v>1900</v>
      </c>
      <c r="M4792" s="154"/>
      <c r="N47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2" s="71"/>
      <c r="P4792" s="71"/>
      <c r="Q4792" s="71"/>
      <c r="R4792" s="71"/>
      <c r="S4792" s="71"/>
      <c r="T4792" s="71"/>
      <c r="U4792" s="71"/>
      <c r="V4792" s="71"/>
      <c r="W4792" s="71"/>
      <c r="X4792" s="71"/>
      <c r="Y4792" s="71"/>
      <c r="Z4792" s="71"/>
    </row>
    <row r="4793" spans="1:26">
      <c r="A4793" s="154"/>
      <c r="B4793" s="157"/>
      <c r="C4793" s="162"/>
      <c r="D4793" s="157"/>
      <c r="E4793" s="157"/>
      <c r="F4793" s="157"/>
      <c r="G4793" s="158"/>
      <c r="H4793" s="23">
        <f>MONTH(CtasPagar[[#This Row],[Data Vencimento]])</f>
        <v>1</v>
      </c>
      <c r="I4793" s="23">
        <f>YEAR(CtasPagar[[#This Row],[Data Vencimento]])</f>
        <v>1900</v>
      </c>
      <c r="J4793" s="154"/>
      <c r="K4793" s="23">
        <f>MONTH(CtasPagar[[#This Row],[Data Pagamento]])</f>
        <v>1</v>
      </c>
      <c r="L4793" s="23">
        <f>YEAR(CtasPagar[[#This Row],[Data Pagamento]])</f>
        <v>1900</v>
      </c>
      <c r="M4793" s="154"/>
      <c r="N47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3" s="71"/>
      <c r="P4793" s="71"/>
      <c r="Q4793" s="71"/>
      <c r="R4793" s="71"/>
      <c r="S4793" s="71"/>
      <c r="T4793" s="71"/>
      <c r="U4793" s="71"/>
      <c r="V4793" s="71"/>
      <c r="W4793" s="71"/>
      <c r="X4793" s="71"/>
      <c r="Y4793" s="71"/>
      <c r="Z4793" s="71"/>
    </row>
    <row r="4794" spans="1:26">
      <c r="A4794" s="154"/>
      <c r="B4794" s="157"/>
      <c r="C4794" s="162"/>
      <c r="D4794" s="157"/>
      <c r="E4794" s="157"/>
      <c r="F4794" s="157"/>
      <c r="G4794" s="158"/>
      <c r="H4794" s="23">
        <f>MONTH(CtasPagar[[#This Row],[Data Vencimento]])</f>
        <v>1</v>
      </c>
      <c r="I4794" s="23">
        <f>YEAR(CtasPagar[[#This Row],[Data Vencimento]])</f>
        <v>1900</v>
      </c>
      <c r="J4794" s="154"/>
      <c r="K4794" s="23">
        <f>MONTH(CtasPagar[[#This Row],[Data Pagamento]])</f>
        <v>1</v>
      </c>
      <c r="L4794" s="23">
        <f>YEAR(CtasPagar[[#This Row],[Data Pagamento]])</f>
        <v>1900</v>
      </c>
      <c r="M4794" s="154"/>
      <c r="N47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4" s="71"/>
      <c r="P4794" s="71"/>
      <c r="Q4794" s="71"/>
      <c r="R4794" s="71"/>
      <c r="S4794" s="71"/>
      <c r="T4794" s="71"/>
      <c r="U4794" s="71"/>
      <c r="V4794" s="71"/>
      <c r="W4794" s="71"/>
      <c r="X4794" s="71"/>
      <c r="Y4794" s="71"/>
      <c r="Z4794" s="71"/>
    </row>
    <row r="4795" spans="1:26">
      <c r="A4795" s="154"/>
      <c r="B4795" s="157"/>
      <c r="C4795" s="162"/>
      <c r="D4795" s="157"/>
      <c r="E4795" s="157"/>
      <c r="F4795" s="157"/>
      <c r="G4795" s="158"/>
      <c r="H4795" s="23">
        <f>MONTH(CtasPagar[[#This Row],[Data Vencimento]])</f>
        <v>1</v>
      </c>
      <c r="I4795" s="23">
        <f>YEAR(CtasPagar[[#This Row],[Data Vencimento]])</f>
        <v>1900</v>
      </c>
      <c r="J4795" s="154"/>
      <c r="K4795" s="23">
        <f>MONTH(CtasPagar[[#This Row],[Data Pagamento]])</f>
        <v>1</v>
      </c>
      <c r="L4795" s="23">
        <f>YEAR(CtasPagar[[#This Row],[Data Pagamento]])</f>
        <v>1900</v>
      </c>
      <c r="M4795" s="154"/>
      <c r="N47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5" s="71"/>
      <c r="P4795" s="71"/>
      <c r="Q4795" s="71"/>
      <c r="R4795" s="71"/>
      <c r="S4795" s="71"/>
      <c r="T4795" s="71"/>
      <c r="U4795" s="71"/>
      <c r="V4795" s="71"/>
      <c r="W4795" s="71"/>
      <c r="X4795" s="71"/>
      <c r="Y4795" s="71"/>
      <c r="Z4795" s="71"/>
    </row>
    <row r="4796" spans="1:26">
      <c r="A4796" s="154"/>
      <c r="B4796" s="157"/>
      <c r="C4796" s="162"/>
      <c r="D4796" s="157"/>
      <c r="E4796" s="157"/>
      <c r="F4796" s="157"/>
      <c r="G4796" s="158"/>
      <c r="H4796" s="23">
        <f>MONTH(CtasPagar[[#This Row],[Data Vencimento]])</f>
        <v>1</v>
      </c>
      <c r="I4796" s="23">
        <f>YEAR(CtasPagar[[#This Row],[Data Vencimento]])</f>
        <v>1900</v>
      </c>
      <c r="J4796" s="154"/>
      <c r="K4796" s="23">
        <f>MONTH(CtasPagar[[#This Row],[Data Pagamento]])</f>
        <v>1</v>
      </c>
      <c r="L4796" s="23">
        <f>YEAR(CtasPagar[[#This Row],[Data Pagamento]])</f>
        <v>1900</v>
      </c>
      <c r="M4796" s="154"/>
      <c r="N47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6" s="71"/>
      <c r="P4796" s="71"/>
      <c r="Q4796" s="71"/>
      <c r="R4796" s="71"/>
      <c r="S4796" s="71"/>
      <c r="T4796" s="71"/>
      <c r="U4796" s="71"/>
      <c r="V4796" s="71"/>
      <c r="W4796" s="71"/>
      <c r="X4796" s="71"/>
      <c r="Y4796" s="71"/>
      <c r="Z4796" s="71"/>
    </row>
    <row r="4797" spans="1:26">
      <c r="A4797" s="154"/>
      <c r="B4797" s="157"/>
      <c r="C4797" s="162"/>
      <c r="D4797" s="157"/>
      <c r="E4797" s="157"/>
      <c r="F4797" s="157"/>
      <c r="G4797" s="158"/>
      <c r="H4797" s="23">
        <f>MONTH(CtasPagar[[#This Row],[Data Vencimento]])</f>
        <v>1</v>
      </c>
      <c r="I4797" s="23">
        <f>YEAR(CtasPagar[[#This Row],[Data Vencimento]])</f>
        <v>1900</v>
      </c>
      <c r="J4797" s="154"/>
      <c r="K4797" s="23">
        <f>MONTH(CtasPagar[[#This Row],[Data Pagamento]])</f>
        <v>1</v>
      </c>
      <c r="L4797" s="23">
        <f>YEAR(CtasPagar[[#This Row],[Data Pagamento]])</f>
        <v>1900</v>
      </c>
      <c r="M4797" s="154"/>
      <c r="N47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7" s="71"/>
      <c r="P4797" s="71"/>
      <c r="Q4797" s="71"/>
      <c r="R4797" s="71"/>
      <c r="S4797" s="71"/>
      <c r="T4797" s="71"/>
      <c r="U4797" s="71"/>
      <c r="V4797" s="71"/>
      <c r="W4797" s="71"/>
      <c r="X4797" s="71"/>
      <c r="Y4797" s="71"/>
      <c r="Z4797" s="71"/>
    </row>
    <row r="4798" spans="1:26">
      <c r="A4798" s="154"/>
      <c r="B4798" s="157"/>
      <c r="C4798" s="162"/>
      <c r="D4798" s="157"/>
      <c r="E4798" s="157"/>
      <c r="F4798" s="157"/>
      <c r="G4798" s="158"/>
      <c r="H4798" s="23">
        <f>MONTH(CtasPagar[[#This Row],[Data Vencimento]])</f>
        <v>1</v>
      </c>
      <c r="I4798" s="23">
        <f>YEAR(CtasPagar[[#This Row],[Data Vencimento]])</f>
        <v>1900</v>
      </c>
      <c r="J4798" s="154"/>
      <c r="K4798" s="23">
        <f>MONTH(CtasPagar[[#This Row],[Data Pagamento]])</f>
        <v>1</v>
      </c>
      <c r="L4798" s="23">
        <f>YEAR(CtasPagar[[#This Row],[Data Pagamento]])</f>
        <v>1900</v>
      </c>
      <c r="M4798" s="154"/>
      <c r="N47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8" s="71"/>
      <c r="P4798" s="71"/>
      <c r="Q4798" s="71"/>
      <c r="R4798" s="71"/>
      <c r="S4798" s="71"/>
      <c r="T4798" s="71"/>
      <c r="U4798" s="71"/>
      <c r="V4798" s="71"/>
      <c r="W4798" s="71"/>
      <c r="X4798" s="71"/>
      <c r="Y4798" s="71"/>
      <c r="Z4798" s="71"/>
    </row>
    <row r="4799" spans="1:26">
      <c r="A4799" s="154"/>
      <c r="B4799" s="157"/>
      <c r="C4799" s="162"/>
      <c r="D4799" s="157"/>
      <c r="E4799" s="157"/>
      <c r="F4799" s="157"/>
      <c r="G4799" s="158"/>
      <c r="H4799" s="23">
        <f>MONTH(CtasPagar[[#This Row],[Data Vencimento]])</f>
        <v>1</v>
      </c>
      <c r="I4799" s="23">
        <f>YEAR(CtasPagar[[#This Row],[Data Vencimento]])</f>
        <v>1900</v>
      </c>
      <c r="J4799" s="154"/>
      <c r="K4799" s="23">
        <f>MONTH(CtasPagar[[#This Row],[Data Pagamento]])</f>
        <v>1</v>
      </c>
      <c r="L4799" s="23">
        <f>YEAR(CtasPagar[[#This Row],[Data Pagamento]])</f>
        <v>1900</v>
      </c>
      <c r="M4799" s="154"/>
      <c r="N47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799" s="71"/>
      <c r="P4799" s="71"/>
      <c r="Q4799" s="71"/>
      <c r="R4799" s="71"/>
      <c r="S4799" s="71"/>
      <c r="T4799" s="71"/>
      <c r="U4799" s="71"/>
      <c r="V4799" s="71"/>
      <c r="W4799" s="71"/>
      <c r="X4799" s="71"/>
      <c r="Y4799" s="71"/>
      <c r="Z4799" s="71"/>
    </row>
    <row r="4800" spans="1:26">
      <c r="A4800" s="154"/>
      <c r="B4800" s="157"/>
      <c r="C4800" s="162"/>
      <c r="D4800" s="157"/>
      <c r="E4800" s="157"/>
      <c r="F4800" s="157"/>
      <c r="G4800" s="158"/>
      <c r="H4800" s="23">
        <f>MONTH(CtasPagar[[#This Row],[Data Vencimento]])</f>
        <v>1</v>
      </c>
      <c r="I4800" s="23">
        <f>YEAR(CtasPagar[[#This Row],[Data Vencimento]])</f>
        <v>1900</v>
      </c>
      <c r="J4800" s="154"/>
      <c r="K4800" s="23">
        <f>MONTH(CtasPagar[[#This Row],[Data Pagamento]])</f>
        <v>1</v>
      </c>
      <c r="L4800" s="23">
        <f>YEAR(CtasPagar[[#This Row],[Data Pagamento]])</f>
        <v>1900</v>
      </c>
      <c r="M4800" s="154"/>
      <c r="N48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0" s="71"/>
      <c r="P4800" s="71"/>
      <c r="Q4800" s="71"/>
      <c r="R4800" s="71"/>
      <c r="S4800" s="71"/>
      <c r="T4800" s="71"/>
      <c r="U4800" s="71"/>
      <c r="V4800" s="71"/>
      <c r="W4800" s="71"/>
      <c r="X4800" s="71"/>
      <c r="Y4800" s="71"/>
      <c r="Z4800" s="71"/>
    </row>
    <row r="4801" spans="1:26">
      <c r="A4801" s="154"/>
      <c r="B4801" s="157"/>
      <c r="C4801" s="162"/>
      <c r="D4801" s="157"/>
      <c r="E4801" s="157"/>
      <c r="F4801" s="157"/>
      <c r="G4801" s="158"/>
      <c r="H4801" s="23">
        <f>MONTH(CtasPagar[[#This Row],[Data Vencimento]])</f>
        <v>1</v>
      </c>
      <c r="I4801" s="23">
        <f>YEAR(CtasPagar[[#This Row],[Data Vencimento]])</f>
        <v>1900</v>
      </c>
      <c r="J4801" s="154"/>
      <c r="K4801" s="23">
        <f>MONTH(CtasPagar[[#This Row],[Data Pagamento]])</f>
        <v>1</v>
      </c>
      <c r="L4801" s="23">
        <f>YEAR(CtasPagar[[#This Row],[Data Pagamento]])</f>
        <v>1900</v>
      </c>
      <c r="M4801" s="154"/>
      <c r="N48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1" s="71"/>
      <c r="P4801" s="71"/>
      <c r="Q4801" s="71"/>
      <c r="R4801" s="71"/>
      <c r="S4801" s="71"/>
      <c r="T4801" s="71"/>
      <c r="U4801" s="71"/>
      <c r="V4801" s="71"/>
      <c r="W4801" s="71"/>
      <c r="X4801" s="71"/>
      <c r="Y4801" s="71"/>
      <c r="Z4801" s="71"/>
    </row>
    <row r="4802" spans="1:26">
      <c r="A4802" s="154"/>
      <c r="B4802" s="157"/>
      <c r="C4802" s="162"/>
      <c r="D4802" s="157"/>
      <c r="E4802" s="157"/>
      <c r="F4802" s="157"/>
      <c r="G4802" s="158"/>
      <c r="H4802" s="23">
        <f>MONTH(CtasPagar[[#This Row],[Data Vencimento]])</f>
        <v>1</v>
      </c>
      <c r="I4802" s="23">
        <f>YEAR(CtasPagar[[#This Row],[Data Vencimento]])</f>
        <v>1900</v>
      </c>
      <c r="J4802" s="154"/>
      <c r="K4802" s="23">
        <f>MONTH(CtasPagar[[#This Row],[Data Pagamento]])</f>
        <v>1</v>
      </c>
      <c r="L4802" s="23">
        <f>YEAR(CtasPagar[[#This Row],[Data Pagamento]])</f>
        <v>1900</v>
      </c>
      <c r="M4802" s="154"/>
      <c r="N48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2" s="71"/>
      <c r="P4802" s="71"/>
      <c r="Q4802" s="71"/>
      <c r="R4802" s="71"/>
      <c r="S4802" s="71"/>
      <c r="T4802" s="71"/>
      <c r="U4802" s="71"/>
      <c r="V4802" s="71"/>
      <c r="W4802" s="71"/>
      <c r="X4802" s="71"/>
      <c r="Y4802" s="71"/>
      <c r="Z4802" s="71"/>
    </row>
    <row r="4803" spans="1:26">
      <c r="A4803" s="154"/>
      <c r="B4803" s="157"/>
      <c r="C4803" s="162"/>
      <c r="D4803" s="157"/>
      <c r="E4803" s="157"/>
      <c r="F4803" s="157"/>
      <c r="G4803" s="158"/>
      <c r="H4803" s="23">
        <f>MONTH(CtasPagar[[#This Row],[Data Vencimento]])</f>
        <v>1</v>
      </c>
      <c r="I4803" s="23">
        <f>YEAR(CtasPagar[[#This Row],[Data Vencimento]])</f>
        <v>1900</v>
      </c>
      <c r="J4803" s="154"/>
      <c r="K4803" s="23">
        <f>MONTH(CtasPagar[[#This Row],[Data Pagamento]])</f>
        <v>1</v>
      </c>
      <c r="L4803" s="23">
        <f>YEAR(CtasPagar[[#This Row],[Data Pagamento]])</f>
        <v>1900</v>
      </c>
      <c r="M4803" s="154"/>
      <c r="N48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3" s="71"/>
      <c r="P4803" s="71"/>
      <c r="Q4803" s="71"/>
      <c r="R4803" s="71"/>
      <c r="S4803" s="71"/>
      <c r="T4803" s="71"/>
      <c r="U4803" s="71"/>
      <c r="V4803" s="71"/>
      <c r="W4803" s="71"/>
      <c r="X4803" s="71"/>
      <c r="Y4803" s="71"/>
      <c r="Z4803" s="71"/>
    </row>
    <row r="4804" spans="1:26">
      <c r="A4804" s="154"/>
      <c r="B4804" s="157"/>
      <c r="C4804" s="162"/>
      <c r="D4804" s="157"/>
      <c r="E4804" s="157"/>
      <c r="F4804" s="157"/>
      <c r="G4804" s="158"/>
      <c r="H4804" s="23">
        <f>MONTH(CtasPagar[[#This Row],[Data Vencimento]])</f>
        <v>1</v>
      </c>
      <c r="I4804" s="23">
        <f>YEAR(CtasPagar[[#This Row],[Data Vencimento]])</f>
        <v>1900</v>
      </c>
      <c r="J4804" s="154"/>
      <c r="K4804" s="23">
        <f>MONTH(CtasPagar[[#This Row],[Data Pagamento]])</f>
        <v>1</v>
      </c>
      <c r="L4804" s="23">
        <f>YEAR(CtasPagar[[#This Row],[Data Pagamento]])</f>
        <v>1900</v>
      </c>
      <c r="M4804" s="154"/>
      <c r="N48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4" s="71"/>
      <c r="P4804" s="71"/>
      <c r="Q4804" s="71"/>
      <c r="R4804" s="71"/>
      <c r="S4804" s="71"/>
      <c r="T4804" s="71"/>
      <c r="U4804" s="71"/>
      <c r="V4804" s="71"/>
      <c r="W4804" s="71"/>
      <c r="X4804" s="71"/>
      <c r="Y4804" s="71"/>
      <c r="Z4804" s="71"/>
    </row>
    <row r="4805" spans="1:26">
      <c r="A4805" s="154"/>
      <c r="B4805" s="157"/>
      <c r="C4805" s="162"/>
      <c r="D4805" s="157"/>
      <c r="E4805" s="157"/>
      <c r="F4805" s="157"/>
      <c r="G4805" s="158"/>
      <c r="H4805" s="23">
        <f>MONTH(CtasPagar[[#This Row],[Data Vencimento]])</f>
        <v>1</v>
      </c>
      <c r="I4805" s="23">
        <f>YEAR(CtasPagar[[#This Row],[Data Vencimento]])</f>
        <v>1900</v>
      </c>
      <c r="J4805" s="154"/>
      <c r="K4805" s="23">
        <f>MONTH(CtasPagar[[#This Row],[Data Pagamento]])</f>
        <v>1</v>
      </c>
      <c r="L4805" s="23">
        <f>YEAR(CtasPagar[[#This Row],[Data Pagamento]])</f>
        <v>1900</v>
      </c>
      <c r="M4805" s="154"/>
      <c r="N48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5" s="71"/>
      <c r="P4805" s="71"/>
      <c r="Q4805" s="71"/>
      <c r="R4805" s="71"/>
      <c r="S4805" s="71"/>
      <c r="T4805" s="71"/>
      <c r="U4805" s="71"/>
      <c r="V4805" s="71"/>
      <c r="W4805" s="71"/>
      <c r="X4805" s="71"/>
      <c r="Y4805" s="71"/>
      <c r="Z4805" s="71"/>
    </row>
    <row r="4806" spans="1:26">
      <c r="A4806" s="154"/>
      <c r="B4806" s="157"/>
      <c r="C4806" s="162"/>
      <c r="D4806" s="157"/>
      <c r="E4806" s="157"/>
      <c r="F4806" s="157"/>
      <c r="G4806" s="158"/>
      <c r="H4806" s="23">
        <f>MONTH(CtasPagar[[#This Row],[Data Vencimento]])</f>
        <v>1</v>
      </c>
      <c r="I4806" s="23">
        <f>YEAR(CtasPagar[[#This Row],[Data Vencimento]])</f>
        <v>1900</v>
      </c>
      <c r="J4806" s="154"/>
      <c r="K4806" s="23">
        <f>MONTH(CtasPagar[[#This Row],[Data Pagamento]])</f>
        <v>1</v>
      </c>
      <c r="L4806" s="23">
        <f>YEAR(CtasPagar[[#This Row],[Data Pagamento]])</f>
        <v>1900</v>
      </c>
      <c r="M4806" s="154"/>
      <c r="N48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6" s="71"/>
      <c r="P4806" s="71"/>
      <c r="Q4806" s="71"/>
      <c r="R4806" s="71"/>
      <c r="S4806" s="71"/>
      <c r="T4806" s="71"/>
      <c r="U4806" s="71"/>
      <c r="V4806" s="71"/>
      <c r="W4806" s="71"/>
      <c r="X4806" s="71"/>
      <c r="Y4806" s="71"/>
      <c r="Z4806" s="71"/>
    </row>
    <row r="4807" spans="1:26">
      <c r="A4807" s="154"/>
      <c r="B4807" s="157"/>
      <c r="C4807" s="162"/>
      <c r="D4807" s="157"/>
      <c r="E4807" s="157"/>
      <c r="F4807" s="157"/>
      <c r="G4807" s="158"/>
      <c r="H4807" s="23">
        <f>MONTH(CtasPagar[[#This Row],[Data Vencimento]])</f>
        <v>1</v>
      </c>
      <c r="I4807" s="23">
        <f>YEAR(CtasPagar[[#This Row],[Data Vencimento]])</f>
        <v>1900</v>
      </c>
      <c r="J4807" s="154"/>
      <c r="K4807" s="23">
        <f>MONTH(CtasPagar[[#This Row],[Data Pagamento]])</f>
        <v>1</v>
      </c>
      <c r="L4807" s="23">
        <f>YEAR(CtasPagar[[#This Row],[Data Pagamento]])</f>
        <v>1900</v>
      </c>
      <c r="M4807" s="154"/>
      <c r="N48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7" s="71"/>
      <c r="P4807" s="71"/>
      <c r="Q4807" s="71"/>
      <c r="R4807" s="71"/>
      <c r="S4807" s="71"/>
      <c r="T4807" s="71"/>
      <c r="U4807" s="71"/>
      <c r="V4807" s="71"/>
      <c r="W4807" s="71"/>
      <c r="X4807" s="71"/>
      <c r="Y4807" s="71"/>
      <c r="Z4807" s="71"/>
    </row>
    <row r="4808" spans="1:26">
      <c r="A4808" s="154"/>
      <c r="B4808" s="157"/>
      <c r="C4808" s="162"/>
      <c r="D4808" s="157"/>
      <c r="E4808" s="157"/>
      <c r="F4808" s="157"/>
      <c r="G4808" s="158"/>
      <c r="H4808" s="23">
        <f>MONTH(CtasPagar[[#This Row],[Data Vencimento]])</f>
        <v>1</v>
      </c>
      <c r="I4808" s="23">
        <f>YEAR(CtasPagar[[#This Row],[Data Vencimento]])</f>
        <v>1900</v>
      </c>
      <c r="J4808" s="154"/>
      <c r="K4808" s="23">
        <f>MONTH(CtasPagar[[#This Row],[Data Pagamento]])</f>
        <v>1</v>
      </c>
      <c r="L4808" s="23">
        <f>YEAR(CtasPagar[[#This Row],[Data Pagamento]])</f>
        <v>1900</v>
      </c>
      <c r="M4808" s="154"/>
      <c r="N48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8" s="71"/>
      <c r="P4808" s="71"/>
      <c r="Q4808" s="71"/>
      <c r="R4808" s="71"/>
      <c r="S4808" s="71"/>
      <c r="T4808" s="71"/>
      <c r="U4808" s="71"/>
      <c r="V4808" s="71"/>
      <c r="W4808" s="71"/>
      <c r="X4808" s="71"/>
      <c r="Y4808" s="71"/>
      <c r="Z4808" s="71"/>
    </row>
    <row r="4809" spans="1:26">
      <c r="A4809" s="154"/>
      <c r="B4809" s="157"/>
      <c r="C4809" s="162"/>
      <c r="D4809" s="157"/>
      <c r="E4809" s="157"/>
      <c r="F4809" s="157"/>
      <c r="G4809" s="158"/>
      <c r="H4809" s="23">
        <f>MONTH(CtasPagar[[#This Row],[Data Vencimento]])</f>
        <v>1</v>
      </c>
      <c r="I4809" s="23">
        <f>YEAR(CtasPagar[[#This Row],[Data Vencimento]])</f>
        <v>1900</v>
      </c>
      <c r="J4809" s="154"/>
      <c r="K4809" s="23">
        <f>MONTH(CtasPagar[[#This Row],[Data Pagamento]])</f>
        <v>1</v>
      </c>
      <c r="L4809" s="23">
        <f>YEAR(CtasPagar[[#This Row],[Data Pagamento]])</f>
        <v>1900</v>
      </c>
      <c r="M4809" s="154"/>
      <c r="N48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09" s="71"/>
      <c r="P4809" s="71"/>
      <c r="Q4809" s="71"/>
      <c r="R4809" s="71"/>
      <c r="S4809" s="71"/>
      <c r="T4809" s="71"/>
      <c r="U4809" s="71"/>
      <c r="V4809" s="71"/>
      <c r="W4809" s="71"/>
      <c r="X4809" s="71"/>
      <c r="Y4809" s="71"/>
      <c r="Z4809" s="71"/>
    </row>
    <row r="4810" spans="1:26">
      <c r="A4810" s="154"/>
      <c r="B4810" s="157"/>
      <c r="C4810" s="162"/>
      <c r="D4810" s="157"/>
      <c r="E4810" s="157"/>
      <c r="F4810" s="157"/>
      <c r="G4810" s="158"/>
      <c r="H4810" s="23">
        <f>MONTH(CtasPagar[[#This Row],[Data Vencimento]])</f>
        <v>1</v>
      </c>
      <c r="I4810" s="23">
        <f>YEAR(CtasPagar[[#This Row],[Data Vencimento]])</f>
        <v>1900</v>
      </c>
      <c r="J4810" s="154"/>
      <c r="K4810" s="23">
        <f>MONTH(CtasPagar[[#This Row],[Data Pagamento]])</f>
        <v>1</v>
      </c>
      <c r="L4810" s="23">
        <f>YEAR(CtasPagar[[#This Row],[Data Pagamento]])</f>
        <v>1900</v>
      </c>
      <c r="M4810" s="154"/>
      <c r="N48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0" s="71"/>
      <c r="P4810" s="71"/>
      <c r="Q4810" s="71"/>
      <c r="R4810" s="71"/>
      <c r="S4810" s="71"/>
      <c r="T4810" s="71"/>
      <c r="U4810" s="71"/>
      <c r="V4810" s="71"/>
      <c r="W4810" s="71"/>
      <c r="X4810" s="71"/>
      <c r="Y4810" s="71"/>
      <c r="Z4810" s="71"/>
    </row>
    <row r="4811" spans="1:26">
      <c r="A4811" s="154"/>
      <c r="B4811" s="157"/>
      <c r="C4811" s="162"/>
      <c r="D4811" s="157"/>
      <c r="E4811" s="157"/>
      <c r="F4811" s="157"/>
      <c r="G4811" s="158"/>
      <c r="H4811" s="23">
        <f>MONTH(CtasPagar[[#This Row],[Data Vencimento]])</f>
        <v>1</v>
      </c>
      <c r="I4811" s="23">
        <f>YEAR(CtasPagar[[#This Row],[Data Vencimento]])</f>
        <v>1900</v>
      </c>
      <c r="J4811" s="154"/>
      <c r="K4811" s="23">
        <f>MONTH(CtasPagar[[#This Row],[Data Pagamento]])</f>
        <v>1</v>
      </c>
      <c r="L4811" s="23">
        <f>YEAR(CtasPagar[[#This Row],[Data Pagamento]])</f>
        <v>1900</v>
      </c>
      <c r="M4811" s="154"/>
      <c r="N48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1" s="71"/>
      <c r="P4811" s="71"/>
      <c r="Q4811" s="71"/>
      <c r="R4811" s="71"/>
      <c r="S4811" s="71"/>
      <c r="T4811" s="71"/>
      <c r="U4811" s="71"/>
      <c r="V4811" s="71"/>
      <c r="W4811" s="71"/>
      <c r="X4811" s="71"/>
      <c r="Y4811" s="71"/>
      <c r="Z4811" s="71"/>
    </row>
    <row r="4812" spans="1:26">
      <c r="A4812" s="154"/>
      <c r="B4812" s="157"/>
      <c r="C4812" s="162"/>
      <c r="D4812" s="157"/>
      <c r="E4812" s="157"/>
      <c r="F4812" s="157"/>
      <c r="G4812" s="158"/>
      <c r="H4812" s="23">
        <f>MONTH(CtasPagar[[#This Row],[Data Vencimento]])</f>
        <v>1</v>
      </c>
      <c r="I4812" s="23">
        <f>YEAR(CtasPagar[[#This Row],[Data Vencimento]])</f>
        <v>1900</v>
      </c>
      <c r="J4812" s="154"/>
      <c r="K4812" s="23">
        <f>MONTH(CtasPagar[[#This Row],[Data Pagamento]])</f>
        <v>1</v>
      </c>
      <c r="L4812" s="23">
        <f>YEAR(CtasPagar[[#This Row],[Data Pagamento]])</f>
        <v>1900</v>
      </c>
      <c r="M4812" s="154"/>
      <c r="N48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2" s="71"/>
      <c r="P4812" s="71"/>
      <c r="Q4812" s="71"/>
      <c r="R4812" s="71"/>
      <c r="S4812" s="71"/>
      <c r="T4812" s="71"/>
      <c r="U4812" s="71"/>
      <c r="V4812" s="71"/>
      <c r="W4812" s="71"/>
      <c r="X4812" s="71"/>
      <c r="Y4812" s="71"/>
      <c r="Z4812" s="71"/>
    </row>
    <row r="4813" spans="1:26">
      <c r="A4813" s="154"/>
      <c r="B4813" s="157"/>
      <c r="C4813" s="162"/>
      <c r="D4813" s="157"/>
      <c r="E4813" s="157"/>
      <c r="F4813" s="157"/>
      <c r="G4813" s="158"/>
      <c r="H4813" s="23">
        <f>MONTH(CtasPagar[[#This Row],[Data Vencimento]])</f>
        <v>1</v>
      </c>
      <c r="I4813" s="23">
        <f>YEAR(CtasPagar[[#This Row],[Data Vencimento]])</f>
        <v>1900</v>
      </c>
      <c r="J4813" s="154"/>
      <c r="K4813" s="23">
        <f>MONTH(CtasPagar[[#This Row],[Data Pagamento]])</f>
        <v>1</v>
      </c>
      <c r="L4813" s="23">
        <f>YEAR(CtasPagar[[#This Row],[Data Pagamento]])</f>
        <v>1900</v>
      </c>
      <c r="M4813" s="154"/>
      <c r="N48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3" s="71"/>
      <c r="P4813" s="71"/>
      <c r="Q4813" s="71"/>
      <c r="R4813" s="71"/>
      <c r="S4813" s="71"/>
      <c r="T4813" s="71"/>
      <c r="U4813" s="71"/>
      <c r="V4813" s="71"/>
      <c r="W4813" s="71"/>
      <c r="X4813" s="71"/>
      <c r="Y4813" s="71"/>
      <c r="Z4813" s="71"/>
    </row>
    <row r="4814" spans="1:26">
      <c r="A4814" s="154"/>
      <c r="B4814" s="157"/>
      <c r="C4814" s="162"/>
      <c r="D4814" s="157"/>
      <c r="E4814" s="157"/>
      <c r="F4814" s="157"/>
      <c r="G4814" s="158"/>
      <c r="H4814" s="23">
        <f>MONTH(CtasPagar[[#This Row],[Data Vencimento]])</f>
        <v>1</v>
      </c>
      <c r="I4814" s="23">
        <f>YEAR(CtasPagar[[#This Row],[Data Vencimento]])</f>
        <v>1900</v>
      </c>
      <c r="J4814" s="154"/>
      <c r="K4814" s="23">
        <f>MONTH(CtasPagar[[#This Row],[Data Pagamento]])</f>
        <v>1</v>
      </c>
      <c r="L4814" s="23">
        <f>YEAR(CtasPagar[[#This Row],[Data Pagamento]])</f>
        <v>1900</v>
      </c>
      <c r="M4814" s="154"/>
      <c r="N48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4" s="71"/>
      <c r="P4814" s="71"/>
      <c r="Q4814" s="71"/>
      <c r="R4814" s="71"/>
      <c r="S4814" s="71"/>
      <c r="T4814" s="71"/>
      <c r="U4814" s="71"/>
      <c r="V4814" s="71"/>
      <c r="W4814" s="71"/>
      <c r="X4814" s="71"/>
      <c r="Y4814" s="71"/>
      <c r="Z4814" s="71"/>
    </row>
    <row r="4815" spans="1:26">
      <c r="A4815" s="154"/>
      <c r="B4815" s="157"/>
      <c r="C4815" s="162"/>
      <c r="D4815" s="157"/>
      <c r="E4815" s="157"/>
      <c r="F4815" s="157"/>
      <c r="G4815" s="158"/>
      <c r="H4815" s="23">
        <f>MONTH(CtasPagar[[#This Row],[Data Vencimento]])</f>
        <v>1</v>
      </c>
      <c r="I4815" s="23">
        <f>YEAR(CtasPagar[[#This Row],[Data Vencimento]])</f>
        <v>1900</v>
      </c>
      <c r="J4815" s="154"/>
      <c r="K4815" s="23">
        <f>MONTH(CtasPagar[[#This Row],[Data Pagamento]])</f>
        <v>1</v>
      </c>
      <c r="L4815" s="23">
        <f>YEAR(CtasPagar[[#This Row],[Data Pagamento]])</f>
        <v>1900</v>
      </c>
      <c r="M4815" s="154"/>
      <c r="N48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5" s="71"/>
      <c r="P4815" s="71"/>
      <c r="Q4815" s="71"/>
      <c r="R4815" s="71"/>
      <c r="S4815" s="71"/>
      <c r="T4815" s="71"/>
      <c r="U4815" s="71"/>
      <c r="V4815" s="71"/>
      <c r="W4815" s="71"/>
      <c r="X4815" s="71"/>
      <c r="Y4815" s="71"/>
      <c r="Z4815" s="71"/>
    </row>
    <row r="4816" spans="1:26">
      <c r="A4816" s="154"/>
      <c r="B4816" s="157"/>
      <c r="C4816" s="162"/>
      <c r="D4816" s="157"/>
      <c r="E4816" s="157"/>
      <c r="F4816" s="157"/>
      <c r="G4816" s="158"/>
      <c r="H4816" s="23">
        <f>MONTH(CtasPagar[[#This Row],[Data Vencimento]])</f>
        <v>1</v>
      </c>
      <c r="I4816" s="23">
        <f>YEAR(CtasPagar[[#This Row],[Data Vencimento]])</f>
        <v>1900</v>
      </c>
      <c r="J4816" s="154"/>
      <c r="K4816" s="23">
        <f>MONTH(CtasPagar[[#This Row],[Data Pagamento]])</f>
        <v>1</v>
      </c>
      <c r="L4816" s="23">
        <f>YEAR(CtasPagar[[#This Row],[Data Pagamento]])</f>
        <v>1900</v>
      </c>
      <c r="M4816" s="154"/>
      <c r="N48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6" s="71"/>
      <c r="P4816" s="71"/>
      <c r="Q4816" s="71"/>
      <c r="R4816" s="71"/>
      <c r="S4816" s="71"/>
      <c r="T4816" s="71"/>
      <c r="U4816" s="71"/>
      <c r="V4816" s="71"/>
      <c r="W4816" s="71"/>
      <c r="X4816" s="71"/>
      <c r="Y4816" s="71"/>
      <c r="Z4816" s="71"/>
    </row>
    <row r="4817" spans="1:26">
      <c r="A4817" s="154"/>
      <c r="B4817" s="157"/>
      <c r="C4817" s="162"/>
      <c r="D4817" s="157"/>
      <c r="E4817" s="157"/>
      <c r="F4817" s="157"/>
      <c r="G4817" s="158"/>
      <c r="H4817" s="23">
        <f>MONTH(CtasPagar[[#This Row],[Data Vencimento]])</f>
        <v>1</v>
      </c>
      <c r="I4817" s="23">
        <f>YEAR(CtasPagar[[#This Row],[Data Vencimento]])</f>
        <v>1900</v>
      </c>
      <c r="J4817" s="154"/>
      <c r="K4817" s="23">
        <f>MONTH(CtasPagar[[#This Row],[Data Pagamento]])</f>
        <v>1</v>
      </c>
      <c r="L4817" s="23">
        <f>YEAR(CtasPagar[[#This Row],[Data Pagamento]])</f>
        <v>1900</v>
      </c>
      <c r="M4817" s="154"/>
      <c r="N48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7" s="71"/>
      <c r="P4817" s="71"/>
      <c r="Q4817" s="71"/>
      <c r="R4817" s="71"/>
      <c r="S4817" s="71"/>
      <c r="T4817" s="71"/>
      <c r="U4817" s="71"/>
      <c r="V4817" s="71"/>
      <c r="W4817" s="71"/>
      <c r="X4817" s="71"/>
      <c r="Y4817" s="71"/>
      <c r="Z4817" s="71"/>
    </row>
    <row r="4818" spans="1:26">
      <c r="A4818" s="154"/>
      <c r="B4818" s="157"/>
      <c r="C4818" s="162"/>
      <c r="D4818" s="157"/>
      <c r="E4818" s="157"/>
      <c r="F4818" s="157"/>
      <c r="G4818" s="158"/>
      <c r="H4818" s="23">
        <f>MONTH(CtasPagar[[#This Row],[Data Vencimento]])</f>
        <v>1</v>
      </c>
      <c r="I4818" s="23">
        <f>YEAR(CtasPagar[[#This Row],[Data Vencimento]])</f>
        <v>1900</v>
      </c>
      <c r="J4818" s="154"/>
      <c r="K4818" s="23">
        <f>MONTH(CtasPagar[[#This Row],[Data Pagamento]])</f>
        <v>1</v>
      </c>
      <c r="L4818" s="23">
        <f>YEAR(CtasPagar[[#This Row],[Data Pagamento]])</f>
        <v>1900</v>
      </c>
      <c r="M4818" s="154"/>
      <c r="N48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8" s="71"/>
      <c r="P4818" s="71"/>
      <c r="Q4818" s="71"/>
      <c r="R4818" s="71"/>
      <c r="S4818" s="71"/>
      <c r="T4818" s="71"/>
      <c r="U4818" s="71"/>
      <c r="V4818" s="71"/>
      <c r="W4818" s="71"/>
      <c r="X4818" s="71"/>
      <c r="Y4818" s="71"/>
      <c r="Z4818" s="71"/>
    </row>
    <row r="4819" spans="1:26">
      <c r="A4819" s="154"/>
      <c r="B4819" s="157"/>
      <c r="C4819" s="162"/>
      <c r="D4819" s="157"/>
      <c r="E4819" s="157"/>
      <c r="F4819" s="157"/>
      <c r="G4819" s="158"/>
      <c r="H4819" s="23">
        <f>MONTH(CtasPagar[[#This Row],[Data Vencimento]])</f>
        <v>1</v>
      </c>
      <c r="I4819" s="23">
        <f>YEAR(CtasPagar[[#This Row],[Data Vencimento]])</f>
        <v>1900</v>
      </c>
      <c r="J4819" s="154"/>
      <c r="K4819" s="23">
        <f>MONTH(CtasPagar[[#This Row],[Data Pagamento]])</f>
        <v>1</v>
      </c>
      <c r="L4819" s="23">
        <f>YEAR(CtasPagar[[#This Row],[Data Pagamento]])</f>
        <v>1900</v>
      </c>
      <c r="M4819" s="154"/>
      <c r="N48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19" s="71"/>
      <c r="P4819" s="71"/>
      <c r="Q4819" s="71"/>
      <c r="R4819" s="71"/>
      <c r="S4819" s="71"/>
      <c r="T4819" s="71"/>
      <c r="U4819" s="71"/>
      <c r="V4819" s="71"/>
      <c r="W4819" s="71"/>
      <c r="X4819" s="71"/>
      <c r="Y4819" s="71"/>
      <c r="Z4819" s="71"/>
    </row>
    <row r="4820" spans="1:26">
      <c r="A4820" s="154"/>
      <c r="B4820" s="157"/>
      <c r="C4820" s="162"/>
      <c r="D4820" s="157"/>
      <c r="E4820" s="157"/>
      <c r="F4820" s="157"/>
      <c r="G4820" s="158"/>
      <c r="H4820" s="23">
        <f>MONTH(CtasPagar[[#This Row],[Data Vencimento]])</f>
        <v>1</v>
      </c>
      <c r="I4820" s="23">
        <f>YEAR(CtasPagar[[#This Row],[Data Vencimento]])</f>
        <v>1900</v>
      </c>
      <c r="J4820" s="154"/>
      <c r="K4820" s="23">
        <f>MONTH(CtasPagar[[#This Row],[Data Pagamento]])</f>
        <v>1</v>
      </c>
      <c r="L4820" s="23">
        <f>YEAR(CtasPagar[[#This Row],[Data Pagamento]])</f>
        <v>1900</v>
      </c>
      <c r="M4820" s="154"/>
      <c r="N48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0" s="71"/>
      <c r="P4820" s="71"/>
      <c r="Q4820" s="71"/>
      <c r="R4820" s="71"/>
      <c r="S4820" s="71"/>
      <c r="T4820" s="71"/>
      <c r="U4820" s="71"/>
      <c r="V4820" s="71"/>
      <c r="W4820" s="71"/>
      <c r="X4820" s="71"/>
      <c r="Y4820" s="71"/>
      <c r="Z4820" s="71"/>
    </row>
    <row r="4821" spans="1:26">
      <c r="A4821" s="154"/>
      <c r="B4821" s="157"/>
      <c r="C4821" s="162"/>
      <c r="D4821" s="157"/>
      <c r="E4821" s="157"/>
      <c r="F4821" s="157"/>
      <c r="G4821" s="158"/>
      <c r="H4821" s="23">
        <f>MONTH(CtasPagar[[#This Row],[Data Vencimento]])</f>
        <v>1</v>
      </c>
      <c r="I4821" s="23">
        <f>YEAR(CtasPagar[[#This Row],[Data Vencimento]])</f>
        <v>1900</v>
      </c>
      <c r="J4821" s="154"/>
      <c r="K4821" s="23">
        <f>MONTH(CtasPagar[[#This Row],[Data Pagamento]])</f>
        <v>1</v>
      </c>
      <c r="L4821" s="23">
        <f>YEAR(CtasPagar[[#This Row],[Data Pagamento]])</f>
        <v>1900</v>
      </c>
      <c r="M4821" s="154"/>
      <c r="N48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1" s="71"/>
      <c r="P4821" s="71"/>
      <c r="Q4821" s="71"/>
      <c r="R4821" s="71"/>
      <c r="S4821" s="71"/>
      <c r="T4821" s="71"/>
      <c r="U4821" s="71"/>
      <c r="V4821" s="71"/>
      <c r="W4821" s="71"/>
      <c r="X4821" s="71"/>
      <c r="Y4821" s="71"/>
      <c r="Z4821" s="71"/>
    </row>
    <row r="4822" spans="1:26">
      <c r="A4822" s="154"/>
      <c r="B4822" s="157"/>
      <c r="C4822" s="162"/>
      <c r="D4822" s="157"/>
      <c r="E4822" s="157"/>
      <c r="F4822" s="157"/>
      <c r="G4822" s="158"/>
      <c r="H4822" s="23">
        <f>MONTH(CtasPagar[[#This Row],[Data Vencimento]])</f>
        <v>1</v>
      </c>
      <c r="I4822" s="23">
        <f>YEAR(CtasPagar[[#This Row],[Data Vencimento]])</f>
        <v>1900</v>
      </c>
      <c r="J4822" s="154"/>
      <c r="K4822" s="23">
        <f>MONTH(CtasPagar[[#This Row],[Data Pagamento]])</f>
        <v>1</v>
      </c>
      <c r="L4822" s="23">
        <f>YEAR(CtasPagar[[#This Row],[Data Pagamento]])</f>
        <v>1900</v>
      </c>
      <c r="M4822" s="154"/>
      <c r="N48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2" s="71"/>
      <c r="P4822" s="71"/>
      <c r="Q4822" s="71"/>
      <c r="R4822" s="71"/>
      <c r="S4822" s="71"/>
      <c r="T4822" s="71"/>
      <c r="U4822" s="71"/>
      <c r="V4822" s="71"/>
      <c r="W4822" s="71"/>
      <c r="X4822" s="71"/>
      <c r="Y4822" s="71"/>
      <c r="Z4822" s="71"/>
    </row>
    <row r="4823" spans="1:26">
      <c r="A4823" s="154"/>
      <c r="B4823" s="157"/>
      <c r="C4823" s="162"/>
      <c r="D4823" s="157"/>
      <c r="E4823" s="157"/>
      <c r="F4823" s="157"/>
      <c r="G4823" s="158"/>
      <c r="H4823" s="23">
        <f>MONTH(CtasPagar[[#This Row],[Data Vencimento]])</f>
        <v>1</v>
      </c>
      <c r="I4823" s="23">
        <f>YEAR(CtasPagar[[#This Row],[Data Vencimento]])</f>
        <v>1900</v>
      </c>
      <c r="J4823" s="154"/>
      <c r="K4823" s="23">
        <f>MONTH(CtasPagar[[#This Row],[Data Pagamento]])</f>
        <v>1</v>
      </c>
      <c r="L4823" s="23">
        <f>YEAR(CtasPagar[[#This Row],[Data Pagamento]])</f>
        <v>1900</v>
      </c>
      <c r="M4823" s="154"/>
      <c r="N48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3" s="71"/>
      <c r="P4823" s="71"/>
      <c r="Q4823" s="71"/>
      <c r="R4823" s="71"/>
      <c r="S4823" s="71"/>
      <c r="T4823" s="71"/>
      <c r="U4823" s="71"/>
      <c r="V4823" s="71"/>
      <c r="W4823" s="71"/>
      <c r="X4823" s="71"/>
      <c r="Y4823" s="71"/>
      <c r="Z4823" s="71"/>
    </row>
    <row r="4824" spans="1:26">
      <c r="A4824" s="154"/>
      <c r="B4824" s="157"/>
      <c r="C4824" s="162"/>
      <c r="D4824" s="157"/>
      <c r="E4824" s="157"/>
      <c r="F4824" s="157"/>
      <c r="G4824" s="158"/>
      <c r="H4824" s="23">
        <f>MONTH(CtasPagar[[#This Row],[Data Vencimento]])</f>
        <v>1</v>
      </c>
      <c r="I4824" s="23">
        <f>YEAR(CtasPagar[[#This Row],[Data Vencimento]])</f>
        <v>1900</v>
      </c>
      <c r="J4824" s="154"/>
      <c r="K4824" s="23">
        <f>MONTH(CtasPagar[[#This Row],[Data Pagamento]])</f>
        <v>1</v>
      </c>
      <c r="L4824" s="23">
        <f>YEAR(CtasPagar[[#This Row],[Data Pagamento]])</f>
        <v>1900</v>
      </c>
      <c r="M4824" s="154"/>
      <c r="N48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4" s="71"/>
      <c r="P4824" s="71"/>
      <c r="Q4824" s="71"/>
      <c r="R4824" s="71"/>
      <c r="S4824" s="71"/>
      <c r="T4824" s="71"/>
      <c r="U4824" s="71"/>
      <c r="V4824" s="71"/>
      <c r="W4824" s="71"/>
      <c r="X4824" s="71"/>
      <c r="Y4824" s="71"/>
      <c r="Z4824" s="71"/>
    </row>
    <row r="4825" spans="1:26">
      <c r="A4825" s="154"/>
      <c r="B4825" s="157"/>
      <c r="C4825" s="162"/>
      <c r="D4825" s="157"/>
      <c r="E4825" s="157"/>
      <c r="F4825" s="157"/>
      <c r="G4825" s="158"/>
      <c r="H4825" s="23">
        <f>MONTH(CtasPagar[[#This Row],[Data Vencimento]])</f>
        <v>1</v>
      </c>
      <c r="I4825" s="23">
        <f>YEAR(CtasPagar[[#This Row],[Data Vencimento]])</f>
        <v>1900</v>
      </c>
      <c r="J4825" s="154"/>
      <c r="K4825" s="23">
        <f>MONTH(CtasPagar[[#This Row],[Data Pagamento]])</f>
        <v>1</v>
      </c>
      <c r="L4825" s="23">
        <f>YEAR(CtasPagar[[#This Row],[Data Pagamento]])</f>
        <v>1900</v>
      </c>
      <c r="M4825" s="154"/>
      <c r="N48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5" s="71"/>
      <c r="P4825" s="71"/>
      <c r="Q4825" s="71"/>
      <c r="R4825" s="71"/>
      <c r="S4825" s="71"/>
      <c r="T4825" s="71"/>
      <c r="U4825" s="71"/>
      <c r="V4825" s="71"/>
      <c r="W4825" s="71"/>
      <c r="X4825" s="71"/>
      <c r="Y4825" s="71"/>
      <c r="Z4825" s="71"/>
    </row>
    <row r="4826" spans="1:26">
      <c r="A4826" s="154"/>
      <c r="B4826" s="157"/>
      <c r="C4826" s="162"/>
      <c r="D4826" s="157"/>
      <c r="E4826" s="157"/>
      <c r="F4826" s="157"/>
      <c r="G4826" s="158"/>
      <c r="H4826" s="23">
        <f>MONTH(CtasPagar[[#This Row],[Data Vencimento]])</f>
        <v>1</v>
      </c>
      <c r="I4826" s="23">
        <f>YEAR(CtasPagar[[#This Row],[Data Vencimento]])</f>
        <v>1900</v>
      </c>
      <c r="J4826" s="154"/>
      <c r="K4826" s="23">
        <f>MONTH(CtasPagar[[#This Row],[Data Pagamento]])</f>
        <v>1</v>
      </c>
      <c r="L4826" s="23">
        <f>YEAR(CtasPagar[[#This Row],[Data Pagamento]])</f>
        <v>1900</v>
      </c>
      <c r="M4826" s="154"/>
      <c r="N48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6" s="71"/>
      <c r="P4826" s="71"/>
      <c r="Q4826" s="71"/>
      <c r="R4826" s="71"/>
      <c r="S4826" s="71"/>
      <c r="T4826" s="71"/>
      <c r="U4826" s="71"/>
      <c r="V4826" s="71"/>
      <c r="W4826" s="71"/>
      <c r="X4826" s="71"/>
      <c r="Y4826" s="71"/>
      <c r="Z4826" s="71"/>
    </row>
    <row r="4827" spans="1:26">
      <c r="A4827" s="154"/>
      <c r="B4827" s="157"/>
      <c r="C4827" s="162"/>
      <c r="D4827" s="157"/>
      <c r="E4827" s="157"/>
      <c r="F4827" s="157"/>
      <c r="G4827" s="158"/>
      <c r="H4827" s="23">
        <f>MONTH(CtasPagar[[#This Row],[Data Vencimento]])</f>
        <v>1</v>
      </c>
      <c r="I4827" s="23">
        <f>YEAR(CtasPagar[[#This Row],[Data Vencimento]])</f>
        <v>1900</v>
      </c>
      <c r="J4827" s="154"/>
      <c r="K4827" s="23">
        <f>MONTH(CtasPagar[[#This Row],[Data Pagamento]])</f>
        <v>1</v>
      </c>
      <c r="L4827" s="23">
        <f>YEAR(CtasPagar[[#This Row],[Data Pagamento]])</f>
        <v>1900</v>
      </c>
      <c r="M4827" s="154"/>
      <c r="N48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7" s="71"/>
      <c r="P4827" s="71"/>
      <c r="Q4827" s="71"/>
      <c r="R4827" s="71"/>
      <c r="S4827" s="71"/>
      <c r="T4827" s="71"/>
      <c r="U4827" s="71"/>
      <c r="V4827" s="71"/>
      <c r="W4827" s="71"/>
      <c r="X4827" s="71"/>
      <c r="Y4827" s="71"/>
      <c r="Z4827" s="71"/>
    </row>
    <row r="4828" spans="1:26">
      <c r="A4828" s="154"/>
      <c r="B4828" s="157"/>
      <c r="C4828" s="162"/>
      <c r="D4828" s="157"/>
      <c r="E4828" s="157"/>
      <c r="F4828" s="157"/>
      <c r="G4828" s="158"/>
      <c r="H4828" s="23">
        <f>MONTH(CtasPagar[[#This Row],[Data Vencimento]])</f>
        <v>1</v>
      </c>
      <c r="I4828" s="23">
        <f>YEAR(CtasPagar[[#This Row],[Data Vencimento]])</f>
        <v>1900</v>
      </c>
      <c r="J4828" s="154"/>
      <c r="K4828" s="23">
        <f>MONTH(CtasPagar[[#This Row],[Data Pagamento]])</f>
        <v>1</v>
      </c>
      <c r="L4828" s="23">
        <f>YEAR(CtasPagar[[#This Row],[Data Pagamento]])</f>
        <v>1900</v>
      </c>
      <c r="M4828" s="154"/>
      <c r="N48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8" s="71"/>
      <c r="P4828" s="71"/>
      <c r="Q4828" s="71"/>
      <c r="R4828" s="71"/>
      <c r="S4828" s="71"/>
      <c r="T4828" s="71"/>
      <c r="U4828" s="71"/>
      <c r="V4828" s="71"/>
      <c r="W4828" s="71"/>
      <c r="X4828" s="71"/>
      <c r="Y4828" s="71"/>
      <c r="Z4828" s="71"/>
    </row>
    <row r="4829" spans="1:26">
      <c r="A4829" s="154"/>
      <c r="B4829" s="157"/>
      <c r="C4829" s="162"/>
      <c r="D4829" s="157"/>
      <c r="E4829" s="157"/>
      <c r="F4829" s="157"/>
      <c r="G4829" s="158"/>
      <c r="H4829" s="23">
        <f>MONTH(CtasPagar[[#This Row],[Data Vencimento]])</f>
        <v>1</v>
      </c>
      <c r="I4829" s="23">
        <f>YEAR(CtasPagar[[#This Row],[Data Vencimento]])</f>
        <v>1900</v>
      </c>
      <c r="J4829" s="154"/>
      <c r="K4829" s="23">
        <f>MONTH(CtasPagar[[#This Row],[Data Pagamento]])</f>
        <v>1</v>
      </c>
      <c r="L4829" s="23">
        <f>YEAR(CtasPagar[[#This Row],[Data Pagamento]])</f>
        <v>1900</v>
      </c>
      <c r="M4829" s="154"/>
      <c r="N48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29" s="71"/>
      <c r="P4829" s="71"/>
      <c r="Q4829" s="71"/>
      <c r="R4829" s="71"/>
      <c r="S4829" s="71"/>
      <c r="T4829" s="71"/>
      <c r="U4829" s="71"/>
      <c r="V4829" s="71"/>
      <c r="W4829" s="71"/>
      <c r="X4829" s="71"/>
      <c r="Y4829" s="71"/>
      <c r="Z4829" s="71"/>
    </row>
    <row r="4830" spans="1:26">
      <c r="A4830" s="154"/>
      <c r="B4830" s="157"/>
      <c r="C4830" s="162"/>
      <c r="D4830" s="157"/>
      <c r="E4830" s="157"/>
      <c r="F4830" s="157"/>
      <c r="G4830" s="158"/>
      <c r="H4830" s="23">
        <f>MONTH(CtasPagar[[#This Row],[Data Vencimento]])</f>
        <v>1</v>
      </c>
      <c r="I4830" s="23">
        <f>YEAR(CtasPagar[[#This Row],[Data Vencimento]])</f>
        <v>1900</v>
      </c>
      <c r="J4830" s="154"/>
      <c r="K4830" s="23">
        <f>MONTH(CtasPagar[[#This Row],[Data Pagamento]])</f>
        <v>1</v>
      </c>
      <c r="L4830" s="23">
        <f>YEAR(CtasPagar[[#This Row],[Data Pagamento]])</f>
        <v>1900</v>
      </c>
      <c r="M4830" s="154"/>
      <c r="N48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0" s="71"/>
      <c r="P4830" s="71"/>
      <c r="Q4830" s="71"/>
      <c r="R4830" s="71"/>
      <c r="S4830" s="71"/>
      <c r="T4830" s="71"/>
      <c r="U4830" s="71"/>
      <c r="V4830" s="71"/>
      <c r="W4830" s="71"/>
      <c r="X4830" s="71"/>
      <c r="Y4830" s="71"/>
      <c r="Z4830" s="71"/>
    </row>
    <row r="4831" spans="1:26">
      <c r="A4831" s="154"/>
      <c r="B4831" s="157"/>
      <c r="C4831" s="162"/>
      <c r="D4831" s="157"/>
      <c r="E4831" s="157"/>
      <c r="F4831" s="157"/>
      <c r="G4831" s="158"/>
      <c r="H4831" s="23">
        <f>MONTH(CtasPagar[[#This Row],[Data Vencimento]])</f>
        <v>1</v>
      </c>
      <c r="I4831" s="23">
        <f>YEAR(CtasPagar[[#This Row],[Data Vencimento]])</f>
        <v>1900</v>
      </c>
      <c r="J4831" s="154"/>
      <c r="K4831" s="23">
        <f>MONTH(CtasPagar[[#This Row],[Data Pagamento]])</f>
        <v>1</v>
      </c>
      <c r="L4831" s="23">
        <f>YEAR(CtasPagar[[#This Row],[Data Pagamento]])</f>
        <v>1900</v>
      </c>
      <c r="M4831" s="154"/>
      <c r="N48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1" s="71"/>
      <c r="P4831" s="71"/>
      <c r="Q4831" s="71"/>
      <c r="R4831" s="71"/>
      <c r="S4831" s="71"/>
      <c r="T4831" s="71"/>
      <c r="U4831" s="71"/>
      <c r="V4831" s="71"/>
      <c r="W4831" s="71"/>
      <c r="X4831" s="71"/>
      <c r="Y4831" s="71"/>
      <c r="Z4831" s="71"/>
    </row>
    <row r="4832" spans="1:26">
      <c r="A4832" s="154"/>
      <c r="B4832" s="157"/>
      <c r="C4832" s="162"/>
      <c r="D4832" s="157"/>
      <c r="E4832" s="157"/>
      <c r="F4832" s="157"/>
      <c r="G4832" s="158"/>
      <c r="H4832" s="23">
        <f>MONTH(CtasPagar[[#This Row],[Data Vencimento]])</f>
        <v>1</v>
      </c>
      <c r="I4832" s="23">
        <f>YEAR(CtasPagar[[#This Row],[Data Vencimento]])</f>
        <v>1900</v>
      </c>
      <c r="J4832" s="154"/>
      <c r="K4832" s="23">
        <f>MONTH(CtasPagar[[#This Row],[Data Pagamento]])</f>
        <v>1</v>
      </c>
      <c r="L4832" s="23">
        <f>YEAR(CtasPagar[[#This Row],[Data Pagamento]])</f>
        <v>1900</v>
      </c>
      <c r="M4832" s="154"/>
      <c r="N48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2" s="71"/>
      <c r="P4832" s="71"/>
      <c r="Q4832" s="71"/>
      <c r="R4832" s="71"/>
      <c r="S4832" s="71"/>
      <c r="T4832" s="71"/>
      <c r="U4832" s="71"/>
      <c r="V4832" s="71"/>
      <c r="W4832" s="71"/>
      <c r="X4832" s="71"/>
      <c r="Y4832" s="71"/>
      <c r="Z4832" s="71"/>
    </row>
    <row r="4833" spans="1:26">
      <c r="A4833" s="154"/>
      <c r="B4833" s="157"/>
      <c r="C4833" s="162"/>
      <c r="D4833" s="157"/>
      <c r="E4833" s="157"/>
      <c r="F4833" s="157"/>
      <c r="G4833" s="158"/>
      <c r="H4833" s="23">
        <f>MONTH(CtasPagar[[#This Row],[Data Vencimento]])</f>
        <v>1</v>
      </c>
      <c r="I4833" s="23">
        <f>YEAR(CtasPagar[[#This Row],[Data Vencimento]])</f>
        <v>1900</v>
      </c>
      <c r="J4833" s="154"/>
      <c r="K4833" s="23">
        <f>MONTH(CtasPagar[[#This Row],[Data Pagamento]])</f>
        <v>1</v>
      </c>
      <c r="L4833" s="23">
        <f>YEAR(CtasPagar[[#This Row],[Data Pagamento]])</f>
        <v>1900</v>
      </c>
      <c r="M4833" s="154"/>
      <c r="N48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3" s="71"/>
      <c r="P4833" s="71"/>
      <c r="Q4833" s="71"/>
      <c r="R4833" s="71"/>
      <c r="S4833" s="71"/>
      <c r="T4833" s="71"/>
      <c r="U4833" s="71"/>
      <c r="V4833" s="71"/>
      <c r="W4833" s="71"/>
      <c r="X4833" s="71"/>
      <c r="Y4833" s="71"/>
      <c r="Z4833" s="71"/>
    </row>
    <row r="4834" spans="1:26">
      <c r="A4834" s="154"/>
      <c r="B4834" s="157"/>
      <c r="C4834" s="162"/>
      <c r="D4834" s="157"/>
      <c r="E4834" s="157"/>
      <c r="F4834" s="157"/>
      <c r="G4834" s="158"/>
      <c r="H4834" s="23">
        <f>MONTH(CtasPagar[[#This Row],[Data Vencimento]])</f>
        <v>1</v>
      </c>
      <c r="I4834" s="23">
        <f>YEAR(CtasPagar[[#This Row],[Data Vencimento]])</f>
        <v>1900</v>
      </c>
      <c r="J4834" s="154"/>
      <c r="K4834" s="23">
        <f>MONTH(CtasPagar[[#This Row],[Data Pagamento]])</f>
        <v>1</v>
      </c>
      <c r="L4834" s="23">
        <f>YEAR(CtasPagar[[#This Row],[Data Pagamento]])</f>
        <v>1900</v>
      </c>
      <c r="M4834" s="154"/>
      <c r="N48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4" s="71"/>
      <c r="P4834" s="71"/>
      <c r="Q4834" s="71"/>
      <c r="R4834" s="71"/>
      <c r="S4834" s="71"/>
      <c r="T4834" s="71"/>
      <c r="U4834" s="71"/>
      <c r="V4834" s="71"/>
      <c r="W4834" s="71"/>
      <c r="X4834" s="71"/>
      <c r="Y4834" s="71"/>
      <c r="Z4834" s="71"/>
    </row>
    <row r="4835" spans="1:26">
      <c r="A4835" s="154"/>
      <c r="B4835" s="157"/>
      <c r="C4835" s="162"/>
      <c r="D4835" s="157"/>
      <c r="E4835" s="157"/>
      <c r="F4835" s="157"/>
      <c r="G4835" s="158"/>
      <c r="H4835" s="23">
        <f>MONTH(CtasPagar[[#This Row],[Data Vencimento]])</f>
        <v>1</v>
      </c>
      <c r="I4835" s="23">
        <f>YEAR(CtasPagar[[#This Row],[Data Vencimento]])</f>
        <v>1900</v>
      </c>
      <c r="J4835" s="154"/>
      <c r="K4835" s="23">
        <f>MONTH(CtasPagar[[#This Row],[Data Pagamento]])</f>
        <v>1</v>
      </c>
      <c r="L4835" s="23">
        <f>YEAR(CtasPagar[[#This Row],[Data Pagamento]])</f>
        <v>1900</v>
      </c>
      <c r="M4835" s="154"/>
      <c r="N48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5" s="71"/>
      <c r="P4835" s="71"/>
      <c r="Q4835" s="71"/>
      <c r="R4835" s="71"/>
      <c r="S4835" s="71"/>
      <c r="T4835" s="71"/>
      <c r="U4835" s="71"/>
      <c r="V4835" s="71"/>
      <c r="W4835" s="71"/>
      <c r="X4835" s="71"/>
      <c r="Y4835" s="71"/>
      <c r="Z4835" s="71"/>
    </row>
    <row r="4836" spans="1:26">
      <c r="A4836" s="154"/>
      <c r="B4836" s="157"/>
      <c r="C4836" s="162"/>
      <c r="D4836" s="157"/>
      <c r="E4836" s="157"/>
      <c r="F4836" s="157"/>
      <c r="G4836" s="158"/>
      <c r="H4836" s="23">
        <f>MONTH(CtasPagar[[#This Row],[Data Vencimento]])</f>
        <v>1</v>
      </c>
      <c r="I4836" s="23">
        <f>YEAR(CtasPagar[[#This Row],[Data Vencimento]])</f>
        <v>1900</v>
      </c>
      <c r="J4836" s="154"/>
      <c r="K4836" s="23">
        <f>MONTH(CtasPagar[[#This Row],[Data Pagamento]])</f>
        <v>1</v>
      </c>
      <c r="L4836" s="23">
        <f>YEAR(CtasPagar[[#This Row],[Data Pagamento]])</f>
        <v>1900</v>
      </c>
      <c r="M4836" s="154"/>
      <c r="N48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6" s="71"/>
      <c r="P4836" s="71"/>
      <c r="Q4836" s="71"/>
      <c r="R4836" s="71"/>
      <c r="S4836" s="71"/>
      <c r="T4836" s="71"/>
      <c r="U4836" s="71"/>
      <c r="V4836" s="71"/>
      <c r="W4836" s="71"/>
      <c r="X4836" s="71"/>
      <c r="Y4836" s="71"/>
      <c r="Z4836" s="71"/>
    </row>
    <row r="4837" spans="1:26">
      <c r="A4837" s="154"/>
      <c r="B4837" s="157"/>
      <c r="C4837" s="162"/>
      <c r="D4837" s="157"/>
      <c r="E4837" s="157"/>
      <c r="F4837" s="157"/>
      <c r="G4837" s="158"/>
      <c r="H4837" s="23">
        <f>MONTH(CtasPagar[[#This Row],[Data Vencimento]])</f>
        <v>1</v>
      </c>
      <c r="I4837" s="23">
        <f>YEAR(CtasPagar[[#This Row],[Data Vencimento]])</f>
        <v>1900</v>
      </c>
      <c r="J4837" s="154"/>
      <c r="K4837" s="23">
        <f>MONTH(CtasPagar[[#This Row],[Data Pagamento]])</f>
        <v>1</v>
      </c>
      <c r="L4837" s="23">
        <f>YEAR(CtasPagar[[#This Row],[Data Pagamento]])</f>
        <v>1900</v>
      </c>
      <c r="M4837" s="154"/>
      <c r="N48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7" s="71"/>
      <c r="P4837" s="71"/>
      <c r="Q4837" s="71"/>
      <c r="R4837" s="71"/>
      <c r="S4837" s="71"/>
      <c r="T4837" s="71"/>
      <c r="U4837" s="71"/>
      <c r="V4837" s="71"/>
      <c r="W4837" s="71"/>
      <c r="X4837" s="71"/>
      <c r="Y4837" s="71"/>
      <c r="Z4837" s="71"/>
    </row>
    <row r="4838" spans="1:26">
      <c r="A4838" s="154"/>
      <c r="B4838" s="157"/>
      <c r="C4838" s="162"/>
      <c r="D4838" s="157"/>
      <c r="E4838" s="157"/>
      <c r="F4838" s="157"/>
      <c r="G4838" s="158"/>
      <c r="H4838" s="23">
        <f>MONTH(CtasPagar[[#This Row],[Data Vencimento]])</f>
        <v>1</v>
      </c>
      <c r="I4838" s="23">
        <f>YEAR(CtasPagar[[#This Row],[Data Vencimento]])</f>
        <v>1900</v>
      </c>
      <c r="J4838" s="154"/>
      <c r="K4838" s="23">
        <f>MONTH(CtasPagar[[#This Row],[Data Pagamento]])</f>
        <v>1</v>
      </c>
      <c r="L4838" s="23">
        <f>YEAR(CtasPagar[[#This Row],[Data Pagamento]])</f>
        <v>1900</v>
      </c>
      <c r="M4838" s="154"/>
      <c r="N48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8" s="71"/>
      <c r="P4838" s="71"/>
      <c r="Q4838" s="71"/>
      <c r="R4838" s="71"/>
      <c r="S4838" s="71"/>
      <c r="T4838" s="71"/>
      <c r="U4838" s="71"/>
      <c r="V4838" s="71"/>
      <c r="W4838" s="71"/>
      <c r="X4838" s="71"/>
      <c r="Y4838" s="71"/>
      <c r="Z4838" s="71"/>
    </row>
    <row r="4839" spans="1:26">
      <c r="A4839" s="154"/>
      <c r="B4839" s="157"/>
      <c r="C4839" s="162"/>
      <c r="D4839" s="157"/>
      <c r="E4839" s="157"/>
      <c r="F4839" s="157"/>
      <c r="G4839" s="158"/>
      <c r="H4839" s="23">
        <f>MONTH(CtasPagar[[#This Row],[Data Vencimento]])</f>
        <v>1</v>
      </c>
      <c r="I4839" s="23">
        <f>YEAR(CtasPagar[[#This Row],[Data Vencimento]])</f>
        <v>1900</v>
      </c>
      <c r="J4839" s="154"/>
      <c r="K4839" s="23">
        <f>MONTH(CtasPagar[[#This Row],[Data Pagamento]])</f>
        <v>1</v>
      </c>
      <c r="L4839" s="23">
        <f>YEAR(CtasPagar[[#This Row],[Data Pagamento]])</f>
        <v>1900</v>
      </c>
      <c r="M4839" s="154"/>
      <c r="N48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39" s="71"/>
      <c r="P4839" s="71"/>
      <c r="Q4839" s="71"/>
      <c r="R4839" s="71"/>
      <c r="S4839" s="71"/>
      <c r="T4839" s="71"/>
      <c r="U4839" s="71"/>
      <c r="V4839" s="71"/>
      <c r="W4839" s="71"/>
      <c r="X4839" s="71"/>
      <c r="Y4839" s="71"/>
      <c r="Z4839" s="71"/>
    </row>
    <row r="4840" spans="1:26">
      <c r="A4840" s="154"/>
      <c r="B4840" s="157"/>
      <c r="C4840" s="162"/>
      <c r="D4840" s="157"/>
      <c r="E4840" s="157"/>
      <c r="F4840" s="157"/>
      <c r="G4840" s="158"/>
      <c r="H4840" s="23">
        <f>MONTH(CtasPagar[[#This Row],[Data Vencimento]])</f>
        <v>1</v>
      </c>
      <c r="I4840" s="23">
        <f>YEAR(CtasPagar[[#This Row],[Data Vencimento]])</f>
        <v>1900</v>
      </c>
      <c r="J4840" s="154"/>
      <c r="K4840" s="23">
        <f>MONTH(CtasPagar[[#This Row],[Data Pagamento]])</f>
        <v>1</v>
      </c>
      <c r="L4840" s="23">
        <f>YEAR(CtasPagar[[#This Row],[Data Pagamento]])</f>
        <v>1900</v>
      </c>
      <c r="M4840" s="154"/>
      <c r="N48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0" s="71"/>
      <c r="P4840" s="71"/>
      <c r="Q4840" s="71"/>
      <c r="R4840" s="71"/>
      <c r="S4840" s="71"/>
      <c r="T4840" s="71"/>
      <c r="U4840" s="71"/>
      <c r="V4840" s="71"/>
      <c r="W4840" s="71"/>
      <c r="X4840" s="71"/>
      <c r="Y4840" s="71"/>
      <c r="Z4840" s="71"/>
    </row>
    <row r="4841" spans="1:26">
      <c r="A4841" s="154"/>
      <c r="B4841" s="157"/>
      <c r="C4841" s="162"/>
      <c r="D4841" s="157"/>
      <c r="E4841" s="157"/>
      <c r="F4841" s="157"/>
      <c r="G4841" s="158"/>
      <c r="H4841" s="23">
        <f>MONTH(CtasPagar[[#This Row],[Data Vencimento]])</f>
        <v>1</v>
      </c>
      <c r="I4841" s="23">
        <f>YEAR(CtasPagar[[#This Row],[Data Vencimento]])</f>
        <v>1900</v>
      </c>
      <c r="J4841" s="154"/>
      <c r="K4841" s="23">
        <f>MONTH(CtasPagar[[#This Row],[Data Pagamento]])</f>
        <v>1</v>
      </c>
      <c r="L4841" s="23">
        <f>YEAR(CtasPagar[[#This Row],[Data Pagamento]])</f>
        <v>1900</v>
      </c>
      <c r="M4841" s="154"/>
      <c r="N48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1" s="71"/>
      <c r="P4841" s="71"/>
      <c r="Q4841" s="71"/>
      <c r="R4841" s="71"/>
      <c r="S4841" s="71"/>
      <c r="T4841" s="71"/>
      <c r="U4841" s="71"/>
      <c r="V4841" s="71"/>
      <c r="W4841" s="71"/>
      <c r="X4841" s="71"/>
      <c r="Y4841" s="71"/>
      <c r="Z4841" s="71"/>
    </row>
    <row r="4842" spans="1:26">
      <c r="A4842" s="154"/>
      <c r="B4842" s="157"/>
      <c r="C4842" s="162"/>
      <c r="D4842" s="157"/>
      <c r="E4842" s="157"/>
      <c r="F4842" s="157"/>
      <c r="G4842" s="158"/>
      <c r="H4842" s="23">
        <f>MONTH(CtasPagar[[#This Row],[Data Vencimento]])</f>
        <v>1</v>
      </c>
      <c r="I4842" s="23">
        <f>YEAR(CtasPagar[[#This Row],[Data Vencimento]])</f>
        <v>1900</v>
      </c>
      <c r="J4842" s="154"/>
      <c r="K4842" s="23">
        <f>MONTH(CtasPagar[[#This Row],[Data Pagamento]])</f>
        <v>1</v>
      </c>
      <c r="L4842" s="23">
        <f>YEAR(CtasPagar[[#This Row],[Data Pagamento]])</f>
        <v>1900</v>
      </c>
      <c r="M4842" s="154"/>
      <c r="N48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2" s="71"/>
      <c r="P4842" s="71"/>
      <c r="Q4842" s="71"/>
      <c r="R4842" s="71"/>
      <c r="S4842" s="71"/>
      <c r="T4842" s="71"/>
      <c r="U4842" s="71"/>
      <c r="V4842" s="71"/>
      <c r="W4842" s="71"/>
      <c r="X4842" s="71"/>
      <c r="Y4842" s="71"/>
      <c r="Z4842" s="71"/>
    </row>
    <row r="4843" spans="1:26">
      <c r="A4843" s="154"/>
      <c r="B4843" s="157"/>
      <c r="C4843" s="162"/>
      <c r="D4843" s="157"/>
      <c r="E4843" s="157"/>
      <c r="F4843" s="157"/>
      <c r="G4843" s="158"/>
      <c r="H4843" s="23">
        <f>MONTH(CtasPagar[[#This Row],[Data Vencimento]])</f>
        <v>1</v>
      </c>
      <c r="I4843" s="23">
        <f>YEAR(CtasPagar[[#This Row],[Data Vencimento]])</f>
        <v>1900</v>
      </c>
      <c r="J4843" s="154"/>
      <c r="K4843" s="23">
        <f>MONTH(CtasPagar[[#This Row],[Data Pagamento]])</f>
        <v>1</v>
      </c>
      <c r="L4843" s="23">
        <f>YEAR(CtasPagar[[#This Row],[Data Pagamento]])</f>
        <v>1900</v>
      </c>
      <c r="M4843" s="154"/>
      <c r="N48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3" s="71"/>
      <c r="P4843" s="71"/>
      <c r="Q4843" s="71"/>
      <c r="R4843" s="71"/>
      <c r="S4843" s="71"/>
      <c r="T4843" s="71"/>
      <c r="U4843" s="71"/>
      <c r="V4843" s="71"/>
      <c r="W4843" s="71"/>
      <c r="X4843" s="71"/>
      <c r="Y4843" s="71"/>
      <c r="Z4843" s="71"/>
    </row>
    <row r="4844" spans="1:26">
      <c r="A4844" s="154"/>
      <c r="B4844" s="157"/>
      <c r="C4844" s="162"/>
      <c r="D4844" s="157"/>
      <c r="E4844" s="157"/>
      <c r="F4844" s="157"/>
      <c r="G4844" s="158"/>
      <c r="H4844" s="23">
        <f>MONTH(CtasPagar[[#This Row],[Data Vencimento]])</f>
        <v>1</v>
      </c>
      <c r="I4844" s="23">
        <f>YEAR(CtasPagar[[#This Row],[Data Vencimento]])</f>
        <v>1900</v>
      </c>
      <c r="J4844" s="154"/>
      <c r="K4844" s="23">
        <f>MONTH(CtasPagar[[#This Row],[Data Pagamento]])</f>
        <v>1</v>
      </c>
      <c r="L4844" s="23">
        <f>YEAR(CtasPagar[[#This Row],[Data Pagamento]])</f>
        <v>1900</v>
      </c>
      <c r="M4844" s="154"/>
      <c r="N48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4" s="71"/>
      <c r="P4844" s="71"/>
      <c r="Q4844" s="71"/>
      <c r="R4844" s="71"/>
      <c r="S4844" s="71"/>
      <c r="T4844" s="71"/>
      <c r="U4844" s="71"/>
      <c r="V4844" s="71"/>
      <c r="W4844" s="71"/>
      <c r="X4844" s="71"/>
      <c r="Y4844" s="71"/>
      <c r="Z4844" s="71"/>
    </row>
    <row r="4845" spans="1:26">
      <c r="A4845" s="154"/>
      <c r="B4845" s="157"/>
      <c r="C4845" s="162"/>
      <c r="D4845" s="157"/>
      <c r="E4845" s="157"/>
      <c r="F4845" s="157"/>
      <c r="G4845" s="158"/>
      <c r="H4845" s="23">
        <f>MONTH(CtasPagar[[#This Row],[Data Vencimento]])</f>
        <v>1</v>
      </c>
      <c r="I4845" s="23">
        <f>YEAR(CtasPagar[[#This Row],[Data Vencimento]])</f>
        <v>1900</v>
      </c>
      <c r="J4845" s="154"/>
      <c r="K4845" s="23">
        <f>MONTH(CtasPagar[[#This Row],[Data Pagamento]])</f>
        <v>1</v>
      </c>
      <c r="L4845" s="23">
        <f>YEAR(CtasPagar[[#This Row],[Data Pagamento]])</f>
        <v>1900</v>
      </c>
      <c r="M4845" s="154"/>
      <c r="N48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5" s="71"/>
      <c r="P4845" s="71"/>
      <c r="Q4845" s="71"/>
      <c r="R4845" s="71"/>
      <c r="S4845" s="71"/>
      <c r="T4845" s="71"/>
      <c r="U4845" s="71"/>
      <c r="V4845" s="71"/>
      <c r="W4845" s="71"/>
      <c r="X4845" s="71"/>
      <c r="Y4845" s="71"/>
      <c r="Z4845" s="71"/>
    </row>
    <row r="4846" spans="1:26">
      <c r="A4846" s="154"/>
      <c r="B4846" s="157"/>
      <c r="C4846" s="162"/>
      <c r="D4846" s="157"/>
      <c r="E4846" s="157"/>
      <c r="F4846" s="157"/>
      <c r="G4846" s="158"/>
      <c r="H4846" s="23">
        <f>MONTH(CtasPagar[[#This Row],[Data Vencimento]])</f>
        <v>1</v>
      </c>
      <c r="I4846" s="23">
        <f>YEAR(CtasPagar[[#This Row],[Data Vencimento]])</f>
        <v>1900</v>
      </c>
      <c r="J4846" s="154"/>
      <c r="K4846" s="23">
        <f>MONTH(CtasPagar[[#This Row],[Data Pagamento]])</f>
        <v>1</v>
      </c>
      <c r="L4846" s="23">
        <f>YEAR(CtasPagar[[#This Row],[Data Pagamento]])</f>
        <v>1900</v>
      </c>
      <c r="M4846" s="154"/>
      <c r="N48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6" s="71"/>
      <c r="P4846" s="71"/>
      <c r="Q4846" s="71"/>
      <c r="R4846" s="71"/>
      <c r="S4846" s="71"/>
      <c r="T4846" s="71"/>
      <c r="U4846" s="71"/>
      <c r="V4846" s="71"/>
      <c r="W4846" s="71"/>
      <c r="X4846" s="71"/>
      <c r="Y4846" s="71"/>
      <c r="Z4846" s="71"/>
    </row>
    <row r="4847" spans="1:26">
      <c r="A4847" s="154"/>
      <c r="B4847" s="157"/>
      <c r="C4847" s="162"/>
      <c r="D4847" s="157"/>
      <c r="E4847" s="157"/>
      <c r="F4847" s="157"/>
      <c r="G4847" s="158"/>
      <c r="H4847" s="23">
        <f>MONTH(CtasPagar[[#This Row],[Data Vencimento]])</f>
        <v>1</v>
      </c>
      <c r="I4847" s="23">
        <f>YEAR(CtasPagar[[#This Row],[Data Vencimento]])</f>
        <v>1900</v>
      </c>
      <c r="J4847" s="154"/>
      <c r="K4847" s="23">
        <f>MONTH(CtasPagar[[#This Row],[Data Pagamento]])</f>
        <v>1</v>
      </c>
      <c r="L4847" s="23">
        <f>YEAR(CtasPagar[[#This Row],[Data Pagamento]])</f>
        <v>1900</v>
      </c>
      <c r="M4847" s="154"/>
      <c r="N48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7" s="71"/>
      <c r="P4847" s="71"/>
      <c r="Q4847" s="71"/>
      <c r="R4847" s="71"/>
      <c r="S4847" s="71"/>
      <c r="T4847" s="71"/>
      <c r="U4847" s="71"/>
      <c r="V4847" s="71"/>
      <c r="W4847" s="71"/>
      <c r="X4847" s="71"/>
      <c r="Y4847" s="71"/>
      <c r="Z4847" s="71"/>
    </row>
    <row r="4848" spans="1:26">
      <c r="A4848" s="154"/>
      <c r="B4848" s="157"/>
      <c r="C4848" s="162"/>
      <c r="D4848" s="157"/>
      <c r="E4848" s="157"/>
      <c r="F4848" s="157"/>
      <c r="G4848" s="158"/>
      <c r="H4848" s="23">
        <f>MONTH(CtasPagar[[#This Row],[Data Vencimento]])</f>
        <v>1</v>
      </c>
      <c r="I4848" s="23">
        <f>YEAR(CtasPagar[[#This Row],[Data Vencimento]])</f>
        <v>1900</v>
      </c>
      <c r="J4848" s="154"/>
      <c r="K4848" s="23">
        <f>MONTH(CtasPagar[[#This Row],[Data Pagamento]])</f>
        <v>1</v>
      </c>
      <c r="L4848" s="23">
        <f>YEAR(CtasPagar[[#This Row],[Data Pagamento]])</f>
        <v>1900</v>
      </c>
      <c r="M4848" s="154"/>
      <c r="N48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8" s="71"/>
      <c r="P4848" s="71"/>
      <c r="Q4848" s="71"/>
      <c r="R4848" s="71"/>
      <c r="S4848" s="71"/>
      <c r="T4848" s="71"/>
      <c r="U4848" s="71"/>
      <c r="V4848" s="71"/>
      <c r="W4848" s="71"/>
      <c r="X4848" s="71"/>
      <c r="Y4848" s="71"/>
      <c r="Z4848" s="71"/>
    </row>
    <row r="4849" spans="1:26">
      <c r="A4849" s="154"/>
      <c r="B4849" s="157"/>
      <c r="C4849" s="162"/>
      <c r="D4849" s="157"/>
      <c r="E4849" s="157"/>
      <c r="F4849" s="157"/>
      <c r="G4849" s="158"/>
      <c r="H4849" s="23">
        <f>MONTH(CtasPagar[[#This Row],[Data Vencimento]])</f>
        <v>1</v>
      </c>
      <c r="I4849" s="23">
        <f>YEAR(CtasPagar[[#This Row],[Data Vencimento]])</f>
        <v>1900</v>
      </c>
      <c r="J4849" s="154"/>
      <c r="K4849" s="23">
        <f>MONTH(CtasPagar[[#This Row],[Data Pagamento]])</f>
        <v>1</v>
      </c>
      <c r="L4849" s="23">
        <f>YEAR(CtasPagar[[#This Row],[Data Pagamento]])</f>
        <v>1900</v>
      </c>
      <c r="M4849" s="154"/>
      <c r="N48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49" s="71"/>
      <c r="P4849" s="71"/>
      <c r="Q4849" s="71"/>
      <c r="R4849" s="71"/>
      <c r="S4849" s="71"/>
      <c r="T4849" s="71"/>
      <c r="U4849" s="71"/>
      <c r="V4849" s="71"/>
      <c r="W4849" s="71"/>
      <c r="X4849" s="71"/>
      <c r="Y4849" s="71"/>
      <c r="Z4849" s="71"/>
    </row>
    <row r="4850" spans="1:26">
      <c r="A4850" s="154"/>
      <c r="B4850" s="157"/>
      <c r="C4850" s="162"/>
      <c r="D4850" s="157"/>
      <c r="E4850" s="157"/>
      <c r="F4850" s="157"/>
      <c r="G4850" s="158"/>
      <c r="H4850" s="23">
        <f>MONTH(CtasPagar[[#This Row],[Data Vencimento]])</f>
        <v>1</v>
      </c>
      <c r="I4850" s="23">
        <f>YEAR(CtasPagar[[#This Row],[Data Vencimento]])</f>
        <v>1900</v>
      </c>
      <c r="J4850" s="154"/>
      <c r="K4850" s="23">
        <f>MONTH(CtasPagar[[#This Row],[Data Pagamento]])</f>
        <v>1</v>
      </c>
      <c r="L4850" s="23">
        <f>YEAR(CtasPagar[[#This Row],[Data Pagamento]])</f>
        <v>1900</v>
      </c>
      <c r="M4850" s="154"/>
      <c r="N48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0" s="71"/>
      <c r="P4850" s="71"/>
      <c r="Q4850" s="71"/>
      <c r="R4850" s="71"/>
      <c r="S4850" s="71"/>
      <c r="T4850" s="71"/>
      <c r="U4850" s="71"/>
      <c r="V4850" s="71"/>
      <c r="W4850" s="71"/>
      <c r="X4850" s="71"/>
      <c r="Y4850" s="71"/>
      <c r="Z4850" s="71"/>
    </row>
    <row r="4851" spans="1:26">
      <c r="A4851" s="154"/>
      <c r="B4851" s="157"/>
      <c r="C4851" s="162"/>
      <c r="D4851" s="157"/>
      <c r="E4851" s="157"/>
      <c r="F4851" s="157"/>
      <c r="G4851" s="158"/>
      <c r="H4851" s="23">
        <f>MONTH(CtasPagar[[#This Row],[Data Vencimento]])</f>
        <v>1</v>
      </c>
      <c r="I4851" s="23">
        <f>YEAR(CtasPagar[[#This Row],[Data Vencimento]])</f>
        <v>1900</v>
      </c>
      <c r="J4851" s="154"/>
      <c r="K4851" s="23">
        <f>MONTH(CtasPagar[[#This Row],[Data Pagamento]])</f>
        <v>1</v>
      </c>
      <c r="L4851" s="23">
        <f>YEAR(CtasPagar[[#This Row],[Data Pagamento]])</f>
        <v>1900</v>
      </c>
      <c r="M4851" s="154"/>
      <c r="N48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1" s="71"/>
      <c r="P4851" s="71"/>
      <c r="Q4851" s="71"/>
      <c r="R4851" s="71"/>
      <c r="S4851" s="71"/>
      <c r="T4851" s="71"/>
      <c r="U4851" s="71"/>
      <c r="V4851" s="71"/>
      <c r="W4851" s="71"/>
      <c r="X4851" s="71"/>
      <c r="Y4851" s="71"/>
      <c r="Z4851" s="71"/>
    </row>
    <row r="4852" spans="1:26">
      <c r="A4852" s="154"/>
      <c r="B4852" s="157"/>
      <c r="C4852" s="162"/>
      <c r="D4852" s="157"/>
      <c r="E4852" s="157"/>
      <c r="F4852" s="157"/>
      <c r="G4852" s="158"/>
      <c r="H4852" s="23">
        <f>MONTH(CtasPagar[[#This Row],[Data Vencimento]])</f>
        <v>1</v>
      </c>
      <c r="I4852" s="23">
        <f>YEAR(CtasPagar[[#This Row],[Data Vencimento]])</f>
        <v>1900</v>
      </c>
      <c r="J4852" s="154"/>
      <c r="K4852" s="23">
        <f>MONTH(CtasPagar[[#This Row],[Data Pagamento]])</f>
        <v>1</v>
      </c>
      <c r="L4852" s="23">
        <f>YEAR(CtasPagar[[#This Row],[Data Pagamento]])</f>
        <v>1900</v>
      </c>
      <c r="M4852" s="154"/>
      <c r="N48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2" s="71"/>
      <c r="P4852" s="71"/>
      <c r="Q4852" s="71"/>
      <c r="R4852" s="71"/>
      <c r="S4852" s="71"/>
      <c r="T4852" s="71"/>
      <c r="U4852" s="71"/>
      <c r="V4852" s="71"/>
      <c r="W4852" s="71"/>
      <c r="X4852" s="71"/>
      <c r="Y4852" s="71"/>
      <c r="Z4852" s="71"/>
    </row>
    <row r="4853" spans="1:26">
      <c r="A4853" s="154"/>
      <c r="B4853" s="157"/>
      <c r="C4853" s="162"/>
      <c r="D4853" s="157"/>
      <c r="E4853" s="157"/>
      <c r="F4853" s="157"/>
      <c r="G4853" s="158"/>
      <c r="H4853" s="23">
        <f>MONTH(CtasPagar[[#This Row],[Data Vencimento]])</f>
        <v>1</v>
      </c>
      <c r="I4853" s="23">
        <f>YEAR(CtasPagar[[#This Row],[Data Vencimento]])</f>
        <v>1900</v>
      </c>
      <c r="J4853" s="154"/>
      <c r="K4853" s="23">
        <f>MONTH(CtasPagar[[#This Row],[Data Pagamento]])</f>
        <v>1</v>
      </c>
      <c r="L4853" s="23">
        <f>YEAR(CtasPagar[[#This Row],[Data Pagamento]])</f>
        <v>1900</v>
      </c>
      <c r="M4853" s="154"/>
      <c r="N48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3" s="71"/>
      <c r="P4853" s="71"/>
      <c r="Q4853" s="71"/>
      <c r="R4853" s="71"/>
      <c r="S4853" s="71"/>
      <c r="T4853" s="71"/>
      <c r="U4853" s="71"/>
      <c r="V4853" s="71"/>
      <c r="W4853" s="71"/>
      <c r="X4853" s="71"/>
      <c r="Y4853" s="71"/>
      <c r="Z4853" s="71"/>
    </row>
    <row r="4854" spans="1:26">
      <c r="A4854" s="154"/>
      <c r="B4854" s="157"/>
      <c r="C4854" s="162"/>
      <c r="D4854" s="157"/>
      <c r="E4854" s="157"/>
      <c r="F4854" s="157"/>
      <c r="G4854" s="158"/>
      <c r="H4854" s="23">
        <f>MONTH(CtasPagar[[#This Row],[Data Vencimento]])</f>
        <v>1</v>
      </c>
      <c r="I4854" s="23">
        <f>YEAR(CtasPagar[[#This Row],[Data Vencimento]])</f>
        <v>1900</v>
      </c>
      <c r="J4854" s="154"/>
      <c r="K4854" s="23">
        <f>MONTH(CtasPagar[[#This Row],[Data Pagamento]])</f>
        <v>1</v>
      </c>
      <c r="L4854" s="23">
        <f>YEAR(CtasPagar[[#This Row],[Data Pagamento]])</f>
        <v>1900</v>
      </c>
      <c r="M4854" s="154"/>
      <c r="N48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4" s="71"/>
      <c r="P4854" s="71"/>
      <c r="Q4854" s="71"/>
      <c r="R4854" s="71"/>
      <c r="S4854" s="71"/>
      <c r="T4854" s="71"/>
      <c r="U4854" s="71"/>
      <c r="V4854" s="71"/>
      <c r="W4854" s="71"/>
      <c r="X4854" s="71"/>
      <c r="Y4854" s="71"/>
      <c r="Z4854" s="71"/>
    </row>
    <row r="4855" spans="1:26">
      <c r="A4855" s="154"/>
      <c r="B4855" s="157"/>
      <c r="C4855" s="162"/>
      <c r="D4855" s="157"/>
      <c r="E4855" s="157"/>
      <c r="F4855" s="157"/>
      <c r="G4855" s="158"/>
      <c r="H4855" s="23">
        <f>MONTH(CtasPagar[[#This Row],[Data Vencimento]])</f>
        <v>1</v>
      </c>
      <c r="I4855" s="23">
        <f>YEAR(CtasPagar[[#This Row],[Data Vencimento]])</f>
        <v>1900</v>
      </c>
      <c r="J4855" s="154"/>
      <c r="K4855" s="23">
        <f>MONTH(CtasPagar[[#This Row],[Data Pagamento]])</f>
        <v>1</v>
      </c>
      <c r="L4855" s="23">
        <f>YEAR(CtasPagar[[#This Row],[Data Pagamento]])</f>
        <v>1900</v>
      </c>
      <c r="M4855" s="154"/>
      <c r="N48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5" s="71"/>
      <c r="P4855" s="71"/>
      <c r="Q4855" s="71"/>
      <c r="R4855" s="71"/>
      <c r="S4855" s="71"/>
      <c r="T4855" s="71"/>
      <c r="U4855" s="71"/>
      <c r="V4855" s="71"/>
      <c r="W4855" s="71"/>
      <c r="X4855" s="71"/>
      <c r="Y4855" s="71"/>
      <c r="Z4855" s="71"/>
    </row>
    <row r="4856" spans="1:26">
      <c r="A4856" s="154"/>
      <c r="B4856" s="157"/>
      <c r="C4856" s="162"/>
      <c r="D4856" s="157"/>
      <c r="E4856" s="157"/>
      <c r="F4856" s="157"/>
      <c r="G4856" s="158"/>
      <c r="H4856" s="23">
        <f>MONTH(CtasPagar[[#This Row],[Data Vencimento]])</f>
        <v>1</v>
      </c>
      <c r="I4856" s="23">
        <f>YEAR(CtasPagar[[#This Row],[Data Vencimento]])</f>
        <v>1900</v>
      </c>
      <c r="J4856" s="154"/>
      <c r="K4856" s="23">
        <f>MONTH(CtasPagar[[#This Row],[Data Pagamento]])</f>
        <v>1</v>
      </c>
      <c r="L4856" s="23">
        <f>YEAR(CtasPagar[[#This Row],[Data Pagamento]])</f>
        <v>1900</v>
      </c>
      <c r="M4856" s="154"/>
      <c r="N48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6" s="71"/>
      <c r="P4856" s="71"/>
      <c r="Q4856" s="71"/>
      <c r="R4856" s="71"/>
      <c r="S4856" s="71"/>
      <c r="T4856" s="71"/>
      <c r="U4856" s="71"/>
      <c r="V4856" s="71"/>
      <c r="W4856" s="71"/>
      <c r="X4856" s="71"/>
      <c r="Y4856" s="71"/>
      <c r="Z4856" s="71"/>
    </row>
    <row r="4857" spans="1:26">
      <c r="A4857" s="154"/>
      <c r="B4857" s="157"/>
      <c r="C4857" s="162"/>
      <c r="D4857" s="157"/>
      <c r="E4857" s="157"/>
      <c r="F4857" s="157"/>
      <c r="G4857" s="158"/>
      <c r="H4857" s="23">
        <f>MONTH(CtasPagar[[#This Row],[Data Vencimento]])</f>
        <v>1</v>
      </c>
      <c r="I4857" s="23">
        <f>YEAR(CtasPagar[[#This Row],[Data Vencimento]])</f>
        <v>1900</v>
      </c>
      <c r="J4857" s="154"/>
      <c r="K4857" s="23">
        <f>MONTH(CtasPagar[[#This Row],[Data Pagamento]])</f>
        <v>1</v>
      </c>
      <c r="L4857" s="23">
        <f>YEAR(CtasPagar[[#This Row],[Data Pagamento]])</f>
        <v>1900</v>
      </c>
      <c r="M4857" s="154"/>
      <c r="N48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7" s="71"/>
      <c r="P4857" s="71"/>
      <c r="Q4857" s="71"/>
      <c r="R4857" s="71"/>
      <c r="S4857" s="71"/>
      <c r="T4857" s="71"/>
      <c r="U4857" s="71"/>
      <c r="V4857" s="71"/>
      <c r="W4857" s="71"/>
      <c r="X4857" s="71"/>
      <c r="Y4857" s="71"/>
      <c r="Z4857" s="71"/>
    </row>
    <row r="4858" spans="1:26">
      <c r="A4858" s="154"/>
      <c r="B4858" s="157"/>
      <c r="C4858" s="162"/>
      <c r="D4858" s="157"/>
      <c r="E4858" s="157"/>
      <c r="F4858" s="157"/>
      <c r="G4858" s="158"/>
      <c r="H4858" s="23">
        <f>MONTH(CtasPagar[[#This Row],[Data Vencimento]])</f>
        <v>1</v>
      </c>
      <c r="I4858" s="23">
        <f>YEAR(CtasPagar[[#This Row],[Data Vencimento]])</f>
        <v>1900</v>
      </c>
      <c r="J4858" s="154"/>
      <c r="K4858" s="23">
        <f>MONTH(CtasPagar[[#This Row],[Data Pagamento]])</f>
        <v>1</v>
      </c>
      <c r="L4858" s="23">
        <f>YEAR(CtasPagar[[#This Row],[Data Pagamento]])</f>
        <v>1900</v>
      </c>
      <c r="M4858" s="154"/>
      <c r="N48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8" s="71"/>
      <c r="P4858" s="71"/>
      <c r="Q4858" s="71"/>
      <c r="R4858" s="71"/>
      <c r="S4858" s="71"/>
      <c r="T4858" s="71"/>
      <c r="U4858" s="71"/>
      <c r="V4858" s="71"/>
      <c r="W4858" s="71"/>
      <c r="X4858" s="71"/>
      <c r="Y4858" s="71"/>
      <c r="Z4858" s="71"/>
    </row>
    <row r="4859" spans="1:26">
      <c r="A4859" s="154"/>
      <c r="B4859" s="157"/>
      <c r="C4859" s="162"/>
      <c r="D4859" s="157"/>
      <c r="E4859" s="157"/>
      <c r="F4859" s="157"/>
      <c r="G4859" s="158"/>
      <c r="H4859" s="23">
        <f>MONTH(CtasPagar[[#This Row],[Data Vencimento]])</f>
        <v>1</v>
      </c>
      <c r="I4859" s="23">
        <f>YEAR(CtasPagar[[#This Row],[Data Vencimento]])</f>
        <v>1900</v>
      </c>
      <c r="J4859" s="154"/>
      <c r="K4859" s="23">
        <f>MONTH(CtasPagar[[#This Row],[Data Pagamento]])</f>
        <v>1</v>
      </c>
      <c r="L4859" s="23">
        <f>YEAR(CtasPagar[[#This Row],[Data Pagamento]])</f>
        <v>1900</v>
      </c>
      <c r="M4859" s="154"/>
      <c r="N48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59" s="71"/>
      <c r="P4859" s="71"/>
      <c r="Q4859" s="71"/>
      <c r="R4859" s="71"/>
      <c r="S4859" s="71"/>
      <c r="T4859" s="71"/>
      <c r="U4859" s="71"/>
      <c r="V4859" s="71"/>
      <c r="W4859" s="71"/>
      <c r="X4859" s="71"/>
      <c r="Y4859" s="71"/>
      <c r="Z4859" s="71"/>
    </row>
    <row r="4860" spans="1:26">
      <c r="A4860" s="154"/>
      <c r="B4860" s="157"/>
      <c r="C4860" s="162"/>
      <c r="D4860" s="157"/>
      <c r="E4860" s="157"/>
      <c r="F4860" s="157"/>
      <c r="G4860" s="158"/>
      <c r="H4860" s="23">
        <f>MONTH(CtasPagar[[#This Row],[Data Vencimento]])</f>
        <v>1</v>
      </c>
      <c r="I4860" s="23">
        <f>YEAR(CtasPagar[[#This Row],[Data Vencimento]])</f>
        <v>1900</v>
      </c>
      <c r="J4860" s="154"/>
      <c r="K4860" s="23">
        <f>MONTH(CtasPagar[[#This Row],[Data Pagamento]])</f>
        <v>1</v>
      </c>
      <c r="L4860" s="23">
        <f>YEAR(CtasPagar[[#This Row],[Data Pagamento]])</f>
        <v>1900</v>
      </c>
      <c r="M4860" s="154"/>
      <c r="N48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0" s="71"/>
      <c r="P4860" s="71"/>
      <c r="Q4860" s="71"/>
      <c r="R4860" s="71"/>
      <c r="S4860" s="71"/>
      <c r="T4860" s="71"/>
      <c r="U4860" s="71"/>
      <c r="V4860" s="71"/>
      <c r="W4860" s="71"/>
      <c r="X4860" s="71"/>
      <c r="Y4860" s="71"/>
      <c r="Z4860" s="71"/>
    </row>
    <row r="4861" spans="1:26">
      <c r="A4861" s="154"/>
      <c r="B4861" s="157"/>
      <c r="C4861" s="162"/>
      <c r="D4861" s="157"/>
      <c r="E4861" s="157"/>
      <c r="F4861" s="157"/>
      <c r="G4861" s="158"/>
      <c r="H4861" s="23">
        <f>MONTH(CtasPagar[[#This Row],[Data Vencimento]])</f>
        <v>1</v>
      </c>
      <c r="I4861" s="23">
        <f>YEAR(CtasPagar[[#This Row],[Data Vencimento]])</f>
        <v>1900</v>
      </c>
      <c r="J4861" s="154"/>
      <c r="K4861" s="23">
        <f>MONTH(CtasPagar[[#This Row],[Data Pagamento]])</f>
        <v>1</v>
      </c>
      <c r="L4861" s="23">
        <f>YEAR(CtasPagar[[#This Row],[Data Pagamento]])</f>
        <v>1900</v>
      </c>
      <c r="M4861" s="154"/>
      <c r="N48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1" s="71"/>
      <c r="P4861" s="71"/>
      <c r="Q4861" s="71"/>
      <c r="R4861" s="71"/>
      <c r="S4861" s="71"/>
      <c r="T4861" s="71"/>
      <c r="U4861" s="71"/>
      <c r="V4861" s="71"/>
      <c r="W4861" s="71"/>
      <c r="X4861" s="71"/>
      <c r="Y4861" s="71"/>
      <c r="Z4861" s="71"/>
    </row>
    <row r="4862" spans="1:26">
      <c r="A4862" s="154"/>
      <c r="B4862" s="157"/>
      <c r="C4862" s="162"/>
      <c r="D4862" s="157"/>
      <c r="E4862" s="157"/>
      <c r="F4862" s="157"/>
      <c r="G4862" s="158"/>
      <c r="H4862" s="23">
        <f>MONTH(CtasPagar[[#This Row],[Data Vencimento]])</f>
        <v>1</v>
      </c>
      <c r="I4862" s="23">
        <f>YEAR(CtasPagar[[#This Row],[Data Vencimento]])</f>
        <v>1900</v>
      </c>
      <c r="J4862" s="154"/>
      <c r="K4862" s="23">
        <f>MONTH(CtasPagar[[#This Row],[Data Pagamento]])</f>
        <v>1</v>
      </c>
      <c r="L4862" s="23">
        <f>YEAR(CtasPagar[[#This Row],[Data Pagamento]])</f>
        <v>1900</v>
      </c>
      <c r="M4862" s="154"/>
      <c r="N48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2" s="71"/>
      <c r="P4862" s="71"/>
      <c r="Q4862" s="71"/>
      <c r="R4862" s="71"/>
      <c r="S4862" s="71"/>
      <c r="T4862" s="71"/>
      <c r="U4862" s="71"/>
      <c r="V4862" s="71"/>
      <c r="W4862" s="71"/>
      <c r="X4862" s="71"/>
      <c r="Y4862" s="71"/>
      <c r="Z4862" s="71"/>
    </row>
    <row r="4863" spans="1:26">
      <c r="A4863" s="154"/>
      <c r="B4863" s="157"/>
      <c r="C4863" s="162"/>
      <c r="D4863" s="157"/>
      <c r="E4863" s="157"/>
      <c r="F4863" s="157"/>
      <c r="G4863" s="158"/>
      <c r="H4863" s="23">
        <f>MONTH(CtasPagar[[#This Row],[Data Vencimento]])</f>
        <v>1</v>
      </c>
      <c r="I4863" s="23">
        <f>YEAR(CtasPagar[[#This Row],[Data Vencimento]])</f>
        <v>1900</v>
      </c>
      <c r="J4863" s="154"/>
      <c r="K4863" s="23">
        <f>MONTH(CtasPagar[[#This Row],[Data Pagamento]])</f>
        <v>1</v>
      </c>
      <c r="L4863" s="23">
        <f>YEAR(CtasPagar[[#This Row],[Data Pagamento]])</f>
        <v>1900</v>
      </c>
      <c r="M4863" s="154"/>
      <c r="N48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3" s="71"/>
      <c r="P4863" s="71"/>
      <c r="Q4863" s="71"/>
      <c r="R4863" s="71"/>
      <c r="S4863" s="71"/>
      <c r="T4863" s="71"/>
      <c r="U4863" s="71"/>
      <c r="V4863" s="71"/>
      <c r="W4863" s="71"/>
      <c r="X4863" s="71"/>
      <c r="Y4863" s="71"/>
      <c r="Z4863" s="71"/>
    </row>
    <row r="4864" spans="1:26">
      <c r="A4864" s="154"/>
      <c r="B4864" s="157"/>
      <c r="C4864" s="162"/>
      <c r="D4864" s="157"/>
      <c r="E4864" s="157"/>
      <c r="F4864" s="157"/>
      <c r="G4864" s="158"/>
      <c r="H4864" s="23">
        <f>MONTH(CtasPagar[[#This Row],[Data Vencimento]])</f>
        <v>1</v>
      </c>
      <c r="I4864" s="23">
        <f>YEAR(CtasPagar[[#This Row],[Data Vencimento]])</f>
        <v>1900</v>
      </c>
      <c r="J4864" s="154"/>
      <c r="K4864" s="23">
        <f>MONTH(CtasPagar[[#This Row],[Data Pagamento]])</f>
        <v>1</v>
      </c>
      <c r="L4864" s="23">
        <f>YEAR(CtasPagar[[#This Row],[Data Pagamento]])</f>
        <v>1900</v>
      </c>
      <c r="M4864" s="154"/>
      <c r="N48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4" s="71"/>
      <c r="P4864" s="71"/>
      <c r="Q4864" s="71"/>
      <c r="R4864" s="71"/>
      <c r="S4864" s="71"/>
      <c r="T4864" s="71"/>
      <c r="U4864" s="71"/>
      <c r="V4864" s="71"/>
      <c r="W4864" s="71"/>
      <c r="X4864" s="71"/>
      <c r="Y4864" s="71"/>
      <c r="Z4864" s="71"/>
    </row>
    <row r="4865" spans="1:26">
      <c r="A4865" s="154"/>
      <c r="B4865" s="157"/>
      <c r="C4865" s="162"/>
      <c r="D4865" s="157"/>
      <c r="E4865" s="157"/>
      <c r="F4865" s="157"/>
      <c r="G4865" s="158"/>
      <c r="H4865" s="23">
        <f>MONTH(CtasPagar[[#This Row],[Data Vencimento]])</f>
        <v>1</v>
      </c>
      <c r="I4865" s="23">
        <f>YEAR(CtasPagar[[#This Row],[Data Vencimento]])</f>
        <v>1900</v>
      </c>
      <c r="J4865" s="154"/>
      <c r="K4865" s="23">
        <f>MONTH(CtasPagar[[#This Row],[Data Pagamento]])</f>
        <v>1</v>
      </c>
      <c r="L4865" s="23">
        <f>YEAR(CtasPagar[[#This Row],[Data Pagamento]])</f>
        <v>1900</v>
      </c>
      <c r="M4865" s="154"/>
      <c r="N48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5" s="71"/>
      <c r="P4865" s="71"/>
      <c r="Q4865" s="71"/>
      <c r="R4865" s="71"/>
      <c r="S4865" s="71"/>
      <c r="T4865" s="71"/>
      <c r="U4865" s="71"/>
      <c r="V4865" s="71"/>
      <c r="W4865" s="71"/>
      <c r="X4865" s="71"/>
      <c r="Y4865" s="71"/>
      <c r="Z4865" s="71"/>
    </row>
    <row r="4866" spans="1:26">
      <c r="A4866" s="154"/>
      <c r="B4866" s="157"/>
      <c r="C4866" s="162"/>
      <c r="D4866" s="157"/>
      <c r="E4866" s="157"/>
      <c r="F4866" s="157"/>
      <c r="G4866" s="158"/>
      <c r="H4866" s="23">
        <f>MONTH(CtasPagar[[#This Row],[Data Vencimento]])</f>
        <v>1</v>
      </c>
      <c r="I4866" s="23">
        <f>YEAR(CtasPagar[[#This Row],[Data Vencimento]])</f>
        <v>1900</v>
      </c>
      <c r="J4866" s="154"/>
      <c r="K4866" s="23">
        <f>MONTH(CtasPagar[[#This Row],[Data Pagamento]])</f>
        <v>1</v>
      </c>
      <c r="L4866" s="23">
        <f>YEAR(CtasPagar[[#This Row],[Data Pagamento]])</f>
        <v>1900</v>
      </c>
      <c r="M4866" s="154"/>
      <c r="N48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6" s="71"/>
      <c r="P4866" s="71"/>
      <c r="Q4866" s="71"/>
      <c r="R4866" s="71"/>
      <c r="S4866" s="71"/>
      <c r="T4866" s="71"/>
      <c r="U4866" s="71"/>
      <c r="V4866" s="71"/>
      <c r="W4866" s="71"/>
      <c r="X4866" s="71"/>
      <c r="Y4866" s="71"/>
      <c r="Z4866" s="71"/>
    </row>
    <row r="4867" spans="1:26">
      <c r="A4867" s="154"/>
      <c r="B4867" s="157"/>
      <c r="C4867" s="162"/>
      <c r="D4867" s="157"/>
      <c r="E4867" s="157"/>
      <c r="F4867" s="157"/>
      <c r="G4867" s="158"/>
      <c r="H4867" s="23">
        <f>MONTH(CtasPagar[[#This Row],[Data Vencimento]])</f>
        <v>1</v>
      </c>
      <c r="I4867" s="23">
        <f>YEAR(CtasPagar[[#This Row],[Data Vencimento]])</f>
        <v>1900</v>
      </c>
      <c r="J4867" s="154"/>
      <c r="K4867" s="23">
        <f>MONTH(CtasPagar[[#This Row],[Data Pagamento]])</f>
        <v>1</v>
      </c>
      <c r="L4867" s="23">
        <f>YEAR(CtasPagar[[#This Row],[Data Pagamento]])</f>
        <v>1900</v>
      </c>
      <c r="M4867" s="154"/>
      <c r="N48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7" s="71"/>
      <c r="P4867" s="71"/>
      <c r="Q4867" s="71"/>
      <c r="R4867" s="71"/>
      <c r="S4867" s="71"/>
      <c r="T4867" s="71"/>
      <c r="U4867" s="71"/>
      <c r="V4867" s="71"/>
      <c r="W4867" s="71"/>
      <c r="X4867" s="71"/>
      <c r="Y4867" s="71"/>
      <c r="Z4867" s="71"/>
    </row>
    <row r="4868" spans="1:26">
      <c r="A4868" s="154"/>
      <c r="B4868" s="157"/>
      <c r="C4868" s="162"/>
      <c r="D4868" s="157"/>
      <c r="E4868" s="157"/>
      <c r="F4868" s="157"/>
      <c r="G4868" s="158"/>
      <c r="H4868" s="23">
        <f>MONTH(CtasPagar[[#This Row],[Data Vencimento]])</f>
        <v>1</v>
      </c>
      <c r="I4868" s="23">
        <f>YEAR(CtasPagar[[#This Row],[Data Vencimento]])</f>
        <v>1900</v>
      </c>
      <c r="J4868" s="154"/>
      <c r="K4868" s="23">
        <f>MONTH(CtasPagar[[#This Row],[Data Pagamento]])</f>
        <v>1</v>
      </c>
      <c r="L4868" s="23">
        <f>YEAR(CtasPagar[[#This Row],[Data Pagamento]])</f>
        <v>1900</v>
      </c>
      <c r="M4868" s="154"/>
      <c r="N48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8" s="71"/>
      <c r="P4868" s="71"/>
      <c r="Q4868" s="71"/>
      <c r="R4868" s="71"/>
      <c r="S4868" s="71"/>
      <c r="T4868" s="71"/>
      <c r="U4868" s="71"/>
      <c r="V4868" s="71"/>
      <c r="W4868" s="71"/>
      <c r="X4868" s="71"/>
      <c r="Y4868" s="71"/>
      <c r="Z4868" s="71"/>
    </row>
    <row r="4869" spans="1:26">
      <c r="A4869" s="154"/>
      <c r="B4869" s="157"/>
      <c r="C4869" s="162"/>
      <c r="D4869" s="157"/>
      <c r="E4869" s="157"/>
      <c r="F4869" s="157"/>
      <c r="G4869" s="158"/>
      <c r="H4869" s="23">
        <f>MONTH(CtasPagar[[#This Row],[Data Vencimento]])</f>
        <v>1</v>
      </c>
      <c r="I4869" s="23">
        <f>YEAR(CtasPagar[[#This Row],[Data Vencimento]])</f>
        <v>1900</v>
      </c>
      <c r="J4869" s="154"/>
      <c r="K4869" s="23">
        <f>MONTH(CtasPagar[[#This Row],[Data Pagamento]])</f>
        <v>1</v>
      </c>
      <c r="L4869" s="23">
        <f>YEAR(CtasPagar[[#This Row],[Data Pagamento]])</f>
        <v>1900</v>
      </c>
      <c r="M4869" s="154"/>
      <c r="N48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69" s="71"/>
      <c r="P4869" s="71"/>
      <c r="Q4869" s="71"/>
      <c r="R4869" s="71"/>
      <c r="S4869" s="71"/>
      <c r="T4869" s="71"/>
      <c r="U4869" s="71"/>
      <c r="V4869" s="71"/>
      <c r="W4869" s="71"/>
      <c r="X4869" s="71"/>
      <c r="Y4869" s="71"/>
      <c r="Z4869" s="71"/>
    </row>
    <row r="4870" spans="1:26">
      <c r="A4870" s="154"/>
      <c r="B4870" s="157"/>
      <c r="C4870" s="162"/>
      <c r="D4870" s="157"/>
      <c r="E4870" s="157"/>
      <c r="F4870" s="157"/>
      <c r="G4870" s="158"/>
      <c r="H4870" s="23">
        <f>MONTH(CtasPagar[[#This Row],[Data Vencimento]])</f>
        <v>1</v>
      </c>
      <c r="I4870" s="23">
        <f>YEAR(CtasPagar[[#This Row],[Data Vencimento]])</f>
        <v>1900</v>
      </c>
      <c r="J4870" s="154"/>
      <c r="K4870" s="23">
        <f>MONTH(CtasPagar[[#This Row],[Data Pagamento]])</f>
        <v>1</v>
      </c>
      <c r="L4870" s="23">
        <f>YEAR(CtasPagar[[#This Row],[Data Pagamento]])</f>
        <v>1900</v>
      </c>
      <c r="M4870" s="154"/>
      <c r="N48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0" s="71"/>
      <c r="P4870" s="71"/>
      <c r="Q4870" s="71"/>
      <c r="R4870" s="71"/>
      <c r="S4870" s="71"/>
      <c r="T4870" s="71"/>
      <c r="U4870" s="71"/>
      <c r="V4870" s="71"/>
      <c r="W4870" s="71"/>
      <c r="X4870" s="71"/>
      <c r="Y4870" s="71"/>
      <c r="Z4870" s="71"/>
    </row>
    <row r="4871" spans="1:26">
      <c r="A4871" s="154"/>
      <c r="B4871" s="157"/>
      <c r="C4871" s="162"/>
      <c r="D4871" s="157"/>
      <c r="E4871" s="157"/>
      <c r="F4871" s="157"/>
      <c r="G4871" s="158"/>
      <c r="H4871" s="23">
        <f>MONTH(CtasPagar[[#This Row],[Data Vencimento]])</f>
        <v>1</v>
      </c>
      <c r="I4871" s="23">
        <f>YEAR(CtasPagar[[#This Row],[Data Vencimento]])</f>
        <v>1900</v>
      </c>
      <c r="J4871" s="154"/>
      <c r="K4871" s="23">
        <f>MONTH(CtasPagar[[#This Row],[Data Pagamento]])</f>
        <v>1</v>
      </c>
      <c r="L4871" s="23">
        <f>YEAR(CtasPagar[[#This Row],[Data Pagamento]])</f>
        <v>1900</v>
      </c>
      <c r="M4871" s="154"/>
      <c r="N48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1" s="71"/>
      <c r="P4871" s="71"/>
      <c r="Q4871" s="71"/>
      <c r="R4871" s="71"/>
      <c r="S4871" s="71"/>
      <c r="T4871" s="71"/>
      <c r="U4871" s="71"/>
      <c r="V4871" s="71"/>
      <c r="W4871" s="71"/>
      <c r="X4871" s="71"/>
      <c r="Y4871" s="71"/>
      <c r="Z4871" s="71"/>
    </row>
    <row r="4872" spans="1:26">
      <c r="A4872" s="154"/>
      <c r="B4872" s="157"/>
      <c r="C4872" s="162"/>
      <c r="D4872" s="157"/>
      <c r="E4872" s="157"/>
      <c r="F4872" s="157"/>
      <c r="G4872" s="158"/>
      <c r="H4872" s="23">
        <f>MONTH(CtasPagar[[#This Row],[Data Vencimento]])</f>
        <v>1</v>
      </c>
      <c r="I4872" s="23">
        <f>YEAR(CtasPagar[[#This Row],[Data Vencimento]])</f>
        <v>1900</v>
      </c>
      <c r="J4872" s="154"/>
      <c r="K4872" s="23">
        <f>MONTH(CtasPagar[[#This Row],[Data Pagamento]])</f>
        <v>1</v>
      </c>
      <c r="L4872" s="23">
        <f>YEAR(CtasPagar[[#This Row],[Data Pagamento]])</f>
        <v>1900</v>
      </c>
      <c r="M4872" s="154"/>
      <c r="N48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2" s="71"/>
      <c r="P4872" s="71"/>
      <c r="Q4872" s="71"/>
      <c r="R4872" s="71"/>
      <c r="S4872" s="71"/>
      <c r="T4872" s="71"/>
      <c r="U4872" s="71"/>
      <c r="V4872" s="71"/>
      <c r="W4872" s="71"/>
      <c r="X4872" s="71"/>
      <c r="Y4872" s="71"/>
      <c r="Z4872" s="71"/>
    </row>
    <row r="4873" spans="1:26">
      <c r="A4873" s="154"/>
      <c r="B4873" s="157"/>
      <c r="C4873" s="162"/>
      <c r="D4873" s="157"/>
      <c r="E4873" s="157"/>
      <c r="F4873" s="157"/>
      <c r="G4873" s="158"/>
      <c r="H4873" s="23">
        <f>MONTH(CtasPagar[[#This Row],[Data Vencimento]])</f>
        <v>1</v>
      </c>
      <c r="I4873" s="23">
        <f>YEAR(CtasPagar[[#This Row],[Data Vencimento]])</f>
        <v>1900</v>
      </c>
      <c r="J4873" s="154"/>
      <c r="K4873" s="23">
        <f>MONTH(CtasPagar[[#This Row],[Data Pagamento]])</f>
        <v>1</v>
      </c>
      <c r="L4873" s="23">
        <f>YEAR(CtasPagar[[#This Row],[Data Pagamento]])</f>
        <v>1900</v>
      </c>
      <c r="M4873" s="154"/>
      <c r="N48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3" s="71"/>
      <c r="P4873" s="71"/>
      <c r="Q4873" s="71"/>
      <c r="R4873" s="71"/>
      <c r="S4873" s="71"/>
      <c r="T4873" s="71"/>
      <c r="U4873" s="71"/>
      <c r="V4873" s="71"/>
      <c r="W4873" s="71"/>
      <c r="X4873" s="71"/>
      <c r="Y4873" s="71"/>
      <c r="Z4873" s="71"/>
    </row>
    <row r="4874" spans="1:26">
      <c r="A4874" s="154"/>
      <c r="B4874" s="157"/>
      <c r="C4874" s="162"/>
      <c r="D4874" s="157"/>
      <c r="E4874" s="157"/>
      <c r="F4874" s="157"/>
      <c r="G4874" s="158"/>
      <c r="H4874" s="23">
        <f>MONTH(CtasPagar[[#This Row],[Data Vencimento]])</f>
        <v>1</v>
      </c>
      <c r="I4874" s="23">
        <f>YEAR(CtasPagar[[#This Row],[Data Vencimento]])</f>
        <v>1900</v>
      </c>
      <c r="J4874" s="154"/>
      <c r="K4874" s="23">
        <f>MONTH(CtasPagar[[#This Row],[Data Pagamento]])</f>
        <v>1</v>
      </c>
      <c r="L4874" s="23">
        <f>YEAR(CtasPagar[[#This Row],[Data Pagamento]])</f>
        <v>1900</v>
      </c>
      <c r="M4874" s="154"/>
      <c r="N48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4" s="71"/>
      <c r="P4874" s="71"/>
      <c r="Q4874" s="71"/>
      <c r="R4874" s="71"/>
      <c r="S4874" s="71"/>
      <c r="T4874" s="71"/>
      <c r="U4874" s="71"/>
      <c r="V4874" s="71"/>
      <c r="W4874" s="71"/>
      <c r="X4874" s="71"/>
      <c r="Y4874" s="71"/>
      <c r="Z4874" s="71"/>
    </row>
    <row r="4875" spans="1:26">
      <c r="A4875" s="154"/>
      <c r="B4875" s="157"/>
      <c r="C4875" s="162"/>
      <c r="D4875" s="157"/>
      <c r="E4875" s="157"/>
      <c r="F4875" s="157"/>
      <c r="G4875" s="158"/>
      <c r="H4875" s="23">
        <f>MONTH(CtasPagar[[#This Row],[Data Vencimento]])</f>
        <v>1</v>
      </c>
      <c r="I4875" s="23">
        <f>YEAR(CtasPagar[[#This Row],[Data Vencimento]])</f>
        <v>1900</v>
      </c>
      <c r="J4875" s="154"/>
      <c r="K4875" s="23">
        <f>MONTH(CtasPagar[[#This Row],[Data Pagamento]])</f>
        <v>1</v>
      </c>
      <c r="L4875" s="23">
        <f>YEAR(CtasPagar[[#This Row],[Data Pagamento]])</f>
        <v>1900</v>
      </c>
      <c r="M4875" s="154"/>
      <c r="N48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5" s="71"/>
      <c r="P4875" s="71"/>
      <c r="Q4875" s="71"/>
      <c r="R4875" s="71"/>
      <c r="S4875" s="71"/>
      <c r="T4875" s="71"/>
      <c r="U4875" s="71"/>
      <c r="V4875" s="71"/>
      <c r="W4875" s="71"/>
      <c r="X4875" s="71"/>
      <c r="Y4875" s="71"/>
      <c r="Z4875" s="71"/>
    </row>
    <row r="4876" spans="1:26">
      <c r="A4876" s="154"/>
      <c r="B4876" s="157"/>
      <c r="C4876" s="162"/>
      <c r="D4876" s="157"/>
      <c r="E4876" s="157"/>
      <c r="F4876" s="157"/>
      <c r="G4876" s="158"/>
      <c r="H4876" s="23">
        <f>MONTH(CtasPagar[[#This Row],[Data Vencimento]])</f>
        <v>1</v>
      </c>
      <c r="I4876" s="23">
        <f>YEAR(CtasPagar[[#This Row],[Data Vencimento]])</f>
        <v>1900</v>
      </c>
      <c r="J4876" s="154"/>
      <c r="K4876" s="23">
        <f>MONTH(CtasPagar[[#This Row],[Data Pagamento]])</f>
        <v>1</v>
      </c>
      <c r="L4876" s="23">
        <f>YEAR(CtasPagar[[#This Row],[Data Pagamento]])</f>
        <v>1900</v>
      </c>
      <c r="M4876" s="154"/>
      <c r="N48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6" s="71"/>
      <c r="P4876" s="71"/>
      <c r="Q4876" s="71"/>
      <c r="R4876" s="71"/>
      <c r="S4876" s="71"/>
      <c r="T4876" s="71"/>
      <c r="U4876" s="71"/>
      <c r="V4876" s="71"/>
      <c r="W4876" s="71"/>
      <c r="X4876" s="71"/>
      <c r="Y4876" s="71"/>
      <c r="Z4876" s="71"/>
    </row>
    <row r="4877" spans="1:26">
      <c r="A4877" s="154"/>
      <c r="B4877" s="157"/>
      <c r="C4877" s="162"/>
      <c r="D4877" s="157"/>
      <c r="E4877" s="157"/>
      <c r="F4877" s="157"/>
      <c r="G4877" s="158"/>
      <c r="H4877" s="23">
        <f>MONTH(CtasPagar[[#This Row],[Data Vencimento]])</f>
        <v>1</v>
      </c>
      <c r="I4877" s="23">
        <f>YEAR(CtasPagar[[#This Row],[Data Vencimento]])</f>
        <v>1900</v>
      </c>
      <c r="J4877" s="154"/>
      <c r="K4877" s="23">
        <f>MONTH(CtasPagar[[#This Row],[Data Pagamento]])</f>
        <v>1</v>
      </c>
      <c r="L4877" s="23">
        <f>YEAR(CtasPagar[[#This Row],[Data Pagamento]])</f>
        <v>1900</v>
      </c>
      <c r="M4877" s="154"/>
      <c r="N48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7" s="71"/>
      <c r="P4877" s="71"/>
      <c r="Q4877" s="71"/>
      <c r="R4877" s="71"/>
      <c r="S4877" s="71"/>
      <c r="T4877" s="71"/>
      <c r="U4877" s="71"/>
      <c r="V4877" s="71"/>
      <c r="W4877" s="71"/>
      <c r="X4877" s="71"/>
      <c r="Y4877" s="71"/>
      <c r="Z4877" s="71"/>
    </row>
    <row r="4878" spans="1:26">
      <c r="A4878" s="154"/>
      <c r="B4878" s="157"/>
      <c r="C4878" s="162"/>
      <c r="D4878" s="157"/>
      <c r="E4878" s="157"/>
      <c r="F4878" s="157"/>
      <c r="G4878" s="158"/>
      <c r="H4878" s="23">
        <f>MONTH(CtasPagar[[#This Row],[Data Vencimento]])</f>
        <v>1</v>
      </c>
      <c r="I4878" s="23">
        <f>YEAR(CtasPagar[[#This Row],[Data Vencimento]])</f>
        <v>1900</v>
      </c>
      <c r="J4878" s="154"/>
      <c r="K4878" s="23">
        <f>MONTH(CtasPagar[[#This Row],[Data Pagamento]])</f>
        <v>1</v>
      </c>
      <c r="L4878" s="23">
        <f>YEAR(CtasPagar[[#This Row],[Data Pagamento]])</f>
        <v>1900</v>
      </c>
      <c r="M4878" s="154"/>
      <c r="N48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8" s="71"/>
      <c r="P4878" s="71"/>
      <c r="Q4878" s="71"/>
      <c r="R4878" s="71"/>
      <c r="S4878" s="71"/>
      <c r="T4878" s="71"/>
      <c r="U4878" s="71"/>
      <c r="V4878" s="71"/>
      <c r="W4878" s="71"/>
      <c r="X4878" s="71"/>
      <c r="Y4878" s="71"/>
      <c r="Z4878" s="71"/>
    </row>
    <row r="4879" spans="1:26">
      <c r="A4879" s="154"/>
      <c r="B4879" s="157"/>
      <c r="C4879" s="162"/>
      <c r="D4879" s="157"/>
      <c r="E4879" s="157"/>
      <c r="F4879" s="157"/>
      <c r="G4879" s="158"/>
      <c r="H4879" s="23">
        <f>MONTH(CtasPagar[[#This Row],[Data Vencimento]])</f>
        <v>1</v>
      </c>
      <c r="I4879" s="23">
        <f>YEAR(CtasPagar[[#This Row],[Data Vencimento]])</f>
        <v>1900</v>
      </c>
      <c r="J4879" s="154"/>
      <c r="K4879" s="23">
        <f>MONTH(CtasPagar[[#This Row],[Data Pagamento]])</f>
        <v>1</v>
      </c>
      <c r="L4879" s="23">
        <f>YEAR(CtasPagar[[#This Row],[Data Pagamento]])</f>
        <v>1900</v>
      </c>
      <c r="M4879" s="154"/>
      <c r="N48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79" s="71"/>
      <c r="P4879" s="71"/>
      <c r="Q4879" s="71"/>
      <c r="R4879" s="71"/>
      <c r="S4879" s="71"/>
      <c r="T4879" s="71"/>
      <c r="U4879" s="71"/>
      <c r="V4879" s="71"/>
      <c r="W4879" s="71"/>
      <c r="X4879" s="71"/>
      <c r="Y4879" s="71"/>
      <c r="Z4879" s="71"/>
    </row>
    <row r="4880" spans="1:26">
      <c r="A4880" s="154"/>
      <c r="B4880" s="157"/>
      <c r="C4880" s="162"/>
      <c r="D4880" s="157"/>
      <c r="E4880" s="157"/>
      <c r="F4880" s="157"/>
      <c r="G4880" s="158"/>
      <c r="H4880" s="23">
        <f>MONTH(CtasPagar[[#This Row],[Data Vencimento]])</f>
        <v>1</v>
      </c>
      <c r="I4880" s="23">
        <f>YEAR(CtasPagar[[#This Row],[Data Vencimento]])</f>
        <v>1900</v>
      </c>
      <c r="J4880" s="154"/>
      <c r="K4880" s="23">
        <f>MONTH(CtasPagar[[#This Row],[Data Pagamento]])</f>
        <v>1</v>
      </c>
      <c r="L4880" s="23">
        <f>YEAR(CtasPagar[[#This Row],[Data Pagamento]])</f>
        <v>1900</v>
      </c>
      <c r="M4880" s="154"/>
      <c r="N48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0" s="71"/>
      <c r="P4880" s="71"/>
      <c r="Q4880" s="71"/>
      <c r="R4880" s="71"/>
      <c r="S4880" s="71"/>
      <c r="T4880" s="71"/>
      <c r="U4880" s="71"/>
      <c r="V4880" s="71"/>
      <c r="W4880" s="71"/>
      <c r="X4880" s="71"/>
      <c r="Y4880" s="71"/>
      <c r="Z4880" s="71"/>
    </row>
    <row r="4881" spans="1:26">
      <c r="A4881" s="154"/>
      <c r="B4881" s="157"/>
      <c r="C4881" s="162"/>
      <c r="D4881" s="157"/>
      <c r="E4881" s="157"/>
      <c r="F4881" s="157"/>
      <c r="G4881" s="158"/>
      <c r="H4881" s="23">
        <f>MONTH(CtasPagar[[#This Row],[Data Vencimento]])</f>
        <v>1</v>
      </c>
      <c r="I4881" s="23">
        <f>YEAR(CtasPagar[[#This Row],[Data Vencimento]])</f>
        <v>1900</v>
      </c>
      <c r="J4881" s="154"/>
      <c r="K4881" s="23">
        <f>MONTH(CtasPagar[[#This Row],[Data Pagamento]])</f>
        <v>1</v>
      </c>
      <c r="L4881" s="23">
        <f>YEAR(CtasPagar[[#This Row],[Data Pagamento]])</f>
        <v>1900</v>
      </c>
      <c r="M4881" s="154"/>
      <c r="N48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1" s="71"/>
      <c r="P4881" s="71"/>
      <c r="Q4881" s="71"/>
      <c r="R4881" s="71"/>
      <c r="S4881" s="71"/>
      <c r="T4881" s="71"/>
      <c r="U4881" s="71"/>
      <c r="V4881" s="71"/>
      <c r="W4881" s="71"/>
      <c r="X4881" s="71"/>
      <c r="Y4881" s="71"/>
      <c r="Z4881" s="71"/>
    </row>
    <row r="4882" spans="1:26">
      <c r="A4882" s="154"/>
      <c r="B4882" s="157"/>
      <c r="C4882" s="162"/>
      <c r="D4882" s="157"/>
      <c r="E4882" s="157"/>
      <c r="F4882" s="157"/>
      <c r="G4882" s="158"/>
      <c r="H4882" s="23">
        <f>MONTH(CtasPagar[[#This Row],[Data Vencimento]])</f>
        <v>1</v>
      </c>
      <c r="I4882" s="23">
        <f>YEAR(CtasPagar[[#This Row],[Data Vencimento]])</f>
        <v>1900</v>
      </c>
      <c r="J4882" s="154"/>
      <c r="K4882" s="23">
        <f>MONTH(CtasPagar[[#This Row],[Data Pagamento]])</f>
        <v>1</v>
      </c>
      <c r="L4882" s="23">
        <f>YEAR(CtasPagar[[#This Row],[Data Pagamento]])</f>
        <v>1900</v>
      </c>
      <c r="M4882" s="154"/>
      <c r="N48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2" s="71"/>
      <c r="P4882" s="71"/>
      <c r="Q4882" s="71"/>
      <c r="R4882" s="71"/>
      <c r="S4882" s="71"/>
      <c r="T4882" s="71"/>
      <c r="U4882" s="71"/>
      <c r="V4882" s="71"/>
      <c r="W4882" s="71"/>
      <c r="X4882" s="71"/>
      <c r="Y4882" s="71"/>
      <c r="Z4882" s="71"/>
    </row>
    <row r="4883" spans="1:26">
      <c r="A4883" s="154"/>
      <c r="B4883" s="157"/>
      <c r="C4883" s="162"/>
      <c r="D4883" s="157"/>
      <c r="E4883" s="157"/>
      <c r="F4883" s="157"/>
      <c r="G4883" s="158"/>
      <c r="H4883" s="23">
        <f>MONTH(CtasPagar[[#This Row],[Data Vencimento]])</f>
        <v>1</v>
      </c>
      <c r="I4883" s="23">
        <f>YEAR(CtasPagar[[#This Row],[Data Vencimento]])</f>
        <v>1900</v>
      </c>
      <c r="J4883" s="154"/>
      <c r="K4883" s="23">
        <f>MONTH(CtasPagar[[#This Row],[Data Pagamento]])</f>
        <v>1</v>
      </c>
      <c r="L4883" s="23">
        <f>YEAR(CtasPagar[[#This Row],[Data Pagamento]])</f>
        <v>1900</v>
      </c>
      <c r="M4883" s="154"/>
      <c r="N48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3" s="71"/>
      <c r="P4883" s="71"/>
      <c r="Q4883" s="71"/>
      <c r="R4883" s="71"/>
      <c r="S4883" s="71"/>
      <c r="T4883" s="71"/>
      <c r="U4883" s="71"/>
      <c r="V4883" s="71"/>
      <c r="W4883" s="71"/>
      <c r="X4883" s="71"/>
      <c r="Y4883" s="71"/>
      <c r="Z4883" s="71"/>
    </row>
    <row r="4884" spans="1:26">
      <c r="A4884" s="154"/>
      <c r="B4884" s="157"/>
      <c r="C4884" s="162"/>
      <c r="D4884" s="157"/>
      <c r="E4884" s="157"/>
      <c r="F4884" s="157"/>
      <c r="G4884" s="158"/>
      <c r="H4884" s="23">
        <f>MONTH(CtasPagar[[#This Row],[Data Vencimento]])</f>
        <v>1</v>
      </c>
      <c r="I4884" s="23">
        <f>YEAR(CtasPagar[[#This Row],[Data Vencimento]])</f>
        <v>1900</v>
      </c>
      <c r="J4884" s="154"/>
      <c r="K4884" s="23">
        <f>MONTH(CtasPagar[[#This Row],[Data Pagamento]])</f>
        <v>1</v>
      </c>
      <c r="L4884" s="23">
        <f>YEAR(CtasPagar[[#This Row],[Data Pagamento]])</f>
        <v>1900</v>
      </c>
      <c r="M4884" s="154"/>
      <c r="N48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4" s="71"/>
      <c r="P4884" s="71"/>
      <c r="Q4884" s="71"/>
      <c r="R4884" s="71"/>
      <c r="S4884" s="71"/>
      <c r="T4884" s="71"/>
      <c r="U4884" s="71"/>
      <c r="V4884" s="71"/>
      <c r="W4884" s="71"/>
      <c r="X4884" s="71"/>
      <c r="Y4884" s="71"/>
      <c r="Z4884" s="71"/>
    </row>
    <row r="4885" spans="1:26">
      <c r="A4885" s="154"/>
      <c r="B4885" s="157"/>
      <c r="C4885" s="162"/>
      <c r="D4885" s="157"/>
      <c r="E4885" s="157"/>
      <c r="F4885" s="157"/>
      <c r="G4885" s="158"/>
      <c r="H4885" s="23">
        <f>MONTH(CtasPagar[[#This Row],[Data Vencimento]])</f>
        <v>1</v>
      </c>
      <c r="I4885" s="23">
        <f>YEAR(CtasPagar[[#This Row],[Data Vencimento]])</f>
        <v>1900</v>
      </c>
      <c r="J4885" s="154"/>
      <c r="K4885" s="23">
        <f>MONTH(CtasPagar[[#This Row],[Data Pagamento]])</f>
        <v>1</v>
      </c>
      <c r="L4885" s="23">
        <f>YEAR(CtasPagar[[#This Row],[Data Pagamento]])</f>
        <v>1900</v>
      </c>
      <c r="M4885" s="154"/>
      <c r="N48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5" s="71"/>
      <c r="P4885" s="71"/>
      <c r="Q4885" s="71"/>
      <c r="R4885" s="71"/>
      <c r="S4885" s="71"/>
      <c r="T4885" s="71"/>
      <c r="U4885" s="71"/>
      <c r="V4885" s="71"/>
      <c r="W4885" s="71"/>
      <c r="X4885" s="71"/>
      <c r="Y4885" s="71"/>
      <c r="Z4885" s="71"/>
    </row>
    <row r="4886" spans="1:26">
      <c r="A4886" s="154"/>
      <c r="B4886" s="157"/>
      <c r="C4886" s="162"/>
      <c r="D4886" s="157"/>
      <c r="E4886" s="157"/>
      <c r="F4886" s="157"/>
      <c r="G4886" s="158"/>
      <c r="H4886" s="23">
        <f>MONTH(CtasPagar[[#This Row],[Data Vencimento]])</f>
        <v>1</v>
      </c>
      <c r="I4886" s="23">
        <f>YEAR(CtasPagar[[#This Row],[Data Vencimento]])</f>
        <v>1900</v>
      </c>
      <c r="J4886" s="154"/>
      <c r="K4886" s="23">
        <f>MONTH(CtasPagar[[#This Row],[Data Pagamento]])</f>
        <v>1</v>
      </c>
      <c r="L4886" s="23">
        <f>YEAR(CtasPagar[[#This Row],[Data Pagamento]])</f>
        <v>1900</v>
      </c>
      <c r="M4886" s="154"/>
      <c r="N48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6" s="71"/>
      <c r="P4886" s="71"/>
      <c r="Q4886" s="71"/>
      <c r="R4886" s="71"/>
      <c r="S4886" s="71"/>
      <c r="T4886" s="71"/>
      <c r="U4886" s="71"/>
      <c r="V4886" s="71"/>
      <c r="W4886" s="71"/>
      <c r="X4886" s="71"/>
      <c r="Y4886" s="71"/>
      <c r="Z4886" s="71"/>
    </row>
    <row r="4887" spans="1:26">
      <c r="A4887" s="154"/>
      <c r="B4887" s="157"/>
      <c r="C4887" s="162"/>
      <c r="D4887" s="157"/>
      <c r="E4887" s="157"/>
      <c r="F4887" s="157"/>
      <c r="G4887" s="158"/>
      <c r="H4887" s="23">
        <f>MONTH(CtasPagar[[#This Row],[Data Vencimento]])</f>
        <v>1</v>
      </c>
      <c r="I4887" s="23">
        <f>YEAR(CtasPagar[[#This Row],[Data Vencimento]])</f>
        <v>1900</v>
      </c>
      <c r="J4887" s="154"/>
      <c r="K4887" s="23">
        <f>MONTH(CtasPagar[[#This Row],[Data Pagamento]])</f>
        <v>1</v>
      </c>
      <c r="L4887" s="23">
        <f>YEAR(CtasPagar[[#This Row],[Data Pagamento]])</f>
        <v>1900</v>
      </c>
      <c r="M4887" s="154"/>
      <c r="N48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7" s="71"/>
      <c r="P4887" s="71"/>
      <c r="Q4887" s="71"/>
      <c r="R4887" s="71"/>
      <c r="S4887" s="71"/>
      <c r="T4887" s="71"/>
      <c r="U4887" s="71"/>
      <c r="V4887" s="71"/>
      <c r="W4887" s="71"/>
      <c r="X4887" s="71"/>
      <c r="Y4887" s="71"/>
      <c r="Z4887" s="71"/>
    </row>
    <row r="4888" spans="1:26">
      <c r="A4888" s="154"/>
      <c r="B4888" s="157"/>
      <c r="C4888" s="162"/>
      <c r="D4888" s="157"/>
      <c r="E4888" s="157"/>
      <c r="F4888" s="157"/>
      <c r="G4888" s="158"/>
      <c r="H4888" s="23">
        <f>MONTH(CtasPagar[[#This Row],[Data Vencimento]])</f>
        <v>1</v>
      </c>
      <c r="I4888" s="23">
        <f>YEAR(CtasPagar[[#This Row],[Data Vencimento]])</f>
        <v>1900</v>
      </c>
      <c r="J4888" s="154"/>
      <c r="K4888" s="23">
        <f>MONTH(CtasPagar[[#This Row],[Data Pagamento]])</f>
        <v>1</v>
      </c>
      <c r="L4888" s="23">
        <f>YEAR(CtasPagar[[#This Row],[Data Pagamento]])</f>
        <v>1900</v>
      </c>
      <c r="M4888" s="154"/>
      <c r="N48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8" s="71"/>
      <c r="P4888" s="71"/>
      <c r="Q4888" s="71"/>
      <c r="R4888" s="71"/>
      <c r="S4888" s="71"/>
      <c r="T4888" s="71"/>
      <c r="U4888" s="71"/>
      <c r="V4888" s="71"/>
      <c r="W4888" s="71"/>
      <c r="X4888" s="71"/>
      <c r="Y4888" s="71"/>
      <c r="Z4888" s="71"/>
    </row>
    <row r="4889" spans="1:26">
      <c r="A4889" s="154"/>
      <c r="B4889" s="157"/>
      <c r="C4889" s="162"/>
      <c r="D4889" s="157"/>
      <c r="E4889" s="157"/>
      <c r="F4889" s="157"/>
      <c r="G4889" s="158"/>
      <c r="H4889" s="23">
        <f>MONTH(CtasPagar[[#This Row],[Data Vencimento]])</f>
        <v>1</v>
      </c>
      <c r="I4889" s="23">
        <f>YEAR(CtasPagar[[#This Row],[Data Vencimento]])</f>
        <v>1900</v>
      </c>
      <c r="J4889" s="154"/>
      <c r="K4889" s="23">
        <f>MONTH(CtasPagar[[#This Row],[Data Pagamento]])</f>
        <v>1</v>
      </c>
      <c r="L4889" s="23">
        <f>YEAR(CtasPagar[[#This Row],[Data Pagamento]])</f>
        <v>1900</v>
      </c>
      <c r="M4889" s="154"/>
      <c r="N48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89" s="71"/>
      <c r="P4889" s="71"/>
      <c r="Q4889" s="71"/>
      <c r="R4889" s="71"/>
      <c r="S4889" s="71"/>
      <c r="T4889" s="71"/>
      <c r="U4889" s="71"/>
      <c r="V4889" s="71"/>
      <c r="W4889" s="71"/>
      <c r="X4889" s="71"/>
      <c r="Y4889" s="71"/>
      <c r="Z4889" s="71"/>
    </row>
    <row r="4890" spans="1:26">
      <c r="A4890" s="154"/>
      <c r="B4890" s="157"/>
      <c r="C4890" s="162"/>
      <c r="D4890" s="157"/>
      <c r="E4890" s="157"/>
      <c r="F4890" s="157"/>
      <c r="G4890" s="158"/>
      <c r="H4890" s="23">
        <f>MONTH(CtasPagar[[#This Row],[Data Vencimento]])</f>
        <v>1</v>
      </c>
      <c r="I4890" s="23">
        <f>YEAR(CtasPagar[[#This Row],[Data Vencimento]])</f>
        <v>1900</v>
      </c>
      <c r="J4890" s="154"/>
      <c r="K4890" s="23">
        <f>MONTH(CtasPagar[[#This Row],[Data Pagamento]])</f>
        <v>1</v>
      </c>
      <c r="L4890" s="23">
        <f>YEAR(CtasPagar[[#This Row],[Data Pagamento]])</f>
        <v>1900</v>
      </c>
      <c r="M4890" s="154"/>
      <c r="N48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0" s="71"/>
      <c r="P4890" s="71"/>
      <c r="Q4890" s="71"/>
      <c r="R4890" s="71"/>
      <c r="S4890" s="71"/>
      <c r="T4890" s="71"/>
      <c r="U4890" s="71"/>
      <c r="V4890" s="71"/>
      <c r="W4890" s="71"/>
      <c r="X4890" s="71"/>
      <c r="Y4890" s="71"/>
      <c r="Z4890" s="71"/>
    </row>
    <row r="4891" spans="1:26">
      <c r="A4891" s="154"/>
      <c r="B4891" s="157"/>
      <c r="C4891" s="162"/>
      <c r="D4891" s="157"/>
      <c r="E4891" s="157"/>
      <c r="F4891" s="157"/>
      <c r="G4891" s="158"/>
      <c r="H4891" s="23">
        <f>MONTH(CtasPagar[[#This Row],[Data Vencimento]])</f>
        <v>1</v>
      </c>
      <c r="I4891" s="23">
        <f>YEAR(CtasPagar[[#This Row],[Data Vencimento]])</f>
        <v>1900</v>
      </c>
      <c r="J4891" s="154"/>
      <c r="K4891" s="23">
        <f>MONTH(CtasPagar[[#This Row],[Data Pagamento]])</f>
        <v>1</v>
      </c>
      <c r="L4891" s="23">
        <f>YEAR(CtasPagar[[#This Row],[Data Pagamento]])</f>
        <v>1900</v>
      </c>
      <c r="M4891" s="154"/>
      <c r="N48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1" s="71"/>
      <c r="P4891" s="71"/>
      <c r="Q4891" s="71"/>
      <c r="R4891" s="71"/>
      <c r="S4891" s="71"/>
      <c r="T4891" s="71"/>
      <c r="U4891" s="71"/>
      <c r="V4891" s="71"/>
      <c r="W4891" s="71"/>
      <c r="X4891" s="71"/>
      <c r="Y4891" s="71"/>
      <c r="Z4891" s="71"/>
    </row>
    <row r="4892" spans="1:26">
      <c r="A4892" s="154"/>
      <c r="B4892" s="157"/>
      <c r="C4892" s="162"/>
      <c r="D4892" s="157"/>
      <c r="E4892" s="157"/>
      <c r="F4892" s="157"/>
      <c r="G4892" s="158"/>
      <c r="H4892" s="23">
        <f>MONTH(CtasPagar[[#This Row],[Data Vencimento]])</f>
        <v>1</v>
      </c>
      <c r="I4892" s="23">
        <f>YEAR(CtasPagar[[#This Row],[Data Vencimento]])</f>
        <v>1900</v>
      </c>
      <c r="J4892" s="154"/>
      <c r="K4892" s="23">
        <f>MONTH(CtasPagar[[#This Row],[Data Pagamento]])</f>
        <v>1</v>
      </c>
      <c r="L4892" s="23">
        <f>YEAR(CtasPagar[[#This Row],[Data Pagamento]])</f>
        <v>1900</v>
      </c>
      <c r="M4892" s="154"/>
      <c r="N48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2" s="71"/>
      <c r="P4892" s="71"/>
      <c r="Q4892" s="71"/>
      <c r="R4892" s="71"/>
      <c r="S4892" s="71"/>
      <c r="T4892" s="71"/>
      <c r="U4892" s="71"/>
      <c r="V4892" s="71"/>
      <c r="W4892" s="71"/>
      <c r="X4892" s="71"/>
      <c r="Y4892" s="71"/>
      <c r="Z4892" s="71"/>
    </row>
    <row r="4893" spans="1:26">
      <c r="A4893" s="154"/>
      <c r="B4893" s="157"/>
      <c r="C4893" s="162"/>
      <c r="D4893" s="157"/>
      <c r="E4893" s="157"/>
      <c r="F4893" s="157"/>
      <c r="G4893" s="158"/>
      <c r="H4893" s="23">
        <f>MONTH(CtasPagar[[#This Row],[Data Vencimento]])</f>
        <v>1</v>
      </c>
      <c r="I4893" s="23">
        <f>YEAR(CtasPagar[[#This Row],[Data Vencimento]])</f>
        <v>1900</v>
      </c>
      <c r="J4893" s="154"/>
      <c r="K4893" s="23">
        <f>MONTH(CtasPagar[[#This Row],[Data Pagamento]])</f>
        <v>1</v>
      </c>
      <c r="L4893" s="23">
        <f>YEAR(CtasPagar[[#This Row],[Data Pagamento]])</f>
        <v>1900</v>
      </c>
      <c r="M4893" s="154"/>
      <c r="N48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3" s="71"/>
      <c r="P4893" s="71"/>
      <c r="Q4893" s="71"/>
      <c r="R4893" s="71"/>
      <c r="S4893" s="71"/>
      <c r="T4893" s="71"/>
      <c r="U4893" s="71"/>
      <c r="V4893" s="71"/>
      <c r="W4893" s="71"/>
      <c r="X4893" s="71"/>
      <c r="Y4893" s="71"/>
      <c r="Z4893" s="71"/>
    </row>
    <row r="4894" spans="1:26">
      <c r="A4894" s="154"/>
      <c r="B4894" s="157"/>
      <c r="C4894" s="162"/>
      <c r="D4894" s="157"/>
      <c r="E4894" s="157"/>
      <c r="F4894" s="157"/>
      <c r="G4894" s="158"/>
      <c r="H4894" s="23">
        <f>MONTH(CtasPagar[[#This Row],[Data Vencimento]])</f>
        <v>1</v>
      </c>
      <c r="I4894" s="23">
        <f>YEAR(CtasPagar[[#This Row],[Data Vencimento]])</f>
        <v>1900</v>
      </c>
      <c r="J4894" s="154"/>
      <c r="K4894" s="23">
        <f>MONTH(CtasPagar[[#This Row],[Data Pagamento]])</f>
        <v>1</v>
      </c>
      <c r="L4894" s="23">
        <f>YEAR(CtasPagar[[#This Row],[Data Pagamento]])</f>
        <v>1900</v>
      </c>
      <c r="M4894" s="154"/>
      <c r="N48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4" s="71"/>
      <c r="P4894" s="71"/>
      <c r="Q4894" s="71"/>
      <c r="R4894" s="71"/>
      <c r="S4894" s="71"/>
      <c r="T4894" s="71"/>
      <c r="U4894" s="71"/>
      <c r="V4894" s="71"/>
      <c r="W4894" s="71"/>
      <c r="X4894" s="71"/>
      <c r="Y4894" s="71"/>
      <c r="Z4894" s="71"/>
    </row>
    <row r="4895" spans="1:26">
      <c r="A4895" s="154"/>
      <c r="B4895" s="157"/>
      <c r="C4895" s="162"/>
      <c r="D4895" s="157"/>
      <c r="E4895" s="157"/>
      <c r="F4895" s="157"/>
      <c r="G4895" s="158"/>
      <c r="H4895" s="23">
        <f>MONTH(CtasPagar[[#This Row],[Data Vencimento]])</f>
        <v>1</v>
      </c>
      <c r="I4895" s="23">
        <f>YEAR(CtasPagar[[#This Row],[Data Vencimento]])</f>
        <v>1900</v>
      </c>
      <c r="J4895" s="154"/>
      <c r="K4895" s="23">
        <f>MONTH(CtasPagar[[#This Row],[Data Pagamento]])</f>
        <v>1</v>
      </c>
      <c r="L4895" s="23">
        <f>YEAR(CtasPagar[[#This Row],[Data Pagamento]])</f>
        <v>1900</v>
      </c>
      <c r="M4895" s="154"/>
      <c r="N48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5" s="71"/>
      <c r="P4895" s="71"/>
      <c r="Q4895" s="71"/>
      <c r="R4895" s="71"/>
      <c r="S4895" s="71"/>
      <c r="T4895" s="71"/>
      <c r="U4895" s="71"/>
      <c r="V4895" s="71"/>
      <c r="W4895" s="71"/>
      <c r="X4895" s="71"/>
      <c r="Y4895" s="71"/>
      <c r="Z4895" s="71"/>
    </row>
    <row r="4896" spans="1:26">
      <c r="A4896" s="154"/>
      <c r="B4896" s="157"/>
      <c r="C4896" s="162"/>
      <c r="D4896" s="157"/>
      <c r="E4896" s="157"/>
      <c r="F4896" s="157"/>
      <c r="G4896" s="158"/>
      <c r="H4896" s="23">
        <f>MONTH(CtasPagar[[#This Row],[Data Vencimento]])</f>
        <v>1</v>
      </c>
      <c r="I4896" s="23">
        <f>YEAR(CtasPagar[[#This Row],[Data Vencimento]])</f>
        <v>1900</v>
      </c>
      <c r="J4896" s="154"/>
      <c r="K4896" s="23">
        <f>MONTH(CtasPagar[[#This Row],[Data Pagamento]])</f>
        <v>1</v>
      </c>
      <c r="L4896" s="23">
        <f>YEAR(CtasPagar[[#This Row],[Data Pagamento]])</f>
        <v>1900</v>
      </c>
      <c r="M4896" s="154"/>
      <c r="N48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6" s="71"/>
      <c r="P4896" s="71"/>
      <c r="Q4896" s="71"/>
      <c r="R4896" s="71"/>
      <c r="S4896" s="71"/>
      <c r="T4896" s="71"/>
      <c r="U4896" s="71"/>
      <c r="V4896" s="71"/>
      <c r="W4896" s="71"/>
      <c r="X4896" s="71"/>
      <c r="Y4896" s="71"/>
      <c r="Z4896" s="71"/>
    </row>
    <row r="4897" spans="1:26">
      <c r="A4897" s="154"/>
      <c r="B4897" s="157"/>
      <c r="C4897" s="162"/>
      <c r="D4897" s="157"/>
      <c r="E4897" s="157"/>
      <c r="F4897" s="157"/>
      <c r="G4897" s="158"/>
      <c r="H4897" s="23">
        <f>MONTH(CtasPagar[[#This Row],[Data Vencimento]])</f>
        <v>1</v>
      </c>
      <c r="I4897" s="23">
        <f>YEAR(CtasPagar[[#This Row],[Data Vencimento]])</f>
        <v>1900</v>
      </c>
      <c r="J4897" s="154"/>
      <c r="K4897" s="23">
        <f>MONTH(CtasPagar[[#This Row],[Data Pagamento]])</f>
        <v>1</v>
      </c>
      <c r="L4897" s="23">
        <f>YEAR(CtasPagar[[#This Row],[Data Pagamento]])</f>
        <v>1900</v>
      </c>
      <c r="M4897" s="154"/>
      <c r="N48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7" s="71"/>
      <c r="P4897" s="71"/>
      <c r="Q4897" s="71"/>
      <c r="R4897" s="71"/>
      <c r="S4897" s="71"/>
      <c r="T4897" s="71"/>
      <c r="U4897" s="71"/>
      <c r="V4897" s="71"/>
      <c r="W4897" s="71"/>
      <c r="X4897" s="71"/>
      <c r="Y4897" s="71"/>
      <c r="Z4897" s="71"/>
    </row>
    <row r="4898" spans="1:26">
      <c r="A4898" s="154"/>
      <c r="B4898" s="157"/>
      <c r="C4898" s="162"/>
      <c r="D4898" s="157"/>
      <c r="E4898" s="157"/>
      <c r="F4898" s="157"/>
      <c r="G4898" s="158"/>
      <c r="H4898" s="23">
        <f>MONTH(CtasPagar[[#This Row],[Data Vencimento]])</f>
        <v>1</v>
      </c>
      <c r="I4898" s="23">
        <f>YEAR(CtasPagar[[#This Row],[Data Vencimento]])</f>
        <v>1900</v>
      </c>
      <c r="J4898" s="154"/>
      <c r="K4898" s="23">
        <f>MONTH(CtasPagar[[#This Row],[Data Pagamento]])</f>
        <v>1</v>
      </c>
      <c r="L4898" s="23">
        <f>YEAR(CtasPagar[[#This Row],[Data Pagamento]])</f>
        <v>1900</v>
      </c>
      <c r="M4898" s="154"/>
      <c r="N48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8" s="71"/>
      <c r="P4898" s="71"/>
      <c r="Q4898" s="71"/>
      <c r="R4898" s="71"/>
      <c r="S4898" s="71"/>
      <c r="T4898" s="71"/>
      <c r="U4898" s="71"/>
      <c r="V4898" s="71"/>
      <c r="W4898" s="71"/>
      <c r="X4898" s="71"/>
      <c r="Y4898" s="71"/>
      <c r="Z4898" s="71"/>
    </row>
    <row r="4899" spans="1:26">
      <c r="A4899" s="154"/>
      <c r="B4899" s="157"/>
      <c r="C4899" s="162"/>
      <c r="D4899" s="157"/>
      <c r="E4899" s="157"/>
      <c r="F4899" s="157"/>
      <c r="G4899" s="158"/>
      <c r="H4899" s="23">
        <f>MONTH(CtasPagar[[#This Row],[Data Vencimento]])</f>
        <v>1</v>
      </c>
      <c r="I4899" s="23">
        <f>YEAR(CtasPagar[[#This Row],[Data Vencimento]])</f>
        <v>1900</v>
      </c>
      <c r="J4899" s="154"/>
      <c r="K4899" s="23">
        <f>MONTH(CtasPagar[[#This Row],[Data Pagamento]])</f>
        <v>1</v>
      </c>
      <c r="L4899" s="23">
        <f>YEAR(CtasPagar[[#This Row],[Data Pagamento]])</f>
        <v>1900</v>
      </c>
      <c r="M4899" s="154"/>
      <c r="N48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899" s="71"/>
      <c r="P4899" s="71"/>
      <c r="Q4899" s="71"/>
      <c r="R4899" s="71"/>
      <c r="S4899" s="71"/>
      <c r="T4899" s="71"/>
      <c r="U4899" s="71"/>
      <c r="V4899" s="71"/>
      <c r="W4899" s="71"/>
      <c r="X4899" s="71"/>
      <c r="Y4899" s="71"/>
      <c r="Z4899" s="71"/>
    </row>
    <row r="4900" spans="1:26">
      <c r="A4900" s="154"/>
      <c r="B4900" s="157"/>
      <c r="C4900" s="162"/>
      <c r="D4900" s="157"/>
      <c r="E4900" s="157"/>
      <c r="F4900" s="157"/>
      <c r="G4900" s="158"/>
      <c r="H4900" s="23">
        <f>MONTH(CtasPagar[[#This Row],[Data Vencimento]])</f>
        <v>1</v>
      </c>
      <c r="I4900" s="23">
        <f>YEAR(CtasPagar[[#This Row],[Data Vencimento]])</f>
        <v>1900</v>
      </c>
      <c r="J4900" s="154"/>
      <c r="K4900" s="23">
        <f>MONTH(CtasPagar[[#This Row],[Data Pagamento]])</f>
        <v>1</v>
      </c>
      <c r="L4900" s="23">
        <f>YEAR(CtasPagar[[#This Row],[Data Pagamento]])</f>
        <v>1900</v>
      </c>
      <c r="M4900" s="154"/>
      <c r="N490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0" s="71"/>
      <c r="P4900" s="71"/>
      <c r="Q4900" s="71"/>
      <c r="R4900" s="71"/>
      <c r="S4900" s="71"/>
      <c r="T4900" s="71"/>
      <c r="U4900" s="71"/>
      <c r="V4900" s="71"/>
      <c r="W4900" s="71"/>
      <c r="X4900" s="71"/>
      <c r="Y4900" s="71"/>
      <c r="Z4900" s="71"/>
    </row>
    <row r="4901" spans="1:26">
      <c r="A4901" s="154"/>
      <c r="B4901" s="157"/>
      <c r="C4901" s="162"/>
      <c r="D4901" s="157"/>
      <c r="E4901" s="157"/>
      <c r="F4901" s="157"/>
      <c r="G4901" s="158"/>
      <c r="H4901" s="23">
        <f>MONTH(CtasPagar[[#This Row],[Data Vencimento]])</f>
        <v>1</v>
      </c>
      <c r="I4901" s="23">
        <f>YEAR(CtasPagar[[#This Row],[Data Vencimento]])</f>
        <v>1900</v>
      </c>
      <c r="J4901" s="154"/>
      <c r="K4901" s="23">
        <f>MONTH(CtasPagar[[#This Row],[Data Pagamento]])</f>
        <v>1</v>
      </c>
      <c r="L4901" s="23">
        <f>YEAR(CtasPagar[[#This Row],[Data Pagamento]])</f>
        <v>1900</v>
      </c>
      <c r="M4901" s="154"/>
      <c r="N490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1" s="71"/>
      <c r="P4901" s="71"/>
      <c r="Q4901" s="71"/>
      <c r="R4901" s="71"/>
      <c r="S4901" s="71"/>
      <c r="T4901" s="71"/>
      <c r="U4901" s="71"/>
      <c r="V4901" s="71"/>
      <c r="W4901" s="71"/>
      <c r="X4901" s="71"/>
      <c r="Y4901" s="71"/>
      <c r="Z4901" s="71"/>
    </row>
    <row r="4902" spans="1:26">
      <c r="A4902" s="154"/>
      <c r="B4902" s="157"/>
      <c r="C4902" s="162"/>
      <c r="D4902" s="157"/>
      <c r="E4902" s="157"/>
      <c r="F4902" s="157"/>
      <c r="G4902" s="158"/>
      <c r="H4902" s="23">
        <f>MONTH(CtasPagar[[#This Row],[Data Vencimento]])</f>
        <v>1</v>
      </c>
      <c r="I4902" s="23">
        <f>YEAR(CtasPagar[[#This Row],[Data Vencimento]])</f>
        <v>1900</v>
      </c>
      <c r="J4902" s="154"/>
      <c r="K4902" s="23">
        <f>MONTH(CtasPagar[[#This Row],[Data Pagamento]])</f>
        <v>1</v>
      </c>
      <c r="L4902" s="23">
        <f>YEAR(CtasPagar[[#This Row],[Data Pagamento]])</f>
        <v>1900</v>
      </c>
      <c r="M4902" s="154"/>
      <c r="N490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2" s="71"/>
      <c r="P4902" s="71"/>
      <c r="Q4902" s="71"/>
      <c r="R4902" s="71"/>
      <c r="S4902" s="71"/>
      <c r="T4902" s="71"/>
      <c r="U4902" s="71"/>
      <c r="V4902" s="71"/>
      <c r="W4902" s="71"/>
      <c r="X4902" s="71"/>
      <c r="Y4902" s="71"/>
      <c r="Z4902" s="71"/>
    </row>
    <row r="4903" spans="1:26">
      <c r="A4903" s="154"/>
      <c r="B4903" s="157"/>
      <c r="C4903" s="162"/>
      <c r="D4903" s="157"/>
      <c r="E4903" s="157"/>
      <c r="F4903" s="157"/>
      <c r="G4903" s="158"/>
      <c r="H4903" s="23">
        <f>MONTH(CtasPagar[[#This Row],[Data Vencimento]])</f>
        <v>1</v>
      </c>
      <c r="I4903" s="23">
        <f>YEAR(CtasPagar[[#This Row],[Data Vencimento]])</f>
        <v>1900</v>
      </c>
      <c r="J4903" s="154"/>
      <c r="K4903" s="23">
        <f>MONTH(CtasPagar[[#This Row],[Data Pagamento]])</f>
        <v>1</v>
      </c>
      <c r="L4903" s="23">
        <f>YEAR(CtasPagar[[#This Row],[Data Pagamento]])</f>
        <v>1900</v>
      </c>
      <c r="M4903" s="154"/>
      <c r="N490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3" s="71"/>
      <c r="P4903" s="71"/>
      <c r="Q4903" s="71"/>
      <c r="R4903" s="71"/>
      <c r="S4903" s="71"/>
      <c r="T4903" s="71"/>
      <c r="U4903" s="71"/>
      <c r="V4903" s="71"/>
      <c r="W4903" s="71"/>
      <c r="X4903" s="71"/>
      <c r="Y4903" s="71"/>
      <c r="Z4903" s="71"/>
    </row>
    <row r="4904" spans="1:26">
      <c r="A4904" s="154"/>
      <c r="B4904" s="157"/>
      <c r="C4904" s="162"/>
      <c r="D4904" s="157"/>
      <c r="E4904" s="157"/>
      <c r="F4904" s="157"/>
      <c r="G4904" s="158"/>
      <c r="H4904" s="23">
        <f>MONTH(CtasPagar[[#This Row],[Data Vencimento]])</f>
        <v>1</v>
      </c>
      <c r="I4904" s="23">
        <f>YEAR(CtasPagar[[#This Row],[Data Vencimento]])</f>
        <v>1900</v>
      </c>
      <c r="J4904" s="154"/>
      <c r="K4904" s="23">
        <f>MONTH(CtasPagar[[#This Row],[Data Pagamento]])</f>
        <v>1</v>
      </c>
      <c r="L4904" s="23">
        <f>YEAR(CtasPagar[[#This Row],[Data Pagamento]])</f>
        <v>1900</v>
      </c>
      <c r="M4904" s="154"/>
      <c r="N490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4" s="71"/>
      <c r="P4904" s="71"/>
      <c r="Q4904" s="71"/>
      <c r="R4904" s="71"/>
      <c r="S4904" s="71"/>
      <c r="T4904" s="71"/>
      <c r="U4904" s="71"/>
      <c r="V4904" s="71"/>
      <c r="W4904" s="71"/>
      <c r="X4904" s="71"/>
      <c r="Y4904" s="71"/>
      <c r="Z4904" s="71"/>
    </row>
    <row r="4905" spans="1:26">
      <c r="A4905" s="154"/>
      <c r="B4905" s="157"/>
      <c r="C4905" s="162"/>
      <c r="D4905" s="157"/>
      <c r="E4905" s="157"/>
      <c r="F4905" s="157"/>
      <c r="G4905" s="158"/>
      <c r="H4905" s="23">
        <f>MONTH(CtasPagar[[#This Row],[Data Vencimento]])</f>
        <v>1</v>
      </c>
      <c r="I4905" s="23">
        <f>YEAR(CtasPagar[[#This Row],[Data Vencimento]])</f>
        <v>1900</v>
      </c>
      <c r="J4905" s="154"/>
      <c r="K4905" s="23">
        <f>MONTH(CtasPagar[[#This Row],[Data Pagamento]])</f>
        <v>1</v>
      </c>
      <c r="L4905" s="23">
        <f>YEAR(CtasPagar[[#This Row],[Data Pagamento]])</f>
        <v>1900</v>
      </c>
      <c r="M4905" s="154"/>
      <c r="N490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5" s="71"/>
      <c r="P4905" s="71"/>
      <c r="Q4905" s="71"/>
      <c r="R4905" s="71"/>
      <c r="S4905" s="71"/>
      <c r="T4905" s="71"/>
      <c r="U4905" s="71"/>
      <c r="V4905" s="71"/>
      <c r="W4905" s="71"/>
      <c r="X4905" s="71"/>
      <c r="Y4905" s="71"/>
      <c r="Z4905" s="71"/>
    </row>
    <row r="4906" spans="1:26">
      <c r="A4906" s="154"/>
      <c r="B4906" s="157"/>
      <c r="C4906" s="162"/>
      <c r="D4906" s="157"/>
      <c r="E4906" s="157"/>
      <c r="F4906" s="157"/>
      <c r="G4906" s="158"/>
      <c r="H4906" s="23">
        <f>MONTH(CtasPagar[[#This Row],[Data Vencimento]])</f>
        <v>1</v>
      </c>
      <c r="I4906" s="23">
        <f>YEAR(CtasPagar[[#This Row],[Data Vencimento]])</f>
        <v>1900</v>
      </c>
      <c r="J4906" s="154"/>
      <c r="K4906" s="23">
        <f>MONTH(CtasPagar[[#This Row],[Data Pagamento]])</f>
        <v>1</v>
      </c>
      <c r="L4906" s="23">
        <f>YEAR(CtasPagar[[#This Row],[Data Pagamento]])</f>
        <v>1900</v>
      </c>
      <c r="M4906" s="154"/>
      <c r="N490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6" s="71"/>
      <c r="P4906" s="71"/>
      <c r="Q4906" s="71"/>
      <c r="R4906" s="71"/>
      <c r="S4906" s="71"/>
      <c r="T4906" s="71"/>
      <c r="U4906" s="71"/>
      <c r="V4906" s="71"/>
      <c r="W4906" s="71"/>
      <c r="X4906" s="71"/>
      <c r="Y4906" s="71"/>
      <c r="Z4906" s="71"/>
    </row>
    <row r="4907" spans="1:26">
      <c r="A4907" s="154"/>
      <c r="B4907" s="157"/>
      <c r="C4907" s="162"/>
      <c r="D4907" s="157"/>
      <c r="E4907" s="157"/>
      <c r="F4907" s="157"/>
      <c r="G4907" s="158"/>
      <c r="H4907" s="23">
        <f>MONTH(CtasPagar[[#This Row],[Data Vencimento]])</f>
        <v>1</v>
      </c>
      <c r="I4907" s="23">
        <f>YEAR(CtasPagar[[#This Row],[Data Vencimento]])</f>
        <v>1900</v>
      </c>
      <c r="J4907" s="154"/>
      <c r="K4907" s="23">
        <f>MONTH(CtasPagar[[#This Row],[Data Pagamento]])</f>
        <v>1</v>
      </c>
      <c r="L4907" s="23">
        <f>YEAR(CtasPagar[[#This Row],[Data Pagamento]])</f>
        <v>1900</v>
      </c>
      <c r="M4907" s="154"/>
      <c r="N490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7" s="71"/>
      <c r="P4907" s="71"/>
      <c r="Q4907" s="71"/>
      <c r="R4907" s="71"/>
      <c r="S4907" s="71"/>
      <c r="T4907" s="71"/>
      <c r="U4907" s="71"/>
      <c r="V4907" s="71"/>
      <c r="W4907" s="71"/>
      <c r="X4907" s="71"/>
      <c r="Y4907" s="71"/>
      <c r="Z4907" s="71"/>
    </row>
    <row r="4908" spans="1:26">
      <c r="A4908" s="154"/>
      <c r="B4908" s="157"/>
      <c r="C4908" s="162"/>
      <c r="D4908" s="157"/>
      <c r="E4908" s="157"/>
      <c r="F4908" s="157"/>
      <c r="G4908" s="158"/>
      <c r="H4908" s="23">
        <f>MONTH(CtasPagar[[#This Row],[Data Vencimento]])</f>
        <v>1</v>
      </c>
      <c r="I4908" s="23">
        <f>YEAR(CtasPagar[[#This Row],[Data Vencimento]])</f>
        <v>1900</v>
      </c>
      <c r="J4908" s="154"/>
      <c r="K4908" s="23">
        <f>MONTH(CtasPagar[[#This Row],[Data Pagamento]])</f>
        <v>1</v>
      </c>
      <c r="L4908" s="23">
        <f>YEAR(CtasPagar[[#This Row],[Data Pagamento]])</f>
        <v>1900</v>
      </c>
      <c r="M4908" s="154"/>
      <c r="N490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8" s="71"/>
      <c r="P4908" s="71"/>
      <c r="Q4908" s="71"/>
      <c r="R4908" s="71"/>
      <c r="S4908" s="71"/>
      <c r="T4908" s="71"/>
      <c r="U4908" s="71"/>
      <c r="V4908" s="71"/>
      <c r="W4908" s="71"/>
      <c r="X4908" s="71"/>
      <c r="Y4908" s="71"/>
      <c r="Z4908" s="71"/>
    </row>
    <row r="4909" spans="1:26">
      <c r="A4909" s="154"/>
      <c r="B4909" s="157"/>
      <c r="C4909" s="162"/>
      <c r="D4909" s="157"/>
      <c r="E4909" s="157"/>
      <c r="F4909" s="157"/>
      <c r="G4909" s="158"/>
      <c r="H4909" s="23">
        <f>MONTH(CtasPagar[[#This Row],[Data Vencimento]])</f>
        <v>1</v>
      </c>
      <c r="I4909" s="23">
        <f>YEAR(CtasPagar[[#This Row],[Data Vencimento]])</f>
        <v>1900</v>
      </c>
      <c r="J4909" s="154"/>
      <c r="K4909" s="23">
        <f>MONTH(CtasPagar[[#This Row],[Data Pagamento]])</f>
        <v>1</v>
      </c>
      <c r="L4909" s="23">
        <f>YEAR(CtasPagar[[#This Row],[Data Pagamento]])</f>
        <v>1900</v>
      </c>
      <c r="M4909" s="154"/>
      <c r="N490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09" s="71"/>
      <c r="P4909" s="71"/>
      <c r="Q4909" s="71"/>
      <c r="R4909" s="71"/>
      <c r="S4909" s="71"/>
      <c r="T4909" s="71"/>
      <c r="U4909" s="71"/>
      <c r="V4909" s="71"/>
      <c r="W4909" s="71"/>
      <c r="X4909" s="71"/>
      <c r="Y4909" s="71"/>
      <c r="Z4909" s="71"/>
    </row>
    <row r="4910" spans="1:26">
      <c r="A4910" s="154"/>
      <c r="B4910" s="157"/>
      <c r="C4910" s="162"/>
      <c r="D4910" s="157"/>
      <c r="E4910" s="157"/>
      <c r="F4910" s="157"/>
      <c r="G4910" s="158"/>
      <c r="H4910" s="23">
        <f>MONTH(CtasPagar[[#This Row],[Data Vencimento]])</f>
        <v>1</v>
      </c>
      <c r="I4910" s="23">
        <f>YEAR(CtasPagar[[#This Row],[Data Vencimento]])</f>
        <v>1900</v>
      </c>
      <c r="J4910" s="154"/>
      <c r="K4910" s="23">
        <f>MONTH(CtasPagar[[#This Row],[Data Pagamento]])</f>
        <v>1</v>
      </c>
      <c r="L4910" s="23">
        <f>YEAR(CtasPagar[[#This Row],[Data Pagamento]])</f>
        <v>1900</v>
      </c>
      <c r="M4910" s="154"/>
      <c r="N491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0" s="71"/>
      <c r="P4910" s="71"/>
      <c r="Q4910" s="71"/>
      <c r="R4910" s="71"/>
      <c r="S4910" s="71"/>
      <c r="T4910" s="71"/>
      <c r="U4910" s="71"/>
      <c r="V4910" s="71"/>
      <c r="W4910" s="71"/>
      <c r="X4910" s="71"/>
      <c r="Y4910" s="71"/>
      <c r="Z4910" s="71"/>
    </row>
    <row r="4911" spans="1:26">
      <c r="A4911" s="154"/>
      <c r="B4911" s="157"/>
      <c r="C4911" s="162"/>
      <c r="D4911" s="157"/>
      <c r="E4911" s="157"/>
      <c r="F4911" s="157"/>
      <c r="G4911" s="158"/>
      <c r="H4911" s="23">
        <f>MONTH(CtasPagar[[#This Row],[Data Vencimento]])</f>
        <v>1</v>
      </c>
      <c r="I4911" s="23">
        <f>YEAR(CtasPagar[[#This Row],[Data Vencimento]])</f>
        <v>1900</v>
      </c>
      <c r="J4911" s="154"/>
      <c r="K4911" s="23">
        <f>MONTH(CtasPagar[[#This Row],[Data Pagamento]])</f>
        <v>1</v>
      </c>
      <c r="L4911" s="23">
        <f>YEAR(CtasPagar[[#This Row],[Data Pagamento]])</f>
        <v>1900</v>
      </c>
      <c r="M4911" s="154"/>
      <c r="N491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1" s="71"/>
      <c r="P4911" s="71"/>
      <c r="Q4911" s="71"/>
      <c r="R4911" s="71"/>
      <c r="S4911" s="71"/>
      <c r="T4911" s="71"/>
      <c r="U4911" s="71"/>
      <c r="V4911" s="71"/>
      <c r="W4911" s="71"/>
      <c r="X4911" s="71"/>
      <c r="Y4911" s="71"/>
      <c r="Z4911" s="71"/>
    </row>
    <row r="4912" spans="1:26">
      <c r="A4912" s="154"/>
      <c r="B4912" s="157"/>
      <c r="C4912" s="162"/>
      <c r="D4912" s="157"/>
      <c r="E4912" s="157"/>
      <c r="F4912" s="157"/>
      <c r="G4912" s="158"/>
      <c r="H4912" s="23">
        <f>MONTH(CtasPagar[[#This Row],[Data Vencimento]])</f>
        <v>1</v>
      </c>
      <c r="I4912" s="23">
        <f>YEAR(CtasPagar[[#This Row],[Data Vencimento]])</f>
        <v>1900</v>
      </c>
      <c r="J4912" s="154"/>
      <c r="K4912" s="23">
        <f>MONTH(CtasPagar[[#This Row],[Data Pagamento]])</f>
        <v>1</v>
      </c>
      <c r="L4912" s="23">
        <f>YEAR(CtasPagar[[#This Row],[Data Pagamento]])</f>
        <v>1900</v>
      </c>
      <c r="M4912" s="154"/>
      <c r="N491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2" s="71"/>
      <c r="P4912" s="71"/>
      <c r="Q4912" s="71"/>
      <c r="R4912" s="71"/>
      <c r="S4912" s="71"/>
      <c r="T4912" s="71"/>
      <c r="U4912" s="71"/>
      <c r="V4912" s="71"/>
      <c r="W4912" s="71"/>
      <c r="X4912" s="71"/>
      <c r="Y4912" s="71"/>
      <c r="Z4912" s="71"/>
    </row>
    <row r="4913" spans="1:26">
      <c r="A4913" s="154"/>
      <c r="B4913" s="157"/>
      <c r="C4913" s="162"/>
      <c r="D4913" s="157"/>
      <c r="E4913" s="157"/>
      <c r="F4913" s="157"/>
      <c r="G4913" s="158"/>
      <c r="H4913" s="23">
        <f>MONTH(CtasPagar[[#This Row],[Data Vencimento]])</f>
        <v>1</v>
      </c>
      <c r="I4913" s="23">
        <f>YEAR(CtasPagar[[#This Row],[Data Vencimento]])</f>
        <v>1900</v>
      </c>
      <c r="J4913" s="154"/>
      <c r="K4913" s="23">
        <f>MONTH(CtasPagar[[#This Row],[Data Pagamento]])</f>
        <v>1</v>
      </c>
      <c r="L4913" s="23">
        <f>YEAR(CtasPagar[[#This Row],[Data Pagamento]])</f>
        <v>1900</v>
      </c>
      <c r="M4913" s="154"/>
      <c r="N491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3" s="71"/>
      <c r="P4913" s="71"/>
      <c r="Q4913" s="71"/>
      <c r="R4913" s="71"/>
      <c r="S4913" s="71"/>
      <c r="T4913" s="71"/>
      <c r="U4913" s="71"/>
      <c r="V4913" s="71"/>
      <c r="W4913" s="71"/>
      <c r="X4913" s="71"/>
      <c r="Y4913" s="71"/>
      <c r="Z4913" s="71"/>
    </row>
    <row r="4914" spans="1:26">
      <c r="A4914" s="154"/>
      <c r="B4914" s="157"/>
      <c r="C4914" s="162"/>
      <c r="D4914" s="157"/>
      <c r="E4914" s="157"/>
      <c r="F4914" s="157"/>
      <c r="G4914" s="158"/>
      <c r="H4914" s="23">
        <f>MONTH(CtasPagar[[#This Row],[Data Vencimento]])</f>
        <v>1</v>
      </c>
      <c r="I4914" s="23">
        <f>YEAR(CtasPagar[[#This Row],[Data Vencimento]])</f>
        <v>1900</v>
      </c>
      <c r="J4914" s="154"/>
      <c r="K4914" s="23">
        <f>MONTH(CtasPagar[[#This Row],[Data Pagamento]])</f>
        <v>1</v>
      </c>
      <c r="L4914" s="23">
        <f>YEAR(CtasPagar[[#This Row],[Data Pagamento]])</f>
        <v>1900</v>
      </c>
      <c r="M4914" s="154"/>
      <c r="N491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4" s="71"/>
      <c r="P4914" s="71"/>
      <c r="Q4914" s="71"/>
      <c r="R4914" s="71"/>
      <c r="S4914" s="71"/>
      <c r="T4914" s="71"/>
      <c r="U4914" s="71"/>
      <c r="V4914" s="71"/>
      <c r="W4914" s="71"/>
      <c r="X4914" s="71"/>
      <c r="Y4914" s="71"/>
      <c r="Z4914" s="71"/>
    </row>
    <row r="4915" spans="1:26">
      <c r="A4915" s="154"/>
      <c r="B4915" s="157"/>
      <c r="C4915" s="162"/>
      <c r="D4915" s="157"/>
      <c r="E4915" s="157"/>
      <c r="F4915" s="157"/>
      <c r="G4915" s="158"/>
      <c r="H4915" s="23">
        <f>MONTH(CtasPagar[[#This Row],[Data Vencimento]])</f>
        <v>1</v>
      </c>
      <c r="I4915" s="23">
        <f>YEAR(CtasPagar[[#This Row],[Data Vencimento]])</f>
        <v>1900</v>
      </c>
      <c r="J4915" s="154"/>
      <c r="K4915" s="23">
        <f>MONTH(CtasPagar[[#This Row],[Data Pagamento]])</f>
        <v>1</v>
      </c>
      <c r="L4915" s="23">
        <f>YEAR(CtasPagar[[#This Row],[Data Pagamento]])</f>
        <v>1900</v>
      </c>
      <c r="M4915" s="154"/>
      <c r="N491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5" s="71"/>
      <c r="P4915" s="71"/>
      <c r="Q4915" s="71"/>
      <c r="R4915" s="71"/>
      <c r="S4915" s="71"/>
      <c r="T4915" s="71"/>
      <c r="U4915" s="71"/>
      <c r="V4915" s="71"/>
      <c r="W4915" s="71"/>
      <c r="X4915" s="71"/>
      <c r="Y4915" s="71"/>
      <c r="Z4915" s="71"/>
    </row>
    <row r="4916" spans="1:26">
      <c r="A4916" s="154"/>
      <c r="B4916" s="157"/>
      <c r="C4916" s="162"/>
      <c r="D4916" s="157"/>
      <c r="E4916" s="157"/>
      <c r="F4916" s="157"/>
      <c r="G4916" s="158"/>
      <c r="H4916" s="23">
        <f>MONTH(CtasPagar[[#This Row],[Data Vencimento]])</f>
        <v>1</v>
      </c>
      <c r="I4916" s="23">
        <f>YEAR(CtasPagar[[#This Row],[Data Vencimento]])</f>
        <v>1900</v>
      </c>
      <c r="J4916" s="154"/>
      <c r="K4916" s="23">
        <f>MONTH(CtasPagar[[#This Row],[Data Pagamento]])</f>
        <v>1</v>
      </c>
      <c r="L4916" s="23">
        <f>YEAR(CtasPagar[[#This Row],[Data Pagamento]])</f>
        <v>1900</v>
      </c>
      <c r="M4916" s="154"/>
      <c r="N491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6" s="71"/>
      <c r="P4916" s="71"/>
      <c r="Q4916" s="71"/>
      <c r="R4916" s="71"/>
      <c r="S4916" s="71"/>
      <c r="T4916" s="71"/>
      <c r="U4916" s="71"/>
      <c r="V4916" s="71"/>
      <c r="W4916" s="71"/>
      <c r="X4916" s="71"/>
      <c r="Y4916" s="71"/>
      <c r="Z4916" s="71"/>
    </row>
    <row r="4917" spans="1:26">
      <c r="A4917" s="154"/>
      <c r="B4917" s="157"/>
      <c r="C4917" s="162"/>
      <c r="D4917" s="157"/>
      <c r="E4917" s="157"/>
      <c r="F4917" s="157"/>
      <c r="G4917" s="158"/>
      <c r="H4917" s="23">
        <f>MONTH(CtasPagar[[#This Row],[Data Vencimento]])</f>
        <v>1</v>
      </c>
      <c r="I4917" s="23">
        <f>YEAR(CtasPagar[[#This Row],[Data Vencimento]])</f>
        <v>1900</v>
      </c>
      <c r="J4917" s="154"/>
      <c r="K4917" s="23">
        <f>MONTH(CtasPagar[[#This Row],[Data Pagamento]])</f>
        <v>1</v>
      </c>
      <c r="L4917" s="23">
        <f>YEAR(CtasPagar[[#This Row],[Data Pagamento]])</f>
        <v>1900</v>
      </c>
      <c r="M4917" s="154"/>
      <c r="N491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7" s="71"/>
      <c r="P4917" s="71"/>
      <c r="Q4917" s="71"/>
      <c r="R4917" s="71"/>
      <c r="S4917" s="71"/>
      <c r="T4917" s="71"/>
      <c r="U4917" s="71"/>
      <c r="V4917" s="71"/>
      <c r="W4917" s="71"/>
      <c r="X4917" s="71"/>
      <c r="Y4917" s="71"/>
      <c r="Z4917" s="71"/>
    </row>
    <row r="4918" spans="1:26">
      <c r="A4918" s="154"/>
      <c r="B4918" s="157"/>
      <c r="C4918" s="162"/>
      <c r="D4918" s="157"/>
      <c r="E4918" s="157"/>
      <c r="F4918" s="157"/>
      <c r="G4918" s="158"/>
      <c r="H4918" s="23">
        <f>MONTH(CtasPagar[[#This Row],[Data Vencimento]])</f>
        <v>1</v>
      </c>
      <c r="I4918" s="23">
        <f>YEAR(CtasPagar[[#This Row],[Data Vencimento]])</f>
        <v>1900</v>
      </c>
      <c r="J4918" s="154"/>
      <c r="K4918" s="23">
        <f>MONTH(CtasPagar[[#This Row],[Data Pagamento]])</f>
        <v>1</v>
      </c>
      <c r="L4918" s="23">
        <f>YEAR(CtasPagar[[#This Row],[Data Pagamento]])</f>
        <v>1900</v>
      </c>
      <c r="M4918" s="154"/>
      <c r="N491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8" s="71"/>
      <c r="P4918" s="71"/>
      <c r="Q4918" s="71"/>
      <c r="R4918" s="71"/>
      <c r="S4918" s="71"/>
      <c r="T4918" s="71"/>
      <c r="U4918" s="71"/>
      <c r="V4918" s="71"/>
      <c r="W4918" s="71"/>
      <c r="X4918" s="71"/>
      <c r="Y4918" s="71"/>
      <c r="Z4918" s="71"/>
    </row>
    <row r="4919" spans="1:26">
      <c r="A4919" s="154"/>
      <c r="B4919" s="157"/>
      <c r="C4919" s="162"/>
      <c r="D4919" s="157"/>
      <c r="E4919" s="157"/>
      <c r="F4919" s="157"/>
      <c r="G4919" s="158"/>
      <c r="H4919" s="23">
        <f>MONTH(CtasPagar[[#This Row],[Data Vencimento]])</f>
        <v>1</v>
      </c>
      <c r="I4919" s="23">
        <f>YEAR(CtasPagar[[#This Row],[Data Vencimento]])</f>
        <v>1900</v>
      </c>
      <c r="J4919" s="154"/>
      <c r="K4919" s="23">
        <f>MONTH(CtasPagar[[#This Row],[Data Pagamento]])</f>
        <v>1</v>
      </c>
      <c r="L4919" s="23">
        <f>YEAR(CtasPagar[[#This Row],[Data Pagamento]])</f>
        <v>1900</v>
      </c>
      <c r="M4919" s="154"/>
      <c r="N491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19" s="71"/>
      <c r="P4919" s="71"/>
      <c r="Q4919" s="71"/>
      <c r="R4919" s="71"/>
      <c r="S4919" s="71"/>
      <c r="T4919" s="71"/>
      <c r="U4919" s="71"/>
      <c r="V4919" s="71"/>
      <c r="W4919" s="71"/>
      <c r="X4919" s="71"/>
      <c r="Y4919" s="71"/>
      <c r="Z4919" s="71"/>
    </row>
    <row r="4920" spans="1:26">
      <c r="A4920" s="154"/>
      <c r="B4920" s="157"/>
      <c r="C4920" s="162"/>
      <c r="D4920" s="157"/>
      <c r="E4920" s="157"/>
      <c r="F4920" s="157"/>
      <c r="G4920" s="158"/>
      <c r="H4920" s="23">
        <f>MONTH(CtasPagar[[#This Row],[Data Vencimento]])</f>
        <v>1</v>
      </c>
      <c r="I4920" s="23">
        <f>YEAR(CtasPagar[[#This Row],[Data Vencimento]])</f>
        <v>1900</v>
      </c>
      <c r="J4920" s="154"/>
      <c r="K4920" s="23">
        <f>MONTH(CtasPagar[[#This Row],[Data Pagamento]])</f>
        <v>1</v>
      </c>
      <c r="L4920" s="23">
        <f>YEAR(CtasPagar[[#This Row],[Data Pagamento]])</f>
        <v>1900</v>
      </c>
      <c r="M4920" s="154"/>
      <c r="N492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0" s="71"/>
      <c r="P4920" s="71"/>
      <c r="Q4920" s="71"/>
      <c r="R4920" s="71"/>
      <c r="S4920" s="71"/>
      <c r="T4920" s="71"/>
      <c r="U4920" s="71"/>
      <c r="V4920" s="71"/>
      <c r="W4920" s="71"/>
      <c r="X4920" s="71"/>
      <c r="Y4920" s="71"/>
      <c r="Z4920" s="71"/>
    </row>
    <row r="4921" spans="1:26">
      <c r="A4921" s="154"/>
      <c r="B4921" s="157"/>
      <c r="C4921" s="162"/>
      <c r="D4921" s="157"/>
      <c r="E4921" s="157"/>
      <c r="F4921" s="157"/>
      <c r="G4921" s="158"/>
      <c r="H4921" s="23">
        <f>MONTH(CtasPagar[[#This Row],[Data Vencimento]])</f>
        <v>1</v>
      </c>
      <c r="I4921" s="23">
        <f>YEAR(CtasPagar[[#This Row],[Data Vencimento]])</f>
        <v>1900</v>
      </c>
      <c r="J4921" s="154"/>
      <c r="K4921" s="23">
        <f>MONTH(CtasPagar[[#This Row],[Data Pagamento]])</f>
        <v>1</v>
      </c>
      <c r="L4921" s="23">
        <f>YEAR(CtasPagar[[#This Row],[Data Pagamento]])</f>
        <v>1900</v>
      </c>
      <c r="M4921" s="154"/>
      <c r="N492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1" s="71"/>
      <c r="P4921" s="71"/>
      <c r="Q4921" s="71"/>
      <c r="R4921" s="71"/>
      <c r="S4921" s="71"/>
      <c r="T4921" s="71"/>
      <c r="U4921" s="71"/>
      <c r="V4921" s="71"/>
      <c r="W4921" s="71"/>
      <c r="X4921" s="71"/>
      <c r="Y4921" s="71"/>
      <c r="Z4921" s="71"/>
    </row>
    <row r="4922" spans="1:26">
      <c r="A4922" s="154"/>
      <c r="B4922" s="157"/>
      <c r="C4922" s="162"/>
      <c r="D4922" s="157"/>
      <c r="E4922" s="157"/>
      <c r="F4922" s="157"/>
      <c r="G4922" s="158"/>
      <c r="H4922" s="23">
        <f>MONTH(CtasPagar[[#This Row],[Data Vencimento]])</f>
        <v>1</v>
      </c>
      <c r="I4922" s="23">
        <f>YEAR(CtasPagar[[#This Row],[Data Vencimento]])</f>
        <v>1900</v>
      </c>
      <c r="J4922" s="154"/>
      <c r="K4922" s="23">
        <f>MONTH(CtasPagar[[#This Row],[Data Pagamento]])</f>
        <v>1</v>
      </c>
      <c r="L4922" s="23">
        <f>YEAR(CtasPagar[[#This Row],[Data Pagamento]])</f>
        <v>1900</v>
      </c>
      <c r="M4922" s="154"/>
      <c r="N492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2" s="71"/>
      <c r="P4922" s="71"/>
      <c r="Q4922" s="71"/>
      <c r="R4922" s="71"/>
      <c r="S4922" s="71"/>
      <c r="T4922" s="71"/>
      <c r="U4922" s="71"/>
      <c r="V4922" s="71"/>
      <c r="W4922" s="71"/>
      <c r="X4922" s="71"/>
      <c r="Y4922" s="71"/>
      <c r="Z4922" s="71"/>
    </row>
    <row r="4923" spans="1:26">
      <c r="A4923" s="154"/>
      <c r="B4923" s="157"/>
      <c r="C4923" s="162"/>
      <c r="D4923" s="157"/>
      <c r="E4923" s="157"/>
      <c r="F4923" s="157"/>
      <c r="G4923" s="158"/>
      <c r="H4923" s="23">
        <f>MONTH(CtasPagar[[#This Row],[Data Vencimento]])</f>
        <v>1</v>
      </c>
      <c r="I4923" s="23">
        <f>YEAR(CtasPagar[[#This Row],[Data Vencimento]])</f>
        <v>1900</v>
      </c>
      <c r="J4923" s="154"/>
      <c r="K4923" s="23">
        <f>MONTH(CtasPagar[[#This Row],[Data Pagamento]])</f>
        <v>1</v>
      </c>
      <c r="L4923" s="23">
        <f>YEAR(CtasPagar[[#This Row],[Data Pagamento]])</f>
        <v>1900</v>
      </c>
      <c r="M4923" s="154"/>
      <c r="N492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3" s="71"/>
      <c r="P4923" s="71"/>
      <c r="Q4923" s="71"/>
      <c r="R4923" s="71"/>
      <c r="S4923" s="71"/>
      <c r="T4923" s="71"/>
      <c r="U4923" s="71"/>
      <c r="V4923" s="71"/>
      <c r="W4923" s="71"/>
      <c r="X4923" s="71"/>
      <c r="Y4923" s="71"/>
      <c r="Z4923" s="71"/>
    </row>
    <row r="4924" spans="1:26">
      <c r="A4924" s="154"/>
      <c r="B4924" s="157"/>
      <c r="C4924" s="162"/>
      <c r="D4924" s="157"/>
      <c r="E4924" s="157"/>
      <c r="F4924" s="157"/>
      <c r="G4924" s="158"/>
      <c r="H4924" s="23">
        <f>MONTH(CtasPagar[[#This Row],[Data Vencimento]])</f>
        <v>1</v>
      </c>
      <c r="I4924" s="23">
        <f>YEAR(CtasPagar[[#This Row],[Data Vencimento]])</f>
        <v>1900</v>
      </c>
      <c r="J4924" s="154"/>
      <c r="K4924" s="23">
        <f>MONTH(CtasPagar[[#This Row],[Data Pagamento]])</f>
        <v>1</v>
      </c>
      <c r="L4924" s="23">
        <f>YEAR(CtasPagar[[#This Row],[Data Pagamento]])</f>
        <v>1900</v>
      </c>
      <c r="M4924" s="154"/>
      <c r="N492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4" s="71"/>
      <c r="P4924" s="71"/>
      <c r="Q4924" s="71"/>
      <c r="R4924" s="71"/>
      <c r="S4924" s="71"/>
      <c r="T4924" s="71"/>
      <c r="U4924" s="71"/>
      <c r="V4924" s="71"/>
      <c r="W4924" s="71"/>
      <c r="X4924" s="71"/>
      <c r="Y4924" s="71"/>
      <c r="Z4924" s="71"/>
    </row>
    <row r="4925" spans="1:26">
      <c r="A4925" s="154"/>
      <c r="B4925" s="157"/>
      <c r="C4925" s="162"/>
      <c r="D4925" s="157"/>
      <c r="E4925" s="157"/>
      <c r="F4925" s="157"/>
      <c r="G4925" s="158"/>
      <c r="H4925" s="23">
        <f>MONTH(CtasPagar[[#This Row],[Data Vencimento]])</f>
        <v>1</v>
      </c>
      <c r="I4925" s="23">
        <f>YEAR(CtasPagar[[#This Row],[Data Vencimento]])</f>
        <v>1900</v>
      </c>
      <c r="J4925" s="154"/>
      <c r="K4925" s="23">
        <f>MONTH(CtasPagar[[#This Row],[Data Pagamento]])</f>
        <v>1</v>
      </c>
      <c r="L4925" s="23">
        <f>YEAR(CtasPagar[[#This Row],[Data Pagamento]])</f>
        <v>1900</v>
      </c>
      <c r="M4925" s="154"/>
      <c r="N492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5" s="71"/>
      <c r="P4925" s="71"/>
      <c r="Q4925" s="71"/>
      <c r="R4925" s="71"/>
      <c r="S4925" s="71"/>
      <c r="T4925" s="71"/>
      <c r="U4925" s="71"/>
      <c r="V4925" s="71"/>
      <c r="W4925" s="71"/>
      <c r="X4925" s="71"/>
      <c r="Y4925" s="71"/>
      <c r="Z4925" s="71"/>
    </row>
    <row r="4926" spans="1:26">
      <c r="A4926" s="154"/>
      <c r="B4926" s="157"/>
      <c r="C4926" s="162"/>
      <c r="D4926" s="157"/>
      <c r="E4926" s="157"/>
      <c r="F4926" s="157"/>
      <c r="G4926" s="158"/>
      <c r="H4926" s="23">
        <f>MONTH(CtasPagar[[#This Row],[Data Vencimento]])</f>
        <v>1</v>
      </c>
      <c r="I4926" s="23">
        <f>YEAR(CtasPagar[[#This Row],[Data Vencimento]])</f>
        <v>1900</v>
      </c>
      <c r="J4926" s="154"/>
      <c r="K4926" s="23">
        <f>MONTH(CtasPagar[[#This Row],[Data Pagamento]])</f>
        <v>1</v>
      </c>
      <c r="L4926" s="23">
        <f>YEAR(CtasPagar[[#This Row],[Data Pagamento]])</f>
        <v>1900</v>
      </c>
      <c r="M4926" s="154"/>
      <c r="N492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6" s="71"/>
      <c r="P4926" s="71"/>
      <c r="Q4926" s="71"/>
      <c r="R4926" s="71"/>
      <c r="S4926" s="71"/>
      <c r="T4926" s="71"/>
      <c r="U4926" s="71"/>
      <c r="V4926" s="71"/>
      <c r="W4926" s="71"/>
      <c r="X4926" s="71"/>
      <c r="Y4926" s="71"/>
      <c r="Z4926" s="71"/>
    </row>
    <row r="4927" spans="1:26">
      <c r="A4927" s="154"/>
      <c r="B4927" s="157"/>
      <c r="C4927" s="162"/>
      <c r="D4927" s="157"/>
      <c r="E4927" s="157"/>
      <c r="F4927" s="157"/>
      <c r="G4927" s="158"/>
      <c r="H4927" s="23">
        <f>MONTH(CtasPagar[[#This Row],[Data Vencimento]])</f>
        <v>1</v>
      </c>
      <c r="I4927" s="23">
        <f>YEAR(CtasPagar[[#This Row],[Data Vencimento]])</f>
        <v>1900</v>
      </c>
      <c r="J4927" s="154"/>
      <c r="K4927" s="23">
        <f>MONTH(CtasPagar[[#This Row],[Data Pagamento]])</f>
        <v>1</v>
      </c>
      <c r="L4927" s="23">
        <f>YEAR(CtasPagar[[#This Row],[Data Pagamento]])</f>
        <v>1900</v>
      </c>
      <c r="M4927" s="154"/>
      <c r="N492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7" s="71"/>
      <c r="P4927" s="71"/>
      <c r="Q4927" s="71"/>
      <c r="R4927" s="71"/>
      <c r="S4927" s="71"/>
      <c r="T4927" s="71"/>
      <c r="U4927" s="71"/>
      <c r="V4927" s="71"/>
      <c r="W4927" s="71"/>
      <c r="X4927" s="71"/>
      <c r="Y4927" s="71"/>
      <c r="Z4927" s="71"/>
    </row>
    <row r="4928" spans="1:26">
      <c r="A4928" s="154"/>
      <c r="B4928" s="157"/>
      <c r="C4928" s="162"/>
      <c r="D4928" s="157"/>
      <c r="E4928" s="157"/>
      <c r="F4928" s="157"/>
      <c r="G4928" s="158"/>
      <c r="H4928" s="23">
        <f>MONTH(CtasPagar[[#This Row],[Data Vencimento]])</f>
        <v>1</v>
      </c>
      <c r="I4928" s="23">
        <f>YEAR(CtasPagar[[#This Row],[Data Vencimento]])</f>
        <v>1900</v>
      </c>
      <c r="J4928" s="154"/>
      <c r="K4928" s="23">
        <f>MONTH(CtasPagar[[#This Row],[Data Pagamento]])</f>
        <v>1</v>
      </c>
      <c r="L4928" s="23">
        <f>YEAR(CtasPagar[[#This Row],[Data Pagamento]])</f>
        <v>1900</v>
      </c>
      <c r="M4928" s="154"/>
      <c r="N492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8" s="71"/>
      <c r="P4928" s="71"/>
      <c r="Q4928" s="71"/>
      <c r="R4928" s="71"/>
      <c r="S4928" s="71"/>
      <c r="T4928" s="71"/>
      <c r="U4928" s="71"/>
      <c r="V4928" s="71"/>
      <c r="W4928" s="71"/>
      <c r="X4928" s="71"/>
      <c r="Y4928" s="71"/>
      <c r="Z4928" s="71"/>
    </row>
    <row r="4929" spans="1:26">
      <c r="A4929" s="154"/>
      <c r="B4929" s="157"/>
      <c r="C4929" s="162"/>
      <c r="D4929" s="157"/>
      <c r="E4929" s="157"/>
      <c r="F4929" s="157"/>
      <c r="G4929" s="158"/>
      <c r="H4929" s="23">
        <f>MONTH(CtasPagar[[#This Row],[Data Vencimento]])</f>
        <v>1</v>
      </c>
      <c r="I4929" s="23">
        <f>YEAR(CtasPagar[[#This Row],[Data Vencimento]])</f>
        <v>1900</v>
      </c>
      <c r="J4929" s="154"/>
      <c r="K4929" s="23">
        <f>MONTH(CtasPagar[[#This Row],[Data Pagamento]])</f>
        <v>1</v>
      </c>
      <c r="L4929" s="23">
        <f>YEAR(CtasPagar[[#This Row],[Data Pagamento]])</f>
        <v>1900</v>
      </c>
      <c r="M4929" s="154"/>
      <c r="N492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29" s="71"/>
      <c r="P4929" s="71"/>
      <c r="Q4929" s="71"/>
      <c r="R4929" s="71"/>
      <c r="S4929" s="71"/>
      <c r="T4929" s="71"/>
      <c r="U4929" s="71"/>
      <c r="V4929" s="71"/>
      <c r="W4929" s="71"/>
      <c r="X4929" s="71"/>
      <c r="Y4929" s="71"/>
      <c r="Z4929" s="71"/>
    </row>
    <row r="4930" spans="1:26">
      <c r="A4930" s="154"/>
      <c r="B4930" s="157"/>
      <c r="C4930" s="162"/>
      <c r="D4930" s="157"/>
      <c r="E4930" s="157"/>
      <c r="F4930" s="157"/>
      <c r="G4930" s="158"/>
      <c r="H4930" s="23">
        <f>MONTH(CtasPagar[[#This Row],[Data Vencimento]])</f>
        <v>1</v>
      </c>
      <c r="I4930" s="23">
        <f>YEAR(CtasPagar[[#This Row],[Data Vencimento]])</f>
        <v>1900</v>
      </c>
      <c r="J4930" s="154"/>
      <c r="K4930" s="23">
        <f>MONTH(CtasPagar[[#This Row],[Data Pagamento]])</f>
        <v>1</v>
      </c>
      <c r="L4930" s="23">
        <f>YEAR(CtasPagar[[#This Row],[Data Pagamento]])</f>
        <v>1900</v>
      </c>
      <c r="M4930" s="154"/>
      <c r="N493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0" s="71"/>
      <c r="P4930" s="71"/>
      <c r="Q4930" s="71"/>
      <c r="R4930" s="71"/>
      <c r="S4930" s="71"/>
      <c r="T4930" s="71"/>
      <c r="U4930" s="71"/>
      <c r="V4930" s="71"/>
      <c r="W4930" s="71"/>
      <c r="X4930" s="71"/>
      <c r="Y4930" s="71"/>
      <c r="Z4930" s="71"/>
    </row>
    <row r="4931" spans="1:26">
      <c r="A4931" s="154"/>
      <c r="B4931" s="157"/>
      <c r="C4931" s="162"/>
      <c r="D4931" s="157"/>
      <c r="E4931" s="157"/>
      <c r="F4931" s="157"/>
      <c r="G4931" s="158"/>
      <c r="H4931" s="23">
        <f>MONTH(CtasPagar[[#This Row],[Data Vencimento]])</f>
        <v>1</v>
      </c>
      <c r="I4931" s="23">
        <f>YEAR(CtasPagar[[#This Row],[Data Vencimento]])</f>
        <v>1900</v>
      </c>
      <c r="J4931" s="154"/>
      <c r="K4931" s="23">
        <f>MONTH(CtasPagar[[#This Row],[Data Pagamento]])</f>
        <v>1</v>
      </c>
      <c r="L4931" s="23">
        <f>YEAR(CtasPagar[[#This Row],[Data Pagamento]])</f>
        <v>1900</v>
      </c>
      <c r="M4931" s="154"/>
      <c r="N493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1" s="71"/>
      <c r="P4931" s="71"/>
      <c r="Q4931" s="71"/>
      <c r="R4931" s="71"/>
      <c r="S4931" s="71"/>
      <c r="T4931" s="71"/>
      <c r="U4931" s="71"/>
      <c r="V4931" s="71"/>
      <c r="W4931" s="71"/>
      <c r="X4931" s="71"/>
      <c r="Y4931" s="71"/>
      <c r="Z4931" s="71"/>
    </row>
    <row r="4932" spans="1:26">
      <c r="A4932" s="154"/>
      <c r="B4932" s="157"/>
      <c r="C4932" s="162"/>
      <c r="D4932" s="157"/>
      <c r="E4932" s="157"/>
      <c r="F4932" s="157"/>
      <c r="G4932" s="158"/>
      <c r="H4932" s="23">
        <f>MONTH(CtasPagar[[#This Row],[Data Vencimento]])</f>
        <v>1</v>
      </c>
      <c r="I4932" s="23">
        <f>YEAR(CtasPagar[[#This Row],[Data Vencimento]])</f>
        <v>1900</v>
      </c>
      <c r="J4932" s="154"/>
      <c r="K4932" s="23">
        <f>MONTH(CtasPagar[[#This Row],[Data Pagamento]])</f>
        <v>1</v>
      </c>
      <c r="L4932" s="23">
        <f>YEAR(CtasPagar[[#This Row],[Data Pagamento]])</f>
        <v>1900</v>
      </c>
      <c r="M4932" s="154"/>
      <c r="N493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2" s="71"/>
      <c r="P4932" s="71"/>
      <c r="Q4932" s="71"/>
      <c r="R4932" s="71"/>
      <c r="S4932" s="71"/>
      <c r="T4932" s="71"/>
      <c r="U4932" s="71"/>
      <c r="V4932" s="71"/>
      <c r="W4932" s="71"/>
      <c r="X4932" s="71"/>
      <c r="Y4932" s="71"/>
      <c r="Z4932" s="71"/>
    </row>
    <row r="4933" spans="1:26">
      <c r="A4933" s="154"/>
      <c r="B4933" s="157"/>
      <c r="C4933" s="162"/>
      <c r="D4933" s="157"/>
      <c r="E4933" s="157"/>
      <c r="F4933" s="157"/>
      <c r="G4933" s="158"/>
      <c r="H4933" s="23">
        <f>MONTH(CtasPagar[[#This Row],[Data Vencimento]])</f>
        <v>1</v>
      </c>
      <c r="I4933" s="23">
        <f>YEAR(CtasPagar[[#This Row],[Data Vencimento]])</f>
        <v>1900</v>
      </c>
      <c r="J4933" s="154"/>
      <c r="K4933" s="23">
        <f>MONTH(CtasPagar[[#This Row],[Data Pagamento]])</f>
        <v>1</v>
      </c>
      <c r="L4933" s="23">
        <f>YEAR(CtasPagar[[#This Row],[Data Pagamento]])</f>
        <v>1900</v>
      </c>
      <c r="M4933" s="154"/>
      <c r="N493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3" s="71"/>
      <c r="P4933" s="71"/>
      <c r="Q4933" s="71"/>
      <c r="R4933" s="71"/>
      <c r="S4933" s="71"/>
      <c r="T4933" s="71"/>
      <c r="U4933" s="71"/>
      <c r="V4933" s="71"/>
      <c r="W4933" s="71"/>
      <c r="X4933" s="71"/>
      <c r="Y4933" s="71"/>
      <c r="Z4933" s="71"/>
    </row>
    <row r="4934" spans="1:26">
      <c r="A4934" s="154"/>
      <c r="B4934" s="157"/>
      <c r="C4934" s="162"/>
      <c r="D4934" s="157"/>
      <c r="E4934" s="157"/>
      <c r="F4934" s="157"/>
      <c r="G4934" s="158"/>
      <c r="H4934" s="23">
        <f>MONTH(CtasPagar[[#This Row],[Data Vencimento]])</f>
        <v>1</v>
      </c>
      <c r="I4934" s="23">
        <f>YEAR(CtasPagar[[#This Row],[Data Vencimento]])</f>
        <v>1900</v>
      </c>
      <c r="J4934" s="154"/>
      <c r="K4934" s="23">
        <f>MONTH(CtasPagar[[#This Row],[Data Pagamento]])</f>
        <v>1</v>
      </c>
      <c r="L4934" s="23">
        <f>YEAR(CtasPagar[[#This Row],[Data Pagamento]])</f>
        <v>1900</v>
      </c>
      <c r="M4934" s="154"/>
      <c r="N493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4" s="71"/>
      <c r="P4934" s="71"/>
      <c r="Q4934" s="71"/>
      <c r="R4934" s="71"/>
      <c r="S4934" s="71"/>
      <c r="T4934" s="71"/>
      <c r="U4934" s="71"/>
      <c r="V4934" s="71"/>
      <c r="W4934" s="71"/>
      <c r="X4934" s="71"/>
      <c r="Y4934" s="71"/>
      <c r="Z4934" s="71"/>
    </row>
    <row r="4935" spans="1:26">
      <c r="A4935" s="154"/>
      <c r="B4935" s="157"/>
      <c r="C4935" s="162"/>
      <c r="D4935" s="157"/>
      <c r="E4935" s="157"/>
      <c r="F4935" s="157"/>
      <c r="G4935" s="158"/>
      <c r="H4935" s="23">
        <f>MONTH(CtasPagar[[#This Row],[Data Vencimento]])</f>
        <v>1</v>
      </c>
      <c r="I4935" s="23">
        <f>YEAR(CtasPagar[[#This Row],[Data Vencimento]])</f>
        <v>1900</v>
      </c>
      <c r="J4935" s="154"/>
      <c r="K4935" s="23">
        <f>MONTH(CtasPagar[[#This Row],[Data Pagamento]])</f>
        <v>1</v>
      </c>
      <c r="L4935" s="23">
        <f>YEAR(CtasPagar[[#This Row],[Data Pagamento]])</f>
        <v>1900</v>
      </c>
      <c r="M4935" s="154"/>
      <c r="N493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5" s="71"/>
      <c r="P4935" s="71"/>
      <c r="Q4935" s="71"/>
      <c r="R4935" s="71"/>
      <c r="S4935" s="71"/>
      <c r="T4935" s="71"/>
      <c r="U4935" s="71"/>
      <c r="V4935" s="71"/>
      <c r="W4935" s="71"/>
      <c r="X4935" s="71"/>
      <c r="Y4935" s="71"/>
      <c r="Z4935" s="71"/>
    </row>
    <row r="4936" spans="1:26">
      <c r="A4936" s="154"/>
      <c r="B4936" s="157"/>
      <c r="C4936" s="162"/>
      <c r="D4936" s="157"/>
      <c r="E4936" s="157"/>
      <c r="F4936" s="157"/>
      <c r="G4936" s="158"/>
      <c r="H4936" s="23">
        <f>MONTH(CtasPagar[[#This Row],[Data Vencimento]])</f>
        <v>1</v>
      </c>
      <c r="I4936" s="23">
        <f>YEAR(CtasPagar[[#This Row],[Data Vencimento]])</f>
        <v>1900</v>
      </c>
      <c r="J4936" s="154"/>
      <c r="K4936" s="23">
        <f>MONTH(CtasPagar[[#This Row],[Data Pagamento]])</f>
        <v>1</v>
      </c>
      <c r="L4936" s="23">
        <f>YEAR(CtasPagar[[#This Row],[Data Pagamento]])</f>
        <v>1900</v>
      </c>
      <c r="M4936" s="154"/>
      <c r="N493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6" s="71"/>
      <c r="P4936" s="71"/>
      <c r="Q4936" s="71"/>
      <c r="R4936" s="71"/>
      <c r="S4936" s="71"/>
      <c r="T4936" s="71"/>
      <c r="U4936" s="71"/>
      <c r="V4936" s="71"/>
      <c r="W4936" s="71"/>
      <c r="X4936" s="71"/>
      <c r="Y4936" s="71"/>
      <c r="Z4936" s="71"/>
    </row>
    <row r="4937" spans="1:26">
      <c r="A4937" s="154"/>
      <c r="B4937" s="157"/>
      <c r="C4937" s="162"/>
      <c r="D4937" s="157"/>
      <c r="E4937" s="157"/>
      <c r="F4937" s="157"/>
      <c r="G4937" s="158"/>
      <c r="H4937" s="23">
        <f>MONTH(CtasPagar[[#This Row],[Data Vencimento]])</f>
        <v>1</v>
      </c>
      <c r="I4937" s="23">
        <f>YEAR(CtasPagar[[#This Row],[Data Vencimento]])</f>
        <v>1900</v>
      </c>
      <c r="J4937" s="154"/>
      <c r="K4937" s="23">
        <f>MONTH(CtasPagar[[#This Row],[Data Pagamento]])</f>
        <v>1</v>
      </c>
      <c r="L4937" s="23">
        <f>YEAR(CtasPagar[[#This Row],[Data Pagamento]])</f>
        <v>1900</v>
      </c>
      <c r="M4937" s="154"/>
      <c r="N493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7" s="71"/>
      <c r="P4937" s="71"/>
      <c r="Q4937" s="71"/>
      <c r="R4937" s="71"/>
      <c r="S4937" s="71"/>
      <c r="T4937" s="71"/>
      <c r="U4937" s="71"/>
      <c r="V4937" s="71"/>
      <c r="W4937" s="71"/>
      <c r="X4937" s="71"/>
      <c r="Y4937" s="71"/>
      <c r="Z4937" s="71"/>
    </row>
    <row r="4938" spans="1:26">
      <c r="A4938" s="154"/>
      <c r="B4938" s="157"/>
      <c r="C4938" s="162"/>
      <c r="D4938" s="157"/>
      <c r="E4938" s="157"/>
      <c r="F4938" s="157"/>
      <c r="G4938" s="158"/>
      <c r="H4938" s="23">
        <f>MONTH(CtasPagar[[#This Row],[Data Vencimento]])</f>
        <v>1</v>
      </c>
      <c r="I4938" s="23">
        <f>YEAR(CtasPagar[[#This Row],[Data Vencimento]])</f>
        <v>1900</v>
      </c>
      <c r="J4938" s="154"/>
      <c r="K4938" s="23">
        <f>MONTH(CtasPagar[[#This Row],[Data Pagamento]])</f>
        <v>1</v>
      </c>
      <c r="L4938" s="23">
        <f>YEAR(CtasPagar[[#This Row],[Data Pagamento]])</f>
        <v>1900</v>
      </c>
      <c r="M4938" s="154"/>
      <c r="N493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8" s="71"/>
      <c r="P4938" s="71"/>
      <c r="Q4938" s="71"/>
      <c r="R4938" s="71"/>
      <c r="S4938" s="71"/>
      <c r="T4938" s="71"/>
      <c r="U4938" s="71"/>
      <c r="V4938" s="71"/>
      <c r="W4938" s="71"/>
      <c r="X4938" s="71"/>
      <c r="Y4938" s="71"/>
      <c r="Z4938" s="71"/>
    </row>
    <row r="4939" spans="1:26">
      <c r="A4939" s="154"/>
      <c r="B4939" s="157"/>
      <c r="C4939" s="162"/>
      <c r="D4939" s="157"/>
      <c r="E4939" s="157"/>
      <c r="F4939" s="157"/>
      <c r="G4939" s="158"/>
      <c r="H4939" s="23">
        <f>MONTH(CtasPagar[[#This Row],[Data Vencimento]])</f>
        <v>1</v>
      </c>
      <c r="I4939" s="23">
        <f>YEAR(CtasPagar[[#This Row],[Data Vencimento]])</f>
        <v>1900</v>
      </c>
      <c r="J4939" s="154"/>
      <c r="K4939" s="23">
        <f>MONTH(CtasPagar[[#This Row],[Data Pagamento]])</f>
        <v>1</v>
      </c>
      <c r="L4939" s="23">
        <f>YEAR(CtasPagar[[#This Row],[Data Pagamento]])</f>
        <v>1900</v>
      </c>
      <c r="M4939" s="154"/>
      <c r="N493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39" s="71"/>
      <c r="P4939" s="71"/>
      <c r="Q4939" s="71"/>
      <c r="R4939" s="71"/>
      <c r="S4939" s="71"/>
      <c r="T4939" s="71"/>
      <c r="U4939" s="71"/>
      <c r="V4939" s="71"/>
      <c r="W4939" s="71"/>
      <c r="X4939" s="71"/>
      <c r="Y4939" s="71"/>
      <c r="Z4939" s="71"/>
    </row>
    <row r="4940" spans="1:26">
      <c r="A4940" s="154"/>
      <c r="B4940" s="157"/>
      <c r="C4940" s="162"/>
      <c r="D4940" s="157"/>
      <c r="E4940" s="157"/>
      <c r="F4940" s="157"/>
      <c r="G4940" s="158"/>
      <c r="H4940" s="23">
        <f>MONTH(CtasPagar[[#This Row],[Data Vencimento]])</f>
        <v>1</v>
      </c>
      <c r="I4940" s="23">
        <f>YEAR(CtasPagar[[#This Row],[Data Vencimento]])</f>
        <v>1900</v>
      </c>
      <c r="J4940" s="154"/>
      <c r="K4940" s="23">
        <f>MONTH(CtasPagar[[#This Row],[Data Pagamento]])</f>
        <v>1</v>
      </c>
      <c r="L4940" s="23">
        <f>YEAR(CtasPagar[[#This Row],[Data Pagamento]])</f>
        <v>1900</v>
      </c>
      <c r="M4940" s="154"/>
      <c r="N494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0" s="71"/>
      <c r="P4940" s="71"/>
      <c r="Q4940" s="71"/>
      <c r="R4940" s="71"/>
      <c r="S4940" s="71"/>
      <c r="T4940" s="71"/>
      <c r="U4940" s="71"/>
      <c r="V4940" s="71"/>
      <c r="W4940" s="71"/>
      <c r="X4940" s="71"/>
      <c r="Y4940" s="71"/>
      <c r="Z4940" s="71"/>
    </row>
    <row r="4941" spans="1:26">
      <c r="A4941" s="154"/>
      <c r="B4941" s="157"/>
      <c r="C4941" s="162"/>
      <c r="D4941" s="157"/>
      <c r="E4941" s="157"/>
      <c r="F4941" s="157"/>
      <c r="G4941" s="158"/>
      <c r="H4941" s="23">
        <f>MONTH(CtasPagar[[#This Row],[Data Vencimento]])</f>
        <v>1</v>
      </c>
      <c r="I4941" s="23">
        <f>YEAR(CtasPagar[[#This Row],[Data Vencimento]])</f>
        <v>1900</v>
      </c>
      <c r="J4941" s="154"/>
      <c r="K4941" s="23">
        <f>MONTH(CtasPagar[[#This Row],[Data Pagamento]])</f>
        <v>1</v>
      </c>
      <c r="L4941" s="23">
        <f>YEAR(CtasPagar[[#This Row],[Data Pagamento]])</f>
        <v>1900</v>
      </c>
      <c r="M4941" s="154"/>
      <c r="N494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1" s="71"/>
      <c r="P4941" s="71"/>
      <c r="Q4941" s="71"/>
      <c r="R4941" s="71"/>
      <c r="S4941" s="71"/>
      <c r="T4941" s="71"/>
      <c r="U4941" s="71"/>
      <c r="V4941" s="71"/>
      <c r="W4941" s="71"/>
      <c r="X4941" s="71"/>
      <c r="Y4941" s="71"/>
      <c r="Z4941" s="71"/>
    </row>
    <row r="4942" spans="1:26">
      <c r="A4942" s="154"/>
      <c r="B4942" s="157"/>
      <c r="C4942" s="162"/>
      <c r="D4942" s="157"/>
      <c r="E4942" s="157"/>
      <c r="F4942" s="157"/>
      <c r="G4942" s="158"/>
      <c r="H4942" s="23">
        <f>MONTH(CtasPagar[[#This Row],[Data Vencimento]])</f>
        <v>1</v>
      </c>
      <c r="I4942" s="23">
        <f>YEAR(CtasPagar[[#This Row],[Data Vencimento]])</f>
        <v>1900</v>
      </c>
      <c r="J4942" s="154"/>
      <c r="K4942" s="23">
        <f>MONTH(CtasPagar[[#This Row],[Data Pagamento]])</f>
        <v>1</v>
      </c>
      <c r="L4942" s="23">
        <f>YEAR(CtasPagar[[#This Row],[Data Pagamento]])</f>
        <v>1900</v>
      </c>
      <c r="M4942" s="154"/>
      <c r="N494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2" s="71"/>
      <c r="P4942" s="71"/>
      <c r="Q4942" s="71"/>
      <c r="R4942" s="71"/>
      <c r="S4942" s="71"/>
      <c r="T4942" s="71"/>
      <c r="U4942" s="71"/>
      <c r="V4942" s="71"/>
      <c r="W4942" s="71"/>
      <c r="X4942" s="71"/>
      <c r="Y4942" s="71"/>
      <c r="Z4942" s="71"/>
    </row>
    <row r="4943" spans="1:26">
      <c r="A4943" s="154"/>
      <c r="B4943" s="157"/>
      <c r="C4943" s="162"/>
      <c r="D4943" s="157"/>
      <c r="E4943" s="157"/>
      <c r="F4943" s="157"/>
      <c r="G4943" s="158"/>
      <c r="H4943" s="23">
        <f>MONTH(CtasPagar[[#This Row],[Data Vencimento]])</f>
        <v>1</v>
      </c>
      <c r="I4943" s="23">
        <f>YEAR(CtasPagar[[#This Row],[Data Vencimento]])</f>
        <v>1900</v>
      </c>
      <c r="J4943" s="154"/>
      <c r="K4943" s="23">
        <f>MONTH(CtasPagar[[#This Row],[Data Pagamento]])</f>
        <v>1</v>
      </c>
      <c r="L4943" s="23">
        <f>YEAR(CtasPagar[[#This Row],[Data Pagamento]])</f>
        <v>1900</v>
      </c>
      <c r="M4943" s="154"/>
      <c r="N494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3" s="71"/>
      <c r="P4943" s="71"/>
      <c r="Q4943" s="71"/>
      <c r="R4943" s="71"/>
      <c r="S4943" s="71"/>
      <c r="T4943" s="71"/>
      <c r="U4943" s="71"/>
      <c r="V4943" s="71"/>
      <c r="W4943" s="71"/>
      <c r="X4943" s="71"/>
      <c r="Y4943" s="71"/>
      <c r="Z4943" s="71"/>
    </row>
    <row r="4944" spans="1:26">
      <c r="A4944" s="154"/>
      <c r="B4944" s="157"/>
      <c r="C4944" s="162"/>
      <c r="D4944" s="157"/>
      <c r="E4944" s="157"/>
      <c r="F4944" s="157"/>
      <c r="G4944" s="158"/>
      <c r="H4944" s="23">
        <f>MONTH(CtasPagar[[#This Row],[Data Vencimento]])</f>
        <v>1</v>
      </c>
      <c r="I4944" s="23">
        <f>YEAR(CtasPagar[[#This Row],[Data Vencimento]])</f>
        <v>1900</v>
      </c>
      <c r="J4944" s="154"/>
      <c r="K4944" s="23">
        <f>MONTH(CtasPagar[[#This Row],[Data Pagamento]])</f>
        <v>1</v>
      </c>
      <c r="L4944" s="23">
        <f>YEAR(CtasPagar[[#This Row],[Data Pagamento]])</f>
        <v>1900</v>
      </c>
      <c r="M4944" s="154"/>
      <c r="N494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4" s="71"/>
      <c r="P4944" s="71"/>
      <c r="Q4944" s="71"/>
      <c r="R4944" s="71"/>
      <c r="S4944" s="71"/>
      <c r="T4944" s="71"/>
      <c r="U4944" s="71"/>
      <c r="V4944" s="71"/>
      <c r="W4944" s="71"/>
      <c r="X4944" s="71"/>
      <c r="Y4944" s="71"/>
      <c r="Z4944" s="71"/>
    </row>
    <row r="4945" spans="1:26">
      <c r="A4945" s="154"/>
      <c r="B4945" s="157"/>
      <c r="C4945" s="162"/>
      <c r="D4945" s="157"/>
      <c r="E4945" s="157"/>
      <c r="F4945" s="157"/>
      <c r="G4945" s="158"/>
      <c r="H4945" s="23">
        <f>MONTH(CtasPagar[[#This Row],[Data Vencimento]])</f>
        <v>1</v>
      </c>
      <c r="I4945" s="23">
        <f>YEAR(CtasPagar[[#This Row],[Data Vencimento]])</f>
        <v>1900</v>
      </c>
      <c r="J4945" s="154"/>
      <c r="K4945" s="23">
        <f>MONTH(CtasPagar[[#This Row],[Data Pagamento]])</f>
        <v>1</v>
      </c>
      <c r="L4945" s="23">
        <f>YEAR(CtasPagar[[#This Row],[Data Pagamento]])</f>
        <v>1900</v>
      </c>
      <c r="M4945" s="154"/>
      <c r="N494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5" s="71"/>
      <c r="P4945" s="71"/>
      <c r="Q4945" s="71"/>
      <c r="R4945" s="71"/>
      <c r="S4945" s="71"/>
      <c r="T4945" s="71"/>
      <c r="U4945" s="71"/>
      <c r="V4945" s="71"/>
      <c r="W4945" s="71"/>
      <c r="X4945" s="71"/>
      <c r="Y4945" s="71"/>
      <c r="Z4945" s="71"/>
    </row>
    <row r="4946" spans="1:26">
      <c r="A4946" s="154"/>
      <c r="B4946" s="157"/>
      <c r="C4946" s="162"/>
      <c r="D4946" s="157"/>
      <c r="E4946" s="157"/>
      <c r="F4946" s="157"/>
      <c r="G4946" s="158"/>
      <c r="H4946" s="23">
        <f>MONTH(CtasPagar[[#This Row],[Data Vencimento]])</f>
        <v>1</v>
      </c>
      <c r="I4946" s="23">
        <f>YEAR(CtasPagar[[#This Row],[Data Vencimento]])</f>
        <v>1900</v>
      </c>
      <c r="J4946" s="154"/>
      <c r="K4946" s="23">
        <f>MONTH(CtasPagar[[#This Row],[Data Pagamento]])</f>
        <v>1</v>
      </c>
      <c r="L4946" s="23">
        <f>YEAR(CtasPagar[[#This Row],[Data Pagamento]])</f>
        <v>1900</v>
      </c>
      <c r="M4946" s="154"/>
      <c r="N494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6" s="71"/>
      <c r="P4946" s="71"/>
      <c r="Q4946" s="71"/>
      <c r="R4946" s="71"/>
      <c r="S4946" s="71"/>
      <c r="T4946" s="71"/>
      <c r="U4946" s="71"/>
      <c r="V4946" s="71"/>
      <c r="W4946" s="71"/>
      <c r="X4946" s="71"/>
      <c r="Y4946" s="71"/>
      <c r="Z4946" s="71"/>
    </row>
    <row r="4947" spans="1:26">
      <c r="A4947" s="154"/>
      <c r="B4947" s="157"/>
      <c r="C4947" s="162"/>
      <c r="D4947" s="157"/>
      <c r="E4947" s="157"/>
      <c r="F4947" s="157"/>
      <c r="G4947" s="158"/>
      <c r="H4947" s="23">
        <f>MONTH(CtasPagar[[#This Row],[Data Vencimento]])</f>
        <v>1</v>
      </c>
      <c r="I4947" s="23">
        <f>YEAR(CtasPagar[[#This Row],[Data Vencimento]])</f>
        <v>1900</v>
      </c>
      <c r="J4947" s="154"/>
      <c r="K4947" s="23">
        <f>MONTH(CtasPagar[[#This Row],[Data Pagamento]])</f>
        <v>1</v>
      </c>
      <c r="L4947" s="23">
        <f>YEAR(CtasPagar[[#This Row],[Data Pagamento]])</f>
        <v>1900</v>
      </c>
      <c r="M4947" s="154"/>
      <c r="N494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7" s="71"/>
      <c r="P4947" s="71"/>
      <c r="Q4947" s="71"/>
      <c r="R4947" s="71"/>
      <c r="S4947" s="71"/>
      <c r="T4947" s="71"/>
      <c r="U4947" s="71"/>
      <c r="V4947" s="71"/>
      <c r="W4947" s="71"/>
      <c r="X4947" s="71"/>
      <c r="Y4947" s="71"/>
      <c r="Z4947" s="71"/>
    </row>
    <row r="4948" spans="1:26">
      <c r="A4948" s="154"/>
      <c r="B4948" s="157"/>
      <c r="C4948" s="162"/>
      <c r="D4948" s="157"/>
      <c r="E4948" s="157"/>
      <c r="F4948" s="157"/>
      <c r="G4948" s="158"/>
      <c r="H4948" s="23">
        <f>MONTH(CtasPagar[[#This Row],[Data Vencimento]])</f>
        <v>1</v>
      </c>
      <c r="I4948" s="23">
        <f>YEAR(CtasPagar[[#This Row],[Data Vencimento]])</f>
        <v>1900</v>
      </c>
      <c r="J4948" s="154"/>
      <c r="K4948" s="23">
        <f>MONTH(CtasPagar[[#This Row],[Data Pagamento]])</f>
        <v>1</v>
      </c>
      <c r="L4948" s="23">
        <f>YEAR(CtasPagar[[#This Row],[Data Pagamento]])</f>
        <v>1900</v>
      </c>
      <c r="M4948" s="154"/>
      <c r="N494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8" s="71"/>
      <c r="P4948" s="71"/>
      <c r="Q4948" s="71"/>
      <c r="R4948" s="71"/>
      <c r="S4948" s="71"/>
      <c r="T4948" s="71"/>
      <c r="U4948" s="71"/>
      <c r="V4948" s="71"/>
      <c r="W4948" s="71"/>
      <c r="X4948" s="71"/>
      <c r="Y4948" s="71"/>
      <c r="Z4948" s="71"/>
    </row>
    <row r="4949" spans="1:26">
      <c r="A4949" s="154"/>
      <c r="B4949" s="157"/>
      <c r="C4949" s="162"/>
      <c r="D4949" s="157"/>
      <c r="E4949" s="157"/>
      <c r="F4949" s="157"/>
      <c r="G4949" s="158"/>
      <c r="H4949" s="23">
        <f>MONTH(CtasPagar[[#This Row],[Data Vencimento]])</f>
        <v>1</v>
      </c>
      <c r="I4949" s="23">
        <f>YEAR(CtasPagar[[#This Row],[Data Vencimento]])</f>
        <v>1900</v>
      </c>
      <c r="J4949" s="154"/>
      <c r="K4949" s="23">
        <f>MONTH(CtasPagar[[#This Row],[Data Pagamento]])</f>
        <v>1</v>
      </c>
      <c r="L4949" s="23">
        <f>YEAR(CtasPagar[[#This Row],[Data Pagamento]])</f>
        <v>1900</v>
      </c>
      <c r="M4949" s="154"/>
      <c r="N494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49" s="71"/>
      <c r="P4949" s="71"/>
      <c r="Q4949" s="71"/>
      <c r="R4949" s="71"/>
      <c r="S4949" s="71"/>
      <c r="T4949" s="71"/>
      <c r="U4949" s="71"/>
      <c r="V4949" s="71"/>
      <c r="W4949" s="71"/>
      <c r="X4949" s="71"/>
      <c r="Y4949" s="71"/>
      <c r="Z4949" s="71"/>
    </row>
    <row r="4950" spans="1:26">
      <c r="A4950" s="154"/>
      <c r="B4950" s="157"/>
      <c r="C4950" s="162"/>
      <c r="D4950" s="157"/>
      <c r="E4950" s="157"/>
      <c r="F4950" s="157"/>
      <c r="G4950" s="158"/>
      <c r="H4950" s="23">
        <f>MONTH(CtasPagar[[#This Row],[Data Vencimento]])</f>
        <v>1</v>
      </c>
      <c r="I4950" s="23">
        <f>YEAR(CtasPagar[[#This Row],[Data Vencimento]])</f>
        <v>1900</v>
      </c>
      <c r="J4950" s="154"/>
      <c r="K4950" s="23">
        <f>MONTH(CtasPagar[[#This Row],[Data Pagamento]])</f>
        <v>1</v>
      </c>
      <c r="L4950" s="23">
        <f>YEAR(CtasPagar[[#This Row],[Data Pagamento]])</f>
        <v>1900</v>
      </c>
      <c r="M4950" s="154"/>
      <c r="N495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0" s="71"/>
      <c r="P4950" s="71"/>
      <c r="Q4950" s="71"/>
      <c r="R4950" s="71"/>
      <c r="S4950" s="71"/>
      <c r="T4950" s="71"/>
      <c r="U4950" s="71"/>
      <c r="V4950" s="71"/>
      <c r="W4950" s="71"/>
      <c r="X4950" s="71"/>
      <c r="Y4950" s="71"/>
      <c r="Z4950" s="71"/>
    </row>
    <row r="4951" spans="1:26">
      <c r="A4951" s="154"/>
      <c r="B4951" s="157"/>
      <c r="C4951" s="162"/>
      <c r="D4951" s="157"/>
      <c r="E4951" s="157"/>
      <c r="F4951" s="157"/>
      <c r="G4951" s="158"/>
      <c r="H4951" s="23">
        <f>MONTH(CtasPagar[[#This Row],[Data Vencimento]])</f>
        <v>1</v>
      </c>
      <c r="I4951" s="23">
        <f>YEAR(CtasPagar[[#This Row],[Data Vencimento]])</f>
        <v>1900</v>
      </c>
      <c r="J4951" s="154"/>
      <c r="K4951" s="23">
        <f>MONTH(CtasPagar[[#This Row],[Data Pagamento]])</f>
        <v>1</v>
      </c>
      <c r="L4951" s="23">
        <f>YEAR(CtasPagar[[#This Row],[Data Pagamento]])</f>
        <v>1900</v>
      </c>
      <c r="M4951" s="154"/>
      <c r="N495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1" s="71"/>
      <c r="P4951" s="71"/>
      <c r="Q4951" s="71"/>
      <c r="R4951" s="71"/>
      <c r="S4951" s="71"/>
      <c r="T4951" s="71"/>
      <c r="U4951" s="71"/>
      <c r="V4951" s="71"/>
      <c r="W4951" s="71"/>
      <c r="X4951" s="71"/>
      <c r="Y4951" s="71"/>
      <c r="Z4951" s="71"/>
    </row>
    <row r="4952" spans="1:26">
      <c r="A4952" s="154"/>
      <c r="B4952" s="157"/>
      <c r="C4952" s="162"/>
      <c r="D4952" s="157"/>
      <c r="E4952" s="157"/>
      <c r="F4952" s="157"/>
      <c r="G4952" s="158"/>
      <c r="H4952" s="23">
        <f>MONTH(CtasPagar[[#This Row],[Data Vencimento]])</f>
        <v>1</v>
      </c>
      <c r="I4952" s="23">
        <f>YEAR(CtasPagar[[#This Row],[Data Vencimento]])</f>
        <v>1900</v>
      </c>
      <c r="J4952" s="154"/>
      <c r="K4952" s="23">
        <f>MONTH(CtasPagar[[#This Row],[Data Pagamento]])</f>
        <v>1</v>
      </c>
      <c r="L4952" s="23">
        <f>YEAR(CtasPagar[[#This Row],[Data Pagamento]])</f>
        <v>1900</v>
      </c>
      <c r="M4952" s="154"/>
      <c r="N495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2" s="71"/>
      <c r="P4952" s="71"/>
      <c r="Q4952" s="71"/>
      <c r="R4952" s="71"/>
      <c r="S4952" s="71"/>
      <c r="T4952" s="71"/>
      <c r="U4952" s="71"/>
      <c r="V4952" s="71"/>
      <c r="W4952" s="71"/>
      <c r="X4952" s="71"/>
      <c r="Y4952" s="71"/>
      <c r="Z4952" s="71"/>
    </row>
    <row r="4953" spans="1:26">
      <c r="A4953" s="154"/>
      <c r="B4953" s="157"/>
      <c r="C4953" s="162"/>
      <c r="D4953" s="157"/>
      <c r="E4953" s="157"/>
      <c r="F4953" s="157"/>
      <c r="G4953" s="158"/>
      <c r="H4953" s="23">
        <f>MONTH(CtasPagar[[#This Row],[Data Vencimento]])</f>
        <v>1</v>
      </c>
      <c r="I4953" s="23">
        <f>YEAR(CtasPagar[[#This Row],[Data Vencimento]])</f>
        <v>1900</v>
      </c>
      <c r="J4953" s="154"/>
      <c r="K4953" s="23">
        <f>MONTH(CtasPagar[[#This Row],[Data Pagamento]])</f>
        <v>1</v>
      </c>
      <c r="L4953" s="23">
        <f>YEAR(CtasPagar[[#This Row],[Data Pagamento]])</f>
        <v>1900</v>
      </c>
      <c r="M4953" s="154"/>
      <c r="N495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3" s="71"/>
      <c r="P4953" s="71"/>
      <c r="Q4953" s="71"/>
      <c r="R4953" s="71"/>
      <c r="S4953" s="71"/>
      <c r="T4953" s="71"/>
      <c r="U4953" s="71"/>
      <c r="V4953" s="71"/>
      <c r="W4953" s="71"/>
      <c r="X4953" s="71"/>
      <c r="Y4953" s="71"/>
      <c r="Z4953" s="71"/>
    </row>
    <row r="4954" spans="1:26">
      <c r="A4954" s="154"/>
      <c r="B4954" s="157"/>
      <c r="C4954" s="162"/>
      <c r="D4954" s="157"/>
      <c r="E4954" s="157"/>
      <c r="F4954" s="157"/>
      <c r="G4954" s="158"/>
      <c r="H4954" s="23">
        <f>MONTH(CtasPagar[[#This Row],[Data Vencimento]])</f>
        <v>1</v>
      </c>
      <c r="I4954" s="23">
        <f>YEAR(CtasPagar[[#This Row],[Data Vencimento]])</f>
        <v>1900</v>
      </c>
      <c r="J4954" s="154"/>
      <c r="K4954" s="23">
        <f>MONTH(CtasPagar[[#This Row],[Data Pagamento]])</f>
        <v>1</v>
      </c>
      <c r="L4954" s="23">
        <f>YEAR(CtasPagar[[#This Row],[Data Pagamento]])</f>
        <v>1900</v>
      </c>
      <c r="M4954" s="154"/>
      <c r="N495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4" s="71"/>
      <c r="P4954" s="71"/>
      <c r="Q4954" s="71"/>
      <c r="R4954" s="71"/>
      <c r="S4954" s="71"/>
      <c r="T4954" s="71"/>
      <c r="U4954" s="71"/>
      <c r="V4954" s="71"/>
      <c r="W4954" s="71"/>
      <c r="X4954" s="71"/>
      <c r="Y4954" s="71"/>
      <c r="Z4954" s="71"/>
    </row>
    <row r="4955" spans="1:26">
      <c r="A4955" s="154"/>
      <c r="B4955" s="157"/>
      <c r="C4955" s="162"/>
      <c r="D4955" s="157"/>
      <c r="E4955" s="157"/>
      <c r="F4955" s="157"/>
      <c r="G4955" s="158"/>
      <c r="H4955" s="23">
        <f>MONTH(CtasPagar[[#This Row],[Data Vencimento]])</f>
        <v>1</v>
      </c>
      <c r="I4955" s="23">
        <f>YEAR(CtasPagar[[#This Row],[Data Vencimento]])</f>
        <v>1900</v>
      </c>
      <c r="J4955" s="154"/>
      <c r="K4955" s="23">
        <f>MONTH(CtasPagar[[#This Row],[Data Pagamento]])</f>
        <v>1</v>
      </c>
      <c r="L4955" s="23">
        <f>YEAR(CtasPagar[[#This Row],[Data Pagamento]])</f>
        <v>1900</v>
      </c>
      <c r="M4955" s="154"/>
      <c r="N495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5" s="71"/>
      <c r="P4955" s="71"/>
      <c r="Q4955" s="71"/>
      <c r="R4955" s="71"/>
      <c r="S4955" s="71"/>
      <c r="T4955" s="71"/>
      <c r="U4955" s="71"/>
      <c r="V4955" s="71"/>
      <c r="W4955" s="71"/>
      <c r="X4955" s="71"/>
      <c r="Y4955" s="71"/>
      <c r="Z4955" s="71"/>
    </row>
    <row r="4956" spans="1:26">
      <c r="A4956" s="154"/>
      <c r="B4956" s="157"/>
      <c r="C4956" s="162"/>
      <c r="D4956" s="157"/>
      <c r="E4956" s="157"/>
      <c r="F4956" s="157"/>
      <c r="G4956" s="158"/>
      <c r="H4956" s="23">
        <f>MONTH(CtasPagar[[#This Row],[Data Vencimento]])</f>
        <v>1</v>
      </c>
      <c r="I4956" s="23">
        <f>YEAR(CtasPagar[[#This Row],[Data Vencimento]])</f>
        <v>1900</v>
      </c>
      <c r="J4956" s="154"/>
      <c r="K4956" s="23">
        <f>MONTH(CtasPagar[[#This Row],[Data Pagamento]])</f>
        <v>1</v>
      </c>
      <c r="L4956" s="23">
        <f>YEAR(CtasPagar[[#This Row],[Data Pagamento]])</f>
        <v>1900</v>
      </c>
      <c r="M4956" s="154"/>
      <c r="N495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6" s="71"/>
      <c r="P4956" s="71"/>
      <c r="Q4956" s="71"/>
      <c r="R4956" s="71"/>
      <c r="S4956" s="71"/>
      <c r="T4956" s="71"/>
      <c r="U4956" s="71"/>
      <c r="V4956" s="71"/>
      <c r="W4956" s="71"/>
      <c r="X4956" s="71"/>
      <c r="Y4956" s="71"/>
      <c r="Z4956" s="71"/>
    </row>
    <row r="4957" spans="1:26">
      <c r="A4957" s="154"/>
      <c r="B4957" s="157"/>
      <c r="C4957" s="162"/>
      <c r="D4957" s="157"/>
      <c r="E4957" s="157"/>
      <c r="F4957" s="157"/>
      <c r="G4957" s="158"/>
      <c r="H4957" s="23">
        <f>MONTH(CtasPagar[[#This Row],[Data Vencimento]])</f>
        <v>1</v>
      </c>
      <c r="I4957" s="23">
        <f>YEAR(CtasPagar[[#This Row],[Data Vencimento]])</f>
        <v>1900</v>
      </c>
      <c r="J4957" s="154"/>
      <c r="K4957" s="23">
        <f>MONTH(CtasPagar[[#This Row],[Data Pagamento]])</f>
        <v>1</v>
      </c>
      <c r="L4957" s="23">
        <f>YEAR(CtasPagar[[#This Row],[Data Pagamento]])</f>
        <v>1900</v>
      </c>
      <c r="M4957" s="154"/>
      <c r="N495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7" s="71"/>
      <c r="P4957" s="71"/>
      <c r="Q4957" s="71"/>
      <c r="R4957" s="71"/>
      <c r="S4957" s="71"/>
      <c r="T4957" s="71"/>
      <c r="U4957" s="71"/>
      <c r="V4957" s="71"/>
      <c r="W4957" s="71"/>
      <c r="X4957" s="71"/>
      <c r="Y4957" s="71"/>
      <c r="Z4957" s="71"/>
    </row>
    <row r="4958" spans="1:26">
      <c r="A4958" s="154"/>
      <c r="B4958" s="157"/>
      <c r="C4958" s="162"/>
      <c r="D4958" s="157"/>
      <c r="E4958" s="157"/>
      <c r="F4958" s="157"/>
      <c r="G4958" s="158"/>
      <c r="H4958" s="23">
        <f>MONTH(CtasPagar[[#This Row],[Data Vencimento]])</f>
        <v>1</v>
      </c>
      <c r="I4958" s="23">
        <f>YEAR(CtasPagar[[#This Row],[Data Vencimento]])</f>
        <v>1900</v>
      </c>
      <c r="J4958" s="154"/>
      <c r="K4958" s="23">
        <f>MONTH(CtasPagar[[#This Row],[Data Pagamento]])</f>
        <v>1</v>
      </c>
      <c r="L4958" s="23">
        <f>YEAR(CtasPagar[[#This Row],[Data Pagamento]])</f>
        <v>1900</v>
      </c>
      <c r="M4958" s="154"/>
      <c r="N495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8" s="71"/>
      <c r="P4958" s="71"/>
      <c r="Q4958" s="71"/>
      <c r="R4958" s="71"/>
      <c r="S4958" s="71"/>
      <c r="T4958" s="71"/>
      <c r="U4958" s="71"/>
      <c r="V4958" s="71"/>
      <c r="W4958" s="71"/>
      <c r="X4958" s="71"/>
      <c r="Y4958" s="71"/>
      <c r="Z4958" s="71"/>
    </row>
    <row r="4959" spans="1:26">
      <c r="A4959" s="154"/>
      <c r="B4959" s="157"/>
      <c r="C4959" s="162"/>
      <c r="D4959" s="157"/>
      <c r="E4959" s="157"/>
      <c r="F4959" s="157"/>
      <c r="G4959" s="158"/>
      <c r="H4959" s="23">
        <f>MONTH(CtasPagar[[#This Row],[Data Vencimento]])</f>
        <v>1</v>
      </c>
      <c r="I4959" s="23">
        <f>YEAR(CtasPagar[[#This Row],[Data Vencimento]])</f>
        <v>1900</v>
      </c>
      <c r="J4959" s="154"/>
      <c r="K4959" s="23">
        <f>MONTH(CtasPagar[[#This Row],[Data Pagamento]])</f>
        <v>1</v>
      </c>
      <c r="L4959" s="23">
        <f>YEAR(CtasPagar[[#This Row],[Data Pagamento]])</f>
        <v>1900</v>
      </c>
      <c r="M4959" s="154"/>
      <c r="N495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59" s="71"/>
      <c r="P4959" s="71"/>
      <c r="Q4959" s="71"/>
      <c r="R4959" s="71"/>
      <c r="S4959" s="71"/>
      <c r="T4959" s="71"/>
      <c r="U4959" s="71"/>
      <c r="V4959" s="71"/>
      <c r="W4959" s="71"/>
      <c r="X4959" s="71"/>
      <c r="Y4959" s="71"/>
      <c r="Z4959" s="71"/>
    </row>
    <row r="4960" spans="1:26">
      <c r="A4960" s="154"/>
      <c r="B4960" s="157"/>
      <c r="C4960" s="162"/>
      <c r="D4960" s="157"/>
      <c r="E4960" s="157"/>
      <c r="F4960" s="157"/>
      <c r="G4960" s="158"/>
      <c r="H4960" s="23">
        <f>MONTH(CtasPagar[[#This Row],[Data Vencimento]])</f>
        <v>1</v>
      </c>
      <c r="I4960" s="23">
        <f>YEAR(CtasPagar[[#This Row],[Data Vencimento]])</f>
        <v>1900</v>
      </c>
      <c r="J4960" s="154"/>
      <c r="K4960" s="23">
        <f>MONTH(CtasPagar[[#This Row],[Data Pagamento]])</f>
        <v>1</v>
      </c>
      <c r="L4960" s="23">
        <f>YEAR(CtasPagar[[#This Row],[Data Pagamento]])</f>
        <v>1900</v>
      </c>
      <c r="M4960" s="154"/>
      <c r="N496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0" s="71"/>
      <c r="P4960" s="71"/>
      <c r="Q4960" s="71"/>
      <c r="R4960" s="71"/>
      <c r="S4960" s="71"/>
      <c r="T4960" s="71"/>
      <c r="U4960" s="71"/>
      <c r="V4960" s="71"/>
      <c r="W4960" s="71"/>
      <c r="X4960" s="71"/>
      <c r="Y4960" s="71"/>
      <c r="Z4960" s="71"/>
    </row>
    <row r="4961" spans="1:26">
      <c r="A4961" s="154"/>
      <c r="B4961" s="157"/>
      <c r="C4961" s="162"/>
      <c r="D4961" s="157"/>
      <c r="E4961" s="157"/>
      <c r="F4961" s="157"/>
      <c r="G4961" s="158"/>
      <c r="H4961" s="23">
        <f>MONTH(CtasPagar[[#This Row],[Data Vencimento]])</f>
        <v>1</v>
      </c>
      <c r="I4961" s="23">
        <f>YEAR(CtasPagar[[#This Row],[Data Vencimento]])</f>
        <v>1900</v>
      </c>
      <c r="J4961" s="154"/>
      <c r="K4961" s="23">
        <f>MONTH(CtasPagar[[#This Row],[Data Pagamento]])</f>
        <v>1</v>
      </c>
      <c r="L4961" s="23">
        <f>YEAR(CtasPagar[[#This Row],[Data Pagamento]])</f>
        <v>1900</v>
      </c>
      <c r="M4961" s="154"/>
      <c r="N496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1" s="71"/>
      <c r="P4961" s="71"/>
      <c r="Q4961" s="71"/>
      <c r="R4961" s="71"/>
      <c r="S4961" s="71"/>
      <c r="T4961" s="71"/>
      <c r="U4961" s="71"/>
      <c r="V4961" s="71"/>
      <c r="W4961" s="71"/>
      <c r="X4961" s="71"/>
      <c r="Y4961" s="71"/>
      <c r="Z4961" s="71"/>
    </row>
    <row r="4962" spans="1:26">
      <c r="A4962" s="154"/>
      <c r="B4962" s="157"/>
      <c r="C4962" s="162"/>
      <c r="D4962" s="157"/>
      <c r="E4962" s="157"/>
      <c r="F4962" s="157"/>
      <c r="G4962" s="158"/>
      <c r="H4962" s="23">
        <f>MONTH(CtasPagar[[#This Row],[Data Vencimento]])</f>
        <v>1</v>
      </c>
      <c r="I4962" s="23">
        <f>YEAR(CtasPagar[[#This Row],[Data Vencimento]])</f>
        <v>1900</v>
      </c>
      <c r="J4962" s="154"/>
      <c r="K4962" s="23">
        <f>MONTH(CtasPagar[[#This Row],[Data Pagamento]])</f>
        <v>1</v>
      </c>
      <c r="L4962" s="23">
        <f>YEAR(CtasPagar[[#This Row],[Data Pagamento]])</f>
        <v>1900</v>
      </c>
      <c r="M4962" s="154"/>
      <c r="N496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2" s="71"/>
      <c r="P4962" s="71"/>
      <c r="Q4962" s="71"/>
      <c r="R4962" s="71"/>
      <c r="S4962" s="71"/>
      <c r="T4962" s="71"/>
      <c r="U4962" s="71"/>
      <c r="V4962" s="71"/>
      <c r="W4962" s="71"/>
      <c r="X4962" s="71"/>
      <c r="Y4962" s="71"/>
      <c r="Z4962" s="71"/>
    </row>
    <row r="4963" spans="1:26">
      <c r="A4963" s="154"/>
      <c r="B4963" s="157"/>
      <c r="C4963" s="162"/>
      <c r="D4963" s="157"/>
      <c r="E4963" s="157"/>
      <c r="F4963" s="157"/>
      <c r="G4963" s="158"/>
      <c r="H4963" s="23">
        <f>MONTH(CtasPagar[[#This Row],[Data Vencimento]])</f>
        <v>1</v>
      </c>
      <c r="I4963" s="23">
        <f>YEAR(CtasPagar[[#This Row],[Data Vencimento]])</f>
        <v>1900</v>
      </c>
      <c r="J4963" s="154"/>
      <c r="K4963" s="23">
        <f>MONTH(CtasPagar[[#This Row],[Data Pagamento]])</f>
        <v>1</v>
      </c>
      <c r="L4963" s="23">
        <f>YEAR(CtasPagar[[#This Row],[Data Pagamento]])</f>
        <v>1900</v>
      </c>
      <c r="M4963" s="154"/>
      <c r="N496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3" s="71"/>
      <c r="P4963" s="71"/>
      <c r="Q4963" s="71"/>
      <c r="R4963" s="71"/>
      <c r="S4963" s="71"/>
      <c r="T4963" s="71"/>
      <c r="U4963" s="71"/>
      <c r="V4963" s="71"/>
      <c r="W4963" s="71"/>
      <c r="X4963" s="71"/>
      <c r="Y4963" s="71"/>
      <c r="Z4963" s="71"/>
    </row>
    <row r="4964" spans="1:26">
      <c r="A4964" s="154"/>
      <c r="B4964" s="157"/>
      <c r="C4964" s="162"/>
      <c r="D4964" s="157"/>
      <c r="E4964" s="157"/>
      <c r="F4964" s="157"/>
      <c r="G4964" s="158"/>
      <c r="H4964" s="23">
        <f>MONTH(CtasPagar[[#This Row],[Data Vencimento]])</f>
        <v>1</v>
      </c>
      <c r="I4964" s="23">
        <f>YEAR(CtasPagar[[#This Row],[Data Vencimento]])</f>
        <v>1900</v>
      </c>
      <c r="J4964" s="154"/>
      <c r="K4964" s="23">
        <f>MONTH(CtasPagar[[#This Row],[Data Pagamento]])</f>
        <v>1</v>
      </c>
      <c r="L4964" s="23">
        <f>YEAR(CtasPagar[[#This Row],[Data Pagamento]])</f>
        <v>1900</v>
      </c>
      <c r="M4964" s="154"/>
      <c r="N496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4" s="71"/>
      <c r="P4964" s="71"/>
      <c r="Q4964" s="71"/>
      <c r="R4964" s="71"/>
      <c r="S4964" s="71"/>
      <c r="T4964" s="71"/>
      <c r="U4964" s="71"/>
      <c r="V4964" s="71"/>
      <c r="W4964" s="71"/>
      <c r="X4964" s="71"/>
      <c r="Y4964" s="71"/>
      <c r="Z4964" s="71"/>
    </row>
    <row r="4965" spans="1:26">
      <c r="A4965" s="154"/>
      <c r="B4965" s="157"/>
      <c r="C4965" s="162"/>
      <c r="D4965" s="157"/>
      <c r="E4965" s="157"/>
      <c r="F4965" s="157"/>
      <c r="G4965" s="158"/>
      <c r="H4965" s="23">
        <f>MONTH(CtasPagar[[#This Row],[Data Vencimento]])</f>
        <v>1</v>
      </c>
      <c r="I4965" s="23">
        <f>YEAR(CtasPagar[[#This Row],[Data Vencimento]])</f>
        <v>1900</v>
      </c>
      <c r="J4965" s="154"/>
      <c r="K4965" s="23">
        <f>MONTH(CtasPagar[[#This Row],[Data Pagamento]])</f>
        <v>1</v>
      </c>
      <c r="L4965" s="23">
        <f>YEAR(CtasPagar[[#This Row],[Data Pagamento]])</f>
        <v>1900</v>
      </c>
      <c r="M4965" s="154"/>
      <c r="N496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5" s="71"/>
      <c r="P4965" s="71"/>
      <c r="Q4965" s="71"/>
      <c r="R4965" s="71"/>
      <c r="S4965" s="71"/>
      <c r="T4965" s="71"/>
      <c r="U4965" s="71"/>
      <c r="V4965" s="71"/>
      <c r="W4965" s="71"/>
      <c r="X4965" s="71"/>
      <c r="Y4965" s="71"/>
      <c r="Z4965" s="71"/>
    </row>
    <row r="4966" spans="1:26">
      <c r="A4966" s="154"/>
      <c r="B4966" s="157"/>
      <c r="C4966" s="162"/>
      <c r="D4966" s="157"/>
      <c r="E4966" s="157"/>
      <c r="F4966" s="157"/>
      <c r="G4966" s="158"/>
      <c r="H4966" s="23">
        <f>MONTH(CtasPagar[[#This Row],[Data Vencimento]])</f>
        <v>1</v>
      </c>
      <c r="I4966" s="23">
        <f>YEAR(CtasPagar[[#This Row],[Data Vencimento]])</f>
        <v>1900</v>
      </c>
      <c r="J4966" s="154"/>
      <c r="K4966" s="23">
        <f>MONTH(CtasPagar[[#This Row],[Data Pagamento]])</f>
        <v>1</v>
      </c>
      <c r="L4966" s="23">
        <f>YEAR(CtasPagar[[#This Row],[Data Pagamento]])</f>
        <v>1900</v>
      </c>
      <c r="M4966" s="154"/>
      <c r="N496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6" s="71"/>
      <c r="P4966" s="71"/>
      <c r="Q4966" s="71"/>
      <c r="R4966" s="71"/>
      <c r="S4966" s="71"/>
      <c r="T4966" s="71"/>
      <c r="U4966" s="71"/>
      <c r="V4966" s="71"/>
      <c r="W4966" s="71"/>
      <c r="X4966" s="71"/>
      <c r="Y4966" s="71"/>
      <c r="Z4966" s="71"/>
    </row>
    <row r="4967" spans="1:26">
      <c r="A4967" s="154"/>
      <c r="B4967" s="157"/>
      <c r="C4967" s="162"/>
      <c r="D4967" s="157"/>
      <c r="E4967" s="157"/>
      <c r="F4967" s="157"/>
      <c r="G4967" s="158"/>
      <c r="H4967" s="23">
        <f>MONTH(CtasPagar[[#This Row],[Data Vencimento]])</f>
        <v>1</v>
      </c>
      <c r="I4967" s="23">
        <f>YEAR(CtasPagar[[#This Row],[Data Vencimento]])</f>
        <v>1900</v>
      </c>
      <c r="J4967" s="154"/>
      <c r="K4967" s="23">
        <f>MONTH(CtasPagar[[#This Row],[Data Pagamento]])</f>
        <v>1</v>
      </c>
      <c r="L4967" s="23">
        <f>YEAR(CtasPagar[[#This Row],[Data Pagamento]])</f>
        <v>1900</v>
      </c>
      <c r="M4967" s="154"/>
      <c r="N496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7" s="71"/>
      <c r="P4967" s="71"/>
      <c r="Q4967" s="71"/>
      <c r="R4967" s="71"/>
      <c r="S4967" s="71"/>
      <c r="T4967" s="71"/>
      <c r="U4967" s="71"/>
      <c r="V4967" s="71"/>
      <c r="W4967" s="71"/>
      <c r="X4967" s="71"/>
      <c r="Y4967" s="71"/>
      <c r="Z4967" s="71"/>
    </row>
    <row r="4968" spans="1:26">
      <c r="A4968" s="154"/>
      <c r="B4968" s="157"/>
      <c r="C4968" s="162"/>
      <c r="D4968" s="157"/>
      <c r="E4968" s="157"/>
      <c r="F4968" s="157"/>
      <c r="G4968" s="158"/>
      <c r="H4968" s="23">
        <f>MONTH(CtasPagar[[#This Row],[Data Vencimento]])</f>
        <v>1</v>
      </c>
      <c r="I4968" s="23">
        <f>YEAR(CtasPagar[[#This Row],[Data Vencimento]])</f>
        <v>1900</v>
      </c>
      <c r="J4968" s="154"/>
      <c r="K4968" s="23">
        <f>MONTH(CtasPagar[[#This Row],[Data Pagamento]])</f>
        <v>1</v>
      </c>
      <c r="L4968" s="23">
        <f>YEAR(CtasPagar[[#This Row],[Data Pagamento]])</f>
        <v>1900</v>
      </c>
      <c r="M4968" s="154"/>
      <c r="N496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8" s="71"/>
      <c r="P4968" s="71"/>
      <c r="Q4968" s="71"/>
      <c r="R4968" s="71"/>
      <c r="S4968" s="71"/>
      <c r="T4968" s="71"/>
      <c r="U4968" s="71"/>
      <c r="V4968" s="71"/>
      <c r="W4968" s="71"/>
      <c r="X4968" s="71"/>
      <c r="Y4968" s="71"/>
      <c r="Z4968" s="71"/>
    </row>
    <row r="4969" spans="1:26">
      <c r="A4969" s="154"/>
      <c r="B4969" s="157"/>
      <c r="C4969" s="162"/>
      <c r="D4969" s="157"/>
      <c r="E4969" s="157"/>
      <c r="F4969" s="157"/>
      <c r="G4969" s="158"/>
      <c r="H4969" s="23">
        <f>MONTH(CtasPagar[[#This Row],[Data Vencimento]])</f>
        <v>1</v>
      </c>
      <c r="I4969" s="23">
        <f>YEAR(CtasPagar[[#This Row],[Data Vencimento]])</f>
        <v>1900</v>
      </c>
      <c r="J4969" s="154"/>
      <c r="K4969" s="23">
        <f>MONTH(CtasPagar[[#This Row],[Data Pagamento]])</f>
        <v>1</v>
      </c>
      <c r="L4969" s="23">
        <f>YEAR(CtasPagar[[#This Row],[Data Pagamento]])</f>
        <v>1900</v>
      </c>
      <c r="M4969" s="154"/>
      <c r="N496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69" s="71"/>
      <c r="P4969" s="71"/>
      <c r="Q4969" s="71"/>
      <c r="R4969" s="71"/>
      <c r="S4969" s="71"/>
      <c r="T4969" s="71"/>
      <c r="U4969" s="71"/>
      <c r="V4969" s="71"/>
      <c r="W4969" s="71"/>
      <c r="X4969" s="71"/>
      <c r="Y4969" s="71"/>
      <c r="Z4969" s="71"/>
    </row>
    <row r="4970" spans="1:26">
      <c r="A4970" s="154"/>
      <c r="B4970" s="157"/>
      <c r="C4970" s="162"/>
      <c r="D4970" s="157"/>
      <c r="E4970" s="157"/>
      <c r="F4970" s="157"/>
      <c r="G4970" s="158"/>
      <c r="H4970" s="23">
        <f>MONTH(CtasPagar[[#This Row],[Data Vencimento]])</f>
        <v>1</v>
      </c>
      <c r="I4970" s="23">
        <f>YEAR(CtasPagar[[#This Row],[Data Vencimento]])</f>
        <v>1900</v>
      </c>
      <c r="J4970" s="154"/>
      <c r="K4970" s="23">
        <f>MONTH(CtasPagar[[#This Row],[Data Pagamento]])</f>
        <v>1</v>
      </c>
      <c r="L4970" s="23">
        <f>YEAR(CtasPagar[[#This Row],[Data Pagamento]])</f>
        <v>1900</v>
      </c>
      <c r="M4970" s="154"/>
      <c r="N497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0" s="71"/>
      <c r="P4970" s="71"/>
      <c r="Q4970" s="71"/>
      <c r="R4970" s="71"/>
      <c r="S4970" s="71"/>
      <c r="T4970" s="71"/>
      <c r="U4970" s="71"/>
      <c r="V4970" s="71"/>
      <c r="W4970" s="71"/>
      <c r="X4970" s="71"/>
      <c r="Y4970" s="71"/>
      <c r="Z4970" s="71"/>
    </row>
    <row r="4971" spans="1:26">
      <c r="A4971" s="154"/>
      <c r="B4971" s="157"/>
      <c r="C4971" s="162"/>
      <c r="D4971" s="157"/>
      <c r="E4971" s="157"/>
      <c r="F4971" s="157"/>
      <c r="G4971" s="158"/>
      <c r="H4971" s="23">
        <f>MONTH(CtasPagar[[#This Row],[Data Vencimento]])</f>
        <v>1</v>
      </c>
      <c r="I4971" s="23">
        <f>YEAR(CtasPagar[[#This Row],[Data Vencimento]])</f>
        <v>1900</v>
      </c>
      <c r="J4971" s="154"/>
      <c r="K4971" s="23">
        <f>MONTH(CtasPagar[[#This Row],[Data Pagamento]])</f>
        <v>1</v>
      </c>
      <c r="L4971" s="23">
        <f>YEAR(CtasPagar[[#This Row],[Data Pagamento]])</f>
        <v>1900</v>
      </c>
      <c r="M4971" s="154"/>
      <c r="N497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1" s="71"/>
      <c r="P4971" s="71"/>
      <c r="Q4971" s="71"/>
      <c r="R4971" s="71"/>
      <c r="S4971" s="71"/>
      <c r="T4971" s="71"/>
      <c r="U4971" s="71"/>
      <c r="V4971" s="71"/>
      <c r="W4971" s="71"/>
      <c r="X4971" s="71"/>
      <c r="Y4971" s="71"/>
      <c r="Z4971" s="71"/>
    </row>
    <row r="4972" spans="1:26">
      <c r="A4972" s="154"/>
      <c r="B4972" s="157"/>
      <c r="C4972" s="162"/>
      <c r="D4972" s="157"/>
      <c r="E4972" s="157"/>
      <c r="F4972" s="157"/>
      <c r="G4972" s="158"/>
      <c r="H4972" s="23">
        <f>MONTH(CtasPagar[[#This Row],[Data Vencimento]])</f>
        <v>1</v>
      </c>
      <c r="I4972" s="23">
        <f>YEAR(CtasPagar[[#This Row],[Data Vencimento]])</f>
        <v>1900</v>
      </c>
      <c r="J4972" s="154"/>
      <c r="K4972" s="23">
        <f>MONTH(CtasPagar[[#This Row],[Data Pagamento]])</f>
        <v>1</v>
      </c>
      <c r="L4972" s="23">
        <f>YEAR(CtasPagar[[#This Row],[Data Pagamento]])</f>
        <v>1900</v>
      </c>
      <c r="M4972" s="154"/>
      <c r="N497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2" s="71"/>
      <c r="P4972" s="71"/>
      <c r="Q4972" s="71"/>
      <c r="R4972" s="71"/>
      <c r="S4972" s="71"/>
      <c r="T4972" s="71"/>
      <c r="U4972" s="71"/>
      <c r="V4972" s="71"/>
      <c r="W4972" s="71"/>
      <c r="X4972" s="71"/>
      <c r="Y4972" s="71"/>
      <c r="Z4972" s="71"/>
    </row>
    <row r="4973" spans="1:26">
      <c r="A4973" s="154"/>
      <c r="B4973" s="157"/>
      <c r="C4973" s="162"/>
      <c r="D4973" s="157"/>
      <c r="E4973" s="157"/>
      <c r="F4973" s="157"/>
      <c r="G4973" s="158"/>
      <c r="H4973" s="23">
        <f>MONTH(CtasPagar[[#This Row],[Data Vencimento]])</f>
        <v>1</v>
      </c>
      <c r="I4973" s="23">
        <f>YEAR(CtasPagar[[#This Row],[Data Vencimento]])</f>
        <v>1900</v>
      </c>
      <c r="J4973" s="154"/>
      <c r="K4973" s="23">
        <f>MONTH(CtasPagar[[#This Row],[Data Pagamento]])</f>
        <v>1</v>
      </c>
      <c r="L4973" s="23">
        <f>YEAR(CtasPagar[[#This Row],[Data Pagamento]])</f>
        <v>1900</v>
      </c>
      <c r="M4973" s="154"/>
      <c r="N497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3" s="71"/>
      <c r="P4973" s="71"/>
      <c r="Q4973" s="71"/>
      <c r="R4973" s="71"/>
      <c r="S4973" s="71"/>
      <c r="T4973" s="71"/>
      <c r="U4973" s="71"/>
      <c r="V4973" s="71"/>
      <c r="W4973" s="71"/>
      <c r="X4973" s="71"/>
      <c r="Y4973" s="71"/>
      <c r="Z4973" s="71"/>
    </row>
    <row r="4974" spans="1:26">
      <c r="A4974" s="154"/>
      <c r="B4974" s="157"/>
      <c r="C4974" s="162"/>
      <c r="D4974" s="157"/>
      <c r="E4974" s="157"/>
      <c r="F4974" s="157"/>
      <c r="G4974" s="158"/>
      <c r="H4974" s="23">
        <f>MONTH(CtasPagar[[#This Row],[Data Vencimento]])</f>
        <v>1</v>
      </c>
      <c r="I4974" s="23">
        <f>YEAR(CtasPagar[[#This Row],[Data Vencimento]])</f>
        <v>1900</v>
      </c>
      <c r="J4974" s="154"/>
      <c r="K4974" s="23">
        <f>MONTH(CtasPagar[[#This Row],[Data Pagamento]])</f>
        <v>1</v>
      </c>
      <c r="L4974" s="23">
        <f>YEAR(CtasPagar[[#This Row],[Data Pagamento]])</f>
        <v>1900</v>
      </c>
      <c r="M4974" s="154"/>
      <c r="N497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4" s="71"/>
      <c r="P4974" s="71"/>
      <c r="Q4974" s="71"/>
      <c r="R4974" s="71"/>
      <c r="S4974" s="71"/>
      <c r="T4974" s="71"/>
      <c r="U4974" s="71"/>
      <c r="V4974" s="71"/>
      <c r="W4974" s="71"/>
      <c r="X4974" s="71"/>
      <c r="Y4974" s="71"/>
      <c r="Z4974" s="71"/>
    </row>
    <row r="4975" spans="1:26">
      <c r="A4975" s="154"/>
      <c r="B4975" s="157"/>
      <c r="C4975" s="162"/>
      <c r="D4975" s="157"/>
      <c r="E4975" s="157"/>
      <c r="F4975" s="157"/>
      <c r="G4975" s="158"/>
      <c r="H4975" s="23">
        <f>MONTH(CtasPagar[[#This Row],[Data Vencimento]])</f>
        <v>1</v>
      </c>
      <c r="I4975" s="23">
        <f>YEAR(CtasPagar[[#This Row],[Data Vencimento]])</f>
        <v>1900</v>
      </c>
      <c r="J4975" s="154"/>
      <c r="K4975" s="23">
        <f>MONTH(CtasPagar[[#This Row],[Data Pagamento]])</f>
        <v>1</v>
      </c>
      <c r="L4975" s="23">
        <f>YEAR(CtasPagar[[#This Row],[Data Pagamento]])</f>
        <v>1900</v>
      </c>
      <c r="M4975" s="154"/>
      <c r="N497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5" s="71"/>
      <c r="P4975" s="71"/>
      <c r="Q4975" s="71"/>
      <c r="R4975" s="71"/>
      <c r="S4975" s="71"/>
      <c r="T4975" s="71"/>
      <c r="U4975" s="71"/>
      <c r="V4975" s="71"/>
      <c r="W4975" s="71"/>
      <c r="X4975" s="71"/>
      <c r="Y4975" s="71"/>
      <c r="Z4975" s="71"/>
    </row>
    <row r="4976" spans="1:26">
      <c r="A4976" s="154"/>
      <c r="B4976" s="157"/>
      <c r="C4976" s="162"/>
      <c r="D4976" s="157"/>
      <c r="E4976" s="157"/>
      <c r="F4976" s="157"/>
      <c r="G4976" s="158"/>
      <c r="H4976" s="23">
        <f>MONTH(CtasPagar[[#This Row],[Data Vencimento]])</f>
        <v>1</v>
      </c>
      <c r="I4976" s="23">
        <f>YEAR(CtasPagar[[#This Row],[Data Vencimento]])</f>
        <v>1900</v>
      </c>
      <c r="J4976" s="154"/>
      <c r="K4976" s="23">
        <f>MONTH(CtasPagar[[#This Row],[Data Pagamento]])</f>
        <v>1</v>
      </c>
      <c r="L4976" s="23">
        <f>YEAR(CtasPagar[[#This Row],[Data Pagamento]])</f>
        <v>1900</v>
      </c>
      <c r="M4976" s="154"/>
      <c r="N497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6" s="71"/>
      <c r="P4976" s="71"/>
      <c r="Q4976" s="71"/>
      <c r="R4976" s="71"/>
      <c r="S4976" s="71"/>
      <c r="T4976" s="71"/>
      <c r="U4976" s="71"/>
      <c r="V4976" s="71"/>
      <c r="W4976" s="71"/>
      <c r="X4976" s="71"/>
      <c r="Y4976" s="71"/>
      <c r="Z4976" s="71"/>
    </row>
    <row r="4977" spans="1:26">
      <c r="A4977" s="154"/>
      <c r="B4977" s="157"/>
      <c r="C4977" s="162"/>
      <c r="D4977" s="157"/>
      <c r="E4977" s="157"/>
      <c r="F4977" s="157"/>
      <c r="G4977" s="158"/>
      <c r="H4977" s="23">
        <f>MONTH(CtasPagar[[#This Row],[Data Vencimento]])</f>
        <v>1</v>
      </c>
      <c r="I4977" s="23">
        <f>YEAR(CtasPagar[[#This Row],[Data Vencimento]])</f>
        <v>1900</v>
      </c>
      <c r="J4977" s="154"/>
      <c r="K4977" s="23">
        <f>MONTH(CtasPagar[[#This Row],[Data Pagamento]])</f>
        <v>1</v>
      </c>
      <c r="L4977" s="23">
        <f>YEAR(CtasPagar[[#This Row],[Data Pagamento]])</f>
        <v>1900</v>
      </c>
      <c r="M4977" s="154"/>
      <c r="N497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7" s="71"/>
      <c r="P4977" s="71"/>
      <c r="Q4977" s="71"/>
      <c r="R4977" s="71"/>
      <c r="S4977" s="71"/>
      <c r="T4977" s="71"/>
      <c r="U4977" s="71"/>
      <c r="V4977" s="71"/>
      <c r="W4977" s="71"/>
      <c r="X4977" s="71"/>
      <c r="Y4977" s="71"/>
      <c r="Z4977" s="71"/>
    </row>
    <row r="4978" spans="1:26">
      <c r="A4978" s="154"/>
      <c r="B4978" s="157"/>
      <c r="C4978" s="162"/>
      <c r="D4978" s="157"/>
      <c r="E4978" s="157"/>
      <c r="F4978" s="157"/>
      <c r="G4978" s="158"/>
      <c r="H4978" s="23">
        <f>MONTH(CtasPagar[[#This Row],[Data Vencimento]])</f>
        <v>1</v>
      </c>
      <c r="I4978" s="23">
        <f>YEAR(CtasPagar[[#This Row],[Data Vencimento]])</f>
        <v>1900</v>
      </c>
      <c r="J4978" s="154"/>
      <c r="K4978" s="23">
        <f>MONTH(CtasPagar[[#This Row],[Data Pagamento]])</f>
        <v>1</v>
      </c>
      <c r="L4978" s="23">
        <f>YEAR(CtasPagar[[#This Row],[Data Pagamento]])</f>
        <v>1900</v>
      </c>
      <c r="M4978" s="154"/>
      <c r="N497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8" s="71"/>
      <c r="P4978" s="71"/>
      <c r="Q4978" s="71"/>
      <c r="R4978" s="71"/>
      <c r="S4978" s="71"/>
      <c r="T4978" s="71"/>
      <c r="U4978" s="71"/>
      <c r="V4978" s="71"/>
      <c r="W4978" s="71"/>
      <c r="X4978" s="71"/>
      <c r="Y4978" s="71"/>
      <c r="Z4978" s="71"/>
    </row>
    <row r="4979" spans="1:26">
      <c r="A4979" s="154"/>
      <c r="B4979" s="157"/>
      <c r="C4979" s="162"/>
      <c r="D4979" s="157"/>
      <c r="E4979" s="157"/>
      <c r="F4979" s="157"/>
      <c r="G4979" s="158"/>
      <c r="H4979" s="23">
        <f>MONTH(CtasPagar[[#This Row],[Data Vencimento]])</f>
        <v>1</v>
      </c>
      <c r="I4979" s="23">
        <f>YEAR(CtasPagar[[#This Row],[Data Vencimento]])</f>
        <v>1900</v>
      </c>
      <c r="J4979" s="154"/>
      <c r="K4979" s="23">
        <f>MONTH(CtasPagar[[#This Row],[Data Pagamento]])</f>
        <v>1</v>
      </c>
      <c r="L4979" s="23">
        <f>YEAR(CtasPagar[[#This Row],[Data Pagamento]])</f>
        <v>1900</v>
      </c>
      <c r="M4979" s="154"/>
      <c r="N497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79" s="71"/>
      <c r="P4979" s="71"/>
      <c r="Q4979" s="71"/>
      <c r="R4979" s="71"/>
      <c r="S4979" s="71"/>
      <c r="T4979" s="71"/>
      <c r="U4979" s="71"/>
      <c r="V4979" s="71"/>
      <c r="W4979" s="71"/>
      <c r="X4979" s="71"/>
      <c r="Y4979" s="71"/>
      <c r="Z4979" s="71"/>
    </row>
    <row r="4980" spans="1:26">
      <c r="A4980" s="154"/>
      <c r="B4980" s="157"/>
      <c r="C4980" s="162"/>
      <c r="D4980" s="157"/>
      <c r="E4980" s="157"/>
      <c r="F4980" s="157"/>
      <c r="G4980" s="158"/>
      <c r="H4980" s="23">
        <f>MONTH(CtasPagar[[#This Row],[Data Vencimento]])</f>
        <v>1</v>
      </c>
      <c r="I4980" s="23">
        <f>YEAR(CtasPagar[[#This Row],[Data Vencimento]])</f>
        <v>1900</v>
      </c>
      <c r="J4980" s="154"/>
      <c r="K4980" s="23">
        <f>MONTH(CtasPagar[[#This Row],[Data Pagamento]])</f>
        <v>1</v>
      </c>
      <c r="L4980" s="23">
        <f>YEAR(CtasPagar[[#This Row],[Data Pagamento]])</f>
        <v>1900</v>
      </c>
      <c r="M4980" s="154"/>
      <c r="N498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0" s="71"/>
      <c r="P4980" s="71"/>
      <c r="Q4980" s="71"/>
      <c r="R4980" s="71"/>
      <c r="S4980" s="71"/>
      <c r="T4980" s="71"/>
      <c r="U4980" s="71"/>
      <c r="V4980" s="71"/>
      <c r="W4980" s="71"/>
      <c r="X4980" s="71"/>
      <c r="Y4980" s="71"/>
      <c r="Z4980" s="71"/>
    </row>
    <row r="4981" spans="1:26">
      <c r="A4981" s="154"/>
      <c r="B4981" s="157"/>
      <c r="C4981" s="162"/>
      <c r="D4981" s="157"/>
      <c r="E4981" s="157"/>
      <c r="F4981" s="157"/>
      <c r="G4981" s="158"/>
      <c r="H4981" s="23">
        <f>MONTH(CtasPagar[[#This Row],[Data Vencimento]])</f>
        <v>1</v>
      </c>
      <c r="I4981" s="23">
        <f>YEAR(CtasPagar[[#This Row],[Data Vencimento]])</f>
        <v>1900</v>
      </c>
      <c r="J4981" s="154"/>
      <c r="K4981" s="23">
        <f>MONTH(CtasPagar[[#This Row],[Data Pagamento]])</f>
        <v>1</v>
      </c>
      <c r="L4981" s="23">
        <f>YEAR(CtasPagar[[#This Row],[Data Pagamento]])</f>
        <v>1900</v>
      </c>
      <c r="M4981" s="154"/>
      <c r="N498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1" s="71"/>
      <c r="P4981" s="71"/>
      <c r="Q4981" s="71"/>
      <c r="R4981" s="71"/>
      <c r="S4981" s="71"/>
      <c r="T4981" s="71"/>
      <c r="U4981" s="71"/>
      <c r="V4981" s="71"/>
      <c r="W4981" s="71"/>
      <c r="X4981" s="71"/>
      <c r="Y4981" s="71"/>
      <c r="Z4981" s="71"/>
    </row>
    <row r="4982" spans="1:26">
      <c r="A4982" s="154"/>
      <c r="B4982" s="157"/>
      <c r="C4982" s="162"/>
      <c r="D4982" s="157"/>
      <c r="E4982" s="157"/>
      <c r="F4982" s="157"/>
      <c r="G4982" s="158"/>
      <c r="H4982" s="23">
        <f>MONTH(CtasPagar[[#This Row],[Data Vencimento]])</f>
        <v>1</v>
      </c>
      <c r="I4982" s="23">
        <f>YEAR(CtasPagar[[#This Row],[Data Vencimento]])</f>
        <v>1900</v>
      </c>
      <c r="J4982" s="154"/>
      <c r="K4982" s="23">
        <f>MONTH(CtasPagar[[#This Row],[Data Pagamento]])</f>
        <v>1</v>
      </c>
      <c r="L4982" s="23">
        <f>YEAR(CtasPagar[[#This Row],[Data Pagamento]])</f>
        <v>1900</v>
      </c>
      <c r="M4982" s="154"/>
      <c r="N498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2" s="71"/>
      <c r="P4982" s="71"/>
      <c r="Q4982" s="71"/>
      <c r="R4982" s="71"/>
      <c r="S4982" s="71"/>
      <c r="T4982" s="71"/>
      <c r="U4982" s="71"/>
      <c r="V4982" s="71"/>
      <c r="W4982" s="71"/>
      <c r="X4982" s="71"/>
      <c r="Y4982" s="71"/>
      <c r="Z4982" s="71"/>
    </row>
    <row r="4983" spans="1:26">
      <c r="A4983" s="154"/>
      <c r="B4983" s="157"/>
      <c r="C4983" s="162"/>
      <c r="D4983" s="157"/>
      <c r="E4983" s="157"/>
      <c r="F4983" s="157"/>
      <c r="G4983" s="158"/>
      <c r="H4983" s="23">
        <f>MONTH(CtasPagar[[#This Row],[Data Vencimento]])</f>
        <v>1</v>
      </c>
      <c r="I4983" s="23">
        <f>YEAR(CtasPagar[[#This Row],[Data Vencimento]])</f>
        <v>1900</v>
      </c>
      <c r="J4983" s="154"/>
      <c r="K4983" s="23">
        <f>MONTH(CtasPagar[[#This Row],[Data Pagamento]])</f>
        <v>1</v>
      </c>
      <c r="L4983" s="23">
        <f>YEAR(CtasPagar[[#This Row],[Data Pagamento]])</f>
        <v>1900</v>
      </c>
      <c r="M4983" s="154"/>
      <c r="N498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3" s="71"/>
      <c r="P4983" s="71"/>
      <c r="Q4983" s="71"/>
      <c r="R4983" s="71"/>
      <c r="S4983" s="71"/>
      <c r="T4983" s="71"/>
      <c r="U4983" s="71"/>
      <c r="V4983" s="71"/>
      <c r="W4983" s="71"/>
      <c r="X4983" s="71"/>
      <c r="Y4983" s="71"/>
      <c r="Z4983" s="71"/>
    </row>
    <row r="4984" spans="1:26">
      <c r="A4984" s="154"/>
      <c r="B4984" s="157"/>
      <c r="C4984" s="162"/>
      <c r="D4984" s="157"/>
      <c r="E4984" s="157"/>
      <c r="F4984" s="157"/>
      <c r="G4984" s="158"/>
      <c r="H4984" s="23">
        <f>MONTH(CtasPagar[[#This Row],[Data Vencimento]])</f>
        <v>1</v>
      </c>
      <c r="I4984" s="23">
        <f>YEAR(CtasPagar[[#This Row],[Data Vencimento]])</f>
        <v>1900</v>
      </c>
      <c r="J4984" s="154"/>
      <c r="K4984" s="23">
        <f>MONTH(CtasPagar[[#This Row],[Data Pagamento]])</f>
        <v>1</v>
      </c>
      <c r="L4984" s="23">
        <f>YEAR(CtasPagar[[#This Row],[Data Pagamento]])</f>
        <v>1900</v>
      </c>
      <c r="M4984" s="154"/>
      <c r="N498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4" s="71"/>
      <c r="P4984" s="71"/>
      <c r="Q4984" s="71"/>
      <c r="R4984" s="71"/>
      <c r="S4984" s="71"/>
      <c r="T4984" s="71"/>
      <c r="U4984" s="71"/>
      <c r="V4984" s="71"/>
      <c r="W4984" s="71"/>
      <c r="X4984" s="71"/>
      <c r="Y4984" s="71"/>
      <c r="Z4984" s="71"/>
    </row>
    <row r="4985" spans="1:26">
      <c r="A4985" s="154"/>
      <c r="B4985" s="157"/>
      <c r="C4985" s="162"/>
      <c r="D4985" s="157"/>
      <c r="E4985" s="157"/>
      <c r="F4985" s="157"/>
      <c r="G4985" s="158"/>
      <c r="H4985" s="23">
        <f>MONTH(CtasPagar[[#This Row],[Data Vencimento]])</f>
        <v>1</v>
      </c>
      <c r="I4985" s="23">
        <f>YEAR(CtasPagar[[#This Row],[Data Vencimento]])</f>
        <v>1900</v>
      </c>
      <c r="J4985" s="154"/>
      <c r="K4985" s="23">
        <f>MONTH(CtasPagar[[#This Row],[Data Pagamento]])</f>
        <v>1</v>
      </c>
      <c r="L4985" s="23">
        <f>YEAR(CtasPagar[[#This Row],[Data Pagamento]])</f>
        <v>1900</v>
      </c>
      <c r="M4985" s="154"/>
      <c r="N498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5" s="71"/>
      <c r="P4985" s="71"/>
      <c r="Q4985" s="71"/>
      <c r="R4985" s="71"/>
      <c r="S4985" s="71"/>
      <c r="T4985" s="71"/>
      <c r="U4985" s="71"/>
      <c r="V4985" s="71"/>
      <c r="W4985" s="71"/>
      <c r="X4985" s="71"/>
      <c r="Y4985" s="71"/>
      <c r="Z4985" s="71"/>
    </row>
    <row r="4986" spans="1:26">
      <c r="A4986" s="154"/>
      <c r="B4986" s="157"/>
      <c r="C4986" s="162"/>
      <c r="D4986" s="157"/>
      <c r="E4986" s="157"/>
      <c r="F4986" s="157"/>
      <c r="G4986" s="158"/>
      <c r="H4986" s="23">
        <f>MONTH(CtasPagar[[#This Row],[Data Vencimento]])</f>
        <v>1</v>
      </c>
      <c r="I4986" s="23">
        <f>YEAR(CtasPagar[[#This Row],[Data Vencimento]])</f>
        <v>1900</v>
      </c>
      <c r="J4986" s="154"/>
      <c r="K4986" s="23">
        <f>MONTH(CtasPagar[[#This Row],[Data Pagamento]])</f>
        <v>1</v>
      </c>
      <c r="L4986" s="23">
        <f>YEAR(CtasPagar[[#This Row],[Data Pagamento]])</f>
        <v>1900</v>
      </c>
      <c r="M4986" s="154"/>
      <c r="N498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6" s="71"/>
      <c r="P4986" s="71"/>
      <c r="Q4986" s="71"/>
      <c r="R4986" s="71"/>
      <c r="S4986" s="71"/>
      <c r="T4986" s="71"/>
      <c r="U4986" s="71"/>
      <c r="V4986" s="71"/>
      <c r="W4986" s="71"/>
      <c r="X4986" s="71"/>
      <c r="Y4986" s="71"/>
      <c r="Z4986" s="71"/>
    </row>
    <row r="4987" spans="1:26">
      <c r="A4987" s="154"/>
      <c r="B4987" s="157"/>
      <c r="C4987" s="162"/>
      <c r="D4987" s="157"/>
      <c r="E4987" s="157"/>
      <c r="F4987" s="157"/>
      <c r="G4987" s="158"/>
      <c r="H4987" s="23">
        <f>MONTH(CtasPagar[[#This Row],[Data Vencimento]])</f>
        <v>1</v>
      </c>
      <c r="I4987" s="23">
        <f>YEAR(CtasPagar[[#This Row],[Data Vencimento]])</f>
        <v>1900</v>
      </c>
      <c r="J4987" s="154"/>
      <c r="K4987" s="23">
        <f>MONTH(CtasPagar[[#This Row],[Data Pagamento]])</f>
        <v>1</v>
      </c>
      <c r="L4987" s="23">
        <f>YEAR(CtasPagar[[#This Row],[Data Pagamento]])</f>
        <v>1900</v>
      </c>
      <c r="M4987" s="154"/>
      <c r="N498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7" s="71"/>
      <c r="P4987" s="71"/>
      <c r="Q4987" s="71"/>
      <c r="R4987" s="71"/>
      <c r="S4987" s="71"/>
      <c r="T4987" s="71"/>
      <c r="U4987" s="71"/>
      <c r="V4987" s="71"/>
      <c r="W4987" s="71"/>
      <c r="X4987" s="71"/>
      <c r="Y4987" s="71"/>
      <c r="Z4987" s="71"/>
    </row>
    <row r="4988" spans="1:26">
      <c r="A4988" s="154"/>
      <c r="B4988" s="157"/>
      <c r="C4988" s="162"/>
      <c r="D4988" s="157"/>
      <c r="E4988" s="157"/>
      <c r="F4988" s="157"/>
      <c r="G4988" s="158"/>
      <c r="H4988" s="23">
        <f>MONTH(CtasPagar[[#This Row],[Data Vencimento]])</f>
        <v>1</v>
      </c>
      <c r="I4988" s="23">
        <f>YEAR(CtasPagar[[#This Row],[Data Vencimento]])</f>
        <v>1900</v>
      </c>
      <c r="J4988" s="154"/>
      <c r="K4988" s="23">
        <f>MONTH(CtasPagar[[#This Row],[Data Pagamento]])</f>
        <v>1</v>
      </c>
      <c r="L4988" s="23">
        <f>YEAR(CtasPagar[[#This Row],[Data Pagamento]])</f>
        <v>1900</v>
      </c>
      <c r="M4988" s="154"/>
      <c r="N498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8" s="71"/>
      <c r="P4988" s="71"/>
      <c r="Q4988" s="71"/>
      <c r="R4988" s="71"/>
      <c r="S4988" s="71"/>
      <c r="T4988" s="71"/>
      <c r="U4988" s="71"/>
      <c r="V4988" s="71"/>
      <c r="W4988" s="71"/>
      <c r="X4988" s="71"/>
      <c r="Y4988" s="71"/>
      <c r="Z4988" s="71"/>
    </row>
    <row r="4989" spans="1:26">
      <c r="A4989" s="154"/>
      <c r="B4989" s="157"/>
      <c r="C4989" s="162"/>
      <c r="D4989" s="157"/>
      <c r="E4989" s="157"/>
      <c r="F4989" s="157"/>
      <c r="G4989" s="158"/>
      <c r="H4989" s="23">
        <f>MONTH(CtasPagar[[#This Row],[Data Vencimento]])</f>
        <v>1</v>
      </c>
      <c r="I4989" s="23">
        <f>YEAR(CtasPagar[[#This Row],[Data Vencimento]])</f>
        <v>1900</v>
      </c>
      <c r="J4989" s="154"/>
      <c r="K4989" s="23">
        <f>MONTH(CtasPagar[[#This Row],[Data Pagamento]])</f>
        <v>1</v>
      </c>
      <c r="L4989" s="23">
        <f>YEAR(CtasPagar[[#This Row],[Data Pagamento]])</f>
        <v>1900</v>
      </c>
      <c r="M4989" s="154"/>
      <c r="N498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89" s="71"/>
      <c r="P4989" s="71"/>
      <c r="Q4989" s="71"/>
      <c r="R4989" s="71"/>
      <c r="S4989" s="71"/>
      <c r="T4989" s="71"/>
      <c r="U4989" s="71"/>
      <c r="V4989" s="71"/>
      <c r="W4989" s="71"/>
      <c r="X4989" s="71"/>
      <c r="Y4989" s="71"/>
      <c r="Z4989" s="71"/>
    </row>
    <row r="4990" spans="1:26">
      <c r="A4990" s="154"/>
      <c r="B4990" s="157"/>
      <c r="C4990" s="162"/>
      <c r="D4990" s="157"/>
      <c r="E4990" s="157"/>
      <c r="F4990" s="157"/>
      <c r="G4990" s="158"/>
      <c r="H4990" s="23">
        <f>MONTH(CtasPagar[[#This Row],[Data Vencimento]])</f>
        <v>1</v>
      </c>
      <c r="I4990" s="23">
        <f>YEAR(CtasPagar[[#This Row],[Data Vencimento]])</f>
        <v>1900</v>
      </c>
      <c r="J4990" s="154"/>
      <c r="K4990" s="23">
        <f>MONTH(CtasPagar[[#This Row],[Data Pagamento]])</f>
        <v>1</v>
      </c>
      <c r="L4990" s="23">
        <f>YEAR(CtasPagar[[#This Row],[Data Pagamento]])</f>
        <v>1900</v>
      </c>
      <c r="M4990" s="154"/>
      <c r="N4990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0" s="71"/>
      <c r="P4990" s="71"/>
      <c r="Q4990" s="71"/>
      <c r="R4990" s="71"/>
      <c r="S4990" s="71"/>
      <c r="T4990" s="71"/>
      <c r="U4990" s="71"/>
      <c r="V4990" s="71"/>
      <c r="W4990" s="71"/>
      <c r="X4990" s="71"/>
      <c r="Y4990" s="71"/>
      <c r="Z4990" s="71"/>
    </row>
    <row r="4991" spans="1:26">
      <c r="A4991" s="154"/>
      <c r="B4991" s="157"/>
      <c r="C4991" s="162"/>
      <c r="D4991" s="157"/>
      <c r="E4991" s="157"/>
      <c r="F4991" s="157"/>
      <c r="G4991" s="158"/>
      <c r="H4991" s="23">
        <f>MONTH(CtasPagar[[#This Row],[Data Vencimento]])</f>
        <v>1</v>
      </c>
      <c r="I4991" s="23">
        <f>YEAR(CtasPagar[[#This Row],[Data Vencimento]])</f>
        <v>1900</v>
      </c>
      <c r="J4991" s="154"/>
      <c r="K4991" s="23">
        <f>MONTH(CtasPagar[[#This Row],[Data Pagamento]])</f>
        <v>1</v>
      </c>
      <c r="L4991" s="23">
        <f>YEAR(CtasPagar[[#This Row],[Data Pagamento]])</f>
        <v>1900</v>
      </c>
      <c r="M4991" s="154"/>
      <c r="N4991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1" s="71"/>
      <c r="P4991" s="71"/>
      <c r="Q4991" s="71"/>
      <c r="R4991" s="71"/>
      <c r="S4991" s="71"/>
      <c r="T4991" s="71"/>
      <c r="U4991" s="71"/>
      <c r="V4991" s="71"/>
      <c r="W4991" s="71"/>
      <c r="X4991" s="71"/>
      <c r="Y4991" s="71"/>
      <c r="Z4991" s="71"/>
    </row>
    <row r="4992" spans="1:26">
      <c r="A4992" s="154"/>
      <c r="B4992" s="157"/>
      <c r="C4992" s="162"/>
      <c r="D4992" s="157"/>
      <c r="E4992" s="157"/>
      <c r="F4992" s="157"/>
      <c r="G4992" s="158"/>
      <c r="H4992" s="23">
        <f>MONTH(CtasPagar[[#This Row],[Data Vencimento]])</f>
        <v>1</v>
      </c>
      <c r="I4992" s="23">
        <f>YEAR(CtasPagar[[#This Row],[Data Vencimento]])</f>
        <v>1900</v>
      </c>
      <c r="J4992" s="154"/>
      <c r="K4992" s="23">
        <f>MONTH(CtasPagar[[#This Row],[Data Pagamento]])</f>
        <v>1</v>
      </c>
      <c r="L4992" s="23">
        <f>YEAR(CtasPagar[[#This Row],[Data Pagamento]])</f>
        <v>1900</v>
      </c>
      <c r="M4992" s="154"/>
      <c r="N4992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2" s="71"/>
      <c r="P4992" s="71"/>
      <c r="Q4992" s="71"/>
      <c r="R4992" s="71"/>
      <c r="S4992" s="71"/>
      <c r="T4992" s="71"/>
      <c r="U4992" s="71"/>
      <c r="V4992" s="71"/>
      <c r="W4992" s="71"/>
      <c r="X4992" s="71"/>
      <c r="Y4992" s="71"/>
      <c r="Z4992" s="71"/>
    </row>
    <row r="4993" spans="1:26">
      <c r="A4993" s="154"/>
      <c r="B4993" s="157"/>
      <c r="C4993" s="162"/>
      <c r="D4993" s="157"/>
      <c r="E4993" s="157"/>
      <c r="F4993" s="157"/>
      <c r="G4993" s="158"/>
      <c r="H4993" s="23">
        <f>MONTH(CtasPagar[[#This Row],[Data Vencimento]])</f>
        <v>1</v>
      </c>
      <c r="I4993" s="23">
        <f>YEAR(CtasPagar[[#This Row],[Data Vencimento]])</f>
        <v>1900</v>
      </c>
      <c r="J4993" s="154"/>
      <c r="K4993" s="23">
        <f>MONTH(CtasPagar[[#This Row],[Data Pagamento]])</f>
        <v>1</v>
      </c>
      <c r="L4993" s="23">
        <f>YEAR(CtasPagar[[#This Row],[Data Pagamento]])</f>
        <v>1900</v>
      </c>
      <c r="M4993" s="154"/>
      <c r="N4993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3" s="71"/>
      <c r="P4993" s="71"/>
      <c r="Q4993" s="71"/>
      <c r="R4993" s="71"/>
      <c r="S4993" s="71"/>
      <c r="T4993" s="71"/>
      <c r="U4993" s="71"/>
      <c r="V4993" s="71"/>
      <c r="W4993" s="71"/>
      <c r="X4993" s="71"/>
      <c r="Y4993" s="71"/>
      <c r="Z4993" s="71"/>
    </row>
    <row r="4994" spans="1:26">
      <c r="A4994" s="154"/>
      <c r="B4994" s="157"/>
      <c r="C4994" s="162"/>
      <c r="D4994" s="157"/>
      <c r="E4994" s="157"/>
      <c r="F4994" s="157"/>
      <c r="G4994" s="158"/>
      <c r="H4994" s="23">
        <f>MONTH(CtasPagar[[#This Row],[Data Vencimento]])</f>
        <v>1</v>
      </c>
      <c r="I4994" s="23">
        <f>YEAR(CtasPagar[[#This Row],[Data Vencimento]])</f>
        <v>1900</v>
      </c>
      <c r="J4994" s="154"/>
      <c r="K4994" s="23">
        <f>MONTH(CtasPagar[[#This Row],[Data Pagamento]])</f>
        <v>1</v>
      </c>
      <c r="L4994" s="23">
        <f>YEAR(CtasPagar[[#This Row],[Data Pagamento]])</f>
        <v>1900</v>
      </c>
      <c r="M4994" s="154"/>
      <c r="N4994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4" s="71"/>
      <c r="P4994" s="71"/>
      <c r="Q4994" s="71"/>
      <c r="R4994" s="71"/>
      <c r="S4994" s="71"/>
      <c r="T4994" s="71"/>
      <c r="U4994" s="71"/>
      <c r="V4994" s="71"/>
      <c r="W4994" s="71"/>
      <c r="X4994" s="71"/>
      <c r="Y4994" s="71"/>
      <c r="Z4994" s="71"/>
    </row>
    <row r="4995" spans="1:26">
      <c r="A4995" s="154"/>
      <c r="B4995" s="157"/>
      <c r="C4995" s="162"/>
      <c r="D4995" s="157"/>
      <c r="E4995" s="157"/>
      <c r="F4995" s="157"/>
      <c r="G4995" s="158"/>
      <c r="H4995" s="23">
        <f>MONTH(CtasPagar[[#This Row],[Data Vencimento]])</f>
        <v>1</v>
      </c>
      <c r="I4995" s="23">
        <f>YEAR(CtasPagar[[#This Row],[Data Vencimento]])</f>
        <v>1900</v>
      </c>
      <c r="J4995" s="154"/>
      <c r="K4995" s="23">
        <f>MONTH(CtasPagar[[#This Row],[Data Pagamento]])</f>
        <v>1</v>
      </c>
      <c r="L4995" s="23">
        <f>YEAR(CtasPagar[[#This Row],[Data Pagamento]])</f>
        <v>1900</v>
      </c>
      <c r="M4995" s="154"/>
      <c r="N4995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5" s="71"/>
      <c r="P4995" s="71"/>
      <c r="Q4995" s="71"/>
      <c r="R4995" s="71"/>
      <c r="S4995" s="71"/>
      <c r="T4995" s="71"/>
      <c r="U4995" s="71"/>
      <c r="V4995" s="71"/>
      <c r="W4995" s="71"/>
      <c r="X4995" s="71"/>
      <c r="Y4995" s="71"/>
      <c r="Z4995" s="71"/>
    </row>
    <row r="4996" spans="1:26">
      <c r="A4996" s="154"/>
      <c r="B4996" s="157"/>
      <c r="C4996" s="162"/>
      <c r="D4996" s="157"/>
      <c r="E4996" s="157"/>
      <c r="F4996" s="157"/>
      <c r="G4996" s="158"/>
      <c r="H4996" s="23">
        <f>MONTH(CtasPagar[[#This Row],[Data Vencimento]])</f>
        <v>1</v>
      </c>
      <c r="I4996" s="23">
        <f>YEAR(CtasPagar[[#This Row],[Data Vencimento]])</f>
        <v>1900</v>
      </c>
      <c r="J4996" s="154"/>
      <c r="K4996" s="23">
        <f>MONTH(CtasPagar[[#This Row],[Data Pagamento]])</f>
        <v>1</v>
      </c>
      <c r="L4996" s="23">
        <f>YEAR(CtasPagar[[#This Row],[Data Pagamento]])</f>
        <v>1900</v>
      </c>
      <c r="M4996" s="154"/>
      <c r="N4996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6" s="71"/>
      <c r="P4996" s="71"/>
      <c r="Q4996" s="71"/>
      <c r="R4996" s="71"/>
      <c r="S4996" s="71"/>
      <c r="T4996" s="71"/>
      <c r="U4996" s="71"/>
      <c r="V4996" s="71"/>
      <c r="W4996" s="71"/>
      <c r="X4996" s="71"/>
      <c r="Y4996" s="71"/>
      <c r="Z4996" s="71"/>
    </row>
    <row r="4997" spans="1:26">
      <c r="A4997" s="154"/>
      <c r="B4997" s="157"/>
      <c r="C4997" s="162"/>
      <c r="D4997" s="157"/>
      <c r="E4997" s="157"/>
      <c r="F4997" s="157"/>
      <c r="G4997" s="158"/>
      <c r="H4997" s="23">
        <f>MONTH(CtasPagar[[#This Row],[Data Vencimento]])</f>
        <v>1</v>
      </c>
      <c r="I4997" s="23">
        <f>YEAR(CtasPagar[[#This Row],[Data Vencimento]])</f>
        <v>1900</v>
      </c>
      <c r="J4997" s="154"/>
      <c r="K4997" s="23">
        <f>MONTH(CtasPagar[[#This Row],[Data Pagamento]])</f>
        <v>1</v>
      </c>
      <c r="L4997" s="23">
        <f>YEAR(CtasPagar[[#This Row],[Data Pagamento]])</f>
        <v>1900</v>
      </c>
      <c r="M4997" s="154"/>
      <c r="N4997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7" s="71"/>
      <c r="P4997" s="71"/>
      <c r="Q4997" s="71"/>
      <c r="R4997" s="71"/>
      <c r="S4997" s="71"/>
      <c r="T4997" s="71"/>
      <c r="U4997" s="71"/>
      <c r="V4997" s="71"/>
      <c r="W4997" s="71"/>
      <c r="X4997" s="71"/>
      <c r="Y4997" s="71"/>
      <c r="Z4997" s="71"/>
    </row>
    <row r="4998" spans="1:26">
      <c r="A4998" s="154"/>
      <c r="B4998" s="157"/>
      <c r="C4998" s="162"/>
      <c r="D4998" s="157"/>
      <c r="E4998" s="157"/>
      <c r="F4998" s="157"/>
      <c r="G4998" s="158"/>
      <c r="H4998" s="23">
        <f>MONTH(CtasPagar[[#This Row],[Data Vencimento]])</f>
        <v>1</v>
      </c>
      <c r="I4998" s="23">
        <f>YEAR(CtasPagar[[#This Row],[Data Vencimento]])</f>
        <v>1900</v>
      </c>
      <c r="J4998" s="154"/>
      <c r="K4998" s="23">
        <f>MONTH(CtasPagar[[#This Row],[Data Pagamento]])</f>
        <v>1</v>
      </c>
      <c r="L4998" s="23">
        <f>YEAR(CtasPagar[[#This Row],[Data Pagamento]])</f>
        <v>1900</v>
      </c>
      <c r="M4998" s="154"/>
      <c r="N4998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8" s="71"/>
      <c r="P4998" s="71"/>
      <c r="Q4998" s="71"/>
      <c r="R4998" s="71"/>
      <c r="S4998" s="71"/>
      <c r="T4998" s="71"/>
      <c r="U4998" s="71"/>
      <c r="V4998" s="71"/>
      <c r="W4998" s="71"/>
      <c r="X4998" s="71"/>
      <c r="Y4998" s="71"/>
      <c r="Z4998" s="71"/>
    </row>
    <row r="4999" spans="1:26">
      <c r="A4999" s="154"/>
      <c r="B4999" s="157"/>
      <c r="C4999" s="162"/>
      <c r="D4999" s="157"/>
      <c r="E4999" s="157"/>
      <c r="F4999" s="157"/>
      <c r="G4999" s="158"/>
      <c r="H4999" s="23">
        <f>MONTH(CtasPagar[[#This Row],[Data Vencimento]])</f>
        <v>1</v>
      </c>
      <c r="I4999" s="23">
        <f>YEAR(CtasPagar[[#This Row],[Data Vencimento]])</f>
        <v>1900</v>
      </c>
      <c r="J4999" s="154"/>
      <c r="K4999" s="23">
        <f>MONTH(CtasPagar[[#This Row],[Data Pagamento]])</f>
        <v>1</v>
      </c>
      <c r="L4999" s="23">
        <f>YEAR(CtasPagar[[#This Row],[Data Pagamento]])</f>
        <v>1900</v>
      </c>
      <c r="M4999" s="154"/>
      <c r="N4999" s="28" t="str">
        <f ca="1">IF(CtasPagar[[#This Row],[Data Pagamento]]&gt;1,"Pago",IF(CtasPagar[[#This Row],[Data Vencimento]]&gt;Parametros!$B$6,"Aberto", IF(CtasPagar[[#This Row],[Data Vencimento]]=Parametros!$B$6,"Aberto", IF(CtasPagar[[#This Row],[Ano Vencimemto]]=1900,"","Vencido"))))</f>
        <v/>
      </c>
      <c r="O4999" s="71"/>
      <c r="P4999" s="71"/>
      <c r="Q4999" s="71"/>
      <c r="R4999" s="71"/>
      <c r="S4999" s="71"/>
      <c r="T4999" s="71"/>
      <c r="U4999" s="71"/>
      <c r="V4999" s="71"/>
      <c r="W4999" s="71"/>
      <c r="X4999" s="71"/>
      <c r="Y4999" s="71"/>
      <c r="Z4999" s="71"/>
    </row>
    <row r="5000" spans="1:26" ht="15.75" thickBot="1">
      <c r="A5000" s="24" t="s">
        <v>97</v>
      </c>
      <c r="B5000" s="25"/>
      <c r="C5000" s="163"/>
      <c r="D5000" s="25"/>
      <c r="E5000" s="25"/>
      <c r="F5000" s="25"/>
      <c r="G5000" s="26">
        <f>SUBTOTAL(109,CtasPagar[Valor (R$)])</f>
        <v>72000</v>
      </c>
      <c r="H5000" s="26"/>
      <c r="I5000" s="26"/>
      <c r="J5000" s="25"/>
      <c r="K5000" s="25"/>
      <c r="L5000" s="25"/>
      <c r="M5000" s="25"/>
      <c r="N5000" s="27"/>
      <c r="O5000" s="71"/>
      <c r="P5000" s="71"/>
      <c r="Q5000" s="71"/>
      <c r="R5000" s="71"/>
      <c r="S5000" s="71"/>
      <c r="T5000" s="71"/>
      <c r="U5000" s="71"/>
      <c r="V5000" s="71"/>
      <c r="W5000" s="71"/>
      <c r="X5000" s="71"/>
      <c r="Y5000" s="71"/>
      <c r="Z5000" s="71"/>
    </row>
    <row r="5001" spans="1:26">
      <c r="O5001" s="71"/>
      <c r="P5001" s="71"/>
      <c r="Q5001" s="71"/>
      <c r="R5001" s="71"/>
      <c r="S5001" s="71"/>
      <c r="T5001" s="71"/>
      <c r="U5001" s="71"/>
      <c r="V5001" s="71"/>
      <c r="W5001" s="71"/>
      <c r="X5001" s="71"/>
      <c r="Y5001" s="71"/>
      <c r="Z5001" s="71"/>
    </row>
    <row r="5002" spans="1:26">
      <c r="O5002" s="71"/>
      <c r="P5002" s="71"/>
      <c r="Q5002" s="71"/>
      <c r="R5002" s="71"/>
      <c r="S5002" s="71"/>
      <c r="T5002" s="71"/>
      <c r="U5002" s="71"/>
      <c r="V5002" s="71"/>
      <c r="W5002" s="71"/>
      <c r="X5002" s="71"/>
      <c r="Y5002" s="71"/>
      <c r="Z5002" s="71"/>
    </row>
    <row r="5003" spans="1:26">
      <c r="G5003" s="22"/>
      <c r="H5003" s="22"/>
      <c r="I5003" s="22"/>
      <c r="O5003" s="71"/>
      <c r="P5003" s="71"/>
      <c r="Q5003" s="71"/>
      <c r="R5003" s="71"/>
      <c r="S5003" s="71"/>
      <c r="T5003" s="71"/>
      <c r="U5003" s="71"/>
      <c r="V5003" s="71"/>
      <c r="W5003" s="71"/>
      <c r="X5003" s="71"/>
      <c r="Y5003" s="71"/>
      <c r="Z5003" s="71"/>
    </row>
    <row r="5004" spans="1:26">
      <c r="O5004" s="71"/>
      <c r="P5004" s="71"/>
      <c r="Q5004" s="71"/>
      <c r="R5004" s="71"/>
      <c r="S5004" s="71"/>
      <c r="T5004" s="71"/>
      <c r="U5004" s="71"/>
      <c r="V5004" s="71"/>
      <c r="W5004" s="71"/>
      <c r="X5004" s="71"/>
      <c r="Y5004" s="71"/>
      <c r="Z5004" s="71"/>
    </row>
    <row r="5005" spans="1:26">
      <c r="O5005" s="71"/>
      <c r="P5005" s="71"/>
      <c r="Q5005" s="71"/>
      <c r="R5005" s="71"/>
      <c r="S5005" s="71"/>
      <c r="T5005" s="71"/>
      <c r="U5005" s="71"/>
      <c r="V5005" s="71"/>
      <c r="W5005" s="71"/>
      <c r="X5005" s="71"/>
      <c r="Y5005" s="71"/>
      <c r="Z5005" s="71"/>
    </row>
    <row r="5006" spans="1:26">
      <c r="O5006" s="71"/>
      <c r="P5006" s="71"/>
      <c r="Q5006" s="71"/>
      <c r="R5006" s="71"/>
      <c r="S5006" s="71"/>
      <c r="T5006" s="71"/>
      <c r="U5006" s="71"/>
      <c r="V5006" s="71"/>
      <c r="W5006" s="71"/>
      <c r="X5006" s="71"/>
      <c r="Y5006" s="71"/>
      <c r="Z5006" s="71"/>
    </row>
    <row r="5007" spans="1:26">
      <c r="O5007" s="71"/>
      <c r="P5007" s="71"/>
      <c r="Q5007" s="71"/>
      <c r="R5007" s="71"/>
      <c r="S5007" s="71"/>
      <c r="T5007" s="71"/>
      <c r="U5007" s="71"/>
      <c r="V5007" s="71"/>
      <c r="W5007" s="71"/>
      <c r="X5007" s="71"/>
      <c r="Y5007" s="71"/>
      <c r="Z5007" s="71"/>
    </row>
    <row r="5008" spans="1:26">
      <c r="O5008" s="71"/>
      <c r="P5008" s="71"/>
      <c r="Q5008" s="71"/>
      <c r="R5008" s="71"/>
      <c r="S5008" s="71"/>
      <c r="T5008" s="71"/>
      <c r="U5008" s="71"/>
      <c r="V5008" s="71"/>
      <c r="W5008" s="71"/>
      <c r="X5008" s="71"/>
      <c r="Y5008" s="71"/>
      <c r="Z5008" s="71"/>
    </row>
    <row r="5009" spans="15:26">
      <c r="O5009" s="71"/>
      <c r="P5009" s="71"/>
      <c r="Q5009" s="71"/>
      <c r="R5009" s="71"/>
      <c r="S5009" s="71"/>
      <c r="T5009" s="71"/>
      <c r="U5009" s="71"/>
      <c r="V5009" s="71"/>
      <c r="W5009" s="71"/>
      <c r="X5009" s="71"/>
      <c r="Y5009" s="71"/>
      <c r="Z5009" s="71"/>
    </row>
    <row r="5010" spans="15:26">
      <c r="O5010" s="71"/>
      <c r="P5010" s="71"/>
      <c r="Q5010" s="71"/>
      <c r="R5010" s="71"/>
      <c r="S5010" s="71"/>
      <c r="T5010" s="71"/>
      <c r="U5010" s="71"/>
      <c r="V5010" s="71"/>
      <c r="W5010" s="71"/>
      <c r="X5010" s="71"/>
      <c r="Y5010" s="71"/>
      <c r="Z5010" s="71"/>
    </row>
    <row r="5011" spans="15:26">
      <c r="O5011" s="71"/>
      <c r="P5011" s="71"/>
      <c r="Q5011" s="71"/>
      <c r="R5011" s="71"/>
      <c r="S5011" s="71"/>
      <c r="T5011" s="71"/>
      <c r="U5011" s="71"/>
      <c r="V5011" s="71"/>
      <c r="W5011" s="71"/>
      <c r="X5011" s="71"/>
      <c r="Y5011" s="71"/>
      <c r="Z5011" s="71"/>
    </row>
    <row r="5012" spans="15:26">
      <c r="O5012" s="71"/>
      <c r="P5012" s="71"/>
      <c r="Q5012" s="71"/>
      <c r="R5012" s="71"/>
      <c r="S5012" s="71"/>
      <c r="T5012" s="71"/>
      <c r="U5012" s="71"/>
      <c r="V5012" s="71"/>
      <c r="W5012" s="71"/>
      <c r="X5012" s="71"/>
      <c r="Y5012" s="71"/>
      <c r="Z5012" s="71"/>
    </row>
    <row r="5013" spans="15:26">
      <c r="O5013" s="71"/>
      <c r="P5013" s="71"/>
      <c r="Q5013" s="71"/>
      <c r="R5013" s="71"/>
      <c r="S5013" s="71"/>
      <c r="T5013" s="71"/>
      <c r="U5013" s="71"/>
      <c r="V5013" s="71"/>
      <c r="W5013" s="71"/>
      <c r="X5013" s="71"/>
      <c r="Y5013" s="71"/>
      <c r="Z5013" s="71"/>
    </row>
    <row r="5014" spans="15:26">
      <c r="O5014" s="71"/>
      <c r="P5014" s="71"/>
      <c r="Q5014" s="71"/>
      <c r="R5014" s="71"/>
      <c r="S5014" s="71"/>
      <c r="T5014" s="71"/>
      <c r="U5014" s="71"/>
      <c r="V5014" s="71"/>
      <c r="W5014" s="71"/>
      <c r="X5014" s="71"/>
      <c r="Y5014" s="71"/>
      <c r="Z5014" s="71"/>
    </row>
    <row r="5015" spans="15:26">
      <c r="O5015" s="71"/>
      <c r="P5015" s="71"/>
      <c r="Q5015" s="71"/>
      <c r="R5015" s="71"/>
      <c r="S5015" s="71"/>
      <c r="T5015" s="71"/>
      <c r="U5015" s="71"/>
      <c r="V5015" s="71"/>
      <c r="W5015" s="71"/>
      <c r="X5015" s="71"/>
      <c r="Y5015" s="71"/>
      <c r="Z5015" s="71"/>
    </row>
    <row r="5016" spans="15:26">
      <c r="O5016" s="71"/>
      <c r="P5016" s="71"/>
      <c r="Q5016" s="71"/>
      <c r="R5016" s="71"/>
      <c r="S5016" s="71"/>
      <c r="T5016" s="71"/>
      <c r="U5016" s="71"/>
      <c r="V5016" s="71"/>
      <c r="W5016" s="71"/>
      <c r="X5016" s="71"/>
      <c r="Y5016" s="71"/>
      <c r="Z5016" s="71"/>
    </row>
    <row r="5017" spans="15:26">
      <c r="O5017" s="71"/>
      <c r="P5017" s="71"/>
      <c r="Q5017" s="71"/>
      <c r="R5017" s="71"/>
      <c r="S5017" s="71"/>
      <c r="T5017" s="71"/>
      <c r="U5017" s="71"/>
      <c r="V5017" s="71"/>
      <c r="W5017" s="71"/>
      <c r="X5017" s="71"/>
      <c r="Y5017" s="71"/>
      <c r="Z5017" s="71"/>
    </row>
    <row r="5018" spans="15:26">
      <c r="O5018" s="71"/>
      <c r="P5018" s="71"/>
      <c r="Q5018" s="71"/>
      <c r="R5018" s="71"/>
      <c r="S5018" s="71"/>
      <c r="T5018" s="71"/>
      <c r="U5018" s="71"/>
      <c r="V5018" s="71"/>
      <c r="W5018" s="71"/>
      <c r="X5018" s="71"/>
      <c r="Y5018" s="71"/>
      <c r="Z5018" s="71"/>
    </row>
    <row r="5019" spans="15:26">
      <c r="O5019" s="71"/>
      <c r="P5019" s="71"/>
      <c r="Q5019" s="71"/>
      <c r="R5019" s="71"/>
      <c r="S5019" s="71"/>
      <c r="T5019" s="71"/>
      <c r="U5019" s="71"/>
      <c r="V5019" s="71"/>
      <c r="W5019" s="71"/>
      <c r="X5019" s="71"/>
      <c r="Y5019" s="71"/>
      <c r="Z5019" s="71"/>
    </row>
    <row r="5020" spans="15:26">
      <c r="O5020" s="71"/>
      <c r="P5020" s="71"/>
      <c r="Q5020" s="71"/>
      <c r="R5020" s="71"/>
      <c r="S5020" s="71"/>
      <c r="T5020" s="71"/>
      <c r="U5020" s="71"/>
      <c r="V5020" s="71"/>
      <c r="W5020" s="71"/>
      <c r="X5020" s="71"/>
      <c r="Y5020" s="71"/>
      <c r="Z5020" s="71"/>
    </row>
    <row r="5021" spans="15:26">
      <c r="O5021" s="71"/>
      <c r="P5021" s="71"/>
      <c r="Q5021" s="71"/>
      <c r="R5021" s="71"/>
      <c r="S5021" s="71"/>
      <c r="T5021" s="71"/>
      <c r="U5021" s="71"/>
      <c r="V5021" s="71"/>
      <c r="W5021" s="71"/>
      <c r="X5021" s="71"/>
      <c r="Y5021" s="71"/>
      <c r="Z5021" s="71"/>
    </row>
    <row r="5022" spans="15:26">
      <c r="O5022" s="71"/>
      <c r="P5022" s="71"/>
      <c r="Q5022" s="71"/>
      <c r="R5022" s="71"/>
      <c r="S5022" s="71"/>
      <c r="T5022" s="71"/>
      <c r="U5022" s="71"/>
      <c r="V5022" s="71"/>
      <c r="W5022" s="71"/>
      <c r="X5022" s="71"/>
      <c r="Y5022" s="71"/>
      <c r="Z5022" s="71"/>
    </row>
    <row r="5023" spans="15:26">
      <c r="O5023" s="71"/>
      <c r="P5023" s="71"/>
      <c r="Q5023" s="71"/>
      <c r="R5023" s="71"/>
      <c r="S5023" s="71"/>
      <c r="T5023" s="71"/>
      <c r="U5023" s="71"/>
      <c r="V5023" s="71"/>
      <c r="W5023" s="71"/>
      <c r="X5023" s="71"/>
      <c r="Y5023" s="71"/>
      <c r="Z5023" s="71"/>
    </row>
    <row r="5024" spans="15:26">
      <c r="O5024" s="71"/>
      <c r="P5024" s="71"/>
      <c r="Q5024" s="71"/>
      <c r="R5024" s="71"/>
      <c r="S5024" s="71"/>
      <c r="T5024" s="71"/>
      <c r="U5024" s="71"/>
      <c r="V5024" s="71"/>
      <c r="W5024" s="71"/>
      <c r="X5024" s="71"/>
      <c r="Y5024" s="71"/>
      <c r="Z5024" s="71"/>
    </row>
    <row r="5025" spans="15:26">
      <c r="O5025" s="71"/>
      <c r="P5025" s="71"/>
      <c r="Q5025" s="71"/>
      <c r="R5025" s="71"/>
      <c r="S5025" s="71"/>
      <c r="T5025" s="71"/>
      <c r="U5025" s="71"/>
      <c r="V5025" s="71"/>
      <c r="W5025" s="71"/>
      <c r="X5025" s="71"/>
      <c r="Y5025" s="71"/>
      <c r="Z5025" s="71"/>
    </row>
    <row r="5026" spans="15:26">
      <c r="O5026" s="71"/>
      <c r="P5026" s="71"/>
      <c r="Q5026" s="71"/>
      <c r="R5026" s="71"/>
      <c r="S5026" s="71"/>
      <c r="T5026" s="71"/>
      <c r="U5026" s="71"/>
      <c r="V5026" s="71"/>
      <c r="W5026" s="71"/>
      <c r="X5026" s="71"/>
      <c r="Y5026" s="71"/>
      <c r="Z5026" s="71"/>
    </row>
    <row r="5027" spans="15:26">
      <c r="O5027" s="71"/>
      <c r="P5027" s="71"/>
      <c r="Q5027" s="71"/>
      <c r="R5027" s="71"/>
      <c r="S5027" s="71"/>
      <c r="T5027" s="71"/>
      <c r="U5027" s="71"/>
      <c r="V5027" s="71"/>
      <c r="W5027" s="71"/>
      <c r="X5027" s="71"/>
      <c r="Y5027" s="71"/>
      <c r="Z5027" s="71"/>
    </row>
    <row r="5028" spans="15:26">
      <c r="O5028" s="71"/>
      <c r="P5028" s="71"/>
      <c r="Q5028" s="71"/>
      <c r="R5028" s="71"/>
      <c r="S5028" s="71"/>
      <c r="T5028" s="71"/>
      <c r="U5028" s="71"/>
      <c r="V5028" s="71"/>
      <c r="W5028" s="71"/>
      <c r="X5028" s="71"/>
      <c r="Y5028" s="71"/>
      <c r="Z5028" s="71"/>
    </row>
    <row r="5029" spans="15:26">
      <c r="O5029" s="71"/>
      <c r="P5029" s="71"/>
      <c r="Q5029" s="71"/>
      <c r="R5029" s="71"/>
      <c r="S5029" s="71"/>
      <c r="T5029" s="71"/>
      <c r="U5029" s="71"/>
      <c r="V5029" s="71"/>
      <c r="W5029" s="71"/>
      <c r="X5029" s="71"/>
      <c r="Y5029" s="71"/>
      <c r="Z5029" s="71"/>
    </row>
    <row r="5030" spans="15:26">
      <c r="O5030" s="71"/>
      <c r="P5030" s="71"/>
      <c r="Q5030" s="71"/>
      <c r="R5030" s="71"/>
      <c r="S5030" s="71"/>
      <c r="T5030" s="71"/>
      <c r="U5030" s="71"/>
      <c r="V5030" s="71"/>
      <c r="W5030" s="71"/>
      <c r="X5030" s="71"/>
      <c r="Y5030" s="71"/>
      <c r="Z5030" s="71"/>
    </row>
    <row r="5031" spans="15:26">
      <c r="O5031" s="71"/>
      <c r="P5031" s="71"/>
      <c r="Q5031" s="71"/>
      <c r="R5031" s="71"/>
      <c r="S5031" s="71"/>
      <c r="T5031" s="71"/>
      <c r="U5031" s="71"/>
      <c r="V5031" s="71"/>
      <c r="W5031" s="71"/>
      <c r="X5031" s="71"/>
      <c r="Y5031" s="71"/>
      <c r="Z5031" s="71"/>
    </row>
    <row r="5032" spans="15:26">
      <c r="O5032" s="71"/>
      <c r="P5032" s="71"/>
      <c r="Q5032" s="71"/>
      <c r="R5032" s="71"/>
      <c r="S5032" s="71"/>
      <c r="T5032" s="71"/>
      <c r="U5032" s="71"/>
      <c r="V5032" s="71"/>
      <c r="W5032" s="71"/>
      <c r="X5032" s="71"/>
      <c r="Y5032" s="71"/>
      <c r="Z5032" s="71"/>
    </row>
    <row r="5033" spans="15:26">
      <c r="O5033" s="71"/>
      <c r="P5033" s="71"/>
      <c r="Q5033" s="71"/>
      <c r="R5033" s="71"/>
      <c r="S5033" s="71"/>
      <c r="T5033" s="71"/>
      <c r="U5033" s="71"/>
      <c r="V5033" s="71"/>
      <c r="W5033" s="71"/>
      <c r="X5033" s="71"/>
      <c r="Y5033" s="71"/>
      <c r="Z5033" s="71"/>
    </row>
    <row r="5034" spans="15:26">
      <c r="O5034" s="71"/>
      <c r="P5034" s="71"/>
      <c r="Q5034" s="71"/>
      <c r="R5034" s="71"/>
      <c r="S5034" s="71"/>
      <c r="T5034" s="71"/>
      <c r="U5034" s="71"/>
      <c r="V5034" s="71"/>
      <c r="W5034" s="71"/>
      <c r="X5034" s="71"/>
      <c r="Y5034" s="71"/>
      <c r="Z5034" s="71"/>
    </row>
    <row r="5035" spans="15:26">
      <c r="O5035" s="71"/>
      <c r="P5035" s="71"/>
      <c r="Q5035" s="71"/>
      <c r="R5035" s="71"/>
      <c r="S5035" s="71"/>
      <c r="T5035" s="71"/>
      <c r="U5035" s="71"/>
      <c r="V5035" s="71"/>
      <c r="W5035" s="71"/>
      <c r="X5035" s="71"/>
      <c r="Y5035" s="71"/>
      <c r="Z5035" s="71"/>
    </row>
    <row r="5036" spans="15:26">
      <c r="O5036" s="71"/>
      <c r="P5036" s="71"/>
      <c r="Q5036" s="71"/>
      <c r="R5036" s="71"/>
      <c r="S5036" s="71"/>
      <c r="T5036" s="71"/>
      <c r="U5036" s="71"/>
      <c r="V5036" s="71"/>
      <c r="W5036" s="71"/>
      <c r="X5036" s="71"/>
      <c r="Y5036" s="71"/>
      <c r="Z5036" s="71"/>
    </row>
    <row r="5037" spans="15:26">
      <c r="O5037" s="71"/>
      <c r="P5037" s="71"/>
      <c r="Q5037" s="71"/>
      <c r="R5037" s="71"/>
      <c r="S5037" s="71"/>
      <c r="T5037" s="71"/>
      <c r="U5037" s="71"/>
      <c r="V5037" s="71"/>
      <c r="W5037" s="71"/>
      <c r="X5037" s="71"/>
      <c r="Y5037" s="71"/>
      <c r="Z5037" s="71"/>
    </row>
    <row r="5038" spans="15:26">
      <c r="O5038" s="71"/>
      <c r="P5038" s="71"/>
      <c r="Q5038" s="71"/>
      <c r="R5038" s="71"/>
      <c r="S5038" s="71"/>
      <c r="T5038" s="71"/>
      <c r="U5038" s="71"/>
      <c r="V5038" s="71"/>
      <c r="W5038" s="71"/>
      <c r="X5038" s="71"/>
      <c r="Y5038" s="71"/>
      <c r="Z5038" s="71"/>
    </row>
    <row r="5039" spans="15:26">
      <c r="O5039" s="71"/>
      <c r="P5039" s="71"/>
      <c r="Q5039" s="71"/>
      <c r="R5039" s="71"/>
      <c r="S5039" s="71"/>
      <c r="T5039" s="71"/>
      <c r="U5039" s="71"/>
      <c r="V5039" s="71"/>
      <c r="W5039" s="71"/>
      <c r="X5039" s="71"/>
      <c r="Y5039" s="71"/>
      <c r="Z5039" s="71"/>
    </row>
    <row r="5040" spans="15:26">
      <c r="O5040" s="71"/>
      <c r="P5040" s="71"/>
      <c r="Q5040" s="71"/>
      <c r="R5040" s="71"/>
      <c r="S5040" s="71"/>
      <c r="T5040" s="71"/>
      <c r="U5040" s="71"/>
      <c r="V5040" s="71"/>
      <c r="W5040" s="71"/>
      <c r="X5040" s="71"/>
      <c r="Y5040" s="71"/>
      <c r="Z5040" s="71"/>
    </row>
    <row r="5041" spans="15:26">
      <c r="O5041" s="71"/>
      <c r="P5041" s="71"/>
      <c r="Q5041" s="71"/>
      <c r="R5041" s="71"/>
      <c r="S5041" s="71"/>
      <c r="T5041" s="71"/>
      <c r="U5041" s="71"/>
      <c r="V5041" s="71"/>
      <c r="W5041" s="71"/>
      <c r="X5041" s="71"/>
      <c r="Y5041" s="71"/>
      <c r="Z5041" s="71"/>
    </row>
    <row r="5042" spans="15:26">
      <c r="O5042" s="71"/>
      <c r="P5042" s="71"/>
      <c r="Q5042" s="71"/>
      <c r="R5042" s="71"/>
      <c r="S5042" s="71"/>
      <c r="T5042" s="71"/>
      <c r="U5042" s="71"/>
      <c r="V5042" s="71"/>
      <c r="W5042" s="71"/>
      <c r="X5042" s="71"/>
      <c r="Y5042" s="71"/>
      <c r="Z5042" s="71"/>
    </row>
    <row r="5043" spans="15:26">
      <c r="O5043" s="71"/>
      <c r="P5043" s="71"/>
      <c r="Q5043" s="71"/>
      <c r="R5043" s="71"/>
      <c r="S5043" s="71"/>
      <c r="T5043" s="71"/>
      <c r="U5043" s="71"/>
      <c r="V5043" s="71"/>
      <c r="W5043" s="71"/>
      <c r="X5043" s="71"/>
      <c r="Y5043" s="71"/>
      <c r="Z5043" s="71"/>
    </row>
    <row r="5044" spans="15:26">
      <c r="O5044" s="71"/>
      <c r="P5044" s="71"/>
      <c r="Q5044" s="71"/>
      <c r="R5044" s="71"/>
      <c r="S5044" s="71"/>
      <c r="T5044" s="71"/>
      <c r="U5044" s="71"/>
      <c r="V5044" s="71"/>
      <c r="W5044" s="71"/>
      <c r="X5044" s="71"/>
      <c r="Y5044" s="71"/>
      <c r="Z5044" s="71"/>
    </row>
    <row r="5045" spans="15:26">
      <c r="O5045" s="71"/>
      <c r="P5045" s="71"/>
      <c r="Q5045" s="71"/>
      <c r="R5045" s="71"/>
      <c r="S5045" s="71"/>
      <c r="T5045" s="71"/>
      <c r="U5045" s="71"/>
      <c r="V5045" s="71"/>
      <c r="W5045" s="71"/>
      <c r="X5045" s="71"/>
      <c r="Y5045" s="71"/>
      <c r="Z5045" s="71"/>
    </row>
    <row r="5046" spans="15:26">
      <c r="O5046" s="71"/>
      <c r="P5046" s="71"/>
      <c r="Q5046" s="71"/>
      <c r="R5046" s="71"/>
      <c r="S5046" s="71"/>
      <c r="T5046" s="71"/>
      <c r="U5046" s="71"/>
      <c r="V5046" s="71"/>
      <c r="W5046" s="71"/>
      <c r="X5046" s="71"/>
      <c r="Y5046" s="71"/>
      <c r="Z5046" s="71"/>
    </row>
    <row r="5047" spans="15:26">
      <c r="O5047" s="71"/>
      <c r="P5047" s="71"/>
      <c r="Q5047" s="71"/>
      <c r="R5047" s="71"/>
      <c r="S5047" s="71"/>
      <c r="T5047" s="71"/>
      <c r="U5047" s="71"/>
      <c r="V5047" s="71"/>
      <c r="W5047" s="71"/>
      <c r="X5047" s="71"/>
      <c r="Y5047" s="71"/>
      <c r="Z5047" s="71"/>
    </row>
    <row r="5048" spans="15:26">
      <c r="O5048" s="71"/>
      <c r="P5048" s="71"/>
      <c r="Q5048" s="71"/>
      <c r="R5048" s="71"/>
      <c r="S5048" s="71"/>
      <c r="T5048" s="71"/>
      <c r="U5048" s="71"/>
      <c r="V5048" s="71"/>
      <c r="W5048" s="71"/>
      <c r="X5048" s="71"/>
      <c r="Y5048" s="71"/>
      <c r="Z5048" s="71"/>
    </row>
    <row r="5049" spans="15:26">
      <c r="O5049" s="71"/>
      <c r="P5049" s="71"/>
      <c r="Q5049" s="71"/>
      <c r="R5049" s="71"/>
      <c r="S5049" s="71"/>
      <c r="T5049" s="71"/>
      <c r="U5049" s="71"/>
      <c r="V5049" s="71"/>
      <c r="W5049" s="71"/>
      <c r="X5049" s="71"/>
      <c r="Y5049" s="71"/>
      <c r="Z5049" s="71"/>
    </row>
    <row r="5050" spans="15:26">
      <c r="O5050" s="71"/>
      <c r="P5050" s="71"/>
      <c r="Q5050" s="71"/>
      <c r="R5050" s="71"/>
      <c r="S5050" s="71"/>
      <c r="T5050" s="71"/>
      <c r="U5050" s="71"/>
      <c r="V5050" s="71"/>
      <c r="W5050" s="71"/>
      <c r="X5050" s="71"/>
      <c r="Y5050" s="71"/>
      <c r="Z5050" s="71"/>
    </row>
    <row r="5051" spans="15:26">
      <c r="O5051" s="71"/>
      <c r="P5051" s="71"/>
      <c r="Q5051" s="71"/>
      <c r="R5051" s="71"/>
      <c r="S5051" s="71"/>
      <c r="T5051" s="71"/>
      <c r="U5051" s="71"/>
      <c r="V5051" s="71"/>
      <c r="W5051" s="71"/>
      <c r="X5051" s="71"/>
      <c r="Y5051" s="71"/>
      <c r="Z5051" s="71"/>
    </row>
    <row r="5052" spans="15:26">
      <c r="O5052" s="71"/>
      <c r="P5052" s="71"/>
      <c r="Q5052" s="71"/>
      <c r="R5052" s="71"/>
      <c r="S5052" s="71"/>
      <c r="T5052" s="71"/>
      <c r="U5052" s="71"/>
      <c r="V5052" s="71"/>
      <c r="W5052" s="71"/>
      <c r="X5052" s="71"/>
      <c r="Y5052" s="71"/>
      <c r="Z5052" s="71"/>
    </row>
    <row r="5053" spans="15:26">
      <c r="O5053" s="71"/>
      <c r="P5053" s="71"/>
      <c r="Q5053" s="71"/>
      <c r="R5053" s="71"/>
      <c r="S5053" s="71"/>
      <c r="T5053" s="71"/>
      <c r="U5053" s="71"/>
      <c r="V5053" s="71"/>
      <c r="W5053" s="71"/>
      <c r="X5053" s="71"/>
      <c r="Y5053" s="71"/>
      <c r="Z5053" s="71"/>
    </row>
    <row r="5054" spans="15:26">
      <c r="O5054" s="71"/>
      <c r="P5054" s="71"/>
      <c r="Q5054" s="71"/>
      <c r="R5054" s="71"/>
      <c r="S5054" s="71"/>
      <c r="T5054" s="71"/>
      <c r="U5054" s="71"/>
      <c r="V5054" s="71"/>
      <c r="W5054" s="71"/>
      <c r="X5054" s="71"/>
      <c r="Y5054" s="71"/>
      <c r="Z5054" s="71"/>
    </row>
    <row r="5055" spans="15:26">
      <c r="O5055" s="71"/>
      <c r="P5055" s="71"/>
      <c r="Q5055" s="71"/>
      <c r="R5055" s="71"/>
      <c r="S5055" s="71"/>
      <c r="T5055" s="71"/>
      <c r="U5055" s="71"/>
      <c r="V5055" s="71"/>
      <c r="W5055" s="71"/>
      <c r="X5055" s="71"/>
      <c r="Y5055" s="71"/>
      <c r="Z5055" s="71"/>
    </row>
    <row r="5056" spans="15:26">
      <c r="O5056" s="71"/>
      <c r="P5056" s="71"/>
      <c r="Q5056" s="71"/>
      <c r="R5056" s="71"/>
      <c r="S5056" s="71"/>
      <c r="T5056" s="71"/>
      <c r="U5056" s="71"/>
      <c r="V5056" s="71"/>
      <c r="W5056" s="71"/>
      <c r="X5056" s="71"/>
      <c r="Y5056" s="71"/>
      <c r="Z5056" s="71"/>
    </row>
    <row r="5057" spans="15:26">
      <c r="O5057" s="71"/>
      <c r="P5057" s="71"/>
      <c r="Q5057" s="71"/>
      <c r="R5057" s="71"/>
      <c r="S5057" s="71"/>
      <c r="T5057" s="71"/>
      <c r="U5057" s="71"/>
      <c r="V5057" s="71"/>
      <c r="W5057" s="71"/>
      <c r="X5057" s="71"/>
      <c r="Y5057" s="71"/>
      <c r="Z5057" s="71"/>
    </row>
    <row r="5058" spans="15:26">
      <c r="O5058" s="71"/>
      <c r="P5058" s="71"/>
      <c r="Q5058" s="71"/>
      <c r="R5058" s="71"/>
      <c r="S5058" s="71"/>
      <c r="T5058" s="71"/>
      <c r="U5058" s="71"/>
      <c r="V5058" s="71"/>
      <c r="W5058" s="71"/>
      <c r="X5058" s="71"/>
      <c r="Y5058" s="71"/>
      <c r="Z5058" s="71"/>
    </row>
    <row r="5059" spans="15:26">
      <c r="O5059" s="71"/>
      <c r="P5059" s="71"/>
      <c r="Q5059" s="71"/>
      <c r="R5059" s="71"/>
      <c r="S5059" s="71"/>
      <c r="T5059" s="71"/>
      <c r="U5059" s="71"/>
      <c r="V5059" s="71"/>
      <c r="W5059" s="71"/>
      <c r="X5059" s="71"/>
      <c r="Y5059" s="71"/>
      <c r="Z5059" s="71"/>
    </row>
    <row r="5060" spans="15:26">
      <c r="O5060" s="71"/>
      <c r="P5060" s="71"/>
      <c r="Q5060" s="71"/>
      <c r="R5060" s="71"/>
      <c r="S5060" s="71"/>
      <c r="T5060" s="71"/>
      <c r="U5060" s="71"/>
      <c r="V5060" s="71"/>
      <c r="W5060" s="71"/>
      <c r="X5060" s="71"/>
      <c r="Y5060" s="71"/>
      <c r="Z5060" s="71"/>
    </row>
    <row r="5061" spans="15:26">
      <c r="O5061" s="71"/>
      <c r="P5061" s="71"/>
      <c r="Q5061" s="71"/>
      <c r="R5061" s="71"/>
      <c r="S5061" s="71"/>
      <c r="T5061" s="71"/>
      <c r="U5061" s="71"/>
      <c r="V5061" s="71"/>
      <c r="W5061" s="71"/>
      <c r="X5061" s="71"/>
      <c r="Y5061" s="71"/>
      <c r="Z5061" s="71"/>
    </row>
    <row r="5062" spans="15:26">
      <c r="O5062" s="71"/>
      <c r="P5062" s="71"/>
      <c r="Q5062" s="71"/>
      <c r="R5062" s="71"/>
      <c r="S5062" s="71"/>
      <c r="T5062" s="71"/>
      <c r="U5062" s="71"/>
      <c r="V5062" s="71"/>
      <c r="W5062" s="71"/>
      <c r="X5062" s="71"/>
      <c r="Y5062" s="71"/>
      <c r="Z5062" s="71"/>
    </row>
    <row r="5063" spans="15:26">
      <c r="O5063" s="71"/>
      <c r="P5063" s="71"/>
      <c r="Q5063" s="71"/>
      <c r="R5063" s="71"/>
      <c r="S5063" s="71"/>
      <c r="T5063" s="71"/>
      <c r="U5063" s="71"/>
      <c r="V5063" s="71"/>
      <c r="W5063" s="71"/>
      <c r="X5063" s="71"/>
      <c r="Y5063" s="71"/>
      <c r="Z5063" s="71"/>
    </row>
    <row r="5064" spans="15:26">
      <c r="O5064" s="71"/>
      <c r="P5064" s="71"/>
      <c r="Q5064" s="71"/>
      <c r="R5064" s="71"/>
      <c r="S5064" s="71"/>
      <c r="T5064" s="71"/>
      <c r="U5064" s="71"/>
      <c r="V5064" s="71"/>
      <c r="W5064" s="71"/>
      <c r="X5064" s="71"/>
      <c r="Y5064" s="71"/>
      <c r="Z5064" s="71"/>
    </row>
    <row r="5065" spans="15:26">
      <c r="O5065" s="71"/>
      <c r="P5065" s="71"/>
      <c r="Q5065" s="71"/>
      <c r="R5065" s="71"/>
      <c r="S5065" s="71"/>
      <c r="T5065" s="71"/>
      <c r="U5065" s="71"/>
      <c r="V5065" s="71"/>
      <c r="W5065" s="71"/>
      <c r="X5065" s="71"/>
      <c r="Y5065" s="71"/>
      <c r="Z5065" s="71"/>
    </row>
    <row r="5066" spans="15:26">
      <c r="O5066" s="71"/>
      <c r="P5066" s="71"/>
      <c r="Q5066" s="71"/>
      <c r="R5066" s="71"/>
      <c r="S5066" s="71"/>
      <c r="T5066" s="71"/>
      <c r="U5066" s="71"/>
      <c r="V5066" s="71"/>
      <c r="W5066" s="71"/>
      <c r="X5066" s="71"/>
      <c r="Y5066" s="71"/>
      <c r="Z5066" s="71"/>
    </row>
    <row r="5067" spans="15:26">
      <c r="O5067" s="71"/>
      <c r="P5067" s="71"/>
      <c r="Q5067" s="71"/>
      <c r="R5067" s="71"/>
      <c r="S5067" s="71"/>
      <c r="T5067" s="71"/>
      <c r="U5067" s="71"/>
      <c r="V5067" s="71"/>
      <c r="W5067" s="71"/>
      <c r="X5067" s="71"/>
      <c r="Y5067" s="71"/>
      <c r="Z5067" s="71"/>
    </row>
    <row r="5068" spans="15:26">
      <c r="O5068" s="71"/>
      <c r="P5068" s="71"/>
      <c r="Q5068" s="71"/>
      <c r="R5068" s="71"/>
      <c r="S5068" s="71"/>
      <c r="T5068" s="71"/>
      <c r="U5068" s="71"/>
      <c r="V5068" s="71"/>
      <c r="W5068" s="71"/>
      <c r="X5068" s="71"/>
      <c r="Y5068" s="71"/>
      <c r="Z5068" s="71"/>
    </row>
    <row r="5069" spans="15:26">
      <c r="O5069" s="71"/>
      <c r="P5069" s="71"/>
      <c r="Q5069" s="71"/>
      <c r="R5069" s="71"/>
      <c r="S5069" s="71"/>
      <c r="T5069" s="71"/>
      <c r="U5069" s="71"/>
      <c r="V5069" s="71"/>
      <c r="W5069" s="71"/>
      <c r="X5069" s="71"/>
      <c r="Y5069" s="71"/>
      <c r="Z5069" s="71"/>
    </row>
    <row r="5070" spans="15:26">
      <c r="O5070" s="71"/>
      <c r="P5070" s="71"/>
      <c r="Q5070" s="71"/>
      <c r="R5070" s="71"/>
      <c r="S5070" s="71"/>
      <c r="T5070" s="71"/>
      <c r="U5070" s="71"/>
      <c r="V5070" s="71"/>
      <c r="W5070" s="71"/>
      <c r="X5070" s="71"/>
      <c r="Y5070" s="71"/>
      <c r="Z5070" s="71"/>
    </row>
    <row r="5071" spans="15:26">
      <c r="O5071" s="71"/>
      <c r="P5071" s="71"/>
      <c r="Q5071" s="71"/>
      <c r="R5071" s="71"/>
      <c r="S5071" s="71"/>
      <c r="T5071" s="71"/>
      <c r="U5071" s="71"/>
      <c r="V5071" s="71"/>
      <c r="W5071" s="71"/>
      <c r="X5071" s="71"/>
      <c r="Y5071" s="71"/>
      <c r="Z5071" s="71"/>
    </row>
    <row r="5072" spans="15:26">
      <c r="O5072" s="71"/>
      <c r="P5072" s="71"/>
      <c r="Q5072" s="71"/>
      <c r="R5072" s="71"/>
      <c r="S5072" s="71"/>
      <c r="T5072" s="71"/>
      <c r="U5072" s="71"/>
      <c r="V5072" s="71"/>
      <c r="W5072" s="71"/>
      <c r="X5072" s="71"/>
      <c r="Y5072" s="71"/>
      <c r="Z5072" s="71"/>
    </row>
    <row r="5073" spans="15:26">
      <c r="O5073" s="71"/>
      <c r="P5073" s="71"/>
      <c r="Q5073" s="71"/>
      <c r="R5073" s="71"/>
      <c r="S5073" s="71"/>
      <c r="T5073" s="71"/>
      <c r="U5073" s="71"/>
      <c r="V5073" s="71"/>
      <c r="W5073" s="71"/>
      <c r="X5073" s="71"/>
      <c r="Y5073" s="71"/>
      <c r="Z5073" s="71"/>
    </row>
    <row r="5074" spans="15:26">
      <c r="O5074" s="71"/>
      <c r="P5074" s="71"/>
      <c r="Q5074" s="71"/>
      <c r="R5074" s="71"/>
      <c r="S5074" s="71"/>
      <c r="T5074" s="71"/>
      <c r="U5074" s="71"/>
      <c r="V5074" s="71"/>
      <c r="W5074" s="71"/>
      <c r="X5074" s="71"/>
      <c r="Y5074" s="71"/>
      <c r="Z5074" s="71"/>
    </row>
    <row r="5075" spans="15:26">
      <c r="O5075" s="71"/>
      <c r="P5075" s="71"/>
      <c r="Q5075" s="71"/>
      <c r="R5075" s="71"/>
      <c r="S5075" s="71"/>
      <c r="T5075" s="71"/>
      <c r="U5075" s="71"/>
      <c r="V5075" s="71"/>
      <c r="W5075" s="71"/>
      <c r="X5075" s="71"/>
      <c r="Y5075" s="71"/>
      <c r="Z5075" s="71"/>
    </row>
    <row r="5076" spans="15:26">
      <c r="O5076" s="71"/>
      <c r="P5076" s="71"/>
      <c r="Q5076" s="71"/>
      <c r="R5076" s="71"/>
      <c r="S5076" s="71"/>
      <c r="T5076" s="71"/>
      <c r="U5076" s="71"/>
      <c r="V5076" s="71"/>
      <c r="W5076" s="71"/>
      <c r="X5076" s="71"/>
      <c r="Y5076" s="71"/>
      <c r="Z5076" s="71"/>
    </row>
    <row r="5077" spans="15:26">
      <c r="O5077" s="71"/>
      <c r="P5077" s="71"/>
      <c r="Q5077" s="71"/>
      <c r="R5077" s="71"/>
      <c r="S5077" s="71"/>
      <c r="T5077" s="71"/>
      <c r="U5077" s="71"/>
      <c r="V5077" s="71"/>
      <c r="W5077" s="71"/>
      <c r="X5077" s="71"/>
      <c r="Y5077" s="71"/>
      <c r="Z5077" s="71"/>
    </row>
    <row r="5078" spans="15:26">
      <c r="O5078" s="71"/>
      <c r="P5078" s="71"/>
      <c r="Q5078" s="71"/>
      <c r="R5078" s="71"/>
      <c r="S5078" s="71"/>
      <c r="T5078" s="71"/>
      <c r="U5078" s="71"/>
      <c r="V5078" s="71"/>
      <c r="W5078" s="71"/>
      <c r="X5078" s="71"/>
      <c r="Y5078" s="71"/>
      <c r="Z5078" s="71"/>
    </row>
    <row r="5079" spans="15:26">
      <c r="O5079" s="71"/>
      <c r="P5079" s="71"/>
      <c r="Q5079" s="71"/>
      <c r="R5079" s="71"/>
      <c r="S5079" s="71"/>
      <c r="T5079" s="71"/>
      <c r="U5079" s="71"/>
      <c r="V5079" s="71"/>
      <c r="W5079" s="71"/>
      <c r="X5079" s="71"/>
      <c r="Y5079" s="71"/>
      <c r="Z5079" s="71"/>
    </row>
    <row r="5080" spans="15:26">
      <c r="O5080" s="71"/>
      <c r="P5080" s="71"/>
      <c r="Q5080" s="71"/>
      <c r="R5080" s="71"/>
      <c r="S5080" s="71"/>
      <c r="T5080" s="71"/>
      <c r="U5080" s="71"/>
      <c r="V5080" s="71"/>
      <c r="W5080" s="71"/>
      <c r="X5080" s="71"/>
      <c r="Y5080" s="71"/>
      <c r="Z5080" s="71"/>
    </row>
    <row r="5081" spans="15:26">
      <c r="O5081" s="71"/>
      <c r="P5081" s="71"/>
      <c r="Q5081" s="71"/>
      <c r="R5081" s="71"/>
      <c r="S5081" s="71"/>
      <c r="T5081" s="71"/>
      <c r="U5081" s="71"/>
      <c r="V5081" s="71"/>
      <c r="W5081" s="71"/>
      <c r="X5081" s="71"/>
      <c r="Y5081" s="71"/>
      <c r="Z5081" s="71"/>
    </row>
    <row r="5082" spans="15:26">
      <c r="O5082" s="71"/>
      <c r="P5082" s="71"/>
      <c r="Q5082" s="71"/>
      <c r="R5082" s="71"/>
      <c r="S5082" s="71"/>
      <c r="T5082" s="71"/>
      <c r="U5082" s="71"/>
      <c r="V5082" s="71"/>
      <c r="W5082" s="71"/>
      <c r="X5082" s="71"/>
      <c r="Y5082" s="71"/>
      <c r="Z5082" s="71"/>
    </row>
    <row r="5083" spans="15:26">
      <c r="O5083" s="71"/>
      <c r="P5083" s="71"/>
      <c r="Q5083" s="71"/>
      <c r="R5083" s="71"/>
      <c r="S5083" s="71"/>
      <c r="T5083" s="71"/>
      <c r="U5083" s="71"/>
      <c r="V5083" s="71"/>
      <c r="W5083" s="71"/>
      <c r="X5083" s="71"/>
      <c r="Y5083" s="71"/>
      <c r="Z5083" s="71"/>
    </row>
    <row r="5084" spans="15:26">
      <c r="O5084" s="71"/>
      <c r="P5084" s="71"/>
      <c r="Q5084" s="71"/>
      <c r="R5084" s="71"/>
      <c r="S5084" s="71"/>
      <c r="T5084" s="71"/>
      <c r="U5084" s="71"/>
      <c r="V5084" s="71"/>
      <c r="W5084" s="71"/>
      <c r="X5084" s="71"/>
      <c r="Y5084" s="71"/>
      <c r="Z5084" s="71"/>
    </row>
    <row r="5085" spans="15:26">
      <c r="O5085" s="71"/>
      <c r="P5085" s="71"/>
      <c r="Q5085" s="71"/>
      <c r="R5085" s="71"/>
      <c r="S5085" s="71"/>
      <c r="T5085" s="71"/>
      <c r="U5085" s="71"/>
      <c r="V5085" s="71"/>
      <c r="W5085" s="71"/>
      <c r="X5085" s="71"/>
      <c r="Y5085" s="71"/>
      <c r="Z5085" s="71"/>
    </row>
    <row r="5086" spans="15:26">
      <c r="O5086" s="71"/>
      <c r="P5086" s="71"/>
      <c r="Q5086" s="71"/>
      <c r="R5086" s="71"/>
      <c r="S5086" s="71"/>
      <c r="T5086" s="71"/>
      <c r="U5086" s="71"/>
      <c r="V5086" s="71"/>
      <c r="W5086" s="71"/>
      <c r="X5086" s="71"/>
      <c r="Y5086" s="71"/>
      <c r="Z5086" s="71"/>
    </row>
    <row r="5087" spans="15:26">
      <c r="O5087" s="71"/>
      <c r="P5087" s="71"/>
      <c r="Q5087" s="71"/>
      <c r="R5087" s="71"/>
      <c r="S5087" s="71"/>
      <c r="T5087" s="71"/>
      <c r="U5087" s="71"/>
      <c r="V5087" s="71"/>
      <c r="W5087" s="71"/>
      <c r="X5087" s="71"/>
      <c r="Y5087" s="71"/>
      <c r="Z5087" s="71"/>
    </row>
    <row r="5088" spans="15:26">
      <c r="O5088" s="71"/>
      <c r="P5088" s="71"/>
      <c r="Q5088" s="71"/>
      <c r="R5088" s="71"/>
      <c r="S5088" s="71"/>
      <c r="T5088" s="71"/>
      <c r="U5088" s="71"/>
      <c r="V5088" s="71"/>
      <c r="W5088" s="71"/>
      <c r="X5088" s="71"/>
      <c r="Y5088" s="71"/>
      <c r="Z5088" s="71"/>
    </row>
    <row r="5089" spans="15:26">
      <c r="O5089" s="71"/>
      <c r="P5089" s="71"/>
      <c r="Q5089" s="71"/>
      <c r="R5089" s="71"/>
      <c r="S5089" s="71"/>
      <c r="T5089" s="71"/>
      <c r="U5089" s="71"/>
      <c r="V5089" s="71"/>
      <c r="W5089" s="71"/>
      <c r="X5089" s="71"/>
      <c r="Y5089" s="71"/>
      <c r="Z5089" s="71"/>
    </row>
    <row r="5090" spans="15:26">
      <c r="O5090" s="71"/>
      <c r="P5090" s="71"/>
      <c r="Q5090" s="71"/>
      <c r="R5090" s="71"/>
      <c r="S5090" s="71"/>
      <c r="T5090" s="71"/>
      <c r="U5090" s="71"/>
      <c r="V5090" s="71"/>
      <c r="W5090" s="71"/>
      <c r="X5090" s="71"/>
      <c r="Y5090" s="71"/>
      <c r="Z5090" s="71"/>
    </row>
    <row r="5091" spans="15:26">
      <c r="O5091" s="71"/>
      <c r="P5091" s="71"/>
      <c r="Q5091" s="71"/>
      <c r="R5091" s="71"/>
      <c r="S5091" s="71"/>
      <c r="T5091" s="71"/>
      <c r="U5091" s="71"/>
      <c r="V5091" s="71"/>
      <c r="W5091" s="71"/>
      <c r="X5091" s="71"/>
      <c r="Y5091" s="71"/>
      <c r="Z5091" s="71"/>
    </row>
    <row r="5092" spans="15:26">
      <c r="O5092" s="71"/>
      <c r="P5092" s="71"/>
      <c r="Q5092" s="71"/>
      <c r="R5092" s="71"/>
      <c r="S5092" s="71"/>
      <c r="T5092" s="71"/>
      <c r="U5092" s="71"/>
      <c r="V5092" s="71"/>
      <c r="W5092" s="71"/>
      <c r="X5092" s="71"/>
      <c r="Y5092" s="71"/>
      <c r="Z5092" s="71"/>
    </row>
    <row r="5093" spans="15:26">
      <c r="O5093" s="71"/>
      <c r="P5093" s="71"/>
      <c r="Q5093" s="71"/>
      <c r="R5093" s="71"/>
      <c r="S5093" s="71"/>
      <c r="T5093" s="71"/>
      <c r="U5093" s="71"/>
      <c r="V5093" s="71"/>
      <c r="W5093" s="71"/>
      <c r="X5093" s="71"/>
      <c r="Y5093" s="71"/>
      <c r="Z5093" s="71"/>
    </row>
    <row r="5094" spans="15:26">
      <c r="O5094" s="71"/>
      <c r="P5094" s="71"/>
      <c r="Q5094" s="71"/>
      <c r="R5094" s="71"/>
      <c r="S5094" s="71"/>
      <c r="T5094" s="71"/>
      <c r="U5094" s="71"/>
      <c r="V5094" s="71"/>
      <c r="W5094" s="71"/>
      <c r="X5094" s="71"/>
      <c r="Y5094" s="71"/>
      <c r="Z5094" s="71"/>
    </row>
    <row r="5095" spans="15:26">
      <c r="O5095" s="71"/>
      <c r="P5095" s="71"/>
      <c r="Q5095" s="71"/>
      <c r="R5095" s="71"/>
      <c r="S5095" s="71"/>
      <c r="T5095" s="71"/>
      <c r="U5095" s="71"/>
      <c r="V5095" s="71"/>
      <c r="W5095" s="71"/>
      <c r="X5095" s="71"/>
      <c r="Y5095" s="71"/>
      <c r="Z5095" s="71"/>
    </row>
    <row r="5096" spans="15:26">
      <c r="O5096" s="71"/>
      <c r="P5096" s="71"/>
      <c r="Q5096" s="71"/>
      <c r="R5096" s="71"/>
      <c r="S5096" s="71"/>
      <c r="T5096" s="71"/>
      <c r="U5096" s="71"/>
      <c r="V5096" s="71"/>
      <c r="W5096" s="71"/>
      <c r="X5096" s="71"/>
      <c r="Y5096" s="71"/>
      <c r="Z5096" s="71"/>
    </row>
    <row r="5097" spans="15:26">
      <c r="O5097" s="71"/>
      <c r="P5097" s="71"/>
      <c r="Q5097" s="71"/>
      <c r="R5097" s="71"/>
      <c r="S5097" s="71"/>
      <c r="T5097" s="71"/>
      <c r="U5097" s="71"/>
      <c r="V5097" s="71"/>
      <c r="W5097" s="71"/>
      <c r="X5097" s="71"/>
      <c r="Y5097" s="71"/>
      <c r="Z5097" s="71"/>
    </row>
    <row r="5098" spans="15:26">
      <c r="O5098" s="71"/>
      <c r="P5098" s="71"/>
      <c r="Q5098" s="71"/>
      <c r="R5098" s="71"/>
      <c r="S5098" s="71"/>
      <c r="T5098" s="71"/>
      <c r="U5098" s="71"/>
      <c r="V5098" s="71"/>
      <c r="W5098" s="71"/>
      <c r="X5098" s="71"/>
      <c r="Y5098" s="71"/>
      <c r="Z5098" s="71"/>
    </row>
    <row r="5099" spans="15:26">
      <c r="O5099" s="71"/>
      <c r="P5099" s="71"/>
      <c r="Q5099" s="71"/>
      <c r="R5099" s="71"/>
      <c r="S5099" s="71"/>
      <c r="T5099" s="71"/>
      <c r="U5099" s="71"/>
      <c r="V5099" s="71"/>
      <c r="W5099" s="71"/>
      <c r="X5099" s="71"/>
      <c r="Y5099" s="71"/>
      <c r="Z5099" s="71"/>
    </row>
    <row r="5100" spans="15:26">
      <c r="O5100" s="71"/>
      <c r="P5100" s="71"/>
      <c r="Q5100" s="71"/>
      <c r="R5100" s="71"/>
      <c r="S5100" s="71"/>
      <c r="T5100" s="71"/>
      <c r="U5100" s="71"/>
      <c r="V5100" s="71"/>
      <c r="W5100" s="71"/>
      <c r="X5100" s="71"/>
      <c r="Y5100" s="71"/>
      <c r="Z5100" s="71"/>
    </row>
    <row r="5101" spans="15:26">
      <c r="O5101" s="71"/>
      <c r="P5101" s="71"/>
      <c r="Q5101" s="71"/>
      <c r="R5101" s="71"/>
      <c r="S5101" s="71"/>
      <c r="T5101" s="71"/>
      <c r="U5101" s="71"/>
      <c r="V5101" s="71"/>
      <c r="W5101" s="71"/>
      <c r="X5101" s="71"/>
      <c r="Y5101" s="71"/>
      <c r="Z5101" s="71"/>
    </row>
    <row r="5102" spans="15:26">
      <c r="O5102" s="71"/>
      <c r="P5102" s="71"/>
      <c r="Q5102" s="71"/>
      <c r="R5102" s="71"/>
      <c r="S5102" s="71"/>
      <c r="T5102" s="71"/>
      <c r="U5102" s="71"/>
      <c r="V5102" s="71"/>
      <c r="W5102" s="71"/>
      <c r="X5102" s="71"/>
      <c r="Y5102" s="71"/>
      <c r="Z5102" s="71"/>
    </row>
    <row r="5103" spans="15:26">
      <c r="O5103" s="71"/>
      <c r="P5103" s="71"/>
      <c r="Q5103" s="71"/>
      <c r="R5103" s="71"/>
      <c r="S5103" s="71"/>
      <c r="T5103" s="71"/>
      <c r="U5103" s="71"/>
      <c r="V5103" s="71"/>
      <c r="W5103" s="71"/>
      <c r="X5103" s="71"/>
      <c r="Y5103" s="71"/>
      <c r="Z5103" s="71"/>
    </row>
    <row r="5104" spans="15:26">
      <c r="O5104" s="71"/>
      <c r="P5104" s="71"/>
      <c r="Q5104" s="71"/>
      <c r="R5104" s="71"/>
      <c r="S5104" s="71"/>
      <c r="T5104" s="71"/>
      <c r="U5104" s="71"/>
      <c r="V5104" s="71"/>
      <c r="W5104" s="71"/>
      <c r="X5104" s="71"/>
      <c r="Y5104" s="71"/>
      <c r="Z5104" s="71"/>
    </row>
    <row r="5105" spans="15:26">
      <c r="O5105" s="71"/>
      <c r="P5105" s="71"/>
      <c r="Q5105" s="71"/>
      <c r="R5105" s="71"/>
      <c r="S5105" s="71"/>
      <c r="T5105" s="71"/>
      <c r="U5105" s="71"/>
      <c r="V5105" s="71"/>
      <c r="W5105" s="71"/>
      <c r="X5105" s="71"/>
      <c r="Y5105" s="71"/>
      <c r="Z5105" s="71"/>
    </row>
    <row r="5106" spans="15:26">
      <c r="O5106" s="71"/>
      <c r="P5106" s="71"/>
      <c r="Q5106" s="71"/>
      <c r="R5106" s="71"/>
      <c r="S5106" s="71"/>
      <c r="T5106" s="71"/>
      <c r="U5106" s="71"/>
      <c r="V5106" s="71"/>
      <c r="W5106" s="71"/>
      <c r="X5106" s="71"/>
      <c r="Y5106" s="71"/>
      <c r="Z5106" s="71"/>
    </row>
    <row r="5107" spans="15:26">
      <c r="O5107" s="71"/>
      <c r="P5107" s="71"/>
      <c r="Q5107" s="71"/>
      <c r="R5107" s="71"/>
      <c r="S5107" s="71"/>
      <c r="T5107" s="71"/>
      <c r="U5107" s="71"/>
      <c r="V5107" s="71"/>
      <c r="W5107" s="71"/>
      <c r="X5107" s="71"/>
      <c r="Y5107" s="71"/>
      <c r="Z5107" s="71"/>
    </row>
    <row r="5108" spans="15:26">
      <c r="O5108" s="71"/>
      <c r="P5108" s="71"/>
      <c r="Q5108" s="71"/>
      <c r="R5108" s="71"/>
      <c r="S5108" s="71"/>
      <c r="T5108" s="71"/>
      <c r="U5108" s="71"/>
      <c r="V5108" s="71"/>
      <c r="W5108" s="71"/>
      <c r="X5108" s="71"/>
      <c r="Y5108" s="71"/>
      <c r="Z5108" s="71"/>
    </row>
    <row r="5109" spans="15:26">
      <c r="O5109" s="71"/>
      <c r="P5109" s="71"/>
      <c r="Q5109" s="71"/>
      <c r="R5109" s="71"/>
      <c r="S5109" s="71"/>
      <c r="T5109" s="71"/>
      <c r="U5109" s="71"/>
      <c r="V5109" s="71"/>
      <c r="W5109" s="71"/>
      <c r="X5109" s="71"/>
      <c r="Y5109" s="71"/>
      <c r="Z5109" s="71"/>
    </row>
    <row r="5110" spans="15:26">
      <c r="O5110" s="71"/>
      <c r="P5110" s="71"/>
      <c r="Q5110" s="71"/>
      <c r="R5110" s="71"/>
      <c r="S5110" s="71"/>
      <c r="T5110" s="71"/>
      <c r="U5110" s="71"/>
      <c r="V5110" s="71"/>
      <c r="W5110" s="71"/>
      <c r="X5110" s="71"/>
      <c r="Y5110" s="71"/>
      <c r="Z5110" s="71"/>
    </row>
    <row r="5111" spans="15:26">
      <c r="O5111" s="71"/>
      <c r="P5111" s="71"/>
      <c r="Q5111" s="71"/>
      <c r="R5111" s="71"/>
      <c r="S5111" s="71"/>
      <c r="T5111" s="71"/>
      <c r="U5111" s="71"/>
      <c r="V5111" s="71"/>
      <c r="W5111" s="71"/>
      <c r="X5111" s="71"/>
      <c r="Y5111" s="71"/>
      <c r="Z5111" s="71"/>
    </row>
    <row r="5112" spans="15:26">
      <c r="O5112" s="71"/>
      <c r="P5112" s="71"/>
      <c r="Q5112" s="71"/>
      <c r="R5112" s="71"/>
      <c r="S5112" s="71"/>
      <c r="T5112" s="71"/>
      <c r="U5112" s="71"/>
      <c r="V5112" s="71"/>
      <c r="W5112" s="71"/>
      <c r="X5112" s="71"/>
      <c r="Y5112" s="71"/>
      <c r="Z5112" s="71"/>
    </row>
    <row r="5113" spans="15:26">
      <c r="O5113" s="71"/>
      <c r="P5113" s="71"/>
      <c r="Q5113" s="71"/>
      <c r="R5113" s="71"/>
      <c r="S5113" s="71"/>
      <c r="T5113" s="71"/>
      <c r="U5113" s="71"/>
      <c r="V5113" s="71"/>
      <c r="W5113" s="71"/>
      <c r="X5113" s="71"/>
      <c r="Y5113" s="71"/>
      <c r="Z5113" s="71"/>
    </row>
    <row r="5114" spans="15:26">
      <c r="O5114" s="71"/>
      <c r="P5114" s="71"/>
      <c r="Q5114" s="71"/>
      <c r="R5114" s="71"/>
      <c r="S5114" s="71"/>
      <c r="T5114" s="71"/>
      <c r="U5114" s="71"/>
      <c r="V5114" s="71"/>
      <c r="W5114" s="71"/>
      <c r="X5114" s="71"/>
      <c r="Y5114" s="71"/>
      <c r="Z5114" s="71"/>
    </row>
    <row r="5115" spans="15:26">
      <c r="O5115" s="71"/>
      <c r="P5115" s="71"/>
      <c r="Q5115" s="71"/>
      <c r="R5115" s="71"/>
      <c r="S5115" s="71"/>
      <c r="T5115" s="71"/>
      <c r="U5115" s="71"/>
      <c r="V5115" s="71"/>
      <c r="W5115" s="71"/>
      <c r="X5115" s="71"/>
      <c r="Y5115" s="71"/>
      <c r="Z5115" s="71"/>
    </row>
    <row r="5116" spans="15:26">
      <c r="O5116" s="71"/>
      <c r="P5116" s="71"/>
      <c r="Q5116" s="71"/>
      <c r="R5116" s="71"/>
      <c r="S5116" s="71"/>
      <c r="T5116" s="71"/>
      <c r="U5116" s="71"/>
      <c r="V5116" s="71"/>
      <c r="W5116" s="71"/>
      <c r="X5116" s="71"/>
      <c r="Y5116" s="71"/>
      <c r="Z5116" s="71"/>
    </row>
    <row r="5117" spans="15:26">
      <c r="O5117" s="71"/>
      <c r="P5117" s="71"/>
      <c r="Q5117" s="71"/>
      <c r="R5117" s="71"/>
      <c r="S5117" s="71"/>
      <c r="T5117" s="71"/>
      <c r="U5117" s="71"/>
      <c r="V5117" s="71"/>
      <c r="W5117" s="71"/>
      <c r="X5117" s="71"/>
      <c r="Y5117" s="71"/>
      <c r="Z5117" s="71"/>
    </row>
    <row r="5118" spans="15:26">
      <c r="O5118" s="71"/>
      <c r="P5118" s="71"/>
      <c r="Q5118" s="71"/>
      <c r="R5118" s="71"/>
      <c r="S5118" s="71"/>
      <c r="T5118" s="71"/>
      <c r="U5118" s="71"/>
      <c r="V5118" s="71"/>
      <c r="W5118" s="71"/>
      <c r="X5118" s="71"/>
      <c r="Y5118" s="71"/>
      <c r="Z5118" s="71"/>
    </row>
    <row r="5119" spans="15:26">
      <c r="O5119" s="71"/>
      <c r="P5119" s="71"/>
      <c r="Q5119" s="71"/>
      <c r="R5119" s="71"/>
      <c r="S5119" s="71"/>
      <c r="T5119" s="71"/>
      <c r="U5119" s="71"/>
      <c r="V5119" s="71"/>
      <c r="W5119" s="71"/>
      <c r="X5119" s="71"/>
      <c r="Y5119" s="71"/>
      <c r="Z5119" s="71"/>
    </row>
    <row r="5120" spans="15:26">
      <c r="O5120" s="71"/>
      <c r="P5120" s="71"/>
      <c r="Q5120" s="71"/>
      <c r="R5120" s="71"/>
      <c r="S5120" s="71"/>
      <c r="T5120" s="71"/>
      <c r="U5120" s="71"/>
      <c r="V5120" s="71"/>
      <c r="W5120" s="71"/>
      <c r="X5120" s="71"/>
      <c r="Y5120" s="71"/>
      <c r="Z5120" s="71"/>
    </row>
    <row r="5121" spans="15:26">
      <c r="O5121" s="71"/>
      <c r="P5121" s="71"/>
      <c r="Q5121" s="71"/>
      <c r="R5121" s="71"/>
      <c r="S5121" s="71"/>
      <c r="T5121" s="71"/>
      <c r="U5121" s="71"/>
      <c r="V5121" s="71"/>
      <c r="W5121" s="71"/>
      <c r="X5121" s="71"/>
      <c r="Y5121" s="71"/>
      <c r="Z5121" s="71"/>
    </row>
    <row r="5122" spans="15:26">
      <c r="O5122" s="71"/>
      <c r="P5122" s="71"/>
      <c r="Q5122" s="71"/>
      <c r="R5122" s="71"/>
      <c r="S5122" s="71"/>
      <c r="T5122" s="71"/>
      <c r="U5122" s="71"/>
      <c r="V5122" s="71"/>
      <c r="W5122" s="71"/>
      <c r="X5122" s="71"/>
      <c r="Y5122" s="71"/>
      <c r="Z5122" s="71"/>
    </row>
    <row r="5123" spans="15:26">
      <c r="O5123" s="71"/>
      <c r="P5123" s="71"/>
      <c r="Q5123" s="71"/>
      <c r="R5123" s="71"/>
      <c r="S5123" s="71"/>
      <c r="T5123" s="71"/>
      <c r="U5123" s="71"/>
      <c r="V5123" s="71"/>
      <c r="W5123" s="71"/>
      <c r="X5123" s="71"/>
      <c r="Y5123" s="71"/>
      <c r="Z5123" s="71"/>
    </row>
    <row r="5124" spans="15:26">
      <c r="O5124" s="71"/>
      <c r="P5124" s="71"/>
      <c r="Q5124" s="71"/>
      <c r="R5124" s="71"/>
      <c r="S5124" s="71"/>
      <c r="T5124" s="71"/>
      <c r="U5124" s="71"/>
      <c r="V5124" s="71"/>
      <c r="W5124" s="71"/>
      <c r="X5124" s="71"/>
      <c r="Y5124" s="71"/>
      <c r="Z5124" s="71"/>
    </row>
    <row r="5125" spans="15:26">
      <c r="O5125" s="71"/>
      <c r="P5125" s="71"/>
      <c r="Q5125" s="71"/>
      <c r="R5125" s="71"/>
      <c r="S5125" s="71"/>
      <c r="T5125" s="71"/>
      <c r="U5125" s="71"/>
      <c r="V5125" s="71"/>
      <c r="W5125" s="71"/>
      <c r="X5125" s="71"/>
      <c r="Y5125" s="71"/>
      <c r="Z5125" s="71"/>
    </row>
    <row r="5126" spans="15:26">
      <c r="O5126" s="71"/>
      <c r="P5126" s="71"/>
      <c r="Q5126" s="71"/>
      <c r="R5126" s="71"/>
      <c r="S5126" s="71"/>
      <c r="T5126" s="71"/>
      <c r="U5126" s="71"/>
      <c r="V5126" s="71"/>
      <c r="W5126" s="71"/>
      <c r="X5126" s="71"/>
      <c r="Y5126" s="71"/>
      <c r="Z5126" s="71"/>
    </row>
    <row r="5127" spans="15:26">
      <c r="O5127" s="71"/>
      <c r="P5127" s="71"/>
      <c r="Q5127" s="71"/>
      <c r="R5127" s="71"/>
      <c r="S5127" s="71"/>
      <c r="T5127" s="71"/>
      <c r="U5127" s="71"/>
      <c r="V5127" s="71"/>
      <c r="W5127" s="71"/>
      <c r="X5127" s="71"/>
      <c r="Y5127" s="71"/>
      <c r="Z5127" s="71"/>
    </row>
    <row r="5128" spans="15:26">
      <c r="O5128" s="71"/>
      <c r="P5128" s="71"/>
      <c r="Q5128" s="71"/>
      <c r="R5128" s="71"/>
      <c r="S5128" s="71"/>
      <c r="T5128" s="71"/>
      <c r="U5128" s="71"/>
      <c r="V5128" s="71"/>
      <c r="W5128" s="71"/>
      <c r="X5128" s="71"/>
      <c r="Y5128" s="71"/>
      <c r="Z5128" s="71"/>
    </row>
    <row r="5129" spans="15:26">
      <c r="O5129" s="71"/>
      <c r="P5129" s="71"/>
      <c r="Q5129" s="71"/>
      <c r="R5129" s="71"/>
      <c r="S5129" s="71"/>
      <c r="T5129" s="71"/>
      <c r="U5129" s="71"/>
      <c r="V5129" s="71"/>
      <c r="W5129" s="71"/>
      <c r="X5129" s="71"/>
      <c r="Y5129" s="71"/>
      <c r="Z5129" s="71"/>
    </row>
    <row r="5130" spans="15:26">
      <c r="O5130" s="71"/>
      <c r="P5130" s="71"/>
      <c r="Q5130" s="71"/>
      <c r="R5130" s="71"/>
      <c r="S5130" s="71"/>
      <c r="T5130" s="71"/>
      <c r="U5130" s="71"/>
      <c r="V5130" s="71"/>
      <c r="W5130" s="71"/>
      <c r="X5130" s="71"/>
      <c r="Y5130" s="71"/>
      <c r="Z5130" s="71"/>
    </row>
    <row r="5131" spans="15:26">
      <c r="O5131" s="71"/>
      <c r="P5131" s="71"/>
      <c r="Q5131" s="71"/>
      <c r="R5131" s="71"/>
      <c r="S5131" s="71"/>
      <c r="T5131" s="71"/>
      <c r="U5131" s="71"/>
      <c r="V5131" s="71"/>
      <c r="W5131" s="71"/>
      <c r="X5131" s="71"/>
      <c r="Y5131" s="71"/>
      <c r="Z5131" s="71"/>
    </row>
    <row r="5132" spans="15:26">
      <c r="O5132" s="71"/>
      <c r="P5132" s="71"/>
      <c r="Q5132" s="71"/>
      <c r="R5132" s="71"/>
      <c r="S5132" s="71"/>
      <c r="T5132" s="71"/>
      <c r="U5132" s="71"/>
      <c r="V5132" s="71"/>
      <c r="W5132" s="71"/>
      <c r="X5132" s="71"/>
      <c r="Y5132" s="71"/>
      <c r="Z5132" s="71"/>
    </row>
    <row r="5133" spans="15:26">
      <c r="O5133" s="71"/>
      <c r="P5133" s="71"/>
      <c r="Q5133" s="71"/>
      <c r="R5133" s="71"/>
      <c r="S5133" s="71"/>
      <c r="T5133" s="71"/>
      <c r="U5133" s="71"/>
      <c r="V5133" s="71"/>
      <c r="W5133" s="71"/>
      <c r="X5133" s="71"/>
      <c r="Y5133" s="71"/>
      <c r="Z5133" s="71"/>
    </row>
    <row r="5134" spans="15:26">
      <c r="O5134" s="71"/>
      <c r="P5134" s="71"/>
      <c r="Q5134" s="71"/>
      <c r="R5134" s="71"/>
      <c r="S5134" s="71"/>
      <c r="T5134" s="71"/>
      <c r="U5134" s="71"/>
      <c r="V5134" s="71"/>
      <c r="W5134" s="71"/>
      <c r="X5134" s="71"/>
      <c r="Y5134" s="71"/>
      <c r="Z5134" s="71"/>
    </row>
    <row r="5135" spans="15:26">
      <c r="O5135" s="71"/>
      <c r="P5135" s="71"/>
      <c r="Q5135" s="71"/>
      <c r="R5135" s="71"/>
      <c r="S5135" s="71"/>
      <c r="T5135" s="71"/>
      <c r="U5135" s="71"/>
      <c r="V5135" s="71"/>
      <c r="W5135" s="71"/>
      <c r="X5135" s="71"/>
      <c r="Y5135" s="71"/>
      <c r="Z5135" s="71"/>
    </row>
    <row r="5136" spans="15:26">
      <c r="O5136" s="71"/>
      <c r="P5136" s="71"/>
      <c r="Q5136" s="71"/>
      <c r="R5136" s="71"/>
      <c r="S5136" s="71"/>
      <c r="T5136" s="71"/>
      <c r="U5136" s="71"/>
      <c r="V5136" s="71"/>
      <c r="W5136" s="71"/>
      <c r="X5136" s="71"/>
      <c r="Y5136" s="71"/>
      <c r="Z5136" s="71"/>
    </row>
    <row r="5137" spans="15:26">
      <c r="O5137" s="71"/>
      <c r="P5137" s="71"/>
      <c r="Q5137" s="71"/>
      <c r="R5137" s="71"/>
      <c r="S5137" s="71"/>
      <c r="T5137" s="71"/>
      <c r="U5137" s="71"/>
      <c r="V5137" s="71"/>
      <c r="W5137" s="71"/>
      <c r="X5137" s="71"/>
      <c r="Y5137" s="71"/>
      <c r="Z5137" s="71"/>
    </row>
    <row r="5138" spans="15:26">
      <c r="O5138" s="71"/>
      <c r="P5138" s="71"/>
      <c r="Q5138" s="71"/>
      <c r="R5138" s="71"/>
      <c r="S5138" s="71"/>
      <c r="T5138" s="71"/>
      <c r="U5138" s="71"/>
      <c r="V5138" s="71"/>
      <c r="W5138" s="71"/>
      <c r="X5138" s="71"/>
      <c r="Y5138" s="71"/>
      <c r="Z5138" s="71"/>
    </row>
    <row r="5139" spans="15:26">
      <c r="O5139" s="71"/>
      <c r="P5139" s="71"/>
      <c r="Q5139" s="71"/>
      <c r="R5139" s="71"/>
      <c r="S5139" s="71"/>
      <c r="T5139" s="71"/>
      <c r="U5139" s="71"/>
      <c r="V5139" s="71"/>
      <c r="W5139" s="71"/>
      <c r="X5139" s="71"/>
      <c r="Y5139" s="71"/>
      <c r="Z5139" s="71"/>
    </row>
    <row r="5140" spans="15:26">
      <c r="O5140" s="71"/>
      <c r="P5140" s="71"/>
      <c r="Q5140" s="71"/>
      <c r="R5140" s="71"/>
      <c r="S5140" s="71"/>
      <c r="T5140" s="71"/>
      <c r="U5140" s="71"/>
      <c r="V5140" s="71"/>
      <c r="W5140" s="71"/>
      <c r="X5140" s="71"/>
      <c r="Y5140" s="71"/>
      <c r="Z5140" s="71"/>
    </row>
    <row r="5141" spans="15:26">
      <c r="O5141" s="71"/>
      <c r="P5141" s="71"/>
      <c r="Q5141" s="71"/>
      <c r="R5141" s="71"/>
      <c r="S5141" s="71"/>
      <c r="T5141" s="71"/>
      <c r="U5141" s="71"/>
      <c r="V5141" s="71"/>
      <c r="W5141" s="71"/>
      <c r="X5141" s="71"/>
      <c r="Y5141" s="71"/>
      <c r="Z5141" s="71"/>
    </row>
    <row r="5142" spans="15:26">
      <c r="O5142" s="71"/>
      <c r="P5142" s="71"/>
      <c r="Q5142" s="71"/>
      <c r="R5142" s="71"/>
      <c r="S5142" s="71"/>
      <c r="T5142" s="71"/>
      <c r="U5142" s="71"/>
      <c r="V5142" s="71"/>
      <c r="W5142" s="71"/>
      <c r="X5142" s="71"/>
      <c r="Y5142" s="71"/>
      <c r="Z5142" s="71"/>
    </row>
    <row r="5143" spans="15:26">
      <c r="O5143" s="71"/>
      <c r="P5143" s="71"/>
      <c r="Q5143" s="71"/>
      <c r="R5143" s="71"/>
      <c r="S5143" s="71"/>
      <c r="T5143" s="71"/>
      <c r="U5143" s="71"/>
      <c r="V5143" s="71"/>
      <c r="W5143" s="71"/>
      <c r="X5143" s="71"/>
      <c r="Y5143" s="71"/>
      <c r="Z5143" s="71"/>
    </row>
    <row r="5144" spans="15:26">
      <c r="O5144" s="71"/>
      <c r="P5144" s="71"/>
      <c r="Q5144" s="71"/>
      <c r="R5144" s="71"/>
      <c r="S5144" s="71"/>
      <c r="T5144" s="71"/>
      <c r="U5144" s="71"/>
      <c r="V5144" s="71"/>
      <c r="W5144" s="71"/>
      <c r="X5144" s="71"/>
      <c r="Y5144" s="71"/>
      <c r="Z5144" s="71"/>
    </row>
    <row r="5145" spans="15:26">
      <c r="O5145" s="71"/>
      <c r="P5145" s="71"/>
      <c r="Q5145" s="71"/>
      <c r="R5145" s="71"/>
      <c r="S5145" s="71"/>
      <c r="T5145" s="71"/>
      <c r="U5145" s="71"/>
      <c r="V5145" s="71"/>
      <c r="W5145" s="71"/>
      <c r="X5145" s="71"/>
      <c r="Y5145" s="71"/>
      <c r="Z5145" s="71"/>
    </row>
    <row r="5146" spans="15:26">
      <c r="O5146" s="71"/>
      <c r="P5146" s="71"/>
      <c r="Q5146" s="71"/>
      <c r="R5146" s="71"/>
      <c r="S5146" s="71"/>
      <c r="T5146" s="71"/>
      <c r="U5146" s="71"/>
      <c r="V5146" s="71"/>
      <c r="W5146" s="71"/>
      <c r="X5146" s="71"/>
      <c r="Y5146" s="71"/>
      <c r="Z5146" s="71"/>
    </row>
    <row r="5147" spans="15:26">
      <c r="O5147" s="71"/>
      <c r="P5147" s="71"/>
      <c r="Q5147" s="71"/>
      <c r="R5147" s="71"/>
      <c r="S5147" s="71"/>
      <c r="T5147" s="71"/>
      <c r="U5147" s="71"/>
      <c r="V5147" s="71"/>
      <c r="W5147" s="71"/>
      <c r="X5147" s="71"/>
      <c r="Y5147" s="71"/>
      <c r="Z5147" s="71"/>
    </row>
    <row r="5148" spans="15:26">
      <c r="O5148" s="71"/>
      <c r="P5148" s="71"/>
      <c r="Q5148" s="71"/>
      <c r="R5148" s="71"/>
      <c r="S5148" s="71"/>
      <c r="T5148" s="71"/>
      <c r="U5148" s="71"/>
      <c r="V5148" s="71"/>
      <c r="W5148" s="71"/>
      <c r="X5148" s="71"/>
      <c r="Y5148" s="71"/>
      <c r="Z5148" s="71"/>
    </row>
    <row r="5149" spans="15:26">
      <c r="O5149" s="71"/>
      <c r="P5149" s="71"/>
      <c r="Q5149" s="71"/>
      <c r="R5149" s="71"/>
      <c r="S5149" s="71"/>
      <c r="T5149" s="71"/>
      <c r="U5149" s="71"/>
      <c r="V5149" s="71"/>
      <c r="W5149" s="71"/>
      <c r="X5149" s="71"/>
      <c r="Y5149" s="71"/>
      <c r="Z5149" s="71"/>
    </row>
    <row r="5150" spans="15:26">
      <c r="O5150" s="71"/>
      <c r="P5150" s="71"/>
      <c r="Q5150" s="71"/>
      <c r="R5150" s="71"/>
      <c r="S5150" s="71"/>
      <c r="T5150" s="71"/>
      <c r="U5150" s="71"/>
      <c r="V5150" s="71"/>
      <c r="W5150" s="71"/>
      <c r="X5150" s="71"/>
      <c r="Y5150" s="71"/>
      <c r="Z5150" s="71"/>
    </row>
    <row r="5151" spans="15:26">
      <c r="O5151" s="71"/>
      <c r="P5151" s="71"/>
      <c r="Q5151" s="71"/>
      <c r="R5151" s="71"/>
      <c r="S5151" s="71"/>
      <c r="T5151" s="71"/>
      <c r="U5151" s="71"/>
      <c r="V5151" s="71"/>
      <c r="W5151" s="71"/>
      <c r="X5151" s="71"/>
      <c r="Y5151" s="71"/>
      <c r="Z5151" s="71"/>
    </row>
    <row r="5152" spans="15:26">
      <c r="O5152" s="71"/>
      <c r="P5152" s="71"/>
      <c r="Q5152" s="71"/>
      <c r="R5152" s="71"/>
      <c r="S5152" s="71"/>
      <c r="T5152" s="71"/>
      <c r="U5152" s="71"/>
      <c r="V5152" s="71"/>
      <c r="W5152" s="71"/>
      <c r="X5152" s="71"/>
      <c r="Y5152" s="71"/>
      <c r="Z5152" s="71"/>
    </row>
    <row r="5153" spans="15:26">
      <c r="O5153" s="71"/>
      <c r="P5153" s="71"/>
      <c r="Q5153" s="71"/>
      <c r="R5153" s="71"/>
      <c r="S5153" s="71"/>
      <c r="T5153" s="71"/>
      <c r="U5153" s="71"/>
      <c r="V5153" s="71"/>
      <c r="W5153" s="71"/>
      <c r="X5153" s="71"/>
      <c r="Y5153" s="71"/>
      <c r="Z5153" s="71"/>
    </row>
    <row r="5154" spans="15:26">
      <c r="O5154" s="71"/>
      <c r="P5154" s="71"/>
      <c r="Q5154" s="71"/>
      <c r="R5154" s="71"/>
      <c r="S5154" s="71"/>
      <c r="T5154" s="71"/>
      <c r="U5154" s="71"/>
      <c r="V5154" s="71"/>
      <c r="W5154" s="71"/>
      <c r="X5154" s="71"/>
      <c r="Y5154" s="71"/>
      <c r="Z5154" s="71"/>
    </row>
    <row r="5155" spans="15:26">
      <c r="O5155" s="71"/>
      <c r="P5155" s="71"/>
      <c r="Q5155" s="71"/>
      <c r="R5155" s="71"/>
      <c r="S5155" s="71"/>
      <c r="T5155" s="71"/>
      <c r="U5155" s="71"/>
      <c r="V5155" s="71"/>
      <c r="W5155" s="71"/>
      <c r="X5155" s="71"/>
      <c r="Y5155" s="71"/>
      <c r="Z5155" s="71"/>
    </row>
    <row r="5156" spans="15:26">
      <c r="O5156" s="71"/>
      <c r="P5156" s="71"/>
      <c r="Q5156" s="71"/>
      <c r="R5156" s="71"/>
      <c r="S5156" s="71"/>
      <c r="T5156" s="71"/>
      <c r="U5156" s="71"/>
      <c r="V5156" s="71"/>
      <c r="W5156" s="71"/>
      <c r="X5156" s="71"/>
      <c r="Y5156" s="71"/>
      <c r="Z5156" s="71"/>
    </row>
    <row r="5157" spans="15:26">
      <c r="O5157" s="71"/>
      <c r="P5157" s="71"/>
      <c r="Q5157" s="71"/>
      <c r="R5157" s="71"/>
      <c r="S5157" s="71"/>
      <c r="T5157" s="71"/>
      <c r="U5157" s="71"/>
      <c r="V5157" s="71"/>
      <c r="W5157" s="71"/>
      <c r="X5157" s="71"/>
      <c r="Y5157" s="71"/>
      <c r="Z5157" s="71"/>
    </row>
    <row r="5158" spans="15:26">
      <c r="O5158" s="71"/>
      <c r="P5158" s="71"/>
      <c r="Q5158" s="71"/>
      <c r="R5158" s="71"/>
      <c r="S5158" s="71"/>
      <c r="T5158" s="71"/>
      <c r="U5158" s="71"/>
      <c r="V5158" s="71"/>
      <c r="W5158" s="71"/>
      <c r="X5158" s="71"/>
      <c r="Y5158" s="71"/>
      <c r="Z5158" s="71"/>
    </row>
    <row r="5159" spans="15:26">
      <c r="O5159" s="71"/>
      <c r="P5159" s="71"/>
      <c r="Q5159" s="71"/>
      <c r="R5159" s="71"/>
      <c r="S5159" s="71"/>
      <c r="T5159" s="71"/>
      <c r="U5159" s="71"/>
      <c r="V5159" s="71"/>
      <c r="W5159" s="71"/>
      <c r="X5159" s="71"/>
      <c r="Y5159" s="71"/>
      <c r="Z5159" s="71"/>
    </row>
    <row r="5160" spans="15:26">
      <c r="O5160" s="71"/>
      <c r="P5160" s="71"/>
      <c r="Q5160" s="71"/>
      <c r="R5160" s="71"/>
      <c r="S5160" s="71"/>
      <c r="T5160" s="71"/>
      <c r="U5160" s="71"/>
      <c r="V5160" s="71"/>
      <c r="W5160" s="71"/>
      <c r="X5160" s="71"/>
      <c r="Y5160" s="71"/>
      <c r="Z5160" s="71"/>
    </row>
    <row r="5161" spans="15:26">
      <c r="O5161" s="71"/>
      <c r="P5161" s="71"/>
      <c r="Q5161" s="71"/>
      <c r="R5161" s="71"/>
      <c r="S5161" s="71"/>
      <c r="T5161" s="71"/>
      <c r="U5161" s="71"/>
      <c r="V5161" s="71"/>
      <c r="W5161" s="71"/>
      <c r="X5161" s="71"/>
      <c r="Y5161" s="71"/>
      <c r="Z5161" s="71"/>
    </row>
    <row r="5162" spans="15:26">
      <c r="O5162" s="71"/>
      <c r="P5162" s="71"/>
      <c r="Q5162" s="71"/>
      <c r="R5162" s="71"/>
      <c r="S5162" s="71"/>
      <c r="T5162" s="71"/>
      <c r="U5162" s="71"/>
      <c r="V5162" s="71"/>
      <c r="W5162" s="71"/>
      <c r="X5162" s="71"/>
      <c r="Y5162" s="71"/>
      <c r="Z5162" s="71"/>
    </row>
    <row r="5163" spans="15:26">
      <c r="O5163" s="71"/>
      <c r="P5163" s="71"/>
      <c r="Q5163" s="71"/>
      <c r="R5163" s="71"/>
      <c r="S5163" s="71"/>
      <c r="T5163" s="71"/>
      <c r="U5163" s="71"/>
      <c r="V5163" s="71"/>
      <c r="W5163" s="71"/>
      <c r="X5163" s="71"/>
      <c r="Y5163" s="71"/>
      <c r="Z5163" s="71"/>
    </row>
    <row r="5164" spans="15:26">
      <c r="O5164" s="71"/>
      <c r="P5164" s="71"/>
      <c r="Q5164" s="71"/>
      <c r="R5164" s="71"/>
      <c r="S5164" s="71"/>
      <c r="T5164" s="71"/>
      <c r="U5164" s="71"/>
      <c r="V5164" s="71"/>
      <c r="W5164" s="71"/>
      <c r="X5164" s="71"/>
      <c r="Y5164" s="71"/>
      <c r="Z5164" s="71"/>
    </row>
    <row r="5165" spans="15:26">
      <c r="O5165" s="71"/>
      <c r="P5165" s="71"/>
      <c r="Q5165" s="71"/>
      <c r="R5165" s="71"/>
      <c r="S5165" s="71"/>
      <c r="T5165" s="71"/>
      <c r="U5165" s="71"/>
      <c r="V5165" s="71"/>
      <c r="W5165" s="71"/>
      <c r="X5165" s="71"/>
      <c r="Y5165" s="71"/>
      <c r="Z5165" s="71"/>
    </row>
    <row r="5166" spans="15:26">
      <c r="O5166" s="71"/>
      <c r="P5166" s="71"/>
      <c r="Q5166" s="71"/>
      <c r="R5166" s="71"/>
      <c r="S5166" s="71"/>
      <c r="T5166" s="71"/>
      <c r="U5166" s="71"/>
      <c r="V5166" s="71"/>
      <c r="W5166" s="71"/>
      <c r="X5166" s="71"/>
      <c r="Y5166" s="71"/>
      <c r="Z5166" s="71"/>
    </row>
    <row r="5167" spans="15:26">
      <c r="O5167" s="71"/>
      <c r="P5167" s="71"/>
      <c r="Q5167" s="71"/>
      <c r="R5167" s="71"/>
      <c r="S5167" s="71"/>
      <c r="T5167" s="71"/>
      <c r="U5167" s="71"/>
      <c r="V5167" s="71"/>
      <c r="W5167" s="71"/>
      <c r="X5167" s="71"/>
      <c r="Y5167" s="71"/>
      <c r="Z5167" s="71"/>
    </row>
    <row r="5168" spans="15:26">
      <c r="O5168" s="71"/>
      <c r="P5168" s="71"/>
      <c r="Q5168" s="71"/>
      <c r="R5168" s="71"/>
      <c r="S5168" s="71"/>
      <c r="T5168" s="71"/>
      <c r="U5168" s="71"/>
      <c r="V5168" s="71"/>
      <c r="W5168" s="71"/>
      <c r="X5168" s="71"/>
      <c r="Y5168" s="71"/>
      <c r="Z5168" s="71"/>
    </row>
    <row r="5169" spans="15:26">
      <c r="O5169" s="71"/>
      <c r="P5169" s="71"/>
      <c r="Q5169" s="71"/>
      <c r="R5169" s="71"/>
      <c r="S5169" s="71"/>
      <c r="T5169" s="71"/>
      <c r="U5169" s="71"/>
      <c r="V5169" s="71"/>
      <c r="W5169" s="71"/>
      <c r="X5169" s="71"/>
      <c r="Y5169" s="71"/>
      <c r="Z5169" s="71"/>
    </row>
    <row r="5170" spans="15:26">
      <c r="O5170" s="71"/>
      <c r="P5170" s="71"/>
      <c r="Q5170" s="71"/>
      <c r="R5170" s="71"/>
      <c r="S5170" s="71"/>
      <c r="T5170" s="71"/>
      <c r="U5170" s="71"/>
      <c r="V5170" s="71"/>
      <c r="W5170" s="71"/>
      <c r="X5170" s="71"/>
      <c r="Y5170" s="71"/>
      <c r="Z5170" s="71"/>
    </row>
    <row r="5171" spans="15:26">
      <c r="O5171" s="71"/>
      <c r="P5171" s="71"/>
      <c r="Q5171" s="71"/>
      <c r="R5171" s="71"/>
      <c r="S5171" s="71"/>
      <c r="T5171" s="71"/>
      <c r="U5171" s="71"/>
      <c r="V5171" s="71"/>
      <c r="W5171" s="71"/>
      <c r="X5171" s="71"/>
      <c r="Y5171" s="71"/>
      <c r="Z5171" s="71"/>
    </row>
    <row r="5172" spans="15:26">
      <c r="O5172" s="71"/>
      <c r="P5172" s="71"/>
      <c r="Q5172" s="71"/>
      <c r="R5172" s="71"/>
      <c r="S5172" s="71"/>
      <c r="T5172" s="71"/>
      <c r="U5172" s="71"/>
      <c r="V5172" s="71"/>
      <c r="W5172" s="71"/>
      <c r="X5172" s="71"/>
      <c r="Y5172" s="71"/>
      <c r="Z5172" s="71"/>
    </row>
    <row r="5173" spans="15:26">
      <c r="O5173" s="71"/>
      <c r="P5173" s="71"/>
      <c r="Q5173" s="71"/>
      <c r="R5173" s="71"/>
      <c r="S5173" s="71"/>
      <c r="T5173" s="71"/>
      <c r="U5173" s="71"/>
      <c r="V5173" s="71"/>
      <c r="W5173" s="71"/>
      <c r="X5173" s="71"/>
      <c r="Y5173" s="71"/>
      <c r="Z5173" s="71"/>
    </row>
    <row r="5174" spans="15:26">
      <c r="O5174" s="71"/>
      <c r="P5174" s="71"/>
      <c r="Q5174" s="71"/>
      <c r="R5174" s="71"/>
      <c r="S5174" s="71"/>
      <c r="T5174" s="71"/>
      <c r="U5174" s="71"/>
      <c r="V5174" s="71"/>
      <c r="W5174" s="71"/>
      <c r="X5174" s="71"/>
      <c r="Y5174" s="71"/>
      <c r="Z5174" s="71"/>
    </row>
    <row r="5175" spans="15:26">
      <c r="O5175" s="71"/>
      <c r="P5175" s="71"/>
      <c r="Q5175" s="71"/>
      <c r="R5175" s="71"/>
      <c r="S5175" s="71"/>
      <c r="T5175" s="71"/>
      <c r="U5175" s="71"/>
      <c r="V5175" s="71"/>
      <c r="W5175" s="71"/>
      <c r="X5175" s="71"/>
      <c r="Y5175" s="71"/>
      <c r="Z5175" s="71"/>
    </row>
    <row r="5176" spans="15:26">
      <c r="O5176" s="71"/>
      <c r="P5176" s="71"/>
      <c r="Q5176" s="71"/>
      <c r="R5176" s="71"/>
      <c r="S5176" s="71"/>
      <c r="T5176" s="71"/>
      <c r="U5176" s="71"/>
      <c r="V5176" s="71"/>
      <c r="W5176" s="71"/>
      <c r="X5176" s="71"/>
      <c r="Y5176" s="71"/>
      <c r="Z5176" s="71"/>
    </row>
    <row r="5177" spans="15:26">
      <c r="O5177" s="71"/>
      <c r="P5177" s="71"/>
      <c r="Q5177" s="71"/>
      <c r="R5177" s="71"/>
      <c r="S5177" s="71"/>
      <c r="T5177" s="71"/>
      <c r="U5177" s="71"/>
      <c r="V5177" s="71"/>
      <c r="W5177" s="71"/>
      <c r="X5177" s="71"/>
      <c r="Y5177" s="71"/>
      <c r="Z5177" s="71"/>
    </row>
    <row r="5178" spans="15:26">
      <c r="O5178" s="71"/>
      <c r="P5178" s="71"/>
      <c r="Q5178" s="71"/>
      <c r="R5178" s="71"/>
      <c r="S5178" s="71"/>
      <c r="T5178" s="71"/>
      <c r="U5178" s="71"/>
      <c r="V5178" s="71"/>
      <c r="W5178" s="71"/>
      <c r="X5178" s="71"/>
      <c r="Y5178" s="71"/>
      <c r="Z5178" s="71"/>
    </row>
    <row r="5179" spans="15:26">
      <c r="O5179" s="71"/>
      <c r="P5179" s="71"/>
      <c r="Q5179" s="71"/>
      <c r="R5179" s="71"/>
      <c r="S5179" s="71"/>
      <c r="T5179" s="71"/>
      <c r="U5179" s="71"/>
      <c r="V5179" s="71"/>
      <c r="W5179" s="71"/>
      <c r="X5179" s="71"/>
      <c r="Y5179" s="71"/>
      <c r="Z5179" s="71"/>
    </row>
    <row r="5180" spans="15:26">
      <c r="O5180" s="71"/>
      <c r="P5180" s="71"/>
      <c r="Q5180" s="71"/>
      <c r="R5180" s="71"/>
      <c r="S5180" s="71"/>
      <c r="T5180" s="71"/>
      <c r="U5180" s="71"/>
      <c r="V5180" s="71"/>
      <c r="W5180" s="71"/>
      <c r="X5180" s="71"/>
      <c r="Y5180" s="71"/>
      <c r="Z5180" s="71"/>
    </row>
    <row r="5181" spans="15:26">
      <c r="O5181" s="71"/>
      <c r="P5181" s="71"/>
      <c r="Q5181" s="71"/>
      <c r="R5181" s="71"/>
      <c r="S5181" s="71"/>
      <c r="T5181" s="71"/>
      <c r="U5181" s="71"/>
      <c r="V5181" s="71"/>
      <c r="W5181" s="71"/>
      <c r="X5181" s="71"/>
      <c r="Y5181" s="71"/>
      <c r="Z5181" s="71"/>
    </row>
    <row r="5182" spans="15:26">
      <c r="O5182" s="71"/>
      <c r="P5182" s="71"/>
      <c r="Q5182" s="71"/>
      <c r="R5182" s="71"/>
      <c r="S5182" s="71"/>
      <c r="T5182" s="71"/>
      <c r="U5182" s="71"/>
      <c r="V5182" s="71"/>
      <c r="W5182" s="71"/>
      <c r="X5182" s="71"/>
      <c r="Y5182" s="71"/>
      <c r="Z5182" s="71"/>
    </row>
    <row r="5183" spans="15:26">
      <c r="O5183" s="71"/>
      <c r="P5183" s="71"/>
      <c r="Q5183" s="71"/>
      <c r="R5183" s="71"/>
      <c r="S5183" s="71"/>
      <c r="T5183" s="71"/>
      <c r="U5183" s="71"/>
      <c r="V5183" s="71"/>
      <c r="W5183" s="71"/>
      <c r="X5183" s="71"/>
      <c r="Y5183" s="71"/>
      <c r="Z5183" s="71"/>
    </row>
    <row r="5184" spans="15:26">
      <c r="O5184" s="71"/>
      <c r="P5184" s="71"/>
      <c r="Q5184" s="71"/>
      <c r="R5184" s="71"/>
      <c r="S5184" s="71"/>
      <c r="T5184" s="71"/>
      <c r="U5184" s="71"/>
      <c r="V5184" s="71"/>
      <c r="W5184" s="71"/>
      <c r="X5184" s="71"/>
      <c r="Y5184" s="71"/>
      <c r="Z5184" s="71"/>
    </row>
    <row r="5185" spans="15:26">
      <c r="O5185" s="71"/>
      <c r="P5185" s="71"/>
      <c r="Q5185" s="71"/>
      <c r="R5185" s="71"/>
      <c r="S5185" s="71"/>
      <c r="T5185" s="71"/>
      <c r="U5185" s="71"/>
      <c r="V5185" s="71"/>
      <c r="W5185" s="71"/>
      <c r="X5185" s="71"/>
      <c r="Y5185" s="71"/>
      <c r="Z5185" s="71"/>
    </row>
    <row r="5186" spans="15:26">
      <c r="O5186" s="71"/>
      <c r="P5186" s="71"/>
      <c r="Q5186" s="71"/>
      <c r="R5186" s="71"/>
      <c r="S5186" s="71"/>
      <c r="T5186" s="71"/>
      <c r="U5186" s="71"/>
      <c r="V5186" s="71"/>
      <c r="W5186" s="71"/>
      <c r="X5186" s="71"/>
      <c r="Y5186" s="71"/>
      <c r="Z5186" s="71"/>
    </row>
    <row r="5187" spans="15:26">
      <c r="O5187" s="71"/>
      <c r="P5187" s="71"/>
      <c r="Q5187" s="71"/>
      <c r="R5187" s="71"/>
      <c r="S5187" s="71"/>
      <c r="T5187" s="71"/>
      <c r="U5187" s="71"/>
      <c r="V5187" s="71"/>
      <c r="W5187" s="71"/>
      <c r="X5187" s="71"/>
      <c r="Y5187" s="71"/>
      <c r="Z5187" s="71"/>
    </row>
    <row r="5188" spans="15:26">
      <c r="O5188" s="71"/>
      <c r="P5188" s="71"/>
      <c r="Q5188" s="71"/>
      <c r="R5188" s="71"/>
      <c r="S5188" s="71"/>
      <c r="T5188" s="71"/>
      <c r="U5188" s="71"/>
      <c r="V5188" s="71"/>
      <c r="W5188" s="71"/>
      <c r="X5188" s="71"/>
      <c r="Y5188" s="71"/>
      <c r="Z5188" s="71"/>
    </row>
    <row r="5189" spans="15:26">
      <c r="O5189" s="71"/>
      <c r="P5189" s="71"/>
      <c r="Q5189" s="71"/>
      <c r="R5189" s="71"/>
      <c r="S5189" s="71"/>
      <c r="T5189" s="71"/>
      <c r="U5189" s="71"/>
      <c r="V5189" s="71"/>
      <c r="W5189" s="71"/>
      <c r="X5189" s="71"/>
      <c r="Y5189" s="71"/>
      <c r="Z5189" s="71"/>
    </row>
    <row r="5190" spans="15:26">
      <c r="O5190" s="71"/>
      <c r="P5190" s="71"/>
      <c r="Q5190" s="71"/>
      <c r="R5190" s="71"/>
      <c r="S5190" s="71"/>
      <c r="T5190" s="71"/>
      <c r="U5190" s="71"/>
      <c r="V5190" s="71"/>
      <c r="W5190" s="71"/>
      <c r="X5190" s="71"/>
      <c r="Y5190" s="71"/>
      <c r="Z5190" s="71"/>
    </row>
    <row r="5191" spans="15:26">
      <c r="O5191" s="71"/>
      <c r="P5191" s="71"/>
      <c r="Q5191" s="71"/>
      <c r="R5191" s="71"/>
      <c r="S5191" s="71"/>
      <c r="T5191" s="71"/>
      <c r="U5191" s="71"/>
      <c r="V5191" s="71"/>
      <c r="W5191" s="71"/>
      <c r="X5191" s="71"/>
      <c r="Y5191" s="71"/>
      <c r="Z5191" s="71"/>
    </row>
    <row r="5192" spans="15:26">
      <c r="O5192" s="71"/>
      <c r="P5192" s="71"/>
      <c r="Q5192" s="71"/>
      <c r="R5192" s="71"/>
      <c r="S5192" s="71"/>
      <c r="T5192" s="71"/>
      <c r="U5192" s="71"/>
      <c r="V5192" s="71"/>
      <c r="W5192" s="71"/>
      <c r="X5192" s="71"/>
      <c r="Y5192" s="71"/>
      <c r="Z5192" s="71"/>
    </row>
    <row r="5193" spans="15:26">
      <c r="O5193" s="71"/>
      <c r="P5193" s="71"/>
      <c r="Q5193" s="71"/>
      <c r="R5193" s="71"/>
      <c r="S5193" s="71"/>
      <c r="T5193" s="71"/>
      <c r="U5193" s="71"/>
      <c r="V5193" s="71"/>
      <c r="W5193" s="71"/>
      <c r="X5193" s="71"/>
      <c r="Y5193" s="71"/>
      <c r="Z5193" s="71"/>
    </row>
    <row r="5194" spans="15:26">
      <c r="O5194" s="71"/>
      <c r="P5194" s="71"/>
      <c r="Q5194" s="71"/>
      <c r="R5194" s="71"/>
      <c r="S5194" s="71"/>
      <c r="T5194" s="71"/>
      <c r="U5194" s="71"/>
      <c r="V5194" s="71"/>
      <c r="W5194" s="71"/>
      <c r="X5194" s="71"/>
      <c r="Y5194" s="71"/>
      <c r="Z5194" s="71"/>
    </row>
    <row r="5195" spans="15:26">
      <c r="O5195" s="71"/>
      <c r="P5195" s="71"/>
      <c r="Q5195" s="71"/>
      <c r="R5195" s="71"/>
      <c r="S5195" s="71"/>
      <c r="T5195" s="71"/>
      <c r="U5195" s="71"/>
      <c r="V5195" s="71"/>
      <c r="W5195" s="71"/>
      <c r="X5195" s="71"/>
      <c r="Y5195" s="71"/>
      <c r="Z5195" s="71"/>
    </row>
    <row r="5196" spans="15:26">
      <c r="O5196" s="71"/>
      <c r="P5196" s="71"/>
      <c r="Q5196" s="71"/>
      <c r="R5196" s="71"/>
      <c r="S5196" s="71"/>
      <c r="T5196" s="71"/>
      <c r="U5196" s="71"/>
      <c r="V5196" s="71"/>
      <c r="W5196" s="71"/>
      <c r="X5196" s="71"/>
      <c r="Y5196" s="71"/>
      <c r="Z5196" s="71"/>
    </row>
    <row r="5197" spans="15:26">
      <c r="O5197" s="71"/>
      <c r="P5197" s="71"/>
      <c r="Q5197" s="71"/>
      <c r="R5197" s="71"/>
      <c r="S5197" s="71"/>
      <c r="T5197" s="71"/>
      <c r="U5197" s="71"/>
      <c r="V5197" s="71"/>
      <c r="W5197" s="71"/>
      <c r="X5197" s="71"/>
      <c r="Y5197" s="71"/>
      <c r="Z5197" s="71"/>
    </row>
    <row r="5198" spans="15:26">
      <c r="O5198" s="71"/>
      <c r="P5198" s="71"/>
      <c r="Q5198" s="71"/>
      <c r="R5198" s="71"/>
      <c r="S5198" s="71"/>
      <c r="T5198" s="71"/>
      <c r="U5198" s="71"/>
      <c r="V5198" s="71"/>
      <c r="W5198" s="71"/>
      <c r="X5198" s="71"/>
      <c r="Y5198" s="71"/>
      <c r="Z5198" s="71"/>
    </row>
    <row r="5199" spans="15:26">
      <c r="O5199" s="71"/>
      <c r="P5199" s="71"/>
      <c r="Q5199" s="71"/>
      <c r="R5199" s="71"/>
      <c r="S5199" s="71"/>
      <c r="T5199" s="71"/>
      <c r="U5199" s="71"/>
      <c r="V5199" s="71"/>
      <c r="W5199" s="71"/>
      <c r="X5199" s="71"/>
      <c r="Y5199" s="71"/>
      <c r="Z5199" s="71"/>
    </row>
    <row r="5200" spans="15:26">
      <c r="O5200" s="71"/>
      <c r="P5200" s="71"/>
      <c r="Q5200" s="71"/>
      <c r="R5200" s="71"/>
      <c r="S5200" s="71"/>
      <c r="T5200" s="71"/>
      <c r="U5200" s="71"/>
      <c r="V5200" s="71"/>
      <c r="W5200" s="71"/>
      <c r="X5200" s="71"/>
      <c r="Y5200" s="71"/>
      <c r="Z5200" s="71"/>
    </row>
    <row r="5201" spans="15:26">
      <c r="O5201" s="71"/>
      <c r="P5201" s="71"/>
      <c r="Q5201" s="71"/>
      <c r="R5201" s="71"/>
      <c r="S5201" s="71"/>
      <c r="T5201" s="71"/>
      <c r="U5201" s="71"/>
      <c r="V5201" s="71"/>
      <c r="W5201" s="71"/>
      <c r="X5201" s="71"/>
      <c r="Y5201" s="71"/>
      <c r="Z5201" s="71"/>
    </row>
    <row r="5202" spans="15:26">
      <c r="O5202" s="71"/>
      <c r="P5202" s="71"/>
      <c r="Q5202" s="71"/>
      <c r="R5202" s="71"/>
      <c r="S5202" s="71"/>
      <c r="T5202" s="71"/>
      <c r="U5202" s="71"/>
      <c r="V5202" s="71"/>
      <c r="W5202" s="71"/>
      <c r="X5202" s="71"/>
      <c r="Y5202" s="71"/>
      <c r="Z5202" s="71"/>
    </row>
    <row r="5203" spans="15:26">
      <c r="O5203" s="71"/>
      <c r="P5203" s="71"/>
      <c r="Q5203" s="71"/>
      <c r="R5203" s="71"/>
      <c r="S5203" s="71"/>
      <c r="T5203" s="71"/>
      <c r="U5203" s="71"/>
      <c r="V5203" s="71"/>
      <c r="W5203" s="71"/>
      <c r="X5203" s="71"/>
      <c r="Y5203" s="71"/>
      <c r="Z5203" s="71"/>
    </row>
    <row r="5204" spans="15:26">
      <c r="O5204" s="71"/>
      <c r="P5204" s="71"/>
      <c r="Q5204" s="71"/>
      <c r="R5204" s="71"/>
      <c r="S5204" s="71"/>
      <c r="T5204" s="71"/>
      <c r="U5204" s="71"/>
      <c r="V5204" s="71"/>
      <c r="W5204" s="71"/>
      <c r="X5204" s="71"/>
      <c r="Y5204" s="71"/>
      <c r="Z5204" s="71"/>
    </row>
    <row r="5205" spans="15:26">
      <c r="O5205" s="71"/>
      <c r="P5205" s="71"/>
      <c r="Q5205" s="71"/>
      <c r="R5205" s="71"/>
      <c r="S5205" s="71"/>
      <c r="T5205" s="71"/>
      <c r="U5205" s="71"/>
      <c r="V5205" s="71"/>
      <c r="W5205" s="71"/>
      <c r="X5205" s="71"/>
      <c r="Y5205" s="71"/>
      <c r="Z5205" s="71"/>
    </row>
    <row r="5206" spans="15:26">
      <c r="O5206" s="71"/>
      <c r="P5206" s="71"/>
      <c r="Q5206" s="71"/>
      <c r="R5206" s="71"/>
      <c r="S5206" s="71"/>
      <c r="T5206" s="71"/>
      <c r="U5206" s="71"/>
      <c r="V5206" s="71"/>
      <c r="W5206" s="71"/>
      <c r="X5206" s="71"/>
      <c r="Y5206" s="71"/>
      <c r="Z5206" s="71"/>
    </row>
    <row r="5207" spans="15:26">
      <c r="O5207" s="71"/>
      <c r="P5207" s="71"/>
      <c r="Q5207" s="71"/>
      <c r="R5207" s="71"/>
      <c r="S5207" s="71"/>
      <c r="T5207" s="71"/>
      <c r="U5207" s="71"/>
      <c r="V5207" s="71"/>
      <c r="W5207" s="71"/>
      <c r="X5207" s="71"/>
      <c r="Y5207" s="71"/>
      <c r="Z5207" s="71"/>
    </row>
    <row r="5208" spans="15:26">
      <c r="O5208" s="71"/>
      <c r="P5208" s="71"/>
      <c r="Q5208" s="71"/>
      <c r="R5208" s="71"/>
      <c r="S5208" s="71"/>
      <c r="T5208" s="71"/>
      <c r="U5208" s="71"/>
      <c r="V5208" s="71"/>
      <c r="W5208" s="71"/>
      <c r="X5208" s="71"/>
      <c r="Y5208" s="71"/>
      <c r="Z5208" s="71"/>
    </row>
    <row r="5209" spans="15:26">
      <c r="O5209" s="71"/>
      <c r="P5209" s="71"/>
      <c r="Q5209" s="71"/>
      <c r="R5209" s="71"/>
      <c r="S5209" s="71"/>
      <c r="T5209" s="71"/>
      <c r="U5209" s="71"/>
      <c r="V5209" s="71"/>
      <c r="W5209" s="71"/>
      <c r="X5209" s="71"/>
      <c r="Y5209" s="71"/>
      <c r="Z5209" s="71"/>
    </row>
    <row r="5210" spans="15:26">
      <c r="O5210" s="71"/>
      <c r="P5210" s="71"/>
      <c r="Q5210" s="71"/>
      <c r="R5210" s="71"/>
      <c r="S5210" s="71"/>
      <c r="T5210" s="71"/>
      <c r="U5210" s="71"/>
      <c r="V5210" s="71"/>
      <c r="W5210" s="71"/>
      <c r="X5210" s="71"/>
      <c r="Y5210" s="71"/>
      <c r="Z5210" s="71"/>
    </row>
    <row r="5211" spans="15:26">
      <c r="O5211" s="71"/>
      <c r="P5211" s="71"/>
      <c r="Q5211" s="71"/>
      <c r="R5211" s="71"/>
      <c r="S5211" s="71"/>
      <c r="T5211" s="71"/>
      <c r="U5211" s="71"/>
      <c r="V5211" s="71"/>
      <c r="W5211" s="71"/>
      <c r="X5211" s="71"/>
      <c r="Y5211" s="71"/>
      <c r="Z5211" s="71"/>
    </row>
    <row r="5212" spans="15:26">
      <c r="O5212" s="71"/>
      <c r="P5212" s="71"/>
      <c r="Q5212" s="71"/>
      <c r="R5212" s="71"/>
      <c r="S5212" s="71"/>
      <c r="T5212" s="71"/>
      <c r="U5212" s="71"/>
      <c r="V5212" s="71"/>
      <c r="W5212" s="71"/>
      <c r="X5212" s="71"/>
      <c r="Y5212" s="71"/>
      <c r="Z5212" s="71"/>
    </row>
    <row r="5213" spans="15:26">
      <c r="O5213" s="71"/>
      <c r="P5213" s="71"/>
      <c r="Q5213" s="71"/>
      <c r="R5213" s="71"/>
      <c r="S5213" s="71"/>
      <c r="T5213" s="71"/>
      <c r="U5213" s="71"/>
      <c r="V5213" s="71"/>
      <c r="W5213" s="71"/>
      <c r="X5213" s="71"/>
      <c r="Y5213" s="71"/>
      <c r="Z5213" s="71"/>
    </row>
    <row r="5214" spans="15:26">
      <c r="O5214" s="71"/>
      <c r="P5214" s="71"/>
      <c r="Q5214" s="71"/>
      <c r="R5214" s="71"/>
      <c r="S5214" s="71"/>
      <c r="T5214" s="71"/>
      <c r="U5214" s="71"/>
      <c r="V5214" s="71"/>
      <c r="W5214" s="71"/>
      <c r="X5214" s="71"/>
      <c r="Y5214" s="71"/>
      <c r="Z5214" s="71"/>
    </row>
    <row r="5215" spans="15:26">
      <c r="O5215" s="71"/>
      <c r="P5215" s="71"/>
      <c r="Q5215" s="71"/>
      <c r="R5215" s="71"/>
      <c r="S5215" s="71"/>
      <c r="T5215" s="71"/>
      <c r="U5215" s="71"/>
      <c r="V5215" s="71"/>
      <c r="W5215" s="71"/>
      <c r="X5215" s="71"/>
      <c r="Y5215" s="71"/>
      <c r="Z5215" s="71"/>
    </row>
    <row r="5216" spans="15:26">
      <c r="O5216" s="71"/>
      <c r="P5216" s="71"/>
      <c r="Q5216" s="71"/>
      <c r="R5216" s="71"/>
      <c r="S5216" s="71"/>
      <c r="T5216" s="71"/>
      <c r="U5216" s="71"/>
      <c r="V5216" s="71"/>
      <c r="W5216" s="71"/>
      <c r="X5216" s="71"/>
      <c r="Y5216" s="71"/>
      <c r="Z5216" s="71"/>
    </row>
    <row r="5217" spans="15:26">
      <c r="O5217" s="71"/>
      <c r="P5217" s="71"/>
      <c r="Q5217" s="71"/>
      <c r="R5217" s="71"/>
      <c r="S5217" s="71"/>
      <c r="T5217" s="71"/>
      <c r="U5217" s="71"/>
      <c r="V5217" s="71"/>
      <c r="W5217" s="71"/>
      <c r="X5217" s="71"/>
      <c r="Y5217" s="71"/>
      <c r="Z5217" s="71"/>
    </row>
    <row r="5218" spans="15:26">
      <c r="O5218" s="71"/>
      <c r="P5218" s="71"/>
      <c r="Q5218" s="71"/>
      <c r="R5218" s="71"/>
      <c r="S5218" s="71"/>
      <c r="T5218" s="71"/>
      <c r="U5218" s="71"/>
      <c r="V5218" s="71"/>
      <c r="W5218" s="71"/>
      <c r="X5218" s="71"/>
      <c r="Y5218" s="71"/>
      <c r="Z5218" s="71"/>
    </row>
    <row r="5219" spans="15:26">
      <c r="O5219" s="71"/>
      <c r="P5219" s="71"/>
      <c r="Q5219" s="71"/>
      <c r="R5219" s="71"/>
      <c r="S5219" s="71"/>
      <c r="T5219" s="71"/>
      <c r="U5219" s="71"/>
      <c r="V5219" s="71"/>
      <c r="W5219" s="71"/>
      <c r="X5219" s="71"/>
      <c r="Y5219" s="71"/>
      <c r="Z5219" s="71"/>
    </row>
    <row r="5220" spans="15:26">
      <c r="O5220" s="71"/>
      <c r="P5220" s="71"/>
      <c r="Q5220" s="71"/>
      <c r="R5220" s="71"/>
      <c r="S5220" s="71"/>
      <c r="T5220" s="71"/>
      <c r="U5220" s="71"/>
      <c r="V5220" s="71"/>
      <c r="W5220" s="71"/>
      <c r="X5220" s="71"/>
      <c r="Y5220" s="71"/>
      <c r="Z5220" s="71"/>
    </row>
    <row r="5221" spans="15:26">
      <c r="O5221" s="71"/>
      <c r="P5221" s="71"/>
      <c r="Q5221" s="71"/>
      <c r="R5221" s="71"/>
      <c r="S5221" s="71"/>
      <c r="T5221" s="71"/>
      <c r="U5221" s="71"/>
      <c r="V5221" s="71"/>
      <c r="W5221" s="71"/>
      <c r="X5221" s="71"/>
      <c r="Y5221" s="71"/>
      <c r="Z5221" s="71"/>
    </row>
    <row r="5222" spans="15:26">
      <c r="O5222" s="71"/>
      <c r="P5222" s="71"/>
      <c r="Q5222" s="71"/>
      <c r="R5222" s="71"/>
      <c r="S5222" s="71"/>
      <c r="T5222" s="71"/>
      <c r="U5222" s="71"/>
      <c r="V5222" s="71"/>
      <c r="W5222" s="71"/>
      <c r="X5222" s="71"/>
      <c r="Y5222" s="71"/>
      <c r="Z5222" s="71"/>
    </row>
    <row r="5223" spans="15:26">
      <c r="O5223" s="71"/>
      <c r="P5223" s="71"/>
      <c r="Q5223" s="71"/>
      <c r="R5223" s="71"/>
      <c r="S5223" s="71"/>
      <c r="T5223" s="71"/>
      <c r="U5223" s="71"/>
      <c r="V5223" s="71"/>
      <c r="W5223" s="71"/>
      <c r="X5223" s="71"/>
      <c r="Y5223" s="71"/>
      <c r="Z5223" s="71"/>
    </row>
    <row r="5224" spans="15:26">
      <c r="O5224" s="71"/>
      <c r="P5224" s="71"/>
      <c r="Q5224" s="71"/>
      <c r="R5224" s="71"/>
      <c r="S5224" s="71"/>
      <c r="T5224" s="71"/>
      <c r="U5224" s="71"/>
      <c r="V5224" s="71"/>
      <c r="W5224" s="71"/>
      <c r="X5224" s="71"/>
      <c r="Y5224" s="71"/>
      <c r="Z5224" s="71"/>
    </row>
    <row r="5225" spans="15:26">
      <c r="O5225" s="71"/>
      <c r="P5225" s="71"/>
      <c r="Q5225" s="71"/>
      <c r="R5225" s="71"/>
      <c r="S5225" s="71"/>
      <c r="T5225" s="71"/>
      <c r="U5225" s="71"/>
      <c r="V5225" s="71"/>
      <c r="W5225" s="71"/>
      <c r="X5225" s="71"/>
      <c r="Y5225" s="71"/>
      <c r="Z5225" s="71"/>
    </row>
    <row r="5226" spans="15:26">
      <c r="O5226" s="71"/>
      <c r="P5226" s="71"/>
      <c r="Q5226" s="71"/>
      <c r="R5226" s="71"/>
      <c r="S5226" s="71"/>
      <c r="T5226" s="71"/>
      <c r="U5226" s="71"/>
      <c r="V5226" s="71"/>
      <c r="W5226" s="71"/>
      <c r="X5226" s="71"/>
      <c r="Y5226" s="71"/>
      <c r="Z5226" s="71"/>
    </row>
    <row r="5227" spans="15:26">
      <c r="O5227" s="71"/>
      <c r="P5227" s="71"/>
      <c r="Q5227" s="71"/>
      <c r="R5227" s="71"/>
      <c r="S5227" s="71"/>
      <c r="T5227" s="71"/>
      <c r="U5227" s="71"/>
      <c r="V5227" s="71"/>
      <c r="W5227" s="71"/>
      <c r="X5227" s="71"/>
      <c r="Y5227" s="71"/>
      <c r="Z5227" s="71"/>
    </row>
    <row r="5228" spans="15:26">
      <c r="O5228" s="71"/>
      <c r="P5228" s="71"/>
      <c r="Q5228" s="71"/>
      <c r="R5228" s="71"/>
      <c r="S5228" s="71"/>
      <c r="T5228" s="71"/>
      <c r="U5228" s="71"/>
      <c r="V5228" s="71"/>
      <c r="W5228" s="71"/>
      <c r="X5228" s="71"/>
      <c r="Y5228" s="71"/>
      <c r="Z5228" s="71"/>
    </row>
    <row r="5229" spans="15:26">
      <c r="O5229" s="71"/>
      <c r="P5229" s="71"/>
      <c r="Q5229" s="71"/>
      <c r="R5229" s="71"/>
      <c r="S5229" s="71"/>
      <c r="T5229" s="71"/>
      <c r="U5229" s="71"/>
      <c r="V5229" s="71"/>
      <c r="W5229" s="71"/>
      <c r="X5229" s="71"/>
      <c r="Y5229" s="71"/>
      <c r="Z5229" s="71"/>
    </row>
    <row r="5230" spans="15:26">
      <c r="O5230" s="71"/>
      <c r="P5230" s="71"/>
      <c r="Q5230" s="71"/>
      <c r="R5230" s="71"/>
      <c r="S5230" s="71"/>
      <c r="T5230" s="71"/>
      <c r="U5230" s="71"/>
      <c r="V5230" s="71"/>
      <c r="W5230" s="71"/>
      <c r="X5230" s="71"/>
      <c r="Y5230" s="71"/>
      <c r="Z5230" s="71"/>
    </row>
    <row r="5231" spans="15:26">
      <c r="O5231" s="71"/>
      <c r="P5231" s="71"/>
      <c r="Q5231" s="71"/>
      <c r="R5231" s="71"/>
      <c r="S5231" s="71"/>
      <c r="T5231" s="71"/>
      <c r="U5231" s="71"/>
      <c r="V5231" s="71"/>
      <c r="W5231" s="71"/>
      <c r="X5231" s="71"/>
      <c r="Y5231" s="71"/>
      <c r="Z5231" s="71"/>
    </row>
    <row r="5232" spans="15:26">
      <c r="O5232" s="71"/>
      <c r="P5232" s="71"/>
      <c r="Q5232" s="71"/>
      <c r="R5232" s="71"/>
      <c r="S5232" s="71"/>
      <c r="T5232" s="71"/>
      <c r="U5232" s="71"/>
      <c r="V5232" s="71"/>
      <c r="W5232" s="71"/>
      <c r="X5232" s="71"/>
      <c r="Y5232" s="71"/>
      <c r="Z5232" s="71"/>
    </row>
    <row r="5233" spans="15:26">
      <c r="O5233" s="71"/>
      <c r="P5233" s="71"/>
      <c r="Q5233" s="71"/>
      <c r="R5233" s="71"/>
      <c r="S5233" s="71"/>
      <c r="T5233" s="71"/>
      <c r="U5233" s="71"/>
      <c r="V5233" s="71"/>
      <c r="W5233" s="71"/>
      <c r="X5233" s="71"/>
      <c r="Y5233" s="71"/>
      <c r="Z5233" s="71"/>
    </row>
    <row r="5234" spans="15:26">
      <c r="O5234" s="71"/>
      <c r="P5234" s="71"/>
      <c r="Q5234" s="71"/>
      <c r="R5234" s="71"/>
      <c r="S5234" s="71"/>
      <c r="T5234" s="71"/>
      <c r="U5234" s="71"/>
      <c r="V5234" s="71"/>
      <c r="W5234" s="71"/>
      <c r="X5234" s="71"/>
      <c r="Y5234" s="71"/>
      <c r="Z5234" s="71"/>
    </row>
    <row r="5235" spans="15:26">
      <c r="O5235" s="71"/>
      <c r="P5235" s="71"/>
      <c r="Q5235" s="71"/>
      <c r="R5235" s="71"/>
      <c r="S5235" s="71"/>
      <c r="T5235" s="71"/>
      <c r="U5235" s="71"/>
      <c r="V5235" s="71"/>
      <c r="W5235" s="71"/>
      <c r="X5235" s="71"/>
      <c r="Y5235" s="71"/>
      <c r="Z5235" s="71"/>
    </row>
    <row r="5236" spans="15:26">
      <c r="O5236" s="71"/>
      <c r="P5236" s="71"/>
      <c r="Q5236" s="71"/>
      <c r="R5236" s="71"/>
      <c r="S5236" s="71"/>
      <c r="T5236" s="71"/>
      <c r="U5236" s="71"/>
      <c r="V5236" s="71"/>
      <c r="W5236" s="71"/>
      <c r="X5236" s="71"/>
      <c r="Y5236" s="71"/>
      <c r="Z5236" s="71"/>
    </row>
    <row r="5237" spans="15:26">
      <c r="O5237" s="71"/>
      <c r="P5237" s="71"/>
      <c r="Q5237" s="71"/>
      <c r="R5237" s="71"/>
      <c r="S5237" s="71"/>
      <c r="T5237" s="71"/>
      <c r="U5237" s="71"/>
      <c r="V5237" s="71"/>
      <c r="W5237" s="71"/>
      <c r="X5237" s="71"/>
      <c r="Y5237" s="71"/>
      <c r="Z5237" s="71"/>
    </row>
    <row r="5238" spans="15:26">
      <c r="O5238" s="71"/>
      <c r="P5238" s="71"/>
      <c r="Q5238" s="71"/>
      <c r="R5238" s="71"/>
      <c r="S5238" s="71"/>
      <c r="T5238" s="71"/>
      <c r="U5238" s="71"/>
      <c r="V5238" s="71"/>
      <c r="W5238" s="71"/>
      <c r="X5238" s="71"/>
      <c r="Y5238" s="71"/>
      <c r="Z5238" s="71"/>
    </row>
    <row r="5239" spans="15:26">
      <c r="O5239" s="71"/>
      <c r="P5239" s="71"/>
      <c r="Q5239" s="71"/>
      <c r="R5239" s="71"/>
      <c r="S5239" s="71"/>
      <c r="T5239" s="71"/>
      <c r="U5239" s="71"/>
      <c r="V5239" s="71"/>
      <c r="W5239" s="71"/>
      <c r="X5239" s="71"/>
      <c r="Y5239" s="71"/>
      <c r="Z5239" s="71"/>
    </row>
    <row r="5240" spans="15:26">
      <c r="O5240" s="71"/>
      <c r="P5240" s="71"/>
      <c r="Q5240" s="71"/>
      <c r="R5240" s="71"/>
      <c r="S5240" s="71"/>
      <c r="T5240" s="71"/>
      <c r="U5240" s="71"/>
      <c r="V5240" s="71"/>
      <c r="W5240" s="71"/>
      <c r="X5240" s="71"/>
      <c r="Y5240" s="71"/>
      <c r="Z5240" s="71"/>
    </row>
    <row r="5241" spans="15:26">
      <c r="O5241" s="71"/>
      <c r="P5241" s="71"/>
      <c r="Q5241" s="71"/>
      <c r="R5241" s="71"/>
      <c r="S5241" s="71"/>
      <c r="T5241" s="71"/>
      <c r="U5241" s="71"/>
      <c r="V5241" s="71"/>
      <c r="W5241" s="71"/>
      <c r="X5241" s="71"/>
      <c r="Y5241" s="71"/>
      <c r="Z5241" s="71"/>
    </row>
    <row r="5242" spans="15:26">
      <c r="O5242" s="71"/>
      <c r="P5242" s="71"/>
      <c r="Q5242" s="71"/>
      <c r="R5242" s="71"/>
      <c r="S5242" s="71"/>
      <c r="T5242" s="71"/>
      <c r="U5242" s="71"/>
      <c r="V5242" s="71"/>
      <c r="W5242" s="71"/>
      <c r="X5242" s="71"/>
      <c r="Y5242" s="71"/>
      <c r="Z5242" s="71"/>
    </row>
    <row r="5243" spans="15:26">
      <c r="O5243" s="71"/>
      <c r="P5243" s="71"/>
      <c r="Q5243" s="71"/>
      <c r="R5243" s="71"/>
      <c r="S5243" s="71"/>
      <c r="T5243" s="71"/>
      <c r="U5243" s="71"/>
      <c r="V5243" s="71"/>
      <c r="W5243" s="71"/>
      <c r="X5243" s="71"/>
      <c r="Y5243" s="71"/>
      <c r="Z5243" s="71"/>
    </row>
    <row r="5244" spans="15:26">
      <c r="O5244" s="71"/>
      <c r="P5244" s="71"/>
      <c r="Q5244" s="71"/>
      <c r="R5244" s="71"/>
      <c r="S5244" s="71"/>
      <c r="T5244" s="71"/>
      <c r="U5244" s="71"/>
      <c r="V5244" s="71"/>
      <c r="W5244" s="71"/>
      <c r="X5244" s="71"/>
      <c r="Y5244" s="71"/>
      <c r="Z5244" s="71"/>
    </row>
    <row r="5245" spans="15:26">
      <c r="O5245" s="71"/>
      <c r="P5245" s="71"/>
      <c r="Q5245" s="71"/>
      <c r="R5245" s="71"/>
      <c r="S5245" s="71"/>
      <c r="T5245" s="71"/>
      <c r="U5245" s="71"/>
      <c r="V5245" s="71"/>
      <c r="W5245" s="71"/>
      <c r="X5245" s="71"/>
      <c r="Y5245" s="71"/>
      <c r="Z5245" s="71"/>
    </row>
    <row r="5246" spans="15:26">
      <c r="O5246" s="71"/>
      <c r="P5246" s="71"/>
      <c r="Q5246" s="71"/>
      <c r="R5246" s="71"/>
      <c r="S5246" s="71"/>
      <c r="T5246" s="71"/>
      <c r="U5246" s="71"/>
      <c r="V5246" s="71"/>
      <c r="W5246" s="71"/>
      <c r="X5246" s="71"/>
      <c r="Y5246" s="71"/>
      <c r="Z5246" s="71"/>
    </row>
    <row r="5247" spans="15:26">
      <c r="O5247" s="71"/>
      <c r="P5247" s="71"/>
      <c r="Q5247" s="71"/>
      <c r="R5247" s="71"/>
      <c r="S5247" s="71"/>
      <c r="T5247" s="71"/>
      <c r="U5247" s="71"/>
      <c r="V5247" s="71"/>
      <c r="W5247" s="71"/>
      <c r="X5247" s="71"/>
      <c r="Y5247" s="71"/>
      <c r="Z5247" s="71"/>
    </row>
    <row r="5248" spans="15:26">
      <c r="O5248" s="71"/>
      <c r="P5248" s="71"/>
      <c r="Q5248" s="71"/>
      <c r="R5248" s="71"/>
      <c r="S5248" s="71"/>
      <c r="T5248" s="71"/>
      <c r="U5248" s="71"/>
      <c r="V5248" s="71"/>
      <c r="W5248" s="71"/>
      <c r="X5248" s="71"/>
      <c r="Y5248" s="71"/>
      <c r="Z5248" s="71"/>
    </row>
    <row r="5249" spans="15:26">
      <c r="O5249" s="71"/>
      <c r="P5249" s="71"/>
      <c r="Q5249" s="71"/>
      <c r="R5249" s="71"/>
      <c r="S5249" s="71"/>
      <c r="T5249" s="71"/>
      <c r="U5249" s="71"/>
      <c r="V5249" s="71"/>
      <c r="W5249" s="71"/>
      <c r="X5249" s="71"/>
      <c r="Y5249" s="71"/>
      <c r="Z5249" s="71"/>
    </row>
    <row r="5250" spans="15:26">
      <c r="O5250" s="71"/>
      <c r="P5250" s="71"/>
      <c r="Q5250" s="71"/>
      <c r="R5250" s="71"/>
      <c r="S5250" s="71"/>
      <c r="T5250" s="71"/>
      <c r="U5250" s="71"/>
      <c r="V5250" s="71"/>
      <c r="W5250" s="71"/>
      <c r="X5250" s="71"/>
      <c r="Y5250" s="71"/>
      <c r="Z5250" s="71"/>
    </row>
    <row r="5251" spans="15:26">
      <c r="O5251" s="71"/>
      <c r="P5251" s="71"/>
      <c r="Q5251" s="71"/>
      <c r="R5251" s="71"/>
      <c r="S5251" s="71"/>
      <c r="T5251" s="71"/>
      <c r="U5251" s="71"/>
      <c r="V5251" s="71"/>
      <c r="W5251" s="71"/>
      <c r="X5251" s="71"/>
      <c r="Y5251" s="71"/>
      <c r="Z5251" s="71"/>
    </row>
    <row r="5252" spans="15:26">
      <c r="O5252" s="71"/>
      <c r="P5252" s="71"/>
      <c r="Q5252" s="71"/>
      <c r="R5252" s="71"/>
      <c r="S5252" s="71"/>
      <c r="T5252" s="71"/>
      <c r="U5252" s="71"/>
      <c r="V5252" s="71"/>
      <c r="W5252" s="71"/>
      <c r="X5252" s="71"/>
      <c r="Y5252" s="71"/>
      <c r="Z5252" s="71"/>
    </row>
    <row r="5253" spans="15:26">
      <c r="O5253" s="71"/>
      <c r="P5253" s="71"/>
      <c r="Q5253" s="71"/>
      <c r="R5253" s="71"/>
      <c r="S5253" s="71"/>
      <c r="T5253" s="71"/>
      <c r="U5253" s="71"/>
      <c r="V5253" s="71"/>
      <c r="W5253" s="71"/>
      <c r="X5253" s="71"/>
      <c r="Y5253" s="71"/>
      <c r="Z5253" s="71"/>
    </row>
    <row r="5254" spans="15:26">
      <c r="O5254" s="71"/>
      <c r="P5254" s="71"/>
      <c r="Q5254" s="71"/>
      <c r="R5254" s="71"/>
      <c r="S5254" s="71"/>
      <c r="T5254" s="71"/>
      <c r="U5254" s="71"/>
      <c r="V5254" s="71"/>
      <c r="W5254" s="71"/>
      <c r="X5254" s="71"/>
      <c r="Y5254" s="71"/>
      <c r="Z5254" s="71"/>
    </row>
    <row r="5255" spans="15:26">
      <c r="O5255" s="71"/>
      <c r="P5255" s="71"/>
      <c r="Q5255" s="71"/>
      <c r="R5255" s="71"/>
      <c r="S5255" s="71"/>
      <c r="T5255" s="71"/>
      <c r="U5255" s="71"/>
      <c r="V5255" s="71"/>
      <c r="W5255" s="71"/>
      <c r="X5255" s="71"/>
      <c r="Y5255" s="71"/>
      <c r="Z5255" s="71"/>
    </row>
    <row r="5256" spans="15:26">
      <c r="O5256" s="71"/>
      <c r="P5256" s="71"/>
      <c r="Q5256" s="71"/>
      <c r="R5256" s="71"/>
      <c r="S5256" s="71"/>
      <c r="T5256" s="71"/>
      <c r="U5256" s="71"/>
      <c r="V5256" s="71"/>
      <c r="W5256" s="71"/>
      <c r="X5256" s="71"/>
      <c r="Y5256" s="71"/>
      <c r="Z5256" s="71"/>
    </row>
    <row r="5257" spans="15:26">
      <c r="O5257" s="71"/>
      <c r="P5257" s="71"/>
      <c r="Q5257" s="71"/>
      <c r="R5257" s="71"/>
      <c r="S5257" s="71"/>
      <c r="T5257" s="71"/>
      <c r="U5257" s="71"/>
      <c r="V5257" s="71"/>
      <c r="W5257" s="71"/>
      <c r="X5257" s="71"/>
      <c r="Y5257" s="71"/>
      <c r="Z5257" s="71"/>
    </row>
    <row r="5258" spans="15:26">
      <c r="O5258" s="71"/>
      <c r="P5258" s="71"/>
      <c r="Q5258" s="71"/>
      <c r="R5258" s="71"/>
      <c r="S5258" s="71"/>
      <c r="T5258" s="71"/>
      <c r="U5258" s="71"/>
      <c r="V5258" s="71"/>
      <c r="W5258" s="71"/>
      <c r="X5258" s="71"/>
      <c r="Y5258" s="71"/>
      <c r="Z5258" s="71"/>
    </row>
    <row r="5259" spans="15:26">
      <c r="O5259" s="71"/>
      <c r="P5259" s="71"/>
      <c r="Q5259" s="71"/>
      <c r="R5259" s="71"/>
      <c r="S5259" s="71"/>
      <c r="T5259" s="71"/>
      <c r="U5259" s="71"/>
      <c r="V5259" s="71"/>
      <c r="W5259" s="71"/>
      <c r="X5259" s="71"/>
      <c r="Y5259" s="71"/>
      <c r="Z5259" s="71"/>
    </row>
    <row r="5260" spans="15:26">
      <c r="O5260" s="71"/>
      <c r="P5260" s="71"/>
      <c r="Q5260" s="71"/>
      <c r="R5260" s="71"/>
      <c r="S5260" s="71"/>
      <c r="T5260" s="71"/>
      <c r="U5260" s="71"/>
      <c r="V5260" s="71"/>
      <c r="W5260" s="71"/>
      <c r="X5260" s="71"/>
      <c r="Y5260" s="71"/>
      <c r="Z5260" s="71"/>
    </row>
    <row r="5261" spans="15:26">
      <c r="O5261" s="71"/>
      <c r="P5261" s="71"/>
      <c r="Q5261" s="71"/>
      <c r="R5261" s="71"/>
      <c r="S5261" s="71"/>
      <c r="T5261" s="71"/>
      <c r="U5261" s="71"/>
      <c r="V5261" s="71"/>
      <c r="W5261" s="71"/>
      <c r="X5261" s="71"/>
      <c r="Y5261" s="71"/>
      <c r="Z5261" s="71"/>
    </row>
    <row r="5262" spans="15:26">
      <c r="O5262" s="71"/>
      <c r="P5262" s="71"/>
      <c r="Q5262" s="71"/>
      <c r="R5262" s="71"/>
      <c r="S5262" s="71"/>
      <c r="T5262" s="71"/>
      <c r="U5262" s="71"/>
      <c r="V5262" s="71"/>
      <c r="W5262" s="71"/>
      <c r="X5262" s="71"/>
      <c r="Y5262" s="71"/>
      <c r="Z5262" s="71"/>
    </row>
    <row r="5263" spans="15:26">
      <c r="O5263" s="71"/>
      <c r="P5263" s="71"/>
      <c r="Q5263" s="71"/>
      <c r="R5263" s="71"/>
      <c r="S5263" s="71"/>
      <c r="T5263" s="71"/>
      <c r="U5263" s="71"/>
      <c r="V5263" s="71"/>
      <c r="W5263" s="71"/>
      <c r="X5263" s="71"/>
      <c r="Y5263" s="71"/>
      <c r="Z5263" s="71"/>
    </row>
    <row r="5264" spans="15:26">
      <c r="O5264" s="71"/>
      <c r="P5264" s="71"/>
      <c r="Q5264" s="71"/>
      <c r="R5264" s="71"/>
      <c r="S5264" s="71"/>
      <c r="T5264" s="71"/>
      <c r="U5264" s="71"/>
      <c r="V5264" s="71"/>
      <c r="W5264" s="71"/>
      <c r="X5264" s="71"/>
      <c r="Y5264" s="71"/>
      <c r="Z5264" s="71"/>
    </row>
    <row r="5265" spans="15:26">
      <c r="O5265" s="71"/>
      <c r="P5265" s="71"/>
      <c r="Q5265" s="71"/>
      <c r="R5265" s="71"/>
      <c r="S5265" s="71"/>
      <c r="T5265" s="71"/>
      <c r="U5265" s="71"/>
      <c r="V5265" s="71"/>
      <c r="W5265" s="71"/>
      <c r="X5265" s="71"/>
      <c r="Y5265" s="71"/>
      <c r="Z5265" s="71"/>
    </row>
    <row r="5266" spans="15:26">
      <c r="O5266" s="71"/>
      <c r="P5266" s="71"/>
      <c r="Q5266" s="71"/>
      <c r="R5266" s="71"/>
      <c r="S5266" s="71"/>
      <c r="T5266" s="71"/>
      <c r="U5266" s="71"/>
      <c r="V5266" s="71"/>
      <c r="W5266" s="71"/>
      <c r="X5266" s="71"/>
      <c r="Y5266" s="71"/>
      <c r="Z5266" s="71"/>
    </row>
    <row r="5267" spans="15:26">
      <c r="O5267" s="71"/>
      <c r="P5267" s="71"/>
      <c r="Q5267" s="71"/>
      <c r="R5267" s="71"/>
      <c r="S5267" s="71"/>
      <c r="T5267" s="71"/>
      <c r="U5267" s="71"/>
      <c r="V5267" s="71"/>
      <c r="W5267" s="71"/>
      <c r="X5267" s="71"/>
      <c r="Y5267" s="71"/>
      <c r="Z5267" s="71"/>
    </row>
    <row r="5268" spans="15:26">
      <c r="O5268" s="71"/>
      <c r="P5268" s="71"/>
      <c r="Q5268" s="71"/>
      <c r="R5268" s="71"/>
      <c r="S5268" s="71"/>
      <c r="T5268" s="71"/>
      <c r="U5268" s="71"/>
      <c r="V5268" s="71"/>
      <c r="W5268" s="71"/>
      <c r="X5268" s="71"/>
      <c r="Y5268" s="71"/>
      <c r="Z5268" s="71"/>
    </row>
    <row r="5269" spans="15:26">
      <c r="O5269" s="71"/>
      <c r="P5269" s="71"/>
      <c r="Q5269" s="71"/>
      <c r="R5269" s="71"/>
      <c r="S5269" s="71"/>
      <c r="T5269" s="71"/>
      <c r="U5269" s="71"/>
      <c r="V5269" s="71"/>
      <c r="W5269" s="71"/>
      <c r="X5269" s="71"/>
      <c r="Y5269" s="71"/>
      <c r="Z5269" s="71"/>
    </row>
    <row r="5270" spans="15:26">
      <c r="O5270" s="71"/>
      <c r="P5270" s="71"/>
      <c r="Q5270" s="71"/>
      <c r="R5270" s="71"/>
      <c r="S5270" s="71"/>
      <c r="T5270" s="71"/>
      <c r="U5270" s="71"/>
      <c r="V5270" s="71"/>
      <c r="W5270" s="71"/>
      <c r="X5270" s="71"/>
      <c r="Y5270" s="71"/>
      <c r="Z5270" s="71"/>
    </row>
    <row r="5271" spans="15:26">
      <c r="O5271" s="71"/>
      <c r="P5271" s="71"/>
      <c r="Q5271" s="71"/>
      <c r="R5271" s="71"/>
      <c r="S5271" s="71"/>
      <c r="T5271" s="71"/>
      <c r="U5271" s="71"/>
      <c r="V5271" s="71"/>
      <c r="W5271" s="71"/>
      <c r="X5271" s="71"/>
      <c r="Y5271" s="71"/>
      <c r="Z5271" s="71"/>
    </row>
    <row r="5272" spans="15:26">
      <c r="O5272" s="71"/>
      <c r="P5272" s="71"/>
      <c r="Q5272" s="71"/>
      <c r="R5272" s="71"/>
      <c r="S5272" s="71"/>
      <c r="T5272" s="71"/>
      <c r="U5272" s="71"/>
      <c r="V5272" s="71"/>
      <c r="W5272" s="71"/>
      <c r="X5272" s="71"/>
      <c r="Y5272" s="71"/>
      <c r="Z5272" s="71"/>
    </row>
    <row r="5273" spans="15:26">
      <c r="O5273" s="71"/>
      <c r="P5273" s="71"/>
      <c r="Q5273" s="71"/>
      <c r="R5273" s="71"/>
      <c r="S5273" s="71"/>
      <c r="T5273" s="71"/>
      <c r="U5273" s="71"/>
      <c r="V5273" s="71"/>
      <c r="W5273" s="71"/>
      <c r="X5273" s="71"/>
      <c r="Y5273" s="71"/>
      <c r="Z5273" s="71"/>
    </row>
    <row r="5274" spans="15:26">
      <c r="O5274" s="71"/>
      <c r="P5274" s="71"/>
      <c r="Q5274" s="71"/>
      <c r="R5274" s="71"/>
      <c r="S5274" s="71"/>
      <c r="T5274" s="71"/>
      <c r="U5274" s="71"/>
      <c r="V5274" s="71"/>
      <c r="W5274" s="71"/>
      <c r="X5274" s="71"/>
      <c r="Y5274" s="71"/>
      <c r="Z5274" s="71"/>
    </row>
    <row r="5275" spans="15:26">
      <c r="O5275" s="71"/>
      <c r="P5275" s="71"/>
      <c r="Q5275" s="71"/>
      <c r="R5275" s="71"/>
      <c r="S5275" s="71"/>
      <c r="T5275" s="71"/>
      <c r="U5275" s="71"/>
      <c r="V5275" s="71"/>
      <c r="W5275" s="71"/>
      <c r="X5275" s="71"/>
      <c r="Y5275" s="71"/>
      <c r="Z5275" s="71"/>
    </row>
    <row r="5276" spans="15:26">
      <c r="O5276" s="71"/>
      <c r="P5276" s="71"/>
      <c r="Q5276" s="71"/>
      <c r="R5276" s="71"/>
      <c r="S5276" s="71"/>
      <c r="T5276" s="71"/>
      <c r="U5276" s="71"/>
      <c r="V5276" s="71"/>
      <c r="W5276" s="71"/>
      <c r="X5276" s="71"/>
      <c r="Y5276" s="71"/>
      <c r="Z5276" s="71"/>
    </row>
    <row r="5277" spans="15:26">
      <c r="O5277" s="71"/>
      <c r="P5277" s="71"/>
      <c r="Q5277" s="71"/>
      <c r="R5277" s="71"/>
      <c r="S5277" s="71"/>
      <c r="T5277" s="71"/>
      <c r="U5277" s="71"/>
      <c r="V5277" s="71"/>
      <c r="W5277" s="71"/>
      <c r="X5277" s="71"/>
      <c r="Y5277" s="71"/>
      <c r="Z5277" s="71"/>
    </row>
    <row r="5278" spans="15:26">
      <c r="O5278" s="71"/>
      <c r="P5278" s="71"/>
      <c r="Q5278" s="71"/>
      <c r="R5278" s="71"/>
      <c r="S5278" s="71"/>
      <c r="T5278" s="71"/>
      <c r="U5278" s="71"/>
      <c r="V5278" s="71"/>
      <c r="W5278" s="71"/>
      <c r="X5278" s="71"/>
      <c r="Y5278" s="71"/>
      <c r="Z5278" s="71"/>
    </row>
    <row r="5279" spans="15:26">
      <c r="O5279" s="71"/>
      <c r="P5279" s="71"/>
      <c r="Q5279" s="71"/>
      <c r="R5279" s="71"/>
      <c r="S5279" s="71"/>
      <c r="T5279" s="71"/>
      <c r="U5279" s="71"/>
      <c r="V5279" s="71"/>
      <c r="W5279" s="71"/>
      <c r="X5279" s="71"/>
      <c r="Y5279" s="71"/>
      <c r="Z5279" s="71"/>
    </row>
    <row r="5280" spans="15:26">
      <c r="O5280" s="71"/>
      <c r="P5280" s="71"/>
      <c r="Q5280" s="71"/>
      <c r="R5280" s="71"/>
      <c r="S5280" s="71"/>
      <c r="T5280" s="71"/>
      <c r="U5280" s="71"/>
      <c r="V5280" s="71"/>
      <c r="W5280" s="71"/>
      <c r="X5280" s="71"/>
      <c r="Y5280" s="71"/>
      <c r="Z5280" s="71"/>
    </row>
    <row r="5281" spans="15:26">
      <c r="O5281" s="71"/>
      <c r="P5281" s="71"/>
      <c r="Q5281" s="71"/>
      <c r="R5281" s="71"/>
      <c r="S5281" s="71"/>
      <c r="T5281" s="71"/>
      <c r="U5281" s="71"/>
      <c r="V5281" s="71"/>
      <c r="W5281" s="71"/>
      <c r="X5281" s="71"/>
      <c r="Y5281" s="71"/>
      <c r="Z5281" s="71"/>
    </row>
    <row r="5282" spans="15:26">
      <c r="O5282" s="71"/>
      <c r="P5282" s="71"/>
      <c r="Q5282" s="71"/>
      <c r="R5282" s="71"/>
      <c r="S5282" s="71"/>
      <c r="T5282" s="71"/>
      <c r="U5282" s="71"/>
      <c r="V5282" s="71"/>
      <c r="W5282" s="71"/>
      <c r="X5282" s="71"/>
      <c r="Y5282" s="71"/>
      <c r="Z5282" s="71"/>
    </row>
    <row r="5283" spans="15:26">
      <c r="O5283" s="71"/>
      <c r="P5283" s="71"/>
      <c r="Q5283" s="71"/>
      <c r="R5283" s="71"/>
      <c r="S5283" s="71"/>
      <c r="T5283" s="71"/>
      <c r="U5283" s="71"/>
      <c r="V5283" s="71"/>
      <c r="W5283" s="71"/>
      <c r="X5283" s="71"/>
      <c r="Y5283" s="71"/>
      <c r="Z5283" s="71"/>
    </row>
    <row r="5284" spans="15:26">
      <c r="O5284" s="71"/>
      <c r="P5284" s="71"/>
      <c r="Q5284" s="71"/>
      <c r="R5284" s="71"/>
      <c r="S5284" s="71"/>
      <c r="T5284" s="71"/>
      <c r="U5284" s="71"/>
      <c r="V5284" s="71"/>
      <c r="W5284" s="71"/>
      <c r="X5284" s="71"/>
      <c r="Y5284" s="71"/>
      <c r="Z5284" s="71"/>
    </row>
    <row r="5285" spans="15:26">
      <c r="O5285" s="71"/>
      <c r="P5285" s="71"/>
      <c r="Q5285" s="71"/>
      <c r="R5285" s="71"/>
      <c r="S5285" s="71"/>
      <c r="T5285" s="71"/>
      <c r="U5285" s="71"/>
      <c r="V5285" s="71"/>
      <c r="W5285" s="71"/>
      <c r="X5285" s="71"/>
      <c r="Y5285" s="71"/>
      <c r="Z5285" s="71"/>
    </row>
    <row r="5286" spans="15:26">
      <c r="O5286" s="71"/>
      <c r="P5286" s="71"/>
      <c r="Q5286" s="71"/>
      <c r="R5286" s="71"/>
      <c r="S5286" s="71"/>
      <c r="T5286" s="71"/>
      <c r="U5286" s="71"/>
      <c r="V5286" s="71"/>
      <c r="W5286" s="71"/>
      <c r="X5286" s="71"/>
      <c r="Y5286" s="71"/>
      <c r="Z5286" s="71"/>
    </row>
    <row r="5287" spans="15:26">
      <c r="O5287" s="71"/>
      <c r="P5287" s="71"/>
      <c r="Q5287" s="71"/>
      <c r="R5287" s="71"/>
      <c r="S5287" s="71"/>
      <c r="T5287" s="71"/>
      <c r="U5287" s="71"/>
      <c r="V5287" s="71"/>
      <c r="W5287" s="71"/>
      <c r="X5287" s="71"/>
      <c r="Y5287" s="71"/>
      <c r="Z5287" s="71"/>
    </row>
    <row r="5288" spans="15:26">
      <c r="O5288" s="71"/>
      <c r="P5288" s="71"/>
      <c r="Q5288" s="71"/>
      <c r="R5288" s="71"/>
      <c r="S5288" s="71"/>
      <c r="T5288" s="71"/>
      <c r="U5288" s="71"/>
      <c r="V5288" s="71"/>
      <c r="W5288" s="71"/>
      <c r="X5288" s="71"/>
      <c r="Y5288" s="71"/>
      <c r="Z5288" s="71"/>
    </row>
    <row r="5289" spans="15:26">
      <c r="O5289" s="71"/>
      <c r="P5289" s="71"/>
      <c r="Q5289" s="71"/>
      <c r="R5289" s="71"/>
      <c r="S5289" s="71"/>
      <c r="T5289" s="71"/>
      <c r="U5289" s="71"/>
      <c r="V5289" s="71"/>
      <c r="W5289" s="71"/>
      <c r="X5289" s="71"/>
      <c r="Y5289" s="71"/>
      <c r="Z5289" s="71"/>
    </row>
    <row r="5290" spans="15:26">
      <c r="O5290" s="71"/>
      <c r="P5290" s="71"/>
      <c r="Q5290" s="71"/>
      <c r="R5290" s="71"/>
      <c r="S5290" s="71"/>
      <c r="T5290" s="71"/>
      <c r="U5290" s="71"/>
      <c r="V5290" s="71"/>
      <c r="W5290" s="71"/>
      <c r="X5290" s="71"/>
      <c r="Y5290" s="71"/>
      <c r="Z5290" s="71"/>
    </row>
    <row r="5291" spans="15:26">
      <c r="O5291" s="71"/>
      <c r="P5291" s="71"/>
      <c r="Q5291" s="71"/>
      <c r="R5291" s="71"/>
      <c r="S5291" s="71"/>
      <c r="T5291" s="71"/>
      <c r="U5291" s="71"/>
      <c r="V5291" s="71"/>
      <c r="W5291" s="71"/>
      <c r="X5291" s="71"/>
      <c r="Y5291" s="71"/>
      <c r="Z5291" s="71"/>
    </row>
    <row r="5292" spans="15:26">
      <c r="O5292" s="71"/>
      <c r="P5292" s="71"/>
      <c r="Q5292" s="71"/>
      <c r="R5292" s="71"/>
      <c r="S5292" s="71"/>
      <c r="T5292" s="71"/>
      <c r="U5292" s="71"/>
      <c r="V5292" s="71"/>
      <c r="W5292" s="71"/>
      <c r="X5292" s="71"/>
      <c r="Y5292" s="71"/>
      <c r="Z5292" s="71"/>
    </row>
    <row r="5293" spans="15:26">
      <c r="O5293" s="71"/>
      <c r="P5293" s="71"/>
      <c r="Q5293" s="71"/>
      <c r="R5293" s="71"/>
      <c r="S5293" s="71"/>
      <c r="T5293" s="71"/>
      <c r="U5293" s="71"/>
      <c r="V5293" s="71"/>
      <c r="W5293" s="71"/>
      <c r="X5293" s="71"/>
      <c r="Y5293" s="71"/>
      <c r="Z5293" s="71"/>
    </row>
    <row r="5294" spans="15:26">
      <c r="O5294" s="71"/>
      <c r="P5294" s="71"/>
      <c r="Q5294" s="71"/>
      <c r="R5294" s="71"/>
      <c r="S5294" s="71"/>
      <c r="T5294" s="71"/>
      <c r="U5294" s="71"/>
      <c r="V5294" s="71"/>
      <c r="W5294" s="71"/>
      <c r="X5294" s="71"/>
      <c r="Y5294" s="71"/>
      <c r="Z5294" s="71"/>
    </row>
    <row r="5295" spans="15:26">
      <c r="O5295" s="71"/>
      <c r="P5295" s="71"/>
      <c r="Q5295" s="71"/>
      <c r="R5295" s="71"/>
      <c r="S5295" s="71"/>
      <c r="T5295" s="71"/>
      <c r="U5295" s="71"/>
      <c r="V5295" s="71"/>
      <c r="W5295" s="71"/>
      <c r="X5295" s="71"/>
      <c r="Y5295" s="71"/>
      <c r="Z5295" s="71"/>
    </row>
    <row r="5296" spans="15:26">
      <c r="O5296" s="71"/>
      <c r="P5296" s="71"/>
      <c r="Q5296" s="71"/>
      <c r="R5296" s="71"/>
      <c r="S5296" s="71"/>
      <c r="T5296" s="71"/>
      <c r="U5296" s="71"/>
      <c r="V5296" s="71"/>
      <c r="W5296" s="71"/>
      <c r="X5296" s="71"/>
      <c r="Y5296" s="71"/>
      <c r="Z5296" s="71"/>
    </row>
    <row r="5297" spans="15:26">
      <c r="O5297" s="71"/>
      <c r="P5297" s="71"/>
      <c r="Q5297" s="71"/>
      <c r="R5297" s="71"/>
      <c r="S5297" s="71"/>
      <c r="T5297" s="71"/>
      <c r="U5297" s="71"/>
      <c r="V5297" s="71"/>
      <c r="W5297" s="71"/>
      <c r="X5297" s="71"/>
      <c r="Y5297" s="71"/>
      <c r="Z5297" s="71"/>
    </row>
    <row r="5298" spans="15:26">
      <c r="O5298" s="71"/>
      <c r="P5298" s="71"/>
      <c r="Q5298" s="71"/>
      <c r="R5298" s="71"/>
      <c r="S5298" s="71"/>
      <c r="T5298" s="71"/>
      <c r="U5298" s="71"/>
      <c r="V5298" s="71"/>
      <c r="W5298" s="71"/>
      <c r="X5298" s="71"/>
      <c r="Y5298" s="71"/>
      <c r="Z5298" s="71"/>
    </row>
    <row r="5299" spans="15:26">
      <c r="O5299" s="71"/>
      <c r="P5299" s="71"/>
      <c r="Q5299" s="71"/>
      <c r="R5299" s="71"/>
      <c r="S5299" s="71"/>
      <c r="T5299" s="71"/>
      <c r="U5299" s="71"/>
      <c r="V5299" s="71"/>
      <c r="W5299" s="71"/>
      <c r="X5299" s="71"/>
      <c r="Y5299" s="71"/>
      <c r="Z5299" s="71"/>
    </row>
    <row r="5300" spans="15:26">
      <c r="O5300" s="71"/>
      <c r="P5300" s="71"/>
      <c r="Q5300" s="71"/>
      <c r="R5300" s="71"/>
      <c r="S5300" s="71"/>
      <c r="T5300" s="71"/>
      <c r="U5300" s="71"/>
      <c r="V5300" s="71"/>
      <c r="W5300" s="71"/>
      <c r="X5300" s="71"/>
      <c r="Y5300" s="71"/>
      <c r="Z5300" s="71"/>
    </row>
    <row r="5301" spans="15:26">
      <c r="O5301" s="71"/>
      <c r="P5301" s="71"/>
      <c r="Q5301" s="71"/>
      <c r="R5301" s="71"/>
      <c r="S5301" s="71"/>
      <c r="T5301" s="71"/>
      <c r="U5301" s="71"/>
      <c r="V5301" s="71"/>
      <c r="W5301" s="71"/>
      <c r="X5301" s="71"/>
      <c r="Y5301" s="71"/>
      <c r="Z5301" s="71"/>
    </row>
    <row r="5302" spans="15:26">
      <c r="O5302" s="71"/>
      <c r="P5302" s="71"/>
      <c r="Q5302" s="71"/>
      <c r="R5302" s="71"/>
      <c r="S5302" s="71"/>
      <c r="T5302" s="71"/>
      <c r="U5302" s="71"/>
      <c r="V5302" s="71"/>
      <c r="W5302" s="71"/>
      <c r="X5302" s="71"/>
      <c r="Y5302" s="71"/>
      <c r="Z5302" s="71"/>
    </row>
    <row r="5303" spans="15:26">
      <c r="O5303" s="71"/>
      <c r="P5303" s="71"/>
      <c r="Q5303" s="71"/>
      <c r="R5303" s="71"/>
      <c r="S5303" s="71"/>
      <c r="T5303" s="71"/>
      <c r="U5303" s="71"/>
      <c r="V5303" s="71"/>
      <c r="W5303" s="71"/>
      <c r="X5303" s="71"/>
      <c r="Y5303" s="71"/>
      <c r="Z5303" s="71"/>
    </row>
    <row r="5304" spans="15:26">
      <c r="O5304" s="71"/>
      <c r="P5304" s="71"/>
      <c r="Q5304" s="71"/>
      <c r="R5304" s="71"/>
      <c r="S5304" s="71"/>
      <c r="T5304" s="71"/>
      <c r="U5304" s="71"/>
      <c r="V5304" s="71"/>
      <c r="W5304" s="71"/>
      <c r="X5304" s="71"/>
      <c r="Y5304" s="71"/>
      <c r="Z5304" s="71"/>
    </row>
    <row r="5305" spans="15:26">
      <c r="O5305" s="71"/>
      <c r="P5305" s="71"/>
      <c r="Q5305" s="71"/>
      <c r="R5305" s="71"/>
      <c r="S5305" s="71"/>
      <c r="T5305" s="71"/>
      <c r="U5305" s="71"/>
      <c r="V5305" s="71"/>
      <c r="W5305" s="71"/>
      <c r="X5305" s="71"/>
      <c r="Y5305" s="71"/>
      <c r="Z5305" s="71"/>
    </row>
    <row r="5306" spans="15:26">
      <c r="O5306" s="71"/>
      <c r="P5306" s="71"/>
      <c r="Q5306" s="71"/>
      <c r="R5306" s="71"/>
      <c r="S5306" s="71"/>
      <c r="T5306" s="71"/>
      <c r="U5306" s="71"/>
      <c r="V5306" s="71"/>
      <c r="W5306" s="71"/>
      <c r="X5306" s="71"/>
      <c r="Y5306" s="71"/>
      <c r="Z5306" s="71"/>
    </row>
    <row r="5307" spans="15:26">
      <c r="O5307" s="71"/>
      <c r="P5307" s="71"/>
      <c r="Q5307" s="71"/>
      <c r="R5307" s="71"/>
      <c r="S5307" s="71"/>
      <c r="T5307" s="71"/>
      <c r="U5307" s="71"/>
      <c r="V5307" s="71"/>
      <c r="W5307" s="71"/>
      <c r="X5307" s="71"/>
      <c r="Y5307" s="71"/>
      <c r="Z5307" s="71"/>
    </row>
    <row r="5308" spans="15:26">
      <c r="O5308" s="71"/>
      <c r="P5308" s="71"/>
      <c r="Q5308" s="71"/>
      <c r="R5308" s="71"/>
      <c r="S5308" s="71"/>
      <c r="T5308" s="71"/>
      <c r="U5308" s="71"/>
      <c r="V5308" s="71"/>
      <c r="W5308" s="71"/>
      <c r="X5308" s="71"/>
      <c r="Y5308" s="71"/>
      <c r="Z5308" s="71"/>
    </row>
    <row r="5309" spans="15:26">
      <c r="O5309" s="71"/>
      <c r="P5309" s="71"/>
      <c r="Q5309" s="71"/>
      <c r="R5309" s="71"/>
      <c r="S5309" s="71"/>
      <c r="T5309" s="71"/>
      <c r="U5309" s="71"/>
      <c r="V5309" s="71"/>
      <c r="W5309" s="71"/>
      <c r="X5309" s="71"/>
      <c r="Y5309" s="71"/>
      <c r="Z5309" s="71"/>
    </row>
    <row r="5310" spans="15:26">
      <c r="O5310" s="71"/>
      <c r="P5310" s="71"/>
      <c r="Q5310" s="71"/>
      <c r="R5310" s="71"/>
      <c r="S5310" s="71"/>
      <c r="T5310" s="71"/>
      <c r="U5310" s="71"/>
      <c r="V5310" s="71"/>
      <c r="W5310" s="71"/>
      <c r="X5310" s="71"/>
      <c r="Y5310" s="71"/>
      <c r="Z5310" s="71"/>
    </row>
    <row r="5311" spans="15:26">
      <c r="O5311" s="71"/>
      <c r="P5311" s="71"/>
      <c r="Q5311" s="71"/>
      <c r="R5311" s="71"/>
      <c r="S5311" s="71"/>
      <c r="T5311" s="71"/>
      <c r="U5311" s="71"/>
      <c r="V5311" s="71"/>
      <c r="W5311" s="71"/>
      <c r="X5311" s="71"/>
      <c r="Y5311" s="71"/>
      <c r="Z5311" s="71"/>
    </row>
    <row r="5312" spans="15:26">
      <c r="O5312" s="71"/>
      <c r="P5312" s="71"/>
      <c r="Q5312" s="71"/>
      <c r="R5312" s="71"/>
      <c r="S5312" s="71"/>
      <c r="T5312" s="71"/>
      <c r="U5312" s="71"/>
      <c r="V5312" s="71"/>
      <c r="W5312" s="71"/>
      <c r="X5312" s="71"/>
      <c r="Y5312" s="71"/>
      <c r="Z5312" s="71"/>
    </row>
    <row r="5313" spans="15:26">
      <c r="O5313" s="71"/>
      <c r="P5313" s="71"/>
      <c r="Q5313" s="71"/>
      <c r="R5313" s="71"/>
      <c r="S5313" s="71"/>
      <c r="T5313" s="71"/>
      <c r="U5313" s="71"/>
      <c r="V5313" s="71"/>
      <c r="W5313" s="71"/>
      <c r="X5313" s="71"/>
      <c r="Y5313" s="71"/>
      <c r="Z5313" s="71"/>
    </row>
    <row r="5314" spans="15:26">
      <c r="O5314" s="71"/>
      <c r="P5314" s="71"/>
      <c r="Q5314" s="71"/>
      <c r="R5314" s="71"/>
      <c r="S5314" s="71"/>
      <c r="T5314" s="71"/>
      <c r="U5314" s="71"/>
      <c r="V5314" s="71"/>
      <c r="W5314" s="71"/>
      <c r="X5314" s="71"/>
      <c r="Y5314" s="71"/>
      <c r="Z5314" s="71"/>
    </row>
    <row r="5315" spans="15:26">
      <c r="O5315" s="71"/>
      <c r="P5315" s="71"/>
      <c r="Q5315" s="71"/>
      <c r="R5315" s="71"/>
      <c r="S5315" s="71"/>
      <c r="T5315" s="71"/>
      <c r="U5315" s="71"/>
      <c r="V5315" s="71"/>
      <c r="W5315" s="71"/>
      <c r="X5315" s="71"/>
      <c r="Y5315" s="71"/>
      <c r="Z5315" s="71"/>
    </row>
    <row r="5316" spans="15:26">
      <c r="O5316" s="71"/>
      <c r="P5316" s="71"/>
      <c r="Q5316" s="71"/>
      <c r="R5316" s="71"/>
      <c r="S5316" s="71"/>
      <c r="T5316" s="71"/>
      <c r="U5316" s="71"/>
      <c r="V5316" s="71"/>
      <c r="W5316" s="71"/>
      <c r="X5316" s="71"/>
      <c r="Y5316" s="71"/>
      <c r="Z5316" s="71"/>
    </row>
    <row r="5317" spans="15:26">
      <c r="O5317" s="71"/>
      <c r="P5317" s="71"/>
      <c r="Q5317" s="71"/>
      <c r="R5317" s="71"/>
      <c r="S5317" s="71"/>
      <c r="T5317" s="71"/>
      <c r="U5317" s="71"/>
      <c r="V5317" s="71"/>
      <c r="W5317" s="71"/>
      <c r="X5317" s="71"/>
      <c r="Y5317" s="71"/>
      <c r="Z5317" s="71"/>
    </row>
    <row r="5318" spans="15:26">
      <c r="O5318" s="71"/>
      <c r="P5318" s="71"/>
      <c r="Q5318" s="71"/>
      <c r="R5318" s="71"/>
      <c r="S5318" s="71"/>
      <c r="T5318" s="71"/>
      <c r="U5318" s="71"/>
      <c r="V5318" s="71"/>
      <c r="W5318" s="71"/>
      <c r="X5318" s="71"/>
      <c r="Y5318" s="71"/>
      <c r="Z5318" s="71"/>
    </row>
    <row r="5319" spans="15:26">
      <c r="O5319" s="71"/>
      <c r="P5319" s="71"/>
      <c r="Q5319" s="71"/>
      <c r="R5319" s="71"/>
      <c r="S5319" s="71"/>
      <c r="T5319" s="71"/>
      <c r="U5319" s="71"/>
      <c r="V5319" s="71"/>
      <c r="W5319" s="71"/>
      <c r="X5319" s="71"/>
      <c r="Y5319" s="71"/>
      <c r="Z5319" s="71"/>
    </row>
    <row r="5320" spans="15:26">
      <c r="O5320" s="71"/>
      <c r="P5320" s="71"/>
      <c r="Q5320" s="71"/>
      <c r="R5320" s="71"/>
      <c r="S5320" s="71"/>
      <c r="T5320" s="71"/>
      <c r="U5320" s="71"/>
      <c r="V5320" s="71"/>
      <c r="W5320" s="71"/>
      <c r="X5320" s="71"/>
      <c r="Y5320" s="71"/>
      <c r="Z5320" s="71"/>
    </row>
    <row r="5321" spans="15:26">
      <c r="O5321" s="71"/>
      <c r="P5321" s="71"/>
      <c r="Q5321" s="71"/>
      <c r="R5321" s="71"/>
      <c r="S5321" s="71"/>
      <c r="T5321" s="71"/>
      <c r="U5321" s="71"/>
      <c r="V5321" s="71"/>
      <c r="W5321" s="71"/>
      <c r="X5321" s="71"/>
      <c r="Y5321" s="71"/>
      <c r="Z5321" s="71"/>
    </row>
    <row r="5322" spans="15:26">
      <c r="O5322" s="71"/>
      <c r="P5322" s="71"/>
      <c r="Q5322" s="71"/>
      <c r="R5322" s="71"/>
      <c r="S5322" s="71"/>
      <c r="T5322" s="71"/>
      <c r="U5322" s="71"/>
      <c r="V5322" s="71"/>
      <c r="W5322" s="71"/>
      <c r="X5322" s="71"/>
      <c r="Y5322" s="71"/>
      <c r="Z5322" s="71"/>
    </row>
    <row r="5323" spans="15:26">
      <c r="O5323" s="71"/>
      <c r="P5323" s="71"/>
      <c r="Q5323" s="71"/>
      <c r="R5323" s="71"/>
      <c r="S5323" s="71"/>
      <c r="T5323" s="71"/>
      <c r="U5323" s="71"/>
      <c r="V5323" s="71"/>
      <c r="W5323" s="71"/>
      <c r="X5323" s="71"/>
      <c r="Y5323" s="71"/>
      <c r="Z5323" s="71"/>
    </row>
    <row r="5324" spans="15:26">
      <c r="O5324" s="71"/>
      <c r="P5324" s="71"/>
      <c r="Q5324" s="71"/>
      <c r="R5324" s="71"/>
      <c r="S5324" s="71"/>
      <c r="T5324" s="71"/>
      <c r="U5324" s="71"/>
      <c r="V5324" s="71"/>
      <c r="W5324" s="71"/>
      <c r="X5324" s="71"/>
      <c r="Y5324" s="71"/>
      <c r="Z5324" s="71"/>
    </row>
    <row r="5325" spans="15:26">
      <c r="O5325" s="71"/>
      <c r="P5325" s="71"/>
      <c r="Q5325" s="71"/>
      <c r="R5325" s="71"/>
      <c r="S5325" s="71"/>
      <c r="T5325" s="71"/>
      <c r="U5325" s="71"/>
      <c r="V5325" s="71"/>
      <c r="W5325" s="71"/>
      <c r="X5325" s="71"/>
      <c r="Y5325" s="71"/>
      <c r="Z5325" s="71"/>
    </row>
    <row r="5326" spans="15:26">
      <c r="O5326" s="71"/>
      <c r="P5326" s="71"/>
      <c r="Q5326" s="71"/>
      <c r="R5326" s="71"/>
      <c r="S5326" s="71"/>
      <c r="T5326" s="71"/>
      <c r="U5326" s="71"/>
      <c r="V5326" s="71"/>
      <c r="W5326" s="71"/>
      <c r="X5326" s="71"/>
      <c r="Y5326" s="71"/>
      <c r="Z5326" s="71"/>
    </row>
    <row r="5327" spans="15:26">
      <c r="O5327" s="71"/>
      <c r="P5327" s="71"/>
      <c r="Q5327" s="71"/>
      <c r="R5327" s="71"/>
      <c r="S5327" s="71"/>
      <c r="T5327" s="71"/>
      <c r="U5327" s="71"/>
      <c r="V5327" s="71"/>
      <c r="W5327" s="71"/>
      <c r="X5327" s="71"/>
      <c r="Y5327" s="71"/>
      <c r="Z5327" s="71"/>
    </row>
    <row r="5328" spans="15:26">
      <c r="O5328" s="71"/>
      <c r="P5328" s="71"/>
      <c r="Q5328" s="71"/>
      <c r="R5328" s="71"/>
      <c r="S5328" s="71"/>
      <c r="T5328" s="71"/>
      <c r="U5328" s="71"/>
      <c r="V5328" s="71"/>
      <c r="W5328" s="71"/>
      <c r="X5328" s="71"/>
      <c r="Y5328" s="71"/>
      <c r="Z5328" s="71"/>
    </row>
    <row r="5329" spans="15:26">
      <c r="O5329" s="71"/>
      <c r="P5329" s="71"/>
      <c r="Q5329" s="71"/>
      <c r="R5329" s="71"/>
      <c r="S5329" s="71"/>
      <c r="T5329" s="71"/>
      <c r="U5329" s="71"/>
      <c r="V5329" s="71"/>
      <c r="W5329" s="71"/>
      <c r="X5329" s="71"/>
      <c r="Y5329" s="71"/>
      <c r="Z5329" s="71"/>
    </row>
    <row r="5330" spans="15:26">
      <c r="O5330" s="71"/>
      <c r="P5330" s="71"/>
      <c r="Q5330" s="71"/>
      <c r="R5330" s="71"/>
      <c r="S5330" s="71"/>
      <c r="T5330" s="71"/>
      <c r="U5330" s="71"/>
      <c r="V5330" s="71"/>
      <c r="W5330" s="71"/>
      <c r="X5330" s="71"/>
      <c r="Y5330" s="71"/>
      <c r="Z5330" s="71"/>
    </row>
    <row r="5331" spans="15:26">
      <c r="O5331" s="71"/>
      <c r="P5331" s="71"/>
      <c r="Q5331" s="71"/>
      <c r="R5331" s="71"/>
      <c r="S5331" s="71"/>
      <c r="T5331" s="71"/>
      <c r="U5331" s="71"/>
      <c r="V5331" s="71"/>
      <c r="W5331" s="71"/>
      <c r="X5331" s="71"/>
      <c r="Y5331" s="71"/>
      <c r="Z5331" s="71"/>
    </row>
    <row r="5332" spans="15:26">
      <c r="O5332" s="71"/>
      <c r="P5332" s="71"/>
      <c r="Q5332" s="71"/>
      <c r="R5332" s="71"/>
      <c r="S5332" s="71"/>
      <c r="T5332" s="71"/>
      <c r="U5332" s="71"/>
      <c r="V5332" s="71"/>
      <c r="W5332" s="71"/>
      <c r="X5332" s="71"/>
      <c r="Y5332" s="71"/>
      <c r="Z5332" s="71"/>
    </row>
    <row r="5333" spans="15:26">
      <c r="O5333" s="71"/>
      <c r="P5333" s="71"/>
      <c r="Q5333" s="71"/>
      <c r="R5333" s="71"/>
      <c r="S5333" s="71"/>
      <c r="T5333" s="71"/>
      <c r="U5333" s="71"/>
      <c r="V5333" s="71"/>
      <c r="W5333" s="71"/>
      <c r="X5333" s="71"/>
      <c r="Y5333" s="71"/>
      <c r="Z5333" s="71"/>
    </row>
    <row r="5334" spans="15:26">
      <c r="O5334" s="71"/>
      <c r="P5334" s="71"/>
      <c r="Q5334" s="71"/>
      <c r="R5334" s="71"/>
      <c r="S5334" s="71"/>
      <c r="T5334" s="71"/>
      <c r="U5334" s="71"/>
      <c r="V5334" s="71"/>
      <c r="W5334" s="71"/>
      <c r="X5334" s="71"/>
      <c r="Y5334" s="71"/>
      <c r="Z5334" s="71"/>
    </row>
    <row r="5335" spans="15:26">
      <c r="O5335" s="71"/>
      <c r="P5335" s="71"/>
      <c r="Q5335" s="71"/>
      <c r="R5335" s="71"/>
      <c r="S5335" s="71"/>
      <c r="T5335" s="71"/>
      <c r="U5335" s="71"/>
      <c r="V5335" s="71"/>
      <c r="W5335" s="71"/>
      <c r="X5335" s="71"/>
      <c r="Y5335" s="71"/>
      <c r="Z5335" s="71"/>
    </row>
    <row r="5336" spans="15:26">
      <c r="O5336" s="71"/>
      <c r="P5336" s="71"/>
      <c r="Q5336" s="71"/>
      <c r="R5336" s="71"/>
      <c r="S5336" s="71"/>
      <c r="T5336" s="71"/>
      <c r="U5336" s="71"/>
      <c r="V5336" s="71"/>
      <c r="W5336" s="71"/>
      <c r="X5336" s="71"/>
      <c r="Y5336" s="71"/>
      <c r="Z5336" s="71"/>
    </row>
    <row r="5337" spans="15:26">
      <c r="O5337" s="71"/>
      <c r="P5337" s="71"/>
      <c r="Q5337" s="71"/>
      <c r="R5337" s="71"/>
      <c r="S5337" s="71"/>
      <c r="T5337" s="71"/>
      <c r="U5337" s="71"/>
      <c r="V5337" s="71"/>
      <c r="W5337" s="71"/>
      <c r="X5337" s="71"/>
      <c r="Y5337" s="71"/>
      <c r="Z5337" s="71"/>
    </row>
    <row r="5338" spans="15:26">
      <c r="O5338" s="71"/>
      <c r="P5338" s="71"/>
      <c r="Q5338" s="71"/>
      <c r="R5338" s="71"/>
      <c r="S5338" s="71"/>
      <c r="T5338" s="71"/>
      <c r="U5338" s="71"/>
      <c r="V5338" s="71"/>
      <c r="W5338" s="71"/>
      <c r="X5338" s="71"/>
      <c r="Y5338" s="71"/>
      <c r="Z5338" s="71"/>
    </row>
    <row r="5339" spans="15:26">
      <c r="O5339" s="71"/>
      <c r="P5339" s="71"/>
      <c r="Q5339" s="71"/>
      <c r="R5339" s="71"/>
      <c r="S5339" s="71"/>
      <c r="T5339" s="71"/>
      <c r="U5339" s="71"/>
      <c r="V5339" s="71"/>
      <c r="W5339" s="71"/>
      <c r="X5339" s="71"/>
      <c r="Y5339" s="71"/>
      <c r="Z5339" s="71"/>
    </row>
    <row r="5340" spans="15:26">
      <c r="O5340" s="71"/>
      <c r="P5340" s="71"/>
      <c r="Q5340" s="71"/>
      <c r="R5340" s="71"/>
      <c r="S5340" s="71"/>
      <c r="T5340" s="71"/>
      <c r="U5340" s="71"/>
      <c r="V5340" s="71"/>
      <c r="W5340" s="71"/>
      <c r="X5340" s="71"/>
      <c r="Y5340" s="71"/>
      <c r="Z5340" s="71"/>
    </row>
    <row r="5341" spans="15:26">
      <c r="O5341" s="71"/>
      <c r="P5341" s="71"/>
      <c r="Q5341" s="71"/>
      <c r="R5341" s="71"/>
      <c r="S5341" s="71"/>
      <c r="T5341" s="71"/>
      <c r="U5341" s="71"/>
      <c r="V5341" s="71"/>
      <c r="W5341" s="71"/>
      <c r="X5341" s="71"/>
      <c r="Y5341" s="71"/>
      <c r="Z5341" s="71"/>
    </row>
    <row r="5342" spans="15:26">
      <c r="O5342" s="71"/>
      <c r="P5342" s="71"/>
      <c r="Q5342" s="71"/>
      <c r="R5342" s="71"/>
      <c r="S5342" s="71"/>
      <c r="T5342" s="71"/>
      <c r="U5342" s="71"/>
      <c r="V5342" s="71"/>
      <c r="W5342" s="71"/>
      <c r="X5342" s="71"/>
      <c r="Y5342" s="71"/>
      <c r="Z5342" s="71"/>
    </row>
    <row r="5343" spans="15:26">
      <c r="O5343" s="71"/>
      <c r="P5343" s="71"/>
      <c r="Q5343" s="71"/>
      <c r="R5343" s="71"/>
      <c r="S5343" s="71"/>
      <c r="T5343" s="71"/>
      <c r="U5343" s="71"/>
      <c r="V5343" s="71"/>
      <c r="W5343" s="71"/>
      <c r="X5343" s="71"/>
      <c r="Y5343" s="71"/>
      <c r="Z5343" s="71"/>
    </row>
    <row r="5344" spans="15:26">
      <c r="O5344" s="71"/>
      <c r="P5344" s="71"/>
      <c r="Q5344" s="71"/>
      <c r="R5344" s="71"/>
      <c r="S5344" s="71"/>
      <c r="T5344" s="71"/>
      <c r="U5344" s="71"/>
      <c r="V5344" s="71"/>
      <c r="W5344" s="71"/>
      <c r="X5344" s="71"/>
      <c r="Y5344" s="71"/>
      <c r="Z5344" s="71"/>
    </row>
    <row r="5345" spans="15:26">
      <c r="O5345" s="71"/>
      <c r="P5345" s="71"/>
      <c r="Q5345" s="71"/>
      <c r="R5345" s="71"/>
      <c r="S5345" s="71"/>
      <c r="T5345" s="71"/>
      <c r="U5345" s="71"/>
      <c r="V5345" s="71"/>
      <c r="W5345" s="71"/>
      <c r="X5345" s="71"/>
      <c r="Y5345" s="71"/>
      <c r="Z5345" s="71"/>
    </row>
    <row r="5346" spans="15:26">
      <c r="O5346" s="71"/>
      <c r="P5346" s="71"/>
      <c r="Q5346" s="71"/>
      <c r="R5346" s="71"/>
      <c r="S5346" s="71"/>
      <c r="T5346" s="71"/>
      <c r="U5346" s="71"/>
      <c r="V5346" s="71"/>
      <c r="W5346" s="71"/>
      <c r="X5346" s="71"/>
      <c r="Y5346" s="71"/>
      <c r="Z5346" s="71"/>
    </row>
    <row r="5347" spans="15:26">
      <c r="O5347" s="71"/>
      <c r="P5347" s="71"/>
      <c r="Q5347" s="71"/>
      <c r="R5347" s="71"/>
      <c r="S5347" s="71"/>
      <c r="T5347" s="71"/>
      <c r="U5347" s="71"/>
      <c r="V5347" s="71"/>
      <c r="W5347" s="71"/>
      <c r="X5347" s="71"/>
      <c r="Y5347" s="71"/>
      <c r="Z5347" s="71"/>
    </row>
    <row r="5348" spans="15:26">
      <c r="O5348" s="71"/>
      <c r="P5348" s="71"/>
      <c r="Q5348" s="71"/>
      <c r="R5348" s="71"/>
      <c r="S5348" s="71"/>
      <c r="T5348" s="71"/>
      <c r="U5348" s="71"/>
      <c r="V5348" s="71"/>
      <c r="W5348" s="71"/>
      <c r="X5348" s="71"/>
      <c r="Y5348" s="71"/>
      <c r="Z5348" s="71"/>
    </row>
    <row r="5349" spans="15:26">
      <c r="O5349" s="71"/>
      <c r="P5349" s="71"/>
      <c r="Q5349" s="71"/>
      <c r="R5349" s="71"/>
      <c r="S5349" s="71"/>
      <c r="T5349" s="71"/>
      <c r="U5349" s="71"/>
      <c r="V5349" s="71"/>
      <c r="W5349" s="71"/>
      <c r="X5349" s="71"/>
      <c r="Y5349" s="71"/>
      <c r="Z5349" s="71"/>
    </row>
    <row r="5350" spans="15:26">
      <c r="O5350" s="71"/>
      <c r="P5350" s="71"/>
      <c r="Q5350" s="71"/>
      <c r="R5350" s="71"/>
      <c r="S5350" s="71"/>
      <c r="T5350" s="71"/>
      <c r="U5350" s="71"/>
      <c r="V5350" s="71"/>
      <c r="W5350" s="71"/>
      <c r="X5350" s="71"/>
      <c r="Y5350" s="71"/>
      <c r="Z5350" s="71"/>
    </row>
    <row r="5351" spans="15:26">
      <c r="O5351" s="71"/>
      <c r="P5351" s="71"/>
      <c r="Q5351" s="71"/>
      <c r="R5351" s="71"/>
      <c r="S5351" s="71"/>
      <c r="T5351" s="71"/>
      <c r="U5351" s="71"/>
      <c r="V5351" s="71"/>
      <c r="W5351" s="71"/>
      <c r="X5351" s="71"/>
      <c r="Y5351" s="71"/>
      <c r="Z5351" s="71"/>
    </row>
    <row r="5352" spans="15:26">
      <c r="O5352" s="71"/>
      <c r="P5352" s="71"/>
      <c r="Q5352" s="71"/>
      <c r="R5352" s="71"/>
      <c r="S5352" s="71"/>
      <c r="T5352" s="71"/>
      <c r="U5352" s="71"/>
      <c r="V5352" s="71"/>
      <c r="W5352" s="71"/>
      <c r="X5352" s="71"/>
      <c r="Y5352" s="71"/>
      <c r="Z5352" s="71"/>
    </row>
    <row r="5353" spans="15:26">
      <c r="O5353" s="71"/>
      <c r="P5353" s="71"/>
      <c r="Q5353" s="71"/>
      <c r="R5353" s="71"/>
      <c r="S5353" s="71"/>
      <c r="T5353" s="71"/>
      <c r="U5353" s="71"/>
      <c r="V5353" s="71"/>
      <c r="W5353" s="71"/>
      <c r="X5353" s="71"/>
      <c r="Y5353" s="71"/>
      <c r="Z5353" s="71"/>
    </row>
    <row r="5354" spans="15:26">
      <c r="O5354" s="71"/>
      <c r="P5354" s="71"/>
      <c r="Q5354" s="71"/>
      <c r="R5354" s="71"/>
      <c r="S5354" s="71"/>
      <c r="T5354" s="71"/>
      <c r="U5354" s="71"/>
      <c r="V5354" s="71"/>
      <c r="W5354" s="71"/>
      <c r="X5354" s="71"/>
      <c r="Y5354" s="71"/>
      <c r="Z5354" s="71"/>
    </row>
    <row r="5355" spans="15:26">
      <c r="O5355" s="71"/>
      <c r="P5355" s="71"/>
      <c r="Q5355" s="71"/>
      <c r="R5355" s="71"/>
      <c r="S5355" s="71"/>
      <c r="T5355" s="71"/>
      <c r="U5355" s="71"/>
      <c r="V5355" s="71"/>
      <c r="W5355" s="71"/>
      <c r="X5355" s="71"/>
      <c r="Y5355" s="71"/>
      <c r="Z5355" s="71"/>
    </row>
    <row r="5356" spans="15:26">
      <c r="O5356" s="71"/>
      <c r="P5356" s="71"/>
      <c r="Q5356" s="71"/>
      <c r="R5356" s="71"/>
      <c r="S5356" s="71"/>
      <c r="T5356" s="71"/>
      <c r="U5356" s="71"/>
      <c r="V5356" s="71"/>
      <c r="W5356" s="71"/>
      <c r="X5356" s="71"/>
      <c r="Y5356" s="71"/>
      <c r="Z5356" s="71"/>
    </row>
    <row r="5357" spans="15:26">
      <c r="O5357" s="71"/>
      <c r="P5357" s="71"/>
      <c r="Q5357" s="71"/>
      <c r="R5357" s="71"/>
      <c r="S5357" s="71"/>
      <c r="T5357" s="71"/>
      <c r="U5357" s="71"/>
      <c r="V5357" s="71"/>
      <c r="W5357" s="71"/>
      <c r="X5357" s="71"/>
      <c r="Y5357" s="71"/>
      <c r="Z5357" s="71"/>
    </row>
    <row r="5358" spans="15:26">
      <c r="O5358" s="71"/>
      <c r="P5358" s="71"/>
      <c r="Q5358" s="71"/>
      <c r="R5358" s="71"/>
      <c r="S5358" s="71"/>
      <c r="T5358" s="71"/>
      <c r="U5358" s="71"/>
      <c r="V5358" s="71"/>
      <c r="W5358" s="71"/>
      <c r="X5358" s="71"/>
      <c r="Y5358" s="71"/>
      <c r="Z5358" s="71"/>
    </row>
    <row r="5359" spans="15:26">
      <c r="O5359" s="71"/>
      <c r="P5359" s="71"/>
      <c r="Q5359" s="71"/>
      <c r="R5359" s="71"/>
      <c r="S5359" s="71"/>
      <c r="T5359" s="71"/>
      <c r="U5359" s="71"/>
      <c r="V5359" s="71"/>
      <c r="W5359" s="71"/>
      <c r="X5359" s="71"/>
      <c r="Y5359" s="71"/>
      <c r="Z5359" s="71"/>
    </row>
    <row r="5360" spans="15:26">
      <c r="O5360" s="71"/>
      <c r="P5360" s="71"/>
      <c r="Q5360" s="71"/>
      <c r="R5360" s="71"/>
      <c r="S5360" s="71"/>
      <c r="T5360" s="71"/>
      <c r="U5360" s="71"/>
      <c r="V5360" s="71"/>
      <c r="W5360" s="71"/>
      <c r="X5360" s="71"/>
      <c r="Y5360" s="71"/>
      <c r="Z5360" s="71"/>
    </row>
    <row r="5361" spans="15:26">
      <c r="O5361" s="71"/>
      <c r="P5361" s="71"/>
      <c r="Q5361" s="71"/>
      <c r="R5361" s="71"/>
      <c r="S5361" s="71"/>
      <c r="T5361" s="71"/>
      <c r="U5361" s="71"/>
      <c r="V5361" s="71"/>
      <c r="W5361" s="71"/>
      <c r="X5361" s="71"/>
      <c r="Y5361" s="71"/>
      <c r="Z5361" s="71"/>
    </row>
    <row r="5362" spans="15:26">
      <c r="O5362" s="71"/>
      <c r="P5362" s="71"/>
      <c r="Q5362" s="71"/>
      <c r="R5362" s="71"/>
      <c r="S5362" s="71"/>
      <c r="T5362" s="71"/>
      <c r="U5362" s="71"/>
      <c r="V5362" s="71"/>
      <c r="W5362" s="71"/>
      <c r="X5362" s="71"/>
      <c r="Y5362" s="71"/>
      <c r="Z5362" s="71"/>
    </row>
    <row r="5363" spans="15:26">
      <c r="O5363" s="71"/>
      <c r="P5363" s="71"/>
      <c r="Q5363" s="71"/>
      <c r="R5363" s="71"/>
      <c r="S5363" s="71"/>
      <c r="T5363" s="71"/>
      <c r="U5363" s="71"/>
      <c r="V5363" s="71"/>
      <c r="W5363" s="71"/>
      <c r="X5363" s="71"/>
      <c r="Y5363" s="71"/>
      <c r="Z5363" s="71"/>
    </row>
    <row r="5364" spans="15:26">
      <c r="O5364" s="71"/>
      <c r="P5364" s="71"/>
      <c r="Q5364" s="71"/>
      <c r="R5364" s="71"/>
      <c r="S5364" s="71"/>
      <c r="T5364" s="71"/>
      <c r="U5364" s="71"/>
      <c r="V5364" s="71"/>
      <c r="W5364" s="71"/>
      <c r="X5364" s="71"/>
      <c r="Y5364" s="71"/>
      <c r="Z5364" s="71"/>
    </row>
    <row r="5365" spans="15:26">
      <c r="O5365" s="71"/>
      <c r="P5365" s="71"/>
      <c r="Q5365" s="71"/>
      <c r="R5365" s="71"/>
      <c r="S5365" s="71"/>
      <c r="T5365" s="71"/>
      <c r="U5365" s="71"/>
      <c r="V5365" s="71"/>
      <c r="W5365" s="71"/>
      <c r="X5365" s="71"/>
      <c r="Y5365" s="71"/>
      <c r="Z5365" s="71"/>
    </row>
    <row r="5366" spans="15:26">
      <c r="O5366" s="71"/>
      <c r="P5366" s="71"/>
      <c r="Q5366" s="71"/>
      <c r="R5366" s="71"/>
      <c r="S5366" s="71"/>
      <c r="T5366" s="71"/>
      <c r="U5366" s="71"/>
      <c r="V5366" s="71"/>
      <c r="W5366" s="71"/>
      <c r="X5366" s="71"/>
      <c r="Y5366" s="71"/>
      <c r="Z5366" s="71"/>
    </row>
    <row r="5367" spans="15:26">
      <c r="O5367" s="71"/>
      <c r="P5367" s="71"/>
      <c r="Q5367" s="71"/>
      <c r="R5367" s="71"/>
      <c r="S5367" s="71"/>
      <c r="T5367" s="71"/>
      <c r="U5367" s="71"/>
      <c r="V5367" s="71"/>
      <c r="W5367" s="71"/>
      <c r="X5367" s="71"/>
      <c r="Y5367" s="71"/>
      <c r="Z5367" s="71"/>
    </row>
    <row r="5368" spans="15:26">
      <c r="O5368" s="71"/>
      <c r="P5368" s="71"/>
      <c r="Q5368" s="71"/>
      <c r="R5368" s="71"/>
      <c r="S5368" s="71"/>
      <c r="T5368" s="71"/>
      <c r="U5368" s="71"/>
      <c r="V5368" s="71"/>
      <c r="W5368" s="71"/>
      <c r="X5368" s="71"/>
      <c r="Y5368" s="71"/>
      <c r="Z5368" s="71"/>
    </row>
    <row r="5369" spans="15:26">
      <c r="O5369" s="71"/>
      <c r="P5369" s="71"/>
      <c r="Q5369" s="71"/>
      <c r="R5369" s="71"/>
      <c r="S5369" s="71"/>
      <c r="T5369" s="71"/>
      <c r="U5369" s="71"/>
      <c r="V5369" s="71"/>
      <c r="W5369" s="71"/>
      <c r="X5369" s="71"/>
      <c r="Y5369" s="71"/>
      <c r="Z5369" s="71"/>
    </row>
    <row r="5370" spans="15:26">
      <c r="O5370" s="71"/>
      <c r="P5370" s="71"/>
      <c r="Q5370" s="71"/>
      <c r="R5370" s="71"/>
      <c r="S5370" s="71"/>
      <c r="T5370" s="71"/>
      <c r="U5370" s="71"/>
      <c r="V5370" s="71"/>
      <c r="W5370" s="71"/>
      <c r="X5370" s="71"/>
      <c r="Y5370" s="71"/>
      <c r="Z5370" s="71"/>
    </row>
    <row r="5371" spans="15:26">
      <c r="O5371" s="71"/>
      <c r="P5371" s="71"/>
      <c r="Q5371" s="71"/>
      <c r="R5371" s="71"/>
      <c r="S5371" s="71"/>
      <c r="T5371" s="71"/>
      <c r="U5371" s="71"/>
      <c r="V5371" s="71"/>
      <c r="W5371" s="71"/>
      <c r="X5371" s="71"/>
      <c r="Y5371" s="71"/>
      <c r="Z5371" s="71"/>
    </row>
    <row r="5372" spans="15:26">
      <c r="O5372" s="71"/>
      <c r="P5372" s="71"/>
      <c r="Q5372" s="71"/>
      <c r="R5372" s="71"/>
      <c r="S5372" s="71"/>
      <c r="T5372" s="71"/>
      <c r="U5372" s="71"/>
      <c r="V5372" s="71"/>
      <c r="W5372" s="71"/>
      <c r="X5372" s="71"/>
      <c r="Y5372" s="71"/>
      <c r="Z5372" s="71"/>
    </row>
    <row r="5373" spans="15:26">
      <c r="O5373" s="71"/>
      <c r="P5373" s="71"/>
      <c r="Q5373" s="71"/>
      <c r="R5373" s="71"/>
      <c r="S5373" s="71"/>
      <c r="T5373" s="71"/>
      <c r="U5373" s="71"/>
      <c r="V5373" s="71"/>
      <c r="W5373" s="71"/>
      <c r="X5373" s="71"/>
      <c r="Y5373" s="71"/>
      <c r="Z5373" s="71"/>
    </row>
    <row r="5374" spans="15:26">
      <c r="O5374" s="71"/>
      <c r="P5374" s="71"/>
      <c r="Q5374" s="71"/>
      <c r="R5374" s="71"/>
      <c r="S5374" s="71"/>
      <c r="T5374" s="71"/>
      <c r="U5374" s="71"/>
      <c r="V5374" s="71"/>
      <c r="W5374" s="71"/>
      <c r="X5374" s="71"/>
      <c r="Y5374" s="71"/>
      <c r="Z5374" s="71"/>
    </row>
    <row r="5375" spans="15:26">
      <c r="O5375" s="71"/>
      <c r="P5375" s="71"/>
      <c r="Q5375" s="71"/>
      <c r="R5375" s="71"/>
      <c r="S5375" s="71"/>
      <c r="T5375" s="71"/>
      <c r="U5375" s="71"/>
      <c r="V5375" s="71"/>
      <c r="W5375" s="71"/>
      <c r="X5375" s="71"/>
      <c r="Y5375" s="71"/>
      <c r="Z5375" s="71"/>
    </row>
    <row r="5376" spans="15:26">
      <c r="O5376" s="71"/>
      <c r="P5376" s="71"/>
      <c r="Q5376" s="71"/>
      <c r="R5376" s="71"/>
      <c r="S5376" s="71"/>
      <c r="T5376" s="71"/>
      <c r="U5376" s="71"/>
      <c r="V5376" s="71"/>
      <c r="W5376" s="71"/>
      <c r="X5376" s="71"/>
      <c r="Y5376" s="71"/>
      <c r="Z5376" s="71"/>
    </row>
    <row r="5377" spans="15:26">
      <c r="O5377" s="71"/>
      <c r="P5377" s="71"/>
      <c r="Q5377" s="71"/>
      <c r="R5377" s="71"/>
      <c r="S5377" s="71"/>
      <c r="T5377" s="71"/>
      <c r="U5377" s="71"/>
      <c r="V5377" s="71"/>
      <c r="W5377" s="71"/>
      <c r="X5377" s="71"/>
      <c r="Y5377" s="71"/>
      <c r="Z5377" s="71"/>
    </row>
    <row r="5378" spans="15:26">
      <c r="O5378" s="71"/>
      <c r="P5378" s="71"/>
      <c r="Q5378" s="71"/>
      <c r="R5378" s="71"/>
      <c r="S5378" s="71"/>
      <c r="T5378" s="71"/>
      <c r="U5378" s="71"/>
      <c r="V5378" s="71"/>
      <c r="W5378" s="71"/>
      <c r="X5378" s="71"/>
      <c r="Y5378" s="71"/>
      <c r="Z5378" s="71"/>
    </row>
    <row r="5379" spans="15:26">
      <c r="O5379" s="71"/>
      <c r="P5379" s="71"/>
      <c r="Q5379" s="71"/>
      <c r="R5379" s="71"/>
      <c r="S5379" s="71"/>
      <c r="T5379" s="71"/>
      <c r="U5379" s="71"/>
      <c r="V5379" s="71"/>
      <c r="W5379" s="71"/>
      <c r="X5379" s="71"/>
      <c r="Y5379" s="71"/>
      <c r="Z5379" s="71"/>
    </row>
    <row r="5380" spans="15:26">
      <c r="O5380" s="71"/>
      <c r="P5380" s="71"/>
      <c r="Q5380" s="71"/>
      <c r="R5380" s="71"/>
      <c r="S5380" s="71"/>
      <c r="T5380" s="71"/>
      <c r="U5380" s="71"/>
      <c r="V5380" s="71"/>
      <c r="W5380" s="71"/>
      <c r="X5380" s="71"/>
      <c r="Y5380" s="71"/>
      <c r="Z5380" s="71"/>
    </row>
    <row r="5381" spans="15:26">
      <c r="O5381" s="71"/>
      <c r="P5381" s="71"/>
      <c r="Q5381" s="71"/>
      <c r="R5381" s="71"/>
      <c r="S5381" s="71"/>
      <c r="T5381" s="71"/>
      <c r="U5381" s="71"/>
      <c r="V5381" s="71"/>
      <c r="W5381" s="71"/>
      <c r="X5381" s="71"/>
      <c r="Y5381" s="71"/>
      <c r="Z5381" s="71"/>
    </row>
    <row r="5382" spans="15:26">
      <c r="O5382" s="71"/>
      <c r="P5382" s="71"/>
      <c r="Q5382" s="71"/>
      <c r="R5382" s="71"/>
      <c r="S5382" s="71"/>
      <c r="T5382" s="71"/>
      <c r="U5382" s="71"/>
      <c r="V5382" s="71"/>
      <c r="W5382" s="71"/>
      <c r="X5382" s="71"/>
      <c r="Y5382" s="71"/>
      <c r="Z5382" s="71"/>
    </row>
    <row r="5383" spans="15:26">
      <c r="O5383" s="71"/>
      <c r="P5383" s="71"/>
      <c r="Q5383" s="71"/>
      <c r="R5383" s="71"/>
      <c r="S5383" s="71"/>
      <c r="T5383" s="71"/>
      <c r="U5383" s="71"/>
      <c r="V5383" s="71"/>
      <c r="W5383" s="71"/>
      <c r="X5383" s="71"/>
      <c r="Y5383" s="71"/>
      <c r="Z5383" s="71"/>
    </row>
    <row r="5384" spans="15:26">
      <c r="O5384" s="71"/>
      <c r="P5384" s="71"/>
      <c r="Q5384" s="71"/>
      <c r="R5384" s="71"/>
      <c r="S5384" s="71"/>
      <c r="T5384" s="71"/>
      <c r="U5384" s="71"/>
      <c r="V5384" s="71"/>
      <c r="W5384" s="71"/>
      <c r="X5384" s="71"/>
      <c r="Y5384" s="71"/>
      <c r="Z5384" s="71"/>
    </row>
    <row r="5385" spans="15:26">
      <c r="O5385" s="71"/>
      <c r="P5385" s="71"/>
      <c r="Q5385" s="71"/>
      <c r="R5385" s="71"/>
      <c r="S5385" s="71"/>
      <c r="T5385" s="71"/>
      <c r="U5385" s="71"/>
      <c r="V5385" s="71"/>
      <c r="W5385" s="71"/>
      <c r="X5385" s="71"/>
      <c r="Y5385" s="71"/>
      <c r="Z5385" s="71"/>
    </row>
    <row r="5386" spans="15:26">
      <c r="O5386" s="71"/>
      <c r="P5386" s="71"/>
      <c r="Q5386" s="71"/>
      <c r="R5386" s="71"/>
      <c r="S5386" s="71"/>
      <c r="T5386" s="71"/>
      <c r="U5386" s="71"/>
      <c r="V5386" s="71"/>
      <c r="W5386" s="71"/>
      <c r="X5386" s="71"/>
      <c r="Y5386" s="71"/>
      <c r="Z5386" s="71"/>
    </row>
    <row r="5387" spans="15:26">
      <c r="O5387" s="71"/>
      <c r="P5387" s="71"/>
      <c r="Q5387" s="71"/>
      <c r="R5387" s="71"/>
      <c r="S5387" s="71"/>
      <c r="T5387" s="71"/>
      <c r="U5387" s="71"/>
      <c r="V5387" s="71"/>
      <c r="W5387" s="71"/>
      <c r="X5387" s="71"/>
      <c r="Y5387" s="71"/>
      <c r="Z5387" s="71"/>
    </row>
    <row r="5388" spans="15:26">
      <c r="O5388" s="71"/>
      <c r="P5388" s="71"/>
      <c r="Q5388" s="71"/>
      <c r="R5388" s="71"/>
      <c r="S5388" s="71"/>
      <c r="T5388" s="71"/>
      <c r="U5388" s="71"/>
      <c r="V5388" s="71"/>
      <c r="W5388" s="71"/>
      <c r="X5388" s="71"/>
      <c r="Y5388" s="71"/>
      <c r="Z5388" s="71"/>
    </row>
    <row r="5389" spans="15:26">
      <c r="O5389" s="71"/>
      <c r="P5389" s="71"/>
      <c r="Q5389" s="71"/>
      <c r="R5389" s="71"/>
      <c r="S5389" s="71"/>
      <c r="T5389" s="71"/>
      <c r="U5389" s="71"/>
      <c r="V5389" s="71"/>
      <c r="W5389" s="71"/>
      <c r="X5389" s="71"/>
      <c r="Y5389" s="71"/>
      <c r="Z5389" s="71"/>
    </row>
    <row r="5390" spans="15:26">
      <c r="O5390" s="71"/>
      <c r="P5390" s="71"/>
      <c r="Q5390" s="71"/>
      <c r="R5390" s="71"/>
      <c r="S5390" s="71"/>
      <c r="T5390" s="71"/>
      <c r="U5390" s="71"/>
      <c r="V5390" s="71"/>
      <c r="W5390" s="71"/>
      <c r="X5390" s="71"/>
      <c r="Y5390" s="71"/>
      <c r="Z5390" s="71"/>
    </row>
    <row r="5391" spans="15:26">
      <c r="O5391" s="71"/>
      <c r="P5391" s="71"/>
      <c r="Q5391" s="71"/>
      <c r="R5391" s="71"/>
      <c r="S5391" s="71"/>
      <c r="T5391" s="71"/>
      <c r="U5391" s="71"/>
      <c r="V5391" s="71"/>
      <c r="W5391" s="71"/>
      <c r="X5391" s="71"/>
      <c r="Y5391" s="71"/>
      <c r="Z5391" s="71"/>
    </row>
    <row r="5392" spans="15:26">
      <c r="O5392" s="71"/>
      <c r="P5392" s="71"/>
      <c r="Q5392" s="71"/>
      <c r="R5392" s="71"/>
      <c r="S5392" s="71"/>
      <c r="T5392" s="71"/>
      <c r="U5392" s="71"/>
      <c r="V5392" s="71"/>
      <c r="W5392" s="71"/>
      <c r="X5392" s="71"/>
      <c r="Y5392" s="71"/>
      <c r="Z5392" s="71"/>
    </row>
    <row r="5393" spans="15:26">
      <c r="O5393" s="71"/>
      <c r="P5393" s="71"/>
      <c r="Q5393" s="71"/>
      <c r="R5393" s="71"/>
      <c r="S5393" s="71"/>
      <c r="T5393" s="71"/>
      <c r="U5393" s="71"/>
      <c r="V5393" s="71"/>
      <c r="W5393" s="71"/>
      <c r="X5393" s="71"/>
      <c r="Y5393" s="71"/>
      <c r="Z5393" s="71"/>
    </row>
    <row r="5394" spans="15:26">
      <c r="O5394" s="71"/>
      <c r="P5394" s="71"/>
      <c r="Q5394" s="71"/>
      <c r="R5394" s="71"/>
      <c r="S5394" s="71"/>
      <c r="T5394" s="71"/>
      <c r="U5394" s="71"/>
      <c r="V5394" s="71"/>
      <c r="W5394" s="71"/>
      <c r="X5394" s="71"/>
      <c r="Y5394" s="71"/>
      <c r="Z5394" s="71"/>
    </row>
    <row r="5395" spans="15:26">
      <c r="O5395" s="71"/>
      <c r="P5395" s="71"/>
      <c r="Q5395" s="71"/>
      <c r="R5395" s="71"/>
      <c r="S5395" s="71"/>
      <c r="T5395" s="71"/>
      <c r="U5395" s="71"/>
      <c r="V5395" s="71"/>
      <c r="W5395" s="71"/>
      <c r="X5395" s="71"/>
      <c r="Y5395" s="71"/>
      <c r="Z5395" s="71"/>
    </row>
    <row r="5396" spans="15:26">
      <c r="O5396" s="71"/>
      <c r="P5396" s="71"/>
      <c r="Q5396" s="71"/>
      <c r="R5396" s="71"/>
      <c r="S5396" s="71"/>
      <c r="T5396" s="71"/>
      <c r="U5396" s="71"/>
      <c r="V5396" s="71"/>
      <c r="W5396" s="71"/>
      <c r="X5396" s="71"/>
      <c r="Y5396" s="71"/>
      <c r="Z5396" s="71"/>
    </row>
    <row r="5397" spans="15:26">
      <c r="O5397" s="71"/>
      <c r="P5397" s="71"/>
      <c r="Q5397" s="71"/>
      <c r="R5397" s="71"/>
      <c r="S5397" s="71"/>
      <c r="T5397" s="71"/>
      <c r="U5397" s="71"/>
      <c r="V5397" s="71"/>
      <c r="W5397" s="71"/>
      <c r="X5397" s="71"/>
      <c r="Y5397" s="71"/>
      <c r="Z5397" s="71"/>
    </row>
    <row r="5398" spans="15:26">
      <c r="O5398" s="71"/>
      <c r="P5398" s="71"/>
      <c r="Q5398" s="71"/>
      <c r="R5398" s="71"/>
      <c r="S5398" s="71"/>
      <c r="T5398" s="71"/>
      <c r="U5398" s="71"/>
      <c r="V5398" s="71"/>
      <c r="W5398" s="71"/>
      <c r="X5398" s="71"/>
      <c r="Y5398" s="71"/>
      <c r="Z5398" s="71"/>
    </row>
    <row r="5399" spans="15:26">
      <c r="O5399" s="71"/>
      <c r="P5399" s="71"/>
      <c r="Q5399" s="71"/>
      <c r="R5399" s="71"/>
      <c r="S5399" s="71"/>
      <c r="T5399" s="71"/>
      <c r="U5399" s="71"/>
      <c r="V5399" s="71"/>
      <c r="W5399" s="71"/>
      <c r="X5399" s="71"/>
      <c r="Y5399" s="71"/>
      <c r="Z5399" s="71"/>
    </row>
    <row r="5400" spans="15:26">
      <c r="O5400" s="71"/>
      <c r="P5400" s="71"/>
      <c r="Q5400" s="71"/>
      <c r="R5400" s="71"/>
      <c r="S5400" s="71"/>
      <c r="T5400" s="71"/>
      <c r="U5400" s="71"/>
      <c r="V5400" s="71"/>
      <c r="W5400" s="71"/>
      <c r="X5400" s="71"/>
      <c r="Y5400" s="71"/>
      <c r="Z5400" s="71"/>
    </row>
    <row r="5401" spans="15:26">
      <c r="O5401" s="71"/>
      <c r="P5401" s="71"/>
      <c r="Q5401" s="71"/>
      <c r="R5401" s="71"/>
      <c r="S5401" s="71"/>
      <c r="T5401" s="71"/>
      <c r="U5401" s="71"/>
      <c r="V5401" s="71"/>
      <c r="W5401" s="71"/>
      <c r="X5401" s="71"/>
      <c r="Y5401" s="71"/>
      <c r="Z5401" s="71"/>
    </row>
    <row r="5402" spans="15:26">
      <c r="O5402" s="71"/>
      <c r="P5402" s="71"/>
      <c r="Q5402" s="71"/>
      <c r="R5402" s="71"/>
      <c r="S5402" s="71"/>
      <c r="T5402" s="71"/>
      <c r="U5402" s="71"/>
      <c r="V5402" s="71"/>
      <c r="W5402" s="71"/>
      <c r="X5402" s="71"/>
      <c r="Y5402" s="71"/>
      <c r="Z5402" s="71"/>
    </row>
    <row r="5403" spans="15:26">
      <c r="O5403" s="71"/>
      <c r="P5403" s="71"/>
      <c r="Q5403" s="71"/>
      <c r="R5403" s="71"/>
      <c r="S5403" s="71"/>
      <c r="T5403" s="71"/>
      <c r="U5403" s="71"/>
      <c r="V5403" s="71"/>
      <c r="W5403" s="71"/>
      <c r="X5403" s="71"/>
      <c r="Y5403" s="71"/>
      <c r="Z5403" s="71"/>
    </row>
    <row r="5404" spans="15:26">
      <c r="O5404" s="71"/>
      <c r="P5404" s="71"/>
      <c r="Q5404" s="71"/>
      <c r="R5404" s="71"/>
      <c r="S5404" s="71"/>
      <c r="T5404" s="71"/>
      <c r="U5404" s="71"/>
      <c r="V5404" s="71"/>
      <c r="W5404" s="71"/>
      <c r="X5404" s="71"/>
      <c r="Y5404" s="71"/>
      <c r="Z5404" s="71"/>
    </row>
    <row r="5405" spans="15:26">
      <c r="O5405" s="71"/>
      <c r="P5405" s="71"/>
      <c r="Q5405" s="71"/>
      <c r="R5405" s="71"/>
      <c r="S5405" s="71"/>
      <c r="T5405" s="71"/>
      <c r="U5405" s="71"/>
      <c r="V5405" s="71"/>
      <c r="W5405" s="71"/>
      <c r="X5405" s="71"/>
      <c r="Y5405" s="71"/>
      <c r="Z5405" s="71"/>
    </row>
    <row r="5406" spans="15:26">
      <c r="O5406" s="71"/>
      <c r="P5406" s="71"/>
      <c r="Q5406" s="71"/>
      <c r="R5406" s="71"/>
      <c r="S5406" s="71"/>
      <c r="T5406" s="71"/>
      <c r="U5406" s="71"/>
      <c r="V5406" s="71"/>
      <c r="W5406" s="71"/>
      <c r="X5406" s="71"/>
      <c r="Y5406" s="71"/>
      <c r="Z5406" s="71"/>
    </row>
    <row r="5407" spans="15:26">
      <c r="O5407" s="71"/>
      <c r="P5407" s="71"/>
      <c r="Q5407" s="71"/>
      <c r="R5407" s="71"/>
      <c r="S5407" s="71"/>
      <c r="T5407" s="71"/>
      <c r="U5407" s="71"/>
      <c r="V5407" s="71"/>
      <c r="W5407" s="71"/>
      <c r="X5407" s="71"/>
      <c r="Y5407" s="71"/>
      <c r="Z5407" s="71"/>
    </row>
    <row r="5408" spans="15:26">
      <c r="O5408" s="71"/>
      <c r="P5408" s="71"/>
      <c r="Q5408" s="71"/>
      <c r="R5408" s="71"/>
      <c r="S5408" s="71"/>
      <c r="T5408" s="71"/>
      <c r="U5408" s="71"/>
      <c r="V5408" s="71"/>
      <c r="W5408" s="71"/>
      <c r="X5408" s="71"/>
      <c r="Y5408" s="71"/>
      <c r="Z5408" s="71"/>
    </row>
    <row r="5409" spans="15:26">
      <c r="O5409" s="71"/>
      <c r="P5409" s="71"/>
      <c r="Q5409" s="71"/>
      <c r="R5409" s="71"/>
      <c r="S5409" s="71"/>
      <c r="T5409" s="71"/>
      <c r="U5409" s="71"/>
      <c r="V5409" s="71"/>
      <c r="W5409" s="71"/>
      <c r="X5409" s="71"/>
      <c r="Y5409" s="71"/>
      <c r="Z5409" s="71"/>
    </row>
    <row r="5410" spans="15:26">
      <c r="O5410" s="71"/>
      <c r="P5410" s="71"/>
      <c r="Q5410" s="71"/>
      <c r="R5410" s="71"/>
      <c r="S5410" s="71"/>
      <c r="T5410" s="71"/>
      <c r="U5410" s="71"/>
      <c r="V5410" s="71"/>
      <c r="W5410" s="71"/>
      <c r="X5410" s="71"/>
      <c r="Y5410" s="71"/>
      <c r="Z5410" s="71"/>
    </row>
    <row r="5411" spans="15:26">
      <c r="O5411" s="71"/>
      <c r="P5411" s="71"/>
      <c r="Q5411" s="71"/>
      <c r="R5411" s="71"/>
      <c r="S5411" s="71"/>
      <c r="T5411" s="71"/>
      <c r="U5411" s="71"/>
      <c r="V5411" s="71"/>
      <c r="W5411" s="71"/>
      <c r="X5411" s="71"/>
      <c r="Y5411" s="71"/>
      <c r="Z5411" s="71"/>
    </row>
    <row r="5412" spans="15:26">
      <c r="O5412" s="71"/>
      <c r="P5412" s="71"/>
      <c r="Q5412" s="71"/>
      <c r="R5412" s="71"/>
      <c r="S5412" s="71"/>
      <c r="T5412" s="71"/>
      <c r="U5412" s="71"/>
      <c r="V5412" s="71"/>
      <c r="W5412" s="71"/>
      <c r="X5412" s="71"/>
      <c r="Y5412" s="71"/>
      <c r="Z5412" s="71"/>
    </row>
    <row r="5413" spans="15:26">
      <c r="O5413" s="71"/>
      <c r="P5413" s="71"/>
      <c r="Q5413" s="71"/>
      <c r="R5413" s="71"/>
      <c r="S5413" s="71"/>
      <c r="T5413" s="71"/>
      <c r="U5413" s="71"/>
      <c r="V5413" s="71"/>
      <c r="W5413" s="71"/>
      <c r="X5413" s="71"/>
      <c r="Y5413" s="71"/>
      <c r="Z5413" s="71"/>
    </row>
    <row r="5414" spans="15:26">
      <c r="O5414" s="71"/>
      <c r="P5414" s="71"/>
      <c r="Q5414" s="71"/>
      <c r="R5414" s="71"/>
      <c r="S5414" s="71"/>
      <c r="T5414" s="71"/>
      <c r="U5414" s="71"/>
      <c r="V5414" s="71"/>
      <c r="W5414" s="71"/>
      <c r="X5414" s="71"/>
      <c r="Y5414" s="71"/>
      <c r="Z5414" s="71"/>
    </row>
    <row r="5415" spans="15:26">
      <c r="O5415" s="71"/>
      <c r="P5415" s="71"/>
      <c r="Q5415" s="71"/>
      <c r="R5415" s="71"/>
      <c r="S5415" s="71"/>
      <c r="T5415" s="71"/>
      <c r="U5415" s="71"/>
      <c r="V5415" s="71"/>
      <c r="W5415" s="71"/>
      <c r="X5415" s="71"/>
      <c r="Y5415" s="71"/>
      <c r="Z5415" s="71"/>
    </row>
    <row r="5416" spans="15:26">
      <c r="O5416" s="71"/>
      <c r="P5416" s="71"/>
      <c r="Q5416" s="71"/>
      <c r="R5416" s="71"/>
      <c r="S5416" s="71"/>
      <c r="T5416" s="71"/>
      <c r="U5416" s="71"/>
      <c r="V5416" s="71"/>
      <c r="W5416" s="71"/>
      <c r="X5416" s="71"/>
      <c r="Y5416" s="71"/>
      <c r="Z5416" s="71"/>
    </row>
    <row r="5417" spans="15:26">
      <c r="O5417" s="71"/>
      <c r="P5417" s="71"/>
      <c r="Q5417" s="71"/>
      <c r="R5417" s="71"/>
      <c r="S5417" s="71"/>
      <c r="T5417" s="71"/>
      <c r="U5417" s="71"/>
      <c r="V5417" s="71"/>
      <c r="W5417" s="71"/>
      <c r="X5417" s="71"/>
      <c r="Y5417" s="71"/>
      <c r="Z5417" s="71"/>
    </row>
    <row r="5418" spans="15:26">
      <c r="O5418" s="71"/>
      <c r="P5418" s="71"/>
      <c r="Q5418" s="71"/>
      <c r="R5418" s="71"/>
      <c r="S5418" s="71"/>
      <c r="T5418" s="71"/>
      <c r="U5418" s="71"/>
      <c r="V5418" s="71"/>
      <c r="W5418" s="71"/>
      <c r="X5418" s="71"/>
      <c r="Y5418" s="71"/>
      <c r="Z5418" s="71"/>
    </row>
    <row r="5419" spans="15:26">
      <c r="O5419" s="71"/>
      <c r="P5419" s="71"/>
      <c r="Q5419" s="71"/>
      <c r="R5419" s="71"/>
      <c r="S5419" s="71"/>
      <c r="T5419" s="71"/>
      <c r="U5419" s="71"/>
      <c r="V5419" s="71"/>
      <c r="W5419" s="71"/>
      <c r="X5419" s="71"/>
      <c r="Y5419" s="71"/>
      <c r="Z5419" s="71"/>
    </row>
    <row r="5420" spans="15:26">
      <c r="O5420" s="71"/>
      <c r="P5420" s="71"/>
      <c r="Q5420" s="71"/>
      <c r="R5420" s="71"/>
      <c r="S5420" s="71"/>
      <c r="T5420" s="71"/>
      <c r="U5420" s="71"/>
      <c r="V5420" s="71"/>
      <c r="W5420" s="71"/>
      <c r="X5420" s="71"/>
      <c r="Y5420" s="71"/>
      <c r="Z5420" s="71"/>
    </row>
    <row r="5421" spans="15:26">
      <c r="O5421" s="71"/>
      <c r="P5421" s="71"/>
      <c r="Q5421" s="71"/>
      <c r="R5421" s="71"/>
      <c r="S5421" s="71"/>
      <c r="T5421" s="71"/>
      <c r="U5421" s="71"/>
      <c r="V5421" s="71"/>
      <c r="W5421" s="71"/>
      <c r="X5421" s="71"/>
      <c r="Y5421" s="71"/>
      <c r="Z5421" s="71"/>
    </row>
    <row r="5422" spans="15:26">
      <c r="O5422" s="71"/>
      <c r="P5422" s="71"/>
      <c r="Q5422" s="71"/>
      <c r="R5422" s="71"/>
      <c r="S5422" s="71"/>
      <c r="T5422" s="71"/>
      <c r="U5422" s="71"/>
      <c r="V5422" s="71"/>
      <c r="W5422" s="71"/>
      <c r="X5422" s="71"/>
      <c r="Y5422" s="71"/>
      <c r="Z5422" s="71"/>
    </row>
    <row r="5423" spans="15:26">
      <c r="O5423" s="71"/>
      <c r="P5423" s="71"/>
      <c r="Q5423" s="71"/>
      <c r="R5423" s="71"/>
      <c r="S5423" s="71"/>
      <c r="T5423" s="71"/>
      <c r="U5423" s="71"/>
      <c r="V5423" s="71"/>
      <c r="W5423" s="71"/>
      <c r="X5423" s="71"/>
      <c r="Y5423" s="71"/>
      <c r="Z5423" s="71"/>
    </row>
    <row r="5424" spans="15:26">
      <c r="O5424" s="71"/>
      <c r="P5424" s="71"/>
      <c r="Q5424" s="71"/>
      <c r="R5424" s="71"/>
      <c r="S5424" s="71"/>
      <c r="T5424" s="71"/>
      <c r="U5424" s="71"/>
      <c r="V5424" s="71"/>
      <c r="W5424" s="71"/>
      <c r="X5424" s="71"/>
      <c r="Y5424" s="71"/>
      <c r="Z5424" s="71"/>
    </row>
    <row r="5425" spans="15:26">
      <c r="O5425" s="71"/>
      <c r="P5425" s="71"/>
      <c r="Q5425" s="71"/>
      <c r="R5425" s="71"/>
      <c r="S5425" s="71"/>
      <c r="T5425" s="71"/>
      <c r="U5425" s="71"/>
      <c r="V5425" s="71"/>
      <c r="W5425" s="71"/>
      <c r="X5425" s="71"/>
      <c r="Y5425" s="71"/>
      <c r="Z5425" s="71"/>
    </row>
    <row r="5426" spans="15:26">
      <c r="O5426" s="71"/>
      <c r="P5426" s="71"/>
      <c r="Q5426" s="71"/>
      <c r="R5426" s="71"/>
      <c r="S5426" s="71"/>
      <c r="T5426" s="71"/>
      <c r="U5426" s="71"/>
      <c r="V5426" s="71"/>
      <c r="W5426" s="71"/>
      <c r="X5426" s="71"/>
      <c r="Y5426" s="71"/>
      <c r="Z5426" s="71"/>
    </row>
    <row r="5427" spans="15:26">
      <c r="O5427" s="71"/>
      <c r="P5427" s="71"/>
      <c r="Q5427" s="71"/>
      <c r="R5427" s="71"/>
      <c r="S5427" s="71"/>
      <c r="T5427" s="71"/>
      <c r="U5427" s="71"/>
      <c r="V5427" s="71"/>
      <c r="W5427" s="71"/>
      <c r="X5427" s="71"/>
      <c r="Y5427" s="71"/>
      <c r="Z5427" s="71"/>
    </row>
    <row r="5428" spans="15:26">
      <c r="O5428" s="71"/>
      <c r="P5428" s="71"/>
      <c r="Q5428" s="71"/>
      <c r="R5428" s="71"/>
      <c r="S5428" s="71"/>
      <c r="T5428" s="71"/>
      <c r="U5428" s="71"/>
      <c r="V5428" s="71"/>
      <c r="W5428" s="71"/>
      <c r="X5428" s="71"/>
      <c r="Y5428" s="71"/>
      <c r="Z5428" s="71"/>
    </row>
    <row r="5429" spans="15:26">
      <c r="O5429" s="71"/>
      <c r="P5429" s="71"/>
      <c r="Q5429" s="71"/>
      <c r="R5429" s="71"/>
      <c r="S5429" s="71"/>
      <c r="T5429" s="71"/>
      <c r="U5429" s="71"/>
      <c r="V5429" s="71"/>
      <c r="W5429" s="71"/>
      <c r="X5429" s="71"/>
      <c r="Y5429" s="71"/>
      <c r="Z5429" s="71"/>
    </row>
    <row r="5430" spans="15:26">
      <c r="O5430" s="71"/>
      <c r="P5430" s="71"/>
      <c r="Q5430" s="71"/>
      <c r="R5430" s="71"/>
      <c r="S5430" s="71"/>
      <c r="T5430" s="71"/>
      <c r="U5430" s="71"/>
      <c r="V5430" s="71"/>
      <c r="W5430" s="71"/>
      <c r="X5430" s="71"/>
      <c r="Y5430" s="71"/>
      <c r="Z5430" s="71"/>
    </row>
    <row r="5431" spans="15:26">
      <c r="O5431" s="71"/>
      <c r="P5431" s="71"/>
      <c r="Q5431" s="71"/>
      <c r="R5431" s="71"/>
      <c r="S5431" s="71"/>
      <c r="T5431" s="71"/>
      <c r="U5431" s="71"/>
      <c r="V5431" s="71"/>
      <c r="W5431" s="71"/>
      <c r="X5431" s="71"/>
      <c r="Y5431" s="71"/>
      <c r="Z5431" s="71"/>
    </row>
    <row r="5432" spans="15:26">
      <c r="O5432" s="71"/>
      <c r="P5432" s="71"/>
      <c r="Q5432" s="71"/>
      <c r="R5432" s="71"/>
      <c r="S5432" s="71"/>
      <c r="T5432" s="71"/>
      <c r="U5432" s="71"/>
      <c r="V5432" s="71"/>
      <c r="W5432" s="71"/>
      <c r="X5432" s="71"/>
      <c r="Y5432" s="71"/>
      <c r="Z5432" s="71"/>
    </row>
    <row r="5433" spans="15:26">
      <c r="O5433" s="71"/>
      <c r="P5433" s="71"/>
      <c r="Q5433" s="71"/>
      <c r="R5433" s="71"/>
      <c r="S5433" s="71"/>
      <c r="T5433" s="71"/>
      <c r="U5433" s="71"/>
      <c r="V5433" s="71"/>
      <c r="W5433" s="71"/>
      <c r="X5433" s="71"/>
      <c r="Y5433" s="71"/>
      <c r="Z5433" s="71"/>
    </row>
    <row r="5434" spans="15:26">
      <c r="O5434" s="71"/>
      <c r="P5434" s="71"/>
      <c r="Q5434" s="71"/>
      <c r="R5434" s="71"/>
      <c r="S5434" s="71"/>
      <c r="T5434" s="71"/>
      <c r="U5434" s="71"/>
      <c r="V5434" s="71"/>
      <c r="W5434" s="71"/>
      <c r="X5434" s="71"/>
      <c r="Y5434" s="71"/>
      <c r="Z5434" s="71"/>
    </row>
    <row r="5435" spans="15:26">
      <c r="O5435" s="71"/>
      <c r="P5435" s="71"/>
      <c r="Q5435" s="71"/>
      <c r="R5435" s="71"/>
      <c r="S5435" s="71"/>
      <c r="T5435" s="71"/>
      <c r="U5435" s="71"/>
      <c r="V5435" s="71"/>
      <c r="W5435" s="71"/>
      <c r="X5435" s="71"/>
      <c r="Y5435" s="71"/>
      <c r="Z5435" s="71"/>
    </row>
    <row r="5436" spans="15:26">
      <c r="O5436" s="71"/>
      <c r="P5436" s="71"/>
      <c r="Q5436" s="71"/>
      <c r="R5436" s="71"/>
      <c r="S5436" s="71"/>
      <c r="T5436" s="71"/>
      <c r="U5436" s="71"/>
      <c r="V5436" s="71"/>
      <c r="W5436" s="71"/>
      <c r="X5436" s="71"/>
      <c r="Y5436" s="71"/>
      <c r="Z5436" s="71"/>
    </row>
    <row r="5437" spans="15:26">
      <c r="O5437" s="71"/>
      <c r="P5437" s="71"/>
      <c r="Q5437" s="71"/>
      <c r="R5437" s="71"/>
      <c r="S5437" s="71"/>
      <c r="T5437" s="71"/>
      <c r="U5437" s="71"/>
      <c r="V5437" s="71"/>
      <c r="W5437" s="71"/>
      <c r="X5437" s="71"/>
      <c r="Y5437" s="71"/>
      <c r="Z5437" s="71"/>
    </row>
    <row r="5438" spans="15:26">
      <c r="O5438" s="71"/>
      <c r="P5438" s="71"/>
      <c r="Q5438" s="71"/>
      <c r="R5438" s="71"/>
      <c r="S5438" s="71"/>
      <c r="T5438" s="71"/>
      <c r="U5438" s="71"/>
      <c r="V5438" s="71"/>
      <c r="W5438" s="71"/>
      <c r="X5438" s="71"/>
      <c r="Y5438" s="71"/>
      <c r="Z5438" s="71"/>
    </row>
    <row r="5439" spans="15:26">
      <c r="O5439" s="71"/>
      <c r="P5439" s="71"/>
      <c r="Q5439" s="71"/>
      <c r="R5439" s="71"/>
      <c r="S5439" s="71"/>
      <c r="T5439" s="71"/>
      <c r="U5439" s="71"/>
      <c r="V5439" s="71"/>
      <c r="W5439" s="71"/>
      <c r="X5439" s="71"/>
      <c r="Y5439" s="71"/>
      <c r="Z5439" s="71"/>
    </row>
    <row r="5440" spans="15:26">
      <c r="O5440" s="71"/>
      <c r="P5440" s="71"/>
      <c r="Q5440" s="71"/>
      <c r="R5440" s="71"/>
      <c r="S5440" s="71"/>
      <c r="T5440" s="71"/>
      <c r="U5440" s="71"/>
      <c r="V5440" s="71"/>
      <c r="W5440" s="71"/>
      <c r="X5440" s="71"/>
      <c r="Y5440" s="71"/>
      <c r="Z5440" s="71"/>
    </row>
    <row r="5441" spans="15:26">
      <c r="O5441" s="71"/>
      <c r="P5441" s="71"/>
      <c r="Q5441" s="71"/>
      <c r="R5441" s="71"/>
      <c r="S5441" s="71"/>
      <c r="T5441" s="71"/>
      <c r="U5441" s="71"/>
      <c r="V5441" s="71"/>
      <c r="W5441" s="71"/>
      <c r="X5441" s="71"/>
      <c r="Y5441" s="71"/>
      <c r="Z5441" s="71"/>
    </row>
    <row r="5442" spans="15:26">
      <c r="O5442" s="71"/>
      <c r="P5442" s="71"/>
      <c r="Q5442" s="71"/>
      <c r="R5442" s="71"/>
      <c r="S5442" s="71"/>
      <c r="T5442" s="71"/>
      <c r="U5442" s="71"/>
      <c r="V5442" s="71"/>
      <c r="W5442" s="71"/>
      <c r="X5442" s="71"/>
      <c r="Y5442" s="71"/>
      <c r="Z5442" s="71"/>
    </row>
    <row r="5443" spans="15:26">
      <c r="O5443" s="71"/>
      <c r="P5443" s="71"/>
      <c r="Q5443" s="71"/>
      <c r="R5443" s="71"/>
      <c r="S5443" s="71"/>
      <c r="T5443" s="71"/>
      <c r="U5443" s="71"/>
      <c r="V5443" s="71"/>
      <c r="W5443" s="71"/>
      <c r="X5443" s="71"/>
      <c r="Y5443" s="71"/>
      <c r="Z5443" s="71"/>
    </row>
    <row r="5444" spans="15:26">
      <c r="O5444" s="71"/>
      <c r="P5444" s="71"/>
      <c r="Q5444" s="71"/>
      <c r="R5444" s="71"/>
      <c r="S5444" s="71"/>
      <c r="T5444" s="71"/>
      <c r="U5444" s="71"/>
      <c r="V5444" s="71"/>
      <c r="W5444" s="71"/>
      <c r="X5444" s="71"/>
      <c r="Y5444" s="71"/>
      <c r="Z5444" s="71"/>
    </row>
    <row r="5445" spans="15:26">
      <c r="O5445" s="71"/>
      <c r="P5445" s="71"/>
      <c r="Q5445" s="71"/>
      <c r="R5445" s="71"/>
      <c r="S5445" s="71"/>
      <c r="T5445" s="71"/>
      <c r="U5445" s="71"/>
      <c r="V5445" s="71"/>
      <c r="W5445" s="71"/>
      <c r="X5445" s="71"/>
      <c r="Y5445" s="71"/>
      <c r="Z5445" s="71"/>
    </row>
    <row r="5446" spans="15:26">
      <c r="O5446" s="71"/>
      <c r="P5446" s="71"/>
      <c r="Q5446" s="71"/>
      <c r="R5446" s="71"/>
      <c r="S5446" s="71"/>
      <c r="T5446" s="71"/>
      <c r="U5446" s="71"/>
      <c r="V5446" s="71"/>
      <c r="W5446" s="71"/>
      <c r="X5446" s="71"/>
      <c r="Y5446" s="71"/>
      <c r="Z5446" s="71"/>
    </row>
    <row r="5447" spans="15:26">
      <c r="O5447" s="71"/>
      <c r="P5447" s="71"/>
      <c r="Q5447" s="71"/>
      <c r="R5447" s="71"/>
      <c r="S5447" s="71"/>
      <c r="T5447" s="71"/>
      <c r="U5447" s="71"/>
      <c r="V5447" s="71"/>
      <c r="W5447" s="71"/>
      <c r="X5447" s="71"/>
      <c r="Y5447" s="71"/>
      <c r="Z5447" s="71"/>
    </row>
    <row r="5448" spans="15:26">
      <c r="O5448" s="71"/>
      <c r="P5448" s="71"/>
      <c r="Q5448" s="71"/>
      <c r="R5448" s="71"/>
      <c r="S5448" s="71"/>
      <c r="T5448" s="71"/>
      <c r="U5448" s="71"/>
      <c r="V5448" s="71"/>
      <c r="W5448" s="71"/>
      <c r="X5448" s="71"/>
      <c r="Y5448" s="71"/>
      <c r="Z5448" s="71"/>
    </row>
    <row r="5449" spans="15:26">
      <c r="O5449" s="71"/>
      <c r="P5449" s="71"/>
      <c r="Q5449" s="71"/>
      <c r="R5449" s="71"/>
      <c r="S5449" s="71"/>
      <c r="T5449" s="71"/>
      <c r="U5449" s="71"/>
      <c r="V5449" s="71"/>
      <c r="W5449" s="71"/>
      <c r="X5449" s="71"/>
      <c r="Y5449" s="71"/>
      <c r="Z5449" s="71"/>
    </row>
    <row r="5450" spans="15:26">
      <c r="O5450" s="71"/>
      <c r="P5450" s="71"/>
      <c r="Q5450" s="71"/>
      <c r="R5450" s="71"/>
      <c r="S5450" s="71"/>
      <c r="T5450" s="71"/>
      <c r="U5450" s="71"/>
      <c r="V5450" s="71"/>
      <c r="W5450" s="71"/>
      <c r="X5450" s="71"/>
      <c r="Y5450" s="71"/>
      <c r="Z5450" s="71"/>
    </row>
    <row r="5451" spans="15:26">
      <c r="O5451" s="71"/>
      <c r="P5451" s="71"/>
      <c r="Q5451" s="71"/>
      <c r="R5451" s="71"/>
      <c r="S5451" s="71"/>
      <c r="T5451" s="71"/>
      <c r="U5451" s="71"/>
      <c r="V5451" s="71"/>
      <c r="W5451" s="71"/>
      <c r="X5451" s="71"/>
      <c r="Y5451" s="71"/>
      <c r="Z5451" s="71"/>
    </row>
    <row r="5452" spans="15:26">
      <c r="O5452" s="71"/>
      <c r="P5452" s="71"/>
      <c r="Q5452" s="71"/>
      <c r="R5452" s="71"/>
      <c r="S5452" s="71"/>
      <c r="T5452" s="71"/>
      <c r="U5452" s="71"/>
      <c r="V5452" s="71"/>
      <c r="W5452" s="71"/>
      <c r="X5452" s="71"/>
      <c r="Y5452" s="71"/>
      <c r="Z5452" s="71"/>
    </row>
    <row r="5453" spans="15:26">
      <c r="O5453" s="71"/>
      <c r="P5453" s="71"/>
      <c r="Q5453" s="71"/>
      <c r="R5453" s="71"/>
      <c r="S5453" s="71"/>
      <c r="T5453" s="71"/>
      <c r="U5453" s="71"/>
      <c r="V5453" s="71"/>
      <c r="W5453" s="71"/>
      <c r="X5453" s="71"/>
      <c r="Y5453" s="71"/>
      <c r="Z5453" s="71"/>
    </row>
    <row r="5454" spans="15:26">
      <c r="O5454" s="71"/>
      <c r="P5454" s="71"/>
      <c r="Q5454" s="71"/>
      <c r="R5454" s="71"/>
      <c r="S5454" s="71"/>
      <c r="T5454" s="71"/>
      <c r="U5454" s="71"/>
      <c r="V5454" s="71"/>
      <c r="W5454" s="71"/>
      <c r="X5454" s="71"/>
      <c r="Y5454" s="71"/>
      <c r="Z5454" s="71"/>
    </row>
    <row r="5455" spans="15:26">
      <c r="O5455" s="71"/>
      <c r="P5455" s="71"/>
      <c r="Q5455" s="71"/>
      <c r="R5455" s="71"/>
      <c r="S5455" s="71"/>
      <c r="T5455" s="71"/>
      <c r="U5455" s="71"/>
      <c r="V5455" s="71"/>
      <c r="W5455" s="71"/>
      <c r="X5455" s="71"/>
      <c r="Y5455" s="71"/>
      <c r="Z5455" s="71"/>
    </row>
    <row r="5456" spans="15:26">
      <c r="O5456" s="71"/>
      <c r="P5456" s="71"/>
      <c r="Q5456" s="71"/>
      <c r="R5456" s="71"/>
      <c r="S5456" s="71"/>
      <c r="T5456" s="71"/>
      <c r="U5456" s="71"/>
      <c r="V5456" s="71"/>
      <c r="W5456" s="71"/>
      <c r="X5456" s="71"/>
      <c r="Y5456" s="71"/>
      <c r="Z5456" s="71"/>
    </row>
    <row r="5457" spans="15:26">
      <c r="O5457" s="71"/>
      <c r="P5457" s="71"/>
      <c r="Q5457" s="71"/>
      <c r="R5457" s="71"/>
      <c r="S5457" s="71"/>
      <c r="T5457" s="71"/>
      <c r="U5457" s="71"/>
      <c r="V5457" s="71"/>
      <c r="W5457" s="71"/>
      <c r="X5457" s="71"/>
      <c r="Y5457" s="71"/>
      <c r="Z5457" s="71"/>
    </row>
    <row r="5458" spans="15:26">
      <c r="O5458" s="71"/>
      <c r="P5458" s="71"/>
      <c r="Q5458" s="71"/>
      <c r="R5458" s="71"/>
      <c r="S5458" s="71"/>
      <c r="T5458" s="71"/>
      <c r="U5458" s="71"/>
      <c r="V5458" s="71"/>
      <c r="W5458" s="71"/>
      <c r="X5458" s="71"/>
      <c r="Y5458" s="71"/>
      <c r="Z5458" s="71"/>
    </row>
    <row r="5459" spans="15:26">
      <c r="O5459" s="71"/>
      <c r="P5459" s="71"/>
      <c r="Q5459" s="71"/>
      <c r="R5459" s="71"/>
      <c r="S5459" s="71"/>
      <c r="T5459" s="71"/>
      <c r="U5459" s="71"/>
      <c r="V5459" s="71"/>
      <c r="W5459" s="71"/>
      <c r="X5459" s="71"/>
      <c r="Y5459" s="71"/>
      <c r="Z5459" s="71"/>
    </row>
    <row r="5460" spans="15:26">
      <c r="O5460" s="71"/>
      <c r="P5460" s="71"/>
      <c r="Q5460" s="71"/>
      <c r="R5460" s="71"/>
      <c r="S5460" s="71"/>
      <c r="T5460" s="71"/>
      <c r="U5460" s="71"/>
      <c r="V5460" s="71"/>
      <c r="W5460" s="71"/>
      <c r="X5460" s="71"/>
      <c r="Y5460" s="71"/>
      <c r="Z5460" s="71"/>
    </row>
    <row r="5461" spans="15:26">
      <c r="O5461" s="71"/>
      <c r="P5461" s="71"/>
      <c r="Q5461" s="71"/>
      <c r="R5461" s="71"/>
      <c r="S5461" s="71"/>
      <c r="T5461" s="71"/>
      <c r="U5461" s="71"/>
      <c r="V5461" s="71"/>
      <c r="W5461" s="71"/>
      <c r="X5461" s="71"/>
      <c r="Y5461" s="71"/>
      <c r="Z5461" s="71"/>
    </row>
    <row r="5462" spans="15:26">
      <c r="O5462" s="71"/>
      <c r="P5462" s="71"/>
      <c r="Q5462" s="71"/>
      <c r="R5462" s="71"/>
      <c r="S5462" s="71"/>
      <c r="T5462" s="71"/>
      <c r="U5462" s="71"/>
      <c r="V5462" s="71"/>
      <c r="W5462" s="71"/>
      <c r="X5462" s="71"/>
      <c r="Y5462" s="71"/>
      <c r="Z5462" s="71"/>
    </row>
    <row r="5463" spans="15:26">
      <c r="O5463" s="71"/>
      <c r="P5463" s="71"/>
      <c r="Q5463" s="71"/>
      <c r="R5463" s="71"/>
      <c r="S5463" s="71"/>
      <c r="T5463" s="71"/>
      <c r="U5463" s="71"/>
      <c r="V5463" s="71"/>
      <c r="W5463" s="71"/>
      <c r="X5463" s="71"/>
      <c r="Y5463" s="71"/>
      <c r="Z5463" s="71"/>
    </row>
    <row r="5464" spans="15:26">
      <c r="O5464" s="71"/>
      <c r="P5464" s="71"/>
      <c r="Q5464" s="71"/>
      <c r="R5464" s="71"/>
      <c r="S5464" s="71"/>
      <c r="T5464" s="71"/>
      <c r="U5464" s="71"/>
      <c r="V5464" s="71"/>
      <c r="W5464" s="71"/>
      <c r="X5464" s="71"/>
      <c r="Y5464" s="71"/>
      <c r="Z5464" s="71"/>
    </row>
    <row r="5465" spans="15:26">
      <c r="O5465" s="71"/>
      <c r="P5465" s="71"/>
      <c r="Q5465" s="71"/>
      <c r="R5465" s="71"/>
      <c r="S5465" s="71"/>
      <c r="T5465" s="71"/>
      <c r="U5465" s="71"/>
      <c r="V5465" s="71"/>
      <c r="W5465" s="71"/>
      <c r="X5465" s="71"/>
      <c r="Y5465" s="71"/>
      <c r="Z5465" s="71"/>
    </row>
    <row r="5466" spans="15:26">
      <c r="O5466" s="71"/>
      <c r="P5466" s="71"/>
      <c r="Q5466" s="71"/>
      <c r="R5466" s="71"/>
      <c r="S5466" s="71"/>
      <c r="T5466" s="71"/>
      <c r="U5466" s="71"/>
      <c r="V5466" s="71"/>
      <c r="W5466" s="71"/>
      <c r="X5466" s="71"/>
      <c r="Y5466" s="71"/>
      <c r="Z5466" s="71"/>
    </row>
    <row r="5467" spans="15:26">
      <c r="O5467" s="71"/>
      <c r="P5467" s="71"/>
      <c r="Q5467" s="71"/>
      <c r="R5467" s="71"/>
      <c r="S5467" s="71"/>
      <c r="T5467" s="71"/>
      <c r="U5467" s="71"/>
      <c r="V5467" s="71"/>
      <c r="W5467" s="71"/>
      <c r="X5467" s="71"/>
      <c r="Y5467" s="71"/>
      <c r="Z5467" s="71"/>
    </row>
    <row r="5468" spans="15:26">
      <c r="O5468" s="71"/>
      <c r="P5468" s="71"/>
      <c r="Q5468" s="71"/>
      <c r="R5468" s="71"/>
      <c r="S5468" s="71"/>
      <c r="T5468" s="71"/>
      <c r="U5468" s="71"/>
      <c r="V5468" s="71"/>
      <c r="W5468" s="71"/>
      <c r="X5468" s="71"/>
      <c r="Y5468" s="71"/>
      <c r="Z5468" s="71"/>
    </row>
    <row r="5469" spans="15:26">
      <c r="O5469" s="71"/>
      <c r="P5469" s="71"/>
      <c r="Q5469" s="71"/>
      <c r="R5469" s="71"/>
      <c r="S5469" s="71"/>
      <c r="T5469" s="71"/>
      <c r="U5469" s="71"/>
      <c r="V5469" s="71"/>
      <c r="W5469" s="71"/>
      <c r="X5469" s="71"/>
      <c r="Y5469" s="71"/>
      <c r="Z5469" s="71"/>
    </row>
    <row r="5470" spans="15:26">
      <c r="O5470" s="71"/>
      <c r="P5470" s="71"/>
      <c r="Q5470" s="71"/>
      <c r="R5470" s="71"/>
      <c r="S5470" s="71"/>
      <c r="T5470" s="71"/>
      <c r="U5470" s="71"/>
      <c r="V5470" s="71"/>
      <c r="W5470" s="71"/>
      <c r="X5470" s="71"/>
      <c r="Y5470" s="71"/>
      <c r="Z5470" s="71"/>
    </row>
    <row r="5471" spans="15:26">
      <c r="O5471" s="71"/>
      <c r="P5471" s="71"/>
      <c r="Q5471" s="71"/>
      <c r="R5471" s="71"/>
      <c r="S5471" s="71"/>
      <c r="T5471" s="71"/>
      <c r="U5471" s="71"/>
      <c r="V5471" s="71"/>
      <c r="W5471" s="71"/>
      <c r="X5471" s="71"/>
      <c r="Y5471" s="71"/>
      <c r="Z5471" s="71"/>
    </row>
    <row r="5472" spans="15:26">
      <c r="O5472" s="71"/>
      <c r="P5472" s="71"/>
      <c r="Q5472" s="71"/>
      <c r="R5472" s="71"/>
      <c r="S5472" s="71"/>
      <c r="T5472" s="71"/>
      <c r="U5472" s="71"/>
      <c r="V5472" s="71"/>
      <c r="W5472" s="71"/>
      <c r="X5472" s="71"/>
      <c r="Y5472" s="71"/>
      <c r="Z5472" s="71"/>
    </row>
    <row r="5473" spans="15:26">
      <c r="O5473" s="71"/>
      <c r="P5473" s="71"/>
      <c r="Q5473" s="71"/>
      <c r="R5473" s="71"/>
      <c r="S5473" s="71"/>
      <c r="T5473" s="71"/>
      <c r="U5473" s="71"/>
      <c r="V5473" s="71"/>
      <c r="W5473" s="71"/>
      <c r="X5473" s="71"/>
      <c r="Y5473" s="71"/>
      <c r="Z5473" s="71"/>
    </row>
    <row r="5474" spans="15:26">
      <c r="O5474" s="71"/>
      <c r="P5474" s="71"/>
      <c r="Q5474" s="71"/>
      <c r="R5474" s="71"/>
      <c r="S5474" s="71"/>
      <c r="T5474" s="71"/>
      <c r="U5474" s="71"/>
      <c r="V5474" s="71"/>
      <c r="W5474" s="71"/>
      <c r="X5474" s="71"/>
      <c r="Y5474" s="71"/>
      <c r="Z5474" s="71"/>
    </row>
    <row r="5475" spans="15:26">
      <c r="O5475" s="71"/>
      <c r="P5475" s="71"/>
      <c r="Q5475" s="71"/>
      <c r="R5475" s="71"/>
      <c r="S5475" s="71"/>
      <c r="T5475" s="71"/>
      <c r="U5475" s="71"/>
      <c r="V5475" s="71"/>
      <c r="W5475" s="71"/>
      <c r="X5475" s="71"/>
      <c r="Y5475" s="71"/>
      <c r="Z5475" s="71"/>
    </row>
    <row r="5476" spans="15:26">
      <c r="O5476" s="71"/>
      <c r="P5476" s="71"/>
      <c r="Q5476" s="71"/>
      <c r="R5476" s="71"/>
      <c r="S5476" s="71"/>
      <c r="T5476" s="71"/>
      <c r="U5476" s="71"/>
      <c r="V5476" s="71"/>
      <c r="W5476" s="71"/>
      <c r="X5476" s="71"/>
      <c r="Y5476" s="71"/>
      <c r="Z5476" s="71"/>
    </row>
    <row r="5477" spans="15:26">
      <c r="O5477" s="71"/>
      <c r="P5477" s="71"/>
      <c r="Q5477" s="71"/>
      <c r="R5477" s="71"/>
      <c r="S5477" s="71"/>
      <c r="T5477" s="71"/>
      <c r="U5477" s="71"/>
      <c r="V5477" s="71"/>
      <c r="W5477" s="71"/>
      <c r="X5477" s="71"/>
      <c r="Y5477" s="71"/>
      <c r="Z5477" s="71"/>
    </row>
    <row r="5478" spans="15:26">
      <c r="O5478" s="71"/>
      <c r="P5478" s="71"/>
      <c r="Q5478" s="71"/>
      <c r="R5478" s="71"/>
      <c r="S5478" s="71"/>
      <c r="T5478" s="71"/>
      <c r="U5478" s="71"/>
      <c r="V5478" s="71"/>
      <c r="W5478" s="71"/>
      <c r="X5478" s="71"/>
      <c r="Y5478" s="71"/>
      <c r="Z5478" s="71"/>
    </row>
    <row r="5479" spans="15:26">
      <c r="O5479" s="71"/>
      <c r="P5479" s="71"/>
      <c r="Q5479" s="71"/>
      <c r="R5479" s="71"/>
      <c r="S5479" s="71"/>
      <c r="T5479" s="71"/>
      <c r="U5479" s="71"/>
      <c r="V5479" s="71"/>
      <c r="W5479" s="71"/>
      <c r="X5479" s="71"/>
      <c r="Y5479" s="71"/>
      <c r="Z5479" s="71"/>
    </row>
    <row r="5480" spans="15:26">
      <c r="O5480" s="71"/>
      <c r="P5480" s="71"/>
      <c r="Q5480" s="71"/>
      <c r="R5480" s="71"/>
      <c r="S5480" s="71"/>
      <c r="T5480" s="71"/>
      <c r="U5480" s="71"/>
      <c r="V5480" s="71"/>
      <c r="W5480" s="71"/>
      <c r="X5480" s="71"/>
      <c r="Y5480" s="71"/>
      <c r="Z5480" s="71"/>
    </row>
    <row r="5481" spans="15:26">
      <c r="O5481" s="71"/>
      <c r="P5481" s="71"/>
      <c r="Q5481" s="71"/>
      <c r="R5481" s="71"/>
      <c r="S5481" s="71"/>
      <c r="T5481" s="71"/>
      <c r="U5481" s="71"/>
      <c r="V5481" s="71"/>
      <c r="W5481" s="71"/>
      <c r="X5481" s="71"/>
      <c r="Y5481" s="71"/>
      <c r="Z5481" s="71"/>
    </row>
    <row r="5482" spans="15:26">
      <c r="O5482" s="71"/>
      <c r="P5482" s="71"/>
      <c r="Q5482" s="71"/>
      <c r="R5482" s="71"/>
      <c r="S5482" s="71"/>
      <c r="T5482" s="71"/>
      <c r="U5482" s="71"/>
      <c r="V5482" s="71"/>
      <c r="W5482" s="71"/>
      <c r="X5482" s="71"/>
      <c r="Y5482" s="71"/>
      <c r="Z5482" s="71"/>
    </row>
    <row r="5483" spans="15:26">
      <c r="O5483" s="71"/>
      <c r="P5483" s="71"/>
      <c r="Q5483" s="71"/>
      <c r="R5483" s="71"/>
      <c r="S5483" s="71"/>
      <c r="T5483" s="71"/>
      <c r="U5483" s="71"/>
      <c r="V5483" s="71"/>
      <c r="W5483" s="71"/>
      <c r="X5483" s="71"/>
      <c r="Y5483" s="71"/>
      <c r="Z5483" s="71"/>
    </row>
    <row r="5484" spans="15:26">
      <c r="O5484" s="71"/>
      <c r="P5484" s="71"/>
      <c r="Q5484" s="71"/>
      <c r="R5484" s="71"/>
      <c r="S5484" s="71"/>
      <c r="T5484" s="71"/>
      <c r="U5484" s="71"/>
      <c r="V5484" s="71"/>
      <c r="W5484" s="71"/>
      <c r="X5484" s="71"/>
      <c r="Y5484" s="71"/>
      <c r="Z5484" s="71"/>
    </row>
    <row r="5485" spans="15:26">
      <c r="O5485" s="71"/>
      <c r="P5485" s="71"/>
      <c r="Q5485" s="71"/>
      <c r="R5485" s="71"/>
      <c r="S5485" s="71"/>
      <c r="T5485" s="71"/>
      <c r="U5485" s="71"/>
      <c r="V5485" s="71"/>
      <c r="W5485" s="71"/>
      <c r="X5485" s="71"/>
      <c r="Y5485" s="71"/>
      <c r="Z5485" s="71"/>
    </row>
    <row r="5486" spans="15:26">
      <c r="O5486" s="71"/>
      <c r="P5486" s="71"/>
      <c r="Q5486" s="71"/>
      <c r="R5486" s="71"/>
      <c r="S5486" s="71"/>
      <c r="T5486" s="71"/>
      <c r="U5486" s="71"/>
      <c r="V5486" s="71"/>
      <c r="W5486" s="71"/>
      <c r="X5486" s="71"/>
      <c r="Y5486" s="71"/>
      <c r="Z5486" s="71"/>
    </row>
    <row r="5487" spans="15:26">
      <c r="O5487" s="71"/>
      <c r="P5487" s="71"/>
      <c r="Q5487" s="71"/>
      <c r="R5487" s="71"/>
      <c r="S5487" s="71"/>
      <c r="T5487" s="71"/>
      <c r="U5487" s="71"/>
      <c r="V5487" s="71"/>
      <c r="W5487" s="71"/>
      <c r="X5487" s="71"/>
      <c r="Y5487" s="71"/>
      <c r="Z5487" s="71"/>
    </row>
    <row r="5488" spans="15:26">
      <c r="O5488" s="71"/>
      <c r="P5488" s="71"/>
      <c r="Q5488" s="71"/>
      <c r="R5488" s="71"/>
      <c r="S5488" s="71"/>
      <c r="T5488" s="71"/>
      <c r="U5488" s="71"/>
      <c r="V5488" s="71"/>
      <c r="W5488" s="71"/>
      <c r="X5488" s="71"/>
      <c r="Y5488" s="71"/>
      <c r="Z5488" s="71"/>
    </row>
    <row r="5489" spans="15:26">
      <c r="O5489" s="71"/>
      <c r="P5489" s="71"/>
      <c r="Q5489" s="71"/>
      <c r="R5489" s="71"/>
      <c r="S5489" s="71"/>
      <c r="T5489" s="71"/>
      <c r="U5489" s="71"/>
      <c r="V5489" s="71"/>
      <c r="W5489" s="71"/>
      <c r="X5489" s="71"/>
      <c r="Y5489" s="71"/>
      <c r="Z5489" s="71"/>
    </row>
    <row r="5490" spans="15:26">
      <c r="O5490" s="71"/>
      <c r="P5490" s="71"/>
      <c r="Q5490" s="71"/>
      <c r="R5490" s="71"/>
      <c r="S5490" s="71"/>
      <c r="T5490" s="71"/>
      <c r="U5490" s="71"/>
      <c r="V5490" s="71"/>
      <c r="W5490" s="71"/>
      <c r="X5490" s="71"/>
      <c r="Y5490" s="71"/>
      <c r="Z5490" s="71"/>
    </row>
    <row r="5491" spans="15:26">
      <c r="O5491" s="71"/>
      <c r="P5491" s="71"/>
      <c r="Q5491" s="71"/>
      <c r="R5491" s="71"/>
      <c r="S5491" s="71"/>
      <c r="T5491" s="71"/>
      <c r="U5491" s="71"/>
      <c r="V5491" s="71"/>
      <c r="W5491" s="71"/>
      <c r="X5491" s="71"/>
      <c r="Y5491" s="71"/>
      <c r="Z5491" s="71"/>
    </row>
    <row r="5492" spans="15:26">
      <c r="O5492" s="71"/>
      <c r="P5492" s="71"/>
      <c r="Q5492" s="71"/>
      <c r="R5492" s="71"/>
      <c r="S5492" s="71"/>
      <c r="T5492" s="71"/>
      <c r="U5492" s="71"/>
      <c r="V5492" s="71"/>
      <c r="W5492" s="71"/>
      <c r="X5492" s="71"/>
      <c r="Y5492" s="71"/>
      <c r="Z5492" s="71"/>
    </row>
    <row r="5493" spans="15:26">
      <c r="O5493" s="71"/>
      <c r="P5493" s="71"/>
      <c r="Q5493" s="71"/>
      <c r="R5493" s="71"/>
      <c r="S5493" s="71"/>
      <c r="T5493" s="71"/>
      <c r="U5493" s="71"/>
      <c r="V5493" s="71"/>
      <c r="W5493" s="71"/>
      <c r="X5493" s="71"/>
      <c r="Y5493" s="71"/>
      <c r="Z5493" s="71"/>
    </row>
    <row r="5494" spans="15:26">
      <c r="O5494" s="71"/>
      <c r="P5494" s="71"/>
      <c r="Q5494" s="71"/>
      <c r="R5494" s="71"/>
      <c r="S5494" s="71"/>
      <c r="T5494" s="71"/>
      <c r="U5494" s="71"/>
      <c r="V5494" s="71"/>
      <c r="W5494" s="71"/>
      <c r="X5494" s="71"/>
      <c r="Y5494" s="71"/>
      <c r="Z5494" s="71"/>
    </row>
    <row r="5495" spans="15:26">
      <c r="O5495" s="71"/>
      <c r="P5495" s="71"/>
      <c r="Q5495" s="71"/>
      <c r="R5495" s="71"/>
      <c r="S5495" s="71"/>
      <c r="T5495" s="71"/>
      <c r="U5495" s="71"/>
      <c r="V5495" s="71"/>
      <c r="W5495" s="71"/>
      <c r="X5495" s="71"/>
      <c r="Y5495" s="71"/>
      <c r="Z5495" s="71"/>
    </row>
    <row r="5496" spans="15:26">
      <c r="O5496" s="71"/>
      <c r="P5496" s="71"/>
      <c r="Q5496" s="71"/>
      <c r="R5496" s="71"/>
      <c r="S5496" s="71"/>
      <c r="T5496" s="71"/>
      <c r="U5496" s="71"/>
      <c r="V5496" s="71"/>
      <c r="W5496" s="71"/>
      <c r="X5496" s="71"/>
      <c r="Y5496" s="71"/>
      <c r="Z5496" s="71"/>
    </row>
    <row r="5497" spans="15:26">
      <c r="O5497" s="71"/>
      <c r="P5497" s="71"/>
      <c r="Q5497" s="71"/>
      <c r="R5497" s="71"/>
      <c r="S5497" s="71"/>
      <c r="T5497" s="71"/>
      <c r="U5497" s="71"/>
      <c r="V5497" s="71"/>
      <c r="W5497" s="71"/>
      <c r="X5497" s="71"/>
      <c r="Y5497" s="71"/>
      <c r="Z5497" s="71"/>
    </row>
    <row r="5498" spans="15:26">
      <c r="O5498" s="71"/>
      <c r="P5498" s="71"/>
      <c r="Q5498" s="71"/>
      <c r="R5498" s="71"/>
      <c r="S5498" s="71"/>
      <c r="T5498" s="71"/>
      <c r="U5498" s="71"/>
      <c r="V5498" s="71"/>
      <c r="W5498" s="71"/>
      <c r="X5498" s="71"/>
      <c r="Y5498" s="71"/>
      <c r="Z5498" s="71"/>
    </row>
    <row r="5499" spans="15:26">
      <c r="O5499" s="71"/>
      <c r="P5499" s="71"/>
      <c r="Q5499" s="71"/>
      <c r="R5499" s="71"/>
      <c r="S5499" s="71"/>
      <c r="T5499" s="71"/>
      <c r="U5499" s="71"/>
      <c r="V5499" s="71"/>
      <c r="W5499" s="71"/>
      <c r="X5499" s="71"/>
      <c r="Y5499" s="71"/>
      <c r="Z5499" s="71"/>
    </row>
    <row r="5500" spans="15:26">
      <c r="O5500" s="71"/>
      <c r="P5500" s="71"/>
      <c r="Q5500" s="71"/>
      <c r="R5500" s="71"/>
      <c r="S5500" s="71"/>
      <c r="T5500" s="71"/>
      <c r="U5500" s="71"/>
      <c r="V5500" s="71"/>
      <c r="W5500" s="71"/>
      <c r="X5500" s="71"/>
      <c r="Y5500" s="71"/>
      <c r="Z5500" s="71"/>
    </row>
    <row r="5501" spans="15:26">
      <c r="O5501" s="71"/>
      <c r="P5501" s="71"/>
      <c r="Q5501" s="71"/>
      <c r="R5501" s="71"/>
      <c r="S5501" s="71"/>
      <c r="T5501" s="71"/>
      <c r="U5501" s="71"/>
      <c r="V5501" s="71"/>
      <c r="W5501" s="71"/>
      <c r="X5501" s="71"/>
      <c r="Y5501" s="71"/>
      <c r="Z5501" s="71"/>
    </row>
    <row r="5502" spans="15:26">
      <c r="O5502" s="71"/>
      <c r="P5502" s="71"/>
      <c r="Q5502" s="71"/>
      <c r="R5502" s="71"/>
      <c r="S5502" s="71"/>
      <c r="T5502" s="71"/>
      <c r="U5502" s="71"/>
      <c r="V5502" s="71"/>
      <c r="W5502" s="71"/>
      <c r="X5502" s="71"/>
      <c r="Y5502" s="71"/>
      <c r="Z5502" s="71"/>
    </row>
    <row r="5503" spans="15:26">
      <c r="O5503" s="71"/>
      <c r="P5503" s="71"/>
      <c r="Q5503" s="71"/>
      <c r="R5503" s="71"/>
      <c r="S5503" s="71"/>
      <c r="T5503" s="71"/>
      <c r="U5503" s="71"/>
      <c r="V5503" s="71"/>
      <c r="W5503" s="71"/>
      <c r="X5503" s="71"/>
      <c r="Y5503" s="71"/>
      <c r="Z5503" s="71"/>
    </row>
    <row r="5504" spans="15:26">
      <c r="O5504" s="71"/>
      <c r="P5504" s="71"/>
      <c r="Q5504" s="71"/>
      <c r="R5504" s="71"/>
      <c r="S5504" s="71"/>
      <c r="T5504" s="71"/>
      <c r="U5504" s="71"/>
      <c r="V5504" s="71"/>
      <c r="W5504" s="71"/>
      <c r="X5504" s="71"/>
      <c r="Y5504" s="71"/>
      <c r="Z5504" s="71"/>
    </row>
    <row r="5505" spans="15:26">
      <c r="O5505" s="71"/>
      <c r="P5505" s="71"/>
      <c r="Q5505" s="71"/>
      <c r="R5505" s="71"/>
      <c r="S5505" s="71"/>
      <c r="T5505" s="71"/>
      <c r="U5505" s="71"/>
      <c r="V5505" s="71"/>
      <c r="W5505" s="71"/>
      <c r="X5505" s="71"/>
      <c r="Y5505" s="71"/>
      <c r="Z5505" s="71"/>
    </row>
    <row r="5506" spans="15:26">
      <c r="O5506" s="71"/>
      <c r="P5506" s="71"/>
      <c r="Q5506" s="71"/>
      <c r="R5506" s="71"/>
      <c r="S5506" s="71"/>
      <c r="T5506" s="71"/>
      <c r="U5506" s="71"/>
      <c r="V5506" s="71"/>
      <c r="W5506" s="71"/>
      <c r="X5506" s="71"/>
      <c r="Y5506" s="71"/>
      <c r="Z5506" s="71"/>
    </row>
    <row r="5507" spans="15:26">
      <c r="O5507" s="71"/>
      <c r="P5507" s="71"/>
      <c r="Q5507" s="71"/>
      <c r="R5507" s="71"/>
      <c r="S5507" s="71"/>
      <c r="T5507" s="71"/>
      <c r="U5507" s="71"/>
      <c r="V5507" s="71"/>
      <c r="W5507" s="71"/>
      <c r="X5507" s="71"/>
      <c r="Y5507" s="71"/>
      <c r="Z5507" s="71"/>
    </row>
    <row r="5508" spans="15:26">
      <c r="O5508" s="71"/>
      <c r="P5508" s="71"/>
      <c r="Q5508" s="71"/>
      <c r="R5508" s="71"/>
      <c r="S5508" s="71"/>
      <c r="T5508" s="71"/>
      <c r="U5508" s="71"/>
      <c r="V5508" s="71"/>
      <c r="W5508" s="71"/>
      <c r="X5508" s="71"/>
      <c r="Y5508" s="71"/>
      <c r="Z5508" s="71"/>
    </row>
    <row r="5509" spans="15:26">
      <c r="O5509" s="71"/>
      <c r="P5509" s="71"/>
      <c r="Q5509" s="71"/>
      <c r="R5509" s="71"/>
      <c r="S5509" s="71"/>
      <c r="T5509" s="71"/>
      <c r="U5509" s="71"/>
      <c r="V5509" s="71"/>
      <c r="W5509" s="71"/>
      <c r="X5509" s="71"/>
      <c r="Y5509" s="71"/>
      <c r="Z5509" s="71"/>
    </row>
    <row r="5510" spans="15:26">
      <c r="O5510" s="71"/>
      <c r="P5510" s="71"/>
      <c r="Q5510" s="71"/>
      <c r="R5510" s="71"/>
      <c r="S5510" s="71"/>
      <c r="T5510" s="71"/>
      <c r="U5510" s="71"/>
      <c r="V5510" s="71"/>
      <c r="W5510" s="71"/>
      <c r="X5510" s="71"/>
      <c r="Y5510" s="71"/>
      <c r="Z5510" s="71"/>
    </row>
    <row r="5511" spans="15:26">
      <c r="O5511" s="71"/>
      <c r="P5511" s="71"/>
      <c r="Q5511" s="71"/>
      <c r="R5511" s="71"/>
      <c r="S5511" s="71"/>
      <c r="T5511" s="71"/>
      <c r="U5511" s="71"/>
      <c r="V5511" s="71"/>
      <c r="W5511" s="71"/>
      <c r="X5511" s="71"/>
      <c r="Y5511" s="71"/>
      <c r="Z5511" s="71"/>
    </row>
    <row r="5512" spans="15:26">
      <c r="O5512" s="71"/>
      <c r="P5512" s="71"/>
      <c r="Q5512" s="71"/>
      <c r="R5512" s="71"/>
      <c r="S5512" s="71"/>
      <c r="T5512" s="71"/>
      <c r="U5512" s="71"/>
      <c r="V5512" s="71"/>
      <c r="W5512" s="71"/>
      <c r="X5512" s="71"/>
      <c r="Y5512" s="71"/>
      <c r="Z5512" s="71"/>
    </row>
    <row r="5513" spans="15:26">
      <c r="O5513" s="71"/>
      <c r="P5513" s="71"/>
      <c r="Q5513" s="71"/>
      <c r="R5513" s="71"/>
      <c r="S5513" s="71"/>
      <c r="T5513" s="71"/>
      <c r="U5513" s="71"/>
      <c r="V5513" s="71"/>
      <c r="W5513" s="71"/>
      <c r="X5513" s="71"/>
      <c r="Y5513" s="71"/>
      <c r="Z5513" s="71"/>
    </row>
    <row r="5514" spans="15:26">
      <c r="O5514" s="71"/>
      <c r="P5514" s="71"/>
      <c r="Q5514" s="71"/>
      <c r="R5514" s="71"/>
      <c r="S5514" s="71"/>
      <c r="T5514" s="71"/>
      <c r="U5514" s="71"/>
      <c r="V5514" s="71"/>
      <c r="W5514" s="71"/>
      <c r="X5514" s="71"/>
      <c r="Y5514" s="71"/>
      <c r="Z5514" s="71"/>
    </row>
    <row r="5515" spans="15:26">
      <c r="O5515" s="71"/>
      <c r="P5515" s="71"/>
      <c r="Q5515" s="71"/>
      <c r="R5515" s="71"/>
      <c r="S5515" s="71"/>
      <c r="T5515" s="71"/>
      <c r="U5515" s="71"/>
      <c r="V5515" s="71"/>
      <c r="W5515" s="71"/>
      <c r="X5515" s="71"/>
      <c r="Y5515" s="71"/>
      <c r="Z5515" s="71"/>
    </row>
    <row r="5516" spans="15:26">
      <c r="O5516" s="71"/>
      <c r="P5516" s="71"/>
      <c r="Q5516" s="71"/>
      <c r="R5516" s="71"/>
      <c r="S5516" s="71"/>
      <c r="T5516" s="71"/>
      <c r="U5516" s="71"/>
      <c r="V5516" s="71"/>
      <c r="W5516" s="71"/>
      <c r="X5516" s="71"/>
      <c r="Y5516" s="71"/>
      <c r="Z5516" s="71"/>
    </row>
    <row r="5517" spans="15:26">
      <c r="O5517" s="71"/>
      <c r="P5517" s="71"/>
      <c r="Q5517" s="71"/>
      <c r="R5517" s="71"/>
      <c r="S5517" s="71"/>
      <c r="T5517" s="71"/>
      <c r="U5517" s="71"/>
      <c r="V5517" s="71"/>
      <c r="W5517" s="71"/>
      <c r="X5517" s="71"/>
      <c r="Y5517" s="71"/>
      <c r="Z5517" s="71"/>
    </row>
    <row r="5518" spans="15:26">
      <c r="O5518" s="71"/>
      <c r="P5518" s="71"/>
      <c r="Q5518" s="71"/>
      <c r="R5518" s="71"/>
      <c r="S5518" s="71"/>
      <c r="T5518" s="71"/>
      <c r="U5518" s="71"/>
      <c r="V5518" s="71"/>
      <c r="W5518" s="71"/>
      <c r="X5518" s="71"/>
      <c r="Y5518" s="71"/>
      <c r="Z5518" s="71"/>
    </row>
    <row r="5519" spans="15:26">
      <c r="O5519" s="71"/>
      <c r="P5519" s="71"/>
      <c r="Q5519" s="71"/>
      <c r="R5519" s="71"/>
      <c r="S5519" s="71"/>
      <c r="T5519" s="71"/>
      <c r="U5519" s="71"/>
      <c r="V5519" s="71"/>
      <c r="W5519" s="71"/>
      <c r="X5519" s="71"/>
      <c r="Y5519" s="71"/>
      <c r="Z5519" s="71"/>
    </row>
    <row r="5520" spans="15:26">
      <c r="O5520" s="71"/>
      <c r="P5520" s="71"/>
      <c r="Q5520" s="71"/>
      <c r="R5520" s="71"/>
      <c r="S5520" s="71"/>
      <c r="T5520" s="71"/>
      <c r="U5520" s="71"/>
      <c r="V5520" s="71"/>
      <c r="W5520" s="71"/>
      <c r="X5520" s="71"/>
      <c r="Y5520" s="71"/>
      <c r="Z5520" s="71"/>
    </row>
    <row r="5521" spans="15:26">
      <c r="O5521" s="71"/>
      <c r="P5521" s="71"/>
      <c r="Q5521" s="71"/>
      <c r="R5521" s="71"/>
      <c r="S5521" s="71"/>
      <c r="T5521" s="71"/>
      <c r="U5521" s="71"/>
      <c r="V5521" s="71"/>
      <c r="W5521" s="71"/>
      <c r="X5521" s="71"/>
      <c r="Y5521" s="71"/>
      <c r="Z5521" s="71"/>
    </row>
    <row r="5522" spans="15:26">
      <c r="O5522" s="71"/>
      <c r="P5522" s="71"/>
      <c r="Q5522" s="71"/>
      <c r="R5522" s="71"/>
      <c r="S5522" s="71"/>
      <c r="T5522" s="71"/>
      <c r="U5522" s="71"/>
      <c r="V5522" s="71"/>
      <c r="W5522" s="71"/>
      <c r="X5522" s="71"/>
      <c r="Y5522" s="71"/>
      <c r="Z5522" s="71"/>
    </row>
    <row r="5523" spans="15:26">
      <c r="O5523" s="71"/>
      <c r="P5523" s="71"/>
      <c r="Q5523" s="71"/>
      <c r="R5523" s="71"/>
      <c r="S5523" s="71"/>
      <c r="T5523" s="71"/>
      <c r="U5523" s="71"/>
      <c r="V5523" s="71"/>
      <c r="W5523" s="71"/>
      <c r="X5523" s="71"/>
      <c r="Y5523" s="71"/>
      <c r="Z5523" s="71"/>
    </row>
    <row r="5524" spans="15:26">
      <c r="O5524" s="71"/>
      <c r="P5524" s="71"/>
      <c r="Q5524" s="71"/>
      <c r="R5524" s="71"/>
      <c r="S5524" s="71"/>
      <c r="T5524" s="71"/>
      <c r="U5524" s="71"/>
      <c r="V5524" s="71"/>
      <c r="W5524" s="71"/>
      <c r="X5524" s="71"/>
      <c r="Y5524" s="71"/>
      <c r="Z5524" s="71"/>
    </row>
    <row r="5525" spans="15:26">
      <c r="O5525" s="71"/>
      <c r="P5525" s="71"/>
      <c r="Q5525" s="71"/>
      <c r="R5525" s="71"/>
      <c r="S5525" s="71"/>
      <c r="T5525" s="71"/>
      <c r="U5525" s="71"/>
      <c r="V5525" s="71"/>
      <c r="W5525" s="71"/>
      <c r="X5525" s="71"/>
      <c r="Y5525" s="71"/>
      <c r="Z5525" s="71"/>
    </row>
    <row r="5526" spans="15:26">
      <c r="O5526" s="71"/>
      <c r="P5526" s="71"/>
      <c r="Q5526" s="71"/>
      <c r="R5526" s="71"/>
      <c r="S5526" s="71"/>
      <c r="T5526" s="71"/>
      <c r="U5526" s="71"/>
      <c r="V5526" s="71"/>
      <c r="W5526" s="71"/>
      <c r="X5526" s="71"/>
      <c r="Y5526" s="71"/>
      <c r="Z5526" s="71"/>
    </row>
    <row r="5527" spans="15:26">
      <c r="O5527" s="71"/>
      <c r="P5527" s="71"/>
      <c r="Q5527" s="71"/>
      <c r="R5527" s="71"/>
      <c r="S5527" s="71"/>
      <c r="T5527" s="71"/>
      <c r="U5527" s="71"/>
      <c r="V5527" s="71"/>
      <c r="W5527" s="71"/>
      <c r="X5527" s="71"/>
      <c r="Y5527" s="71"/>
      <c r="Z5527" s="71"/>
    </row>
    <row r="5528" spans="15:26">
      <c r="O5528" s="71"/>
      <c r="P5528" s="71"/>
      <c r="Q5528" s="71"/>
      <c r="R5528" s="71"/>
      <c r="S5528" s="71"/>
      <c r="T5528" s="71"/>
      <c r="U5528" s="71"/>
      <c r="V5528" s="71"/>
      <c r="W5528" s="71"/>
      <c r="X5528" s="71"/>
      <c r="Y5528" s="71"/>
      <c r="Z5528" s="71"/>
    </row>
    <row r="5529" spans="15:26">
      <c r="O5529" s="71"/>
      <c r="P5529" s="71"/>
      <c r="Q5529" s="71"/>
      <c r="R5529" s="71"/>
      <c r="S5529" s="71"/>
      <c r="T5529" s="71"/>
      <c r="U5529" s="71"/>
      <c r="V5529" s="71"/>
      <c r="W5529" s="71"/>
      <c r="X5529" s="71"/>
      <c r="Y5529" s="71"/>
      <c r="Z5529" s="71"/>
    </row>
    <row r="5530" spans="15:26">
      <c r="O5530" s="71"/>
      <c r="P5530" s="71"/>
      <c r="Q5530" s="71"/>
      <c r="R5530" s="71"/>
      <c r="S5530" s="71"/>
      <c r="T5530" s="71"/>
      <c r="U5530" s="71"/>
      <c r="V5530" s="71"/>
      <c r="W5530" s="71"/>
      <c r="X5530" s="71"/>
      <c r="Y5530" s="71"/>
      <c r="Z5530" s="71"/>
    </row>
    <row r="5531" spans="15:26">
      <c r="O5531" s="71"/>
      <c r="P5531" s="71"/>
      <c r="Q5531" s="71"/>
      <c r="R5531" s="71"/>
      <c r="S5531" s="71"/>
      <c r="T5531" s="71"/>
      <c r="U5531" s="71"/>
      <c r="V5531" s="71"/>
      <c r="W5531" s="71"/>
      <c r="X5531" s="71"/>
      <c r="Y5531" s="71"/>
      <c r="Z5531" s="71"/>
    </row>
    <row r="5532" spans="15:26">
      <c r="O5532" s="71"/>
      <c r="P5532" s="71"/>
      <c r="Q5532" s="71"/>
      <c r="R5532" s="71"/>
      <c r="S5532" s="71"/>
      <c r="T5532" s="71"/>
      <c r="U5532" s="71"/>
      <c r="V5532" s="71"/>
      <c r="W5532" s="71"/>
      <c r="X5532" s="71"/>
      <c r="Y5532" s="71"/>
      <c r="Z5532" s="71"/>
    </row>
    <row r="5533" spans="15:26">
      <c r="O5533" s="71"/>
      <c r="P5533" s="71"/>
      <c r="Q5533" s="71"/>
      <c r="R5533" s="71"/>
      <c r="S5533" s="71"/>
      <c r="T5533" s="71"/>
      <c r="U5533" s="71"/>
      <c r="V5533" s="71"/>
      <c r="W5533" s="71"/>
      <c r="X5533" s="71"/>
      <c r="Y5533" s="71"/>
      <c r="Z5533" s="71"/>
    </row>
    <row r="5534" spans="15:26">
      <c r="O5534" s="71"/>
      <c r="P5534" s="71"/>
      <c r="Q5534" s="71"/>
      <c r="R5534" s="71"/>
      <c r="S5534" s="71"/>
      <c r="T5534" s="71"/>
      <c r="U5534" s="71"/>
      <c r="V5534" s="71"/>
      <c r="W5534" s="71"/>
      <c r="X5534" s="71"/>
      <c r="Y5534" s="71"/>
      <c r="Z5534" s="71"/>
    </row>
    <row r="5535" spans="15:26">
      <c r="O5535" s="71"/>
      <c r="P5535" s="71"/>
      <c r="Q5535" s="71"/>
      <c r="R5535" s="71"/>
      <c r="S5535" s="71"/>
      <c r="T5535" s="71"/>
      <c r="U5535" s="71"/>
      <c r="V5535" s="71"/>
      <c r="W5535" s="71"/>
      <c r="X5535" s="71"/>
      <c r="Y5535" s="71"/>
      <c r="Z5535" s="71"/>
    </row>
    <row r="5536" spans="15:26">
      <c r="O5536" s="71"/>
      <c r="P5536" s="71"/>
      <c r="Q5536" s="71"/>
      <c r="R5536" s="71"/>
      <c r="S5536" s="71"/>
      <c r="T5536" s="71"/>
      <c r="U5536" s="71"/>
      <c r="V5536" s="71"/>
      <c r="W5536" s="71"/>
      <c r="X5536" s="71"/>
      <c r="Y5536" s="71"/>
      <c r="Z5536" s="71"/>
    </row>
    <row r="5537" spans="15:26">
      <c r="O5537" s="71"/>
      <c r="P5537" s="71"/>
      <c r="Q5537" s="71"/>
      <c r="R5537" s="71"/>
      <c r="S5537" s="71"/>
      <c r="T5537" s="71"/>
      <c r="U5537" s="71"/>
      <c r="V5537" s="71"/>
      <c r="W5537" s="71"/>
      <c r="X5537" s="71"/>
      <c r="Y5537" s="71"/>
      <c r="Z5537" s="71"/>
    </row>
    <row r="5538" spans="15:26">
      <c r="O5538" s="71"/>
      <c r="P5538" s="71"/>
      <c r="Q5538" s="71"/>
      <c r="R5538" s="71"/>
      <c r="S5538" s="71"/>
      <c r="T5538" s="71"/>
      <c r="U5538" s="71"/>
      <c r="V5538" s="71"/>
      <c r="W5538" s="71"/>
      <c r="X5538" s="71"/>
      <c r="Y5538" s="71"/>
      <c r="Z5538" s="71"/>
    </row>
    <row r="5539" spans="15:26">
      <c r="O5539" s="71"/>
      <c r="P5539" s="71"/>
      <c r="Q5539" s="71"/>
      <c r="R5539" s="71"/>
      <c r="S5539" s="71"/>
      <c r="T5539" s="71"/>
      <c r="U5539" s="71"/>
      <c r="V5539" s="71"/>
      <c r="W5539" s="71"/>
      <c r="X5539" s="71"/>
      <c r="Y5539" s="71"/>
      <c r="Z5539" s="71"/>
    </row>
    <row r="5540" spans="15:26">
      <c r="O5540" s="71"/>
      <c r="P5540" s="71"/>
      <c r="Q5540" s="71"/>
      <c r="R5540" s="71"/>
      <c r="S5540" s="71"/>
      <c r="T5540" s="71"/>
      <c r="U5540" s="71"/>
      <c r="V5540" s="71"/>
      <c r="W5540" s="71"/>
      <c r="X5540" s="71"/>
      <c r="Y5540" s="71"/>
      <c r="Z5540" s="71"/>
    </row>
    <row r="5541" spans="15:26">
      <c r="O5541" s="71"/>
      <c r="P5541" s="71"/>
      <c r="Q5541" s="71"/>
      <c r="R5541" s="71"/>
      <c r="S5541" s="71"/>
      <c r="T5541" s="71"/>
      <c r="U5541" s="71"/>
      <c r="V5541" s="71"/>
      <c r="W5541" s="71"/>
      <c r="X5541" s="71"/>
      <c r="Y5541" s="71"/>
      <c r="Z5541" s="71"/>
    </row>
    <row r="5542" spans="15:26">
      <c r="O5542" s="71"/>
      <c r="P5542" s="71"/>
      <c r="Q5542" s="71"/>
      <c r="R5542" s="71"/>
      <c r="S5542" s="71"/>
      <c r="T5542" s="71"/>
      <c r="U5542" s="71"/>
      <c r="V5542" s="71"/>
      <c r="W5542" s="71"/>
      <c r="X5542" s="71"/>
      <c r="Y5542" s="71"/>
      <c r="Z5542" s="71"/>
    </row>
    <row r="5543" spans="15:26">
      <c r="O5543" s="71"/>
      <c r="P5543" s="71"/>
      <c r="Q5543" s="71"/>
      <c r="R5543" s="71"/>
      <c r="S5543" s="71"/>
      <c r="T5543" s="71"/>
      <c r="U5543" s="71"/>
      <c r="V5543" s="71"/>
      <c r="W5543" s="71"/>
      <c r="X5543" s="71"/>
      <c r="Y5543" s="71"/>
      <c r="Z5543" s="71"/>
    </row>
    <row r="5544" spans="15:26">
      <c r="O5544" s="71"/>
      <c r="P5544" s="71"/>
      <c r="Q5544" s="71"/>
      <c r="R5544" s="71"/>
      <c r="S5544" s="71"/>
      <c r="T5544" s="71"/>
      <c r="U5544" s="71"/>
      <c r="V5544" s="71"/>
      <c r="W5544" s="71"/>
      <c r="X5544" s="71"/>
      <c r="Y5544" s="71"/>
      <c r="Z5544" s="71"/>
    </row>
    <row r="5545" spans="15:26">
      <c r="O5545" s="71"/>
      <c r="P5545" s="71"/>
      <c r="Q5545" s="71"/>
      <c r="R5545" s="71"/>
      <c r="S5545" s="71"/>
      <c r="T5545" s="71"/>
      <c r="U5545" s="71"/>
      <c r="V5545" s="71"/>
      <c r="W5545" s="71"/>
      <c r="X5545" s="71"/>
      <c r="Y5545" s="71"/>
      <c r="Z5545" s="71"/>
    </row>
    <row r="5546" spans="15:26">
      <c r="O5546" s="71"/>
      <c r="P5546" s="71"/>
      <c r="Q5546" s="71"/>
      <c r="R5546" s="71"/>
      <c r="S5546" s="71"/>
      <c r="T5546" s="71"/>
      <c r="U5546" s="71"/>
      <c r="V5546" s="71"/>
      <c r="W5546" s="71"/>
      <c r="X5546" s="71"/>
      <c r="Y5546" s="71"/>
      <c r="Z5546" s="71"/>
    </row>
    <row r="5547" spans="15:26">
      <c r="O5547" s="71"/>
      <c r="P5547" s="71"/>
      <c r="Q5547" s="71"/>
      <c r="R5547" s="71"/>
      <c r="S5547" s="71"/>
      <c r="T5547" s="71"/>
      <c r="U5547" s="71"/>
      <c r="V5547" s="71"/>
      <c r="W5547" s="71"/>
      <c r="X5547" s="71"/>
      <c r="Y5547" s="71"/>
      <c r="Z5547" s="71"/>
    </row>
    <row r="5548" spans="15:26">
      <c r="O5548" s="71"/>
      <c r="P5548" s="71"/>
      <c r="Q5548" s="71"/>
      <c r="R5548" s="71"/>
      <c r="S5548" s="71"/>
      <c r="T5548" s="71"/>
      <c r="U5548" s="71"/>
      <c r="V5548" s="71"/>
      <c r="W5548" s="71"/>
      <c r="X5548" s="71"/>
      <c r="Y5548" s="71"/>
      <c r="Z5548" s="71"/>
    </row>
    <row r="5549" spans="15:26">
      <c r="O5549" s="71"/>
      <c r="P5549" s="71"/>
      <c r="Q5549" s="71"/>
      <c r="R5549" s="71"/>
      <c r="S5549" s="71"/>
      <c r="T5549" s="71"/>
      <c r="U5549" s="71"/>
      <c r="V5549" s="71"/>
      <c r="W5549" s="71"/>
      <c r="X5549" s="71"/>
      <c r="Y5549" s="71"/>
      <c r="Z5549" s="71"/>
    </row>
    <row r="5550" spans="15:26">
      <c r="O5550" s="71"/>
      <c r="P5550" s="71"/>
      <c r="Q5550" s="71"/>
      <c r="R5550" s="71"/>
      <c r="S5550" s="71"/>
      <c r="T5550" s="71"/>
      <c r="U5550" s="71"/>
      <c r="V5550" s="71"/>
      <c r="W5550" s="71"/>
      <c r="X5550" s="71"/>
      <c r="Y5550" s="71"/>
      <c r="Z5550" s="71"/>
    </row>
    <row r="5551" spans="15:26">
      <c r="O5551" s="71"/>
      <c r="P5551" s="71"/>
      <c r="Q5551" s="71"/>
      <c r="R5551" s="71"/>
      <c r="S5551" s="71"/>
      <c r="T5551" s="71"/>
      <c r="U5551" s="71"/>
      <c r="V5551" s="71"/>
      <c r="W5551" s="71"/>
      <c r="X5551" s="71"/>
      <c r="Y5551" s="71"/>
      <c r="Z5551" s="71"/>
    </row>
    <row r="5552" spans="15:26">
      <c r="O5552" s="71"/>
      <c r="P5552" s="71"/>
      <c r="Q5552" s="71"/>
      <c r="R5552" s="71"/>
      <c r="S5552" s="71"/>
      <c r="T5552" s="71"/>
      <c r="U5552" s="71"/>
      <c r="V5552" s="71"/>
      <c r="W5552" s="71"/>
      <c r="X5552" s="71"/>
      <c r="Y5552" s="71"/>
      <c r="Z5552" s="71"/>
    </row>
    <row r="5553" spans="15:26">
      <c r="O5553" s="71"/>
      <c r="P5553" s="71"/>
      <c r="Q5553" s="71"/>
      <c r="R5553" s="71"/>
      <c r="S5553" s="71"/>
      <c r="T5553" s="71"/>
      <c r="U5553" s="71"/>
      <c r="V5553" s="71"/>
      <c r="W5553" s="71"/>
      <c r="X5553" s="71"/>
      <c r="Y5553" s="71"/>
      <c r="Z5553" s="71"/>
    </row>
    <row r="5554" spans="15:26">
      <c r="O5554" s="71"/>
      <c r="P5554" s="71"/>
      <c r="Q5554" s="71"/>
      <c r="R5554" s="71"/>
      <c r="S5554" s="71"/>
      <c r="T5554" s="71"/>
      <c r="U5554" s="71"/>
      <c r="V5554" s="71"/>
      <c r="W5554" s="71"/>
      <c r="X5554" s="71"/>
      <c r="Y5554" s="71"/>
      <c r="Z5554" s="71"/>
    </row>
    <row r="5555" spans="15:26">
      <c r="O5555" s="71"/>
      <c r="P5555" s="71"/>
      <c r="Q5555" s="71"/>
      <c r="R5555" s="71"/>
      <c r="S5555" s="71"/>
      <c r="T5555" s="71"/>
      <c r="U5555" s="71"/>
      <c r="V5555" s="71"/>
      <c r="W5555" s="71"/>
      <c r="X5555" s="71"/>
      <c r="Y5555" s="71"/>
      <c r="Z5555" s="71"/>
    </row>
    <row r="5556" spans="15:26">
      <c r="O5556" s="71"/>
      <c r="P5556" s="71"/>
      <c r="Q5556" s="71"/>
      <c r="R5556" s="71"/>
      <c r="S5556" s="71"/>
      <c r="T5556" s="71"/>
      <c r="U5556" s="71"/>
      <c r="V5556" s="71"/>
      <c r="W5556" s="71"/>
      <c r="X5556" s="71"/>
      <c r="Y5556" s="71"/>
      <c r="Z5556" s="71"/>
    </row>
    <row r="5557" spans="15:26">
      <c r="O5557" s="71"/>
      <c r="P5557" s="71"/>
      <c r="Q5557" s="71"/>
      <c r="R5557" s="71"/>
      <c r="S5557" s="71"/>
      <c r="T5557" s="71"/>
      <c r="U5557" s="71"/>
      <c r="V5557" s="71"/>
      <c r="W5557" s="71"/>
      <c r="X5557" s="71"/>
      <c r="Y5557" s="71"/>
      <c r="Z5557" s="71"/>
    </row>
    <row r="5558" spans="15:26">
      <c r="O5558" s="71"/>
      <c r="P5558" s="71"/>
      <c r="Q5558" s="71"/>
      <c r="R5558" s="71"/>
      <c r="S5558" s="71"/>
      <c r="T5558" s="71"/>
      <c r="U5558" s="71"/>
      <c r="V5558" s="71"/>
      <c r="W5558" s="71"/>
      <c r="X5558" s="71"/>
      <c r="Y5558" s="71"/>
      <c r="Z5558" s="71"/>
    </row>
    <row r="5559" spans="15:26">
      <c r="O5559" s="71"/>
      <c r="P5559" s="71"/>
      <c r="Q5559" s="71"/>
      <c r="R5559" s="71"/>
      <c r="S5559" s="71"/>
      <c r="T5559" s="71"/>
      <c r="U5559" s="71"/>
      <c r="V5559" s="71"/>
      <c r="W5559" s="71"/>
      <c r="X5559" s="71"/>
      <c r="Y5559" s="71"/>
      <c r="Z5559" s="71"/>
    </row>
    <row r="5560" spans="15:26">
      <c r="O5560" s="71"/>
      <c r="P5560" s="71"/>
      <c r="Q5560" s="71"/>
      <c r="R5560" s="71"/>
      <c r="S5560" s="71"/>
      <c r="T5560" s="71"/>
      <c r="U5560" s="71"/>
      <c r="V5560" s="71"/>
      <c r="W5560" s="71"/>
      <c r="X5560" s="71"/>
      <c r="Y5560" s="71"/>
      <c r="Z5560" s="71"/>
    </row>
    <row r="5561" spans="15:26">
      <c r="O5561" s="71"/>
      <c r="P5561" s="71"/>
      <c r="Q5561" s="71"/>
      <c r="R5561" s="71"/>
      <c r="S5561" s="71"/>
      <c r="T5561" s="71"/>
      <c r="U5561" s="71"/>
      <c r="V5561" s="71"/>
      <c r="W5561" s="71"/>
      <c r="X5561" s="71"/>
      <c r="Y5561" s="71"/>
      <c r="Z5561" s="71"/>
    </row>
    <row r="5562" spans="15:26">
      <c r="O5562" s="71"/>
      <c r="P5562" s="71"/>
      <c r="Q5562" s="71"/>
      <c r="R5562" s="71"/>
      <c r="S5562" s="71"/>
      <c r="T5562" s="71"/>
      <c r="U5562" s="71"/>
      <c r="V5562" s="71"/>
      <c r="W5562" s="71"/>
      <c r="X5562" s="71"/>
      <c r="Y5562" s="71"/>
      <c r="Z5562" s="71"/>
    </row>
    <row r="5563" spans="15:26">
      <c r="O5563" s="71"/>
      <c r="P5563" s="71"/>
      <c r="Q5563" s="71"/>
      <c r="R5563" s="71"/>
      <c r="S5563" s="71"/>
      <c r="T5563" s="71"/>
      <c r="U5563" s="71"/>
      <c r="V5563" s="71"/>
      <c r="W5563" s="71"/>
      <c r="X5563" s="71"/>
      <c r="Y5563" s="71"/>
      <c r="Z5563" s="71"/>
    </row>
    <row r="5564" spans="15:26">
      <c r="O5564" s="71"/>
      <c r="P5564" s="71"/>
      <c r="Q5564" s="71"/>
      <c r="R5564" s="71"/>
      <c r="S5564" s="71"/>
      <c r="T5564" s="71"/>
      <c r="U5564" s="71"/>
      <c r="V5564" s="71"/>
      <c r="W5564" s="71"/>
      <c r="X5564" s="71"/>
      <c r="Y5564" s="71"/>
      <c r="Z5564" s="71"/>
    </row>
    <row r="5565" spans="15:26">
      <c r="O5565" s="71"/>
      <c r="P5565" s="71"/>
      <c r="Q5565" s="71"/>
      <c r="R5565" s="71"/>
      <c r="S5565" s="71"/>
      <c r="T5565" s="71"/>
      <c r="U5565" s="71"/>
      <c r="V5565" s="71"/>
      <c r="W5565" s="71"/>
      <c r="X5565" s="71"/>
      <c r="Y5565" s="71"/>
      <c r="Z5565" s="71"/>
    </row>
    <row r="5566" spans="15:26">
      <c r="O5566" s="71"/>
      <c r="P5566" s="71"/>
      <c r="Q5566" s="71"/>
      <c r="R5566" s="71"/>
      <c r="S5566" s="71"/>
      <c r="T5566" s="71"/>
      <c r="U5566" s="71"/>
      <c r="V5566" s="71"/>
      <c r="W5566" s="71"/>
      <c r="X5566" s="71"/>
      <c r="Y5566" s="71"/>
      <c r="Z5566" s="71"/>
    </row>
    <row r="5567" spans="15:26">
      <c r="O5567" s="71"/>
      <c r="P5567" s="71"/>
      <c r="Q5567" s="71"/>
      <c r="R5567" s="71"/>
      <c r="S5567" s="71"/>
      <c r="T5567" s="71"/>
      <c r="U5567" s="71"/>
      <c r="V5567" s="71"/>
      <c r="W5567" s="71"/>
      <c r="X5567" s="71"/>
      <c r="Y5567" s="71"/>
      <c r="Z5567" s="71"/>
    </row>
    <row r="5568" spans="15:26">
      <c r="O5568" s="71"/>
      <c r="P5568" s="71"/>
      <c r="Q5568" s="71"/>
      <c r="R5568" s="71"/>
      <c r="S5568" s="71"/>
      <c r="T5568" s="71"/>
      <c r="U5568" s="71"/>
      <c r="V5568" s="71"/>
      <c r="W5568" s="71"/>
      <c r="X5568" s="71"/>
      <c r="Y5568" s="71"/>
      <c r="Z5568" s="71"/>
    </row>
    <row r="5569" spans="15:26">
      <c r="O5569" s="71"/>
      <c r="P5569" s="71"/>
      <c r="Q5569" s="71"/>
      <c r="R5569" s="71"/>
      <c r="S5569" s="71"/>
      <c r="T5569" s="71"/>
      <c r="U5569" s="71"/>
      <c r="V5569" s="71"/>
      <c r="W5569" s="71"/>
      <c r="X5569" s="71"/>
      <c r="Y5569" s="71"/>
      <c r="Z5569" s="71"/>
    </row>
    <row r="5570" spans="15:26">
      <c r="O5570" s="71"/>
      <c r="P5570" s="71"/>
      <c r="Q5570" s="71"/>
      <c r="R5570" s="71"/>
      <c r="S5570" s="71"/>
      <c r="T5570" s="71"/>
      <c r="U5570" s="71"/>
      <c r="V5570" s="71"/>
      <c r="W5570" s="71"/>
      <c r="X5570" s="71"/>
      <c r="Y5570" s="71"/>
      <c r="Z5570" s="71"/>
    </row>
    <row r="5571" spans="15:26">
      <c r="O5571" s="71"/>
      <c r="P5571" s="71"/>
      <c r="Q5571" s="71"/>
      <c r="R5571" s="71"/>
      <c r="S5571" s="71"/>
      <c r="T5571" s="71"/>
      <c r="U5571" s="71"/>
      <c r="V5571" s="71"/>
      <c r="W5571" s="71"/>
      <c r="X5571" s="71"/>
      <c r="Y5571" s="71"/>
      <c r="Z5571" s="71"/>
    </row>
    <row r="5572" spans="15:26">
      <c r="O5572" s="71"/>
      <c r="P5572" s="71"/>
      <c r="Q5572" s="71"/>
      <c r="R5572" s="71"/>
      <c r="S5572" s="71"/>
      <c r="T5572" s="71"/>
      <c r="U5572" s="71"/>
      <c r="V5572" s="71"/>
      <c r="W5572" s="71"/>
      <c r="X5572" s="71"/>
      <c r="Y5572" s="71"/>
      <c r="Z5572" s="71"/>
    </row>
    <row r="5573" spans="15:26">
      <c r="O5573" s="71"/>
      <c r="P5573" s="71"/>
      <c r="Q5573" s="71"/>
      <c r="R5573" s="71"/>
      <c r="S5573" s="71"/>
      <c r="T5573" s="71"/>
      <c r="U5573" s="71"/>
      <c r="V5573" s="71"/>
      <c r="W5573" s="71"/>
      <c r="X5573" s="71"/>
      <c r="Y5573" s="71"/>
      <c r="Z5573" s="71"/>
    </row>
    <row r="5574" spans="15:26">
      <c r="O5574" s="71"/>
      <c r="P5574" s="71"/>
      <c r="Q5574" s="71"/>
      <c r="R5574" s="71"/>
      <c r="S5574" s="71"/>
      <c r="T5574" s="71"/>
      <c r="U5574" s="71"/>
      <c r="V5574" s="71"/>
      <c r="W5574" s="71"/>
      <c r="X5574" s="71"/>
      <c r="Y5574" s="71"/>
      <c r="Z5574" s="71"/>
    </row>
    <row r="5575" spans="15:26">
      <c r="O5575" s="71"/>
      <c r="P5575" s="71"/>
      <c r="Q5575" s="71"/>
      <c r="R5575" s="71"/>
      <c r="S5575" s="71"/>
      <c r="T5575" s="71"/>
      <c r="U5575" s="71"/>
      <c r="V5575" s="71"/>
      <c r="W5575" s="71"/>
      <c r="X5575" s="71"/>
      <c r="Y5575" s="71"/>
      <c r="Z5575" s="71"/>
    </row>
    <row r="5576" spans="15:26">
      <c r="O5576" s="71"/>
      <c r="P5576" s="71"/>
      <c r="Q5576" s="71"/>
      <c r="R5576" s="71"/>
      <c r="S5576" s="71"/>
      <c r="T5576" s="71"/>
      <c r="U5576" s="71"/>
      <c r="V5576" s="71"/>
      <c r="W5576" s="71"/>
      <c r="X5576" s="71"/>
      <c r="Y5576" s="71"/>
      <c r="Z5576" s="71"/>
    </row>
    <row r="5577" spans="15:26">
      <c r="O5577" s="71"/>
      <c r="P5577" s="71"/>
      <c r="Q5577" s="71"/>
      <c r="R5577" s="71"/>
      <c r="S5577" s="71"/>
      <c r="T5577" s="71"/>
      <c r="U5577" s="71"/>
      <c r="V5577" s="71"/>
      <c r="W5577" s="71"/>
      <c r="X5577" s="71"/>
      <c r="Y5577" s="71"/>
      <c r="Z5577" s="71"/>
    </row>
    <row r="5578" spans="15:26">
      <c r="O5578" s="71"/>
      <c r="P5578" s="71"/>
      <c r="Q5578" s="71"/>
      <c r="R5578" s="71"/>
      <c r="S5578" s="71"/>
      <c r="T5578" s="71"/>
      <c r="U5578" s="71"/>
      <c r="V5578" s="71"/>
      <c r="W5578" s="71"/>
      <c r="X5578" s="71"/>
      <c r="Y5578" s="71"/>
      <c r="Z5578" s="71"/>
    </row>
    <row r="5579" spans="15:26">
      <c r="O5579" s="71"/>
      <c r="P5579" s="71"/>
      <c r="Q5579" s="71"/>
      <c r="R5579" s="71"/>
      <c r="S5579" s="71"/>
      <c r="T5579" s="71"/>
      <c r="U5579" s="71"/>
      <c r="V5579" s="71"/>
      <c r="W5579" s="71"/>
      <c r="X5579" s="71"/>
      <c r="Y5579" s="71"/>
      <c r="Z5579" s="71"/>
    </row>
    <row r="5580" spans="15:26">
      <c r="O5580" s="71"/>
      <c r="P5580" s="71"/>
      <c r="Q5580" s="71"/>
      <c r="R5580" s="71"/>
      <c r="S5580" s="71"/>
      <c r="T5580" s="71"/>
      <c r="U5580" s="71"/>
      <c r="V5580" s="71"/>
      <c r="W5580" s="71"/>
      <c r="X5580" s="71"/>
      <c r="Y5580" s="71"/>
      <c r="Z5580" s="71"/>
    </row>
    <row r="5581" spans="15:26">
      <c r="O5581" s="71"/>
      <c r="P5581" s="71"/>
      <c r="Q5581" s="71"/>
      <c r="R5581" s="71"/>
      <c r="S5581" s="71"/>
      <c r="T5581" s="71"/>
      <c r="U5581" s="71"/>
      <c r="V5581" s="71"/>
      <c r="W5581" s="71"/>
      <c r="X5581" s="71"/>
      <c r="Y5581" s="71"/>
      <c r="Z5581" s="71"/>
    </row>
    <row r="5582" spans="15:26">
      <c r="O5582" s="71"/>
      <c r="P5582" s="71"/>
      <c r="Q5582" s="71"/>
      <c r="R5582" s="71"/>
      <c r="S5582" s="71"/>
      <c r="T5582" s="71"/>
      <c r="U5582" s="71"/>
      <c r="V5582" s="71"/>
      <c r="W5582" s="71"/>
      <c r="X5582" s="71"/>
      <c r="Y5582" s="71"/>
      <c r="Z5582" s="71"/>
    </row>
    <row r="5583" spans="15:26">
      <c r="O5583" s="71"/>
      <c r="P5583" s="71"/>
      <c r="Q5583" s="71"/>
      <c r="R5583" s="71"/>
      <c r="S5583" s="71"/>
      <c r="T5583" s="71"/>
      <c r="U5583" s="71"/>
      <c r="V5583" s="71"/>
      <c r="W5583" s="71"/>
      <c r="X5583" s="71"/>
      <c r="Y5583" s="71"/>
      <c r="Z5583" s="71"/>
    </row>
    <row r="5584" spans="15:26">
      <c r="O5584" s="71"/>
      <c r="P5584" s="71"/>
      <c r="Q5584" s="71"/>
      <c r="R5584" s="71"/>
      <c r="S5584" s="71"/>
      <c r="T5584" s="71"/>
      <c r="U5584" s="71"/>
      <c r="V5584" s="71"/>
      <c r="W5584" s="71"/>
      <c r="X5584" s="71"/>
      <c r="Y5584" s="71"/>
      <c r="Z5584" s="71"/>
    </row>
    <row r="5585" spans="15:26">
      <c r="O5585" s="71"/>
      <c r="P5585" s="71"/>
      <c r="Q5585" s="71"/>
      <c r="R5585" s="71"/>
      <c r="S5585" s="71"/>
      <c r="T5585" s="71"/>
      <c r="U5585" s="71"/>
      <c r="V5585" s="71"/>
      <c r="W5585" s="71"/>
      <c r="X5585" s="71"/>
      <c r="Y5585" s="71"/>
      <c r="Z5585" s="71"/>
    </row>
    <row r="5586" spans="15:26">
      <c r="O5586" s="71"/>
      <c r="P5586" s="71"/>
      <c r="Q5586" s="71"/>
      <c r="R5586" s="71"/>
      <c r="S5586" s="71"/>
      <c r="T5586" s="71"/>
      <c r="U5586" s="71"/>
      <c r="V5586" s="71"/>
      <c r="W5586" s="71"/>
      <c r="X5586" s="71"/>
      <c r="Y5586" s="71"/>
      <c r="Z5586" s="71"/>
    </row>
    <row r="5587" spans="15:26">
      <c r="O5587" s="71"/>
      <c r="P5587" s="71"/>
      <c r="Q5587" s="71"/>
      <c r="R5587" s="71"/>
      <c r="S5587" s="71"/>
      <c r="T5587" s="71"/>
      <c r="U5587" s="71"/>
      <c r="V5587" s="71"/>
      <c r="W5587" s="71"/>
      <c r="X5587" s="71"/>
      <c r="Y5587" s="71"/>
      <c r="Z5587" s="71"/>
    </row>
    <row r="5588" spans="15:26">
      <c r="O5588" s="71"/>
      <c r="P5588" s="71"/>
      <c r="Q5588" s="71"/>
      <c r="R5588" s="71"/>
      <c r="S5588" s="71"/>
      <c r="T5588" s="71"/>
      <c r="U5588" s="71"/>
      <c r="V5588" s="71"/>
      <c r="W5588" s="71"/>
      <c r="X5588" s="71"/>
      <c r="Y5588" s="71"/>
      <c r="Z5588" s="71"/>
    </row>
    <row r="5589" spans="15:26">
      <c r="O5589" s="71"/>
      <c r="P5589" s="71"/>
      <c r="Q5589" s="71"/>
      <c r="R5589" s="71"/>
      <c r="S5589" s="71"/>
      <c r="T5589" s="71"/>
      <c r="U5589" s="71"/>
      <c r="V5589" s="71"/>
      <c r="W5589" s="71"/>
      <c r="X5589" s="71"/>
      <c r="Y5589" s="71"/>
      <c r="Z5589" s="71"/>
    </row>
    <row r="5590" spans="15:26">
      <c r="O5590" s="71"/>
      <c r="P5590" s="71"/>
      <c r="Q5590" s="71"/>
      <c r="R5590" s="71"/>
      <c r="S5590" s="71"/>
      <c r="T5590" s="71"/>
      <c r="U5590" s="71"/>
      <c r="V5590" s="71"/>
      <c r="W5590" s="71"/>
      <c r="X5590" s="71"/>
      <c r="Y5590" s="71"/>
      <c r="Z5590" s="71"/>
    </row>
    <row r="5591" spans="15:26">
      <c r="O5591" s="71"/>
      <c r="P5591" s="71"/>
      <c r="Q5591" s="71"/>
      <c r="R5591" s="71"/>
      <c r="S5591" s="71"/>
      <c r="T5591" s="71"/>
      <c r="U5591" s="71"/>
      <c r="V5591" s="71"/>
      <c r="W5591" s="71"/>
      <c r="X5591" s="71"/>
      <c r="Y5591" s="71"/>
      <c r="Z5591" s="71"/>
    </row>
    <row r="5592" spans="15:26">
      <c r="O5592" s="71"/>
      <c r="P5592" s="71"/>
      <c r="Q5592" s="71"/>
      <c r="R5592" s="71"/>
      <c r="S5592" s="71"/>
      <c r="T5592" s="71"/>
      <c r="U5592" s="71"/>
      <c r="V5592" s="71"/>
      <c r="W5592" s="71"/>
      <c r="X5592" s="71"/>
      <c r="Y5592" s="71"/>
      <c r="Z5592" s="71"/>
    </row>
    <row r="5593" spans="15:26">
      <c r="O5593" s="71"/>
      <c r="P5593" s="71"/>
      <c r="Q5593" s="71"/>
      <c r="R5593" s="71"/>
      <c r="S5593" s="71"/>
      <c r="T5593" s="71"/>
      <c r="U5593" s="71"/>
      <c r="V5593" s="71"/>
      <c r="W5593" s="71"/>
      <c r="X5593" s="71"/>
      <c r="Y5593" s="71"/>
      <c r="Z5593" s="71"/>
    </row>
    <row r="5594" spans="15:26">
      <c r="O5594" s="71"/>
      <c r="P5594" s="71"/>
      <c r="Q5594" s="71"/>
      <c r="R5594" s="71"/>
      <c r="S5594" s="71"/>
      <c r="T5594" s="71"/>
      <c r="U5594" s="71"/>
      <c r="V5594" s="71"/>
      <c r="W5594" s="71"/>
      <c r="X5594" s="71"/>
      <c r="Y5594" s="71"/>
      <c r="Z5594" s="71"/>
    </row>
    <row r="5595" spans="15:26">
      <c r="O5595" s="71"/>
      <c r="P5595" s="71"/>
      <c r="Q5595" s="71"/>
      <c r="R5595" s="71"/>
      <c r="S5595" s="71"/>
      <c r="T5595" s="71"/>
      <c r="U5595" s="71"/>
      <c r="V5595" s="71"/>
      <c r="W5595" s="71"/>
      <c r="X5595" s="71"/>
      <c r="Y5595" s="71"/>
      <c r="Z5595" s="71"/>
    </row>
    <row r="5596" spans="15:26">
      <c r="O5596" s="71"/>
      <c r="P5596" s="71"/>
      <c r="Q5596" s="71"/>
      <c r="R5596" s="71"/>
      <c r="S5596" s="71"/>
      <c r="T5596" s="71"/>
      <c r="U5596" s="71"/>
      <c r="V5596" s="71"/>
      <c r="W5596" s="71"/>
      <c r="X5596" s="71"/>
      <c r="Y5596" s="71"/>
      <c r="Z5596" s="71"/>
    </row>
    <row r="5597" spans="15:26">
      <c r="O5597" s="71"/>
      <c r="P5597" s="71"/>
      <c r="Q5597" s="71"/>
      <c r="R5597" s="71"/>
      <c r="S5597" s="71"/>
      <c r="T5597" s="71"/>
      <c r="U5597" s="71"/>
      <c r="V5597" s="71"/>
      <c r="W5597" s="71"/>
      <c r="X5597" s="71"/>
      <c r="Y5597" s="71"/>
      <c r="Z5597" s="71"/>
    </row>
    <row r="5598" spans="15:26">
      <c r="O5598" s="71"/>
      <c r="P5598" s="71"/>
      <c r="Q5598" s="71"/>
      <c r="R5598" s="71"/>
      <c r="S5598" s="71"/>
      <c r="T5598" s="71"/>
      <c r="U5598" s="71"/>
      <c r="V5598" s="71"/>
      <c r="W5598" s="71"/>
      <c r="X5598" s="71"/>
      <c r="Y5598" s="71"/>
      <c r="Z5598" s="71"/>
    </row>
    <row r="5599" spans="15:26">
      <c r="O5599" s="71"/>
      <c r="P5599" s="71"/>
      <c r="Q5599" s="71"/>
      <c r="R5599" s="71"/>
      <c r="S5599" s="71"/>
      <c r="T5599" s="71"/>
      <c r="U5599" s="71"/>
      <c r="V5599" s="71"/>
      <c r="W5599" s="71"/>
      <c r="X5599" s="71"/>
      <c r="Y5599" s="71"/>
      <c r="Z5599" s="71"/>
    </row>
    <row r="5600" spans="15:26">
      <c r="O5600" s="71"/>
      <c r="P5600" s="71"/>
      <c r="Q5600" s="71"/>
      <c r="R5600" s="71"/>
      <c r="S5600" s="71"/>
      <c r="T5600" s="71"/>
      <c r="U5600" s="71"/>
      <c r="V5600" s="71"/>
      <c r="W5600" s="71"/>
      <c r="X5600" s="71"/>
      <c r="Y5600" s="71"/>
      <c r="Z5600" s="71"/>
    </row>
    <row r="5601" spans="15:26">
      <c r="O5601" s="71"/>
      <c r="P5601" s="71"/>
      <c r="Q5601" s="71"/>
      <c r="R5601" s="71"/>
      <c r="S5601" s="71"/>
      <c r="T5601" s="71"/>
      <c r="U5601" s="71"/>
      <c r="V5601" s="71"/>
      <c r="W5601" s="71"/>
      <c r="X5601" s="71"/>
      <c r="Y5601" s="71"/>
      <c r="Z5601" s="71"/>
    </row>
    <row r="5602" spans="15:26">
      <c r="O5602" s="71"/>
      <c r="P5602" s="71"/>
      <c r="Q5602" s="71"/>
      <c r="R5602" s="71"/>
      <c r="S5602" s="71"/>
      <c r="T5602" s="71"/>
      <c r="U5602" s="71"/>
      <c r="V5602" s="71"/>
      <c r="W5602" s="71"/>
      <c r="X5602" s="71"/>
      <c r="Y5602" s="71"/>
      <c r="Z5602" s="71"/>
    </row>
    <row r="5603" spans="15:26">
      <c r="O5603" s="71"/>
      <c r="P5603" s="71"/>
      <c r="Q5603" s="71"/>
      <c r="R5603" s="71"/>
      <c r="S5603" s="71"/>
      <c r="T5603" s="71"/>
      <c r="U5603" s="71"/>
      <c r="V5603" s="71"/>
      <c r="W5603" s="71"/>
      <c r="X5603" s="71"/>
      <c r="Y5603" s="71"/>
      <c r="Z5603" s="71"/>
    </row>
    <row r="5604" spans="15:26">
      <c r="O5604" s="71"/>
      <c r="P5604" s="71"/>
      <c r="Q5604" s="71"/>
      <c r="R5604" s="71"/>
      <c r="S5604" s="71"/>
      <c r="T5604" s="71"/>
      <c r="U5604" s="71"/>
      <c r="V5604" s="71"/>
      <c r="W5604" s="71"/>
      <c r="X5604" s="71"/>
      <c r="Y5604" s="71"/>
      <c r="Z5604" s="71"/>
    </row>
    <row r="5605" spans="15:26">
      <c r="O5605" s="71"/>
      <c r="P5605" s="71"/>
      <c r="Q5605" s="71"/>
      <c r="R5605" s="71"/>
      <c r="S5605" s="71"/>
      <c r="T5605" s="71"/>
      <c r="U5605" s="71"/>
      <c r="V5605" s="71"/>
      <c r="W5605" s="71"/>
      <c r="X5605" s="71"/>
      <c r="Y5605" s="71"/>
      <c r="Z5605" s="71"/>
    </row>
    <row r="5606" spans="15:26">
      <c r="O5606" s="71"/>
      <c r="P5606" s="71"/>
      <c r="Q5606" s="71"/>
      <c r="R5606" s="71"/>
      <c r="S5606" s="71"/>
      <c r="T5606" s="71"/>
      <c r="U5606" s="71"/>
      <c r="V5606" s="71"/>
      <c r="W5606" s="71"/>
      <c r="X5606" s="71"/>
      <c r="Y5606" s="71"/>
      <c r="Z5606" s="71"/>
    </row>
    <row r="5607" spans="15:26">
      <c r="O5607" s="71"/>
      <c r="P5607" s="71"/>
      <c r="Q5607" s="71"/>
      <c r="R5607" s="71"/>
      <c r="S5607" s="71"/>
      <c r="T5607" s="71"/>
      <c r="U5607" s="71"/>
      <c r="V5607" s="71"/>
      <c r="W5607" s="71"/>
      <c r="X5607" s="71"/>
      <c r="Y5607" s="71"/>
      <c r="Z5607" s="71"/>
    </row>
    <row r="5608" spans="15:26">
      <c r="O5608" s="71"/>
      <c r="P5608" s="71"/>
      <c r="Q5608" s="71"/>
      <c r="R5608" s="71"/>
      <c r="S5608" s="71"/>
      <c r="T5608" s="71"/>
      <c r="U5608" s="71"/>
      <c r="V5608" s="71"/>
      <c r="W5608" s="71"/>
      <c r="X5608" s="71"/>
      <c r="Y5608" s="71"/>
      <c r="Z5608" s="71"/>
    </row>
    <row r="5609" spans="15:26">
      <c r="O5609" s="71"/>
      <c r="P5609" s="71"/>
      <c r="Q5609" s="71"/>
      <c r="R5609" s="71"/>
      <c r="S5609" s="71"/>
      <c r="T5609" s="71"/>
      <c r="U5609" s="71"/>
      <c r="V5609" s="71"/>
      <c r="W5609" s="71"/>
      <c r="X5609" s="71"/>
      <c r="Y5609" s="71"/>
      <c r="Z5609" s="71"/>
    </row>
    <row r="5610" spans="15:26">
      <c r="O5610" s="71"/>
      <c r="P5610" s="71"/>
      <c r="Q5610" s="71"/>
      <c r="R5610" s="71"/>
      <c r="S5610" s="71"/>
      <c r="T5610" s="71"/>
      <c r="U5610" s="71"/>
      <c r="V5610" s="71"/>
      <c r="W5610" s="71"/>
      <c r="X5610" s="71"/>
      <c r="Y5610" s="71"/>
      <c r="Z5610" s="71"/>
    </row>
    <row r="5611" spans="15:26">
      <c r="O5611" s="71"/>
      <c r="P5611" s="71"/>
      <c r="Q5611" s="71"/>
      <c r="R5611" s="71"/>
      <c r="S5611" s="71"/>
      <c r="T5611" s="71"/>
      <c r="U5611" s="71"/>
      <c r="V5611" s="71"/>
      <c r="W5611" s="71"/>
      <c r="X5611" s="71"/>
      <c r="Y5611" s="71"/>
      <c r="Z5611" s="71"/>
    </row>
    <row r="5612" spans="15:26">
      <c r="O5612" s="71"/>
      <c r="P5612" s="71"/>
      <c r="Q5612" s="71"/>
      <c r="R5612" s="71"/>
      <c r="S5612" s="71"/>
      <c r="T5612" s="71"/>
      <c r="U5612" s="71"/>
      <c r="V5612" s="71"/>
      <c r="W5612" s="71"/>
      <c r="X5612" s="71"/>
      <c r="Y5612" s="71"/>
      <c r="Z5612" s="71"/>
    </row>
    <row r="5613" spans="15:26">
      <c r="O5613" s="71"/>
      <c r="P5613" s="71"/>
      <c r="Q5613" s="71"/>
      <c r="R5613" s="71"/>
      <c r="S5613" s="71"/>
      <c r="T5613" s="71"/>
      <c r="U5613" s="71"/>
      <c r="V5613" s="71"/>
      <c r="W5613" s="71"/>
      <c r="X5613" s="71"/>
      <c r="Y5613" s="71"/>
      <c r="Z5613" s="71"/>
    </row>
    <row r="5614" spans="15:26">
      <c r="O5614" s="71"/>
      <c r="P5614" s="71"/>
      <c r="Q5614" s="71"/>
      <c r="R5614" s="71"/>
      <c r="S5614" s="71"/>
      <c r="T5614" s="71"/>
      <c r="U5614" s="71"/>
      <c r="V5614" s="71"/>
      <c r="W5614" s="71"/>
      <c r="X5614" s="71"/>
      <c r="Y5614" s="71"/>
      <c r="Z5614" s="71"/>
    </row>
    <row r="5615" spans="15:26">
      <c r="O5615" s="71"/>
      <c r="P5615" s="71"/>
      <c r="Q5615" s="71"/>
      <c r="R5615" s="71"/>
      <c r="S5615" s="71"/>
      <c r="T5615" s="71"/>
      <c r="U5615" s="71"/>
      <c r="V5615" s="71"/>
      <c r="W5615" s="71"/>
      <c r="X5615" s="71"/>
      <c r="Y5615" s="71"/>
      <c r="Z5615" s="71"/>
    </row>
    <row r="5616" spans="15:26">
      <c r="O5616" s="71"/>
      <c r="P5616" s="71"/>
      <c r="Q5616" s="71"/>
      <c r="R5616" s="71"/>
      <c r="S5616" s="71"/>
      <c r="T5616" s="71"/>
      <c r="U5616" s="71"/>
      <c r="V5616" s="71"/>
      <c r="W5616" s="71"/>
      <c r="X5616" s="71"/>
      <c r="Y5616" s="71"/>
      <c r="Z5616" s="71"/>
    </row>
    <row r="5617" spans="15:26">
      <c r="O5617" s="71"/>
      <c r="P5617" s="71"/>
      <c r="Q5617" s="71"/>
      <c r="R5617" s="71"/>
      <c r="S5617" s="71"/>
      <c r="T5617" s="71"/>
      <c r="U5617" s="71"/>
      <c r="V5617" s="71"/>
      <c r="W5617" s="71"/>
      <c r="X5617" s="71"/>
      <c r="Y5617" s="71"/>
      <c r="Z5617" s="71"/>
    </row>
    <row r="5618" spans="15:26">
      <c r="O5618" s="71"/>
      <c r="P5618" s="71"/>
      <c r="Q5618" s="71"/>
      <c r="R5618" s="71"/>
      <c r="S5618" s="71"/>
      <c r="T5618" s="71"/>
      <c r="U5618" s="71"/>
      <c r="V5618" s="71"/>
      <c r="W5618" s="71"/>
      <c r="X5618" s="71"/>
      <c r="Y5618" s="71"/>
      <c r="Z5618" s="71"/>
    </row>
    <row r="5619" spans="15:26">
      <c r="O5619" s="71"/>
      <c r="P5619" s="71"/>
      <c r="Q5619" s="71"/>
      <c r="R5619" s="71"/>
      <c r="S5619" s="71"/>
      <c r="T5619" s="71"/>
      <c r="U5619" s="71"/>
      <c r="V5619" s="71"/>
      <c r="W5619" s="71"/>
      <c r="X5619" s="71"/>
      <c r="Y5619" s="71"/>
      <c r="Z5619" s="71"/>
    </row>
    <row r="5620" spans="15:26">
      <c r="O5620" s="71"/>
      <c r="P5620" s="71"/>
      <c r="Q5620" s="71"/>
      <c r="R5620" s="71"/>
      <c r="S5620" s="71"/>
      <c r="T5620" s="71"/>
      <c r="U5620" s="71"/>
      <c r="V5620" s="71"/>
      <c r="W5620" s="71"/>
      <c r="X5620" s="71"/>
      <c r="Y5620" s="71"/>
      <c r="Z5620" s="71"/>
    </row>
    <row r="5621" spans="15:26">
      <c r="O5621" s="71"/>
      <c r="P5621" s="71"/>
      <c r="Q5621" s="71"/>
      <c r="R5621" s="71"/>
      <c r="S5621" s="71"/>
      <c r="T5621" s="71"/>
      <c r="U5621" s="71"/>
      <c r="V5621" s="71"/>
      <c r="W5621" s="71"/>
      <c r="X5621" s="71"/>
      <c r="Y5621" s="71"/>
      <c r="Z5621" s="71"/>
    </row>
    <row r="5622" spans="15:26">
      <c r="O5622" s="71"/>
      <c r="P5622" s="71"/>
      <c r="Q5622" s="71"/>
      <c r="R5622" s="71"/>
      <c r="S5622" s="71"/>
      <c r="T5622" s="71"/>
      <c r="U5622" s="71"/>
      <c r="V5622" s="71"/>
      <c r="W5622" s="71"/>
      <c r="X5622" s="71"/>
      <c r="Y5622" s="71"/>
      <c r="Z5622" s="71"/>
    </row>
    <row r="5623" spans="15:26">
      <c r="O5623" s="71"/>
      <c r="P5623" s="71"/>
      <c r="Q5623" s="71"/>
      <c r="R5623" s="71"/>
      <c r="S5623" s="71"/>
      <c r="T5623" s="71"/>
      <c r="U5623" s="71"/>
      <c r="V5623" s="71"/>
      <c r="W5623" s="71"/>
      <c r="X5623" s="71"/>
      <c r="Y5623" s="71"/>
      <c r="Z5623" s="71"/>
    </row>
    <row r="5624" spans="15:26">
      <c r="O5624" s="71"/>
      <c r="P5624" s="71"/>
      <c r="Q5624" s="71"/>
      <c r="R5624" s="71"/>
      <c r="S5624" s="71"/>
      <c r="T5624" s="71"/>
      <c r="U5624" s="71"/>
      <c r="V5624" s="71"/>
      <c r="W5624" s="71"/>
      <c r="X5624" s="71"/>
      <c r="Y5624" s="71"/>
      <c r="Z5624" s="71"/>
    </row>
    <row r="5625" spans="15:26">
      <c r="O5625" s="71"/>
      <c r="P5625" s="71"/>
      <c r="Q5625" s="71"/>
      <c r="R5625" s="71"/>
      <c r="S5625" s="71"/>
      <c r="T5625" s="71"/>
      <c r="U5625" s="71"/>
      <c r="V5625" s="71"/>
      <c r="W5625" s="71"/>
      <c r="X5625" s="71"/>
      <c r="Y5625" s="71"/>
      <c r="Z5625" s="71"/>
    </row>
    <row r="5626" spans="15:26">
      <c r="O5626" s="71"/>
      <c r="P5626" s="71"/>
      <c r="Q5626" s="71"/>
      <c r="R5626" s="71"/>
      <c r="S5626" s="71"/>
      <c r="T5626" s="71"/>
      <c r="U5626" s="71"/>
      <c r="V5626" s="71"/>
      <c r="W5626" s="71"/>
      <c r="X5626" s="71"/>
      <c r="Y5626" s="71"/>
      <c r="Z5626" s="71"/>
    </row>
    <row r="5627" spans="15:26">
      <c r="O5627" s="71"/>
      <c r="P5627" s="71"/>
      <c r="Q5627" s="71"/>
      <c r="R5627" s="71"/>
      <c r="S5627" s="71"/>
      <c r="T5627" s="71"/>
      <c r="U5627" s="71"/>
      <c r="V5627" s="71"/>
      <c r="W5627" s="71"/>
      <c r="X5627" s="71"/>
      <c r="Y5627" s="71"/>
      <c r="Z5627" s="71"/>
    </row>
    <row r="5628" spans="15:26">
      <c r="O5628" s="71"/>
      <c r="P5628" s="71"/>
      <c r="Q5628" s="71"/>
      <c r="R5628" s="71"/>
      <c r="S5628" s="71"/>
      <c r="T5628" s="71"/>
      <c r="U5628" s="71"/>
      <c r="V5628" s="71"/>
      <c r="W5628" s="71"/>
      <c r="X5628" s="71"/>
      <c r="Y5628" s="71"/>
      <c r="Z5628" s="71"/>
    </row>
    <row r="5629" spans="15:26">
      <c r="O5629" s="71"/>
      <c r="P5629" s="71"/>
      <c r="Q5629" s="71"/>
      <c r="R5629" s="71"/>
      <c r="S5629" s="71"/>
      <c r="T5629" s="71"/>
      <c r="U5629" s="71"/>
      <c r="V5629" s="71"/>
      <c r="W5629" s="71"/>
      <c r="X5629" s="71"/>
      <c r="Y5629" s="71"/>
      <c r="Z5629" s="71"/>
    </row>
    <row r="5630" spans="15:26">
      <c r="O5630" s="71"/>
      <c r="P5630" s="71"/>
      <c r="Q5630" s="71"/>
      <c r="R5630" s="71"/>
      <c r="S5630" s="71"/>
      <c r="T5630" s="71"/>
      <c r="U5630" s="71"/>
      <c r="V5630" s="71"/>
      <c r="W5630" s="71"/>
      <c r="X5630" s="71"/>
      <c r="Y5630" s="71"/>
      <c r="Z5630" s="71"/>
    </row>
    <row r="5631" spans="15:26">
      <c r="O5631" s="71"/>
      <c r="P5631" s="71"/>
      <c r="Q5631" s="71"/>
      <c r="R5631" s="71"/>
      <c r="S5631" s="71"/>
      <c r="T5631" s="71"/>
      <c r="U5631" s="71"/>
      <c r="V5631" s="71"/>
      <c r="W5631" s="71"/>
      <c r="X5631" s="71"/>
      <c r="Y5631" s="71"/>
      <c r="Z5631" s="71"/>
    </row>
    <row r="5632" spans="15:26">
      <c r="O5632" s="71"/>
      <c r="P5632" s="71"/>
      <c r="Q5632" s="71"/>
      <c r="R5632" s="71"/>
      <c r="S5632" s="71"/>
      <c r="T5632" s="71"/>
      <c r="U5632" s="71"/>
      <c r="V5632" s="71"/>
      <c r="W5632" s="71"/>
      <c r="X5632" s="71"/>
      <c r="Y5632" s="71"/>
      <c r="Z5632" s="71"/>
    </row>
    <row r="5633" spans="15:26">
      <c r="O5633" s="71"/>
      <c r="P5633" s="71"/>
      <c r="Q5633" s="71"/>
      <c r="R5633" s="71"/>
      <c r="S5633" s="71"/>
      <c r="T5633" s="71"/>
      <c r="U5633" s="71"/>
      <c r="V5633" s="71"/>
      <c r="W5633" s="71"/>
      <c r="X5633" s="71"/>
      <c r="Y5633" s="71"/>
      <c r="Z5633" s="71"/>
    </row>
    <row r="5634" spans="15:26">
      <c r="O5634" s="71"/>
      <c r="P5634" s="71"/>
      <c r="Q5634" s="71"/>
      <c r="R5634" s="71"/>
      <c r="S5634" s="71"/>
      <c r="T5634" s="71"/>
      <c r="U5634" s="71"/>
      <c r="V5634" s="71"/>
      <c r="W5634" s="71"/>
      <c r="X5634" s="71"/>
      <c r="Y5634" s="71"/>
      <c r="Z5634" s="71"/>
    </row>
    <row r="5635" spans="15:26">
      <c r="O5635" s="71"/>
      <c r="P5635" s="71"/>
      <c r="Q5635" s="71"/>
      <c r="R5635" s="71"/>
      <c r="S5635" s="71"/>
      <c r="T5635" s="71"/>
      <c r="U5635" s="71"/>
      <c r="V5635" s="71"/>
      <c r="W5635" s="71"/>
      <c r="X5635" s="71"/>
      <c r="Y5635" s="71"/>
      <c r="Z5635" s="71"/>
    </row>
    <row r="5636" spans="15:26">
      <c r="O5636" s="71"/>
      <c r="P5636" s="71"/>
      <c r="Q5636" s="71"/>
      <c r="R5636" s="71"/>
      <c r="S5636" s="71"/>
      <c r="T5636" s="71"/>
      <c r="U5636" s="71"/>
      <c r="V5636" s="71"/>
      <c r="W5636" s="71"/>
      <c r="X5636" s="71"/>
      <c r="Y5636" s="71"/>
      <c r="Z5636" s="71"/>
    </row>
    <row r="5637" spans="15:26">
      <c r="O5637" s="71"/>
      <c r="P5637" s="71"/>
      <c r="Q5637" s="71"/>
      <c r="R5637" s="71"/>
      <c r="S5637" s="71"/>
      <c r="T5637" s="71"/>
      <c r="U5637" s="71"/>
      <c r="V5637" s="71"/>
      <c r="W5637" s="71"/>
      <c r="X5637" s="71"/>
      <c r="Y5637" s="71"/>
      <c r="Z5637" s="71"/>
    </row>
    <row r="5638" spans="15:26">
      <c r="O5638" s="71"/>
      <c r="P5638" s="71"/>
      <c r="Q5638" s="71"/>
      <c r="R5638" s="71"/>
      <c r="S5638" s="71"/>
      <c r="T5638" s="71"/>
      <c r="U5638" s="71"/>
      <c r="V5638" s="71"/>
      <c r="W5638" s="71"/>
      <c r="X5638" s="71"/>
      <c r="Y5638" s="71"/>
      <c r="Z5638" s="71"/>
    </row>
    <row r="5639" spans="15:26">
      <c r="O5639" s="71"/>
      <c r="P5639" s="71"/>
      <c r="Q5639" s="71"/>
      <c r="R5639" s="71"/>
      <c r="S5639" s="71"/>
      <c r="T5639" s="71"/>
      <c r="U5639" s="71"/>
      <c r="V5639" s="71"/>
      <c r="W5639" s="71"/>
      <c r="X5639" s="71"/>
      <c r="Y5639" s="71"/>
      <c r="Z5639" s="71"/>
    </row>
    <row r="5640" spans="15:26">
      <c r="O5640" s="71"/>
      <c r="P5640" s="71"/>
      <c r="Q5640" s="71"/>
      <c r="R5640" s="71"/>
      <c r="S5640" s="71"/>
      <c r="T5640" s="71"/>
      <c r="U5640" s="71"/>
      <c r="V5640" s="71"/>
      <c r="W5640" s="71"/>
      <c r="X5640" s="71"/>
      <c r="Y5640" s="71"/>
      <c r="Z5640" s="71"/>
    </row>
    <row r="5641" spans="15:26">
      <c r="O5641" s="71"/>
      <c r="P5641" s="71"/>
      <c r="Q5641" s="71"/>
      <c r="R5641" s="71"/>
      <c r="S5641" s="71"/>
      <c r="T5641" s="71"/>
      <c r="U5641" s="71"/>
      <c r="V5641" s="71"/>
      <c r="W5641" s="71"/>
      <c r="X5641" s="71"/>
      <c r="Y5641" s="71"/>
      <c r="Z5641" s="71"/>
    </row>
    <row r="5642" spans="15:26">
      <c r="O5642" s="71"/>
      <c r="P5642" s="71"/>
      <c r="Q5642" s="71"/>
      <c r="R5642" s="71"/>
      <c r="S5642" s="71"/>
      <c r="T5642" s="71"/>
      <c r="U5642" s="71"/>
      <c r="V5642" s="71"/>
      <c r="W5642" s="71"/>
      <c r="X5642" s="71"/>
      <c r="Y5642" s="71"/>
      <c r="Z5642" s="71"/>
    </row>
    <row r="5643" spans="15:26">
      <c r="O5643" s="71"/>
      <c r="P5643" s="71"/>
      <c r="Q5643" s="71"/>
      <c r="R5643" s="71"/>
      <c r="S5643" s="71"/>
      <c r="T5643" s="71"/>
      <c r="U5643" s="71"/>
      <c r="V5643" s="71"/>
      <c r="W5643" s="71"/>
      <c r="X5643" s="71"/>
      <c r="Y5643" s="71"/>
      <c r="Z5643" s="71"/>
    </row>
    <row r="5644" spans="15:26">
      <c r="O5644" s="71"/>
      <c r="P5644" s="71"/>
      <c r="Q5644" s="71"/>
      <c r="R5644" s="71"/>
      <c r="S5644" s="71"/>
      <c r="T5644" s="71"/>
      <c r="U5644" s="71"/>
      <c r="V5644" s="71"/>
      <c r="W5644" s="71"/>
      <c r="X5644" s="71"/>
      <c r="Y5644" s="71"/>
      <c r="Z5644" s="71"/>
    </row>
    <row r="5645" spans="15:26">
      <c r="O5645" s="71"/>
      <c r="P5645" s="71"/>
      <c r="Q5645" s="71"/>
      <c r="R5645" s="71"/>
      <c r="S5645" s="71"/>
      <c r="T5645" s="71"/>
      <c r="U5645" s="71"/>
      <c r="V5645" s="71"/>
      <c r="W5645" s="71"/>
      <c r="X5645" s="71"/>
      <c r="Y5645" s="71"/>
      <c r="Z5645" s="71"/>
    </row>
    <row r="5646" spans="15:26">
      <c r="O5646" s="71"/>
      <c r="P5646" s="71"/>
      <c r="Q5646" s="71"/>
      <c r="R5646" s="71"/>
      <c r="S5646" s="71"/>
      <c r="T5646" s="71"/>
      <c r="U5646" s="71"/>
      <c r="V5646" s="71"/>
      <c r="W5646" s="71"/>
      <c r="X5646" s="71"/>
      <c r="Y5646" s="71"/>
      <c r="Z5646" s="71"/>
    </row>
    <row r="5647" spans="15:26">
      <c r="O5647" s="71"/>
      <c r="P5647" s="71"/>
      <c r="Q5647" s="71"/>
      <c r="R5647" s="71"/>
      <c r="S5647" s="71"/>
      <c r="T5647" s="71"/>
      <c r="U5647" s="71"/>
      <c r="V5647" s="71"/>
      <c r="W5647" s="71"/>
      <c r="X5647" s="71"/>
      <c r="Y5647" s="71"/>
      <c r="Z5647" s="71"/>
    </row>
    <row r="5648" spans="15:26">
      <c r="O5648" s="71"/>
      <c r="P5648" s="71"/>
      <c r="Q5648" s="71"/>
      <c r="R5648" s="71"/>
      <c r="S5648" s="71"/>
      <c r="T5648" s="71"/>
      <c r="U5648" s="71"/>
      <c r="V5648" s="71"/>
      <c r="W5648" s="71"/>
      <c r="X5648" s="71"/>
      <c r="Y5648" s="71"/>
      <c r="Z5648" s="71"/>
    </row>
    <row r="5649" spans="15:26">
      <c r="O5649" s="71"/>
      <c r="P5649" s="71"/>
      <c r="Q5649" s="71"/>
      <c r="R5649" s="71"/>
      <c r="S5649" s="71"/>
      <c r="T5649" s="71"/>
      <c r="U5649" s="71"/>
      <c r="V5649" s="71"/>
      <c r="W5649" s="71"/>
      <c r="X5649" s="71"/>
      <c r="Y5649" s="71"/>
      <c r="Z5649" s="71"/>
    </row>
    <row r="5650" spans="15:26">
      <c r="O5650" s="71"/>
      <c r="P5650" s="71"/>
      <c r="Q5650" s="71"/>
      <c r="R5650" s="71"/>
      <c r="S5650" s="71"/>
      <c r="T5650" s="71"/>
      <c r="U5650" s="71"/>
      <c r="V5650" s="71"/>
      <c r="W5650" s="71"/>
      <c r="X5650" s="71"/>
      <c r="Y5650" s="71"/>
      <c r="Z5650" s="71"/>
    </row>
    <row r="5651" spans="15:26">
      <c r="O5651" s="71"/>
      <c r="P5651" s="71"/>
      <c r="Q5651" s="71"/>
      <c r="R5651" s="71"/>
      <c r="S5651" s="71"/>
      <c r="T5651" s="71"/>
      <c r="U5651" s="71"/>
      <c r="V5651" s="71"/>
      <c r="W5651" s="71"/>
      <c r="X5651" s="71"/>
      <c r="Y5651" s="71"/>
      <c r="Z5651" s="71"/>
    </row>
    <row r="5652" spans="15:26">
      <c r="O5652" s="71"/>
      <c r="P5652" s="71"/>
      <c r="Q5652" s="71"/>
      <c r="R5652" s="71"/>
      <c r="S5652" s="71"/>
      <c r="T5652" s="71"/>
      <c r="U5652" s="71"/>
      <c r="V5652" s="71"/>
      <c r="W5652" s="71"/>
      <c r="X5652" s="71"/>
      <c r="Y5652" s="71"/>
      <c r="Z5652" s="71"/>
    </row>
    <row r="5653" spans="15:26">
      <c r="O5653" s="71"/>
      <c r="P5653" s="71"/>
      <c r="Q5653" s="71"/>
      <c r="R5653" s="71"/>
      <c r="S5653" s="71"/>
      <c r="T5653" s="71"/>
      <c r="U5653" s="71"/>
      <c r="V5653" s="71"/>
      <c r="W5653" s="71"/>
      <c r="X5653" s="71"/>
      <c r="Y5653" s="71"/>
      <c r="Z5653" s="71"/>
    </row>
    <row r="5654" spans="15:26">
      <c r="O5654" s="71"/>
      <c r="P5654" s="71"/>
      <c r="Q5654" s="71"/>
      <c r="R5654" s="71"/>
      <c r="S5654" s="71"/>
      <c r="T5654" s="71"/>
      <c r="U5654" s="71"/>
      <c r="V5654" s="71"/>
      <c r="W5654" s="71"/>
      <c r="X5654" s="71"/>
      <c r="Y5654" s="71"/>
      <c r="Z5654" s="71"/>
    </row>
    <row r="5655" spans="15:26">
      <c r="O5655" s="71"/>
      <c r="P5655" s="71"/>
      <c r="Q5655" s="71"/>
      <c r="R5655" s="71"/>
      <c r="S5655" s="71"/>
      <c r="T5655" s="71"/>
      <c r="U5655" s="71"/>
      <c r="V5655" s="71"/>
      <c r="W5655" s="71"/>
      <c r="X5655" s="71"/>
      <c r="Y5655" s="71"/>
      <c r="Z5655" s="71"/>
    </row>
    <row r="5656" spans="15:26">
      <c r="O5656" s="71"/>
      <c r="P5656" s="71"/>
      <c r="Q5656" s="71"/>
      <c r="R5656" s="71"/>
      <c r="S5656" s="71"/>
      <c r="T5656" s="71"/>
      <c r="U5656" s="71"/>
      <c r="V5656" s="71"/>
      <c r="W5656" s="71"/>
      <c r="X5656" s="71"/>
      <c r="Y5656" s="71"/>
      <c r="Z5656" s="71"/>
    </row>
    <row r="5657" spans="15:26">
      <c r="O5657" s="71"/>
      <c r="P5657" s="71"/>
      <c r="Q5657" s="71"/>
      <c r="R5657" s="71"/>
      <c r="S5657" s="71"/>
      <c r="T5657" s="71"/>
      <c r="U5657" s="71"/>
      <c r="V5657" s="71"/>
      <c r="W5657" s="71"/>
      <c r="X5657" s="71"/>
      <c r="Y5657" s="71"/>
      <c r="Z5657" s="71"/>
    </row>
    <row r="5658" spans="15:26">
      <c r="O5658" s="71"/>
      <c r="P5658" s="71"/>
      <c r="Q5658" s="71"/>
      <c r="R5658" s="71"/>
      <c r="S5658" s="71"/>
      <c r="T5658" s="71"/>
      <c r="U5658" s="71"/>
      <c r="V5658" s="71"/>
      <c r="W5658" s="71"/>
      <c r="X5658" s="71"/>
      <c r="Y5658" s="71"/>
      <c r="Z5658" s="71"/>
    </row>
    <row r="5659" spans="15:26">
      <c r="O5659" s="71"/>
      <c r="P5659" s="71"/>
      <c r="Q5659" s="71"/>
      <c r="R5659" s="71"/>
      <c r="S5659" s="71"/>
      <c r="T5659" s="71"/>
      <c r="U5659" s="71"/>
      <c r="V5659" s="71"/>
      <c r="W5659" s="71"/>
      <c r="X5659" s="71"/>
      <c r="Y5659" s="71"/>
      <c r="Z5659" s="71"/>
    </row>
    <row r="5660" spans="15:26">
      <c r="O5660" s="71"/>
      <c r="P5660" s="71"/>
      <c r="Q5660" s="71"/>
      <c r="R5660" s="71"/>
      <c r="S5660" s="71"/>
      <c r="T5660" s="71"/>
      <c r="U5660" s="71"/>
      <c r="V5660" s="71"/>
      <c r="W5660" s="71"/>
      <c r="X5660" s="71"/>
      <c r="Y5660" s="71"/>
      <c r="Z5660" s="71"/>
    </row>
    <row r="5661" spans="15:26">
      <c r="O5661" s="71"/>
      <c r="P5661" s="71"/>
      <c r="Q5661" s="71"/>
      <c r="R5661" s="71"/>
      <c r="S5661" s="71"/>
      <c r="T5661" s="71"/>
      <c r="U5661" s="71"/>
      <c r="V5661" s="71"/>
      <c r="W5661" s="71"/>
      <c r="X5661" s="71"/>
      <c r="Y5661" s="71"/>
      <c r="Z5661" s="71"/>
    </row>
    <row r="5662" spans="15:26">
      <c r="O5662" s="71"/>
      <c r="P5662" s="71"/>
      <c r="Q5662" s="71"/>
      <c r="R5662" s="71"/>
      <c r="S5662" s="71"/>
      <c r="T5662" s="71"/>
      <c r="U5662" s="71"/>
      <c r="V5662" s="71"/>
      <c r="W5662" s="71"/>
      <c r="X5662" s="71"/>
      <c r="Y5662" s="71"/>
      <c r="Z5662" s="71"/>
    </row>
    <row r="5663" spans="15:26">
      <c r="O5663" s="71"/>
      <c r="P5663" s="71"/>
      <c r="Q5663" s="71"/>
      <c r="R5663" s="71"/>
      <c r="S5663" s="71"/>
      <c r="T5663" s="71"/>
      <c r="U5663" s="71"/>
      <c r="V5663" s="71"/>
      <c r="W5663" s="71"/>
      <c r="X5663" s="71"/>
      <c r="Y5663" s="71"/>
      <c r="Z5663" s="71"/>
    </row>
    <row r="5664" spans="15:26">
      <c r="O5664" s="71"/>
      <c r="P5664" s="71"/>
      <c r="Q5664" s="71"/>
      <c r="R5664" s="71"/>
      <c r="S5664" s="71"/>
      <c r="T5664" s="71"/>
      <c r="U5664" s="71"/>
      <c r="V5664" s="71"/>
      <c r="W5664" s="71"/>
      <c r="X5664" s="71"/>
      <c r="Y5664" s="71"/>
      <c r="Z5664" s="71"/>
    </row>
    <row r="5665" spans="15:26">
      <c r="O5665" s="71"/>
      <c r="P5665" s="71"/>
      <c r="Q5665" s="71"/>
      <c r="R5665" s="71"/>
      <c r="S5665" s="71"/>
      <c r="T5665" s="71"/>
      <c r="U5665" s="71"/>
      <c r="V5665" s="71"/>
      <c r="W5665" s="71"/>
      <c r="X5665" s="71"/>
      <c r="Y5665" s="71"/>
      <c r="Z5665" s="71"/>
    </row>
    <row r="5666" spans="15:26">
      <c r="O5666" s="71"/>
      <c r="P5666" s="71"/>
      <c r="Q5666" s="71"/>
      <c r="R5666" s="71"/>
      <c r="S5666" s="71"/>
      <c r="T5666" s="71"/>
      <c r="U5666" s="71"/>
      <c r="V5666" s="71"/>
      <c r="W5666" s="71"/>
      <c r="X5666" s="71"/>
      <c r="Y5666" s="71"/>
      <c r="Z5666" s="71"/>
    </row>
    <row r="5667" spans="15:26">
      <c r="O5667" s="71"/>
      <c r="P5667" s="71"/>
      <c r="Q5667" s="71"/>
      <c r="R5667" s="71"/>
      <c r="S5667" s="71"/>
      <c r="T5667" s="71"/>
      <c r="U5667" s="71"/>
      <c r="V5667" s="71"/>
      <c r="W5667" s="71"/>
      <c r="X5667" s="71"/>
      <c r="Y5667" s="71"/>
      <c r="Z5667" s="71"/>
    </row>
    <row r="5668" spans="15:26">
      <c r="O5668" s="71"/>
      <c r="P5668" s="71"/>
      <c r="Q5668" s="71"/>
      <c r="R5668" s="71"/>
      <c r="S5668" s="71"/>
      <c r="T5668" s="71"/>
      <c r="U5668" s="71"/>
      <c r="V5668" s="71"/>
      <c r="W5668" s="71"/>
      <c r="X5668" s="71"/>
      <c r="Y5668" s="71"/>
      <c r="Z5668" s="71"/>
    </row>
    <row r="5669" spans="15:26">
      <c r="O5669" s="71"/>
      <c r="P5669" s="71"/>
      <c r="Q5669" s="71"/>
      <c r="R5669" s="71"/>
      <c r="S5669" s="71"/>
      <c r="T5669" s="71"/>
      <c r="U5669" s="71"/>
      <c r="V5669" s="71"/>
      <c r="W5669" s="71"/>
      <c r="X5669" s="71"/>
      <c r="Y5669" s="71"/>
      <c r="Z5669" s="71"/>
    </row>
    <row r="5670" spans="15:26">
      <c r="O5670" s="71"/>
      <c r="P5670" s="71"/>
      <c r="Q5670" s="71"/>
      <c r="R5670" s="71"/>
      <c r="S5670" s="71"/>
      <c r="T5670" s="71"/>
      <c r="U5670" s="71"/>
      <c r="V5670" s="71"/>
      <c r="W5670" s="71"/>
      <c r="X5670" s="71"/>
      <c r="Y5670" s="71"/>
      <c r="Z5670" s="71"/>
    </row>
    <row r="5671" spans="15:26">
      <c r="O5671" s="71"/>
      <c r="P5671" s="71"/>
      <c r="Q5671" s="71"/>
      <c r="R5671" s="71"/>
      <c r="S5671" s="71"/>
      <c r="T5671" s="71"/>
      <c r="U5671" s="71"/>
      <c r="V5671" s="71"/>
      <c r="W5671" s="71"/>
      <c r="X5671" s="71"/>
      <c r="Y5671" s="71"/>
      <c r="Z5671" s="71"/>
    </row>
    <row r="5672" spans="15:26">
      <c r="O5672" s="71"/>
      <c r="P5672" s="71"/>
      <c r="Q5672" s="71"/>
      <c r="R5672" s="71"/>
      <c r="S5672" s="71"/>
      <c r="T5672" s="71"/>
      <c r="U5672" s="71"/>
      <c r="V5672" s="71"/>
      <c r="W5672" s="71"/>
      <c r="X5672" s="71"/>
      <c r="Y5672" s="71"/>
      <c r="Z5672" s="71"/>
    </row>
    <row r="5673" spans="15:26">
      <c r="O5673" s="71"/>
      <c r="P5673" s="71"/>
      <c r="Q5673" s="71"/>
      <c r="R5673" s="71"/>
      <c r="S5673" s="71"/>
      <c r="T5673" s="71"/>
      <c r="U5673" s="71"/>
      <c r="V5673" s="71"/>
      <c r="W5673" s="71"/>
      <c r="X5673" s="71"/>
      <c r="Y5673" s="71"/>
      <c r="Z5673" s="71"/>
    </row>
    <row r="5674" spans="15:26">
      <c r="O5674" s="71"/>
      <c r="P5674" s="71"/>
      <c r="Q5674" s="71"/>
      <c r="R5674" s="71"/>
      <c r="S5674" s="71"/>
      <c r="T5674" s="71"/>
      <c r="U5674" s="71"/>
      <c r="V5674" s="71"/>
      <c r="W5674" s="71"/>
      <c r="X5674" s="71"/>
      <c r="Y5674" s="71"/>
      <c r="Z5674" s="71"/>
    </row>
    <row r="5675" spans="15:26">
      <c r="O5675" s="71"/>
      <c r="P5675" s="71"/>
      <c r="Q5675" s="71"/>
      <c r="R5675" s="71"/>
      <c r="S5675" s="71"/>
      <c r="T5675" s="71"/>
      <c r="U5675" s="71"/>
      <c r="V5675" s="71"/>
      <c r="W5675" s="71"/>
      <c r="X5675" s="71"/>
      <c r="Y5675" s="71"/>
      <c r="Z5675" s="71"/>
    </row>
    <row r="5676" spans="15:26">
      <c r="O5676" s="71"/>
      <c r="P5676" s="71"/>
      <c r="Q5676" s="71"/>
      <c r="R5676" s="71"/>
      <c r="S5676" s="71"/>
      <c r="T5676" s="71"/>
      <c r="U5676" s="71"/>
      <c r="V5676" s="71"/>
      <c r="W5676" s="71"/>
      <c r="X5676" s="71"/>
      <c r="Y5676" s="71"/>
      <c r="Z5676" s="71"/>
    </row>
    <row r="5677" spans="15:26">
      <c r="O5677" s="71"/>
      <c r="P5677" s="71"/>
      <c r="Q5677" s="71"/>
      <c r="R5677" s="71"/>
      <c r="S5677" s="71"/>
      <c r="T5677" s="71"/>
      <c r="U5677" s="71"/>
      <c r="V5677" s="71"/>
      <c r="W5677" s="71"/>
      <c r="X5677" s="71"/>
      <c r="Y5677" s="71"/>
      <c r="Z5677" s="71"/>
    </row>
    <row r="5678" spans="15:26">
      <c r="O5678" s="71"/>
      <c r="P5678" s="71"/>
      <c r="Q5678" s="71"/>
      <c r="R5678" s="71"/>
      <c r="S5678" s="71"/>
      <c r="T5678" s="71"/>
      <c r="U5678" s="71"/>
      <c r="V5678" s="71"/>
      <c r="W5678" s="71"/>
      <c r="X5678" s="71"/>
      <c r="Y5678" s="71"/>
      <c r="Z5678" s="71"/>
    </row>
    <row r="5679" spans="15:26">
      <c r="O5679" s="71"/>
      <c r="P5679" s="71"/>
      <c r="Q5679" s="71"/>
      <c r="R5679" s="71"/>
      <c r="S5679" s="71"/>
      <c r="T5679" s="71"/>
      <c r="U5679" s="71"/>
      <c r="V5679" s="71"/>
      <c r="W5679" s="71"/>
      <c r="X5679" s="71"/>
      <c r="Y5679" s="71"/>
      <c r="Z5679" s="71"/>
    </row>
    <row r="5680" spans="15:26">
      <c r="O5680" s="71"/>
      <c r="P5680" s="71"/>
      <c r="Q5680" s="71"/>
      <c r="R5680" s="71"/>
      <c r="S5680" s="71"/>
      <c r="T5680" s="71"/>
      <c r="U5680" s="71"/>
      <c r="V5680" s="71"/>
      <c r="W5680" s="71"/>
      <c r="X5680" s="71"/>
      <c r="Y5680" s="71"/>
      <c r="Z5680" s="71"/>
    </row>
    <row r="5681" spans="15:26">
      <c r="O5681" s="71"/>
      <c r="P5681" s="71"/>
      <c r="Q5681" s="71"/>
      <c r="R5681" s="71"/>
      <c r="S5681" s="71"/>
      <c r="T5681" s="71"/>
      <c r="U5681" s="71"/>
      <c r="V5681" s="71"/>
      <c r="W5681" s="71"/>
      <c r="X5681" s="71"/>
      <c r="Y5681" s="71"/>
      <c r="Z5681" s="71"/>
    </row>
    <row r="5682" spans="15:26">
      <c r="O5682" s="71"/>
      <c r="P5682" s="71"/>
      <c r="Q5682" s="71"/>
      <c r="R5682" s="71"/>
      <c r="S5682" s="71"/>
      <c r="T5682" s="71"/>
      <c r="U5682" s="71"/>
      <c r="V5682" s="71"/>
      <c r="W5682" s="71"/>
      <c r="X5682" s="71"/>
      <c r="Y5682" s="71"/>
      <c r="Z5682" s="71"/>
    </row>
    <row r="5683" spans="15:26">
      <c r="O5683" s="71"/>
      <c r="P5683" s="71"/>
      <c r="Q5683" s="71"/>
      <c r="R5683" s="71"/>
      <c r="S5683" s="71"/>
      <c r="T5683" s="71"/>
      <c r="U5683" s="71"/>
      <c r="V5683" s="71"/>
      <c r="W5683" s="71"/>
      <c r="X5683" s="71"/>
      <c r="Y5683" s="71"/>
      <c r="Z5683" s="71"/>
    </row>
    <row r="5684" spans="15:26">
      <c r="O5684" s="71"/>
      <c r="P5684" s="71"/>
      <c r="Q5684" s="71"/>
      <c r="R5684" s="71"/>
      <c r="S5684" s="71"/>
      <c r="T5684" s="71"/>
      <c r="U5684" s="71"/>
      <c r="V5684" s="71"/>
      <c r="W5684" s="71"/>
      <c r="X5684" s="71"/>
      <c r="Y5684" s="71"/>
      <c r="Z5684" s="71"/>
    </row>
    <row r="5685" spans="15:26">
      <c r="O5685" s="71"/>
      <c r="P5685" s="71"/>
      <c r="Q5685" s="71"/>
      <c r="R5685" s="71"/>
      <c r="S5685" s="71"/>
      <c r="T5685" s="71"/>
      <c r="U5685" s="71"/>
      <c r="V5685" s="71"/>
      <c r="W5685" s="71"/>
      <c r="X5685" s="71"/>
      <c r="Y5685" s="71"/>
      <c r="Z5685" s="71"/>
    </row>
    <row r="5686" spans="15:26">
      <c r="O5686" s="71"/>
      <c r="P5686" s="71"/>
      <c r="Q5686" s="71"/>
      <c r="R5686" s="71"/>
      <c r="S5686" s="71"/>
      <c r="T5686" s="71"/>
      <c r="U5686" s="71"/>
      <c r="V5686" s="71"/>
      <c r="W5686" s="71"/>
      <c r="X5686" s="71"/>
      <c r="Y5686" s="71"/>
      <c r="Z5686" s="71"/>
    </row>
    <row r="5687" spans="15:26">
      <c r="O5687" s="71"/>
      <c r="P5687" s="71"/>
      <c r="Q5687" s="71"/>
      <c r="R5687" s="71"/>
      <c r="S5687" s="71"/>
      <c r="T5687" s="71"/>
      <c r="U5687" s="71"/>
      <c r="V5687" s="71"/>
      <c r="W5687" s="71"/>
      <c r="X5687" s="71"/>
      <c r="Y5687" s="71"/>
      <c r="Z5687" s="71"/>
    </row>
    <row r="5688" spans="15:26">
      <c r="O5688" s="71"/>
      <c r="P5688" s="71"/>
      <c r="Q5688" s="71"/>
      <c r="R5688" s="71"/>
      <c r="S5688" s="71"/>
      <c r="T5688" s="71"/>
      <c r="U5688" s="71"/>
      <c r="V5688" s="71"/>
      <c r="W5688" s="71"/>
      <c r="X5688" s="71"/>
      <c r="Y5688" s="71"/>
      <c r="Z5688" s="71"/>
    </row>
    <row r="5689" spans="15:26">
      <c r="O5689" s="71"/>
      <c r="P5689" s="71"/>
      <c r="Q5689" s="71"/>
      <c r="R5689" s="71"/>
      <c r="S5689" s="71"/>
      <c r="T5689" s="71"/>
      <c r="U5689" s="71"/>
      <c r="V5689" s="71"/>
      <c r="W5689" s="71"/>
      <c r="X5689" s="71"/>
      <c r="Y5689" s="71"/>
      <c r="Z5689" s="71"/>
    </row>
    <row r="5690" spans="15:26">
      <c r="O5690" s="71"/>
      <c r="P5690" s="71"/>
      <c r="Q5690" s="71"/>
      <c r="R5690" s="71"/>
      <c r="S5690" s="71"/>
      <c r="T5690" s="71"/>
      <c r="U5690" s="71"/>
      <c r="V5690" s="71"/>
      <c r="W5690" s="71"/>
      <c r="X5690" s="71"/>
      <c r="Y5690" s="71"/>
      <c r="Z5690" s="71"/>
    </row>
    <row r="5691" spans="15:26">
      <c r="O5691" s="71"/>
      <c r="P5691" s="71"/>
      <c r="Q5691" s="71"/>
      <c r="R5691" s="71"/>
      <c r="S5691" s="71"/>
      <c r="T5691" s="71"/>
      <c r="U5691" s="71"/>
      <c r="V5691" s="71"/>
      <c r="W5691" s="71"/>
      <c r="X5691" s="71"/>
      <c r="Y5691" s="71"/>
      <c r="Z5691" s="71"/>
    </row>
    <row r="5692" spans="15:26">
      <c r="O5692" s="71"/>
      <c r="P5692" s="71"/>
      <c r="Q5692" s="71"/>
      <c r="R5692" s="71"/>
      <c r="S5692" s="71"/>
      <c r="T5692" s="71"/>
      <c r="U5692" s="71"/>
      <c r="V5692" s="71"/>
      <c r="W5692" s="71"/>
      <c r="X5692" s="71"/>
      <c r="Y5692" s="71"/>
      <c r="Z5692" s="71"/>
    </row>
    <row r="5693" spans="15:26">
      <c r="O5693" s="71"/>
      <c r="P5693" s="71"/>
      <c r="Q5693" s="71"/>
      <c r="R5693" s="71"/>
      <c r="S5693" s="71"/>
      <c r="T5693" s="71"/>
      <c r="U5693" s="71"/>
      <c r="V5693" s="71"/>
      <c r="W5693" s="71"/>
      <c r="X5693" s="71"/>
      <c r="Y5693" s="71"/>
      <c r="Z5693" s="71"/>
    </row>
    <row r="5694" spans="15:26">
      <c r="O5694" s="71"/>
      <c r="P5694" s="71"/>
      <c r="Q5694" s="71"/>
      <c r="R5694" s="71"/>
      <c r="S5694" s="71"/>
      <c r="T5694" s="71"/>
      <c r="U5694" s="71"/>
      <c r="V5694" s="71"/>
      <c r="W5694" s="71"/>
      <c r="X5694" s="71"/>
      <c r="Y5694" s="71"/>
      <c r="Z5694" s="71"/>
    </row>
    <row r="5695" spans="15:26">
      <c r="O5695" s="71"/>
      <c r="P5695" s="71"/>
      <c r="Q5695" s="71"/>
      <c r="R5695" s="71"/>
      <c r="S5695" s="71"/>
      <c r="T5695" s="71"/>
      <c r="U5695" s="71"/>
      <c r="V5695" s="71"/>
      <c r="W5695" s="71"/>
      <c r="X5695" s="71"/>
      <c r="Y5695" s="71"/>
      <c r="Z5695" s="71"/>
    </row>
    <row r="5696" spans="15:26">
      <c r="O5696" s="71"/>
      <c r="P5696" s="71"/>
      <c r="Q5696" s="71"/>
      <c r="R5696" s="71"/>
      <c r="S5696" s="71"/>
      <c r="T5696" s="71"/>
      <c r="U5696" s="71"/>
      <c r="V5696" s="71"/>
      <c r="W5696" s="71"/>
      <c r="X5696" s="71"/>
      <c r="Y5696" s="71"/>
      <c r="Z5696" s="71"/>
    </row>
    <row r="5697" spans="15:26">
      <c r="O5697" s="71"/>
      <c r="P5697" s="71"/>
      <c r="Q5697" s="71"/>
      <c r="R5697" s="71"/>
      <c r="S5697" s="71"/>
      <c r="T5697" s="71"/>
      <c r="U5697" s="71"/>
      <c r="V5697" s="71"/>
      <c r="W5697" s="71"/>
      <c r="X5697" s="71"/>
      <c r="Y5697" s="71"/>
      <c r="Z5697" s="71"/>
    </row>
    <row r="5698" spans="15:26">
      <c r="O5698" s="71"/>
      <c r="P5698" s="71"/>
      <c r="Q5698" s="71"/>
      <c r="R5698" s="71"/>
      <c r="S5698" s="71"/>
      <c r="T5698" s="71"/>
      <c r="U5698" s="71"/>
      <c r="V5698" s="71"/>
      <c r="W5698" s="71"/>
      <c r="X5698" s="71"/>
      <c r="Y5698" s="71"/>
      <c r="Z5698" s="71"/>
    </row>
    <row r="5699" spans="15:26">
      <c r="O5699" s="71"/>
      <c r="P5699" s="71"/>
      <c r="Q5699" s="71"/>
      <c r="R5699" s="71"/>
      <c r="S5699" s="71"/>
      <c r="T5699" s="71"/>
      <c r="U5699" s="71"/>
      <c r="V5699" s="71"/>
      <c r="W5699" s="71"/>
      <c r="X5699" s="71"/>
      <c r="Y5699" s="71"/>
      <c r="Z5699" s="71"/>
    </row>
    <row r="5700" spans="15:26">
      <c r="O5700" s="71"/>
      <c r="P5700" s="71"/>
      <c r="Q5700" s="71"/>
      <c r="R5700" s="71"/>
      <c r="S5700" s="71"/>
      <c r="T5700" s="71"/>
      <c r="U5700" s="71"/>
      <c r="V5700" s="71"/>
      <c r="W5700" s="71"/>
      <c r="X5700" s="71"/>
      <c r="Y5700" s="71"/>
      <c r="Z5700" s="71"/>
    </row>
    <row r="5701" spans="15:26">
      <c r="O5701" s="71"/>
      <c r="P5701" s="71"/>
      <c r="Q5701" s="71"/>
      <c r="R5701" s="71"/>
      <c r="S5701" s="71"/>
      <c r="T5701" s="71"/>
      <c r="U5701" s="71"/>
      <c r="V5701" s="71"/>
      <c r="W5701" s="71"/>
      <c r="X5701" s="71"/>
      <c r="Y5701" s="71"/>
      <c r="Z5701" s="71"/>
    </row>
    <row r="5702" spans="15:26">
      <c r="O5702" s="71"/>
      <c r="P5702" s="71"/>
      <c r="Q5702" s="71"/>
      <c r="R5702" s="71"/>
      <c r="S5702" s="71"/>
      <c r="T5702" s="71"/>
      <c r="U5702" s="71"/>
      <c r="V5702" s="71"/>
      <c r="W5702" s="71"/>
      <c r="X5702" s="71"/>
      <c r="Y5702" s="71"/>
      <c r="Z5702" s="71"/>
    </row>
    <row r="5703" spans="15:26">
      <c r="O5703" s="71"/>
      <c r="P5703" s="71"/>
      <c r="Q5703" s="71"/>
      <c r="R5703" s="71"/>
      <c r="S5703" s="71"/>
      <c r="T5703" s="71"/>
      <c r="U5703" s="71"/>
      <c r="V5703" s="71"/>
      <c r="W5703" s="71"/>
      <c r="X5703" s="71"/>
      <c r="Y5703" s="71"/>
      <c r="Z5703" s="71"/>
    </row>
    <row r="5704" spans="15:26">
      <c r="O5704" s="71"/>
      <c r="P5704" s="71"/>
      <c r="Q5704" s="71"/>
      <c r="R5704" s="71"/>
      <c r="S5704" s="71"/>
      <c r="T5704" s="71"/>
      <c r="U5704" s="71"/>
      <c r="V5704" s="71"/>
      <c r="W5704" s="71"/>
      <c r="X5704" s="71"/>
      <c r="Y5704" s="71"/>
      <c r="Z5704" s="71"/>
    </row>
    <row r="5705" spans="15:26">
      <c r="O5705" s="71"/>
      <c r="P5705" s="71"/>
      <c r="Q5705" s="71"/>
      <c r="R5705" s="71"/>
      <c r="S5705" s="71"/>
      <c r="T5705" s="71"/>
      <c r="U5705" s="71"/>
      <c r="V5705" s="71"/>
      <c r="W5705" s="71"/>
      <c r="X5705" s="71"/>
      <c r="Y5705" s="71"/>
      <c r="Z5705" s="71"/>
    </row>
    <row r="5706" spans="15:26">
      <c r="O5706" s="71"/>
      <c r="P5706" s="71"/>
      <c r="Q5706" s="71"/>
      <c r="R5706" s="71"/>
      <c r="S5706" s="71"/>
      <c r="T5706" s="71"/>
      <c r="U5706" s="71"/>
      <c r="V5706" s="71"/>
      <c r="W5706" s="71"/>
      <c r="X5706" s="71"/>
      <c r="Y5706" s="71"/>
      <c r="Z5706" s="71"/>
    </row>
    <row r="5707" spans="15:26">
      <c r="O5707" s="71"/>
      <c r="P5707" s="71"/>
      <c r="Q5707" s="71"/>
      <c r="R5707" s="71"/>
      <c r="S5707" s="71"/>
      <c r="T5707" s="71"/>
      <c r="U5707" s="71"/>
      <c r="V5707" s="71"/>
      <c r="W5707" s="71"/>
      <c r="X5707" s="71"/>
      <c r="Y5707" s="71"/>
      <c r="Z5707" s="71"/>
    </row>
    <row r="5708" spans="15:26">
      <c r="O5708" s="71"/>
      <c r="P5708" s="71"/>
      <c r="Q5708" s="71"/>
      <c r="R5708" s="71"/>
      <c r="S5708" s="71"/>
      <c r="T5708" s="71"/>
      <c r="U5708" s="71"/>
      <c r="V5708" s="71"/>
      <c r="W5708" s="71"/>
      <c r="X5708" s="71"/>
      <c r="Y5708" s="71"/>
      <c r="Z5708" s="71"/>
    </row>
    <row r="5709" spans="15:26">
      <c r="O5709" s="71"/>
      <c r="P5709" s="71"/>
      <c r="Q5709" s="71"/>
      <c r="R5709" s="71"/>
      <c r="S5709" s="71"/>
      <c r="T5709" s="71"/>
      <c r="U5709" s="71"/>
      <c r="V5709" s="71"/>
      <c r="W5709" s="71"/>
      <c r="X5709" s="71"/>
      <c r="Y5709" s="71"/>
      <c r="Z5709" s="71"/>
    </row>
    <row r="5710" spans="15:26">
      <c r="O5710" s="71"/>
      <c r="P5710" s="71"/>
      <c r="Q5710" s="71"/>
      <c r="R5710" s="71"/>
      <c r="S5710" s="71"/>
      <c r="T5710" s="71"/>
      <c r="U5710" s="71"/>
      <c r="V5710" s="71"/>
      <c r="W5710" s="71"/>
      <c r="X5710" s="71"/>
      <c r="Y5710" s="71"/>
      <c r="Z5710" s="71"/>
    </row>
    <row r="5711" spans="15:26">
      <c r="O5711" s="71"/>
      <c r="P5711" s="71"/>
      <c r="Q5711" s="71"/>
      <c r="R5711" s="71"/>
      <c r="S5711" s="71"/>
      <c r="T5711" s="71"/>
      <c r="U5711" s="71"/>
      <c r="V5711" s="71"/>
      <c r="W5711" s="71"/>
      <c r="X5711" s="71"/>
      <c r="Y5711" s="71"/>
      <c r="Z5711" s="71"/>
    </row>
    <row r="5712" spans="15:26">
      <c r="O5712" s="71"/>
      <c r="P5712" s="71"/>
      <c r="Q5712" s="71"/>
      <c r="R5712" s="71"/>
      <c r="S5712" s="71"/>
      <c r="T5712" s="71"/>
      <c r="U5712" s="71"/>
      <c r="V5712" s="71"/>
      <c r="W5712" s="71"/>
      <c r="X5712" s="71"/>
      <c r="Y5712" s="71"/>
      <c r="Z5712" s="71"/>
    </row>
    <row r="5713" spans="15:26">
      <c r="O5713" s="71"/>
      <c r="P5713" s="71"/>
      <c r="Q5713" s="71"/>
      <c r="R5713" s="71"/>
      <c r="S5713" s="71"/>
      <c r="T5713" s="71"/>
      <c r="U5713" s="71"/>
      <c r="V5713" s="71"/>
      <c r="W5713" s="71"/>
      <c r="X5713" s="71"/>
      <c r="Y5713" s="71"/>
      <c r="Z5713" s="71"/>
    </row>
    <row r="5714" spans="15:26">
      <c r="O5714" s="71"/>
      <c r="P5714" s="71"/>
      <c r="Q5714" s="71"/>
      <c r="R5714" s="71"/>
      <c r="S5714" s="71"/>
      <c r="T5714" s="71"/>
      <c r="U5714" s="71"/>
      <c r="V5714" s="71"/>
      <c r="W5714" s="71"/>
      <c r="X5714" s="71"/>
      <c r="Y5714" s="71"/>
      <c r="Z5714" s="71"/>
    </row>
    <row r="5715" spans="15:26">
      <c r="O5715" s="71"/>
      <c r="P5715" s="71"/>
      <c r="Q5715" s="71"/>
      <c r="R5715" s="71"/>
      <c r="S5715" s="71"/>
      <c r="T5715" s="71"/>
      <c r="U5715" s="71"/>
      <c r="V5715" s="71"/>
      <c r="W5715" s="71"/>
      <c r="X5715" s="71"/>
      <c r="Y5715" s="71"/>
      <c r="Z5715" s="71"/>
    </row>
    <row r="5716" spans="15:26">
      <c r="O5716" s="71"/>
      <c r="P5716" s="71"/>
      <c r="Q5716" s="71"/>
      <c r="R5716" s="71"/>
      <c r="S5716" s="71"/>
      <c r="T5716" s="71"/>
      <c r="U5716" s="71"/>
      <c r="V5716" s="71"/>
      <c r="W5716" s="71"/>
      <c r="X5716" s="71"/>
      <c r="Y5716" s="71"/>
      <c r="Z5716" s="71"/>
    </row>
    <row r="5717" spans="15:26">
      <c r="O5717" s="71"/>
      <c r="P5717" s="71"/>
      <c r="Q5717" s="71"/>
      <c r="R5717" s="71"/>
      <c r="S5717" s="71"/>
      <c r="T5717" s="71"/>
      <c r="U5717" s="71"/>
      <c r="V5717" s="71"/>
      <c r="W5717" s="71"/>
      <c r="X5717" s="71"/>
      <c r="Y5717" s="71"/>
      <c r="Z5717" s="71"/>
    </row>
    <row r="5718" spans="15:26">
      <c r="O5718" s="71"/>
      <c r="P5718" s="71"/>
      <c r="Q5718" s="71"/>
      <c r="R5718" s="71"/>
      <c r="S5718" s="71"/>
      <c r="T5718" s="71"/>
      <c r="U5718" s="71"/>
      <c r="V5718" s="71"/>
      <c r="W5718" s="71"/>
      <c r="X5718" s="71"/>
      <c r="Y5718" s="71"/>
      <c r="Z5718" s="71"/>
    </row>
    <row r="5719" spans="15:26">
      <c r="O5719" s="71"/>
      <c r="P5719" s="71"/>
      <c r="Q5719" s="71"/>
      <c r="R5719" s="71"/>
      <c r="S5719" s="71"/>
      <c r="T5719" s="71"/>
      <c r="U5719" s="71"/>
      <c r="V5719" s="71"/>
      <c r="W5719" s="71"/>
      <c r="X5719" s="71"/>
      <c r="Y5719" s="71"/>
      <c r="Z5719" s="71"/>
    </row>
    <row r="5720" spans="15:26">
      <c r="O5720" s="71"/>
      <c r="P5720" s="71"/>
      <c r="Q5720" s="71"/>
      <c r="R5720" s="71"/>
      <c r="S5720" s="71"/>
      <c r="T5720" s="71"/>
      <c r="U5720" s="71"/>
      <c r="V5720" s="71"/>
      <c r="W5720" s="71"/>
      <c r="X5720" s="71"/>
      <c r="Y5720" s="71"/>
      <c r="Z5720" s="71"/>
    </row>
    <row r="5721" spans="15:26">
      <c r="O5721" s="71"/>
      <c r="P5721" s="71"/>
      <c r="Q5721" s="71"/>
      <c r="R5721" s="71"/>
      <c r="S5721" s="71"/>
      <c r="T5721" s="71"/>
      <c r="U5721" s="71"/>
      <c r="V5721" s="71"/>
      <c r="W5721" s="71"/>
      <c r="X5721" s="71"/>
      <c r="Y5721" s="71"/>
      <c r="Z5721" s="71"/>
    </row>
    <row r="5722" spans="15:26">
      <c r="O5722" s="71"/>
      <c r="P5722" s="71"/>
      <c r="Q5722" s="71"/>
      <c r="R5722" s="71"/>
      <c r="S5722" s="71"/>
      <c r="T5722" s="71"/>
      <c r="U5722" s="71"/>
      <c r="V5722" s="71"/>
      <c r="W5722" s="71"/>
      <c r="X5722" s="71"/>
      <c r="Y5722" s="71"/>
      <c r="Z5722" s="71"/>
    </row>
    <row r="5723" spans="15:26">
      <c r="O5723" s="71"/>
      <c r="P5723" s="71"/>
      <c r="Q5723" s="71"/>
      <c r="R5723" s="71"/>
      <c r="S5723" s="71"/>
      <c r="T5723" s="71"/>
      <c r="U5723" s="71"/>
      <c r="V5723" s="71"/>
      <c r="W5723" s="71"/>
      <c r="X5723" s="71"/>
      <c r="Y5723" s="71"/>
      <c r="Z5723" s="71"/>
    </row>
    <row r="5724" spans="15:26">
      <c r="O5724" s="71"/>
      <c r="P5724" s="71"/>
      <c r="Q5724" s="71"/>
      <c r="R5724" s="71"/>
      <c r="S5724" s="71"/>
      <c r="T5724" s="71"/>
      <c r="U5724" s="71"/>
      <c r="V5724" s="71"/>
      <c r="W5724" s="71"/>
      <c r="X5724" s="71"/>
      <c r="Y5724" s="71"/>
      <c r="Z5724" s="71"/>
    </row>
    <row r="5725" spans="15:26">
      <c r="O5725" s="71"/>
      <c r="P5725" s="71"/>
      <c r="Q5725" s="71"/>
      <c r="R5725" s="71"/>
      <c r="S5725" s="71"/>
      <c r="T5725" s="71"/>
      <c r="U5725" s="71"/>
      <c r="V5725" s="71"/>
      <c r="W5725" s="71"/>
      <c r="X5725" s="71"/>
      <c r="Y5725" s="71"/>
      <c r="Z5725" s="71"/>
    </row>
    <row r="5726" spans="15:26">
      <c r="O5726" s="71"/>
      <c r="P5726" s="71"/>
      <c r="Q5726" s="71"/>
      <c r="R5726" s="71"/>
      <c r="S5726" s="71"/>
      <c r="T5726" s="71"/>
      <c r="U5726" s="71"/>
      <c r="V5726" s="71"/>
      <c r="W5726" s="71"/>
      <c r="X5726" s="71"/>
      <c r="Y5726" s="71"/>
      <c r="Z5726" s="71"/>
    </row>
    <row r="5727" spans="15:26">
      <c r="O5727" s="71"/>
      <c r="P5727" s="71"/>
      <c r="Q5727" s="71"/>
      <c r="R5727" s="71"/>
      <c r="S5727" s="71"/>
      <c r="T5727" s="71"/>
      <c r="U5727" s="71"/>
      <c r="V5727" s="71"/>
      <c r="W5727" s="71"/>
      <c r="X5727" s="71"/>
      <c r="Y5727" s="71"/>
      <c r="Z5727" s="71"/>
    </row>
    <row r="5728" spans="15:26">
      <c r="O5728" s="71"/>
      <c r="P5728" s="71"/>
      <c r="Q5728" s="71"/>
      <c r="R5728" s="71"/>
      <c r="S5728" s="71"/>
      <c r="T5728" s="71"/>
      <c r="U5728" s="71"/>
      <c r="V5728" s="71"/>
      <c r="W5728" s="71"/>
      <c r="X5728" s="71"/>
      <c r="Y5728" s="71"/>
      <c r="Z5728" s="71"/>
    </row>
    <row r="5729" spans="15:26">
      <c r="O5729" s="71"/>
      <c r="P5729" s="71"/>
      <c r="Q5729" s="71"/>
      <c r="R5729" s="71"/>
      <c r="S5729" s="71"/>
      <c r="T5729" s="71"/>
      <c r="U5729" s="71"/>
      <c r="V5729" s="71"/>
      <c r="W5729" s="71"/>
      <c r="X5729" s="71"/>
      <c r="Y5729" s="71"/>
      <c r="Z5729" s="71"/>
    </row>
    <row r="5730" spans="15:26">
      <c r="O5730" s="71"/>
      <c r="P5730" s="71"/>
      <c r="Q5730" s="71"/>
      <c r="R5730" s="71"/>
      <c r="S5730" s="71"/>
      <c r="T5730" s="71"/>
      <c r="U5730" s="71"/>
      <c r="V5730" s="71"/>
      <c r="W5730" s="71"/>
      <c r="X5730" s="71"/>
      <c r="Y5730" s="71"/>
      <c r="Z5730" s="71"/>
    </row>
    <row r="5731" spans="15:26">
      <c r="O5731" s="71"/>
      <c r="P5731" s="71"/>
      <c r="Q5731" s="71"/>
      <c r="R5731" s="71"/>
      <c r="S5731" s="71"/>
      <c r="T5731" s="71"/>
      <c r="U5731" s="71"/>
      <c r="V5731" s="71"/>
      <c r="W5731" s="71"/>
      <c r="X5731" s="71"/>
      <c r="Y5731" s="71"/>
      <c r="Z5731" s="71"/>
    </row>
    <row r="5732" spans="15:26">
      <c r="O5732" s="71"/>
      <c r="P5732" s="71"/>
      <c r="Q5732" s="71"/>
      <c r="R5732" s="71"/>
      <c r="S5732" s="71"/>
      <c r="T5732" s="71"/>
      <c r="U5732" s="71"/>
      <c r="V5732" s="71"/>
      <c r="W5732" s="71"/>
      <c r="X5732" s="71"/>
      <c r="Y5732" s="71"/>
      <c r="Z5732" s="71"/>
    </row>
    <row r="5733" spans="15:26">
      <c r="O5733" s="71"/>
      <c r="P5733" s="71"/>
      <c r="Q5733" s="71"/>
      <c r="R5733" s="71"/>
      <c r="S5733" s="71"/>
      <c r="T5733" s="71"/>
      <c r="U5733" s="71"/>
      <c r="V5733" s="71"/>
      <c r="W5733" s="71"/>
      <c r="X5733" s="71"/>
      <c r="Y5733" s="71"/>
      <c r="Z5733" s="71"/>
    </row>
    <row r="5734" spans="15:26">
      <c r="O5734" s="71"/>
      <c r="P5734" s="71"/>
      <c r="Q5734" s="71"/>
      <c r="R5734" s="71"/>
      <c r="S5734" s="71"/>
      <c r="T5734" s="71"/>
      <c r="U5734" s="71"/>
      <c r="V5734" s="71"/>
      <c r="W5734" s="71"/>
      <c r="X5734" s="71"/>
      <c r="Y5734" s="71"/>
      <c r="Z5734" s="71"/>
    </row>
    <row r="5735" spans="15:26">
      <c r="O5735" s="71"/>
      <c r="P5735" s="71"/>
      <c r="Q5735" s="71"/>
      <c r="R5735" s="71"/>
      <c r="S5735" s="71"/>
      <c r="T5735" s="71"/>
      <c r="U5735" s="71"/>
      <c r="V5735" s="71"/>
      <c r="W5735" s="71"/>
      <c r="X5735" s="71"/>
      <c r="Y5735" s="71"/>
      <c r="Z5735" s="71"/>
    </row>
    <row r="5736" spans="15:26">
      <c r="O5736" s="71"/>
      <c r="P5736" s="71"/>
      <c r="Q5736" s="71"/>
      <c r="R5736" s="71"/>
      <c r="S5736" s="71"/>
      <c r="T5736" s="71"/>
      <c r="U5736" s="71"/>
      <c r="V5736" s="71"/>
      <c r="W5736" s="71"/>
      <c r="X5736" s="71"/>
      <c r="Y5736" s="71"/>
      <c r="Z5736" s="71"/>
    </row>
    <row r="5737" spans="15:26">
      <c r="O5737" s="71"/>
      <c r="P5737" s="71"/>
      <c r="Q5737" s="71"/>
      <c r="R5737" s="71"/>
      <c r="S5737" s="71"/>
      <c r="T5737" s="71"/>
      <c r="U5737" s="71"/>
      <c r="V5737" s="71"/>
      <c r="W5737" s="71"/>
      <c r="X5737" s="71"/>
      <c r="Y5737" s="71"/>
      <c r="Z5737" s="71"/>
    </row>
    <row r="5738" spans="15:26">
      <c r="O5738" s="71"/>
      <c r="P5738" s="71"/>
      <c r="Q5738" s="71"/>
      <c r="R5738" s="71"/>
      <c r="S5738" s="71"/>
      <c r="T5738" s="71"/>
      <c r="U5738" s="71"/>
      <c r="V5738" s="71"/>
      <c r="W5738" s="71"/>
      <c r="X5738" s="71"/>
      <c r="Y5738" s="71"/>
      <c r="Z5738" s="71"/>
    </row>
    <row r="5739" spans="15:26">
      <c r="O5739" s="71"/>
      <c r="P5739" s="71"/>
      <c r="Q5739" s="71"/>
      <c r="R5739" s="71"/>
      <c r="S5739" s="71"/>
      <c r="T5739" s="71"/>
      <c r="U5739" s="71"/>
      <c r="V5739" s="71"/>
      <c r="W5739" s="71"/>
      <c r="X5739" s="71"/>
      <c r="Y5739" s="71"/>
      <c r="Z5739" s="71"/>
    </row>
    <row r="5740" spans="15:26">
      <c r="O5740" s="71"/>
      <c r="P5740" s="71"/>
      <c r="Q5740" s="71"/>
      <c r="R5740" s="71"/>
      <c r="S5740" s="71"/>
      <c r="T5740" s="71"/>
      <c r="U5740" s="71"/>
      <c r="V5740" s="71"/>
      <c r="W5740" s="71"/>
      <c r="X5740" s="71"/>
      <c r="Y5740" s="71"/>
      <c r="Z5740" s="71"/>
    </row>
    <row r="5741" spans="15:26">
      <c r="O5741" s="71"/>
      <c r="P5741" s="71"/>
      <c r="Q5741" s="71"/>
      <c r="R5741" s="71"/>
      <c r="S5741" s="71"/>
      <c r="T5741" s="71"/>
      <c r="U5741" s="71"/>
      <c r="V5741" s="71"/>
      <c r="W5741" s="71"/>
      <c r="X5741" s="71"/>
      <c r="Y5741" s="71"/>
      <c r="Z5741" s="71"/>
    </row>
    <row r="5742" spans="15:26">
      <c r="O5742" s="71"/>
      <c r="P5742" s="71"/>
      <c r="Q5742" s="71"/>
      <c r="R5742" s="71"/>
      <c r="S5742" s="71"/>
      <c r="T5742" s="71"/>
      <c r="U5742" s="71"/>
      <c r="V5742" s="71"/>
      <c r="W5742" s="71"/>
      <c r="X5742" s="71"/>
      <c r="Y5742" s="71"/>
      <c r="Z5742" s="71"/>
    </row>
    <row r="5743" spans="15:26">
      <c r="O5743" s="71"/>
      <c r="P5743" s="71"/>
      <c r="Q5743" s="71"/>
      <c r="R5743" s="71"/>
      <c r="S5743" s="71"/>
      <c r="T5743" s="71"/>
      <c r="U5743" s="71"/>
      <c r="V5743" s="71"/>
      <c r="W5743" s="71"/>
      <c r="X5743" s="71"/>
      <c r="Y5743" s="71"/>
      <c r="Z5743" s="71"/>
    </row>
    <row r="5744" spans="15:26">
      <c r="O5744" s="71"/>
      <c r="P5744" s="71"/>
      <c r="Q5744" s="71"/>
      <c r="R5744" s="71"/>
      <c r="S5744" s="71"/>
      <c r="T5744" s="71"/>
      <c r="U5744" s="71"/>
      <c r="V5744" s="71"/>
      <c r="W5744" s="71"/>
      <c r="X5744" s="71"/>
      <c r="Y5744" s="71"/>
      <c r="Z5744" s="71"/>
    </row>
    <row r="5745" spans="15:26">
      <c r="O5745" s="71"/>
      <c r="P5745" s="71"/>
      <c r="Q5745" s="71"/>
      <c r="R5745" s="71"/>
      <c r="S5745" s="71"/>
      <c r="T5745" s="71"/>
      <c r="U5745" s="71"/>
      <c r="V5745" s="71"/>
      <c r="W5745" s="71"/>
      <c r="X5745" s="71"/>
      <c r="Y5745" s="71"/>
      <c r="Z5745" s="71"/>
    </row>
    <row r="5746" spans="15:26">
      <c r="O5746" s="71"/>
      <c r="P5746" s="71"/>
      <c r="Q5746" s="71"/>
      <c r="R5746" s="71"/>
      <c r="S5746" s="71"/>
      <c r="T5746" s="71"/>
      <c r="U5746" s="71"/>
      <c r="V5746" s="71"/>
      <c r="W5746" s="71"/>
      <c r="X5746" s="71"/>
      <c r="Y5746" s="71"/>
      <c r="Z5746" s="71"/>
    </row>
    <row r="5747" spans="15:26">
      <c r="O5747" s="71"/>
      <c r="P5747" s="71"/>
      <c r="Q5747" s="71"/>
      <c r="R5747" s="71"/>
      <c r="S5747" s="71"/>
      <c r="T5747" s="71"/>
      <c r="U5747" s="71"/>
      <c r="V5747" s="71"/>
      <c r="W5747" s="71"/>
      <c r="X5747" s="71"/>
      <c r="Y5747" s="71"/>
      <c r="Z5747" s="71"/>
    </row>
    <row r="5748" spans="15:26">
      <c r="O5748" s="71"/>
      <c r="P5748" s="71"/>
      <c r="Q5748" s="71"/>
      <c r="R5748" s="71"/>
      <c r="S5748" s="71"/>
      <c r="T5748" s="71"/>
      <c r="U5748" s="71"/>
      <c r="V5748" s="71"/>
      <c r="W5748" s="71"/>
      <c r="X5748" s="71"/>
      <c r="Y5748" s="71"/>
      <c r="Z5748" s="71"/>
    </row>
    <row r="5749" spans="15:26">
      <c r="O5749" s="71"/>
      <c r="P5749" s="71"/>
      <c r="Q5749" s="71"/>
      <c r="R5749" s="71"/>
      <c r="S5749" s="71"/>
      <c r="T5749" s="71"/>
      <c r="U5749" s="71"/>
      <c r="V5749" s="71"/>
      <c r="W5749" s="71"/>
      <c r="X5749" s="71"/>
      <c r="Y5749" s="71"/>
      <c r="Z5749" s="71"/>
    </row>
    <row r="5750" spans="15:26">
      <c r="O5750" s="71"/>
      <c r="P5750" s="71"/>
      <c r="Q5750" s="71"/>
      <c r="R5750" s="71"/>
      <c r="S5750" s="71"/>
      <c r="T5750" s="71"/>
      <c r="U5750" s="71"/>
      <c r="V5750" s="71"/>
      <c r="W5750" s="71"/>
      <c r="X5750" s="71"/>
      <c r="Y5750" s="71"/>
      <c r="Z5750" s="71"/>
    </row>
    <row r="5751" spans="15:26">
      <c r="O5751" s="71"/>
      <c r="P5751" s="71"/>
      <c r="Q5751" s="71"/>
      <c r="R5751" s="71"/>
      <c r="S5751" s="71"/>
      <c r="T5751" s="71"/>
      <c r="U5751" s="71"/>
      <c r="V5751" s="71"/>
      <c r="W5751" s="71"/>
      <c r="X5751" s="71"/>
      <c r="Y5751" s="71"/>
      <c r="Z5751" s="71"/>
    </row>
    <row r="5752" spans="15:26">
      <c r="O5752" s="71"/>
      <c r="P5752" s="71"/>
      <c r="Q5752" s="71"/>
      <c r="R5752" s="71"/>
      <c r="S5752" s="71"/>
      <c r="T5752" s="71"/>
      <c r="U5752" s="71"/>
      <c r="V5752" s="71"/>
      <c r="W5752" s="71"/>
      <c r="X5752" s="71"/>
      <c r="Y5752" s="71"/>
      <c r="Z5752" s="71"/>
    </row>
    <row r="5753" spans="15:26">
      <c r="O5753" s="71"/>
      <c r="P5753" s="71"/>
      <c r="Q5753" s="71"/>
      <c r="R5753" s="71"/>
      <c r="S5753" s="71"/>
      <c r="T5753" s="71"/>
      <c r="U5753" s="71"/>
      <c r="V5753" s="71"/>
      <c r="W5753" s="71"/>
      <c r="X5753" s="71"/>
      <c r="Y5753" s="71"/>
      <c r="Z5753" s="71"/>
    </row>
    <row r="5754" spans="15:26">
      <c r="O5754" s="71"/>
      <c r="P5754" s="71"/>
      <c r="Q5754" s="71"/>
      <c r="R5754" s="71"/>
      <c r="S5754" s="71"/>
      <c r="T5754" s="71"/>
      <c r="U5754" s="71"/>
      <c r="V5754" s="71"/>
      <c r="W5754" s="71"/>
      <c r="X5754" s="71"/>
      <c r="Y5754" s="71"/>
      <c r="Z5754" s="71"/>
    </row>
    <row r="5755" spans="15:26">
      <c r="O5755" s="71"/>
      <c r="P5755" s="71"/>
      <c r="Q5755" s="71"/>
      <c r="R5755" s="71"/>
      <c r="S5755" s="71"/>
      <c r="T5755" s="71"/>
      <c r="U5755" s="71"/>
      <c r="V5755" s="71"/>
      <c r="W5755" s="71"/>
      <c r="X5755" s="71"/>
      <c r="Y5755" s="71"/>
      <c r="Z5755" s="71"/>
    </row>
    <row r="5756" spans="15:26">
      <c r="O5756" s="71"/>
      <c r="P5756" s="71"/>
      <c r="Q5756" s="71"/>
      <c r="R5756" s="71"/>
      <c r="S5756" s="71"/>
      <c r="T5756" s="71"/>
      <c r="U5756" s="71"/>
      <c r="V5756" s="71"/>
      <c r="W5756" s="71"/>
      <c r="X5756" s="71"/>
      <c r="Y5756" s="71"/>
      <c r="Z5756" s="71"/>
    </row>
    <row r="5757" spans="15:26">
      <c r="O5757" s="71"/>
      <c r="P5757" s="71"/>
      <c r="Q5757" s="71"/>
      <c r="R5757" s="71"/>
      <c r="S5757" s="71"/>
      <c r="T5757" s="71"/>
      <c r="U5757" s="71"/>
      <c r="V5757" s="71"/>
      <c r="W5757" s="71"/>
      <c r="X5757" s="71"/>
      <c r="Y5757" s="71"/>
      <c r="Z5757" s="71"/>
    </row>
    <row r="5758" spans="15:26">
      <c r="O5758" s="71"/>
      <c r="P5758" s="71"/>
      <c r="Q5758" s="71"/>
      <c r="R5758" s="71"/>
      <c r="S5758" s="71"/>
      <c r="T5758" s="71"/>
      <c r="U5758" s="71"/>
      <c r="V5758" s="71"/>
      <c r="W5758" s="71"/>
      <c r="X5758" s="71"/>
      <c r="Y5758" s="71"/>
      <c r="Z5758" s="71"/>
    </row>
    <row r="5759" spans="15:26">
      <c r="O5759" s="71"/>
      <c r="P5759" s="71"/>
      <c r="Q5759" s="71"/>
      <c r="R5759" s="71"/>
      <c r="S5759" s="71"/>
      <c r="T5759" s="71"/>
      <c r="U5759" s="71"/>
      <c r="V5759" s="71"/>
      <c r="W5759" s="71"/>
      <c r="X5759" s="71"/>
      <c r="Y5759" s="71"/>
      <c r="Z5759" s="71"/>
    </row>
    <row r="5760" spans="15:26">
      <c r="O5760" s="71"/>
      <c r="P5760" s="71"/>
      <c r="Q5760" s="71"/>
      <c r="R5760" s="71"/>
      <c r="S5760" s="71"/>
      <c r="T5760" s="71"/>
      <c r="U5760" s="71"/>
      <c r="V5760" s="71"/>
      <c r="W5760" s="71"/>
      <c r="X5760" s="71"/>
      <c r="Y5760" s="71"/>
      <c r="Z5760" s="71"/>
    </row>
    <row r="5761" spans="15:26">
      <c r="O5761" s="71"/>
      <c r="P5761" s="71"/>
      <c r="Q5761" s="71"/>
      <c r="R5761" s="71"/>
      <c r="S5761" s="71"/>
      <c r="T5761" s="71"/>
      <c r="U5761" s="71"/>
      <c r="V5761" s="71"/>
      <c r="W5761" s="71"/>
      <c r="X5761" s="71"/>
      <c r="Y5761" s="71"/>
      <c r="Z5761" s="71"/>
    </row>
    <row r="5762" spans="15:26">
      <c r="O5762" s="71"/>
      <c r="P5762" s="71"/>
      <c r="Q5762" s="71"/>
      <c r="R5762" s="71"/>
      <c r="S5762" s="71"/>
      <c r="T5762" s="71"/>
      <c r="U5762" s="71"/>
      <c r="V5762" s="71"/>
      <c r="W5762" s="71"/>
      <c r="X5762" s="71"/>
      <c r="Y5762" s="71"/>
      <c r="Z5762" s="71"/>
    </row>
    <row r="5763" spans="15:26">
      <c r="O5763" s="71"/>
      <c r="P5763" s="71"/>
      <c r="Q5763" s="71"/>
      <c r="R5763" s="71"/>
      <c r="S5763" s="71"/>
      <c r="T5763" s="71"/>
      <c r="U5763" s="71"/>
      <c r="V5763" s="71"/>
      <c r="W5763" s="71"/>
      <c r="X5763" s="71"/>
      <c r="Y5763" s="71"/>
      <c r="Z5763" s="71"/>
    </row>
    <row r="5764" spans="15:26">
      <c r="O5764" s="71"/>
      <c r="P5764" s="71"/>
      <c r="Q5764" s="71"/>
      <c r="R5764" s="71"/>
      <c r="S5764" s="71"/>
      <c r="T5764" s="71"/>
      <c r="U5764" s="71"/>
      <c r="V5764" s="71"/>
      <c r="W5764" s="71"/>
      <c r="X5764" s="71"/>
      <c r="Y5764" s="71"/>
      <c r="Z5764" s="71"/>
    </row>
    <row r="5765" spans="15:26">
      <c r="O5765" s="71"/>
      <c r="P5765" s="71"/>
      <c r="Q5765" s="71"/>
      <c r="R5765" s="71"/>
      <c r="S5765" s="71"/>
      <c r="T5765" s="71"/>
      <c r="U5765" s="71"/>
      <c r="V5765" s="71"/>
      <c r="W5765" s="71"/>
      <c r="X5765" s="71"/>
      <c r="Y5765" s="71"/>
      <c r="Z5765" s="71"/>
    </row>
    <row r="5766" spans="15:26">
      <c r="O5766" s="71"/>
      <c r="P5766" s="71"/>
      <c r="Q5766" s="71"/>
      <c r="R5766" s="71"/>
      <c r="S5766" s="71"/>
      <c r="T5766" s="71"/>
      <c r="U5766" s="71"/>
      <c r="V5766" s="71"/>
      <c r="W5766" s="71"/>
      <c r="X5766" s="71"/>
      <c r="Y5766" s="71"/>
      <c r="Z5766" s="71"/>
    </row>
    <row r="5767" spans="15:26">
      <c r="O5767" s="71"/>
      <c r="P5767" s="71"/>
      <c r="Q5767" s="71"/>
      <c r="R5767" s="71"/>
      <c r="S5767" s="71"/>
      <c r="T5767" s="71"/>
      <c r="U5767" s="71"/>
      <c r="V5767" s="71"/>
      <c r="W5767" s="71"/>
      <c r="X5767" s="71"/>
      <c r="Y5767" s="71"/>
      <c r="Z5767" s="71"/>
    </row>
    <row r="5768" spans="15:26">
      <c r="O5768" s="71"/>
      <c r="P5768" s="71"/>
      <c r="Q5768" s="71"/>
      <c r="R5768" s="71"/>
      <c r="S5768" s="71"/>
      <c r="T5768" s="71"/>
      <c r="U5768" s="71"/>
      <c r="V5768" s="71"/>
      <c r="W5768" s="71"/>
      <c r="X5768" s="71"/>
      <c r="Y5768" s="71"/>
      <c r="Z5768" s="71"/>
    </row>
    <row r="5769" spans="15:26">
      <c r="O5769" s="71"/>
      <c r="P5769" s="71"/>
      <c r="Q5769" s="71"/>
      <c r="R5769" s="71"/>
      <c r="S5769" s="71"/>
      <c r="T5769" s="71"/>
      <c r="U5769" s="71"/>
      <c r="V5769" s="71"/>
      <c r="W5769" s="71"/>
      <c r="X5769" s="71"/>
      <c r="Y5769" s="71"/>
      <c r="Z5769" s="71"/>
    </row>
    <row r="5770" spans="15:26">
      <c r="O5770" s="71"/>
      <c r="P5770" s="71"/>
      <c r="Q5770" s="71"/>
      <c r="R5770" s="71"/>
      <c r="S5770" s="71"/>
      <c r="T5770" s="71"/>
      <c r="U5770" s="71"/>
      <c r="V5770" s="71"/>
      <c r="W5770" s="71"/>
      <c r="X5770" s="71"/>
      <c r="Y5770" s="71"/>
      <c r="Z5770" s="71"/>
    </row>
    <row r="5771" spans="15:26">
      <c r="O5771" s="71"/>
      <c r="P5771" s="71"/>
      <c r="Q5771" s="71"/>
      <c r="R5771" s="71"/>
      <c r="S5771" s="71"/>
      <c r="T5771" s="71"/>
      <c r="U5771" s="71"/>
      <c r="V5771" s="71"/>
      <c r="W5771" s="71"/>
      <c r="X5771" s="71"/>
      <c r="Y5771" s="71"/>
      <c r="Z5771" s="71"/>
    </row>
    <row r="5772" spans="15:26">
      <c r="O5772" s="71"/>
      <c r="P5772" s="71"/>
      <c r="Q5772" s="71"/>
      <c r="R5772" s="71"/>
      <c r="S5772" s="71"/>
      <c r="T5772" s="71"/>
      <c r="U5772" s="71"/>
      <c r="V5772" s="71"/>
      <c r="W5772" s="71"/>
      <c r="X5772" s="71"/>
      <c r="Y5772" s="71"/>
      <c r="Z5772" s="71"/>
    </row>
    <row r="5773" spans="15:26">
      <c r="O5773" s="71"/>
      <c r="P5773" s="71"/>
      <c r="Q5773" s="71"/>
      <c r="R5773" s="71"/>
      <c r="S5773" s="71"/>
      <c r="T5773" s="71"/>
      <c r="U5773" s="71"/>
      <c r="V5773" s="71"/>
      <c r="W5773" s="71"/>
      <c r="X5773" s="71"/>
      <c r="Y5773" s="71"/>
      <c r="Z5773" s="71"/>
    </row>
    <row r="5774" spans="15:26">
      <c r="O5774" s="71"/>
      <c r="P5774" s="71"/>
      <c r="Q5774" s="71"/>
      <c r="R5774" s="71"/>
      <c r="S5774" s="71"/>
      <c r="T5774" s="71"/>
      <c r="U5774" s="71"/>
      <c r="V5774" s="71"/>
      <c r="W5774" s="71"/>
      <c r="X5774" s="71"/>
      <c r="Y5774" s="71"/>
      <c r="Z5774" s="71"/>
    </row>
    <row r="5775" spans="15:26">
      <c r="O5775" s="71"/>
      <c r="P5775" s="71"/>
      <c r="Q5775" s="71"/>
      <c r="R5775" s="71"/>
      <c r="S5775" s="71"/>
      <c r="T5775" s="71"/>
      <c r="U5775" s="71"/>
      <c r="V5775" s="71"/>
      <c r="W5775" s="71"/>
      <c r="X5775" s="71"/>
      <c r="Y5775" s="71"/>
      <c r="Z5775" s="71"/>
    </row>
    <row r="5776" spans="15:26">
      <c r="O5776" s="71"/>
      <c r="P5776" s="71"/>
      <c r="Q5776" s="71"/>
      <c r="R5776" s="71"/>
      <c r="S5776" s="71"/>
      <c r="T5776" s="71"/>
      <c r="U5776" s="71"/>
      <c r="V5776" s="71"/>
      <c r="W5776" s="71"/>
      <c r="X5776" s="71"/>
      <c r="Y5776" s="71"/>
      <c r="Z5776" s="71"/>
    </row>
    <row r="5777" spans="15:26">
      <c r="O5777" s="71"/>
      <c r="P5777" s="71"/>
      <c r="Q5777" s="71"/>
      <c r="R5777" s="71"/>
      <c r="S5777" s="71"/>
      <c r="T5777" s="71"/>
      <c r="U5777" s="71"/>
      <c r="V5777" s="71"/>
      <c r="W5777" s="71"/>
      <c r="X5777" s="71"/>
      <c r="Y5777" s="71"/>
      <c r="Z5777" s="71"/>
    </row>
    <row r="5778" spans="15:26">
      <c r="O5778" s="71"/>
      <c r="P5778" s="71"/>
      <c r="Q5778" s="71"/>
      <c r="R5778" s="71"/>
      <c r="S5778" s="71"/>
      <c r="T5778" s="71"/>
      <c r="U5778" s="71"/>
      <c r="V5778" s="71"/>
      <c r="W5778" s="71"/>
      <c r="X5778" s="71"/>
      <c r="Y5778" s="71"/>
      <c r="Z5778" s="71"/>
    </row>
    <row r="5779" spans="15:26">
      <c r="O5779" s="71"/>
      <c r="P5779" s="71"/>
      <c r="Q5779" s="71"/>
      <c r="R5779" s="71"/>
      <c r="S5779" s="71"/>
      <c r="T5779" s="71"/>
      <c r="U5779" s="71"/>
      <c r="V5779" s="71"/>
      <c r="W5779" s="71"/>
      <c r="X5779" s="71"/>
      <c r="Y5779" s="71"/>
      <c r="Z5779" s="71"/>
    </row>
    <row r="5780" spans="15:26">
      <c r="O5780" s="71"/>
      <c r="P5780" s="71"/>
      <c r="Q5780" s="71"/>
      <c r="R5780" s="71"/>
      <c r="S5780" s="71"/>
      <c r="T5780" s="71"/>
      <c r="U5780" s="71"/>
      <c r="V5780" s="71"/>
      <c r="W5780" s="71"/>
      <c r="X5780" s="71"/>
      <c r="Y5780" s="71"/>
      <c r="Z5780" s="71"/>
    </row>
    <row r="5781" spans="15:26">
      <c r="O5781" s="71"/>
      <c r="P5781" s="71"/>
      <c r="Q5781" s="71"/>
      <c r="R5781" s="71"/>
      <c r="S5781" s="71"/>
      <c r="T5781" s="71"/>
      <c r="U5781" s="71"/>
      <c r="V5781" s="71"/>
      <c r="W5781" s="71"/>
      <c r="X5781" s="71"/>
      <c r="Y5781" s="71"/>
      <c r="Z5781" s="71"/>
    </row>
    <row r="5782" spans="15:26">
      <c r="O5782" s="71"/>
      <c r="P5782" s="71"/>
      <c r="Q5782" s="71"/>
      <c r="R5782" s="71"/>
      <c r="S5782" s="71"/>
      <c r="T5782" s="71"/>
      <c r="U5782" s="71"/>
      <c r="V5782" s="71"/>
      <c r="W5782" s="71"/>
      <c r="X5782" s="71"/>
      <c r="Y5782" s="71"/>
      <c r="Z5782" s="71"/>
    </row>
    <row r="5783" spans="15:26">
      <c r="O5783" s="71"/>
      <c r="P5783" s="71"/>
      <c r="Q5783" s="71"/>
      <c r="R5783" s="71"/>
      <c r="S5783" s="71"/>
      <c r="T5783" s="71"/>
      <c r="U5783" s="71"/>
      <c r="V5783" s="71"/>
      <c r="W5783" s="71"/>
      <c r="X5783" s="71"/>
      <c r="Y5783" s="71"/>
      <c r="Z5783" s="71"/>
    </row>
    <row r="5784" spans="15:26">
      <c r="O5784" s="71"/>
      <c r="P5784" s="71"/>
      <c r="Q5784" s="71"/>
      <c r="R5784" s="71"/>
      <c r="S5784" s="71"/>
      <c r="T5784" s="71"/>
      <c r="U5784" s="71"/>
      <c r="V5784" s="71"/>
      <c r="W5784" s="71"/>
      <c r="X5784" s="71"/>
      <c r="Y5784" s="71"/>
      <c r="Z5784" s="71"/>
    </row>
    <row r="5785" spans="15:26">
      <c r="O5785" s="71"/>
      <c r="P5785" s="71"/>
      <c r="Q5785" s="71"/>
      <c r="R5785" s="71"/>
      <c r="S5785" s="71"/>
      <c r="T5785" s="71"/>
      <c r="U5785" s="71"/>
      <c r="V5785" s="71"/>
      <c r="W5785" s="71"/>
      <c r="X5785" s="71"/>
      <c r="Y5785" s="71"/>
      <c r="Z5785" s="71"/>
    </row>
    <row r="5786" spans="15:26">
      <c r="O5786" s="71"/>
      <c r="P5786" s="71"/>
      <c r="Q5786" s="71"/>
      <c r="R5786" s="71"/>
      <c r="S5786" s="71"/>
      <c r="T5786" s="71"/>
      <c r="U5786" s="71"/>
      <c r="V5786" s="71"/>
      <c r="W5786" s="71"/>
      <c r="X5786" s="71"/>
      <c r="Y5786" s="71"/>
      <c r="Z5786" s="71"/>
    </row>
    <row r="5787" spans="15:26">
      <c r="O5787" s="71"/>
      <c r="P5787" s="71"/>
      <c r="Q5787" s="71"/>
      <c r="R5787" s="71"/>
      <c r="S5787" s="71"/>
      <c r="T5787" s="71"/>
      <c r="U5787" s="71"/>
      <c r="V5787" s="71"/>
      <c r="W5787" s="71"/>
      <c r="X5787" s="71"/>
      <c r="Y5787" s="71"/>
      <c r="Z5787" s="71"/>
    </row>
    <row r="5788" spans="15:26">
      <c r="O5788" s="71"/>
      <c r="P5788" s="71"/>
      <c r="Q5788" s="71"/>
      <c r="R5788" s="71"/>
      <c r="S5788" s="71"/>
      <c r="T5788" s="71"/>
      <c r="U5788" s="71"/>
      <c r="V5788" s="71"/>
      <c r="W5788" s="71"/>
      <c r="X5788" s="71"/>
      <c r="Y5788" s="71"/>
      <c r="Z5788" s="71"/>
    </row>
    <row r="5789" spans="15:26">
      <c r="O5789" s="71"/>
      <c r="P5789" s="71"/>
      <c r="Q5789" s="71"/>
      <c r="R5789" s="71"/>
      <c r="S5789" s="71"/>
      <c r="T5789" s="71"/>
      <c r="U5789" s="71"/>
      <c r="V5789" s="71"/>
      <c r="W5789" s="71"/>
      <c r="X5789" s="71"/>
      <c r="Y5789" s="71"/>
      <c r="Z5789" s="71"/>
    </row>
    <row r="5790" spans="15:26">
      <c r="O5790" s="71"/>
      <c r="P5790" s="71"/>
      <c r="Q5790" s="71"/>
      <c r="R5790" s="71"/>
      <c r="S5790" s="71"/>
      <c r="T5790" s="71"/>
      <c r="U5790" s="71"/>
      <c r="V5790" s="71"/>
      <c r="W5790" s="71"/>
      <c r="X5790" s="71"/>
      <c r="Y5790" s="71"/>
      <c r="Z5790" s="71"/>
    </row>
    <row r="5791" spans="15:26">
      <c r="O5791" s="71"/>
      <c r="P5791" s="71"/>
      <c r="Q5791" s="71"/>
      <c r="R5791" s="71"/>
      <c r="S5791" s="71"/>
      <c r="T5791" s="71"/>
      <c r="U5791" s="71"/>
      <c r="V5791" s="71"/>
      <c r="W5791" s="71"/>
      <c r="X5791" s="71"/>
      <c r="Y5791" s="71"/>
      <c r="Z5791" s="71"/>
    </row>
    <row r="5792" spans="15:26">
      <c r="O5792" s="71"/>
      <c r="P5792" s="71"/>
      <c r="Q5792" s="71"/>
      <c r="R5792" s="71"/>
      <c r="S5792" s="71"/>
      <c r="T5792" s="71"/>
      <c r="U5792" s="71"/>
      <c r="V5792" s="71"/>
      <c r="W5792" s="71"/>
      <c r="X5792" s="71"/>
      <c r="Y5792" s="71"/>
      <c r="Z5792" s="71"/>
    </row>
    <row r="5793" spans="15:26">
      <c r="O5793" s="71"/>
      <c r="P5793" s="71"/>
      <c r="Q5793" s="71"/>
      <c r="R5793" s="71"/>
      <c r="S5793" s="71"/>
      <c r="T5793" s="71"/>
      <c r="U5793" s="71"/>
      <c r="V5793" s="71"/>
      <c r="W5793" s="71"/>
      <c r="X5793" s="71"/>
      <c r="Y5793" s="71"/>
      <c r="Z5793" s="71"/>
    </row>
    <row r="5794" spans="15:26">
      <c r="O5794" s="71"/>
      <c r="P5794" s="71"/>
      <c r="Q5794" s="71"/>
      <c r="R5794" s="71"/>
      <c r="S5794" s="71"/>
      <c r="T5794" s="71"/>
      <c r="U5794" s="71"/>
      <c r="V5794" s="71"/>
      <c r="W5794" s="71"/>
      <c r="X5794" s="71"/>
      <c r="Y5794" s="71"/>
      <c r="Z5794" s="71"/>
    </row>
    <row r="5795" spans="15:26">
      <c r="O5795" s="71"/>
      <c r="P5795" s="71"/>
      <c r="Q5795" s="71"/>
      <c r="R5795" s="71"/>
      <c r="S5795" s="71"/>
      <c r="T5795" s="71"/>
      <c r="U5795" s="71"/>
      <c r="V5795" s="71"/>
      <c r="W5795" s="71"/>
      <c r="X5795" s="71"/>
      <c r="Y5795" s="71"/>
      <c r="Z5795" s="71"/>
    </row>
    <row r="5796" spans="15:26">
      <c r="O5796" s="71"/>
      <c r="P5796" s="71"/>
      <c r="Q5796" s="71"/>
      <c r="R5796" s="71"/>
      <c r="S5796" s="71"/>
      <c r="T5796" s="71"/>
      <c r="U5796" s="71"/>
      <c r="V5796" s="71"/>
      <c r="W5796" s="71"/>
      <c r="X5796" s="71"/>
      <c r="Y5796" s="71"/>
      <c r="Z5796" s="71"/>
    </row>
    <row r="5797" spans="15:26">
      <c r="O5797" s="71"/>
      <c r="P5797" s="71"/>
      <c r="Q5797" s="71"/>
      <c r="R5797" s="71"/>
      <c r="S5797" s="71"/>
      <c r="T5797" s="71"/>
      <c r="U5797" s="71"/>
      <c r="V5797" s="71"/>
      <c r="W5797" s="71"/>
      <c r="X5797" s="71"/>
      <c r="Y5797" s="71"/>
      <c r="Z5797" s="71"/>
    </row>
    <row r="5798" spans="15:26">
      <c r="O5798" s="71"/>
      <c r="P5798" s="71"/>
      <c r="Q5798" s="71"/>
      <c r="R5798" s="71"/>
      <c r="S5798" s="71"/>
      <c r="T5798" s="71"/>
      <c r="U5798" s="71"/>
      <c r="V5798" s="71"/>
      <c r="W5798" s="71"/>
      <c r="X5798" s="71"/>
      <c r="Y5798" s="71"/>
      <c r="Z5798" s="71"/>
    </row>
    <row r="5799" spans="15:26">
      <c r="O5799" s="71"/>
      <c r="P5799" s="71"/>
      <c r="Q5799" s="71"/>
      <c r="R5799" s="71"/>
      <c r="S5799" s="71"/>
      <c r="T5799" s="71"/>
      <c r="U5799" s="71"/>
      <c r="V5799" s="71"/>
      <c r="W5799" s="71"/>
      <c r="X5799" s="71"/>
      <c r="Y5799" s="71"/>
      <c r="Z5799" s="71"/>
    </row>
    <row r="5800" spans="15:26">
      <c r="O5800" s="71"/>
      <c r="P5800" s="71"/>
      <c r="Q5800" s="71"/>
      <c r="R5800" s="71"/>
      <c r="S5800" s="71"/>
      <c r="T5800" s="71"/>
      <c r="U5800" s="71"/>
      <c r="V5800" s="71"/>
      <c r="W5800" s="71"/>
      <c r="X5800" s="71"/>
      <c r="Y5800" s="71"/>
      <c r="Z5800" s="71"/>
    </row>
    <row r="5801" spans="15:26">
      <c r="O5801" s="71"/>
      <c r="P5801" s="71"/>
      <c r="Q5801" s="71"/>
      <c r="R5801" s="71"/>
      <c r="S5801" s="71"/>
      <c r="T5801" s="71"/>
      <c r="U5801" s="71"/>
      <c r="V5801" s="71"/>
      <c r="W5801" s="71"/>
      <c r="X5801" s="71"/>
      <c r="Y5801" s="71"/>
      <c r="Z5801" s="71"/>
    </row>
    <row r="5802" spans="15:26">
      <c r="O5802" s="71"/>
      <c r="P5802" s="71"/>
      <c r="Q5802" s="71"/>
      <c r="R5802" s="71"/>
      <c r="S5802" s="71"/>
      <c r="T5802" s="71"/>
      <c r="U5802" s="71"/>
      <c r="V5802" s="71"/>
      <c r="W5802" s="71"/>
      <c r="X5802" s="71"/>
      <c r="Y5802" s="71"/>
      <c r="Z5802" s="71"/>
    </row>
    <row r="5803" spans="15:26">
      <c r="O5803" s="71"/>
      <c r="P5803" s="71"/>
      <c r="Q5803" s="71"/>
      <c r="R5803" s="71"/>
      <c r="S5803" s="71"/>
      <c r="T5803" s="71"/>
      <c r="U5803" s="71"/>
      <c r="V5803" s="71"/>
      <c r="W5803" s="71"/>
      <c r="X5803" s="71"/>
      <c r="Y5803" s="71"/>
      <c r="Z5803" s="71"/>
    </row>
    <row r="5804" spans="15:26">
      <c r="O5804" s="71"/>
      <c r="P5804" s="71"/>
      <c r="Q5804" s="71"/>
      <c r="R5804" s="71"/>
      <c r="S5804" s="71"/>
      <c r="T5804" s="71"/>
      <c r="U5804" s="71"/>
      <c r="V5804" s="71"/>
      <c r="W5804" s="71"/>
      <c r="X5804" s="71"/>
      <c r="Y5804" s="71"/>
      <c r="Z5804" s="71"/>
    </row>
    <row r="5805" spans="15:26">
      <c r="O5805" s="71"/>
      <c r="P5805" s="71"/>
      <c r="Q5805" s="71"/>
      <c r="R5805" s="71"/>
      <c r="S5805" s="71"/>
      <c r="T5805" s="71"/>
      <c r="U5805" s="71"/>
      <c r="V5805" s="71"/>
      <c r="W5805" s="71"/>
      <c r="X5805" s="71"/>
      <c r="Y5805" s="71"/>
      <c r="Z5805" s="71"/>
    </row>
    <row r="5806" spans="15:26">
      <c r="O5806" s="71"/>
      <c r="P5806" s="71"/>
      <c r="Q5806" s="71"/>
      <c r="R5806" s="71"/>
      <c r="S5806" s="71"/>
      <c r="T5806" s="71"/>
      <c r="U5806" s="71"/>
      <c r="V5806" s="71"/>
      <c r="W5806" s="71"/>
      <c r="X5806" s="71"/>
      <c r="Y5806" s="71"/>
      <c r="Z5806" s="71"/>
    </row>
    <row r="5807" spans="15:26">
      <c r="O5807" s="71"/>
      <c r="P5807" s="71"/>
      <c r="Q5807" s="71"/>
      <c r="R5807" s="71"/>
      <c r="S5807" s="71"/>
      <c r="T5807" s="71"/>
      <c r="U5807" s="71"/>
      <c r="V5807" s="71"/>
      <c r="W5807" s="71"/>
      <c r="X5807" s="71"/>
      <c r="Y5807" s="71"/>
      <c r="Z5807" s="71"/>
    </row>
    <row r="5808" spans="15:26">
      <c r="O5808" s="71"/>
      <c r="P5808" s="71"/>
      <c r="Q5808" s="71"/>
      <c r="R5808" s="71"/>
      <c r="S5808" s="71"/>
      <c r="T5808" s="71"/>
      <c r="U5808" s="71"/>
      <c r="V5808" s="71"/>
      <c r="W5808" s="71"/>
      <c r="X5808" s="71"/>
      <c r="Y5808" s="71"/>
      <c r="Z5808" s="71"/>
    </row>
    <row r="5809" spans="15:26">
      <c r="O5809" s="71"/>
      <c r="P5809" s="71"/>
      <c r="Q5809" s="71"/>
      <c r="R5809" s="71"/>
      <c r="S5809" s="71"/>
      <c r="T5809" s="71"/>
      <c r="U5809" s="71"/>
      <c r="V5809" s="71"/>
      <c r="W5809" s="71"/>
      <c r="X5809" s="71"/>
      <c r="Y5809" s="71"/>
      <c r="Z5809" s="71"/>
    </row>
    <row r="5810" spans="15:26">
      <c r="O5810" s="71"/>
      <c r="P5810" s="71"/>
      <c r="Q5810" s="71"/>
      <c r="R5810" s="71"/>
      <c r="S5810" s="71"/>
      <c r="T5810" s="71"/>
      <c r="U5810" s="71"/>
      <c r="V5810" s="71"/>
      <c r="W5810" s="71"/>
      <c r="X5810" s="71"/>
      <c r="Y5810" s="71"/>
      <c r="Z5810" s="71"/>
    </row>
    <row r="5811" spans="15:26">
      <c r="O5811" s="71"/>
      <c r="P5811" s="71"/>
      <c r="Q5811" s="71"/>
      <c r="R5811" s="71"/>
      <c r="S5811" s="71"/>
      <c r="T5811" s="71"/>
      <c r="U5811" s="71"/>
      <c r="V5811" s="71"/>
      <c r="W5811" s="71"/>
      <c r="X5811" s="71"/>
      <c r="Y5811" s="71"/>
      <c r="Z5811" s="71"/>
    </row>
    <row r="5812" spans="15:26">
      <c r="O5812" s="71"/>
      <c r="P5812" s="71"/>
      <c r="Q5812" s="71"/>
      <c r="R5812" s="71"/>
      <c r="S5812" s="71"/>
      <c r="T5812" s="71"/>
      <c r="U5812" s="71"/>
      <c r="V5812" s="71"/>
      <c r="W5812" s="71"/>
      <c r="X5812" s="71"/>
      <c r="Y5812" s="71"/>
      <c r="Z5812" s="71"/>
    </row>
    <row r="5813" spans="15:26">
      <c r="O5813" s="71"/>
      <c r="P5813" s="71"/>
      <c r="Q5813" s="71"/>
      <c r="R5813" s="71"/>
      <c r="S5813" s="71"/>
      <c r="T5813" s="71"/>
      <c r="U5813" s="71"/>
      <c r="V5813" s="71"/>
      <c r="W5813" s="71"/>
      <c r="X5813" s="71"/>
      <c r="Y5813" s="71"/>
      <c r="Z5813" s="71"/>
    </row>
    <row r="5814" spans="15:26">
      <c r="O5814" s="71"/>
      <c r="P5814" s="71"/>
      <c r="Q5814" s="71"/>
      <c r="R5814" s="71"/>
      <c r="S5814" s="71"/>
      <c r="T5814" s="71"/>
      <c r="U5814" s="71"/>
      <c r="V5814" s="71"/>
      <c r="W5814" s="71"/>
      <c r="X5814" s="71"/>
      <c r="Y5814" s="71"/>
      <c r="Z5814" s="71"/>
    </row>
    <row r="5815" spans="15:26">
      <c r="O5815" s="71"/>
      <c r="P5815" s="71"/>
      <c r="Q5815" s="71"/>
      <c r="R5815" s="71"/>
      <c r="S5815" s="71"/>
      <c r="T5815" s="71"/>
      <c r="U5815" s="71"/>
      <c r="V5815" s="71"/>
      <c r="W5815" s="71"/>
      <c r="X5815" s="71"/>
      <c r="Y5815" s="71"/>
      <c r="Z5815" s="71"/>
    </row>
    <row r="5816" spans="15:26">
      <c r="O5816" s="71"/>
      <c r="P5816" s="71"/>
      <c r="Q5816" s="71"/>
      <c r="R5816" s="71"/>
      <c r="S5816" s="71"/>
      <c r="T5816" s="71"/>
      <c r="U5816" s="71"/>
      <c r="V5816" s="71"/>
      <c r="W5816" s="71"/>
      <c r="X5816" s="71"/>
      <c r="Y5816" s="71"/>
      <c r="Z5816" s="71"/>
    </row>
    <row r="5817" spans="15:26">
      <c r="O5817" s="71"/>
      <c r="P5817" s="71"/>
      <c r="Q5817" s="71"/>
      <c r="R5817" s="71"/>
      <c r="S5817" s="71"/>
      <c r="T5817" s="71"/>
      <c r="U5817" s="71"/>
      <c r="V5817" s="71"/>
      <c r="W5817" s="71"/>
      <c r="X5817" s="71"/>
      <c r="Y5817" s="71"/>
      <c r="Z5817" s="71"/>
    </row>
    <row r="5818" spans="15:26">
      <c r="O5818" s="71"/>
      <c r="P5818" s="71"/>
      <c r="Q5818" s="71"/>
      <c r="R5818" s="71"/>
      <c r="S5818" s="71"/>
      <c r="T5818" s="71"/>
      <c r="U5818" s="71"/>
      <c r="V5818" s="71"/>
      <c r="W5818" s="71"/>
      <c r="X5818" s="71"/>
      <c r="Y5818" s="71"/>
      <c r="Z5818" s="71"/>
    </row>
    <row r="5819" spans="15:26">
      <c r="O5819" s="71"/>
      <c r="P5819" s="71"/>
      <c r="Q5819" s="71"/>
      <c r="R5819" s="71"/>
      <c r="S5819" s="71"/>
      <c r="T5819" s="71"/>
      <c r="U5819" s="71"/>
      <c r="V5819" s="71"/>
      <c r="W5819" s="71"/>
      <c r="X5819" s="71"/>
      <c r="Y5819" s="71"/>
      <c r="Z5819" s="71"/>
    </row>
    <row r="5820" spans="15:26">
      <c r="O5820" s="71"/>
      <c r="P5820" s="71"/>
      <c r="Q5820" s="71"/>
      <c r="R5820" s="71"/>
      <c r="S5820" s="71"/>
      <c r="T5820" s="71"/>
      <c r="U5820" s="71"/>
      <c r="V5820" s="71"/>
      <c r="W5820" s="71"/>
      <c r="X5820" s="71"/>
      <c r="Y5820" s="71"/>
      <c r="Z5820" s="71"/>
    </row>
    <row r="5821" spans="15:26">
      <c r="O5821" s="71"/>
      <c r="P5821" s="71"/>
      <c r="Q5821" s="71"/>
      <c r="R5821" s="71"/>
      <c r="S5821" s="71"/>
      <c r="T5821" s="71"/>
      <c r="U5821" s="71"/>
      <c r="V5821" s="71"/>
      <c r="W5821" s="71"/>
      <c r="X5821" s="71"/>
      <c r="Y5821" s="71"/>
      <c r="Z5821" s="71"/>
    </row>
    <row r="5822" spans="15:26">
      <c r="O5822" s="71"/>
      <c r="P5822" s="71"/>
      <c r="Q5822" s="71"/>
      <c r="R5822" s="71"/>
      <c r="S5822" s="71"/>
      <c r="T5822" s="71"/>
      <c r="U5822" s="71"/>
      <c r="V5822" s="71"/>
      <c r="W5822" s="71"/>
      <c r="X5822" s="71"/>
      <c r="Y5822" s="71"/>
      <c r="Z5822" s="71"/>
    </row>
    <row r="5823" spans="15:26">
      <c r="O5823" s="71"/>
      <c r="P5823" s="71"/>
      <c r="Q5823" s="71"/>
      <c r="R5823" s="71"/>
      <c r="S5823" s="71"/>
      <c r="T5823" s="71"/>
      <c r="U5823" s="71"/>
      <c r="V5823" s="71"/>
      <c r="W5823" s="71"/>
      <c r="X5823" s="71"/>
      <c r="Y5823" s="71"/>
      <c r="Z5823" s="71"/>
    </row>
    <row r="5824" spans="15:26">
      <c r="O5824" s="71"/>
      <c r="P5824" s="71"/>
      <c r="Q5824" s="71"/>
      <c r="R5824" s="71"/>
      <c r="S5824" s="71"/>
      <c r="T5824" s="71"/>
      <c r="U5824" s="71"/>
      <c r="V5824" s="71"/>
      <c r="W5824" s="71"/>
      <c r="X5824" s="71"/>
      <c r="Y5824" s="71"/>
      <c r="Z5824" s="71"/>
    </row>
    <row r="5825" spans="15:26">
      <c r="O5825" s="71"/>
      <c r="P5825" s="71"/>
      <c r="Q5825" s="71"/>
      <c r="R5825" s="71"/>
      <c r="S5825" s="71"/>
      <c r="T5825" s="71"/>
      <c r="U5825" s="71"/>
      <c r="V5825" s="71"/>
      <c r="W5825" s="71"/>
      <c r="X5825" s="71"/>
      <c r="Y5825" s="71"/>
      <c r="Z5825" s="71"/>
    </row>
    <row r="5826" spans="15:26">
      <c r="O5826" s="71"/>
      <c r="P5826" s="71"/>
      <c r="Q5826" s="71"/>
      <c r="R5826" s="71"/>
      <c r="S5826" s="71"/>
      <c r="T5826" s="71"/>
      <c r="U5826" s="71"/>
      <c r="V5826" s="71"/>
      <c r="W5826" s="71"/>
      <c r="X5826" s="71"/>
      <c r="Y5826" s="71"/>
      <c r="Z5826" s="71"/>
    </row>
    <row r="5827" spans="15:26">
      <c r="O5827" s="71"/>
      <c r="P5827" s="71"/>
      <c r="Q5827" s="71"/>
      <c r="R5827" s="71"/>
      <c r="S5827" s="71"/>
      <c r="T5827" s="71"/>
      <c r="U5827" s="71"/>
      <c r="V5827" s="71"/>
      <c r="W5827" s="71"/>
      <c r="X5827" s="71"/>
      <c r="Y5827" s="71"/>
      <c r="Z5827" s="71"/>
    </row>
    <row r="5828" spans="15:26">
      <c r="O5828" s="71"/>
      <c r="P5828" s="71"/>
      <c r="Q5828" s="71"/>
      <c r="R5828" s="71"/>
      <c r="S5828" s="71"/>
      <c r="T5828" s="71"/>
      <c r="U5828" s="71"/>
      <c r="V5828" s="71"/>
      <c r="W5828" s="71"/>
      <c r="X5828" s="71"/>
      <c r="Y5828" s="71"/>
      <c r="Z5828" s="71"/>
    </row>
    <row r="5829" spans="15:26">
      <c r="O5829" s="71"/>
      <c r="P5829" s="71"/>
      <c r="Q5829" s="71"/>
      <c r="R5829" s="71"/>
      <c r="S5829" s="71"/>
      <c r="T5829" s="71"/>
      <c r="U5829" s="71"/>
      <c r="V5829" s="71"/>
      <c r="W5829" s="71"/>
      <c r="X5829" s="71"/>
      <c r="Y5829" s="71"/>
      <c r="Z5829" s="71"/>
    </row>
    <row r="5830" spans="15:26">
      <c r="O5830" s="71"/>
      <c r="P5830" s="71"/>
      <c r="Q5830" s="71"/>
      <c r="R5830" s="71"/>
      <c r="S5830" s="71"/>
      <c r="T5830" s="71"/>
      <c r="U5830" s="71"/>
      <c r="V5830" s="71"/>
      <c r="W5830" s="71"/>
      <c r="X5830" s="71"/>
      <c r="Y5830" s="71"/>
      <c r="Z5830" s="71"/>
    </row>
    <row r="5831" spans="15:26">
      <c r="O5831" s="71"/>
      <c r="P5831" s="71"/>
      <c r="Q5831" s="71"/>
      <c r="R5831" s="71"/>
      <c r="S5831" s="71"/>
      <c r="T5831" s="71"/>
      <c r="U5831" s="71"/>
      <c r="V5831" s="71"/>
      <c r="W5831" s="71"/>
      <c r="X5831" s="71"/>
      <c r="Y5831" s="71"/>
      <c r="Z5831" s="71"/>
    </row>
    <row r="5832" spans="15:26">
      <c r="O5832" s="71"/>
      <c r="P5832" s="71"/>
      <c r="Q5832" s="71"/>
      <c r="R5832" s="71"/>
      <c r="S5832" s="71"/>
      <c r="T5832" s="71"/>
      <c r="U5832" s="71"/>
      <c r="V5832" s="71"/>
      <c r="W5832" s="71"/>
      <c r="X5832" s="71"/>
      <c r="Y5832" s="71"/>
      <c r="Z5832" s="71"/>
    </row>
    <row r="5833" spans="15:26">
      <c r="O5833" s="71"/>
      <c r="P5833" s="71"/>
      <c r="Q5833" s="71"/>
      <c r="R5833" s="71"/>
      <c r="S5833" s="71"/>
      <c r="T5833" s="71"/>
      <c r="U5833" s="71"/>
      <c r="V5833" s="71"/>
      <c r="W5833" s="71"/>
      <c r="X5833" s="71"/>
      <c r="Y5833" s="71"/>
      <c r="Z5833" s="71"/>
    </row>
    <row r="5834" spans="15:26">
      <c r="O5834" s="71"/>
      <c r="P5834" s="71"/>
      <c r="Q5834" s="71"/>
      <c r="R5834" s="71"/>
      <c r="S5834" s="71"/>
      <c r="T5834" s="71"/>
      <c r="U5834" s="71"/>
      <c r="V5834" s="71"/>
      <c r="W5834" s="71"/>
      <c r="X5834" s="71"/>
      <c r="Y5834" s="71"/>
      <c r="Z5834" s="71"/>
    </row>
    <row r="5835" spans="15:26">
      <c r="O5835" s="71"/>
      <c r="P5835" s="71"/>
      <c r="Q5835" s="71"/>
      <c r="R5835" s="71"/>
      <c r="S5835" s="71"/>
      <c r="T5835" s="71"/>
      <c r="U5835" s="71"/>
      <c r="V5835" s="71"/>
      <c r="W5835" s="71"/>
      <c r="X5835" s="71"/>
      <c r="Y5835" s="71"/>
      <c r="Z5835" s="71"/>
    </row>
    <row r="5836" spans="15:26">
      <c r="O5836" s="71"/>
      <c r="P5836" s="71"/>
      <c r="Q5836" s="71"/>
      <c r="R5836" s="71"/>
      <c r="S5836" s="71"/>
      <c r="T5836" s="71"/>
      <c r="U5836" s="71"/>
      <c r="V5836" s="71"/>
      <c r="W5836" s="71"/>
      <c r="X5836" s="71"/>
      <c r="Y5836" s="71"/>
      <c r="Z5836" s="71"/>
    </row>
    <row r="5837" spans="15:26">
      <c r="O5837" s="71"/>
      <c r="P5837" s="71"/>
      <c r="Q5837" s="71"/>
      <c r="R5837" s="71"/>
      <c r="S5837" s="71"/>
      <c r="T5837" s="71"/>
      <c r="U5837" s="71"/>
      <c r="V5837" s="71"/>
      <c r="W5837" s="71"/>
      <c r="X5837" s="71"/>
      <c r="Y5837" s="71"/>
      <c r="Z5837" s="71"/>
    </row>
    <row r="5838" spans="15:26">
      <c r="O5838" s="71"/>
      <c r="P5838" s="71"/>
      <c r="Q5838" s="71"/>
      <c r="R5838" s="71"/>
      <c r="S5838" s="71"/>
      <c r="T5838" s="71"/>
      <c r="U5838" s="71"/>
      <c r="V5838" s="71"/>
      <c r="W5838" s="71"/>
      <c r="X5838" s="71"/>
      <c r="Y5838" s="71"/>
      <c r="Z5838" s="71"/>
    </row>
    <row r="5839" spans="15:26">
      <c r="O5839" s="71"/>
      <c r="P5839" s="71"/>
      <c r="Q5839" s="71"/>
      <c r="R5839" s="71"/>
      <c r="S5839" s="71"/>
      <c r="T5839" s="71"/>
      <c r="U5839" s="71"/>
      <c r="V5839" s="71"/>
      <c r="W5839" s="71"/>
      <c r="X5839" s="71"/>
      <c r="Y5839" s="71"/>
      <c r="Z5839" s="71"/>
    </row>
    <row r="5840" spans="15:26">
      <c r="O5840" s="71"/>
      <c r="P5840" s="71"/>
      <c r="Q5840" s="71"/>
      <c r="R5840" s="71"/>
      <c r="S5840" s="71"/>
      <c r="T5840" s="71"/>
      <c r="U5840" s="71"/>
      <c r="V5840" s="71"/>
      <c r="W5840" s="71"/>
      <c r="X5840" s="71"/>
      <c r="Y5840" s="71"/>
      <c r="Z5840" s="71"/>
    </row>
    <row r="5841" spans="15:26">
      <c r="O5841" s="71"/>
      <c r="P5841" s="71"/>
      <c r="Q5841" s="71"/>
      <c r="R5841" s="71"/>
      <c r="S5841" s="71"/>
      <c r="T5841" s="71"/>
      <c r="U5841" s="71"/>
      <c r="V5841" s="71"/>
      <c r="W5841" s="71"/>
      <c r="X5841" s="71"/>
      <c r="Y5841" s="71"/>
      <c r="Z5841" s="71"/>
    </row>
    <row r="5842" spans="15:26">
      <c r="O5842" s="71"/>
      <c r="P5842" s="71"/>
      <c r="Q5842" s="71"/>
      <c r="R5842" s="71"/>
      <c r="S5842" s="71"/>
      <c r="T5842" s="71"/>
      <c r="U5842" s="71"/>
      <c r="V5842" s="71"/>
      <c r="W5842" s="71"/>
      <c r="X5842" s="71"/>
      <c r="Y5842" s="71"/>
      <c r="Z5842" s="71"/>
    </row>
    <row r="5843" spans="15:26">
      <c r="O5843" s="71"/>
      <c r="P5843" s="71"/>
      <c r="Q5843" s="71"/>
      <c r="R5843" s="71"/>
      <c r="S5843" s="71"/>
      <c r="T5843" s="71"/>
      <c r="U5843" s="71"/>
      <c r="V5843" s="71"/>
      <c r="W5843" s="71"/>
      <c r="X5843" s="71"/>
      <c r="Y5843" s="71"/>
      <c r="Z5843" s="71"/>
    </row>
    <row r="5844" spans="15:26">
      <c r="O5844" s="71"/>
      <c r="P5844" s="71"/>
      <c r="Q5844" s="71"/>
      <c r="R5844" s="71"/>
      <c r="S5844" s="71"/>
      <c r="T5844" s="71"/>
      <c r="U5844" s="71"/>
      <c r="V5844" s="71"/>
      <c r="W5844" s="71"/>
      <c r="X5844" s="71"/>
      <c r="Y5844" s="71"/>
      <c r="Z5844" s="71"/>
    </row>
    <row r="5845" spans="15:26">
      <c r="O5845" s="71"/>
      <c r="P5845" s="71"/>
      <c r="Q5845" s="71"/>
      <c r="R5845" s="71"/>
      <c r="S5845" s="71"/>
      <c r="T5845" s="71"/>
      <c r="U5845" s="71"/>
      <c r="V5845" s="71"/>
      <c r="W5845" s="71"/>
      <c r="X5845" s="71"/>
      <c r="Y5845" s="71"/>
      <c r="Z5845" s="71"/>
    </row>
    <row r="5846" spans="15:26">
      <c r="O5846" s="71"/>
      <c r="P5846" s="71"/>
      <c r="Q5846" s="71"/>
      <c r="R5846" s="71"/>
      <c r="S5846" s="71"/>
      <c r="T5846" s="71"/>
      <c r="U5846" s="71"/>
      <c r="V5846" s="71"/>
      <c r="W5846" s="71"/>
      <c r="X5846" s="71"/>
      <c r="Y5846" s="71"/>
      <c r="Z5846" s="71"/>
    </row>
    <row r="5847" spans="15:26">
      <c r="O5847" s="71"/>
      <c r="P5847" s="71"/>
      <c r="Q5847" s="71"/>
      <c r="R5847" s="71"/>
      <c r="S5847" s="71"/>
      <c r="T5847" s="71"/>
      <c r="U5847" s="71"/>
      <c r="V5847" s="71"/>
      <c r="W5847" s="71"/>
      <c r="X5847" s="71"/>
      <c r="Y5847" s="71"/>
      <c r="Z5847" s="71"/>
    </row>
    <row r="5848" spans="15:26">
      <c r="O5848" s="71"/>
      <c r="P5848" s="71"/>
      <c r="Q5848" s="71"/>
      <c r="R5848" s="71"/>
      <c r="S5848" s="71"/>
      <c r="T5848" s="71"/>
      <c r="U5848" s="71"/>
      <c r="V5848" s="71"/>
      <c r="W5848" s="71"/>
      <c r="X5848" s="71"/>
      <c r="Y5848" s="71"/>
      <c r="Z5848" s="71"/>
    </row>
    <row r="5849" spans="15:26">
      <c r="O5849" s="71"/>
      <c r="P5849" s="71"/>
      <c r="Q5849" s="71"/>
      <c r="R5849" s="71"/>
      <c r="S5849" s="71"/>
      <c r="T5849" s="71"/>
      <c r="U5849" s="71"/>
      <c r="V5849" s="71"/>
      <c r="W5849" s="71"/>
      <c r="X5849" s="71"/>
      <c r="Y5849" s="71"/>
      <c r="Z5849" s="71"/>
    </row>
    <row r="5850" spans="15:26">
      <c r="O5850" s="71"/>
      <c r="P5850" s="71"/>
      <c r="Q5850" s="71"/>
      <c r="R5850" s="71"/>
      <c r="S5850" s="71"/>
      <c r="T5850" s="71"/>
      <c r="U5850" s="71"/>
      <c r="V5850" s="71"/>
      <c r="W5850" s="71"/>
      <c r="X5850" s="71"/>
      <c r="Y5850" s="71"/>
      <c r="Z5850" s="71"/>
    </row>
    <row r="5851" spans="15:26">
      <c r="O5851" s="71"/>
      <c r="P5851" s="71"/>
      <c r="Q5851" s="71"/>
      <c r="R5851" s="71"/>
      <c r="S5851" s="71"/>
      <c r="T5851" s="71"/>
      <c r="U5851" s="71"/>
      <c r="V5851" s="71"/>
      <c r="W5851" s="71"/>
      <c r="X5851" s="71"/>
      <c r="Y5851" s="71"/>
      <c r="Z5851" s="71"/>
    </row>
    <row r="5852" spans="15:26">
      <c r="O5852" s="71"/>
      <c r="P5852" s="71"/>
      <c r="Q5852" s="71"/>
      <c r="R5852" s="71"/>
      <c r="S5852" s="71"/>
      <c r="T5852" s="71"/>
      <c r="U5852" s="71"/>
      <c r="V5852" s="71"/>
      <c r="W5852" s="71"/>
      <c r="X5852" s="71"/>
      <c r="Y5852" s="71"/>
      <c r="Z5852" s="71"/>
    </row>
    <row r="5853" spans="15:26">
      <c r="O5853" s="71"/>
      <c r="P5853" s="71"/>
      <c r="Q5853" s="71"/>
      <c r="R5853" s="71"/>
      <c r="S5853" s="71"/>
      <c r="T5853" s="71"/>
      <c r="U5853" s="71"/>
      <c r="V5853" s="71"/>
      <c r="W5853" s="71"/>
      <c r="X5853" s="71"/>
      <c r="Y5853" s="71"/>
      <c r="Z5853" s="71"/>
    </row>
    <row r="5854" spans="15:26">
      <c r="O5854" s="71"/>
      <c r="P5854" s="71"/>
      <c r="Q5854" s="71"/>
      <c r="R5854" s="71"/>
      <c r="S5854" s="71"/>
      <c r="T5854" s="71"/>
      <c r="U5854" s="71"/>
      <c r="V5854" s="71"/>
      <c r="W5854" s="71"/>
      <c r="X5854" s="71"/>
      <c r="Y5854" s="71"/>
      <c r="Z5854" s="71"/>
    </row>
    <row r="5855" spans="15:26">
      <c r="O5855" s="71"/>
      <c r="P5855" s="71"/>
      <c r="Q5855" s="71"/>
      <c r="R5855" s="71"/>
      <c r="S5855" s="71"/>
      <c r="T5855" s="71"/>
      <c r="U5855" s="71"/>
      <c r="V5855" s="71"/>
      <c r="W5855" s="71"/>
      <c r="X5855" s="71"/>
      <c r="Y5855" s="71"/>
      <c r="Z5855" s="71"/>
    </row>
    <row r="5856" spans="15:26">
      <c r="O5856" s="71"/>
      <c r="P5856" s="71"/>
      <c r="Q5856" s="71"/>
      <c r="R5856" s="71"/>
      <c r="S5856" s="71"/>
      <c r="T5856" s="71"/>
      <c r="U5856" s="71"/>
      <c r="V5856" s="71"/>
      <c r="W5856" s="71"/>
      <c r="X5856" s="71"/>
      <c r="Y5856" s="71"/>
      <c r="Z5856" s="71"/>
    </row>
    <row r="5857" spans="15:26">
      <c r="O5857" s="71"/>
      <c r="P5857" s="71"/>
      <c r="Q5857" s="71"/>
      <c r="R5857" s="71"/>
      <c r="S5857" s="71"/>
      <c r="T5857" s="71"/>
      <c r="U5857" s="71"/>
      <c r="V5857" s="71"/>
      <c r="W5857" s="71"/>
      <c r="X5857" s="71"/>
      <c r="Y5857" s="71"/>
      <c r="Z5857" s="71"/>
    </row>
    <row r="5858" spans="15:26">
      <c r="O5858" s="71"/>
      <c r="P5858" s="71"/>
      <c r="Q5858" s="71"/>
      <c r="R5858" s="71"/>
      <c r="S5858" s="71"/>
      <c r="T5858" s="71"/>
      <c r="U5858" s="71"/>
      <c r="V5858" s="71"/>
      <c r="W5858" s="71"/>
      <c r="X5858" s="71"/>
      <c r="Y5858" s="71"/>
      <c r="Z5858" s="71"/>
    </row>
    <row r="5859" spans="15:26">
      <c r="O5859" s="71"/>
      <c r="P5859" s="71"/>
      <c r="Q5859" s="71"/>
      <c r="R5859" s="71"/>
      <c r="S5859" s="71"/>
      <c r="T5859" s="71"/>
      <c r="U5859" s="71"/>
      <c r="V5859" s="71"/>
      <c r="W5859" s="71"/>
      <c r="X5859" s="71"/>
      <c r="Y5859" s="71"/>
      <c r="Z5859" s="71"/>
    </row>
    <row r="5860" spans="15:26">
      <c r="O5860" s="71"/>
      <c r="P5860" s="71"/>
      <c r="Q5860" s="71"/>
      <c r="R5860" s="71"/>
      <c r="S5860" s="71"/>
      <c r="T5860" s="71"/>
      <c r="U5860" s="71"/>
      <c r="V5860" s="71"/>
      <c r="W5860" s="71"/>
      <c r="X5860" s="71"/>
      <c r="Y5860" s="71"/>
      <c r="Z5860" s="71"/>
    </row>
    <row r="5861" spans="15:26">
      <c r="O5861" s="71"/>
      <c r="P5861" s="71"/>
      <c r="Q5861" s="71"/>
      <c r="R5861" s="71"/>
      <c r="S5861" s="71"/>
      <c r="T5861" s="71"/>
      <c r="U5861" s="71"/>
      <c r="V5861" s="71"/>
      <c r="W5861" s="71"/>
      <c r="X5861" s="71"/>
      <c r="Y5861" s="71"/>
      <c r="Z5861" s="71"/>
    </row>
    <row r="5862" spans="15:26">
      <c r="O5862" s="71"/>
      <c r="P5862" s="71"/>
      <c r="Q5862" s="71"/>
      <c r="R5862" s="71"/>
      <c r="S5862" s="71"/>
      <c r="T5862" s="71"/>
      <c r="U5862" s="71"/>
      <c r="V5862" s="71"/>
      <c r="W5862" s="71"/>
      <c r="X5862" s="71"/>
      <c r="Y5862" s="71"/>
      <c r="Z5862" s="71"/>
    </row>
    <row r="5863" spans="15:26">
      <c r="O5863" s="71"/>
      <c r="P5863" s="71"/>
      <c r="Q5863" s="71"/>
      <c r="R5863" s="71"/>
      <c r="S5863" s="71"/>
      <c r="T5863" s="71"/>
      <c r="U5863" s="71"/>
      <c r="V5863" s="71"/>
      <c r="W5863" s="71"/>
      <c r="X5863" s="71"/>
      <c r="Y5863" s="71"/>
      <c r="Z5863" s="71"/>
    </row>
    <row r="5864" spans="15:26">
      <c r="O5864" s="71"/>
      <c r="P5864" s="71"/>
      <c r="Q5864" s="71"/>
      <c r="R5864" s="71"/>
      <c r="S5864" s="71"/>
      <c r="T5864" s="71"/>
      <c r="U5864" s="71"/>
      <c r="V5864" s="71"/>
      <c r="W5864" s="71"/>
      <c r="X5864" s="71"/>
      <c r="Y5864" s="71"/>
      <c r="Z5864" s="71"/>
    </row>
    <row r="5865" spans="15:26">
      <c r="O5865" s="71"/>
      <c r="P5865" s="71"/>
      <c r="Q5865" s="71"/>
      <c r="R5865" s="71"/>
      <c r="S5865" s="71"/>
      <c r="T5865" s="71"/>
      <c r="U5865" s="71"/>
      <c r="V5865" s="71"/>
      <c r="W5865" s="71"/>
      <c r="X5865" s="71"/>
      <c r="Y5865" s="71"/>
      <c r="Z5865" s="71"/>
    </row>
    <row r="5866" spans="15:26">
      <c r="O5866" s="71"/>
      <c r="P5866" s="71"/>
      <c r="Q5866" s="71"/>
      <c r="R5866" s="71"/>
      <c r="S5866" s="71"/>
      <c r="T5866" s="71"/>
      <c r="U5866" s="71"/>
      <c r="V5866" s="71"/>
      <c r="W5866" s="71"/>
      <c r="X5866" s="71"/>
      <c r="Y5866" s="71"/>
      <c r="Z5866" s="71"/>
    </row>
    <row r="5867" spans="15:26">
      <c r="O5867" s="71"/>
      <c r="P5867" s="71"/>
      <c r="Q5867" s="71"/>
      <c r="R5867" s="71"/>
      <c r="S5867" s="71"/>
      <c r="T5867" s="71"/>
      <c r="U5867" s="71"/>
      <c r="V5867" s="71"/>
      <c r="W5867" s="71"/>
      <c r="X5867" s="71"/>
      <c r="Y5867" s="71"/>
      <c r="Z5867" s="71"/>
    </row>
    <row r="5868" spans="15:26">
      <c r="O5868" s="71"/>
      <c r="P5868" s="71"/>
      <c r="Q5868" s="71"/>
      <c r="R5868" s="71"/>
      <c r="S5868" s="71"/>
      <c r="T5868" s="71"/>
      <c r="U5868" s="71"/>
      <c r="V5868" s="71"/>
      <c r="W5868" s="71"/>
      <c r="X5868" s="71"/>
      <c r="Y5868" s="71"/>
      <c r="Z5868" s="71"/>
    </row>
    <row r="5869" spans="15:26">
      <c r="O5869" s="71"/>
      <c r="P5869" s="71"/>
      <c r="Q5869" s="71"/>
      <c r="R5869" s="71"/>
      <c r="S5869" s="71"/>
      <c r="T5869" s="71"/>
      <c r="U5869" s="71"/>
      <c r="V5869" s="71"/>
      <c r="W5869" s="71"/>
      <c r="X5869" s="71"/>
      <c r="Y5869" s="71"/>
      <c r="Z5869" s="71"/>
    </row>
    <row r="5870" spans="15:26">
      <c r="O5870" s="71"/>
      <c r="P5870" s="71"/>
      <c r="Q5870" s="71"/>
      <c r="R5870" s="71"/>
      <c r="S5870" s="71"/>
      <c r="T5870" s="71"/>
      <c r="U5870" s="71"/>
      <c r="V5870" s="71"/>
      <c r="W5870" s="71"/>
      <c r="X5870" s="71"/>
      <c r="Y5870" s="71"/>
      <c r="Z5870" s="71"/>
    </row>
    <row r="5871" spans="15:26">
      <c r="O5871" s="71"/>
      <c r="P5871" s="71"/>
      <c r="Q5871" s="71"/>
      <c r="R5871" s="71"/>
      <c r="S5871" s="71"/>
      <c r="T5871" s="71"/>
      <c r="U5871" s="71"/>
      <c r="V5871" s="71"/>
      <c r="W5871" s="71"/>
      <c r="X5871" s="71"/>
      <c r="Y5871" s="71"/>
      <c r="Z5871" s="71"/>
    </row>
    <row r="5872" spans="15:26">
      <c r="O5872" s="71"/>
      <c r="P5872" s="71"/>
      <c r="Q5872" s="71"/>
      <c r="R5872" s="71"/>
      <c r="S5872" s="71"/>
      <c r="T5872" s="71"/>
      <c r="U5872" s="71"/>
      <c r="V5872" s="71"/>
      <c r="W5872" s="71"/>
      <c r="X5872" s="71"/>
      <c r="Y5872" s="71"/>
      <c r="Z5872" s="71"/>
    </row>
    <row r="5873" spans="15:26">
      <c r="O5873" s="71"/>
      <c r="P5873" s="71"/>
      <c r="Q5873" s="71"/>
      <c r="R5873" s="71"/>
      <c r="S5873" s="71"/>
      <c r="T5873" s="71"/>
      <c r="U5873" s="71"/>
      <c r="V5873" s="71"/>
      <c r="W5873" s="71"/>
      <c r="X5873" s="71"/>
      <c r="Y5873" s="71"/>
      <c r="Z5873" s="71"/>
    </row>
    <row r="5874" spans="15:26">
      <c r="O5874" s="71"/>
      <c r="P5874" s="71"/>
      <c r="Q5874" s="71"/>
      <c r="R5874" s="71"/>
      <c r="S5874" s="71"/>
      <c r="T5874" s="71"/>
      <c r="U5874" s="71"/>
      <c r="V5874" s="71"/>
      <c r="W5874" s="71"/>
      <c r="X5874" s="71"/>
      <c r="Y5874" s="71"/>
      <c r="Z5874" s="71"/>
    </row>
    <row r="5875" spans="15:26">
      <c r="O5875" s="71"/>
      <c r="P5875" s="71"/>
      <c r="Q5875" s="71"/>
      <c r="R5875" s="71"/>
      <c r="S5875" s="71"/>
      <c r="T5875" s="71"/>
      <c r="U5875" s="71"/>
      <c r="V5875" s="71"/>
      <c r="W5875" s="71"/>
      <c r="X5875" s="71"/>
      <c r="Y5875" s="71"/>
      <c r="Z5875" s="71"/>
    </row>
    <row r="5876" spans="15:26">
      <c r="O5876" s="71"/>
      <c r="P5876" s="71"/>
      <c r="Q5876" s="71"/>
      <c r="R5876" s="71"/>
      <c r="S5876" s="71"/>
      <c r="T5876" s="71"/>
      <c r="U5876" s="71"/>
      <c r="V5876" s="71"/>
      <c r="W5876" s="71"/>
      <c r="X5876" s="71"/>
      <c r="Y5876" s="71"/>
      <c r="Z5876" s="71"/>
    </row>
    <row r="5877" spans="15:26">
      <c r="O5877" s="71"/>
      <c r="P5877" s="71"/>
      <c r="Q5877" s="71"/>
      <c r="R5877" s="71"/>
      <c r="S5877" s="71"/>
      <c r="T5877" s="71"/>
      <c r="U5877" s="71"/>
      <c r="V5877" s="71"/>
      <c r="W5877" s="71"/>
      <c r="X5877" s="71"/>
      <c r="Y5877" s="71"/>
      <c r="Z5877" s="71"/>
    </row>
    <row r="5878" spans="15:26">
      <c r="O5878" s="71"/>
      <c r="P5878" s="71"/>
      <c r="Q5878" s="71"/>
      <c r="R5878" s="71"/>
      <c r="S5878" s="71"/>
      <c r="T5878" s="71"/>
      <c r="U5878" s="71"/>
      <c r="V5878" s="71"/>
      <c r="W5878" s="71"/>
      <c r="X5878" s="71"/>
      <c r="Y5878" s="71"/>
      <c r="Z5878" s="71"/>
    </row>
    <row r="5879" spans="15:26">
      <c r="O5879" s="71"/>
      <c r="P5879" s="71"/>
      <c r="Q5879" s="71"/>
      <c r="R5879" s="71"/>
      <c r="S5879" s="71"/>
      <c r="T5879" s="71"/>
      <c r="U5879" s="71"/>
      <c r="V5879" s="71"/>
      <c r="W5879" s="71"/>
      <c r="X5879" s="71"/>
      <c r="Y5879" s="71"/>
      <c r="Z5879" s="71"/>
    </row>
    <row r="5880" spans="15:26">
      <c r="O5880" s="71"/>
      <c r="P5880" s="71"/>
      <c r="Q5880" s="71"/>
      <c r="R5880" s="71"/>
      <c r="S5880" s="71"/>
      <c r="T5880" s="71"/>
      <c r="U5880" s="71"/>
      <c r="V5880" s="71"/>
      <c r="W5880" s="71"/>
      <c r="X5880" s="71"/>
      <c r="Y5880" s="71"/>
      <c r="Z5880" s="71"/>
    </row>
    <row r="5881" spans="15:26">
      <c r="O5881" s="71"/>
      <c r="P5881" s="71"/>
      <c r="Q5881" s="71"/>
      <c r="R5881" s="71"/>
      <c r="S5881" s="71"/>
      <c r="T5881" s="71"/>
      <c r="U5881" s="71"/>
      <c r="V5881" s="71"/>
      <c r="W5881" s="71"/>
      <c r="X5881" s="71"/>
      <c r="Y5881" s="71"/>
      <c r="Z5881" s="71"/>
    </row>
    <row r="5882" spans="15:26">
      <c r="O5882" s="71"/>
      <c r="P5882" s="71"/>
      <c r="Q5882" s="71"/>
      <c r="R5882" s="71"/>
      <c r="S5882" s="71"/>
      <c r="T5882" s="71"/>
      <c r="U5882" s="71"/>
      <c r="V5882" s="71"/>
      <c r="W5882" s="71"/>
      <c r="X5882" s="71"/>
      <c r="Y5882" s="71"/>
      <c r="Z5882" s="71"/>
    </row>
    <row r="5883" spans="15:26">
      <c r="O5883" s="71"/>
      <c r="P5883" s="71"/>
      <c r="Q5883" s="71"/>
      <c r="R5883" s="71"/>
      <c r="S5883" s="71"/>
      <c r="T5883" s="71"/>
      <c r="U5883" s="71"/>
      <c r="V5883" s="71"/>
      <c r="W5883" s="71"/>
      <c r="X5883" s="71"/>
      <c r="Y5883" s="71"/>
      <c r="Z5883" s="71"/>
    </row>
    <row r="5884" spans="15:26">
      <c r="O5884" s="71"/>
      <c r="P5884" s="71"/>
      <c r="Q5884" s="71"/>
      <c r="R5884" s="71"/>
      <c r="S5884" s="71"/>
      <c r="T5884" s="71"/>
      <c r="U5884" s="71"/>
      <c r="V5884" s="71"/>
      <c r="W5884" s="71"/>
      <c r="X5884" s="71"/>
      <c r="Y5884" s="71"/>
      <c r="Z5884" s="71"/>
    </row>
    <row r="5885" spans="15:26">
      <c r="O5885" s="71"/>
      <c r="P5885" s="71"/>
      <c r="Q5885" s="71"/>
      <c r="R5885" s="71"/>
      <c r="S5885" s="71"/>
      <c r="T5885" s="71"/>
      <c r="U5885" s="71"/>
      <c r="V5885" s="71"/>
      <c r="W5885" s="71"/>
      <c r="X5885" s="71"/>
      <c r="Y5885" s="71"/>
      <c r="Z5885" s="71"/>
    </row>
    <row r="5886" spans="15:26">
      <c r="O5886" s="71"/>
      <c r="P5886" s="71"/>
      <c r="Q5886" s="71"/>
      <c r="R5886" s="71"/>
      <c r="S5886" s="71"/>
      <c r="T5886" s="71"/>
      <c r="U5886" s="71"/>
      <c r="V5886" s="71"/>
      <c r="W5886" s="71"/>
      <c r="X5886" s="71"/>
      <c r="Y5886" s="71"/>
      <c r="Z5886" s="71"/>
    </row>
    <row r="5887" spans="15:26">
      <c r="O5887" s="71"/>
      <c r="P5887" s="71"/>
      <c r="Q5887" s="71"/>
      <c r="R5887" s="71"/>
      <c r="S5887" s="71"/>
      <c r="T5887" s="71"/>
      <c r="U5887" s="71"/>
      <c r="V5887" s="71"/>
      <c r="W5887" s="71"/>
      <c r="X5887" s="71"/>
      <c r="Y5887" s="71"/>
      <c r="Z5887" s="71"/>
    </row>
    <row r="5888" spans="15:26">
      <c r="O5888" s="71"/>
      <c r="P5888" s="71"/>
      <c r="Q5888" s="71"/>
      <c r="R5888" s="71"/>
      <c r="S5888" s="71"/>
      <c r="T5888" s="71"/>
      <c r="U5888" s="71"/>
      <c r="V5888" s="71"/>
      <c r="W5888" s="71"/>
      <c r="X5888" s="71"/>
      <c r="Y5888" s="71"/>
      <c r="Z5888" s="71"/>
    </row>
    <row r="5889" spans="15:26">
      <c r="O5889" s="71"/>
      <c r="P5889" s="71"/>
      <c r="Q5889" s="71"/>
      <c r="R5889" s="71"/>
      <c r="S5889" s="71"/>
      <c r="T5889" s="71"/>
      <c r="U5889" s="71"/>
      <c r="V5889" s="71"/>
      <c r="W5889" s="71"/>
      <c r="X5889" s="71"/>
      <c r="Y5889" s="71"/>
      <c r="Z5889" s="71"/>
    </row>
    <row r="5890" spans="15:26">
      <c r="O5890" s="71"/>
      <c r="P5890" s="71"/>
      <c r="Q5890" s="71"/>
      <c r="R5890" s="71"/>
      <c r="S5890" s="71"/>
      <c r="T5890" s="71"/>
      <c r="U5890" s="71"/>
      <c r="V5890" s="71"/>
      <c r="W5890" s="71"/>
      <c r="X5890" s="71"/>
      <c r="Y5890" s="71"/>
      <c r="Z5890" s="71"/>
    </row>
    <row r="5891" spans="15:26">
      <c r="O5891" s="71"/>
      <c r="P5891" s="71"/>
      <c r="Q5891" s="71"/>
      <c r="R5891" s="71"/>
      <c r="S5891" s="71"/>
      <c r="T5891" s="71"/>
      <c r="U5891" s="71"/>
      <c r="V5891" s="71"/>
      <c r="W5891" s="71"/>
      <c r="X5891" s="71"/>
      <c r="Y5891" s="71"/>
      <c r="Z5891" s="71"/>
    </row>
    <row r="5892" spans="15:26">
      <c r="O5892" s="71"/>
      <c r="P5892" s="71"/>
      <c r="Q5892" s="71"/>
      <c r="R5892" s="71"/>
      <c r="S5892" s="71"/>
      <c r="T5892" s="71"/>
      <c r="U5892" s="71"/>
      <c r="V5892" s="71"/>
      <c r="W5892" s="71"/>
      <c r="X5892" s="71"/>
      <c r="Y5892" s="71"/>
      <c r="Z5892" s="71"/>
    </row>
    <row r="5893" spans="15:26">
      <c r="O5893" s="71"/>
      <c r="P5893" s="71"/>
      <c r="Q5893" s="71"/>
      <c r="R5893" s="71"/>
      <c r="S5893" s="71"/>
      <c r="T5893" s="71"/>
      <c r="U5893" s="71"/>
      <c r="V5893" s="71"/>
      <c r="W5893" s="71"/>
      <c r="X5893" s="71"/>
      <c r="Y5893" s="71"/>
      <c r="Z5893" s="71"/>
    </row>
    <row r="5894" spans="15:26">
      <c r="O5894" s="71"/>
      <c r="P5894" s="71"/>
      <c r="Q5894" s="71"/>
      <c r="R5894" s="71"/>
      <c r="S5894" s="71"/>
      <c r="T5894" s="71"/>
      <c r="U5894" s="71"/>
      <c r="V5894" s="71"/>
      <c r="W5894" s="71"/>
      <c r="X5894" s="71"/>
      <c r="Y5894" s="71"/>
      <c r="Z5894" s="71"/>
    </row>
    <row r="5895" spans="15:26">
      <c r="O5895" s="71"/>
      <c r="P5895" s="71"/>
      <c r="Q5895" s="71"/>
      <c r="R5895" s="71"/>
      <c r="S5895" s="71"/>
      <c r="T5895" s="71"/>
      <c r="U5895" s="71"/>
      <c r="V5895" s="71"/>
      <c r="W5895" s="71"/>
      <c r="X5895" s="71"/>
      <c r="Y5895" s="71"/>
      <c r="Z5895" s="71"/>
    </row>
    <row r="5896" spans="15:26">
      <c r="O5896" s="71"/>
      <c r="P5896" s="71"/>
      <c r="Q5896" s="71"/>
      <c r="R5896" s="71"/>
      <c r="S5896" s="71"/>
      <c r="T5896" s="71"/>
      <c r="U5896" s="71"/>
      <c r="V5896" s="71"/>
      <c r="W5896" s="71"/>
      <c r="X5896" s="71"/>
      <c r="Y5896" s="71"/>
      <c r="Z5896" s="71"/>
    </row>
    <row r="5897" spans="15:26">
      <c r="O5897" s="71"/>
      <c r="P5897" s="71"/>
      <c r="Q5897" s="71"/>
      <c r="R5897" s="71"/>
      <c r="S5897" s="71"/>
      <c r="T5897" s="71"/>
      <c r="U5897" s="71"/>
      <c r="V5897" s="71"/>
      <c r="W5897" s="71"/>
      <c r="X5897" s="71"/>
      <c r="Y5897" s="71"/>
      <c r="Z5897" s="71"/>
    </row>
    <row r="5898" spans="15:26">
      <c r="O5898" s="71"/>
      <c r="P5898" s="71"/>
      <c r="Q5898" s="71"/>
      <c r="R5898" s="71"/>
      <c r="S5898" s="71"/>
      <c r="T5898" s="71"/>
      <c r="U5898" s="71"/>
      <c r="V5898" s="71"/>
      <c r="W5898" s="71"/>
      <c r="X5898" s="71"/>
      <c r="Y5898" s="71"/>
      <c r="Z5898" s="71"/>
    </row>
    <row r="5899" spans="15:26">
      <c r="O5899" s="71"/>
      <c r="P5899" s="71"/>
      <c r="Q5899" s="71"/>
      <c r="R5899" s="71"/>
      <c r="S5899" s="71"/>
      <c r="T5899" s="71"/>
      <c r="U5899" s="71"/>
      <c r="V5899" s="71"/>
      <c r="W5899" s="71"/>
      <c r="X5899" s="71"/>
      <c r="Y5899" s="71"/>
      <c r="Z5899" s="71"/>
    </row>
    <row r="5900" spans="15:26">
      <c r="O5900" s="71"/>
      <c r="P5900" s="71"/>
      <c r="Q5900" s="71"/>
      <c r="R5900" s="71"/>
      <c r="S5900" s="71"/>
      <c r="T5900" s="71"/>
      <c r="U5900" s="71"/>
      <c r="V5900" s="71"/>
      <c r="W5900" s="71"/>
      <c r="X5900" s="71"/>
      <c r="Y5900" s="71"/>
      <c r="Z5900" s="71"/>
    </row>
    <row r="5901" spans="15:26">
      <c r="O5901" s="71"/>
      <c r="P5901" s="71"/>
      <c r="Q5901" s="71"/>
      <c r="R5901" s="71"/>
      <c r="S5901" s="71"/>
      <c r="T5901" s="71"/>
      <c r="U5901" s="71"/>
      <c r="V5901" s="71"/>
      <c r="W5901" s="71"/>
      <c r="X5901" s="71"/>
      <c r="Y5901" s="71"/>
      <c r="Z5901" s="71"/>
    </row>
    <row r="5902" spans="15:26">
      <c r="O5902" s="71"/>
      <c r="P5902" s="71"/>
      <c r="Q5902" s="71"/>
      <c r="R5902" s="71"/>
      <c r="S5902" s="71"/>
      <c r="T5902" s="71"/>
      <c r="U5902" s="71"/>
      <c r="V5902" s="71"/>
      <c r="W5902" s="71"/>
      <c r="X5902" s="71"/>
      <c r="Y5902" s="71"/>
      <c r="Z5902" s="71"/>
    </row>
    <row r="5903" spans="15:26">
      <c r="O5903" s="71"/>
      <c r="P5903" s="71"/>
      <c r="Q5903" s="71"/>
      <c r="R5903" s="71"/>
      <c r="S5903" s="71"/>
      <c r="T5903" s="71"/>
      <c r="U5903" s="71"/>
      <c r="V5903" s="71"/>
      <c r="W5903" s="71"/>
      <c r="X5903" s="71"/>
      <c r="Y5903" s="71"/>
      <c r="Z5903" s="71"/>
    </row>
    <row r="5904" spans="15:26">
      <c r="O5904" s="71"/>
      <c r="P5904" s="71"/>
      <c r="Q5904" s="71"/>
      <c r="R5904" s="71"/>
      <c r="S5904" s="71"/>
      <c r="T5904" s="71"/>
      <c r="U5904" s="71"/>
      <c r="V5904" s="71"/>
      <c r="W5904" s="71"/>
      <c r="X5904" s="71"/>
      <c r="Y5904" s="71"/>
      <c r="Z5904" s="71"/>
    </row>
    <row r="5905" spans="15:26">
      <c r="O5905" s="71"/>
      <c r="P5905" s="71"/>
      <c r="Q5905" s="71"/>
      <c r="R5905" s="71"/>
      <c r="S5905" s="71"/>
      <c r="T5905" s="71"/>
      <c r="U5905" s="71"/>
      <c r="V5905" s="71"/>
      <c r="W5905" s="71"/>
      <c r="X5905" s="71"/>
      <c r="Y5905" s="71"/>
      <c r="Z5905" s="71"/>
    </row>
    <row r="5906" spans="15:26">
      <c r="O5906" s="71"/>
      <c r="P5906" s="71"/>
      <c r="Q5906" s="71"/>
      <c r="R5906" s="71"/>
      <c r="S5906" s="71"/>
      <c r="T5906" s="71"/>
      <c r="U5906" s="71"/>
      <c r="V5906" s="71"/>
      <c r="W5906" s="71"/>
      <c r="X5906" s="71"/>
      <c r="Y5906" s="71"/>
      <c r="Z5906" s="71"/>
    </row>
    <row r="5907" spans="15:26">
      <c r="O5907" s="71"/>
      <c r="P5907" s="71"/>
      <c r="Q5907" s="71"/>
      <c r="R5907" s="71"/>
      <c r="S5907" s="71"/>
      <c r="T5907" s="71"/>
      <c r="U5907" s="71"/>
      <c r="V5907" s="71"/>
      <c r="W5907" s="71"/>
      <c r="X5907" s="71"/>
      <c r="Y5907" s="71"/>
      <c r="Z5907" s="71"/>
    </row>
    <row r="5908" spans="15:26">
      <c r="O5908" s="71"/>
      <c r="P5908" s="71"/>
      <c r="Q5908" s="71"/>
      <c r="R5908" s="71"/>
      <c r="S5908" s="71"/>
      <c r="T5908" s="71"/>
      <c r="U5908" s="71"/>
      <c r="V5908" s="71"/>
      <c r="W5908" s="71"/>
      <c r="X5908" s="71"/>
      <c r="Y5908" s="71"/>
      <c r="Z5908" s="71"/>
    </row>
    <row r="5909" spans="15:26">
      <c r="O5909" s="71"/>
      <c r="P5909" s="71"/>
      <c r="Q5909" s="71"/>
      <c r="R5909" s="71"/>
      <c r="S5909" s="71"/>
      <c r="T5909" s="71"/>
      <c r="U5909" s="71"/>
      <c r="V5909" s="71"/>
      <c r="W5909" s="71"/>
      <c r="X5909" s="71"/>
      <c r="Y5909" s="71"/>
      <c r="Z5909" s="71"/>
    </row>
    <row r="5910" spans="15:26">
      <c r="O5910" s="71"/>
      <c r="P5910" s="71"/>
      <c r="Q5910" s="71"/>
      <c r="R5910" s="71"/>
      <c r="S5910" s="71"/>
      <c r="T5910" s="71"/>
      <c r="U5910" s="71"/>
      <c r="V5910" s="71"/>
      <c r="W5910" s="71"/>
      <c r="X5910" s="71"/>
      <c r="Y5910" s="71"/>
      <c r="Z5910" s="71"/>
    </row>
    <row r="5911" spans="15:26">
      <c r="O5911" s="71"/>
      <c r="P5911" s="71"/>
      <c r="Q5911" s="71"/>
      <c r="R5911" s="71"/>
      <c r="S5911" s="71"/>
      <c r="T5911" s="71"/>
      <c r="U5911" s="71"/>
      <c r="V5911" s="71"/>
      <c r="W5911" s="71"/>
      <c r="X5911" s="71"/>
      <c r="Y5911" s="71"/>
      <c r="Z5911" s="71"/>
    </row>
    <row r="5912" spans="15:26">
      <c r="O5912" s="71"/>
      <c r="P5912" s="71"/>
      <c r="Q5912" s="71"/>
      <c r="R5912" s="71"/>
      <c r="S5912" s="71"/>
      <c r="T5912" s="71"/>
      <c r="U5912" s="71"/>
      <c r="V5912" s="71"/>
      <c r="W5912" s="71"/>
      <c r="X5912" s="71"/>
      <c r="Y5912" s="71"/>
      <c r="Z5912" s="71"/>
    </row>
    <row r="5913" spans="15:26">
      <c r="O5913" s="71"/>
      <c r="P5913" s="71"/>
      <c r="Q5913" s="71"/>
      <c r="R5913" s="71"/>
      <c r="S5913" s="71"/>
      <c r="T5913" s="71"/>
      <c r="U5913" s="71"/>
      <c r="V5913" s="71"/>
      <c r="W5913" s="71"/>
      <c r="X5913" s="71"/>
      <c r="Y5913" s="71"/>
      <c r="Z5913" s="71"/>
    </row>
    <row r="5914" spans="15:26">
      <c r="O5914" s="71"/>
      <c r="P5914" s="71"/>
      <c r="Q5914" s="71"/>
      <c r="R5914" s="71"/>
      <c r="S5914" s="71"/>
      <c r="T5914" s="71"/>
      <c r="U5914" s="71"/>
      <c r="V5914" s="71"/>
      <c r="W5914" s="71"/>
      <c r="X5914" s="71"/>
      <c r="Y5914" s="71"/>
      <c r="Z5914" s="71"/>
    </row>
    <row r="5915" spans="15:26">
      <c r="O5915" s="71"/>
      <c r="P5915" s="71"/>
      <c r="Q5915" s="71"/>
      <c r="R5915" s="71"/>
      <c r="S5915" s="71"/>
      <c r="T5915" s="71"/>
      <c r="U5915" s="71"/>
      <c r="V5915" s="71"/>
      <c r="W5915" s="71"/>
      <c r="X5915" s="71"/>
      <c r="Y5915" s="71"/>
      <c r="Z5915" s="71"/>
    </row>
    <row r="5916" spans="15:26">
      <c r="O5916" s="71"/>
      <c r="P5916" s="71"/>
      <c r="Q5916" s="71"/>
      <c r="R5916" s="71"/>
      <c r="S5916" s="71"/>
      <c r="T5916" s="71"/>
      <c r="U5916" s="71"/>
      <c r="V5916" s="71"/>
      <c r="W5916" s="71"/>
      <c r="X5916" s="71"/>
      <c r="Y5916" s="71"/>
      <c r="Z5916" s="71"/>
    </row>
    <row r="5917" spans="15:26">
      <c r="O5917" s="71"/>
      <c r="P5917" s="71"/>
      <c r="Q5917" s="71"/>
      <c r="R5917" s="71"/>
      <c r="S5917" s="71"/>
      <c r="T5917" s="71"/>
      <c r="U5917" s="71"/>
      <c r="V5917" s="71"/>
      <c r="W5917" s="71"/>
      <c r="X5917" s="71"/>
      <c r="Y5917" s="71"/>
      <c r="Z5917" s="71"/>
    </row>
    <row r="5918" spans="15:26">
      <c r="O5918" s="71"/>
      <c r="P5918" s="71"/>
      <c r="Q5918" s="71"/>
      <c r="R5918" s="71"/>
      <c r="S5918" s="71"/>
      <c r="T5918" s="71"/>
      <c r="U5918" s="71"/>
      <c r="V5918" s="71"/>
      <c r="W5918" s="71"/>
      <c r="X5918" s="71"/>
      <c r="Y5918" s="71"/>
      <c r="Z5918" s="71"/>
    </row>
    <row r="5919" spans="15:26">
      <c r="O5919" s="71"/>
      <c r="P5919" s="71"/>
      <c r="Q5919" s="71"/>
      <c r="R5919" s="71"/>
      <c r="S5919" s="71"/>
      <c r="T5919" s="71"/>
      <c r="U5919" s="71"/>
      <c r="V5919" s="71"/>
      <c r="W5919" s="71"/>
      <c r="X5919" s="71"/>
      <c r="Y5919" s="71"/>
      <c r="Z5919" s="71"/>
    </row>
    <row r="5920" spans="15:26">
      <c r="O5920" s="71"/>
      <c r="P5920" s="71"/>
      <c r="Q5920" s="71"/>
      <c r="R5920" s="71"/>
      <c r="S5920" s="71"/>
      <c r="T5920" s="71"/>
      <c r="U5920" s="71"/>
      <c r="V5920" s="71"/>
      <c r="W5920" s="71"/>
      <c r="X5920" s="71"/>
      <c r="Y5920" s="71"/>
      <c r="Z5920" s="71"/>
    </row>
    <row r="5921" spans="15:26">
      <c r="O5921" s="71"/>
      <c r="P5921" s="71"/>
      <c r="Q5921" s="71"/>
      <c r="R5921" s="71"/>
      <c r="S5921" s="71"/>
      <c r="T5921" s="71"/>
      <c r="U5921" s="71"/>
      <c r="V5921" s="71"/>
      <c r="W5921" s="71"/>
      <c r="X5921" s="71"/>
      <c r="Y5921" s="71"/>
      <c r="Z5921" s="71"/>
    </row>
    <row r="5922" spans="15:26">
      <c r="O5922" s="71"/>
      <c r="P5922" s="71"/>
      <c r="Q5922" s="71"/>
      <c r="R5922" s="71"/>
      <c r="S5922" s="71"/>
      <c r="T5922" s="71"/>
      <c r="U5922" s="71"/>
      <c r="V5922" s="71"/>
      <c r="W5922" s="71"/>
      <c r="X5922" s="71"/>
      <c r="Y5922" s="71"/>
      <c r="Z5922" s="71"/>
    </row>
    <row r="5923" spans="15:26">
      <c r="O5923" s="71"/>
      <c r="P5923" s="71"/>
      <c r="Q5923" s="71"/>
      <c r="R5923" s="71"/>
      <c r="S5923" s="71"/>
      <c r="T5923" s="71"/>
      <c r="U5923" s="71"/>
      <c r="V5923" s="71"/>
      <c r="W5923" s="71"/>
      <c r="X5923" s="71"/>
      <c r="Y5923" s="71"/>
      <c r="Z5923" s="71"/>
    </row>
    <row r="5924" spans="15:26">
      <c r="O5924" s="71"/>
      <c r="P5924" s="71"/>
      <c r="Q5924" s="71"/>
      <c r="R5924" s="71"/>
      <c r="S5924" s="71"/>
      <c r="T5924" s="71"/>
      <c r="U5924" s="71"/>
      <c r="V5924" s="71"/>
      <c r="W5924" s="71"/>
      <c r="X5924" s="71"/>
      <c r="Y5924" s="71"/>
      <c r="Z5924" s="71"/>
    </row>
    <row r="5925" spans="15:26">
      <c r="O5925" s="71"/>
      <c r="P5925" s="71"/>
      <c r="Q5925" s="71"/>
      <c r="R5925" s="71"/>
      <c r="S5925" s="71"/>
      <c r="T5925" s="71"/>
      <c r="U5925" s="71"/>
      <c r="V5925" s="71"/>
      <c r="W5925" s="71"/>
      <c r="X5925" s="71"/>
      <c r="Y5925" s="71"/>
      <c r="Z5925" s="71"/>
    </row>
    <row r="5926" spans="15:26">
      <c r="O5926" s="71"/>
      <c r="P5926" s="71"/>
      <c r="Q5926" s="71"/>
      <c r="R5926" s="71"/>
      <c r="S5926" s="71"/>
      <c r="T5926" s="71"/>
      <c r="U5926" s="71"/>
      <c r="V5926" s="71"/>
      <c r="W5926" s="71"/>
      <c r="X5926" s="71"/>
      <c r="Y5926" s="71"/>
      <c r="Z5926" s="71"/>
    </row>
    <row r="5927" spans="15:26">
      <c r="O5927" s="71"/>
      <c r="P5927" s="71"/>
      <c r="Q5927" s="71"/>
      <c r="R5927" s="71"/>
      <c r="S5927" s="71"/>
      <c r="T5927" s="71"/>
      <c r="U5927" s="71"/>
      <c r="V5927" s="71"/>
      <c r="W5927" s="71"/>
      <c r="X5927" s="71"/>
      <c r="Y5927" s="71"/>
      <c r="Z5927" s="71"/>
    </row>
    <row r="5928" spans="15:26">
      <c r="O5928" s="71"/>
      <c r="P5928" s="71"/>
      <c r="Q5928" s="71"/>
      <c r="R5928" s="71"/>
      <c r="S5928" s="71"/>
      <c r="T5928" s="71"/>
      <c r="U5928" s="71"/>
      <c r="V5928" s="71"/>
      <c r="W5928" s="71"/>
      <c r="X5928" s="71"/>
      <c r="Y5928" s="71"/>
      <c r="Z5928" s="71"/>
    </row>
    <row r="5929" spans="15:26">
      <c r="O5929" s="71"/>
      <c r="P5929" s="71"/>
      <c r="Q5929" s="71"/>
      <c r="R5929" s="71"/>
      <c r="S5929" s="71"/>
      <c r="T5929" s="71"/>
      <c r="U5929" s="71"/>
      <c r="V5929" s="71"/>
      <c r="W5929" s="71"/>
      <c r="X5929" s="71"/>
      <c r="Y5929" s="71"/>
      <c r="Z5929" s="71"/>
    </row>
    <row r="5930" spans="15:26">
      <c r="O5930" s="71"/>
      <c r="P5930" s="71"/>
      <c r="Q5930" s="71"/>
      <c r="R5930" s="71"/>
      <c r="S5930" s="71"/>
      <c r="T5930" s="71"/>
      <c r="U5930" s="71"/>
      <c r="V5930" s="71"/>
      <c r="W5930" s="71"/>
      <c r="X5930" s="71"/>
      <c r="Y5930" s="71"/>
      <c r="Z5930" s="71"/>
    </row>
    <row r="5931" spans="15:26">
      <c r="O5931" s="71"/>
      <c r="P5931" s="71"/>
      <c r="Q5931" s="71"/>
      <c r="R5931" s="71"/>
      <c r="S5931" s="71"/>
      <c r="T5931" s="71"/>
      <c r="U5931" s="71"/>
      <c r="V5931" s="71"/>
      <c r="W5931" s="71"/>
      <c r="X5931" s="71"/>
      <c r="Y5931" s="71"/>
      <c r="Z5931" s="71"/>
    </row>
    <row r="5932" spans="15:26">
      <c r="O5932" s="71"/>
      <c r="P5932" s="71"/>
      <c r="Q5932" s="71"/>
      <c r="R5932" s="71"/>
      <c r="S5932" s="71"/>
      <c r="T5932" s="71"/>
      <c r="U5932" s="71"/>
      <c r="V5932" s="71"/>
      <c r="W5932" s="71"/>
      <c r="X5932" s="71"/>
      <c r="Y5932" s="71"/>
      <c r="Z5932" s="71"/>
    </row>
    <row r="5933" spans="15:26">
      <c r="O5933" s="71"/>
      <c r="P5933" s="71"/>
      <c r="Q5933" s="71"/>
      <c r="R5933" s="71"/>
      <c r="S5933" s="71"/>
      <c r="T5933" s="71"/>
      <c r="U5933" s="71"/>
      <c r="V5933" s="71"/>
      <c r="W5933" s="71"/>
      <c r="X5933" s="71"/>
      <c r="Y5933" s="71"/>
      <c r="Z5933" s="71"/>
    </row>
    <row r="5934" spans="15:26">
      <c r="O5934" s="71"/>
      <c r="P5934" s="71"/>
      <c r="Q5934" s="71"/>
      <c r="R5934" s="71"/>
      <c r="S5934" s="71"/>
      <c r="T5934" s="71"/>
      <c r="U5934" s="71"/>
      <c r="V5934" s="71"/>
      <c r="W5934" s="71"/>
      <c r="X5934" s="71"/>
      <c r="Y5934" s="71"/>
      <c r="Z5934" s="71"/>
    </row>
    <row r="5935" spans="15:26">
      <c r="O5935" s="71"/>
      <c r="P5935" s="71"/>
      <c r="Q5935" s="71"/>
      <c r="R5935" s="71"/>
      <c r="S5935" s="71"/>
      <c r="T5935" s="71"/>
      <c r="U5935" s="71"/>
      <c r="V5935" s="71"/>
      <c r="W5935" s="71"/>
      <c r="X5935" s="71"/>
      <c r="Y5935" s="71"/>
      <c r="Z5935" s="71"/>
    </row>
    <row r="5936" spans="15:26">
      <c r="O5936" s="71"/>
      <c r="P5936" s="71"/>
      <c r="Q5936" s="71"/>
      <c r="R5936" s="71"/>
      <c r="S5936" s="71"/>
      <c r="T5936" s="71"/>
      <c r="U5936" s="71"/>
      <c r="V5936" s="71"/>
      <c r="W5936" s="71"/>
      <c r="X5936" s="71"/>
      <c r="Y5936" s="71"/>
      <c r="Z5936" s="71"/>
    </row>
    <row r="5937" spans="15:26">
      <c r="O5937" s="71"/>
      <c r="P5937" s="71"/>
      <c r="Q5937" s="71"/>
      <c r="R5937" s="71"/>
      <c r="S5937" s="71"/>
      <c r="T5937" s="71"/>
      <c r="U5937" s="71"/>
      <c r="V5937" s="71"/>
      <c r="W5937" s="71"/>
      <c r="X5937" s="71"/>
      <c r="Y5937" s="71"/>
      <c r="Z5937" s="71"/>
    </row>
    <row r="5938" spans="15:26">
      <c r="O5938" s="71"/>
      <c r="P5938" s="71"/>
      <c r="Q5938" s="71"/>
      <c r="R5938" s="71"/>
      <c r="S5938" s="71"/>
      <c r="T5938" s="71"/>
      <c r="U5938" s="71"/>
      <c r="V5938" s="71"/>
      <c r="W5938" s="71"/>
      <c r="X5938" s="71"/>
      <c r="Y5938" s="71"/>
      <c r="Z5938" s="71"/>
    </row>
    <row r="5939" spans="15:26">
      <c r="O5939" s="71"/>
      <c r="P5939" s="71"/>
      <c r="Q5939" s="71"/>
      <c r="R5939" s="71"/>
      <c r="S5939" s="71"/>
      <c r="T5939" s="71"/>
      <c r="U5939" s="71"/>
      <c r="V5939" s="71"/>
      <c r="W5939" s="71"/>
      <c r="X5939" s="71"/>
      <c r="Y5939" s="71"/>
      <c r="Z5939" s="71"/>
    </row>
    <row r="5940" spans="15:26">
      <c r="O5940" s="71"/>
      <c r="P5940" s="71"/>
      <c r="Q5940" s="71"/>
      <c r="R5940" s="71"/>
      <c r="S5940" s="71"/>
      <c r="T5940" s="71"/>
      <c r="U5940" s="71"/>
      <c r="V5940" s="71"/>
      <c r="W5940" s="71"/>
      <c r="X5940" s="71"/>
      <c r="Y5940" s="71"/>
      <c r="Z5940" s="71"/>
    </row>
    <row r="5941" spans="15:26">
      <c r="O5941" s="71"/>
      <c r="P5941" s="71"/>
      <c r="Q5941" s="71"/>
      <c r="R5941" s="71"/>
      <c r="S5941" s="71"/>
      <c r="T5941" s="71"/>
      <c r="U5941" s="71"/>
      <c r="V5941" s="71"/>
      <c r="W5941" s="71"/>
      <c r="X5941" s="71"/>
      <c r="Y5941" s="71"/>
      <c r="Z5941" s="71"/>
    </row>
    <row r="5942" spans="15:26">
      <c r="O5942" s="71"/>
      <c r="P5942" s="71"/>
      <c r="Q5942" s="71"/>
      <c r="R5942" s="71"/>
      <c r="S5942" s="71"/>
      <c r="T5942" s="71"/>
      <c r="U5942" s="71"/>
      <c r="V5942" s="71"/>
      <c r="W5942" s="71"/>
      <c r="X5942" s="71"/>
      <c r="Y5942" s="71"/>
      <c r="Z5942" s="71"/>
    </row>
    <row r="5943" spans="15:26">
      <c r="O5943" s="71"/>
      <c r="P5943" s="71"/>
      <c r="Q5943" s="71"/>
      <c r="R5943" s="71"/>
      <c r="S5943" s="71"/>
      <c r="T5943" s="71"/>
      <c r="U5943" s="71"/>
      <c r="V5943" s="71"/>
      <c r="W5943" s="71"/>
      <c r="X5943" s="71"/>
      <c r="Y5943" s="71"/>
      <c r="Z5943" s="71"/>
    </row>
    <row r="5944" spans="15:26">
      <c r="O5944" s="71"/>
      <c r="P5944" s="71"/>
      <c r="Q5944" s="71"/>
      <c r="R5944" s="71"/>
      <c r="S5944" s="71"/>
      <c r="T5944" s="71"/>
      <c r="U5944" s="71"/>
      <c r="V5944" s="71"/>
      <c r="W5944" s="71"/>
      <c r="X5944" s="71"/>
      <c r="Y5944" s="71"/>
      <c r="Z5944" s="71"/>
    </row>
    <row r="5945" spans="15:26">
      <c r="O5945" s="71"/>
      <c r="P5945" s="71"/>
      <c r="Q5945" s="71"/>
      <c r="R5945" s="71"/>
      <c r="S5945" s="71"/>
      <c r="T5945" s="71"/>
      <c r="U5945" s="71"/>
      <c r="V5945" s="71"/>
      <c r="W5945" s="71"/>
      <c r="X5945" s="71"/>
      <c r="Y5945" s="71"/>
      <c r="Z5945" s="71"/>
    </row>
    <row r="5946" spans="15:26">
      <c r="O5946" s="71"/>
      <c r="P5946" s="71"/>
      <c r="Q5946" s="71"/>
      <c r="R5946" s="71"/>
      <c r="S5946" s="71"/>
      <c r="T5946" s="71"/>
      <c r="U5946" s="71"/>
      <c r="V5946" s="71"/>
      <c r="W5946" s="71"/>
      <c r="X5946" s="71"/>
      <c r="Y5946" s="71"/>
      <c r="Z5946" s="71"/>
    </row>
    <row r="5947" spans="15:26">
      <c r="O5947" s="71"/>
      <c r="P5947" s="71"/>
      <c r="Q5947" s="71"/>
      <c r="R5947" s="71"/>
      <c r="S5947" s="71"/>
      <c r="T5947" s="71"/>
      <c r="U5947" s="71"/>
      <c r="V5947" s="71"/>
      <c r="W5947" s="71"/>
      <c r="X5947" s="71"/>
      <c r="Y5947" s="71"/>
      <c r="Z5947" s="71"/>
    </row>
    <row r="5948" spans="15:26">
      <c r="O5948" s="71"/>
      <c r="P5948" s="71"/>
      <c r="Q5948" s="71"/>
      <c r="R5948" s="71"/>
      <c r="S5948" s="71"/>
      <c r="T5948" s="71"/>
      <c r="U5948" s="71"/>
      <c r="V5948" s="71"/>
      <c r="W5948" s="71"/>
      <c r="X5948" s="71"/>
      <c r="Y5948" s="71"/>
      <c r="Z5948" s="71"/>
    </row>
    <row r="5949" spans="15:26">
      <c r="O5949" s="71"/>
      <c r="P5949" s="71"/>
      <c r="Q5949" s="71"/>
      <c r="R5949" s="71"/>
      <c r="S5949" s="71"/>
      <c r="T5949" s="71"/>
      <c r="U5949" s="71"/>
      <c r="V5949" s="71"/>
      <c r="W5949" s="71"/>
      <c r="X5949" s="71"/>
      <c r="Y5949" s="71"/>
      <c r="Z5949" s="71"/>
    </row>
    <row r="5950" spans="15:26">
      <c r="O5950" s="71"/>
      <c r="P5950" s="71"/>
      <c r="Q5950" s="71"/>
      <c r="R5950" s="71"/>
      <c r="S5950" s="71"/>
      <c r="T5950" s="71"/>
      <c r="U5950" s="71"/>
      <c r="V5950" s="71"/>
      <c r="W5950" s="71"/>
      <c r="X5950" s="71"/>
      <c r="Y5950" s="71"/>
      <c r="Z5950" s="71"/>
    </row>
    <row r="5951" spans="15:26">
      <c r="O5951" s="71"/>
      <c r="P5951" s="71"/>
      <c r="Q5951" s="71"/>
      <c r="R5951" s="71"/>
      <c r="S5951" s="71"/>
      <c r="T5951" s="71"/>
      <c r="U5951" s="71"/>
      <c r="V5951" s="71"/>
      <c r="W5951" s="71"/>
      <c r="X5951" s="71"/>
      <c r="Y5951" s="71"/>
      <c r="Z5951" s="71"/>
    </row>
    <row r="5952" spans="15:26">
      <c r="O5952" s="71"/>
      <c r="P5952" s="71"/>
      <c r="Q5952" s="71"/>
      <c r="R5952" s="71"/>
      <c r="S5952" s="71"/>
      <c r="T5952" s="71"/>
      <c r="U5952" s="71"/>
      <c r="V5952" s="71"/>
      <c r="W5952" s="71"/>
      <c r="X5952" s="71"/>
      <c r="Y5952" s="71"/>
      <c r="Z5952" s="71"/>
    </row>
    <row r="5953" spans="15:26">
      <c r="O5953" s="71"/>
      <c r="P5953" s="71"/>
      <c r="Q5953" s="71"/>
      <c r="R5953" s="71"/>
      <c r="S5953" s="71"/>
      <c r="T5953" s="71"/>
      <c r="U5953" s="71"/>
      <c r="V5953" s="71"/>
      <c r="W5953" s="71"/>
      <c r="X5953" s="71"/>
      <c r="Y5953" s="71"/>
      <c r="Z5953" s="71"/>
    </row>
    <row r="5954" spans="15:26">
      <c r="O5954" s="71"/>
      <c r="P5954" s="71"/>
      <c r="Q5954" s="71"/>
      <c r="R5954" s="71"/>
      <c r="S5954" s="71"/>
      <c r="T5954" s="71"/>
      <c r="U5954" s="71"/>
      <c r="V5954" s="71"/>
      <c r="W5954" s="71"/>
      <c r="X5954" s="71"/>
      <c r="Y5954" s="71"/>
      <c r="Z5954" s="71"/>
    </row>
    <row r="5955" spans="15:26">
      <c r="O5955" s="71"/>
      <c r="P5955" s="71"/>
      <c r="Q5955" s="71"/>
      <c r="R5955" s="71"/>
      <c r="S5955" s="71"/>
      <c r="T5955" s="71"/>
      <c r="U5955" s="71"/>
      <c r="V5955" s="71"/>
      <c r="W5955" s="71"/>
      <c r="X5955" s="71"/>
      <c r="Y5955" s="71"/>
      <c r="Z5955" s="71"/>
    </row>
    <row r="5956" spans="15:26">
      <c r="O5956" s="71"/>
      <c r="P5956" s="71"/>
      <c r="Q5956" s="71"/>
      <c r="R5956" s="71"/>
      <c r="S5956" s="71"/>
      <c r="T5956" s="71"/>
      <c r="U5956" s="71"/>
      <c r="V5956" s="71"/>
      <c r="W5956" s="71"/>
      <c r="X5956" s="71"/>
      <c r="Y5956" s="71"/>
      <c r="Z5956" s="71"/>
    </row>
    <row r="5957" spans="15:26">
      <c r="O5957" s="71"/>
      <c r="P5957" s="71"/>
      <c r="Q5957" s="71"/>
      <c r="R5957" s="71"/>
      <c r="S5957" s="71"/>
      <c r="T5957" s="71"/>
      <c r="U5957" s="71"/>
      <c r="V5957" s="71"/>
      <c r="W5957" s="71"/>
      <c r="X5957" s="71"/>
      <c r="Y5957" s="71"/>
      <c r="Z5957" s="71"/>
    </row>
    <row r="5958" spans="15:26">
      <c r="O5958" s="71"/>
      <c r="P5958" s="71"/>
      <c r="Q5958" s="71"/>
      <c r="R5958" s="71"/>
      <c r="S5958" s="71"/>
      <c r="T5958" s="71"/>
      <c r="U5958" s="71"/>
      <c r="V5958" s="71"/>
      <c r="W5958" s="71"/>
      <c r="X5958" s="71"/>
      <c r="Y5958" s="71"/>
      <c r="Z5958" s="71"/>
    </row>
    <row r="5959" spans="15:26">
      <c r="O5959" s="71"/>
      <c r="P5959" s="71"/>
      <c r="Q5959" s="71"/>
      <c r="R5959" s="71"/>
      <c r="S5959" s="71"/>
      <c r="T5959" s="71"/>
      <c r="U5959" s="71"/>
      <c r="V5959" s="71"/>
      <c r="W5959" s="71"/>
      <c r="X5959" s="71"/>
      <c r="Y5959" s="71"/>
      <c r="Z5959" s="71"/>
    </row>
    <row r="5960" spans="15:26">
      <c r="O5960" s="71"/>
      <c r="P5960" s="71"/>
      <c r="Q5960" s="71"/>
      <c r="R5960" s="71"/>
      <c r="S5960" s="71"/>
      <c r="T5960" s="71"/>
      <c r="U5960" s="71"/>
      <c r="V5960" s="71"/>
      <c r="W5960" s="71"/>
      <c r="X5960" s="71"/>
      <c r="Y5960" s="71"/>
      <c r="Z5960" s="71"/>
    </row>
    <row r="5961" spans="15:26">
      <c r="O5961" s="71"/>
      <c r="P5961" s="71"/>
      <c r="Q5961" s="71"/>
      <c r="R5961" s="71"/>
      <c r="S5961" s="71"/>
      <c r="T5961" s="71"/>
      <c r="U5961" s="71"/>
      <c r="V5961" s="71"/>
      <c r="W5961" s="71"/>
      <c r="X5961" s="71"/>
      <c r="Y5961" s="71"/>
      <c r="Z5961" s="71"/>
    </row>
    <row r="5962" spans="15:26">
      <c r="O5962" s="71"/>
      <c r="P5962" s="71"/>
      <c r="Q5962" s="71"/>
      <c r="R5962" s="71"/>
      <c r="S5962" s="71"/>
      <c r="T5962" s="71"/>
      <c r="U5962" s="71"/>
      <c r="V5962" s="71"/>
      <c r="W5962" s="71"/>
      <c r="X5962" s="71"/>
      <c r="Y5962" s="71"/>
      <c r="Z5962" s="71"/>
    </row>
    <row r="5963" spans="15:26">
      <c r="O5963" s="71"/>
      <c r="P5963" s="71"/>
      <c r="Q5963" s="71"/>
      <c r="R5963" s="71"/>
      <c r="S5963" s="71"/>
      <c r="T5963" s="71"/>
      <c r="U5963" s="71"/>
      <c r="V5963" s="71"/>
      <c r="W5963" s="71"/>
      <c r="X5963" s="71"/>
      <c r="Y5963" s="71"/>
      <c r="Z5963" s="71"/>
    </row>
    <row r="5964" spans="15:26">
      <c r="O5964" s="71"/>
      <c r="P5964" s="71"/>
      <c r="Q5964" s="71"/>
      <c r="R5964" s="71"/>
      <c r="S5964" s="71"/>
      <c r="T5964" s="71"/>
      <c r="U5964" s="71"/>
      <c r="V5964" s="71"/>
      <c r="W5964" s="71"/>
      <c r="X5964" s="71"/>
      <c r="Y5964" s="71"/>
      <c r="Z5964" s="71"/>
    </row>
    <row r="5965" spans="15:26">
      <c r="O5965" s="71"/>
      <c r="P5965" s="71"/>
      <c r="Q5965" s="71"/>
      <c r="R5965" s="71"/>
      <c r="S5965" s="71"/>
      <c r="T5965" s="71"/>
      <c r="U5965" s="71"/>
      <c r="V5965" s="71"/>
      <c r="W5965" s="71"/>
      <c r="X5965" s="71"/>
      <c r="Y5965" s="71"/>
      <c r="Z5965" s="71"/>
    </row>
    <row r="5966" spans="15:26">
      <c r="O5966" s="71"/>
      <c r="P5966" s="71"/>
      <c r="Q5966" s="71"/>
      <c r="R5966" s="71"/>
      <c r="S5966" s="71"/>
      <c r="T5966" s="71"/>
      <c r="U5966" s="71"/>
      <c r="V5966" s="71"/>
      <c r="W5966" s="71"/>
      <c r="X5966" s="71"/>
      <c r="Y5966" s="71"/>
      <c r="Z5966" s="71"/>
    </row>
    <row r="5967" spans="15:26">
      <c r="O5967" s="71"/>
      <c r="P5967" s="71"/>
      <c r="Q5967" s="71"/>
      <c r="R5967" s="71"/>
      <c r="S5967" s="71"/>
      <c r="T5967" s="71"/>
      <c r="U5967" s="71"/>
      <c r="V5967" s="71"/>
      <c r="W5967" s="71"/>
      <c r="X5967" s="71"/>
      <c r="Y5967" s="71"/>
      <c r="Z5967" s="71"/>
    </row>
    <row r="5968" spans="15:26">
      <c r="O5968" s="71"/>
      <c r="P5968" s="71"/>
      <c r="Q5968" s="71"/>
      <c r="R5968" s="71"/>
      <c r="S5968" s="71"/>
      <c r="T5968" s="71"/>
      <c r="U5968" s="71"/>
      <c r="V5968" s="71"/>
      <c r="W5968" s="71"/>
      <c r="X5968" s="71"/>
      <c r="Y5968" s="71"/>
      <c r="Z5968" s="71"/>
    </row>
    <row r="5969" spans="15:26">
      <c r="O5969" s="71"/>
      <c r="P5969" s="71"/>
      <c r="Q5969" s="71"/>
      <c r="R5969" s="71"/>
      <c r="S5969" s="71"/>
      <c r="T5969" s="71"/>
      <c r="U5969" s="71"/>
      <c r="V5969" s="71"/>
      <c r="W5969" s="71"/>
      <c r="X5969" s="71"/>
      <c r="Y5969" s="71"/>
      <c r="Z5969" s="71"/>
    </row>
    <row r="5970" spans="15:26">
      <c r="O5970" s="71"/>
      <c r="P5970" s="71"/>
      <c r="Q5970" s="71"/>
      <c r="R5970" s="71"/>
      <c r="S5970" s="71"/>
      <c r="T5970" s="71"/>
      <c r="U5970" s="71"/>
      <c r="V5970" s="71"/>
      <c r="W5970" s="71"/>
      <c r="X5970" s="71"/>
      <c r="Y5970" s="71"/>
      <c r="Z5970" s="71"/>
    </row>
    <row r="5971" spans="15:26">
      <c r="O5971" s="71"/>
      <c r="P5971" s="71"/>
      <c r="Q5971" s="71"/>
      <c r="R5971" s="71"/>
      <c r="S5971" s="71"/>
      <c r="T5971" s="71"/>
      <c r="U5971" s="71"/>
      <c r="V5971" s="71"/>
      <c r="W5971" s="71"/>
      <c r="X5971" s="71"/>
      <c r="Y5971" s="71"/>
      <c r="Z5971" s="71"/>
    </row>
    <row r="5972" spans="15:26">
      <c r="O5972" s="71"/>
      <c r="P5972" s="71"/>
      <c r="Q5972" s="71"/>
      <c r="R5972" s="71"/>
      <c r="S5972" s="71"/>
      <c r="T5972" s="71"/>
      <c r="U5972" s="71"/>
      <c r="V5972" s="71"/>
      <c r="W5972" s="71"/>
      <c r="X5972" s="71"/>
      <c r="Y5972" s="71"/>
      <c r="Z5972" s="71"/>
    </row>
    <row r="5973" spans="15:26">
      <c r="O5973" s="71"/>
      <c r="P5973" s="71"/>
      <c r="Q5973" s="71"/>
      <c r="R5973" s="71"/>
      <c r="S5973" s="71"/>
      <c r="T5973" s="71"/>
      <c r="U5973" s="71"/>
      <c r="V5973" s="71"/>
      <c r="W5973" s="71"/>
      <c r="X5973" s="71"/>
      <c r="Y5973" s="71"/>
      <c r="Z5973" s="71"/>
    </row>
    <row r="5974" spans="15:26">
      <c r="O5974" s="71"/>
      <c r="P5974" s="71"/>
      <c r="Q5974" s="71"/>
      <c r="R5974" s="71"/>
      <c r="S5974" s="71"/>
      <c r="T5974" s="71"/>
      <c r="U5974" s="71"/>
      <c r="V5974" s="71"/>
      <c r="W5974" s="71"/>
      <c r="X5974" s="71"/>
      <c r="Y5974" s="71"/>
      <c r="Z5974" s="71"/>
    </row>
    <row r="5975" spans="15:26">
      <c r="O5975" s="71"/>
      <c r="P5975" s="71"/>
      <c r="Q5975" s="71"/>
      <c r="R5975" s="71"/>
      <c r="S5975" s="71"/>
      <c r="T5975" s="71"/>
      <c r="U5975" s="71"/>
      <c r="V5975" s="71"/>
      <c r="W5975" s="71"/>
      <c r="X5975" s="71"/>
      <c r="Y5975" s="71"/>
      <c r="Z5975" s="71"/>
    </row>
    <row r="5976" spans="15:26">
      <c r="O5976" s="71"/>
      <c r="P5976" s="71"/>
      <c r="Q5976" s="71"/>
      <c r="R5976" s="71"/>
      <c r="S5976" s="71"/>
      <c r="T5976" s="71"/>
      <c r="U5976" s="71"/>
      <c r="V5976" s="71"/>
      <c r="W5976" s="71"/>
      <c r="X5976" s="71"/>
      <c r="Y5976" s="71"/>
      <c r="Z5976" s="71"/>
    </row>
    <row r="5977" spans="15:26">
      <c r="O5977" s="71"/>
      <c r="P5977" s="71"/>
      <c r="Q5977" s="71"/>
      <c r="R5977" s="71"/>
      <c r="S5977" s="71"/>
      <c r="T5977" s="71"/>
      <c r="U5977" s="71"/>
      <c r="V5977" s="71"/>
      <c r="W5977" s="71"/>
      <c r="X5977" s="71"/>
      <c r="Y5977" s="71"/>
      <c r="Z5977" s="71"/>
    </row>
    <row r="5978" spans="15:26">
      <c r="O5978" s="71"/>
      <c r="P5978" s="71"/>
      <c r="Q5978" s="71"/>
      <c r="R5978" s="71"/>
      <c r="S5978" s="71"/>
      <c r="T5978" s="71"/>
      <c r="U5978" s="71"/>
      <c r="V5978" s="71"/>
      <c r="W5978" s="71"/>
      <c r="X5978" s="71"/>
      <c r="Y5978" s="71"/>
      <c r="Z5978" s="71"/>
    </row>
    <row r="5979" spans="15:26">
      <c r="O5979" s="71"/>
      <c r="P5979" s="71"/>
      <c r="Q5979" s="71"/>
      <c r="R5979" s="71"/>
      <c r="S5979" s="71"/>
      <c r="T5979" s="71"/>
      <c r="U5979" s="71"/>
      <c r="V5979" s="71"/>
      <c r="W5979" s="71"/>
      <c r="X5979" s="71"/>
      <c r="Y5979" s="71"/>
      <c r="Z5979" s="71"/>
    </row>
    <row r="5980" spans="15:26">
      <c r="O5980" s="71"/>
      <c r="P5980" s="71"/>
      <c r="Q5980" s="71"/>
      <c r="R5980" s="71"/>
      <c r="S5980" s="71"/>
      <c r="T5980" s="71"/>
      <c r="U5980" s="71"/>
      <c r="V5980" s="71"/>
      <c r="W5980" s="71"/>
      <c r="X5980" s="71"/>
      <c r="Y5980" s="71"/>
      <c r="Z5980" s="71"/>
    </row>
    <row r="5981" spans="15:26">
      <c r="O5981" s="71"/>
      <c r="P5981" s="71"/>
      <c r="Q5981" s="71"/>
      <c r="R5981" s="71"/>
      <c r="S5981" s="71"/>
      <c r="T5981" s="71"/>
      <c r="U5981" s="71"/>
      <c r="V5981" s="71"/>
      <c r="W5981" s="71"/>
      <c r="X5981" s="71"/>
      <c r="Y5981" s="71"/>
      <c r="Z5981" s="71"/>
    </row>
    <row r="5982" spans="15:26">
      <c r="O5982" s="71"/>
      <c r="P5982" s="71"/>
      <c r="Q5982" s="71"/>
      <c r="R5982" s="71"/>
      <c r="S5982" s="71"/>
      <c r="T5982" s="71"/>
      <c r="U5982" s="71"/>
      <c r="V5982" s="71"/>
      <c r="W5982" s="71"/>
      <c r="X5982" s="71"/>
      <c r="Y5982" s="71"/>
      <c r="Z5982" s="71"/>
    </row>
    <row r="5983" spans="15:26">
      <c r="O5983" s="71"/>
      <c r="P5983" s="71"/>
      <c r="Q5983" s="71"/>
      <c r="R5983" s="71"/>
      <c r="S5983" s="71"/>
      <c r="T5983" s="71"/>
      <c r="U5983" s="71"/>
      <c r="V5983" s="71"/>
      <c r="W5983" s="71"/>
      <c r="X5983" s="71"/>
      <c r="Y5983" s="71"/>
      <c r="Z5983" s="71"/>
    </row>
    <row r="5984" spans="15:26">
      <c r="O5984" s="71"/>
      <c r="P5984" s="71"/>
      <c r="Q5984" s="71"/>
      <c r="R5984" s="71"/>
      <c r="S5984" s="71"/>
      <c r="T5984" s="71"/>
      <c r="U5984" s="71"/>
      <c r="V5984" s="71"/>
      <c r="W5984" s="71"/>
      <c r="X5984" s="71"/>
      <c r="Y5984" s="71"/>
      <c r="Z5984" s="71"/>
    </row>
    <row r="5985" spans="15:26">
      <c r="O5985" s="71"/>
      <c r="P5985" s="71"/>
      <c r="Q5985" s="71"/>
      <c r="R5985" s="71"/>
      <c r="S5985" s="71"/>
      <c r="T5985" s="71"/>
      <c r="U5985" s="71"/>
      <c r="V5985" s="71"/>
      <c r="W5985" s="71"/>
      <c r="X5985" s="71"/>
      <c r="Y5985" s="71"/>
      <c r="Z5985" s="71"/>
    </row>
    <row r="5986" spans="15:26">
      <c r="O5986" s="71"/>
      <c r="P5986" s="71"/>
      <c r="Q5986" s="71"/>
      <c r="R5986" s="71"/>
      <c r="S5986" s="71"/>
      <c r="T5986" s="71"/>
      <c r="U5986" s="71"/>
      <c r="V5986" s="71"/>
      <c r="W5986" s="71"/>
      <c r="X5986" s="71"/>
      <c r="Y5986" s="71"/>
      <c r="Z5986" s="71"/>
    </row>
    <row r="5987" spans="15:26">
      <c r="O5987" s="71"/>
      <c r="P5987" s="71"/>
      <c r="Q5987" s="71"/>
      <c r="R5987" s="71"/>
      <c r="S5987" s="71"/>
      <c r="T5987" s="71"/>
      <c r="U5987" s="71"/>
      <c r="V5987" s="71"/>
      <c r="W5987" s="71"/>
      <c r="X5987" s="71"/>
      <c r="Y5987" s="71"/>
      <c r="Z5987" s="71"/>
    </row>
    <row r="5988" spans="15:26">
      <c r="O5988" s="71"/>
      <c r="P5988" s="71"/>
      <c r="Q5988" s="71"/>
      <c r="R5988" s="71"/>
      <c r="S5988" s="71"/>
      <c r="T5988" s="71"/>
      <c r="U5988" s="71"/>
      <c r="V5988" s="71"/>
      <c r="W5988" s="71"/>
      <c r="X5988" s="71"/>
      <c r="Y5988" s="71"/>
      <c r="Z5988" s="71"/>
    </row>
    <row r="5989" spans="15:26">
      <c r="O5989" s="71"/>
      <c r="P5989" s="71"/>
      <c r="Q5989" s="71"/>
      <c r="R5989" s="71"/>
      <c r="S5989" s="71"/>
      <c r="T5989" s="71"/>
      <c r="U5989" s="71"/>
      <c r="V5989" s="71"/>
      <c r="W5989" s="71"/>
      <c r="X5989" s="71"/>
      <c r="Y5989" s="71"/>
      <c r="Z5989" s="71"/>
    </row>
    <row r="5990" spans="15:26">
      <c r="O5990" s="71"/>
      <c r="P5990" s="71"/>
      <c r="Q5990" s="71"/>
      <c r="R5990" s="71"/>
      <c r="S5990" s="71"/>
      <c r="T5990" s="71"/>
      <c r="U5990" s="71"/>
      <c r="V5990" s="71"/>
      <c r="W5990" s="71"/>
      <c r="X5990" s="71"/>
      <c r="Y5990" s="71"/>
      <c r="Z5990" s="71"/>
    </row>
    <row r="5991" spans="15:26">
      <c r="O5991" s="71"/>
      <c r="P5991" s="71"/>
      <c r="Q5991" s="71"/>
      <c r="R5991" s="71"/>
      <c r="S5991" s="71"/>
      <c r="T5991" s="71"/>
      <c r="U5991" s="71"/>
      <c r="V5991" s="71"/>
      <c r="W5991" s="71"/>
      <c r="X5991" s="71"/>
      <c r="Y5991" s="71"/>
      <c r="Z5991" s="71"/>
    </row>
    <row r="5992" spans="15:26">
      <c r="O5992" s="71"/>
      <c r="P5992" s="71"/>
      <c r="Q5992" s="71"/>
      <c r="R5992" s="71"/>
      <c r="S5992" s="71"/>
      <c r="T5992" s="71"/>
      <c r="U5992" s="71"/>
      <c r="V5992" s="71"/>
      <c r="W5992" s="71"/>
      <c r="X5992" s="71"/>
      <c r="Y5992" s="71"/>
      <c r="Z5992" s="71"/>
    </row>
    <row r="5993" spans="15:26">
      <c r="O5993" s="71"/>
      <c r="P5993" s="71"/>
      <c r="Q5993" s="71"/>
      <c r="R5993" s="71"/>
      <c r="S5993" s="71"/>
      <c r="T5993" s="71"/>
      <c r="U5993" s="71"/>
      <c r="V5993" s="71"/>
      <c r="W5993" s="71"/>
      <c r="X5993" s="71"/>
      <c r="Y5993" s="71"/>
      <c r="Z5993" s="71"/>
    </row>
    <row r="5994" spans="15:26">
      <c r="O5994" s="71"/>
      <c r="P5994" s="71"/>
      <c r="Q5994" s="71"/>
      <c r="R5994" s="71"/>
      <c r="S5994" s="71"/>
      <c r="T5994" s="71"/>
      <c r="U5994" s="71"/>
      <c r="V5994" s="71"/>
      <c r="W5994" s="71"/>
      <c r="X5994" s="71"/>
      <c r="Y5994" s="71"/>
      <c r="Z5994" s="71"/>
    </row>
    <row r="5995" spans="15:26">
      <c r="O5995" s="71"/>
      <c r="P5995" s="71"/>
      <c r="Q5995" s="71"/>
      <c r="R5995" s="71"/>
      <c r="S5995" s="71"/>
      <c r="T5995" s="71"/>
      <c r="U5995" s="71"/>
      <c r="V5995" s="71"/>
      <c r="W5995" s="71"/>
      <c r="X5995" s="71"/>
      <c r="Y5995" s="71"/>
      <c r="Z5995" s="71"/>
    </row>
    <row r="5996" spans="15:26">
      <c r="O5996" s="71"/>
      <c r="P5996" s="71"/>
      <c r="Q5996" s="71"/>
      <c r="R5996" s="71"/>
      <c r="S5996" s="71"/>
      <c r="T5996" s="71"/>
      <c r="U5996" s="71"/>
      <c r="V5996" s="71"/>
      <c r="W5996" s="71"/>
      <c r="X5996" s="71"/>
      <c r="Y5996" s="71"/>
      <c r="Z5996" s="71"/>
    </row>
    <row r="5997" spans="15:26">
      <c r="O5997" s="71"/>
      <c r="P5997" s="71"/>
      <c r="Q5997" s="71"/>
      <c r="R5997" s="71"/>
      <c r="S5997" s="71"/>
      <c r="T5997" s="71"/>
      <c r="U5997" s="71"/>
      <c r="V5997" s="71"/>
      <c r="W5997" s="71"/>
      <c r="X5997" s="71"/>
      <c r="Y5997" s="71"/>
      <c r="Z5997" s="71"/>
    </row>
    <row r="5998" spans="15:26">
      <c r="O5998" s="71"/>
      <c r="P5998" s="71"/>
      <c r="Q5998" s="71"/>
      <c r="R5998" s="71"/>
      <c r="S5998" s="71"/>
      <c r="T5998" s="71"/>
      <c r="U5998" s="71"/>
      <c r="V5998" s="71"/>
      <c r="W5998" s="71"/>
      <c r="X5998" s="71"/>
      <c r="Y5998" s="71"/>
      <c r="Z5998" s="71"/>
    </row>
    <row r="5999" spans="15:26">
      <c r="O5999" s="71"/>
      <c r="P5999" s="71"/>
      <c r="Q5999" s="71"/>
      <c r="R5999" s="71"/>
      <c r="S5999" s="71"/>
      <c r="T5999" s="71"/>
      <c r="U5999" s="71"/>
      <c r="V5999" s="71"/>
      <c r="W5999" s="71"/>
      <c r="X5999" s="71"/>
      <c r="Y5999" s="71"/>
      <c r="Z5999" s="71"/>
    </row>
    <row r="6000" spans="15:26">
      <c r="O6000" s="71"/>
      <c r="P6000" s="71"/>
      <c r="Q6000" s="71"/>
      <c r="R6000" s="71"/>
      <c r="S6000" s="71"/>
      <c r="T6000" s="71"/>
      <c r="U6000" s="71"/>
      <c r="V6000" s="71"/>
      <c r="W6000" s="71"/>
      <c r="X6000" s="71"/>
      <c r="Y6000" s="71"/>
      <c r="Z6000" s="71"/>
    </row>
    <row r="6001" spans="15:26">
      <c r="O6001" s="71"/>
      <c r="P6001" s="71"/>
      <c r="Q6001" s="71"/>
      <c r="R6001" s="71"/>
      <c r="S6001" s="71"/>
      <c r="T6001" s="71"/>
      <c r="U6001" s="71"/>
      <c r="V6001" s="71"/>
      <c r="W6001" s="71"/>
      <c r="X6001" s="71"/>
      <c r="Y6001" s="71"/>
      <c r="Z6001" s="71"/>
    </row>
    <row r="6002" spans="15:26">
      <c r="O6002" s="71"/>
      <c r="P6002" s="71"/>
      <c r="Q6002" s="71"/>
      <c r="R6002" s="71"/>
      <c r="S6002" s="71"/>
      <c r="T6002" s="71"/>
      <c r="U6002" s="71"/>
      <c r="V6002" s="71"/>
      <c r="W6002" s="71"/>
      <c r="X6002" s="71"/>
      <c r="Y6002" s="71"/>
      <c r="Z6002" s="71"/>
    </row>
    <row r="6003" spans="15:26">
      <c r="O6003" s="71"/>
      <c r="P6003" s="71"/>
      <c r="Q6003" s="71"/>
      <c r="R6003" s="71"/>
      <c r="S6003" s="71"/>
      <c r="T6003" s="71"/>
      <c r="U6003" s="71"/>
      <c r="V6003" s="71"/>
      <c r="W6003" s="71"/>
      <c r="X6003" s="71"/>
      <c r="Y6003" s="71"/>
      <c r="Z6003" s="71"/>
    </row>
    <row r="6004" spans="15:26">
      <c r="O6004" s="71"/>
      <c r="P6004" s="71"/>
      <c r="Q6004" s="71"/>
      <c r="R6004" s="71"/>
      <c r="S6004" s="71"/>
      <c r="T6004" s="71"/>
      <c r="U6004" s="71"/>
      <c r="V6004" s="71"/>
      <c r="W6004" s="71"/>
      <c r="X6004" s="71"/>
      <c r="Y6004" s="71"/>
      <c r="Z6004" s="71"/>
    </row>
    <row r="6005" spans="15:26">
      <c r="O6005" s="71"/>
      <c r="P6005" s="71"/>
      <c r="Q6005" s="71"/>
      <c r="R6005" s="71"/>
      <c r="S6005" s="71"/>
      <c r="T6005" s="71"/>
      <c r="U6005" s="71"/>
      <c r="V6005" s="71"/>
      <c r="W6005" s="71"/>
      <c r="X6005" s="71"/>
      <c r="Y6005" s="71"/>
      <c r="Z6005" s="71"/>
    </row>
    <row r="6006" spans="15:26">
      <c r="O6006" s="71"/>
      <c r="P6006" s="71"/>
      <c r="Q6006" s="71"/>
      <c r="R6006" s="71"/>
      <c r="S6006" s="71"/>
      <c r="T6006" s="71"/>
      <c r="U6006" s="71"/>
      <c r="V6006" s="71"/>
      <c r="W6006" s="71"/>
      <c r="X6006" s="71"/>
      <c r="Y6006" s="71"/>
      <c r="Z6006" s="71"/>
    </row>
    <row r="6007" spans="15:26">
      <c r="O6007" s="71"/>
      <c r="P6007" s="71"/>
      <c r="Q6007" s="71"/>
      <c r="R6007" s="71"/>
      <c r="S6007" s="71"/>
      <c r="T6007" s="71"/>
      <c r="U6007" s="71"/>
      <c r="V6007" s="71"/>
      <c r="W6007" s="71"/>
      <c r="X6007" s="71"/>
      <c r="Y6007" s="71"/>
      <c r="Z6007" s="71"/>
    </row>
    <row r="6008" spans="15:26">
      <c r="O6008" s="71"/>
      <c r="P6008" s="71"/>
      <c r="Q6008" s="71"/>
      <c r="R6008" s="71"/>
      <c r="S6008" s="71"/>
      <c r="T6008" s="71"/>
      <c r="U6008" s="71"/>
      <c r="V6008" s="71"/>
      <c r="W6008" s="71"/>
      <c r="X6008" s="71"/>
      <c r="Y6008" s="71"/>
      <c r="Z6008" s="71"/>
    </row>
    <row r="6009" spans="15:26">
      <c r="O6009" s="71"/>
      <c r="P6009" s="71"/>
      <c r="Q6009" s="71"/>
      <c r="R6009" s="71"/>
      <c r="S6009" s="71"/>
      <c r="T6009" s="71"/>
      <c r="U6009" s="71"/>
      <c r="V6009" s="71"/>
      <c r="W6009" s="71"/>
      <c r="X6009" s="71"/>
      <c r="Y6009" s="71"/>
      <c r="Z6009" s="71"/>
    </row>
    <row r="6010" spans="15:26">
      <c r="O6010" s="71"/>
      <c r="P6010" s="71"/>
      <c r="Q6010" s="71"/>
      <c r="R6010" s="71"/>
      <c r="S6010" s="71"/>
      <c r="T6010" s="71"/>
      <c r="U6010" s="71"/>
      <c r="V6010" s="71"/>
      <c r="W6010" s="71"/>
      <c r="X6010" s="71"/>
      <c r="Y6010" s="71"/>
      <c r="Z6010" s="71"/>
    </row>
    <row r="6011" spans="15:26">
      <c r="O6011" s="71"/>
      <c r="P6011" s="71"/>
      <c r="Q6011" s="71"/>
      <c r="R6011" s="71"/>
      <c r="S6011" s="71"/>
      <c r="T6011" s="71"/>
      <c r="U6011" s="71"/>
      <c r="V6011" s="71"/>
      <c r="W6011" s="71"/>
      <c r="X6011" s="71"/>
      <c r="Y6011" s="71"/>
      <c r="Z6011" s="71"/>
    </row>
    <row r="6012" spans="15:26">
      <c r="O6012" s="71"/>
      <c r="P6012" s="71"/>
      <c r="Q6012" s="71"/>
      <c r="R6012" s="71"/>
      <c r="S6012" s="71"/>
      <c r="T6012" s="71"/>
      <c r="U6012" s="71"/>
      <c r="V6012" s="71"/>
      <c r="W6012" s="71"/>
      <c r="X6012" s="71"/>
      <c r="Y6012" s="71"/>
      <c r="Z6012" s="71"/>
    </row>
    <row r="6013" spans="15:26">
      <c r="O6013" s="71"/>
      <c r="P6013" s="71"/>
      <c r="Q6013" s="71"/>
      <c r="R6013" s="71"/>
      <c r="S6013" s="71"/>
      <c r="T6013" s="71"/>
      <c r="U6013" s="71"/>
      <c r="V6013" s="71"/>
      <c r="W6013" s="71"/>
      <c r="X6013" s="71"/>
      <c r="Y6013" s="71"/>
      <c r="Z6013" s="71"/>
    </row>
    <row r="6014" spans="15:26">
      <c r="O6014" s="71"/>
      <c r="P6014" s="71"/>
      <c r="Q6014" s="71"/>
      <c r="R6014" s="71"/>
      <c r="S6014" s="71"/>
      <c r="T6014" s="71"/>
      <c r="U6014" s="71"/>
      <c r="V6014" s="71"/>
      <c r="W6014" s="71"/>
      <c r="X6014" s="71"/>
      <c r="Y6014" s="71"/>
      <c r="Z6014" s="71"/>
    </row>
    <row r="6015" spans="15:26">
      <c r="O6015" s="71"/>
      <c r="P6015" s="71"/>
      <c r="Q6015" s="71"/>
      <c r="R6015" s="71"/>
      <c r="S6015" s="71"/>
      <c r="T6015" s="71"/>
      <c r="U6015" s="71"/>
      <c r="V6015" s="71"/>
      <c r="W6015" s="71"/>
      <c r="X6015" s="71"/>
      <c r="Y6015" s="71"/>
      <c r="Z6015" s="71"/>
    </row>
    <row r="6016" spans="15:26">
      <c r="O6016" s="71"/>
      <c r="P6016" s="71"/>
      <c r="Q6016" s="71"/>
      <c r="R6016" s="71"/>
      <c r="S6016" s="71"/>
      <c r="T6016" s="71"/>
      <c r="U6016" s="71"/>
      <c r="V6016" s="71"/>
      <c r="W6016" s="71"/>
      <c r="X6016" s="71"/>
      <c r="Y6016" s="71"/>
      <c r="Z6016" s="71"/>
    </row>
    <row r="6017" spans="15:26">
      <c r="O6017" s="71"/>
      <c r="P6017" s="71"/>
      <c r="Q6017" s="71"/>
      <c r="R6017" s="71"/>
      <c r="S6017" s="71"/>
      <c r="T6017" s="71"/>
      <c r="U6017" s="71"/>
      <c r="V6017" s="71"/>
      <c r="W6017" s="71"/>
      <c r="X6017" s="71"/>
      <c r="Y6017" s="71"/>
      <c r="Z6017" s="71"/>
    </row>
    <row r="6018" spans="15:26">
      <c r="O6018" s="71"/>
      <c r="P6018" s="71"/>
      <c r="Q6018" s="71"/>
      <c r="R6018" s="71"/>
      <c r="S6018" s="71"/>
      <c r="T6018" s="71"/>
      <c r="U6018" s="71"/>
      <c r="V6018" s="71"/>
      <c r="W6018" s="71"/>
      <c r="X6018" s="71"/>
      <c r="Y6018" s="71"/>
      <c r="Z6018" s="71"/>
    </row>
    <row r="6019" spans="15:26">
      <c r="O6019" s="71"/>
      <c r="P6019" s="71"/>
      <c r="Q6019" s="71"/>
      <c r="R6019" s="71"/>
      <c r="S6019" s="71"/>
      <c r="T6019" s="71"/>
      <c r="U6019" s="71"/>
      <c r="V6019" s="71"/>
      <c r="W6019" s="71"/>
      <c r="X6019" s="71"/>
      <c r="Y6019" s="71"/>
      <c r="Z6019" s="71"/>
    </row>
    <row r="6020" spans="15:26">
      <c r="O6020" s="71"/>
      <c r="P6020" s="71"/>
      <c r="Q6020" s="71"/>
      <c r="R6020" s="71"/>
      <c r="S6020" s="71"/>
      <c r="T6020" s="71"/>
      <c r="U6020" s="71"/>
      <c r="V6020" s="71"/>
      <c r="W6020" s="71"/>
      <c r="X6020" s="71"/>
      <c r="Y6020" s="71"/>
      <c r="Z6020" s="71"/>
    </row>
    <row r="6021" spans="15:26">
      <c r="O6021" s="71"/>
      <c r="P6021" s="71"/>
      <c r="Q6021" s="71"/>
      <c r="R6021" s="71"/>
      <c r="S6021" s="71"/>
      <c r="T6021" s="71"/>
      <c r="U6021" s="71"/>
      <c r="V6021" s="71"/>
      <c r="W6021" s="71"/>
      <c r="X6021" s="71"/>
      <c r="Y6021" s="71"/>
      <c r="Z6021" s="71"/>
    </row>
    <row r="6022" spans="15:26">
      <c r="O6022" s="71"/>
      <c r="P6022" s="71"/>
      <c r="Q6022" s="71"/>
      <c r="R6022" s="71"/>
      <c r="S6022" s="71"/>
      <c r="T6022" s="71"/>
      <c r="U6022" s="71"/>
      <c r="V6022" s="71"/>
      <c r="W6022" s="71"/>
      <c r="X6022" s="71"/>
      <c r="Y6022" s="71"/>
      <c r="Z6022" s="71"/>
    </row>
    <row r="6023" spans="15:26">
      <c r="O6023" s="71"/>
      <c r="P6023" s="71"/>
      <c r="Q6023" s="71"/>
      <c r="R6023" s="71"/>
      <c r="S6023" s="71"/>
      <c r="T6023" s="71"/>
      <c r="U6023" s="71"/>
      <c r="V6023" s="71"/>
      <c r="W6023" s="71"/>
      <c r="X6023" s="71"/>
      <c r="Y6023" s="71"/>
      <c r="Z6023" s="71"/>
    </row>
    <row r="6024" spans="15:26">
      <c r="O6024" s="71"/>
      <c r="P6024" s="71"/>
      <c r="Q6024" s="71"/>
      <c r="R6024" s="71"/>
      <c r="S6024" s="71"/>
      <c r="T6024" s="71"/>
      <c r="U6024" s="71"/>
      <c r="V6024" s="71"/>
      <c r="W6024" s="71"/>
      <c r="X6024" s="71"/>
      <c r="Y6024" s="71"/>
      <c r="Z6024" s="71"/>
    </row>
    <row r="6025" spans="15:26">
      <c r="O6025" s="71"/>
      <c r="P6025" s="71"/>
      <c r="Q6025" s="71"/>
      <c r="R6025" s="71"/>
      <c r="S6025" s="71"/>
      <c r="T6025" s="71"/>
      <c r="U6025" s="71"/>
      <c r="V6025" s="71"/>
      <c r="W6025" s="71"/>
      <c r="X6025" s="71"/>
      <c r="Y6025" s="71"/>
      <c r="Z6025" s="71"/>
    </row>
    <row r="6026" spans="15:26">
      <c r="O6026" s="71"/>
      <c r="P6026" s="71"/>
      <c r="Q6026" s="71"/>
      <c r="R6026" s="71"/>
      <c r="S6026" s="71"/>
      <c r="T6026" s="71"/>
      <c r="U6026" s="71"/>
      <c r="V6026" s="71"/>
      <c r="W6026" s="71"/>
      <c r="X6026" s="71"/>
      <c r="Y6026" s="71"/>
      <c r="Z6026" s="71"/>
    </row>
    <row r="6027" spans="15:26">
      <c r="O6027" s="71"/>
      <c r="P6027" s="71"/>
      <c r="Q6027" s="71"/>
      <c r="R6027" s="71"/>
      <c r="S6027" s="71"/>
      <c r="T6027" s="71"/>
      <c r="U6027" s="71"/>
      <c r="V6027" s="71"/>
      <c r="W6027" s="71"/>
      <c r="X6027" s="71"/>
      <c r="Y6027" s="71"/>
      <c r="Z6027" s="71"/>
    </row>
    <row r="6028" spans="15:26">
      <c r="O6028" s="71"/>
      <c r="P6028" s="71"/>
      <c r="Q6028" s="71"/>
      <c r="R6028" s="71"/>
      <c r="S6028" s="71"/>
      <c r="T6028" s="71"/>
      <c r="U6028" s="71"/>
      <c r="V6028" s="71"/>
      <c r="W6028" s="71"/>
      <c r="X6028" s="71"/>
      <c r="Y6028" s="71"/>
      <c r="Z6028" s="71"/>
    </row>
    <row r="6029" spans="15:26">
      <c r="O6029" s="71"/>
      <c r="P6029" s="71"/>
      <c r="Q6029" s="71"/>
      <c r="R6029" s="71"/>
      <c r="S6029" s="71"/>
      <c r="T6029" s="71"/>
      <c r="U6029" s="71"/>
      <c r="V6029" s="71"/>
      <c r="W6029" s="71"/>
      <c r="X6029" s="71"/>
      <c r="Y6029" s="71"/>
      <c r="Z6029" s="71"/>
    </row>
    <row r="6030" spans="15:26">
      <c r="O6030" s="71"/>
      <c r="P6030" s="71"/>
      <c r="Q6030" s="71"/>
      <c r="R6030" s="71"/>
      <c r="S6030" s="71"/>
      <c r="T6030" s="71"/>
      <c r="U6030" s="71"/>
      <c r="V6030" s="71"/>
      <c r="W6030" s="71"/>
      <c r="X6030" s="71"/>
      <c r="Y6030" s="71"/>
      <c r="Z6030" s="71"/>
    </row>
    <row r="6031" spans="15:26">
      <c r="O6031" s="71"/>
      <c r="P6031" s="71"/>
      <c r="Q6031" s="71"/>
      <c r="R6031" s="71"/>
      <c r="S6031" s="71"/>
      <c r="T6031" s="71"/>
      <c r="U6031" s="71"/>
      <c r="V6031" s="71"/>
      <c r="W6031" s="71"/>
      <c r="X6031" s="71"/>
      <c r="Y6031" s="71"/>
      <c r="Z6031" s="71"/>
    </row>
    <row r="6032" spans="15:26">
      <c r="O6032" s="71"/>
      <c r="P6032" s="71"/>
      <c r="Q6032" s="71"/>
      <c r="R6032" s="71"/>
      <c r="S6032" s="71"/>
      <c r="T6032" s="71"/>
      <c r="U6032" s="71"/>
      <c r="V6032" s="71"/>
      <c r="W6032" s="71"/>
      <c r="X6032" s="71"/>
      <c r="Y6032" s="71"/>
      <c r="Z6032" s="71"/>
    </row>
    <row r="6033" spans="15:26">
      <c r="O6033" s="71"/>
      <c r="P6033" s="71"/>
      <c r="Q6033" s="71"/>
      <c r="R6033" s="71"/>
      <c r="S6033" s="71"/>
      <c r="T6033" s="71"/>
      <c r="U6033" s="71"/>
      <c r="V6033" s="71"/>
      <c r="W6033" s="71"/>
      <c r="X6033" s="71"/>
      <c r="Y6033" s="71"/>
      <c r="Z6033" s="71"/>
    </row>
    <row r="6034" spans="15:26">
      <c r="O6034" s="71"/>
      <c r="P6034" s="71"/>
      <c r="Q6034" s="71"/>
      <c r="R6034" s="71"/>
      <c r="S6034" s="71"/>
      <c r="T6034" s="71"/>
      <c r="U6034" s="71"/>
      <c r="V6034" s="71"/>
      <c r="W6034" s="71"/>
      <c r="X6034" s="71"/>
      <c r="Y6034" s="71"/>
      <c r="Z6034" s="71"/>
    </row>
    <row r="6035" spans="15:26">
      <c r="O6035" s="71"/>
      <c r="P6035" s="71"/>
      <c r="Q6035" s="71"/>
      <c r="R6035" s="71"/>
      <c r="S6035" s="71"/>
      <c r="T6035" s="71"/>
      <c r="U6035" s="71"/>
      <c r="V6035" s="71"/>
      <c r="W6035" s="71"/>
      <c r="X6035" s="71"/>
      <c r="Y6035" s="71"/>
      <c r="Z6035" s="71"/>
    </row>
    <row r="6036" spans="15:26">
      <c r="O6036" s="71"/>
      <c r="P6036" s="71"/>
      <c r="Q6036" s="71"/>
      <c r="R6036" s="71"/>
      <c r="S6036" s="71"/>
      <c r="T6036" s="71"/>
      <c r="U6036" s="71"/>
      <c r="V6036" s="71"/>
      <c r="W6036" s="71"/>
      <c r="X6036" s="71"/>
      <c r="Y6036" s="71"/>
      <c r="Z6036" s="71"/>
    </row>
    <row r="6037" spans="15:26">
      <c r="O6037" s="71"/>
      <c r="P6037" s="71"/>
      <c r="Q6037" s="71"/>
      <c r="R6037" s="71"/>
      <c r="S6037" s="71"/>
      <c r="T6037" s="71"/>
      <c r="U6037" s="71"/>
      <c r="V6037" s="71"/>
      <c r="W6037" s="71"/>
      <c r="X6037" s="71"/>
      <c r="Y6037" s="71"/>
      <c r="Z6037" s="71"/>
    </row>
    <row r="6038" spans="15:26">
      <c r="O6038" s="71"/>
      <c r="P6038" s="71"/>
      <c r="Q6038" s="71"/>
      <c r="R6038" s="71"/>
      <c r="S6038" s="71"/>
      <c r="T6038" s="71"/>
      <c r="U6038" s="71"/>
      <c r="V6038" s="71"/>
      <c r="W6038" s="71"/>
      <c r="X6038" s="71"/>
      <c r="Y6038" s="71"/>
      <c r="Z6038" s="71"/>
    </row>
    <row r="6039" spans="15:26">
      <c r="O6039" s="71"/>
      <c r="P6039" s="71"/>
      <c r="Q6039" s="71"/>
      <c r="R6039" s="71"/>
      <c r="S6039" s="71"/>
      <c r="T6039" s="71"/>
      <c r="U6039" s="71"/>
      <c r="V6039" s="71"/>
      <c r="W6039" s="71"/>
      <c r="X6039" s="71"/>
      <c r="Y6039" s="71"/>
      <c r="Z6039" s="71"/>
    </row>
    <row r="6040" spans="15:26">
      <c r="O6040" s="71"/>
      <c r="P6040" s="71"/>
      <c r="Q6040" s="71"/>
      <c r="R6040" s="71"/>
      <c r="S6040" s="71"/>
      <c r="T6040" s="71"/>
      <c r="U6040" s="71"/>
      <c r="V6040" s="71"/>
      <c r="W6040" s="71"/>
      <c r="X6040" s="71"/>
      <c r="Y6040" s="71"/>
      <c r="Z6040" s="71"/>
    </row>
    <row r="6041" spans="15:26">
      <c r="O6041" s="71"/>
      <c r="P6041" s="71"/>
      <c r="Q6041" s="71"/>
      <c r="R6041" s="71"/>
      <c r="S6041" s="71"/>
      <c r="T6041" s="71"/>
      <c r="U6041" s="71"/>
      <c r="V6041" s="71"/>
      <c r="W6041" s="71"/>
      <c r="X6041" s="71"/>
      <c r="Y6041" s="71"/>
      <c r="Z6041" s="71"/>
    </row>
    <row r="6042" spans="15:26">
      <c r="O6042" s="71"/>
      <c r="P6042" s="71"/>
      <c r="Q6042" s="71"/>
      <c r="R6042" s="71"/>
      <c r="S6042" s="71"/>
      <c r="T6042" s="71"/>
      <c r="U6042" s="71"/>
      <c r="V6042" s="71"/>
      <c r="W6042" s="71"/>
      <c r="X6042" s="71"/>
      <c r="Y6042" s="71"/>
      <c r="Z6042" s="71"/>
    </row>
    <row r="6043" spans="15:26">
      <c r="O6043" s="71"/>
      <c r="P6043" s="71"/>
      <c r="Q6043" s="71"/>
      <c r="R6043" s="71"/>
      <c r="S6043" s="71"/>
      <c r="T6043" s="71"/>
      <c r="U6043" s="71"/>
      <c r="V6043" s="71"/>
      <c r="W6043" s="71"/>
      <c r="X6043" s="71"/>
      <c r="Y6043" s="71"/>
      <c r="Z6043" s="71"/>
    </row>
    <row r="6044" spans="15:26">
      <c r="O6044" s="71"/>
      <c r="P6044" s="71"/>
      <c r="Q6044" s="71"/>
      <c r="R6044" s="71"/>
      <c r="S6044" s="71"/>
      <c r="T6044" s="71"/>
      <c r="U6044" s="71"/>
      <c r="V6044" s="71"/>
      <c r="W6044" s="71"/>
      <c r="X6044" s="71"/>
      <c r="Y6044" s="71"/>
      <c r="Z6044" s="71"/>
    </row>
    <row r="6045" spans="15:26">
      <c r="O6045" s="71"/>
      <c r="P6045" s="71"/>
      <c r="Q6045" s="71"/>
      <c r="R6045" s="71"/>
      <c r="S6045" s="71"/>
      <c r="T6045" s="71"/>
      <c r="U6045" s="71"/>
      <c r="V6045" s="71"/>
      <c r="W6045" s="71"/>
      <c r="X6045" s="71"/>
      <c r="Y6045" s="71"/>
      <c r="Z6045" s="71"/>
    </row>
    <row r="6046" spans="15:26">
      <c r="O6046" s="71"/>
      <c r="P6046" s="71"/>
      <c r="Q6046" s="71"/>
      <c r="R6046" s="71"/>
      <c r="S6046" s="71"/>
      <c r="T6046" s="71"/>
      <c r="U6046" s="71"/>
      <c r="V6046" s="71"/>
      <c r="W6046" s="71"/>
      <c r="X6046" s="71"/>
      <c r="Y6046" s="71"/>
      <c r="Z6046" s="71"/>
    </row>
    <row r="6047" spans="15:26">
      <c r="O6047" s="71"/>
      <c r="P6047" s="71"/>
      <c r="Q6047" s="71"/>
      <c r="R6047" s="71"/>
      <c r="S6047" s="71"/>
      <c r="T6047" s="71"/>
      <c r="U6047" s="71"/>
      <c r="V6047" s="71"/>
      <c r="W6047" s="71"/>
      <c r="X6047" s="71"/>
      <c r="Y6047" s="71"/>
      <c r="Z6047" s="71"/>
    </row>
    <row r="6048" spans="15:26">
      <c r="O6048" s="71"/>
      <c r="P6048" s="71"/>
      <c r="Q6048" s="71"/>
      <c r="R6048" s="71"/>
      <c r="S6048" s="71"/>
      <c r="T6048" s="71"/>
      <c r="U6048" s="71"/>
      <c r="V6048" s="71"/>
      <c r="W6048" s="71"/>
      <c r="X6048" s="71"/>
      <c r="Y6048" s="71"/>
      <c r="Z6048" s="71"/>
    </row>
    <row r="6049" spans="15:26">
      <c r="O6049" s="71"/>
      <c r="P6049" s="71"/>
      <c r="Q6049" s="71"/>
      <c r="R6049" s="71"/>
      <c r="S6049" s="71"/>
      <c r="T6049" s="71"/>
      <c r="U6049" s="71"/>
      <c r="V6049" s="71"/>
      <c r="W6049" s="71"/>
      <c r="X6049" s="71"/>
      <c r="Y6049" s="71"/>
      <c r="Z6049" s="71"/>
    </row>
    <row r="6050" spans="15:26">
      <c r="O6050" s="71"/>
      <c r="P6050" s="71"/>
      <c r="Q6050" s="71"/>
      <c r="R6050" s="71"/>
      <c r="S6050" s="71"/>
      <c r="T6050" s="71"/>
      <c r="U6050" s="71"/>
      <c r="V6050" s="71"/>
      <c r="W6050" s="71"/>
      <c r="X6050" s="71"/>
      <c r="Y6050" s="71"/>
      <c r="Z6050" s="71"/>
    </row>
    <row r="6051" spans="15:26">
      <c r="O6051" s="71"/>
      <c r="P6051" s="71"/>
      <c r="Q6051" s="71"/>
      <c r="R6051" s="71"/>
      <c r="S6051" s="71"/>
      <c r="T6051" s="71"/>
      <c r="U6051" s="71"/>
      <c r="V6051" s="71"/>
      <c r="W6051" s="71"/>
      <c r="X6051" s="71"/>
      <c r="Y6051" s="71"/>
      <c r="Z6051" s="71"/>
    </row>
    <row r="6052" spans="15:26">
      <c r="O6052" s="71"/>
      <c r="P6052" s="71"/>
      <c r="Q6052" s="71"/>
      <c r="R6052" s="71"/>
      <c r="S6052" s="71"/>
      <c r="T6052" s="71"/>
      <c r="U6052" s="71"/>
      <c r="V6052" s="71"/>
      <c r="W6052" s="71"/>
      <c r="X6052" s="71"/>
      <c r="Y6052" s="71"/>
      <c r="Z6052" s="71"/>
    </row>
    <row r="6053" spans="15:26">
      <c r="O6053" s="71"/>
      <c r="P6053" s="71"/>
      <c r="Q6053" s="71"/>
      <c r="R6053" s="71"/>
      <c r="S6053" s="71"/>
      <c r="T6053" s="71"/>
      <c r="U6053" s="71"/>
      <c r="V6053" s="71"/>
      <c r="W6053" s="71"/>
      <c r="X6053" s="71"/>
      <c r="Y6053" s="71"/>
      <c r="Z6053" s="71"/>
    </row>
    <row r="6054" spans="15:26">
      <c r="O6054" s="71"/>
      <c r="P6054" s="71"/>
      <c r="Q6054" s="71"/>
      <c r="R6054" s="71"/>
      <c r="S6054" s="71"/>
      <c r="T6054" s="71"/>
      <c r="U6054" s="71"/>
      <c r="V6054" s="71"/>
      <c r="W6054" s="71"/>
      <c r="X6054" s="71"/>
      <c r="Y6054" s="71"/>
      <c r="Z6054" s="71"/>
    </row>
    <row r="6055" spans="15:26">
      <c r="O6055" s="71"/>
      <c r="P6055" s="71"/>
      <c r="Q6055" s="71"/>
      <c r="R6055" s="71"/>
      <c r="S6055" s="71"/>
      <c r="T6055" s="71"/>
      <c r="U6055" s="71"/>
      <c r="V6055" s="71"/>
      <c r="W6055" s="71"/>
      <c r="X6055" s="71"/>
      <c r="Y6055" s="71"/>
      <c r="Z6055" s="71"/>
    </row>
    <row r="6056" spans="15:26">
      <c r="O6056" s="71"/>
      <c r="P6056" s="71"/>
      <c r="Q6056" s="71"/>
      <c r="R6056" s="71"/>
      <c r="S6056" s="71"/>
      <c r="T6056" s="71"/>
      <c r="U6056" s="71"/>
      <c r="V6056" s="71"/>
      <c r="W6056" s="71"/>
      <c r="X6056" s="71"/>
      <c r="Y6056" s="71"/>
      <c r="Z6056" s="71"/>
    </row>
    <row r="6057" spans="15:26">
      <c r="O6057" s="71"/>
      <c r="P6057" s="71"/>
      <c r="Q6057" s="71"/>
      <c r="R6057" s="71"/>
      <c r="S6057" s="71"/>
      <c r="T6057" s="71"/>
      <c r="U6057" s="71"/>
      <c r="V6057" s="71"/>
      <c r="W6057" s="71"/>
      <c r="X6057" s="71"/>
      <c r="Y6057" s="71"/>
      <c r="Z6057" s="71"/>
    </row>
    <row r="6058" spans="15:26">
      <c r="O6058" s="71"/>
      <c r="P6058" s="71"/>
      <c r="Q6058" s="71"/>
      <c r="R6058" s="71"/>
      <c r="S6058" s="71"/>
      <c r="T6058" s="71"/>
      <c r="U6058" s="71"/>
      <c r="V6058" s="71"/>
      <c r="W6058" s="71"/>
      <c r="X6058" s="71"/>
      <c r="Y6058" s="71"/>
      <c r="Z6058" s="71"/>
    </row>
    <row r="6059" spans="15:26">
      <c r="O6059" s="71"/>
      <c r="P6059" s="71"/>
      <c r="Q6059" s="71"/>
      <c r="R6059" s="71"/>
      <c r="S6059" s="71"/>
      <c r="T6059" s="71"/>
      <c r="U6059" s="71"/>
      <c r="V6059" s="71"/>
      <c r="W6059" s="71"/>
      <c r="X6059" s="71"/>
      <c r="Y6059" s="71"/>
      <c r="Z6059" s="71"/>
    </row>
    <row r="6060" spans="15:26">
      <c r="O6060" s="71"/>
      <c r="P6060" s="71"/>
      <c r="Q6060" s="71"/>
      <c r="R6060" s="71"/>
      <c r="S6060" s="71"/>
      <c r="T6060" s="71"/>
      <c r="U6060" s="71"/>
      <c r="V6060" s="71"/>
      <c r="W6060" s="71"/>
      <c r="X6060" s="71"/>
      <c r="Y6060" s="71"/>
      <c r="Z6060" s="71"/>
    </row>
    <row r="6061" spans="15:26">
      <c r="O6061" s="71"/>
      <c r="P6061" s="71"/>
      <c r="Q6061" s="71"/>
      <c r="R6061" s="71"/>
      <c r="S6061" s="71"/>
      <c r="T6061" s="71"/>
      <c r="U6061" s="71"/>
      <c r="V6061" s="71"/>
      <c r="W6061" s="71"/>
      <c r="X6061" s="71"/>
      <c r="Y6061" s="71"/>
      <c r="Z6061" s="71"/>
    </row>
    <row r="6062" spans="15:26">
      <c r="O6062" s="71"/>
      <c r="P6062" s="71"/>
      <c r="Q6062" s="71"/>
      <c r="R6062" s="71"/>
      <c r="S6062" s="71"/>
      <c r="T6062" s="71"/>
      <c r="U6062" s="71"/>
      <c r="V6062" s="71"/>
      <c r="W6062" s="71"/>
      <c r="X6062" s="71"/>
      <c r="Y6062" s="71"/>
      <c r="Z6062" s="71"/>
    </row>
    <row r="6063" spans="15:26">
      <c r="O6063" s="71"/>
      <c r="P6063" s="71"/>
      <c r="Q6063" s="71"/>
      <c r="R6063" s="71"/>
      <c r="S6063" s="71"/>
      <c r="T6063" s="71"/>
      <c r="U6063" s="71"/>
      <c r="V6063" s="71"/>
      <c r="W6063" s="71"/>
      <c r="X6063" s="71"/>
      <c r="Y6063" s="71"/>
      <c r="Z6063" s="71"/>
    </row>
    <row r="6064" spans="15:26">
      <c r="O6064" s="71"/>
      <c r="P6064" s="71"/>
      <c r="Q6064" s="71"/>
      <c r="R6064" s="71"/>
      <c r="S6064" s="71"/>
      <c r="T6064" s="71"/>
      <c r="U6064" s="71"/>
      <c r="V6064" s="71"/>
      <c r="W6064" s="71"/>
      <c r="X6064" s="71"/>
      <c r="Y6064" s="71"/>
      <c r="Z6064" s="71"/>
    </row>
    <row r="6065" spans="15:26">
      <c r="O6065" s="71"/>
      <c r="P6065" s="71"/>
      <c r="Q6065" s="71"/>
      <c r="R6065" s="71"/>
      <c r="S6065" s="71"/>
      <c r="T6065" s="71"/>
      <c r="U6065" s="71"/>
      <c r="V6065" s="71"/>
      <c r="W6065" s="71"/>
      <c r="X6065" s="71"/>
      <c r="Y6065" s="71"/>
      <c r="Z6065" s="71"/>
    </row>
    <row r="6066" spans="15:26">
      <c r="O6066" s="71"/>
      <c r="P6066" s="71"/>
      <c r="Q6066" s="71"/>
      <c r="R6066" s="71"/>
      <c r="S6066" s="71"/>
      <c r="T6066" s="71"/>
      <c r="U6066" s="71"/>
      <c r="V6066" s="71"/>
      <c r="W6066" s="71"/>
      <c r="X6066" s="71"/>
      <c r="Y6066" s="71"/>
      <c r="Z6066" s="71"/>
    </row>
    <row r="6067" spans="15:26">
      <c r="O6067" s="71"/>
      <c r="P6067" s="71"/>
      <c r="Q6067" s="71"/>
      <c r="R6067" s="71"/>
      <c r="S6067" s="71"/>
      <c r="T6067" s="71"/>
      <c r="U6067" s="71"/>
      <c r="V6067" s="71"/>
      <c r="W6067" s="71"/>
      <c r="X6067" s="71"/>
      <c r="Y6067" s="71"/>
      <c r="Z6067" s="71"/>
    </row>
    <row r="6068" spans="15:26">
      <c r="O6068" s="71"/>
      <c r="P6068" s="71"/>
      <c r="Q6068" s="71"/>
      <c r="R6068" s="71"/>
      <c r="S6068" s="71"/>
      <c r="T6068" s="71"/>
      <c r="U6068" s="71"/>
      <c r="V6068" s="71"/>
      <c r="W6068" s="71"/>
      <c r="X6068" s="71"/>
      <c r="Y6068" s="71"/>
      <c r="Z6068" s="71"/>
    </row>
    <row r="6069" spans="15:26">
      <c r="O6069" s="71"/>
      <c r="P6069" s="71"/>
      <c r="Q6069" s="71"/>
      <c r="R6069" s="71"/>
      <c r="S6069" s="71"/>
      <c r="T6069" s="71"/>
      <c r="U6069" s="71"/>
      <c r="V6069" s="71"/>
      <c r="W6069" s="71"/>
      <c r="X6069" s="71"/>
      <c r="Y6069" s="71"/>
      <c r="Z6069" s="71"/>
    </row>
    <row r="6070" spans="15:26">
      <c r="O6070" s="71"/>
      <c r="P6070" s="71"/>
      <c r="Q6070" s="71"/>
      <c r="R6070" s="71"/>
      <c r="S6070" s="71"/>
      <c r="T6070" s="71"/>
      <c r="U6070" s="71"/>
      <c r="V6070" s="71"/>
      <c r="W6070" s="71"/>
      <c r="X6070" s="71"/>
      <c r="Y6070" s="71"/>
      <c r="Z6070" s="71"/>
    </row>
    <row r="6071" spans="15:26">
      <c r="O6071" s="71"/>
      <c r="P6071" s="71"/>
      <c r="Q6071" s="71"/>
      <c r="R6071" s="71"/>
      <c r="S6071" s="71"/>
      <c r="T6071" s="71"/>
      <c r="U6071" s="71"/>
      <c r="V6071" s="71"/>
      <c r="W6071" s="71"/>
      <c r="X6071" s="71"/>
      <c r="Y6071" s="71"/>
      <c r="Z6071" s="71"/>
    </row>
    <row r="6072" spans="15:26">
      <c r="O6072" s="71"/>
      <c r="P6072" s="71"/>
      <c r="Q6072" s="71"/>
      <c r="R6072" s="71"/>
      <c r="S6072" s="71"/>
      <c r="T6072" s="71"/>
      <c r="U6072" s="71"/>
      <c r="V6072" s="71"/>
      <c r="W6072" s="71"/>
      <c r="X6072" s="71"/>
      <c r="Y6072" s="71"/>
      <c r="Z6072" s="71"/>
    </row>
    <row r="6073" spans="15:26">
      <c r="O6073" s="71"/>
      <c r="P6073" s="71"/>
      <c r="Q6073" s="71"/>
      <c r="R6073" s="71"/>
      <c r="S6073" s="71"/>
      <c r="T6073" s="71"/>
      <c r="U6073" s="71"/>
      <c r="V6073" s="71"/>
      <c r="W6073" s="71"/>
      <c r="X6073" s="71"/>
      <c r="Y6073" s="71"/>
      <c r="Z6073" s="71"/>
    </row>
    <row r="6074" spans="15:26">
      <c r="O6074" s="71"/>
      <c r="P6074" s="71"/>
      <c r="Q6074" s="71"/>
      <c r="R6074" s="71"/>
      <c r="S6074" s="71"/>
      <c r="T6074" s="71"/>
      <c r="U6074" s="71"/>
      <c r="V6074" s="71"/>
      <c r="W6074" s="71"/>
      <c r="X6074" s="71"/>
      <c r="Y6074" s="71"/>
      <c r="Z6074" s="71"/>
    </row>
    <row r="6075" spans="15:26">
      <c r="O6075" s="71"/>
      <c r="P6075" s="71"/>
      <c r="Q6075" s="71"/>
      <c r="R6075" s="71"/>
      <c r="S6075" s="71"/>
      <c r="T6075" s="71"/>
      <c r="U6075" s="71"/>
      <c r="V6075" s="71"/>
      <c r="W6075" s="71"/>
      <c r="X6075" s="71"/>
      <c r="Y6075" s="71"/>
      <c r="Z6075" s="71"/>
    </row>
    <row r="6076" spans="15:26">
      <c r="O6076" s="71"/>
      <c r="P6076" s="71"/>
      <c r="Q6076" s="71"/>
      <c r="R6076" s="71"/>
      <c r="S6076" s="71"/>
      <c r="T6076" s="71"/>
      <c r="U6076" s="71"/>
      <c r="V6076" s="71"/>
      <c r="W6076" s="71"/>
      <c r="X6076" s="71"/>
      <c r="Y6076" s="71"/>
      <c r="Z6076" s="71"/>
    </row>
    <row r="6077" spans="15:26">
      <c r="O6077" s="71"/>
      <c r="P6077" s="71"/>
      <c r="Q6077" s="71"/>
      <c r="R6077" s="71"/>
      <c r="S6077" s="71"/>
      <c r="T6077" s="71"/>
      <c r="U6077" s="71"/>
      <c r="V6077" s="71"/>
      <c r="W6077" s="71"/>
      <c r="X6077" s="71"/>
      <c r="Y6077" s="71"/>
      <c r="Z6077" s="71"/>
    </row>
    <row r="6078" spans="15:26">
      <c r="O6078" s="71"/>
      <c r="P6078" s="71"/>
      <c r="Q6078" s="71"/>
      <c r="R6078" s="71"/>
      <c r="S6078" s="71"/>
      <c r="T6078" s="71"/>
      <c r="U6078" s="71"/>
      <c r="V6078" s="71"/>
      <c r="W6078" s="71"/>
      <c r="X6078" s="71"/>
      <c r="Y6078" s="71"/>
      <c r="Z6078" s="71"/>
    </row>
    <row r="6079" spans="15:26">
      <c r="O6079" s="71"/>
      <c r="P6079" s="71"/>
      <c r="Q6079" s="71"/>
      <c r="R6079" s="71"/>
      <c r="S6079" s="71"/>
      <c r="T6079" s="71"/>
      <c r="U6079" s="71"/>
      <c r="V6079" s="71"/>
      <c r="W6079" s="71"/>
      <c r="X6079" s="71"/>
      <c r="Y6079" s="71"/>
      <c r="Z6079" s="71"/>
    </row>
    <row r="6080" spans="15:26">
      <c r="O6080" s="71"/>
      <c r="P6080" s="71"/>
      <c r="Q6080" s="71"/>
      <c r="R6080" s="71"/>
      <c r="S6080" s="71"/>
      <c r="T6080" s="71"/>
      <c r="U6080" s="71"/>
      <c r="V6080" s="71"/>
      <c r="W6080" s="71"/>
      <c r="X6080" s="71"/>
      <c r="Y6080" s="71"/>
      <c r="Z6080" s="71"/>
    </row>
    <row r="6081" spans="15:26">
      <c r="O6081" s="71"/>
      <c r="P6081" s="71"/>
      <c r="Q6081" s="71"/>
      <c r="R6081" s="71"/>
      <c r="S6081" s="71"/>
      <c r="T6081" s="71"/>
      <c r="U6081" s="71"/>
      <c r="V6081" s="71"/>
      <c r="W6081" s="71"/>
      <c r="X6081" s="71"/>
      <c r="Y6081" s="71"/>
      <c r="Z6081" s="71"/>
    </row>
    <row r="6082" spans="15:26">
      <c r="O6082" s="71"/>
      <c r="P6082" s="71"/>
      <c r="Q6082" s="71"/>
      <c r="R6082" s="71"/>
      <c r="S6082" s="71"/>
      <c r="T6082" s="71"/>
      <c r="U6082" s="71"/>
      <c r="V6082" s="71"/>
      <c r="W6082" s="71"/>
      <c r="X6082" s="71"/>
      <c r="Y6082" s="71"/>
      <c r="Z6082" s="71"/>
    </row>
    <row r="6083" spans="15:26">
      <c r="O6083" s="71"/>
      <c r="P6083" s="71"/>
      <c r="Q6083" s="71"/>
      <c r="R6083" s="71"/>
      <c r="S6083" s="71"/>
      <c r="T6083" s="71"/>
      <c r="U6083" s="71"/>
      <c r="V6083" s="71"/>
      <c r="W6083" s="71"/>
      <c r="X6083" s="71"/>
      <c r="Y6083" s="71"/>
      <c r="Z6083" s="71"/>
    </row>
    <row r="6084" spans="15:26">
      <c r="O6084" s="71"/>
      <c r="P6084" s="71"/>
      <c r="Q6084" s="71"/>
      <c r="R6084" s="71"/>
      <c r="S6084" s="71"/>
      <c r="T6084" s="71"/>
      <c r="U6084" s="71"/>
      <c r="V6084" s="71"/>
      <c r="W6084" s="71"/>
      <c r="X6084" s="71"/>
      <c r="Y6084" s="71"/>
      <c r="Z6084" s="71"/>
    </row>
    <row r="6085" spans="15:26">
      <c r="O6085" s="71"/>
      <c r="P6085" s="71"/>
      <c r="Q6085" s="71"/>
      <c r="R6085" s="71"/>
      <c r="S6085" s="71"/>
      <c r="T6085" s="71"/>
      <c r="U6085" s="71"/>
      <c r="V6085" s="71"/>
      <c r="W6085" s="71"/>
      <c r="X6085" s="71"/>
      <c r="Y6085" s="71"/>
      <c r="Z6085" s="71"/>
    </row>
    <row r="6086" spans="15:26">
      <c r="O6086" s="71"/>
      <c r="P6086" s="71"/>
      <c r="Q6086" s="71"/>
      <c r="R6086" s="71"/>
      <c r="S6086" s="71"/>
      <c r="T6086" s="71"/>
      <c r="U6086" s="71"/>
      <c r="V6086" s="71"/>
      <c r="W6086" s="71"/>
      <c r="X6086" s="71"/>
      <c r="Y6086" s="71"/>
      <c r="Z6086" s="71"/>
    </row>
    <row r="6087" spans="15:26">
      <c r="O6087" s="71"/>
      <c r="P6087" s="71"/>
      <c r="Q6087" s="71"/>
      <c r="R6087" s="71"/>
      <c r="S6087" s="71"/>
      <c r="T6087" s="71"/>
      <c r="U6087" s="71"/>
      <c r="V6087" s="71"/>
      <c r="W6087" s="71"/>
      <c r="X6087" s="71"/>
      <c r="Y6087" s="71"/>
      <c r="Z6087" s="71"/>
    </row>
    <row r="6088" spans="15:26">
      <c r="O6088" s="71"/>
      <c r="P6088" s="71"/>
      <c r="Q6088" s="71"/>
      <c r="R6088" s="71"/>
      <c r="S6088" s="71"/>
      <c r="T6088" s="71"/>
      <c r="U6088" s="71"/>
      <c r="V6088" s="71"/>
      <c r="W6088" s="71"/>
      <c r="X6088" s="71"/>
      <c r="Y6088" s="71"/>
      <c r="Z6088" s="71"/>
    </row>
    <row r="6089" spans="15:26">
      <c r="O6089" s="71"/>
      <c r="P6089" s="71"/>
      <c r="Q6089" s="71"/>
      <c r="R6089" s="71"/>
      <c r="S6089" s="71"/>
      <c r="T6089" s="71"/>
      <c r="U6089" s="71"/>
      <c r="V6089" s="71"/>
      <c r="W6089" s="71"/>
      <c r="X6089" s="71"/>
      <c r="Y6089" s="71"/>
      <c r="Z6089" s="71"/>
    </row>
    <row r="6090" spans="15:26">
      <c r="O6090" s="71"/>
      <c r="P6090" s="71"/>
      <c r="Q6090" s="71"/>
      <c r="R6090" s="71"/>
      <c r="S6090" s="71"/>
      <c r="T6090" s="71"/>
      <c r="U6090" s="71"/>
      <c r="V6090" s="71"/>
      <c r="W6090" s="71"/>
      <c r="X6090" s="71"/>
      <c r="Y6090" s="71"/>
      <c r="Z6090" s="71"/>
    </row>
    <row r="6091" spans="15:26">
      <c r="O6091" s="71"/>
      <c r="P6091" s="71"/>
      <c r="Q6091" s="71"/>
      <c r="R6091" s="71"/>
      <c r="S6091" s="71"/>
      <c r="T6091" s="71"/>
      <c r="U6091" s="71"/>
      <c r="V6091" s="71"/>
      <c r="W6091" s="71"/>
      <c r="X6091" s="71"/>
      <c r="Y6091" s="71"/>
      <c r="Z6091" s="71"/>
    </row>
    <row r="6092" spans="15:26">
      <c r="O6092" s="71"/>
      <c r="P6092" s="71"/>
      <c r="Q6092" s="71"/>
      <c r="R6092" s="71"/>
      <c r="S6092" s="71"/>
      <c r="T6092" s="71"/>
      <c r="U6092" s="71"/>
      <c r="V6092" s="71"/>
      <c r="W6092" s="71"/>
      <c r="X6092" s="71"/>
      <c r="Y6092" s="71"/>
      <c r="Z6092" s="71"/>
    </row>
    <row r="6093" spans="15:26">
      <c r="O6093" s="71"/>
      <c r="P6093" s="71"/>
      <c r="Q6093" s="71"/>
      <c r="R6093" s="71"/>
      <c r="S6093" s="71"/>
      <c r="T6093" s="71"/>
      <c r="U6093" s="71"/>
      <c r="V6093" s="71"/>
      <c r="W6093" s="71"/>
      <c r="X6093" s="71"/>
      <c r="Y6093" s="71"/>
      <c r="Z6093" s="71"/>
    </row>
    <row r="6094" spans="15:26">
      <c r="O6094" s="71"/>
      <c r="P6094" s="71"/>
      <c r="Q6094" s="71"/>
      <c r="R6094" s="71"/>
      <c r="S6094" s="71"/>
      <c r="T6094" s="71"/>
      <c r="U6094" s="71"/>
      <c r="V6094" s="71"/>
      <c r="W6094" s="71"/>
      <c r="X6094" s="71"/>
      <c r="Y6094" s="71"/>
      <c r="Z6094" s="71"/>
    </row>
    <row r="6095" spans="15:26">
      <c r="O6095" s="71"/>
      <c r="P6095" s="71"/>
      <c r="Q6095" s="71"/>
      <c r="R6095" s="71"/>
      <c r="S6095" s="71"/>
      <c r="T6095" s="71"/>
      <c r="U6095" s="71"/>
      <c r="V6095" s="71"/>
      <c r="W6095" s="71"/>
      <c r="X6095" s="71"/>
      <c r="Y6095" s="71"/>
      <c r="Z6095" s="71"/>
    </row>
    <row r="6096" spans="15:26">
      <c r="O6096" s="71"/>
      <c r="P6096" s="71"/>
      <c r="Q6096" s="71"/>
      <c r="R6096" s="71"/>
      <c r="S6096" s="71"/>
      <c r="T6096" s="71"/>
      <c r="U6096" s="71"/>
      <c r="V6096" s="71"/>
      <c r="W6096" s="71"/>
      <c r="X6096" s="71"/>
      <c r="Y6096" s="71"/>
      <c r="Z6096" s="71"/>
    </row>
    <row r="6097" spans="15:26">
      <c r="O6097" s="71"/>
      <c r="P6097" s="71"/>
      <c r="Q6097" s="71"/>
      <c r="R6097" s="71"/>
      <c r="S6097" s="71"/>
      <c r="T6097" s="71"/>
      <c r="U6097" s="71"/>
      <c r="V6097" s="71"/>
      <c r="W6097" s="71"/>
      <c r="X6097" s="71"/>
      <c r="Y6097" s="71"/>
      <c r="Z6097" s="71"/>
    </row>
    <row r="6098" spans="15:26">
      <c r="O6098" s="71"/>
      <c r="P6098" s="71"/>
      <c r="Q6098" s="71"/>
      <c r="R6098" s="71"/>
      <c r="S6098" s="71"/>
      <c r="T6098" s="71"/>
      <c r="U6098" s="71"/>
      <c r="V6098" s="71"/>
      <c r="W6098" s="71"/>
      <c r="X6098" s="71"/>
      <c r="Y6098" s="71"/>
      <c r="Z6098" s="71"/>
    </row>
    <row r="6099" spans="15:26">
      <c r="O6099" s="71"/>
      <c r="P6099" s="71"/>
      <c r="Q6099" s="71"/>
      <c r="R6099" s="71"/>
      <c r="S6099" s="71"/>
      <c r="T6099" s="71"/>
      <c r="U6099" s="71"/>
      <c r="V6099" s="71"/>
      <c r="W6099" s="71"/>
      <c r="X6099" s="71"/>
      <c r="Y6099" s="71"/>
      <c r="Z6099" s="71"/>
    </row>
    <row r="6100" spans="15:26">
      <c r="O6100" s="71"/>
      <c r="P6100" s="71"/>
      <c r="Q6100" s="71"/>
      <c r="R6100" s="71"/>
      <c r="S6100" s="71"/>
      <c r="T6100" s="71"/>
      <c r="U6100" s="71"/>
      <c r="V6100" s="71"/>
      <c r="W6100" s="71"/>
      <c r="X6100" s="71"/>
      <c r="Y6100" s="71"/>
      <c r="Z6100" s="71"/>
    </row>
    <row r="6101" spans="15:26">
      <c r="O6101" s="71"/>
      <c r="P6101" s="71"/>
      <c r="Q6101" s="71"/>
      <c r="R6101" s="71"/>
      <c r="S6101" s="71"/>
      <c r="T6101" s="71"/>
      <c r="U6101" s="71"/>
      <c r="V6101" s="71"/>
      <c r="W6101" s="71"/>
      <c r="X6101" s="71"/>
      <c r="Y6101" s="71"/>
      <c r="Z6101" s="71"/>
    </row>
    <row r="6102" spans="15:26">
      <c r="O6102" s="71"/>
      <c r="P6102" s="71"/>
      <c r="Q6102" s="71"/>
      <c r="R6102" s="71"/>
      <c r="S6102" s="71"/>
      <c r="T6102" s="71"/>
      <c r="U6102" s="71"/>
      <c r="V6102" s="71"/>
      <c r="W6102" s="71"/>
      <c r="X6102" s="71"/>
      <c r="Y6102" s="71"/>
      <c r="Z6102" s="71"/>
    </row>
    <row r="6103" spans="15:26">
      <c r="O6103" s="71"/>
      <c r="P6103" s="71"/>
      <c r="Q6103" s="71"/>
      <c r="R6103" s="71"/>
      <c r="S6103" s="71"/>
      <c r="T6103" s="71"/>
      <c r="U6103" s="71"/>
      <c r="V6103" s="71"/>
      <c r="W6103" s="71"/>
      <c r="X6103" s="71"/>
      <c r="Y6103" s="71"/>
      <c r="Z6103" s="71"/>
    </row>
    <row r="6104" spans="15:26">
      <c r="O6104" s="71"/>
      <c r="P6104" s="71"/>
      <c r="Q6104" s="71"/>
      <c r="R6104" s="71"/>
      <c r="S6104" s="71"/>
      <c r="T6104" s="71"/>
      <c r="U6104" s="71"/>
      <c r="V6104" s="71"/>
      <c r="W6104" s="71"/>
      <c r="X6104" s="71"/>
      <c r="Y6104" s="71"/>
      <c r="Z6104" s="71"/>
    </row>
    <row r="6105" spans="15:26">
      <c r="O6105" s="71"/>
      <c r="P6105" s="71"/>
      <c r="Q6105" s="71"/>
      <c r="R6105" s="71"/>
      <c r="S6105" s="71"/>
      <c r="T6105" s="71"/>
      <c r="U6105" s="71"/>
      <c r="V6105" s="71"/>
      <c r="W6105" s="71"/>
      <c r="X6105" s="71"/>
      <c r="Y6105" s="71"/>
      <c r="Z6105" s="71"/>
    </row>
    <row r="6106" spans="15:26">
      <c r="O6106" s="71"/>
      <c r="P6106" s="71"/>
      <c r="Q6106" s="71"/>
      <c r="R6106" s="71"/>
      <c r="S6106" s="71"/>
      <c r="T6106" s="71"/>
      <c r="U6106" s="71"/>
      <c r="V6106" s="71"/>
      <c r="W6106" s="71"/>
      <c r="X6106" s="71"/>
      <c r="Y6106" s="71"/>
      <c r="Z6106" s="71"/>
    </row>
    <row r="6107" spans="15:26">
      <c r="O6107" s="71"/>
      <c r="P6107" s="71"/>
      <c r="Q6107" s="71"/>
      <c r="R6107" s="71"/>
      <c r="S6107" s="71"/>
      <c r="T6107" s="71"/>
      <c r="U6107" s="71"/>
      <c r="V6107" s="71"/>
      <c r="W6107" s="71"/>
      <c r="X6107" s="71"/>
      <c r="Y6107" s="71"/>
      <c r="Z6107" s="71"/>
    </row>
    <row r="6108" spans="15:26">
      <c r="O6108" s="71"/>
      <c r="P6108" s="71"/>
      <c r="Q6108" s="71"/>
      <c r="R6108" s="71"/>
      <c r="S6108" s="71"/>
      <c r="T6108" s="71"/>
      <c r="U6108" s="71"/>
      <c r="V6108" s="71"/>
      <c r="W6108" s="71"/>
      <c r="X6108" s="71"/>
      <c r="Y6108" s="71"/>
      <c r="Z6108" s="71"/>
    </row>
    <row r="6109" spans="15:26">
      <c r="O6109" s="71"/>
      <c r="P6109" s="71"/>
      <c r="Q6109" s="71"/>
      <c r="R6109" s="71"/>
      <c r="S6109" s="71"/>
      <c r="T6109" s="71"/>
      <c r="U6109" s="71"/>
      <c r="V6109" s="71"/>
      <c r="W6109" s="71"/>
      <c r="X6109" s="71"/>
      <c r="Y6109" s="71"/>
      <c r="Z6109" s="71"/>
    </row>
    <row r="6110" spans="15:26">
      <c r="O6110" s="71"/>
      <c r="P6110" s="71"/>
      <c r="Q6110" s="71"/>
      <c r="R6110" s="71"/>
      <c r="S6110" s="71"/>
      <c r="T6110" s="71"/>
      <c r="U6110" s="71"/>
      <c r="V6110" s="71"/>
      <c r="W6110" s="71"/>
      <c r="X6110" s="71"/>
      <c r="Y6110" s="71"/>
      <c r="Z6110" s="71"/>
    </row>
    <row r="6111" spans="15:26">
      <c r="O6111" s="71"/>
      <c r="P6111" s="71"/>
      <c r="Q6111" s="71"/>
      <c r="R6111" s="71"/>
      <c r="S6111" s="71"/>
      <c r="T6111" s="71"/>
      <c r="U6111" s="71"/>
      <c r="V6111" s="71"/>
      <c r="W6111" s="71"/>
      <c r="X6111" s="71"/>
      <c r="Y6111" s="71"/>
      <c r="Z6111" s="71"/>
    </row>
    <row r="6112" spans="15:26">
      <c r="O6112" s="71"/>
      <c r="P6112" s="71"/>
      <c r="Q6112" s="71"/>
      <c r="R6112" s="71"/>
      <c r="S6112" s="71"/>
      <c r="T6112" s="71"/>
      <c r="U6112" s="71"/>
      <c r="V6112" s="71"/>
      <c r="W6112" s="71"/>
      <c r="X6112" s="71"/>
      <c r="Y6112" s="71"/>
      <c r="Z6112" s="71"/>
    </row>
    <row r="6113" spans="15:26">
      <c r="O6113" s="71"/>
      <c r="P6113" s="71"/>
      <c r="Q6113" s="71"/>
      <c r="R6113" s="71"/>
      <c r="S6113" s="71"/>
      <c r="T6113" s="71"/>
      <c r="U6113" s="71"/>
      <c r="V6113" s="71"/>
      <c r="W6113" s="71"/>
      <c r="X6113" s="71"/>
      <c r="Y6113" s="71"/>
      <c r="Z6113" s="71"/>
    </row>
    <row r="6114" spans="15:26">
      <c r="O6114" s="71"/>
      <c r="P6114" s="71"/>
      <c r="Q6114" s="71"/>
      <c r="R6114" s="71"/>
      <c r="S6114" s="71"/>
      <c r="T6114" s="71"/>
      <c r="U6114" s="71"/>
      <c r="V6114" s="71"/>
      <c r="W6114" s="71"/>
      <c r="X6114" s="71"/>
      <c r="Y6114" s="71"/>
      <c r="Z6114" s="71"/>
    </row>
    <row r="6115" spans="15:26">
      <c r="O6115" s="71"/>
      <c r="P6115" s="71"/>
      <c r="Q6115" s="71"/>
      <c r="R6115" s="71"/>
      <c r="S6115" s="71"/>
      <c r="T6115" s="71"/>
      <c r="U6115" s="71"/>
      <c r="V6115" s="71"/>
      <c r="W6115" s="71"/>
      <c r="X6115" s="71"/>
      <c r="Y6115" s="71"/>
      <c r="Z6115" s="71"/>
    </row>
    <row r="6116" spans="15:26">
      <c r="O6116" s="71"/>
      <c r="P6116" s="71"/>
      <c r="Q6116" s="71"/>
      <c r="R6116" s="71"/>
      <c r="S6116" s="71"/>
      <c r="T6116" s="71"/>
      <c r="U6116" s="71"/>
      <c r="V6116" s="71"/>
      <c r="W6116" s="71"/>
      <c r="X6116" s="71"/>
      <c r="Y6116" s="71"/>
      <c r="Z6116" s="71"/>
    </row>
    <row r="6117" spans="15:26">
      <c r="O6117" s="71"/>
      <c r="P6117" s="71"/>
      <c r="Q6117" s="71"/>
      <c r="R6117" s="71"/>
      <c r="S6117" s="71"/>
      <c r="T6117" s="71"/>
      <c r="U6117" s="71"/>
      <c r="V6117" s="71"/>
      <c r="W6117" s="71"/>
      <c r="X6117" s="71"/>
      <c r="Y6117" s="71"/>
      <c r="Z6117" s="71"/>
    </row>
    <row r="6118" spans="15:26">
      <c r="O6118" s="71"/>
      <c r="P6118" s="71"/>
      <c r="Q6118" s="71"/>
      <c r="R6118" s="71"/>
      <c r="S6118" s="71"/>
      <c r="T6118" s="71"/>
      <c r="U6118" s="71"/>
      <c r="V6118" s="71"/>
      <c r="W6118" s="71"/>
      <c r="X6118" s="71"/>
      <c r="Y6118" s="71"/>
      <c r="Z6118" s="71"/>
    </row>
    <row r="6119" spans="15:26">
      <c r="O6119" s="71"/>
      <c r="P6119" s="71"/>
      <c r="Q6119" s="71"/>
      <c r="R6119" s="71"/>
      <c r="S6119" s="71"/>
      <c r="T6119" s="71"/>
      <c r="U6119" s="71"/>
      <c r="V6119" s="71"/>
      <c r="W6119" s="71"/>
      <c r="X6119" s="71"/>
      <c r="Y6119" s="71"/>
      <c r="Z6119" s="71"/>
    </row>
    <row r="6120" spans="15:26">
      <c r="O6120" s="71"/>
      <c r="P6120" s="71"/>
      <c r="Q6120" s="71"/>
      <c r="R6120" s="71"/>
      <c r="S6120" s="71"/>
      <c r="T6120" s="71"/>
      <c r="U6120" s="71"/>
      <c r="V6120" s="71"/>
      <c r="W6120" s="71"/>
      <c r="X6120" s="71"/>
      <c r="Y6120" s="71"/>
      <c r="Z6120" s="71"/>
    </row>
    <row r="6121" spans="15:26">
      <c r="O6121" s="71"/>
      <c r="P6121" s="71"/>
      <c r="Q6121" s="71"/>
      <c r="R6121" s="71"/>
      <c r="S6121" s="71"/>
      <c r="T6121" s="71"/>
      <c r="U6121" s="71"/>
      <c r="V6121" s="71"/>
      <c r="W6121" s="71"/>
      <c r="X6121" s="71"/>
      <c r="Y6121" s="71"/>
      <c r="Z6121" s="71"/>
    </row>
    <row r="6122" spans="15:26">
      <c r="O6122" s="71"/>
      <c r="P6122" s="71"/>
      <c r="Q6122" s="71"/>
      <c r="R6122" s="71"/>
      <c r="S6122" s="71"/>
      <c r="T6122" s="71"/>
      <c r="U6122" s="71"/>
      <c r="V6122" s="71"/>
      <c r="W6122" s="71"/>
      <c r="X6122" s="71"/>
      <c r="Y6122" s="71"/>
      <c r="Z6122" s="71"/>
    </row>
    <row r="6123" spans="15:26">
      <c r="O6123" s="71"/>
      <c r="P6123" s="71"/>
      <c r="Q6123" s="71"/>
      <c r="R6123" s="71"/>
      <c r="S6123" s="71"/>
      <c r="T6123" s="71"/>
      <c r="U6123" s="71"/>
      <c r="V6123" s="71"/>
      <c r="W6123" s="71"/>
      <c r="X6123" s="71"/>
      <c r="Y6123" s="71"/>
      <c r="Z6123" s="71"/>
    </row>
    <row r="6124" spans="15:26">
      <c r="O6124" s="71"/>
      <c r="P6124" s="71"/>
      <c r="Q6124" s="71"/>
      <c r="R6124" s="71"/>
      <c r="S6124" s="71"/>
      <c r="T6124" s="71"/>
      <c r="U6124" s="71"/>
      <c r="V6124" s="71"/>
      <c r="W6124" s="71"/>
      <c r="X6124" s="71"/>
      <c r="Y6124" s="71"/>
      <c r="Z6124" s="71"/>
    </row>
    <row r="6125" spans="15:26">
      <c r="O6125" s="71"/>
      <c r="P6125" s="71"/>
      <c r="Q6125" s="71"/>
      <c r="R6125" s="71"/>
      <c r="S6125" s="71"/>
      <c r="T6125" s="71"/>
      <c r="U6125" s="71"/>
      <c r="V6125" s="71"/>
      <c r="W6125" s="71"/>
      <c r="X6125" s="71"/>
      <c r="Y6125" s="71"/>
      <c r="Z6125" s="71"/>
    </row>
    <row r="6126" spans="15:26">
      <c r="O6126" s="71"/>
      <c r="P6126" s="71"/>
      <c r="Q6126" s="71"/>
      <c r="R6126" s="71"/>
      <c r="S6126" s="71"/>
      <c r="T6126" s="71"/>
      <c r="U6126" s="71"/>
      <c r="V6126" s="71"/>
      <c r="W6126" s="71"/>
      <c r="X6126" s="71"/>
      <c r="Y6126" s="71"/>
      <c r="Z6126" s="71"/>
    </row>
    <row r="6127" spans="15:26">
      <c r="O6127" s="71"/>
      <c r="P6127" s="71"/>
      <c r="Q6127" s="71"/>
      <c r="R6127" s="71"/>
      <c r="S6127" s="71"/>
      <c r="T6127" s="71"/>
      <c r="U6127" s="71"/>
      <c r="V6127" s="71"/>
      <c r="W6127" s="71"/>
      <c r="X6127" s="71"/>
      <c r="Y6127" s="71"/>
      <c r="Z6127" s="71"/>
    </row>
    <row r="6128" spans="15:26">
      <c r="O6128" s="71"/>
      <c r="P6128" s="71"/>
      <c r="Q6128" s="71"/>
      <c r="R6128" s="71"/>
      <c r="S6128" s="71"/>
      <c r="T6128" s="71"/>
      <c r="U6128" s="71"/>
      <c r="V6128" s="71"/>
      <c r="W6128" s="71"/>
      <c r="X6128" s="71"/>
      <c r="Y6128" s="71"/>
      <c r="Z6128" s="71"/>
    </row>
    <row r="6129" spans="15:26">
      <c r="O6129" s="71"/>
      <c r="P6129" s="71"/>
      <c r="Q6129" s="71"/>
      <c r="R6129" s="71"/>
      <c r="S6129" s="71"/>
      <c r="T6129" s="71"/>
      <c r="U6129" s="71"/>
      <c r="V6129" s="71"/>
      <c r="W6129" s="71"/>
      <c r="X6129" s="71"/>
      <c r="Y6129" s="71"/>
      <c r="Z6129" s="71"/>
    </row>
    <row r="6130" spans="15:26">
      <c r="O6130" s="71"/>
      <c r="P6130" s="71"/>
      <c r="Q6130" s="71"/>
      <c r="R6130" s="71"/>
      <c r="S6130" s="71"/>
      <c r="T6130" s="71"/>
      <c r="U6130" s="71"/>
      <c r="V6130" s="71"/>
      <c r="W6130" s="71"/>
      <c r="X6130" s="71"/>
      <c r="Y6130" s="71"/>
      <c r="Z6130" s="71"/>
    </row>
    <row r="6131" spans="15:26">
      <c r="O6131" s="71"/>
      <c r="P6131" s="71"/>
      <c r="Q6131" s="71"/>
      <c r="R6131" s="71"/>
      <c r="S6131" s="71"/>
      <c r="T6131" s="71"/>
      <c r="U6131" s="71"/>
      <c r="V6131" s="71"/>
      <c r="W6131" s="71"/>
      <c r="X6131" s="71"/>
      <c r="Y6131" s="71"/>
      <c r="Z6131" s="71"/>
    </row>
    <row r="6132" spans="15:26">
      <c r="O6132" s="71"/>
      <c r="P6132" s="71"/>
      <c r="Q6132" s="71"/>
      <c r="R6132" s="71"/>
      <c r="S6132" s="71"/>
      <c r="T6132" s="71"/>
      <c r="U6132" s="71"/>
      <c r="V6132" s="71"/>
      <c r="W6132" s="71"/>
      <c r="X6132" s="71"/>
      <c r="Y6132" s="71"/>
      <c r="Z6132" s="71"/>
    </row>
    <row r="6133" spans="15:26">
      <c r="O6133" s="71"/>
      <c r="P6133" s="71"/>
      <c r="Q6133" s="71"/>
      <c r="R6133" s="71"/>
      <c r="S6133" s="71"/>
      <c r="T6133" s="71"/>
      <c r="U6133" s="71"/>
      <c r="V6133" s="71"/>
      <c r="W6133" s="71"/>
      <c r="X6133" s="71"/>
      <c r="Y6133" s="71"/>
      <c r="Z6133" s="71"/>
    </row>
    <row r="6134" spans="15:26">
      <c r="O6134" s="71"/>
      <c r="P6134" s="71"/>
      <c r="Q6134" s="71"/>
      <c r="R6134" s="71"/>
      <c r="S6134" s="71"/>
      <c r="T6134" s="71"/>
      <c r="U6134" s="71"/>
      <c r="V6134" s="71"/>
      <c r="W6134" s="71"/>
      <c r="X6134" s="71"/>
      <c r="Y6134" s="71"/>
      <c r="Z6134" s="71"/>
    </row>
    <row r="6135" spans="15:26">
      <c r="O6135" s="71"/>
      <c r="P6135" s="71"/>
      <c r="Q6135" s="71"/>
      <c r="R6135" s="71"/>
      <c r="S6135" s="71"/>
      <c r="T6135" s="71"/>
      <c r="U6135" s="71"/>
      <c r="V6135" s="71"/>
      <c r="W6135" s="71"/>
      <c r="X6135" s="71"/>
      <c r="Y6135" s="71"/>
      <c r="Z6135" s="71"/>
    </row>
    <row r="6136" spans="15:26">
      <c r="O6136" s="71"/>
      <c r="P6136" s="71"/>
      <c r="Q6136" s="71"/>
      <c r="R6136" s="71"/>
      <c r="S6136" s="71"/>
      <c r="T6136" s="71"/>
      <c r="U6136" s="71"/>
      <c r="V6136" s="71"/>
      <c r="W6136" s="71"/>
      <c r="X6136" s="71"/>
      <c r="Y6136" s="71"/>
      <c r="Z6136" s="71"/>
    </row>
    <row r="6137" spans="15:26">
      <c r="O6137" s="71"/>
      <c r="P6137" s="71"/>
      <c r="Q6137" s="71"/>
      <c r="R6137" s="71"/>
      <c r="S6137" s="71"/>
      <c r="T6137" s="71"/>
      <c r="U6137" s="71"/>
      <c r="V6137" s="71"/>
      <c r="W6137" s="71"/>
      <c r="X6137" s="71"/>
      <c r="Y6137" s="71"/>
      <c r="Z6137" s="71"/>
    </row>
    <row r="6138" spans="15:26">
      <c r="O6138" s="71"/>
      <c r="P6138" s="71"/>
      <c r="Q6138" s="71"/>
      <c r="R6138" s="71"/>
      <c r="S6138" s="71"/>
      <c r="T6138" s="71"/>
      <c r="U6138" s="71"/>
      <c r="V6138" s="71"/>
      <c r="W6138" s="71"/>
      <c r="X6138" s="71"/>
      <c r="Y6138" s="71"/>
      <c r="Z6138" s="71"/>
    </row>
    <row r="6139" spans="15:26">
      <c r="O6139" s="71"/>
      <c r="P6139" s="71"/>
      <c r="Q6139" s="71"/>
      <c r="R6139" s="71"/>
      <c r="S6139" s="71"/>
      <c r="T6139" s="71"/>
      <c r="U6139" s="71"/>
      <c r="V6139" s="71"/>
      <c r="W6139" s="71"/>
      <c r="X6139" s="71"/>
      <c r="Y6139" s="71"/>
      <c r="Z6139" s="71"/>
    </row>
    <row r="6140" spans="15:26">
      <c r="O6140" s="71"/>
      <c r="P6140" s="71"/>
      <c r="Q6140" s="71"/>
      <c r="R6140" s="71"/>
      <c r="S6140" s="71"/>
      <c r="T6140" s="71"/>
      <c r="U6140" s="71"/>
      <c r="V6140" s="71"/>
      <c r="W6140" s="71"/>
      <c r="X6140" s="71"/>
      <c r="Y6140" s="71"/>
      <c r="Z6140" s="71"/>
    </row>
    <row r="6141" spans="15:26">
      <c r="O6141" s="71"/>
      <c r="P6141" s="71"/>
      <c r="Q6141" s="71"/>
      <c r="R6141" s="71"/>
      <c r="S6141" s="71"/>
      <c r="T6141" s="71"/>
      <c r="U6141" s="71"/>
      <c r="V6141" s="71"/>
      <c r="W6141" s="71"/>
      <c r="X6141" s="71"/>
      <c r="Y6141" s="71"/>
      <c r="Z6141" s="71"/>
    </row>
    <row r="6142" spans="15:26">
      <c r="O6142" s="71"/>
      <c r="P6142" s="71"/>
      <c r="Q6142" s="71"/>
      <c r="R6142" s="71"/>
      <c r="S6142" s="71"/>
      <c r="T6142" s="71"/>
      <c r="U6142" s="71"/>
      <c r="V6142" s="71"/>
      <c r="W6142" s="71"/>
      <c r="X6142" s="71"/>
      <c r="Y6142" s="71"/>
      <c r="Z6142" s="71"/>
    </row>
    <row r="6143" spans="15:26">
      <c r="O6143" s="71"/>
      <c r="P6143" s="71"/>
      <c r="Q6143" s="71"/>
      <c r="R6143" s="71"/>
      <c r="S6143" s="71"/>
      <c r="T6143" s="71"/>
      <c r="U6143" s="71"/>
      <c r="V6143" s="71"/>
      <c r="W6143" s="71"/>
      <c r="X6143" s="71"/>
      <c r="Y6143" s="71"/>
      <c r="Z6143" s="71"/>
    </row>
    <row r="6144" spans="15:26">
      <c r="O6144" s="71"/>
      <c r="P6144" s="71"/>
      <c r="Q6144" s="71"/>
      <c r="R6144" s="71"/>
      <c r="S6144" s="71"/>
      <c r="T6144" s="71"/>
      <c r="U6144" s="71"/>
      <c r="V6144" s="71"/>
      <c r="W6144" s="71"/>
      <c r="X6144" s="71"/>
      <c r="Y6144" s="71"/>
      <c r="Z6144" s="71"/>
    </row>
    <row r="6145" spans="15:26">
      <c r="O6145" s="71"/>
      <c r="P6145" s="71"/>
      <c r="Q6145" s="71"/>
      <c r="R6145" s="71"/>
      <c r="S6145" s="71"/>
      <c r="T6145" s="71"/>
      <c r="U6145" s="71"/>
      <c r="V6145" s="71"/>
      <c r="W6145" s="71"/>
      <c r="X6145" s="71"/>
      <c r="Y6145" s="71"/>
      <c r="Z6145" s="71"/>
    </row>
    <row r="6146" spans="15:26">
      <c r="O6146" s="71"/>
      <c r="P6146" s="71"/>
      <c r="Q6146" s="71"/>
      <c r="R6146" s="71"/>
      <c r="S6146" s="71"/>
      <c r="T6146" s="71"/>
      <c r="U6146" s="71"/>
      <c r="V6146" s="71"/>
      <c r="W6146" s="71"/>
      <c r="X6146" s="71"/>
      <c r="Y6146" s="71"/>
      <c r="Z6146" s="71"/>
    </row>
    <row r="6147" spans="15:26">
      <c r="O6147" s="71"/>
      <c r="P6147" s="71"/>
      <c r="Q6147" s="71"/>
      <c r="R6147" s="71"/>
      <c r="S6147" s="71"/>
      <c r="T6147" s="71"/>
      <c r="U6147" s="71"/>
      <c r="V6147" s="71"/>
      <c r="W6147" s="71"/>
      <c r="X6147" s="71"/>
      <c r="Y6147" s="71"/>
      <c r="Z6147" s="71"/>
    </row>
    <row r="6148" spans="15:26">
      <c r="O6148" s="71"/>
      <c r="P6148" s="71"/>
      <c r="Q6148" s="71"/>
      <c r="R6148" s="71"/>
      <c r="S6148" s="71"/>
      <c r="T6148" s="71"/>
      <c r="U6148" s="71"/>
      <c r="V6148" s="71"/>
      <c r="W6148" s="71"/>
      <c r="X6148" s="71"/>
      <c r="Y6148" s="71"/>
      <c r="Z6148" s="71"/>
    </row>
    <row r="6149" spans="15:26">
      <c r="O6149" s="71"/>
      <c r="P6149" s="71"/>
      <c r="Q6149" s="71"/>
      <c r="R6149" s="71"/>
      <c r="S6149" s="71"/>
      <c r="T6149" s="71"/>
      <c r="U6149" s="71"/>
      <c r="V6149" s="71"/>
      <c r="W6149" s="71"/>
      <c r="X6149" s="71"/>
      <c r="Y6149" s="71"/>
      <c r="Z6149" s="71"/>
    </row>
    <row r="6150" spans="15:26">
      <c r="O6150" s="71"/>
      <c r="P6150" s="71"/>
      <c r="Q6150" s="71"/>
      <c r="R6150" s="71"/>
      <c r="S6150" s="71"/>
      <c r="T6150" s="71"/>
      <c r="U6150" s="71"/>
      <c r="V6150" s="71"/>
      <c r="W6150" s="71"/>
      <c r="X6150" s="71"/>
      <c r="Y6150" s="71"/>
      <c r="Z6150" s="71"/>
    </row>
    <row r="6151" spans="15:26">
      <c r="O6151" s="71"/>
      <c r="P6151" s="71"/>
      <c r="Q6151" s="71"/>
      <c r="R6151" s="71"/>
      <c r="S6151" s="71"/>
      <c r="T6151" s="71"/>
      <c r="U6151" s="71"/>
      <c r="V6151" s="71"/>
      <c r="W6151" s="71"/>
      <c r="X6151" s="71"/>
      <c r="Y6151" s="71"/>
      <c r="Z6151" s="71"/>
    </row>
    <row r="6152" spans="15:26">
      <c r="O6152" s="71"/>
      <c r="P6152" s="71"/>
      <c r="Q6152" s="71"/>
      <c r="R6152" s="71"/>
      <c r="S6152" s="71"/>
      <c r="T6152" s="71"/>
      <c r="U6152" s="71"/>
      <c r="V6152" s="71"/>
      <c r="W6152" s="71"/>
      <c r="X6152" s="71"/>
      <c r="Y6152" s="71"/>
      <c r="Z6152" s="71"/>
    </row>
    <row r="6153" spans="15:26">
      <c r="O6153" s="71"/>
      <c r="P6153" s="71"/>
      <c r="Q6153" s="71"/>
      <c r="R6153" s="71"/>
      <c r="S6153" s="71"/>
      <c r="T6153" s="71"/>
      <c r="U6153" s="71"/>
      <c r="V6153" s="71"/>
      <c r="W6153" s="71"/>
      <c r="X6153" s="71"/>
      <c r="Y6153" s="71"/>
      <c r="Z6153" s="71"/>
    </row>
    <row r="6154" spans="15:26">
      <c r="O6154" s="71"/>
      <c r="P6154" s="71"/>
      <c r="Q6154" s="71"/>
      <c r="R6154" s="71"/>
      <c r="S6154" s="71"/>
      <c r="T6154" s="71"/>
      <c r="U6154" s="71"/>
      <c r="V6154" s="71"/>
      <c r="W6154" s="71"/>
      <c r="X6154" s="71"/>
      <c r="Y6154" s="71"/>
      <c r="Z6154" s="71"/>
    </row>
    <row r="6155" spans="15:26">
      <c r="O6155" s="71"/>
      <c r="P6155" s="71"/>
      <c r="Q6155" s="71"/>
      <c r="R6155" s="71"/>
      <c r="S6155" s="71"/>
      <c r="T6155" s="71"/>
      <c r="U6155" s="71"/>
      <c r="V6155" s="71"/>
      <c r="W6155" s="71"/>
      <c r="X6155" s="71"/>
      <c r="Y6155" s="71"/>
      <c r="Z6155" s="71"/>
    </row>
    <row r="6156" spans="15:26">
      <c r="O6156" s="71"/>
      <c r="P6156" s="71"/>
      <c r="Q6156" s="71"/>
      <c r="R6156" s="71"/>
      <c r="S6156" s="71"/>
      <c r="T6156" s="71"/>
      <c r="U6156" s="71"/>
      <c r="V6156" s="71"/>
      <c r="W6156" s="71"/>
      <c r="X6156" s="71"/>
      <c r="Y6156" s="71"/>
      <c r="Z6156" s="71"/>
    </row>
    <row r="6157" spans="15:26">
      <c r="O6157" s="71"/>
      <c r="P6157" s="71"/>
      <c r="Q6157" s="71"/>
      <c r="R6157" s="71"/>
      <c r="S6157" s="71"/>
      <c r="T6157" s="71"/>
      <c r="U6157" s="71"/>
      <c r="V6157" s="71"/>
      <c r="W6157" s="71"/>
      <c r="X6157" s="71"/>
      <c r="Y6157" s="71"/>
      <c r="Z6157" s="71"/>
    </row>
    <row r="6158" spans="15:26">
      <c r="O6158" s="71"/>
      <c r="P6158" s="71"/>
      <c r="Q6158" s="71"/>
      <c r="R6158" s="71"/>
      <c r="S6158" s="71"/>
      <c r="T6158" s="71"/>
      <c r="U6158" s="71"/>
      <c r="V6158" s="71"/>
      <c r="W6158" s="71"/>
      <c r="X6158" s="71"/>
      <c r="Y6158" s="71"/>
      <c r="Z6158" s="71"/>
    </row>
    <row r="6159" spans="15:26">
      <c r="O6159" s="71"/>
      <c r="P6159" s="71"/>
      <c r="Q6159" s="71"/>
      <c r="R6159" s="71"/>
      <c r="S6159" s="71"/>
      <c r="T6159" s="71"/>
      <c r="U6159" s="71"/>
      <c r="V6159" s="71"/>
      <c r="W6159" s="71"/>
      <c r="X6159" s="71"/>
      <c r="Y6159" s="71"/>
      <c r="Z6159" s="71"/>
    </row>
    <row r="6160" spans="15:26">
      <c r="O6160" s="71"/>
      <c r="P6160" s="71"/>
      <c r="Q6160" s="71"/>
      <c r="R6160" s="71"/>
      <c r="S6160" s="71"/>
      <c r="T6160" s="71"/>
      <c r="U6160" s="71"/>
      <c r="V6160" s="71"/>
      <c r="W6160" s="71"/>
      <c r="X6160" s="71"/>
      <c r="Y6160" s="71"/>
      <c r="Z6160" s="71"/>
    </row>
    <row r="6161" spans="15:26">
      <c r="O6161" s="71"/>
      <c r="P6161" s="71"/>
      <c r="Q6161" s="71"/>
      <c r="R6161" s="71"/>
      <c r="S6161" s="71"/>
      <c r="T6161" s="71"/>
      <c r="U6161" s="71"/>
      <c r="V6161" s="71"/>
      <c r="W6161" s="71"/>
      <c r="X6161" s="71"/>
      <c r="Y6161" s="71"/>
      <c r="Z6161" s="71"/>
    </row>
    <row r="6162" spans="15:26">
      <c r="O6162" s="71"/>
      <c r="P6162" s="71"/>
      <c r="Q6162" s="71"/>
      <c r="R6162" s="71"/>
      <c r="S6162" s="71"/>
      <c r="T6162" s="71"/>
      <c r="U6162" s="71"/>
      <c r="V6162" s="71"/>
      <c r="W6162" s="71"/>
      <c r="X6162" s="71"/>
      <c r="Y6162" s="71"/>
      <c r="Z6162" s="71"/>
    </row>
    <row r="6163" spans="15:26">
      <c r="O6163" s="71"/>
      <c r="P6163" s="71"/>
      <c r="Q6163" s="71"/>
      <c r="R6163" s="71"/>
      <c r="S6163" s="71"/>
      <c r="T6163" s="71"/>
      <c r="U6163" s="71"/>
      <c r="V6163" s="71"/>
      <c r="W6163" s="71"/>
      <c r="X6163" s="71"/>
      <c r="Y6163" s="71"/>
      <c r="Z6163" s="71"/>
    </row>
    <row r="6164" spans="15:26">
      <c r="O6164" s="71"/>
      <c r="P6164" s="71"/>
      <c r="Q6164" s="71"/>
      <c r="R6164" s="71"/>
      <c r="S6164" s="71"/>
      <c r="T6164" s="71"/>
      <c r="U6164" s="71"/>
      <c r="V6164" s="71"/>
      <c r="W6164" s="71"/>
      <c r="X6164" s="71"/>
      <c r="Y6164" s="71"/>
      <c r="Z6164" s="71"/>
    </row>
    <row r="6165" spans="15:26">
      <c r="O6165" s="71"/>
      <c r="P6165" s="71"/>
      <c r="Q6165" s="71"/>
      <c r="R6165" s="71"/>
      <c r="S6165" s="71"/>
      <c r="T6165" s="71"/>
      <c r="U6165" s="71"/>
      <c r="V6165" s="71"/>
      <c r="W6165" s="71"/>
      <c r="X6165" s="71"/>
      <c r="Y6165" s="71"/>
      <c r="Z6165" s="71"/>
    </row>
    <row r="6166" spans="15:26">
      <c r="O6166" s="71"/>
      <c r="P6166" s="71"/>
      <c r="Q6166" s="71"/>
      <c r="R6166" s="71"/>
      <c r="S6166" s="71"/>
      <c r="T6166" s="71"/>
      <c r="U6166" s="71"/>
      <c r="V6166" s="71"/>
      <c r="W6166" s="71"/>
      <c r="X6166" s="71"/>
      <c r="Y6166" s="71"/>
      <c r="Z6166" s="71"/>
    </row>
    <row r="6167" spans="15:26">
      <c r="O6167" s="71"/>
      <c r="P6167" s="71"/>
      <c r="Q6167" s="71"/>
      <c r="R6167" s="71"/>
      <c r="S6167" s="71"/>
      <c r="T6167" s="71"/>
      <c r="U6167" s="71"/>
      <c r="V6167" s="71"/>
      <c r="W6167" s="71"/>
      <c r="X6167" s="71"/>
      <c r="Y6167" s="71"/>
      <c r="Z6167" s="71"/>
    </row>
    <row r="6168" spans="15:26">
      <c r="O6168" s="71"/>
      <c r="P6168" s="71"/>
      <c r="Q6168" s="71"/>
      <c r="R6168" s="71"/>
      <c r="S6168" s="71"/>
      <c r="T6168" s="71"/>
      <c r="U6168" s="71"/>
      <c r="V6168" s="71"/>
      <c r="W6168" s="71"/>
      <c r="X6168" s="71"/>
      <c r="Y6168" s="71"/>
      <c r="Z6168" s="71"/>
    </row>
    <row r="6169" spans="15:26">
      <c r="O6169" s="71"/>
      <c r="P6169" s="71"/>
      <c r="Q6169" s="71"/>
      <c r="R6169" s="71"/>
      <c r="S6169" s="71"/>
      <c r="T6169" s="71"/>
      <c r="U6169" s="71"/>
      <c r="V6169" s="71"/>
      <c r="W6169" s="71"/>
      <c r="X6169" s="71"/>
      <c r="Y6169" s="71"/>
      <c r="Z6169" s="71"/>
    </row>
    <row r="6170" spans="15:26">
      <c r="O6170" s="71"/>
      <c r="P6170" s="71"/>
      <c r="Q6170" s="71"/>
      <c r="R6170" s="71"/>
      <c r="S6170" s="71"/>
      <c r="T6170" s="71"/>
      <c r="U6170" s="71"/>
      <c r="V6170" s="71"/>
      <c r="W6170" s="71"/>
      <c r="X6170" s="71"/>
      <c r="Y6170" s="71"/>
      <c r="Z6170" s="71"/>
    </row>
    <row r="6171" spans="15:26">
      <c r="O6171" s="71"/>
      <c r="P6171" s="71"/>
      <c r="Q6171" s="71"/>
      <c r="R6171" s="71"/>
      <c r="S6171" s="71"/>
      <c r="T6171" s="71"/>
      <c r="U6171" s="71"/>
      <c r="V6171" s="71"/>
      <c r="W6171" s="71"/>
      <c r="X6171" s="71"/>
      <c r="Y6171" s="71"/>
      <c r="Z6171" s="71"/>
    </row>
    <row r="6172" spans="15:26">
      <c r="O6172" s="71"/>
      <c r="P6172" s="71"/>
      <c r="Q6172" s="71"/>
      <c r="R6172" s="71"/>
      <c r="S6172" s="71"/>
      <c r="T6172" s="71"/>
      <c r="U6172" s="71"/>
      <c r="V6172" s="71"/>
      <c r="W6172" s="71"/>
      <c r="X6172" s="71"/>
      <c r="Y6172" s="71"/>
      <c r="Z6172" s="71"/>
    </row>
    <row r="6173" spans="15:26">
      <c r="O6173" s="71"/>
      <c r="P6173" s="71"/>
      <c r="Q6173" s="71"/>
      <c r="R6173" s="71"/>
      <c r="S6173" s="71"/>
      <c r="T6173" s="71"/>
      <c r="U6173" s="71"/>
      <c r="V6173" s="71"/>
      <c r="W6173" s="71"/>
      <c r="X6173" s="71"/>
      <c r="Y6173" s="71"/>
      <c r="Z6173" s="71"/>
    </row>
    <row r="6174" spans="15:26">
      <c r="O6174" s="71"/>
      <c r="P6174" s="71"/>
      <c r="Q6174" s="71"/>
      <c r="R6174" s="71"/>
      <c r="S6174" s="71"/>
      <c r="T6174" s="71"/>
      <c r="U6174" s="71"/>
      <c r="V6174" s="71"/>
      <c r="W6174" s="71"/>
      <c r="X6174" s="71"/>
      <c r="Y6174" s="71"/>
      <c r="Z6174" s="71"/>
    </row>
    <row r="6175" spans="15:26">
      <c r="O6175" s="71"/>
      <c r="P6175" s="71"/>
      <c r="Q6175" s="71"/>
      <c r="R6175" s="71"/>
      <c r="S6175" s="71"/>
      <c r="T6175" s="71"/>
      <c r="U6175" s="71"/>
      <c r="V6175" s="71"/>
      <c r="W6175" s="71"/>
      <c r="X6175" s="71"/>
      <c r="Y6175" s="71"/>
      <c r="Z6175" s="71"/>
    </row>
    <row r="6176" spans="15:26">
      <c r="O6176" s="71"/>
      <c r="P6176" s="71"/>
      <c r="Q6176" s="71"/>
      <c r="R6176" s="71"/>
      <c r="S6176" s="71"/>
      <c r="T6176" s="71"/>
      <c r="U6176" s="71"/>
      <c r="V6176" s="71"/>
      <c r="W6176" s="71"/>
      <c r="X6176" s="71"/>
      <c r="Y6176" s="71"/>
      <c r="Z6176" s="71"/>
    </row>
    <row r="6177" spans="15:26">
      <c r="O6177" s="71"/>
      <c r="P6177" s="71"/>
      <c r="Q6177" s="71"/>
      <c r="R6177" s="71"/>
      <c r="S6177" s="71"/>
      <c r="T6177" s="71"/>
      <c r="U6177" s="71"/>
      <c r="V6177" s="71"/>
      <c r="W6177" s="71"/>
      <c r="X6177" s="71"/>
      <c r="Y6177" s="71"/>
      <c r="Z6177" s="71"/>
    </row>
    <row r="6178" spans="15:26">
      <c r="O6178" s="71"/>
      <c r="P6178" s="71"/>
      <c r="Q6178" s="71"/>
      <c r="R6178" s="71"/>
      <c r="S6178" s="71"/>
      <c r="T6178" s="71"/>
      <c r="U6178" s="71"/>
      <c r="V6178" s="71"/>
      <c r="W6178" s="71"/>
      <c r="X6178" s="71"/>
      <c r="Y6178" s="71"/>
      <c r="Z6178" s="71"/>
    </row>
    <row r="6179" spans="15:26">
      <c r="O6179" s="71"/>
      <c r="P6179" s="71"/>
      <c r="Q6179" s="71"/>
      <c r="R6179" s="71"/>
      <c r="S6179" s="71"/>
      <c r="T6179" s="71"/>
      <c r="U6179" s="71"/>
      <c r="V6179" s="71"/>
      <c r="W6179" s="71"/>
      <c r="X6179" s="71"/>
      <c r="Y6179" s="71"/>
      <c r="Z6179" s="71"/>
    </row>
    <row r="6180" spans="15:26">
      <c r="O6180" s="71"/>
      <c r="P6180" s="71"/>
      <c r="Q6180" s="71"/>
      <c r="R6180" s="71"/>
      <c r="S6180" s="71"/>
      <c r="T6180" s="71"/>
      <c r="U6180" s="71"/>
      <c r="V6180" s="71"/>
      <c r="W6180" s="71"/>
      <c r="X6180" s="71"/>
      <c r="Y6180" s="71"/>
      <c r="Z6180" s="71"/>
    </row>
    <row r="6181" spans="15:26">
      <c r="O6181" s="71"/>
      <c r="P6181" s="71"/>
      <c r="Q6181" s="71"/>
      <c r="R6181" s="71"/>
      <c r="S6181" s="71"/>
      <c r="T6181" s="71"/>
      <c r="U6181" s="71"/>
      <c r="V6181" s="71"/>
      <c r="W6181" s="71"/>
      <c r="X6181" s="71"/>
      <c r="Y6181" s="71"/>
      <c r="Z6181" s="71"/>
    </row>
    <row r="6182" spans="15:26">
      <c r="O6182" s="71"/>
      <c r="P6182" s="71"/>
      <c r="Q6182" s="71"/>
      <c r="R6182" s="71"/>
      <c r="S6182" s="71"/>
      <c r="T6182" s="71"/>
      <c r="U6182" s="71"/>
      <c r="V6182" s="71"/>
      <c r="W6182" s="71"/>
      <c r="X6182" s="71"/>
      <c r="Y6182" s="71"/>
      <c r="Z6182" s="71"/>
    </row>
    <row r="6183" spans="15:26">
      <c r="O6183" s="71"/>
      <c r="P6183" s="71"/>
      <c r="Q6183" s="71"/>
      <c r="R6183" s="71"/>
      <c r="S6183" s="71"/>
      <c r="T6183" s="71"/>
      <c r="U6183" s="71"/>
      <c r="V6183" s="71"/>
      <c r="W6183" s="71"/>
      <c r="X6183" s="71"/>
      <c r="Y6183" s="71"/>
      <c r="Z6183" s="71"/>
    </row>
    <row r="6184" spans="15:26">
      <c r="O6184" s="71"/>
      <c r="P6184" s="71"/>
      <c r="Q6184" s="71"/>
      <c r="R6184" s="71"/>
      <c r="S6184" s="71"/>
      <c r="T6184" s="71"/>
      <c r="U6184" s="71"/>
      <c r="V6184" s="71"/>
      <c r="W6184" s="71"/>
      <c r="X6184" s="71"/>
      <c r="Y6184" s="71"/>
      <c r="Z6184" s="71"/>
    </row>
    <row r="6185" spans="15:26">
      <c r="O6185" s="71"/>
      <c r="P6185" s="71"/>
      <c r="Q6185" s="71"/>
      <c r="R6185" s="71"/>
      <c r="S6185" s="71"/>
      <c r="T6185" s="71"/>
      <c r="U6185" s="71"/>
      <c r="V6185" s="71"/>
      <c r="W6185" s="71"/>
      <c r="X6185" s="71"/>
      <c r="Y6185" s="71"/>
      <c r="Z6185" s="71"/>
    </row>
    <row r="6186" spans="15:26">
      <c r="O6186" s="71"/>
      <c r="P6186" s="71"/>
      <c r="Q6186" s="71"/>
      <c r="R6186" s="71"/>
      <c r="S6186" s="71"/>
      <c r="T6186" s="71"/>
      <c r="U6186" s="71"/>
      <c r="V6186" s="71"/>
      <c r="W6186" s="71"/>
      <c r="X6186" s="71"/>
      <c r="Y6186" s="71"/>
      <c r="Z6186" s="71"/>
    </row>
    <row r="6187" spans="15:26">
      <c r="O6187" s="71"/>
      <c r="P6187" s="71"/>
      <c r="Q6187" s="71"/>
      <c r="R6187" s="71"/>
      <c r="S6187" s="71"/>
      <c r="T6187" s="71"/>
      <c r="U6187" s="71"/>
      <c r="V6187" s="71"/>
      <c r="W6187" s="71"/>
      <c r="X6187" s="71"/>
      <c r="Y6187" s="71"/>
      <c r="Z6187" s="71"/>
    </row>
    <row r="6188" spans="15:26">
      <c r="O6188" s="71"/>
      <c r="P6188" s="71"/>
      <c r="Q6188" s="71"/>
      <c r="R6188" s="71"/>
      <c r="S6188" s="71"/>
      <c r="T6188" s="71"/>
      <c r="U6188" s="71"/>
      <c r="V6188" s="71"/>
      <c r="W6188" s="71"/>
      <c r="X6188" s="71"/>
      <c r="Y6188" s="71"/>
      <c r="Z6188" s="71"/>
    </row>
    <row r="6189" spans="15:26">
      <c r="O6189" s="71"/>
      <c r="P6189" s="71"/>
      <c r="Q6189" s="71"/>
      <c r="R6189" s="71"/>
      <c r="S6189" s="71"/>
      <c r="T6189" s="71"/>
      <c r="U6189" s="71"/>
      <c r="V6189" s="71"/>
      <c r="W6189" s="71"/>
      <c r="X6189" s="71"/>
      <c r="Y6189" s="71"/>
      <c r="Z6189" s="71"/>
    </row>
    <row r="6190" spans="15:26">
      <c r="O6190" s="71"/>
      <c r="P6190" s="71"/>
      <c r="Q6190" s="71"/>
      <c r="R6190" s="71"/>
      <c r="S6190" s="71"/>
      <c r="T6190" s="71"/>
      <c r="U6190" s="71"/>
      <c r="V6190" s="71"/>
      <c r="W6190" s="71"/>
      <c r="X6190" s="71"/>
      <c r="Y6190" s="71"/>
      <c r="Z6190" s="71"/>
    </row>
    <row r="6191" spans="15:26">
      <c r="O6191" s="71"/>
      <c r="P6191" s="71"/>
      <c r="Q6191" s="71"/>
      <c r="R6191" s="71"/>
      <c r="S6191" s="71"/>
      <c r="T6191" s="71"/>
      <c r="U6191" s="71"/>
      <c r="V6191" s="71"/>
      <c r="W6191" s="71"/>
      <c r="X6191" s="71"/>
      <c r="Y6191" s="71"/>
      <c r="Z6191" s="71"/>
    </row>
    <row r="6192" spans="15:26">
      <c r="O6192" s="71"/>
      <c r="P6192" s="71"/>
      <c r="Q6192" s="71"/>
      <c r="R6192" s="71"/>
      <c r="S6192" s="71"/>
      <c r="T6192" s="71"/>
      <c r="U6192" s="71"/>
      <c r="V6192" s="71"/>
      <c r="W6192" s="71"/>
      <c r="X6192" s="71"/>
      <c r="Y6192" s="71"/>
      <c r="Z6192" s="71"/>
    </row>
    <row r="6193" spans="15:26">
      <c r="O6193" s="71"/>
      <c r="P6193" s="71"/>
      <c r="Q6193" s="71"/>
      <c r="R6193" s="71"/>
      <c r="S6193" s="71"/>
      <c r="T6193" s="71"/>
      <c r="U6193" s="71"/>
      <c r="V6193" s="71"/>
      <c r="W6193" s="71"/>
      <c r="X6193" s="71"/>
      <c r="Y6193" s="71"/>
      <c r="Z6193" s="71"/>
    </row>
    <row r="6194" spans="15:26">
      <c r="O6194" s="71"/>
      <c r="P6194" s="71"/>
      <c r="Q6194" s="71"/>
      <c r="R6194" s="71"/>
      <c r="S6194" s="71"/>
      <c r="T6194" s="71"/>
      <c r="U6194" s="71"/>
      <c r="V6194" s="71"/>
      <c r="W6194" s="71"/>
      <c r="X6194" s="71"/>
      <c r="Y6194" s="71"/>
      <c r="Z6194" s="71"/>
    </row>
    <row r="6195" spans="15:26">
      <c r="O6195" s="71"/>
      <c r="P6195" s="71"/>
      <c r="Q6195" s="71"/>
      <c r="R6195" s="71"/>
      <c r="S6195" s="71"/>
      <c r="T6195" s="71"/>
      <c r="U6195" s="71"/>
      <c r="V6195" s="71"/>
      <c r="W6195" s="71"/>
      <c r="X6195" s="71"/>
      <c r="Y6195" s="71"/>
      <c r="Z6195" s="71"/>
    </row>
    <row r="6196" spans="15:26">
      <c r="O6196" s="71"/>
      <c r="P6196" s="71"/>
      <c r="Q6196" s="71"/>
      <c r="R6196" s="71"/>
      <c r="S6196" s="71"/>
      <c r="T6196" s="71"/>
      <c r="U6196" s="71"/>
      <c r="V6196" s="71"/>
      <c r="W6196" s="71"/>
      <c r="X6196" s="71"/>
      <c r="Y6196" s="71"/>
      <c r="Z6196" s="71"/>
    </row>
    <row r="6197" spans="15:26">
      <c r="O6197" s="71"/>
      <c r="P6197" s="71"/>
      <c r="Q6197" s="71"/>
      <c r="R6197" s="71"/>
      <c r="S6197" s="71"/>
      <c r="T6197" s="71"/>
      <c r="U6197" s="71"/>
      <c r="V6197" s="71"/>
      <c r="W6197" s="71"/>
      <c r="X6197" s="71"/>
      <c r="Y6197" s="71"/>
      <c r="Z6197" s="71"/>
    </row>
    <row r="6198" spans="15:26">
      <c r="O6198" s="71"/>
      <c r="P6198" s="71"/>
      <c r="Q6198" s="71"/>
      <c r="R6198" s="71"/>
      <c r="S6198" s="71"/>
      <c r="T6198" s="71"/>
      <c r="U6198" s="71"/>
      <c r="V6198" s="71"/>
      <c r="W6198" s="71"/>
      <c r="X6198" s="71"/>
      <c r="Y6198" s="71"/>
      <c r="Z6198" s="71"/>
    </row>
    <row r="6199" spans="15:26">
      <c r="O6199" s="71"/>
      <c r="P6199" s="71"/>
      <c r="Q6199" s="71"/>
      <c r="R6199" s="71"/>
      <c r="S6199" s="71"/>
      <c r="T6199" s="71"/>
      <c r="U6199" s="71"/>
      <c r="V6199" s="71"/>
      <c r="W6199" s="71"/>
      <c r="X6199" s="71"/>
      <c r="Y6199" s="71"/>
      <c r="Z6199" s="71"/>
    </row>
    <row r="6200" spans="15:26">
      <c r="O6200" s="71"/>
      <c r="P6200" s="71"/>
      <c r="Q6200" s="71"/>
      <c r="R6200" s="71"/>
      <c r="S6200" s="71"/>
      <c r="T6200" s="71"/>
      <c r="U6200" s="71"/>
      <c r="V6200" s="71"/>
      <c r="W6200" s="71"/>
      <c r="X6200" s="71"/>
      <c r="Y6200" s="71"/>
      <c r="Z6200" s="71"/>
    </row>
    <row r="6201" spans="15:26">
      <c r="O6201" s="71"/>
      <c r="P6201" s="71"/>
      <c r="Q6201" s="71"/>
      <c r="R6201" s="71"/>
      <c r="S6201" s="71"/>
      <c r="T6201" s="71"/>
      <c r="U6201" s="71"/>
      <c r="V6201" s="71"/>
      <c r="W6201" s="71"/>
      <c r="X6201" s="71"/>
      <c r="Y6201" s="71"/>
      <c r="Z6201" s="71"/>
    </row>
    <row r="6202" spans="15:26">
      <c r="O6202" s="71"/>
      <c r="P6202" s="71"/>
      <c r="Q6202" s="71"/>
      <c r="R6202" s="71"/>
      <c r="S6202" s="71"/>
      <c r="T6202" s="71"/>
      <c r="U6202" s="71"/>
      <c r="V6202" s="71"/>
      <c r="W6202" s="71"/>
      <c r="X6202" s="71"/>
      <c r="Y6202" s="71"/>
      <c r="Z6202" s="71"/>
    </row>
    <row r="6203" spans="15:26">
      <c r="O6203" s="71"/>
      <c r="P6203" s="71"/>
      <c r="Q6203" s="71"/>
      <c r="R6203" s="71"/>
      <c r="S6203" s="71"/>
      <c r="T6203" s="71"/>
      <c r="U6203" s="71"/>
      <c r="V6203" s="71"/>
      <c r="W6203" s="71"/>
      <c r="X6203" s="71"/>
      <c r="Y6203" s="71"/>
      <c r="Z6203" s="71"/>
    </row>
    <row r="6204" spans="15:26">
      <c r="O6204" s="71"/>
      <c r="P6204" s="71"/>
      <c r="Q6204" s="71"/>
      <c r="R6204" s="71"/>
      <c r="S6204" s="71"/>
      <c r="T6204" s="71"/>
      <c r="U6204" s="71"/>
      <c r="V6204" s="71"/>
      <c r="W6204" s="71"/>
      <c r="X6204" s="71"/>
      <c r="Y6204" s="71"/>
      <c r="Z6204" s="71"/>
    </row>
    <row r="6205" spans="15:26">
      <c r="O6205" s="71"/>
      <c r="P6205" s="71"/>
      <c r="Q6205" s="71"/>
      <c r="R6205" s="71"/>
      <c r="S6205" s="71"/>
      <c r="T6205" s="71"/>
      <c r="U6205" s="71"/>
      <c r="V6205" s="71"/>
      <c r="W6205" s="71"/>
      <c r="X6205" s="71"/>
      <c r="Y6205" s="71"/>
      <c r="Z6205" s="71"/>
    </row>
    <row r="6206" spans="15:26">
      <c r="O6206" s="71"/>
      <c r="P6206" s="71"/>
      <c r="Q6206" s="71"/>
      <c r="R6206" s="71"/>
      <c r="S6206" s="71"/>
      <c r="T6206" s="71"/>
      <c r="U6206" s="71"/>
      <c r="V6206" s="71"/>
      <c r="W6206" s="71"/>
      <c r="X6206" s="71"/>
      <c r="Y6206" s="71"/>
      <c r="Z6206" s="71"/>
    </row>
    <row r="6207" spans="15:26">
      <c r="O6207" s="71"/>
      <c r="P6207" s="71"/>
      <c r="Q6207" s="71"/>
      <c r="R6207" s="71"/>
      <c r="S6207" s="71"/>
      <c r="T6207" s="71"/>
      <c r="U6207" s="71"/>
      <c r="V6207" s="71"/>
      <c r="W6207" s="71"/>
      <c r="X6207" s="71"/>
      <c r="Y6207" s="71"/>
      <c r="Z6207" s="71"/>
    </row>
    <row r="6208" spans="15:26">
      <c r="O6208" s="71"/>
      <c r="P6208" s="71"/>
      <c r="Q6208" s="71"/>
      <c r="R6208" s="71"/>
      <c r="S6208" s="71"/>
      <c r="T6208" s="71"/>
      <c r="U6208" s="71"/>
      <c r="V6208" s="71"/>
      <c r="W6208" s="71"/>
      <c r="X6208" s="71"/>
      <c r="Y6208" s="71"/>
      <c r="Z6208" s="71"/>
    </row>
    <row r="6209" spans="15:26">
      <c r="O6209" s="71"/>
      <c r="P6209" s="71"/>
      <c r="Q6209" s="71"/>
      <c r="R6209" s="71"/>
      <c r="S6209" s="71"/>
      <c r="T6209" s="71"/>
      <c r="U6209" s="71"/>
      <c r="V6209" s="71"/>
      <c r="W6209" s="71"/>
      <c r="X6209" s="71"/>
      <c r="Y6209" s="71"/>
      <c r="Z6209" s="71"/>
    </row>
    <row r="6210" spans="15:26">
      <c r="O6210" s="71"/>
      <c r="P6210" s="71"/>
      <c r="Q6210" s="71"/>
      <c r="R6210" s="71"/>
      <c r="S6210" s="71"/>
      <c r="T6210" s="71"/>
      <c r="U6210" s="71"/>
      <c r="V6210" s="71"/>
      <c r="W6210" s="71"/>
      <c r="X6210" s="71"/>
      <c r="Y6210" s="71"/>
      <c r="Z6210" s="71"/>
    </row>
    <row r="6211" spans="15:26">
      <c r="O6211" s="71"/>
      <c r="P6211" s="71"/>
      <c r="Q6211" s="71"/>
      <c r="R6211" s="71"/>
      <c r="S6211" s="71"/>
      <c r="T6211" s="71"/>
      <c r="U6211" s="71"/>
      <c r="V6211" s="71"/>
      <c r="W6211" s="71"/>
      <c r="X6211" s="71"/>
      <c r="Y6211" s="71"/>
      <c r="Z6211" s="71"/>
    </row>
    <row r="6212" spans="15:26">
      <c r="O6212" s="71"/>
      <c r="P6212" s="71"/>
      <c r="Q6212" s="71"/>
      <c r="R6212" s="71"/>
      <c r="S6212" s="71"/>
      <c r="T6212" s="71"/>
      <c r="U6212" s="71"/>
      <c r="V6212" s="71"/>
      <c r="W6212" s="71"/>
      <c r="X6212" s="71"/>
      <c r="Y6212" s="71"/>
      <c r="Z6212" s="71"/>
    </row>
    <row r="6213" spans="15:26">
      <c r="O6213" s="71"/>
      <c r="P6213" s="71"/>
      <c r="Q6213" s="71"/>
      <c r="R6213" s="71"/>
      <c r="S6213" s="71"/>
      <c r="T6213" s="71"/>
      <c r="U6213" s="71"/>
      <c r="V6213" s="71"/>
      <c r="W6213" s="71"/>
      <c r="X6213" s="71"/>
      <c r="Y6213" s="71"/>
      <c r="Z6213" s="71"/>
    </row>
    <row r="6214" spans="15:26">
      <c r="O6214" s="71"/>
      <c r="P6214" s="71"/>
      <c r="Q6214" s="71"/>
      <c r="R6214" s="71"/>
      <c r="S6214" s="71"/>
      <c r="T6214" s="71"/>
      <c r="U6214" s="71"/>
      <c r="V6214" s="71"/>
      <c r="W6214" s="71"/>
      <c r="X6214" s="71"/>
      <c r="Y6214" s="71"/>
      <c r="Z6214" s="71"/>
    </row>
    <row r="6215" spans="15:26">
      <c r="O6215" s="71"/>
      <c r="P6215" s="71"/>
      <c r="Q6215" s="71"/>
      <c r="R6215" s="71"/>
      <c r="S6215" s="71"/>
      <c r="T6215" s="71"/>
      <c r="U6215" s="71"/>
      <c r="V6215" s="71"/>
      <c r="W6215" s="71"/>
      <c r="X6215" s="71"/>
      <c r="Y6215" s="71"/>
      <c r="Z6215" s="71"/>
    </row>
    <row r="6216" spans="15:26">
      <c r="O6216" s="71"/>
      <c r="P6216" s="71"/>
      <c r="Q6216" s="71"/>
      <c r="R6216" s="71"/>
      <c r="S6216" s="71"/>
      <c r="T6216" s="71"/>
      <c r="U6216" s="71"/>
      <c r="V6216" s="71"/>
      <c r="W6216" s="71"/>
      <c r="X6216" s="71"/>
      <c r="Y6216" s="71"/>
      <c r="Z6216" s="71"/>
    </row>
    <row r="6217" spans="15:26">
      <c r="O6217" s="71"/>
      <c r="P6217" s="71"/>
      <c r="Q6217" s="71"/>
      <c r="R6217" s="71"/>
      <c r="S6217" s="71"/>
      <c r="T6217" s="71"/>
      <c r="U6217" s="71"/>
      <c r="V6217" s="71"/>
      <c r="W6217" s="71"/>
      <c r="X6217" s="71"/>
      <c r="Y6217" s="71"/>
      <c r="Z6217" s="71"/>
    </row>
    <row r="6218" spans="15:26">
      <c r="O6218" s="71"/>
      <c r="P6218" s="71"/>
      <c r="Q6218" s="71"/>
      <c r="R6218" s="71"/>
      <c r="S6218" s="71"/>
      <c r="T6218" s="71"/>
      <c r="U6218" s="71"/>
      <c r="V6218" s="71"/>
      <c r="W6218" s="71"/>
      <c r="X6218" s="71"/>
      <c r="Y6218" s="71"/>
      <c r="Z6218" s="71"/>
    </row>
    <row r="6219" spans="15:26">
      <c r="O6219" s="71"/>
      <c r="P6219" s="71"/>
      <c r="Q6219" s="71"/>
      <c r="R6219" s="71"/>
      <c r="S6219" s="71"/>
      <c r="T6219" s="71"/>
      <c r="U6219" s="71"/>
      <c r="V6219" s="71"/>
      <c r="W6219" s="71"/>
      <c r="X6219" s="71"/>
      <c r="Y6219" s="71"/>
      <c r="Z6219" s="71"/>
    </row>
    <row r="6220" spans="15:26">
      <c r="O6220" s="71"/>
      <c r="P6220" s="71"/>
      <c r="Q6220" s="71"/>
      <c r="R6220" s="71"/>
      <c r="S6220" s="71"/>
      <c r="T6220" s="71"/>
      <c r="U6220" s="71"/>
      <c r="V6220" s="71"/>
      <c r="W6220" s="71"/>
      <c r="X6220" s="71"/>
      <c r="Y6220" s="71"/>
      <c r="Z6220" s="71"/>
    </row>
    <row r="6221" spans="15:26">
      <c r="O6221" s="71"/>
      <c r="P6221" s="71"/>
      <c r="Q6221" s="71"/>
      <c r="R6221" s="71"/>
      <c r="S6221" s="71"/>
      <c r="T6221" s="71"/>
      <c r="U6221" s="71"/>
      <c r="V6221" s="71"/>
      <c r="W6221" s="71"/>
      <c r="X6221" s="71"/>
      <c r="Y6221" s="71"/>
      <c r="Z6221" s="71"/>
    </row>
    <row r="6222" spans="15:26">
      <c r="O6222" s="71"/>
      <c r="P6222" s="71"/>
      <c r="Q6222" s="71"/>
      <c r="R6222" s="71"/>
      <c r="S6222" s="71"/>
      <c r="T6222" s="71"/>
      <c r="U6222" s="71"/>
      <c r="V6222" s="71"/>
      <c r="W6222" s="71"/>
      <c r="X6222" s="71"/>
      <c r="Y6222" s="71"/>
      <c r="Z6222" s="71"/>
    </row>
    <row r="6223" spans="15:26">
      <c r="O6223" s="71"/>
      <c r="P6223" s="71"/>
      <c r="Q6223" s="71"/>
      <c r="R6223" s="71"/>
      <c r="S6223" s="71"/>
      <c r="T6223" s="71"/>
      <c r="U6223" s="71"/>
      <c r="V6223" s="71"/>
      <c r="W6223" s="71"/>
      <c r="X6223" s="71"/>
      <c r="Y6223" s="71"/>
      <c r="Z6223" s="71"/>
    </row>
    <row r="6224" spans="15:26">
      <c r="O6224" s="71"/>
      <c r="P6224" s="71"/>
      <c r="Q6224" s="71"/>
      <c r="R6224" s="71"/>
      <c r="S6224" s="71"/>
      <c r="T6224" s="71"/>
      <c r="U6224" s="71"/>
      <c r="V6224" s="71"/>
      <c r="W6224" s="71"/>
      <c r="X6224" s="71"/>
      <c r="Y6224" s="71"/>
      <c r="Z6224" s="71"/>
    </row>
    <row r="6225" spans="15:26">
      <c r="O6225" s="71"/>
      <c r="P6225" s="71"/>
      <c r="Q6225" s="71"/>
      <c r="R6225" s="71"/>
      <c r="S6225" s="71"/>
      <c r="T6225" s="71"/>
      <c r="U6225" s="71"/>
      <c r="V6225" s="71"/>
      <c r="W6225" s="71"/>
      <c r="X6225" s="71"/>
      <c r="Y6225" s="71"/>
      <c r="Z6225" s="71"/>
    </row>
    <row r="6226" spans="15:26">
      <c r="O6226" s="71"/>
      <c r="P6226" s="71"/>
      <c r="Q6226" s="71"/>
      <c r="R6226" s="71"/>
      <c r="S6226" s="71"/>
      <c r="T6226" s="71"/>
      <c r="U6226" s="71"/>
      <c r="V6226" s="71"/>
      <c r="W6226" s="71"/>
      <c r="X6226" s="71"/>
      <c r="Y6226" s="71"/>
      <c r="Z6226" s="71"/>
    </row>
    <row r="6227" spans="15:26">
      <c r="O6227" s="71"/>
      <c r="P6227" s="71"/>
      <c r="Q6227" s="71"/>
      <c r="R6227" s="71"/>
      <c r="S6227" s="71"/>
      <c r="T6227" s="71"/>
      <c r="U6227" s="71"/>
      <c r="V6227" s="71"/>
      <c r="W6227" s="71"/>
      <c r="X6227" s="71"/>
      <c r="Y6227" s="71"/>
      <c r="Z6227" s="71"/>
    </row>
    <row r="6228" spans="15:26">
      <c r="O6228" s="71"/>
      <c r="P6228" s="71"/>
      <c r="Q6228" s="71"/>
      <c r="R6228" s="71"/>
      <c r="S6228" s="71"/>
      <c r="T6228" s="71"/>
      <c r="U6228" s="71"/>
      <c r="V6228" s="71"/>
      <c r="W6228" s="71"/>
      <c r="X6228" s="71"/>
      <c r="Y6228" s="71"/>
      <c r="Z6228" s="71"/>
    </row>
    <row r="6229" spans="15:26">
      <c r="O6229" s="71"/>
      <c r="P6229" s="71"/>
      <c r="Q6229" s="71"/>
      <c r="R6229" s="71"/>
      <c r="S6229" s="71"/>
      <c r="T6229" s="71"/>
      <c r="U6229" s="71"/>
      <c r="V6229" s="71"/>
      <c r="W6229" s="71"/>
      <c r="X6229" s="71"/>
      <c r="Y6229" s="71"/>
      <c r="Z6229" s="71"/>
    </row>
    <row r="6230" spans="15:26">
      <c r="O6230" s="71"/>
      <c r="P6230" s="71"/>
      <c r="Q6230" s="71"/>
      <c r="R6230" s="71"/>
      <c r="S6230" s="71"/>
      <c r="T6230" s="71"/>
      <c r="U6230" s="71"/>
      <c r="V6230" s="71"/>
      <c r="W6230" s="71"/>
      <c r="X6230" s="71"/>
      <c r="Y6230" s="71"/>
      <c r="Z6230" s="71"/>
    </row>
    <row r="6231" spans="15:26">
      <c r="O6231" s="71"/>
      <c r="P6231" s="71"/>
      <c r="Q6231" s="71"/>
      <c r="R6231" s="71"/>
      <c r="S6231" s="71"/>
      <c r="T6231" s="71"/>
      <c r="U6231" s="71"/>
      <c r="V6231" s="71"/>
      <c r="W6231" s="71"/>
      <c r="X6231" s="71"/>
      <c r="Y6231" s="71"/>
      <c r="Z6231" s="71"/>
    </row>
    <row r="6232" spans="15:26">
      <c r="O6232" s="71"/>
      <c r="P6232" s="71"/>
      <c r="Q6232" s="71"/>
      <c r="R6232" s="71"/>
      <c r="S6232" s="71"/>
      <c r="T6232" s="71"/>
      <c r="U6232" s="71"/>
      <c r="V6232" s="71"/>
      <c r="W6232" s="71"/>
      <c r="X6232" s="71"/>
      <c r="Y6232" s="71"/>
      <c r="Z6232" s="71"/>
    </row>
    <row r="6233" spans="15:26">
      <c r="O6233" s="71"/>
      <c r="P6233" s="71"/>
      <c r="Q6233" s="71"/>
      <c r="R6233" s="71"/>
      <c r="S6233" s="71"/>
      <c r="T6233" s="71"/>
      <c r="U6233" s="71"/>
      <c r="V6233" s="71"/>
      <c r="W6233" s="71"/>
      <c r="X6233" s="71"/>
      <c r="Y6233" s="71"/>
      <c r="Z6233" s="71"/>
    </row>
    <row r="6234" spans="15:26">
      <c r="O6234" s="71"/>
      <c r="P6234" s="71"/>
      <c r="Q6234" s="71"/>
      <c r="R6234" s="71"/>
      <c r="S6234" s="71"/>
      <c r="T6234" s="71"/>
      <c r="U6234" s="71"/>
      <c r="V6234" s="71"/>
      <c r="W6234" s="71"/>
      <c r="X6234" s="71"/>
      <c r="Y6234" s="71"/>
      <c r="Z6234" s="71"/>
    </row>
    <row r="6235" spans="15:26">
      <c r="O6235" s="71"/>
      <c r="P6235" s="71"/>
      <c r="Q6235" s="71"/>
      <c r="R6235" s="71"/>
      <c r="S6235" s="71"/>
      <c r="T6235" s="71"/>
      <c r="U6235" s="71"/>
      <c r="V6235" s="71"/>
      <c r="W6235" s="71"/>
      <c r="X6235" s="71"/>
      <c r="Y6235" s="71"/>
      <c r="Z6235" s="71"/>
    </row>
    <row r="6236" spans="15:26">
      <c r="O6236" s="71"/>
      <c r="P6236" s="71"/>
      <c r="Q6236" s="71"/>
      <c r="R6236" s="71"/>
      <c r="S6236" s="71"/>
      <c r="T6236" s="71"/>
      <c r="U6236" s="71"/>
      <c r="V6236" s="71"/>
      <c r="W6236" s="71"/>
      <c r="X6236" s="71"/>
      <c r="Y6236" s="71"/>
      <c r="Z6236" s="71"/>
    </row>
    <row r="6237" spans="15:26">
      <c r="O6237" s="71"/>
      <c r="P6237" s="71"/>
      <c r="Q6237" s="71"/>
      <c r="R6237" s="71"/>
      <c r="S6237" s="71"/>
      <c r="T6237" s="71"/>
      <c r="U6237" s="71"/>
      <c r="V6237" s="71"/>
      <c r="W6237" s="71"/>
      <c r="X6237" s="71"/>
      <c r="Y6237" s="71"/>
      <c r="Z6237" s="71"/>
    </row>
    <row r="6238" spans="15:26">
      <c r="O6238" s="71"/>
      <c r="P6238" s="71"/>
      <c r="Q6238" s="71"/>
      <c r="R6238" s="71"/>
      <c r="S6238" s="71"/>
      <c r="T6238" s="71"/>
      <c r="U6238" s="71"/>
      <c r="V6238" s="71"/>
      <c r="W6238" s="71"/>
      <c r="X6238" s="71"/>
      <c r="Y6238" s="71"/>
      <c r="Z6238" s="71"/>
    </row>
    <row r="6239" spans="15:26">
      <c r="O6239" s="71"/>
      <c r="P6239" s="71"/>
      <c r="Q6239" s="71"/>
      <c r="R6239" s="71"/>
      <c r="S6239" s="71"/>
      <c r="T6239" s="71"/>
      <c r="U6239" s="71"/>
      <c r="V6239" s="71"/>
      <c r="W6239" s="71"/>
      <c r="X6239" s="71"/>
      <c r="Y6239" s="71"/>
      <c r="Z6239" s="71"/>
    </row>
    <row r="6240" spans="15:26">
      <c r="O6240" s="71"/>
      <c r="P6240" s="71"/>
      <c r="Q6240" s="71"/>
      <c r="R6240" s="71"/>
      <c r="S6240" s="71"/>
      <c r="T6240" s="71"/>
      <c r="U6240" s="71"/>
      <c r="V6240" s="71"/>
      <c r="W6240" s="71"/>
      <c r="X6240" s="71"/>
      <c r="Y6240" s="71"/>
      <c r="Z6240" s="71"/>
    </row>
    <row r="6241" spans="15:26">
      <c r="O6241" s="71"/>
      <c r="P6241" s="71"/>
      <c r="Q6241" s="71"/>
      <c r="R6241" s="71"/>
      <c r="S6241" s="71"/>
      <c r="T6241" s="71"/>
      <c r="U6241" s="71"/>
      <c r="V6241" s="71"/>
      <c r="W6241" s="71"/>
      <c r="X6241" s="71"/>
      <c r="Y6241" s="71"/>
      <c r="Z6241" s="71"/>
    </row>
    <row r="6242" spans="15:26">
      <c r="O6242" s="71"/>
      <c r="P6242" s="71"/>
      <c r="Q6242" s="71"/>
      <c r="R6242" s="71"/>
      <c r="S6242" s="71"/>
      <c r="T6242" s="71"/>
      <c r="U6242" s="71"/>
      <c r="V6242" s="71"/>
      <c r="W6242" s="71"/>
      <c r="X6242" s="71"/>
      <c r="Y6242" s="71"/>
      <c r="Z6242" s="71"/>
    </row>
    <row r="6243" spans="15:26">
      <c r="O6243" s="71"/>
      <c r="P6243" s="71"/>
      <c r="Q6243" s="71"/>
      <c r="R6243" s="71"/>
      <c r="S6243" s="71"/>
      <c r="T6243" s="71"/>
      <c r="U6243" s="71"/>
      <c r="V6243" s="71"/>
      <c r="W6243" s="71"/>
      <c r="X6243" s="71"/>
      <c r="Y6243" s="71"/>
      <c r="Z6243" s="71"/>
    </row>
    <row r="6244" spans="15:26">
      <c r="O6244" s="71"/>
      <c r="P6244" s="71"/>
      <c r="Q6244" s="71"/>
      <c r="R6244" s="71"/>
      <c r="S6244" s="71"/>
      <c r="T6244" s="71"/>
      <c r="U6244" s="71"/>
      <c r="V6244" s="71"/>
      <c r="W6244" s="71"/>
      <c r="X6244" s="71"/>
      <c r="Y6244" s="71"/>
      <c r="Z6244" s="71"/>
    </row>
    <row r="6245" spans="15:26">
      <c r="O6245" s="71"/>
      <c r="P6245" s="71"/>
      <c r="Q6245" s="71"/>
      <c r="R6245" s="71"/>
      <c r="S6245" s="71"/>
      <c r="T6245" s="71"/>
      <c r="U6245" s="71"/>
      <c r="V6245" s="71"/>
      <c r="W6245" s="71"/>
      <c r="X6245" s="71"/>
      <c r="Y6245" s="71"/>
      <c r="Z6245" s="71"/>
    </row>
    <row r="6246" spans="15:26">
      <c r="O6246" s="71"/>
      <c r="P6246" s="71"/>
      <c r="Q6246" s="71"/>
      <c r="R6246" s="71"/>
      <c r="S6246" s="71"/>
      <c r="T6246" s="71"/>
      <c r="U6246" s="71"/>
      <c r="V6246" s="71"/>
      <c r="W6246" s="71"/>
      <c r="X6246" s="71"/>
      <c r="Y6246" s="71"/>
      <c r="Z6246" s="71"/>
    </row>
    <row r="6247" spans="15:26">
      <c r="O6247" s="71"/>
      <c r="P6247" s="71"/>
      <c r="Q6247" s="71"/>
      <c r="R6247" s="71"/>
      <c r="S6247" s="71"/>
      <c r="T6247" s="71"/>
      <c r="U6247" s="71"/>
      <c r="V6247" s="71"/>
      <c r="W6247" s="71"/>
      <c r="X6247" s="71"/>
      <c r="Y6247" s="71"/>
      <c r="Z6247" s="71"/>
    </row>
    <row r="6248" spans="15:26">
      <c r="O6248" s="71"/>
      <c r="P6248" s="71"/>
      <c r="Q6248" s="71"/>
      <c r="R6248" s="71"/>
      <c r="S6248" s="71"/>
      <c r="T6248" s="71"/>
      <c r="U6248" s="71"/>
      <c r="V6248" s="71"/>
      <c r="W6248" s="71"/>
      <c r="X6248" s="71"/>
      <c r="Y6248" s="71"/>
      <c r="Z6248" s="71"/>
    </row>
    <row r="6249" spans="15:26">
      <c r="O6249" s="71"/>
      <c r="P6249" s="71"/>
      <c r="Q6249" s="71"/>
      <c r="R6249" s="71"/>
      <c r="S6249" s="71"/>
      <c r="T6249" s="71"/>
      <c r="U6249" s="71"/>
      <c r="V6249" s="71"/>
      <c r="W6249" s="71"/>
      <c r="X6249" s="71"/>
      <c r="Y6249" s="71"/>
      <c r="Z6249" s="71"/>
    </row>
    <row r="6250" spans="15:26">
      <c r="O6250" s="71"/>
      <c r="P6250" s="71"/>
      <c r="Q6250" s="71"/>
      <c r="R6250" s="71"/>
      <c r="S6250" s="71"/>
      <c r="T6250" s="71"/>
      <c r="U6250" s="71"/>
      <c r="V6250" s="71"/>
      <c r="W6250" s="71"/>
      <c r="X6250" s="71"/>
      <c r="Y6250" s="71"/>
      <c r="Z6250" s="71"/>
    </row>
    <row r="6251" spans="15:26">
      <c r="O6251" s="71"/>
      <c r="P6251" s="71"/>
      <c r="Q6251" s="71"/>
      <c r="R6251" s="71"/>
      <c r="S6251" s="71"/>
      <c r="T6251" s="71"/>
      <c r="U6251" s="71"/>
      <c r="V6251" s="71"/>
      <c r="W6251" s="71"/>
      <c r="X6251" s="71"/>
      <c r="Y6251" s="71"/>
      <c r="Z6251" s="71"/>
    </row>
    <row r="6252" spans="15:26">
      <c r="O6252" s="71"/>
      <c r="P6252" s="71"/>
      <c r="Q6252" s="71"/>
      <c r="R6252" s="71"/>
      <c r="S6252" s="71"/>
      <c r="T6252" s="71"/>
      <c r="U6252" s="71"/>
      <c r="V6252" s="71"/>
      <c r="W6252" s="71"/>
      <c r="X6252" s="71"/>
      <c r="Y6252" s="71"/>
      <c r="Z6252" s="71"/>
    </row>
    <row r="6253" spans="15:26">
      <c r="O6253" s="71"/>
      <c r="P6253" s="71"/>
      <c r="Q6253" s="71"/>
      <c r="R6253" s="71"/>
      <c r="S6253" s="71"/>
      <c r="T6253" s="71"/>
      <c r="U6253" s="71"/>
      <c r="V6253" s="71"/>
      <c r="W6253" s="71"/>
      <c r="X6253" s="71"/>
      <c r="Y6253" s="71"/>
      <c r="Z6253" s="71"/>
    </row>
    <row r="6254" spans="15:26">
      <c r="O6254" s="71"/>
      <c r="P6254" s="71"/>
      <c r="Q6254" s="71"/>
      <c r="R6254" s="71"/>
      <c r="S6254" s="71"/>
      <c r="T6254" s="71"/>
      <c r="U6254" s="71"/>
      <c r="V6254" s="71"/>
      <c r="W6254" s="71"/>
      <c r="X6254" s="71"/>
      <c r="Y6254" s="71"/>
      <c r="Z6254" s="71"/>
    </row>
    <row r="6255" spans="15:26">
      <c r="O6255" s="71"/>
      <c r="P6255" s="71"/>
      <c r="Q6255" s="71"/>
      <c r="R6255" s="71"/>
      <c r="S6255" s="71"/>
      <c r="T6255" s="71"/>
      <c r="U6255" s="71"/>
      <c r="V6255" s="71"/>
      <c r="W6255" s="71"/>
      <c r="X6255" s="71"/>
      <c r="Y6255" s="71"/>
      <c r="Z6255" s="71"/>
    </row>
    <row r="6256" spans="15:26">
      <c r="O6256" s="71"/>
      <c r="P6256" s="71"/>
      <c r="Q6256" s="71"/>
      <c r="R6256" s="71"/>
      <c r="S6256" s="71"/>
      <c r="T6256" s="71"/>
      <c r="U6256" s="71"/>
      <c r="V6256" s="71"/>
      <c r="W6256" s="71"/>
      <c r="X6256" s="71"/>
      <c r="Y6256" s="71"/>
      <c r="Z6256" s="71"/>
    </row>
    <row r="6257" spans="15:26">
      <c r="O6257" s="71"/>
      <c r="P6257" s="71"/>
      <c r="Q6257" s="71"/>
      <c r="R6257" s="71"/>
      <c r="S6257" s="71"/>
      <c r="T6257" s="71"/>
      <c r="U6257" s="71"/>
      <c r="V6257" s="71"/>
      <c r="W6257" s="71"/>
      <c r="X6257" s="71"/>
      <c r="Y6257" s="71"/>
      <c r="Z6257" s="71"/>
    </row>
    <row r="6258" spans="15:26">
      <c r="O6258" s="71"/>
      <c r="P6258" s="71"/>
      <c r="Q6258" s="71"/>
      <c r="R6258" s="71"/>
      <c r="S6258" s="71"/>
      <c r="T6258" s="71"/>
      <c r="U6258" s="71"/>
      <c r="V6258" s="71"/>
      <c r="W6258" s="71"/>
      <c r="X6258" s="71"/>
      <c r="Y6258" s="71"/>
      <c r="Z6258" s="71"/>
    </row>
    <row r="6259" spans="15:26">
      <c r="O6259" s="71"/>
      <c r="P6259" s="71"/>
      <c r="Q6259" s="71"/>
      <c r="R6259" s="71"/>
      <c r="S6259" s="71"/>
      <c r="T6259" s="71"/>
      <c r="U6259" s="71"/>
      <c r="V6259" s="71"/>
      <c r="W6259" s="71"/>
      <c r="X6259" s="71"/>
      <c r="Y6259" s="71"/>
      <c r="Z6259" s="71"/>
    </row>
    <row r="6260" spans="15:26">
      <c r="O6260" s="71"/>
      <c r="P6260" s="71"/>
      <c r="Q6260" s="71"/>
      <c r="R6260" s="71"/>
      <c r="S6260" s="71"/>
      <c r="T6260" s="71"/>
      <c r="U6260" s="71"/>
      <c r="V6260" s="71"/>
      <c r="W6260" s="71"/>
      <c r="X6260" s="71"/>
      <c r="Y6260" s="71"/>
      <c r="Z6260" s="71"/>
    </row>
    <row r="6261" spans="15:26">
      <c r="O6261" s="71"/>
      <c r="P6261" s="71"/>
      <c r="Q6261" s="71"/>
      <c r="R6261" s="71"/>
      <c r="S6261" s="71"/>
      <c r="T6261" s="71"/>
      <c r="U6261" s="71"/>
      <c r="V6261" s="71"/>
      <c r="W6261" s="71"/>
      <c r="X6261" s="71"/>
      <c r="Y6261" s="71"/>
      <c r="Z6261" s="71"/>
    </row>
    <row r="6262" spans="15:26">
      <c r="O6262" s="71"/>
      <c r="P6262" s="71"/>
      <c r="Q6262" s="71"/>
      <c r="R6262" s="71"/>
      <c r="S6262" s="71"/>
      <c r="T6262" s="71"/>
      <c r="U6262" s="71"/>
      <c r="V6262" s="71"/>
      <c r="W6262" s="71"/>
      <c r="X6262" s="71"/>
      <c r="Y6262" s="71"/>
      <c r="Z6262" s="71"/>
    </row>
    <row r="6263" spans="15:26">
      <c r="O6263" s="71"/>
      <c r="P6263" s="71"/>
      <c r="Q6263" s="71"/>
      <c r="R6263" s="71"/>
      <c r="S6263" s="71"/>
      <c r="T6263" s="71"/>
      <c r="U6263" s="71"/>
      <c r="V6263" s="71"/>
      <c r="W6263" s="71"/>
      <c r="X6263" s="71"/>
      <c r="Y6263" s="71"/>
      <c r="Z6263" s="71"/>
    </row>
    <row r="6264" spans="15:26">
      <c r="O6264" s="71"/>
      <c r="P6264" s="71"/>
      <c r="Q6264" s="71"/>
      <c r="R6264" s="71"/>
      <c r="S6264" s="71"/>
      <c r="T6264" s="71"/>
      <c r="U6264" s="71"/>
      <c r="V6264" s="71"/>
      <c r="W6264" s="71"/>
      <c r="X6264" s="71"/>
      <c r="Y6264" s="71"/>
      <c r="Z6264" s="71"/>
    </row>
    <row r="6265" spans="15:26">
      <c r="O6265" s="71"/>
      <c r="P6265" s="71"/>
      <c r="Q6265" s="71"/>
      <c r="R6265" s="71"/>
      <c r="S6265" s="71"/>
      <c r="T6265" s="71"/>
      <c r="U6265" s="71"/>
      <c r="V6265" s="71"/>
      <c r="W6265" s="71"/>
      <c r="X6265" s="71"/>
      <c r="Y6265" s="71"/>
      <c r="Z6265" s="71"/>
    </row>
    <row r="6266" spans="15:26">
      <c r="O6266" s="71"/>
      <c r="P6266" s="71"/>
      <c r="Q6266" s="71"/>
      <c r="R6266" s="71"/>
      <c r="S6266" s="71"/>
      <c r="T6266" s="71"/>
      <c r="U6266" s="71"/>
      <c r="V6266" s="71"/>
      <c r="W6266" s="71"/>
      <c r="X6266" s="71"/>
      <c r="Y6266" s="71"/>
      <c r="Z6266" s="71"/>
    </row>
    <row r="6267" spans="15:26">
      <c r="O6267" s="71"/>
      <c r="P6267" s="71"/>
      <c r="Q6267" s="71"/>
      <c r="R6267" s="71"/>
      <c r="S6267" s="71"/>
      <c r="T6267" s="71"/>
      <c r="U6267" s="71"/>
      <c r="V6267" s="71"/>
      <c r="W6267" s="71"/>
      <c r="X6267" s="71"/>
      <c r="Y6267" s="71"/>
      <c r="Z6267" s="71"/>
    </row>
    <row r="6268" spans="15:26">
      <c r="O6268" s="71"/>
      <c r="P6268" s="71"/>
      <c r="Q6268" s="71"/>
      <c r="R6268" s="71"/>
      <c r="S6268" s="71"/>
      <c r="T6268" s="71"/>
      <c r="U6268" s="71"/>
      <c r="V6268" s="71"/>
      <c r="W6268" s="71"/>
      <c r="X6268" s="71"/>
      <c r="Y6268" s="71"/>
      <c r="Z6268" s="71"/>
    </row>
    <row r="6269" spans="15:26">
      <c r="O6269" s="71"/>
      <c r="P6269" s="71"/>
      <c r="Q6269" s="71"/>
      <c r="R6269" s="71"/>
      <c r="S6269" s="71"/>
      <c r="T6269" s="71"/>
      <c r="U6269" s="71"/>
      <c r="V6269" s="71"/>
      <c r="W6269" s="71"/>
      <c r="X6269" s="71"/>
      <c r="Y6269" s="71"/>
      <c r="Z6269" s="71"/>
    </row>
    <row r="6270" spans="15:26">
      <c r="O6270" s="71"/>
      <c r="P6270" s="71"/>
      <c r="Q6270" s="71"/>
      <c r="R6270" s="71"/>
      <c r="S6270" s="71"/>
      <c r="T6270" s="71"/>
      <c r="U6270" s="71"/>
      <c r="V6270" s="71"/>
      <c r="W6270" s="71"/>
      <c r="X6270" s="71"/>
      <c r="Y6270" s="71"/>
      <c r="Z6270" s="71"/>
    </row>
    <row r="6271" spans="15:26">
      <c r="O6271" s="71"/>
      <c r="P6271" s="71"/>
      <c r="Q6271" s="71"/>
      <c r="R6271" s="71"/>
      <c r="S6271" s="71"/>
      <c r="T6271" s="71"/>
      <c r="U6271" s="71"/>
      <c r="V6271" s="71"/>
      <c r="W6271" s="71"/>
      <c r="X6271" s="71"/>
      <c r="Y6271" s="71"/>
      <c r="Z6271" s="71"/>
    </row>
    <row r="6272" spans="15:26">
      <c r="O6272" s="71"/>
      <c r="P6272" s="71"/>
      <c r="Q6272" s="71"/>
      <c r="R6272" s="71"/>
      <c r="S6272" s="71"/>
      <c r="T6272" s="71"/>
      <c r="U6272" s="71"/>
      <c r="V6272" s="71"/>
      <c r="W6272" s="71"/>
      <c r="X6272" s="71"/>
      <c r="Y6272" s="71"/>
      <c r="Z6272" s="71"/>
    </row>
    <row r="6273" spans="15:26">
      <c r="O6273" s="71"/>
      <c r="P6273" s="71"/>
      <c r="Q6273" s="71"/>
      <c r="R6273" s="71"/>
      <c r="S6273" s="71"/>
      <c r="T6273" s="71"/>
      <c r="U6273" s="71"/>
      <c r="V6273" s="71"/>
      <c r="W6273" s="71"/>
      <c r="X6273" s="71"/>
      <c r="Y6273" s="71"/>
      <c r="Z6273" s="71"/>
    </row>
    <row r="6274" spans="15:26">
      <c r="O6274" s="71"/>
      <c r="P6274" s="71"/>
      <c r="Q6274" s="71"/>
      <c r="R6274" s="71"/>
      <c r="S6274" s="71"/>
      <c r="T6274" s="71"/>
      <c r="U6274" s="71"/>
      <c r="V6274" s="71"/>
      <c r="W6274" s="71"/>
      <c r="X6274" s="71"/>
      <c r="Y6274" s="71"/>
      <c r="Z6274" s="71"/>
    </row>
    <row r="6275" spans="15:26">
      <c r="O6275" s="71"/>
      <c r="P6275" s="71"/>
      <c r="Q6275" s="71"/>
      <c r="R6275" s="71"/>
      <c r="S6275" s="71"/>
      <c r="T6275" s="71"/>
      <c r="U6275" s="71"/>
      <c r="V6275" s="71"/>
      <c r="W6275" s="71"/>
      <c r="X6275" s="71"/>
      <c r="Y6275" s="71"/>
      <c r="Z6275" s="71"/>
    </row>
    <row r="6276" spans="15:26">
      <c r="O6276" s="71"/>
      <c r="P6276" s="71"/>
      <c r="Q6276" s="71"/>
      <c r="R6276" s="71"/>
      <c r="S6276" s="71"/>
      <c r="T6276" s="71"/>
      <c r="U6276" s="71"/>
      <c r="V6276" s="71"/>
      <c r="W6276" s="71"/>
      <c r="X6276" s="71"/>
      <c r="Y6276" s="71"/>
      <c r="Z6276" s="71"/>
    </row>
    <row r="6277" spans="15:26">
      <c r="O6277" s="71"/>
      <c r="P6277" s="71"/>
      <c r="Q6277" s="71"/>
      <c r="R6277" s="71"/>
      <c r="S6277" s="71"/>
      <c r="T6277" s="71"/>
      <c r="U6277" s="71"/>
      <c r="V6277" s="71"/>
      <c r="W6277" s="71"/>
      <c r="X6277" s="71"/>
      <c r="Y6277" s="71"/>
      <c r="Z6277" s="71"/>
    </row>
    <row r="6278" spans="15:26">
      <c r="O6278" s="71"/>
      <c r="P6278" s="71"/>
      <c r="Q6278" s="71"/>
      <c r="R6278" s="71"/>
      <c r="S6278" s="71"/>
      <c r="T6278" s="71"/>
      <c r="U6278" s="71"/>
      <c r="V6278" s="71"/>
      <c r="W6278" s="71"/>
      <c r="X6278" s="71"/>
      <c r="Y6278" s="71"/>
      <c r="Z6278" s="71"/>
    </row>
    <row r="6279" spans="15:26">
      <c r="O6279" s="71"/>
      <c r="P6279" s="71"/>
      <c r="Q6279" s="71"/>
      <c r="R6279" s="71"/>
      <c r="S6279" s="71"/>
      <c r="T6279" s="71"/>
      <c r="U6279" s="71"/>
      <c r="V6279" s="71"/>
      <c r="W6279" s="71"/>
      <c r="X6279" s="71"/>
      <c r="Y6279" s="71"/>
      <c r="Z6279" s="71"/>
    </row>
    <row r="6280" spans="15:26">
      <c r="O6280" s="71"/>
      <c r="P6280" s="71"/>
      <c r="Q6280" s="71"/>
      <c r="R6280" s="71"/>
      <c r="S6280" s="71"/>
      <c r="T6280" s="71"/>
      <c r="U6280" s="71"/>
      <c r="V6280" s="71"/>
      <c r="W6280" s="71"/>
      <c r="X6280" s="71"/>
      <c r="Y6280" s="71"/>
      <c r="Z6280" s="71"/>
    </row>
    <row r="6281" spans="15:26">
      <c r="O6281" s="71"/>
      <c r="P6281" s="71"/>
      <c r="Q6281" s="71"/>
      <c r="R6281" s="71"/>
      <c r="S6281" s="71"/>
      <c r="T6281" s="71"/>
      <c r="U6281" s="71"/>
      <c r="V6281" s="71"/>
      <c r="W6281" s="71"/>
      <c r="X6281" s="71"/>
      <c r="Y6281" s="71"/>
      <c r="Z6281" s="71"/>
    </row>
    <row r="6282" spans="15:26">
      <c r="O6282" s="71"/>
      <c r="P6282" s="71"/>
      <c r="Q6282" s="71"/>
      <c r="R6282" s="71"/>
      <c r="S6282" s="71"/>
      <c r="T6282" s="71"/>
      <c r="U6282" s="71"/>
      <c r="V6282" s="71"/>
      <c r="W6282" s="71"/>
      <c r="X6282" s="71"/>
      <c r="Y6282" s="71"/>
      <c r="Z6282" s="71"/>
    </row>
    <row r="6283" spans="15:26">
      <c r="O6283" s="71"/>
      <c r="P6283" s="71"/>
      <c r="Q6283" s="71"/>
      <c r="R6283" s="71"/>
      <c r="S6283" s="71"/>
      <c r="T6283" s="71"/>
      <c r="U6283" s="71"/>
      <c r="V6283" s="71"/>
      <c r="W6283" s="71"/>
      <c r="X6283" s="71"/>
      <c r="Y6283" s="71"/>
      <c r="Z6283" s="71"/>
    </row>
    <row r="6284" spans="15:26">
      <c r="O6284" s="71"/>
      <c r="P6284" s="71"/>
      <c r="Q6284" s="71"/>
      <c r="R6284" s="71"/>
      <c r="S6284" s="71"/>
      <c r="T6284" s="71"/>
      <c r="U6284" s="71"/>
      <c r="V6284" s="71"/>
      <c r="W6284" s="71"/>
      <c r="X6284" s="71"/>
      <c r="Y6284" s="71"/>
      <c r="Z6284" s="71"/>
    </row>
    <row r="6285" spans="15:26">
      <c r="O6285" s="71"/>
      <c r="P6285" s="71"/>
      <c r="Q6285" s="71"/>
      <c r="R6285" s="71"/>
      <c r="S6285" s="71"/>
      <c r="T6285" s="71"/>
      <c r="U6285" s="71"/>
      <c r="V6285" s="71"/>
      <c r="W6285" s="71"/>
      <c r="X6285" s="71"/>
      <c r="Y6285" s="71"/>
      <c r="Z6285" s="71"/>
    </row>
    <row r="6286" spans="15:26">
      <c r="O6286" s="71"/>
      <c r="P6286" s="71"/>
      <c r="Q6286" s="71"/>
      <c r="R6286" s="71"/>
      <c r="S6286" s="71"/>
      <c r="T6286" s="71"/>
      <c r="U6286" s="71"/>
      <c r="V6286" s="71"/>
      <c r="W6286" s="71"/>
      <c r="X6286" s="71"/>
      <c r="Y6286" s="71"/>
      <c r="Z6286" s="71"/>
    </row>
    <row r="6287" spans="15:26">
      <c r="O6287" s="71"/>
      <c r="P6287" s="71"/>
      <c r="Q6287" s="71"/>
      <c r="R6287" s="71"/>
      <c r="S6287" s="71"/>
      <c r="T6287" s="71"/>
      <c r="U6287" s="71"/>
      <c r="V6287" s="71"/>
      <c r="W6287" s="71"/>
      <c r="X6287" s="71"/>
      <c r="Y6287" s="71"/>
      <c r="Z6287" s="71"/>
    </row>
    <row r="6288" spans="15:26">
      <c r="O6288" s="71"/>
      <c r="P6288" s="71"/>
      <c r="Q6288" s="71"/>
      <c r="R6288" s="71"/>
      <c r="S6288" s="71"/>
      <c r="T6288" s="71"/>
      <c r="U6288" s="71"/>
      <c r="V6288" s="71"/>
      <c r="W6288" s="71"/>
      <c r="X6288" s="71"/>
      <c r="Y6288" s="71"/>
      <c r="Z6288" s="71"/>
    </row>
    <row r="6289" spans="15:26">
      <c r="O6289" s="71"/>
      <c r="P6289" s="71"/>
      <c r="Q6289" s="71"/>
      <c r="R6289" s="71"/>
      <c r="S6289" s="71"/>
      <c r="T6289" s="71"/>
      <c r="U6289" s="71"/>
      <c r="V6289" s="71"/>
      <c r="W6289" s="71"/>
      <c r="X6289" s="71"/>
      <c r="Y6289" s="71"/>
      <c r="Z6289" s="71"/>
    </row>
    <row r="6290" spans="15:26">
      <c r="O6290" s="71"/>
      <c r="P6290" s="71"/>
      <c r="Q6290" s="71"/>
      <c r="R6290" s="71"/>
      <c r="S6290" s="71"/>
      <c r="T6290" s="71"/>
      <c r="U6290" s="71"/>
      <c r="V6290" s="71"/>
      <c r="W6290" s="71"/>
      <c r="X6290" s="71"/>
      <c r="Y6290" s="71"/>
      <c r="Z6290" s="71"/>
    </row>
    <row r="6291" spans="15:26">
      <c r="O6291" s="71"/>
      <c r="P6291" s="71"/>
      <c r="Q6291" s="71"/>
      <c r="R6291" s="71"/>
      <c r="S6291" s="71"/>
      <c r="T6291" s="71"/>
      <c r="U6291" s="71"/>
      <c r="V6291" s="71"/>
      <c r="W6291" s="71"/>
      <c r="X6291" s="71"/>
      <c r="Y6291" s="71"/>
      <c r="Z6291" s="71"/>
    </row>
    <row r="6292" spans="15:26">
      <c r="O6292" s="71"/>
      <c r="P6292" s="71"/>
      <c r="Q6292" s="71"/>
      <c r="R6292" s="71"/>
      <c r="S6292" s="71"/>
      <c r="T6292" s="71"/>
      <c r="U6292" s="71"/>
      <c r="V6292" s="71"/>
      <c r="W6292" s="71"/>
      <c r="X6292" s="71"/>
      <c r="Y6292" s="71"/>
      <c r="Z6292" s="71"/>
    </row>
    <row r="6293" spans="15:26">
      <c r="O6293" s="71"/>
      <c r="P6293" s="71"/>
      <c r="Q6293" s="71"/>
      <c r="R6293" s="71"/>
      <c r="S6293" s="71"/>
      <c r="T6293" s="71"/>
      <c r="U6293" s="71"/>
      <c r="V6293" s="71"/>
      <c r="W6293" s="71"/>
      <c r="X6293" s="71"/>
      <c r="Y6293" s="71"/>
      <c r="Z6293" s="71"/>
    </row>
    <row r="6294" spans="15:26">
      <c r="O6294" s="71"/>
      <c r="P6294" s="71"/>
      <c r="Q6294" s="71"/>
      <c r="R6294" s="71"/>
      <c r="S6294" s="71"/>
      <c r="T6294" s="71"/>
      <c r="U6294" s="71"/>
      <c r="V6294" s="71"/>
      <c r="W6294" s="71"/>
      <c r="X6294" s="71"/>
      <c r="Y6294" s="71"/>
      <c r="Z6294" s="71"/>
    </row>
    <row r="6295" spans="15:26">
      <c r="O6295" s="71"/>
      <c r="P6295" s="71"/>
      <c r="Q6295" s="71"/>
      <c r="R6295" s="71"/>
      <c r="S6295" s="71"/>
      <c r="T6295" s="71"/>
      <c r="U6295" s="71"/>
      <c r="V6295" s="71"/>
      <c r="W6295" s="71"/>
      <c r="X6295" s="71"/>
      <c r="Y6295" s="71"/>
      <c r="Z6295" s="71"/>
    </row>
    <row r="6296" spans="15:26">
      <c r="O6296" s="71"/>
      <c r="P6296" s="71"/>
      <c r="Q6296" s="71"/>
      <c r="R6296" s="71"/>
      <c r="S6296" s="71"/>
      <c r="T6296" s="71"/>
      <c r="U6296" s="71"/>
      <c r="V6296" s="71"/>
      <c r="W6296" s="71"/>
      <c r="X6296" s="71"/>
      <c r="Y6296" s="71"/>
      <c r="Z6296" s="71"/>
    </row>
    <row r="6297" spans="15:26">
      <c r="O6297" s="71"/>
      <c r="P6297" s="71"/>
      <c r="Q6297" s="71"/>
      <c r="R6297" s="71"/>
      <c r="S6297" s="71"/>
      <c r="T6297" s="71"/>
      <c r="U6297" s="71"/>
      <c r="V6297" s="71"/>
      <c r="W6297" s="71"/>
      <c r="X6297" s="71"/>
      <c r="Y6297" s="71"/>
      <c r="Z6297" s="71"/>
    </row>
    <row r="6298" spans="15:26">
      <c r="O6298" s="71"/>
      <c r="P6298" s="71"/>
      <c r="Q6298" s="71"/>
      <c r="R6298" s="71"/>
      <c r="S6298" s="71"/>
      <c r="T6298" s="71"/>
      <c r="U6298" s="71"/>
      <c r="V6298" s="71"/>
      <c r="W6298" s="71"/>
      <c r="X6298" s="71"/>
      <c r="Y6298" s="71"/>
      <c r="Z6298" s="71"/>
    </row>
    <row r="6299" spans="15:26">
      <c r="O6299" s="71"/>
      <c r="P6299" s="71"/>
      <c r="Q6299" s="71"/>
      <c r="R6299" s="71"/>
      <c r="S6299" s="71"/>
      <c r="T6299" s="71"/>
      <c r="U6299" s="71"/>
      <c r="V6299" s="71"/>
      <c r="W6299" s="71"/>
      <c r="X6299" s="71"/>
      <c r="Y6299" s="71"/>
      <c r="Z6299" s="71"/>
    </row>
    <row r="6300" spans="15:26">
      <c r="O6300" s="71"/>
      <c r="P6300" s="71"/>
      <c r="Q6300" s="71"/>
      <c r="R6300" s="71"/>
      <c r="S6300" s="71"/>
      <c r="T6300" s="71"/>
      <c r="U6300" s="71"/>
      <c r="V6300" s="71"/>
      <c r="W6300" s="71"/>
      <c r="X6300" s="71"/>
      <c r="Y6300" s="71"/>
      <c r="Z6300" s="71"/>
    </row>
    <row r="6301" spans="15:26">
      <c r="O6301" s="71"/>
      <c r="P6301" s="71"/>
      <c r="Q6301" s="71"/>
      <c r="R6301" s="71"/>
      <c r="S6301" s="71"/>
      <c r="T6301" s="71"/>
      <c r="U6301" s="71"/>
      <c r="V6301" s="71"/>
      <c r="W6301" s="71"/>
      <c r="X6301" s="71"/>
      <c r="Y6301" s="71"/>
      <c r="Z6301" s="71"/>
    </row>
    <row r="6302" spans="15:26">
      <c r="O6302" s="71"/>
      <c r="P6302" s="71"/>
      <c r="Q6302" s="71"/>
      <c r="R6302" s="71"/>
      <c r="S6302" s="71"/>
      <c r="T6302" s="71"/>
      <c r="U6302" s="71"/>
      <c r="V6302" s="71"/>
      <c r="W6302" s="71"/>
      <c r="X6302" s="71"/>
      <c r="Y6302" s="71"/>
      <c r="Z6302" s="71"/>
    </row>
    <row r="6303" spans="15:26">
      <c r="O6303" s="71"/>
      <c r="P6303" s="71"/>
      <c r="Q6303" s="71"/>
      <c r="R6303" s="71"/>
      <c r="S6303" s="71"/>
      <c r="T6303" s="71"/>
      <c r="U6303" s="71"/>
      <c r="V6303" s="71"/>
      <c r="W6303" s="71"/>
      <c r="X6303" s="71"/>
      <c r="Y6303" s="71"/>
      <c r="Z6303" s="71"/>
    </row>
    <row r="6304" spans="15:26">
      <c r="O6304" s="71"/>
      <c r="P6304" s="71"/>
      <c r="Q6304" s="71"/>
      <c r="R6304" s="71"/>
      <c r="S6304" s="71"/>
      <c r="T6304" s="71"/>
      <c r="U6304" s="71"/>
      <c r="V6304" s="71"/>
      <c r="W6304" s="71"/>
      <c r="X6304" s="71"/>
      <c r="Y6304" s="71"/>
      <c r="Z6304" s="71"/>
    </row>
    <row r="6305" spans="15:26">
      <c r="O6305" s="71"/>
      <c r="P6305" s="71"/>
      <c r="Q6305" s="71"/>
      <c r="R6305" s="71"/>
      <c r="S6305" s="71"/>
      <c r="T6305" s="71"/>
      <c r="U6305" s="71"/>
      <c r="V6305" s="71"/>
      <c r="W6305" s="71"/>
      <c r="X6305" s="71"/>
      <c r="Y6305" s="71"/>
      <c r="Z6305" s="71"/>
    </row>
    <row r="6306" spans="15:26">
      <c r="O6306" s="71"/>
      <c r="P6306" s="71"/>
      <c r="Q6306" s="71"/>
      <c r="R6306" s="71"/>
      <c r="S6306" s="71"/>
      <c r="T6306" s="71"/>
      <c r="U6306" s="71"/>
      <c r="V6306" s="71"/>
      <c r="W6306" s="71"/>
      <c r="X6306" s="71"/>
      <c r="Y6306" s="71"/>
      <c r="Z6306" s="71"/>
    </row>
    <row r="6307" spans="15:26">
      <c r="O6307" s="71"/>
      <c r="P6307" s="71"/>
      <c r="Q6307" s="71"/>
      <c r="R6307" s="71"/>
      <c r="S6307" s="71"/>
      <c r="T6307" s="71"/>
      <c r="U6307" s="71"/>
      <c r="V6307" s="71"/>
      <c r="W6307" s="71"/>
      <c r="X6307" s="71"/>
      <c r="Y6307" s="71"/>
      <c r="Z6307" s="71"/>
    </row>
    <row r="6308" spans="15:26">
      <c r="O6308" s="71"/>
      <c r="P6308" s="71"/>
      <c r="Q6308" s="71"/>
      <c r="R6308" s="71"/>
      <c r="S6308" s="71"/>
      <c r="T6308" s="71"/>
      <c r="U6308" s="71"/>
      <c r="V6308" s="71"/>
      <c r="W6308" s="71"/>
      <c r="X6308" s="71"/>
      <c r="Y6308" s="71"/>
      <c r="Z6308" s="71"/>
    </row>
    <row r="6309" spans="15:26">
      <c r="O6309" s="71"/>
      <c r="P6309" s="71"/>
      <c r="Q6309" s="71"/>
      <c r="R6309" s="71"/>
      <c r="S6309" s="71"/>
      <c r="T6309" s="71"/>
      <c r="U6309" s="71"/>
      <c r="V6309" s="71"/>
      <c r="W6309" s="71"/>
      <c r="X6309" s="71"/>
      <c r="Y6309" s="71"/>
      <c r="Z6309" s="71"/>
    </row>
    <row r="6310" spans="15:26">
      <c r="O6310" s="71"/>
      <c r="P6310" s="71"/>
      <c r="Q6310" s="71"/>
      <c r="R6310" s="71"/>
      <c r="S6310" s="71"/>
      <c r="T6310" s="71"/>
      <c r="U6310" s="71"/>
      <c r="V6310" s="71"/>
      <c r="W6310" s="71"/>
      <c r="X6310" s="71"/>
      <c r="Y6310" s="71"/>
      <c r="Z6310" s="71"/>
    </row>
    <row r="6311" spans="15:26">
      <c r="O6311" s="71"/>
      <c r="P6311" s="71"/>
      <c r="Q6311" s="71"/>
      <c r="R6311" s="71"/>
      <c r="S6311" s="71"/>
      <c r="T6311" s="71"/>
      <c r="U6311" s="71"/>
      <c r="V6311" s="71"/>
      <c r="W6311" s="71"/>
      <c r="X6311" s="71"/>
      <c r="Y6311" s="71"/>
      <c r="Z6311" s="71"/>
    </row>
    <row r="6312" spans="15:26">
      <c r="O6312" s="71"/>
      <c r="P6312" s="71"/>
      <c r="Q6312" s="71"/>
      <c r="R6312" s="71"/>
      <c r="S6312" s="71"/>
      <c r="T6312" s="71"/>
      <c r="U6312" s="71"/>
      <c r="V6312" s="71"/>
      <c r="W6312" s="71"/>
      <c r="X6312" s="71"/>
      <c r="Y6312" s="71"/>
      <c r="Z6312" s="71"/>
    </row>
    <row r="6313" spans="15:26">
      <c r="O6313" s="71"/>
      <c r="P6313" s="71"/>
      <c r="Q6313" s="71"/>
      <c r="R6313" s="71"/>
      <c r="S6313" s="71"/>
      <c r="T6313" s="71"/>
      <c r="U6313" s="71"/>
      <c r="V6313" s="71"/>
      <c r="W6313" s="71"/>
      <c r="X6313" s="71"/>
      <c r="Y6313" s="71"/>
      <c r="Z6313" s="71"/>
    </row>
    <row r="6314" spans="15:26">
      <c r="O6314" s="71"/>
      <c r="P6314" s="71"/>
      <c r="Q6314" s="71"/>
      <c r="R6314" s="71"/>
      <c r="S6314" s="71"/>
      <c r="T6314" s="71"/>
      <c r="U6314" s="71"/>
      <c r="V6314" s="71"/>
      <c r="W6314" s="71"/>
      <c r="X6314" s="71"/>
      <c r="Y6314" s="71"/>
      <c r="Z6314" s="71"/>
    </row>
    <row r="6315" spans="15:26">
      <c r="O6315" s="71"/>
      <c r="P6315" s="71"/>
      <c r="Q6315" s="71"/>
      <c r="R6315" s="71"/>
      <c r="S6315" s="71"/>
      <c r="T6315" s="71"/>
      <c r="U6315" s="71"/>
      <c r="V6315" s="71"/>
      <c r="W6315" s="71"/>
      <c r="X6315" s="71"/>
      <c r="Y6315" s="71"/>
      <c r="Z6315" s="71"/>
    </row>
    <row r="6316" spans="15:26">
      <c r="O6316" s="71"/>
      <c r="P6316" s="71"/>
      <c r="Q6316" s="71"/>
      <c r="R6316" s="71"/>
      <c r="S6316" s="71"/>
      <c r="T6316" s="71"/>
      <c r="U6316" s="71"/>
      <c r="V6316" s="71"/>
      <c r="W6316" s="71"/>
      <c r="X6316" s="71"/>
      <c r="Y6316" s="71"/>
      <c r="Z6316" s="71"/>
    </row>
    <row r="6317" spans="15:26">
      <c r="O6317" s="71"/>
      <c r="P6317" s="71"/>
      <c r="Q6317" s="71"/>
      <c r="R6317" s="71"/>
      <c r="S6317" s="71"/>
      <c r="T6317" s="71"/>
      <c r="U6317" s="71"/>
      <c r="V6317" s="71"/>
      <c r="W6317" s="71"/>
      <c r="X6317" s="71"/>
      <c r="Y6317" s="71"/>
      <c r="Z6317" s="71"/>
    </row>
    <row r="6318" spans="15:26">
      <c r="O6318" s="71"/>
      <c r="P6318" s="71"/>
      <c r="Q6318" s="71"/>
      <c r="R6318" s="71"/>
      <c r="S6318" s="71"/>
      <c r="T6318" s="71"/>
      <c r="U6318" s="71"/>
      <c r="V6318" s="71"/>
      <c r="W6318" s="71"/>
      <c r="X6318" s="71"/>
      <c r="Y6318" s="71"/>
      <c r="Z6318" s="71"/>
    </row>
    <row r="6319" spans="15:26">
      <c r="O6319" s="71"/>
      <c r="P6319" s="71"/>
      <c r="Q6319" s="71"/>
      <c r="R6319" s="71"/>
      <c r="S6319" s="71"/>
      <c r="T6319" s="71"/>
      <c r="U6319" s="71"/>
      <c r="V6319" s="71"/>
      <c r="W6319" s="71"/>
      <c r="X6319" s="71"/>
      <c r="Y6319" s="71"/>
      <c r="Z6319" s="71"/>
    </row>
    <row r="6320" spans="15:26">
      <c r="O6320" s="71"/>
      <c r="P6320" s="71"/>
      <c r="Q6320" s="71"/>
      <c r="R6320" s="71"/>
      <c r="S6320" s="71"/>
      <c r="T6320" s="71"/>
      <c r="U6320" s="71"/>
      <c r="V6320" s="71"/>
      <c r="W6320" s="71"/>
      <c r="X6320" s="71"/>
      <c r="Y6320" s="71"/>
      <c r="Z6320" s="71"/>
    </row>
    <row r="6321" spans="15:26">
      <c r="O6321" s="71"/>
      <c r="P6321" s="71"/>
      <c r="Q6321" s="71"/>
      <c r="R6321" s="71"/>
      <c r="S6321" s="71"/>
      <c r="T6321" s="71"/>
      <c r="U6321" s="71"/>
      <c r="V6321" s="71"/>
      <c r="W6321" s="71"/>
      <c r="X6321" s="71"/>
      <c r="Y6321" s="71"/>
      <c r="Z6321" s="71"/>
    </row>
    <row r="6322" spans="15:26">
      <c r="O6322" s="71"/>
      <c r="P6322" s="71"/>
      <c r="Q6322" s="71"/>
      <c r="R6322" s="71"/>
      <c r="S6322" s="71"/>
      <c r="T6322" s="71"/>
      <c r="U6322" s="71"/>
      <c r="V6322" s="71"/>
      <c r="W6322" s="71"/>
      <c r="X6322" s="71"/>
      <c r="Y6322" s="71"/>
      <c r="Z6322" s="71"/>
    </row>
    <row r="6323" spans="15:26">
      <c r="O6323" s="71"/>
      <c r="P6323" s="71"/>
      <c r="Q6323" s="71"/>
      <c r="R6323" s="71"/>
      <c r="S6323" s="71"/>
      <c r="T6323" s="71"/>
      <c r="U6323" s="71"/>
      <c r="V6323" s="71"/>
      <c r="W6323" s="71"/>
      <c r="X6323" s="71"/>
      <c r="Y6323" s="71"/>
      <c r="Z6323" s="71"/>
    </row>
    <row r="6324" spans="15:26">
      <c r="O6324" s="71"/>
      <c r="P6324" s="71"/>
      <c r="Q6324" s="71"/>
      <c r="R6324" s="71"/>
      <c r="S6324" s="71"/>
      <c r="T6324" s="71"/>
      <c r="U6324" s="71"/>
      <c r="V6324" s="71"/>
      <c r="W6324" s="71"/>
      <c r="X6324" s="71"/>
      <c r="Y6324" s="71"/>
      <c r="Z6324" s="71"/>
    </row>
    <row r="6325" spans="15:26">
      <c r="O6325" s="71"/>
      <c r="P6325" s="71"/>
      <c r="Q6325" s="71"/>
      <c r="R6325" s="71"/>
      <c r="S6325" s="71"/>
      <c r="T6325" s="71"/>
      <c r="U6325" s="71"/>
      <c r="V6325" s="71"/>
      <c r="W6325" s="71"/>
      <c r="X6325" s="71"/>
      <c r="Y6325" s="71"/>
      <c r="Z6325" s="71"/>
    </row>
    <row r="6326" spans="15:26">
      <c r="O6326" s="71"/>
      <c r="P6326" s="71"/>
      <c r="Q6326" s="71"/>
      <c r="R6326" s="71"/>
      <c r="S6326" s="71"/>
      <c r="T6326" s="71"/>
      <c r="U6326" s="71"/>
      <c r="V6326" s="71"/>
      <c r="W6326" s="71"/>
      <c r="X6326" s="71"/>
      <c r="Y6326" s="71"/>
      <c r="Z6326" s="71"/>
    </row>
    <row r="6327" spans="15:26">
      <c r="O6327" s="71"/>
      <c r="P6327" s="71"/>
      <c r="Q6327" s="71"/>
      <c r="R6327" s="71"/>
      <c r="S6327" s="71"/>
      <c r="T6327" s="71"/>
      <c r="U6327" s="71"/>
      <c r="V6327" s="71"/>
      <c r="W6327" s="71"/>
      <c r="X6327" s="71"/>
      <c r="Y6327" s="71"/>
      <c r="Z6327" s="71"/>
    </row>
    <row r="6328" spans="15:26">
      <c r="O6328" s="71"/>
      <c r="P6328" s="71"/>
      <c r="Q6328" s="71"/>
      <c r="R6328" s="71"/>
      <c r="S6328" s="71"/>
      <c r="T6328" s="71"/>
      <c r="U6328" s="71"/>
      <c r="V6328" s="71"/>
      <c r="W6328" s="71"/>
      <c r="X6328" s="71"/>
      <c r="Y6328" s="71"/>
      <c r="Z6328" s="71"/>
    </row>
    <row r="6329" spans="15:26">
      <c r="O6329" s="71"/>
      <c r="P6329" s="71"/>
      <c r="Q6329" s="71"/>
      <c r="R6329" s="71"/>
      <c r="S6329" s="71"/>
      <c r="T6329" s="71"/>
      <c r="U6329" s="71"/>
      <c r="V6329" s="71"/>
      <c r="W6329" s="71"/>
      <c r="X6329" s="71"/>
      <c r="Y6329" s="71"/>
      <c r="Z6329" s="71"/>
    </row>
    <row r="6330" spans="15:26">
      <c r="O6330" s="71"/>
      <c r="P6330" s="71"/>
      <c r="Q6330" s="71"/>
      <c r="R6330" s="71"/>
      <c r="S6330" s="71"/>
      <c r="T6330" s="71"/>
      <c r="U6330" s="71"/>
      <c r="V6330" s="71"/>
      <c r="W6330" s="71"/>
      <c r="X6330" s="71"/>
      <c r="Y6330" s="71"/>
      <c r="Z6330" s="71"/>
    </row>
    <row r="6331" spans="15:26">
      <c r="O6331" s="71"/>
      <c r="P6331" s="71"/>
      <c r="Q6331" s="71"/>
      <c r="R6331" s="71"/>
      <c r="S6331" s="71"/>
      <c r="T6331" s="71"/>
      <c r="U6331" s="71"/>
      <c r="V6331" s="71"/>
      <c r="W6331" s="71"/>
      <c r="X6331" s="71"/>
      <c r="Y6331" s="71"/>
      <c r="Z6331" s="71"/>
    </row>
    <row r="6332" spans="15:26">
      <c r="O6332" s="71"/>
      <c r="P6332" s="71"/>
      <c r="Q6332" s="71"/>
      <c r="R6332" s="71"/>
      <c r="S6332" s="71"/>
      <c r="T6332" s="71"/>
      <c r="U6332" s="71"/>
      <c r="V6332" s="71"/>
      <c r="W6332" s="71"/>
      <c r="X6332" s="71"/>
      <c r="Y6332" s="71"/>
      <c r="Z6332" s="71"/>
    </row>
    <row r="6333" spans="15:26">
      <c r="O6333" s="71"/>
      <c r="P6333" s="71"/>
      <c r="Q6333" s="71"/>
      <c r="R6333" s="71"/>
      <c r="S6333" s="71"/>
      <c r="T6333" s="71"/>
      <c r="U6333" s="71"/>
      <c r="V6333" s="71"/>
      <c r="W6333" s="71"/>
      <c r="X6333" s="71"/>
      <c r="Y6333" s="71"/>
      <c r="Z6333" s="71"/>
    </row>
    <row r="6334" spans="15:26">
      <c r="O6334" s="71"/>
      <c r="P6334" s="71"/>
      <c r="Q6334" s="71"/>
      <c r="R6334" s="71"/>
      <c r="S6334" s="71"/>
      <c r="T6334" s="71"/>
      <c r="U6334" s="71"/>
      <c r="V6334" s="71"/>
      <c r="W6334" s="71"/>
      <c r="X6334" s="71"/>
      <c r="Y6334" s="71"/>
      <c r="Z6334" s="71"/>
    </row>
    <row r="6335" spans="15:26">
      <c r="O6335" s="71"/>
      <c r="P6335" s="71"/>
      <c r="Q6335" s="71"/>
      <c r="R6335" s="71"/>
      <c r="S6335" s="71"/>
      <c r="T6335" s="71"/>
      <c r="U6335" s="71"/>
      <c r="V6335" s="71"/>
      <c r="W6335" s="71"/>
      <c r="X6335" s="71"/>
      <c r="Y6335" s="71"/>
      <c r="Z6335" s="71"/>
    </row>
    <row r="6336" spans="15:26">
      <c r="O6336" s="71"/>
      <c r="P6336" s="71"/>
      <c r="Q6336" s="71"/>
      <c r="R6336" s="71"/>
      <c r="S6336" s="71"/>
      <c r="T6336" s="71"/>
      <c r="U6336" s="71"/>
      <c r="V6336" s="71"/>
      <c r="W6336" s="71"/>
      <c r="X6336" s="71"/>
      <c r="Y6336" s="71"/>
      <c r="Z6336" s="71"/>
    </row>
    <row r="6337" spans="15:26">
      <c r="O6337" s="71"/>
      <c r="P6337" s="71"/>
      <c r="Q6337" s="71"/>
      <c r="R6337" s="71"/>
      <c r="S6337" s="71"/>
      <c r="T6337" s="71"/>
      <c r="U6337" s="71"/>
      <c r="V6337" s="71"/>
      <c r="W6337" s="71"/>
      <c r="X6337" s="71"/>
      <c r="Y6337" s="71"/>
      <c r="Z6337" s="71"/>
    </row>
    <row r="6338" spans="15:26">
      <c r="O6338" s="71"/>
      <c r="P6338" s="71"/>
      <c r="Q6338" s="71"/>
      <c r="R6338" s="71"/>
      <c r="S6338" s="71"/>
      <c r="T6338" s="71"/>
      <c r="U6338" s="71"/>
      <c r="V6338" s="71"/>
      <c r="W6338" s="71"/>
      <c r="X6338" s="71"/>
      <c r="Y6338" s="71"/>
      <c r="Z6338" s="71"/>
    </row>
    <row r="6339" spans="15:26">
      <c r="O6339" s="71"/>
      <c r="P6339" s="71"/>
      <c r="Q6339" s="71"/>
      <c r="R6339" s="71"/>
      <c r="S6339" s="71"/>
      <c r="T6339" s="71"/>
      <c r="U6339" s="71"/>
      <c r="V6339" s="71"/>
      <c r="W6339" s="71"/>
      <c r="X6339" s="71"/>
      <c r="Y6339" s="71"/>
      <c r="Z6339" s="71"/>
    </row>
    <row r="6340" spans="15:26">
      <c r="O6340" s="71"/>
      <c r="P6340" s="71"/>
      <c r="Q6340" s="71"/>
      <c r="R6340" s="71"/>
      <c r="S6340" s="71"/>
      <c r="T6340" s="71"/>
      <c r="U6340" s="71"/>
      <c r="V6340" s="71"/>
      <c r="W6340" s="71"/>
      <c r="X6340" s="71"/>
      <c r="Y6340" s="71"/>
      <c r="Z6340" s="71"/>
    </row>
    <row r="6341" spans="15:26">
      <c r="O6341" s="71"/>
      <c r="P6341" s="71"/>
      <c r="Q6341" s="71"/>
      <c r="R6341" s="71"/>
      <c r="S6341" s="71"/>
      <c r="T6341" s="71"/>
      <c r="U6341" s="71"/>
      <c r="V6341" s="71"/>
      <c r="W6341" s="71"/>
      <c r="X6341" s="71"/>
      <c r="Y6341" s="71"/>
      <c r="Z6341" s="71"/>
    </row>
    <row r="6342" spans="15:26">
      <c r="O6342" s="71"/>
      <c r="P6342" s="71"/>
      <c r="Q6342" s="71"/>
      <c r="R6342" s="71"/>
      <c r="S6342" s="71"/>
      <c r="T6342" s="71"/>
      <c r="U6342" s="71"/>
      <c r="V6342" s="71"/>
      <c r="W6342" s="71"/>
      <c r="X6342" s="71"/>
      <c r="Y6342" s="71"/>
      <c r="Z6342" s="71"/>
    </row>
    <row r="6343" spans="15:26">
      <c r="O6343" s="71"/>
      <c r="P6343" s="71"/>
      <c r="Q6343" s="71"/>
      <c r="R6343" s="71"/>
      <c r="S6343" s="71"/>
      <c r="T6343" s="71"/>
      <c r="U6343" s="71"/>
      <c r="V6343" s="71"/>
      <c r="W6343" s="71"/>
      <c r="X6343" s="71"/>
      <c r="Y6343" s="71"/>
      <c r="Z6343" s="71"/>
    </row>
    <row r="6344" spans="15:26">
      <c r="O6344" s="71"/>
      <c r="P6344" s="71"/>
      <c r="Q6344" s="71"/>
      <c r="R6344" s="71"/>
      <c r="S6344" s="71"/>
      <c r="T6344" s="71"/>
      <c r="U6344" s="71"/>
      <c r="V6344" s="71"/>
      <c r="W6344" s="71"/>
      <c r="X6344" s="71"/>
      <c r="Y6344" s="71"/>
      <c r="Z6344" s="71"/>
    </row>
    <row r="6345" spans="15:26">
      <c r="O6345" s="71"/>
      <c r="P6345" s="71"/>
      <c r="Q6345" s="71"/>
      <c r="R6345" s="71"/>
      <c r="S6345" s="71"/>
      <c r="T6345" s="71"/>
      <c r="U6345" s="71"/>
      <c r="V6345" s="71"/>
      <c r="W6345" s="71"/>
      <c r="X6345" s="71"/>
      <c r="Y6345" s="71"/>
      <c r="Z6345" s="71"/>
    </row>
    <row r="6346" spans="15:26">
      <c r="O6346" s="71"/>
      <c r="P6346" s="71"/>
      <c r="Q6346" s="71"/>
      <c r="R6346" s="71"/>
      <c r="S6346" s="71"/>
      <c r="T6346" s="71"/>
      <c r="U6346" s="71"/>
      <c r="V6346" s="71"/>
      <c r="W6346" s="71"/>
      <c r="X6346" s="71"/>
      <c r="Y6346" s="71"/>
      <c r="Z6346" s="71"/>
    </row>
    <row r="6347" spans="15:26">
      <c r="O6347" s="71"/>
      <c r="P6347" s="71"/>
      <c r="Q6347" s="71"/>
      <c r="R6347" s="71"/>
      <c r="S6347" s="71"/>
      <c r="T6347" s="71"/>
      <c r="U6347" s="71"/>
      <c r="V6347" s="71"/>
      <c r="W6347" s="71"/>
      <c r="X6347" s="71"/>
      <c r="Y6347" s="71"/>
      <c r="Z6347" s="71"/>
    </row>
    <row r="6348" spans="15:26">
      <c r="O6348" s="71"/>
      <c r="P6348" s="71"/>
      <c r="Q6348" s="71"/>
      <c r="R6348" s="71"/>
      <c r="S6348" s="71"/>
      <c r="T6348" s="71"/>
      <c r="U6348" s="71"/>
      <c r="V6348" s="71"/>
      <c r="W6348" s="71"/>
      <c r="X6348" s="71"/>
      <c r="Y6348" s="71"/>
      <c r="Z6348" s="71"/>
    </row>
    <row r="6349" spans="15:26">
      <c r="O6349" s="71"/>
      <c r="P6349" s="71"/>
      <c r="Q6349" s="71"/>
      <c r="R6349" s="71"/>
      <c r="S6349" s="71"/>
      <c r="T6349" s="71"/>
      <c r="U6349" s="71"/>
      <c r="V6349" s="71"/>
      <c r="W6349" s="71"/>
      <c r="X6349" s="71"/>
      <c r="Y6349" s="71"/>
      <c r="Z6349" s="71"/>
    </row>
    <row r="6350" spans="15:26">
      <c r="O6350" s="71"/>
      <c r="P6350" s="71"/>
      <c r="Q6350" s="71"/>
      <c r="R6350" s="71"/>
      <c r="S6350" s="71"/>
      <c r="T6350" s="71"/>
      <c r="U6350" s="71"/>
      <c r="V6350" s="71"/>
      <c r="W6350" s="71"/>
      <c r="X6350" s="71"/>
      <c r="Y6350" s="71"/>
      <c r="Z6350" s="71"/>
    </row>
    <row r="6351" spans="15:26">
      <c r="O6351" s="71"/>
      <c r="P6351" s="71"/>
      <c r="Q6351" s="71"/>
      <c r="R6351" s="71"/>
      <c r="S6351" s="71"/>
      <c r="T6351" s="71"/>
      <c r="U6351" s="71"/>
      <c r="V6351" s="71"/>
      <c r="W6351" s="71"/>
      <c r="X6351" s="71"/>
      <c r="Y6351" s="71"/>
      <c r="Z6351" s="71"/>
    </row>
    <row r="6352" spans="15:26">
      <c r="O6352" s="71"/>
      <c r="P6352" s="71"/>
      <c r="Q6352" s="71"/>
      <c r="R6352" s="71"/>
      <c r="S6352" s="71"/>
      <c r="T6352" s="71"/>
      <c r="U6352" s="71"/>
      <c r="V6352" s="71"/>
      <c r="W6352" s="71"/>
      <c r="X6352" s="71"/>
      <c r="Y6352" s="71"/>
      <c r="Z6352" s="71"/>
    </row>
    <row r="6353" spans="15:26">
      <c r="O6353" s="71"/>
      <c r="P6353" s="71"/>
      <c r="Q6353" s="71"/>
      <c r="R6353" s="71"/>
      <c r="S6353" s="71"/>
      <c r="T6353" s="71"/>
      <c r="U6353" s="71"/>
      <c r="V6353" s="71"/>
      <c r="W6353" s="71"/>
      <c r="X6353" s="71"/>
      <c r="Y6353" s="71"/>
      <c r="Z6353" s="71"/>
    </row>
    <row r="6354" spans="15:26">
      <c r="O6354" s="71"/>
      <c r="P6354" s="71"/>
      <c r="Q6354" s="71"/>
      <c r="R6354" s="71"/>
      <c r="S6354" s="71"/>
      <c r="T6354" s="71"/>
      <c r="U6354" s="71"/>
      <c r="V6354" s="71"/>
      <c r="W6354" s="71"/>
      <c r="X6354" s="71"/>
      <c r="Y6354" s="71"/>
      <c r="Z6354" s="71"/>
    </row>
    <row r="6355" spans="15:26">
      <c r="O6355" s="71"/>
      <c r="P6355" s="71"/>
      <c r="Q6355" s="71"/>
      <c r="R6355" s="71"/>
      <c r="S6355" s="71"/>
      <c r="T6355" s="71"/>
      <c r="U6355" s="71"/>
      <c r="V6355" s="71"/>
      <c r="W6355" s="71"/>
      <c r="X6355" s="71"/>
      <c r="Y6355" s="71"/>
      <c r="Z6355" s="71"/>
    </row>
    <row r="6356" spans="15:26">
      <c r="O6356" s="71"/>
      <c r="P6356" s="71"/>
      <c r="Q6356" s="71"/>
      <c r="R6356" s="71"/>
      <c r="S6356" s="71"/>
      <c r="T6356" s="71"/>
      <c r="U6356" s="71"/>
      <c r="V6356" s="71"/>
      <c r="W6356" s="71"/>
      <c r="X6356" s="71"/>
      <c r="Y6356" s="71"/>
      <c r="Z6356" s="71"/>
    </row>
    <row r="6357" spans="15:26">
      <c r="O6357" s="71"/>
      <c r="P6357" s="71"/>
      <c r="Q6357" s="71"/>
      <c r="R6357" s="71"/>
      <c r="S6357" s="71"/>
      <c r="T6357" s="71"/>
      <c r="U6357" s="71"/>
      <c r="V6357" s="71"/>
      <c r="W6357" s="71"/>
      <c r="X6357" s="71"/>
      <c r="Y6357" s="71"/>
      <c r="Z6357" s="71"/>
    </row>
    <row r="6358" spans="15:26">
      <c r="O6358" s="71"/>
      <c r="P6358" s="71"/>
      <c r="Q6358" s="71"/>
      <c r="R6358" s="71"/>
      <c r="S6358" s="71"/>
      <c r="T6358" s="71"/>
      <c r="U6358" s="71"/>
      <c r="V6358" s="71"/>
      <c r="W6358" s="71"/>
      <c r="X6358" s="71"/>
      <c r="Y6358" s="71"/>
      <c r="Z6358" s="71"/>
    </row>
    <row r="6359" spans="15:26">
      <c r="O6359" s="71"/>
      <c r="P6359" s="71"/>
      <c r="Q6359" s="71"/>
      <c r="R6359" s="71"/>
      <c r="S6359" s="71"/>
      <c r="T6359" s="71"/>
      <c r="U6359" s="71"/>
      <c r="V6359" s="71"/>
      <c r="W6359" s="71"/>
      <c r="X6359" s="71"/>
      <c r="Y6359" s="71"/>
      <c r="Z6359" s="71"/>
    </row>
    <row r="6360" spans="15:26">
      <c r="O6360" s="71"/>
      <c r="P6360" s="71"/>
      <c r="Q6360" s="71"/>
      <c r="R6360" s="71"/>
      <c r="S6360" s="71"/>
      <c r="T6360" s="71"/>
      <c r="U6360" s="71"/>
      <c r="V6360" s="71"/>
      <c r="W6360" s="71"/>
      <c r="X6360" s="71"/>
      <c r="Y6360" s="71"/>
      <c r="Z6360" s="71"/>
    </row>
    <row r="6361" spans="15:26">
      <c r="O6361" s="71"/>
      <c r="P6361" s="71"/>
      <c r="Q6361" s="71"/>
      <c r="R6361" s="71"/>
      <c r="S6361" s="71"/>
      <c r="T6361" s="71"/>
      <c r="U6361" s="71"/>
      <c r="V6361" s="71"/>
      <c r="W6361" s="71"/>
      <c r="X6361" s="71"/>
      <c r="Y6361" s="71"/>
      <c r="Z6361" s="71"/>
    </row>
    <row r="6362" spans="15:26">
      <c r="O6362" s="71"/>
      <c r="P6362" s="71"/>
      <c r="Q6362" s="71"/>
      <c r="R6362" s="71"/>
      <c r="S6362" s="71"/>
      <c r="T6362" s="71"/>
      <c r="U6362" s="71"/>
      <c r="V6362" s="71"/>
      <c r="W6362" s="71"/>
      <c r="X6362" s="71"/>
      <c r="Y6362" s="71"/>
      <c r="Z6362" s="71"/>
    </row>
    <row r="6363" spans="15:26">
      <c r="O6363" s="71"/>
      <c r="P6363" s="71"/>
      <c r="Q6363" s="71"/>
      <c r="R6363" s="71"/>
      <c r="S6363" s="71"/>
      <c r="T6363" s="71"/>
      <c r="U6363" s="71"/>
      <c r="V6363" s="71"/>
      <c r="W6363" s="71"/>
      <c r="X6363" s="71"/>
      <c r="Y6363" s="71"/>
      <c r="Z6363" s="71"/>
    </row>
    <row r="6364" spans="15:26">
      <c r="O6364" s="71"/>
      <c r="P6364" s="71"/>
      <c r="Q6364" s="71"/>
      <c r="R6364" s="71"/>
      <c r="S6364" s="71"/>
      <c r="T6364" s="71"/>
      <c r="U6364" s="71"/>
      <c r="V6364" s="71"/>
      <c r="W6364" s="71"/>
      <c r="X6364" s="71"/>
      <c r="Y6364" s="71"/>
      <c r="Z6364" s="71"/>
    </row>
    <row r="6365" spans="15:26">
      <c r="O6365" s="71"/>
      <c r="P6365" s="71"/>
      <c r="Q6365" s="71"/>
      <c r="R6365" s="71"/>
      <c r="S6365" s="71"/>
      <c r="T6365" s="71"/>
      <c r="U6365" s="71"/>
      <c r="V6365" s="71"/>
      <c r="W6365" s="71"/>
      <c r="X6365" s="71"/>
      <c r="Y6365" s="71"/>
      <c r="Z6365" s="71"/>
    </row>
    <row r="6366" spans="15:26">
      <c r="O6366" s="71"/>
      <c r="P6366" s="71"/>
      <c r="Q6366" s="71"/>
      <c r="R6366" s="71"/>
      <c r="S6366" s="71"/>
      <c r="T6366" s="71"/>
      <c r="U6366" s="71"/>
      <c r="V6366" s="71"/>
      <c r="W6366" s="71"/>
      <c r="X6366" s="71"/>
      <c r="Y6366" s="71"/>
      <c r="Z6366" s="71"/>
    </row>
    <row r="6367" spans="15:26">
      <c r="O6367" s="71"/>
      <c r="P6367" s="71"/>
      <c r="Q6367" s="71"/>
      <c r="R6367" s="71"/>
      <c r="S6367" s="71"/>
      <c r="T6367" s="71"/>
      <c r="U6367" s="71"/>
      <c r="V6367" s="71"/>
      <c r="W6367" s="71"/>
      <c r="X6367" s="71"/>
      <c r="Y6367" s="71"/>
      <c r="Z6367" s="71"/>
    </row>
    <row r="6368" spans="15:26">
      <c r="O6368" s="71"/>
      <c r="P6368" s="71"/>
      <c r="Q6368" s="71"/>
      <c r="R6368" s="71"/>
      <c r="S6368" s="71"/>
      <c r="T6368" s="71"/>
      <c r="U6368" s="71"/>
      <c r="V6368" s="71"/>
      <c r="W6368" s="71"/>
      <c r="X6368" s="71"/>
      <c r="Y6368" s="71"/>
      <c r="Z6368" s="71"/>
    </row>
    <row r="6369" spans="15:26">
      <c r="O6369" s="71"/>
      <c r="P6369" s="71"/>
      <c r="Q6369" s="71"/>
      <c r="R6369" s="71"/>
      <c r="S6369" s="71"/>
      <c r="T6369" s="71"/>
      <c r="U6369" s="71"/>
      <c r="V6369" s="71"/>
      <c r="W6369" s="71"/>
      <c r="X6369" s="71"/>
      <c r="Y6369" s="71"/>
      <c r="Z6369" s="71"/>
    </row>
    <row r="6370" spans="15:26">
      <c r="O6370" s="71"/>
      <c r="P6370" s="71"/>
      <c r="Q6370" s="71"/>
      <c r="R6370" s="71"/>
      <c r="S6370" s="71"/>
      <c r="T6370" s="71"/>
      <c r="U6370" s="71"/>
      <c r="V6370" s="71"/>
      <c r="W6370" s="71"/>
      <c r="X6370" s="71"/>
      <c r="Y6370" s="71"/>
      <c r="Z6370" s="71"/>
    </row>
    <row r="6371" spans="15:26">
      <c r="O6371" s="71"/>
      <c r="P6371" s="71"/>
      <c r="Q6371" s="71"/>
      <c r="R6371" s="71"/>
      <c r="S6371" s="71"/>
      <c r="T6371" s="71"/>
      <c r="U6371" s="71"/>
      <c r="V6371" s="71"/>
      <c r="W6371" s="71"/>
      <c r="X6371" s="71"/>
      <c r="Y6371" s="71"/>
      <c r="Z6371" s="71"/>
    </row>
    <row r="6372" spans="15:26">
      <c r="O6372" s="71"/>
      <c r="P6372" s="71"/>
      <c r="Q6372" s="71"/>
      <c r="R6372" s="71"/>
      <c r="S6372" s="71"/>
      <c r="T6372" s="71"/>
      <c r="U6372" s="71"/>
      <c r="V6372" s="71"/>
      <c r="W6372" s="71"/>
      <c r="X6372" s="71"/>
      <c r="Y6372" s="71"/>
      <c r="Z6372" s="71"/>
    </row>
    <row r="6373" spans="15:26">
      <c r="O6373" s="71"/>
      <c r="P6373" s="71"/>
      <c r="Q6373" s="71"/>
      <c r="R6373" s="71"/>
      <c r="S6373" s="71"/>
      <c r="T6373" s="71"/>
      <c r="U6373" s="71"/>
      <c r="V6373" s="71"/>
      <c r="W6373" s="71"/>
      <c r="X6373" s="71"/>
      <c r="Y6373" s="71"/>
      <c r="Z6373" s="71"/>
    </row>
    <row r="6374" spans="15:26">
      <c r="O6374" s="71"/>
      <c r="P6374" s="71"/>
      <c r="Q6374" s="71"/>
      <c r="R6374" s="71"/>
      <c r="S6374" s="71"/>
      <c r="T6374" s="71"/>
      <c r="U6374" s="71"/>
      <c r="V6374" s="71"/>
      <c r="W6374" s="71"/>
      <c r="X6374" s="71"/>
      <c r="Y6374" s="71"/>
      <c r="Z6374" s="71"/>
    </row>
    <row r="6375" spans="15:26">
      <c r="O6375" s="71"/>
      <c r="P6375" s="71"/>
      <c r="Q6375" s="71"/>
      <c r="R6375" s="71"/>
      <c r="S6375" s="71"/>
      <c r="T6375" s="71"/>
      <c r="U6375" s="71"/>
      <c r="V6375" s="71"/>
      <c r="W6375" s="71"/>
      <c r="X6375" s="71"/>
      <c r="Y6375" s="71"/>
      <c r="Z6375" s="71"/>
    </row>
    <row r="6376" spans="15:26">
      <c r="O6376" s="71"/>
      <c r="P6376" s="71"/>
      <c r="Q6376" s="71"/>
      <c r="R6376" s="71"/>
      <c r="S6376" s="71"/>
      <c r="T6376" s="71"/>
      <c r="U6376" s="71"/>
      <c r="V6376" s="71"/>
      <c r="W6376" s="71"/>
      <c r="X6376" s="71"/>
      <c r="Y6376" s="71"/>
      <c r="Z6376" s="71"/>
    </row>
    <row r="6377" spans="15:26">
      <c r="O6377" s="71"/>
      <c r="P6377" s="71"/>
      <c r="Q6377" s="71"/>
      <c r="R6377" s="71"/>
      <c r="S6377" s="71"/>
      <c r="T6377" s="71"/>
      <c r="U6377" s="71"/>
      <c r="V6377" s="71"/>
      <c r="W6377" s="71"/>
      <c r="X6377" s="71"/>
      <c r="Y6377" s="71"/>
      <c r="Z6377" s="71"/>
    </row>
    <row r="6378" spans="15:26">
      <c r="O6378" s="71"/>
      <c r="P6378" s="71"/>
      <c r="Q6378" s="71"/>
      <c r="R6378" s="71"/>
      <c r="S6378" s="71"/>
      <c r="T6378" s="71"/>
      <c r="U6378" s="71"/>
      <c r="V6378" s="71"/>
      <c r="W6378" s="71"/>
      <c r="X6378" s="71"/>
      <c r="Y6378" s="71"/>
      <c r="Z6378" s="71"/>
    </row>
    <row r="6379" spans="15:26">
      <c r="O6379" s="71"/>
      <c r="P6379" s="71"/>
      <c r="Q6379" s="71"/>
      <c r="R6379" s="71"/>
      <c r="S6379" s="71"/>
      <c r="T6379" s="71"/>
      <c r="U6379" s="71"/>
      <c r="V6379" s="71"/>
      <c r="W6379" s="71"/>
      <c r="X6379" s="71"/>
      <c r="Y6379" s="71"/>
      <c r="Z6379" s="71"/>
    </row>
    <row r="6380" spans="15:26">
      <c r="O6380" s="71"/>
      <c r="P6380" s="71"/>
      <c r="Q6380" s="71"/>
      <c r="R6380" s="71"/>
      <c r="S6380" s="71"/>
      <c r="T6380" s="71"/>
      <c r="U6380" s="71"/>
      <c r="V6380" s="71"/>
      <c r="W6380" s="71"/>
      <c r="X6380" s="71"/>
      <c r="Y6380" s="71"/>
      <c r="Z6380" s="71"/>
    </row>
    <row r="6381" spans="15:26">
      <c r="O6381" s="71"/>
      <c r="P6381" s="71"/>
      <c r="Q6381" s="71"/>
      <c r="R6381" s="71"/>
      <c r="S6381" s="71"/>
      <c r="T6381" s="71"/>
      <c r="U6381" s="71"/>
      <c r="V6381" s="71"/>
      <c r="W6381" s="71"/>
      <c r="X6381" s="71"/>
      <c r="Y6381" s="71"/>
      <c r="Z6381" s="71"/>
    </row>
    <row r="6382" spans="15:26">
      <c r="O6382" s="71"/>
      <c r="P6382" s="71"/>
      <c r="Q6382" s="71"/>
      <c r="R6382" s="71"/>
      <c r="S6382" s="71"/>
      <c r="T6382" s="71"/>
      <c r="U6382" s="71"/>
      <c r="V6382" s="71"/>
      <c r="W6382" s="71"/>
      <c r="X6382" s="71"/>
      <c r="Y6382" s="71"/>
      <c r="Z6382" s="71"/>
    </row>
    <row r="6383" spans="15:26">
      <c r="O6383" s="71"/>
      <c r="P6383" s="71"/>
      <c r="Q6383" s="71"/>
      <c r="R6383" s="71"/>
      <c r="S6383" s="71"/>
      <c r="T6383" s="71"/>
      <c r="U6383" s="71"/>
      <c r="V6383" s="71"/>
      <c r="W6383" s="71"/>
      <c r="X6383" s="71"/>
      <c r="Y6383" s="71"/>
      <c r="Z6383" s="71"/>
    </row>
    <row r="6384" spans="15:26">
      <c r="O6384" s="71"/>
      <c r="P6384" s="71"/>
      <c r="Q6384" s="71"/>
      <c r="R6384" s="71"/>
      <c r="S6384" s="71"/>
      <c r="T6384" s="71"/>
      <c r="U6384" s="71"/>
      <c r="V6384" s="71"/>
      <c r="W6384" s="71"/>
      <c r="X6384" s="71"/>
      <c r="Y6384" s="71"/>
      <c r="Z6384" s="71"/>
    </row>
    <row r="6385" spans="15:26">
      <c r="O6385" s="71"/>
      <c r="P6385" s="71"/>
      <c r="Q6385" s="71"/>
      <c r="R6385" s="71"/>
      <c r="S6385" s="71"/>
      <c r="T6385" s="71"/>
      <c r="U6385" s="71"/>
      <c r="V6385" s="71"/>
      <c r="W6385" s="71"/>
      <c r="X6385" s="71"/>
      <c r="Y6385" s="71"/>
      <c r="Z6385" s="71"/>
    </row>
    <row r="6386" spans="15:26">
      <c r="O6386" s="71"/>
      <c r="P6386" s="71"/>
      <c r="Q6386" s="71"/>
      <c r="R6386" s="71"/>
      <c r="S6386" s="71"/>
      <c r="T6386" s="71"/>
      <c r="U6386" s="71"/>
      <c r="V6386" s="71"/>
      <c r="W6386" s="71"/>
      <c r="X6386" s="71"/>
      <c r="Y6386" s="71"/>
      <c r="Z6386" s="71"/>
    </row>
    <row r="6387" spans="15:26">
      <c r="O6387" s="71"/>
      <c r="P6387" s="71"/>
      <c r="Q6387" s="71"/>
      <c r="R6387" s="71"/>
      <c r="S6387" s="71"/>
      <c r="T6387" s="71"/>
      <c r="U6387" s="71"/>
      <c r="V6387" s="71"/>
      <c r="W6387" s="71"/>
      <c r="X6387" s="71"/>
      <c r="Y6387" s="71"/>
      <c r="Z6387" s="71"/>
    </row>
    <row r="6388" spans="15:26">
      <c r="O6388" s="71"/>
      <c r="P6388" s="71"/>
      <c r="Q6388" s="71"/>
      <c r="R6388" s="71"/>
      <c r="S6388" s="71"/>
      <c r="T6388" s="71"/>
      <c r="U6388" s="71"/>
      <c r="V6388" s="71"/>
      <c r="W6388" s="71"/>
      <c r="X6388" s="71"/>
      <c r="Y6388" s="71"/>
      <c r="Z6388" s="71"/>
    </row>
    <row r="6389" spans="15:26">
      <c r="O6389" s="71"/>
      <c r="P6389" s="71"/>
      <c r="Q6389" s="71"/>
      <c r="R6389" s="71"/>
      <c r="S6389" s="71"/>
      <c r="T6389" s="71"/>
      <c r="U6389" s="71"/>
      <c r="V6389" s="71"/>
      <c r="W6389" s="71"/>
      <c r="X6389" s="71"/>
      <c r="Y6389" s="71"/>
      <c r="Z6389" s="71"/>
    </row>
    <row r="6390" spans="15:26">
      <c r="O6390" s="71"/>
      <c r="P6390" s="71"/>
      <c r="Q6390" s="71"/>
      <c r="R6390" s="71"/>
      <c r="S6390" s="71"/>
      <c r="T6390" s="71"/>
      <c r="U6390" s="71"/>
      <c r="V6390" s="71"/>
      <c r="W6390" s="71"/>
      <c r="X6390" s="71"/>
      <c r="Y6390" s="71"/>
      <c r="Z6390" s="71"/>
    </row>
    <row r="6391" spans="15:26">
      <c r="O6391" s="71"/>
      <c r="P6391" s="71"/>
      <c r="Q6391" s="71"/>
      <c r="R6391" s="71"/>
      <c r="S6391" s="71"/>
      <c r="T6391" s="71"/>
      <c r="U6391" s="71"/>
      <c r="V6391" s="71"/>
      <c r="W6391" s="71"/>
      <c r="X6391" s="71"/>
      <c r="Y6391" s="71"/>
      <c r="Z6391" s="71"/>
    </row>
    <row r="6392" spans="15:26">
      <c r="O6392" s="71"/>
      <c r="P6392" s="71"/>
      <c r="Q6392" s="71"/>
      <c r="R6392" s="71"/>
      <c r="S6392" s="71"/>
      <c r="T6392" s="71"/>
      <c r="U6392" s="71"/>
      <c r="V6392" s="71"/>
      <c r="W6392" s="71"/>
      <c r="X6392" s="71"/>
      <c r="Y6392" s="71"/>
      <c r="Z6392" s="71"/>
    </row>
    <row r="6393" spans="15:26">
      <c r="O6393" s="71"/>
      <c r="P6393" s="71"/>
      <c r="Q6393" s="71"/>
      <c r="R6393" s="71"/>
      <c r="S6393" s="71"/>
      <c r="T6393" s="71"/>
      <c r="U6393" s="71"/>
      <c r="V6393" s="71"/>
      <c r="W6393" s="71"/>
      <c r="X6393" s="71"/>
      <c r="Y6393" s="71"/>
      <c r="Z6393" s="71"/>
    </row>
    <row r="6394" spans="15:26">
      <c r="O6394" s="71"/>
      <c r="P6394" s="71"/>
      <c r="Q6394" s="71"/>
      <c r="R6394" s="71"/>
      <c r="S6394" s="71"/>
      <c r="T6394" s="71"/>
      <c r="U6394" s="71"/>
      <c r="V6394" s="71"/>
      <c r="W6394" s="71"/>
      <c r="X6394" s="71"/>
      <c r="Y6394" s="71"/>
      <c r="Z6394" s="71"/>
    </row>
    <row r="6395" spans="15:26">
      <c r="O6395" s="71"/>
      <c r="P6395" s="71"/>
      <c r="Q6395" s="71"/>
      <c r="R6395" s="71"/>
      <c r="S6395" s="71"/>
      <c r="T6395" s="71"/>
      <c r="U6395" s="71"/>
      <c r="V6395" s="71"/>
      <c r="W6395" s="71"/>
      <c r="X6395" s="71"/>
      <c r="Y6395" s="71"/>
      <c r="Z6395" s="71"/>
    </row>
    <row r="6396" spans="15:26">
      <c r="O6396" s="71"/>
      <c r="P6396" s="71"/>
      <c r="Q6396" s="71"/>
      <c r="R6396" s="71"/>
      <c r="S6396" s="71"/>
      <c r="T6396" s="71"/>
      <c r="U6396" s="71"/>
      <c r="V6396" s="71"/>
      <c r="W6396" s="71"/>
      <c r="X6396" s="71"/>
      <c r="Y6396" s="71"/>
      <c r="Z6396" s="71"/>
    </row>
    <row r="6397" spans="15:26">
      <c r="O6397" s="71"/>
      <c r="P6397" s="71"/>
      <c r="Q6397" s="71"/>
      <c r="R6397" s="71"/>
      <c r="S6397" s="71"/>
      <c r="T6397" s="71"/>
      <c r="U6397" s="71"/>
      <c r="V6397" s="71"/>
      <c r="W6397" s="71"/>
      <c r="X6397" s="71"/>
      <c r="Y6397" s="71"/>
      <c r="Z6397" s="71"/>
    </row>
    <row r="6398" spans="15:26">
      <c r="O6398" s="71"/>
      <c r="P6398" s="71"/>
      <c r="Q6398" s="71"/>
      <c r="R6398" s="71"/>
      <c r="S6398" s="71"/>
      <c r="T6398" s="71"/>
      <c r="U6398" s="71"/>
      <c r="V6398" s="71"/>
      <c r="W6398" s="71"/>
      <c r="X6398" s="71"/>
      <c r="Y6398" s="71"/>
      <c r="Z6398" s="71"/>
    </row>
    <row r="6399" spans="15:26">
      <c r="O6399" s="71"/>
      <c r="P6399" s="71"/>
      <c r="Q6399" s="71"/>
      <c r="R6399" s="71"/>
      <c r="S6399" s="71"/>
      <c r="T6399" s="71"/>
      <c r="U6399" s="71"/>
      <c r="V6399" s="71"/>
      <c r="W6399" s="71"/>
      <c r="X6399" s="71"/>
      <c r="Y6399" s="71"/>
      <c r="Z6399" s="71"/>
    </row>
    <row r="6400" spans="15:26">
      <c r="O6400" s="71"/>
      <c r="P6400" s="71"/>
      <c r="Q6400" s="71"/>
      <c r="R6400" s="71"/>
      <c r="S6400" s="71"/>
      <c r="T6400" s="71"/>
      <c r="U6400" s="71"/>
      <c r="V6400" s="71"/>
      <c r="W6400" s="71"/>
      <c r="X6400" s="71"/>
      <c r="Y6400" s="71"/>
      <c r="Z6400" s="71"/>
    </row>
    <row r="6401" spans="15:26">
      <c r="O6401" s="71"/>
      <c r="P6401" s="71"/>
      <c r="Q6401" s="71"/>
      <c r="R6401" s="71"/>
      <c r="S6401" s="71"/>
      <c r="T6401" s="71"/>
      <c r="U6401" s="71"/>
      <c r="V6401" s="71"/>
      <c r="W6401" s="71"/>
      <c r="X6401" s="71"/>
      <c r="Y6401" s="71"/>
      <c r="Z6401" s="71"/>
    </row>
    <row r="6402" spans="15:26">
      <c r="O6402" s="71"/>
      <c r="P6402" s="71"/>
      <c r="Q6402" s="71"/>
      <c r="R6402" s="71"/>
      <c r="S6402" s="71"/>
      <c r="T6402" s="71"/>
      <c r="U6402" s="71"/>
      <c r="V6402" s="71"/>
      <c r="W6402" s="71"/>
      <c r="X6402" s="71"/>
      <c r="Y6402" s="71"/>
      <c r="Z6402" s="71"/>
    </row>
    <row r="6403" spans="15:26">
      <c r="O6403" s="71"/>
      <c r="P6403" s="71"/>
      <c r="Q6403" s="71"/>
      <c r="R6403" s="71"/>
      <c r="S6403" s="71"/>
      <c r="T6403" s="71"/>
      <c r="U6403" s="71"/>
      <c r="V6403" s="71"/>
      <c r="W6403" s="71"/>
      <c r="X6403" s="71"/>
      <c r="Y6403" s="71"/>
      <c r="Z6403" s="71"/>
    </row>
    <row r="6404" spans="15:26">
      <c r="O6404" s="71"/>
      <c r="P6404" s="71"/>
      <c r="Q6404" s="71"/>
      <c r="R6404" s="71"/>
      <c r="S6404" s="71"/>
      <c r="T6404" s="71"/>
      <c r="U6404" s="71"/>
      <c r="V6404" s="71"/>
      <c r="W6404" s="71"/>
      <c r="X6404" s="71"/>
      <c r="Y6404" s="71"/>
      <c r="Z6404" s="71"/>
    </row>
    <row r="6405" spans="15:26">
      <c r="O6405" s="71"/>
      <c r="P6405" s="71"/>
      <c r="Q6405" s="71"/>
      <c r="R6405" s="71"/>
      <c r="S6405" s="71"/>
      <c r="T6405" s="71"/>
      <c r="U6405" s="71"/>
      <c r="V6405" s="71"/>
      <c r="W6405" s="71"/>
      <c r="X6405" s="71"/>
      <c r="Y6405" s="71"/>
      <c r="Z6405" s="71"/>
    </row>
    <row r="6406" spans="15:26">
      <c r="O6406" s="71"/>
      <c r="P6406" s="71"/>
      <c r="Q6406" s="71"/>
      <c r="R6406" s="71"/>
      <c r="S6406" s="71"/>
      <c r="T6406" s="71"/>
      <c r="U6406" s="71"/>
      <c r="V6406" s="71"/>
      <c r="W6406" s="71"/>
      <c r="X6406" s="71"/>
      <c r="Y6406" s="71"/>
      <c r="Z6406" s="71"/>
    </row>
    <row r="6407" spans="15:26">
      <c r="O6407" s="71"/>
      <c r="P6407" s="71"/>
      <c r="Q6407" s="71"/>
      <c r="R6407" s="71"/>
      <c r="S6407" s="71"/>
      <c r="T6407" s="71"/>
      <c r="U6407" s="71"/>
      <c r="V6407" s="71"/>
      <c r="W6407" s="71"/>
      <c r="X6407" s="71"/>
      <c r="Y6407" s="71"/>
      <c r="Z6407" s="71"/>
    </row>
    <row r="6408" spans="15:26">
      <c r="O6408" s="71"/>
      <c r="P6408" s="71"/>
      <c r="Q6408" s="71"/>
      <c r="R6408" s="71"/>
      <c r="S6408" s="71"/>
      <c r="T6408" s="71"/>
      <c r="U6408" s="71"/>
      <c r="V6408" s="71"/>
      <c r="W6408" s="71"/>
      <c r="X6408" s="71"/>
      <c r="Y6408" s="71"/>
      <c r="Z6408" s="71"/>
    </row>
    <row r="6409" spans="15:26">
      <c r="O6409" s="71"/>
      <c r="P6409" s="71"/>
      <c r="Q6409" s="71"/>
      <c r="R6409" s="71"/>
      <c r="S6409" s="71"/>
      <c r="T6409" s="71"/>
      <c r="U6409" s="71"/>
      <c r="V6409" s="71"/>
      <c r="W6409" s="71"/>
      <c r="X6409" s="71"/>
      <c r="Y6409" s="71"/>
      <c r="Z6409" s="71"/>
    </row>
    <row r="6410" spans="15:26">
      <c r="O6410" s="71"/>
      <c r="P6410" s="71"/>
      <c r="Q6410" s="71"/>
      <c r="R6410" s="71"/>
      <c r="S6410" s="71"/>
      <c r="T6410" s="71"/>
      <c r="U6410" s="71"/>
      <c r="V6410" s="71"/>
      <c r="W6410" s="71"/>
      <c r="X6410" s="71"/>
      <c r="Y6410" s="71"/>
      <c r="Z6410" s="71"/>
    </row>
    <row r="6411" spans="15:26">
      <c r="O6411" s="71"/>
      <c r="P6411" s="71"/>
      <c r="Q6411" s="71"/>
      <c r="R6411" s="71"/>
      <c r="S6411" s="71"/>
      <c r="T6411" s="71"/>
      <c r="U6411" s="71"/>
      <c r="V6411" s="71"/>
      <c r="W6411" s="71"/>
      <c r="X6411" s="71"/>
      <c r="Y6411" s="71"/>
      <c r="Z6411" s="71"/>
    </row>
    <row r="6412" spans="15:26">
      <c r="O6412" s="71"/>
      <c r="P6412" s="71"/>
      <c r="Q6412" s="71"/>
      <c r="R6412" s="71"/>
      <c r="S6412" s="71"/>
      <c r="T6412" s="71"/>
      <c r="U6412" s="71"/>
      <c r="V6412" s="71"/>
      <c r="W6412" s="71"/>
      <c r="X6412" s="71"/>
      <c r="Y6412" s="71"/>
      <c r="Z6412" s="71"/>
    </row>
    <row r="6413" spans="15:26">
      <c r="O6413" s="71"/>
      <c r="P6413" s="71"/>
      <c r="Q6413" s="71"/>
      <c r="R6413" s="71"/>
      <c r="S6413" s="71"/>
      <c r="T6413" s="71"/>
      <c r="U6413" s="71"/>
      <c r="V6413" s="71"/>
      <c r="W6413" s="71"/>
      <c r="X6413" s="71"/>
      <c r="Y6413" s="71"/>
      <c r="Z6413" s="71"/>
    </row>
    <row r="6414" spans="15:26">
      <c r="O6414" s="71"/>
      <c r="P6414" s="71"/>
      <c r="Q6414" s="71"/>
      <c r="R6414" s="71"/>
      <c r="S6414" s="71"/>
      <c r="T6414" s="71"/>
      <c r="U6414" s="71"/>
      <c r="V6414" s="71"/>
      <c r="W6414" s="71"/>
      <c r="X6414" s="71"/>
      <c r="Y6414" s="71"/>
      <c r="Z6414" s="71"/>
    </row>
    <row r="6415" spans="15:26">
      <c r="O6415" s="71"/>
      <c r="P6415" s="71"/>
      <c r="Q6415" s="71"/>
      <c r="R6415" s="71"/>
      <c r="S6415" s="71"/>
      <c r="T6415" s="71"/>
      <c r="U6415" s="71"/>
      <c r="V6415" s="71"/>
      <c r="W6415" s="71"/>
      <c r="X6415" s="71"/>
      <c r="Y6415" s="71"/>
      <c r="Z6415" s="71"/>
    </row>
    <row r="6416" spans="15:26">
      <c r="O6416" s="71"/>
      <c r="P6416" s="71"/>
      <c r="Q6416" s="71"/>
      <c r="R6416" s="71"/>
      <c r="S6416" s="71"/>
      <c r="T6416" s="71"/>
      <c r="U6416" s="71"/>
      <c r="V6416" s="71"/>
      <c r="W6416" s="71"/>
      <c r="X6416" s="71"/>
      <c r="Y6416" s="71"/>
      <c r="Z6416" s="71"/>
    </row>
    <row r="6417" spans="15:26">
      <c r="O6417" s="71"/>
      <c r="P6417" s="71"/>
      <c r="Q6417" s="71"/>
      <c r="R6417" s="71"/>
      <c r="S6417" s="71"/>
      <c r="T6417" s="71"/>
      <c r="U6417" s="71"/>
      <c r="V6417" s="71"/>
      <c r="W6417" s="71"/>
      <c r="X6417" s="71"/>
      <c r="Y6417" s="71"/>
      <c r="Z6417" s="71"/>
    </row>
    <row r="6418" spans="15:26">
      <c r="O6418" s="71"/>
      <c r="P6418" s="71"/>
      <c r="Q6418" s="71"/>
      <c r="R6418" s="71"/>
      <c r="S6418" s="71"/>
      <c r="T6418" s="71"/>
      <c r="U6418" s="71"/>
      <c r="V6418" s="71"/>
      <c r="W6418" s="71"/>
      <c r="X6418" s="71"/>
      <c r="Y6418" s="71"/>
      <c r="Z6418" s="71"/>
    </row>
    <row r="6419" spans="15:26">
      <c r="O6419" s="71"/>
      <c r="P6419" s="71"/>
      <c r="Q6419" s="71"/>
      <c r="R6419" s="71"/>
      <c r="S6419" s="71"/>
      <c r="T6419" s="71"/>
      <c r="U6419" s="71"/>
      <c r="V6419" s="71"/>
      <c r="W6419" s="71"/>
      <c r="X6419" s="71"/>
      <c r="Y6419" s="71"/>
      <c r="Z6419" s="71"/>
    </row>
    <row r="6420" spans="15:26">
      <c r="O6420" s="71"/>
      <c r="P6420" s="71"/>
      <c r="Q6420" s="71"/>
      <c r="R6420" s="71"/>
      <c r="S6420" s="71"/>
      <c r="T6420" s="71"/>
      <c r="U6420" s="71"/>
      <c r="V6420" s="71"/>
      <c r="W6420" s="71"/>
      <c r="X6420" s="71"/>
      <c r="Y6420" s="71"/>
      <c r="Z6420" s="71"/>
    </row>
    <row r="6421" spans="15:26">
      <c r="O6421" s="71"/>
      <c r="P6421" s="71"/>
      <c r="Q6421" s="71"/>
      <c r="R6421" s="71"/>
      <c r="S6421" s="71"/>
      <c r="T6421" s="71"/>
      <c r="U6421" s="71"/>
      <c r="V6421" s="71"/>
      <c r="W6421" s="71"/>
      <c r="X6421" s="71"/>
      <c r="Y6421" s="71"/>
      <c r="Z6421" s="71"/>
    </row>
    <row r="6422" spans="15:26">
      <c r="O6422" s="71"/>
      <c r="P6422" s="71"/>
      <c r="Q6422" s="71"/>
      <c r="R6422" s="71"/>
      <c r="S6422" s="71"/>
      <c r="T6422" s="71"/>
      <c r="U6422" s="71"/>
      <c r="V6422" s="71"/>
      <c r="W6422" s="71"/>
      <c r="X6422" s="71"/>
      <c r="Y6422" s="71"/>
      <c r="Z6422" s="71"/>
    </row>
    <row r="6423" spans="15:26">
      <c r="O6423" s="71"/>
      <c r="P6423" s="71"/>
      <c r="Q6423" s="71"/>
      <c r="R6423" s="71"/>
      <c r="S6423" s="71"/>
      <c r="T6423" s="71"/>
      <c r="U6423" s="71"/>
      <c r="V6423" s="71"/>
      <c r="W6423" s="71"/>
      <c r="X6423" s="71"/>
      <c r="Y6423" s="71"/>
      <c r="Z6423" s="71"/>
    </row>
    <row r="6424" spans="15:26">
      <c r="O6424" s="71"/>
      <c r="P6424" s="71"/>
      <c r="Q6424" s="71"/>
      <c r="R6424" s="71"/>
      <c r="S6424" s="71"/>
      <c r="T6424" s="71"/>
      <c r="U6424" s="71"/>
      <c r="V6424" s="71"/>
      <c r="W6424" s="71"/>
      <c r="X6424" s="71"/>
      <c r="Y6424" s="71"/>
      <c r="Z6424" s="71"/>
    </row>
    <row r="6425" spans="15:26">
      <c r="O6425" s="71"/>
      <c r="P6425" s="71"/>
      <c r="Q6425" s="71"/>
      <c r="R6425" s="71"/>
      <c r="S6425" s="71"/>
      <c r="T6425" s="71"/>
      <c r="U6425" s="71"/>
      <c r="V6425" s="71"/>
      <c r="W6425" s="71"/>
      <c r="X6425" s="71"/>
      <c r="Y6425" s="71"/>
      <c r="Z6425" s="71"/>
    </row>
    <row r="6426" spans="15:26">
      <c r="O6426" s="71"/>
      <c r="P6426" s="71"/>
      <c r="Q6426" s="71"/>
      <c r="R6426" s="71"/>
      <c r="S6426" s="71"/>
      <c r="T6426" s="71"/>
      <c r="U6426" s="71"/>
      <c r="V6426" s="71"/>
      <c r="W6426" s="71"/>
      <c r="X6426" s="71"/>
      <c r="Y6426" s="71"/>
      <c r="Z6426" s="71"/>
    </row>
    <row r="6427" spans="15:26">
      <c r="O6427" s="71"/>
      <c r="P6427" s="71"/>
      <c r="Q6427" s="71"/>
      <c r="R6427" s="71"/>
      <c r="S6427" s="71"/>
      <c r="T6427" s="71"/>
      <c r="U6427" s="71"/>
      <c r="V6427" s="71"/>
      <c r="W6427" s="71"/>
      <c r="X6427" s="71"/>
      <c r="Y6427" s="71"/>
      <c r="Z6427" s="71"/>
    </row>
    <row r="6428" spans="15:26">
      <c r="O6428" s="71"/>
      <c r="P6428" s="71"/>
      <c r="Q6428" s="71"/>
      <c r="R6428" s="71"/>
      <c r="S6428" s="71"/>
      <c r="T6428" s="71"/>
      <c r="U6428" s="71"/>
      <c r="V6428" s="71"/>
      <c r="W6428" s="71"/>
      <c r="X6428" s="71"/>
      <c r="Y6428" s="71"/>
      <c r="Z6428" s="71"/>
    </row>
    <row r="6429" spans="15:26">
      <c r="O6429" s="71"/>
      <c r="P6429" s="71"/>
      <c r="Q6429" s="71"/>
      <c r="R6429" s="71"/>
      <c r="S6429" s="71"/>
      <c r="T6429" s="71"/>
      <c r="U6429" s="71"/>
      <c r="V6429" s="71"/>
      <c r="W6429" s="71"/>
      <c r="X6429" s="71"/>
      <c r="Y6429" s="71"/>
      <c r="Z6429" s="71"/>
    </row>
    <row r="6430" spans="15:26">
      <c r="O6430" s="71"/>
      <c r="P6430" s="71"/>
      <c r="Q6430" s="71"/>
      <c r="R6430" s="71"/>
      <c r="S6430" s="71"/>
      <c r="T6430" s="71"/>
      <c r="U6430" s="71"/>
      <c r="V6430" s="71"/>
      <c r="W6430" s="71"/>
      <c r="X6430" s="71"/>
      <c r="Y6430" s="71"/>
      <c r="Z6430" s="71"/>
    </row>
    <row r="6431" spans="15:26">
      <c r="O6431" s="71"/>
      <c r="P6431" s="71"/>
      <c r="Q6431" s="71"/>
      <c r="R6431" s="71"/>
      <c r="S6431" s="71"/>
      <c r="T6431" s="71"/>
      <c r="U6431" s="71"/>
      <c r="V6431" s="71"/>
      <c r="W6431" s="71"/>
      <c r="X6431" s="71"/>
      <c r="Y6431" s="71"/>
      <c r="Z6431" s="71"/>
    </row>
    <row r="6432" spans="15:26">
      <c r="O6432" s="71"/>
      <c r="P6432" s="71"/>
      <c r="Q6432" s="71"/>
      <c r="R6432" s="71"/>
      <c r="S6432" s="71"/>
      <c r="T6432" s="71"/>
      <c r="U6432" s="71"/>
      <c r="V6432" s="71"/>
      <c r="W6432" s="71"/>
      <c r="X6432" s="71"/>
      <c r="Y6432" s="71"/>
      <c r="Z6432" s="71"/>
    </row>
    <row r="6433" spans="15:26">
      <c r="O6433" s="71"/>
      <c r="P6433" s="71"/>
      <c r="Q6433" s="71"/>
      <c r="R6433" s="71"/>
      <c r="S6433" s="71"/>
      <c r="T6433" s="71"/>
      <c r="U6433" s="71"/>
      <c r="V6433" s="71"/>
      <c r="W6433" s="71"/>
      <c r="X6433" s="71"/>
      <c r="Y6433" s="71"/>
      <c r="Z6433" s="71"/>
    </row>
    <row r="6434" spans="15:26">
      <c r="O6434" s="71"/>
      <c r="P6434" s="71"/>
      <c r="Q6434" s="71"/>
      <c r="R6434" s="71"/>
      <c r="S6434" s="71"/>
      <c r="T6434" s="71"/>
      <c r="U6434" s="71"/>
      <c r="V6434" s="71"/>
      <c r="W6434" s="71"/>
      <c r="X6434" s="71"/>
      <c r="Y6434" s="71"/>
      <c r="Z6434" s="71"/>
    </row>
    <row r="6435" spans="15:26">
      <c r="O6435" s="71"/>
      <c r="P6435" s="71"/>
      <c r="Q6435" s="71"/>
      <c r="R6435" s="71"/>
      <c r="S6435" s="71"/>
      <c r="T6435" s="71"/>
      <c r="U6435" s="71"/>
      <c r="V6435" s="71"/>
      <c r="W6435" s="71"/>
      <c r="X6435" s="71"/>
      <c r="Y6435" s="71"/>
      <c r="Z6435" s="71"/>
    </row>
    <row r="6436" spans="15:26">
      <c r="O6436" s="71"/>
      <c r="P6436" s="71"/>
      <c r="Q6436" s="71"/>
      <c r="R6436" s="71"/>
      <c r="S6436" s="71"/>
      <c r="T6436" s="71"/>
      <c r="U6436" s="71"/>
      <c r="V6436" s="71"/>
      <c r="W6436" s="71"/>
      <c r="X6436" s="71"/>
      <c r="Y6436" s="71"/>
      <c r="Z6436" s="71"/>
    </row>
    <row r="6437" spans="15:26">
      <c r="O6437" s="71"/>
      <c r="P6437" s="71"/>
      <c r="Q6437" s="71"/>
      <c r="R6437" s="71"/>
      <c r="S6437" s="71"/>
      <c r="T6437" s="71"/>
      <c r="U6437" s="71"/>
      <c r="V6437" s="71"/>
      <c r="W6437" s="71"/>
      <c r="X6437" s="71"/>
      <c r="Y6437" s="71"/>
      <c r="Z6437" s="71"/>
    </row>
    <row r="6438" spans="15:26">
      <c r="O6438" s="71"/>
      <c r="P6438" s="71"/>
      <c r="Q6438" s="71"/>
      <c r="R6438" s="71"/>
      <c r="S6438" s="71"/>
      <c r="T6438" s="71"/>
      <c r="U6438" s="71"/>
      <c r="V6438" s="71"/>
      <c r="W6438" s="71"/>
      <c r="X6438" s="71"/>
      <c r="Y6438" s="71"/>
      <c r="Z6438" s="71"/>
    </row>
    <row r="6439" spans="15:26">
      <c r="O6439" s="71"/>
      <c r="P6439" s="71"/>
      <c r="Q6439" s="71"/>
      <c r="R6439" s="71"/>
      <c r="S6439" s="71"/>
      <c r="T6439" s="71"/>
      <c r="U6439" s="71"/>
      <c r="V6439" s="71"/>
      <c r="W6439" s="71"/>
      <c r="X6439" s="71"/>
      <c r="Y6439" s="71"/>
      <c r="Z6439" s="71"/>
    </row>
    <row r="6440" spans="15:26">
      <c r="O6440" s="71"/>
      <c r="P6440" s="71"/>
      <c r="Q6440" s="71"/>
      <c r="R6440" s="71"/>
      <c r="S6440" s="71"/>
      <c r="T6440" s="71"/>
      <c r="U6440" s="71"/>
      <c r="V6440" s="71"/>
      <c r="W6440" s="71"/>
      <c r="X6440" s="71"/>
      <c r="Y6440" s="71"/>
      <c r="Z6440" s="71"/>
    </row>
    <row r="6441" spans="15:26">
      <c r="O6441" s="71"/>
      <c r="P6441" s="71"/>
      <c r="Q6441" s="71"/>
      <c r="R6441" s="71"/>
      <c r="S6441" s="71"/>
      <c r="T6441" s="71"/>
      <c r="U6441" s="71"/>
      <c r="V6441" s="71"/>
      <c r="W6441" s="71"/>
      <c r="X6441" s="71"/>
      <c r="Y6441" s="71"/>
      <c r="Z6441" s="71"/>
    </row>
    <row r="6442" spans="15:26">
      <c r="O6442" s="71"/>
      <c r="P6442" s="71"/>
      <c r="Q6442" s="71"/>
      <c r="R6442" s="71"/>
      <c r="S6442" s="71"/>
      <c r="T6442" s="71"/>
      <c r="U6442" s="71"/>
      <c r="V6442" s="71"/>
      <c r="W6442" s="71"/>
      <c r="X6442" s="71"/>
      <c r="Y6442" s="71"/>
      <c r="Z6442" s="71"/>
    </row>
    <row r="6443" spans="15:26">
      <c r="O6443" s="71"/>
      <c r="P6443" s="71"/>
      <c r="Q6443" s="71"/>
      <c r="R6443" s="71"/>
      <c r="S6443" s="71"/>
      <c r="T6443" s="71"/>
      <c r="U6443" s="71"/>
      <c r="V6443" s="71"/>
      <c r="W6443" s="71"/>
      <c r="X6443" s="71"/>
      <c r="Y6443" s="71"/>
      <c r="Z6443" s="71"/>
    </row>
    <row r="6444" spans="15:26">
      <c r="O6444" s="71"/>
      <c r="P6444" s="71"/>
      <c r="Q6444" s="71"/>
      <c r="R6444" s="71"/>
      <c r="S6444" s="71"/>
      <c r="T6444" s="71"/>
      <c r="U6444" s="71"/>
      <c r="V6444" s="71"/>
      <c r="W6444" s="71"/>
      <c r="X6444" s="71"/>
      <c r="Y6444" s="71"/>
      <c r="Z6444" s="71"/>
    </row>
    <row r="6445" spans="15:26">
      <c r="O6445" s="71"/>
      <c r="P6445" s="71"/>
      <c r="Q6445" s="71"/>
      <c r="R6445" s="71"/>
      <c r="S6445" s="71"/>
      <c r="T6445" s="71"/>
      <c r="U6445" s="71"/>
      <c r="V6445" s="71"/>
      <c r="W6445" s="71"/>
      <c r="X6445" s="71"/>
      <c r="Y6445" s="71"/>
      <c r="Z6445" s="71"/>
    </row>
    <row r="6446" spans="15:26">
      <c r="O6446" s="71"/>
      <c r="P6446" s="71"/>
      <c r="Q6446" s="71"/>
      <c r="R6446" s="71"/>
      <c r="S6446" s="71"/>
      <c r="T6446" s="71"/>
      <c r="U6446" s="71"/>
      <c r="V6446" s="71"/>
      <c r="W6446" s="71"/>
      <c r="X6446" s="71"/>
      <c r="Y6446" s="71"/>
      <c r="Z6446" s="71"/>
    </row>
    <row r="6447" spans="15:26">
      <c r="O6447" s="71"/>
      <c r="P6447" s="71"/>
      <c r="Q6447" s="71"/>
      <c r="R6447" s="71"/>
      <c r="S6447" s="71"/>
      <c r="T6447" s="71"/>
      <c r="U6447" s="71"/>
      <c r="V6447" s="71"/>
      <c r="W6447" s="71"/>
      <c r="X6447" s="71"/>
      <c r="Y6447" s="71"/>
      <c r="Z6447" s="71"/>
    </row>
    <row r="6448" spans="15:26">
      <c r="O6448" s="71"/>
      <c r="P6448" s="71"/>
      <c r="Q6448" s="71"/>
      <c r="R6448" s="71"/>
      <c r="S6448" s="71"/>
      <c r="T6448" s="71"/>
      <c r="U6448" s="71"/>
      <c r="V6448" s="71"/>
      <c r="W6448" s="71"/>
      <c r="X6448" s="71"/>
      <c r="Y6448" s="71"/>
      <c r="Z6448" s="71"/>
    </row>
    <row r="6449" spans="15:26">
      <c r="O6449" s="71"/>
      <c r="P6449" s="71"/>
      <c r="Q6449" s="71"/>
      <c r="R6449" s="71"/>
      <c r="S6449" s="71"/>
      <c r="T6449" s="71"/>
      <c r="U6449" s="71"/>
      <c r="V6449" s="71"/>
      <c r="W6449" s="71"/>
      <c r="X6449" s="71"/>
      <c r="Y6449" s="71"/>
      <c r="Z6449" s="71"/>
    </row>
    <row r="6450" spans="15:26">
      <c r="O6450" s="71"/>
      <c r="P6450" s="71"/>
      <c r="Q6450" s="71"/>
      <c r="R6450" s="71"/>
      <c r="S6450" s="71"/>
      <c r="T6450" s="71"/>
      <c r="U6450" s="71"/>
      <c r="V6450" s="71"/>
      <c r="W6450" s="71"/>
      <c r="X6450" s="71"/>
      <c r="Y6450" s="71"/>
      <c r="Z6450" s="71"/>
    </row>
    <row r="6451" spans="15:26">
      <c r="O6451" s="71"/>
      <c r="P6451" s="71"/>
      <c r="Q6451" s="71"/>
      <c r="R6451" s="71"/>
      <c r="S6451" s="71"/>
      <c r="T6451" s="71"/>
      <c r="U6451" s="71"/>
      <c r="V6451" s="71"/>
      <c r="W6451" s="71"/>
      <c r="X6451" s="71"/>
      <c r="Y6451" s="71"/>
      <c r="Z6451" s="71"/>
    </row>
    <row r="6452" spans="15:26">
      <c r="O6452" s="71"/>
      <c r="P6452" s="71"/>
      <c r="Q6452" s="71"/>
      <c r="R6452" s="71"/>
      <c r="S6452" s="71"/>
      <c r="T6452" s="71"/>
      <c r="U6452" s="71"/>
      <c r="V6452" s="71"/>
      <c r="W6452" s="71"/>
      <c r="X6452" s="71"/>
      <c r="Y6452" s="71"/>
      <c r="Z6452" s="71"/>
    </row>
    <row r="6453" spans="15:26">
      <c r="O6453" s="71"/>
      <c r="P6453" s="71"/>
      <c r="Q6453" s="71"/>
      <c r="R6453" s="71"/>
      <c r="S6453" s="71"/>
      <c r="T6453" s="71"/>
      <c r="U6453" s="71"/>
      <c r="V6453" s="71"/>
      <c r="W6453" s="71"/>
      <c r="X6453" s="71"/>
      <c r="Y6453" s="71"/>
      <c r="Z6453" s="71"/>
    </row>
    <row r="6454" spans="15:26">
      <c r="O6454" s="71"/>
      <c r="P6454" s="71"/>
      <c r="Q6454" s="71"/>
      <c r="R6454" s="71"/>
      <c r="S6454" s="71"/>
      <c r="T6454" s="71"/>
      <c r="U6454" s="71"/>
      <c r="V6454" s="71"/>
      <c r="W6454" s="71"/>
      <c r="X6454" s="71"/>
      <c r="Y6454" s="71"/>
      <c r="Z6454" s="71"/>
    </row>
    <row r="6455" spans="15:26">
      <c r="O6455" s="71"/>
      <c r="P6455" s="71"/>
      <c r="Q6455" s="71"/>
      <c r="R6455" s="71"/>
      <c r="S6455" s="71"/>
      <c r="T6455" s="71"/>
      <c r="U6455" s="71"/>
      <c r="V6455" s="71"/>
      <c r="W6455" s="71"/>
      <c r="X6455" s="71"/>
      <c r="Y6455" s="71"/>
      <c r="Z6455" s="71"/>
    </row>
    <row r="6456" spans="15:26">
      <c r="O6456" s="71"/>
      <c r="P6456" s="71"/>
      <c r="Q6456" s="71"/>
      <c r="R6456" s="71"/>
      <c r="S6456" s="71"/>
      <c r="T6456" s="71"/>
      <c r="U6456" s="71"/>
      <c r="V6456" s="71"/>
      <c r="W6456" s="71"/>
      <c r="X6456" s="71"/>
      <c r="Y6456" s="71"/>
      <c r="Z6456" s="71"/>
    </row>
    <row r="6457" spans="15:26">
      <c r="O6457" s="71"/>
      <c r="P6457" s="71"/>
      <c r="Q6457" s="71"/>
      <c r="R6457" s="71"/>
      <c r="S6457" s="71"/>
      <c r="T6457" s="71"/>
      <c r="U6457" s="71"/>
      <c r="V6457" s="71"/>
      <c r="W6457" s="71"/>
      <c r="X6457" s="71"/>
      <c r="Y6457" s="71"/>
      <c r="Z6457" s="71"/>
    </row>
    <row r="6458" spans="15:26">
      <c r="O6458" s="71"/>
      <c r="P6458" s="71"/>
      <c r="Q6458" s="71"/>
      <c r="R6458" s="71"/>
      <c r="S6458" s="71"/>
      <c r="T6458" s="71"/>
      <c r="U6458" s="71"/>
      <c r="V6458" s="71"/>
      <c r="W6458" s="71"/>
      <c r="X6458" s="71"/>
      <c r="Y6458" s="71"/>
      <c r="Z6458" s="71"/>
    </row>
    <row r="6459" spans="15:26">
      <c r="O6459" s="71"/>
      <c r="P6459" s="71"/>
      <c r="Q6459" s="71"/>
      <c r="R6459" s="71"/>
      <c r="S6459" s="71"/>
      <c r="T6459" s="71"/>
      <c r="U6459" s="71"/>
      <c r="V6459" s="71"/>
      <c r="W6459" s="71"/>
      <c r="X6459" s="71"/>
      <c r="Y6459" s="71"/>
      <c r="Z6459" s="71"/>
    </row>
    <row r="6460" spans="15:26">
      <c r="O6460" s="71"/>
      <c r="P6460" s="71"/>
      <c r="Q6460" s="71"/>
      <c r="R6460" s="71"/>
      <c r="S6460" s="71"/>
      <c r="T6460" s="71"/>
      <c r="U6460" s="71"/>
      <c r="V6460" s="71"/>
      <c r="W6460" s="71"/>
      <c r="X6460" s="71"/>
      <c r="Y6460" s="71"/>
      <c r="Z6460" s="71"/>
    </row>
    <row r="6461" spans="15:26">
      <c r="O6461" s="71"/>
      <c r="P6461" s="71"/>
      <c r="Q6461" s="71"/>
      <c r="R6461" s="71"/>
      <c r="S6461" s="71"/>
      <c r="T6461" s="71"/>
      <c r="U6461" s="71"/>
      <c r="V6461" s="71"/>
      <c r="W6461" s="71"/>
      <c r="X6461" s="71"/>
      <c r="Y6461" s="71"/>
      <c r="Z6461" s="71"/>
    </row>
    <row r="6462" spans="15:26">
      <c r="O6462" s="71"/>
      <c r="P6462" s="71"/>
      <c r="Q6462" s="71"/>
      <c r="R6462" s="71"/>
      <c r="S6462" s="71"/>
      <c r="T6462" s="71"/>
      <c r="U6462" s="71"/>
      <c r="V6462" s="71"/>
      <c r="W6462" s="71"/>
      <c r="X6462" s="71"/>
      <c r="Y6462" s="71"/>
      <c r="Z6462" s="71"/>
    </row>
    <row r="6463" spans="15:26">
      <c r="O6463" s="71"/>
      <c r="P6463" s="71"/>
      <c r="Q6463" s="71"/>
      <c r="R6463" s="71"/>
      <c r="S6463" s="71"/>
      <c r="T6463" s="71"/>
      <c r="U6463" s="71"/>
      <c r="V6463" s="71"/>
      <c r="W6463" s="71"/>
      <c r="X6463" s="71"/>
      <c r="Y6463" s="71"/>
      <c r="Z6463" s="71"/>
    </row>
    <row r="6464" spans="15:26">
      <c r="O6464" s="71"/>
      <c r="P6464" s="71"/>
      <c r="Q6464" s="71"/>
      <c r="R6464" s="71"/>
      <c r="S6464" s="71"/>
      <c r="T6464" s="71"/>
      <c r="U6464" s="71"/>
      <c r="V6464" s="71"/>
      <c r="W6464" s="71"/>
      <c r="X6464" s="71"/>
      <c r="Y6464" s="71"/>
      <c r="Z6464" s="71"/>
    </row>
    <row r="6465" spans="15:26">
      <c r="O6465" s="71"/>
      <c r="P6465" s="71"/>
      <c r="Q6465" s="71"/>
      <c r="R6465" s="71"/>
      <c r="S6465" s="71"/>
      <c r="T6465" s="71"/>
      <c r="U6465" s="71"/>
      <c r="V6465" s="71"/>
      <c r="W6465" s="71"/>
      <c r="X6465" s="71"/>
      <c r="Y6465" s="71"/>
      <c r="Z6465" s="71"/>
    </row>
    <row r="6466" spans="15:26">
      <c r="O6466" s="71"/>
      <c r="P6466" s="71"/>
      <c r="Q6466" s="71"/>
      <c r="R6466" s="71"/>
      <c r="S6466" s="71"/>
      <c r="T6466" s="71"/>
      <c r="U6466" s="71"/>
      <c r="V6466" s="71"/>
      <c r="W6466" s="71"/>
      <c r="X6466" s="71"/>
      <c r="Y6466" s="71"/>
      <c r="Z6466" s="71"/>
    </row>
    <row r="6467" spans="15:26">
      <c r="O6467" s="71"/>
      <c r="P6467" s="71"/>
      <c r="Q6467" s="71"/>
      <c r="R6467" s="71"/>
      <c r="S6467" s="71"/>
      <c r="T6467" s="71"/>
      <c r="U6467" s="71"/>
      <c r="V6467" s="71"/>
      <c r="W6467" s="71"/>
      <c r="X6467" s="71"/>
      <c r="Y6467" s="71"/>
      <c r="Z6467" s="71"/>
    </row>
    <row r="6468" spans="15:26">
      <c r="O6468" s="71"/>
      <c r="P6468" s="71"/>
      <c r="Q6468" s="71"/>
      <c r="R6468" s="71"/>
      <c r="S6468" s="71"/>
      <c r="T6468" s="71"/>
      <c r="U6468" s="71"/>
      <c r="V6468" s="71"/>
      <c r="W6468" s="71"/>
      <c r="X6468" s="71"/>
      <c r="Y6468" s="71"/>
      <c r="Z6468" s="71"/>
    </row>
    <row r="6469" spans="15:26">
      <c r="O6469" s="71"/>
      <c r="P6469" s="71"/>
      <c r="Q6469" s="71"/>
      <c r="R6469" s="71"/>
      <c r="S6469" s="71"/>
      <c r="T6469" s="71"/>
      <c r="U6469" s="71"/>
      <c r="V6469" s="71"/>
      <c r="W6469" s="71"/>
      <c r="X6469" s="71"/>
      <c r="Y6469" s="71"/>
      <c r="Z6469" s="71"/>
    </row>
    <row r="6470" spans="15:26">
      <c r="O6470" s="71"/>
      <c r="P6470" s="71"/>
      <c r="Q6470" s="71"/>
      <c r="R6470" s="71"/>
      <c r="S6470" s="71"/>
      <c r="T6470" s="71"/>
      <c r="U6470" s="71"/>
      <c r="V6470" s="71"/>
      <c r="W6470" s="71"/>
      <c r="X6470" s="71"/>
      <c r="Y6470" s="71"/>
      <c r="Z6470" s="71"/>
    </row>
    <row r="6471" spans="15:26">
      <c r="O6471" s="71"/>
      <c r="P6471" s="71"/>
      <c r="Q6471" s="71"/>
      <c r="R6471" s="71"/>
      <c r="S6471" s="71"/>
      <c r="T6471" s="71"/>
      <c r="U6471" s="71"/>
      <c r="V6471" s="71"/>
      <c r="W6471" s="71"/>
      <c r="X6471" s="71"/>
      <c r="Y6471" s="71"/>
      <c r="Z6471" s="71"/>
    </row>
    <row r="6472" spans="15:26">
      <c r="O6472" s="71"/>
      <c r="P6472" s="71"/>
      <c r="Q6472" s="71"/>
      <c r="R6472" s="71"/>
      <c r="S6472" s="71"/>
      <c r="T6472" s="71"/>
      <c r="U6472" s="71"/>
      <c r="V6472" s="71"/>
      <c r="W6472" s="71"/>
      <c r="X6472" s="71"/>
      <c r="Y6472" s="71"/>
      <c r="Z6472" s="71"/>
    </row>
    <row r="6473" spans="15:26">
      <c r="O6473" s="71"/>
      <c r="P6473" s="71"/>
      <c r="Q6473" s="71"/>
      <c r="R6473" s="71"/>
      <c r="S6473" s="71"/>
      <c r="T6473" s="71"/>
      <c r="U6473" s="71"/>
      <c r="V6473" s="71"/>
      <c r="W6473" s="71"/>
      <c r="X6473" s="71"/>
      <c r="Y6473" s="71"/>
      <c r="Z6473" s="71"/>
    </row>
    <row r="6474" spans="15:26">
      <c r="O6474" s="71"/>
      <c r="P6474" s="71"/>
      <c r="Q6474" s="71"/>
      <c r="R6474" s="71"/>
      <c r="S6474" s="71"/>
      <c r="T6474" s="71"/>
      <c r="U6474" s="71"/>
      <c r="V6474" s="71"/>
      <c r="W6474" s="71"/>
      <c r="X6474" s="71"/>
      <c r="Y6474" s="71"/>
      <c r="Z6474" s="71"/>
    </row>
    <row r="6475" spans="15:26">
      <c r="O6475" s="71"/>
      <c r="P6475" s="71"/>
      <c r="Q6475" s="71"/>
      <c r="R6475" s="71"/>
      <c r="S6475" s="71"/>
      <c r="T6475" s="71"/>
      <c r="U6475" s="71"/>
      <c r="V6475" s="71"/>
      <c r="W6475" s="71"/>
      <c r="X6475" s="71"/>
      <c r="Y6475" s="71"/>
      <c r="Z6475" s="71"/>
    </row>
    <row r="6476" spans="15:26">
      <c r="O6476" s="71"/>
      <c r="P6476" s="71"/>
      <c r="Q6476" s="71"/>
      <c r="R6476" s="71"/>
      <c r="S6476" s="71"/>
      <c r="T6476" s="71"/>
      <c r="U6476" s="71"/>
      <c r="V6476" s="71"/>
      <c r="W6476" s="71"/>
      <c r="X6476" s="71"/>
      <c r="Y6476" s="71"/>
      <c r="Z6476" s="71"/>
    </row>
    <row r="6477" spans="15:26">
      <c r="O6477" s="71"/>
      <c r="P6477" s="71"/>
      <c r="Q6477" s="71"/>
      <c r="R6477" s="71"/>
      <c r="S6477" s="71"/>
      <c r="T6477" s="71"/>
      <c r="U6477" s="71"/>
      <c r="V6477" s="71"/>
      <c r="W6477" s="71"/>
      <c r="X6477" s="71"/>
      <c r="Y6477" s="71"/>
      <c r="Z6477" s="71"/>
    </row>
    <row r="6478" spans="15:26">
      <c r="O6478" s="71"/>
      <c r="P6478" s="71"/>
      <c r="Q6478" s="71"/>
      <c r="R6478" s="71"/>
      <c r="S6478" s="71"/>
      <c r="T6478" s="71"/>
      <c r="U6478" s="71"/>
      <c r="V6478" s="71"/>
      <c r="W6478" s="71"/>
      <c r="X6478" s="71"/>
      <c r="Y6478" s="71"/>
      <c r="Z6478" s="71"/>
    </row>
    <row r="6479" spans="15:26">
      <c r="O6479" s="71"/>
      <c r="P6479" s="71"/>
      <c r="Q6479" s="71"/>
      <c r="R6479" s="71"/>
      <c r="S6479" s="71"/>
      <c r="T6479" s="71"/>
      <c r="U6479" s="71"/>
      <c r="V6479" s="71"/>
      <c r="W6479" s="71"/>
      <c r="X6479" s="71"/>
      <c r="Y6479" s="71"/>
      <c r="Z6479" s="71"/>
    </row>
    <row r="6480" spans="15:26">
      <c r="O6480" s="71"/>
      <c r="P6480" s="71"/>
      <c r="Q6480" s="71"/>
      <c r="R6480" s="71"/>
      <c r="S6480" s="71"/>
      <c r="T6480" s="71"/>
      <c r="U6480" s="71"/>
      <c r="V6480" s="71"/>
      <c r="W6480" s="71"/>
      <c r="X6480" s="71"/>
      <c r="Y6480" s="71"/>
      <c r="Z6480" s="71"/>
    </row>
    <row r="6481" spans="15:26">
      <c r="O6481" s="71"/>
      <c r="P6481" s="71"/>
      <c r="Q6481" s="71"/>
      <c r="R6481" s="71"/>
      <c r="S6481" s="71"/>
      <c r="T6481" s="71"/>
      <c r="U6481" s="71"/>
      <c r="V6481" s="71"/>
      <c r="W6481" s="71"/>
      <c r="X6481" s="71"/>
      <c r="Y6481" s="71"/>
      <c r="Z6481" s="71"/>
    </row>
    <row r="6482" spans="15:26">
      <c r="O6482" s="71"/>
      <c r="P6482" s="71"/>
      <c r="Q6482" s="71"/>
      <c r="R6482" s="71"/>
      <c r="S6482" s="71"/>
      <c r="T6482" s="71"/>
      <c r="U6482" s="71"/>
      <c r="V6482" s="71"/>
      <c r="W6482" s="71"/>
      <c r="X6482" s="71"/>
      <c r="Y6482" s="71"/>
      <c r="Z6482" s="71"/>
    </row>
    <row r="6483" spans="15:26">
      <c r="O6483" s="71"/>
      <c r="P6483" s="71"/>
      <c r="Q6483" s="71"/>
      <c r="R6483" s="71"/>
      <c r="S6483" s="71"/>
      <c r="T6483" s="71"/>
      <c r="U6483" s="71"/>
      <c r="V6483" s="71"/>
      <c r="W6483" s="71"/>
      <c r="X6483" s="71"/>
      <c r="Y6483" s="71"/>
      <c r="Z6483" s="71"/>
    </row>
    <row r="6484" spans="15:26">
      <c r="O6484" s="71"/>
      <c r="P6484" s="71"/>
      <c r="Q6484" s="71"/>
      <c r="R6484" s="71"/>
      <c r="S6484" s="71"/>
      <c r="T6484" s="71"/>
      <c r="U6484" s="71"/>
      <c r="V6484" s="71"/>
      <c r="W6484" s="71"/>
      <c r="X6484" s="71"/>
      <c r="Y6484" s="71"/>
      <c r="Z6484" s="71"/>
    </row>
    <row r="6485" spans="15:26">
      <c r="O6485" s="71"/>
      <c r="P6485" s="71"/>
      <c r="Q6485" s="71"/>
      <c r="R6485" s="71"/>
      <c r="S6485" s="71"/>
      <c r="T6485" s="71"/>
      <c r="U6485" s="71"/>
      <c r="V6485" s="71"/>
      <c r="W6485" s="71"/>
      <c r="X6485" s="71"/>
      <c r="Y6485" s="71"/>
      <c r="Z6485" s="71"/>
    </row>
    <row r="6486" spans="15:26">
      <c r="O6486" s="71"/>
      <c r="P6486" s="71"/>
      <c r="Q6486" s="71"/>
      <c r="R6486" s="71"/>
      <c r="S6486" s="71"/>
      <c r="T6486" s="71"/>
      <c r="U6486" s="71"/>
      <c r="V6486" s="71"/>
      <c r="W6486" s="71"/>
      <c r="X6486" s="71"/>
      <c r="Y6486" s="71"/>
      <c r="Z6486" s="71"/>
    </row>
    <row r="6487" spans="15:26">
      <c r="O6487" s="71"/>
      <c r="P6487" s="71"/>
      <c r="Q6487" s="71"/>
      <c r="R6487" s="71"/>
      <c r="S6487" s="71"/>
      <c r="T6487" s="71"/>
      <c r="U6487" s="71"/>
      <c r="V6487" s="71"/>
      <c r="W6487" s="71"/>
      <c r="X6487" s="71"/>
      <c r="Y6487" s="71"/>
      <c r="Z6487" s="71"/>
    </row>
    <row r="6488" spans="15:26">
      <c r="O6488" s="71"/>
      <c r="P6488" s="71"/>
      <c r="Q6488" s="71"/>
      <c r="R6488" s="71"/>
      <c r="S6488" s="71"/>
      <c r="T6488" s="71"/>
      <c r="U6488" s="71"/>
      <c r="V6488" s="71"/>
      <c r="W6488" s="71"/>
      <c r="X6488" s="71"/>
      <c r="Y6488" s="71"/>
      <c r="Z6488" s="71"/>
    </row>
    <row r="6489" spans="15:26">
      <c r="O6489" s="71"/>
      <c r="P6489" s="71"/>
      <c r="Q6489" s="71"/>
      <c r="R6489" s="71"/>
      <c r="S6489" s="71"/>
      <c r="T6489" s="71"/>
      <c r="U6489" s="71"/>
      <c r="V6489" s="71"/>
      <c r="W6489" s="71"/>
      <c r="X6489" s="71"/>
      <c r="Y6489" s="71"/>
      <c r="Z6489" s="71"/>
    </row>
    <row r="6490" spans="15:26">
      <c r="O6490" s="71"/>
      <c r="P6490" s="71"/>
      <c r="Q6490" s="71"/>
      <c r="R6490" s="71"/>
      <c r="S6490" s="71"/>
      <c r="T6490" s="71"/>
      <c r="U6490" s="71"/>
      <c r="V6490" s="71"/>
      <c r="W6490" s="71"/>
      <c r="X6490" s="71"/>
      <c r="Y6490" s="71"/>
      <c r="Z6490" s="71"/>
    </row>
    <row r="6491" spans="15:26">
      <c r="O6491" s="71"/>
      <c r="P6491" s="71"/>
      <c r="Q6491" s="71"/>
      <c r="R6491" s="71"/>
      <c r="S6491" s="71"/>
      <c r="T6491" s="71"/>
      <c r="U6491" s="71"/>
      <c r="V6491" s="71"/>
      <c r="W6491" s="71"/>
      <c r="X6491" s="71"/>
      <c r="Y6491" s="71"/>
      <c r="Z6491" s="71"/>
    </row>
    <row r="6492" spans="15:26">
      <c r="O6492" s="71"/>
      <c r="P6492" s="71"/>
      <c r="Q6492" s="71"/>
      <c r="R6492" s="71"/>
      <c r="S6492" s="71"/>
      <c r="T6492" s="71"/>
      <c r="U6492" s="71"/>
      <c r="V6492" s="71"/>
      <c r="W6492" s="71"/>
      <c r="X6492" s="71"/>
      <c r="Y6492" s="71"/>
      <c r="Z6492" s="71"/>
    </row>
    <row r="6493" spans="15:26">
      <c r="O6493" s="71"/>
      <c r="P6493" s="71"/>
      <c r="Q6493" s="71"/>
      <c r="R6493" s="71"/>
      <c r="S6493" s="71"/>
      <c r="T6493" s="71"/>
      <c r="U6493" s="71"/>
      <c r="V6493" s="71"/>
      <c r="W6493" s="71"/>
      <c r="X6493" s="71"/>
      <c r="Y6493" s="71"/>
      <c r="Z6493" s="71"/>
    </row>
    <row r="6494" spans="15:26">
      <c r="O6494" s="71"/>
      <c r="P6494" s="71"/>
      <c r="Q6494" s="71"/>
      <c r="R6494" s="71"/>
      <c r="S6494" s="71"/>
      <c r="T6494" s="71"/>
      <c r="U6494" s="71"/>
      <c r="V6494" s="71"/>
      <c r="W6494" s="71"/>
      <c r="X6494" s="71"/>
      <c r="Y6494" s="71"/>
      <c r="Z6494" s="71"/>
    </row>
    <row r="6495" spans="15:26">
      <c r="O6495" s="71"/>
      <c r="P6495" s="71"/>
      <c r="Q6495" s="71"/>
      <c r="R6495" s="71"/>
      <c r="S6495" s="71"/>
      <c r="T6495" s="71"/>
      <c r="U6495" s="71"/>
      <c r="V6495" s="71"/>
      <c r="W6495" s="71"/>
      <c r="X6495" s="71"/>
      <c r="Y6495" s="71"/>
      <c r="Z6495" s="71"/>
    </row>
    <row r="6496" spans="15:26">
      <c r="O6496" s="71"/>
      <c r="P6496" s="71"/>
      <c r="Q6496" s="71"/>
      <c r="R6496" s="71"/>
      <c r="S6496" s="71"/>
      <c r="T6496" s="71"/>
      <c r="U6496" s="71"/>
      <c r="V6496" s="71"/>
      <c r="W6496" s="71"/>
      <c r="X6496" s="71"/>
      <c r="Y6496" s="71"/>
      <c r="Z6496" s="71"/>
    </row>
    <row r="6497" spans="15:26">
      <c r="O6497" s="71"/>
      <c r="P6497" s="71"/>
      <c r="Q6497" s="71"/>
      <c r="R6497" s="71"/>
      <c r="S6497" s="71"/>
      <c r="T6497" s="71"/>
      <c r="U6497" s="71"/>
      <c r="V6497" s="71"/>
      <c r="W6497" s="71"/>
      <c r="X6497" s="71"/>
      <c r="Y6497" s="71"/>
      <c r="Z6497" s="71"/>
    </row>
    <row r="6498" spans="15:26">
      <c r="O6498" s="71"/>
      <c r="P6498" s="71"/>
      <c r="Q6498" s="71"/>
      <c r="R6498" s="71"/>
      <c r="S6498" s="71"/>
      <c r="T6498" s="71"/>
      <c r="U6498" s="71"/>
      <c r="V6498" s="71"/>
      <c r="W6498" s="71"/>
      <c r="X6498" s="71"/>
      <c r="Y6498" s="71"/>
      <c r="Z6498" s="71"/>
    </row>
    <row r="6499" spans="15:26">
      <c r="O6499" s="71"/>
      <c r="P6499" s="71"/>
      <c r="Q6499" s="71"/>
      <c r="R6499" s="71"/>
      <c r="S6499" s="71"/>
      <c r="T6499" s="71"/>
      <c r="U6499" s="71"/>
      <c r="V6499" s="71"/>
      <c r="W6499" s="71"/>
      <c r="X6499" s="71"/>
      <c r="Y6499" s="71"/>
      <c r="Z6499" s="71"/>
    </row>
    <row r="6500" spans="15:26">
      <c r="O6500" s="71"/>
      <c r="P6500" s="71"/>
      <c r="Q6500" s="71"/>
      <c r="R6500" s="71"/>
      <c r="S6500" s="71"/>
      <c r="T6500" s="71"/>
      <c r="U6500" s="71"/>
      <c r="V6500" s="71"/>
      <c r="W6500" s="71"/>
      <c r="X6500" s="71"/>
      <c r="Y6500" s="71"/>
      <c r="Z6500" s="71"/>
    </row>
    <row r="6501" spans="15:26">
      <c r="O6501" s="71"/>
      <c r="P6501" s="71"/>
      <c r="Q6501" s="71"/>
      <c r="R6501" s="71"/>
      <c r="S6501" s="71"/>
      <c r="T6501" s="71"/>
      <c r="U6501" s="71"/>
      <c r="V6501" s="71"/>
      <c r="W6501" s="71"/>
      <c r="X6501" s="71"/>
      <c r="Y6501" s="71"/>
      <c r="Z6501" s="71"/>
    </row>
    <row r="6502" spans="15:26">
      <c r="O6502" s="71"/>
      <c r="P6502" s="71"/>
      <c r="Q6502" s="71"/>
      <c r="R6502" s="71"/>
      <c r="S6502" s="71"/>
      <c r="T6502" s="71"/>
      <c r="U6502" s="71"/>
      <c r="V6502" s="71"/>
      <c r="W6502" s="71"/>
      <c r="X6502" s="71"/>
      <c r="Y6502" s="71"/>
      <c r="Z6502" s="71"/>
    </row>
    <row r="6503" spans="15:26">
      <c r="O6503" s="71"/>
      <c r="P6503" s="71"/>
      <c r="Q6503" s="71"/>
      <c r="R6503" s="71"/>
      <c r="S6503" s="71"/>
      <c r="T6503" s="71"/>
      <c r="U6503" s="71"/>
      <c r="V6503" s="71"/>
      <c r="W6503" s="71"/>
      <c r="X6503" s="71"/>
      <c r="Y6503" s="71"/>
      <c r="Z6503" s="71"/>
    </row>
    <row r="6504" spans="15:26">
      <c r="O6504" s="71"/>
      <c r="P6504" s="71"/>
      <c r="Q6504" s="71"/>
      <c r="R6504" s="71"/>
      <c r="S6504" s="71"/>
      <c r="T6504" s="71"/>
      <c r="U6504" s="71"/>
      <c r="V6504" s="71"/>
      <c r="W6504" s="71"/>
      <c r="X6504" s="71"/>
      <c r="Y6504" s="71"/>
      <c r="Z6504" s="71"/>
    </row>
    <row r="6505" spans="15:26">
      <c r="O6505" s="71"/>
      <c r="P6505" s="71"/>
      <c r="Q6505" s="71"/>
      <c r="R6505" s="71"/>
      <c r="S6505" s="71"/>
      <c r="T6505" s="71"/>
      <c r="U6505" s="71"/>
      <c r="V6505" s="71"/>
      <c r="W6505" s="71"/>
      <c r="X6505" s="71"/>
      <c r="Y6505" s="71"/>
      <c r="Z6505" s="71"/>
    </row>
    <row r="6506" spans="15:26">
      <c r="O6506" s="71"/>
      <c r="P6506" s="71"/>
      <c r="Q6506" s="71"/>
      <c r="R6506" s="71"/>
      <c r="S6506" s="71"/>
      <c r="T6506" s="71"/>
      <c r="U6506" s="71"/>
      <c r="V6506" s="71"/>
      <c r="W6506" s="71"/>
      <c r="X6506" s="71"/>
      <c r="Y6506" s="71"/>
      <c r="Z6506" s="71"/>
    </row>
    <row r="6507" spans="15:26">
      <c r="O6507" s="71"/>
      <c r="P6507" s="71"/>
      <c r="Q6507" s="71"/>
      <c r="R6507" s="71"/>
      <c r="S6507" s="71"/>
      <c r="T6507" s="71"/>
      <c r="U6507" s="71"/>
      <c r="V6507" s="71"/>
      <c r="W6507" s="71"/>
      <c r="X6507" s="71"/>
      <c r="Y6507" s="71"/>
      <c r="Z6507" s="71"/>
    </row>
    <row r="6508" spans="15:26">
      <c r="O6508" s="71"/>
      <c r="P6508" s="71"/>
      <c r="Q6508" s="71"/>
      <c r="R6508" s="71"/>
      <c r="S6508" s="71"/>
      <c r="T6508" s="71"/>
      <c r="U6508" s="71"/>
      <c r="V6508" s="71"/>
      <c r="W6508" s="71"/>
      <c r="X6508" s="71"/>
      <c r="Y6508" s="71"/>
      <c r="Z6508" s="71"/>
    </row>
    <row r="6509" spans="15:26">
      <c r="O6509" s="71"/>
      <c r="P6509" s="71"/>
      <c r="Q6509" s="71"/>
      <c r="R6509" s="71"/>
      <c r="S6509" s="71"/>
      <c r="T6509" s="71"/>
      <c r="U6509" s="71"/>
      <c r="V6509" s="71"/>
      <c r="W6509" s="71"/>
      <c r="X6509" s="71"/>
      <c r="Y6509" s="71"/>
      <c r="Z6509" s="71"/>
    </row>
    <row r="6510" spans="15:26">
      <c r="O6510" s="71"/>
      <c r="P6510" s="71"/>
      <c r="Q6510" s="71"/>
      <c r="R6510" s="71"/>
      <c r="S6510" s="71"/>
      <c r="T6510" s="71"/>
      <c r="U6510" s="71"/>
      <c r="V6510" s="71"/>
      <c r="W6510" s="71"/>
      <c r="X6510" s="71"/>
      <c r="Y6510" s="71"/>
      <c r="Z6510" s="71"/>
    </row>
    <row r="6511" spans="15:26">
      <c r="O6511" s="71"/>
      <c r="P6511" s="71"/>
      <c r="Q6511" s="71"/>
      <c r="R6511" s="71"/>
      <c r="S6511" s="71"/>
      <c r="T6511" s="71"/>
      <c r="U6511" s="71"/>
      <c r="V6511" s="71"/>
      <c r="W6511" s="71"/>
      <c r="X6511" s="71"/>
      <c r="Y6511" s="71"/>
      <c r="Z6511" s="71"/>
    </row>
    <row r="6512" spans="15:26">
      <c r="O6512" s="71"/>
      <c r="P6512" s="71"/>
      <c r="Q6512" s="71"/>
      <c r="R6512" s="71"/>
      <c r="S6512" s="71"/>
      <c r="T6512" s="71"/>
      <c r="U6512" s="71"/>
      <c r="V6512" s="71"/>
      <c r="W6512" s="71"/>
      <c r="X6512" s="71"/>
      <c r="Y6512" s="71"/>
      <c r="Z6512" s="71"/>
    </row>
    <row r="6513" spans="15:26">
      <c r="O6513" s="71"/>
      <c r="P6513" s="71"/>
      <c r="Q6513" s="71"/>
      <c r="R6513" s="71"/>
      <c r="S6513" s="71"/>
      <c r="T6513" s="71"/>
      <c r="U6513" s="71"/>
      <c r="V6513" s="71"/>
      <c r="W6513" s="71"/>
      <c r="X6513" s="71"/>
      <c r="Y6513" s="71"/>
      <c r="Z6513" s="71"/>
    </row>
    <row r="6514" spans="15:26">
      <c r="O6514" s="71"/>
      <c r="P6514" s="71"/>
      <c r="Q6514" s="71"/>
      <c r="R6514" s="71"/>
      <c r="S6514" s="71"/>
      <c r="T6514" s="71"/>
      <c r="U6514" s="71"/>
      <c r="V6514" s="71"/>
      <c r="W6514" s="71"/>
      <c r="X6514" s="71"/>
      <c r="Y6514" s="71"/>
      <c r="Z6514" s="71"/>
    </row>
    <row r="6515" spans="15:26">
      <c r="O6515" s="71"/>
      <c r="P6515" s="71"/>
      <c r="Q6515" s="71"/>
      <c r="R6515" s="71"/>
      <c r="S6515" s="71"/>
      <c r="T6515" s="71"/>
      <c r="U6515" s="71"/>
      <c r="V6515" s="71"/>
      <c r="W6515" s="71"/>
      <c r="X6515" s="71"/>
      <c r="Y6515" s="71"/>
      <c r="Z6515" s="71"/>
    </row>
    <row r="6516" spans="15:26">
      <c r="O6516" s="71"/>
      <c r="P6516" s="71"/>
      <c r="Q6516" s="71"/>
      <c r="R6516" s="71"/>
      <c r="S6516" s="71"/>
      <c r="T6516" s="71"/>
      <c r="U6516" s="71"/>
      <c r="V6516" s="71"/>
      <c r="W6516" s="71"/>
      <c r="X6516" s="71"/>
      <c r="Y6516" s="71"/>
      <c r="Z6516" s="71"/>
    </row>
    <row r="6517" spans="15:26">
      <c r="O6517" s="71"/>
      <c r="P6517" s="71"/>
      <c r="Q6517" s="71"/>
      <c r="R6517" s="71"/>
      <c r="S6517" s="71"/>
      <c r="T6517" s="71"/>
      <c r="U6517" s="71"/>
      <c r="V6517" s="71"/>
      <c r="W6517" s="71"/>
      <c r="X6517" s="71"/>
      <c r="Y6517" s="71"/>
      <c r="Z6517" s="71"/>
    </row>
    <row r="6518" spans="15:26">
      <c r="O6518" s="71"/>
      <c r="P6518" s="71"/>
      <c r="Q6518" s="71"/>
      <c r="R6518" s="71"/>
      <c r="S6518" s="71"/>
      <c r="T6518" s="71"/>
      <c r="U6518" s="71"/>
      <c r="V6518" s="71"/>
      <c r="W6518" s="71"/>
      <c r="X6518" s="71"/>
      <c r="Y6518" s="71"/>
      <c r="Z6518" s="71"/>
    </row>
    <row r="6519" spans="15:26">
      <c r="O6519" s="71"/>
      <c r="P6519" s="71"/>
      <c r="Q6519" s="71"/>
      <c r="R6519" s="71"/>
      <c r="S6519" s="71"/>
      <c r="T6519" s="71"/>
      <c r="U6519" s="71"/>
      <c r="V6519" s="71"/>
      <c r="W6519" s="71"/>
      <c r="X6519" s="71"/>
      <c r="Y6519" s="71"/>
      <c r="Z6519" s="71"/>
    </row>
    <row r="6520" spans="15:26">
      <c r="O6520" s="71"/>
      <c r="P6520" s="71"/>
      <c r="Q6520" s="71"/>
      <c r="R6520" s="71"/>
      <c r="S6520" s="71"/>
      <c r="T6520" s="71"/>
      <c r="U6520" s="71"/>
      <c r="V6520" s="71"/>
      <c r="W6520" s="71"/>
      <c r="X6520" s="71"/>
      <c r="Y6520" s="71"/>
      <c r="Z6520" s="71"/>
    </row>
    <row r="6521" spans="15:26">
      <c r="O6521" s="71"/>
      <c r="P6521" s="71"/>
      <c r="Q6521" s="71"/>
      <c r="R6521" s="71"/>
      <c r="S6521" s="71"/>
      <c r="T6521" s="71"/>
      <c r="U6521" s="71"/>
      <c r="V6521" s="71"/>
      <c r="W6521" s="71"/>
      <c r="X6521" s="71"/>
      <c r="Y6521" s="71"/>
      <c r="Z6521" s="71"/>
    </row>
    <row r="6522" spans="15:26">
      <c r="O6522" s="71"/>
      <c r="P6522" s="71"/>
      <c r="Q6522" s="71"/>
      <c r="R6522" s="71"/>
      <c r="S6522" s="71"/>
      <c r="T6522" s="71"/>
      <c r="U6522" s="71"/>
      <c r="V6522" s="71"/>
      <c r="W6522" s="71"/>
      <c r="X6522" s="71"/>
      <c r="Y6522" s="71"/>
      <c r="Z6522" s="71"/>
    </row>
    <row r="6523" spans="15:26">
      <c r="O6523" s="71"/>
      <c r="P6523" s="71"/>
      <c r="Q6523" s="71"/>
      <c r="R6523" s="71"/>
      <c r="S6523" s="71"/>
      <c r="T6523" s="71"/>
      <c r="U6523" s="71"/>
      <c r="V6523" s="71"/>
      <c r="W6523" s="71"/>
      <c r="X6523" s="71"/>
      <c r="Y6523" s="71"/>
      <c r="Z6523" s="71"/>
    </row>
    <row r="6524" spans="15:26">
      <c r="O6524" s="71"/>
      <c r="P6524" s="71"/>
      <c r="Q6524" s="71"/>
      <c r="R6524" s="71"/>
      <c r="S6524" s="71"/>
      <c r="T6524" s="71"/>
      <c r="U6524" s="71"/>
      <c r="V6524" s="71"/>
      <c r="W6524" s="71"/>
      <c r="X6524" s="71"/>
      <c r="Y6524" s="71"/>
      <c r="Z6524" s="71"/>
    </row>
    <row r="6525" spans="15:26">
      <c r="O6525" s="71"/>
      <c r="P6525" s="71"/>
      <c r="Q6525" s="71"/>
      <c r="R6525" s="71"/>
      <c r="S6525" s="71"/>
      <c r="T6525" s="71"/>
      <c r="U6525" s="71"/>
      <c r="V6525" s="71"/>
      <c r="W6525" s="71"/>
      <c r="X6525" s="71"/>
      <c r="Y6525" s="71"/>
      <c r="Z6525" s="71"/>
    </row>
    <row r="6526" spans="15:26">
      <c r="O6526" s="71"/>
      <c r="P6526" s="71"/>
      <c r="Q6526" s="71"/>
      <c r="R6526" s="71"/>
      <c r="S6526" s="71"/>
      <c r="T6526" s="71"/>
      <c r="U6526" s="71"/>
      <c r="V6526" s="71"/>
      <c r="W6526" s="71"/>
      <c r="X6526" s="71"/>
      <c r="Y6526" s="71"/>
      <c r="Z6526" s="71"/>
    </row>
    <row r="6527" spans="15:26">
      <c r="O6527" s="71"/>
      <c r="P6527" s="71"/>
      <c r="Q6527" s="71"/>
      <c r="R6527" s="71"/>
      <c r="S6527" s="71"/>
      <c r="T6527" s="71"/>
      <c r="U6527" s="71"/>
      <c r="V6527" s="71"/>
      <c r="W6527" s="71"/>
      <c r="X6527" s="71"/>
      <c r="Y6527" s="71"/>
      <c r="Z6527" s="71"/>
    </row>
    <row r="6528" spans="15:26">
      <c r="O6528" s="71"/>
      <c r="P6528" s="71"/>
      <c r="Q6528" s="71"/>
      <c r="R6528" s="71"/>
      <c r="S6528" s="71"/>
      <c r="T6528" s="71"/>
      <c r="U6528" s="71"/>
      <c r="V6528" s="71"/>
      <c r="W6528" s="71"/>
      <c r="X6528" s="71"/>
      <c r="Y6528" s="71"/>
      <c r="Z6528" s="71"/>
    </row>
    <row r="6529" spans="15:26">
      <c r="O6529" s="71"/>
      <c r="P6529" s="71"/>
      <c r="Q6529" s="71"/>
      <c r="R6529" s="71"/>
      <c r="S6529" s="71"/>
      <c r="T6529" s="71"/>
      <c r="U6529" s="71"/>
      <c r="V6529" s="71"/>
      <c r="W6529" s="71"/>
      <c r="X6529" s="71"/>
      <c r="Y6529" s="71"/>
      <c r="Z6529" s="71"/>
    </row>
    <row r="6530" spans="15:26">
      <c r="O6530" s="71"/>
      <c r="P6530" s="71"/>
      <c r="Q6530" s="71"/>
      <c r="R6530" s="71"/>
      <c r="S6530" s="71"/>
      <c r="T6530" s="71"/>
      <c r="U6530" s="71"/>
      <c r="V6530" s="71"/>
      <c r="W6530" s="71"/>
      <c r="X6530" s="71"/>
      <c r="Y6530" s="71"/>
      <c r="Z6530" s="71"/>
    </row>
    <row r="6531" spans="15:26">
      <c r="O6531" s="71"/>
      <c r="P6531" s="71"/>
      <c r="Q6531" s="71"/>
      <c r="R6531" s="71"/>
      <c r="S6531" s="71"/>
      <c r="T6531" s="71"/>
      <c r="U6531" s="71"/>
      <c r="V6531" s="71"/>
      <c r="W6531" s="71"/>
      <c r="X6531" s="71"/>
      <c r="Y6531" s="71"/>
      <c r="Z6531" s="71"/>
    </row>
    <row r="6532" spans="15:26">
      <c r="O6532" s="71"/>
      <c r="P6532" s="71"/>
      <c r="Q6532" s="71"/>
      <c r="R6532" s="71"/>
      <c r="S6532" s="71"/>
      <c r="T6532" s="71"/>
      <c r="U6532" s="71"/>
      <c r="V6532" s="71"/>
      <c r="W6532" s="71"/>
      <c r="X6532" s="71"/>
      <c r="Y6532" s="71"/>
      <c r="Z6532" s="71"/>
    </row>
    <row r="6533" spans="15:26">
      <c r="O6533" s="71"/>
      <c r="P6533" s="71"/>
      <c r="Q6533" s="71"/>
      <c r="R6533" s="71"/>
      <c r="S6533" s="71"/>
      <c r="T6533" s="71"/>
      <c r="U6533" s="71"/>
      <c r="V6533" s="71"/>
      <c r="W6533" s="71"/>
      <c r="X6533" s="71"/>
      <c r="Y6533" s="71"/>
      <c r="Z6533" s="71"/>
    </row>
    <row r="6534" spans="15:26">
      <c r="O6534" s="71"/>
      <c r="P6534" s="71"/>
      <c r="Q6534" s="71"/>
      <c r="R6534" s="71"/>
      <c r="S6534" s="71"/>
      <c r="T6534" s="71"/>
      <c r="U6534" s="71"/>
      <c r="V6534" s="71"/>
      <c r="W6534" s="71"/>
      <c r="X6534" s="71"/>
      <c r="Y6534" s="71"/>
      <c r="Z6534" s="71"/>
    </row>
    <row r="6535" spans="15:26">
      <c r="O6535" s="71"/>
      <c r="P6535" s="71"/>
      <c r="Q6535" s="71"/>
      <c r="R6535" s="71"/>
      <c r="S6535" s="71"/>
      <c r="T6535" s="71"/>
      <c r="U6535" s="71"/>
      <c r="V6535" s="71"/>
      <c r="W6535" s="71"/>
      <c r="X6535" s="71"/>
      <c r="Y6535" s="71"/>
      <c r="Z6535" s="71"/>
    </row>
    <row r="6536" spans="15:26">
      <c r="O6536" s="71"/>
      <c r="P6536" s="71"/>
      <c r="Q6536" s="71"/>
      <c r="R6536" s="71"/>
      <c r="S6536" s="71"/>
      <c r="T6536" s="71"/>
      <c r="U6536" s="71"/>
      <c r="V6536" s="71"/>
      <c r="W6536" s="71"/>
      <c r="X6536" s="71"/>
      <c r="Y6536" s="71"/>
      <c r="Z6536" s="71"/>
    </row>
    <row r="6537" spans="15:26">
      <c r="O6537" s="71"/>
      <c r="P6537" s="71"/>
      <c r="Q6537" s="71"/>
      <c r="R6537" s="71"/>
      <c r="S6537" s="71"/>
      <c r="T6537" s="71"/>
      <c r="U6537" s="71"/>
      <c r="V6537" s="71"/>
      <c r="W6537" s="71"/>
      <c r="X6537" s="71"/>
      <c r="Y6537" s="71"/>
      <c r="Z6537" s="71"/>
    </row>
    <row r="6538" spans="15:26">
      <c r="O6538" s="71"/>
      <c r="P6538" s="71"/>
      <c r="Q6538" s="71"/>
      <c r="R6538" s="71"/>
      <c r="S6538" s="71"/>
      <c r="T6538" s="71"/>
      <c r="U6538" s="71"/>
      <c r="V6538" s="71"/>
      <c r="W6538" s="71"/>
      <c r="X6538" s="71"/>
      <c r="Y6538" s="71"/>
      <c r="Z6538" s="71"/>
    </row>
    <row r="6539" spans="15:26">
      <c r="O6539" s="71"/>
      <c r="P6539" s="71"/>
      <c r="Q6539" s="71"/>
      <c r="R6539" s="71"/>
      <c r="S6539" s="71"/>
      <c r="T6539" s="71"/>
      <c r="U6539" s="71"/>
      <c r="V6539" s="71"/>
      <c r="W6539" s="71"/>
      <c r="X6539" s="71"/>
      <c r="Y6539" s="71"/>
      <c r="Z6539" s="71"/>
    </row>
    <row r="6540" spans="15:26">
      <c r="O6540" s="71"/>
      <c r="P6540" s="71"/>
      <c r="Q6540" s="71"/>
      <c r="R6540" s="71"/>
      <c r="S6540" s="71"/>
      <c r="T6540" s="71"/>
      <c r="U6540" s="71"/>
      <c r="V6540" s="71"/>
      <c r="W6540" s="71"/>
      <c r="X6540" s="71"/>
      <c r="Y6540" s="71"/>
      <c r="Z6540" s="71"/>
    </row>
    <row r="6541" spans="15:26">
      <c r="O6541" s="71"/>
      <c r="P6541" s="71"/>
      <c r="Q6541" s="71"/>
      <c r="R6541" s="71"/>
      <c r="S6541" s="71"/>
      <c r="T6541" s="71"/>
      <c r="U6541" s="71"/>
      <c r="V6541" s="71"/>
      <c r="W6541" s="71"/>
      <c r="X6541" s="71"/>
      <c r="Y6541" s="71"/>
      <c r="Z6541" s="71"/>
    </row>
    <row r="6542" spans="15:26">
      <c r="O6542" s="71"/>
      <c r="P6542" s="71"/>
      <c r="Q6542" s="71"/>
      <c r="R6542" s="71"/>
      <c r="S6542" s="71"/>
      <c r="T6542" s="71"/>
      <c r="U6542" s="71"/>
      <c r="V6542" s="71"/>
      <c r="W6542" s="71"/>
      <c r="X6542" s="71"/>
      <c r="Y6542" s="71"/>
      <c r="Z6542" s="71"/>
    </row>
    <row r="6543" spans="15:26">
      <c r="O6543" s="71"/>
      <c r="P6543" s="71"/>
      <c r="Q6543" s="71"/>
      <c r="R6543" s="71"/>
      <c r="S6543" s="71"/>
      <c r="T6543" s="71"/>
      <c r="U6543" s="71"/>
      <c r="V6543" s="71"/>
      <c r="W6543" s="71"/>
      <c r="X6543" s="71"/>
      <c r="Y6543" s="71"/>
      <c r="Z6543" s="71"/>
    </row>
    <row r="6544" spans="15:26">
      <c r="O6544" s="71"/>
      <c r="P6544" s="71"/>
      <c r="Q6544" s="71"/>
      <c r="R6544" s="71"/>
      <c r="S6544" s="71"/>
      <c r="T6544" s="71"/>
      <c r="U6544" s="71"/>
      <c r="V6544" s="71"/>
      <c r="W6544" s="71"/>
      <c r="X6544" s="71"/>
      <c r="Y6544" s="71"/>
      <c r="Z6544" s="71"/>
    </row>
    <row r="6545" spans="15:26">
      <c r="O6545" s="71"/>
      <c r="P6545" s="71"/>
      <c r="Q6545" s="71"/>
      <c r="R6545" s="71"/>
      <c r="S6545" s="71"/>
      <c r="T6545" s="71"/>
      <c r="U6545" s="71"/>
      <c r="V6545" s="71"/>
      <c r="W6545" s="71"/>
      <c r="X6545" s="71"/>
      <c r="Y6545" s="71"/>
      <c r="Z6545" s="71"/>
    </row>
    <row r="6546" spans="15:26">
      <c r="O6546" s="71"/>
      <c r="P6546" s="71"/>
      <c r="Q6546" s="71"/>
      <c r="R6546" s="71"/>
      <c r="S6546" s="71"/>
      <c r="T6546" s="71"/>
      <c r="U6546" s="71"/>
      <c r="V6546" s="71"/>
      <c r="W6546" s="71"/>
      <c r="X6546" s="71"/>
      <c r="Y6546" s="71"/>
      <c r="Z6546" s="71"/>
    </row>
    <row r="6547" spans="15:26">
      <c r="O6547" s="71"/>
      <c r="P6547" s="71"/>
      <c r="Q6547" s="71"/>
      <c r="R6547" s="71"/>
      <c r="S6547" s="71"/>
      <c r="T6547" s="71"/>
      <c r="U6547" s="71"/>
      <c r="V6547" s="71"/>
      <c r="W6547" s="71"/>
      <c r="X6547" s="71"/>
      <c r="Y6547" s="71"/>
      <c r="Z6547" s="71"/>
    </row>
    <row r="6548" spans="15:26">
      <c r="O6548" s="71"/>
      <c r="P6548" s="71"/>
      <c r="Q6548" s="71"/>
      <c r="R6548" s="71"/>
      <c r="S6548" s="71"/>
      <c r="T6548" s="71"/>
      <c r="U6548" s="71"/>
      <c r="V6548" s="71"/>
      <c r="W6548" s="71"/>
      <c r="X6548" s="71"/>
      <c r="Y6548" s="71"/>
      <c r="Z6548" s="71"/>
    </row>
    <row r="6549" spans="15:26">
      <c r="O6549" s="71"/>
      <c r="P6549" s="71"/>
      <c r="Q6549" s="71"/>
      <c r="R6549" s="71"/>
      <c r="S6549" s="71"/>
      <c r="T6549" s="71"/>
      <c r="U6549" s="71"/>
      <c r="V6549" s="71"/>
      <c r="W6549" s="71"/>
      <c r="X6549" s="71"/>
      <c r="Y6549" s="71"/>
      <c r="Z6549" s="71"/>
    </row>
    <row r="6550" spans="15:26">
      <c r="O6550" s="71"/>
      <c r="P6550" s="71"/>
      <c r="Q6550" s="71"/>
      <c r="R6550" s="71"/>
      <c r="S6550" s="71"/>
      <c r="T6550" s="71"/>
      <c r="U6550" s="71"/>
      <c r="V6550" s="71"/>
      <c r="W6550" s="71"/>
      <c r="X6550" s="71"/>
      <c r="Y6550" s="71"/>
      <c r="Z6550" s="71"/>
    </row>
    <row r="6551" spans="15:26">
      <c r="O6551" s="71"/>
      <c r="P6551" s="71"/>
      <c r="Q6551" s="71"/>
      <c r="R6551" s="71"/>
      <c r="S6551" s="71"/>
      <c r="T6551" s="71"/>
      <c r="U6551" s="71"/>
      <c r="V6551" s="71"/>
      <c r="W6551" s="71"/>
      <c r="X6551" s="71"/>
      <c r="Y6551" s="71"/>
      <c r="Z6551" s="71"/>
    </row>
    <row r="6552" spans="15:26">
      <c r="O6552" s="71"/>
      <c r="P6552" s="71"/>
      <c r="Q6552" s="71"/>
      <c r="R6552" s="71"/>
      <c r="S6552" s="71"/>
      <c r="T6552" s="71"/>
      <c r="U6552" s="71"/>
      <c r="V6552" s="71"/>
      <c r="W6552" s="71"/>
      <c r="X6552" s="71"/>
      <c r="Y6552" s="71"/>
      <c r="Z6552" s="71"/>
    </row>
    <row r="6553" spans="15:26">
      <c r="O6553" s="71"/>
      <c r="P6553" s="71"/>
      <c r="Q6553" s="71"/>
      <c r="R6553" s="71"/>
      <c r="S6553" s="71"/>
      <c r="T6553" s="71"/>
      <c r="U6553" s="71"/>
      <c r="V6553" s="71"/>
      <c r="W6553" s="71"/>
      <c r="X6553" s="71"/>
      <c r="Y6553" s="71"/>
      <c r="Z6553" s="71"/>
    </row>
    <row r="6554" spans="15:26">
      <c r="O6554" s="71"/>
      <c r="P6554" s="71"/>
      <c r="Q6554" s="71"/>
      <c r="R6554" s="71"/>
      <c r="S6554" s="71"/>
      <c r="T6554" s="71"/>
      <c r="U6554" s="71"/>
      <c r="V6554" s="71"/>
      <c r="W6554" s="71"/>
      <c r="X6554" s="71"/>
      <c r="Y6554" s="71"/>
      <c r="Z6554" s="71"/>
    </row>
    <row r="6555" spans="15:26">
      <c r="O6555" s="71"/>
      <c r="P6555" s="71"/>
      <c r="Q6555" s="71"/>
      <c r="R6555" s="71"/>
      <c r="S6555" s="71"/>
      <c r="T6555" s="71"/>
      <c r="U6555" s="71"/>
      <c r="V6555" s="71"/>
      <c r="W6555" s="71"/>
      <c r="X6555" s="71"/>
      <c r="Y6555" s="71"/>
      <c r="Z6555" s="71"/>
    </row>
    <row r="6556" spans="15:26">
      <c r="O6556" s="71"/>
      <c r="P6556" s="71"/>
      <c r="Q6556" s="71"/>
      <c r="R6556" s="71"/>
      <c r="S6556" s="71"/>
      <c r="T6556" s="71"/>
      <c r="U6556" s="71"/>
      <c r="V6556" s="71"/>
      <c r="W6556" s="71"/>
      <c r="X6556" s="71"/>
      <c r="Y6556" s="71"/>
      <c r="Z6556" s="71"/>
    </row>
    <row r="6557" spans="15:26">
      <c r="O6557" s="71"/>
      <c r="P6557" s="71"/>
      <c r="Q6557" s="71"/>
      <c r="R6557" s="71"/>
      <c r="S6557" s="71"/>
      <c r="T6557" s="71"/>
      <c r="U6557" s="71"/>
      <c r="V6557" s="71"/>
      <c r="W6557" s="71"/>
      <c r="X6557" s="71"/>
      <c r="Y6557" s="71"/>
      <c r="Z6557" s="71"/>
    </row>
    <row r="6558" spans="15:26">
      <c r="O6558" s="71"/>
      <c r="P6558" s="71"/>
      <c r="Q6558" s="71"/>
      <c r="R6558" s="71"/>
      <c r="S6558" s="71"/>
      <c r="T6558" s="71"/>
      <c r="U6558" s="71"/>
      <c r="V6558" s="71"/>
      <c r="W6558" s="71"/>
      <c r="X6558" s="71"/>
      <c r="Y6558" s="71"/>
      <c r="Z6558" s="71"/>
    </row>
    <row r="6559" spans="15:26">
      <c r="O6559" s="71"/>
      <c r="P6559" s="71"/>
      <c r="Q6559" s="71"/>
      <c r="R6559" s="71"/>
      <c r="S6559" s="71"/>
      <c r="T6559" s="71"/>
      <c r="U6559" s="71"/>
      <c r="V6559" s="71"/>
      <c r="W6559" s="71"/>
      <c r="X6559" s="71"/>
      <c r="Y6559" s="71"/>
      <c r="Z6559" s="71"/>
    </row>
    <row r="6560" spans="15:26">
      <c r="O6560" s="71"/>
      <c r="P6560" s="71"/>
      <c r="Q6560" s="71"/>
      <c r="R6560" s="71"/>
      <c r="S6560" s="71"/>
      <c r="T6560" s="71"/>
      <c r="U6560" s="71"/>
      <c r="V6560" s="71"/>
      <c r="W6560" s="71"/>
      <c r="X6560" s="71"/>
      <c r="Y6560" s="71"/>
      <c r="Z6560" s="71"/>
    </row>
    <row r="6561" spans="15:26">
      <c r="O6561" s="71"/>
      <c r="P6561" s="71"/>
      <c r="Q6561" s="71"/>
      <c r="R6561" s="71"/>
      <c r="S6561" s="71"/>
      <c r="T6561" s="71"/>
      <c r="U6561" s="71"/>
      <c r="V6561" s="71"/>
      <c r="W6561" s="71"/>
      <c r="X6561" s="71"/>
      <c r="Y6561" s="71"/>
      <c r="Z6561" s="71"/>
    </row>
    <row r="6562" spans="15:26">
      <c r="O6562" s="71"/>
      <c r="P6562" s="71"/>
      <c r="Q6562" s="71"/>
      <c r="R6562" s="71"/>
      <c r="S6562" s="71"/>
      <c r="T6562" s="71"/>
      <c r="U6562" s="71"/>
      <c r="V6562" s="71"/>
      <c r="W6562" s="71"/>
      <c r="X6562" s="71"/>
      <c r="Y6562" s="71"/>
      <c r="Z6562" s="71"/>
    </row>
    <row r="6563" spans="15:26">
      <c r="O6563" s="71"/>
      <c r="P6563" s="71"/>
      <c r="Q6563" s="71"/>
      <c r="R6563" s="71"/>
      <c r="S6563" s="71"/>
      <c r="T6563" s="71"/>
      <c r="U6563" s="71"/>
      <c r="V6563" s="71"/>
      <c r="W6563" s="71"/>
      <c r="X6563" s="71"/>
      <c r="Y6563" s="71"/>
      <c r="Z6563" s="71"/>
    </row>
    <row r="6564" spans="15:26">
      <c r="O6564" s="71"/>
      <c r="P6564" s="71"/>
      <c r="Q6564" s="71"/>
      <c r="R6564" s="71"/>
      <c r="S6564" s="71"/>
      <c r="T6564" s="71"/>
      <c r="U6564" s="71"/>
      <c r="V6564" s="71"/>
      <c r="W6564" s="71"/>
      <c r="X6564" s="71"/>
      <c r="Y6564" s="71"/>
      <c r="Z6564" s="71"/>
    </row>
    <row r="6565" spans="15:26">
      <c r="O6565" s="71"/>
      <c r="P6565" s="71"/>
      <c r="Q6565" s="71"/>
      <c r="R6565" s="71"/>
      <c r="S6565" s="71"/>
      <c r="T6565" s="71"/>
      <c r="U6565" s="71"/>
      <c r="V6565" s="71"/>
      <c r="W6565" s="71"/>
      <c r="X6565" s="71"/>
      <c r="Y6565" s="71"/>
      <c r="Z6565" s="71"/>
    </row>
    <row r="6566" spans="15:26">
      <c r="O6566" s="71"/>
      <c r="P6566" s="71"/>
      <c r="Q6566" s="71"/>
      <c r="R6566" s="71"/>
      <c r="S6566" s="71"/>
      <c r="T6566" s="71"/>
      <c r="U6566" s="71"/>
      <c r="V6566" s="71"/>
      <c r="W6566" s="71"/>
      <c r="X6566" s="71"/>
      <c r="Y6566" s="71"/>
      <c r="Z6566" s="71"/>
    </row>
    <row r="6567" spans="15:26">
      <c r="O6567" s="71"/>
      <c r="P6567" s="71"/>
      <c r="Q6567" s="71"/>
      <c r="R6567" s="71"/>
      <c r="S6567" s="71"/>
      <c r="T6567" s="71"/>
      <c r="U6567" s="71"/>
      <c r="V6567" s="71"/>
      <c r="W6567" s="71"/>
      <c r="X6567" s="71"/>
      <c r="Y6567" s="71"/>
      <c r="Z6567" s="71"/>
    </row>
    <row r="6568" spans="15:26">
      <c r="O6568" s="71"/>
      <c r="P6568" s="71"/>
      <c r="Q6568" s="71"/>
      <c r="R6568" s="71"/>
      <c r="S6568" s="71"/>
      <c r="T6568" s="71"/>
      <c r="U6568" s="71"/>
      <c r="V6568" s="71"/>
      <c r="W6568" s="71"/>
      <c r="X6568" s="71"/>
      <c r="Y6568" s="71"/>
      <c r="Z6568" s="71"/>
    </row>
    <row r="6569" spans="15:26">
      <c r="O6569" s="71"/>
      <c r="P6569" s="71"/>
      <c r="Q6569" s="71"/>
      <c r="R6569" s="71"/>
      <c r="S6569" s="71"/>
      <c r="T6569" s="71"/>
      <c r="U6569" s="71"/>
      <c r="V6569" s="71"/>
      <c r="W6569" s="71"/>
      <c r="X6569" s="71"/>
      <c r="Y6569" s="71"/>
      <c r="Z6569" s="71"/>
    </row>
    <row r="6570" spans="15:26">
      <c r="O6570" s="71"/>
      <c r="P6570" s="71"/>
      <c r="Q6570" s="71"/>
      <c r="R6570" s="71"/>
      <c r="S6570" s="71"/>
      <c r="T6570" s="71"/>
      <c r="U6570" s="71"/>
      <c r="V6570" s="71"/>
      <c r="W6570" s="71"/>
      <c r="X6570" s="71"/>
      <c r="Y6570" s="71"/>
      <c r="Z6570" s="71"/>
    </row>
    <row r="6571" spans="15:26">
      <c r="O6571" s="71"/>
      <c r="P6571" s="71"/>
      <c r="Q6571" s="71"/>
      <c r="R6571" s="71"/>
      <c r="S6571" s="71"/>
      <c r="T6571" s="71"/>
      <c r="U6571" s="71"/>
      <c r="V6571" s="71"/>
      <c r="W6571" s="71"/>
      <c r="X6571" s="71"/>
      <c r="Y6571" s="71"/>
      <c r="Z6571" s="71"/>
    </row>
    <row r="6572" spans="15:26">
      <c r="O6572" s="71"/>
      <c r="P6572" s="71"/>
      <c r="Q6572" s="71"/>
      <c r="R6572" s="71"/>
      <c r="S6572" s="71"/>
      <c r="T6572" s="71"/>
      <c r="U6572" s="71"/>
      <c r="V6572" s="71"/>
      <c r="W6572" s="71"/>
      <c r="X6572" s="71"/>
      <c r="Y6572" s="71"/>
      <c r="Z6572" s="71"/>
    </row>
    <row r="6573" spans="15:26">
      <c r="O6573" s="71"/>
      <c r="P6573" s="71"/>
      <c r="Q6573" s="71"/>
      <c r="R6573" s="71"/>
      <c r="S6573" s="71"/>
      <c r="T6573" s="71"/>
      <c r="U6573" s="71"/>
      <c r="V6573" s="71"/>
      <c r="W6573" s="71"/>
      <c r="X6573" s="71"/>
      <c r="Y6573" s="71"/>
      <c r="Z6573" s="71"/>
    </row>
    <row r="6574" spans="15:26">
      <c r="O6574" s="71"/>
      <c r="P6574" s="71"/>
      <c r="Q6574" s="71"/>
      <c r="R6574" s="71"/>
      <c r="S6574" s="71"/>
      <c r="T6574" s="71"/>
      <c r="U6574" s="71"/>
      <c r="V6574" s="71"/>
      <c r="W6574" s="71"/>
      <c r="X6574" s="71"/>
      <c r="Y6574" s="71"/>
      <c r="Z6574" s="71"/>
    </row>
    <row r="6575" spans="15:26">
      <c r="O6575" s="71"/>
      <c r="P6575" s="71"/>
      <c r="Q6575" s="71"/>
      <c r="R6575" s="71"/>
      <c r="S6575" s="71"/>
      <c r="T6575" s="71"/>
      <c r="U6575" s="71"/>
      <c r="V6575" s="71"/>
      <c r="W6575" s="71"/>
      <c r="X6575" s="71"/>
      <c r="Y6575" s="71"/>
      <c r="Z6575" s="71"/>
    </row>
    <row r="6576" spans="15:26">
      <c r="O6576" s="71"/>
      <c r="P6576" s="71"/>
      <c r="Q6576" s="71"/>
      <c r="R6576" s="71"/>
      <c r="S6576" s="71"/>
      <c r="T6576" s="71"/>
      <c r="U6576" s="71"/>
      <c r="V6576" s="71"/>
      <c r="W6576" s="71"/>
      <c r="X6576" s="71"/>
      <c r="Y6576" s="71"/>
      <c r="Z6576" s="71"/>
    </row>
    <row r="6577" spans="15:26">
      <c r="O6577" s="71"/>
      <c r="P6577" s="71"/>
      <c r="Q6577" s="71"/>
      <c r="R6577" s="71"/>
      <c r="S6577" s="71"/>
      <c r="T6577" s="71"/>
      <c r="U6577" s="71"/>
      <c r="V6577" s="71"/>
      <c r="W6577" s="71"/>
      <c r="X6577" s="71"/>
      <c r="Y6577" s="71"/>
      <c r="Z6577" s="71"/>
    </row>
    <row r="6578" spans="15:26">
      <c r="O6578" s="71"/>
      <c r="P6578" s="71"/>
      <c r="Q6578" s="71"/>
      <c r="R6578" s="71"/>
      <c r="S6578" s="71"/>
      <c r="T6578" s="71"/>
      <c r="U6578" s="71"/>
      <c r="V6578" s="71"/>
      <c r="W6578" s="71"/>
      <c r="X6578" s="71"/>
      <c r="Y6578" s="71"/>
      <c r="Z6578" s="71"/>
    </row>
    <row r="6579" spans="15:26">
      <c r="O6579" s="71"/>
      <c r="P6579" s="71"/>
      <c r="Q6579" s="71"/>
      <c r="R6579" s="71"/>
      <c r="S6579" s="71"/>
      <c r="T6579" s="71"/>
      <c r="U6579" s="71"/>
      <c r="V6579" s="71"/>
      <c r="W6579" s="71"/>
      <c r="X6579" s="71"/>
      <c r="Y6579" s="71"/>
      <c r="Z6579" s="71"/>
    </row>
    <row r="6580" spans="15:26">
      <c r="O6580" s="71"/>
      <c r="P6580" s="71"/>
      <c r="Q6580" s="71"/>
      <c r="R6580" s="71"/>
      <c r="S6580" s="71"/>
      <c r="T6580" s="71"/>
      <c r="U6580" s="71"/>
      <c r="V6580" s="71"/>
      <c r="W6580" s="71"/>
      <c r="X6580" s="71"/>
      <c r="Y6580" s="71"/>
      <c r="Z6580" s="71"/>
    </row>
    <row r="6581" spans="15:26">
      <c r="O6581" s="71"/>
      <c r="P6581" s="71"/>
      <c r="Q6581" s="71"/>
      <c r="R6581" s="71"/>
      <c r="S6581" s="71"/>
      <c r="T6581" s="71"/>
      <c r="U6581" s="71"/>
      <c r="V6581" s="71"/>
      <c r="W6581" s="71"/>
      <c r="X6581" s="71"/>
      <c r="Y6581" s="71"/>
      <c r="Z6581" s="71"/>
    </row>
    <row r="6582" spans="15:26">
      <c r="O6582" s="71"/>
      <c r="P6582" s="71"/>
      <c r="Q6582" s="71"/>
      <c r="R6582" s="71"/>
      <c r="S6582" s="71"/>
      <c r="T6582" s="71"/>
      <c r="U6582" s="71"/>
      <c r="V6582" s="71"/>
      <c r="W6582" s="71"/>
      <c r="X6582" s="71"/>
      <c r="Y6582" s="71"/>
      <c r="Z6582" s="71"/>
    </row>
    <row r="6583" spans="15:26">
      <c r="O6583" s="71"/>
      <c r="P6583" s="71"/>
      <c r="Q6583" s="71"/>
      <c r="R6583" s="71"/>
      <c r="S6583" s="71"/>
      <c r="T6583" s="71"/>
      <c r="U6583" s="71"/>
      <c r="V6583" s="71"/>
      <c r="W6583" s="71"/>
      <c r="X6583" s="71"/>
      <c r="Y6583" s="71"/>
      <c r="Z6583" s="71"/>
    </row>
    <row r="6584" spans="15:26">
      <c r="O6584" s="71"/>
      <c r="P6584" s="71"/>
      <c r="Q6584" s="71"/>
      <c r="R6584" s="71"/>
      <c r="S6584" s="71"/>
      <c r="T6584" s="71"/>
      <c r="U6584" s="71"/>
      <c r="V6584" s="71"/>
      <c r="W6584" s="71"/>
      <c r="X6584" s="71"/>
      <c r="Y6584" s="71"/>
      <c r="Z6584" s="71"/>
    </row>
    <row r="6585" spans="15:26">
      <c r="O6585" s="71"/>
      <c r="P6585" s="71"/>
      <c r="Q6585" s="71"/>
      <c r="R6585" s="71"/>
      <c r="S6585" s="71"/>
      <c r="T6585" s="71"/>
      <c r="U6585" s="71"/>
      <c r="V6585" s="71"/>
      <c r="W6585" s="71"/>
      <c r="X6585" s="71"/>
      <c r="Y6585" s="71"/>
      <c r="Z6585" s="71"/>
    </row>
    <row r="6586" spans="15:26">
      <c r="O6586" s="71"/>
      <c r="P6586" s="71"/>
      <c r="Q6586" s="71"/>
      <c r="R6586" s="71"/>
      <c r="S6586" s="71"/>
      <c r="T6586" s="71"/>
      <c r="U6586" s="71"/>
      <c r="V6586" s="71"/>
      <c r="W6586" s="71"/>
      <c r="X6586" s="71"/>
      <c r="Y6586" s="71"/>
      <c r="Z6586" s="71"/>
    </row>
    <row r="6587" spans="15:26">
      <c r="O6587" s="71"/>
      <c r="P6587" s="71"/>
      <c r="Q6587" s="71"/>
      <c r="R6587" s="71"/>
      <c r="S6587" s="71"/>
      <c r="T6587" s="71"/>
      <c r="U6587" s="71"/>
      <c r="V6587" s="71"/>
      <c r="W6587" s="71"/>
      <c r="X6587" s="71"/>
      <c r="Y6587" s="71"/>
      <c r="Z6587" s="71"/>
    </row>
    <row r="6588" spans="15:26">
      <c r="O6588" s="71"/>
      <c r="P6588" s="71"/>
      <c r="Q6588" s="71"/>
      <c r="R6588" s="71"/>
      <c r="S6588" s="71"/>
      <c r="T6588" s="71"/>
      <c r="U6588" s="71"/>
      <c r="V6588" s="71"/>
      <c r="W6588" s="71"/>
      <c r="X6588" s="71"/>
      <c r="Y6588" s="71"/>
      <c r="Z6588" s="71"/>
    </row>
    <row r="6589" spans="15:26">
      <c r="O6589" s="71"/>
      <c r="P6589" s="71"/>
      <c r="Q6589" s="71"/>
      <c r="R6589" s="71"/>
      <c r="S6589" s="71"/>
      <c r="T6589" s="71"/>
      <c r="U6589" s="71"/>
      <c r="V6589" s="71"/>
      <c r="W6589" s="71"/>
      <c r="X6589" s="71"/>
      <c r="Y6589" s="71"/>
      <c r="Z6589" s="71"/>
    </row>
    <row r="6590" spans="15:26">
      <c r="O6590" s="71"/>
      <c r="P6590" s="71"/>
      <c r="Q6590" s="71"/>
      <c r="R6590" s="71"/>
      <c r="S6590" s="71"/>
      <c r="T6590" s="71"/>
      <c r="U6590" s="71"/>
      <c r="V6590" s="71"/>
      <c r="W6590" s="71"/>
      <c r="X6590" s="71"/>
      <c r="Y6590" s="71"/>
      <c r="Z6590" s="71"/>
    </row>
    <row r="6591" spans="15:26">
      <c r="O6591" s="71"/>
      <c r="P6591" s="71"/>
      <c r="Q6591" s="71"/>
      <c r="R6591" s="71"/>
      <c r="S6591" s="71"/>
      <c r="T6591" s="71"/>
      <c r="U6591" s="71"/>
      <c r="V6591" s="71"/>
      <c r="W6591" s="71"/>
      <c r="X6591" s="71"/>
      <c r="Y6591" s="71"/>
      <c r="Z6591" s="71"/>
    </row>
    <row r="6592" spans="15:26">
      <c r="O6592" s="71"/>
      <c r="P6592" s="71"/>
      <c r="Q6592" s="71"/>
      <c r="R6592" s="71"/>
      <c r="S6592" s="71"/>
      <c r="T6592" s="71"/>
      <c r="U6592" s="71"/>
      <c r="V6592" s="71"/>
      <c r="W6592" s="71"/>
      <c r="X6592" s="71"/>
      <c r="Y6592" s="71"/>
      <c r="Z6592" s="71"/>
    </row>
    <row r="6593" spans="15:26">
      <c r="O6593" s="71"/>
      <c r="P6593" s="71"/>
      <c r="Q6593" s="71"/>
      <c r="R6593" s="71"/>
      <c r="S6593" s="71"/>
      <c r="T6593" s="71"/>
      <c r="U6593" s="71"/>
      <c r="V6593" s="71"/>
      <c r="W6593" s="71"/>
      <c r="X6593" s="71"/>
      <c r="Y6593" s="71"/>
      <c r="Z6593" s="71"/>
    </row>
    <row r="6594" spans="15:26">
      <c r="O6594" s="71"/>
      <c r="P6594" s="71"/>
      <c r="Q6594" s="71"/>
      <c r="R6594" s="71"/>
      <c r="S6594" s="71"/>
      <c r="T6594" s="71"/>
      <c r="U6594" s="71"/>
      <c r="V6594" s="71"/>
      <c r="W6594" s="71"/>
      <c r="X6594" s="71"/>
      <c r="Y6594" s="71"/>
      <c r="Z6594" s="71"/>
    </row>
    <row r="6595" spans="15:26">
      <c r="O6595" s="71"/>
      <c r="P6595" s="71"/>
      <c r="Q6595" s="71"/>
      <c r="R6595" s="71"/>
      <c r="S6595" s="71"/>
      <c r="T6595" s="71"/>
      <c r="U6595" s="71"/>
      <c r="V6595" s="71"/>
      <c r="W6595" s="71"/>
      <c r="X6595" s="71"/>
      <c r="Y6595" s="71"/>
      <c r="Z6595" s="71"/>
    </row>
    <row r="6596" spans="15:26">
      <c r="O6596" s="71"/>
      <c r="P6596" s="71"/>
      <c r="Q6596" s="71"/>
      <c r="R6596" s="71"/>
      <c r="S6596" s="71"/>
      <c r="T6596" s="71"/>
      <c r="U6596" s="71"/>
      <c r="V6596" s="71"/>
      <c r="W6596" s="71"/>
      <c r="X6596" s="71"/>
      <c r="Y6596" s="71"/>
      <c r="Z6596" s="71"/>
    </row>
    <row r="6597" spans="15:26">
      <c r="O6597" s="71"/>
      <c r="P6597" s="71"/>
      <c r="Q6597" s="71"/>
      <c r="R6597" s="71"/>
      <c r="S6597" s="71"/>
      <c r="T6597" s="71"/>
      <c r="U6597" s="71"/>
      <c r="V6597" s="71"/>
      <c r="W6597" s="71"/>
      <c r="X6597" s="71"/>
      <c r="Y6597" s="71"/>
      <c r="Z6597" s="71"/>
    </row>
    <row r="6598" spans="15:26">
      <c r="O6598" s="71"/>
      <c r="P6598" s="71"/>
      <c r="Q6598" s="71"/>
      <c r="R6598" s="71"/>
      <c r="S6598" s="71"/>
      <c r="T6598" s="71"/>
      <c r="U6598" s="71"/>
      <c r="V6598" s="71"/>
      <c r="W6598" s="71"/>
      <c r="X6598" s="71"/>
      <c r="Y6598" s="71"/>
      <c r="Z6598" s="71"/>
    </row>
    <row r="6599" spans="15:26">
      <c r="O6599" s="71"/>
      <c r="P6599" s="71"/>
      <c r="Q6599" s="71"/>
      <c r="R6599" s="71"/>
      <c r="S6599" s="71"/>
      <c r="T6599" s="71"/>
      <c r="U6599" s="71"/>
      <c r="V6599" s="71"/>
      <c r="W6599" s="71"/>
      <c r="X6599" s="71"/>
      <c r="Y6599" s="71"/>
      <c r="Z6599" s="71"/>
    </row>
    <row r="6600" spans="15:26">
      <c r="O6600" s="71"/>
      <c r="P6600" s="71"/>
      <c r="Q6600" s="71"/>
      <c r="R6600" s="71"/>
      <c r="S6600" s="71"/>
      <c r="T6600" s="71"/>
      <c r="U6600" s="71"/>
      <c r="V6600" s="71"/>
      <c r="W6600" s="71"/>
      <c r="X6600" s="71"/>
      <c r="Y6600" s="71"/>
      <c r="Z6600" s="71"/>
    </row>
    <row r="6601" spans="15:26">
      <c r="O6601" s="71"/>
      <c r="P6601" s="71"/>
      <c r="Q6601" s="71"/>
      <c r="R6601" s="71"/>
      <c r="S6601" s="71"/>
      <c r="T6601" s="71"/>
      <c r="U6601" s="71"/>
      <c r="V6601" s="71"/>
      <c r="W6601" s="71"/>
      <c r="X6601" s="71"/>
      <c r="Y6601" s="71"/>
      <c r="Z6601" s="71"/>
    </row>
    <row r="6602" spans="15:26">
      <c r="O6602" s="71"/>
      <c r="P6602" s="71"/>
      <c r="Q6602" s="71"/>
      <c r="R6602" s="71"/>
      <c r="S6602" s="71"/>
      <c r="T6602" s="71"/>
      <c r="U6602" s="71"/>
      <c r="V6602" s="71"/>
      <c r="W6602" s="71"/>
      <c r="X6602" s="71"/>
      <c r="Y6602" s="71"/>
      <c r="Z6602" s="71"/>
    </row>
    <row r="6603" spans="15:26">
      <c r="O6603" s="71"/>
      <c r="P6603" s="71"/>
      <c r="Q6603" s="71"/>
      <c r="R6603" s="71"/>
      <c r="S6603" s="71"/>
      <c r="T6603" s="71"/>
      <c r="U6603" s="71"/>
      <c r="V6603" s="71"/>
      <c r="W6603" s="71"/>
      <c r="X6603" s="71"/>
      <c r="Y6603" s="71"/>
      <c r="Z6603" s="71"/>
    </row>
    <row r="6604" spans="15:26">
      <c r="O6604" s="71"/>
      <c r="P6604" s="71"/>
      <c r="Q6604" s="71"/>
      <c r="R6604" s="71"/>
      <c r="S6604" s="71"/>
      <c r="T6604" s="71"/>
      <c r="U6604" s="71"/>
      <c r="V6604" s="71"/>
      <c r="W6604" s="71"/>
      <c r="X6604" s="71"/>
      <c r="Y6604" s="71"/>
      <c r="Z6604" s="71"/>
    </row>
    <row r="6605" spans="15:26">
      <c r="O6605" s="71"/>
      <c r="P6605" s="71"/>
      <c r="Q6605" s="71"/>
      <c r="R6605" s="71"/>
      <c r="S6605" s="71"/>
      <c r="T6605" s="71"/>
      <c r="U6605" s="71"/>
      <c r="V6605" s="71"/>
      <c r="W6605" s="71"/>
      <c r="X6605" s="71"/>
      <c r="Y6605" s="71"/>
      <c r="Z6605" s="71"/>
    </row>
    <row r="6606" spans="15:26">
      <c r="O6606" s="71"/>
      <c r="P6606" s="71"/>
      <c r="Q6606" s="71"/>
      <c r="R6606" s="71"/>
      <c r="S6606" s="71"/>
      <c r="T6606" s="71"/>
      <c r="U6606" s="71"/>
      <c r="V6606" s="71"/>
      <c r="W6606" s="71"/>
      <c r="X6606" s="71"/>
      <c r="Y6606" s="71"/>
      <c r="Z6606" s="71"/>
    </row>
    <row r="6607" spans="15:26">
      <c r="O6607" s="71"/>
      <c r="P6607" s="71"/>
      <c r="Q6607" s="71"/>
      <c r="R6607" s="71"/>
      <c r="S6607" s="71"/>
      <c r="T6607" s="71"/>
      <c r="U6607" s="71"/>
      <c r="V6607" s="71"/>
      <c r="W6607" s="71"/>
      <c r="X6607" s="71"/>
      <c r="Y6607" s="71"/>
      <c r="Z6607" s="71"/>
    </row>
    <row r="6608" spans="15:26">
      <c r="O6608" s="71"/>
      <c r="P6608" s="71"/>
      <c r="Q6608" s="71"/>
      <c r="R6608" s="71"/>
      <c r="S6608" s="71"/>
      <c r="T6608" s="71"/>
      <c r="U6608" s="71"/>
      <c r="V6608" s="71"/>
      <c r="W6608" s="71"/>
      <c r="X6608" s="71"/>
      <c r="Y6608" s="71"/>
      <c r="Z6608" s="71"/>
    </row>
    <row r="6609" spans="15:26">
      <c r="O6609" s="71"/>
      <c r="P6609" s="71"/>
      <c r="Q6609" s="71"/>
      <c r="R6609" s="71"/>
      <c r="S6609" s="71"/>
      <c r="T6609" s="71"/>
      <c r="U6609" s="71"/>
      <c r="V6609" s="71"/>
      <c r="W6609" s="71"/>
      <c r="X6609" s="71"/>
      <c r="Y6609" s="71"/>
      <c r="Z6609" s="71"/>
    </row>
    <row r="6610" spans="15:26">
      <c r="O6610" s="71"/>
      <c r="P6610" s="71"/>
      <c r="Q6610" s="71"/>
      <c r="R6610" s="71"/>
      <c r="S6610" s="71"/>
      <c r="T6610" s="71"/>
      <c r="U6610" s="71"/>
      <c r="V6610" s="71"/>
      <c r="W6610" s="71"/>
      <c r="X6610" s="71"/>
      <c r="Y6610" s="71"/>
      <c r="Z6610" s="71"/>
    </row>
    <row r="6611" spans="15:26">
      <c r="O6611" s="71"/>
      <c r="P6611" s="71"/>
      <c r="Q6611" s="71"/>
      <c r="R6611" s="71"/>
      <c r="S6611" s="71"/>
      <c r="T6611" s="71"/>
      <c r="U6611" s="71"/>
      <c r="V6611" s="71"/>
      <c r="W6611" s="71"/>
      <c r="X6611" s="71"/>
      <c r="Y6611" s="71"/>
      <c r="Z6611" s="71"/>
    </row>
    <row r="6612" spans="15:26">
      <c r="O6612" s="71"/>
      <c r="P6612" s="71"/>
      <c r="Q6612" s="71"/>
      <c r="R6612" s="71"/>
      <c r="S6612" s="71"/>
      <c r="T6612" s="71"/>
      <c r="U6612" s="71"/>
      <c r="V6612" s="71"/>
      <c r="W6612" s="71"/>
      <c r="X6612" s="71"/>
      <c r="Y6612" s="71"/>
      <c r="Z6612" s="71"/>
    </row>
    <row r="6613" spans="15:26">
      <c r="O6613" s="71"/>
      <c r="P6613" s="71"/>
      <c r="Q6613" s="71"/>
      <c r="R6613" s="71"/>
      <c r="S6613" s="71"/>
      <c r="T6613" s="71"/>
      <c r="U6613" s="71"/>
      <c r="V6613" s="71"/>
      <c r="W6613" s="71"/>
      <c r="X6613" s="71"/>
      <c r="Y6613" s="71"/>
      <c r="Z6613" s="71"/>
    </row>
    <row r="6614" spans="15:26">
      <c r="O6614" s="71"/>
      <c r="P6614" s="71"/>
      <c r="Q6614" s="71"/>
      <c r="R6614" s="71"/>
      <c r="S6614" s="71"/>
      <c r="T6614" s="71"/>
      <c r="U6614" s="71"/>
      <c r="V6614" s="71"/>
      <c r="W6614" s="71"/>
      <c r="X6614" s="71"/>
      <c r="Y6614" s="71"/>
      <c r="Z6614" s="71"/>
    </row>
    <row r="6615" spans="15:26">
      <c r="O6615" s="71"/>
      <c r="P6615" s="71"/>
      <c r="Q6615" s="71"/>
      <c r="R6615" s="71"/>
      <c r="S6615" s="71"/>
      <c r="T6615" s="71"/>
      <c r="U6615" s="71"/>
      <c r="V6615" s="71"/>
      <c r="W6615" s="71"/>
      <c r="X6615" s="71"/>
      <c r="Y6615" s="71"/>
      <c r="Z6615" s="71"/>
    </row>
    <row r="6616" spans="15:26">
      <c r="O6616" s="71"/>
      <c r="P6616" s="71"/>
      <c r="Q6616" s="71"/>
      <c r="R6616" s="71"/>
      <c r="S6616" s="71"/>
      <c r="T6616" s="71"/>
      <c r="U6616" s="71"/>
      <c r="V6616" s="71"/>
      <c r="W6616" s="71"/>
      <c r="X6616" s="71"/>
      <c r="Y6616" s="71"/>
      <c r="Z6616" s="71"/>
    </row>
    <row r="6617" spans="15:26">
      <c r="O6617" s="71"/>
      <c r="P6617" s="71"/>
      <c r="Q6617" s="71"/>
      <c r="R6617" s="71"/>
      <c r="S6617" s="71"/>
      <c r="T6617" s="71"/>
      <c r="U6617" s="71"/>
      <c r="V6617" s="71"/>
      <c r="W6617" s="71"/>
      <c r="X6617" s="71"/>
      <c r="Y6617" s="71"/>
      <c r="Z6617" s="71"/>
    </row>
    <row r="6618" spans="15:26">
      <c r="O6618" s="71"/>
      <c r="P6618" s="71"/>
      <c r="Q6618" s="71"/>
      <c r="R6618" s="71"/>
      <c r="S6618" s="71"/>
      <c r="T6618" s="71"/>
      <c r="U6618" s="71"/>
      <c r="V6618" s="71"/>
      <c r="W6618" s="71"/>
      <c r="X6618" s="71"/>
      <c r="Y6618" s="71"/>
      <c r="Z6618" s="71"/>
    </row>
    <row r="6619" spans="15:26">
      <c r="O6619" s="71"/>
      <c r="P6619" s="71"/>
      <c r="Q6619" s="71"/>
      <c r="R6619" s="71"/>
      <c r="S6619" s="71"/>
      <c r="T6619" s="71"/>
      <c r="U6619" s="71"/>
      <c r="V6619" s="71"/>
      <c r="W6619" s="71"/>
      <c r="X6619" s="71"/>
      <c r="Y6619" s="71"/>
      <c r="Z6619" s="71"/>
    </row>
    <row r="6620" spans="15:26">
      <c r="O6620" s="71"/>
      <c r="P6620" s="71"/>
      <c r="Q6620" s="71"/>
      <c r="R6620" s="71"/>
      <c r="S6620" s="71"/>
      <c r="T6620" s="71"/>
      <c r="U6620" s="71"/>
      <c r="V6620" s="71"/>
      <c r="W6620" s="71"/>
      <c r="X6620" s="71"/>
      <c r="Y6620" s="71"/>
      <c r="Z6620" s="71"/>
    </row>
    <row r="6621" spans="15:26">
      <c r="O6621" s="71"/>
      <c r="P6621" s="71"/>
      <c r="Q6621" s="71"/>
      <c r="R6621" s="71"/>
      <c r="S6621" s="71"/>
      <c r="T6621" s="71"/>
      <c r="U6621" s="71"/>
      <c r="V6621" s="71"/>
      <c r="W6621" s="71"/>
      <c r="X6621" s="71"/>
      <c r="Y6621" s="71"/>
      <c r="Z6621" s="71"/>
    </row>
    <row r="6622" spans="15:26">
      <c r="O6622" s="71"/>
      <c r="P6622" s="71"/>
      <c r="Q6622" s="71"/>
      <c r="R6622" s="71"/>
      <c r="S6622" s="71"/>
      <c r="T6622" s="71"/>
      <c r="U6622" s="71"/>
      <c r="V6622" s="71"/>
      <c r="W6622" s="71"/>
      <c r="X6622" s="71"/>
      <c r="Y6622" s="71"/>
      <c r="Z6622" s="71"/>
    </row>
    <row r="6623" spans="15:26">
      <c r="O6623" s="71"/>
      <c r="P6623" s="71"/>
      <c r="Q6623" s="71"/>
      <c r="R6623" s="71"/>
      <c r="S6623" s="71"/>
      <c r="T6623" s="71"/>
      <c r="U6623" s="71"/>
      <c r="V6623" s="71"/>
      <c r="W6623" s="71"/>
      <c r="X6623" s="71"/>
      <c r="Y6623" s="71"/>
      <c r="Z6623" s="71"/>
    </row>
    <row r="6624" spans="15:26">
      <c r="O6624" s="71"/>
      <c r="P6624" s="71"/>
      <c r="Q6624" s="71"/>
      <c r="R6624" s="71"/>
      <c r="S6624" s="71"/>
      <c r="T6624" s="71"/>
      <c r="U6624" s="71"/>
      <c r="V6624" s="71"/>
      <c r="W6624" s="71"/>
      <c r="X6624" s="71"/>
      <c r="Y6624" s="71"/>
      <c r="Z6624" s="71"/>
    </row>
    <row r="6625" spans="15:26">
      <c r="O6625" s="71"/>
      <c r="P6625" s="71"/>
      <c r="Q6625" s="71"/>
      <c r="R6625" s="71"/>
      <c r="S6625" s="71"/>
      <c r="T6625" s="71"/>
      <c r="U6625" s="71"/>
      <c r="V6625" s="71"/>
      <c r="W6625" s="71"/>
      <c r="X6625" s="71"/>
      <c r="Y6625" s="71"/>
      <c r="Z6625" s="71"/>
    </row>
    <row r="6626" spans="15:26">
      <c r="O6626" s="71"/>
      <c r="P6626" s="71"/>
      <c r="Q6626" s="71"/>
      <c r="R6626" s="71"/>
      <c r="S6626" s="71"/>
      <c r="T6626" s="71"/>
      <c r="U6626" s="71"/>
      <c r="V6626" s="71"/>
      <c r="W6626" s="71"/>
      <c r="X6626" s="71"/>
      <c r="Y6626" s="71"/>
      <c r="Z6626" s="71"/>
    </row>
    <row r="6627" spans="15:26">
      <c r="O6627" s="71"/>
      <c r="P6627" s="71"/>
      <c r="Q6627" s="71"/>
      <c r="R6627" s="71"/>
      <c r="S6627" s="71"/>
      <c r="T6627" s="71"/>
      <c r="U6627" s="71"/>
      <c r="V6627" s="71"/>
      <c r="W6627" s="71"/>
      <c r="X6627" s="71"/>
      <c r="Y6627" s="71"/>
      <c r="Z6627" s="71"/>
    </row>
    <row r="6628" spans="15:26">
      <c r="O6628" s="71"/>
      <c r="P6628" s="71"/>
      <c r="Q6628" s="71"/>
      <c r="R6628" s="71"/>
      <c r="S6628" s="71"/>
      <c r="T6628" s="71"/>
      <c r="U6628" s="71"/>
      <c r="V6628" s="71"/>
      <c r="W6628" s="71"/>
      <c r="X6628" s="71"/>
      <c r="Y6628" s="71"/>
      <c r="Z6628" s="71"/>
    </row>
    <row r="6629" spans="15:26">
      <c r="O6629" s="71"/>
      <c r="P6629" s="71"/>
      <c r="Q6629" s="71"/>
      <c r="R6629" s="71"/>
      <c r="S6629" s="71"/>
      <c r="T6629" s="71"/>
      <c r="U6629" s="71"/>
      <c r="V6629" s="71"/>
      <c r="W6629" s="71"/>
      <c r="X6629" s="71"/>
      <c r="Y6629" s="71"/>
      <c r="Z6629" s="71"/>
    </row>
    <row r="6630" spans="15:26">
      <c r="O6630" s="71"/>
      <c r="P6630" s="71"/>
      <c r="Q6630" s="71"/>
      <c r="R6630" s="71"/>
      <c r="S6630" s="71"/>
      <c r="T6630" s="71"/>
      <c r="U6630" s="71"/>
      <c r="V6630" s="71"/>
      <c r="W6630" s="71"/>
      <c r="X6630" s="71"/>
      <c r="Y6630" s="71"/>
      <c r="Z6630" s="71"/>
    </row>
    <row r="6631" spans="15:26">
      <c r="O6631" s="71"/>
      <c r="P6631" s="71"/>
      <c r="Q6631" s="71"/>
      <c r="R6631" s="71"/>
      <c r="S6631" s="71"/>
      <c r="T6631" s="71"/>
      <c r="U6631" s="71"/>
      <c r="V6631" s="71"/>
      <c r="W6631" s="71"/>
      <c r="X6631" s="71"/>
      <c r="Y6631" s="71"/>
      <c r="Z6631" s="71"/>
    </row>
    <row r="6632" spans="15:26">
      <c r="O6632" s="71"/>
      <c r="P6632" s="71"/>
      <c r="Q6632" s="71"/>
      <c r="R6632" s="71"/>
      <c r="S6632" s="71"/>
      <c r="T6632" s="71"/>
      <c r="U6632" s="71"/>
      <c r="V6632" s="71"/>
      <c r="W6632" s="71"/>
      <c r="X6632" s="71"/>
      <c r="Y6632" s="71"/>
      <c r="Z6632" s="71"/>
    </row>
    <row r="6633" spans="15:26">
      <c r="O6633" s="71"/>
      <c r="P6633" s="71"/>
      <c r="Q6633" s="71"/>
      <c r="R6633" s="71"/>
      <c r="S6633" s="71"/>
      <c r="T6633" s="71"/>
      <c r="U6633" s="71"/>
      <c r="V6633" s="71"/>
      <c r="W6633" s="71"/>
      <c r="X6633" s="71"/>
      <c r="Y6633" s="71"/>
      <c r="Z6633" s="71"/>
    </row>
    <row r="6634" spans="15:26">
      <c r="O6634" s="71"/>
      <c r="P6634" s="71"/>
      <c r="Q6634" s="71"/>
      <c r="R6634" s="71"/>
      <c r="S6634" s="71"/>
      <c r="T6634" s="71"/>
      <c r="U6634" s="71"/>
      <c r="V6634" s="71"/>
      <c r="W6634" s="71"/>
      <c r="X6634" s="71"/>
      <c r="Y6634" s="71"/>
      <c r="Z6634" s="71"/>
    </row>
    <row r="6635" spans="15:26">
      <c r="O6635" s="71"/>
      <c r="P6635" s="71"/>
      <c r="Q6635" s="71"/>
      <c r="R6635" s="71"/>
      <c r="S6635" s="71"/>
      <c r="T6635" s="71"/>
      <c r="U6635" s="71"/>
      <c r="V6635" s="71"/>
      <c r="W6635" s="71"/>
      <c r="X6635" s="71"/>
      <c r="Y6635" s="71"/>
      <c r="Z6635" s="71"/>
    </row>
    <row r="6636" spans="15:26">
      <c r="O6636" s="71"/>
      <c r="P6636" s="71"/>
      <c r="Q6636" s="71"/>
      <c r="R6636" s="71"/>
      <c r="S6636" s="71"/>
      <c r="T6636" s="71"/>
      <c r="U6636" s="71"/>
      <c r="V6636" s="71"/>
      <c r="W6636" s="71"/>
      <c r="X6636" s="71"/>
      <c r="Y6636" s="71"/>
      <c r="Z6636" s="71"/>
    </row>
    <row r="6637" spans="15:26">
      <c r="O6637" s="71"/>
      <c r="P6637" s="71"/>
      <c r="Q6637" s="71"/>
      <c r="R6637" s="71"/>
      <c r="S6637" s="71"/>
      <c r="T6637" s="71"/>
      <c r="U6637" s="71"/>
      <c r="V6637" s="71"/>
      <c r="W6637" s="71"/>
      <c r="X6637" s="71"/>
      <c r="Y6637" s="71"/>
      <c r="Z6637" s="71"/>
    </row>
    <row r="6638" spans="15:26">
      <c r="O6638" s="71"/>
      <c r="P6638" s="71"/>
      <c r="Q6638" s="71"/>
      <c r="R6638" s="71"/>
      <c r="S6638" s="71"/>
      <c r="T6638" s="71"/>
      <c r="U6638" s="71"/>
      <c r="V6638" s="71"/>
      <c r="W6638" s="71"/>
      <c r="X6638" s="71"/>
      <c r="Y6638" s="71"/>
      <c r="Z6638" s="71"/>
    </row>
    <row r="6639" spans="15:26">
      <c r="O6639" s="71"/>
      <c r="P6639" s="71"/>
      <c r="Q6639" s="71"/>
      <c r="R6639" s="71"/>
      <c r="S6639" s="71"/>
      <c r="T6639" s="71"/>
      <c r="U6639" s="71"/>
      <c r="V6639" s="71"/>
      <c r="W6639" s="71"/>
      <c r="X6639" s="71"/>
      <c r="Y6639" s="71"/>
      <c r="Z6639" s="71"/>
    </row>
    <row r="6640" spans="15:26">
      <c r="O6640" s="71"/>
      <c r="P6640" s="71"/>
      <c r="Q6640" s="71"/>
      <c r="R6640" s="71"/>
      <c r="S6640" s="71"/>
      <c r="T6640" s="71"/>
      <c r="U6640" s="71"/>
      <c r="V6640" s="71"/>
      <c r="W6640" s="71"/>
      <c r="X6640" s="71"/>
      <c r="Y6640" s="71"/>
      <c r="Z6640" s="71"/>
    </row>
    <row r="6641" spans="15:26">
      <c r="O6641" s="71"/>
      <c r="P6641" s="71"/>
      <c r="Q6641" s="71"/>
      <c r="R6641" s="71"/>
      <c r="S6641" s="71"/>
      <c r="T6641" s="71"/>
      <c r="U6641" s="71"/>
      <c r="V6641" s="71"/>
      <c r="W6641" s="71"/>
      <c r="X6641" s="71"/>
      <c r="Y6641" s="71"/>
      <c r="Z6641" s="71"/>
    </row>
    <row r="6642" spans="15:26">
      <c r="O6642" s="71"/>
      <c r="P6642" s="71"/>
      <c r="Q6642" s="71"/>
      <c r="R6642" s="71"/>
      <c r="S6642" s="71"/>
      <c r="T6642" s="71"/>
      <c r="U6642" s="71"/>
      <c r="V6642" s="71"/>
      <c r="W6642" s="71"/>
      <c r="X6642" s="71"/>
      <c r="Y6642" s="71"/>
      <c r="Z6642" s="71"/>
    </row>
    <row r="6643" spans="15:26">
      <c r="O6643" s="71"/>
      <c r="P6643" s="71"/>
      <c r="Q6643" s="71"/>
      <c r="R6643" s="71"/>
      <c r="S6643" s="71"/>
      <c r="T6643" s="71"/>
      <c r="U6643" s="71"/>
      <c r="V6643" s="71"/>
      <c r="W6643" s="71"/>
      <c r="X6643" s="71"/>
      <c r="Y6643" s="71"/>
      <c r="Z6643" s="71"/>
    </row>
    <row r="6644" spans="15:26">
      <c r="O6644" s="71"/>
      <c r="P6644" s="71"/>
      <c r="Q6644" s="71"/>
      <c r="R6644" s="71"/>
      <c r="S6644" s="71"/>
      <c r="T6644" s="71"/>
      <c r="U6644" s="71"/>
      <c r="V6644" s="71"/>
      <c r="W6644" s="71"/>
      <c r="X6644" s="71"/>
      <c r="Y6644" s="71"/>
      <c r="Z6644" s="71"/>
    </row>
    <row r="6645" spans="15:26">
      <c r="O6645" s="71"/>
      <c r="P6645" s="71"/>
      <c r="Q6645" s="71"/>
      <c r="R6645" s="71"/>
      <c r="S6645" s="71"/>
      <c r="T6645" s="71"/>
      <c r="U6645" s="71"/>
      <c r="V6645" s="71"/>
      <c r="W6645" s="71"/>
      <c r="X6645" s="71"/>
      <c r="Y6645" s="71"/>
      <c r="Z6645" s="71"/>
    </row>
    <row r="6646" spans="15:26">
      <c r="O6646" s="71"/>
      <c r="P6646" s="71"/>
      <c r="Q6646" s="71"/>
      <c r="R6646" s="71"/>
      <c r="S6646" s="71"/>
      <c r="T6646" s="71"/>
      <c r="U6646" s="71"/>
      <c r="V6646" s="71"/>
      <c r="W6646" s="71"/>
      <c r="X6646" s="71"/>
      <c r="Y6646" s="71"/>
      <c r="Z6646" s="71"/>
    </row>
    <row r="6647" spans="15:26">
      <c r="O6647" s="71"/>
      <c r="P6647" s="71"/>
      <c r="Q6647" s="71"/>
      <c r="R6647" s="71"/>
      <c r="S6647" s="71"/>
      <c r="T6647" s="71"/>
      <c r="U6647" s="71"/>
      <c r="V6647" s="71"/>
      <c r="W6647" s="71"/>
      <c r="X6647" s="71"/>
      <c r="Y6647" s="71"/>
      <c r="Z6647" s="71"/>
    </row>
    <row r="6648" spans="15:26">
      <c r="O6648" s="71"/>
      <c r="P6648" s="71"/>
      <c r="Q6648" s="71"/>
      <c r="R6648" s="71"/>
      <c r="S6648" s="71"/>
      <c r="T6648" s="71"/>
      <c r="U6648" s="71"/>
      <c r="V6648" s="71"/>
      <c r="W6648" s="71"/>
      <c r="X6648" s="71"/>
      <c r="Y6648" s="71"/>
      <c r="Z6648" s="71"/>
    </row>
    <row r="6649" spans="15:26">
      <c r="O6649" s="71"/>
      <c r="P6649" s="71"/>
      <c r="Q6649" s="71"/>
      <c r="R6649" s="71"/>
      <c r="S6649" s="71"/>
      <c r="T6649" s="71"/>
      <c r="U6649" s="71"/>
      <c r="V6649" s="71"/>
      <c r="W6649" s="71"/>
      <c r="X6649" s="71"/>
      <c r="Y6649" s="71"/>
      <c r="Z6649" s="71"/>
    </row>
    <row r="6650" spans="15:26">
      <c r="O6650" s="71"/>
      <c r="P6650" s="71"/>
      <c r="Q6650" s="71"/>
      <c r="R6650" s="71"/>
      <c r="S6650" s="71"/>
      <c r="T6650" s="71"/>
      <c r="U6650" s="71"/>
      <c r="V6650" s="71"/>
      <c r="W6650" s="71"/>
      <c r="X6650" s="71"/>
      <c r="Y6650" s="71"/>
      <c r="Z6650" s="71"/>
    </row>
    <row r="6651" spans="15:26">
      <c r="O6651" s="71"/>
      <c r="P6651" s="71"/>
      <c r="Q6651" s="71"/>
      <c r="R6651" s="71"/>
      <c r="S6651" s="71"/>
      <c r="T6651" s="71"/>
      <c r="U6651" s="71"/>
      <c r="V6651" s="71"/>
      <c r="W6651" s="71"/>
      <c r="X6651" s="71"/>
      <c r="Y6651" s="71"/>
      <c r="Z6651" s="71"/>
    </row>
    <row r="6652" spans="15:26">
      <c r="O6652" s="71"/>
      <c r="P6652" s="71"/>
      <c r="Q6652" s="71"/>
      <c r="R6652" s="71"/>
      <c r="S6652" s="71"/>
      <c r="T6652" s="71"/>
      <c r="U6652" s="71"/>
      <c r="V6652" s="71"/>
      <c r="W6652" s="71"/>
      <c r="X6652" s="71"/>
      <c r="Y6652" s="71"/>
      <c r="Z6652" s="71"/>
    </row>
    <row r="6653" spans="15:26">
      <c r="O6653" s="71"/>
      <c r="P6653" s="71"/>
      <c r="Q6653" s="71"/>
      <c r="R6653" s="71"/>
      <c r="S6653" s="71"/>
      <c r="T6653" s="71"/>
      <c r="U6653" s="71"/>
      <c r="V6653" s="71"/>
      <c r="W6653" s="71"/>
      <c r="X6653" s="71"/>
      <c r="Y6653" s="71"/>
      <c r="Z6653" s="71"/>
    </row>
    <row r="6654" spans="15:26">
      <c r="O6654" s="71"/>
      <c r="P6654" s="71"/>
      <c r="Q6654" s="71"/>
      <c r="R6654" s="71"/>
      <c r="S6654" s="71"/>
      <c r="T6654" s="71"/>
      <c r="U6654" s="71"/>
      <c r="V6654" s="71"/>
      <c r="W6654" s="71"/>
      <c r="X6654" s="71"/>
      <c r="Y6654" s="71"/>
      <c r="Z6654" s="71"/>
    </row>
    <row r="6655" spans="15:26">
      <c r="O6655" s="71"/>
      <c r="P6655" s="71"/>
      <c r="Q6655" s="71"/>
      <c r="R6655" s="71"/>
      <c r="S6655" s="71"/>
      <c r="T6655" s="71"/>
      <c r="U6655" s="71"/>
      <c r="V6655" s="71"/>
      <c r="W6655" s="71"/>
      <c r="X6655" s="71"/>
      <c r="Y6655" s="71"/>
      <c r="Z6655" s="71"/>
    </row>
  </sheetData>
  <sheetProtection algorithmName="SHA-512" hashValue="2c7cVY9/vL+6NKegLZSxqJ4ZdUk+EYmWsBUUQr4/5PJozGeUfKVjpJs/IMH0OuuZw//A16dtjeubXKhdmBfSuA==" saltValue="Jgjr2qqi5xd/RaNP+bqBSg==" spinCount="100000" sheet="1" objects="1" scenarios="1" formatColumns="0" autoFilter="0"/>
  <phoneticPr fontId="10" type="noConversion"/>
  <conditionalFormatting sqref="N7:N4999">
    <cfRule type="cellIs" dxfId="115" priority="2" operator="equal">
      <formula>"Aberto"</formula>
    </cfRule>
    <cfRule type="cellIs" dxfId="114" priority="3" operator="equal">
      <formula>"Pago"</formula>
    </cfRule>
  </conditionalFormatting>
  <conditionalFormatting sqref="N7:N4999">
    <cfRule type="cellIs" dxfId="113" priority="1" operator="equal">
      <formula>"Vencido"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7EEFF90-32EC-422E-B25E-030D3B2822C8}">
          <x14:formula1>
            <xm:f>'Plano de Contas'!$A$30:$A$149</xm:f>
          </x14:formula1>
          <xm:sqref>C7:C4999</xm:sqref>
        </x14:dataValidation>
        <x14:dataValidation type="list" allowBlank="1" showInputMessage="1" showErrorMessage="1" xr:uid="{04AEC322-B918-4ED3-9D8D-62A8B8587B12}">
          <x14:formula1>
            <xm:f>Parametros!$A$9:$A$18</xm:f>
          </x14:formula1>
          <xm:sqref>D7:D4999</xm:sqref>
        </x14:dataValidation>
        <x14:dataValidation type="list" allowBlank="1" showInputMessage="1" showErrorMessage="1" xr:uid="{0AF39108-429A-4CC2-B097-9E02D0D9B782}">
          <x14:formula1>
            <xm:f>Fornecedores!$A$7:$A$999</xm:f>
          </x14:formula1>
          <xm:sqref>E7:E4999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737B-48E1-4D21-949D-43B96A967921}">
  <dimension ref="A1:Q5000"/>
  <sheetViews>
    <sheetView workbookViewId="0">
      <pane ySplit="6" topLeftCell="A7" activePane="bottomLeft" state="frozen"/>
      <selection pane="bottomLeft" activeCell="D7" sqref="D7"/>
    </sheetView>
  </sheetViews>
  <sheetFormatPr defaultRowHeight="15"/>
  <cols>
    <col min="1" max="1" width="25.28515625" style="149" customWidth="1"/>
    <col min="2" max="2" width="38.140625" style="39" customWidth="1"/>
    <col min="3" max="3" width="40.42578125" customWidth="1"/>
    <col min="4" max="4" width="41" customWidth="1"/>
    <col min="5" max="5" width="46.5703125" bestFit="1" customWidth="1"/>
    <col min="6" max="6" width="20" bestFit="1" customWidth="1"/>
    <col min="7" max="7" width="21.42578125" bestFit="1" customWidth="1"/>
    <col min="8" max="8" width="22.42578125" hidden="1" customWidth="1"/>
    <col min="9" max="9" width="22.5703125" hidden="1" customWidth="1"/>
    <col min="10" max="10" width="22.7109375" style="149" bestFit="1" customWidth="1"/>
    <col min="11" max="11" width="14.85546875" hidden="1" customWidth="1"/>
    <col min="12" max="12" width="14.5703125" hidden="1" customWidth="1"/>
    <col min="13" max="13" width="24.140625" bestFit="1" customWidth="1"/>
    <col min="14" max="14" width="28.85546875" style="212" bestFit="1" customWidth="1"/>
    <col min="15" max="15" width="11.85546875" bestFit="1" customWidth="1"/>
    <col min="17" max="17" width="10.7109375" bestFit="1" customWidth="1"/>
  </cols>
  <sheetData>
    <row r="1" spans="1:17">
      <c r="A1" s="147"/>
      <c r="B1" s="218"/>
      <c r="C1" s="72"/>
      <c r="D1" s="72"/>
      <c r="E1" s="72"/>
      <c r="F1" s="72"/>
      <c r="G1" s="72"/>
      <c r="H1" s="72"/>
      <c r="I1" s="72"/>
      <c r="J1" s="147"/>
      <c r="K1" s="72"/>
      <c r="L1" s="72"/>
      <c r="M1" s="72"/>
      <c r="N1" s="209"/>
      <c r="O1" s="72"/>
    </row>
    <row r="2" spans="1:17">
      <c r="A2" s="147"/>
      <c r="B2" s="218"/>
      <c r="C2" s="72"/>
      <c r="D2" s="72"/>
      <c r="E2" s="72"/>
      <c r="F2" s="72"/>
      <c r="G2" s="72"/>
      <c r="H2" s="72"/>
      <c r="I2" s="72"/>
      <c r="J2" s="147"/>
      <c r="K2" s="72"/>
      <c r="L2" s="72"/>
      <c r="M2" s="72"/>
      <c r="N2" s="209"/>
      <c r="O2" s="72"/>
    </row>
    <row r="3" spans="1:17">
      <c r="A3" s="147"/>
      <c r="B3" s="218"/>
      <c r="C3" s="72"/>
      <c r="D3" s="72"/>
      <c r="E3" s="72"/>
      <c r="F3" s="77"/>
      <c r="G3" s="72"/>
      <c r="H3" s="72"/>
      <c r="I3" s="72"/>
      <c r="J3" s="147"/>
      <c r="K3" s="72"/>
      <c r="L3" s="72"/>
      <c r="M3" s="72"/>
      <c r="N3" s="209"/>
      <c r="O3" s="72"/>
    </row>
    <row r="4" spans="1:17" ht="15.75" customHeight="1">
      <c r="A4" s="147"/>
      <c r="B4" s="218"/>
      <c r="C4" s="72"/>
      <c r="D4" s="72"/>
      <c r="E4" s="72"/>
      <c r="F4" s="72"/>
      <c r="G4" s="72"/>
      <c r="H4" s="72"/>
      <c r="I4" s="72"/>
      <c r="J4" s="147"/>
      <c r="K4" s="72"/>
      <c r="L4" s="72"/>
      <c r="M4" s="72"/>
      <c r="N4" s="209"/>
      <c r="O4" s="72"/>
      <c r="Q4" s="22"/>
    </row>
    <row r="5" spans="1:17" ht="15.75" customHeight="1" thickBot="1">
      <c r="A5" s="148"/>
      <c r="B5" s="219"/>
      <c r="C5" s="73"/>
      <c r="D5" s="73"/>
      <c r="E5" s="73"/>
      <c r="F5" s="73"/>
      <c r="G5" s="73"/>
      <c r="H5" s="73"/>
      <c r="I5" s="73"/>
      <c r="J5" s="148"/>
      <c r="K5" s="73"/>
      <c r="L5" s="73"/>
      <c r="M5" s="73"/>
      <c r="N5" s="210"/>
      <c r="O5" s="73"/>
      <c r="Q5" s="22"/>
    </row>
    <row r="6" spans="1:17" ht="15.75" thickBot="1">
      <c r="A6" s="159" t="s">
        <v>11</v>
      </c>
      <c r="B6" s="74" t="s">
        <v>12</v>
      </c>
      <c r="C6" s="74" t="s">
        <v>13</v>
      </c>
      <c r="D6" s="74" t="s">
        <v>14</v>
      </c>
      <c r="E6" s="74" t="s">
        <v>98</v>
      </c>
      <c r="F6" s="74" t="s">
        <v>16</v>
      </c>
      <c r="G6" s="74" t="s">
        <v>17</v>
      </c>
      <c r="H6" s="75" t="s">
        <v>18</v>
      </c>
      <c r="I6" s="75" t="s">
        <v>19</v>
      </c>
      <c r="J6" s="146" t="s">
        <v>20</v>
      </c>
      <c r="K6" s="75" t="s">
        <v>21</v>
      </c>
      <c r="L6" s="75" t="s">
        <v>22</v>
      </c>
      <c r="M6" s="74" t="s">
        <v>99</v>
      </c>
      <c r="N6" s="211" t="s">
        <v>100</v>
      </c>
      <c r="O6" s="76" t="s">
        <v>24</v>
      </c>
    </row>
    <row r="7" spans="1:17">
      <c r="A7" s="156"/>
      <c r="B7" s="220">
        <v>7</v>
      </c>
      <c r="C7" s="150" t="s">
        <v>101</v>
      </c>
      <c r="D7" s="150" t="s">
        <v>25</v>
      </c>
      <c r="E7" s="150" t="s">
        <v>26</v>
      </c>
      <c r="F7" s="150"/>
      <c r="G7" s="151">
        <v>1000000000</v>
      </c>
      <c r="H7" s="23">
        <f>MONTH(CtasReceber[[#This Row],[Data Vencimento]])</f>
        <v>2</v>
      </c>
      <c r="I7" s="23">
        <f>YEAR(CtasReceber[[#This Row],[Data Vencimento]])</f>
        <v>2022</v>
      </c>
      <c r="J7" s="154">
        <v>44593</v>
      </c>
      <c r="K7" s="23">
        <f>MONTH(CtasReceber[[#This Row],[Data Recebimento]])</f>
        <v>2</v>
      </c>
      <c r="L7" s="23">
        <f>YEAR(CtasReceber[[#This Row],[Data Recebimento]])</f>
        <v>2022</v>
      </c>
      <c r="M7" s="154">
        <v>44593</v>
      </c>
      <c r="N7" s="208">
        <v>1</v>
      </c>
      <c r="O7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8" spans="1:17">
      <c r="A8" s="155"/>
      <c r="B8" s="221">
        <v>6</v>
      </c>
      <c r="C8" s="152" t="s">
        <v>102</v>
      </c>
      <c r="D8" s="150"/>
      <c r="E8" s="150" t="s">
        <v>26</v>
      </c>
      <c r="F8" s="152"/>
      <c r="G8" s="151">
        <v>100000</v>
      </c>
      <c r="H8" s="23">
        <f>MONTH(CtasReceber[[#This Row],[Data Vencimento]])</f>
        <v>2</v>
      </c>
      <c r="I8" s="23">
        <f>YEAR(CtasReceber[[#This Row],[Data Vencimento]])</f>
        <v>2022</v>
      </c>
      <c r="J8" s="154">
        <v>44593</v>
      </c>
      <c r="K8" s="23">
        <f>MONTH(CtasReceber[[#This Row],[Data Recebimento]])</f>
        <v>2</v>
      </c>
      <c r="L8" s="23">
        <f>YEAR(CtasReceber[[#This Row],[Data Recebimento]])</f>
        <v>2022</v>
      </c>
      <c r="M8" s="154">
        <v>44593</v>
      </c>
      <c r="N8" s="208">
        <v>1</v>
      </c>
      <c r="O8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9" spans="1:17">
      <c r="A9" s="156"/>
      <c r="B9" s="220">
        <v>6</v>
      </c>
      <c r="C9" s="150" t="s">
        <v>103</v>
      </c>
      <c r="D9" s="150"/>
      <c r="E9" s="150" t="s">
        <v>26</v>
      </c>
      <c r="F9" s="150"/>
      <c r="G9" s="151">
        <v>100000</v>
      </c>
      <c r="H9" s="23">
        <f>MONTH(CtasReceber[[#This Row],[Data Vencimento]])</f>
        <v>2</v>
      </c>
      <c r="I9" s="23">
        <f>YEAR(CtasReceber[[#This Row],[Data Vencimento]])</f>
        <v>2022</v>
      </c>
      <c r="J9" s="154">
        <v>44593</v>
      </c>
      <c r="K9" s="23">
        <f>MONTH(CtasReceber[[#This Row],[Data Recebimento]])</f>
        <v>2</v>
      </c>
      <c r="L9" s="23">
        <f>YEAR(CtasReceber[[#This Row],[Data Recebimento]])</f>
        <v>2022</v>
      </c>
      <c r="M9" s="154">
        <v>44593</v>
      </c>
      <c r="N9" s="208">
        <v>1</v>
      </c>
      <c r="O9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0" spans="1:17">
      <c r="A10" s="156"/>
      <c r="B10" s="220"/>
      <c r="C10" s="150" t="s">
        <v>104</v>
      </c>
      <c r="D10" s="150"/>
      <c r="E10" s="150" t="s">
        <v>26</v>
      </c>
      <c r="F10" s="150"/>
      <c r="G10" s="151">
        <v>100000</v>
      </c>
      <c r="H10" s="23">
        <f>MONTH(CtasReceber[[#This Row],[Data Vencimento]])</f>
        <v>2</v>
      </c>
      <c r="I10" s="23">
        <f>YEAR(CtasReceber[[#This Row],[Data Vencimento]])</f>
        <v>2022</v>
      </c>
      <c r="J10" s="154">
        <v>44593</v>
      </c>
      <c r="K10" s="23">
        <f>MONTH(CtasReceber[[#This Row],[Data Recebimento]])</f>
        <v>2</v>
      </c>
      <c r="L10" s="23">
        <f>YEAR(CtasReceber[[#This Row],[Data Recebimento]])</f>
        <v>2022</v>
      </c>
      <c r="M10" s="154">
        <v>44593</v>
      </c>
      <c r="N10" s="208">
        <v>1</v>
      </c>
      <c r="O10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1" spans="1:17">
      <c r="A11" s="156"/>
      <c r="B11" s="220"/>
      <c r="C11" s="150" t="s">
        <v>105</v>
      </c>
      <c r="D11" s="150"/>
      <c r="E11" s="150" t="s">
        <v>26</v>
      </c>
      <c r="F11" s="150"/>
      <c r="G11" s="151">
        <v>100000</v>
      </c>
      <c r="H11" s="23">
        <f>MONTH(CtasReceber[[#This Row],[Data Vencimento]])</f>
        <v>2</v>
      </c>
      <c r="I11" s="23">
        <f>YEAR(CtasReceber[[#This Row],[Data Vencimento]])</f>
        <v>2022</v>
      </c>
      <c r="J11" s="154">
        <v>44593</v>
      </c>
      <c r="K11" s="23">
        <f>MONTH(CtasReceber[[#This Row],[Data Recebimento]])</f>
        <v>2</v>
      </c>
      <c r="L11" s="23">
        <f>YEAR(CtasReceber[[#This Row],[Data Recebimento]])</f>
        <v>2022</v>
      </c>
      <c r="M11" s="154">
        <v>44593</v>
      </c>
      <c r="N11" s="208">
        <v>1</v>
      </c>
      <c r="O11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2" spans="1:17">
      <c r="A12" s="156"/>
      <c r="B12" s="220"/>
      <c r="C12" s="150" t="s">
        <v>106</v>
      </c>
      <c r="D12" s="150"/>
      <c r="E12" s="150" t="s">
        <v>26</v>
      </c>
      <c r="F12" s="150"/>
      <c r="G12" s="151">
        <v>100000</v>
      </c>
      <c r="H12" s="23">
        <f>MONTH(CtasReceber[[#This Row],[Data Vencimento]])</f>
        <v>2</v>
      </c>
      <c r="I12" s="23">
        <f>YEAR(CtasReceber[[#This Row],[Data Vencimento]])</f>
        <v>2022</v>
      </c>
      <c r="J12" s="154">
        <v>44593</v>
      </c>
      <c r="K12" s="23">
        <f>MONTH(CtasReceber[[#This Row],[Data Recebimento]])</f>
        <v>2</v>
      </c>
      <c r="L12" s="23">
        <f>YEAR(CtasReceber[[#This Row],[Data Recebimento]])</f>
        <v>2022</v>
      </c>
      <c r="M12" s="154">
        <v>44593</v>
      </c>
      <c r="N12" s="208">
        <v>1</v>
      </c>
      <c r="O12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3" spans="1:17">
      <c r="A13" s="156"/>
      <c r="B13" s="220"/>
      <c r="C13" s="150" t="s">
        <v>107</v>
      </c>
      <c r="D13" s="150"/>
      <c r="E13" s="150" t="s">
        <v>26</v>
      </c>
      <c r="F13" s="150"/>
      <c r="G13" s="151">
        <v>100000</v>
      </c>
      <c r="H13" s="23">
        <f>MONTH(CtasReceber[[#This Row],[Data Vencimento]])</f>
        <v>2</v>
      </c>
      <c r="I13" s="23">
        <f>YEAR(CtasReceber[[#This Row],[Data Vencimento]])</f>
        <v>2022</v>
      </c>
      <c r="J13" s="154">
        <v>44593</v>
      </c>
      <c r="K13" s="23">
        <f>MONTH(CtasReceber[[#This Row],[Data Recebimento]])</f>
        <v>2</v>
      </c>
      <c r="L13" s="23">
        <f>YEAR(CtasReceber[[#This Row],[Data Recebimento]])</f>
        <v>2022</v>
      </c>
      <c r="M13" s="154">
        <v>44593</v>
      </c>
      <c r="N13" s="208">
        <v>1</v>
      </c>
      <c r="O13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4" spans="1:17">
      <c r="A14" s="156"/>
      <c r="B14" s="220"/>
      <c r="C14" s="150" t="s">
        <v>108</v>
      </c>
      <c r="D14" s="150"/>
      <c r="E14" s="150" t="s">
        <v>26</v>
      </c>
      <c r="F14" s="150"/>
      <c r="G14" s="151">
        <v>100000</v>
      </c>
      <c r="H14" s="23">
        <f>MONTH(CtasReceber[[#This Row],[Data Vencimento]])</f>
        <v>2</v>
      </c>
      <c r="I14" s="23">
        <f>YEAR(CtasReceber[[#This Row],[Data Vencimento]])</f>
        <v>2022</v>
      </c>
      <c r="J14" s="154">
        <v>44593</v>
      </c>
      <c r="K14" s="23">
        <f>MONTH(CtasReceber[[#This Row],[Data Recebimento]])</f>
        <v>2</v>
      </c>
      <c r="L14" s="23">
        <f>YEAR(CtasReceber[[#This Row],[Data Recebimento]])</f>
        <v>2022</v>
      </c>
      <c r="M14" s="154">
        <v>44593</v>
      </c>
      <c r="N14" s="208">
        <v>1</v>
      </c>
      <c r="O14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5" spans="1:17">
      <c r="A15" s="154"/>
      <c r="B15" s="220"/>
      <c r="C15" s="150" t="s">
        <v>109</v>
      </c>
      <c r="D15" s="150"/>
      <c r="E15" s="150" t="s">
        <v>26</v>
      </c>
      <c r="F15" s="150"/>
      <c r="G15" s="151">
        <v>100000</v>
      </c>
      <c r="H15" s="23">
        <f>MONTH(CtasReceber[[#This Row],[Data Vencimento]])</f>
        <v>2</v>
      </c>
      <c r="I15" s="23">
        <f>YEAR(CtasReceber[[#This Row],[Data Vencimento]])</f>
        <v>2022</v>
      </c>
      <c r="J15" s="154">
        <v>44593</v>
      </c>
      <c r="K15" s="23">
        <f>MONTH(CtasReceber[[#This Row],[Data Recebimento]])</f>
        <v>2</v>
      </c>
      <c r="L15" s="23">
        <f>YEAR(CtasReceber[[#This Row],[Data Recebimento]])</f>
        <v>2022</v>
      </c>
      <c r="M15" s="154">
        <v>44593</v>
      </c>
      <c r="N15" s="208">
        <v>1</v>
      </c>
      <c r="O15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6" spans="1:17">
      <c r="A16" s="154"/>
      <c r="B16" s="220"/>
      <c r="C16" s="150" t="s">
        <v>110</v>
      </c>
      <c r="D16" s="150"/>
      <c r="E16" s="150" t="s">
        <v>26</v>
      </c>
      <c r="F16" s="150"/>
      <c r="G16" s="151">
        <v>100000</v>
      </c>
      <c r="H16" s="23">
        <f>MONTH(CtasReceber[[#This Row],[Data Vencimento]])</f>
        <v>2</v>
      </c>
      <c r="I16" s="23">
        <f>YEAR(CtasReceber[[#This Row],[Data Vencimento]])</f>
        <v>2022</v>
      </c>
      <c r="J16" s="154">
        <v>44593</v>
      </c>
      <c r="K16" s="23">
        <f>MONTH(CtasReceber[[#This Row],[Data Recebimento]])</f>
        <v>2</v>
      </c>
      <c r="L16" s="23">
        <f>YEAR(CtasReceber[[#This Row],[Data Recebimento]])</f>
        <v>2022</v>
      </c>
      <c r="M16" s="154">
        <v>44593</v>
      </c>
      <c r="N16" s="208">
        <v>1</v>
      </c>
      <c r="O16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7" spans="1:15">
      <c r="A17" s="156"/>
      <c r="B17" s="220"/>
      <c r="C17" s="150" t="s">
        <v>111</v>
      </c>
      <c r="D17" s="150"/>
      <c r="E17" s="150" t="s">
        <v>26</v>
      </c>
      <c r="F17" s="150"/>
      <c r="G17" s="151">
        <v>500000000</v>
      </c>
      <c r="H17" s="23">
        <f>MONTH(CtasReceber[[#This Row],[Data Vencimento]])</f>
        <v>2</v>
      </c>
      <c r="I17" s="23">
        <f>YEAR(CtasReceber[[#This Row],[Data Vencimento]])</f>
        <v>2022</v>
      </c>
      <c r="J17" s="154">
        <v>44593</v>
      </c>
      <c r="K17" s="23">
        <f>MONTH(CtasReceber[[#This Row],[Data Recebimento]])</f>
        <v>2</v>
      </c>
      <c r="L17" s="23">
        <f>YEAR(CtasReceber[[#This Row],[Data Recebimento]])</f>
        <v>2022</v>
      </c>
      <c r="M17" s="154">
        <v>44593</v>
      </c>
      <c r="N17" s="208">
        <v>1</v>
      </c>
      <c r="O17" s="28" t="str">
        <f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>Pago</v>
      </c>
    </row>
    <row r="18" spans="1:15">
      <c r="A18" s="155"/>
      <c r="B18" s="221"/>
      <c r="C18" s="152"/>
      <c r="D18" s="150"/>
      <c r="E18" s="150"/>
      <c r="F18" s="152"/>
      <c r="G18" s="153"/>
      <c r="H18" s="23">
        <f>MONTH(CtasReceber[[#This Row],[Data Vencimento]])</f>
        <v>1</v>
      </c>
      <c r="I18" s="23">
        <f>YEAR(CtasReceber[[#This Row],[Data Vencimento]])</f>
        <v>1900</v>
      </c>
      <c r="J18" s="155"/>
      <c r="K18" s="23">
        <f>MONTH(CtasReceber[[#This Row],[Data Recebimento]])</f>
        <v>1</v>
      </c>
      <c r="L18" s="23">
        <f>YEAR(CtasReceber[[#This Row],[Data Recebimento]])</f>
        <v>1900</v>
      </c>
      <c r="M18" s="154"/>
      <c r="N18" s="208"/>
      <c r="O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" spans="1:15">
      <c r="A19" s="156"/>
      <c r="B19" s="220"/>
      <c r="C19" s="150"/>
      <c r="D19" s="150"/>
      <c r="E19" s="150"/>
      <c r="F19" s="150"/>
      <c r="G19" s="151"/>
      <c r="H19" s="23">
        <f>MONTH(CtasReceber[[#This Row],[Data Vencimento]])</f>
        <v>1</v>
      </c>
      <c r="I19" s="23">
        <f>YEAR(CtasReceber[[#This Row],[Data Vencimento]])</f>
        <v>1900</v>
      </c>
      <c r="J19" s="156"/>
      <c r="K19" s="23">
        <f>MONTH(CtasReceber[[#This Row],[Data Recebimento]])</f>
        <v>1</v>
      </c>
      <c r="L19" s="23">
        <f>YEAR(CtasReceber[[#This Row],[Data Recebimento]])</f>
        <v>1900</v>
      </c>
      <c r="M19" s="154"/>
      <c r="N19" s="208"/>
      <c r="O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" spans="1:15">
      <c r="A20" s="156"/>
      <c r="B20" s="220"/>
      <c r="C20" s="150"/>
      <c r="D20" s="150"/>
      <c r="E20" s="150"/>
      <c r="F20" s="150"/>
      <c r="G20" s="151"/>
      <c r="H20" s="23">
        <f>MONTH(CtasReceber[[#This Row],[Data Vencimento]])</f>
        <v>1</v>
      </c>
      <c r="I20" s="23">
        <f>YEAR(CtasReceber[[#This Row],[Data Vencimento]])</f>
        <v>1900</v>
      </c>
      <c r="J20" s="156"/>
      <c r="K20" s="23">
        <f>MONTH(CtasReceber[[#This Row],[Data Recebimento]])</f>
        <v>1</v>
      </c>
      <c r="L20" s="23">
        <f>YEAR(CtasReceber[[#This Row],[Data Recebimento]])</f>
        <v>1900</v>
      </c>
      <c r="M20" s="154"/>
      <c r="N20" s="208"/>
      <c r="O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" spans="1:15">
      <c r="A21" s="156"/>
      <c r="B21" s="220"/>
      <c r="C21" s="150"/>
      <c r="D21" s="150"/>
      <c r="E21" s="150"/>
      <c r="F21" s="150"/>
      <c r="G21" s="151"/>
      <c r="H21" s="23">
        <f>MONTH(CtasReceber[[#This Row],[Data Vencimento]])</f>
        <v>1</v>
      </c>
      <c r="I21" s="23">
        <f>YEAR(CtasReceber[[#This Row],[Data Vencimento]])</f>
        <v>1900</v>
      </c>
      <c r="J21" s="156"/>
      <c r="K21" s="23">
        <f>MONTH(CtasReceber[[#This Row],[Data Recebimento]])</f>
        <v>1</v>
      </c>
      <c r="L21" s="23">
        <f>YEAR(CtasReceber[[#This Row],[Data Recebimento]])</f>
        <v>1900</v>
      </c>
      <c r="M21" s="154"/>
      <c r="N21" s="208"/>
      <c r="O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" spans="1:15">
      <c r="A22" s="156"/>
      <c r="B22" s="220"/>
      <c r="C22" s="150"/>
      <c r="D22" s="150"/>
      <c r="E22" s="150"/>
      <c r="F22" s="150"/>
      <c r="G22" s="151"/>
      <c r="H22" s="23">
        <f>MONTH(CtasReceber[[#This Row],[Data Vencimento]])</f>
        <v>1</v>
      </c>
      <c r="I22" s="23">
        <f>YEAR(CtasReceber[[#This Row],[Data Vencimento]])</f>
        <v>1900</v>
      </c>
      <c r="J22" s="156"/>
      <c r="K22" s="23">
        <f>MONTH(CtasReceber[[#This Row],[Data Recebimento]])</f>
        <v>1</v>
      </c>
      <c r="L22" s="23">
        <f>YEAR(CtasReceber[[#This Row],[Data Recebimento]])</f>
        <v>1900</v>
      </c>
      <c r="M22" s="154"/>
      <c r="N22" s="208"/>
      <c r="O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" spans="1:15">
      <c r="A23" s="156"/>
      <c r="B23" s="220"/>
      <c r="C23" s="150"/>
      <c r="D23" s="150"/>
      <c r="E23" s="150"/>
      <c r="F23" s="150"/>
      <c r="G23" s="151"/>
      <c r="H23" s="23">
        <f>MONTH(CtasReceber[[#This Row],[Data Vencimento]])</f>
        <v>1</v>
      </c>
      <c r="I23" s="23">
        <f>YEAR(CtasReceber[[#This Row],[Data Vencimento]])</f>
        <v>1900</v>
      </c>
      <c r="J23" s="156"/>
      <c r="K23" s="23">
        <f>MONTH(CtasReceber[[#This Row],[Data Recebimento]])</f>
        <v>1</v>
      </c>
      <c r="L23" s="23">
        <f>YEAR(CtasReceber[[#This Row],[Data Recebimento]])</f>
        <v>1900</v>
      </c>
      <c r="M23" s="154"/>
      <c r="N23" s="208"/>
      <c r="O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" spans="1:15">
      <c r="A24" s="156"/>
      <c r="B24" s="220"/>
      <c r="C24" s="150"/>
      <c r="D24" s="150"/>
      <c r="E24" s="150"/>
      <c r="F24" s="150"/>
      <c r="G24" s="151"/>
      <c r="H24" s="23">
        <f>MONTH(CtasReceber[[#This Row],[Data Vencimento]])</f>
        <v>1</v>
      </c>
      <c r="I24" s="23">
        <f>YEAR(CtasReceber[[#This Row],[Data Vencimento]])</f>
        <v>1900</v>
      </c>
      <c r="J24" s="156"/>
      <c r="K24" s="23">
        <f>MONTH(CtasReceber[[#This Row],[Data Recebimento]])</f>
        <v>1</v>
      </c>
      <c r="L24" s="23">
        <f>YEAR(CtasReceber[[#This Row],[Data Recebimento]])</f>
        <v>1900</v>
      </c>
      <c r="M24" s="154"/>
      <c r="N24" s="208"/>
      <c r="O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" spans="1:15">
      <c r="A25" s="156"/>
      <c r="B25" s="220"/>
      <c r="C25" s="150"/>
      <c r="D25" s="150"/>
      <c r="E25" s="150"/>
      <c r="F25" s="150"/>
      <c r="G25" s="151"/>
      <c r="H25" s="23">
        <f>MONTH(CtasReceber[[#This Row],[Data Vencimento]])</f>
        <v>1</v>
      </c>
      <c r="I25" s="23">
        <f>YEAR(CtasReceber[[#This Row],[Data Vencimento]])</f>
        <v>1900</v>
      </c>
      <c r="J25" s="156"/>
      <c r="K25" s="23">
        <f>MONTH(CtasReceber[[#This Row],[Data Recebimento]])</f>
        <v>1</v>
      </c>
      <c r="L25" s="23">
        <f>YEAR(CtasReceber[[#This Row],[Data Recebimento]])</f>
        <v>1900</v>
      </c>
      <c r="M25" s="154"/>
      <c r="N25" s="208"/>
      <c r="O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" spans="1:15">
      <c r="A26" s="156"/>
      <c r="B26" s="220"/>
      <c r="C26" s="150"/>
      <c r="D26" s="150"/>
      <c r="E26" s="150"/>
      <c r="F26" s="150"/>
      <c r="G26" s="151"/>
      <c r="H26" s="23">
        <f>MONTH(CtasReceber[[#This Row],[Data Vencimento]])</f>
        <v>1</v>
      </c>
      <c r="I26" s="23">
        <f>YEAR(CtasReceber[[#This Row],[Data Vencimento]])</f>
        <v>1900</v>
      </c>
      <c r="J26" s="156"/>
      <c r="K26" s="23">
        <f>MONTH(CtasReceber[[#This Row],[Data Recebimento]])</f>
        <v>1</v>
      </c>
      <c r="L26" s="23">
        <f>YEAR(CtasReceber[[#This Row],[Data Recebimento]])</f>
        <v>1900</v>
      </c>
      <c r="M26" s="154"/>
      <c r="N26" s="208"/>
      <c r="O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" spans="1:15">
      <c r="A27" s="156"/>
      <c r="B27" s="220"/>
      <c r="C27" s="150"/>
      <c r="D27" s="150"/>
      <c r="E27" s="150"/>
      <c r="F27" s="150"/>
      <c r="G27" s="151"/>
      <c r="H27" s="23">
        <f>MONTH(CtasReceber[[#This Row],[Data Vencimento]])</f>
        <v>1</v>
      </c>
      <c r="I27" s="23">
        <f>YEAR(CtasReceber[[#This Row],[Data Vencimento]])</f>
        <v>1900</v>
      </c>
      <c r="J27" s="156"/>
      <c r="K27" s="23">
        <f>MONTH(CtasReceber[[#This Row],[Data Recebimento]])</f>
        <v>1</v>
      </c>
      <c r="L27" s="23">
        <f>YEAR(CtasReceber[[#This Row],[Data Recebimento]])</f>
        <v>1900</v>
      </c>
      <c r="M27" s="154"/>
      <c r="N27" s="208"/>
      <c r="O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" spans="1:15">
      <c r="A28" s="156"/>
      <c r="B28" s="220"/>
      <c r="C28" s="150"/>
      <c r="D28" s="150"/>
      <c r="E28" s="150"/>
      <c r="F28" s="150"/>
      <c r="G28" s="151"/>
      <c r="H28" s="23">
        <f>MONTH(CtasReceber[[#This Row],[Data Vencimento]])</f>
        <v>1</v>
      </c>
      <c r="I28" s="23">
        <f>YEAR(CtasReceber[[#This Row],[Data Vencimento]])</f>
        <v>1900</v>
      </c>
      <c r="J28" s="156"/>
      <c r="K28" s="23">
        <f>MONTH(CtasReceber[[#This Row],[Data Recebimento]])</f>
        <v>1</v>
      </c>
      <c r="L28" s="23">
        <f>YEAR(CtasReceber[[#This Row],[Data Recebimento]])</f>
        <v>1900</v>
      </c>
      <c r="M28" s="154"/>
      <c r="N28" s="208"/>
      <c r="O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" spans="1:15">
      <c r="A29" s="156"/>
      <c r="B29" s="220"/>
      <c r="C29" s="150"/>
      <c r="D29" s="150"/>
      <c r="E29" s="150"/>
      <c r="F29" s="150"/>
      <c r="G29" s="151"/>
      <c r="H29" s="23">
        <f>MONTH(CtasReceber[[#This Row],[Data Vencimento]])</f>
        <v>1</v>
      </c>
      <c r="I29" s="23">
        <f>YEAR(CtasReceber[[#This Row],[Data Vencimento]])</f>
        <v>1900</v>
      </c>
      <c r="J29" s="156"/>
      <c r="K29" s="23">
        <f>MONTH(CtasReceber[[#This Row],[Data Recebimento]])</f>
        <v>1</v>
      </c>
      <c r="L29" s="23">
        <f>YEAR(CtasReceber[[#This Row],[Data Recebimento]])</f>
        <v>1900</v>
      </c>
      <c r="M29" s="154"/>
      <c r="N29" s="208"/>
      <c r="O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" spans="1:15">
      <c r="A30" s="156"/>
      <c r="B30" s="220"/>
      <c r="C30" s="150"/>
      <c r="D30" s="150"/>
      <c r="E30" s="150"/>
      <c r="F30" s="150"/>
      <c r="G30" s="151"/>
      <c r="H30" s="23">
        <f>MONTH(CtasReceber[[#This Row],[Data Vencimento]])</f>
        <v>1</v>
      </c>
      <c r="I30" s="23">
        <f>YEAR(CtasReceber[[#This Row],[Data Vencimento]])</f>
        <v>1900</v>
      </c>
      <c r="J30" s="156"/>
      <c r="K30" s="23">
        <f>MONTH(CtasReceber[[#This Row],[Data Recebimento]])</f>
        <v>1</v>
      </c>
      <c r="L30" s="23">
        <f>YEAR(CtasReceber[[#This Row],[Data Recebimento]])</f>
        <v>1900</v>
      </c>
      <c r="M30" s="154"/>
      <c r="N30" s="208"/>
      <c r="O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" spans="1:15">
      <c r="A31" s="156"/>
      <c r="B31" s="220"/>
      <c r="C31" s="150"/>
      <c r="D31" s="150"/>
      <c r="E31" s="150"/>
      <c r="F31" s="150"/>
      <c r="G31" s="151"/>
      <c r="H31" s="23">
        <f>MONTH(CtasReceber[[#This Row],[Data Vencimento]])</f>
        <v>1</v>
      </c>
      <c r="I31" s="23">
        <f>YEAR(CtasReceber[[#This Row],[Data Vencimento]])</f>
        <v>1900</v>
      </c>
      <c r="J31" s="156"/>
      <c r="K31" s="23">
        <f>MONTH(CtasReceber[[#This Row],[Data Recebimento]])</f>
        <v>1</v>
      </c>
      <c r="L31" s="23">
        <f>YEAR(CtasReceber[[#This Row],[Data Recebimento]])</f>
        <v>1900</v>
      </c>
      <c r="M31" s="154"/>
      <c r="N31" s="208"/>
      <c r="O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" spans="1:15">
      <c r="A32" s="156"/>
      <c r="B32" s="220"/>
      <c r="C32" s="150"/>
      <c r="D32" s="150"/>
      <c r="E32" s="150"/>
      <c r="F32" s="150"/>
      <c r="G32" s="151"/>
      <c r="H32" s="23">
        <f>MONTH(CtasReceber[[#This Row],[Data Vencimento]])</f>
        <v>1</v>
      </c>
      <c r="I32" s="23">
        <f>YEAR(CtasReceber[[#This Row],[Data Vencimento]])</f>
        <v>1900</v>
      </c>
      <c r="J32" s="156"/>
      <c r="K32" s="23">
        <f>MONTH(CtasReceber[[#This Row],[Data Recebimento]])</f>
        <v>1</v>
      </c>
      <c r="L32" s="23">
        <f>YEAR(CtasReceber[[#This Row],[Data Recebimento]])</f>
        <v>1900</v>
      </c>
      <c r="M32" s="154"/>
      <c r="N32" s="208"/>
      <c r="O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" spans="1:15">
      <c r="A33" s="156"/>
      <c r="B33" s="220"/>
      <c r="C33" s="150"/>
      <c r="D33" s="150"/>
      <c r="E33" s="150"/>
      <c r="F33" s="150"/>
      <c r="G33" s="151"/>
      <c r="H33" s="23">
        <f>MONTH(CtasReceber[[#This Row],[Data Vencimento]])</f>
        <v>1</v>
      </c>
      <c r="I33" s="23">
        <f>YEAR(CtasReceber[[#This Row],[Data Vencimento]])</f>
        <v>1900</v>
      </c>
      <c r="J33" s="156"/>
      <c r="K33" s="23">
        <f>MONTH(CtasReceber[[#This Row],[Data Recebimento]])</f>
        <v>1</v>
      </c>
      <c r="L33" s="23">
        <f>YEAR(CtasReceber[[#This Row],[Data Recebimento]])</f>
        <v>1900</v>
      </c>
      <c r="M33" s="154"/>
      <c r="N33" s="208"/>
      <c r="O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" spans="1:15">
      <c r="A34" s="156"/>
      <c r="B34" s="220"/>
      <c r="C34" s="150"/>
      <c r="D34" s="150"/>
      <c r="E34" s="150"/>
      <c r="F34" s="150"/>
      <c r="G34" s="151"/>
      <c r="H34" s="23">
        <f>MONTH(CtasReceber[[#This Row],[Data Vencimento]])</f>
        <v>1</v>
      </c>
      <c r="I34" s="23">
        <f>YEAR(CtasReceber[[#This Row],[Data Vencimento]])</f>
        <v>1900</v>
      </c>
      <c r="J34" s="156"/>
      <c r="K34" s="23">
        <f>MONTH(CtasReceber[[#This Row],[Data Recebimento]])</f>
        <v>1</v>
      </c>
      <c r="L34" s="23">
        <f>YEAR(CtasReceber[[#This Row],[Data Recebimento]])</f>
        <v>1900</v>
      </c>
      <c r="M34" s="154"/>
      <c r="N34" s="208"/>
      <c r="O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" spans="1:15">
      <c r="A35" s="156"/>
      <c r="B35" s="220"/>
      <c r="C35" s="150"/>
      <c r="D35" s="150"/>
      <c r="E35" s="150"/>
      <c r="F35" s="150"/>
      <c r="G35" s="151"/>
      <c r="H35" s="23">
        <f>MONTH(CtasReceber[[#This Row],[Data Vencimento]])</f>
        <v>1</v>
      </c>
      <c r="I35" s="23">
        <f>YEAR(CtasReceber[[#This Row],[Data Vencimento]])</f>
        <v>1900</v>
      </c>
      <c r="J35" s="156"/>
      <c r="K35" s="23">
        <f>MONTH(CtasReceber[[#This Row],[Data Recebimento]])</f>
        <v>1</v>
      </c>
      <c r="L35" s="23">
        <f>YEAR(CtasReceber[[#This Row],[Data Recebimento]])</f>
        <v>1900</v>
      </c>
      <c r="M35" s="154"/>
      <c r="N35" s="208"/>
      <c r="O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" spans="1:15">
      <c r="A36" s="156"/>
      <c r="B36" s="220"/>
      <c r="C36" s="150"/>
      <c r="D36" s="150"/>
      <c r="E36" s="150"/>
      <c r="F36" s="150"/>
      <c r="G36" s="151"/>
      <c r="H36" s="23">
        <f>MONTH(CtasReceber[[#This Row],[Data Vencimento]])</f>
        <v>1</v>
      </c>
      <c r="I36" s="23">
        <f>YEAR(CtasReceber[[#This Row],[Data Vencimento]])</f>
        <v>1900</v>
      </c>
      <c r="J36" s="156"/>
      <c r="K36" s="23">
        <f>MONTH(CtasReceber[[#This Row],[Data Recebimento]])</f>
        <v>1</v>
      </c>
      <c r="L36" s="23">
        <f>YEAR(CtasReceber[[#This Row],[Data Recebimento]])</f>
        <v>1900</v>
      </c>
      <c r="M36" s="154"/>
      <c r="N36" s="208"/>
      <c r="O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" spans="1:15">
      <c r="A37" s="156"/>
      <c r="B37" s="220"/>
      <c r="C37" s="150"/>
      <c r="D37" s="150"/>
      <c r="E37" s="150"/>
      <c r="F37" s="150"/>
      <c r="G37" s="151"/>
      <c r="H37" s="23">
        <f>MONTH(CtasReceber[[#This Row],[Data Vencimento]])</f>
        <v>1</v>
      </c>
      <c r="I37" s="23">
        <f>YEAR(CtasReceber[[#This Row],[Data Vencimento]])</f>
        <v>1900</v>
      </c>
      <c r="J37" s="156"/>
      <c r="K37" s="23">
        <f>MONTH(CtasReceber[[#This Row],[Data Recebimento]])</f>
        <v>1</v>
      </c>
      <c r="L37" s="23">
        <f>YEAR(CtasReceber[[#This Row],[Data Recebimento]])</f>
        <v>1900</v>
      </c>
      <c r="M37" s="154"/>
      <c r="N37" s="208"/>
      <c r="O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" spans="1:15">
      <c r="A38" s="156"/>
      <c r="B38" s="220"/>
      <c r="C38" s="150"/>
      <c r="D38" s="150"/>
      <c r="E38" s="150"/>
      <c r="F38" s="150"/>
      <c r="G38" s="151"/>
      <c r="H38" s="23">
        <f>MONTH(CtasReceber[[#This Row],[Data Vencimento]])</f>
        <v>1</v>
      </c>
      <c r="I38" s="23">
        <f>YEAR(CtasReceber[[#This Row],[Data Vencimento]])</f>
        <v>1900</v>
      </c>
      <c r="J38" s="156"/>
      <c r="K38" s="23">
        <f>MONTH(CtasReceber[[#This Row],[Data Recebimento]])</f>
        <v>1</v>
      </c>
      <c r="L38" s="23">
        <f>YEAR(CtasReceber[[#This Row],[Data Recebimento]])</f>
        <v>1900</v>
      </c>
      <c r="M38" s="154"/>
      <c r="N38" s="208"/>
      <c r="O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" spans="1:15">
      <c r="A39" s="156"/>
      <c r="B39" s="220"/>
      <c r="C39" s="150"/>
      <c r="D39" s="150"/>
      <c r="E39" s="150"/>
      <c r="F39" s="150"/>
      <c r="G39" s="151"/>
      <c r="H39" s="23">
        <f>MONTH(CtasReceber[[#This Row],[Data Vencimento]])</f>
        <v>1</v>
      </c>
      <c r="I39" s="23">
        <f>YEAR(CtasReceber[[#This Row],[Data Vencimento]])</f>
        <v>1900</v>
      </c>
      <c r="J39" s="156"/>
      <c r="K39" s="23">
        <f>MONTH(CtasReceber[[#This Row],[Data Recebimento]])</f>
        <v>1</v>
      </c>
      <c r="L39" s="23">
        <f>YEAR(CtasReceber[[#This Row],[Data Recebimento]])</f>
        <v>1900</v>
      </c>
      <c r="M39" s="154"/>
      <c r="N39" s="208"/>
      <c r="O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" spans="1:15">
      <c r="A40" s="156"/>
      <c r="B40" s="220"/>
      <c r="C40" s="150"/>
      <c r="D40" s="150"/>
      <c r="E40" s="150"/>
      <c r="F40" s="150"/>
      <c r="G40" s="151"/>
      <c r="H40" s="23">
        <f>MONTH(CtasReceber[[#This Row],[Data Vencimento]])</f>
        <v>1</v>
      </c>
      <c r="I40" s="23">
        <f>YEAR(CtasReceber[[#This Row],[Data Vencimento]])</f>
        <v>1900</v>
      </c>
      <c r="J40" s="156"/>
      <c r="K40" s="23">
        <f>MONTH(CtasReceber[[#This Row],[Data Recebimento]])</f>
        <v>1</v>
      </c>
      <c r="L40" s="23">
        <f>YEAR(CtasReceber[[#This Row],[Data Recebimento]])</f>
        <v>1900</v>
      </c>
      <c r="M40" s="154"/>
      <c r="N40" s="208"/>
      <c r="O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" spans="1:15">
      <c r="A41" s="156"/>
      <c r="B41" s="220"/>
      <c r="C41" s="150"/>
      <c r="D41" s="150"/>
      <c r="E41" s="150"/>
      <c r="F41" s="150"/>
      <c r="G41" s="151"/>
      <c r="H41" s="23">
        <f>MONTH(CtasReceber[[#This Row],[Data Vencimento]])</f>
        <v>1</v>
      </c>
      <c r="I41" s="23">
        <f>YEAR(CtasReceber[[#This Row],[Data Vencimento]])</f>
        <v>1900</v>
      </c>
      <c r="J41" s="156"/>
      <c r="K41" s="23">
        <f>MONTH(CtasReceber[[#This Row],[Data Recebimento]])</f>
        <v>1</v>
      </c>
      <c r="L41" s="23">
        <f>YEAR(CtasReceber[[#This Row],[Data Recebimento]])</f>
        <v>1900</v>
      </c>
      <c r="M41" s="154"/>
      <c r="N41" s="208"/>
      <c r="O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" spans="1:15">
      <c r="A42" s="156"/>
      <c r="B42" s="220"/>
      <c r="C42" s="150"/>
      <c r="D42" s="150"/>
      <c r="E42" s="150"/>
      <c r="F42" s="150"/>
      <c r="G42" s="151"/>
      <c r="H42" s="23">
        <f>MONTH(CtasReceber[[#This Row],[Data Vencimento]])</f>
        <v>1</v>
      </c>
      <c r="I42" s="23">
        <f>YEAR(CtasReceber[[#This Row],[Data Vencimento]])</f>
        <v>1900</v>
      </c>
      <c r="J42" s="156"/>
      <c r="K42" s="23">
        <f>MONTH(CtasReceber[[#This Row],[Data Recebimento]])</f>
        <v>1</v>
      </c>
      <c r="L42" s="23">
        <f>YEAR(CtasReceber[[#This Row],[Data Recebimento]])</f>
        <v>1900</v>
      </c>
      <c r="M42" s="154"/>
      <c r="N42" s="208"/>
      <c r="O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" spans="1:15">
      <c r="A43" s="156"/>
      <c r="B43" s="220"/>
      <c r="C43" s="150"/>
      <c r="D43" s="150"/>
      <c r="E43" s="150"/>
      <c r="F43" s="150"/>
      <c r="G43" s="151"/>
      <c r="H43" s="23">
        <f>MONTH(CtasReceber[[#This Row],[Data Vencimento]])</f>
        <v>1</v>
      </c>
      <c r="I43" s="23">
        <f>YEAR(CtasReceber[[#This Row],[Data Vencimento]])</f>
        <v>1900</v>
      </c>
      <c r="J43" s="156"/>
      <c r="K43" s="23">
        <f>MONTH(CtasReceber[[#This Row],[Data Recebimento]])</f>
        <v>1</v>
      </c>
      <c r="L43" s="23">
        <f>YEAR(CtasReceber[[#This Row],[Data Recebimento]])</f>
        <v>1900</v>
      </c>
      <c r="M43" s="154"/>
      <c r="N43" s="208"/>
      <c r="O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" spans="1:15">
      <c r="A44" s="156"/>
      <c r="B44" s="220"/>
      <c r="C44" s="150"/>
      <c r="D44" s="150"/>
      <c r="E44" s="150"/>
      <c r="F44" s="150"/>
      <c r="G44" s="151"/>
      <c r="H44" s="23">
        <f>MONTH(CtasReceber[[#This Row],[Data Vencimento]])</f>
        <v>1</v>
      </c>
      <c r="I44" s="23">
        <f>YEAR(CtasReceber[[#This Row],[Data Vencimento]])</f>
        <v>1900</v>
      </c>
      <c r="J44" s="156"/>
      <c r="K44" s="23">
        <f>MONTH(CtasReceber[[#This Row],[Data Recebimento]])</f>
        <v>1</v>
      </c>
      <c r="L44" s="23">
        <f>YEAR(CtasReceber[[#This Row],[Data Recebimento]])</f>
        <v>1900</v>
      </c>
      <c r="M44" s="154"/>
      <c r="N44" s="208"/>
      <c r="O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" spans="1:15">
      <c r="A45" s="156"/>
      <c r="B45" s="220"/>
      <c r="C45" s="150"/>
      <c r="D45" s="150"/>
      <c r="E45" s="150"/>
      <c r="F45" s="150"/>
      <c r="G45" s="151"/>
      <c r="H45" s="23">
        <f>MONTH(CtasReceber[[#This Row],[Data Vencimento]])</f>
        <v>1</v>
      </c>
      <c r="I45" s="23">
        <f>YEAR(CtasReceber[[#This Row],[Data Vencimento]])</f>
        <v>1900</v>
      </c>
      <c r="J45" s="156"/>
      <c r="K45" s="23">
        <f>MONTH(CtasReceber[[#This Row],[Data Recebimento]])</f>
        <v>1</v>
      </c>
      <c r="L45" s="23">
        <f>YEAR(CtasReceber[[#This Row],[Data Recebimento]])</f>
        <v>1900</v>
      </c>
      <c r="M45" s="154"/>
      <c r="N45" s="208"/>
      <c r="O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" spans="1:15">
      <c r="A46" s="156"/>
      <c r="B46" s="220"/>
      <c r="C46" s="150"/>
      <c r="D46" s="150"/>
      <c r="E46" s="150"/>
      <c r="F46" s="150"/>
      <c r="G46" s="151"/>
      <c r="H46" s="23">
        <f>MONTH(CtasReceber[[#This Row],[Data Vencimento]])</f>
        <v>1</v>
      </c>
      <c r="I46" s="23">
        <f>YEAR(CtasReceber[[#This Row],[Data Vencimento]])</f>
        <v>1900</v>
      </c>
      <c r="J46" s="156"/>
      <c r="K46" s="23">
        <f>MONTH(CtasReceber[[#This Row],[Data Recebimento]])</f>
        <v>1</v>
      </c>
      <c r="L46" s="23">
        <f>YEAR(CtasReceber[[#This Row],[Data Recebimento]])</f>
        <v>1900</v>
      </c>
      <c r="M46" s="154"/>
      <c r="N46" s="208"/>
      <c r="O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" spans="1:15">
      <c r="A47" s="156"/>
      <c r="B47" s="220"/>
      <c r="C47" s="150"/>
      <c r="D47" s="150"/>
      <c r="E47" s="150"/>
      <c r="F47" s="150"/>
      <c r="G47" s="151"/>
      <c r="H47" s="23">
        <f>MONTH(CtasReceber[[#This Row],[Data Vencimento]])</f>
        <v>1</v>
      </c>
      <c r="I47" s="23">
        <f>YEAR(CtasReceber[[#This Row],[Data Vencimento]])</f>
        <v>1900</v>
      </c>
      <c r="J47" s="156"/>
      <c r="K47" s="23">
        <f>MONTH(CtasReceber[[#This Row],[Data Recebimento]])</f>
        <v>1</v>
      </c>
      <c r="L47" s="23">
        <f>YEAR(CtasReceber[[#This Row],[Data Recebimento]])</f>
        <v>1900</v>
      </c>
      <c r="M47" s="154"/>
      <c r="N47" s="208"/>
      <c r="O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" spans="1:15">
      <c r="A48" s="156"/>
      <c r="B48" s="220"/>
      <c r="C48" s="150"/>
      <c r="D48" s="150"/>
      <c r="E48" s="150"/>
      <c r="F48" s="150"/>
      <c r="G48" s="151"/>
      <c r="H48" s="23">
        <f>MONTH(CtasReceber[[#This Row],[Data Vencimento]])</f>
        <v>1</v>
      </c>
      <c r="I48" s="23">
        <f>YEAR(CtasReceber[[#This Row],[Data Vencimento]])</f>
        <v>1900</v>
      </c>
      <c r="J48" s="156"/>
      <c r="K48" s="23">
        <f>MONTH(CtasReceber[[#This Row],[Data Recebimento]])</f>
        <v>1</v>
      </c>
      <c r="L48" s="23">
        <f>YEAR(CtasReceber[[#This Row],[Data Recebimento]])</f>
        <v>1900</v>
      </c>
      <c r="M48" s="154"/>
      <c r="N48" s="208"/>
      <c r="O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" spans="1:15">
      <c r="A49" s="156"/>
      <c r="B49" s="220"/>
      <c r="C49" s="150"/>
      <c r="D49" s="150"/>
      <c r="E49" s="150"/>
      <c r="F49" s="150"/>
      <c r="G49" s="151"/>
      <c r="H49" s="23">
        <f>MONTH(CtasReceber[[#This Row],[Data Vencimento]])</f>
        <v>1</v>
      </c>
      <c r="I49" s="23">
        <f>YEAR(CtasReceber[[#This Row],[Data Vencimento]])</f>
        <v>1900</v>
      </c>
      <c r="J49" s="156"/>
      <c r="K49" s="23">
        <f>MONTH(CtasReceber[[#This Row],[Data Recebimento]])</f>
        <v>1</v>
      </c>
      <c r="L49" s="23">
        <f>YEAR(CtasReceber[[#This Row],[Data Recebimento]])</f>
        <v>1900</v>
      </c>
      <c r="M49" s="154"/>
      <c r="N49" s="208"/>
      <c r="O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" spans="1:15">
      <c r="A50" s="156"/>
      <c r="B50" s="220"/>
      <c r="C50" s="150"/>
      <c r="D50" s="150"/>
      <c r="E50" s="150"/>
      <c r="F50" s="150"/>
      <c r="G50" s="151"/>
      <c r="H50" s="23">
        <f>MONTH(CtasReceber[[#This Row],[Data Vencimento]])</f>
        <v>1</v>
      </c>
      <c r="I50" s="23">
        <f>YEAR(CtasReceber[[#This Row],[Data Vencimento]])</f>
        <v>1900</v>
      </c>
      <c r="J50" s="156"/>
      <c r="K50" s="23">
        <f>MONTH(CtasReceber[[#This Row],[Data Recebimento]])</f>
        <v>1</v>
      </c>
      <c r="L50" s="23">
        <f>YEAR(CtasReceber[[#This Row],[Data Recebimento]])</f>
        <v>1900</v>
      </c>
      <c r="M50" s="154"/>
      <c r="N50" s="208"/>
      <c r="O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" spans="1:15">
      <c r="A51" s="156"/>
      <c r="B51" s="220"/>
      <c r="C51" s="150"/>
      <c r="D51" s="150"/>
      <c r="E51" s="150"/>
      <c r="F51" s="150"/>
      <c r="G51" s="151"/>
      <c r="H51" s="23">
        <f>MONTH(CtasReceber[[#This Row],[Data Vencimento]])</f>
        <v>1</v>
      </c>
      <c r="I51" s="23">
        <f>YEAR(CtasReceber[[#This Row],[Data Vencimento]])</f>
        <v>1900</v>
      </c>
      <c r="J51" s="156"/>
      <c r="K51" s="23">
        <f>MONTH(CtasReceber[[#This Row],[Data Recebimento]])</f>
        <v>1</v>
      </c>
      <c r="L51" s="23">
        <f>YEAR(CtasReceber[[#This Row],[Data Recebimento]])</f>
        <v>1900</v>
      </c>
      <c r="M51" s="154"/>
      <c r="N51" s="208"/>
      <c r="O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" spans="1:15">
      <c r="A52" s="156"/>
      <c r="B52" s="220"/>
      <c r="C52" s="150"/>
      <c r="D52" s="150"/>
      <c r="E52" s="150"/>
      <c r="F52" s="150"/>
      <c r="G52" s="151"/>
      <c r="H52" s="23">
        <f>MONTH(CtasReceber[[#This Row],[Data Vencimento]])</f>
        <v>1</v>
      </c>
      <c r="I52" s="23">
        <f>YEAR(CtasReceber[[#This Row],[Data Vencimento]])</f>
        <v>1900</v>
      </c>
      <c r="J52" s="156"/>
      <c r="K52" s="23">
        <f>MONTH(CtasReceber[[#This Row],[Data Recebimento]])</f>
        <v>1</v>
      </c>
      <c r="L52" s="23">
        <f>YEAR(CtasReceber[[#This Row],[Data Recebimento]])</f>
        <v>1900</v>
      </c>
      <c r="M52" s="154"/>
      <c r="N52" s="208"/>
      <c r="O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" spans="1:15">
      <c r="A53" s="156"/>
      <c r="B53" s="220"/>
      <c r="C53" s="150"/>
      <c r="D53" s="150"/>
      <c r="E53" s="150"/>
      <c r="F53" s="150"/>
      <c r="G53" s="151"/>
      <c r="H53" s="23">
        <f>MONTH(CtasReceber[[#This Row],[Data Vencimento]])</f>
        <v>1</v>
      </c>
      <c r="I53" s="23">
        <f>YEAR(CtasReceber[[#This Row],[Data Vencimento]])</f>
        <v>1900</v>
      </c>
      <c r="J53" s="156"/>
      <c r="K53" s="23">
        <f>MONTH(CtasReceber[[#This Row],[Data Recebimento]])</f>
        <v>1</v>
      </c>
      <c r="L53" s="23">
        <f>YEAR(CtasReceber[[#This Row],[Data Recebimento]])</f>
        <v>1900</v>
      </c>
      <c r="M53" s="154"/>
      <c r="N53" s="208"/>
      <c r="O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" spans="1:15">
      <c r="A54" s="156"/>
      <c r="B54" s="220"/>
      <c r="C54" s="150"/>
      <c r="D54" s="150"/>
      <c r="E54" s="150"/>
      <c r="F54" s="150"/>
      <c r="G54" s="151"/>
      <c r="H54" s="23">
        <f>MONTH(CtasReceber[[#This Row],[Data Vencimento]])</f>
        <v>1</v>
      </c>
      <c r="I54" s="23">
        <f>YEAR(CtasReceber[[#This Row],[Data Vencimento]])</f>
        <v>1900</v>
      </c>
      <c r="J54" s="156"/>
      <c r="K54" s="23">
        <f>MONTH(CtasReceber[[#This Row],[Data Recebimento]])</f>
        <v>1</v>
      </c>
      <c r="L54" s="23">
        <f>YEAR(CtasReceber[[#This Row],[Data Recebimento]])</f>
        <v>1900</v>
      </c>
      <c r="M54" s="154"/>
      <c r="N54" s="208"/>
      <c r="O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" spans="1:15">
      <c r="A55" s="156"/>
      <c r="B55" s="220"/>
      <c r="C55" s="150"/>
      <c r="D55" s="150"/>
      <c r="E55" s="150"/>
      <c r="F55" s="150"/>
      <c r="G55" s="151"/>
      <c r="H55" s="23">
        <f>MONTH(CtasReceber[[#This Row],[Data Vencimento]])</f>
        <v>1</v>
      </c>
      <c r="I55" s="23">
        <f>YEAR(CtasReceber[[#This Row],[Data Vencimento]])</f>
        <v>1900</v>
      </c>
      <c r="J55" s="156"/>
      <c r="K55" s="23">
        <f>MONTH(CtasReceber[[#This Row],[Data Recebimento]])</f>
        <v>1</v>
      </c>
      <c r="L55" s="23">
        <f>YEAR(CtasReceber[[#This Row],[Data Recebimento]])</f>
        <v>1900</v>
      </c>
      <c r="M55" s="154"/>
      <c r="N55" s="208"/>
      <c r="O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" spans="1:15">
      <c r="A56" s="156"/>
      <c r="B56" s="220"/>
      <c r="C56" s="150"/>
      <c r="D56" s="150"/>
      <c r="E56" s="150"/>
      <c r="F56" s="150"/>
      <c r="G56" s="151"/>
      <c r="H56" s="23">
        <f>MONTH(CtasReceber[[#This Row],[Data Vencimento]])</f>
        <v>1</v>
      </c>
      <c r="I56" s="23">
        <f>YEAR(CtasReceber[[#This Row],[Data Vencimento]])</f>
        <v>1900</v>
      </c>
      <c r="J56" s="156"/>
      <c r="K56" s="23">
        <f>MONTH(CtasReceber[[#This Row],[Data Recebimento]])</f>
        <v>1</v>
      </c>
      <c r="L56" s="23">
        <f>YEAR(CtasReceber[[#This Row],[Data Recebimento]])</f>
        <v>1900</v>
      </c>
      <c r="M56" s="154"/>
      <c r="N56" s="208"/>
      <c r="O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" spans="1:15">
      <c r="A57" s="156"/>
      <c r="B57" s="220"/>
      <c r="C57" s="150"/>
      <c r="D57" s="150"/>
      <c r="E57" s="150"/>
      <c r="F57" s="150"/>
      <c r="G57" s="151"/>
      <c r="H57" s="23">
        <f>MONTH(CtasReceber[[#This Row],[Data Vencimento]])</f>
        <v>1</v>
      </c>
      <c r="I57" s="23">
        <f>YEAR(CtasReceber[[#This Row],[Data Vencimento]])</f>
        <v>1900</v>
      </c>
      <c r="J57" s="156"/>
      <c r="K57" s="23">
        <f>MONTH(CtasReceber[[#This Row],[Data Recebimento]])</f>
        <v>1</v>
      </c>
      <c r="L57" s="23">
        <f>YEAR(CtasReceber[[#This Row],[Data Recebimento]])</f>
        <v>1900</v>
      </c>
      <c r="M57" s="154"/>
      <c r="N57" s="208"/>
      <c r="O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" spans="1:15">
      <c r="A58" s="156"/>
      <c r="B58" s="220"/>
      <c r="C58" s="150"/>
      <c r="D58" s="150"/>
      <c r="E58" s="150"/>
      <c r="F58" s="150"/>
      <c r="G58" s="151"/>
      <c r="H58" s="23">
        <f>MONTH(CtasReceber[[#This Row],[Data Vencimento]])</f>
        <v>1</v>
      </c>
      <c r="I58" s="23">
        <f>YEAR(CtasReceber[[#This Row],[Data Vencimento]])</f>
        <v>1900</v>
      </c>
      <c r="J58" s="156"/>
      <c r="K58" s="23">
        <f>MONTH(CtasReceber[[#This Row],[Data Recebimento]])</f>
        <v>1</v>
      </c>
      <c r="L58" s="23">
        <f>YEAR(CtasReceber[[#This Row],[Data Recebimento]])</f>
        <v>1900</v>
      </c>
      <c r="M58" s="154"/>
      <c r="N58" s="208"/>
      <c r="O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" spans="1:15">
      <c r="A59" s="156"/>
      <c r="B59" s="220"/>
      <c r="C59" s="150"/>
      <c r="D59" s="150"/>
      <c r="E59" s="150"/>
      <c r="F59" s="150"/>
      <c r="G59" s="151"/>
      <c r="H59" s="23">
        <f>MONTH(CtasReceber[[#This Row],[Data Vencimento]])</f>
        <v>1</v>
      </c>
      <c r="I59" s="23">
        <f>YEAR(CtasReceber[[#This Row],[Data Vencimento]])</f>
        <v>1900</v>
      </c>
      <c r="J59" s="156"/>
      <c r="K59" s="23">
        <f>MONTH(CtasReceber[[#This Row],[Data Recebimento]])</f>
        <v>1</v>
      </c>
      <c r="L59" s="23">
        <f>YEAR(CtasReceber[[#This Row],[Data Recebimento]])</f>
        <v>1900</v>
      </c>
      <c r="M59" s="154"/>
      <c r="N59" s="208"/>
      <c r="O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" spans="1:15">
      <c r="A60" s="156"/>
      <c r="B60" s="220"/>
      <c r="C60" s="150"/>
      <c r="D60" s="150"/>
      <c r="E60" s="150"/>
      <c r="F60" s="150"/>
      <c r="G60" s="151"/>
      <c r="H60" s="23">
        <f>MONTH(CtasReceber[[#This Row],[Data Vencimento]])</f>
        <v>1</v>
      </c>
      <c r="I60" s="23">
        <f>YEAR(CtasReceber[[#This Row],[Data Vencimento]])</f>
        <v>1900</v>
      </c>
      <c r="J60" s="156"/>
      <c r="K60" s="23">
        <f>MONTH(CtasReceber[[#This Row],[Data Recebimento]])</f>
        <v>1</v>
      </c>
      <c r="L60" s="23">
        <f>YEAR(CtasReceber[[#This Row],[Data Recebimento]])</f>
        <v>1900</v>
      </c>
      <c r="M60" s="154"/>
      <c r="N60" s="208"/>
      <c r="O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" spans="1:15">
      <c r="A61" s="156"/>
      <c r="B61" s="220"/>
      <c r="C61" s="150"/>
      <c r="D61" s="150"/>
      <c r="E61" s="150"/>
      <c r="F61" s="150"/>
      <c r="G61" s="151"/>
      <c r="H61" s="23">
        <f>MONTH(CtasReceber[[#This Row],[Data Vencimento]])</f>
        <v>1</v>
      </c>
      <c r="I61" s="23">
        <f>YEAR(CtasReceber[[#This Row],[Data Vencimento]])</f>
        <v>1900</v>
      </c>
      <c r="J61" s="156"/>
      <c r="K61" s="23">
        <f>MONTH(CtasReceber[[#This Row],[Data Recebimento]])</f>
        <v>1</v>
      </c>
      <c r="L61" s="23">
        <f>YEAR(CtasReceber[[#This Row],[Data Recebimento]])</f>
        <v>1900</v>
      </c>
      <c r="M61" s="154"/>
      <c r="N61" s="208"/>
      <c r="O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" spans="1:15">
      <c r="A62" s="156"/>
      <c r="B62" s="220"/>
      <c r="C62" s="150"/>
      <c r="D62" s="150"/>
      <c r="E62" s="150"/>
      <c r="F62" s="150"/>
      <c r="G62" s="151"/>
      <c r="H62" s="23">
        <f>MONTH(CtasReceber[[#This Row],[Data Vencimento]])</f>
        <v>1</v>
      </c>
      <c r="I62" s="23">
        <f>YEAR(CtasReceber[[#This Row],[Data Vencimento]])</f>
        <v>1900</v>
      </c>
      <c r="J62" s="156"/>
      <c r="K62" s="23">
        <f>MONTH(CtasReceber[[#This Row],[Data Recebimento]])</f>
        <v>1</v>
      </c>
      <c r="L62" s="23">
        <f>YEAR(CtasReceber[[#This Row],[Data Recebimento]])</f>
        <v>1900</v>
      </c>
      <c r="M62" s="154"/>
      <c r="N62" s="208"/>
      <c r="O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" spans="1:15">
      <c r="A63" s="156"/>
      <c r="B63" s="220"/>
      <c r="C63" s="150"/>
      <c r="D63" s="150"/>
      <c r="E63" s="150"/>
      <c r="F63" s="150"/>
      <c r="G63" s="151"/>
      <c r="H63" s="23">
        <f>MONTH(CtasReceber[[#This Row],[Data Vencimento]])</f>
        <v>1</v>
      </c>
      <c r="I63" s="23">
        <f>YEAR(CtasReceber[[#This Row],[Data Vencimento]])</f>
        <v>1900</v>
      </c>
      <c r="J63" s="156"/>
      <c r="K63" s="23">
        <f>MONTH(CtasReceber[[#This Row],[Data Recebimento]])</f>
        <v>1</v>
      </c>
      <c r="L63" s="23">
        <f>YEAR(CtasReceber[[#This Row],[Data Recebimento]])</f>
        <v>1900</v>
      </c>
      <c r="M63" s="154"/>
      <c r="N63" s="208"/>
      <c r="O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" spans="1:15">
      <c r="A64" s="156"/>
      <c r="B64" s="220"/>
      <c r="C64" s="150"/>
      <c r="D64" s="150"/>
      <c r="E64" s="150"/>
      <c r="F64" s="150"/>
      <c r="G64" s="151"/>
      <c r="H64" s="23">
        <f>MONTH(CtasReceber[[#This Row],[Data Vencimento]])</f>
        <v>1</v>
      </c>
      <c r="I64" s="23">
        <f>YEAR(CtasReceber[[#This Row],[Data Vencimento]])</f>
        <v>1900</v>
      </c>
      <c r="J64" s="156"/>
      <c r="K64" s="23">
        <f>MONTH(CtasReceber[[#This Row],[Data Recebimento]])</f>
        <v>1</v>
      </c>
      <c r="L64" s="23">
        <f>YEAR(CtasReceber[[#This Row],[Data Recebimento]])</f>
        <v>1900</v>
      </c>
      <c r="M64" s="154"/>
      <c r="N64" s="208"/>
      <c r="O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" spans="1:15">
      <c r="A65" s="156"/>
      <c r="B65" s="220"/>
      <c r="C65" s="150"/>
      <c r="D65" s="150"/>
      <c r="E65" s="150"/>
      <c r="F65" s="150"/>
      <c r="G65" s="151"/>
      <c r="H65" s="23">
        <f>MONTH(CtasReceber[[#This Row],[Data Vencimento]])</f>
        <v>1</v>
      </c>
      <c r="I65" s="23">
        <f>YEAR(CtasReceber[[#This Row],[Data Vencimento]])</f>
        <v>1900</v>
      </c>
      <c r="J65" s="156"/>
      <c r="K65" s="23">
        <f>MONTH(CtasReceber[[#This Row],[Data Recebimento]])</f>
        <v>1</v>
      </c>
      <c r="L65" s="23">
        <f>YEAR(CtasReceber[[#This Row],[Data Recebimento]])</f>
        <v>1900</v>
      </c>
      <c r="M65" s="154"/>
      <c r="N65" s="208"/>
      <c r="O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" spans="1:15">
      <c r="A66" s="156"/>
      <c r="B66" s="220"/>
      <c r="C66" s="150"/>
      <c r="D66" s="150"/>
      <c r="E66" s="150"/>
      <c r="F66" s="150"/>
      <c r="G66" s="151"/>
      <c r="H66" s="23">
        <f>MONTH(CtasReceber[[#This Row],[Data Vencimento]])</f>
        <v>1</v>
      </c>
      <c r="I66" s="23">
        <f>YEAR(CtasReceber[[#This Row],[Data Vencimento]])</f>
        <v>1900</v>
      </c>
      <c r="J66" s="156"/>
      <c r="K66" s="23">
        <f>MONTH(CtasReceber[[#This Row],[Data Recebimento]])</f>
        <v>1</v>
      </c>
      <c r="L66" s="23">
        <f>YEAR(CtasReceber[[#This Row],[Data Recebimento]])</f>
        <v>1900</v>
      </c>
      <c r="M66" s="154"/>
      <c r="N66" s="208"/>
      <c r="O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" spans="1:15">
      <c r="A67" s="156"/>
      <c r="B67" s="220"/>
      <c r="C67" s="150"/>
      <c r="D67" s="150"/>
      <c r="E67" s="150"/>
      <c r="F67" s="150"/>
      <c r="G67" s="151"/>
      <c r="H67" s="23">
        <f>MONTH(CtasReceber[[#This Row],[Data Vencimento]])</f>
        <v>1</v>
      </c>
      <c r="I67" s="23">
        <f>YEAR(CtasReceber[[#This Row],[Data Vencimento]])</f>
        <v>1900</v>
      </c>
      <c r="J67" s="156"/>
      <c r="K67" s="23">
        <f>MONTH(CtasReceber[[#This Row],[Data Recebimento]])</f>
        <v>1</v>
      </c>
      <c r="L67" s="23">
        <f>YEAR(CtasReceber[[#This Row],[Data Recebimento]])</f>
        <v>1900</v>
      </c>
      <c r="M67" s="154"/>
      <c r="N67" s="208"/>
      <c r="O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" spans="1:15">
      <c r="A68" s="156"/>
      <c r="B68" s="220"/>
      <c r="C68" s="150"/>
      <c r="D68" s="150"/>
      <c r="E68" s="150"/>
      <c r="F68" s="150"/>
      <c r="G68" s="151"/>
      <c r="H68" s="23">
        <f>MONTH(CtasReceber[[#This Row],[Data Vencimento]])</f>
        <v>1</v>
      </c>
      <c r="I68" s="23">
        <f>YEAR(CtasReceber[[#This Row],[Data Vencimento]])</f>
        <v>1900</v>
      </c>
      <c r="J68" s="156"/>
      <c r="K68" s="23">
        <f>MONTH(CtasReceber[[#This Row],[Data Recebimento]])</f>
        <v>1</v>
      </c>
      <c r="L68" s="23">
        <f>YEAR(CtasReceber[[#This Row],[Data Recebimento]])</f>
        <v>1900</v>
      </c>
      <c r="M68" s="154"/>
      <c r="N68" s="208"/>
      <c r="O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" spans="1:15">
      <c r="A69" s="156"/>
      <c r="B69" s="220"/>
      <c r="C69" s="150"/>
      <c r="D69" s="150"/>
      <c r="E69" s="150"/>
      <c r="F69" s="150"/>
      <c r="G69" s="151"/>
      <c r="H69" s="23">
        <f>MONTH(CtasReceber[[#This Row],[Data Vencimento]])</f>
        <v>1</v>
      </c>
      <c r="I69" s="23">
        <f>YEAR(CtasReceber[[#This Row],[Data Vencimento]])</f>
        <v>1900</v>
      </c>
      <c r="J69" s="156"/>
      <c r="K69" s="23">
        <f>MONTH(CtasReceber[[#This Row],[Data Recebimento]])</f>
        <v>1</v>
      </c>
      <c r="L69" s="23">
        <f>YEAR(CtasReceber[[#This Row],[Data Recebimento]])</f>
        <v>1900</v>
      </c>
      <c r="M69" s="154"/>
      <c r="N69" s="208"/>
      <c r="O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" spans="1:15">
      <c r="A70" s="156"/>
      <c r="B70" s="220"/>
      <c r="C70" s="150"/>
      <c r="D70" s="150"/>
      <c r="E70" s="150"/>
      <c r="F70" s="150"/>
      <c r="G70" s="151"/>
      <c r="H70" s="23">
        <f>MONTH(CtasReceber[[#This Row],[Data Vencimento]])</f>
        <v>1</v>
      </c>
      <c r="I70" s="23">
        <f>YEAR(CtasReceber[[#This Row],[Data Vencimento]])</f>
        <v>1900</v>
      </c>
      <c r="J70" s="156"/>
      <c r="K70" s="23">
        <f>MONTH(CtasReceber[[#This Row],[Data Recebimento]])</f>
        <v>1</v>
      </c>
      <c r="L70" s="23">
        <f>YEAR(CtasReceber[[#This Row],[Data Recebimento]])</f>
        <v>1900</v>
      </c>
      <c r="M70" s="154"/>
      <c r="N70" s="208"/>
      <c r="O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" spans="1:15">
      <c r="A71" s="156"/>
      <c r="B71" s="220"/>
      <c r="C71" s="150"/>
      <c r="D71" s="150"/>
      <c r="E71" s="150"/>
      <c r="F71" s="150"/>
      <c r="G71" s="151"/>
      <c r="H71" s="23">
        <f>MONTH(CtasReceber[[#This Row],[Data Vencimento]])</f>
        <v>1</v>
      </c>
      <c r="I71" s="23">
        <f>YEAR(CtasReceber[[#This Row],[Data Vencimento]])</f>
        <v>1900</v>
      </c>
      <c r="J71" s="156"/>
      <c r="K71" s="23">
        <f>MONTH(CtasReceber[[#This Row],[Data Recebimento]])</f>
        <v>1</v>
      </c>
      <c r="L71" s="23">
        <f>YEAR(CtasReceber[[#This Row],[Data Recebimento]])</f>
        <v>1900</v>
      </c>
      <c r="M71" s="154"/>
      <c r="N71" s="208"/>
      <c r="O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" spans="1:15">
      <c r="A72" s="156"/>
      <c r="B72" s="220"/>
      <c r="C72" s="150"/>
      <c r="D72" s="150"/>
      <c r="E72" s="150"/>
      <c r="F72" s="150"/>
      <c r="G72" s="151"/>
      <c r="H72" s="23">
        <f>MONTH(CtasReceber[[#This Row],[Data Vencimento]])</f>
        <v>1</v>
      </c>
      <c r="I72" s="23">
        <f>YEAR(CtasReceber[[#This Row],[Data Vencimento]])</f>
        <v>1900</v>
      </c>
      <c r="J72" s="156"/>
      <c r="K72" s="23">
        <f>MONTH(CtasReceber[[#This Row],[Data Recebimento]])</f>
        <v>1</v>
      </c>
      <c r="L72" s="23">
        <f>YEAR(CtasReceber[[#This Row],[Data Recebimento]])</f>
        <v>1900</v>
      </c>
      <c r="M72" s="154"/>
      <c r="N72" s="208"/>
      <c r="O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" spans="1:15">
      <c r="A73" s="156"/>
      <c r="B73" s="220"/>
      <c r="C73" s="150"/>
      <c r="D73" s="150"/>
      <c r="E73" s="150"/>
      <c r="F73" s="150"/>
      <c r="G73" s="151"/>
      <c r="H73" s="23">
        <f>MONTH(CtasReceber[[#This Row],[Data Vencimento]])</f>
        <v>1</v>
      </c>
      <c r="I73" s="23">
        <f>YEAR(CtasReceber[[#This Row],[Data Vencimento]])</f>
        <v>1900</v>
      </c>
      <c r="J73" s="156"/>
      <c r="K73" s="23">
        <f>MONTH(CtasReceber[[#This Row],[Data Recebimento]])</f>
        <v>1</v>
      </c>
      <c r="L73" s="23">
        <f>YEAR(CtasReceber[[#This Row],[Data Recebimento]])</f>
        <v>1900</v>
      </c>
      <c r="M73" s="154"/>
      <c r="N73" s="208"/>
      <c r="O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" spans="1:15">
      <c r="A74" s="156"/>
      <c r="B74" s="220"/>
      <c r="C74" s="150"/>
      <c r="D74" s="150"/>
      <c r="E74" s="150"/>
      <c r="F74" s="150"/>
      <c r="G74" s="151"/>
      <c r="H74" s="23">
        <f>MONTH(CtasReceber[[#This Row],[Data Vencimento]])</f>
        <v>1</v>
      </c>
      <c r="I74" s="23">
        <f>YEAR(CtasReceber[[#This Row],[Data Vencimento]])</f>
        <v>1900</v>
      </c>
      <c r="J74" s="156"/>
      <c r="K74" s="23">
        <f>MONTH(CtasReceber[[#This Row],[Data Recebimento]])</f>
        <v>1</v>
      </c>
      <c r="L74" s="23">
        <f>YEAR(CtasReceber[[#This Row],[Data Recebimento]])</f>
        <v>1900</v>
      </c>
      <c r="M74" s="154"/>
      <c r="N74" s="208"/>
      <c r="O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" spans="1:15">
      <c r="A75" s="156"/>
      <c r="B75" s="220"/>
      <c r="C75" s="150"/>
      <c r="D75" s="150"/>
      <c r="E75" s="150"/>
      <c r="F75" s="150"/>
      <c r="G75" s="151"/>
      <c r="H75" s="23">
        <f>MONTH(CtasReceber[[#This Row],[Data Vencimento]])</f>
        <v>1</v>
      </c>
      <c r="I75" s="23">
        <f>YEAR(CtasReceber[[#This Row],[Data Vencimento]])</f>
        <v>1900</v>
      </c>
      <c r="J75" s="156"/>
      <c r="K75" s="23">
        <f>MONTH(CtasReceber[[#This Row],[Data Recebimento]])</f>
        <v>1</v>
      </c>
      <c r="L75" s="23">
        <f>YEAR(CtasReceber[[#This Row],[Data Recebimento]])</f>
        <v>1900</v>
      </c>
      <c r="M75" s="154"/>
      <c r="N75" s="208"/>
      <c r="O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" spans="1:15">
      <c r="A76" s="156"/>
      <c r="B76" s="220"/>
      <c r="C76" s="150"/>
      <c r="D76" s="150"/>
      <c r="E76" s="150"/>
      <c r="F76" s="150"/>
      <c r="G76" s="151"/>
      <c r="H76" s="23">
        <f>MONTH(CtasReceber[[#This Row],[Data Vencimento]])</f>
        <v>1</v>
      </c>
      <c r="I76" s="23">
        <f>YEAR(CtasReceber[[#This Row],[Data Vencimento]])</f>
        <v>1900</v>
      </c>
      <c r="J76" s="156"/>
      <c r="K76" s="23">
        <f>MONTH(CtasReceber[[#This Row],[Data Recebimento]])</f>
        <v>1</v>
      </c>
      <c r="L76" s="23">
        <f>YEAR(CtasReceber[[#This Row],[Data Recebimento]])</f>
        <v>1900</v>
      </c>
      <c r="M76" s="154"/>
      <c r="N76" s="208"/>
      <c r="O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" spans="1:15">
      <c r="A77" s="156"/>
      <c r="B77" s="220"/>
      <c r="C77" s="150"/>
      <c r="D77" s="150"/>
      <c r="E77" s="150"/>
      <c r="F77" s="150"/>
      <c r="G77" s="151"/>
      <c r="H77" s="23">
        <f>MONTH(CtasReceber[[#This Row],[Data Vencimento]])</f>
        <v>1</v>
      </c>
      <c r="I77" s="23">
        <f>YEAR(CtasReceber[[#This Row],[Data Vencimento]])</f>
        <v>1900</v>
      </c>
      <c r="J77" s="156"/>
      <c r="K77" s="23">
        <f>MONTH(CtasReceber[[#This Row],[Data Recebimento]])</f>
        <v>1</v>
      </c>
      <c r="L77" s="23">
        <f>YEAR(CtasReceber[[#This Row],[Data Recebimento]])</f>
        <v>1900</v>
      </c>
      <c r="M77" s="154"/>
      <c r="N77" s="208"/>
      <c r="O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" spans="1:15">
      <c r="A78" s="156"/>
      <c r="B78" s="220"/>
      <c r="C78" s="150"/>
      <c r="D78" s="150"/>
      <c r="E78" s="150"/>
      <c r="F78" s="150"/>
      <c r="G78" s="151"/>
      <c r="H78" s="23">
        <f>MONTH(CtasReceber[[#This Row],[Data Vencimento]])</f>
        <v>1</v>
      </c>
      <c r="I78" s="23">
        <f>YEAR(CtasReceber[[#This Row],[Data Vencimento]])</f>
        <v>1900</v>
      </c>
      <c r="J78" s="156"/>
      <c r="K78" s="23">
        <f>MONTH(CtasReceber[[#This Row],[Data Recebimento]])</f>
        <v>1</v>
      </c>
      <c r="L78" s="23">
        <f>YEAR(CtasReceber[[#This Row],[Data Recebimento]])</f>
        <v>1900</v>
      </c>
      <c r="M78" s="154"/>
      <c r="N78" s="208"/>
      <c r="O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" spans="1:15">
      <c r="A79" s="156"/>
      <c r="B79" s="220"/>
      <c r="C79" s="150"/>
      <c r="D79" s="150"/>
      <c r="E79" s="150"/>
      <c r="F79" s="150"/>
      <c r="G79" s="151"/>
      <c r="H79" s="23">
        <f>MONTH(CtasReceber[[#This Row],[Data Vencimento]])</f>
        <v>1</v>
      </c>
      <c r="I79" s="23">
        <f>YEAR(CtasReceber[[#This Row],[Data Vencimento]])</f>
        <v>1900</v>
      </c>
      <c r="J79" s="156"/>
      <c r="K79" s="23">
        <f>MONTH(CtasReceber[[#This Row],[Data Recebimento]])</f>
        <v>1</v>
      </c>
      <c r="L79" s="23">
        <f>YEAR(CtasReceber[[#This Row],[Data Recebimento]])</f>
        <v>1900</v>
      </c>
      <c r="M79" s="154"/>
      <c r="N79" s="208"/>
      <c r="O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" spans="1:15">
      <c r="A80" s="156"/>
      <c r="B80" s="220"/>
      <c r="C80" s="150"/>
      <c r="D80" s="150"/>
      <c r="E80" s="150"/>
      <c r="F80" s="150"/>
      <c r="G80" s="151"/>
      <c r="H80" s="23">
        <f>MONTH(CtasReceber[[#This Row],[Data Vencimento]])</f>
        <v>1</v>
      </c>
      <c r="I80" s="23">
        <f>YEAR(CtasReceber[[#This Row],[Data Vencimento]])</f>
        <v>1900</v>
      </c>
      <c r="J80" s="156"/>
      <c r="K80" s="23">
        <f>MONTH(CtasReceber[[#This Row],[Data Recebimento]])</f>
        <v>1</v>
      </c>
      <c r="L80" s="23">
        <f>YEAR(CtasReceber[[#This Row],[Data Recebimento]])</f>
        <v>1900</v>
      </c>
      <c r="M80" s="154"/>
      <c r="N80" s="208"/>
      <c r="O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" spans="1:15">
      <c r="A81" s="156"/>
      <c r="B81" s="220"/>
      <c r="C81" s="150"/>
      <c r="D81" s="150"/>
      <c r="E81" s="150"/>
      <c r="F81" s="150"/>
      <c r="G81" s="151"/>
      <c r="H81" s="23">
        <f>MONTH(CtasReceber[[#This Row],[Data Vencimento]])</f>
        <v>1</v>
      </c>
      <c r="I81" s="23">
        <f>YEAR(CtasReceber[[#This Row],[Data Vencimento]])</f>
        <v>1900</v>
      </c>
      <c r="J81" s="156"/>
      <c r="K81" s="23">
        <f>MONTH(CtasReceber[[#This Row],[Data Recebimento]])</f>
        <v>1</v>
      </c>
      <c r="L81" s="23">
        <f>YEAR(CtasReceber[[#This Row],[Data Recebimento]])</f>
        <v>1900</v>
      </c>
      <c r="M81" s="154"/>
      <c r="N81" s="208"/>
      <c r="O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" spans="1:15">
      <c r="A82" s="156"/>
      <c r="B82" s="220"/>
      <c r="C82" s="150"/>
      <c r="D82" s="150"/>
      <c r="E82" s="150"/>
      <c r="F82" s="150"/>
      <c r="G82" s="151"/>
      <c r="H82" s="23">
        <f>MONTH(CtasReceber[[#This Row],[Data Vencimento]])</f>
        <v>1</v>
      </c>
      <c r="I82" s="23">
        <f>YEAR(CtasReceber[[#This Row],[Data Vencimento]])</f>
        <v>1900</v>
      </c>
      <c r="J82" s="156"/>
      <c r="K82" s="23">
        <f>MONTH(CtasReceber[[#This Row],[Data Recebimento]])</f>
        <v>1</v>
      </c>
      <c r="L82" s="23">
        <f>YEAR(CtasReceber[[#This Row],[Data Recebimento]])</f>
        <v>1900</v>
      </c>
      <c r="M82" s="154"/>
      <c r="N82" s="208"/>
      <c r="O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" spans="1:15">
      <c r="A83" s="156"/>
      <c r="B83" s="220"/>
      <c r="C83" s="150"/>
      <c r="D83" s="150"/>
      <c r="E83" s="150"/>
      <c r="F83" s="150"/>
      <c r="G83" s="151"/>
      <c r="H83" s="23">
        <f>MONTH(CtasReceber[[#This Row],[Data Vencimento]])</f>
        <v>1</v>
      </c>
      <c r="I83" s="23">
        <f>YEAR(CtasReceber[[#This Row],[Data Vencimento]])</f>
        <v>1900</v>
      </c>
      <c r="J83" s="156"/>
      <c r="K83" s="23">
        <f>MONTH(CtasReceber[[#This Row],[Data Recebimento]])</f>
        <v>1</v>
      </c>
      <c r="L83" s="23">
        <f>YEAR(CtasReceber[[#This Row],[Data Recebimento]])</f>
        <v>1900</v>
      </c>
      <c r="M83" s="154"/>
      <c r="N83" s="208"/>
      <c r="O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" spans="1:15">
      <c r="A84" s="156"/>
      <c r="B84" s="220"/>
      <c r="C84" s="150"/>
      <c r="D84" s="150"/>
      <c r="E84" s="150"/>
      <c r="F84" s="150"/>
      <c r="G84" s="151"/>
      <c r="H84" s="23">
        <f>MONTH(CtasReceber[[#This Row],[Data Vencimento]])</f>
        <v>1</v>
      </c>
      <c r="I84" s="23">
        <f>YEAR(CtasReceber[[#This Row],[Data Vencimento]])</f>
        <v>1900</v>
      </c>
      <c r="J84" s="156"/>
      <c r="K84" s="23">
        <f>MONTH(CtasReceber[[#This Row],[Data Recebimento]])</f>
        <v>1</v>
      </c>
      <c r="L84" s="23">
        <f>YEAR(CtasReceber[[#This Row],[Data Recebimento]])</f>
        <v>1900</v>
      </c>
      <c r="M84" s="154"/>
      <c r="N84" s="208"/>
      <c r="O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" spans="1:15">
      <c r="A85" s="156"/>
      <c r="B85" s="220"/>
      <c r="C85" s="150"/>
      <c r="D85" s="150"/>
      <c r="E85" s="150"/>
      <c r="F85" s="150"/>
      <c r="G85" s="151"/>
      <c r="H85" s="23">
        <f>MONTH(CtasReceber[[#This Row],[Data Vencimento]])</f>
        <v>1</v>
      </c>
      <c r="I85" s="23">
        <f>YEAR(CtasReceber[[#This Row],[Data Vencimento]])</f>
        <v>1900</v>
      </c>
      <c r="J85" s="156"/>
      <c r="K85" s="23">
        <f>MONTH(CtasReceber[[#This Row],[Data Recebimento]])</f>
        <v>1</v>
      </c>
      <c r="L85" s="23">
        <f>YEAR(CtasReceber[[#This Row],[Data Recebimento]])</f>
        <v>1900</v>
      </c>
      <c r="M85" s="154"/>
      <c r="N85" s="208"/>
      <c r="O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" spans="1:15">
      <c r="A86" s="156"/>
      <c r="B86" s="220"/>
      <c r="C86" s="150"/>
      <c r="D86" s="150"/>
      <c r="E86" s="150"/>
      <c r="F86" s="150"/>
      <c r="G86" s="151"/>
      <c r="H86" s="23">
        <f>MONTH(CtasReceber[[#This Row],[Data Vencimento]])</f>
        <v>1</v>
      </c>
      <c r="I86" s="23">
        <f>YEAR(CtasReceber[[#This Row],[Data Vencimento]])</f>
        <v>1900</v>
      </c>
      <c r="J86" s="156"/>
      <c r="K86" s="23">
        <f>MONTH(CtasReceber[[#This Row],[Data Recebimento]])</f>
        <v>1</v>
      </c>
      <c r="L86" s="23">
        <f>YEAR(CtasReceber[[#This Row],[Data Recebimento]])</f>
        <v>1900</v>
      </c>
      <c r="M86" s="154"/>
      <c r="N86" s="208"/>
      <c r="O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" spans="1:15">
      <c r="A87" s="156"/>
      <c r="B87" s="220"/>
      <c r="C87" s="150"/>
      <c r="D87" s="150"/>
      <c r="E87" s="150"/>
      <c r="F87" s="150"/>
      <c r="G87" s="151"/>
      <c r="H87" s="23">
        <f>MONTH(CtasReceber[[#This Row],[Data Vencimento]])</f>
        <v>1</v>
      </c>
      <c r="I87" s="23">
        <f>YEAR(CtasReceber[[#This Row],[Data Vencimento]])</f>
        <v>1900</v>
      </c>
      <c r="J87" s="156"/>
      <c r="K87" s="23">
        <f>MONTH(CtasReceber[[#This Row],[Data Recebimento]])</f>
        <v>1</v>
      </c>
      <c r="L87" s="23">
        <f>YEAR(CtasReceber[[#This Row],[Data Recebimento]])</f>
        <v>1900</v>
      </c>
      <c r="M87" s="154"/>
      <c r="N87" s="208"/>
      <c r="O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" spans="1:15">
      <c r="A88" s="156"/>
      <c r="B88" s="220"/>
      <c r="C88" s="150"/>
      <c r="D88" s="150"/>
      <c r="E88" s="150"/>
      <c r="F88" s="150"/>
      <c r="G88" s="151"/>
      <c r="H88" s="23">
        <f>MONTH(CtasReceber[[#This Row],[Data Vencimento]])</f>
        <v>1</v>
      </c>
      <c r="I88" s="23">
        <f>YEAR(CtasReceber[[#This Row],[Data Vencimento]])</f>
        <v>1900</v>
      </c>
      <c r="J88" s="156"/>
      <c r="K88" s="23">
        <f>MONTH(CtasReceber[[#This Row],[Data Recebimento]])</f>
        <v>1</v>
      </c>
      <c r="L88" s="23">
        <f>YEAR(CtasReceber[[#This Row],[Data Recebimento]])</f>
        <v>1900</v>
      </c>
      <c r="M88" s="154"/>
      <c r="N88" s="208"/>
      <c r="O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" spans="1:15">
      <c r="A89" s="156"/>
      <c r="B89" s="220"/>
      <c r="C89" s="150"/>
      <c r="D89" s="150"/>
      <c r="E89" s="150"/>
      <c r="F89" s="150"/>
      <c r="G89" s="151"/>
      <c r="H89" s="23">
        <f>MONTH(CtasReceber[[#This Row],[Data Vencimento]])</f>
        <v>1</v>
      </c>
      <c r="I89" s="23">
        <f>YEAR(CtasReceber[[#This Row],[Data Vencimento]])</f>
        <v>1900</v>
      </c>
      <c r="J89" s="156"/>
      <c r="K89" s="23">
        <f>MONTH(CtasReceber[[#This Row],[Data Recebimento]])</f>
        <v>1</v>
      </c>
      <c r="L89" s="23">
        <f>YEAR(CtasReceber[[#This Row],[Data Recebimento]])</f>
        <v>1900</v>
      </c>
      <c r="M89" s="154"/>
      <c r="N89" s="208"/>
      <c r="O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" spans="1:15">
      <c r="A90" s="156"/>
      <c r="B90" s="220"/>
      <c r="C90" s="150"/>
      <c r="D90" s="150"/>
      <c r="E90" s="150"/>
      <c r="F90" s="150"/>
      <c r="G90" s="151"/>
      <c r="H90" s="23">
        <f>MONTH(CtasReceber[[#This Row],[Data Vencimento]])</f>
        <v>1</v>
      </c>
      <c r="I90" s="23">
        <f>YEAR(CtasReceber[[#This Row],[Data Vencimento]])</f>
        <v>1900</v>
      </c>
      <c r="J90" s="156"/>
      <c r="K90" s="23">
        <f>MONTH(CtasReceber[[#This Row],[Data Recebimento]])</f>
        <v>1</v>
      </c>
      <c r="L90" s="23">
        <f>YEAR(CtasReceber[[#This Row],[Data Recebimento]])</f>
        <v>1900</v>
      </c>
      <c r="M90" s="154"/>
      <c r="N90" s="208"/>
      <c r="O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" spans="1:15">
      <c r="A91" s="156"/>
      <c r="B91" s="220"/>
      <c r="C91" s="150"/>
      <c r="D91" s="150"/>
      <c r="E91" s="150"/>
      <c r="F91" s="150"/>
      <c r="G91" s="151"/>
      <c r="H91" s="23">
        <f>MONTH(CtasReceber[[#This Row],[Data Vencimento]])</f>
        <v>1</v>
      </c>
      <c r="I91" s="23">
        <f>YEAR(CtasReceber[[#This Row],[Data Vencimento]])</f>
        <v>1900</v>
      </c>
      <c r="J91" s="156"/>
      <c r="K91" s="23">
        <f>MONTH(CtasReceber[[#This Row],[Data Recebimento]])</f>
        <v>1</v>
      </c>
      <c r="L91" s="23">
        <f>YEAR(CtasReceber[[#This Row],[Data Recebimento]])</f>
        <v>1900</v>
      </c>
      <c r="M91" s="154"/>
      <c r="N91" s="208"/>
      <c r="O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" spans="1:15">
      <c r="A92" s="156"/>
      <c r="B92" s="220"/>
      <c r="C92" s="150"/>
      <c r="D92" s="150"/>
      <c r="E92" s="150"/>
      <c r="F92" s="150"/>
      <c r="G92" s="151"/>
      <c r="H92" s="23">
        <f>MONTH(CtasReceber[[#This Row],[Data Vencimento]])</f>
        <v>1</v>
      </c>
      <c r="I92" s="23">
        <f>YEAR(CtasReceber[[#This Row],[Data Vencimento]])</f>
        <v>1900</v>
      </c>
      <c r="J92" s="156"/>
      <c r="K92" s="23">
        <f>MONTH(CtasReceber[[#This Row],[Data Recebimento]])</f>
        <v>1</v>
      </c>
      <c r="L92" s="23">
        <f>YEAR(CtasReceber[[#This Row],[Data Recebimento]])</f>
        <v>1900</v>
      </c>
      <c r="M92" s="154"/>
      <c r="N92" s="208"/>
      <c r="O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" spans="1:15">
      <c r="A93" s="156"/>
      <c r="B93" s="220"/>
      <c r="C93" s="150"/>
      <c r="D93" s="150"/>
      <c r="E93" s="150"/>
      <c r="F93" s="150"/>
      <c r="G93" s="151"/>
      <c r="H93" s="23">
        <f>MONTH(CtasReceber[[#This Row],[Data Vencimento]])</f>
        <v>1</v>
      </c>
      <c r="I93" s="23">
        <f>YEAR(CtasReceber[[#This Row],[Data Vencimento]])</f>
        <v>1900</v>
      </c>
      <c r="J93" s="156"/>
      <c r="K93" s="23">
        <f>MONTH(CtasReceber[[#This Row],[Data Recebimento]])</f>
        <v>1</v>
      </c>
      <c r="L93" s="23">
        <f>YEAR(CtasReceber[[#This Row],[Data Recebimento]])</f>
        <v>1900</v>
      </c>
      <c r="M93" s="154"/>
      <c r="N93" s="208"/>
      <c r="O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" spans="1:15">
      <c r="A94" s="156"/>
      <c r="B94" s="220"/>
      <c r="C94" s="150"/>
      <c r="D94" s="150"/>
      <c r="E94" s="150"/>
      <c r="F94" s="150"/>
      <c r="G94" s="151"/>
      <c r="H94" s="23">
        <f>MONTH(CtasReceber[[#This Row],[Data Vencimento]])</f>
        <v>1</v>
      </c>
      <c r="I94" s="23">
        <f>YEAR(CtasReceber[[#This Row],[Data Vencimento]])</f>
        <v>1900</v>
      </c>
      <c r="J94" s="156"/>
      <c r="K94" s="23">
        <f>MONTH(CtasReceber[[#This Row],[Data Recebimento]])</f>
        <v>1</v>
      </c>
      <c r="L94" s="23">
        <f>YEAR(CtasReceber[[#This Row],[Data Recebimento]])</f>
        <v>1900</v>
      </c>
      <c r="M94" s="154"/>
      <c r="N94" s="208"/>
      <c r="O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" spans="1:15">
      <c r="A95" s="156"/>
      <c r="B95" s="220"/>
      <c r="C95" s="150"/>
      <c r="D95" s="150"/>
      <c r="E95" s="150"/>
      <c r="F95" s="150"/>
      <c r="G95" s="151"/>
      <c r="H95" s="23">
        <f>MONTH(CtasReceber[[#This Row],[Data Vencimento]])</f>
        <v>1</v>
      </c>
      <c r="I95" s="23">
        <f>YEAR(CtasReceber[[#This Row],[Data Vencimento]])</f>
        <v>1900</v>
      </c>
      <c r="J95" s="156"/>
      <c r="K95" s="23">
        <f>MONTH(CtasReceber[[#This Row],[Data Recebimento]])</f>
        <v>1</v>
      </c>
      <c r="L95" s="23">
        <f>YEAR(CtasReceber[[#This Row],[Data Recebimento]])</f>
        <v>1900</v>
      </c>
      <c r="M95" s="154"/>
      <c r="N95" s="208"/>
      <c r="O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" spans="1:15">
      <c r="A96" s="156"/>
      <c r="B96" s="220"/>
      <c r="C96" s="150"/>
      <c r="D96" s="150"/>
      <c r="E96" s="150"/>
      <c r="F96" s="150"/>
      <c r="G96" s="151"/>
      <c r="H96" s="23">
        <f>MONTH(CtasReceber[[#This Row],[Data Vencimento]])</f>
        <v>1</v>
      </c>
      <c r="I96" s="23">
        <f>YEAR(CtasReceber[[#This Row],[Data Vencimento]])</f>
        <v>1900</v>
      </c>
      <c r="J96" s="156"/>
      <c r="K96" s="23">
        <f>MONTH(CtasReceber[[#This Row],[Data Recebimento]])</f>
        <v>1</v>
      </c>
      <c r="L96" s="23">
        <f>YEAR(CtasReceber[[#This Row],[Data Recebimento]])</f>
        <v>1900</v>
      </c>
      <c r="M96" s="154"/>
      <c r="N96" s="208"/>
      <c r="O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" spans="1:15">
      <c r="A97" s="156"/>
      <c r="B97" s="220"/>
      <c r="C97" s="150"/>
      <c r="D97" s="150"/>
      <c r="E97" s="150"/>
      <c r="F97" s="150"/>
      <c r="G97" s="151"/>
      <c r="H97" s="23">
        <f>MONTH(CtasReceber[[#This Row],[Data Vencimento]])</f>
        <v>1</v>
      </c>
      <c r="I97" s="23">
        <f>YEAR(CtasReceber[[#This Row],[Data Vencimento]])</f>
        <v>1900</v>
      </c>
      <c r="J97" s="156"/>
      <c r="K97" s="23">
        <f>MONTH(CtasReceber[[#This Row],[Data Recebimento]])</f>
        <v>1</v>
      </c>
      <c r="L97" s="23">
        <f>YEAR(CtasReceber[[#This Row],[Data Recebimento]])</f>
        <v>1900</v>
      </c>
      <c r="M97" s="154"/>
      <c r="N97" s="208"/>
      <c r="O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" spans="1:15">
      <c r="A98" s="156"/>
      <c r="B98" s="220"/>
      <c r="C98" s="150"/>
      <c r="D98" s="150"/>
      <c r="E98" s="150"/>
      <c r="F98" s="150"/>
      <c r="G98" s="151"/>
      <c r="H98" s="23">
        <f>MONTH(CtasReceber[[#This Row],[Data Vencimento]])</f>
        <v>1</v>
      </c>
      <c r="I98" s="23">
        <f>YEAR(CtasReceber[[#This Row],[Data Vencimento]])</f>
        <v>1900</v>
      </c>
      <c r="J98" s="156"/>
      <c r="K98" s="23">
        <f>MONTH(CtasReceber[[#This Row],[Data Recebimento]])</f>
        <v>1</v>
      </c>
      <c r="L98" s="23">
        <f>YEAR(CtasReceber[[#This Row],[Data Recebimento]])</f>
        <v>1900</v>
      </c>
      <c r="M98" s="154"/>
      <c r="N98" s="208"/>
      <c r="O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" spans="1:15">
      <c r="A99" s="156"/>
      <c r="B99" s="220"/>
      <c r="C99" s="150"/>
      <c r="D99" s="150"/>
      <c r="E99" s="150"/>
      <c r="F99" s="150"/>
      <c r="G99" s="151"/>
      <c r="H99" s="23">
        <f>MONTH(CtasReceber[[#This Row],[Data Vencimento]])</f>
        <v>1</v>
      </c>
      <c r="I99" s="23">
        <f>YEAR(CtasReceber[[#This Row],[Data Vencimento]])</f>
        <v>1900</v>
      </c>
      <c r="J99" s="156"/>
      <c r="K99" s="23">
        <f>MONTH(CtasReceber[[#This Row],[Data Recebimento]])</f>
        <v>1</v>
      </c>
      <c r="L99" s="23">
        <f>YEAR(CtasReceber[[#This Row],[Data Recebimento]])</f>
        <v>1900</v>
      </c>
      <c r="M99" s="154"/>
      <c r="N99" s="208"/>
      <c r="O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" spans="1:15">
      <c r="A100" s="156"/>
      <c r="B100" s="220"/>
      <c r="C100" s="150"/>
      <c r="D100" s="150"/>
      <c r="E100" s="150"/>
      <c r="F100" s="150"/>
      <c r="G100" s="151"/>
      <c r="H100" s="23">
        <f>MONTH(CtasReceber[[#This Row],[Data Vencimento]])</f>
        <v>1</v>
      </c>
      <c r="I100" s="23">
        <f>YEAR(CtasReceber[[#This Row],[Data Vencimento]])</f>
        <v>1900</v>
      </c>
      <c r="J100" s="156"/>
      <c r="K100" s="23">
        <f>MONTH(CtasReceber[[#This Row],[Data Recebimento]])</f>
        <v>1</v>
      </c>
      <c r="L100" s="23">
        <f>YEAR(CtasReceber[[#This Row],[Data Recebimento]])</f>
        <v>1900</v>
      </c>
      <c r="M100" s="154"/>
      <c r="N100" s="208"/>
      <c r="O1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" spans="1:15">
      <c r="A101" s="156"/>
      <c r="B101" s="220"/>
      <c r="C101" s="150"/>
      <c r="D101" s="150"/>
      <c r="E101" s="150"/>
      <c r="F101" s="150"/>
      <c r="G101" s="151"/>
      <c r="H101" s="23">
        <f>MONTH(CtasReceber[[#This Row],[Data Vencimento]])</f>
        <v>1</v>
      </c>
      <c r="I101" s="23">
        <f>YEAR(CtasReceber[[#This Row],[Data Vencimento]])</f>
        <v>1900</v>
      </c>
      <c r="J101" s="156"/>
      <c r="K101" s="23">
        <f>MONTH(CtasReceber[[#This Row],[Data Recebimento]])</f>
        <v>1</v>
      </c>
      <c r="L101" s="23">
        <f>YEAR(CtasReceber[[#This Row],[Data Recebimento]])</f>
        <v>1900</v>
      </c>
      <c r="M101" s="154"/>
      <c r="N101" s="208"/>
      <c r="O1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" spans="1:15">
      <c r="A102" s="156"/>
      <c r="B102" s="220"/>
      <c r="C102" s="150"/>
      <c r="D102" s="150"/>
      <c r="E102" s="150"/>
      <c r="F102" s="150"/>
      <c r="G102" s="151"/>
      <c r="H102" s="23">
        <f>MONTH(CtasReceber[[#This Row],[Data Vencimento]])</f>
        <v>1</v>
      </c>
      <c r="I102" s="23">
        <f>YEAR(CtasReceber[[#This Row],[Data Vencimento]])</f>
        <v>1900</v>
      </c>
      <c r="J102" s="156"/>
      <c r="K102" s="23">
        <f>MONTH(CtasReceber[[#This Row],[Data Recebimento]])</f>
        <v>1</v>
      </c>
      <c r="L102" s="23">
        <f>YEAR(CtasReceber[[#This Row],[Data Recebimento]])</f>
        <v>1900</v>
      </c>
      <c r="M102" s="154"/>
      <c r="N102" s="208"/>
      <c r="O1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" spans="1:15">
      <c r="A103" s="156"/>
      <c r="B103" s="220"/>
      <c r="C103" s="150"/>
      <c r="D103" s="150"/>
      <c r="E103" s="150"/>
      <c r="F103" s="150"/>
      <c r="G103" s="151"/>
      <c r="H103" s="23">
        <f>MONTH(CtasReceber[[#This Row],[Data Vencimento]])</f>
        <v>1</v>
      </c>
      <c r="I103" s="23">
        <f>YEAR(CtasReceber[[#This Row],[Data Vencimento]])</f>
        <v>1900</v>
      </c>
      <c r="J103" s="156"/>
      <c r="K103" s="23">
        <f>MONTH(CtasReceber[[#This Row],[Data Recebimento]])</f>
        <v>1</v>
      </c>
      <c r="L103" s="23">
        <f>YEAR(CtasReceber[[#This Row],[Data Recebimento]])</f>
        <v>1900</v>
      </c>
      <c r="M103" s="154"/>
      <c r="N103" s="208"/>
      <c r="O1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" spans="1:15">
      <c r="A104" s="156"/>
      <c r="B104" s="220"/>
      <c r="C104" s="150"/>
      <c r="D104" s="150"/>
      <c r="E104" s="150"/>
      <c r="F104" s="150"/>
      <c r="G104" s="151"/>
      <c r="H104" s="23">
        <f>MONTH(CtasReceber[[#This Row],[Data Vencimento]])</f>
        <v>1</v>
      </c>
      <c r="I104" s="23">
        <f>YEAR(CtasReceber[[#This Row],[Data Vencimento]])</f>
        <v>1900</v>
      </c>
      <c r="J104" s="156"/>
      <c r="K104" s="23">
        <f>MONTH(CtasReceber[[#This Row],[Data Recebimento]])</f>
        <v>1</v>
      </c>
      <c r="L104" s="23">
        <f>YEAR(CtasReceber[[#This Row],[Data Recebimento]])</f>
        <v>1900</v>
      </c>
      <c r="M104" s="154"/>
      <c r="N104" s="208"/>
      <c r="O1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" spans="1:15">
      <c r="A105" s="156"/>
      <c r="B105" s="220"/>
      <c r="C105" s="150"/>
      <c r="D105" s="150"/>
      <c r="E105" s="150"/>
      <c r="F105" s="150"/>
      <c r="G105" s="151"/>
      <c r="H105" s="23">
        <f>MONTH(CtasReceber[[#This Row],[Data Vencimento]])</f>
        <v>1</v>
      </c>
      <c r="I105" s="23">
        <f>YEAR(CtasReceber[[#This Row],[Data Vencimento]])</f>
        <v>1900</v>
      </c>
      <c r="J105" s="156"/>
      <c r="K105" s="23">
        <f>MONTH(CtasReceber[[#This Row],[Data Recebimento]])</f>
        <v>1</v>
      </c>
      <c r="L105" s="23">
        <f>YEAR(CtasReceber[[#This Row],[Data Recebimento]])</f>
        <v>1900</v>
      </c>
      <c r="M105" s="154"/>
      <c r="N105" s="208"/>
      <c r="O1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" spans="1:15">
      <c r="A106" s="156"/>
      <c r="B106" s="220"/>
      <c r="C106" s="150"/>
      <c r="D106" s="150"/>
      <c r="E106" s="150"/>
      <c r="F106" s="150"/>
      <c r="G106" s="151"/>
      <c r="H106" s="23">
        <f>MONTH(CtasReceber[[#This Row],[Data Vencimento]])</f>
        <v>1</v>
      </c>
      <c r="I106" s="23">
        <f>YEAR(CtasReceber[[#This Row],[Data Vencimento]])</f>
        <v>1900</v>
      </c>
      <c r="J106" s="156"/>
      <c r="K106" s="23">
        <f>MONTH(CtasReceber[[#This Row],[Data Recebimento]])</f>
        <v>1</v>
      </c>
      <c r="L106" s="23">
        <f>YEAR(CtasReceber[[#This Row],[Data Recebimento]])</f>
        <v>1900</v>
      </c>
      <c r="M106" s="154"/>
      <c r="N106" s="208"/>
      <c r="O1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" spans="1:15">
      <c r="A107" s="156"/>
      <c r="B107" s="220"/>
      <c r="C107" s="150"/>
      <c r="D107" s="150"/>
      <c r="E107" s="150"/>
      <c r="F107" s="150"/>
      <c r="G107" s="151"/>
      <c r="H107" s="23">
        <f>MONTH(CtasReceber[[#This Row],[Data Vencimento]])</f>
        <v>1</v>
      </c>
      <c r="I107" s="23">
        <f>YEAR(CtasReceber[[#This Row],[Data Vencimento]])</f>
        <v>1900</v>
      </c>
      <c r="J107" s="156"/>
      <c r="K107" s="23">
        <f>MONTH(CtasReceber[[#This Row],[Data Recebimento]])</f>
        <v>1</v>
      </c>
      <c r="L107" s="23">
        <f>YEAR(CtasReceber[[#This Row],[Data Recebimento]])</f>
        <v>1900</v>
      </c>
      <c r="M107" s="154"/>
      <c r="N107" s="208"/>
      <c r="O1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" spans="1:15">
      <c r="A108" s="156"/>
      <c r="B108" s="220"/>
      <c r="C108" s="150"/>
      <c r="D108" s="150"/>
      <c r="E108" s="150"/>
      <c r="F108" s="150"/>
      <c r="G108" s="151"/>
      <c r="H108" s="23">
        <f>MONTH(CtasReceber[[#This Row],[Data Vencimento]])</f>
        <v>1</v>
      </c>
      <c r="I108" s="23">
        <f>YEAR(CtasReceber[[#This Row],[Data Vencimento]])</f>
        <v>1900</v>
      </c>
      <c r="J108" s="156"/>
      <c r="K108" s="23">
        <f>MONTH(CtasReceber[[#This Row],[Data Recebimento]])</f>
        <v>1</v>
      </c>
      <c r="L108" s="23">
        <f>YEAR(CtasReceber[[#This Row],[Data Recebimento]])</f>
        <v>1900</v>
      </c>
      <c r="M108" s="154"/>
      <c r="N108" s="208"/>
      <c r="O1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" spans="1:15">
      <c r="A109" s="156"/>
      <c r="B109" s="220"/>
      <c r="C109" s="150"/>
      <c r="D109" s="150"/>
      <c r="E109" s="150"/>
      <c r="F109" s="150"/>
      <c r="G109" s="151"/>
      <c r="H109" s="23">
        <f>MONTH(CtasReceber[[#This Row],[Data Vencimento]])</f>
        <v>1</v>
      </c>
      <c r="I109" s="23">
        <f>YEAR(CtasReceber[[#This Row],[Data Vencimento]])</f>
        <v>1900</v>
      </c>
      <c r="J109" s="156"/>
      <c r="K109" s="23">
        <f>MONTH(CtasReceber[[#This Row],[Data Recebimento]])</f>
        <v>1</v>
      </c>
      <c r="L109" s="23">
        <f>YEAR(CtasReceber[[#This Row],[Data Recebimento]])</f>
        <v>1900</v>
      </c>
      <c r="M109" s="154"/>
      <c r="N109" s="208"/>
      <c r="O1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" spans="1:15">
      <c r="A110" s="156"/>
      <c r="B110" s="220"/>
      <c r="C110" s="150"/>
      <c r="D110" s="150"/>
      <c r="E110" s="150"/>
      <c r="F110" s="150"/>
      <c r="G110" s="151"/>
      <c r="H110" s="23">
        <f>MONTH(CtasReceber[[#This Row],[Data Vencimento]])</f>
        <v>1</v>
      </c>
      <c r="I110" s="23">
        <f>YEAR(CtasReceber[[#This Row],[Data Vencimento]])</f>
        <v>1900</v>
      </c>
      <c r="J110" s="156"/>
      <c r="K110" s="23">
        <f>MONTH(CtasReceber[[#This Row],[Data Recebimento]])</f>
        <v>1</v>
      </c>
      <c r="L110" s="23">
        <f>YEAR(CtasReceber[[#This Row],[Data Recebimento]])</f>
        <v>1900</v>
      </c>
      <c r="M110" s="154"/>
      <c r="N110" s="208"/>
      <c r="O1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" spans="1:15">
      <c r="A111" s="156"/>
      <c r="B111" s="220"/>
      <c r="C111" s="150"/>
      <c r="D111" s="150"/>
      <c r="E111" s="150"/>
      <c r="F111" s="150"/>
      <c r="G111" s="151"/>
      <c r="H111" s="23">
        <f>MONTH(CtasReceber[[#This Row],[Data Vencimento]])</f>
        <v>1</v>
      </c>
      <c r="I111" s="23">
        <f>YEAR(CtasReceber[[#This Row],[Data Vencimento]])</f>
        <v>1900</v>
      </c>
      <c r="J111" s="156"/>
      <c r="K111" s="23">
        <f>MONTH(CtasReceber[[#This Row],[Data Recebimento]])</f>
        <v>1</v>
      </c>
      <c r="L111" s="23">
        <f>YEAR(CtasReceber[[#This Row],[Data Recebimento]])</f>
        <v>1900</v>
      </c>
      <c r="M111" s="154"/>
      <c r="N111" s="208"/>
      <c r="O1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" spans="1:15">
      <c r="A112" s="156"/>
      <c r="B112" s="220"/>
      <c r="C112" s="150"/>
      <c r="D112" s="150"/>
      <c r="E112" s="150"/>
      <c r="F112" s="150"/>
      <c r="G112" s="151"/>
      <c r="H112" s="23">
        <f>MONTH(CtasReceber[[#This Row],[Data Vencimento]])</f>
        <v>1</v>
      </c>
      <c r="I112" s="23">
        <f>YEAR(CtasReceber[[#This Row],[Data Vencimento]])</f>
        <v>1900</v>
      </c>
      <c r="J112" s="156"/>
      <c r="K112" s="23">
        <f>MONTH(CtasReceber[[#This Row],[Data Recebimento]])</f>
        <v>1</v>
      </c>
      <c r="L112" s="23">
        <f>YEAR(CtasReceber[[#This Row],[Data Recebimento]])</f>
        <v>1900</v>
      </c>
      <c r="M112" s="154"/>
      <c r="N112" s="208"/>
      <c r="O1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" spans="1:15">
      <c r="A113" s="156"/>
      <c r="B113" s="220"/>
      <c r="C113" s="150"/>
      <c r="D113" s="150"/>
      <c r="E113" s="150"/>
      <c r="F113" s="150"/>
      <c r="G113" s="151"/>
      <c r="H113" s="23">
        <f>MONTH(CtasReceber[[#This Row],[Data Vencimento]])</f>
        <v>1</v>
      </c>
      <c r="I113" s="23">
        <f>YEAR(CtasReceber[[#This Row],[Data Vencimento]])</f>
        <v>1900</v>
      </c>
      <c r="J113" s="156"/>
      <c r="K113" s="23">
        <f>MONTH(CtasReceber[[#This Row],[Data Recebimento]])</f>
        <v>1</v>
      </c>
      <c r="L113" s="23">
        <f>YEAR(CtasReceber[[#This Row],[Data Recebimento]])</f>
        <v>1900</v>
      </c>
      <c r="M113" s="154"/>
      <c r="N113" s="208"/>
      <c r="O1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" spans="1:15">
      <c r="A114" s="156"/>
      <c r="B114" s="220"/>
      <c r="C114" s="150"/>
      <c r="D114" s="150"/>
      <c r="E114" s="150"/>
      <c r="F114" s="150"/>
      <c r="G114" s="151"/>
      <c r="H114" s="23">
        <f>MONTH(CtasReceber[[#This Row],[Data Vencimento]])</f>
        <v>1</v>
      </c>
      <c r="I114" s="23">
        <f>YEAR(CtasReceber[[#This Row],[Data Vencimento]])</f>
        <v>1900</v>
      </c>
      <c r="J114" s="156"/>
      <c r="K114" s="23">
        <f>MONTH(CtasReceber[[#This Row],[Data Recebimento]])</f>
        <v>1</v>
      </c>
      <c r="L114" s="23">
        <f>YEAR(CtasReceber[[#This Row],[Data Recebimento]])</f>
        <v>1900</v>
      </c>
      <c r="M114" s="154"/>
      <c r="N114" s="208"/>
      <c r="O1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" spans="1:15">
      <c r="A115" s="156"/>
      <c r="B115" s="220"/>
      <c r="C115" s="150"/>
      <c r="D115" s="150"/>
      <c r="E115" s="150"/>
      <c r="F115" s="150"/>
      <c r="G115" s="151"/>
      <c r="H115" s="23">
        <f>MONTH(CtasReceber[[#This Row],[Data Vencimento]])</f>
        <v>1</v>
      </c>
      <c r="I115" s="23">
        <f>YEAR(CtasReceber[[#This Row],[Data Vencimento]])</f>
        <v>1900</v>
      </c>
      <c r="J115" s="156"/>
      <c r="K115" s="23">
        <f>MONTH(CtasReceber[[#This Row],[Data Recebimento]])</f>
        <v>1</v>
      </c>
      <c r="L115" s="23">
        <f>YEAR(CtasReceber[[#This Row],[Data Recebimento]])</f>
        <v>1900</v>
      </c>
      <c r="M115" s="154"/>
      <c r="N115" s="208"/>
      <c r="O1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" spans="1:15">
      <c r="A116" s="156"/>
      <c r="B116" s="220"/>
      <c r="C116" s="150"/>
      <c r="D116" s="150"/>
      <c r="E116" s="150"/>
      <c r="F116" s="150"/>
      <c r="G116" s="151"/>
      <c r="H116" s="23">
        <f>MONTH(CtasReceber[[#This Row],[Data Vencimento]])</f>
        <v>1</v>
      </c>
      <c r="I116" s="23">
        <f>YEAR(CtasReceber[[#This Row],[Data Vencimento]])</f>
        <v>1900</v>
      </c>
      <c r="J116" s="156"/>
      <c r="K116" s="23">
        <f>MONTH(CtasReceber[[#This Row],[Data Recebimento]])</f>
        <v>1</v>
      </c>
      <c r="L116" s="23">
        <f>YEAR(CtasReceber[[#This Row],[Data Recebimento]])</f>
        <v>1900</v>
      </c>
      <c r="M116" s="154"/>
      <c r="N116" s="208"/>
      <c r="O1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" spans="1:15">
      <c r="A117" s="156"/>
      <c r="B117" s="220"/>
      <c r="C117" s="150"/>
      <c r="D117" s="150"/>
      <c r="E117" s="150"/>
      <c r="F117" s="150"/>
      <c r="G117" s="151"/>
      <c r="H117" s="23">
        <f>MONTH(CtasReceber[[#This Row],[Data Vencimento]])</f>
        <v>1</v>
      </c>
      <c r="I117" s="23">
        <f>YEAR(CtasReceber[[#This Row],[Data Vencimento]])</f>
        <v>1900</v>
      </c>
      <c r="J117" s="156"/>
      <c r="K117" s="23">
        <f>MONTH(CtasReceber[[#This Row],[Data Recebimento]])</f>
        <v>1</v>
      </c>
      <c r="L117" s="23">
        <f>YEAR(CtasReceber[[#This Row],[Data Recebimento]])</f>
        <v>1900</v>
      </c>
      <c r="M117" s="154"/>
      <c r="N117" s="208"/>
      <c r="O1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" spans="1:15">
      <c r="A118" s="156"/>
      <c r="B118" s="220"/>
      <c r="C118" s="150"/>
      <c r="D118" s="150"/>
      <c r="E118" s="150"/>
      <c r="F118" s="150"/>
      <c r="G118" s="151"/>
      <c r="H118" s="23">
        <f>MONTH(CtasReceber[[#This Row],[Data Vencimento]])</f>
        <v>1</v>
      </c>
      <c r="I118" s="23">
        <f>YEAR(CtasReceber[[#This Row],[Data Vencimento]])</f>
        <v>1900</v>
      </c>
      <c r="J118" s="156"/>
      <c r="K118" s="23">
        <f>MONTH(CtasReceber[[#This Row],[Data Recebimento]])</f>
        <v>1</v>
      </c>
      <c r="L118" s="23">
        <f>YEAR(CtasReceber[[#This Row],[Data Recebimento]])</f>
        <v>1900</v>
      </c>
      <c r="M118" s="154"/>
      <c r="N118" s="208"/>
      <c r="O1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" spans="1:15">
      <c r="A119" s="156"/>
      <c r="B119" s="220"/>
      <c r="C119" s="150"/>
      <c r="D119" s="150"/>
      <c r="E119" s="150"/>
      <c r="F119" s="150"/>
      <c r="G119" s="151"/>
      <c r="H119" s="23">
        <f>MONTH(CtasReceber[[#This Row],[Data Vencimento]])</f>
        <v>1</v>
      </c>
      <c r="I119" s="23">
        <f>YEAR(CtasReceber[[#This Row],[Data Vencimento]])</f>
        <v>1900</v>
      </c>
      <c r="J119" s="156"/>
      <c r="K119" s="23">
        <f>MONTH(CtasReceber[[#This Row],[Data Recebimento]])</f>
        <v>1</v>
      </c>
      <c r="L119" s="23">
        <f>YEAR(CtasReceber[[#This Row],[Data Recebimento]])</f>
        <v>1900</v>
      </c>
      <c r="M119" s="154"/>
      <c r="N119" s="208"/>
      <c r="O1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" spans="1:15">
      <c r="A120" s="156"/>
      <c r="B120" s="220"/>
      <c r="C120" s="150"/>
      <c r="D120" s="150"/>
      <c r="E120" s="150"/>
      <c r="F120" s="150"/>
      <c r="G120" s="151"/>
      <c r="H120" s="23">
        <f>MONTH(CtasReceber[[#This Row],[Data Vencimento]])</f>
        <v>1</v>
      </c>
      <c r="I120" s="23">
        <f>YEAR(CtasReceber[[#This Row],[Data Vencimento]])</f>
        <v>1900</v>
      </c>
      <c r="J120" s="156"/>
      <c r="K120" s="23">
        <f>MONTH(CtasReceber[[#This Row],[Data Recebimento]])</f>
        <v>1</v>
      </c>
      <c r="L120" s="23">
        <f>YEAR(CtasReceber[[#This Row],[Data Recebimento]])</f>
        <v>1900</v>
      </c>
      <c r="M120" s="154"/>
      <c r="N120" s="208"/>
      <c r="O1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" spans="1:15">
      <c r="A121" s="156"/>
      <c r="B121" s="220"/>
      <c r="C121" s="150"/>
      <c r="D121" s="150"/>
      <c r="E121" s="150"/>
      <c r="F121" s="150"/>
      <c r="G121" s="151"/>
      <c r="H121" s="23">
        <f>MONTH(CtasReceber[[#This Row],[Data Vencimento]])</f>
        <v>1</v>
      </c>
      <c r="I121" s="23">
        <f>YEAR(CtasReceber[[#This Row],[Data Vencimento]])</f>
        <v>1900</v>
      </c>
      <c r="J121" s="156"/>
      <c r="K121" s="23">
        <f>MONTH(CtasReceber[[#This Row],[Data Recebimento]])</f>
        <v>1</v>
      </c>
      <c r="L121" s="23">
        <f>YEAR(CtasReceber[[#This Row],[Data Recebimento]])</f>
        <v>1900</v>
      </c>
      <c r="M121" s="154"/>
      <c r="N121" s="208"/>
      <c r="O1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" spans="1:15">
      <c r="A122" s="156"/>
      <c r="B122" s="220"/>
      <c r="C122" s="150"/>
      <c r="D122" s="150"/>
      <c r="E122" s="150"/>
      <c r="F122" s="150"/>
      <c r="G122" s="151"/>
      <c r="H122" s="23">
        <f>MONTH(CtasReceber[[#This Row],[Data Vencimento]])</f>
        <v>1</v>
      </c>
      <c r="I122" s="23">
        <f>YEAR(CtasReceber[[#This Row],[Data Vencimento]])</f>
        <v>1900</v>
      </c>
      <c r="J122" s="156"/>
      <c r="K122" s="23">
        <f>MONTH(CtasReceber[[#This Row],[Data Recebimento]])</f>
        <v>1</v>
      </c>
      <c r="L122" s="23">
        <f>YEAR(CtasReceber[[#This Row],[Data Recebimento]])</f>
        <v>1900</v>
      </c>
      <c r="M122" s="154"/>
      <c r="N122" s="208"/>
      <c r="O1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" spans="1:15">
      <c r="A123" s="156"/>
      <c r="B123" s="220"/>
      <c r="C123" s="150"/>
      <c r="D123" s="150"/>
      <c r="E123" s="150"/>
      <c r="F123" s="150"/>
      <c r="G123" s="151"/>
      <c r="H123" s="23">
        <f>MONTH(CtasReceber[[#This Row],[Data Vencimento]])</f>
        <v>1</v>
      </c>
      <c r="I123" s="23">
        <f>YEAR(CtasReceber[[#This Row],[Data Vencimento]])</f>
        <v>1900</v>
      </c>
      <c r="J123" s="156"/>
      <c r="K123" s="23">
        <f>MONTH(CtasReceber[[#This Row],[Data Recebimento]])</f>
        <v>1</v>
      </c>
      <c r="L123" s="23">
        <f>YEAR(CtasReceber[[#This Row],[Data Recebimento]])</f>
        <v>1900</v>
      </c>
      <c r="M123" s="154"/>
      <c r="N123" s="208"/>
      <c r="O1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" spans="1:15">
      <c r="A124" s="156"/>
      <c r="B124" s="220"/>
      <c r="C124" s="150"/>
      <c r="D124" s="150"/>
      <c r="E124" s="150"/>
      <c r="F124" s="150"/>
      <c r="G124" s="151"/>
      <c r="H124" s="23">
        <f>MONTH(CtasReceber[[#This Row],[Data Vencimento]])</f>
        <v>1</v>
      </c>
      <c r="I124" s="23">
        <f>YEAR(CtasReceber[[#This Row],[Data Vencimento]])</f>
        <v>1900</v>
      </c>
      <c r="J124" s="156"/>
      <c r="K124" s="23">
        <f>MONTH(CtasReceber[[#This Row],[Data Recebimento]])</f>
        <v>1</v>
      </c>
      <c r="L124" s="23">
        <f>YEAR(CtasReceber[[#This Row],[Data Recebimento]])</f>
        <v>1900</v>
      </c>
      <c r="M124" s="154"/>
      <c r="N124" s="208"/>
      <c r="O1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" spans="1:15">
      <c r="A125" s="156"/>
      <c r="B125" s="220"/>
      <c r="C125" s="150"/>
      <c r="D125" s="150"/>
      <c r="E125" s="150"/>
      <c r="F125" s="150"/>
      <c r="G125" s="151"/>
      <c r="H125" s="23">
        <f>MONTH(CtasReceber[[#This Row],[Data Vencimento]])</f>
        <v>1</v>
      </c>
      <c r="I125" s="23">
        <f>YEAR(CtasReceber[[#This Row],[Data Vencimento]])</f>
        <v>1900</v>
      </c>
      <c r="J125" s="156"/>
      <c r="K125" s="23">
        <f>MONTH(CtasReceber[[#This Row],[Data Recebimento]])</f>
        <v>1</v>
      </c>
      <c r="L125" s="23">
        <f>YEAR(CtasReceber[[#This Row],[Data Recebimento]])</f>
        <v>1900</v>
      </c>
      <c r="M125" s="154"/>
      <c r="N125" s="208"/>
      <c r="O1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" spans="1:15">
      <c r="A126" s="156"/>
      <c r="B126" s="220"/>
      <c r="C126" s="150"/>
      <c r="D126" s="150"/>
      <c r="E126" s="150"/>
      <c r="F126" s="150"/>
      <c r="G126" s="151"/>
      <c r="H126" s="23">
        <f>MONTH(CtasReceber[[#This Row],[Data Vencimento]])</f>
        <v>1</v>
      </c>
      <c r="I126" s="23">
        <f>YEAR(CtasReceber[[#This Row],[Data Vencimento]])</f>
        <v>1900</v>
      </c>
      <c r="J126" s="156"/>
      <c r="K126" s="23">
        <f>MONTH(CtasReceber[[#This Row],[Data Recebimento]])</f>
        <v>1</v>
      </c>
      <c r="L126" s="23">
        <f>YEAR(CtasReceber[[#This Row],[Data Recebimento]])</f>
        <v>1900</v>
      </c>
      <c r="M126" s="154"/>
      <c r="N126" s="208"/>
      <c r="O1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" spans="1:15">
      <c r="A127" s="156"/>
      <c r="B127" s="220"/>
      <c r="C127" s="150"/>
      <c r="D127" s="150"/>
      <c r="E127" s="150"/>
      <c r="F127" s="150"/>
      <c r="G127" s="151"/>
      <c r="H127" s="23">
        <f>MONTH(CtasReceber[[#This Row],[Data Vencimento]])</f>
        <v>1</v>
      </c>
      <c r="I127" s="23">
        <f>YEAR(CtasReceber[[#This Row],[Data Vencimento]])</f>
        <v>1900</v>
      </c>
      <c r="J127" s="156"/>
      <c r="K127" s="23">
        <f>MONTH(CtasReceber[[#This Row],[Data Recebimento]])</f>
        <v>1</v>
      </c>
      <c r="L127" s="23">
        <f>YEAR(CtasReceber[[#This Row],[Data Recebimento]])</f>
        <v>1900</v>
      </c>
      <c r="M127" s="154"/>
      <c r="N127" s="208"/>
      <c r="O1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" spans="1:15">
      <c r="A128" s="156"/>
      <c r="B128" s="220"/>
      <c r="C128" s="150"/>
      <c r="D128" s="150"/>
      <c r="E128" s="150"/>
      <c r="F128" s="150"/>
      <c r="G128" s="151"/>
      <c r="H128" s="23">
        <f>MONTH(CtasReceber[[#This Row],[Data Vencimento]])</f>
        <v>1</v>
      </c>
      <c r="I128" s="23">
        <f>YEAR(CtasReceber[[#This Row],[Data Vencimento]])</f>
        <v>1900</v>
      </c>
      <c r="J128" s="156"/>
      <c r="K128" s="23">
        <f>MONTH(CtasReceber[[#This Row],[Data Recebimento]])</f>
        <v>1</v>
      </c>
      <c r="L128" s="23">
        <f>YEAR(CtasReceber[[#This Row],[Data Recebimento]])</f>
        <v>1900</v>
      </c>
      <c r="M128" s="154"/>
      <c r="N128" s="208"/>
      <c r="O1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" spans="1:15">
      <c r="A129" s="156"/>
      <c r="B129" s="220"/>
      <c r="C129" s="150"/>
      <c r="D129" s="150"/>
      <c r="E129" s="150"/>
      <c r="F129" s="150"/>
      <c r="G129" s="151"/>
      <c r="H129" s="23">
        <f>MONTH(CtasReceber[[#This Row],[Data Vencimento]])</f>
        <v>1</v>
      </c>
      <c r="I129" s="23">
        <f>YEAR(CtasReceber[[#This Row],[Data Vencimento]])</f>
        <v>1900</v>
      </c>
      <c r="J129" s="156"/>
      <c r="K129" s="23">
        <f>MONTH(CtasReceber[[#This Row],[Data Recebimento]])</f>
        <v>1</v>
      </c>
      <c r="L129" s="23">
        <f>YEAR(CtasReceber[[#This Row],[Data Recebimento]])</f>
        <v>1900</v>
      </c>
      <c r="M129" s="154"/>
      <c r="N129" s="208"/>
      <c r="O1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" spans="1:15">
      <c r="A130" s="156"/>
      <c r="B130" s="220"/>
      <c r="C130" s="150"/>
      <c r="D130" s="150"/>
      <c r="E130" s="150"/>
      <c r="F130" s="150"/>
      <c r="G130" s="151"/>
      <c r="H130" s="23">
        <f>MONTH(CtasReceber[[#This Row],[Data Vencimento]])</f>
        <v>1</v>
      </c>
      <c r="I130" s="23">
        <f>YEAR(CtasReceber[[#This Row],[Data Vencimento]])</f>
        <v>1900</v>
      </c>
      <c r="J130" s="156"/>
      <c r="K130" s="23">
        <f>MONTH(CtasReceber[[#This Row],[Data Recebimento]])</f>
        <v>1</v>
      </c>
      <c r="L130" s="23">
        <f>YEAR(CtasReceber[[#This Row],[Data Recebimento]])</f>
        <v>1900</v>
      </c>
      <c r="M130" s="154"/>
      <c r="N130" s="208"/>
      <c r="O1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" spans="1:15">
      <c r="A131" s="156"/>
      <c r="B131" s="220"/>
      <c r="C131" s="150"/>
      <c r="D131" s="150"/>
      <c r="E131" s="150"/>
      <c r="F131" s="150"/>
      <c r="G131" s="151"/>
      <c r="H131" s="23">
        <f>MONTH(CtasReceber[[#This Row],[Data Vencimento]])</f>
        <v>1</v>
      </c>
      <c r="I131" s="23">
        <f>YEAR(CtasReceber[[#This Row],[Data Vencimento]])</f>
        <v>1900</v>
      </c>
      <c r="J131" s="156"/>
      <c r="K131" s="23">
        <f>MONTH(CtasReceber[[#This Row],[Data Recebimento]])</f>
        <v>1</v>
      </c>
      <c r="L131" s="23">
        <f>YEAR(CtasReceber[[#This Row],[Data Recebimento]])</f>
        <v>1900</v>
      </c>
      <c r="M131" s="154"/>
      <c r="N131" s="208"/>
      <c r="O1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" spans="1:15">
      <c r="A132" s="156"/>
      <c r="B132" s="220"/>
      <c r="C132" s="150"/>
      <c r="D132" s="150"/>
      <c r="E132" s="150"/>
      <c r="F132" s="150"/>
      <c r="G132" s="151"/>
      <c r="H132" s="23">
        <f>MONTH(CtasReceber[[#This Row],[Data Vencimento]])</f>
        <v>1</v>
      </c>
      <c r="I132" s="23">
        <f>YEAR(CtasReceber[[#This Row],[Data Vencimento]])</f>
        <v>1900</v>
      </c>
      <c r="J132" s="156"/>
      <c r="K132" s="23">
        <f>MONTH(CtasReceber[[#This Row],[Data Recebimento]])</f>
        <v>1</v>
      </c>
      <c r="L132" s="23">
        <f>YEAR(CtasReceber[[#This Row],[Data Recebimento]])</f>
        <v>1900</v>
      </c>
      <c r="M132" s="154"/>
      <c r="N132" s="208"/>
      <c r="O1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" spans="1:15">
      <c r="A133" s="156"/>
      <c r="B133" s="220"/>
      <c r="C133" s="150"/>
      <c r="D133" s="150"/>
      <c r="E133" s="150"/>
      <c r="F133" s="150"/>
      <c r="G133" s="151"/>
      <c r="H133" s="23">
        <f>MONTH(CtasReceber[[#This Row],[Data Vencimento]])</f>
        <v>1</v>
      </c>
      <c r="I133" s="23">
        <f>YEAR(CtasReceber[[#This Row],[Data Vencimento]])</f>
        <v>1900</v>
      </c>
      <c r="J133" s="156"/>
      <c r="K133" s="23">
        <f>MONTH(CtasReceber[[#This Row],[Data Recebimento]])</f>
        <v>1</v>
      </c>
      <c r="L133" s="23">
        <f>YEAR(CtasReceber[[#This Row],[Data Recebimento]])</f>
        <v>1900</v>
      </c>
      <c r="M133" s="154"/>
      <c r="N133" s="208"/>
      <c r="O1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" spans="1:15">
      <c r="A134" s="156"/>
      <c r="B134" s="220"/>
      <c r="C134" s="150"/>
      <c r="D134" s="150"/>
      <c r="E134" s="150"/>
      <c r="F134" s="150"/>
      <c r="G134" s="151"/>
      <c r="H134" s="23">
        <f>MONTH(CtasReceber[[#This Row],[Data Vencimento]])</f>
        <v>1</v>
      </c>
      <c r="I134" s="23">
        <f>YEAR(CtasReceber[[#This Row],[Data Vencimento]])</f>
        <v>1900</v>
      </c>
      <c r="J134" s="156"/>
      <c r="K134" s="23">
        <f>MONTH(CtasReceber[[#This Row],[Data Recebimento]])</f>
        <v>1</v>
      </c>
      <c r="L134" s="23">
        <f>YEAR(CtasReceber[[#This Row],[Data Recebimento]])</f>
        <v>1900</v>
      </c>
      <c r="M134" s="154"/>
      <c r="N134" s="208"/>
      <c r="O1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" spans="1:15">
      <c r="A135" s="156"/>
      <c r="B135" s="220"/>
      <c r="C135" s="150"/>
      <c r="D135" s="150"/>
      <c r="E135" s="150"/>
      <c r="F135" s="150"/>
      <c r="G135" s="151"/>
      <c r="H135" s="23">
        <f>MONTH(CtasReceber[[#This Row],[Data Vencimento]])</f>
        <v>1</v>
      </c>
      <c r="I135" s="23">
        <f>YEAR(CtasReceber[[#This Row],[Data Vencimento]])</f>
        <v>1900</v>
      </c>
      <c r="J135" s="156"/>
      <c r="K135" s="23">
        <f>MONTH(CtasReceber[[#This Row],[Data Recebimento]])</f>
        <v>1</v>
      </c>
      <c r="L135" s="23">
        <f>YEAR(CtasReceber[[#This Row],[Data Recebimento]])</f>
        <v>1900</v>
      </c>
      <c r="M135" s="154"/>
      <c r="N135" s="208"/>
      <c r="O1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" spans="1:15">
      <c r="A136" s="156"/>
      <c r="B136" s="220"/>
      <c r="C136" s="150"/>
      <c r="D136" s="150"/>
      <c r="E136" s="150"/>
      <c r="F136" s="150"/>
      <c r="G136" s="151"/>
      <c r="H136" s="23">
        <f>MONTH(CtasReceber[[#This Row],[Data Vencimento]])</f>
        <v>1</v>
      </c>
      <c r="I136" s="23">
        <f>YEAR(CtasReceber[[#This Row],[Data Vencimento]])</f>
        <v>1900</v>
      </c>
      <c r="J136" s="156"/>
      <c r="K136" s="23">
        <f>MONTH(CtasReceber[[#This Row],[Data Recebimento]])</f>
        <v>1</v>
      </c>
      <c r="L136" s="23">
        <f>YEAR(CtasReceber[[#This Row],[Data Recebimento]])</f>
        <v>1900</v>
      </c>
      <c r="M136" s="154"/>
      <c r="N136" s="208"/>
      <c r="O1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" spans="1:15">
      <c r="A137" s="156"/>
      <c r="B137" s="220"/>
      <c r="C137" s="150"/>
      <c r="D137" s="150"/>
      <c r="E137" s="150"/>
      <c r="F137" s="150"/>
      <c r="G137" s="151"/>
      <c r="H137" s="23">
        <f>MONTH(CtasReceber[[#This Row],[Data Vencimento]])</f>
        <v>1</v>
      </c>
      <c r="I137" s="23">
        <f>YEAR(CtasReceber[[#This Row],[Data Vencimento]])</f>
        <v>1900</v>
      </c>
      <c r="J137" s="156"/>
      <c r="K137" s="23">
        <f>MONTH(CtasReceber[[#This Row],[Data Recebimento]])</f>
        <v>1</v>
      </c>
      <c r="L137" s="23">
        <f>YEAR(CtasReceber[[#This Row],[Data Recebimento]])</f>
        <v>1900</v>
      </c>
      <c r="M137" s="154"/>
      <c r="N137" s="208"/>
      <c r="O1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" spans="1:15">
      <c r="A138" s="156"/>
      <c r="B138" s="220"/>
      <c r="C138" s="150"/>
      <c r="D138" s="150"/>
      <c r="E138" s="150"/>
      <c r="F138" s="150"/>
      <c r="G138" s="151"/>
      <c r="H138" s="23">
        <f>MONTH(CtasReceber[[#This Row],[Data Vencimento]])</f>
        <v>1</v>
      </c>
      <c r="I138" s="23">
        <f>YEAR(CtasReceber[[#This Row],[Data Vencimento]])</f>
        <v>1900</v>
      </c>
      <c r="J138" s="156"/>
      <c r="K138" s="23">
        <f>MONTH(CtasReceber[[#This Row],[Data Recebimento]])</f>
        <v>1</v>
      </c>
      <c r="L138" s="23">
        <f>YEAR(CtasReceber[[#This Row],[Data Recebimento]])</f>
        <v>1900</v>
      </c>
      <c r="M138" s="154"/>
      <c r="N138" s="208"/>
      <c r="O1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" spans="1:15">
      <c r="A139" s="156"/>
      <c r="B139" s="220"/>
      <c r="C139" s="150"/>
      <c r="D139" s="150"/>
      <c r="E139" s="150"/>
      <c r="F139" s="150"/>
      <c r="G139" s="151"/>
      <c r="H139" s="23">
        <f>MONTH(CtasReceber[[#This Row],[Data Vencimento]])</f>
        <v>1</v>
      </c>
      <c r="I139" s="23">
        <f>YEAR(CtasReceber[[#This Row],[Data Vencimento]])</f>
        <v>1900</v>
      </c>
      <c r="J139" s="156"/>
      <c r="K139" s="23">
        <f>MONTH(CtasReceber[[#This Row],[Data Recebimento]])</f>
        <v>1</v>
      </c>
      <c r="L139" s="23">
        <f>YEAR(CtasReceber[[#This Row],[Data Recebimento]])</f>
        <v>1900</v>
      </c>
      <c r="M139" s="154"/>
      <c r="N139" s="208"/>
      <c r="O1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" spans="1:15">
      <c r="A140" s="156"/>
      <c r="B140" s="220"/>
      <c r="C140" s="150"/>
      <c r="D140" s="150"/>
      <c r="E140" s="150"/>
      <c r="F140" s="150"/>
      <c r="G140" s="151"/>
      <c r="H140" s="23">
        <f>MONTH(CtasReceber[[#This Row],[Data Vencimento]])</f>
        <v>1</v>
      </c>
      <c r="I140" s="23">
        <f>YEAR(CtasReceber[[#This Row],[Data Vencimento]])</f>
        <v>1900</v>
      </c>
      <c r="J140" s="156"/>
      <c r="K140" s="23">
        <f>MONTH(CtasReceber[[#This Row],[Data Recebimento]])</f>
        <v>1</v>
      </c>
      <c r="L140" s="23">
        <f>YEAR(CtasReceber[[#This Row],[Data Recebimento]])</f>
        <v>1900</v>
      </c>
      <c r="M140" s="154"/>
      <c r="N140" s="208"/>
      <c r="O1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" spans="1:15">
      <c r="A141" s="156"/>
      <c r="B141" s="220"/>
      <c r="C141" s="150"/>
      <c r="D141" s="150"/>
      <c r="E141" s="150"/>
      <c r="F141" s="150"/>
      <c r="G141" s="151"/>
      <c r="H141" s="23">
        <f>MONTH(CtasReceber[[#This Row],[Data Vencimento]])</f>
        <v>1</v>
      </c>
      <c r="I141" s="23">
        <f>YEAR(CtasReceber[[#This Row],[Data Vencimento]])</f>
        <v>1900</v>
      </c>
      <c r="J141" s="156"/>
      <c r="K141" s="23">
        <f>MONTH(CtasReceber[[#This Row],[Data Recebimento]])</f>
        <v>1</v>
      </c>
      <c r="L141" s="23">
        <f>YEAR(CtasReceber[[#This Row],[Data Recebimento]])</f>
        <v>1900</v>
      </c>
      <c r="M141" s="154"/>
      <c r="N141" s="208"/>
      <c r="O1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" spans="1:15">
      <c r="A142" s="156"/>
      <c r="B142" s="220"/>
      <c r="C142" s="150"/>
      <c r="D142" s="150"/>
      <c r="E142" s="150"/>
      <c r="F142" s="150"/>
      <c r="G142" s="151"/>
      <c r="H142" s="23">
        <f>MONTH(CtasReceber[[#This Row],[Data Vencimento]])</f>
        <v>1</v>
      </c>
      <c r="I142" s="23">
        <f>YEAR(CtasReceber[[#This Row],[Data Vencimento]])</f>
        <v>1900</v>
      </c>
      <c r="J142" s="156"/>
      <c r="K142" s="23">
        <f>MONTH(CtasReceber[[#This Row],[Data Recebimento]])</f>
        <v>1</v>
      </c>
      <c r="L142" s="23">
        <f>YEAR(CtasReceber[[#This Row],[Data Recebimento]])</f>
        <v>1900</v>
      </c>
      <c r="M142" s="154"/>
      <c r="N142" s="208"/>
      <c r="O1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" spans="1:15">
      <c r="A143" s="156"/>
      <c r="B143" s="220"/>
      <c r="C143" s="150"/>
      <c r="D143" s="150"/>
      <c r="E143" s="150"/>
      <c r="F143" s="150"/>
      <c r="G143" s="151"/>
      <c r="H143" s="23">
        <f>MONTH(CtasReceber[[#This Row],[Data Vencimento]])</f>
        <v>1</v>
      </c>
      <c r="I143" s="23">
        <f>YEAR(CtasReceber[[#This Row],[Data Vencimento]])</f>
        <v>1900</v>
      </c>
      <c r="J143" s="156"/>
      <c r="K143" s="23">
        <f>MONTH(CtasReceber[[#This Row],[Data Recebimento]])</f>
        <v>1</v>
      </c>
      <c r="L143" s="23">
        <f>YEAR(CtasReceber[[#This Row],[Data Recebimento]])</f>
        <v>1900</v>
      </c>
      <c r="M143" s="154"/>
      <c r="N143" s="208"/>
      <c r="O1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" spans="1:15">
      <c r="A144" s="156"/>
      <c r="B144" s="220"/>
      <c r="C144" s="150"/>
      <c r="D144" s="150"/>
      <c r="E144" s="150"/>
      <c r="F144" s="150"/>
      <c r="G144" s="151"/>
      <c r="H144" s="23">
        <f>MONTH(CtasReceber[[#This Row],[Data Vencimento]])</f>
        <v>1</v>
      </c>
      <c r="I144" s="23">
        <f>YEAR(CtasReceber[[#This Row],[Data Vencimento]])</f>
        <v>1900</v>
      </c>
      <c r="J144" s="156"/>
      <c r="K144" s="23">
        <f>MONTH(CtasReceber[[#This Row],[Data Recebimento]])</f>
        <v>1</v>
      </c>
      <c r="L144" s="23">
        <f>YEAR(CtasReceber[[#This Row],[Data Recebimento]])</f>
        <v>1900</v>
      </c>
      <c r="M144" s="154"/>
      <c r="N144" s="208"/>
      <c r="O1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" spans="1:15">
      <c r="A145" s="156"/>
      <c r="B145" s="220"/>
      <c r="C145" s="150"/>
      <c r="D145" s="150"/>
      <c r="E145" s="150"/>
      <c r="F145" s="150"/>
      <c r="G145" s="151"/>
      <c r="H145" s="23">
        <f>MONTH(CtasReceber[[#This Row],[Data Vencimento]])</f>
        <v>1</v>
      </c>
      <c r="I145" s="23">
        <f>YEAR(CtasReceber[[#This Row],[Data Vencimento]])</f>
        <v>1900</v>
      </c>
      <c r="J145" s="156"/>
      <c r="K145" s="23">
        <f>MONTH(CtasReceber[[#This Row],[Data Recebimento]])</f>
        <v>1</v>
      </c>
      <c r="L145" s="23">
        <f>YEAR(CtasReceber[[#This Row],[Data Recebimento]])</f>
        <v>1900</v>
      </c>
      <c r="M145" s="154"/>
      <c r="N145" s="208"/>
      <c r="O1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" spans="1:15">
      <c r="A146" s="156"/>
      <c r="B146" s="220"/>
      <c r="C146" s="150"/>
      <c r="D146" s="150"/>
      <c r="E146" s="150"/>
      <c r="F146" s="150"/>
      <c r="G146" s="151"/>
      <c r="H146" s="23">
        <f>MONTH(CtasReceber[[#This Row],[Data Vencimento]])</f>
        <v>1</v>
      </c>
      <c r="I146" s="23">
        <f>YEAR(CtasReceber[[#This Row],[Data Vencimento]])</f>
        <v>1900</v>
      </c>
      <c r="J146" s="156"/>
      <c r="K146" s="23">
        <f>MONTH(CtasReceber[[#This Row],[Data Recebimento]])</f>
        <v>1</v>
      </c>
      <c r="L146" s="23">
        <f>YEAR(CtasReceber[[#This Row],[Data Recebimento]])</f>
        <v>1900</v>
      </c>
      <c r="M146" s="154"/>
      <c r="N146" s="208"/>
      <c r="O1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" spans="1:15">
      <c r="A147" s="156"/>
      <c r="B147" s="220"/>
      <c r="C147" s="150"/>
      <c r="D147" s="150"/>
      <c r="E147" s="150"/>
      <c r="F147" s="150"/>
      <c r="G147" s="151"/>
      <c r="H147" s="23">
        <f>MONTH(CtasReceber[[#This Row],[Data Vencimento]])</f>
        <v>1</v>
      </c>
      <c r="I147" s="23">
        <f>YEAR(CtasReceber[[#This Row],[Data Vencimento]])</f>
        <v>1900</v>
      </c>
      <c r="J147" s="156"/>
      <c r="K147" s="23">
        <f>MONTH(CtasReceber[[#This Row],[Data Recebimento]])</f>
        <v>1</v>
      </c>
      <c r="L147" s="23">
        <f>YEAR(CtasReceber[[#This Row],[Data Recebimento]])</f>
        <v>1900</v>
      </c>
      <c r="M147" s="154"/>
      <c r="N147" s="208"/>
      <c r="O1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" spans="1:15">
      <c r="A148" s="156"/>
      <c r="B148" s="220"/>
      <c r="C148" s="150"/>
      <c r="D148" s="150"/>
      <c r="E148" s="150"/>
      <c r="F148" s="150"/>
      <c r="G148" s="151"/>
      <c r="H148" s="23">
        <f>MONTH(CtasReceber[[#This Row],[Data Vencimento]])</f>
        <v>1</v>
      </c>
      <c r="I148" s="23">
        <f>YEAR(CtasReceber[[#This Row],[Data Vencimento]])</f>
        <v>1900</v>
      </c>
      <c r="J148" s="156"/>
      <c r="K148" s="23">
        <f>MONTH(CtasReceber[[#This Row],[Data Recebimento]])</f>
        <v>1</v>
      </c>
      <c r="L148" s="23">
        <f>YEAR(CtasReceber[[#This Row],[Data Recebimento]])</f>
        <v>1900</v>
      </c>
      <c r="M148" s="154"/>
      <c r="N148" s="208"/>
      <c r="O1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" spans="1:15">
      <c r="A149" s="156"/>
      <c r="B149" s="220"/>
      <c r="C149" s="150"/>
      <c r="D149" s="150"/>
      <c r="E149" s="150"/>
      <c r="F149" s="150"/>
      <c r="G149" s="151"/>
      <c r="H149" s="23">
        <f>MONTH(CtasReceber[[#This Row],[Data Vencimento]])</f>
        <v>1</v>
      </c>
      <c r="I149" s="23">
        <f>YEAR(CtasReceber[[#This Row],[Data Vencimento]])</f>
        <v>1900</v>
      </c>
      <c r="J149" s="156"/>
      <c r="K149" s="23">
        <f>MONTH(CtasReceber[[#This Row],[Data Recebimento]])</f>
        <v>1</v>
      </c>
      <c r="L149" s="23">
        <f>YEAR(CtasReceber[[#This Row],[Data Recebimento]])</f>
        <v>1900</v>
      </c>
      <c r="M149" s="154"/>
      <c r="N149" s="208"/>
      <c r="O1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" spans="1:15">
      <c r="A150" s="156"/>
      <c r="B150" s="220"/>
      <c r="C150" s="150"/>
      <c r="D150" s="150"/>
      <c r="E150" s="150"/>
      <c r="F150" s="150"/>
      <c r="G150" s="151"/>
      <c r="H150" s="23">
        <f>MONTH(CtasReceber[[#This Row],[Data Vencimento]])</f>
        <v>1</v>
      </c>
      <c r="I150" s="23">
        <f>YEAR(CtasReceber[[#This Row],[Data Vencimento]])</f>
        <v>1900</v>
      </c>
      <c r="J150" s="156"/>
      <c r="K150" s="23">
        <f>MONTH(CtasReceber[[#This Row],[Data Recebimento]])</f>
        <v>1</v>
      </c>
      <c r="L150" s="23">
        <f>YEAR(CtasReceber[[#This Row],[Data Recebimento]])</f>
        <v>1900</v>
      </c>
      <c r="M150" s="154"/>
      <c r="N150" s="208"/>
      <c r="O1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" spans="1:15">
      <c r="A151" s="156"/>
      <c r="B151" s="220"/>
      <c r="C151" s="150"/>
      <c r="D151" s="150"/>
      <c r="E151" s="150"/>
      <c r="F151" s="150"/>
      <c r="G151" s="151"/>
      <c r="H151" s="23">
        <f>MONTH(CtasReceber[[#This Row],[Data Vencimento]])</f>
        <v>1</v>
      </c>
      <c r="I151" s="23">
        <f>YEAR(CtasReceber[[#This Row],[Data Vencimento]])</f>
        <v>1900</v>
      </c>
      <c r="J151" s="156"/>
      <c r="K151" s="23">
        <f>MONTH(CtasReceber[[#This Row],[Data Recebimento]])</f>
        <v>1</v>
      </c>
      <c r="L151" s="23">
        <f>YEAR(CtasReceber[[#This Row],[Data Recebimento]])</f>
        <v>1900</v>
      </c>
      <c r="M151" s="154"/>
      <c r="N151" s="208"/>
      <c r="O1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" spans="1:15">
      <c r="A152" s="156"/>
      <c r="B152" s="220"/>
      <c r="C152" s="150"/>
      <c r="D152" s="150"/>
      <c r="E152" s="150"/>
      <c r="F152" s="150"/>
      <c r="G152" s="151"/>
      <c r="H152" s="23">
        <f>MONTH(CtasReceber[[#This Row],[Data Vencimento]])</f>
        <v>1</v>
      </c>
      <c r="I152" s="23">
        <f>YEAR(CtasReceber[[#This Row],[Data Vencimento]])</f>
        <v>1900</v>
      </c>
      <c r="J152" s="156"/>
      <c r="K152" s="23">
        <f>MONTH(CtasReceber[[#This Row],[Data Recebimento]])</f>
        <v>1</v>
      </c>
      <c r="L152" s="23">
        <f>YEAR(CtasReceber[[#This Row],[Data Recebimento]])</f>
        <v>1900</v>
      </c>
      <c r="M152" s="154"/>
      <c r="N152" s="208"/>
      <c r="O1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" spans="1:15">
      <c r="A153" s="156"/>
      <c r="B153" s="220"/>
      <c r="C153" s="150"/>
      <c r="D153" s="150"/>
      <c r="E153" s="150"/>
      <c r="F153" s="150"/>
      <c r="G153" s="151"/>
      <c r="H153" s="23">
        <f>MONTH(CtasReceber[[#This Row],[Data Vencimento]])</f>
        <v>1</v>
      </c>
      <c r="I153" s="23">
        <f>YEAR(CtasReceber[[#This Row],[Data Vencimento]])</f>
        <v>1900</v>
      </c>
      <c r="J153" s="156"/>
      <c r="K153" s="23">
        <f>MONTH(CtasReceber[[#This Row],[Data Recebimento]])</f>
        <v>1</v>
      </c>
      <c r="L153" s="23">
        <f>YEAR(CtasReceber[[#This Row],[Data Recebimento]])</f>
        <v>1900</v>
      </c>
      <c r="M153" s="154"/>
      <c r="N153" s="208"/>
      <c r="O1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" spans="1:15">
      <c r="A154" s="156"/>
      <c r="B154" s="220"/>
      <c r="C154" s="150"/>
      <c r="D154" s="150"/>
      <c r="E154" s="150"/>
      <c r="F154" s="150"/>
      <c r="G154" s="151"/>
      <c r="H154" s="23">
        <f>MONTH(CtasReceber[[#This Row],[Data Vencimento]])</f>
        <v>1</v>
      </c>
      <c r="I154" s="23">
        <f>YEAR(CtasReceber[[#This Row],[Data Vencimento]])</f>
        <v>1900</v>
      </c>
      <c r="J154" s="156"/>
      <c r="K154" s="23">
        <f>MONTH(CtasReceber[[#This Row],[Data Recebimento]])</f>
        <v>1</v>
      </c>
      <c r="L154" s="23">
        <f>YEAR(CtasReceber[[#This Row],[Data Recebimento]])</f>
        <v>1900</v>
      </c>
      <c r="M154" s="154"/>
      <c r="N154" s="208"/>
      <c r="O1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" spans="1:15">
      <c r="A155" s="156"/>
      <c r="B155" s="220"/>
      <c r="C155" s="150"/>
      <c r="D155" s="150"/>
      <c r="E155" s="150"/>
      <c r="F155" s="150"/>
      <c r="G155" s="151"/>
      <c r="H155" s="23">
        <f>MONTH(CtasReceber[[#This Row],[Data Vencimento]])</f>
        <v>1</v>
      </c>
      <c r="I155" s="23">
        <f>YEAR(CtasReceber[[#This Row],[Data Vencimento]])</f>
        <v>1900</v>
      </c>
      <c r="J155" s="156"/>
      <c r="K155" s="23">
        <f>MONTH(CtasReceber[[#This Row],[Data Recebimento]])</f>
        <v>1</v>
      </c>
      <c r="L155" s="23">
        <f>YEAR(CtasReceber[[#This Row],[Data Recebimento]])</f>
        <v>1900</v>
      </c>
      <c r="M155" s="154"/>
      <c r="N155" s="208"/>
      <c r="O1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" spans="1:15">
      <c r="A156" s="156"/>
      <c r="B156" s="220"/>
      <c r="C156" s="150"/>
      <c r="D156" s="150"/>
      <c r="E156" s="150"/>
      <c r="F156" s="150"/>
      <c r="G156" s="151"/>
      <c r="H156" s="23">
        <f>MONTH(CtasReceber[[#This Row],[Data Vencimento]])</f>
        <v>1</v>
      </c>
      <c r="I156" s="23">
        <f>YEAR(CtasReceber[[#This Row],[Data Vencimento]])</f>
        <v>1900</v>
      </c>
      <c r="J156" s="156"/>
      <c r="K156" s="23">
        <f>MONTH(CtasReceber[[#This Row],[Data Recebimento]])</f>
        <v>1</v>
      </c>
      <c r="L156" s="23">
        <f>YEAR(CtasReceber[[#This Row],[Data Recebimento]])</f>
        <v>1900</v>
      </c>
      <c r="M156" s="154"/>
      <c r="N156" s="208"/>
      <c r="O1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" spans="1:15">
      <c r="A157" s="156"/>
      <c r="B157" s="220"/>
      <c r="C157" s="150"/>
      <c r="D157" s="150"/>
      <c r="E157" s="150"/>
      <c r="F157" s="150"/>
      <c r="G157" s="151"/>
      <c r="H157" s="23">
        <f>MONTH(CtasReceber[[#This Row],[Data Vencimento]])</f>
        <v>1</v>
      </c>
      <c r="I157" s="23">
        <f>YEAR(CtasReceber[[#This Row],[Data Vencimento]])</f>
        <v>1900</v>
      </c>
      <c r="J157" s="156"/>
      <c r="K157" s="23">
        <f>MONTH(CtasReceber[[#This Row],[Data Recebimento]])</f>
        <v>1</v>
      </c>
      <c r="L157" s="23">
        <f>YEAR(CtasReceber[[#This Row],[Data Recebimento]])</f>
        <v>1900</v>
      </c>
      <c r="M157" s="154"/>
      <c r="N157" s="208"/>
      <c r="O1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" spans="1:15">
      <c r="A158" s="156"/>
      <c r="B158" s="220"/>
      <c r="C158" s="150"/>
      <c r="D158" s="150"/>
      <c r="E158" s="150"/>
      <c r="F158" s="150"/>
      <c r="G158" s="151"/>
      <c r="H158" s="23">
        <f>MONTH(CtasReceber[[#This Row],[Data Vencimento]])</f>
        <v>1</v>
      </c>
      <c r="I158" s="23">
        <f>YEAR(CtasReceber[[#This Row],[Data Vencimento]])</f>
        <v>1900</v>
      </c>
      <c r="J158" s="156"/>
      <c r="K158" s="23">
        <f>MONTH(CtasReceber[[#This Row],[Data Recebimento]])</f>
        <v>1</v>
      </c>
      <c r="L158" s="23">
        <f>YEAR(CtasReceber[[#This Row],[Data Recebimento]])</f>
        <v>1900</v>
      </c>
      <c r="M158" s="154"/>
      <c r="N158" s="208"/>
      <c r="O1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" spans="1:15">
      <c r="A159" s="156"/>
      <c r="B159" s="220"/>
      <c r="C159" s="150"/>
      <c r="D159" s="150"/>
      <c r="E159" s="150"/>
      <c r="F159" s="150"/>
      <c r="G159" s="151"/>
      <c r="H159" s="23">
        <f>MONTH(CtasReceber[[#This Row],[Data Vencimento]])</f>
        <v>1</v>
      </c>
      <c r="I159" s="23">
        <f>YEAR(CtasReceber[[#This Row],[Data Vencimento]])</f>
        <v>1900</v>
      </c>
      <c r="J159" s="156"/>
      <c r="K159" s="23">
        <f>MONTH(CtasReceber[[#This Row],[Data Recebimento]])</f>
        <v>1</v>
      </c>
      <c r="L159" s="23">
        <f>YEAR(CtasReceber[[#This Row],[Data Recebimento]])</f>
        <v>1900</v>
      </c>
      <c r="M159" s="154"/>
      <c r="N159" s="208"/>
      <c r="O1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" spans="1:15">
      <c r="A160" s="156"/>
      <c r="B160" s="220"/>
      <c r="C160" s="150"/>
      <c r="D160" s="150"/>
      <c r="E160" s="150"/>
      <c r="F160" s="150"/>
      <c r="G160" s="151"/>
      <c r="H160" s="23">
        <f>MONTH(CtasReceber[[#This Row],[Data Vencimento]])</f>
        <v>1</v>
      </c>
      <c r="I160" s="23">
        <f>YEAR(CtasReceber[[#This Row],[Data Vencimento]])</f>
        <v>1900</v>
      </c>
      <c r="J160" s="156"/>
      <c r="K160" s="23">
        <f>MONTH(CtasReceber[[#This Row],[Data Recebimento]])</f>
        <v>1</v>
      </c>
      <c r="L160" s="23">
        <f>YEAR(CtasReceber[[#This Row],[Data Recebimento]])</f>
        <v>1900</v>
      </c>
      <c r="M160" s="154"/>
      <c r="N160" s="208"/>
      <c r="O1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" spans="1:15">
      <c r="A161" s="156"/>
      <c r="B161" s="220"/>
      <c r="C161" s="150"/>
      <c r="D161" s="150"/>
      <c r="E161" s="150"/>
      <c r="F161" s="150"/>
      <c r="G161" s="151"/>
      <c r="H161" s="23">
        <f>MONTH(CtasReceber[[#This Row],[Data Vencimento]])</f>
        <v>1</v>
      </c>
      <c r="I161" s="23">
        <f>YEAR(CtasReceber[[#This Row],[Data Vencimento]])</f>
        <v>1900</v>
      </c>
      <c r="J161" s="156"/>
      <c r="K161" s="23">
        <f>MONTH(CtasReceber[[#This Row],[Data Recebimento]])</f>
        <v>1</v>
      </c>
      <c r="L161" s="23">
        <f>YEAR(CtasReceber[[#This Row],[Data Recebimento]])</f>
        <v>1900</v>
      </c>
      <c r="M161" s="154"/>
      <c r="N161" s="208"/>
      <c r="O1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" spans="1:15">
      <c r="A162" s="156"/>
      <c r="B162" s="220"/>
      <c r="C162" s="150"/>
      <c r="D162" s="150"/>
      <c r="E162" s="150"/>
      <c r="F162" s="150"/>
      <c r="G162" s="151"/>
      <c r="H162" s="23">
        <f>MONTH(CtasReceber[[#This Row],[Data Vencimento]])</f>
        <v>1</v>
      </c>
      <c r="I162" s="23">
        <f>YEAR(CtasReceber[[#This Row],[Data Vencimento]])</f>
        <v>1900</v>
      </c>
      <c r="J162" s="156"/>
      <c r="K162" s="23">
        <f>MONTH(CtasReceber[[#This Row],[Data Recebimento]])</f>
        <v>1</v>
      </c>
      <c r="L162" s="23">
        <f>YEAR(CtasReceber[[#This Row],[Data Recebimento]])</f>
        <v>1900</v>
      </c>
      <c r="M162" s="154"/>
      <c r="N162" s="208"/>
      <c r="O1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" spans="1:15">
      <c r="A163" s="156"/>
      <c r="B163" s="220"/>
      <c r="C163" s="150"/>
      <c r="D163" s="150"/>
      <c r="E163" s="150"/>
      <c r="F163" s="150"/>
      <c r="G163" s="151"/>
      <c r="H163" s="23">
        <f>MONTH(CtasReceber[[#This Row],[Data Vencimento]])</f>
        <v>1</v>
      </c>
      <c r="I163" s="23">
        <f>YEAR(CtasReceber[[#This Row],[Data Vencimento]])</f>
        <v>1900</v>
      </c>
      <c r="J163" s="156"/>
      <c r="K163" s="23">
        <f>MONTH(CtasReceber[[#This Row],[Data Recebimento]])</f>
        <v>1</v>
      </c>
      <c r="L163" s="23">
        <f>YEAR(CtasReceber[[#This Row],[Data Recebimento]])</f>
        <v>1900</v>
      </c>
      <c r="M163" s="154"/>
      <c r="N163" s="208"/>
      <c r="O1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" spans="1:15">
      <c r="A164" s="156"/>
      <c r="B164" s="220"/>
      <c r="C164" s="150"/>
      <c r="D164" s="150"/>
      <c r="E164" s="150"/>
      <c r="F164" s="150"/>
      <c r="G164" s="151"/>
      <c r="H164" s="23">
        <f>MONTH(CtasReceber[[#This Row],[Data Vencimento]])</f>
        <v>1</v>
      </c>
      <c r="I164" s="23">
        <f>YEAR(CtasReceber[[#This Row],[Data Vencimento]])</f>
        <v>1900</v>
      </c>
      <c r="J164" s="156"/>
      <c r="K164" s="23">
        <f>MONTH(CtasReceber[[#This Row],[Data Recebimento]])</f>
        <v>1</v>
      </c>
      <c r="L164" s="23">
        <f>YEAR(CtasReceber[[#This Row],[Data Recebimento]])</f>
        <v>1900</v>
      </c>
      <c r="M164" s="154"/>
      <c r="N164" s="208"/>
      <c r="O1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" spans="1:15">
      <c r="A165" s="156"/>
      <c r="B165" s="220"/>
      <c r="C165" s="150"/>
      <c r="D165" s="150"/>
      <c r="E165" s="150"/>
      <c r="F165" s="150"/>
      <c r="G165" s="151"/>
      <c r="H165" s="23">
        <f>MONTH(CtasReceber[[#This Row],[Data Vencimento]])</f>
        <v>1</v>
      </c>
      <c r="I165" s="23">
        <f>YEAR(CtasReceber[[#This Row],[Data Vencimento]])</f>
        <v>1900</v>
      </c>
      <c r="J165" s="156"/>
      <c r="K165" s="23">
        <f>MONTH(CtasReceber[[#This Row],[Data Recebimento]])</f>
        <v>1</v>
      </c>
      <c r="L165" s="23">
        <f>YEAR(CtasReceber[[#This Row],[Data Recebimento]])</f>
        <v>1900</v>
      </c>
      <c r="M165" s="154"/>
      <c r="N165" s="208"/>
      <c r="O1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" spans="1:15">
      <c r="A166" s="156"/>
      <c r="B166" s="220"/>
      <c r="C166" s="150"/>
      <c r="D166" s="150"/>
      <c r="E166" s="150"/>
      <c r="F166" s="150"/>
      <c r="G166" s="151"/>
      <c r="H166" s="23">
        <f>MONTH(CtasReceber[[#This Row],[Data Vencimento]])</f>
        <v>1</v>
      </c>
      <c r="I166" s="23">
        <f>YEAR(CtasReceber[[#This Row],[Data Vencimento]])</f>
        <v>1900</v>
      </c>
      <c r="J166" s="156"/>
      <c r="K166" s="23">
        <f>MONTH(CtasReceber[[#This Row],[Data Recebimento]])</f>
        <v>1</v>
      </c>
      <c r="L166" s="23">
        <f>YEAR(CtasReceber[[#This Row],[Data Recebimento]])</f>
        <v>1900</v>
      </c>
      <c r="M166" s="154"/>
      <c r="N166" s="208"/>
      <c r="O1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" spans="1:15">
      <c r="A167" s="156"/>
      <c r="B167" s="220"/>
      <c r="C167" s="150"/>
      <c r="D167" s="150"/>
      <c r="E167" s="150"/>
      <c r="F167" s="150"/>
      <c r="G167" s="151"/>
      <c r="H167" s="23">
        <f>MONTH(CtasReceber[[#This Row],[Data Vencimento]])</f>
        <v>1</v>
      </c>
      <c r="I167" s="23">
        <f>YEAR(CtasReceber[[#This Row],[Data Vencimento]])</f>
        <v>1900</v>
      </c>
      <c r="J167" s="156"/>
      <c r="K167" s="23">
        <f>MONTH(CtasReceber[[#This Row],[Data Recebimento]])</f>
        <v>1</v>
      </c>
      <c r="L167" s="23">
        <f>YEAR(CtasReceber[[#This Row],[Data Recebimento]])</f>
        <v>1900</v>
      </c>
      <c r="M167" s="154"/>
      <c r="N167" s="208"/>
      <c r="O1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" spans="1:15">
      <c r="A168" s="156"/>
      <c r="B168" s="220"/>
      <c r="C168" s="150"/>
      <c r="D168" s="150"/>
      <c r="E168" s="150"/>
      <c r="F168" s="150"/>
      <c r="G168" s="151"/>
      <c r="H168" s="23">
        <f>MONTH(CtasReceber[[#This Row],[Data Vencimento]])</f>
        <v>1</v>
      </c>
      <c r="I168" s="23">
        <f>YEAR(CtasReceber[[#This Row],[Data Vencimento]])</f>
        <v>1900</v>
      </c>
      <c r="J168" s="156"/>
      <c r="K168" s="23">
        <f>MONTH(CtasReceber[[#This Row],[Data Recebimento]])</f>
        <v>1</v>
      </c>
      <c r="L168" s="23">
        <f>YEAR(CtasReceber[[#This Row],[Data Recebimento]])</f>
        <v>1900</v>
      </c>
      <c r="M168" s="154"/>
      <c r="N168" s="208"/>
      <c r="O1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" spans="1:15">
      <c r="A169" s="156"/>
      <c r="B169" s="220"/>
      <c r="C169" s="150"/>
      <c r="D169" s="150"/>
      <c r="E169" s="150"/>
      <c r="F169" s="150"/>
      <c r="G169" s="151"/>
      <c r="H169" s="23">
        <f>MONTH(CtasReceber[[#This Row],[Data Vencimento]])</f>
        <v>1</v>
      </c>
      <c r="I169" s="23">
        <f>YEAR(CtasReceber[[#This Row],[Data Vencimento]])</f>
        <v>1900</v>
      </c>
      <c r="J169" s="156"/>
      <c r="K169" s="23">
        <f>MONTH(CtasReceber[[#This Row],[Data Recebimento]])</f>
        <v>1</v>
      </c>
      <c r="L169" s="23">
        <f>YEAR(CtasReceber[[#This Row],[Data Recebimento]])</f>
        <v>1900</v>
      </c>
      <c r="M169" s="154"/>
      <c r="N169" s="208"/>
      <c r="O1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" spans="1:15">
      <c r="A170" s="156"/>
      <c r="B170" s="220"/>
      <c r="C170" s="150"/>
      <c r="D170" s="150"/>
      <c r="E170" s="150"/>
      <c r="F170" s="150"/>
      <c r="G170" s="151"/>
      <c r="H170" s="23">
        <f>MONTH(CtasReceber[[#This Row],[Data Vencimento]])</f>
        <v>1</v>
      </c>
      <c r="I170" s="23">
        <f>YEAR(CtasReceber[[#This Row],[Data Vencimento]])</f>
        <v>1900</v>
      </c>
      <c r="J170" s="156"/>
      <c r="K170" s="23">
        <f>MONTH(CtasReceber[[#This Row],[Data Recebimento]])</f>
        <v>1</v>
      </c>
      <c r="L170" s="23">
        <f>YEAR(CtasReceber[[#This Row],[Data Recebimento]])</f>
        <v>1900</v>
      </c>
      <c r="M170" s="154"/>
      <c r="N170" s="208"/>
      <c r="O1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" spans="1:15">
      <c r="A171" s="156"/>
      <c r="B171" s="220"/>
      <c r="C171" s="150"/>
      <c r="D171" s="150"/>
      <c r="E171" s="150"/>
      <c r="F171" s="150"/>
      <c r="G171" s="151"/>
      <c r="H171" s="23">
        <f>MONTH(CtasReceber[[#This Row],[Data Vencimento]])</f>
        <v>1</v>
      </c>
      <c r="I171" s="23">
        <f>YEAR(CtasReceber[[#This Row],[Data Vencimento]])</f>
        <v>1900</v>
      </c>
      <c r="J171" s="156"/>
      <c r="K171" s="23">
        <f>MONTH(CtasReceber[[#This Row],[Data Recebimento]])</f>
        <v>1</v>
      </c>
      <c r="L171" s="23">
        <f>YEAR(CtasReceber[[#This Row],[Data Recebimento]])</f>
        <v>1900</v>
      </c>
      <c r="M171" s="154"/>
      <c r="N171" s="208"/>
      <c r="O1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" spans="1:15">
      <c r="A172" s="156"/>
      <c r="B172" s="220"/>
      <c r="C172" s="150"/>
      <c r="D172" s="150"/>
      <c r="E172" s="150"/>
      <c r="F172" s="150"/>
      <c r="G172" s="151"/>
      <c r="H172" s="23">
        <f>MONTH(CtasReceber[[#This Row],[Data Vencimento]])</f>
        <v>1</v>
      </c>
      <c r="I172" s="23">
        <f>YEAR(CtasReceber[[#This Row],[Data Vencimento]])</f>
        <v>1900</v>
      </c>
      <c r="J172" s="156"/>
      <c r="K172" s="23">
        <f>MONTH(CtasReceber[[#This Row],[Data Recebimento]])</f>
        <v>1</v>
      </c>
      <c r="L172" s="23">
        <f>YEAR(CtasReceber[[#This Row],[Data Recebimento]])</f>
        <v>1900</v>
      </c>
      <c r="M172" s="154"/>
      <c r="N172" s="208"/>
      <c r="O1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" spans="1:15">
      <c r="A173" s="156"/>
      <c r="B173" s="220"/>
      <c r="C173" s="150"/>
      <c r="D173" s="150"/>
      <c r="E173" s="150"/>
      <c r="F173" s="150"/>
      <c r="G173" s="151"/>
      <c r="H173" s="23">
        <f>MONTH(CtasReceber[[#This Row],[Data Vencimento]])</f>
        <v>1</v>
      </c>
      <c r="I173" s="23">
        <f>YEAR(CtasReceber[[#This Row],[Data Vencimento]])</f>
        <v>1900</v>
      </c>
      <c r="J173" s="156"/>
      <c r="K173" s="23">
        <f>MONTH(CtasReceber[[#This Row],[Data Recebimento]])</f>
        <v>1</v>
      </c>
      <c r="L173" s="23">
        <f>YEAR(CtasReceber[[#This Row],[Data Recebimento]])</f>
        <v>1900</v>
      </c>
      <c r="M173" s="154"/>
      <c r="N173" s="208"/>
      <c r="O1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" spans="1:15">
      <c r="A174" s="156"/>
      <c r="B174" s="220"/>
      <c r="C174" s="150"/>
      <c r="D174" s="150"/>
      <c r="E174" s="150"/>
      <c r="F174" s="150"/>
      <c r="G174" s="151"/>
      <c r="H174" s="23">
        <f>MONTH(CtasReceber[[#This Row],[Data Vencimento]])</f>
        <v>1</v>
      </c>
      <c r="I174" s="23">
        <f>YEAR(CtasReceber[[#This Row],[Data Vencimento]])</f>
        <v>1900</v>
      </c>
      <c r="J174" s="156"/>
      <c r="K174" s="23">
        <f>MONTH(CtasReceber[[#This Row],[Data Recebimento]])</f>
        <v>1</v>
      </c>
      <c r="L174" s="23">
        <f>YEAR(CtasReceber[[#This Row],[Data Recebimento]])</f>
        <v>1900</v>
      </c>
      <c r="M174" s="154"/>
      <c r="N174" s="208"/>
      <c r="O1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" spans="1:15">
      <c r="A175" s="156"/>
      <c r="B175" s="220"/>
      <c r="C175" s="150"/>
      <c r="D175" s="150"/>
      <c r="E175" s="150"/>
      <c r="F175" s="150"/>
      <c r="G175" s="151"/>
      <c r="H175" s="23">
        <f>MONTH(CtasReceber[[#This Row],[Data Vencimento]])</f>
        <v>1</v>
      </c>
      <c r="I175" s="23">
        <f>YEAR(CtasReceber[[#This Row],[Data Vencimento]])</f>
        <v>1900</v>
      </c>
      <c r="J175" s="156"/>
      <c r="K175" s="23">
        <f>MONTH(CtasReceber[[#This Row],[Data Recebimento]])</f>
        <v>1</v>
      </c>
      <c r="L175" s="23">
        <f>YEAR(CtasReceber[[#This Row],[Data Recebimento]])</f>
        <v>1900</v>
      </c>
      <c r="M175" s="154"/>
      <c r="N175" s="208"/>
      <c r="O1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" spans="1:15">
      <c r="A176" s="156"/>
      <c r="B176" s="220"/>
      <c r="C176" s="150"/>
      <c r="D176" s="150"/>
      <c r="E176" s="150"/>
      <c r="F176" s="150"/>
      <c r="G176" s="151"/>
      <c r="H176" s="23">
        <f>MONTH(CtasReceber[[#This Row],[Data Vencimento]])</f>
        <v>1</v>
      </c>
      <c r="I176" s="23">
        <f>YEAR(CtasReceber[[#This Row],[Data Vencimento]])</f>
        <v>1900</v>
      </c>
      <c r="J176" s="156"/>
      <c r="K176" s="23">
        <f>MONTH(CtasReceber[[#This Row],[Data Recebimento]])</f>
        <v>1</v>
      </c>
      <c r="L176" s="23">
        <f>YEAR(CtasReceber[[#This Row],[Data Recebimento]])</f>
        <v>1900</v>
      </c>
      <c r="M176" s="154"/>
      <c r="N176" s="208"/>
      <c r="O1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" spans="1:15">
      <c r="A177" s="156"/>
      <c r="B177" s="220"/>
      <c r="C177" s="150"/>
      <c r="D177" s="150"/>
      <c r="E177" s="150"/>
      <c r="F177" s="150"/>
      <c r="G177" s="151"/>
      <c r="H177" s="23">
        <f>MONTH(CtasReceber[[#This Row],[Data Vencimento]])</f>
        <v>1</v>
      </c>
      <c r="I177" s="23">
        <f>YEAR(CtasReceber[[#This Row],[Data Vencimento]])</f>
        <v>1900</v>
      </c>
      <c r="J177" s="156"/>
      <c r="K177" s="23">
        <f>MONTH(CtasReceber[[#This Row],[Data Recebimento]])</f>
        <v>1</v>
      </c>
      <c r="L177" s="23">
        <f>YEAR(CtasReceber[[#This Row],[Data Recebimento]])</f>
        <v>1900</v>
      </c>
      <c r="M177" s="154"/>
      <c r="N177" s="208"/>
      <c r="O1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" spans="1:15">
      <c r="A178" s="156"/>
      <c r="B178" s="220"/>
      <c r="C178" s="150"/>
      <c r="D178" s="150"/>
      <c r="E178" s="150"/>
      <c r="F178" s="150"/>
      <c r="G178" s="151"/>
      <c r="H178" s="23">
        <f>MONTH(CtasReceber[[#This Row],[Data Vencimento]])</f>
        <v>1</v>
      </c>
      <c r="I178" s="23">
        <f>YEAR(CtasReceber[[#This Row],[Data Vencimento]])</f>
        <v>1900</v>
      </c>
      <c r="J178" s="156"/>
      <c r="K178" s="23">
        <f>MONTH(CtasReceber[[#This Row],[Data Recebimento]])</f>
        <v>1</v>
      </c>
      <c r="L178" s="23">
        <f>YEAR(CtasReceber[[#This Row],[Data Recebimento]])</f>
        <v>1900</v>
      </c>
      <c r="M178" s="154"/>
      <c r="N178" s="208"/>
      <c r="O1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" spans="1:15">
      <c r="A179" s="156"/>
      <c r="B179" s="220"/>
      <c r="C179" s="150"/>
      <c r="D179" s="150"/>
      <c r="E179" s="150"/>
      <c r="F179" s="150"/>
      <c r="G179" s="151"/>
      <c r="H179" s="23">
        <f>MONTH(CtasReceber[[#This Row],[Data Vencimento]])</f>
        <v>1</v>
      </c>
      <c r="I179" s="23">
        <f>YEAR(CtasReceber[[#This Row],[Data Vencimento]])</f>
        <v>1900</v>
      </c>
      <c r="J179" s="156"/>
      <c r="K179" s="23">
        <f>MONTH(CtasReceber[[#This Row],[Data Recebimento]])</f>
        <v>1</v>
      </c>
      <c r="L179" s="23">
        <f>YEAR(CtasReceber[[#This Row],[Data Recebimento]])</f>
        <v>1900</v>
      </c>
      <c r="M179" s="154"/>
      <c r="N179" s="208"/>
      <c r="O1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" spans="1:15">
      <c r="A180" s="156"/>
      <c r="B180" s="220"/>
      <c r="C180" s="150"/>
      <c r="D180" s="150"/>
      <c r="E180" s="150"/>
      <c r="F180" s="150"/>
      <c r="G180" s="151"/>
      <c r="H180" s="23">
        <f>MONTH(CtasReceber[[#This Row],[Data Vencimento]])</f>
        <v>1</v>
      </c>
      <c r="I180" s="23">
        <f>YEAR(CtasReceber[[#This Row],[Data Vencimento]])</f>
        <v>1900</v>
      </c>
      <c r="J180" s="156"/>
      <c r="K180" s="23">
        <f>MONTH(CtasReceber[[#This Row],[Data Recebimento]])</f>
        <v>1</v>
      </c>
      <c r="L180" s="23">
        <f>YEAR(CtasReceber[[#This Row],[Data Recebimento]])</f>
        <v>1900</v>
      </c>
      <c r="M180" s="154"/>
      <c r="N180" s="208"/>
      <c r="O1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" spans="1:15">
      <c r="A181" s="156"/>
      <c r="B181" s="220"/>
      <c r="C181" s="150"/>
      <c r="D181" s="150"/>
      <c r="E181" s="150"/>
      <c r="F181" s="150"/>
      <c r="G181" s="151"/>
      <c r="H181" s="23">
        <f>MONTH(CtasReceber[[#This Row],[Data Vencimento]])</f>
        <v>1</v>
      </c>
      <c r="I181" s="23">
        <f>YEAR(CtasReceber[[#This Row],[Data Vencimento]])</f>
        <v>1900</v>
      </c>
      <c r="J181" s="156"/>
      <c r="K181" s="23">
        <f>MONTH(CtasReceber[[#This Row],[Data Recebimento]])</f>
        <v>1</v>
      </c>
      <c r="L181" s="23">
        <f>YEAR(CtasReceber[[#This Row],[Data Recebimento]])</f>
        <v>1900</v>
      </c>
      <c r="M181" s="154"/>
      <c r="N181" s="208"/>
      <c r="O1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" spans="1:15">
      <c r="A182" s="156"/>
      <c r="B182" s="220"/>
      <c r="C182" s="150"/>
      <c r="D182" s="150"/>
      <c r="E182" s="150"/>
      <c r="F182" s="150"/>
      <c r="G182" s="151"/>
      <c r="H182" s="23">
        <f>MONTH(CtasReceber[[#This Row],[Data Vencimento]])</f>
        <v>1</v>
      </c>
      <c r="I182" s="23">
        <f>YEAR(CtasReceber[[#This Row],[Data Vencimento]])</f>
        <v>1900</v>
      </c>
      <c r="J182" s="156"/>
      <c r="K182" s="23">
        <f>MONTH(CtasReceber[[#This Row],[Data Recebimento]])</f>
        <v>1</v>
      </c>
      <c r="L182" s="23">
        <f>YEAR(CtasReceber[[#This Row],[Data Recebimento]])</f>
        <v>1900</v>
      </c>
      <c r="M182" s="154"/>
      <c r="N182" s="208"/>
      <c r="O1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" spans="1:15">
      <c r="A183" s="156"/>
      <c r="B183" s="220"/>
      <c r="C183" s="150"/>
      <c r="D183" s="150"/>
      <c r="E183" s="150"/>
      <c r="F183" s="150"/>
      <c r="G183" s="151"/>
      <c r="H183" s="23">
        <f>MONTH(CtasReceber[[#This Row],[Data Vencimento]])</f>
        <v>1</v>
      </c>
      <c r="I183" s="23">
        <f>YEAR(CtasReceber[[#This Row],[Data Vencimento]])</f>
        <v>1900</v>
      </c>
      <c r="J183" s="156"/>
      <c r="K183" s="23">
        <f>MONTH(CtasReceber[[#This Row],[Data Recebimento]])</f>
        <v>1</v>
      </c>
      <c r="L183" s="23">
        <f>YEAR(CtasReceber[[#This Row],[Data Recebimento]])</f>
        <v>1900</v>
      </c>
      <c r="M183" s="154"/>
      <c r="N183" s="208"/>
      <c r="O1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" spans="1:15">
      <c r="A184" s="156"/>
      <c r="B184" s="220"/>
      <c r="C184" s="150"/>
      <c r="D184" s="150"/>
      <c r="E184" s="150"/>
      <c r="F184" s="150"/>
      <c r="G184" s="151"/>
      <c r="H184" s="23">
        <f>MONTH(CtasReceber[[#This Row],[Data Vencimento]])</f>
        <v>1</v>
      </c>
      <c r="I184" s="23">
        <f>YEAR(CtasReceber[[#This Row],[Data Vencimento]])</f>
        <v>1900</v>
      </c>
      <c r="J184" s="156"/>
      <c r="K184" s="23">
        <f>MONTH(CtasReceber[[#This Row],[Data Recebimento]])</f>
        <v>1</v>
      </c>
      <c r="L184" s="23">
        <f>YEAR(CtasReceber[[#This Row],[Data Recebimento]])</f>
        <v>1900</v>
      </c>
      <c r="M184" s="154"/>
      <c r="N184" s="208"/>
      <c r="O1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" spans="1:15">
      <c r="A185" s="156"/>
      <c r="B185" s="220"/>
      <c r="C185" s="150"/>
      <c r="D185" s="150"/>
      <c r="E185" s="150"/>
      <c r="F185" s="150"/>
      <c r="G185" s="151"/>
      <c r="H185" s="23">
        <f>MONTH(CtasReceber[[#This Row],[Data Vencimento]])</f>
        <v>1</v>
      </c>
      <c r="I185" s="23">
        <f>YEAR(CtasReceber[[#This Row],[Data Vencimento]])</f>
        <v>1900</v>
      </c>
      <c r="J185" s="156"/>
      <c r="K185" s="23">
        <f>MONTH(CtasReceber[[#This Row],[Data Recebimento]])</f>
        <v>1</v>
      </c>
      <c r="L185" s="23">
        <f>YEAR(CtasReceber[[#This Row],[Data Recebimento]])</f>
        <v>1900</v>
      </c>
      <c r="M185" s="154"/>
      <c r="N185" s="208"/>
      <c r="O1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" spans="1:15">
      <c r="A186" s="156"/>
      <c r="B186" s="220"/>
      <c r="C186" s="150"/>
      <c r="D186" s="150"/>
      <c r="E186" s="150"/>
      <c r="F186" s="150"/>
      <c r="G186" s="151"/>
      <c r="H186" s="23">
        <f>MONTH(CtasReceber[[#This Row],[Data Vencimento]])</f>
        <v>1</v>
      </c>
      <c r="I186" s="23">
        <f>YEAR(CtasReceber[[#This Row],[Data Vencimento]])</f>
        <v>1900</v>
      </c>
      <c r="J186" s="156"/>
      <c r="K186" s="23">
        <f>MONTH(CtasReceber[[#This Row],[Data Recebimento]])</f>
        <v>1</v>
      </c>
      <c r="L186" s="23">
        <f>YEAR(CtasReceber[[#This Row],[Data Recebimento]])</f>
        <v>1900</v>
      </c>
      <c r="M186" s="154"/>
      <c r="N186" s="208"/>
      <c r="O1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" spans="1:15">
      <c r="A187" s="156"/>
      <c r="B187" s="220"/>
      <c r="C187" s="150"/>
      <c r="D187" s="150"/>
      <c r="E187" s="150"/>
      <c r="F187" s="150"/>
      <c r="G187" s="151"/>
      <c r="H187" s="23">
        <f>MONTH(CtasReceber[[#This Row],[Data Vencimento]])</f>
        <v>1</v>
      </c>
      <c r="I187" s="23">
        <f>YEAR(CtasReceber[[#This Row],[Data Vencimento]])</f>
        <v>1900</v>
      </c>
      <c r="J187" s="156"/>
      <c r="K187" s="23">
        <f>MONTH(CtasReceber[[#This Row],[Data Recebimento]])</f>
        <v>1</v>
      </c>
      <c r="L187" s="23">
        <f>YEAR(CtasReceber[[#This Row],[Data Recebimento]])</f>
        <v>1900</v>
      </c>
      <c r="M187" s="154"/>
      <c r="N187" s="208"/>
      <c r="O1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" spans="1:15">
      <c r="A188" s="156"/>
      <c r="B188" s="220"/>
      <c r="C188" s="150"/>
      <c r="D188" s="150"/>
      <c r="E188" s="150"/>
      <c r="F188" s="150"/>
      <c r="G188" s="151"/>
      <c r="H188" s="23">
        <f>MONTH(CtasReceber[[#This Row],[Data Vencimento]])</f>
        <v>1</v>
      </c>
      <c r="I188" s="23">
        <f>YEAR(CtasReceber[[#This Row],[Data Vencimento]])</f>
        <v>1900</v>
      </c>
      <c r="J188" s="156"/>
      <c r="K188" s="23">
        <f>MONTH(CtasReceber[[#This Row],[Data Recebimento]])</f>
        <v>1</v>
      </c>
      <c r="L188" s="23">
        <f>YEAR(CtasReceber[[#This Row],[Data Recebimento]])</f>
        <v>1900</v>
      </c>
      <c r="M188" s="154"/>
      <c r="N188" s="208"/>
      <c r="O1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" spans="1:15">
      <c r="A189" s="156"/>
      <c r="B189" s="220"/>
      <c r="C189" s="150"/>
      <c r="D189" s="150"/>
      <c r="E189" s="150"/>
      <c r="F189" s="150"/>
      <c r="G189" s="151"/>
      <c r="H189" s="23">
        <f>MONTH(CtasReceber[[#This Row],[Data Vencimento]])</f>
        <v>1</v>
      </c>
      <c r="I189" s="23">
        <f>YEAR(CtasReceber[[#This Row],[Data Vencimento]])</f>
        <v>1900</v>
      </c>
      <c r="J189" s="156"/>
      <c r="K189" s="23">
        <f>MONTH(CtasReceber[[#This Row],[Data Recebimento]])</f>
        <v>1</v>
      </c>
      <c r="L189" s="23">
        <f>YEAR(CtasReceber[[#This Row],[Data Recebimento]])</f>
        <v>1900</v>
      </c>
      <c r="M189" s="154"/>
      <c r="N189" s="208"/>
      <c r="O1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" spans="1:15">
      <c r="A190" s="156"/>
      <c r="B190" s="220"/>
      <c r="C190" s="150"/>
      <c r="D190" s="150"/>
      <c r="E190" s="150"/>
      <c r="F190" s="150"/>
      <c r="G190" s="151"/>
      <c r="H190" s="23">
        <f>MONTH(CtasReceber[[#This Row],[Data Vencimento]])</f>
        <v>1</v>
      </c>
      <c r="I190" s="23">
        <f>YEAR(CtasReceber[[#This Row],[Data Vencimento]])</f>
        <v>1900</v>
      </c>
      <c r="J190" s="156"/>
      <c r="K190" s="23">
        <f>MONTH(CtasReceber[[#This Row],[Data Recebimento]])</f>
        <v>1</v>
      </c>
      <c r="L190" s="23">
        <f>YEAR(CtasReceber[[#This Row],[Data Recebimento]])</f>
        <v>1900</v>
      </c>
      <c r="M190" s="154"/>
      <c r="N190" s="208"/>
      <c r="O1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" spans="1:15">
      <c r="A191" s="156"/>
      <c r="B191" s="220"/>
      <c r="C191" s="150"/>
      <c r="D191" s="150"/>
      <c r="E191" s="150"/>
      <c r="F191" s="150"/>
      <c r="G191" s="151"/>
      <c r="H191" s="23">
        <f>MONTH(CtasReceber[[#This Row],[Data Vencimento]])</f>
        <v>1</v>
      </c>
      <c r="I191" s="23">
        <f>YEAR(CtasReceber[[#This Row],[Data Vencimento]])</f>
        <v>1900</v>
      </c>
      <c r="J191" s="156"/>
      <c r="K191" s="23">
        <f>MONTH(CtasReceber[[#This Row],[Data Recebimento]])</f>
        <v>1</v>
      </c>
      <c r="L191" s="23">
        <f>YEAR(CtasReceber[[#This Row],[Data Recebimento]])</f>
        <v>1900</v>
      </c>
      <c r="M191" s="154"/>
      <c r="N191" s="208"/>
      <c r="O1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" spans="1:15">
      <c r="A192" s="156"/>
      <c r="B192" s="220"/>
      <c r="C192" s="150"/>
      <c r="D192" s="150"/>
      <c r="E192" s="150"/>
      <c r="F192" s="150"/>
      <c r="G192" s="151"/>
      <c r="H192" s="23">
        <f>MONTH(CtasReceber[[#This Row],[Data Vencimento]])</f>
        <v>1</v>
      </c>
      <c r="I192" s="23">
        <f>YEAR(CtasReceber[[#This Row],[Data Vencimento]])</f>
        <v>1900</v>
      </c>
      <c r="J192" s="156"/>
      <c r="K192" s="23">
        <f>MONTH(CtasReceber[[#This Row],[Data Recebimento]])</f>
        <v>1</v>
      </c>
      <c r="L192" s="23">
        <f>YEAR(CtasReceber[[#This Row],[Data Recebimento]])</f>
        <v>1900</v>
      </c>
      <c r="M192" s="154"/>
      <c r="N192" s="208"/>
      <c r="O1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" spans="1:15">
      <c r="A193" s="156"/>
      <c r="B193" s="220"/>
      <c r="C193" s="150"/>
      <c r="D193" s="150"/>
      <c r="E193" s="150"/>
      <c r="F193" s="150"/>
      <c r="G193" s="151"/>
      <c r="H193" s="23">
        <f>MONTH(CtasReceber[[#This Row],[Data Vencimento]])</f>
        <v>1</v>
      </c>
      <c r="I193" s="23">
        <f>YEAR(CtasReceber[[#This Row],[Data Vencimento]])</f>
        <v>1900</v>
      </c>
      <c r="J193" s="156"/>
      <c r="K193" s="23">
        <f>MONTH(CtasReceber[[#This Row],[Data Recebimento]])</f>
        <v>1</v>
      </c>
      <c r="L193" s="23">
        <f>YEAR(CtasReceber[[#This Row],[Data Recebimento]])</f>
        <v>1900</v>
      </c>
      <c r="M193" s="154"/>
      <c r="N193" s="208"/>
      <c r="O1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" spans="1:15">
      <c r="A194" s="156"/>
      <c r="B194" s="220"/>
      <c r="C194" s="150"/>
      <c r="D194" s="150"/>
      <c r="E194" s="150"/>
      <c r="F194" s="150"/>
      <c r="G194" s="151"/>
      <c r="H194" s="23">
        <f>MONTH(CtasReceber[[#This Row],[Data Vencimento]])</f>
        <v>1</v>
      </c>
      <c r="I194" s="23">
        <f>YEAR(CtasReceber[[#This Row],[Data Vencimento]])</f>
        <v>1900</v>
      </c>
      <c r="J194" s="156"/>
      <c r="K194" s="23">
        <f>MONTH(CtasReceber[[#This Row],[Data Recebimento]])</f>
        <v>1</v>
      </c>
      <c r="L194" s="23">
        <f>YEAR(CtasReceber[[#This Row],[Data Recebimento]])</f>
        <v>1900</v>
      </c>
      <c r="M194" s="154"/>
      <c r="N194" s="208"/>
      <c r="O1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" spans="1:15">
      <c r="A195" s="156"/>
      <c r="B195" s="220"/>
      <c r="C195" s="150"/>
      <c r="D195" s="150"/>
      <c r="E195" s="150"/>
      <c r="F195" s="150"/>
      <c r="G195" s="151"/>
      <c r="H195" s="23">
        <f>MONTH(CtasReceber[[#This Row],[Data Vencimento]])</f>
        <v>1</v>
      </c>
      <c r="I195" s="23">
        <f>YEAR(CtasReceber[[#This Row],[Data Vencimento]])</f>
        <v>1900</v>
      </c>
      <c r="J195" s="156"/>
      <c r="K195" s="23">
        <f>MONTH(CtasReceber[[#This Row],[Data Recebimento]])</f>
        <v>1</v>
      </c>
      <c r="L195" s="23">
        <f>YEAR(CtasReceber[[#This Row],[Data Recebimento]])</f>
        <v>1900</v>
      </c>
      <c r="M195" s="154"/>
      <c r="N195" s="208"/>
      <c r="O1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" spans="1:15">
      <c r="A196" s="156"/>
      <c r="B196" s="220"/>
      <c r="C196" s="150"/>
      <c r="D196" s="150"/>
      <c r="E196" s="150"/>
      <c r="F196" s="150"/>
      <c r="G196" s="151"/>
      <c r="H196" s="23">
        <f>MONTH(CtasReceber[[#This Row],[Data Vencimento]])</f>
        <v>1</v>
      </c>
      <c r="I196" s="23">
        <f>YEAR(CtasReceber[[#This Row],[Data Vencimento]])</f>
        <v>1900</v>
      </c>
      <c r="J196" s="156"/>
      <c r="K196" s="23">
        <f>MONTH(CtasReceber[[#This Row],[Data Recebimento]])</f>
        <v>1</v>
      </c>
      <c r="L196" s="23">
        <f>YEAR(CtasReceber[[#This Row],[Data Recebimento]])</f>
        <v>1900</v>
      </c>
      <c r="M196" s="154"/>
      <c r="N196" s="208"/>
      <c r="O1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" spans="1:15">
      <c r="A197" s="156"/>
      <c r="B197" s="220"/>
      <c r="C197" s="150"/>
      <c r="D197" s="150"/>
      <c r="E197" s="150"/>
      <c r="F197" s="150"/>
      <c r="G197" s="151"/>
      <c r="H197" s="23">
        <f>MONTH(CtasReceber[[#This Row],[Data Vencimento]])</f>
        <v>1</v>
      </c>
      <c r="I197" s="23">
        <f>YEAR(CtasReceber[[#This Row],[Data Vencimento]])</f>
        <v>1900</v>
      </c>
      <c r="J197" s="156"/>
      <c r="K197" s="23">
        <f>MONTH(CtasReceber[[#This Row],[Data Recebimento]])</f>
        <v>1</v>
      </c>
      <c r="L197" s="23">
        <f>YEAR(CtasReceber[[#This Row],[Data Recebimento]])</f>
        <v>1900</v>
      </c>
      <c r="M197" s="154"/>
      <c r="N197" s="208"/>
      <c r="O1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" spans="1:15">
      <c r="A198" s="156"/>
      <c r="B198" s="220"/>
      <c r="C198" s="150"/>
      <c r="D198" s="150"/>
      <c r="E198" s="150"/>
      <c r="F198" s="150"/>
      <c r="G198" s="151"/>
      <c r="H198" s="23">
        <f>MONTH(CtasReceber[[#This Row],[Data Vencimento]])</f>
        <v>1</v>
      </c>
      <c r="I198" s="23">
        <f>YEAR(CtasReceber[[#This Row],[Data Vencimento]])</f>
        <v>1900</v>
      </c>
      <c r="J198" s="156"/>
      <c r="K198" s="23">
        <f>MONTH(CtasReceber[[#This Row],[Data Recebimento]])</f>
        <v>1</v>
      </c>
      <c r="L198" s="23">
        <f>YEAR(CtasReceber[[#This Row],[Data Recebimento]])</f>
        <v>1900</v>
      </c>
      <c r="M198" s="154"/>
      <c r="N198" s="208"/>
      <c r="O1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" spans="1:15">
      <c r="A199" s="156"/>
      <c r="B199" s="220"/>
      <c r="C199" s="150"/>
      <c r="D199" s="150"/>
      <c r="E199" s="150"/>
      <c r="F199" s="150"/>
      <c r="G199" s="151"/>
      <c r="H199" s="23">
        <f>MONTH(CtasReceber[[#This Row],[Data Vencimento]])</f>
        <v>1</v>
      </c>
      <c r="I199" s="23">
        <f>YEAR(CtasReceber[[#This Row],[Data Vencimento]])</f>
        <v>1900</v>
      </c>
      <c r="J199" s="156"/>
      <c r="K199" s="23">
        <f>MONTH(CtasReceber[[#This Row],[Data Recebimento]])</f>
        <v>1</v>
      </c>
      <c r="L199" s="23">
        <f>YEAR(CtasReceber[[#This Row],[Data Recebimento]])</f>
        <v>1900</v>
      </c>
      <c r="M199" s="154"/>
      <c r="N199" s="208"/>
      <c r="O1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" spans="1:15">
      <c r="A200" s="156"/>
      <c r="B200" s="220"/>
      <c r="C200" s="150"/>
      <c r="D200" s="150"/>
      <c r="E200" s="150"/>
      <c r="F200" s="150"/>
      <c r="G200" s="151"/>
      <c r="H200" s="23">
        <f>MONTH(CtasReceber[[#This Row],[Data Vencimento]])</f>
        <v>1</v>
      </c>
      <c r="I200" s="23">
        <f>YEAR(CtasReceber[[#This Row],[Data Vencimento]])</f>
        <v>1900</v>
      </c>
      <c r="J200" s="156"/>
      <c r="K200" s="23">
        <f>MONTH(CtasReceber[[#This Row],[Data Recebimento]])</f>
        <v>1</v>
      </c>
      <c r="L200" s="23">
        <f>YEAR(CtasReceber[[#This Row],[Data Recebimento]])</f>
        <v>1900</v>
      </c>
      <c r="M200" s="154"/>
      <c r="N200" s="208"/>
      <c r="O2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" spans="1:15">
      <c r="A201" s="156"/>
      <c r="B201" s="220"/>
      <c r="C201" s="150"/>
      <c r="D201" s="150"/>
      <c r="E201" s="150"/>
      <c r="F201" s="150"/>
      <c r="G201" s="151"/>
      <c r="H201" s="23">
        <f>MONTH(CtasReceber[[#This Row],[Data Vencimento]])</f>
        <v>1</v>
      </c>
      <c r="I201" s="23">
        <f>YEAR(CtasReceber[[#This Row],[Data Vencimento]])</f>
        <v>1900</v>
      </c>
      <c r="J201" s="156"/>
      <c r="K201" s="23">
        <f>MONTH(CtasReceber[[#This Row],[Data Recebimento]])</f>
        <v>1</v>
      </c>
      <c r="L201" s="23">
        <f>YEAR(CtasReceber[[#This Row],[Data Recebimento]])</f>
        <v>1900</v>
      </c>
      <c r="M201" s="154"/>
      <c r="N201" s="208"/>
      <c r="O2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" spans="1:15">
      <c r="A202" s="156"/>
      <c r="B202" s="220"/>
      <c r="C202" s="150"/>
      <c r="D202" s="150"/>
      <c r="E202" s="150"/>
      <c r="F202" s="150"/>
      <c r="G202" s="151"/>
      <c r="H202" s="23">
        <f>MONTH(CtasReceber[[#This Row],[Data Vencimento]])</f>
        <v>1</v>
      </c>
      <c r="I202" s="23">
        <f>YEAR(CtasReceber[[#This Row],[Data Vencimento]])</f>
        <v>1900</v>
      </c>
      <c r="J202" s="156"/>
      <c r="K202" s="23">
        <f>MONTH(CtasReceber[[#This Row],[Data Recebimento]])</f>
        <v>1</v>
      </c>
      <c r="L202" s="23">
        <f>YEAR(CtasReceber[[#This Row],[Data Recebimento]])</f>
        <v>1900</v>
      </c>
      <c r="M202" s="154"/>
      <c r="N202" s="208"/>
      <c r="O2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" spans="1:15">
      <c r="A203" s="156"/>
      <c r="B203" s="220"/>
      <c r="C203" s="150"/>
      <c r="D203" s="150"/>
      <c r="E203" s="150"/>
      <c r="F203" s="150"/>
      <c r="G203" s="151"/>
      <c r="H203" s="23">
        <f>MONTH(CtasReceber[[#This Row],[Data Vencimento]])</f>
        <v>1</v>
      </c>
      <c r="I203" s="23">
        <f>YEAR(CtasReceber[[#This Row],[Data Vencimento]])</f>
        <v>1900</v>
      </c>
      <c r="J203" s="156"/>
      <c r="K203" s="23">
        <f>MONTH(CtasReceber[[#This Row],[Data Recebimento]])</f>
        <v>1</v>
      </c>
      <c r="L203" s="23">
        <f>YEAR(CtasReceber[[#This Row],[Data Recebimento]])</f>
        <v>1900</v>
      </c>
      <c r="M203" s="154"/>
      <c r="N203" s="208"/>
      <c r="O2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" spans="1:15">
      <c r="A204" s="156"/>
      <c r="B204" s="220"/>
      <c r="C204" s="150"/>
      <c r="D204" s="150"/>
      <c r="E204" s="150"/>
      <c r="F204" s="150"/>
      <c r="G204" s="151"/>
      <c r="H204" s="23">
        <f>MONTH(CtasReceber[[#This Row],[Data Vencimento]])</f>
        <v>1</v>
      </c>
      <c r="I204" s="23">
        <f>YEAR(CtasReceber[[#This Row],[Data Vencimento]])</f>
        <v>1900</v>
      </c>
      <c r="J204" s="156"/>
      <c r="K204" s="23">
        <f>MONTH(CtasReceber[[#This Row],[Data Recebimento]])</f>
        <v>1</v>
      </c>
      <c r="L204" s="23">
        <f>YEAR(CtasReceber[[#This Row],[Data Recebimento]])</f>
        <v>1900</v>
      </c>
      <c r="M204" s="154"/>
      <c r="N204" s="208"/>
      <c r="O2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" spans="1:15">
      <c r="A205" s="156"/>
      <c r="B205" s="220"/>
      <c r="C205" s="150"/>
      <c r="D205" s="150"/>
      <c r="E205" s="150"/>
      <c r="F205" s="150"/>
      <c r="G205" s="151"/>
      <c r="H205" s="23">
        <f>MONTH(CtasReceber[[#This Row],[Data Vencimento]])</f>
        <v>1</v>
      </c>
      <c r="I205" s="23">
        <f>YEAR(CtasReceber[[#This Row],[Data Vencimento]])</f>
        <v>1900</v>
      </c>
      <c r="J205" s="156"/>
      <c r="K205" s="23">
        <f>MONTH(CtasReceber[[#This Row],[Data Recebimento]])</f>
        <v>1</v>
      </c>
      <c r="L205" s="23">
        <f>YEAR(CtasReceber[[#This Row],[Data Recebimento]])</f>
        <v>1900</v>
      </c>
      <c r="M205" s="154"/>
      <c r="N205" s="208"/>
      <c r="O2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" spans="1:15">
      <c r="A206" s="156"/>
      <c r="B206" s="220"/>
      <c r="C206" s="150"/>
      <c r="D206" s="150"/>
      <c r="E206" s="150"/>
      <c r="F206" s="150"/>
      <c r="G206" s="151"/>
      <c r="H206" s="23">
        <f>MONTH(CtasReceber[[#This Row],[Data Vencimento]])</f>
        <v>1</v>
      </c>
      <c r="I206" s="23">
        <f>YEAR(CtasReceber[[#This Row],[Data Vencimento]])</f>
        <v>1900</v>
      </c>
      <c r="J206" s="156"/>
      <c r="K206" s="23">
        <f>MONTH(CtasReceber[[#This Row],[Data Recebimento]])</f>
        <v>1</v>
      </c>
      <c r="L206" s="23">
        <f>YEAR(CtasReceber[[#This Row],[Data Recebimento]])</f>
        <v>1900</v>
      </c>
      <c r="M206" s="154"/>
      <c r="N206" s="208"/>
      <c r="O2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" spans="1:15">
      <c r="A207" s="156"/>
      <c r="B207" s="220"/>
      <c r="C207" s="150"/>
      <c r="D207" s="150"/>
      <c r="E207" s="150"/>
      <c r="F207" s="150"/>
      <c r="G207" s="151"/>
      <c r="H207" s="23">
        <f>MONTH(CtasReceber[[#This Row],[Data Vencimento]])</f>
        <v>1</v>
      </c>
      <c r="I207" s="23">
        <f>YEAR(CtasReceber[[#This Row],[Data Vencimento]])</f>
        <v>1900</v>
      </c>
      <c r="J207" s="156"/>
      <c r="K207" s="23">
        <f>MONTH(CtasReceber[[#This Row],[Data Recebimento]])</f>
        <v>1</v>
      </c>
      <c r="L207" s="23">
        <f>YEAR(CtasReceber[[#This Row],[Data Recebimento]])</f>
        <v>1900</v>
      </c>
      <c r="M207" s="154"/>
      <c r="N207" s="208"/>
      <c r="O2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" spans="1:15">
      <c r="A208" s="156"/>
      <c r="B208" s="220"/>
      <c r="C208" s="150"/>
      <c r="D208" s="150"/>
      <c r="E208" s="150"/>
      <c r="F208" s="150"/>
      <c r="G208" s="151"/>
      <c r="H208" s="23">
        <f>MONTH(CtasReceber[[#This Row],[Data Vencimento]])</f>
        <v>1</v>
      </c>
      <c r="I208" s="23">
        <f>YEAR(CtasReceber[[#This Row],[Data Vencimento]])</f>
        <v>1900</v>
      </c>
      <c r="J208" s="156"/>
      <c r="K208" s="23">
        <f>MONTH(CtasReceber[[#This Row],[Data Recebimento]])</f>
        <v>1</v>
      </c>
      <c r="L208" s="23">
        <f>YEAR(CtasReceber[[#This Row],[Data Recebimento]])</f>
        <v>1900</v>
      </c>
      <c r="M208" s="154"/>
      <c r="N208" s="208"/>
      <c r="O2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" spans="1:15">
      <c r="A209" s="156"/>
      <c r="B209" s="220"/>
      <c r="C209" s="150"/>
      <c r="D209" s="150"/>
      <c r="E209" s="150"/>
      <c r="F209" s="150"/>
      <c r="G209" s="151"/>
      <c r="H209" s="23">
        <f>MONTH(CtasReceber[[#This Row],[Data Vencimento]])</f>
        <v>1</v>
      </c>
      <c r="I209" s="23">
        <f>YEAR(CtasReceber[[#This Row],[Data Vencimento]])</f>
        <v>1900</v>
      </c>
      <c r="J209" s="156"/>
      <c r="K209" s="23">
        <f>MONTH(CtasReceber[[#This Row],[Data Recebimento]])</f>
        <v>1</v>
      </c>
      <c r="L209" s="23">
        <f>YEAR(CtasReceber[[#This Row],[Data Recebimento]])</f>
        <v>1900</v>
      </c>
      <c r="M209" s="154"/>
      <c r="N209" s="208"/>
      <c r="O2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" spans="1:15">
      <c r="A210" s="156"/>
      <c r="B210" s="220"/>
      <c r="C210" s="150"/>
      <c r="D210" s="150"/>
      <c r="E210" s="150"/>
      <c r="F210" s="150"/>
      <c r="G210" s="151"/>
      <c r="H210" s="23">
        <f>MONTH(CtasReceber[[#This Row],[Data Vencimento]])</f>
        <v>1</v>
      </c>
      <c r="I210" s="23">
        <f>YEAR(CtasReceber[[#This Row],[Data Vencimento]])</f>
        <v>1900</v>
      </c>
      <c r="J210" s="156"/>
      <c r="K210" s="23">
        <f>MONTH(CtasReceber[[#This Row],[Data Recebimento]])</f>
        <v>1</v>
      </c>
      <c r="L210" s="23">
        <f>YEAR(CtasReceber[[#This Row],[Data Recebimento]])</f>
        <v>1900</v>
      </c>
      <c r="M210" s="154"/>
      <c r="N210" s="208"/>
      <c r="O2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" spans="1:15">
      <c r="A211" s="156"/>
      <c r="B211" s="220"/>
      <c r="C211" s="150"/>
      <c r="D211" s="150"/>
      <c r="E211" s="150"/>
      <c r="F211" s="150"/>
      <c r="G211" s="151"/>
      <c r="H211" s="23">
        <f>MONTH(CtasReceber[[#This Row],[Data Vencimento]])</f>
        <v>1</v>
      </c>
      <c r="I211" s="23">
        <f>YEAR(CtasReceber[[#This Row],[Data Vencimento]])</f>
        <v>1900</v>
      </c>
      <c r="J211" s="156"/>
      <c r="K211" s="23">
        <f>MONTH(CtasReceber[[#This Row],[Data Recebimento]])</f>
        <v>1</v>
      </c>
      <c r="L211" s="23">
        <f>YEAR(CtasReceber[[#This Row],[Data Recebimento]])</f>
        <v>1900</v>
      </c>
      <c r="M211" s="154"/>
      <c r="N211" s="208"/>
      <c r="O2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" spans="1:15">
      <c r="A212" s="156"/>
      <c r="B212" s="220"/>
      <c r="C212" s="150"/>
      <c r="D212" s="150"/>
      <c r="E212" s="150"/>
      <c r="F212" s="150"/>
      <c r="G212" s="151"/>
      <c r="H212" s="23">
        <f>MONTH(CtasReceber[[#This Row],[Data Vencimento]])</f>
        <v>1</v>
      </c>
      <c r="I212" s="23">
        <f>YEAR(CtasReceber[[#This Row],[Data Vencimento]])</f>
        <v>1900</v>
      </c>
      <c r="J212" s="156"/>
      <c r="K212" s="23">
        <f>MONTH(CtasReceber[[#This Row],[Data Recebimento]])</f>
        <v>1</v>
      </c>
      <c r="L212" s="23">
        <f>YEAR(CtasReceber[[#This Row],[Data Recebimento]])</f>
        <v>1900</v>
      </c>
      <c r="M212" s="154"/>
      <c r="N212" s="208"/>
      <c r="O2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" spans="1:15">
      <c r="A213" s="156"/>
      <c r="B213" s="220"/>
      <c r="C213" s="150"/>
      <c r="D213" s="150"/>
      <c r="E213" s="150"/>
      <c r="F213" s="150"/>
      <c r="G213" s="151"/>
      <c r="H213" s="23">
        <f>MONTH(CtasReceber[[#This Row],[Data Vencimento]])</f>
        <v>1</v>
      </c>
      <c r="I213" s="23">
        <f>YEAR(CtasReceber[[#This Row],[Data Vencimento]])</f>
        <v>1900</v>
      </c>
      <c r="J213" s="156"/>
      <c r="K213" s="23">
        <f>MONTH(CtasReceber[[#This Row],[Data Recebimento]])</f>
        <v>1</v>
      </c>
      <c r="L213" s="23">
        <f>YEAR(CtasReceber[[#This Row],[Data Recebimento]])</f>
        <v>1900</v>
      </c>
      <c r="M213" s="154"/>
      <c r="N213" s="208"/>
      <c r="O2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" spans="1:15">
      <c r="A214" s="156"/>
      <c r="B214" s="220"/>
      <c r="C214" s="150"/>
      <c r="D214" s="150"/>
      <c r="E214" s="150"/>
      <c r="F214" s="150"/>
      <c r="G214" s="151"/>
      <c r="H214" s="23">
        <f>MONTH(CtasReceber[[#This Row],[Data Vencimento]])</f>
        <v>1</v>
      </c>
      <c r="I214" s="23">
        <f>YEAR(CtasReceber[[#This Row],[Data Vencimento]])</f>
        <v>1900</v>
      </c>
      <c r="J214" s="156"/>
      <c r="K214" s="23">
        <f>MONTH(CtasReceber[[#This Row],[Data Recebimento]])</f>
        <v>1</v>
      </c>
      <c r="L214" s="23">
        <f>YEAR(CtasReceber[[#This Row],[Data Recebimento]])</f>
        <v>1900</v>
      </c>
      <c r="M214" s="154"/>
      <c r="N214" s="208"/>
      <c r="O2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" spans="1:15">
      <c r="A215" s="156"/>
      <c r="B215" s="220"/>
      <c r="C215" s="150"/>
      <c r="D215" s="150"/>
      <c r="E215" s="150"/>
      <c r="F215" s="150"/>
      <c r="G215" s="151"/>
      <c r="H215" s="23">
        <f>MONTH(CtasReceber[[#This Row],[Data Vencimento]])</f>
        <v>1</v>
      </c>
      <c r="I215" s="23">
        <f>YEAR(CtasReceber[[#This Row],[Data Vencimento]])</f>
        <v>1900</v>
      </c>
      <c r="J215" s="156"/>
      <c r="K215" s="23">
        <f>MONTH(CtasReceber[[#This Row],[Data Recebimento]])</f>
        <v>1</v>
      </c>
      <c r="L215" s="23">
        <f>YEAR(CtasReceber[[#This Row],[Data Recebimento]])</f>
        <v>1900</v>
      </c>
      <c r="M215" s="154"/>
      <c r="N215" s="208"/>
      <c r="O2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" spans="1:15">
      <c r="A216" s="156"/>
      <c r="B216" s="220"/>
      <c r="C216" s="150"/>
      <c r="D216" s="150"/>
      <c r="E216" s="150"/>
      <c r="F216" s="150"/>
      <c r="G216" s="151"/>
      <c r="H216" s="23">
        <f>MONTH(CtasReceber[[#This Row],[Data Vencimento]])</f>
        <v>1</v>
      </c>
      <c r="I216" s="23">
        <f>YEAR(CtasReceber[[#This Row],[Data Vencimento]])</f>
        <v>1900</v>
      </c>
      <c r="J216" s="156"/>
      <c r="K216" s="23">
        <f>MONTH(CtasReceber[[#This Row],[Data Recebimento]])</f>
        <v>1</v>
      </c>
      <c r="L216" s="23">
        <f>YEAR(CtasReceber[[#This Row],[Data Recebimento]])</f>
        <v>1900</v>
      </c>
      <c r="M216" s="154"/>
      <c r="N216" s="208"/>
      <c r="O2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" spans="1:15">
      <c r="A217" s="156"/>
      <c r="B217" s="220"/>
      <c r="C217" s="150"/>
      <c r="D217" s="150"/>
      <c r="E217" s="150"/>
      <c r="F217" s="150"/>
      <c r="G217" s="151"/>
      <c r="H217" s="23">
        <f>MONTH(CtasReceber[[#This Row],[Data Vencimento]])</f>
        <v>1</v>
      </c>
      <c r="I217" s="23">
        <f>YEAR(CtasReceber[[#This Row],[Data Vencimento]])</f>
        <v>1900</v>
      </c>
      <c r="J217" s="156"/>
      <c r="K217" s="23">
        <f>MONTH(CtasReceber[[#This Row],[Data Recebimento]])</f>
        <v>1</v>
      </c>
      <c r="L217" s="23">
        <f>YEAR(CtasReceber[[#This Row],[Data Recebimento]])</f>
        <v>1900</v>
      </c>
      <c r="M217" s="154"/>
      <c r="N217" s="208"/>
      <c r="O2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" spans="1:15">
      <c r="A218" s="156"/>
      <c r="B218" s="220"/>
      <c r="C218" s="150"/>
      <c r="D218" s="150"/>
      <c r="E218" s="150"/>
      <c r="F218" s="150"/>
      <c r="G218" s="151"/>
      <c r="H218" s="23">
        <f>MONTH(CtasReceber[[#This Row],[Data Vencimento]])</f>
        <v>1</v>
      </c>
      <c r="I218" s="23">
        <f>YEAR(CtasReceber[[#This Row],[Data Vencimento]])</f>
        <v>1900</v>
      </c>
      <c r="J218" s="156"/>
      <c r="K218" s="23">
        <f>MONTH(CtasReceber[[#This Row],[Data Recebimento]])</f>
        <v>1</v>
      </c>
      <c r="L218" s="23">
        <f>YEAR(CtasReceber[[#This Row],[Data Recebimento]])</f>
        <v>1900</v>
      </c>
      <c r="M218" s="154"/>
      <c r="N218" s="208"/>
      <c r="O2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" spans="1:15">
      <c r="A219" s="156"/>
      <c r="B219" s="220"/>
      <c r="C219" s="150"/>
      <c r="D219" s="150"/>
      <c r="E219" s="150"/>
      <c r="F219" s="150"/>
      <c r="G219" s="151"/>
      <c r="H219" s="23">
        <f>MONTH(CtasReceber[[#This Row],[Data Vencimento]])</f>
        <v>1</v>
      </c>
      <c r="I219" s="23">
        <f>YEAR(CtasReceber[[#This Row],[Data Vencimento]])</f>
        <v>1900</v>
      </c>
      <c r="J219" s="156"/>
      <c r="K219" s="23">
        <f>MONTH(CtasReceber[[#This Row],[Data Recebimento]])</f>
        <v>1</v>
      </c>
      <c r="L219" s="23">
        <f>YEAR(CtasReceber[[#This Row],[Data Recebimento]])</f>
        <v>1900</v>
      </c>
      <c r="M219" s="154"/>
      <c r="N219" s="208"/>
      <c r="O2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" spans="1:15">
      <c r="A220" s="156"/>
      <c r="B220" s="220"/>
      <c r="C220" s="150"/>
      <c r="D220" s="150"/>
      <c r="E220" s="150"/>
      <c r="F220" s="150"/>
      <c r="G220" s="151"/>
      <c r="H220" s="23">
        <f>MONTH(CtasReceber[[#This Row],[Data Vencimento]])</f>
        <v>1</v>
      </c>
      <c r="I220" s="23">
        <f>YEAR(CtasReceber[[#This Row],[Data Vencimento]])</f>
        <v>1900</v>
      </c>
      <c r="J220" s="156"/>
      <c r="K220" s="23">
        <f>MONTH(CtasReceber[[#This Row],[Data Recebimento]])</f>
        <v>1</v>
      </c>
      <c r="L220" s="23">
        <f>YEAR(CtasReceber[[#This Row],[Data Recebimento]])</f>
        <v>1900</v>
      </c>
      <c r="M220" s="154"/>
      <c r="N220" s="208"/>
      <c r="O2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" spans="1:15">
      <c r="A221" s="156"/>
      <c r="B221" s="220"/>
      <c r="C221" s="150"/>
      <c r="D221" s="150"/>
      <c r="E221" s="150"/>
      <c r="F221" s="150"/>
      <c r="G221" s="151"/>
      <c r="H221" s="23">
        <f>MONTH(CtasReceber[[#This Row],[Data Vencimento]])</f>
        <v>1</v>
      </c>
      <c r="I221" s="23">
        <f>YEAR(CtasReceber[[#This Row],[Data Vencimento]])</f>
        <v>1900</v>
      </c>
      <c r="J221" s="156"/>
      <c r="K221" s="23">
        <f>MONTH(CtasReceber[[#This Row],[Data Recebimento]])</f>
        <v>1</v>
      </c>
      <c r="L221" s="23">
        <f>YEAR(CtasReceber[[#This Row],[Data Recebimento]])</f>
        <v>1900</v>
      </c>
      <c r="M221" s="154"/>
      <c r="N221" s="208"/>
      <c r="O2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" spans="1:15">
      <c r="A222" s="156"/>
      <c r="B222" s="220"/>
      <c r="C222" s="150"/>
      <c r="D222" s="150"/>
      <c r="E222" s="150"/>
      <c r="F222" s="150"/>
      <c r="G222" s="151"/>
      <c r="H222" s="23">
        <f>MONTH(CtasReceber[[#This Row],[Data Vencimento]])</f>
        <v>1</v>
      </c>
      <c r="I222" s="23">
        <f>YEAR(CtasReceber[[#This Row],[Data Vencimento]])</f>
        <v>1900</v>
      </c>
      <c r="J222" s="156"/>
      <c r="K222" s="23">
        <f>MONTH(CtasReceber[[#This Row],[Data Recebimento]])</f>
        <v>1</v>
      </c>
      <c r="L222" s="23">
        <f>YEAR(CtasReceber[[#This Row],[Data Recebimento]])</f>
        <v>1900</v>
      </c>
      <c r="M222" s="154"/>
      <c r="N222" s="208"/>
      <c r="O2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" spans="1:15">
      <c r="A223" s="156"/>
      <c r="B223" s="220"/>
      <c r="C223" s="150"/>
      <c r="D223" s="150"/>
      <c r="E223" s="150"/>
      <c r="F223" s="150"/>
      <c r="G223" s="151"/>
      <c r="H223" s="23">
        <f>MONTH(CtasReceber[[#This Row],[Data Vencimento]])</f>
        <v>1</v>
      </c>
      <c r="I223" s="23">
        <f>YEAR(CtasReceber[[#This Row],[Data Vencimento]])</f>
        <v>1900</v>
      </c>
      <c r="J223" s="156"/>
      <c r="K223" s="23">
        <f>MONTH(CtasReceber[[#This Row],[Data Recebimento]])</f>
        <v>1</v>
      </c>
      <c r="L223" s="23">
        <f>YEAR(CtasReceber[[#This Row],[Data Recebimento]])</f>
        <v>1900</v>
      </c>
      <c r="M223" s="154"/>
      <c r="N223" s="208"/>
      <c r="O2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" spans="1:15">
      <c r="A224" s="156"/>
      <c r="B224" s="220"/>
      <c r="C224" s="150"/>
      <c r="D224" s="150"/>
      <c r="E224" s="150"/>
      <c r="F224" s="150"/>
      <c r="G224" s="151"/>
      <c r="H224" s="23">
        <f>MONTH(CtasReceber[[#This Row],[Data Vencimento]])</f>
        <v>1</v>
      </c>
      <c r="I224" s="23">
        <f>YEAR(CtasReceber[[#This Row],[Data Vencimento]])</f>
        <v>1900</v>
      </c>
      <c r="J224" s="156"/>
      <c r="K224" s="23">
        <f>MONTH(CtasReceber[[#This Row],[Data Recebimento]])</f>
        <v>1</v>
      </c>
      <c r="L224" s="23">
        <f>YEAR(CtasReceber[[#This Row],[Data Recebimento]])</f>
        <v>1900</v>
      </c>
      <c r="M224" s="154"/>
      <c r="N224" s="208"/>
      <c r="O2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" spans="1:15">
      <c r="A225" s="156"/>
      <c r="B225" s="220"/>
      <c r="C225" s="150"/>
      <c r="D225" s="150"/>
      <c r="E225" s="150"/>
      <c r="F225" s="150"/>
      <c r="G225" s="151"/>
      <c r="H225" s="23">
        <f>MONTH(CtasReceber[[#This Row],[Data Vencimento]])</f>
        <v>1</v>
      </c>
      <c r="I225" s="23">
        <f>YEAR(CtasReceber[[#This Row],[Data Vencimento]])</f>
        <v>1900</v>
      </c>
      <c r="J225" s="156"/>
      <c r="K225" s="23">
        <f>MONTH(CtasReceber[[#This Row],[Data Recebimento]])</f>
        <v>1</v>
      </c>
      <c r="L225" s="23">
        <f>YEAR(CtasReceber[[#This Row],[Data Recebimento]])</f>
        <v>1900</v>
      </c>
      <c r="M225" s="154"/>
      <c r="N225" s="208"/>
      <c r="O2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" spans="1:15">
      <c r="A226" s="156"/>
      <c r="B226" s="220"/>
      <c r="C226" s="150"/>
      <c r="D226" s="150"/>
      <c r="E226" s="150"/>
      <c r="F226" s="150"/>
      <c r="G226" s="151"/>
      <c r="H226" s="23">
        <f>MONTH(CtasReceber[[#This Row],[Data Vencimento]])</f>
        <v>1</v>
      </c>
      <c r="I226" s="23">
        <f>YEAR(CtasReceber[[#This Row],[Data Vencimento]])</f>
        <v>1900</v>
      </c>
      <c r="J226" s="156"/>
      <c r="K226" s="23">
        <f>MONTH(CtasReceber[[#This Row],[Data Recebimento]])</f>
        <v>1</v>
      </c>
      <c r="L226" s="23">
        <f>YEAR(CtasReceber[[#This Row],[Data Recebimento]])</f>
        <v>1900</v>
      </c>
      <c r="M226" s="154"/>
      <c r="N226" s="208"/>
      <c r="O2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" spans="1:15">
      <c r="A227" s="156"/>
      <c r="B227" s="220"/>
      <c r="C227" s="150"/>
      <c r="D227" s="150"/>
      <c r="E227" s="150"/>
      <c r="F227" s="150"/>
      <c r="G227" s="151"/>
      <c r="H227" s="23">
        <f>MONTH(CtasReceber[[#This Row],[Data Vencimento]])</f>
        <v>1</v>
      </c>
      <c r="I227" s="23">
        <f>YEAR(CtasReceber[[#This Row],[Data Vencimento]])</f>
        <v>1900</v>
      </c>
      <c r="J227" s="156"/>
      <c r="K227" s="23">
        <f>MONTH(CtasReceber[[#This Row],[Data Recebimento]])</f>
        <v>1</v>
      </c>
      <c r="L227" s="23">
        <f>YEAR(CtasReceber[[#This Row],[Data Recebimento]])</f>
        <v>1900</v>
      </c>
      <c r="M227" s="154"/>
      <c r="N227" s="208"/>
      <c r="O2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" spans="1:15">
      <c r="A228" s="156"/>
      <c r="B228" s="220"/>
      <c r="C228" s="150"/>
      <c r="D228" s="150"/>
      <c r="E228" s="150"/>
      <c r="F228" s="150"/>
      <c r="G228" s="151"/>
      <c r="H228" s="23">
        <f>MONTH(CtasReceber[[#This Row],[Data Vencimento]])</f>
        <v>1</v>
      </c>
      <c r="I228" s="23">
        <f>YEAR(CtasReceber[[#This Row],[Data Vencimento]])</f>
        <v>1900</v>
      </c>
      <c r="J228" s="156"/>
      <c r="K228" s="23">
        <f>MONTH(CtasReceber[[#This Row],[Data Recebimento]])</f>
        <v>1</v>
      </c>
      <c r="L228" s="23">
        <f>YEAR(CtasReceber[[#This Row],[Data Recebimento]])</f>
        <v>1900</v>
      </c>
      <c r="M228" s="154"/>
      <c r="N228" s="208"/>
      <c r="O2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" spans="1:15">
      <c r="A229" s="156"/>
      <c r="B229" s="220"/>
      <c r="C229" s="150"/>
      <c r="D229" s="150"/>
      <c r="E229" s="150"/>
      <c r="F229" s="150"/>
      <c r="G229" s="151"/>
      <c r="H229" s="23">
        <f>MONTH(CtasReceber[[#This Row],[Data Vencimento]])</f>
        <v>1</v>
      </c>
      <c r="I229" s="23">
        <f>YEAR(CtasReceber[[#This Row],[Data Vencimento]])</f>
        <v>1900</v>
      </c>
      <c r="J229" s="156"/>
      <c r="K229" s="23">
        <f>MONTH(CtasReceber[[#This Row],[Data Recebimento]])</f>
        <v>1</v>
      </c>
      <c r="L229" s="23">
        <f>YEAR(CtasReceber[[#This Row],[Data Recebimento]])</f>
        <v>1900</v>
      </c>
      <c r="M229" s="154"/>
      <c r="N229" s="208"/>
      <c r="O2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" spans="1:15">
      <c r="A230" s="156"/>
      <c r="B230" s="220"/>
      <c r="C230" s="150"/>
      <c r="D230" s="150"/>
      <c r="E230" s="150"/>
      <c r="F230" s="150"/>
      <c r="G230" s="151"/>
      <c r="H230" s="23">
        <f>MONTH(CtasReceber[[#This Row],[Data Vencimento]])</f>
        <v>1</v>
      </c>
      <c r="I230" s="23">
        <f>YEAR(CtasReceber[[#This Row],[Data Vencimento]])</f>
        <v>1900</v>
      </c>
      <c r="J230" s="156"/>
      <c r="K230" s="23">
        <f>MONTH(CtasReceber[[#This Row],[Data Recebimento]])</f>
        <v>1</v>
      </c>
      <c r="L230" s="23">
        <f>YEAR(CtasReceber[[#This Row],[Data Recebimento]])</f>
        <v>1900</v>
      </c>
      <c r="M230" s="154"/>
      <c r="N230" s="208"/>
      <c r="O2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" spans="1:15">
      <c r="A231" s="156"/>
      <c r="B231" s="220"/>
      <c r="C231" s="150"/>
      <c r="D231" s="150"/>
      <c r="E231" s="150"/>
      <c r="F231" s="150"/>
      <c r="G231" s="151"/>
      <c r="H231" s="23">
        <f>MONTH(CtasReceber[[#This Row],[Data Vencimento]])</f>
        <v>1</v>
      </c>
      <c r="I231" s="23">
        <f>YEAR(CtasReceber[[#This Row],[Data Vencimento]])</f>
        <v>1900</v>
      </c>
      <c r="J231" s="156"/>
      <c r="K231" s="23">
        <f>MONTH(CtasReceber[[#This Row],[Data Recebimento]])</f>
        <v>1</v>
      </c>
      <c r="L231" s="23">
        <f>YEAR(CtasReceber[[#This Row],[Data Recebimento]])</f>
        <v>1900</v>
      </c>
      <c r="M231" s="154"/>
      <c r="N231" s="208"/>
      <c r="O2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" spans="1:15">
      <c r="A232" s="156"/>
      <c r="B232" s="220"/>
      <c r="C232" s="150"/>
      <c r="D232" s="150"/>
      <c r="E232" s="150"/>
      <c r="F232" s="150"/>
      <c r="G232" s="151"/>
      <c r="H232" s="23">
        <f>MONTH(CtasReceber[[#This Row],[Data Vencimento]])</f>
        <v>1</v>
      </c>
      <c r="I232" s="23">
        <f>YEAR(CtasReceber[[#This Row],[Data Vencimento]])</f>
        <v>1900</v>
      </c>
      <c r="J232" s="156"/>
      <c r="K232" s="23">
        <f>MONTH(CtasReceber[[#This Row],[Data Recebimento]])</f>
        <v>1</v>
      </c>
      <c r="L232" s="23">
        <f>YEAR(CtasReceber[[#This Row],[Data Recebimento]])</f>
        <v>1900</v>
      </c>
      <c r="M232" s="154"/>
      <c r="N232" s="208"/>
      <c r="O2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" spans="1:15">
      <c r="A233" s="156"/>
      <c r="B233" s="220"/>
      <c r="C233" s="150"/>
      <c r="D233" s="150"/>
      <c r="E233" s="150"/>
      <c r="F233" s="150"/>
      <c r="G233" s="151"/>
      <c r="H233" s="23">
        <f>MONTH(CtasReceber[[#This Row],[Data Vencimento]])</f>
        <v>1</v>
      </c>
      <c r="I233" s="23">
        <f>YEAR(CtasReceber[[#This Row],[Data Vencimento]])</f>
        <v>1900</v>
      </c>
      <c r="J233" s="156"/>
      <c r="K233" s="23">
        <f>MONTH(CtasReceber[[#This Row],[Data Recebimento]])</f>
        <v>1</v>
      </c>
      <c r="L233" s="23">
        <f>YEAR(CtasReceber[[#This Row],[Data Recebimento]])</f>
        <v>1900</v>
      </c>
      <c r="M233" s="154"/>
      <c r="N233" s="208"/>
      <c r="O2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" spans="1:15">
      <c r="A234" s="156"/>
      <c r="B234" s="220"/>
      <c r="C234" s="150"/>
      <c r="D234" s="150"/>
      <c r="E234" s="150"/>
      <c r="F234" s="150"/>
      <c r="G234" s="151"/>
      <c r="H234" s="23">
        <f>MONTH(CtasReceber[[#This Row],[Data Vencimento]])</f>
        <v>1</v>
      </c>
      <c r="I234" s="23">
        <f>YEAR(CtasReceber[[#This Row],[Data Vencimento]])</f>
        <v>1900</v>
      </c>
      <c r="J234" s="156"/>
      <c r="K234" s="23">
        <f>MONTH(CtasReceber[[#This Row],[Data Recebimento]])</f>
        <v>1</v>
      </c>
      <c r="L234" s="23">
        <f>YEAR(CtasReceber[[#This Row],[Data Recebimento]])</f>
        <v>1900</v>
      </c>
      <c r="M234" s="154"/>
      <c r="N234" s="208"/>
      <c r="O2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" spans="1:15">
      <c r="A235" s="156"/>
      <c r="B235" s="220"/>
      <c r="C235" s="150"/>
      <c r="D235" s="150"/>
      <c r="E235" s="150"/>
      <c r="F235" s="150"/>
      <c r="G235" s="151"/>
      <c r="H235" s="23">
        <f>MONTH(CtasReceber[[#This Row],[Data Vencimento]])</f>
        <v>1</v>
      </c>
      <c r="I235" s="23">
        <f>YEAR(CtasReceber[[#This Row],[Data Vencimento]])</f>
        <v>1900</v>
      </c>
      <c r="J235" s="156"/>
      <c r="K235" s="23">
        <f>MONTH(CtasReceber[[#This Row],[Data Recebimento]])</f>
        <v>1</v>
      </c>
      <c r="L235" s="23">
        <f>YEAR(CtasReceber[[#This Row],[Data Recebimento]])</f>
        <v>1900</v>
      </c>
      <c r="M235" s="154"/>
      <c r="N235" s="208"/>
      <c r="O2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" spans="1:15">
      <c r="A236" s="156"/>
      <c r="B236" s="220"/>
      <c r="C236" s="150"/>
      <c r="D236" s="150"/>
      <c r="E236" s="150"/>
      <c r="F236" s="150"/>
      <c r="G236" s="151"/>
      <c r="H236" s="23">
        <f>MONTH(CtasReceber[[#This Row],[Data Vencimento]])</f>
        <v>1</v>
      </c>
      <c r="I236" s="23">
        <f>YEAR(CtasReceber[[#This Row],[Data Vencimento]])</f>
        <v>1900</v>
      </c>
      <c r="J236" s="156"/>
      <c r="K236" s="23">
        <f>MONTH(CtasReceber[[#This Row],[Data Recebimento]])</f>
        <v>1</v>
      </c>
      <c r="L236" s="23">
        <f>YEAR(CtasReceber[[#This Row],[Data Recebimento]])</f>
        <v>1900</v>
      </c>
      <c r="M236" s="154"/>
      <c r="N236" s="208"/>
      <c r="O2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" spans="1:15">
      <c r="A237" s="156"/>
      <c r="B237" s="220"/>
      <c r="C237" s="150"/>
      <c r="D237" s="150"/>
      <c r="E237" s="150"/>
      <c r="F237" s="150"/>
      <c r="G237" s="151"/>
      <c r="H237" s="23">
        <f>MONTH(CtasReceber[[#This Row],[Data Vencimento]])</f>
        <v>1</v>
      </c>
      <c r="I237" s="23">
        <f>YEAR(CtasReceber[[#This Row],[Data Vencimento]])</f>
        <v>1900</v>
      </c>
      <c r="J237" s="156"/>
      <c r="K237" s="23">
        <f>MONTH(CtasReceber[[#This Row],[Data Recebimento]])</f>
        <v>1</v>
      </c>
      <c r="L237" s="23">
        <f>YEAR(CtasReceber[[#This Row],[Data Recebimento]])</f>
        <v>1900</v>
      </c>
      <c r="M237" s="154"/>
      <c r="N237" s="208"/>
      <c r="O2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" spans="1:15">
      <c r="A238" s="156"/>
      <c r="B238" s="220"/>
      <c r="C238" s="150"/>
      <c r="D238" s="150"/>
      <c r="E238" s="150"/>
      <c r="F238" s="150"/>
      <c r="G238" s="151"/>
      <c r="H238" s="23">
        <f>MONTH(CtasReceber[[#This Row],[Data Vencimento]])</f>
        <v>1</v>
      </c>
      <c r="I238" s="23">
        <f>YEAR(CtasReceber[[#This Row],[Data Vencimento]])</f>
        <v>1900</v>
      </c>
      <c r="J238" s="156"/>
      <c r="K238" s="23">
        <f>MONTH(CtasReceber[[#This Row],[Data Recebimento]])</f>
        <v>1</v>
      </c>
      <c r="L238" s="23">
        <f>YEAR(CtasReceber[[#This Row],[Data Recebimento]])</f>
        <v>1900</v>
      </c>
      <c r="M238" s="154"/>
      <c r="N238" s="208"/>
      <c r="O2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" spans="1:15">
      <c r="A239" s="156"/>
      <c r="B239" s="220"/>
      <c r="C239" s="150"/>
      <c r="D239" s="150"/>
      <c r="E239" s="150"/>
      <c r="F239" s="150"/>
      <c r="G239" s="151"/>
      <c r="H239" s="23">
        <f>MONTH(CtasReceber[[#This Row],[Data Vencimento]])</f>
        <v>1</v>
      </c>
      <c r="I239" s="23">
        <f>YEAR(CtasReceber[[#This Row],[Data Vencimento]])</f>
        <v>1900</v>
      </c>
      <c r="J239" s="156"/>
      <c r="K239" s="23">
        <f>MONTH(CtasReceber[[#This Row],[Data Recebimento]])</f>
        <v>1</v>
      </c>
      <c r="L239" s="23">
        <f>YEAR(CtasReceber[[#This Row],[Data Recebimento]])</f>
        <v>1900</v>
      </c>
      <c r="M239" s="154"/>
      <c r="N239" s="208"/>
      <c r="O2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" spans="1:15">
      <c r="A240" s="156"/>
      <c r="B240" s="220"/>
      <c r="C240" s="150"/>
      <c r="D240" s="150"/>
      <c r="E240" s="150"/>
      <c r="F240" s="150"/>
      <c r="G240" s="151"/>
      <c r="H240" s="23">
        <f>MONTH(CtasReceber[[#This Row],[Data Vencimento]])</f>
        <v>1</v>
      </c>
      <c r="I240" s="23">
        <f>YEAR(CtasReceber[[#This Row],[Data Vencimento]])</f>
        <v>1900</v>
      </c>
      <c r="J240" s="156"/>
      <c r="K240" s="23">
        <f>MONTH(CtasReceber[[#This Row],[Data Recebimento]])</f>
        <v>1</v>
      </c>
      <c r="L240" s="23">
        <f>YEAR(CtasReceber[[#This Row],[Data Recebimento]])</f>
        <v>1900</v>
      </c>
      <c r="M240" s="154"/>
      <c r="N240" s="208"/>
      <c r="O2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" spans="1:15">
      <c r="A241" s="156"/>
      <c r="B241" s="220"/>
      <c r="C241" s="150"/>
      <c r="D241" s="150"/>
      <c r="E241" s="150"/>
      <c r="F241" s="150"/>
      <c r="G241" s="151"/>
      <c r="H241" s="23">
        <f>MONTH(CtasReceber[[#This Row],[Data Vencimento]])</f>
        <v>1</v>
      </c>
      <c r="I241" s="23">
        <f>YEAR(CtasReceber[[#This Row],[Data Vencimento]])</f>
        <v>1900</v>
      </c>
      <c r="J241" s="156"/>
      <c r="K241" s="23">
        <f>MONTH(CtasReceber[[#This Row],[Data Recebimento]])</f>
        <v>1</v>
      </c>
      <c r="L241" s="23">
        <f>YEAR(CtasReceber[[#This Row],[Data Recebimento]])</f>
        <v>1900</v>
      </c>
      <c r="M241" s="154"/>
      <c r="N241" s="208"/>
      <c r="O2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" spans="1:15">
      <c r="A242" s="156"/>
      <c r="B242" s="220"/>
      <c r="C242" s="150"/>
      <c r="D242" s="150"/>
      <c r="E242" s="150"/>
      <c r="F242" s="150"/>
      <c r="G242" s="151"/>
      <c r="H242" s="23">
        <f>MONTH(CtasReceber[[#This Row],[Data Vencimento]])</f>
        <v>1</v>
      </c>
      <c r="I242" s="23">
        <f>YEAR(CtasReceber[[#This Row],[Data Vencimento]])</f>
        <v>1900</v>
      </c>
      <c r="J242" s="156"/>
      <c r="K242" s="23">
        <f>MONTH(CtasReceber[[#This Row],[Data Recebimento]])</f>
        <v>1</v>
      </c>
      <c r="L242" s="23">
        <f>YEAR(CtasReceber[[#This Row],[Data Recebimento]])</f>
        <v>1900</v>
      </c>
      <c r="M242" s="154"/>
      <c r="N242" s="208"/>
      <c r="O2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" spans="1:15">
      <c r="A243" s="156"/>
      <c r="B243" s="220"/>
      <c r="C243" s="150"/>
      <c r="D243" s="150"/>
      <c r="E243" s="150"/>
      <c r="F243" s="150"/>
      <c r="G243" s="151"/>
      <c r="H243" s="23">
        <f>MONTH(CtasReceber[[#This Row],[Data Vencimento]])</f>
        <v>1</v>
      </c>
      <c r="I243" s="23">
        <f>YEAR(CtasReceber[[#This Row],[Data Vencimento]])</f>
        <v>1900</v>
      </c>
      <c r="J243" s="156"/>
      <c r="K243" s="23">
        <f>MONTH(CtasReceber[[#This Row],[Data Recebimento]])</f>
        <v>1</v>
      </c>
      <c r="L243" s="23">
        <f>YEAR(CtasReceber[[#This Row],[Data Recebimento]])</f>
        <v>1900</v>
      </c>
      <c r="M243" s="154"/>
      <c r="N243" s="208"/>
      <c r="O2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" spans="1:15">
      <c r="A244" s="156"/>
      <c r="B244" s="220"/>
      <c r="C244" s="150"/>
      <c r="D244" s="150"/>
      <c r="E244" s="150"/>
      <c r="F244" s="150"/>
      <c r="G244" s="151"/>
      <c r="H244" s="23">
        <f>MONTH(CtasReceber[[#This Row],[Data Vencimento]])</f>
        <v>1</v>
      </c>
      <c r="I244" s="23">
        <f>YEAR(CtasReceber[[#This Row],[Data Vencimento]])</f>
        <v>1900</v>
      </c>
      <c r="J244" s="156"/>
      <c r="K244" s="23">
        <f>MONTH(CtasReceber[[#This Row],[Data Recebimento]])</f>
        <v>1</v>
      </c>
      <c r="L244" s="23">
        <f>YEAR(CtasReceber[[#This Row],[Data Recebimento]])</f>
        <v>1900</v>
      </c>
      <c r="M244" s="154"/>
      <c r="N244" s="208"/>
      <c r="O2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" spans="1:15">
      <c r="A245" s="156"/>
      <c r="B245" s="220"/>
      <c r="C245" s="150"/>
      <c r="D245" s="150"/>
      <c r="E245" s="150"/>
      <c r="F245" s="150"/>
      <c r="G245" s="151"/>
      <c r="H245" s="23">
        <f>MONTH(CtasReceber[[#This Row],[Data Vencimento]])</f>
        <v>1</v>
      </c>
      <c r="I245" s="23">
        <f>YEAR(CtasReceber[[#This Row],[Data Vencimento]])</f>
        <v>1900</v>
      </c>
      <c r="J245" s="156"/>
      <c r="K245" s="23">
        <f>MONTH(CtasReceber[[#This Row],[Data Recebimento]])</f>
        <v>1</v>
      </c>
      <c r="L245" s="23">
        <f>YEAR(CtasReceber[[#This Row],[Data Recebimento]])</f>
        <v>1900</v>
      </c>
      <c r="M245" s="154"/>
      <c r="N245" s="208"/>
      <c r="O2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" spans="1:15">
      <c r="A246" s="156"/>
      <c r="B246" s="220"/>
      <c r="C246" s="150"/>
      <c r="D246" s="150"/>
      <c r="E246" s="150"/>
      <c r="F246" s="150"/>
      <c r="G246" s="151"/>
      <c r="H246" s="23">
        <f>MONTH(CtasReceber[[#This Row],[Data Vencimento]])</f>
        <v>1</v>
      </c>
      <c r="I246" s="23">
        <f>YEAR(CtasReceber[[#This Row],[Data Vencimento]])</f>
        <v>1900</v>
      </c>
      <c r="J246" s="156"/>
      <c r="K246" s="23">
        <f>MONTH(CtasReceber[[#This Row],[Data Recebimento]])</f>
        <v>1</v>
      </c>
      <c r="L246" s="23">
        <f>YEAR(CtasReceber[[#This Row],[Data Recebimento]])</f>
        <v>1900</v>
      </c>
      <c r="M246" s="154"/>
      <c r="N246" s="208"/>
      <c r="O2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" spans="1:15">
      <c r="A247" s="156"/>
      <c r="B247" s="220"/>
      <c r="C247" s="150"/>
      <c r="D247" s="150"/>
      <c r="E247" s="150"/>
      <c r="F247" s="150"/>
      <c r="G247" s="151"/>
      <c r="H247" s="23">
        <f>MONTH(CtasReceber[[#This Row],[Data Vencimento]])</f>
        <v>1</v>
      </c>
      <c r="I247" s="23">
        <f>YEAR(CtasReceber[[#This Row],[Data Vencimento]])</f>
        <v>1900</v>
      </c>
      <c r="J247" s="156"/>
      <c r="K247" s="23">
        <f>MONTH(CtasReceber[[#This Row],[Data Recebimento]])</f>
        <v>1</v>
      </c>
      <c r="L247" s="23">
        <f>YEAR(CtasReceber[[#This Row],[Data Recebimento]])</f>
        <v>1900</v>
      </c>
      <c r="M247" s="154"/>
      <c r="N247" s="208"/>
      <c r="O2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" spans="1:15">
      <c r="A248" s="156"/>
      <c r="B248" s="220"/>
      <c r="C248" s="150"/>
      <c r="D248" s="150"/>
      <c r="E248" s="150"/>
      <c r="F248" s="150"/>
      <c r="G248" s="151"/>
      <c r="H248" s="23">
        <f>MONTH(CtasReceber[[#This Row],[Data Vencimento]])</f>
        <v>1</v>
      </c>
      <c r="I248" s="23">
        <f>YEAR(CtasReceber[[#This Row],[Data Vencimento]])</f>
        <v>1900</v>
      </c>
      <c r="J248" s="156"/>
      <c r="K248" s="23">
        <f>MONTH(CtasReceber[[#This Row],[Data Recebimento]])</f>
        <v>1</v>
      </c>
      <c r="L248" s="23">
        <f>YEAR(CtasReceber[[#This Row],[Data Recebimento]])</f>
        <v>1900</v>
      </c>
      <c r="M248" s="154"/>
      <c r="N248" s="208"/>
      <c r="O2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" spans="1:15">
      <c r="A249" s="156"/>
      <c r="B249" s="220"/>
      <c r="C249" s="150"/>
      <c r="D249" s="150"/>
      <c r="E249" s="150"/>
      <c r="F249" s="150"/>
      <c r="G249" s="151"/>
      <c r="H249" s="23">
        <f>MONTH(CtasReceber[[#This Row],[Data Vencimento]])</f>
        <v>1</v>
      </c>
      <c r="I249" s="23">
        <f>YEAR(CtasReceber[[#This Row],[Data Vencimento]])</f>
        <v>1900</v>
      </c>
      <c r="J249" s="156"/>
      <c r="K249" s="23">
        <f>MONTH(CtasReceber[[#This Row],[Data Recebimento]])</f>
        <v>1</v>
      </c>
      <c r="L249" s="23">
        <f>YEAR(CtasReceber[[#This Row],[Data Recebimento]])</f>
        <v>1900</v>
      </c>
      <c r="M249" s="154"/>
      <c r="N249" s="208"/>
      <c r="O2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" spans="1:15">
      <c r="A250" s="156"/>
      <c r="B250" s="220"/>
      <c r="C250" s="150"/>
      <c r="D250" s="150"/>
      <c r="E250" s="150"/>
      <c r="F250" s="150"/>
      <c r="G250" s="151"/>
      <c r="H250" s="23">
        <f>MONTH(CtasReceber[[#This Row],[Data Vencimento]])</f>
        <v>1</v>
      </c>
      <c r="I250" s="23">
        <f>YEAR(CtasReceber[[#This Row],[Data Vencimento]])</f>
        <v>1900</v>
      </c>
      <c r="J250" s="156"/>
      <c r="K250" s="23">
        <f>MONTH(CtasReceber[[#This Row],[Data Recebimento]])</f>
        <v>1</v>
      </c>
      <c r="L250" s="23">
        <f>YEAR(CtasReceber[[#This Row],[Data Recebimento]])</f>
        <v>1900</v>
      </c>
      <c r="M250" s="154"/>
      <c r="N250" s="208"/>
      <c r="O2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" spans="1:15">
      <c r="A251" s="156"/>
      <c r="B251" s="220"/>
      <c r="C251" s="150"/>
      <c r="D251" s="150"/>
      <c r="E251" s="150"/>
      <c r="F251" s="150"/>
      <c r="G251" s="151"/>
      <c r="H251" s="23">
        <f>MONTH(CtasReceber[[#This Row],[Data Vencimento]])</f>
        <v>1</v>
      </c>
      <c r="I251" s="23">
        <f>YEAR(CtasReceber[[#This Row],[Data Vencimento]])</f>
        <v>1900</v>
      </c>
      <c r="J251" s="156"/>
      <c r="K251" s="23">
        <f>MONTH(CtasReceber[[#This Row],[Data Recebimento]])</f>
        <v>1</v>
      </c>
      <c r="L251" s="23">
        <f>YEAR(CtasReceber[[#This Row],[Data Recebimento]])</f>
        <v>1900</v>
      </c>
      <c r="M251" s="154"/>
      <c r="N251" s="208"/>
      <c r="O2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" spans="1:15">
      <c r="A252" s="156"/>
      <c r="B252" s="220"/>
      <c r="C252" s="150"/>
      <c r="D252" s="150"/>
      <c r="E252" s="150"/>
      <c r="F252" s="150"/>
      <c r="G252" s="151"/>
      <c r="H252" s="23">
        <f>MONTH(CtasReceber[[#This Row],[Data Vencimento]])</f>
        <v>1</v>
      </c>
      <c r="I252" s="23">
        <f>YEAR(CtasReceber[[#This Row],[Data Vencimento]])</f>
        <v>1900</v>
      </c>
      <c r="J252" s="156"/>
      <c r="K252" s="23">
        <f>MONTH(CtasReceber[[#This Row],[Data Recebimento]])</f>
        <v>1</v>
      </c>
      <c r="L252" s="23">
        <f>YEAR(CtasReceber[[#This Row],[Data Recebimento]])</f>
        <v>1900</v>
      </c>
      <c r="M252" s="154"/>
      <c r="N252" s="208"/>
      <c r="O2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" spans="1:15">
      <c r="A253" s="156"/>
      <c r="B253" s="220"/>
      <c r="C253" s="150"/>
      <c r="D253" s="150"/>
      <c r="E253" s="150"/>
      <c r="F253" s="150"/>
      <c r="G253" s="151"/>
      <c r="H253" s="23">
        <f>MONTH(CtasReceber[[#This Row],[Data Vencimento]])</f>
        <v>1</v>
      </c>
      <c r="I253" s="23">
        <f>YEAR(CtasReceber[[#This Row],[Data Vencimento]])</f>
        <v>1900</v>
      </c>
      <c r="J253" s="156"/>
      <c r="K253" s="23">
        <f>MONTH(CtasReceber[[#This Row],[Data Recebimento]])</f>
        <v>1</v>
      </c>
      <c r="L253" s="23">
        <f>YEAR(CtasReceber[[#This Row],[Data Recebimento]])</f>
        <v>1900</v>
      </c>
      <c r="M253" s="154"/>
      <c r="N253" s="208"/>
      <c r="O2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" spans="1:15">
      <c r="A254" s="156"/>
      <c r="B254" s="220"/>
      <c r="C254" s="150"/>
      <c r="D254" s="150"/>
      <c r="E254" s="150"/>
      <c r="F254" s="150"/>
      <c r="G254" s="151"/>
      <c r="H254" s="23">
        <f>MONTH(CtasReceber[[#This Row],[Data Vencimento]])</f>
        <v>1</v>
      </c>
      <c r="I254" s="23">
        <f>YEAR(CtasReceber[[#This Row],[Data Vencimento]])</f>
        <v>1900</v>
      </c>
      <c r="J254" s="156"/>
      <c r="K254" s="23">
        <f>MONTH(CtasReceber[[#This Row],[Data Recebimento]])</f>
        <v>1</v>
      </c>
      <c r="L254" s="23">
        <f>YEAR(CtasReceber[[#This Row],[Data Recebimento]])</f>
        <v>1900</v>
      </c>
      <c r="M254" s="154"/>
      <c r="N254" s="208"/>
      <c r="O2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" spans="1:15">
      <c r="A255" s="156"/>
      <c r="B255" s="220"/>
      <c r="C255" s="150"/>
      <c r="D255" s="150"/>
      <c r="E255" s="150"/>
      <c r="F255" s="150"/>
      <c r="G255" s="151"/>
      <c r="H255" s="23">
        <f>MONTH(CtasReceber[[#This Row],[Data Vencimento]])</f>
        <v>1</v>
      </c>
      <c r="I255" s="23">
        <f>YEAR(CtasReceber[[#This Row],[Data Vencimento]])</f>
        <v>1900</v>
      </c>
      <c r="J255" s="156"/>
      <c r="K255" s="23">
        <f>MONTH(CtasReceber[[#This Row],[Data Recebimento]])</f>
        <v>1</v>
      </c>
      <c r="L255" s="23">
        <f>YEAR(CtasReceber[[#This Row],[Data Recebimento]])</f>
        <v>1900</v>
      </c>
      <c r="M255" s="154"/>
      <c r="N255" s="208"/>
      <c r="O2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" spans="1:15">
      <c r="A256" s="156"/>
      <c r="B256" s="220"/>
      <c r="C256" s="150"/>
      <c r="D256" s="150"/>
      <c r="E256" s="150"/>
      <c r="F256" s="150"/>
      <c r="G256" s="151"/>
      <c r="H256" s="23">
        <f>MONTH(CtasReceber[[#This Row],[Data Vencimento]])</f>
        <v>1</v>
      </c>
      <c r="I256" s="23">
        <f>YEAR(CtasReceber[[#This Row],[Data Vencimento]])</f>
        <v>1900</v>
      </c>
      <c r="J256" s="156"/>
      <c r="K256" s="23">
        <f>MONTH(CtasReceber[[#This Row],[Data Recebimento]])</f>
        <v>1</v>
      </c>
      <c r="L256" s="23">
        <f>YEAR(CtasReceber[[#This Row],[Data Recebimento]])</f>
        <v>1900</v>
      </c>
      <c r="M256" s="154"/>
      <c r="N256" s="208"/>
      <c r="O2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" spans="1:15">
      <c r="A257" s="156"/>
      <c r="B257" s="220"/>
      <c r="C257" s="150"/>
      <c r="D257" s="150"/>
      <c r="E257" s="150"/>
      <c r="F257" s="150"/>
      <c r="G257" s="151"/>
      <c r="H257" s="23">
        <f>MONTH(CtasReceber[[#This Row],[Data Vencimento]])</f>
        <v>1</v>
      </c>
      <c r="I257" s="23">
        <f>YEAR(CtasReceber[[#This Row],[Data Vencimento]])</f>
        <v>1900</v>
      </c>
      <c r="J257" s="156"/>
      <c r="K257" s="23">
        <f>MONTH(CtasReceber[[#This Row],[Data Recebimento]])</f>
        <v>1</v>
      </c>
      <c r="L257" s="23">
        <f>YEAR(CtasReceber[[#This Row],[Data Recebimento]])</f>
        <v>1900</v>
      </c>
      <c r="M257" s="154"/>
      <c r="N257" s="208"/>
      <c r="O2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" spans="1:15">
      <c r="A258" s="156"/>
      <c r="B258" s="220"/>
      <c r="C258" s="150"/>
      <c r="D258" s="150"/>
      <c r="E258" s="150"/>
      <c r="F258" s="150"/>
      <c r="G258" s="151"/>
      <c r="H258" s="23">
        <f>MONTH(CtasReceber[[#This Row],[Data Vencimento]])</f>
        <v>1</v>
      </c>
      <c r="I258" s="23">
        <f>YEAR(CtasReceber[[#This Row],[Data Vencimento]])</f>
        <v>1900</v>
      </c>
      <c r="J258" s="156"/>
      <c r="K258" s="23">
        <f>MONTH(CtasReceber[[#This Row],[Data Recebimento]])</f>
        <v>1</v>
      </c>
      <c r="L258" s="23">
        <f>YEAR(CtasReceber[[#This Row],[Data Recebimento]])</f>
        <v>1900</v>
      </c>
      <c r="M258" s="154"/>
      <c r="N258" s="208"/>
      <c r="O2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" spans="1:15">
      <c r="A259" s="156"/>
      <c r="B259" s="220"/>
      <c r="C259" s="150"/>
      <c r="D259" s="150"/>
      <c r="E259" s="150"/>
      <c r="F259" s="150"/>
      <c r="G259" s="151"/>
      <c r="H259" s="23">
        <f>MONTH(CtasReceber[[#This Row],[Data Vencimento]])</f>
        <v>1</v>
      </c>
      <c r="I259" s="23">
        <f>YEAR(CtasReceber[[#This Row],[Data Vencimento]])</f>
        <v>1900</v>
      </c>
      <c r="J259" s="156"/>
      <c r="K259" s="23">
        <f>MONTH(CtasReceber[[#This Row],[Data Recebimento]])</f>
        <v>1</v>
      </c>
      <c r="L259" s="23">
        <f>YEAR(CtasReceber[[#This Row],[Data Recebimento]])</f>
        <v>1900</v>
      </c>
      <c r="M259" s="154"/>
      <c r="N259" s="208"/>
      <c r="O2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" spans="1:15">
      <c r="A260" s="156"/>
      <c r="B260" s="220"/>
      <c r="C260" s="150"/>
      <c r="D260" s="150"/>
      <c r="E260" s="150"/>
      <c r="F260" s="150"/>
      <c r="G260" s="151"/>
      <c r="H260" s="23">
        <f>MONTH(CtasReceber[[#This Row],[Data Vencimento]])</f>
        <v>1</v>
      </c>
      <c r="I260" s="23">
        <f>YEAR(CtasReceber[[#This Row],[Data Vencimento]])</f>
        <v>1900</v>
      </c>
      <c r="J260" s="156"/>
      <c r="K260" s="23">
        <f>MONTH(CtasReceber[[#This Row],[Data Recebimento]])</f>
        <v>1</v>
      </c>
      <c r="L260" s="23">
        <f>YEAR(CtasReceber[[#This Row],[Data Recebimento]])</f>
        <v>1900</v>
      </c>
      <c r="M260" s="154"/>
      <c r="N260" s="208"/>
      <c r="O2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" spans="1:15">
      <c r="A261" s="156"/>
      <c r="B261" s="220"/>
      <c r="C261" s="150"/>
      <c r="D261" s="150"/>
      <c r="E261" s="150"/>
      <c r="F261" s="150"/>
      <c r="G261" s="151"/>
      <c r="H261" s="23">
        <f>MONTH(CtasReceber[[#This Row],[Data Vencimento]])</f>
        <v>1</v>
      </c>
      <c r="I261" s="23">
        <f>YEAR(CtasReceber[[#This Row],[Data Vencimento]])</f>
        <v>1900</v>
      </c>
      <c r="J261" s="156"/>
      <c r="K261" s="23">
        <f>MONTH(CtasReceber[[#This Row],[Data Recebimento]])</f>
        <v>1</v>
      </c>
      <c r="L261" s="23">
        <f>YEAR(CtasReceber[[#This Row],[Data Recebimento]])</f>
        <v>1900</v>
      </c>
      <c r="M261" s="154"/>
      <c r="N261" s="208"/>
      <c r="O2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" spans="1:15">
      <c r="A262" s="156"/>
      <c r="B262" s="220"/>
      <c r="C262" s="150"/>
      <c r="D262" s="150"/>
      <c r="E262" s="150"/>
      <c r="F262" s="150"/>
      <c r="G262" s="151"/>
      <c r="H262" s="23">
        <f>MONTH(CtasReceber[[#This Row],[Data Vencimento]])</f>
        <v>1</v>
      </c>
      <c r="I262" s="23">
        <f>YEAR(CtasReceber[[#This Row],[Data Vencimento]])</f>
        <v>1900</v>
      </c>
      <c r="J262" s="156"/>
      <c r="K262" s="23">
        <f>MONTH(CtasReceber[[#This Row],[Data Recebimento]])</f>
        <v>1</v>
      </c>
      <c r="L262" s="23">
        <f>YEAR(CtasReceber[[#This Row],[Data Recebimento]])</f>
        <v>1900</v>
      </c>
      <c r="M262" s="154"/>
      <c r="N262" s="208"/>
      <c r="O2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" spans="1:15">
      <c r="A263" s="156"/>
      <c r="B263" s="220"/>
      <c r="C263" s="150"/>
      <c r="D263" s="150"/>
      <c r="E263" s="150"/>
      <c r="F263" s="150"/>
      <c r="G263" s="151"/>
      <c r="H263" s="23">
        <f>MONTH(CtasReceber[[#This Row],[Data Vencimento]])</f>
        <v>1</v>
      </c>
      <c r="I263" s="23">
        <f>YEAR(CtasReceber[[#This Row],[Data Vencimento]])</f>
        <v>1900</v>
      </c>
      <c r="J263" s="156"/>
      <c r="K263" s="23">
        <f>MONTH(CtasReceber[[#This Row],[Data Recebimento]])</f>
        <v>1</v>
      </c>
      <c r="L263" s="23">
        <f>YEAR(CtasReceber[[#This Row],[Data Recebimento]])</f>
        <v>1900</v>
      </c>
      <c r="M263" s="154"/>
      <c r="N263" s="208"/>
      <c r="O2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" spans="1:15">
      <c r="A264" s="156"/>
      <c r="B264" s="220"/>
      <c r="C264" s="150"/>
      <c r="D264" s="150"/>
      <c r="E264" s="150"/>
      <c r="F264" s="150"/>
      <c r="G264" s="151"/>
      <c r="H264" s="23">
        <f>MONTH(CtasReceber[[#This Row],[Data Vencimento]])</f>
        <v>1</v>
      </c>
      <c r="I264" s="23">
        <f>YEAR(CtasReceber[[#This Row],[Data Vencimento]])</f>
        <v>1900</v>
      </c>
      <c r="J264" s="156"/>
      <c r="K264" s="23">
        <f>MONTH(CtasReceber[[#This Row],[Data Recebimento]])</f>
        <v>1</v>
      </c>
      <c r="L264" s="23">
        <f>YEAR(CtasReceber[[#This Row],[Data Recebimento]])</f>
        <v>1900</v>
      </c>
      <c r="M264" s="154"/>
      <c r="N264" s="208"/>
      <c r="O2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" spans="1:15">
      <c r="A265" s="156"/>
      <c r="B265" s="220"/>
      <c r="C265" s="150"/>
      <c r="D265" s="150"/>
      <c r="E265" s="150"/>
      <c r="F265" s="150"/>
      <c r="G265" s="151"/>
      <c r="H265" s="23">
        <f>MONTH(CtasReceber[[#This Row],[Data Vencimento]])</f>
        <v>1</v>
      </c>
      <c r="I265" s="23">
        <f>YEAR(CtasReceber[[#This Row],[Data Vencimento]])</f>
        <v>1900</v>
      </c>
      <c r="J265" s="156"/>
      <c r="K265" s="23">
        <f>MONTH(CtasReceber[[#This Row],[Data Recebimento]])</f>
        <v>1</v>
      </c>
      <c r="L265" s="23">
        <f>YEAR(CtasReceber[[#This Row],[Data Recebimento]])</f>
        <v>1900</v>
      </c>
      <c r="M265" s="154"/>
      <c r="N265" s="208"/>
      <c r="O2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" spans="1:15">
      <c r="A266" s="156"/>
      <c r="B266" s="220"/>
      <c r="C266" s="150"/>
      <c r="D266" s="150"/>
      <c r="E266" s="150"/>
      <c r="F266" s="150"/>
      <c r="G266" s="151"/>
      <c r="H266" s="23">
        <f>MONTH(CtasReceber[[#This Row],[Data Vencimento]])</f>
        <v>1</v>
      </c>
      <c r="I266" s="23">
        <f>YEAR(CtasReceber[[#This Row],[Data Vencimento]])</f>
        <v>1900</v>
      </c>
      <c r="J266" s="156"/>
      <c r="K266" s="23">
        <f>MONTH(CtasReceber[[#This Row],[Data Recebimento]])</f>
        <v>1</v>
      </c>
      <c r="L266" s="23">
        <f>YEAR(CtasReceber[[#This Row],[Data Recebimento]])</f>
        <v>1900</v>
      </c>
      <c r="M266" s="154"/>
      <c r="N266" s="208"/>
      <c r="O2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" spans="1:15">
      <c r="A267" s="156"/>
      <c r="B267" s="220"/>
      <c r="C267" s="150"/>
      <c r="D267" s="150"/>
      <c r="E267" s="150"/>
      <c r="F267" s="150"/>
      <c r="G267" s="151"/>
      <c r="H267" s="23">
        <f>MONTH(CtasReceber[[#This Row],[Data Vencimento]])</f>
        <v>1</v>
      </c>
      <c r="I267" s="23">
        <f>YEAR(CtasReceber[[#This Row],[Data Vencimento]])</f>
        <v>1900</v>
      </c>
      <c r="J267" s="156"/>
      <c r="K267" s="23">
        <f>MONTH(CtasReceber[[#This Row],[Data Recebimento]])</f>
        <v>1</v>
      </c>
      <c r="L267" s="23">
        <f>YEAR(CtasReceber[[#This Row],[Data Recebimento]])</f>
        <v>1900</v>
      </c>
      <c r="M267" s="154"/>
      <c r="N267" s="208"/>
      <c r="O2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" spans="1:15">
      <c r="A268" s="156"/>
      <c r="B268" s="220"/>
      <c r="C268" s="150"/>
      <c r="D268" s="150"/>
      <c r="E268" s="150"/>
      <c r="F268" s="150"/>
      <c r="G268" s="151"/>
      <c r="H268" s="23">
        <f>MONTH(CtasReceber[[#This Row],[Data Vencimento]])</f>
        <v>1</v>
      </c>
      <c r="I268" s="23">
        <f>YEAR(CtasReceber[[#This Row],[Data Vencimento]])</f>
        <v>1900</v>
      </c>
      <c r="J268" s="156"/>
      <c r="K268" s="23">
        <f>MONTH(CtasReceber[[#This Row],[Data Recebimento]])</f>
        <v>1</v>
      </c>
      <c r="L268" s="23">
        <f>YEAR(CtasReceber[[#This Row],[Data Recebimento]])</f>
        <v>1900</v>
      </c>
      <c r="M268" s="154"/>
      <c r="N268" s="208"/>
      <c r="O2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" spans="1:15">
      <c r="A269" s="156"/>
      <c r="B269" s="220"/>
      <c r="C269" s="150"/>
      <c r="D269" s="150"/>
      <c r="E269" s="150"/>
      <c r="F269" s="150"/>
      <c r="G269" s="151"/>
      <c r="H269" s="23">
        <f>MONTH(CtasReceber[[#This Row],[Data Vencimento]])</f>
        <v>1</v>
      </c>
      <c r="I269" s="23">
        <f>YEAR(CtasReceber[[#This Row],[Data Vencimento]])</f>
        <v>1900</v>
      </c>
      <c r="J269" s="156"/>
      <c r="K269" s="23">
        <f>MONTH(CtasReceber[[#This Row],[Data Recebimento]])</f>
        <v>1</v>
      </c>
      <c r="L269" s="23">
        <f>YEAR(CtasReceber[[#This Row],[Data Recebimento]])</f>
        <v>1900</v>
      </c>
      <c r="M269" s="154"/>
      <c r="N269" s="208"/>
      <c r="O2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" spans="1:15">
      <c r="A270" s="156"/>
      <c r="B270" s="220"/>
      <c r="C270" s="150"/>
      <c r="D270" s="150"/>
      <c r="E270" s="150"/>
      <c r="F270" s="150"/>
      <c r="G270" s="151"/>
      <c r="H270" s="23">
        <f>MONTH(CtasReceber[[#This Row],[Data Vencimento]])</f>
        <v>1</v>
      </c>
      <c r="I270" s="23">
        <f>YEAR(CtasReceber[[#This Row],[Data Vencimento]])</f>
        <v>1900</v>
      </c>
      <c r="J270" s="156"/>
      <c r="K270" s="23">
        <f>MONTH(CtasReceber[[#This Row],[Data Recebimento]])</f>
        <v>1</v>
      </c>
      <c r="L270" s="23">
        <f>YEAR(CtasReceber[[#This Row],[Data Recebimento]])</f>
        <v>1900</v>
      </c>
      <c r="M270" s="154"/>
      <c r="N270" s="208"/>
      <c r="O2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" spans="1:15">
      <c r="A271" s="156"/>
      <c r="B271" s="220"/>
      <c r="C271" s="150"/>
      <c r="D271" s="150"/>
      <c r="E271" s="150"/>
      <c r="F271" s="150"/>
      <c r="G271" s="151"/>
      <c r="H271" s="23">
        <f>MONTH(CtasReceber[[#This Row],[Data Vencimento]])</f>
        <v>1</v>
      </c>
      <c r="I271" s="23">
        <f>YEAR(CtasReceber[[#This Row],[Data Vencimento]])</f>
        <v>1900</v>
      </c>
      <c r="J271" s="156"/>
      <c r="K271" s="23">
        <f>MONTH(CtasReceber[[#This Row],[Data Recebimento]])</f>
        <v>1</v>
      </c>
      <c r="L271" s="23">
        <f>YEAR(CtasReceber[[#This Row],[Data Recebimento]])</f>
        <v>1900</v>
      </c>
      <c r="M271" s="154"/>
      <c r="N271" s="208"/>
      <c r="O2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" spans="1:15">
      <c r="A272" s="156"/>
      <c r="B272" s="220"/>
      <c r="C272" s="150"/>
      <c r="D272" s="150"/>
      <c r="E272" s="150"/>
      <c r="F272" s="150"/>
      <c r="G272" s="151"/>
      <c r="H272" s="23">
        <f>MONTH(CtasReceber[[#This Row],[Data Vencimento]])</f>
        <v>1</v>
      </c>
      <c r="I272" s="23">
        <f>YEAR(CtasReceber[[#This Row],[Data Vencimento]])</f>
        <v>1900</v>
      </c>
      <c r="J272" s="156"/>
      <c r="K272" s="23">
        <f>MONTH(CtasReceber[[#This Row],[Data Recebimento]])</f>
        <v>1</v>
      </c>
      <c r="L272" s="23">
        <f>YEAR(CtasReceber[[#This Row],[Data Recebimento]])</f>
        <v>1900</v>
      </c>
      <c r="M272" s="154"/>
      <c r="N272" s="208"/>
      <c r="O2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" spans="1:15">
      <c r="A273" s="156"/>
      <c r="B273" s="220"/>
      <c r="C273" s="150"/>
      <c r="D273" s="150"/>
      <c r="E273" s="150"/>
      <c r="F273" s="150"/>
      <c r="G273" s="151"/>
      <c r="H273" s="23">
        <f>MONTH(CtasReceber[[#This Row],[Data Vencimento]])</f>
        <v>1</v>
      </c>
      <c r="I273" s="23">
        <f>YEAR(CtasReceber[[#This Row],[Data Vencimento]])</f>
        <v>1900</v>
      </c>
      <c r="J273" s="156"/>
      <c r="K273" s="23">
        <f>MONTH(CtasReceber[[#This Row],[Data Recebimento]])</f>
        <v>1</v>
      </c>
      <c r="L273" s="23">
        <f>YEAR(CtasReceber[[#This Row],[Data Recebimento]])</f>
        <v>1900</v>
      </c>
      <c r="M273" s="154"/>
      <c r="N273" s="208"/>
      <c r="O2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" spans="1:15">
      <c r="A274" s="156"/>
      <c r="B274" s="220"/>
      <c r="C274" s="150"/>
      <c r="D274" s="150"/>
      <c r="E274" s="150"/>
      <c r="F274" s="150"/>
      <c r="G274" s="151"/>
      <c r="H274" s="23">
        <f>MONTH(CtasReceber[[#This Row],[Data Vencimento]])</f>
        <v>1</v>
      </c>
      <c r="I274" s="23">
        <f>YEAR(CtasReceber[[#This Row],[Data Vencimento]])</f>
        <v>1900</v>
      </c>
      <c r="J274" s="156"/>
      <c r="K274" s="23">
        <f>MONTH(CtasReceber[[#This Row],[Data Recebimento]])</f>
        <v>1</v>
      </c>
      <c r="L274" s="23">
        <f>YEAR(CtasReceber[[#This Row],[Data Recebimento]])</f>
        <v>1900</v>
      </c>
      <c r="M274" s="154"/>
      <c r="N274" s="208"/>
      <c r="O2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" spans="1:15">
      <c r="A275" s="156"/>
      <c r="B275" s="220"/>
      <c r="C275" s="150"/>
      <c r="D275" s="150"/>
      <c r="E275" s="150"/>
      <c r="F275" s="150"/>
      <c r="G275" s="151"/>
      <c r="H275" s="23">
        <f>MONTH(CtasReceber[[#This Row],[Data Vencimento]])</f>
        <v>1</v>
      </c>
      <c r="I275" s="23">
        <f>YEAR(CtasReceber[[#This Row],[Data Vencimento]])</f>
        <v>1900</v>
      </c>
      <c r="J275" s="156"/>
      <c r="K275" s="23">
        <f>MONTH(CtasReceber[[#This Row],[Data Recebimento]])</f>
        <v>1</v>
      </c>
      <c r="L275" s="23">
        <f>YEAR(CtasReceber[[#This Row],[Data Recebimento]])</f>
        <v>1900</v>
      </c>
      <c r="M275" s="154"/>
      <c r="N275" s="208"/>
      <c r="O2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" spans="1:15">
      <c r="A276" s="156"/>
      <c r="B276" s="220"/>
      <c r="C276" s="150"/>
      <c r="D276" s="150"/>
      <c r="E276" s="150"/>
      <c r="F276" s="150"/>
      <c r="G276" s="151"/>
      <c r="H276" s="23">
        <f>MONTH(CtasReceber[[#This Row],[Data Vencimento]])</f>
        <v>1</v>
      </c>
      <c r="I276" s="23">
        <f>YEAR(CtasReceber[[#This Row],[Data Vencimento]])</f>
        <v>1900</v>
      </c>
      <c r="J276" s="156"/>
      <c r="K276" s="23">
        <f>MONTH(CtasReceber[[#This Row],[Data Recebimento]])</f>
        <v>1</v>
      </c>
      <c r="L276" s="23">
        <f>YEAR(CtasReceber[[#This Row],[Data Recebimento]])</f>
        <v>1900</v>
      </c>
      <c r="M276" s="154"/>
      <c r="N276" s="208"/>
      <c r="O2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" spans="1:15">
      <c r="A277" s="156"/>
      <c r="B277" s="220"/>
      <c r="C277" s="150"/>
      <c r="D277" s="150"/>
      <c r="E277" s="150"/>
      <c r="F277" s="150"/>
      <c r="G277" s="151"/>
      <c r="H277" s="23">
        <f>MONTH(CtasReceber[[#This Row],[Data Vencimento]])</f>
        <v>1</v>
      </c>
      <c r="I277" s="23">
        <f>YEAR(CtasReceber[[#This Row],[Data Vencimento]])</f>
        <v>1900</v>
      </c>
      <c r="J277" s="156"/>
      <c r="K277" s="23">
        <f>MONTH(CtasReceber[[#This Row],[Data Recebimento]])</f>
        <v>1</v>
      </c>
      <c r="L277" s="23">
        <f>YEAR(CtasReceber[[#This Row],[Data Recebimento]])</f>
        <v>1900</v>
      </c>
      <c r="M277" s="154"/>
      <c r="N277" s="208"/>
      <c r="O2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" spans="1:15">
      <c r="A278" s="156"/>
      <c r="B278" s="220"/>
      <c r="C278" s="150"/>
      <c r="D278" s="150"/>
      <c r="E278" s="150"/>
      <c r="F278" s="150"/>
      <c r="G278" s="151"/>
      <c r="H278" s="23">
        <f>MONTH(CtasReceber[[#This Row],[Data Vencimento]])</f>
        <v>1</v>
      </c>
      <c r="I278" s="23">
        <f>YEAR(CtasReceber[[#This Row],[Data Vencimento]])</f>
        <v>1900</v>
      </c>
      <c r="J278" s="156"/>
      <c r="K278" s="23">
        <f>MONTH(CtasReceber[[#This Row],[Data Recebimento]])</f>
        <v>1</v>
      </c>
      <c r="L278" s="23">
        <f>YEAR(CtasReceber[[#This Row],[Data Recebimento]])</f>
        <v>1900</v>
      </c>
      <c r="M278" s="154"/>
      <c r="N278" s="208"/>
      <c r="O2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" spans="1:15">
      <c r="A279" s="156"/>
      <c r="B279" s="220"/>
      <c r="C279" s="150"/>
      <c r="D279" s="150"/>
      <c r="E279" s="150"/>
      <c r="F279" s="150"/>
      <c r="G279" s="151"/>
      <c r="H279" s="23">
        <f>MONTH(CtasReceber[[#This Row],[Data Vencimento]])</f>
        <v>1</v>
      </c>
      <c r="I279" s="23">
        <f>YEAR(CtasReceber[[#This Row],[Data Vencimento]])</f>
        <v>1900</v>
      </c>
      <c r="J279" s="156"/>
      <c r="K279" s="23">
        <f>MONTH(CtasReceber[[#This Row],[Data Recebimento]])</f>
        <v>1</v>
      </c>
      <c r="L279" s="23">
        <f>YEAR(CtasReceber[[#This Row],[Data Recebimento]])</f>
        <v>1900</v>
      </c>
      <c r="M279" s="154"/>
      <c r="N279" s="208"/>
      <c r="O2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" spans="1:15">
      <c r="A280" s="156"/>
      <c r="B280" s="220"/>
      <c r="C280" s="150"/>
      <c r="D280" s="150"/>
      <c r="E280" s="150"/>
      <c r="F280" s="150"/>
      <c r="G280" s="151"/>
      <c r="H280" s="23">
        <f>MONTH(CtasReceber[[#This Row],[Data Vencimento]])</f>
        <v>1</v>
      </c>
      <c r="I280" s="23">
        <f>YEAR(CtasReceber[[#This Row],[Data Vencimento]])</f>
        <v>1900</v>
      </c>
      <c r="J280" s="156"/>
      <c r="K280" s="23">
        <f>MONTH(CtasReceber[[#This Row],[Data Recebimento]])</f>
        <v>1</v>
      </c>
      <c r="L280" s="23">
        <f>YEAR(CtasReceber[[#This Row],[Data Recebimento]])</f>
        <v>1900</v>
      </c>
      <c r="M280" s="154"/>
      <c r="N280" s="208"/>
      <c r="O2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" spans="1:15">
      <c r="A281" s="156"/>
      <c r="B281" s="220"/>
      <c r="C281" s="150"/>
      <c r="D281" s="150"/>
      <c r="E281" s="150"/>
      <c r="F281" s="150"/>
      <c r="G281" s="151"/>
      <c r="H281" s="23">
        <f>MONTH(CtasReceber[[#This Row],[Data Vencimento]])</f>
        <v>1</v>
      </c>
      <c r="I281" s="23">
        <f>YEAR(CtasReceber[[#This Row],[Data Vencimento]])</f>
        <v>1900</v>
      </c>
      <c r="J281" s="156"/>
      <c r="K281" s="23">
        <f>MONTH(CtasReceber[[#This Row],[Data Recebimento]])</f>
        <v>1</v>
      </c>
      <c r="L281" s="23">
        <f>YEAR(CtasReceber[[#This Row],[Data Recebimento]])</f>
        <v>1900</v>
      </c>
      <c r="M281" s="154"/>
      <c r="N281" s="208"/>
      <c r="O2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" spans="1:15">
      <c r="A282" s="156"/>
      <c r="B282" s="220"/>
      <c r="C282" s="150"/>
      <c r="D282" s="150"/>
      <c r="E282" s="150"/>
      <c r="F282" s="150"/>
      <c r="G282" s="151"/>
      <c r="H282" s="23">
        <f>MONTH(CtasReceber[[#This Row],[Data Vencimento]])</f>
        <v>1</v>
      </c>
      <c r="I282" s="23">
        <f>YEAR(CtasReceber[[#This Row],[Data Vencimento]])</f>
        <v>1900</v>
      </c>
      <c r="J282" s="156"/>
      <c r="K282" s="23">
        <f>MONTH(CtasReceber[[#This Row],[Data Recebimento]])</f>
        <v>1</v>
      </c>
      <c r="L282" s="23">
        <f>YEAR(CtasReceber[[#This Row],[Data Recebimento]])</f>
        <v>1900</v>
      </c>
      <c r="M282" s="154"/>
      <c r="N282" s="208"/>
      <c r="O2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" spans="1:15">
      <c r="A283" s="156"/>
      <c r="B283" s="220"/>
      <c r="C283" s="150"/>
      <c r="D283" s="150"/>
      <c r="E283" s="150"/>
      <c r="F283" s="150"/>
      <c r="G283" s="151"/>
      <c r="H283" s="23">
        <f>MONTH(CtasReceber[[#This Row],[Data Vencimento]])</f>
        <v>1</v>
      </c>
      <c r="I283" s="23">
        <f>YEAR(CtasReceber[[#This Row],[Data Vencimento]])</f>
        <v>1900</v>
      </c>
      <c r="J283" s="156"/>
      <c r="K283" s="23">
        <f>MONTH(CtasReceber[[#This Row],[Data Recebimento]])</f>
        <v>1</v>
      </c>
      <c r="L283" s="23">
        <f>YEAR(CtasReceber[[#This Row],[Data Recebimento]])</f>
        <v>1900</v>
      </c>
      <c r="M283" s="154"/>
      <c r="N283" s="208"/>
      <c r="O2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" spans="1:15">
      <c r="A284" s="156"/>
      <c r="B284" s="220"/>
      <c r="C284" s="150"/>
      <c r="D284" s="150"/>
      <c r="E284" s="150"/>
      <c r="F284" s="150"/>
      <c r="G284" s="151"/>
      <c r="H284" s="23">
        <f>MONTH(CtasReceber[[#This Row],[Data Vencimento]])</f>
        <v>1</v>
      </c>
      <c r="I284" s="23">
        <f>YEAR(CtasReceber[[#This Row],[Data Vencimento]])</f>
        <v>1900</v>
      </c>
      <c r="J284" s="156"/>
      <c r="K284" s="23">
        <f>MONTH(CtasReceber[[#This Row],[Data Recebimento]])</f>
        <v>1</v>
      </c>
      <c r="L284" s="23">
        <f>YEAR(CtasReceber[[#This Row],[Data Recebimento]])</f>
        <v>1900</v>
      </c>
      <c r="M284" s="154"/>
      <c r="N284" s="208"/>
      <c r="O2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" spans="1:15">
      <c r="A285" s="156"/>
      <c r="B285" s="220"/>
      <c r="C285" s="150"/>
      <c r="D285" s="150"/>
      <c r="E285" s="150"/>
      <c r="F285" s="150"/>
      <c r="G285" s="151"/>
      <c r="H285" s="23">
        <f>MONTH(CtasReceber[[#This Row],[Data Vencimento]])</f>
        <v>1</v>
      </c>
      <c r="I285" s="23">
        <f>YEAR(CtasReceber[[#This Row],[Data Vencimento]])</f>
        <v>1900</v>
      </c>
      <c r="J285" s="156"/>
      <c r="K285" s="23">
        <f>MONTH(CtasReceber[[#This Row],[Data Recebimento]])</f>
        <v>1</v>
      </c>
      <c r="L285" s="23">
        <f>YEAR(CtasReceber[[#This Row],[Data Recebimento]])</f>
        <v>1900</v>
      </c>
      <c r="M285" s="154"/>
      <c r="N285" s="208"/>
      <c r="O2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" spans="1:15">
      <c r="A286" s="156"/>
      <c r="B286" s="220"/>
      <c r="C286" s="150"/>
      <c r="D286" s="150"/>
      <c r="E286" s="150"/>
      <c r="F286" s="150"/>
      <c r="G286" s="151"/>
      <c r="H286" s="23">
        <f>MONTH(CtasReceber[[#This Row],[Data Vencimento]])</f>
        <v>1</v>
      </c>
      <c r="I286" s="23">
        <f>YEAR(CtasReceber[[#This Row],[Data Vencimento]])</f>
        <v>1900</v>
      </c>
      <c r="J286" s="156"/>
      <c r="K286" s="23">
        <f>MONTH(CtasReceber[[#This Row],[Data Recebimento]])</f>
        <v>1</v>
      </c>
      <c r="L286" s="23">
        <f>YEAR(CtasReceber[[#This Row],[Data Recebimento]])</f>
        <v>1900</v>
      </c>
      <c r="M286" s="154"/>
      <c r="N286" s="208"/>
      <c r="O2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" spans="1:15">
      <c r="A287" s="156"/>
      <c r="B287" s="220"/>
      <c r="C287" s="150"/>
      <c r="D287" s="150"/>
      <c r="E287" s="150"/>
      <c r="F287" s="150"/>
      <c r="G287" s="151"/>
      <c r="H287" s="23">
        <f>MONTH(CtasReceber[[#This Row],[Data Vencimento]])</f>
        <v>1</v>
      </c>
      <c r="I287" s="23">
        <f>YEAR(CtasReceber[[#This Row],[Data Vencimento]])</f>
        <v>1900</v>
      </c>
      <c r="J287" s="156"/>
      <c r="K287" s="23">
        <f>MONTH(CtasReceber[[#This Row],[Data Recebimento]])</f>
        <v>1</v>
      </c>
      <c r="L287" s="23">
        <f>YEAR(CtasReceber[[#This Row],[Data Recebimento]])</f>
        <v>1900</v>
      </c>
      <c r="M287" s="154"/>
      <c r="N287" s="208"/>
      <c r="O2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" spans="1:15">
      <c r="A288" s="156"/>
      <c r="B288" s="220"/>
      <c r="C288" s="150"/>
      <c r="D288" s="150"/>
      <c r="E288" s="150"/>
      <c r="F288" s="150"/>
      <c r="G288" s="151"/>
      <c r="H288" s="23">
        <f>MONTH(CtasReceber[[#This Row],[Data Vencimento]])</f>
        <v>1</v>
      </c>
      <c r="I288" s="23">
        <f>YEAR(CtasReceber[[#This Row],[Data Vencimento]])</f>
        <v>1900</v>
      </c>
      <c r="J288" s="156"/>
      <c r="K288" s="23">
        <f>MONTH(CtasReceber[[#This Row],[Data Recebimento]])</f>
        <v>1</v>
      </c>
      <c r="L288" s="23">
        <f>YEAR(CtasReceber[[#This Row],[Data Recebimento]])</f>
        <v>1900</v>
      </c>
      <c r="M288" s="154"/>
      <c r="N288" s="208"/>
      <c r="O2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" spans="1:15">
      <c r="A289" s="156"/>
      <c r="B289" s="220"/>
      <c r="C289" s="150"/>
      <c r="D289" s="150"/>
      <c r="E289" s="150"/>
      <c r="F289" s="150"/>
      <c r="G289" s="151"/>
      <c r="H289" s="23">
        <f>MONTH(CtasReceber[[#This Row],[Data Vencimento]])</f>
        <v>1</v>
      </c>
      <c r="I289" s="23">
        <f>YEAR(CtasReceber[[#This Row],[Data Vencimento]])</f>
        <v>1900</v>
      </c>
      <c r="J289" s="156"/>
      <c r="K289" s="23">
        <f>MONTH(CtasReceber[[#This Row],[Data Recebimento]])</f>
        <v>1</v>
      </c>
      <c r="L289" s="23">
        <f>YEAR(CtasReceber[[#This Row],[Data Recebimento]])</f>
        <v>1900</v>
      </c>
      <c r="M289" s="154"/>
      <c r="N289" s="208"/>
      <c r="O2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" spans="1:15">
      <c r="A290" s="156"/>
      <c r="B290" s="220"/>
      <c r="C290" s="150"/>
      <c r="D290" s="150"/>
      <c r="E290" s="150"/>
      <c r="F290" s="150"/>
      <c r="G290" s="151"/>
      <c r="H290" s="23">
        <f>MONTH(CtasReceber[[#This Row],[Data Vencimento]])</f>
        <v>1</v>
      </c>
      <c r="I290" s="23">
        <f>YEAR(CtasReceber[[#This Row],[Data Vencimento]])</f>
        <v>1900</v>
      </c>
      <c r="J290" s="156"/>
      <c r="K290" s="23">
        <f>MONTH(CtasReceber[[#This Row],[Data Recebimento]])</f>
        <v>1</v>
      </c>
      <c r="L290" s="23">
        <f>YEAR(CtasReceber[[#This Row],[Data Recebimento]])</f>
        <v>1900</v>
      </c>
      <c r="M290" s="154"/>
      <c r="N290" s="208"/>
      <c r="O2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" spans="1:15">
      <c r="A291" s="156"/>
      <c r="B291" s="220"/>
      <c r="C291" s="150"/>
      <c r="D291" s="150"/>
      <c r="E291" s="150"/>
      <c r="F291" s="150"/>
      <c r="G291" s="151"/>
      <c r="H291" s="23">
        <f>MONTH(CtasReceber[[#This Row],[Data Vencimento]])</f>
        <v>1</v>
      </c>
      <c r="I291" s="23">
        <f>YEAR(CtasReceber[[#This Row],[Data Vencimento]])</f>
        <v>1900</v>
      </c>
      <c r="J291" s="156"/>
      <c r="K291" s="23">
        <f>MONTH(CtasReceber[[#This Row],[Data Recebimento]])</f>
        <v>1</v>
      </c>
      <c r="L291" s="23">
        <f>YEAR(CtasReceber[[#This Row],[Data Recebimento]])</f>
        <v>1900</v>
      </c>
      <c r="M291" s="154"/>
      <c r="N291" s="208"/>
      <c r="O2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" spans="1:15">
      <c r="A292" s="156"/>
      <c r="B292" s="220"/>
      <c r="C292" s="150"/>
      <c r="D292" s="150"/>
      <c r="E292" s="150"/>
      <c r="F292" s="150"/>
      <c r="G292" s="151"/>
      <c r="H292" s="23">
        <f>MONTH(CtasReceber[[#This Row],[Data Vencimento]])</f>
        <v>1</v>
      </c>
      <c r="I292" s="23">
        <f>YEAR(CtasReceber[[#This Row],[Data Vencimento]])</f>
        <v>1900</v>
      </c>
      <c r="J292" s="156"/>
      <c r="K292" s="23">
        <f>MONTH(CtasReceber[[#This Row],[Data Recebimento]])</f>
        <v>1</v>
      </c>
      <c r="L292" s="23">
        <f>YEAR(CtasReceber[[#This Row],[Data Recebimento]])</f>
        <v>1900</v>
      </c>
      <c r="M292" s="154"/>
      <c r="N292" s="208"/>
      <c r="O2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" spans="1:15">
      <c r="A293" s="156"/>
      <c r="B293" s="220"/>
      <c r="C293" s="150"/>
      <c r="D293" s="150"/>
      <c r="E293" s="150"/>
      <c r="F293" s="150"/>
      <c r="G293" s="151"/>
      <c r="H293" s="23">
        <f>MONTH(CtasReceber[[#This Row],[Data Vencimento]])</f>
        <v>1</v>
      </c>
      <c r="I293" s="23">
        <f>YEAR(CtasReceber[[#This Row],[Data Vencimento]])</f>
        <v>1900</v>
      </c>
      <c r="J293" s="156"/>
      <c r="K293" s="23">
        <f>MONTH(CtasReceber[[#This Row],[Data Recebimento]])</f>
        <v>1</v>
      </c>
      <c r="L293" s="23">
        <f>YEAR(CtasReceber[[#This Row],[Data Recebimento]])</f>
        <v>1900</v>
      </c>
      <c r="M293" s="154"/>
      <c r="N293" s="208"/>
      <c r="O2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" spans="1:15">
      <c r="A294" s="156"/>
      <c r="B294" s="220"/>
      <c r="C294" s="150"/>
      <c r="D294" s="150"/>
      <c r="E294" s="150"/>
      <c r="F294" s="150"/>
      <c r="G294" s="151"/>
      <c r="H294" s="23">
        <f>MONTH(CtasReceber[[#This Row],[Data Vencimento]])</f>
        <v>1</v>
      </c>
      <c r="I294" s="23">
        <f>YEAR(CtasReceber[[#This Row],[Data Vencimento]])</f>
        <v>1900</v>
      </c>
      <c r="J294" s="156"/>
      <c r="K294" s="23">
        <f>MONTH(CtasReceber[[#This Row],[Data Recebimento]])</f>
        <v>1</v>
      </c>
      <c r="L294" s="23">
        <f>YEAR(CtasReceber[[#This Row],[Data Recebimento]])</f>
        <v>1900</v>
      </c>
      <c r="M294" s="154"/>
      <c r="N294" s="208"/>
      <c r="O2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" spans="1:15">
      <c r="A295" s="156"/>
      <c r="B295" s="220"/>
      <c r="C295" s="150"/>
      <c r="D295" s="150"/>
      <c r="E295" s="150"/>
      <c r="F295" s="150"/>
      <c r="G295" s="151"/>
      <c r="H295" s="23">
        <f>MONTH(CtasReceber[[#This Row],[Data Vencimento]])</f>
        <v>1</v>
      </c>
      <c r="I295" s="23">
        <f>YEAR(CtasReceber[[#This Row],[Data Vencimento]])</f>
        <v>1900</v>
      </c>
      <c r="J295" s="156"/>
      <c r="K295" s="23">
        <f>MONTH(CtasReceber[[#This Row],[Data Recebimento]])</f>
        <v>1</v>
      </c>
      <c r="L295" s="23">
        <f>YEAR(CtasReceber[[#This Row],[Data Recebimento]])</f>
        <v>1900</v>
      </c>
      <c r="M295" s="154"/>
      <c r="N295" s="208"/>
      <c r="O2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" spans="1:15">
      <c r="A296" s="156"/>
      <c r="B296" s="220"/>
      <c r="C296" s="150"/>
      <c r="D296" s="150"/>
      <c r="E296" s="150"/>
      <c r="F296" s="150"/>
      <c r="G296" s="151"/>
      <c r="H296" s="23">
        <f>MONTH(CtasReceber[[#This Row],[Data Vencimento]])</f>
        <v>1</v>
      </c>
      <c r="I296" s="23">
        <f>YEAR(CtasReceber[[#This Row],[Data Vencimento]])</f>
        <v>1900</v>
      </c>
      <c r="J296" s="156"/>
      <c r="K296" s="23">
        <f>MONTH(CtasReceber[[#This Row],[Data Recebimento]])</f>
        <v>1</v>
      </c>
      <c r="L296" s="23">
        <f>YEAR(CtasReceber[[#This Row],[Data Recebimento]])</f>
        <v>1900</v>
      </c>
      <c r="M296" s="154"/>
      <c r="N296" s="208"/>
      <c r="O2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" spans="1:15">
      <c r="A297" s="156"/>
      <c r="B297" s="220"/>
      <c r="C297" s="150"/>
      <c r="D297" s="150"/>
      <c r="E297" s="150"/>
      <c r="F297" s="150"/>
      <c r="G297" s="151"/>
      <c r="H297" s="23">
        <f>MONTH(CtasReceber[[#This Row],[Data Vencimento]])</f>
        <v>1</v>
      </c>
      <c r="I297" s="23">
        <f>YEAR(CtasReceber[[#This Row],[Data Vencimento]])</f>
        <v>1900</v>
      </c>
      <c r="J297" s="156"/>
      <c r="K297" s="23">
        <f>MONTH(CtasReceber[[#This Row],[Data Recebimento]])</f>
        <v>1</v>
      </c>
      <c r="L297" s="23">
        <f>YEAR(CtasReceber[[#This Row],[Data Recebimento]])</f>
        <v>1900</v>
      </c>
      <c r="M297" s="154"/>
      <c r="N297" s="208"/>
      <c r="O2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" spans="1:15">
      <c r="A298" s="156"/>
      <c r="B298" s="220"/>
      <c r="C298" s="150"/>
      <c r="D298" s="150"/>
      <c r="E298" s="150"/>
      <c r="F298" s="150"/>
      <c r="G298" s="151"/>
      <c r="H298" s="23">
        <f>MONTH(CtasReceber[[#This Row],[Data Vencimento]])</f>
        <v>1</v>
      </c>
      <c r="I298" s="23">
        <f>YEAR(CtasReceber[[#This Row],[Data Vencimento]])</f>
        <v>1900</v>
      </c>
      <c r="J298" s="156"/>
      <c r="K298" s="23">
        <f>MONTH(CtasReceber[[#This Row],[Data Recebimento]])</f>
        <v>1</v>
      </c>
      <c r="L298" s="23">
        <f>YEAR(CtasReceber[[#This Row],[Data Recebimento]])</f>
        <v>1900</v>
      </c>
      <c r="M298" s="154"/>
      <c r="N298" s="208"/>
      <c r="O2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" spans="1:15">
      <c r="A299" s="156"/>
      <c r="B299" s="220"/>
      <c r="C299" s="150"/>
      <c r="D299" s="150"/>
      <c r="E299" s="150"/>
      <c r="F299" s="150"/>
      <c r="G299" s="151"/>
      <c r="H299" s="23">
        <f>MONTH(CtasReceber[[#This Row],[Data Vencimento]])</f>
        <v>1</v>
      </c>
      <c r="I299" s="23">
        <f>YEAR(CtasReceber[[#This Row],[Data Vencimento]])</f>
        <v>1900</v>
      </c>
      <c r="J299" s="156"/>
      <c r="K299" s="23">
        <f>MONTH(CtasReceber[[#This Row],[Data Recebimento]])</f>
        <v>1</v>
      </c>
      <c r="L299" s="23">
        <f>YEAR(CtasReceber[[#This Row],[Data Recebimento]])</f>
        <v>1900</v>
      </c>
      <c r="M299" s="154"/>
      <c r="N299" s="208"/>
      <c r="O2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" spans="1:15">
      <c r="A300" s="156"/>
      <c r="B300" s="220"/>
      <c r="C300" s="150"/>
      <c r="D300" s="150"/>
      <c r="E300" s="150"/>
      <c r="F300" s="150"/>
      <c r="G300" s="151"/>
      <c r="H300" s="23">
        <f>MONTH(CtasReceber[[#This Row],[Data Vencimento]])</f>
        <v>1</v>
      </c>
      <c r="I300" s="23">
        <f>YEAR(CtasReceber[[#This Row],[Data Vencimento]])</f>
        <v>1900</v>
      </c>
      <c r="J300" s="156"/>
      <c r="K300" s="23">
        <f>MONTH(CtasReceber[[#This Row],[Data Recebimento]])</f>
        <v>1</v>
      </c>
      <c r="L300" s="23">
        <f>YEAR(CtasReceber[[#This Row],[Data Recebimento]])</f>
        <v>1900</v>
      </c>
      <c r="M300" s="154"/>
      <c r="N300" s="208"/>
      <c r="O3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" spans="1:15">
      <c r="A301" s="156"/>
      <c r="B301" s="220"/>
      <c r="C301" s="150"/>
      <c r="D301" s="150"/>
      <c r="E301" s="150"/>
      <c r="F301" s="150"/>
      <c r="G301" s="151"/>
      <c r="H301" s="23">
        <f>MONTH(CtasReceber[[#This Row],[Data Vencimento]])</f>
        <v>1</v>
      </c>
      <c r="I301" s="23">
        <f>YEAR(CtasReceber[[#This Row],[Data Vencimento]])</f>
        <v>1900</v>
      </c>
      <c r="J301" s="156"/>
      <c r="K301" s="23">
        <f>MONTH(CtasReceber[[#This Row],[Data Recebimento]])</f>
        <v>1</v>
      </c>
      <c r="L301" s="23">
        <f>YEAR(CtasReceber[[#This Row],[Data Recebimento]])</f>
        <v>1900</v>
      </c>
      <c r="M301" s="154"/>
      <c r="N301" s="208"/>
      <c r="O3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" spans="1:15">
      <c r="A302" s="156"/>
      <c r="B302" s="220"/>
      <c r="C302" s="150"/>
      <c r="D302" s="150"/>
      <c r="E302" s="150"/>
      <c r="F302" s="150"/>
      <c r="G302" s="151"/>
      <c r="H302" s="23">
        <f>MONTH(CtasReceber[[#This Row],[Data Vencimento]])</f>
        <v>1</v>
      </c>
      <c r="I302" s="23">
        <f>YEAR(CtasReceber[[#This Row],[Data Vencimento]])</f>
        <v>1900</v>
      </c>
      <c r="J302" s="156"/>
      <c r="K302" s="23">
        <f>MONTH(CtasReceber[[#This Row],[Data Recebimento]])</f>
        <v>1</v>
      </c>
      <c r="L302" s="23">
        <f>YEAR(CtasReceber[[#This Row],[Data Recebimento]])</f>
        <v>1900</v>
      </c>
      <c r="M302" s="154"/>
      <c r="N302" s="208"/>
      <c r="O3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" spans="1:15">
      <c r="A303" s="156"/>
      <c r="B303" s="220"/>
      <c r="C303" s="150"/>
      <c r="D303" s="150"/>
      <c r="E303" s="150"/>
      <c r="F303" s="150"/>
      <c r="G303" s="151"/>
      <c r="H303" s="23">
        <f>MONTH(CtasReceber[[#This Row],[Data Vencimento]])</f>
        <v>1</v>
      </c>
      <c r="I303" s="23">
        <f>YEAR(CtasReceber[[#This Row],[Data Vencimento]])</f>
        <v>1900</v>
      </c>
      <c r="J303" s="156"/>
      <c r="K303" s="23">
        <f>MONTH(CtasReceber[[#This Row],[Data Recebimento]])</f>
        <v>1</v>
      </c>
      <c r="L303" s="23">
        <f>YEAR(CtasReceber[[#This Row],[Data Recebimento]])</f>
        <v>1900</v>
      </c>
      <c r="M303" s="154"/>
      <c r="N303" s="208"/>
      <c r="O3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" spans="1:15">
      <c r="A304" s="156"/>
      <c r="B304" s="220"/>
      <c r="C304" s="150"/>
      <c r="D304" s="150"/>
      <c r="E304" s="150"/>
      <c r="F304" s="150"/>
      <c r="G304" s="151"/>
      <c r="H304" s="23">
        <f>MONTH(CtasReceber[[#This Row],[Data Vencimento]])</f>
        <v>1</v>
      </c>
      <c r="I304" s="23">
        <f>YEAR(CtasReceber[[#This Row],[Data Vencimento]])</f>
        <v>1900</v>
      </c>
      <c r="J304" s="156"/>
      <c r="K304" s="23">
        <f>MONTH(CtasReceber[[#This Row],[Data Recebimento]])</f>
        <v>1</v>
      </c>
      <c r="L304" s="23">
        <f>YEAR(CtasReceber[[#This Row],[Data Recebimento]])</f>
        <v>1900</v>
      </c>
      <c r="M304" s="154"/>
      <c r="N304" s="208"/>
      <c r="O3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" spans="1:15">
      <c r="A305" s="156"/>
      <c r="B305" s="220"/>
      <c r="C305" s="150"/>
      <c r="D305" s="150"/>
      <c r="E305" s="150"/>
      <c r="F305" s="150"/>
      <c r="G305" s="151"/>
      <c r="H305" s="23">
        <f>MONTH(CtasReceber[[#This Row],[Data Vencimento]])</f>
        <v>1</v>
      </c>
      <c r="I305" s="23">
        <f>YEAR(CtasReceber[[#This Row],[Data Vencimento]])</f>
        <v>1900</v>
      </c>
      <c r="J305" s="156"/>
      <c r="K305" s="23">
        <f>MONTH(CtasReceber[[#This Row],[Data Recebimento]])</f>
        <v>1</v>
      </c>
      <c r="L305" s="23">
        <f>YEAR(CtasReceber[[#This Row],[Data Recebimento]])</f>
        <v>1900</v>
      </c>
      <c r="M305" s="154"/>
      <c r="N305" s="208"/>
      <c r="O3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" spans="1:15">
      <c r="A306" s="156"/>
      <c r="B306" s="220"/>
      <c r="C306" s="150"/>
      <c r="D306" s="150"/>
      <c r="E306" s="150"/>
      <c r="F306" s="150"/>
      <c r="G306" s="151"/>
      <c r="H306" s="23">
        <f>MONTH(CtasReceber[[#This Row],[Data Vencimento]])</f>
        <v>1</v>
      </c>
      <c r="I306" s="23">
        <f>YEAR(CtasReceber[[#This Row],[Data Vencimento]])</f>
        <v>1900</v>
      </c>
      <c r="J306" s="156"/>
      <c r="K306" s="23">
        <f>MONTH(CtasReceber[[#This Row],[Data Recebimento]])</f>
        <v>1</v>
      </c>
      <c r="L306" s="23">
        <f>YEAR(CtasReceber[[#This Row],[Data Recebimento]])</f>
        <v>1900</v>
      </c>
      <c r="M306" s="154"/>
      <c r="N306" s="208"/>
      <c r="O3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" spans="1:15">
      <c r="A307" s="156"/>
      <c r="B307" s="220"/>
      <c r="C307" s="150"/>
      <c r="D307" s="150"/>
      <c r="E307" s="150"/>
      <c r="F307" s="150"/>
      <c r="G307" s="151"/>
      <c r="H307" s="23">
        <f>MONTH(CtasReceber[[#This Row],[Data Vencimento]])</f>
        <v>1</v>
      </c>
      <c r="I307" s="23">
        <f>YEAR(CtasReceber[[#This Row],[Data Vencimento]])</f>
        <v>1900</v>
      </c>
      <c r="J307" s="156"/>
      <c r="K307" s="23">
        <f>MONTH(CtasReceber[[#This Row],[Data Recebimento]])</f>
        <v>1</v>
      </c>
      <c r="L307" s="23">
        <f>YEAR(CtasReceber[[#This Row],[Data Recebimento]])</f>
        <v>1900</v>
      </c>
      <c r="M307" s="154"/>
      <c r="N307" s="208"/>
      <c r="O3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" spans="1:15">
      <c r="A308" s="156"/>
      <c r="B308" s="220"/>
      <c r="C308" s="150"/>
      <c r="D308" s="150"/>
      <c r="E308" s="150"/>
      <c r="F308" s="150"/>
      <c r="G308" s="151"/>
      <c r="H308" s="23">
        <f>MONTH(CtasReceber[[#This Row],[Data Vencimento]])</f>
        <v>1</v>
      </c>
      <c r="I308" s="23">
        <f>YEAR(CtasReceber[[#This Row],[Data Vencimento]])</f>
        <v>1900</v>
      </c>
      <c r="J308" s="156"/>
      <c r="K308" s="23">
        <f>MONTH(CtasReceber[[#This Row],[Data Recebimento]])</f>
        <v>1</v>
      </c>
      <c r="L308" s="23">
        <f>YEAR(CtasReceber[[#This Row],[Data Recebimento]])</f>
        <v>1900</v>
      </c>
      <c r="M308" s="154"/>
      <c r="N308" s="208"/>
      <c r="O3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" spans="1:15">
      <c r="A309" s="156"/>
      <c r="B309" s="220"/>
      <c r="C309" s="150"/>
      <c r="D309" s="150"/>
      <c r="E309" s="150"/>
      <c r="F309" s="150"/>
      <c r="G309" s="151"/>
      <c r="H309" s="23">
        <f>MONTH(CtasReceber[[#This Row],[Data Vencimento]])</f>
        <v>1</v>
      </c>
      <c r="I309" s="23">
        <f>YEAR(CtasReceber[[#This Row],[Data Vencimento]])</f>
        <v>1900</v>
      </c>
      <c r="J309" s="156"/>
      <c r="K309" s="23">
        <f>MONTH(CtasReceber[[#This Row],[Data Recebimento]])</f>
        <v>1</v>
      </c>
      <c r="L309" s="23">
        <f>YEAR(CtasReceber[[#This Row],[Data Recebimento]])</f>
        <v>1900</v>
      </c>
      <c r="M309" s="154"/>
      <c r="N309" s="208"/>
      <c r="O3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" spans="1:15">
      <c r="A310" s="156"/>
      <c r="B310" s="220"/>
      <c r="C310" s="150"/>
      <c r="D310" s="150"/>
      <c r="E310" s="150"/>
      <c r="F310" s="150"/>
      <c r="G310" s="151"/>
      <c r="H310" s="23">
        <f>MONTH(CtasReceber[[#This Row],[Data Vencimento]])</f>
        <v>1</v>
      </c>
      <c r="I310" s="23">
        <f>YEAR(CtasReceber[[#This Row],[Data Vencimento]])</f>
        <v>1900</v>
      </c>
      <c r="J310" s="156"/>
      <c r="K310" s="23">
        <f>MONTH(CtasReceber[[#This Row],[Data Recebimento]])</f>
        <v>1</v>
      </c>
      <c r="L310" s="23">
        <f>YEAR(CtasReceber[[#This Row],[Data Recebimento]])</f>
        <v>1900</v>
      </c>
      <c r="M310" s="154"/>
      <c r="N310" s="208"/>
      <c r="O3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" spans="1:15">
      <c r="A311" s="156"/>
      <c r="B311" s="220"/>
      <c r="C311" s="150"/>
      <c r="D311" s="150"/>
      <c r="E311" s="150"/>
      <c r="F311" s="150"/>
      <c r="G311" s="151"/>
      <c r="H311" s="23">
        <f>MONTH(CtasReceber[[#This Row],[Data Vencimento]])</f>
        <v>1</v>
      </c>
      <c r="I311" s="23">
        <f>YEAR(CtasReceber[[#This Row],[Data Vencimento]])</f>
        <v>1900</v>
      </c>
      <c r="J311" s="156"/>
      <c r="K311" s="23">
        <f>MONTH(CtasReceber[[#This Row],[Data Recebimento]])</f>
        <v>1</v>
      </c>
      <c r="L311" s="23">
        <f>YEAR(CtasReceber[[#This Row],[Data Recebimento]])</f>
        <v>1900</v>
      </c>
      <c r="M311" s="154"/>
      <c r="N311" s="208"/>
      <c r="O3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" spans="1:15">
      <c r="A312" s="156"/>
      <c r="B312" s="220"/>
      <c r="C312" s="150"/>
      <c r="D312" s="150"/>
      <c r="E312" s="150"/>
      <c r="F312" s="150"/>
      <c r="G312" s="151"/>
      <c r="H312" s="23">
        <f>MONTH(CtasReceber[[#This Row],[Data Vencimento]])</f>
        <v>1</v>
      </c>
      <c r="I312" s="23">
        <f>YEAR(CtasReceber[[#This Row],[Data Vencimento]])</f>
        <v>1900</v>
      </c>
      <c r="J312" s="156"/>
      <c r="K312" s="23">
        <f>MONTH(CtasReceber[[#This Row],[Data Recebimento]])</f>
        <v>1</v>
      </c>
      <c r="L312" s="23">
        <f>YEAR(CtasReceber[[#This Row],[Data Recebimento]])</f>
        <v>1900</v>
      </c>
      <c r="M312" s="154"/>
      <c r="N312" s="208"/>
      <c r="O3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" spans="1:15">
      <c r="A313" s="156"/>
      <c r="B313" s="220"/>
      <c r="C313" s="150"/>
      <c r="D313" s="150"/>
      <c r="E313" s="150"/>
      <c r="F313" s="150"/>
      <c r="G313" s="151"/>
      <c r="H313" s="23">
        <f>MONTH(CtasReceber[[#This Row],[Data Vencimento]])</f>
        <v>1</v>
      </c>
      <c r="I313" s="23">
        <f>YEAR(CtasReceber[[#This Row],[Data Vencimento]])</f>
        <v>1900</v>
      </c>
      <c r="J313" s="156"/>
      <c r="K313" s="23">
        <f>MONTH(CtasReceber[[#This Row],[Data Recebimento]])</f>
        <v>1</v>
      </c>
      <c r="L313" s="23">
        <f>YEAR(CtasReceber[[#This Row],[Data Recebimento]])</f>
        <v>1900</v>
      </c>
      <c r="M313" s="154"/>
      <c r="N313" s="208"/>
      <c r="O3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" spans="1:15">
      <c r="A314" s="156"/>
      <c r="B314" s="220"/>
      <c r="C314" s="150"/>
      <c r="D314" s="150"/>
      <c r="E314" s="150"/>
      <c r="F314" s="150"/>
      <c r="G314" s="151"/>
      <c r="H314" s="23">
        <f>MONTH(CtasReceber[[#This Row],[Data Vencimento]])</f>
        <v>1</v>
      </c>
      <c r="I314" s="23">
        <f>YEAR(CtasReceber[[#This Row],[Data Vencimento]])</f>
        <v>1900</v>
      </c>
      <c r="J314" s="156"/>
      <c r="K314" s="23">
        <f>MONTH(CtasReceber[[#This Row],[Data Recebimento]])</f>
        <v>1</v>
      </c>
      <c r="L314" s="23">
        <f>YEAR(CtasReceber[[#This Row],[Data Recebimento]])</f>
        <v>1900</v>
      </c>
      <c r="M314" s="154"/>
      <c r="N314" s="208"/>
      <c r="O3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" spans="1:15">
      <c r="A315" s="156"/>
      <c r="B315" s="220"/>
      <c r="C315" s="150"/>
      <c r="D315" s="150"/>
      <c r="E315" s="150"/>
      <c r="F315" s="150"/>
      <c r="G315" s="151"/>
      <c r="H315" s="23">
        <f>MONTH(CtasReceber[[#This Row],[Data Vencimento]])</f>
        <v>1</v>
      </c>
      <c r="I315" s="23">
        <f>YEAR(CtasReceber[[#This Row],[Data Vencimento]])</f>
        <v>1900</v>
      </c>
      <c r="J315" s="156"/>
      <c r="K315" s="23">
        <f>MONTH(CtasReceber[[#This Row],[Data Recebimento]])</f>
        <v>1</v>
      </c>
      <c r="L315" s="23">
        <f>YEAR(CtasReceber[[#This Row],[Data Recebimento]])</f>
        <v>1900</v>
      </c>
      <c r="M315" s="154"/>
      <c r="N315" s="208"/>
      <c r="O3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" spans="1:15">
      <c r="A316" s="156"/>
      <c r="B316" s="220"/>
      <c r="C316" s="150"/>
      <c r="D316" s="150"/>
      <c r="E316" s="150"/>
      <c r="F316" s="150"/>
      <c r="G316" s="151"/>
      <c r="H316" s="23">
        <f>MONTH(CtasReceber[[#This Row],[Data Vencimento]])</f>
        <v>1</v>
      </c>
      <c r="I316" s="23">
        <f>YEAR(CtasReceber[[#This Row],[Data Vencimento]])</f>
        <v>1900</v>
      </c>
      <c r="J316" s="156"/>
      <c r="K316" s="23">
        <f>MONTH(CtasReceber[[#This Row],[Data Recebimento]])</f>
        <v>1</v>
      </c>
      <c r="L316" s="23">
        <f>YEAR(CtasReceber[[#This Row],[Data Recebimento]])</f>
        <v>1900</v>
      </c>
      <c r="M316" s="154"/>
      <c r="N316" s="208"/>
      <c r="O3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" spans="1:15">
      <c r="A317" s="156"/>
      <c r="B317" s="220"/>
      <c r="C317" s="150"/>
      <c r="D317" s="150"/>
      <c r="E317" s="150"/>
      <c r="F317" s="150"/>
      <c r="G317" s="151"/>
      <c r="H317" s="23">
        <f>MONTH(CtasReceber[[#This Row],[Data Vencimento]])</f>
        <v>1</v>
      </c>
      <c r="I317" s="23">
        <f>YEAR(CtasReceber[[#This Row],[Data Vencimento]])</f>
        <v>1900</v>
      </c>
      <c r="J317" s="156"/>
      <c r="K317" s="23">
        <f>MONTH(CtasReceber[[#This Row],[Data Recebimento]])</f>
        <v>1</v>
      </c>
      <c r="L317" s="23">
        <f>YEAR(CtasReceber[[#This Row],[Data Recebimento]])</f>
        <v>1900</v>
      </c>
      <c r="M317" s="154"/>
      <c r="N317" s="208"/>
      <c r="O3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" spans="1:15">
      <c r="A318" s="156"/>
      <c r="B318" s="220"/>
      <c r="C318" s="150"/>
      <c r="D318" s="150"/>
      <c r="E318" s="150"/>
      <c r="F318" s="150"/>
      <c r="G318" s="151"/>
      <c r="H318" s="23">
        <f>MONTH(CtasReceber[[#This Row],[Data Vencimento]])</f>
        <v>1</v>
      </c>
      <c r="I318" s="23">
        <f>YEAR(CtasReceber[[#This Row],[Data Vencimento]])</f>
        <v>1900</v>
      </c>
      <c r="J318" s="156"/>
      <c r="K318" s="23">
        <f>MONTH(CtasReceber[[#This Row],[Data Recebimento]])</f>
        <v>1</v>
      </c>
      <c r="L318" s="23">
        <f>YEAR(CtasReceber[[#This Row],[Data Recebimento]])</f>
        <v>1900</v>
      </c>
      <c r="M318" s="154"/>
      <c r="N318" s="208"/>
      <c r="O3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" spans="1:15">
      <c r="A319" s="156"/>
      <c r="B319" s="220"/>
      <c r="C319" s="150"/>
      <c r="D319" s="150"/>
      <c r="E319" s="150"/>
      <c r="F319" s="150"/>
      <c r="G319" s="151"/>
      <c r="H319" s="23">
        <f>MONTH(CtasReceber[[#This Row],[Data Vencimento]])</f>
        <v>1</v>
      </c>
      <c r="I319" s="23">
        <f>YEAR(CtasReceber[[#This Row],[Data Vencimento]])</f>
        <v>1900</v>
      </c>
      <c r="J319" s="156"/>
      <c r="K319" s="23">
        <f>MONTH(CtasReceber[[#This Row],[Data Recebimento]])</f>
        <v>1</v>
      </c>
      <c r="L319" s="23">
        <f>YEAR(CtasReceber[[#This Row],[Data Recebimento]])</f>
        <v>1900</v>
      </c>
      <c r="M319" s="154"/>
      <c r="N319" s="208"/>
      <c r="O3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" spans="1:15">
      <c r="A320" s="156"/>
      <c r="B320" s="220"/>
      <c r="C320" s="150"/>
      <c r="D320" s="150"/>
      <c r="E320" s="150"/>
      <c r="F320" s="150"/>
      <c r="G320" s="151"/>
      <c r="H320" s="23">
        <f>MONTH(CtasReceber[[#This Row],[Data Vencimento]])</f>
        <v>1</v>
      </c>
      <c r="I320" s="23">
        <f>YEAR(CtasReceber[[#This Row],[Data Vencimento]])</f>
        <v>1900</v>
      </c>
      <c r="J320" s="156"/>
      <c r="K320" s="23">
        <f>MONTH(CtasReceber[[#This Row],[Data Recebimento]])</f>
        <v>1</v>
      </c>
      <c r="L320" s="23">
        <f>YEAR(CtasReceber[[#This Row],[Data Recebimento]])</f>
        <v>1900</v>
      </c>
      <c r="M320" s="154"/>
      <c r="N320" s="208"/>
      <c r="O3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" spans="1:15">
      <c r="A321" s="156"/>
      <c r="B321" s="220"/>
      <c r="C321" s="150"/>
      <c r="D321" s="150"/>
      <c r="E321" s="150"/>
      <c r="F321" s="150"/>
      <c r="G321" s="151"/>
      <c r="H321" s="23">
        <f>MONTH(CtasReceber[[#This Row],[Data Vencimento]])</f>
        <v>1</v>
      </c>
      <c r="I321" s="23">
        <f>YEAR(CtasReceber[[#This Row],[Data Vencimento]])</f>
        <v>1900</v>
      </c>
      <c r="J321" s="156"/>
      <c r="K321" s="23">
        <f>MONTH(CtasReceber[[#This Row],[Data Recebimento]])</f>
        <v>1</v>
      </c>
      <c r="L321" s="23">
        <f>YEAR(CtasReceber[[#This Row],[Data Recebimento]])</f>
        <v>1900</v>
      </c>
      <c r="M321" s="154"/>
      <c r="N321" s="208"/>
      <c r="O3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" spans="1:15">
      <c r="A322" s="156"/>
      <c r="B322" s="220"/>
      <c r="C322" s="150"/>
      <c r="D322" s="150"/>
      <c r="E322" s="150"/>
      <c r="F322" s="150"/>
      <c r="G322" s="151"/>
      <c r="H322" s="23">
        <f>MONTH(CtasReceber[[#This Row],[Data Vencimento]])</f>
        <v>1</v>
      </c>
      <c r="I322" s="23">
        <f>YEAR(CtasReceber[[#This Row],[Data Vencimento]])</f>
        <v>1900</v>
      </c>
      <c r="J322" s="156"/>
      <c r="K322" s="23">
        <f>MONTH(CtasReceber[[#This Row],[Data Recebimento]])</f>
        <v>1</v>
      </c>
      <c r="L322" s="23">
        <f>YEAR(CtasReceber[[#This Row],[Data Recebimento]])</f>
        <v>1900</v>
      </c>
      <c r="M322" s="154"/>
      <c r="N322" s="208"/>
      <c r="O3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" spans="1:15">
      <c r="A323" s="156"/>
      <c r="B323" s="220"/>
      <c r="C323" s="150"/>
      <c r="D323" s="150"/>
      <c r="E323" s="150"/>
      <c r="F323" s="150"/>
      <c r="G323" s="151"/>
      <c r="H323" s="23">
        <f>MONTH(CtasReceber[[#This Row],[Data Vencimento]])</f>
        <v>1</v>
      </c>
      <c r="I323" s="23">
        <f>YEAR(CtasReceber[[#This Row],[Data Vencimento]])</f>
        <v>1900</v>
      </c>
      <c r="J323" s="156"/>
      <c r="K323" s="23">
        <f>MONTH(CtasReceber[[#This Row],[Data Recebimento]])</f>
        <v>1</v>
      </c>
      <c r="L323" s="23">
        <f>YEAR(CtasReceber[[#This Row],[Data Recebimento]])</f>
        <v>1900</v>
      </c>
      <c r="M323" s="154"/>
      <c r="N323" s="208"/>
      <c r="O3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" spans="1:15">
      <c r="A324" s="156"/>
      <c r="B324" s="220"/>
      <c r="C324" s="150"/>
      <c r="D324" s="150"/>
      <c r="E324" s="150"/>
      <c r="F324" s="150"/>
      <c r="G324" s="151"/>
      <c r="H324" s="23">
        <f>MONTH(CtasReceber[[#This Row],[Data Vencimento]])</f>
        <v>1</v>
      </c>
      <c r="I324" s="23">
        <f>YEAR(CtasReceber[[#This Row],[Data Vencimento]])</f>
        <v>1900</v>
      </c>
      <c r="J324" s="156"/>
      <c r="K324" s="23">
        <f>MONTH(CtasReceber[[#This Row],[Data Recebimento]])</f>
        <v>1</v>
      </c>
      <c r="L324" s="23">
        <f>YEAR(CtasReceber[[#This Row],[Data Recebimento]])</f>
        <v>1900</v>
      </c>
      <c r="M324" s="154"/>
      <c r="N324" s="208"/>
      <c r="O3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" spans="1:15">
      <c r="A325" s="156"/>
      <c r="B325" s="220"/>
      <c r="C325" s="150"/>
      <c r="D325" s="150"/>
      <c r="E325" s="150"/>
      <c r="F325" s="150"/>
      <c r="G325" s="151"/>
      <c r="H325" s="23">
        <f>MONTH(CtasReceber[[#This Row],[Data Vencimento]])</f>
        <v>1</v>
      </c>
      <c r="I325" s="23">
        <f>YEAR(CtasReceber[[#This Row],[Data Vencimento]])</f>
        <v>1900</v>
      </c>
      <c r="J325" s="156"/>
      <c r="K325" s="23">
        <f>MONTH(CtasReceber[[#This Row],[Data Recebimento]])</f>
        <v>1</v>
      </c>
      <c r="L325" s="23">
        <f>YEAR(CtasReceber[[#This Row],[Data Recebimento]])</f>
        <v>1900</v>
      </c>
      <c r="M325" s="154"/>
      <c r="N325" s="208"/>
      <c r="O3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" spans="1:15">
      <c r="A326" s="156"/>
      <c r="B326" s="220"/>
      <c r="C326" s="150"/>
      <c r="D326" s="150"/>
      <c r="E326" s="150"/>
      <c r="F326" s="150"/>
      <c r="G326" s="151"/>
      <c r="H326" s="23">
        <f>MONTH(CtasReceber[[#This Row],[Data Vencimento]])</f>
        <v>1</v>
      </c>
      <c r="I326" s="23">
        <f>YEAR(CtasReceber[[#This Row],[Data Vencimento]])</f>
        <v>1900</v>
      </c>
      <c r="J326" s="156"/>
      <c r="K326" s="23">
        <f>MONTH(CtasReceber[[#This Row],[Data Recebimento]])</f>
        <v>1</v>
      </c>
      <c r="L326" s="23">
        <f>YEAR(CtasReceber[[#This Row],[Data Recebimento]])</f>
        <v>1900</v>
      </c>
      <c r="M326" s="154"/>
      <c r="N326" s="208"/>
      <c r="O3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" spans="1:15">
      <c r="A327" s="156"/>
      <c r="B327" s="220"/>
      <c r="C327" s="150"/>
      <c r="D327" s="150"/>
      <c r="E327" s="150"/>
      <c r="F327" s="150"/>
      <c r="G327" s="151"/>
      <c r="H327" s="23">
        <f>MONTH(CtasReceber[[#This Row],[Data Vencimento]])</f>
        <v>1</v>
      </c>
      <c r="I327" s="23">
        <f>YEAR(CtasReceber[[#This Row],[Data Vencimento]])</f>
        <v>1900</v>
      </c>
      <c r="J327" s="156"/>
      <c r="K327" s="23">
        <f>MONTH(CtasReceber[[#This Row],[Data Recebimento]])</f>
        <v>1</v>
      </c>
      <c r="L327" s="23">
        <f>YEAR(CtasReceber[[#This Row],[Data Recebimento]])</f>
        <v>1900</v>
      </c>
      <c r="M327" s="154"/>
      <c r="N327" s="208"/>
      <c r="O3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" spans="1:15">
      <c r="A328" s="156"/>
      <c r="B328" s="220"/>
      <c r="C328" s="150"/>
      <c r="D328" s="150"/>
      <c r="E328" s="150"/>
      <c r="F328" s="150"/>
      <c r="G328" s="151"/>
      <c r="H328" s="23">
        <f>MONTH(CtasReceber[[#This Row],[Data Vencimento]])</f>
        <v>1</v>
      </c>
      <c r="I328" s="23">
        <f>YEAR(CtasReceber[[#This Row],[Data Vencimento]])</f>
        <v>1900</v>
      </c>
      <c r="J328" s="156"/>
      <c r="K328" s="23">
        <f>MONTH(CtasReceber[[#This Row],[Data Recebimento]])</f>
        <v>1</v>
      </c>
      <c r="L328" s="23">
        <f>YEAR(CtasReceber[[#This Row],[Data Recebimento]])</f>
        <v>1900</v>
      </c>
      <c r="M328" s="154"/>
      <c r="N328" s="208"/>
      <c r="O3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" spans="1:15">
      <c r="A329" s="156"/>
      <c r="B329" s="220"/>
      <c r="C329" s="150"/>
      <c r="D329" s="150"/>
      <c r="E329" s="150"/>
      <c r="F329" s="150"/>
      <c r="G329" s="151"/>
      <c r="H329" s="23">
        <f>MONTH(CtasReceber[[#This Row],[Data Vencimento]])</f>
        <v>1</v>
      </c>
      <c r="I329" s="23">
        <f>YEAR(CtasReceber[[#This Row],[Data Vencimento]])</f>
        <v>1900</v>
      </c>
      <c r="J329" s="156"/>
      <c r="K329" s="23">
        <f>MONTH(CtasReceber[[#This Row],[Data Recebimento]])</f>
        <v>1</v>
      </c>
      <c r="L329" s="23">
        <f>YEAR(CtasReceber[[#This Row],[Data Recebimento]])</f>
        <v>1900</v>
      </c>
      <c r="M329" s="154"/>
      <c r="N329" s="208"/>
      <c r="O3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" spans="1:15">
      <c r="A330" s="156"/>
      <c r="B330" s="220"/>
      <c r="C330" s="150"/>
      <c r="D330" s="150"/>
      <c r="E330" s="150"/>
      <c r="F330" s="150"/>
      <c r="G330" s="151"/>
      <c r="H330" s="23">
        <f>MONTH(CtasReceber[[#This Row],[Data Vencimento]])</f>
        <v>1</v>
      </c>
      <c r="I330" s="23">
        <f>YEAR(CtasReceber[[#This Row],[Data Vencimento]])</f>
        <v>1900</v>
      </c>
      <c r="J330" s="156"/>
      <c r="K330" s="23">
        <f>MONTH(CtasReceber[[#This Row],[Data Recebimento]])</f>
        <v>1</v>
      </c>
      <c r="L330" s="23">
        <f>YEAR(CtasReceber[[#This Row],[Data Recebimento]])</f>
        <v>1900</v>
      </c>
      <c r="M330" s="154"/>
      <c r="N330" s="208"/>
      <c r="O3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" spans="1:15">
      <c r="A331" s="156"/>
      <c r="B331" s="220"/>
      <c r="C331" s="150"/>
      <c r="D331" s="150"/>
      <c r="E331" s="150"/>
      <c r="F331" s="150"/>
      <c r="G331" s="151"/>
      <c r="H331" s="23">
        <f>MONTH(CtasReceber[[#This Row],[Data Vencimento]])</f>
        <v>1</v>
      </c>
      <c r="I331" s="23">
        <f>YEAR(CtasReceber[[#This Row],[Data Vencimento]])</f>
        <v>1900</v>
      </c>
      <c r="J331" s="156"/>
      <c r="K331" s="23">
        <f>MONTH(CtasReceber[[#This Row],[Data Recebimento]])</f>
        <v>1</v>
      </c>
      <c r="L331" s="23">
        <f>YEAR(CtasReceber[[#This Row],[Data Recebimento]])</f>
        <v>1900</v>
      </c>
      <c r="M331" s="154"/>
      <c r="N331" s="208"/>
      <c r="O3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" spans="1:15">
      <c r="A332" s="156"/>
      <c r="B332" s="220"/>
      <c r="C332" s="150"/>
      <c r="D332" s="150"/>
      <c r="E332" s="150"/>
      <c r="F332" s="150"/>
      <c r="G332" s="151"/>
      <c r="H332" s="23">
        <f>MONTH(CtasReceber[[#This Row],[Data Vencimento]])</f>
        <v>1</v>
      </c>
      <c r="I332" s="23">
        <f>YEAR(CtasReceber[[#This Row],[Data Vencimento]])</f>
        <v>1900</v>
      </c>
      <c r="J332" s="156"/>
      <c r="K332" s="23">
        <f>MONTH(CtasReceber[[#This Row],[Data Recebimento]])</f>
        <v>1</v>
      </c>
      <c r="L332" s="23">
        <f>YEAR(CtasReceber[[#This Row],[Data Recebimento]])</f>
        <v>1900</v>
      </c>
      <c r="M332" s="154"/>
      <c r="N332" s="208"/>
      <c r="O3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" spans="1:15">
      <c r="A333" s="156"/>
      <c r="B333" s="220"/>
      <c r="C333" s="150"/>
      <c r="D333" s="150"/>
      <c r="E333" s="150"/>
      <c r="F333" s="150"/>
      <c r="G333" s="151"/>
      <c r="H333" s="23">
        <f>MONTH(CtasReceber[[#This Row],[Data Vencimento]])</f>
        <v>1</v>
      </c>
      <c r="I333" s="23">
        <f>YEAR(CtasReceber[[#This Row],[Data Vencimento]])</f>
        <v>1900</v>
      </c>
      <c r="J333" s="156"/>
      <c r="K333" s="23">
        <f>MONTH(CtasReceber[[#This Row],[Data Recebimento]])</f>
        <v>1</v>
      </c>
      <c r="L333" s="23">
        <f>YEAR(CtasReceber[[#This Row],[Data Recebimento]])</f>
        <v>1900</v>
      </c>
      <c r="M333" s="154"/>
      <c r="N333" s="208"/>
      <c r="O3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" spans="1:15">
      <c r="A334" s="156"/>
      <c r="B334" s="220"/>
      <c r="C334" s="150"/>
      <c r="D334" s="150"/>
      <c r="E334" s="150"/>
      <c r="F334" s="150"/>
      <c r="G334" s="151"/>
      <c r="H334" s="23">
        <f>MONTH(CtasReceber[[#This Row],[Data Vencimento]])</f>
        <v>1</v>
      </c>
      <c r="I334" s="23">
        <f>YEAR(CtasReceber[[#This Row],[Data Vencimento]])</f>
        <v>1900</v>
      </c>
      <c r="J334" s="156"/>
      <c r="K334" s="23">
        <f>MONTH(CtasReceber[[#This Row],[Data Recebimento]])</f>
        <v>1</v>
      </c>
      <c r="L334" s="23">
        <f>YEAR(CtasReceber[[#This Row],[Data Recebimento]])</f>
        <v>1900</v>
      </c>
      <c r="M334" s="154"/>
      <c r="N334" s="208"/>
      <c r="O3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" spans="1:15">
      <c r="A335" s="156"/>
      <c r="B335" s="220"/>
      <c r="C335" s="150"/>
      <c r="D335" s="150"/>
      <c r="E335" s="150"/>
      <c r="F335" s="150"/>
      <c r="G335" s="151"/>
      <c r="H335" s="23">
        <f>MONTH(CtasReceber[[#This Row],[Data Vencimento]])</f>
        <v>1</v>
      </c>
      <c r="I335" s="23">
        <f>YEAR(CtasReceber[[#This Row],[Data Vencimento]])</f>
        <v>1900</v>
      </c>
      <c r="J335" s="156"/>
      <c r="K335" s="23">
        <f>MONTH(CtasReceber[[#This Row],[Data Recebimento]])</f>
        <v>1</v>
      </c>
      <c r="L335" s="23">
        <f>YEAR(CtasReceber[[#This Row],[Data Recebimento]])</f>
        <v>1900</v>
      </c>
      <c r="M335" s="154"/>
      <c r="N335" s="208"/>
      <c r="O3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" spans="1:15">
      <c r="A336" s="156"/>
      <c r="B336" s="220"/>
      <c r="C336" s="150"/>
      <c r="D336" s="150"/>
      <c r="E336" s="150"/>
      <c r="F336" s="150"/>
      <c r="G336" s="151"/>
      <c r="H336" s="23">
        <f>MONTH(CtasReceber[[#This Row],[Data Vencimento]])</f>
        <v>1</v>
      </c>
      <c r="I336" s="23">
        <f>YEAR(CtasReceber[[#This Row],[Data Vencimento]])</f>
        <v>1900</v>
      </c>
      <c r="J336" s="156"/>
      <c r="K336" s="23">
        <f>MONTH(CtasReceber[[#This Row],[Data Recebimento]])</f>
        <v>1</v>
      </c>
      <c r="L336" s="23">
        <f>YEAR(CtasReceber[[#This Row],[Data Recebimento]])</f>
        <v>1900</v>
      </c>
      <c r="M336" s="154"/>
      <c r="N336" s="208"/>
      <c r="O3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" spans="1:15">
      <c r="A337" s="156"/>
      <c r="B337" s="220"/>
      <c r="C337" s="150"/>
      <c r="D337" s="150"/>
      <c r="E337" s="150"/>
      <c r="F337" s="150"/>
      <c r="G337" s="151"/>
      <c r="H337" s="23">
        <f>MONTH(CtasReceber[[#This Row],[Data Vencimento]])</f>
        <v>1</v>
      </c>
      <c r="I337" s="23">
        <f>YEAR(CtasReceber[[#This Row],[Data Vencimento]])</f>
        <v>1900</v>
      </c>
      <c r="J337" s="156"/>
      <c r="K337" s="23">
        <f>MONTH(CtasReceber[[#This Row],[Data Recebimento]])</f>
        <v>1</v>
      </c>
      <c r="L337" s="23">
        <f>YEAR(CtasReceber[[#This Row],[Data Recebimento]])</f>
        <v>1900</v>
      </c>
      <c r="M337" s="154"/>
      <c r="N337" s="208"/>
      <c r="O3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" spans="1:15">
      <c r="A338" s="156"/>
      <c r="B338" s="220"/>
      <c r="C338" s="150"/>
      <c r="D338" s="150"/>
      <c r="E338" s="150"/>
      <c r="F338" s="150"/>
      <c r="G338" s="151"/>
      <c r="H338" s="23">
        <f>MONTH(CtasReceber[[#This Row],[Data Vencimento]])</f>
        <v>1</v>
      </c>
      <c r="I338" s="23">
        <f>YEAR(CtasReceber[[#This Row],[Data Vencimento]])</f>
        <v>1900</v>
      </c>
      <c r="J338" s="156"/>
      <c r="K338" s="23">
        <f>MONTH(CtasReceber[[#This Row],[Data Recebimento]])</f>
        <v>1</v>
      </c>
      <c r="L338" s="23">
        <f>YEAR(CtasReceber[[#This Row],[Data Recebimento]])</f>
        <v>1900</v>
      </c>
      <c r="M338" s="154"/>
      <c r="N338" s="208"/>
      <c r="O3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" spans="1:15">
      <c r="A339" s="156"/>
      <c r="B339" s="220"/>
      <c r="C339" s="150"/>
      <c r="D339" s="150"/>
      <c r="E339" s="150"/>
      <c r="F339" s="150"/>
      <c r="G339" s="151"/>
      <c r="H339" s="23">
        <f>MONTH(CtasReceber[[#This Row],[Data Vencimento]])</f>
        <v>1</v>
      </c>
      <c r="I339" s="23">
        <f>YEAR(CtasReceber[[#This Row],[Data Vencimento]])</f>
        <v>1900</v>
      </c>
      <c r="J339" s="156"/>
      <c r="K339" s="23">
        <f>MONTH(CtasReceber[[#This Row],[Data Recebimento]])</f>
        <v>1</v>
      </c>
      <c r="L339" s="23">
        <f>YEAR(CtasReceber[[#This Row],[Data Recebimento]])</f>
        <v>1900</v>
      </c>
      <c r="M339" s="154"/>
      <c r="N339" s="208"/>
      <c r="O3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" spans="1:15">
      <c r="A340" s="156"/>
      <c r="B340" s="220"/>
      <c r="C340" s="150"/>
      <c r="D340" s="150"/>
      <c r="E340" s="150"/>
      <c r="F340" s="150"/>
      <c r="G340" s="151"/>
      <c r="H340" s="23">
        <f>MONTH(CtasReceber[[#This Row],[Data Vencimento]])</f>
        <v>1</v>
      </c>
      <c r="I340" s="23">
        <f>YEAR(CtasReceber[[#This Row],[Data Vencimento]])</f>
        <v>1900</v>
      </c>
      <c r="J340" s="156"/>
      <c r="K340" s="23">
        <f>MONTH(CtasReceber[[#This Row],[Data Recebimento]])</f>
        <v>1</v>
      </c>
      <c r="L340" s="23">
        <f>YEAR(CtasReceber[[#This Row],[Data Recebimento]])</f>
        <v>1900</v>
      </c>
      <c r="M340" s="154"/>
      <c r="N340" s="208"/>
      <c r="O3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" spans="1:15">
      <c r="A341" s="156"/>
      <c r="B341" s="220"/>
      <c r="C341" s="150"/>
      <c r="D341" s="150"/>
      <c r="E341" s="150"/>
      <c r="F341" s="150"/>
      <c r="G341" s="151"/>
      <c r="H341" s="23">
        <f>MONTH(CtasReceber[[#This Row],[Data Vencimento]])</f>
        <v>1</v>
      </c>
      <c r="I341" s="23">
        <f>YEAR(CtasReceber[[#This Row],[Data Vencimento]])</f>
        <v>1900</v>
      </c>
      <c r="J341" s="156"/>
      <c r="K341" s="23">
        <f>MONTH(CtasReceber[[#This Row],[Data Recebimento]])</f>
        <v>1</v>
      </c>
      <c r="L341" s="23">
        <f>YEAR(CtasReceber[[#This Row],[Data Recebimento]])</f>
        <v>1900</v>
      </c>
      <c r="M341" s="154"/>
      <c r="N341" s="208"/>
      <c r="O3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" spans="1:15">
      <c r="A342" s="156"/>
      <c r="B342" s="220"/>
      <c r="C342" s="150"/>
      <c r="D342" s="150"/>
      <c r="E342" s="150"/>
      <c r="F342" s="150"/>
      <c r="G342" s="151"/>
      <c r="H342" s="23">
        <f>MONTH(CtasReceber[[#This Row],[Data Vencimento]])</f>
        <v>1</v>
      </c>
      <c r="I342" s="23">
        <f>YEAR(CtasReceber[[#This Row],[Data Vencimento]])</f>
        <v>1900</v>
      </c>
      <c r="J342" s="156"/>
      <c r="K342" s="23">
        <f>MONTH(CtasReceber[[#This Row],[Data Recebimento]])</f>
        <v>1</v>
      </c>
      <c r="L342" s="23">
        <f>YEAR(CtasReceber[[#This Row],[Data Recebimento]])</f>
        <v>1900</v>
      </c>
      <c r="M342" s="154"/>
      <c r="N342" s="208"/>
      <c r="O3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" spans="1:15">
      <c r="A343" s="156"/>
      <c r="B343" s="220"/>
      <c r="C343" s="150"/>
      <c r="D343" s="150"/>
      <c r="E343" s="150"/>
      <c r="F343" s="150"/>
      <c r="G343" s="151"/>
      <c r="H343" s="23">
        <f>MONTH(CtasReceber[[#This Row],[Data Vencimento]])</f>
        <v>1</v>
      </c>
      <c r="I343" s="23">
        <f>YEAR(CtasReceber[[#This Row],[Data Vencimento]])</f>
        <v>1900</v>
      </c>
      <c r="J343" s="156"/>
      <c r="K343" s="23">
        <f>MONTH(CtasReceber[[#This Row],[Data Recebimento]])</f>
        <v>1</v>
      </c>
      <c r="L343" s="23">
        <f>YEAR(CtasReceber[[#This Row],[Data Recebimento]])</f>
        <v>1900</v>
      </c>
      <c r="M343" s="154"/>
      <c r="N343" s="208"/>
      <c r="O3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" spans="1:15">
      <c r="A344" s="156"/>
      <c r="B344" s="220"/>
      <c r="C344" s="150"/>
      <c r="D344" s="150"/>
      <c r="E344" s="150"/>
      <c r="F344" s="150"/>
      <c r="G344" s="151"/>
      <c r="H344" s="23">
        <f>MONTH(CtasReceber[[#This Row],[Data Vencimento]])</f>
        <v>1</v>
      </c>
      <c r="I344" s="23">
        <f>YEAR(CtasReceber[[#This Row],[Data Vencimento]])</f>
        <v>1900</v>
      </c>
      <c r="J344" s="156"/>
      <c r="K344" s="23">
        <f>MONTH(CtasReceber[[#This Row],[Data Recebimento]])</f>
        <v>1</v>
      </c>
      <c r="L344" s="23">
        <f>YEAR(CtasReceber[[#This Row],[Data Recebimento]])</f>
        <v>1900</v>
      </c>
      <c r="M344" s="154"/>
      <c r="N344" s="208"/>
      <c r="O3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" spans="1:15">
      <c r="A345" s="156"/>
      <c r="B345" s="220"/>
      <c r="C345" s="150"/>
      <c r="D345" s="150"/>
      <c r="E345" s="150"/>
      <c r="F345" s="150"/>
      <c r="G345" s="151"/>
      <c r="H345" s="23">
        <f>MONTH(CtasReceber[[#This Row],[Data Vencimento]])</f>
        <v>1</v>
      </c>
      <c r="I345" s="23">
        <f>YEAR(CtasReceber[[#This Row],[Data Vencimento]])</f>
        <v>1900</v>
      </c>
      <c r="J345" s="156"/>
      <c r="K345" s="23">
        <f>MONTH(CtasReceber[[#This Row],[Data Recebimento]])</f>
        <v>1</v>
      </c>
      <c r="L345" s="23">
        <f>YEAR(CtasReceber[[#This Row],[Data Recebimento]])</f>
        <v>1900</v>
      </c>
      <c r="M345" s="154"/>
      <c r="N345" s="208"/>
      <c r="O3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" spans="1:15">
      <c r="A346" s="156"/>
      <c r="B346" s="220"/>
      <c r="C346" s="150"/>
      <c r="D346" s="150"/>
      <c r="E346" s="150"/>
      <c r="F346" s="150"/>
      <c r="G346" s="151"/>
      <c r="H346" s="23">
        <f>MONTH(CtasReceber[[#This Row],[Data Vencimento]])</f>
        <v>1</v>
      </c>
      <c r="I346" s="23">
        <f>YEAR(CtasReceber[[#This Row],[Data Vencimento]])</f>
        <v>1900</v>
      </c>
      <c r="J346" s="156"/>
      <c r="K346" s="23">
        <f>MONTH(CtasReceber[[#This Row],[Data Recebimento]])</f>
        <v>1</v>
      </c>
      <c r="L346" s="23">
        <f>YEAR(CtasReceber[[#This Row],[Data Recebimento]])</f>
        <v>1900</v>
      </c>
      <c r="M346" s="154"/>
      <c r="N346" s="208"/>
      <c r="O3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" spans="1:15">
      <c r="A347" s="156"/>
      <c r="B347" s="220"/>
      <c r="C347" s="150"/>
      <c r="D347" s="150"/>
      <c r="E347" s="150"/>
      <c r="F347" s="150"/>
      <c r="G347" s="151"/>
      <c r="H347" s="23">
        <f>MONTH(CtasReceber[[#This Row],[Data Vencimento]])</f>
        <v>1</v>
      </c>
      <c r="I347" s="23">
        <f>YEAR(CtasReceber[[#This Row],[Data Vencimento]])</f>
        <v>1900</v>
      </c>
      <c r="J347" s="156"/>
      <c r="K347" s="23">
        <f>MONTH(CtasReceber[[#This Row],[Data Recebimento]])</f>
        <v>1</v>
      </c>
      <c r="L347" s="23">
        <f>YEAR(CtasReceber[[#This Row],[Data Recebimento]])</f>
        <v>1900</v>
      </c>
      <c r="M347" s="154"/>
      <c r="N347" s="208"/>
      <c r="O3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" spans="1:15">
      <c r="A348" s="156"/>
      <c r="B348" s="220"/>
      <c r="C348" s="150"/>
      <c r="D348" s="150"/>
      <c r="E348" s="150"/>
      <c r="F348" s="150"/>
      <c r="G348" s="151"/>
      <c r="H348" s="23">
        <f>MONTH(CtasReceber[[#This Row],[Data Vencimento]])</f>
        <v>1</v>
      </c>
      <c r="I348" s="23">
        <f>YEAR(CtasReceber[[#This Row],[Data Vencimento]])</f>
        <v>1900</v>
      </c>
      <c r="J348" s="156"/>
      <c r="K348" s="23">
        <f>MONTH(CtasReceber[[#This Row],[Data Recebimento]])</f>
        <v>1</v>
      </c>
      <c r="L348" s="23">
        <f>YEAR(CtasReceber[[#This Row],[Data Recebimento]])</f>
        <v>1900</v>
      </c>
      <c r="M348" s="154"/>
      <c r="N348" s="208"/>
      <c r="O3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" spans="1:15">
      <c r="A349" s="156"/>
      <c r="B349" s="220"/>
      <c r="C349" s="150"/>
      <c r="D349" s="150"/>
      <c r="E349" s="150"/>
      <c r="F349" s="150"/>
      <c r="G349" s="151"/>
      <c r="H349" s="23">
        <f>MONTH(CtasReceber[[#This Row],[Data Vencimento]])</f>
        <v>1</v>
      </c>
      <c r="I349" s="23">
        <f>YEAR(CtasReceber[[#This Row],[Data Vencimento]])</f>
        <v>1900</v>
      </c>
      <c r="J349" s="156"/>
      <c r="K349" s="23">
        <f>MONTH(CtasReceber[[#This Row],[Data Recebimento]])</f>
        <v>1</v>
      </c>
      <c r="L349" s="23">
        <f>YEAR(CtasReceber[[#This Row],[Data Recebimento]])</f>
        <v>1900</v>
      </c>
      <c r="M349" s="154"/>
      <c r="N349" s="208"/>
      <c r="O3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" spans="1:15">
      <c r="A350" s="156"/>
      <c r="B350" s="220"/>
      <c r="C350" s="150"/>
      <c r="D350" s="150"/>
      <c r="E350" s="150"/>
      <c r="F350" s="150"/>
      <c r="G350" s="151"/>
      <c r="H350" s="23">
        <f>MONTH(CtasReceber[[#This Row],[Data Vencimento]])</f>
        <v>1</v>
      </c>
      <c r="I350" s="23">
        <f>YEAR(CtasReceber[[#This Row],[Data Vencimento]])</f>
        <v>1900</v>
      </c>
      <c r="J350" s="156"/>
      <c r="K350" s="23">
        <f>MONTH(CtasReceber[[#This Row],[Data Recebimento]])</f>
        <v>1</v>
      </c>
      <c r="L350" s="23">
        <f>YEAR(CtasReceber[[#This Row],[Data Recebimento]])</f>
        <v>1900</v>
      </c>
      <c r="M350" s="154"/>
      <c r="N350" s="208"/>
      <c r="O3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" spans="1:15">
      <c r="A351" s="156"/>
      <c r="B351" s="220"/>
      <c r="C351" s="150"/>
      <c r="D351" s="150"/>
      <c r="E351" s="150"/>
      <c r="F351" s="150"/>
      <c r="G351" s="151"/>
      <c r="H351" s="23">
        <f>MONTH(CtasReceber[[#This Row],[Data Vencimento]])</f>
        <v>1</v>
      </c>
      <c r="I351" s="23">
        <f>YEAR(CtasReceber[[#This Row],[Data Vencimento]])</f>
        <v>1900</v>
      </c>
      <c r="J351" s="156"/>
      <c r="K351" s="23">
        <f>MONTH(CtasReceber[[#This Row],[Data Recebimento]])</f>
        <v>1</v>
      </c>
      <c r="L351" s="23">
        <f>YEAR(CtasReceber[[#This Row],[Data Recebimento]])</f>
        <v>1900</v>
      </c>
      <c r="M351" s="154"/>
      <c r="N351" s="208"/>
      <c r="O3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" spans="1:15">
      <c r="A352" s="156"/>
      <c r="B352" s="220"/>
      <c r="C352" s="150"/>
      <c r="D352" s="150"/>
      <c r="E352" s="150"/>
      <c r="F352" s="150"/>
      <c r="G352" s="151"/>
      <c r="H352" s="23">
        <f>MONTH(CtasReceber[[#This Row],[Data Vencimento]])</f>
        <v>1</v>
      </c>
      <c r="I352" s="23">
        <f>YEAR(CtasReceber[[#This Row],[Data Vencimento]])</f>
        <v>1900</v>
      </c>
      <c r="J352" s="156"/>
      <c r="K352" s="23">
        <f>MONTH(CtasReceber[[#This Row],[Data Recebimento]])</f>
        <v>1</v>
      </c>
      <c r="L352" s="23">
        <f>YEAR(CtasReceber[[#This Row],[Data Recebimento]])</f>
        <v>1900</v>
      </c>
      <c r="M352" s="154"/>
      <c r="N352" s="208"/>
      <c r="O3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" spans="1:15">
      <c r="A353" s="156"/>
      <c r="B353" s="220"/>
      <c r="C353" s="150"/>
      <c r="D353" s="150"/>
      <c r="E353" s="150"/>
      <c r="F353" s="150"/>
      <c r="G353" s="151"/>
      <c r="H353" s="23">
        <f>MONTH(CtasReceber[[#This Row],[Data Vencimento]])</f>
        <v>1</v>
      </c>
      <c r="I353" s="23">
        <f>YEAR(CtasReceber[[#This Row],[Data Vencimento]])</f>
        <v>1900</v>
      </c>
      <c r="J353" s="156"/>
      <c r="K353" s="23">
        <f>MONTH(CtasReceber[[#This Row],[Data Recebimento]])</f>
        <v>1</v>
      </c>
      <c r="L353" s="23">
        <f>YEAR(CtasReceber[[#This Row],[Data Recebimento]])</f>
        <v>1900</v>
      </c>
      <c r="M353" s="154"/>
      <c r="N353" s="208"/>
      <c r="O3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" spans="1:15">
      <c r="A354" s="156"/>
      <c r="B354" s="220"/>
      <c r="C354" s="150"/>
      <c r="D354" s="150"/>
      <c r="E354" s="150"/>
      <c r="F354" s="150"/>
      <c r="G354" s="151"/>
      <c r="H354" s="23">
        <f>MONTH(CtasReceber[[#This Row],[Data Vencimento]])</f>
        <v>1</v>
      </c>
      <c r="I354" s="23">
        <f>YEAR(CtasReceber[[#This Row],[Data Vencimento]])</f>
        <v>1900</v>
      </c>
      <c r="J354" s="156"/>
      <c r="K354" s="23">
        <f>MONTH(CtasReceber[[#This Row],[Data Recebimento]])</f>
        <v>1</v>
      </c>
      <c r="L354" s="23">
        <f>YEAR(CtasReceber[[#This Row],[Data Recebimento]])</f>
        <v>1900</v>
      </c>
      <c r="M354" s="154"/>
      <c r="N354" s="208"/>
      <c r="O3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" spans="1:15">
      <c r="A355" s="156"/>
      <c r="B355" s="220"/>
      <c r="C355" s="150"/>
      <c r="D355" s="150"/>
      <c r="E355" s="150"/>
      <c r="F355" s="150"/>
      <c r="G355" s="151"/>
      <c r="H355" s="23">
        <f>MONTH(CtasReceber[[#This Row],[Data Vencimento]])</f>
        <v>1</v>
      </c>
      <c r="I355" s="23">
        <f>YEAR(CtasReceber[[#This Row],[Data Vencimento]])</f>
        <v>1900</v>
      </c>
      <c r="J355" s="156"/>
      <c r="K355" s="23">
        <f>MONTH(CtasReceber[[#This Row],[Data Recebimento]])</f>
        <v>1</v>
      </c>
      <c r="L355" s="23">
        <f>YEAR(CtasReceber[[#This Row],[Data Recebimento]])</f>
        <v>1900</v>
      </c>
      <c r="M355" s="154"/>
      <c r="N355" s="208"/>
      <c r="O3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" spans="1:15">
      <c r="A356" s="156"/>
      <c r="B356" s="220"/>
      <c r="C356" s="150"/>
      <c r="D356" s="150"/>
      <c r="E356" s="150"/>
      <c r="F356" s="150"/>
      <c r="G356" s="151"/>
      <c r="H356" s="23">
        <f>MONTH(CtasReceber[[#This Row],[Data Vencimento]])</f>
        <v>1</v>
      </c>
      <c r="I356" s="23">
        <f>YEAR(CtasReceber[[#This Row],[Data Vencimento]])</f>
        <v>1900</v>
      </c>
      <c r="J356" s="156"/>
      <c r="K356" s="23">
        <f>MONTH(CtasReceber[[#This Row],[Data Recebimento]])</f>
        <v>1</v>
      </c>
      <c r="L356" s="23">
        <f>YEAR(CtasReceber[[#This Row],[Data Recebimento]])</f>
        <v>1900</v>
      </c>
      <c r="M356" s="154"/>
      <c r="N356" s="208"/>
      <c r="O3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" spans="1:15">
      <c r="A357" s="156"/>
      <c r="B357" s="220"/>
      <c r="C357" s="150"/>
      <c r="D357" s="150"/>
      <c r="E357" s="150"/>
      <c r="F357" s="150"/>
      <c r="G357" s="151"/>
      <c r="H357" s="23">
        <f>MONTH(CtasReceber[[#This Row],[Data Vencimento]])</f>
        <v>1</v>
      </c>
      <c r="I357" s="23">
        <f>YEAR(CtasReceber[[#This Row],[Data Vencimento]])</f>
        <v>1900</v>
      </c>
      <c r="J357" s="156"/>
      <c r="K357" s="23">
        <f>MONTH(CtasReceber[[#This Row],[Data Recebimento]])</f>
        <v>1</v>
      </c>
      <c r="L357" s="23">
        <f>YEAR(CtasReceber[[#This Row],[Data Recebimento]])</f>
        <v>1900</v>
      </c>
      <c r="M357" s="154"/>
      <c r="N357" s="208"/>
      <c r="O3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" spans="1:15">
      <c r="A358" s="156"/>
      <c r="B358" s="220"/>
      <c r="C358" s="150"/>
      <c r="D358" s="150"/>
      <c r="E358" s="150"/>
      <c r="F358" s="150"/>
      <c r="G358" s="151"/>
      <c r="H358" s="23">
        <f>MONTH(CtasReceber[[#This Row],[Data Vencimento]])</f>
        <v>1</v>
      </c>
      <c r="I358" s="23">
        <f>YEAR(CtasReceber[[#This Row],[Data Vencimento]])</f>
        <v>1900</v>
      </c>
      <c r="J358" s="156"/>
      <c r="K358" s="23">
        <f>MONTH(CtasReceber[[#This Row],[Data Recebimento]])</f>
        <v>1</v>
      </c>
      <c r="L358" s="23">
        <f>YEAR(CtasReceber[[#This Row],[Data Recebimento]])</f>
        <v>1900</v>
      </c>
      <c r="M358" s="154"/>
      <c r="N358" s="208"/>
      <c r="O3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" spans="1:15">
      <c r="A359" s="156"/>
      <c r="B359" s="220"/>
      <c r="C359" s="150"/>
      <c r="D359" s="150"/>
      <c r="E359" s="150"/>
      <c r="F359" s="150"/>
      <c r="G359" s="151"/>
      <c r="H359" s="23">
        <f>MONTH(CtasReceber[[#This Row],[Data Vencimento]])</f>
        <v>1</v>
      </c>
      <c r="I359" s="23">
        <f>YEAR(CtasReceber[[#This Row],[Data Vencimento]])</f>
        <v>1900</v>
      </c>
      <c r="J359" s="156"/>
      <c r="K359" s="23">
        <f>MONTH(CtasReceber[[#This Row],[Data Recebimento]])</f>
        <v>1</v>
      </c>
      <c r="L359" s="23">
        <f>YEAR(CtasReceber[[#This Row],[Data Recebimento]])</f>
        <v>1900</v>
      </c>
      <c r="M359" s="154"/>
      <c r="N359" s="208"/>
      <c r="O3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" spans="1:15">
      <c r="A360" s="156"/>
      <c r="B360" s="220"/>
      <c r="C360" s="150"/>
      <c r="D360" s="150"/>
      <c r="E360" s="150"/>
      <c r="F360" s="150"/>
      <c r="G360" s="151"/>
      <c r="H360" s="23">
        <f>MONTH(CtasReceber[[#This Row],[Data Vencimento]])</f>
        <v>1</v>
      </c>
      <c r="I360" s="23">
        <f>YEAR(CtasReceber[[#This Row],[Data Vencimento]])</f>
        <v>1900</v>
      </c>
      <c r="J360" s="156"/>
      <c r="K360" s="23">
        <f>MONTH(CtasReceber[[#This Row],[Data Recebimento]])</f>
        <v>1</v>
      </c>
      <c r="L360" s="23">
        <f>YEAR(CtasReceber[[#This Row],[Data Recebimento]])</f>
        <v>1900</v>
      </c>
      <c r="M360" s="154"/>
      <c r="N360" s="208"/>
      <c r="O3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" spans="1:15">
      <c r="A361" s="156"/>
      <c r="B361" s="220"/>
      <c r="C361" s="150"/>
      <c r="D361" s="150"/>
      <c r="E361" s="150"/>
      <c r="F361" s="150"/>
      <c r="G361" s="151"/>
      <c r="H361" s="23">
        <f>MONTH(CtasReceber[[#This Row],[Data Vencimento]])</f>
        <v>1</v>
      </c>
      <c r="I361" s="23">
        <f>YEAR(CtasReceber[[#This Row],[Data Vencimento]])</f>
        <v>1900</v>
      </c>
      <c r="J361" s="156"/>
      <c r="K361" s="23">
        <f>MONTH(CtasReceber[[#This Row],[Data Recebimento]])</f>
        <v>1</v>
      </c>
      <c r="L361" s="23">
        <f>YEAR(CtasReceber[[#This Row],[Data Recebimento]])</f>
        <v>1900</v>
      </c>
      <c r="M361" s="154"/>
      <c r="N361" s="208"/>
      <c r="O3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" spans="1:15">
      <c r="A362" s="156"/>
      <c r="B362" s="220"/>
      <c r="C362" s="150"/>
      <c r="D362" s="150"/>
      <c r="E362" s="150"/>
      <c r="F362" s="150"/>
      <c r="G362" s="151"/>
      <c r="H362" s="23">
        <f>MONTH(CtasReceber[[#This Row],[Data Vencimento]])</f>
        <v>1</v>
      </c>
      <c r="I362" s="23">
        <f>YEAR(CtasReceber[[#This Row],[Data Vencimento]])</f>
        <v>1900</v>
      </c>
      <c r="J362" s="156"/>
      <c r="K362" s="23">
        <f>MONTH(CtasReceber[[#This Row],[Data Recebimento]])</f>
        <v>1</v>
      </c>
      <c r="L362" s="23">
        <f>YEAR(CtasReceber[[#This Row],[Data Recebimento]])</f>
        <v>1900</v>
      </c>
      <c r="M362" s="154"/>
      <c r="N362" s="208"/>
      <c r="O3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" spans="1:15">
      <c r="A363" s="156"/>
      <c r="B363" s="220"/>
      <c r="C363" s="150"/>
      <c r="D363" s="150"/>
      <c r="E363" s="150"/>
      <c r="F363" s="150"/>
      <c r="G363" s="151"/>
      <c r="H363" s="23">
        <f>MONTH(CtasReceber[[#This Row],[Data Vencimento]])</f>
        <v>1</v>
      </c>
      <c r="I363" s="23">
        <f>YEAR(CtasReceber[[#This Row],[Data Vencimento]])</f>
        <v>1900</v>
      </c>
      <c r="J363" s="156"/>
      <c r="K363" s="23">
        <f>MONTH(CtasReceber[[#This Row],[Data Recebimento]])</f>
        <v>1</v>
      </c>
      <c r="L363" s="23">
        <f>YEAR(CtasReceber[[#This Row],[Data Recebimento]])</f>
        <v>1900</v>
      </c>
      <c r="M363" s="154"/>
      <c r="N363" s="208"/>
      <c r="O3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" spans="1:15">
      <c r="A364" s="156"/>
      <c r="B364" s="220"/>
      <c r="C364" s="150"/>
      <c r="D364" s="150"/>
      <c r="E364" s="150"/>
      <c r="F364" s="150"/>
      <c r="G364" s="151"/>
      <c r="H364" s="23">
        <f>MONTH(CtasReceber[[#This Row],[Data Vencimento]])</f>
        <v>1</v>
      </c>
      <c r="I364" s="23">
        <f>YEAR(CtasReceber[[#This Row],[Data Vencimento]])</f>
        <v>1900</v>
      </c>
      <c r="J364" s="156"/>
      <c r="K364" s="23">
        <f>MONTH(CtasReceber[[#This Row],[Data Recebimento]])</f>
        <v>1</v>
      </c>
      <c r="L364" s="23">
        <f>YEAR(CtasReceber[[#This Row],[Data Recebimento]])</f>
        <v>1900</v>
      </c>
      <c r="M364" s="154"/>
      <c r="N364" s="208"/>
      <c r="O3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" spans="1:15">
      <c r="A365" s="156"/>
      <c r="B365" s="220"/>
      <c r="C365" s="150"/>
      <c r="D365" s="150"/>
      <c r="E365" s="150"/>
      <c r="F365" s="150"/>
      <c r="G365" s="151"/>
      <c r="H365" s="23">
        <f>MONTH(CtasReceber[[#This Row],[Data Vencimento]])</f>
        <v>1</v>
      </c>
      <c r="I365" s="23">
        <f>YEAR(CtasReceber[[#This Row],[Data Vencimento]])</f>
        <v>1900</v>
      </c>
      <c r="J365" s="156"/>
      <c r="K365" s="23">
        <f>MONTH(CtasReceber[[#This Row],[Data Recebimento]])</f>
        <v>1</v>
      </c>
      <c r="L365" s="23">
        <f>YEAR(CtasReceber[[#This Row],[Data Recebimento]])</f>
        <v>1900</v>
      </c>
      <c r="M365" s="154"/>
      <c r="N365" s="208"/>
      <c r="O3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" spans="1:15">
      <c r="A366" s="156"/>
      <c r="B366" s="220"/>
      <c r="C366" s="150"/>
      <c r="D366" s="150"/>
      <c r="E366" s="150"/>
      <c r="F366" s="150"/>
      <c r="G366" s="151"/>
      <c r="H366" s="23">
        <f>MONTH(CtasReceber[[#This Row],[Data Vencimento]])</f>
        <v>1</v>
      </c>
      <c r="I366" s="23">
        <f>YEAR(CtasReceber[[#This Row],[Data Vencimento]])</f>
        <v>1900</v>
      </c>
      <c r="J366" s="156"/>
      <c r="K366" s="23">
        <f>MONTH(CtasReceber[[#This Row],[Data Recebimento]])</f>
        <v>1</v>
      </c>
      <c r="L366" s="23">
        <f>YEAR(CtasReceber[[#This Row],[Data Recebimento]])</f>
        <v>1900</v>
      </c>
      <c r="M366" s="154"/>
      <c r="N366" s="208"/>
      <c r="O3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" spans="1:15">
      <c r="A367" s="156"/>
      <c r="B367" s="220"/>
      <c r="C367" s="150"/>
      <c r="D367" s="150"/>
      <c r="E367" s="150"/>
      <c r="F367" s="150"/>
      <c r="G367" s="151"/>
      <c r="H367" s="23">
        <f>MONTH(CtasReceber[[#This Row],[Data Vencimento]])</f>
        <v>1</v>
      </c>
      <c r="I367" s="23">
        <f>YEAR(CtasReceber[[#This Row],[Data Vencimento]])</f>
        <v>1900</v>
      </c>
      <c r="J367" s="156"/>
      <c r="K367" s="23">
        <f>MONTH(CtasReceber[[#This Row],[Data Recebimento]])</f>
        <v>1</v>
      </c>
      <c r="L367" s="23">
        <f>YEAR(CtasReceber[[#This Row],[Data Recebimento]])</f>
        <v>1900</v>
      </c>
      <c r="M367" s="154"/>
      <c r="N367" s="208"/>
      <c r="O3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" spans="1:15">
      <c r="A368" s="156"/>
      <c r="B368" s="220"/>
      <c r="C368" s="150"/>
      <c r="D368" s="150"/>
      <c r="E368" s="150"/>
      <c r="F368" s="150"/>
      <c r="G368" s="151"/>
      <c r="H368" s="23">
        <f>MONTH(CtasReceber[[#This Row],[Data Vencimento]])</f>
        <v>1</v>
      </c>
      <c r="I368" s="23">
        <f>YEAR(CtasReceber[[#This Row],[Data Vencimento]])</f>
        <v>1900</v>
      </c>
      <c r="J368" s="156"/>
      <c r="K368" s="23">
        <f>MONTH(CtasReceber[[#This Row],[Data Recebimento]])</f>
        <v>1</v>
      </c>
      <c r="L368" s="23">
        <f>YEAR(CtasReceber[[#This Row],[Data Recebimento]])</f>
        <v>1900</v>
      </c>
      <c r="M368" s="154"/>
      <c r="N368" s="208"/>
      <c r="O3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" spans="1:15">
      <c r="A369" s="156"/>
      <c r="B369" s="220"/>
      <c r="C369" s="150"/>
      <c r="D369" s="150"/>
      <c r="E369" s="150"/>
      <c r="F369" s="150"/>
      <c r="G369" s="151"/>
      <c r="H369" s="23">
        <f>MONTH(CtasReceber[[#This Row],[Data Vencimento]])</f>
        <v>1</v>
      </c>
      <c r="I369" s="23">
        <f>YEAR(CtasReceber[[#This Row],[Data Vencimento]])</f>
        <v>1900</v>
      </c>
      <c r="J369" s="156"/>
      <c r="K369" s="23">
        <f>MONTH(CtasReceber[[#This Row],[Data Recebimento]])</f>
        <v>1</v>
      </c>
      <c r="L369" s="23">
        <f>YEAR(CtasReceber[[#This Row],[Data Recebimento]])</f>
        <v>1900</v>
      </c>
      <c r="M369" s="154"/>
      <c r="N369" s="208"/>
      <c r="O3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" spans="1:15">
      <c r="A370" s="156"/>
      <c r="B370" s="220"/>
      <c r="C370" s="150"/>
      <c r="D370" s="150"/>
      <c r="E370" s="150"/>
      <c r="F370" s="150"/>
      <c r="G370" s="151"/>
      <c r="H370" s="23">
        <f>MONTH(CtasReceber[[#This Row],[Data Vencimento]])</f>
        <v>1</v>
      </c>
      <c r="I370" s="23">
        <f>YEAR(CtasReceber[[#This Row],[Data Vencimento]])</f>
        <v>1900</v>
      </c>
      <c r="J370" s="156"/>
      <c r="K370" s="23">
        <f>MONTH(CtasReceber[[#This Row],[Data Recebimento]])</f>
        <v>1</v>
      </c>
      <c r="L370" s="23">
        <f>YEAR(CtasReceber[[#This Row],[Data Recebimento]])</f>
        <v>1900</v>
      </c>
      <c r="M370" s="154"/>
      <c r="N370" s="208"/>
      <c r="O3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" spans="1:15">
      <c r="A371" s="156"/>
      <c r="B371" s="220"/>
      <c r="C371" s="150"/>
      <c r="D371" s="150"/>
      <c r="E371" s="150"/>
      <c r="F371" s="150"/>
      <c r="G371" s="151"/>
      <c r="H371" s="23">
        <f>MONTH(CtasReceber[[#This Row],[Data Vencimento]])</f>
        <v>1</v>
      </c>
      <c r="I371" s="23">
        <f>YEAR(CtasReceber[[#This Row],[Data Vencimento]])</f>
        <v>1900</v>
      </c>
      <c r="J371" s="156"/>
      <c r="K371" s="23">
        <f>MONTH(CtasReceber[[#This Row],[Data Recebimento]])</f>
        <v>1</v>
      </c>
      <c r="L371" s="23">
        <f>YEAR(CtasReceber[[#This Row],[Data Recebimento]])</f>
        <v>1900</v>
      </c>
      <c r="M371" s="154"/>
      <c r="N371" s="208"/>
      <c r="O3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" spans="1:15">
      <c r="A372" s="156"/>
      <c r="B372" s="220"/>
      <c r="C372" s="150"/>
      <c r="D372" s="150"/>
      <c r="E372" s="150"/>
      <c r="F372" s="150"/>
      <c r="G372" s="151"/>
      <c r="H372" s="23">
        <f>MONTH(CtasReceber[[#This Row],[Data Vencimento]])</f>
        <v>1</v>
      </c>
      <c r="I372" s="23">
        <f>YEAR(CtasReceber[[#This Row],[Data Vencimento]])</f>
        <v>1900</v>
      </c>
      <c r="J372" s="156"/>
      <c r="K372" s="23">
        <f>MONTH(CtasReceber[[#This Row],[Data Recebimento]])</f>
        <v>1</v>
      </c>
      <c r="L372" s="23">
        <f>YEAR(CtasReceber[[#This Row],[Data Recebimento]])</f>
        <v>1900</v>
      </c>
      <c r="M372" s="154"/>
      <c r="N372" s="208"/>
      <c r="O3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" spans="1:15">
      <c r="A373" s="156"/>
      <c r="B373" s="220"/>
      <c r="C373" s="150"/>
      <c r="D373" s="150"/>
      <c r="E373" s="150"/>
      <c r="F373" s="150"/>
      <c r="G373" s="151"/>
      <c r="H373" s="23">
        <f>MONTH(CtasReceber[[#This Row],[Data Vencimento]])</f>
        <v>1</v>
      </c>
      <c r="I373" s="23">
        <f>YEAR(CtasReceber[[#This Row],[Data Vencimento]])</f>
        <v>1900</v>
      </c>
      <c r="J373" s="156"/>
      <c r="K373" s="23">
        <f>MONTH(CtasReceber[[#This Row],[Data Recebimento]])</f>
        <v>1</v>
      </c>
      <c r="L373" s="23">
        <f>YEAR(CtasReceber[[#This Row],[Data Recebimento]])</f>
        <v>1900</v>
      </c>
      <c r="M373" s="154"/>
      <c r="N373" s="208"/>
      <c r="O3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" spans="1:15">
      <c r="A374" s="156"/>
      <c r="B374" s="220"/>
      <c r="C374" s="150"/>
      <c r="D374" s="150"/>
      <c r="E374" s="150"/>
      <c r="F374" s="150"/>
      <c r="G374" s="151"/>
      <c r="H374" s="23">
        <f>MONTH(CtasReceber[[#This Row],[Data Vencimento]])</f>
        <v>1</v>
      </c>
      <c r="I374" s="23">
        <f>YEAR(CtasReceber[[#This Row],[Data Vencimento]])</f>
        <v>1900</v>
      </c>
      <c r="J374" s="156"/>
      <c r="K374" s="23">
        <f>MONTH(CtasReceber[[#This Row],[Data Recebimento]])</f>
        <v>1</v>
      </c>
      <c r="L374" s="23">
        <f>YEAR(CtasReceber[[#This Row],[Data Recebimento]])</f>
        <v>1900</v>
      </c>
      <c r="M374" s="154"/>
      <c r="N374" s="208"/>
      <c r="O3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" spans="1:15">
      <c r="A375" s="156"/>
      <c r="B375" s="220"/>
      <c r="C375" s="150"/>
      <c r="D375" s="150"/>
      <c r="E375" s="150"/>
      <c r="F375" s="150"/>
      <c r="G375" s="151"/>
      <c r="H375" s="23">
        <f>MONTH(CtasReceber[[#This Row],[Data Vencimento]])</f>
        <v>1</v>
      </c>
      <c r="I375" s="23">
        <f>YEAR(CtasReceber[[#This Row],[Data Vencimento]])</f>
        <v>1900</v>
      </c>
      <c r="J375" s="156"/>
      <c r="K375" s="23">
        <f>MONTH(CtasReceber[[#This Row],[Data Recebimento]])</f>
        <v>1</v>
      </c>
      <c r="L375" s="23">
        <f>YEAR(CtasReceber[[#This Row],[Data Recebimento]])</f>
        <v>1900</v>
      </c>
      <c r="M375" s="154"/>
      <c r="N375" s="208"/>
      <c r="O3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" spans="1:15">
      <c r="A376" s="156"/>
      <c r="B376" s="220"/>
      <c r="C376" s="150"/>
      <c r="D376" s="150"/>
      <c r="E376" s="150"/>
      <c r="F376" s="150"/>
      <c r="G376" s="151"/>
      <c r="H376" s="23">
        <f>MONTH(CtasReceber[[#This Row],[Data Vencimento]])</f>
        <v>1</v>
      </c>
      <c r="I376" s="23">
        <f>YEAR(CtasReceber[[#This Row],[Data Vencimento]])</f>
        <v>1900</v>
      </c>
      <c r="J376" s="156"/>
      <c r="K376" s="23">
        <f>MONTH(CtasReceber[[#This Row],[Data Recebimento]])</f>
        <v>1</v>
      </c>
      <c r="L376" s="23">
        <f>YEAR(CtasReceber[[#This Row],[Data Recebimento]])</f>
        <v>1900</v>
      </c>
      <c r="M376" s="154"/>
      <c r="N376" s="208"/>
      <c r="O3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" spans="1:15">
      <c r="A377" s="156"/>
      <c r="B377" s="220"/>
      <c r="C377" s="150"/>
      <c r="D377" s="150"/>
      <c r="E377" s="150"/>
      <c r="F377" s="150"/>
      <c r="G377" s="151"/>
      <c r="H377" s="23">
        <f>MONTH(CtasReceber[[#This Row],[Data Vencimento]])</f>
        <v>1</v>
      </c>
      <c r="I377" s="23">
        <f>YEAR(CtasReceber[[#This Row],[Data Vencimento]])</f>
        <v>1900</v>
      </c>
      <c r="J377" s="156"/>
      <c r="K377" s="23">
        <f>MONTH(CtasReceber[[#This Row],[Data Recebimento]])</f>
        <v>1</v>
      </c>
      <c r="L377" s="23">
        <f>YEAR(CtasReceber[[#This Row],[Data Recebimento]])</f>
        <v>1900</v>
      </c>
      <c r="M377" s="154"/>
      <c r="N377" s="208"/>
      <c r="O3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" spans="1:15">
      <c r="A378" s="156"/>
      <c r="B378" s="220"/>
      <c r="C378" s="150"/>
      <c r="D378" s="150"/>
      <c r="E378" s="150"/>
      <c r="F378" s="150"/>
      <c r="G378" s="151"/>
      <c r="H378" s="23">
        <f>MONTH(CtasReceber[[#This Row],[Data Vencimento]])</f>
        <v>1</v>
      </c>
      <c r="I378" s="23">
        <f>YEAR(CtasReceber[[#This Row],[Data Vencimento]])</f>
        <v>1900</v>
      </c>
      <c r="J378" s="156"/>
      <c r="K378" s="23">
        <f>MONTH(CtasReceber[[#This Row],[Data Recebimento]])</f>
        <v>1</v>
      </c>
      <c r="L378" s="23">
        <f>YEAR(CtasReceber[[#This Row],[Data Recebimento]])</f>
        <v>1900</v>
      </c>
      <c r="M378" s="154"/>
      <c r="N378" s="208"/>
      <c r="O3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" spans="1:15">
      <c r="A379" s="156"/>
      <c r="B379" s="220"/>
      <c r="C379" s="150"/>
      <c r="D379" s="150"/>
      <c r="E379" s="150"/>
      <c r="F379" s="150"/>
      <c r="G379" s="151"/>
      <c r="H379" s="23">
        <f>MONTH(CtasReceber[[#This Row],[Data Vencimento]])</f>
        <v>1</v>
      </c>
      <c r="I379" s="23">
        <f>YEAR(CtasReceber[[#This Row],[Data Vencimento]])</f>
        <v>1900</v>
      </c>
      <c r="J379" s="156"/>
      <c r="K379" s="23">
        <f>MONTH(CtasReceber[[#This Row],[Data Recebimento]])</f>
        <v>1</v>
      </c>
      <c r="L379" s="23">
        <f>YEAR(CtasReceber[[#This Row],[Data Recebimento]])</f>
        <v>1900</v>
      </c>
      <c r="M379" s="154"/>
      <c r="N379" s="208"/>
      <c r="O3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" spans="1:15">
      <c r="A380" s="156"/>
      <c r="B380" s="220"/>
      <c r="C380" s="150"/>
      <c r="D380" s="150"/>
      <c r="E380" s="150"/>
      <c r="F380" s="150"/>
      <c r="G380" s="151"/>
      <c r="H380" s="23">
        <f>MONTH(CtasReceber[[#This Row],[Data Vencimento]])</f>
        <v>1</v>
      </c>
      <c r="I380" s="23">
        <f>YEAR(CtasReceber[[#This Row],[Data Vencimento]])</f>
        <v>1900</v>
      </c>
      <c r="J380" s="156"/>
      <c r="K380" s="23">
        <f>MONTH(CtasReceber[[#This Row],[Data Recebimento]])</f>
        <v>1</v>
      </c>
      <c r="L380" s="23">
        <f>YEAR(CtasReceber[[#This Row],[Data Recebimento]])</f>
        <v>1900</v>
      </c>
      <c r="M380" s="154"/>
      <c r="N380" s="208"/>
      <c r="O3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" spans="1:15">
      <c r="A381" s="156"/>
      <c r="B381" s="220"/>
      <c r="C381" s="150"/>
      <c r="D381" s="150"/>
      <c r="E381" s="150"/>
      <c r="F381" s="150"/>
      <c r="G381" s="151"/>
      <c r="H381" s="23">
        <f>MONTH(CtasReceber[[#This Row],[Data Vencimento]])</f>
        <v>1</v>
      </c>
      <c r="I381" s="23">
        <f>YEAR(CtasReceber[[#This Row],[Data Vencimento]])</f>
        <v>1900</v>
      </c>
      <c r="J381" s="156"/>
      <c r="K381" s="23">
        <f>MONTH(CtasReceber[[#This Row],[Data Recebimento]])</f>
        <v>1</v>
      </c>
      <c r="L381" s="23">
        <f>YEAR(CtasReceber[[#This Row],[Data Recebimento]])</f>
        <v>1900</v>
      </c>
      <c r="M381" s="154"/>
      <c r="N381" s="208"/>
      <c r="O3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" spans="1:15">
      <c r="A382" s="156"/>
      <c r="B382" s="220"/>
      <c r="C382" s="150"/>
      <c r="D382" s="150"/>
      <c r="E382" s="150"/>
      <c r="F382" s="150"/>
      <c r="G382" s="151"/>
      <c r="H382" s="23">
        <f>MONTH(CtasReceber[[#This Row],[Data Vencimento]])</f>
        <v>1</v>
      </c>
      <c r="I382" s="23">
        <f>YEAR(CtasReceber[[#This Row],[Data Vencimento]])</f>
        <v>1900</v>
      </c>
      <c r="J382" s="156"/>
      <c r="K382" s="23">
        <f>MONTH(CtasReceber[[#This Row],[Data Recebimento]])</f>
        <v>1</v>
      </c>
      <c r="L382" s="23">
        <f>YEAR(CtasReceber[[#This Row],[Data Recebimento]])</f>
        <v>1900</v>
      </c>
      <c r="M382" s="154"/>
      <c r="N382" s="208"/>
      <c r="O3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" spans="1:15">
      <c r="A383" s="156"/>
      <c r="B383" s="220"/>
      <c r="C383" s="150"/>
      <c r="D383" s="150"/>
      <c r="E383" s="150"/>
      <c r="F383" s="150"/>
      <c r="G383" s="151"/>
      <c r="H383" s="23">
        <f>MONTH(CtasReceber[[#This Row],[Data Vencimento]])</f>
        <v>1</v>
      </c>
      <c r="I383" s="23">
        <f>YEAR(CtasReceber[[#This Row],[Data Vencimento]])</f>
        <v>1900</v>
      </c>
      <c r="J383" s="156"/>
      <c r="K383" s="23">
        <f>MONTH(CtasReceber[[#This Row],[Data Recebimento]])</f>
        <v>1</v>
      </c>
      <c r="L383" s="23">
        <f>YEAR(CtasReceber[[#This Row],[Data Recebimento]])</f>
        <v>1900</v>
      </c>
      <c r="M383" s="154"/>
      <c r="N383" s="208"/>
      <c r="O3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" spans="1:15">
      <c r="A384" s="156"/>
      <c r="B384" s="220"/>
      <c r="C384" s="150"/>
      <c r="D384" s="150"/>
      <c r="E384" s="150"/>
      <c r="F384" s="150"/>
      <c r="G384" s="151"/>
      <c r="H384" s="23">
        <f>MONTH(CtasReceber[[#This Row],[Data Vencimento]])</f>
        <v>1</v>
      </c>
      <c r="I384" s="23">
        <f>YEAR(CtasReceber[[#This Row],[Data Vencimento]])</f>
        <v>1900</v>
      </c>
      <c r="J384" s="156"/>
      <c r="K384" s="23">
        <f>MONTH(CtasReceber[[#This Row],[Data Recebimento]])</f>
        <v>1</v>
      </c>
      <c r="L384" s="23">
        <f>YEAR(CtasReceber[[#This Row],[Data Recebimento]])</f>
        <v>1900</v>
      </c>
      <c r="M384" s="154"/>
      <c r="N384" s="208"/>
      <c r="O3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" spans="1:15">
      <c r="A385" s="156"/>
      <c r="B385" s="220"/>
      <c r="C385" s="150"/>
      <c r="D385" s="150"/>
      <c r="E385" s="150"/>
      <c r="F385" s="150"/>
      <c r="G385" s="151"/>
      <c r="H385" s="23">
        <f>MONTH(CtasReceber[[#This Row],[Data Vencimento]])</f>
        <v>1</v>
      </c>
      <c r="I385" s="23">
        <f>YEAR(CtasReceber[[#This Row],[Data Vencimento]])</f>
        <v>1900</v>
      </c>
      <c r="J385" s="156"/>
      <c r="K385" s="23">
        <f>MONTH(CtasReceber[[#This Row],[Data Recebimento]])</f>
        <v>1</v>
      </c>
      <c r="L385" s="23">
        <f>YEAR(CtasReceber[[#This Row],[Data Recebimento]])</f>
        <v>1900</v>
      </c>
      <c r="M385" s="154"/>
      <c r="N385" s="208"/>
      <c r="O3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" spans="1:15">
      <c r="A386" s="156"/>
      <c r="B386" s="220"/>
      <c r="C386" s="150"/>
      <c r="D386" s="150"/>
      <c r="E386" s="150"/>
      <c r="F386" s="150"/>
      <c r="G386" s="151"/>
      <c r="H386" s="23">
        <f>MONTH(CtasReceber[[#This Row],[Data Vencimento]])</f>
        <v>1</v>
      </c>
      <c r="I386" s="23">
        <f>YEAR(CtasReceber[[#This Row],[Data Vencimento]])</f>
        <v>1900</v>
      </c>
      <c r="J386" s="156"/>
      <c r="K386" s="23">
        <f>MONTH(CtasReceber[[#This Row],[Data Recebimento]])</f>
        <v>1</v>
      </c>
      <c r="L386" s="23">
        <f>YEAR(CtasReceber[[#This Row],[Data Recebimento]])</f>
        <v>1900</v>
      </c>
      <c r="M386" s="154"/>
      <c r="N386" s="208"/>
      <c r="O3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" spans="1:15">
      <c r="A387" s="156"/>
      <c r="B387" s="220"/>
      <c r="C387" s="150"/>
      <c r="D387" s="150"/>
      <c r="E387" s="150"/>
      <c r="F387" s="150"/>
      <c r="G387" s="151"/>
      <c r="H387" s="23">
        <f>MONTH(CtasReceber[[#This Row],[Data Vencimento]])</f>
        <v>1</v>
      </c>
      <c r="I387" s="23">
        <f>YEAR(CtasReceber[[#This Row],[Data Vencimento]])</f>
        <v>1900</v>
      </c>
      <c r="J387" s="156"/>
      <c r="K387" s="23">
        <f>MONTH(CtasReceber[[#This Row],[Data Recebimento]])</f>
        <v>1</v>
      </c>
      <c r="L387" s="23">
        <f>YEAR(CtasReceber[[#This Row],[Data Recebimento]])</f>
        <v>1900</v>
      </c>
      <c r="M387" s="154"/>
      <c r="N387" s="208"/>
      <c r="O3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" spans="1:15">
      <c r="A388" s="156"/>
      <c r="B388" s="220"/>
      <c r="C388" s="150"/>
      <c r="D388" s="150"/>
      <c r="E388" s="150"/>
      <c r="F388" s="150"/>
      <c r="G388" s="151"/>
      <c r="H388" s="23">
        <f>MONTH(CtasReceber[[#This Row],[Data Vencimento]])</f>
        <v>1</v>
      </c>
      <c r="I388" s="23">
        <f>YEAR(CtasReceber[[#This Row],[Data Vencimento]])</f>
        <v>1900</v>
      </c>
      <c r="J388" s="156"/>
      <c r="K388" s="23">
        <f>MONTH(CtasReceber[[#This Row],[Data Recebimento]])</f>
        <v>1</v>
      </c>
      <c r="L388" s="23">
        <f>YEAR(CtasReceber[[#This Row],[Data Recebimento]])</f>
        <v>1900</v>
      </c>
      <c r="M388" s="154"/>
      <c r="N388" s="208"/>
      <c r="O3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" spans="1:15">
      <c r="A389" s="156"/>
      <c r="B389" s="220"/>
      <c r="C389" s="150"/>
      <c r="D389" s="150"/>
      <c r="E389" s="150"/>
      <c r="F389" s="150"/>
      <c r="G389" s="151"/>
      <c r="H389" s="23">
        <f>MONTH(CtasReceber[[#This Row],[Data Vencimento]])</f>
        <v>1</v>
      </c>
      <c r="I389" s="23">
        <f>YEAR(CtasReceber[[#This Row],[Data Vencimento]])</f>
        <v>1900</v>
      </c>
      <c r="J389" s="156"/>
      <c r="K389" s="23">
        <f>MONTH(CtasReceber[[#This Row],[Data Recebimento]])</f>
        <v>1</v>
      </c>
      <c r="L389" s="23">
        <f>YEAR(CtasReceber[[#This Row],[Data Recebimento]])</f>
        <v>1900</v>
      </c>
      <c r="M389" s="154"/>
      <c r="N389" s="208"/>
      <c r="O3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" spans="1:15">
      <c r="A390" s="156"/>
      <c r="B390" s="220"/>
      <c r="C390" s="150"/>
      <c r="D390" s="150"/>
      <c r="E390" s="150"/>
      <c r="F390" s="150"/>
      <c r="G390" s="151"/>
      <c r="H390" s="23">
        <f>MONTH(CtasReceber[[#This Row],[Data Vencimento]])</f>
        <v>1</v>
      </c>
      <c r="I390" s="23">
        <f>YEAR(CtasReceber[[#This Row],[Data Vencimento]])</f>
        <v>1900</v>
      </c>
      <c r="J390" s="156"/>
      <c r="K390" s="23">
        <f>MONTH(CtasReceber[[#This Row],[Data Recebimento]])</f>
        <v>1</v>
      </c>
      <c r="L390" s="23">
        <f>YEAR(CtasReceber[[#This Row],[Data Recebimento]])</f>
        <v>1900</v>
      </c>
      <c r="M390" s="154"/>
      <c r="N390" s="208"/>
      <c r="O3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" spans="1:15">
      <c r="A391" s="156"/>
      <c r="B391" s="220"/>
      <c r="C391" s="150"/>
      <c r="D391" s="150"/>
      <c r="E391" s="150"/>
      <c r="F391" s="150"/>
      <c r="G391" s="151"/>
      <c r="H391" s="23">
        <f>MONTH(CtasReceber[[#This Row],[Data Vencimento]])</f>
        <v>1</v>
      </c>
      <c r="I391" s="23">
        <f>YEAR(CtasReceber[[#This Row],[Data Vencimento]])</f>
        <v>1900</v>
      </c>
      <c r="J391" s="156"/>
      <c r="K391" s="23">
        <f>MONTH(CtasReceber[[#This Row],[Data Recebimento]])</f>
        <v>1</v>
      </c>
      <c r="L391" s="23">
        <f>YEAR(CtasReceber[[#This Row],[Data Recebimento]])</f>
        <v>1900</v>
      </c>
      <c r="M391" s="154"/>
      <c r="N391" s="208"/>
      <c r="O3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" spans="1:15">
      <c r="A392" s="156"/>
      <c r="B392" s="220"/>
      <c r="C392" s="150"/>
      <c r="D392" s="150"/>
      <c r="E392" s="150"/>
      <c r="F392" s="150"/>
      <c r="G392" s="151"/>
      <c r="H392" s="23">
        <f>MONTH(CtasReceber[[#This Row],[Data Vencimento]])</f>
        <v>1</v>
      </c>
      <c r="I392" s="23">
        <f>YEAR(CtasReceber[[#This Row],[Data Vencimento]])</f>
        <v>1900</v>
      </c>
      <c r="J392" s="156"/>
      <c r="K392" s="23">
        <f>MONTH(CtasReceber[[#This Row],[Data Recebimento]])</f>
        <v>1</v>
      </c>
      <c r="L392" s="23">
        <f>YEAR(CtasReceber[[#This Row],[Data Recebimento]])</f>
        <v>1900</v>
      </c>
      <c r="M392" s="154"/>
      <c r="N392" s="208"/>
      <c r="O3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" spans="1:15">
      <c r="A393" s="156"/>
      <c r="B393" s="220"/>
      <c r="C393" s="150"/>
      <c r="D393" s="150"/>
      <c r="E393" s="150"/>
      <c r="F393" s="150"/>
      <c r="G393" s="151"/>
      <c r="H393" s="23">
        <f>MONTH(CtasReceber[[#This Row],[Data Vencimento]])</f>
        <v>1</v>
      </c>
      <c r="I393" s="23">
        <f>YEAR(CtasReceber[[#This Row],[Data Vencimento]])</f>
        <v>1900</v>
      </c>
      <c r="J393" s="156"/>
      <c r="K393" s="23">
        <f>MONTH(CtasReceber[[#This Row],[Data Recebimento]])</f>
        <v>1</v>
      </c>
      <c r="L393" s="23">
        <f>YEAR(CtasReceber[[#This Row],[Data Recebimento]])</f>
        <v>1900</v>
      </c>
      <c r="M393" s="154"/>
      <c r="N393" s="208"/>
      <c r="O3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" spans="1:15">
      <c r="A394" s="156"/>
      <c r="B394" s="220"/>
      <c r="C394" s="150"/>
      <c r="D394" s="150"/>
      <c r="E394" s="150"/>
      <c r="F394" s="150"/>
      <c r="G394" s="151"/>
      <c r="H394" s="23">
        <f>MONTH(CtasReceber[[#This Row],[Data Vencimento]])</f>
        <v>1</v>
      </c>
      <c r="I394" s="23">
        <f>YEAR(CtasReceber[[#This Row],[Data Vencimento]])</f>
        <v>1900</v>
      </c>
      <c r="J394" s="156"/>
      <c r="K394" s="23">
        <f>MONTH(CtasReceber[[#This Row],[Data Recebimento]])</f>
        <v>1</v>
      </c>
      <c r="L394" s="23">
        <f>YEAR(CtasReceber[[#This Row],[Data Recebimento]])</f>
        <v>1900</v>
      </c>
      <c r="M394" s="154"/>
      <c r="N394" s="208"/>
      <c r="O3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" spans="1:15">
      <c r="A395" s="156"/>
      <c r="B395" s="220"/>
      <c r="C395" s="150"/>
      <c r="D395" s="150"/>
      <c r="E395" s="150"/>
      <c r="F395" s="150"/>
      <c r="G395" s="151"/>
      <c r="H395" s="23">
        <f>MONTH(CtasReceber[[#This Row],[Data Vencimento]])</f>
        <v>1</v>
      </c>
      <c r="I395" s="23">
        <f>YEAR(CtasReceber[[#This Row],[Data Vencimento]])</f>
        <v>1900</v>
      </c>
      <c r="J395" s="156"/>
      <c r="K395" s="23">
        <f>MONTH(CtasReceber[[#This Row],[Data Recebimento]])</f>
        <v>1</v>
      </c>
      <c r="L395" s="23">
        <f>YEAR(CtasReceber[[#This Row],[Data Recebimento]])</f>
        <v>1900</v>
      </c>
      <c r="M395" s="154"/>
      <c r="N395" s="208"/>
      <c r="O3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" spans="1:15">
      <c r="A396" s="156"/>
      <c r="B396" s="220"/>
      <c r="C396" s="150"/>
      <c r="D396" s="150"/>
      <c r="E396" s="150"/>
      <c r="F396" s="150"/>
      <c r="G396" s="151"/>
      <c r="H396" s="23">
        <f>MONTH(CtasReceber[[#This Row],[Data Vencimento]])</f>
        <v>1</v>
      </c>
      <c r="I396" s="23">
        <f>YEAR(CtasReceber[[#This Row],[Data Vencimento]])</f>
        <v>1900</v>
      </c>
      <c r="J396" s="156"/>
      <c r="K396" s="23">
        <f>MONTH(CtasReceber[[#This Row],[Data Recebimento]])</f>
        <v>1</v>
      </c>
      <c r="L396" s="23">
        <f>YEAR(CtasReceber[[#This Row],[Data Recebimento]])</f>
        <v>1900</v>
      </c>
      <c r="M396" s="154"/>
      <c r="N396" s="208"/>
      <c r="O3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" spans="1:15">
      <c r="A397" s="156"/>
      <c r="B397" s="220"/>
      <c r="C397" s="150"/>
      <c r="D397" s="150"/>
      <c r="E397" s="150"/>
      <c r="F397" s="150"/>
      <c r="G397" s="151"/>
      <c r="H397" s="23">
        <f>MONTH(CtasReceber[[#This Row],[Data Vencimento]])</f>
        <v>1</v>
      </c>
      <c r="I397" s="23">
        <f>YEAR(CtasReceber[[#This Row],[Data Vencimento]])</f>
        <v>1900</v>
      </c>
      <c r="J397" s="156"/>
      <c r="K397" s="23">
        <f>MONTH(CtasReceber[[#This Row],[Data Recebimento]])</f>
        <v>1</v>
      </c>
      <c r="L397" s="23">
        <f>YEAR(CtasReceber[[#This Row],[Data Recebimento]])</f>
        <v>1900</v>
      </c>
      <c r="M397" s="154"/>
      <c r="N397" s="208"/>
      <c r="O3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" spans="1:15">
      <c r="A398" s="156"/>
      <c r="B398" s="220"/>
      <c r="C398" s="150"/>
      <c r="D398" s="150"/>
      <c r="E398" s="150"/>
      <c r="F398" s="150"/>
      <c r="G398" s="151"/>
      <c r="H398" s="23">
        <f>MONTH(CtasReceber[[#This Row],[Data Vencimento]])</f>
        <v>1</v>
      </c>
      <c r="I398" s="23">
        <f>YEAR(CtasReceber[[#This Row],[Data Vencimento]])</f>
        <v>1900</v>
      </c>
      <c r="J398" s="156"/>
      <c r="K398" s="23">
        <f>MONTH(CtasReceber[[#This Row],[Data Recebimento]])</f>
        <v>1</v>
      </c>
      <c r="L398" s="23">
        <f>YEAR(CtasReceber[[#This Row],[Data Recebimento]])</f>
        <v>1900</v>
      </c>
      <c r="M398" s="154"/>
      <c r="N398" s="208"/>
      <c r="O3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" spans="1:15">
      <c r="A399" s="156"/>
      <c r="B399" s="220"/>
      <c r="C399" s="150"/>
      <c r="D399" s="150"/>
      <c r="E399" s="150"/>
      <c r="F399" s="150"/>
      <c r="G399" s="151"/>
      <c r="H399" s="23">
        <f>MONTH(CtasReceber[[#This Row],[Data Vencimento]])</f>
        <v>1</v>
      </c>
      <c r="I399" s="23">
        <f>YEAR(CtasReceber[[#This Row],[Data Vencimento]])</f>
        <v>1900</v>
      </c>
      <c r="J399" s="156"/>
      <c r="K399" s="23">
        <f>MONTH(CtasReceber[[#This Row],[Data Recebimento]])</f>
        <v>1</v>
      </c>
      <c r="L399" s="23">
        <f>YEAR(CtasReceber[[#This Row],[Data Recebimento]])</f>
        <v>1900</v>
      </c>
      <c r="M399" s="154"/>
      <c r="N399" s="208"/>
      <c r="O3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" spans="1:15">
      <c r="A400" s="156"/>
      <c r="B400" s="220"/>
      <c r="C400" s="150"/>
      <c r="D400" s="150"/>
      <c r="E400" s="150"/>
      <c r="F400" s="150"/>
      <c r="G400" s="151"/>
      <c r="H400" s="23">
        <f>MONTH(CtasReceber[[#This Row],[Data Vencimento]])</f>
        <v>1</v>
      </c>
      <c r="I400" s="23">
        <f>YEAR(CtasReceber[[#This Row],[Data Vencimento]])</f>
        <v>1900</v>
      </c>
      <c r="J400" s="156"/>
      <c r="K400" s="23">
        <f>MONTH(CtasReceber[[#This Row],[Data Recebimento]])</f>
        <v>1</v>
      </c>
      <c r="L400" s="23">
        <f>YEAR(CtasReceber[[#This Row],[Data Recebimento]])</f>
        <v>1900</v>
      </c>
      <c r="M400" s="154"/>
      <c r="N400" s="208"/>
      <c r="O4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" spans="1:15">
      <c r="A401" s="156"/>
      <c r="B401" s="220"/>
      <c r="C401" s="150"/>
      <c r="D401" s="150"/>
      <c r="E401" s="150"/>
      <c r="F401" s="150"/>
      <c r="G401" s="151"/>
      <c r="H401" s="23">
        <f>MONTH(CtasReceber[[#This Row],[Data Vencimento]])</f>
        <v>1</v>
      </c>
      <c r="I401" s="23">
        <f>YEAR(CtasReceber[[#This Row],[Data Vencimento]])</f>
        <v>1900</v>
      </c>
      <c r="J401" s="156"/>
      <c r="K401" s="23">
        <f>MONTH(CtasReceber[[#This Row],[Data Recebimento]])</f>
        <v>1</v>
      </c>
      <c r="L401" s="23">
        <f>YEAR(CtasReceber[[#This Row],[Data Recebimento]])</f>
        <v>1900</v>
      </c>
      <c r="M401" s="154"/>
      <c r="N401" s="208"/>
      <c r="O4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" spans="1:15">
      <c r="A402" s="156"/>
      <c r="B402" s="220"/>
      <c r="C402" s="150"/>
      <c r="D402" s="150"/>
      <c r="E402" s="150"/>
      <c r="F402" s="150"/>
      <c r="G402" s="151"/>
      <c r="H402" s="23">
        <f>MONTH(CtasReceber[[#This Row],[Data Vencimento]])</f>
        <v>1</v>
      </c>
      <c r="I402" s="23">
        <f>YEAR(CtasReceber[[#This Row],[Data Vencimento]])</f>
        <v>1900</v>
      </c>
      <c r="J402" s="156"/>
      <c r="K402" s="23">
        <f>MONTH(CtasReceber[[#This Row],[Data Recebimento]])</f>
        <v>1</v>
      </c>
      <c r="L402" s="23">
        <f>YEAR(CtasReceber[[#This Row],[Data Recebimento]])</f>
        <v>1900</v>
      </c>
      <c r="M402" s="154"/>
      <c r="N402" s="208"/>
      <c r="O4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" spans="1:15">
      <c r="A403" s="156"/>
      <c r="B403" s="220"/>
      <c r="C403" s="150"/>
      <c r="D403" s="150"/>
      <c r="E403" s="150"/>
      <c r="F403" s="150"/>
      <c r="G403" s="151"/>
      <c r="H403" s="23">
        <f>MONTH(CtasReceber[[#This Row],[Data Vencimento]])</f>
        <v>1</v>
      </c>
      <c r="I403" s="23">
        <f>YEAR(CtasReceber[[#This Row],[Data Vencimento]])</f>
        <v>1900</v>
      </c>
      <c r="J403" s="156"/>
      <c r="K403" s="23">
        <f>MONTH(CtasReceber[[#This Row],[Data Recebimento]])</f>
        <v>1</v>
      </c>
      <c r="L403" s="23">
        <f>YEAR(CtasReceber[[#This Row],[Data Recebimento]])</f>
        <v>1900</v>
      </c>
      <c r="M403" s="154"/>
      <c r="N403" s="208"/>
      <c r="O4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" spans="1:15">
      <c r="A404" s="156"/>
      <c r="B404" s="220"/>
      <c r="C404" s="150"/>
      <c r="D404" s="150"/>
      <c r="E404" s="150"/>
      <c r="F404" s="150"/>
      <c r="G404" s="151"/>
      <c r="H404" s="23">
        <f>MONTH(CtasReceber[[#This Row],[Data Vencimento]])</f>
        <v>1</v>
      </c>
      <c r="I404" s="23">
        <f>YEAR(CtasReceber[[#This Row],[Data Vencimento]])</f>
        <v>1900</v>
      </c>
      <c r="J404" s="156"/>
      <c r="K404" s="23">
        <f>MONTH(CtasReceber[[#This Row],[Data Recebimento]])</f>
        <v>1</v>
      </c>
      <c r="L404" s="23">
        <f>YEAR(CtasReceber[[#This Row],[Data Recebimento]])</f>
        <v>1900</v>
      </c>
      <c r="M404" s="154"/>
      <c r="N404" s="208"/>
      <c r="O4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" spans="1:15">
      <c r="A405" s="156"/>
      <c r="B405" s="220"/>
      <c r="C405" s="150"/>
      <c r="D405" s="150"/>
      <c r="E405" s="150"/>
      <c r="F405" s="150"/>
      <c r="G405" s="151"/>
      <c r="H405" s="23">
        <f>MONTH(CtasReceber[[#This Row],[Data Vencimento]])</f>
        <v>1</v>
      </c>
      <c r="I405" s="23">
        <f>YEAR(CtasReceber[[#This Row],[Data Vencimento]])</f>
        <v>1900</v>
      </c>
      <c r="J405" s="156"/>
      <c r="K405" s="23">
        <f>MONTH(CtasReceber[[#This Row],[Data Recebimento]])</f>
        <v>1</v>
      </c>
      <c r="L405" s="23">
        <f>YEAR(CtasReceber[[#This Row],[Data Recebimento]])</f>
        <v>1900</v>
      </c>
      <c r="M405" s="154"/>
      <c r="N405" s="208"/>
      <c r="O4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" spans="1:15">
      <c r="A406" s="156"/>
      <c r="B406" s="220"/>
      <c r="C406" s="150"/>
      <c r="D406" s="150"/>
      <c r="E406" s="150"/>
      <c r="F406" s="150"/>
      <c r="G406" s="151"/>
      <c r="H406" s="23">
        <f>MONTH(CtasReceber[[#This Row],[Data Vencimento]])</f>
        <v>1</v>
      </c>
      <c r="I406" s="23">
        <f>YEAR(CtasReceber[[#This Row],[Data Vencimento]])</f>
        <v>1900</v>
      </c>
      <c r="J406" s="156"/>
      <c r="K406" s="23">
        <f>MONTH(CtasReceber[[#This Row],[Data Recebimento]])</f>
        <v>1</v>
      </c>
      <c r="L406" s="23">
        <f>YEAR(CtasReceber[[#This Row],[Data Recebimento]])</f>
        <v>1900</v>
      </c>
      <c r="M406" s="154"/>
      <c r="N406" s="208"/>
      <c r="O4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" spans="1:15">
      <c r="A407" s="156"/>
      <c r="B407" s="220"/>
      <c r="C407" s="150"/>
      <c r="D407" s="150"/>
      <c r="E407" s="150"/>
      <c r="F407" s="150"/>
      <c r="G407" s="151"/>
      <c r="H407" s="23">
        <f>MONTH(CtasReceber[[#This Row],[Data Vencimento]])</f>
        <v>1</v>
      </c>
      <c r="I407" s="23">
        <f>YEAR(CtasReceber[[#This Row],[Data Vencimento]])</f>
        <v>1900</v>
      </c>
      <c r="J407" s="156"/>
      <c r="K407" s="23">
        <f>MONTH(CtasReceber[[#This Row],[Data Recebimento]])</f>
        <v>1</v>
      </c>
      <c r="L407" s="23">
        <f>YEAR(CtasReceber[[#This Row],[Data Recebimento]])</f>
        <v>1900</v>
      </c>
      <c r="M407" s="154"/>
      <c r="N407" s="208"/>
      <c r="O4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" spans="1:15">
      <c r="A408" s="156"/>
      <c r="B408" s="220"/>
      <c r="C408" s="150"/>
      <c r="D408" s="150"/>
      <c r="E408" s="150"/>
      <c r="F408" s="150"/>
      <c r="G408" s="151"/>
      <c r="H408" s="23">
        <f>MONTH(CtasReceber[[#This Row],[Data Vencimento]])</f>
        <v>1</v>
      </c>
      <c r="I408" s="23">
        <f>YEAR(CtasReceber[[#This Row],[Data Vencimento]])</f>
        <v>1900</v>
      </c>
      <c r="J408" s="156"/>
      <c r="K408" s="23">
        <f>MONTH(CtasReceber[[#This Row],[Data Recebimento]])</f>
        <v>1</v>
      </c>
      <c r="L408" s="23">
        <f>YEAR(CtasReceber[[#This Row],[Data Recebimento]])</f>
        <v>1900</v>
      </c>
      <c r="M408" s="154"/>
      <c r="N408" s="208"/>
      <c r="O4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" spans="1:15">
      <c r="A409" s="156"/>
      <c r="B409" s="220"/>
      <c r="C409" s="150"/>
      <c r="D409" s="150"/>
      <c r="E409" s="150"/>
      <c r="F409" s="150"/>
      <c r="G409" s="151"/>
      <c r="H409" s="23">
        <f>MONTH(CtasReceber[[#This Row],[Data Vencimento]])</f>
        <v>1</v>
      </c>
      <c r="I409" s="23">
        <f>YEAR(CtasReceber[[#This Row],[Data Vencimento]])</f>
        <v>1900</v>
      </c>
      <c r="J409" s="156"/>
      <c r="K409" s="23">
        <f>MONTH(CtasReceber[[#This Row],[Data Recebimento]])</f>
        <v>1</v>
      </c>
      <c r="L409" s="23">
        <f>YEAR(CtasReceber[[#This Row],[Data Recebimento]])</f>
        <v>1900</v>
      </c>
      <c r="M409" s="154"/>
      <c r="N409" s="208"/>
      <c r="O4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" spans="1:15">
      <c r="A410" s="156"/>
      <c r="B410" s="220"/>
      <c r="C410" s="150"/>
      <c r="D410" s="150"/>
      <c r="E410" s="150"/>
      <c r="F410" s="150"/>
      <c r="G410" s="151"/>
      <c r="H410" s="23">
        <f>MONTH(CtasReceber[[#This Row],[Data Vencimento]])</f>
        <v>1</v>
      </c>
      <c r="I410" s="23">
        <f>YEAR(CtasReceber[[#This Row],[Data Vencimento]])</f>
        <v>1900</v>
      </c>
      <c r="J410" s="156"/>
      <c r="K410" s="23">
        <f>MONTH(CtasReceber[[#This Row],[Data Recebimento]])</f>
        <v>1</v>
      </c>
      <c r="L410" s="23">
        <f>YEAR(CtasReceber[[#This Row],[Data Recebimento]])</f>
        <v>1900</v>
      </c>
      <c r="M410" s="154"/>
      <c r="N410" s="208"/>
      <c r="O4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" spans="1:15">
      <c r="A411" s="156"/>
      <c r="B411" s="220"/>
      <c r="C411" s="150"/>
      <c r="D411" s="150"/>
      <c r="E411" s="150"/>
      <c r="F411" s="150"/>
      <c r="G411" s="151"/>
      <c r="H411" s="23">
        <f>MONTH(CtasReceber[[#This Row],[Data Vencimento]])</f>
        <v>1</v>
      </c>
      <c r="I411" s="23">
        <f>YEAR(CtasReceber[[#This Row],[Data Vencimento]])</f>
        <v>1900</v>
      </c>
      <c r="J411" s="156"/>
      <c r="K411" s="23">
        <f>MONTH(CtasReceber[[#This Row],[Data Recebimento]])</f>
        <v>1</v>
      </c>
      <c r="L411" s="23">
        <f>YEAR(CtasReceber[[#This Row],[Data Recebimento]])</f>
        <v>1900</v>
      </c>
      <c r="M411" s="154"/>
      <c r="N411" s="208"/>
      <c r="O4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" spans="1:15">
      <c r="A412" s="156"/>
      <c r="B412" s="220"/>
      <c r="C412" s="150"/>
      <c r="D412" s="150"/>
      <c r="E412" s="150"/>
      <c r="F412" s="150"/>
      <c r="G412" s="151"/>
      <c r="H412" s="23">
        <f>MONTH(CtasReceber[[#This Row],[Data Vencimento]])</f>
        <v>1</v>
      </c>
      <c r="I412" s="23">
        <f>YEAR(CtasReceber[[#This Row],[Data Vencimento]])</f>
        <v>1900</v>
      </c>
      <c r="J412" s="156"/>
      <c r="K412" s="23">
        <f>MONTH(CtasReceber[[#This Row],[Data Recebimento]])</f>
        <v>1</v>
      </c>
      <c r="L412" s="23">
        <f>YEAR(CtasReceber[[#This Row],[Data Recebimento]])</f>
        <v>1900</v>
      </c>
      <c r="M412" s="154"/>
      <c r="N412" s="208"/>
      <c r="O4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" spans="1:15">
      <c r="A413" s="156"/>
      <c r="B413" s="220"/>
      <c r="C413" s="150"/>
      <c r="D413" s="150"/>
      <c r="E413" s="150"/>
      <c r="F413" s="150"/>
      <c r="G413" s="151"/>
      <c r="H413" s="23">
        <f>MONTH(CtasReceber[[#This Row],[Data Vencimento]])</f>
        <v>1</v>
      </c>
      <c r="I413" s="23">
        <f>YEAR(CtasReceber[[#This Row],[Data Vencimento]])</f>
        <v>1900</v>
      </c>
      <c r="J413" s="156"/>
      <c r="K413" s="23">
        <f>MONTH(CtasReceber[[#This Row],[Data Recebimento]])</f>
        <v>1</v>
      </c>
      <c r="L413" s="23">
        <f>YEAR(CtasReceber[[#This Row],[Data Recebimento]])</f>
        <v>1900</v>
      </c>
      <c r="M413" s="154"/>
      <c r="N413" s="208"/>
      <c r="O4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" spans="1:15">
      <c r="A414" s="156"/>
      <c r="B414" s="220"/>
      <c r="C414" s="150"/>
      <c r="D414" s="150"/>
      <c r="E414" s="150"/>
      <c r="F414" s="150"/>
      <c r="G414" s="151"/>
      <c r="H414" s="23">
        <f>MONTH(CtasReceber[[#This Row],[Data Vencimento]])</f>
        <v>1</v>
      </c>
      <c r="I414" s="23">
        <f>YEAR(CtasReceber[[#This Row],[Data Vencimento]])</f>
        <v>1900</v>
      </c>
      <c r="J414" s="156"/>
      <c r="K414" s="23">
        <f>MONTH(CtasReceber[[#This Row],[Data Recebimento]])</f>
        <v>1</v>
      </c>
      <c r="L414" s="23">
        <f>YEAR(CtasReceber[[#This Row],[Data Recebimento]])</f>
        <v>1900</v>
      </c>
      <c r="M414" s="154"/>
      <c r="N414" s="208"/>
      <c r="O4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" spans="1:15">
      <c r="A415" s="156"/>
      <c r="B415" s="220"/>
      <c r="C415" s="150"/>
      <c r="D415" s="150"/>
      <c r="E415" s="150"/>
      <c r="F415" s="150"/>
      <c r="G415" s="151"/>
      <c r="H415" s="23">
        <f>MONTH(CtasReceber[[#This Row],[Data Vencimento]])</f>
        <v>1</v>
      </c>
      <c r="I415" s="23">
        <f>YEAR(CtasReceber[[#This Row],[Data Vencimento]])</f>
        <v>1900</v>
      </c>
      <c r="J415" s="156"/>
      <c r="K415" s="23">
        <f>MONTH(CtasReceber[[#This Row],[Data Recebimento]])</f>
        <v>1</v>
      </c>
      <c r="L415" s="23">
        <f>YEAR(CtasReceber[[#This Row],[Data Recebimento]])</f>
        <v>1900</v>
      </c>
      <c r="M415" s="154"/>
      <c r="N415" s="208"/>
      <c r="O4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" spans="1:15">
      <c r="A416" s="156"/>
      <c r="B416" s="220"/>
      <c r="C416" s="150"/>
      <c r="D416" s="150"/>
      <c r="E416" s="150"/>
      <c r="F416" s="150"/>
      <c r="G416" s="151"/>
      <c r="H416" s="23">
        <f>MONTH(CtasReceber[[#This Row],[Data Vencimento]])</f>
        <v>1</v>
      </c>
      <c r="I416" s="23">
        <f>YEAR(CtasReceber[[#This Row],[Data Vencimento]])</f>
        <v>1900</v>
      </c>
      <c r="J416" s="156"/>
      <c r="K416" s="23">
        <f>MONTH(CtasReceber[[#This Row],[Data Recebimento]])</f>
        <v>1</v>
      </c>
      <c r="L416" s="23">
        <f>YEAR(CtasReceber[[#This Row],[Data Recebimento]])</f>
        <v>1900</v>
      </c>
      <c r="M416" s="154"/>
      <c r="N416" s="208"/>
      <c r="O4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" spans="1:15">
      <c r="A417" s="156"/>
      <c r="B417" s="220"/>
      <c r="C417" s="150"/>
      <c r="D417" s="150"/>
      <c r="E417" s="150"/>
      <c r="F417" s="150"/>
      <c r="G417" s="151"/>
      <c r="H417" s="23">
        <f>MONTH(CtasReceber[[#This Row],[Data Vencimento]])</f>
        <v>1</v>
      </c>
      <c r="I417" s="23">
        <f>YEAR(CtasReceber[[#This Row],[Data Vencimento]])</f>
        <v>1900</v>
      </c>
      <c r="J417" s="156"/>
      <c r="K417" s="23">
        <f>MONTH(CtasReceber[[#This Row],[Data Recebimento]])</f>
        <v>1</v>
      </c>
      <c r="L417" s="23">
        <f>YEAR(CtasReceber[[#This Row],[Data Recebimento]])</f>
        <v>1900</v>
      </c>
      <c r="M417" s="154"/>
      <c r="N417" s="208"/>
      <c r="O4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" spans="1:15">
      <c r="A418" s="156"/>
      <c r="B418" s="220"/>
      <c r="C418" s="150"/>
      <c r="D418" s="150"/>
      <c r="E418" s="150"/>
      <c r="F418" s="150"/>
      <c r="G418" s="151"/>
      <c r="H418" s="23">
        <f>MONTH(CtasReceber[[#This Row],[Data Vencimento]])</f>
        <v>1</v>
      </c>
      <c r="I418" s="23">
        <f>YEAR(CtasReceber[[#This Row],[Data Vencimento]])</f>
        <v>1900</v>
      </c>
      <c r="J418" s="156"/>
      <c r="K418" s="23">
        <f>MONTH(CtasReceber[[#This Row],[Data Recebimento]])</f>
        <v>1</v>
      </c>
      <c r="L418" s="23">
        <f>YEAR(CtasReceber[[#This Row],[Data Recebimento]])</f>
        <v>1900</v>
      </c>
      <c r="M418" s="154"/>
      <c r="N418" s="208"/>
      <c r="O4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" spans="1:15">
      <c r="A419" s="156"/>
      <c r="B419" s="220"/>
      <c r="C419" s="150"/>
      <c r="D419" s="150"/>
      <c r="E419" s="150"/>
      <c r="F419" s="150"/>
      <c r="G419" s="151"/>
      <c r="H419" s="23">
        <f>MONTH(CtasReceber[[#This Row],[Data Vencimento]])</f>
        <v>1</v>
      </c>
      <c r="I419" s="23">
        <f>YEAR(CtasReceber[[#This Row],[Data Vencimento]])</f>
        <v>1900</v>
      </c>
      <c r="J419" s="156"/>
      <c r="K419" s="23">
        <f>MONTH(CtasReceber[[#This Row],[Data Recebimento]])</f>
        <v>1</v>
      </c>
      <c r="L419" s="23">
        <f>YEAR(CtasReceber[[#This Row],[Data Recebimento]])</f>
        <v>1900</v>
      </c>
      <c r="M419" s="154"/>
      <c r="N419" s="208"/>
      <c r="O4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" spans="1:15">
      <c r="A420" s="156"/>
      <c r="B420" s="220"/>
      <c r="C420" s="150"/>
      <c r="D420" s="150"/>
      <c r="E420" s="150"/>
      <c r="F420" s="150"/>
      <c r="G420" s="151"/>
      <c r="H420" s="23">
        <f>MONTH(CtasReceber[[#This Row],[Data Vencimento]])</f>
        <v>1</v>
      </c>
      <c r="I420" s="23">
        <f>YEAR(CtasReceber[[#This Row],[Data Vencimento]])</f>
        <v>1900</v>
      </c>
      <c r="J420" s="156"/>
      <c r="K420" s="23">
        <f>MONTH(CtasReceber[[#This Row],[Data Recebimento]])</f>
        <v>1</v>
      </c>
      <c r="L420" s="23">
        <f>YEAR(CtasReceber[[#This Row],[Data Recebimento]])</f>
        <v>1900</v>
      </c>
      <c r="M420" s="154"/>
      <c r="N420" s="208"/>
      <c r="O4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" spans="1:15">
      <c r="A421" s="156"/>
      <c r="B421" s="220"/>
      <c r="C421" s="150"/>
      <c r="D421" s="150"/>
      <c r="E421" s="150"/>
      <c r="F421" s="150"/>
      <c r="G421" s="151"/>
      <c r="H421" s="23">
        <f>MONTH(CtasReceber[[#This Row],[Data Vencimento]])</f>
        <v>1</v>
      </c>
      <c r="I421" s="23">
        <f>YEAR(CtasReceber[[#This Row],[Data Vencimento]])</f>
        <v>1900</v>
      </c>
      <c r="J421" s="156"/>
      <c r="K421" s="23">
        <f>MONTH(CtasReceber[[#This Row],[Data Recebimento]])</f>
        <v>1</v>
      </c>
      <c r="L421" s="23">
        <f>YEAR(CtasReceber[[#This Row],[Data Recebimento]])</f>
        <v>1900</v>
      </c>
      <c r="M421" s="154"/>
      <c r="N421" s="208"/>
      <c r="O4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" spans="1:15">
      <c r="A422" s="156"/>
      <c r="B422" s="220"/>
      <c r="C422" s="150"/>
      <c r="D422" s="150"/>
      <c r="E422" s="150"/>
      <c r="F422" s="150"/>
      <c r="G422" s="151"/>
      <c r="H422" s="23">
        <f>MONTH(CtasReceber[[#This Row],[Data Vencimento]])</f>
        <v>1</v>
      </c>
      <c r="I422" s="23">
        <f>YEAR(CtasReceber[[#This Row],[Data Vencimento]])</f>
        <v>1900</v>
      </c>
      <c r="J422" s="156"/>
      <c r="K422" s="23">
        <f>MONTH(CtasReceber[[#This Row],[Data Recebimento]])</f>
        <v>1</v>
      </c>
      <c r="L422" s="23">
        <f>YEAR(CtasReceber[[#This Row],[Data Recebimento]])</f>
        <v>1900</v>
      </c>
      <c r="M422" s="154"/>
      <c r="N422" s="208"/>
      <c r="O4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" spans="1:15">
      <c r="A423" s="156"/>
      <c r="B423" s="220"/>
      <c r="C423" s="150"/>
      <c r="D423" s="150"/>
      <c r="E423" s="150"/>
      <c r="F423" s="150"/>
      <c r="G423" s="151"/>
      <c r="H423" s="23">
        <f>MONTH(CtasReceber[[#This Row],[Data Vencimento]])</f>
        <v>1</v>
      </c>
      <c r="I423" s="23">
        <f>YEAR(CtasReceber[[#This Row],[Data Vencimento]])</f>
        <v>1900</v>
      </c>
      <c r="J423" s="156"/>
      <c r="K423" s="23">
        <f>MONTH(CtasReceber[[#This Row],[Data Recebimento]])</f>
        <v>1</v>
      </c>
      <c r="L423" s="23">
        <f>YEAR(CtasReceber[[#This Row],[Data Recebimento]])</f>
        <v>1900</v>
      </c>
      <c r="M423" s="154"/>
      <c r="N423" s="208"/>
      <c r="O4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" spans="1:15">
      <c r="A424" s="156"/>
      <c r="B424" s="220"/>
      <c r="C424" s="150"/>
      <c r="D424" s="150"/>
      <c r="E424" s="150"/>
      <c r="F424" s="150"/>
      <c r="G424" s="151"/>
      <c r="H424" s="23">
        <f>MONTH(CtasReceber[[#This Row],[Data Vencimento]])</f>
        <v>1</v>
      </c>
      <c r="I424" s="23">
        <f>YEAR(CtasReceber[[#This Row],[Data Vencimento]])</f>
        <v>1900</v>
      </c>
      <c r="J424" s="156"/>
      <c r="K424" s="23">
        <f>MONTH(CtasReceber[[#This Row],[Data Recebimento]])</f>
        <v>1</v>
      </c>
      <c r="L424" s="23">
        <f>YEAR(CtasReceber[[#This Row],[Data Recebimento]])</f>
        <v>1900</v>
      </c>
      <c r="M424" s="154"/>
      <c r="N424" s="208"/>
      <c r="O4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" spans="1:15">
      <c r="A425" s="156"/>
      <c r="B425" s="220"/>
      <c r="C425" s="150"/>
      <c r="D425" s="150"/>
      <c r="E425" s="150"/>
      <c r="F425" s="150"/>
      <c r="G425" s="151"/>
      <c r="H425" s="23">
        <f>MONTH(CtasReceber[[#This Row],[Data Vencimento]])</f>
        <v>1</v>
      </c>
      <c r="I425" s="23">
        <f>YEAR(CtasReceber[[#This Row],[Data Vencimento]])</f>
        <v>1900</v>
      </c>
      <c r="J425" s="156"/>
      <c r="K425" s="23">
        <f>MONTH(CtasReceber[[#This Row],[Data Recebimento]])</f>
        <v>1</v>
      </c>
      <c r="L425" s="23">
        <f>YEAR(CtasReceber[[#This Row],[Data Recebimento]])</f>
        <v>1900</v>
      </c>
      <c r="M425" s="154"/>
      <c r="N425" s="208"/>
      <c r="O4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" spans="1:15">
      <c r="A426" s="156"/>
      <c r="B426" s="220"/>
      <c r="C426" s="150"/>
      <c r="D426" s="150"/>
      <c r="E426" s="150"/>
      <c r="F426" s="150"/>
      <c r="G426" s="151"/>
      <c r="H426" s="23">
        <f>MONTH(CtasReceber[[#This Row],[Data Vencimento]])</f>
        <v>1</v>
      </c>
      <c r="I426" s="23">
        <f>YEAR(CtasReceber[[#This Row],[Data Vencimento]])</f>
        <v>1900</v>
      </c>
      <c r="J426" s="156"/>
      <c r="K426" s="23">
        <f>MONTH(CtasReceber[[#This Row],[Data Recebimento]])</f>
        <v>1</v>
      </c>
      <c r="L426" s="23">
        <f>YEAR(CtasReceber[[#This Row],[Data Recebimento]])</f>
        <v>1900</v>
      </c>
      <c r="M426" s="154"/>
      <c r="N426" s="208"/>
      <c r="O4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" spans="1:15">
      <c r="A427" s="156"/>
      <c r="B427" s="220"/>
      <c r="C427" s="150"/>
      <c r="D427" s="150"/>
      <c r="E427" s="150"/>
      <c r="F427" s="150"/>
      <c r="G427" s="151"/>
      <c r="H427" s="23">
        <f>MONTH(CtasReceber[[#This Row],[Data Vencimento]])</f>
        <v>1</v>
      </c>
      <c r="I427" s="23">
        <f>YEAR(CtasReceber[[#This Row],[Data Vencimento]])</f>
        <v>1900</v>
      </c>
      <c r="J427" s="156"/>
      <c r="K427" s="23">
        <f>MONTH(CtasReceber[[#This Row],[Data Recebimento]])</f>
        <v>1</v>
      </c>
      <c r="L427" s="23">
        <f>YEAR(CtasReceber[[#This Row],[Data Recebimento]])</f>
        <v>1900</v>
      </c>
      <c r="M427" s="154"/>
      <c r="N427" s="208"/>
      <c r="O4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" spans="1:15">
      <c r="A428" s="156"/>
      <c r="B428" s="220"/>
      <c r="C428" s="150"/>
      <c r="D428" s="150"/>
      <c r="E428" s="150"/>
      <c r="F428" s="150"/>
      <c r="G428" s="151"/>
      <c r="H428" s="23">
        <f>MONTH(CtasReceber[[#This Row],[Data Vencimento]])</f>
        <v>1</v>
      </c>
      <c r="I428" s="23">
        <f>YEAR(CtasReceber[[#This Row],[Data Vencimento]])</f>
        <v>1900</v>
      </c>
      <c r="J428" s="156"/>
      <c r="K428" s="23">
        <f>MONTH(CtasReceber[[#This Row],[Data Recebimento]])</f>
        <v>1</v>
      </c>
      <c r="L428" s="23">
        <f>YEAR(CtasReceber[[#This Row],[Data Recebimento]])</f>
        <v>1900</v>
      </c>
      <c r="M428" s="154"/>
      <c r="N428" s="208"/>
      <c r="O4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" spans="1:15">
      <c r="A429" s="156"/>
      <c r="B429" s="220"/>
      <c r="C429" s="150"/>
      <c r="D429" s="150"/>
      <c r="E429" s="150"/>
      <c r="F429" s="150"/>
      <c r="G429" s="151"/>
      <c r="H429" s="23">
        <f>MONTH(CtasReceber[[#This Row],[Data Vencimento]])</f>
        <v>1</v>
      </c>
      <c r="I429" s="23">
        <f>YEAR(CtasReceber[[#This Row],[Data Vencimento]])</f>
        <v>1900</v>
      </c>
      <c r="J429" s="156"/>
      <c r="K429" s="23">
        <f>MONTH(CtasReceber[[#This Row],[Data Recebimento]])</f>
        <v>1</v>
      </c>
      <c r="L429" s="23">
        <f>YEAR(CtasReceber[[#This Row],[Data Recebimento]])</f>
        <v>1900</v>
      </c>
      <c r="M429" s="154"/>
      <c r="N429" s="208"/>
      <c r="O4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" spans="1:15">
      <c r="A430" s="156"/>
      <c r="B430" s="220"/>
      <c r="C430" s="150"/>
      <c r="D430" s="150"/>
      <c r="E430" s="150"/>
      <c r="F430" s="150"/>
      <c r="G430" s="151"/>
      <c r="H430" s="23">
        <f>MONTH(CtasReceber[[#This Row],[Data Vencimento]])</f>
        <v>1</v>
      </c>
      <c r="I430" s="23">
        <f>YEAR(CtasReceber[[#This Row],[Data Vencimento]])</f>
        <v>1900</v>
      </c>
      <c r="J430" s="156"/>
      <c r="K430" s="23">
        <f>MONTH(CtasReceber[[#This Row],[Data Recebimento]])</f>
        <v>1</v>
      </c>
      <c r="L430" s="23">
        <f>YEAR(CtasReceber[[#This Row],[Data Recebimento]])</f>
        <v>1900</v>
      </c>
      <c r="M430" s="154"/>
      <c r="N430" s="208"/>
      <c r="O4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" spans="1:15">
      <c r="A431" s="156"/>
      <c r="B431" s="220"/>
      <c r="C431" s="150"/>
      <c r="D431" s="150"/>
      <c r="E431" s="150"/>
      <c r="F431" s="150"/>
      <c r="G431" s="151"/>
      <c r="H431" s="23">
        <f>MONTH(CtasReceber[[#This Row],[Data Vencimento]])</f>
        <v>1</v>
      </c>
      <c r="I431" s="23">
        <f>YEAR(CtasReceber[[#This Row],[Data Vencimento]])</f>
        <v>1900</v>
      </c>
      <c r="J431" s="156"/>
      <c r="K431" s="23">
        <f>MONTH(CtasReceber[[#This Row],[Data Recebimento]])</f>
        <v>1</v>
      </c>
      <c r="L431" s="23">
        <f>YEAR(CtasReceber[[#This Row],[Data Recebimento]])</f>
        <v>1900</v>
      </c>
      <c r="M431" s="154"/>
      <c r="N431" s="208"/>
      <c r="O4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" spans="1:15">
      <c r="A432" s="156"/>
      <c r="B432" s="220"/>
      <c r="C432" s="150"/>
      <c r="D432" s="150"/>
      <c r="E432" s="150"/>
      <c r="F432" s="150"/>
      <c r="G432" s="151"/>
      <c r="H432" s="23">
        <f>MONTH(CtasReceber[[#This Row],[Data Vencimento]])</f>
        <v>1</v>
      </c>
      <c r="I432" s="23">
        <f>YEAR(CtasReceber[[#This Row],[Data Vencimento]])</f>
        <v>1900</v>
      </c>
      <c r="J432" s="156"/>
      <c r="K432" s="23">
        <f>MONTH(CtasReceber[[#This Row],[Data Recebimento]])</f>
        <v>1</v>
      </c>
      <c r="L432" s="23">
        <f>YEAR(CtasReceber[[#This Row],[Data Recebimento]])</f>
        <v>1900</v>
      </c>
      <c r="M432" s="154"/>
      <c r="N432" s="208"/>
      <c r="O4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" spans="1:15">
      <c r="A433" s="156"/>
      <c r="B433" s="220"/>
      <c r="C433" s="150"/>
      <c r="D433" s="150"/>
      <c r="E433" s="150"/>
      <c r="F433" s="150"/>
      <c r="G433" s="151"/>
      <c r="H433" s="23">
        <f>MONTH(CtasReceber[[#This Row],[Data Vencimento]])</f>
        <v>1</v>
      </c>
      <c r="I433" s="23">
        <f>YEAR(CtasReceber[[#This Row],[Data Vencimento]])</f>
        <v>1900</v>
      </c>
      <c r="J433" s="156"/>
      <c r="K433" s="23">
        <f>MONTH(CtasReceber[[#This Row],[Data Recebimento]])</f>
        <v>1</v>
      </c>
      <c r="L433" s="23">
        <f>YEAR(CtasReceber[[#This Row],[Data Recebimento]])</f>
        <v>1900</v>
      </c>
      <c r="M433" s="154"/>
      <c r="N433" s="208"/>
      <c r="O4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" spans="1:15">
      <c r="A434" s="156"/>
      <c r="B434" s="220"/>
      <c r="C434" s="150"/>
      <c r="D434" s="150"/>
      <c r="E434" s="150"/>
      <c r="F434" s="150"/>
      <c r="G434" s="151"/>
      <c r="H434" s="23">
        <f>MONTH(CtasReceber[[#This Row],[Data Vencimento]])</f>
        <v>1</v>
      </c>
      <c r="I434" s="23">
        <f>YEAR(CtasReceber[[#This Row],[Data Vencimento]])</f>
        <v>1900</v>
      </c>
      <c r="J434" s="156"/>
      <c r="K434" s="23">
        <f>MONTH(CtasReceber[[#This Row],[Data Recebimento]])</f>
        <v>1</v>
      </c>
      <c r="L434" s="23">
        <f>YEAR(CtasReceber[[#This Row],[Data Recebimento]])</f>
        <v>1900</v>
      </c>
      <c r="M434" s="154"/>
      <c r="N434" s="208"/>
      <c r="O4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" spans="1:15">
      <c r="A435" s="156"/>
      <c r="B435" s="220"/>
      <c r="C435" s="150"/>
      <c r="D435" s="150"/>
      <c r="E435" s="150"/>
      <c r="F435" s="150"/>
      <c r="G435" s="151"/>
      <c r="H435" s="23">
        <f>MONTH(CtasReceber[[#This Row],[Data Vencimento]])</f>
        <v>1</v>
      </c>
      <c r="I435" s="23">
        <f>YEAR(CtasReceber[[#This Row],[Data Vencimento]])</f>
        <v>1900</v>
      </c>
      <c r="J435" s="156"/>
      <c r="K435" s="23">
        <f>MONTH(CtasReceber[[#This Row],[Data Recebimento]])</f>
        <v>1</v>
      </c>
      <c r="L435" s="23">
        <f>YEAR(CtasReceber[[#This Row],[Data Recebimento]])</f>
        <v>1900</v>
      </c>
      <c r="M435" s="154"/>
      <c r="N435" s="208"/>
      <c r="O4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" spans="1:15">
      <c r="A436" s="156"/>
      <c r="B436" s="220"/>
      <c r="C436" s="150"/>
      <c r="D436" s="150"/>
      <c r="E436" s="150"/>
      <c r="F436" s="150"/>
      <c r="G436" s="151"/>
      <c r="H436" s="23">
        <f>MONTH(CtasReceber[[#This Row],[Data Vencimento]])</f>
        <v>1</v>
      </c>
      <c r="I436" s="23">
        <f>YEAR(CtasReceber[[#This Row],[Data Vencimento]])</f>
        <v>1900</v>
      </c>
      <c r="J436" s="156"/>
      <c r="K436" s="23">
        <f>MONTH(CtasReceber[[#This Row],[Data Recebimento]])</f>
        <v>1</v>
      </c>
      <c r="L436" s="23">
        <f>YEAR(CtasReceber[[#This Row],[Data Recebimento]])</f>
        <v>1900</v>
      </c>
      <c r="M436" s="154"/>
      <c r="N436" s="208"/>
      <c r="O4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" spans="1:15">
      <c r="A437" s="156"/>
      <c r="B437" s="220"/>
      <c r="C437" s="150"/>
      <c r="D437" s="150"/>
      <c r="E437" s="150"/>
      <c r="F437" s="150"/>
      <c r="G437" s="151"/>
      <c r="H437" s="23">
        <f>MONTH(CtasReceber[[#This Row],[Data Vencimento]])</f>
        <v>1</v>
      </c>
      <c r="I437" s="23">
        <f>YEAR(CtasReceber[[#This Row],[Data Vencimento]])</f>
        <v>1900</v>
      </c>
      <c r="J437" s="156"/>
      <c r="K437" s="23">
        <f>MONTH(CtasReceber[[#This Row],[Data Recebimento]])</f>
        <v>1</v>
      </c>
      <c r="L437" s="23">
        <f>YEAR(CtasReceber[[#This Row],[Data Recebimento]])</f>
        <v>1900</v>
      </c>
      <c r="M437" s="154"/>
      <c r="N437" s="208"/>
      <c r="O4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" spans="1:15">
      <c r="A438" s="156"/>
      <c r="B438" s="220"/>
      <c r="C438" s="150"/>
      <c r="D438" s="150"/>
      <c r="E438" s="150"/>
      <c r="F438" s="150"/>
      <c r="G438" s="151"/>
      <c r="H438" s="23">
        <f>MONTH(CtasReceber[[#This Row],[Data Vencimento]])</f>
        <v>1</v>
      </c>
      <c r="I438" s="23">
        <f>YEAR(CtasReceber[[#This Row],[Data Vencimento]])</f>
        <v>1900</v>
      </c>
      <c r="J438" s="156"/>
      <c r="K438" s="23">
        <f>MONTH(CtasReceber[[#This Row],[Data Recebimento]])</f>
        <v>1</v>
      </c>
      <c r="L438" s="23">
        <f>YEAR(CtasReceber[[#This Row],[Data Recebimento]])</f>
        <v>1900</v>
      </c>
      <c r="M438" s="154"/>
      <c r="N438" s="208"/>
      <c r="O4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" spans="1:15">
      <c r="A439" s="156"/>
      <c r="B439" s="220"/>
      <c r="C439" s="150"/>
      <c r="D439" s="150"/>
      <c r="E439" s="150"/>
      <c r="F439" s="150"/>
      <c r="G439" s="151"/>
      <c r="H439" s="23">
        <f>MONTH(CtasReceber[[#This Row],[Data Vencimento]])</f>
        <v>1</v>
      </c>
      <c r="I439" s="23">
        <f>YEAR(CtasReceber[[#This Row],[Data Vencimento]])</f>
        <v>1900</v>
      </c>
      <c r="J439" s="156"/>
      <c r="K439" s="23">
        <f>MONTH(CtasReceber[[#This Row],[Data Recebimento]])</f>
        <v>1</v>
      </c>
      <c r="L439" s="23">
        <f>YEAR(CtasReceber[[#This Row],[Data Recebimento]])</f>
        <v>1900</v>
      </c>
      <c r="M439" s="154"/>
      <c r="N439" s="208"/>
      <c r="O4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" spans="1:15">
      <c r="A440" s="156"/>
      <c r="B440" s="220"/>
      <c r="C440" s="150"/>
      <c r="D440" s="150"/>
      <c r="E440" s="150"/>
      <c r="F440" s="150"/>
      <c r="G440" s="151"/>
      <c r="H440" s="23">
        <f>MONTH(CtasReceber[[#This Row],[Data Vencimento]])</f>
        <v>1</v>
      </c>
      <c r="I440" s="23">
        <f>YEAR(CtasReceber[[#This Row],[Data Vencimento]])</f>
        <v>1900</v>
      </c>
      <c r="J440" s="156"/>
      <c r="K440" s="23">
        <f>MONTH(CtasReceber[[#This Row],[Data Recebimento]])</f>
        <v>1</v>
      </c>
      <c r="L440" s="23">
        <f>YEAR(CtasReceber[[#This Row],[Data Recebimento]])</f>
        <v>1900</v>
      </c>
      <c r="M440" s="154"/>
      <c r="N440" s="208"/>
      <c r="O4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" spans="1:15">
      <c r="A441" s="156"/>
      <c r="B441" s="220"/>
      <c r="C441" s="150"/>
      <c r="D441" s="150"/>
      <c r="E441" s="150"/>
      <c r="F441" s="150"/>
      <c r="G441" s="151"/>
      <c r="H441" s="23">
        <f>MONTH(CtasReceber[[#This Row],[Data Vencimento]])</f>
        <v>1</v>
      </c>
      <c r="I441" s="23">
        <f>YEAR(CtasReceber[[#This Row],[Data Vencimento]])</f>
        <v>1900</v>
      </c>
      <c r="J441" s="156"/>
      <c r="K441" s="23">
        <f>MONTH(CtasReceber[[#This Row],[Data Recebimento]])</f>
        <v>1</v>
      </c>
      <c r="L441" s="23">
        <f>YEAR(CtasReceber[[#This Row],[Data Recebimento]])</f>
        <v>1900</v>
      </c>
      <c r="M441" s="154"/>
      <c r="N441" s="208"/>
      <c r="O4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" spans="1:15">
      <c r="A442" s="156"/>
      <c r="B442" s="220"/>
      <c r="C442" s="150"/>
      <c r="D442" s="150"/>
      <c r="E442" s="150"/>
      <c r="F442" s="150"/>
      <c r="G442" s="151"/>
      <c r="H442" s="23">
        <f>MONTH(CtasReceber[[#This Row],[Data Vencimento]])</f>
        <v>1</v>
      </c>
      <c r="I442" s="23">
        <f>YEAR(CtasReceber[[#This Row],[Data Vencimento]])</f>
        <v>1900</v>
      </c>
      <c r="J442" s="156"/>
      <c r="K442" s="23">
        <f>MONTH(CtasReceber[[#This Row],[Data Recebimento]])</f>
        <v>1</v>
      </c>
      <c r="L442" s="23">
        <f>YEAR(CtasReceber[[#This Row],[Data Recebimento]])</f>
        <v>1900</v>
      </c>
      <c r="M442" s="154"/>
      <c r="N442" s="208"/>
      <c r="O4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" spans="1:15">
      <c r="A443" s="156"/>
      <c r="B443" s="220"/>
      <c r="C443" s="150"/>
      <c r="D443" s="150"/>
      <c r="E443" s="150"/>
      <c r="F443" s="150"/>
      <c r="G443" s="151"/>
      <c r="H443" s="23">
        <f>MONTH(CtasReceber[[#This Row],[Data Vencimento]])</f>
        <v>1</v>
      </c>
      <c r="I443" s="23">
        <f>YEAR(CtasReceber[[#This Row],[Data Vencimento]])</f>
        <v>1900</v>
      </c>
      <c r="J443" s="156"/>
      <c r="K443" s="23">
        <f>MONTH(CtasReceber[[#This Row],[Data Recebimento]])</f>
        <v>1</v>
      </c>
      <c r="L443" s="23">
        <f>YEAR(CtasReceber[[#This Row],[Data Recebimento]])</f>
        <v>1900</v>
      </c>
      <c r="M443" s="154"/>
      <c r="N443" s="208"/>
      <c r="O4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" spans="1:15">
      <c r="A444" s="156"/>
      <c r="B444" s="220"/>
      <c r="C444" s="150"/>
      <c r="D444" s="150"/>
      <c r="E444" s="150"/>
      <c r="F444" s="150"/>
      <c r="G444" s="151"/>
      <c r="H444" s="23">
        <f>MONTH(CtasReceber[[#This Row],[Data Vencimento]])</f>
        <v>1</v>
      </c>
      <c r="I444" s="23">
        <f>YEAR(CtasReceber[[#This Row],[Data Vencimento]])</f>
        <v>1900</v>
      </c>
      <c r="J444" s="156"/>
      <c r="K444" s="23">
        <f>MONTH(CtasReceber[[#This Row],[Data Recebimento]])</f>
        <v>1</v>
      </c>
      <c r="L444" s="23">
        <f>YEAR(CtasReceber[[#This Row],[Data Recebimento]])</f>
        <v>1900</v>
      </c>
      <c r="M444" s="154"/>
      <c r="N444" s="208"/>
      <c r="O4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" spans="1:15">
      <c r="A445" s="156"/>
      <c r="B445" s="220"/>
      <c r="C445" s="150"/>
      <c r="D445" s="150"/>
      <c r="E445" s="150"/>
      <c r="F445" s="150"/>
      <c r="G445" s="151"/>
      <c r="H445" s="23">
        <f>MONTH(CtasReceber[[#This Row],[Data Vencimento]])</f>
        <v>1</v>
      </c>
      <c r="I445" s="23">
        <f>YEAR(CtasReceber[[#This Row],[Data Vencimento]])</f>
        <v>1900</v>
      </c>
      <c r="J445" s="156"/>
      <c r="K445" s="23">
        <f>MONTH(CtasReceber[[#This Row],[Data Recebimento]])</f>
        <v>1</v>
      </c>
      <c r="L445" s="23">
        <f>YEAR(CtasReceber[[#This Row],[Data Recebimento]])</f>
        <v>1900</v>
      </c>
      <c r="M445" s="154"/>
      <c r="N445" s="208"/>
      <c r="O4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" spans="1:15">
      <c r="A446" s="156"/>
      <c r="B446" s="220"/>
      <c r="C446" s="150"/>
      <c r="D446" s="150"/>
      <c r="E446" s="150"/>
      <c r="F446" s="150"/>
      <c r="G446" s="151"/>
      <c r="H446" s="23">
        <f>MONTH(CtasReceber[[#This Row],[Data Vencimento]])</f>
        <v>1</v>
      </c>
      <c r="I446" s="23">
        <f>YEAR(CtasReceber[[#This Row],[Data Vencimento]])</f>
        <v>1900</v>
      </c>
      <c r="J446" s="156"/>
      <c r="K446" s="23">
        <f>MONTH(CtasReceber[[#This Row],[Data Recebimento]])</f>
        <v>1</v>
      </c>
      <c r="L446" s="23">
        <f>YEAR(CtasReceber[[#This Row],[Data Recebimento]])</f>
        <v>1900</v>
      </c>
      <c r="M446" s="154"/>
      <c r="N446" s="208"/>
      <c r="O4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" spans="1:15">
      <c r="A447" s="156"/>
      <c r="B447" s="220"/>
      <c r="C447" s="150"/>
      <c r="D447" s="150"/>
      <c r="E447" s="150"/>
      <c r="F447" s="150"/>
      <c r="G447" s="151"/>
      <c r="H447" s="23">
        <f>MONTH(CtasReceber[[#This Row],[Data Vencimento]])</f>
        <v>1</v>
      </c>
      <c r="I447" s="23">
        <f>YEAR(CtasReceber[[#This Row],[Data Vencimento]])</f>
        <v>1900</v>
      </c>
      <c r="J447" s="156"/>
      <c r="K447" s="23">
        <f>MONTH(CtasReceber[[#This Row],[Data Recebimento]])</f>
        <v>1</v>
      </c>
      <c r="L447" s="23">
        <f>YEAR(CtasReceber[[#This Row],[Data Recebimento]])</f>
        <v>1900</v>
      </c>
      <c r="M447" s="154"/>
      <c r="N447" s="208"/>
      <c r="O4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" spans="1:15">
      <c r="A448" s="156"/>
      <c r="B448" s="220"/>
      <c r="C448" s="150"/>
      <c r="D448" s="150"/>
      <c r="E448" s="150"/>
      <c r="F448" s="150"/>
      <c r="G448" s="151"/>
      <c r="H448" s="23">
        <f>MONTH(CtasReceber[[#This Row],[Data Vencimento]])</f>
        <v>1</v>
      </c>
      <c r="I448" s="23">
        <f>YEAR(CtasReceber[[#This Row],[Data Vencimento]])</f>
        <v>1900</v>
      </c>
      <c r="J448" s="156"/>
      <c r="K448" s="23">
        <f>MONTH(CtasReceber[[#This Row],[Data Recebimento]])</f>
        <v>1</v>
      </c>
      <c r="L448" s="23">
        <f>YEAR(CtasReceber[[#This Row],[Data Recebimento]])</f>
        <v>1900</v>
      </c>
      <c r="M448" s="154"/>
      <c r="N448" s="208"/>
      <c r="O4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" spans="1:15">
      <c r="A449" s="156"/>
      <c r="B449" s="220"/>
      <c r="C449" s="150"/>
      <c r="D449" s="150"/>
      <c r="E449" s="150"/>
      <c r="F449" s="150"/>
      <c r="G449" s="151"/>
      <c r="H449" s="23">
        <f>MONTH(CtasReceber[[#This Row],[Data Vencimento]])</f>
        <v>1</v>
      </c>
      <c r="I449" s="23">
        <f>YEAR(CtasReceber[[#This Row],[Data Vencimento]])</f>
        <v>1900</v>
      </c>
      <c r="J449" s="156"/>
      <c r="K449" s="23">
        <f>MONTH(CtasReceber[[#This Row],[Data Recebimento]])</f>
        <v>1</v>
      </c>
      <c r="L449" s="23">
        <f>YEAR(CtasReceber[[#This Row],[Data Recebimento]])</f>
        <v>1900</v>
      </c>
      <c r="M449" s="154"/>
      <c r="N449" s="208"/>
      <c r="O4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" spans="1:15">
      <c r="A450" s="156"/>
      <c r="B450" s="220"/>
      <c r="C450" s="150"/>
      <c r="D450" s="150"/>
      <c r="E450" s="150"/>
      <c r="F450" s="150"/>
      <c r="G450" s="151"/>
      <c r="H450" s="23">
        <f>MONTH(CtasReceber[[#This Row],[Data Vencimento]])</f>
        <v>1</v>
      </c>
      <c r="I450" s="23">
        <f>YEAR(CtasReceber[[#This Row],[Data Vencimento]])</f>
        <v>1900</v>
      </c>
      <c r="J450" s="156"/>
      <c r="K450" s="23">
        <f>MONTH(CtasReceber[[#This Row],[Data Recebimento]])</f>
        <v>1</v>
      </c>
      <c r="L450" s="23">
        <f>YEAR(CtasReceber[[#This Row],[Data Recebimento]])</f>
        <v>1900</v>
      </c>
      <c r="M450" s="154"/>
      <c r="N450" s="208"/>
      <c r="O4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" spans="1:15">
      <c r="A451" s="156"/>
      <c r="B451" s="220"/>
      <c r="C451" s="150"/>
      <c r="D451" s="150"/>
      <c r="E451" s="150"/>
      <c r="F451" s="150"/>
      <c r="G451" s="151"/>
      <c r="H451" s="23">
        <f>MONTH(CtasReceber[[#This Row],[Data Vencimento]])</f>
        <v>1</v>
      </c>
      <c r="I451" s="23">
        <f>YEAR(CtasReceber[[#This Row],[Data Vencimento]])</f>
        <v>1900</v>
      </c>
      <c r="J451" s="156"/>
      <c r="K451" s="23">
        <f>MONTH(CtasReceber[[#This Row],[Data Recebimento]])</f>
        <v>1</v>
      </c>
      <c r="L451" s="23">
        <f>YEAR(CtasReceber[[#This Row],[Data Recebimento]])</f>
        <v>1900</v>
      </c>
      <c r="M451" s="154"/>
      <c r="N451" s="208"/>
      <c r="O4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" spans="1:15">
      <c r="A452" s="156"/>
      <c r="B452" s="220"/>
      <c r="C452" s="150"/>
      <c r="D452" s="150"/>
      <c r="E452" s="150"/>
      <c r="F452" s="150"/>
      <c r="G452" s="151"/>
      <c r="H452" s="23">
        <f>MONTH(CtasReceber[[#This Row],[Data Vencimento]])</f>
        <v>1</v>
      </c>
      <c r="I452" s="23">
        <f>YEAR(CtasReceber[[#This Row],[Data Vencimento]])</f>
        <v>1900</v>
      </c>
      <c r="J452" s="156"/>
      <c r="K452" s="23">
        <f>MONTH(CtasReceber[[#This Row],[Data Recebimento]])</f>
        <v>1</v>
      </c>
      <c r="L452" s="23">
        <f>YEAR(CtasReceber[[#This Row],[Data Recebimento]])</f>
        <v>1900</v>
      </c>
      <c r="M452" s="154"/>
      <c r="N452" s="208"/>
      <c r="O4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" spans="1:15">
      <c r="A453" s="156"/>
      <c r="B453" s="220"/>
      <c r="C453" s="150"/>
      <c r="D453" s="150"/>
      <c r="E453" s="150"/>
      <c r="F453" s="150"/>
      <c r="G453" s="151"/>
      <c r="H453" s="23">
        <f>MONTH(CtasReceber[[#This Row],[Data Vencimento]])</f>
        <v>1</v>
      </c>
      <c r="I453" s="23">
        <f>YEAR(CtasReceber[[#This Row],[Data Vencimento]])</f>
        <v>1900</v>
      </c>
      <c r="J453" s="156"/>
      <c r="K453" s="23">
        <f>MONTH(CtasReceber[[#This Row],[Data Recebimento]])</f>
        <v>1</v>
      </c>
      <c r="L453" s="23">
        <f>YEAR(CtasReceber[[#This Row],[Data Recebimento]])</f>
        <v>1900</v>
      </c>
      <c r="M453" s="154"/>
      <c r="N453" s="208"/>
      <c r="O4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" spans="1:15">
      <c r="A454" s="156"/>
      <c r="B454" s="220"/>
      <c r="C454" s="150"/>
      <c r="D454" s="150"/>
      <c r="E454" s="150"/>
      <c r="F454" s="150"/>
      <c r="G454" s="151"/>
      <c r="H454" s="23">
        <f>MONTH(CtasReceber[[#This Row],[Data Vencimento]])</f>
        <v>1</v>
      </c>
      <c r="I454" s="23">
        <f>YEAR(CtasReceber[[#This Row],[Data Vencimento]])</f>
        <v>1900</v>
      </c>
      <c r="J454" s="156"/>
      <c r="K454" s="23">
        <f>MONTH(CtasReceber[[#This Row],[Data Recebimento]])</f>
        <v>1</v>
      </c>
      <c r="L454" s="23">
        <f>YEAR(CtasReceber[[#This Row],[Data Recebimento]])</f>
        <v>1900</v>
      </c>
      <c r="M454" s="154"/>
      <c r="N454" s="208"/>
      <c r="O4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" spans="1:15">
      <c r="A455" s="156"/>
      <c r="B455" s="220"/>
      <c r="C455" s="150"/>
      <c r="D455" s="150"/>
      <c r="E455" s="150"/>
      <c r="F455" s="150"/>
      <c r="G455" s="151"/>
      <c r="H455" s="23">
        <f>MONTH(CtasReceber[[#This Row],[Data Vencimento]])</f>
        <v>1</v>
      </c>
      <c r="I455" s="23">
        <f>YEAR(CtasReceber[[#This Row],[Data Vencimento]])</f>
        <v>1900</v>
      </c>
      <c r="J455" s="156"/>
      <c r="K455" s="23">
        <f>MONTH(CtasReceber[[#This Row],[Data Recebimento]])</f>
        <v>1</v>
      </c>
      <c r="L455" s="23">
        <f>YEAR(CtasReceber[[#This Row],[Data Recebimento]])</f>
        <v>1900</v>
      </c>
      <c r="M455" s="154"/>
      <c r="N455" s="208"/>
      <c r="O4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" spans="1:15">
      <c r="A456" s="156"/>
      <c r="B456" s="220"/>
      <c r="C456" s="150"/>
      <c r="D456" s="150"/>
      <c r="E456" s="150"/>
      <c r="F456" s="150"/>
      <c r="G456" s="151"/>
      <c r="H456" s="23">
        <f>MONTH(CtasReceber[[#This Row],[Data Vencimento]])</f>
        <v>1</v>
      </c>
      <c r="I456" s="23">
        <f>YEAR(CtasReceber[[#This Row],[Data Vencimento]])</f>
        <v>1900</v>
      </c>
      <c r="J456" s="156"/>
      <c r="K456" s="23">
        <f>MONTH(CtasReceber[[#This Row],[Data Recebimento]])</f>
        <v>1</v>
      </c>
      <c r="L456" s="23">
        <f>YEAR(CtasReceber[[#This Row],[Data Recebimento]])</f>
        <v>1900</v>
      </c>
      <c r="M456" s="154"/>
      <c r="N456" s="208"/>
      <c r="O4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" spans="1:15">
      <c r="A457" s="156"/>
      <c r="B457" s="220"/>
      <c r="C457" s="150"/>
      <c r="D457" s="150"/>
      <c r="E457" s="150"/>
      <c r="F457" s="150"/>
      <c r="G457" s="151"/>
      <c r="H457" s="23">
        <f>MONTH(CtasReceber[[#This Row],[Data Vencimento]])</f>
        <v>1</v>
      </c>
      <c r="I457" s="23">
        <f>YEAR(CtasReceber[[#This Row],[Data Vencimento]])</f>
        <v>1900</v>
      </c>
      <c r="J457" s="156"/>
      <c r="K457" s="23">
        <f>MONTH(CtasReceber[[#This Row],[Data Recebimento]])</f>
        <v>1</v>
      </c>
      <c r="L457" s="23">
        <f>YEAR(CtasReceber[[#This Row],[Data Recebimento]])</f>
        <v>1900</v>
      </c>
      <c r="M457" s="154"/>
      <c r="N457" s="208"/>
      <c r="O4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" spans="1:15">
      <c r="A458" s="156"/>
      <c r="B458" s="220"/>
      <c r="C458" s="150"/>
      <c r="D458" s="150"/>
      <c r="E458" s="150"/>
      <c r="F458" s="150"/>
      <c r="G458" s="151"/>
      <c r="H458" s="23">
        <f>MONTH(CtasReceber[[#This Row],[Data Vencimento]])</f>
        <v>1</v>
      </c>
      <c r="I458" s="23">
        <f>YEAR(CtasReceber[[#This Row],[Data Vencimento]])</f>
        <v>1900</v>
      </c>
      <c r="J458" s="156"/>
      <c r="K458" s="23">
        <f>MONTH(CtasReceber[[#This Row],[Data Recebimento]])</f>
        <v>1</v>
      </c>
      <c r="L458" s="23">
        <f>YEAR(CtasReceber[[#This Row],[Data Recebimento]])</f>
        <v>1900</v>
      </c>
      <c r="M458" s="154"/>
      <c r="N458" s="208"/>
      <c r="O4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" spans="1:15">
      <c r="A459" s="156"/>
      <c r="B459" s="220"/>
      <c r="C459" s="150"/>
      <c r="D459" s="150"/>
      <c r="E459" s="150"/>
      <c r="F459" s="150"/>
      <c r="G459" s="151"/>
      <c r="H459" s="23">
        <f>MONTH(CtasReceber[[#This Row],[Data Vencimento]])</f>
        <v>1</v>
      </c>
      <c r="I459" s="23">
        <f>YEAR(CtasReceber[[#This Row],[Data Vencimento]])</f>
        <v>1900</v>
      </c>
      <c r="J459" s="156"/>
      <c r="K459" s="23">
        <f>MONTH(CtasReceber[[#This Row],[Data Recebimento]])</f>
        <v>1</v>
      </c>
      <c r="L459" s="23">
        <f>YEAR(CtasReceber[[#This Row],[Data Recebimento]])</f>
        <v>1900</v>
      </c>
      <c r="M459" s="154"/>
      <c r="N459" s="208"/>
      <c r="O4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" spans="1:15">
      <c r="A460" s="156"/>
      <c r="B460" s="220"/>
      <c r="C460" s="150"/>
      <c r="D460" s="150"/>
      <c r="E460" s="150"/>
      <c r="F460" s="150"/>
      <c r="G460" s="151"/>
      <c r="H460" s="23">
        <f>MONTH(CtasReceber[[#This Row],[Data Vencimento]])</f>
        <v>1</v>
      </c>
      <c r="I460" s="23">
        <f>YEAR(CtasReceber[[#This Row],[Data Vencimento]])</f>
        <v>1900</v>
      </c>
      <c r="J460" s="156"/>
      <c r="K460" s="23">
        <f>MONTH(CtasReceber[[#This Row],[Data Recebimento]])</f>
        <v>1</v>
      </c>
      <c r="L460" s="23">
        <f>YEAR(CtasReceber[[#This Row],[Data Recebimento]])</f>
        <v>1900</v>
      </c>
      <c r="M460" s="154"/>
      <c r="N460" s="208"/>
      <c r="O4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" spans="1:15">
      <c r="A461" s="156"/>
      <c r="B461" s="220"/>
      <c r="C461" s="150"/>
      <c r="D461" s="150"/>
      <c r="E461" s="150"/>
      <c r="F461" s="150"/>
      <c r="G461" s="151"/>
      <c r="H461" s="23">
        <f>MONTH(CtasReceber[[#This Row],[Data Vencimento]])</f>
        <v>1</v>
      </c>
      <c r="I461" s="23">
        <f>YEAR(CtasReceber[[#This Row],[Data Vencimento]])</f>
        <v>1900</v>
      </c>
      <c r="J461" s="156"/>
      <c r="K461" s="23">
        <f>MONTH(CtasReceber[[#This Row],[Data Recebimento]])</f>
        <v>1</v>
      </c>
      <c r="L461" s="23">
        <f>YEAR(CtasReceber[[#This Row],[Data Recebimento]])</f>
        <v>1900</v>
      </c>
      <c r="M461" s="154"/>
      <c r="N461" s="208"/>
      <c r="O4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" spans="1:15">
      <c r="A462" s="156"/>
      <c r="B462" s="220"/>
      <c r="C462" s="150"/>
      <c r="D462" s="150"/>
      <c r="E462" s="150"/>
      <c r="F462" s="150"/>
      <c r="G462" s="151"/>
      <c r="H462" s="23">
        <f>MONTH(CtasReceber[[#This Row],[Data Vencimento]])</f>
        <v>1</v>
      </c>
      <c r="I462" s="23">
        <f>YEAR(CtasReceber[[#This Row],[Data Vencimento]])</f>
        <v>1900</v>
      </c>
      <c r="J462" s="156"/>
      <c r="K462" s="23">
        <f>MONTH(CtasReceber[[#This Row],[Data Recebimento]])</f>
        <v>1</v>
      </c>
      <c r="L462" s="23">
        <f>YEAR(CtasReceber[[#This Row],[Data Recebimento]])</f>
        <v>1900</v>
      </c>
      <c r="M462" s="154"/>
      <c r="N462" s="208"/>
      <c r="O4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" spans="1:15">
      <c r="A463" s="156"/>
      <c r="B463" s="220"/>
      <c r="C463" s="150"/>
      <c r="D463" s="150"/>
      <c r="E463" s="150"/>
      <c r="F463" s="150"/>
      <c r="G463" s="151"/>
      <c r="H463" s="23">
        <f>MONTH(CtasReceber[[#This Row],[Data Vencimento]])</f>
        <v>1</v>
      </c>
      <c r="I463" s="23">
        <f>YEAR(CtasReceber[[#This Row],[Data Vencimento]])</f>
        <v>1900</v>
      </c>
      <c r="J463" s="156"/>
      <c r="K463" s="23">
        <f>MONTH(CtasReceber[[#This Row],[Data Recebimento]])</f>
        <v>1</v>
      </c>
      <c r="L463" s="23">
        <f>YEAR(CtasReceber[[#This Row],[Data Recebimento]])</f>
        <v>1900</v>
      </c>
      <c r="M463" s="154"/>
      <c r="N463" s="208"/>
      <c r="O4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" spans="1:15">
      <c r="A464" s="156"/>
      <c r="B464" s="220"/>
      <c r="C464" s="150"/>
      <c r="D464" s="150"/>
      <c r="E464" s="150"/>
      <c r="F464" s="150"/>
      <c r="G464" s="151"/>
      <c r="H464" s="23">
        <f>MONTH(CtasReceber[[#This Row],[Data Vencimento]])</f>
        <v>1</v>
      </c>
      <c r="I464" s="23">
        <f>YEAR(CtasReceber[[#This Row],[Data Vencimento]])</f>
        <v>1900</v>
      </c>
      <c r="J464" s="156"/>
      <c r="K464" s="23">
        <f>MONTH(CtasReceber[[#This Row],[Data Recebimento]])</f>
        <v>1</v>
      </c>
      <c r="L464" s="23">
        <f>YEAR(CtasReceber[[#This Row],[Data Recebimento]])</f>
        <v>1900</v>
      </c>
      <c r="M464" s="154"/>
      <c r="N464" s="208"/>
      <c r="O4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" spans="1:15">
      <c r="A465" s="156"/>
      <c r="B465" s="220"/>
      <c r="C465" s="150"/>
      <c r="D465" s="150"/>
      <c r="E465" s="150"/>
      <c r="F465" s="150"/>
      <c r="G465" s="151"/>
      <c r="H465" s="23">
        <f>MONTH(CtasReceber[[#This Row],[Data Vencimento]])</f>
        <v>1</v>
      </c>
      <c r="I465" s="23">
        <f>YEAR(CtasReceber[[#This Row],[Data Vencimento]])</f>
        <v>1900</v>
      </c>
      <c r="J465" s="156"/>
      <c r="K465" s="23">
        <f>MONTH(CtasReceber[[#This Row],[Data Recebimento]])</f>
        <v>1</v>
      </c>
      <c r="L465" s="23">
        <f>YEAR(CtasReceber[[#This Row],[Data Recebimento]])</f>
        <v>1900</v>
      </c>
      <c r="M465" s="154"/>
      <c r="N465" s="208"/>
      <c r="O4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" spans="1:15">
      <c r="A466" s="156"/>
      <c r="B466" s="220"/>
      <c r="C466" s="150"/>
      <c r="D466" s="150"/>
      <c r="E466" s="150"/>
      <c r="F466" s="150"/>
      <c r="G466" s="151"/>
      <c r="H466" s="23">
        <f>MONTH(CtasReceber[[#This Row],[Data Vencimento]])</f>
        <v>1</v>
      </c>
      <c r="I466" s="23">
        <f>YEAR(CtasReceber[[#This Row],[Data Vencimento]])</f>
        <v>1900</v>
      </c>
      <c r="J466" s="156"/>
      <c r="K466" s="23">
        <f>MONTH(CtasReceber[[#This Row],[Data Recebimento]])</f>
        <v>1</v>
      </c>
      <c r="L466" s="23">
        <f>YEAR(CtasReceber[[#This Row],[Data Recebimento]])</f>
        <v>1900</v>
      </c>
      <c r="M466" s="154"/>
      <c r="N466" s="208"/>
      <c r="O4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" spans="1:15">
      <c r="A467" s="156"/>
      <c r="B467" s="220"/>
      <c r="C467" s="150"/>
      <c r="D467" s="150"/>
      <c r="E467" s="150"/>
      <c r="F467" s="150"/>
      <c r="G467" s="151"/>
      <c r="H467" s="23">
        <f>MONTH(CtasReceber[[#This Row],[Data Vencimento]])</f>
        <v>1</v>
      </c>
      <c r="I467" s="23">
        <f>YEAR(CtasReceber[[#This Row],[Data Vencimento]])</f>
        <v>1900</v>
      </c>
      <c r="J467" s="156"/>
      <c r="K467" s="23">
        <f>MONTH(CtasReceber[[#This Row],[Data Recebimento]])</f>
        <v>1</v>
      </c>
      <c r="L467" s="23">
        <f>YEAR(CtasReceber[[#This Row],[Data Recebimento]])</f>
        <v>1900</v>
      </c>
      <c r="M467" s="154"/>
      <c r="N467" s="208"/>
      <c r="O4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" spans="1:15">
      <c r="A468" s="156"/>
      <c r="B468" s="220"/>
      <c r="C468" s="150"/>
      <c r="D468" s="150"/>
      <c r="E468" s="150"/>
      <c r="F468" s="150"/>
      <c r="G468" s="151"/>
      <c r="H468" s="23">
        <f>MONTH(CtasReceber[[#This Row],[Data Vencimento]])</f>
        <v>1</v>
      </c>
      <c r="I468" s="23">
        <f>YEAR(CtasReceber[[#This Row],[Data Vencimento]])</f>
        <v>1900</v>
      </c>
      <c r="J468" s="156"/>
      <c r="K468" s="23">
        <f>MONTH(CtasReceber[[#This Row],[Data Recebimento]])</f>
        <v>1</v>
      </c>
      <c r="L468" s="23">
        <f>YEAR(CtasReceber[[#This Row],[Data Recebimento]])</f>
        <v>1900</v>
      </c>
      <c r="M468" s="154"/>
      <c r="N468" s="208"/>
      <c r="O4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" spans="1:15">
      <c r="A469" s="156"/>
      <c r="B469" s="220"/>
      <c r="C469" s="150"/>
      <c r="D469" s="150"/>
      <c r="E469" s="150"/>
      <c r="F469" s="150"/>
      <c r="G469" s="151"/>
      <c r="H469" s="23">
        <f>MONTH(CtasReceber[[#This Row],[Data Vencimento]])</f>
        <v>1</v>
      </c>
      <c r="I469" s="23">
        <f>YEAR(CtasReceber[[#This Row],[Data Vencimento]])</f>
        <v>1900</v>
      </c>
      <c r="J469" s="156"/>
      <c r="K469" s="23">
        <f>MONTH(CtasReceber[[#This Row],[Data Recebimento]])</f>
        <v>1</v>
      </c>
      <c r="L469" s="23">
        <f>YEAR(CtasReceber[[#This Row],[Data Recebimento]])</f>
        <v>1900</v>
      </c>
      <c r="M469" s="154"/>
      <c r="N469" s="208"/>
      <c r="O4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" spans="1:15">
      <c r="A470" s="156"/>
      <c r="B470" s="220"/>
      <c r="C470" s="150"/>
      <c r="D470" s="150"/>
      <c r="E470" s="150"/>
      <c r="F470" s="150"/>
      <c r="G470" s="151"/>
      <c r="H470" s="23">
        <f>MONTH(CtasReceber[[#This Row],[Data Vencimento]])</f>
        <v>1</v>
      </c>
      <c r="I470" s="23">
        <f>YEAR(CtasReceber[[#This Row],[Data Vencimento]])</f>
        <v>1900</v>
      </c>
      <c r="J470" s="156"/>
      <c r="K470" s="23">
        <f>MONTH(CtasReceber[[#This Row],[Data Recebimento]])</f>
        <v>1</v>
      </c>
      <c r="L470" s="23">
        <f>YEAR(CtasReceber[[#This Row],[Data Recebimento]])</f>
        <v>1900</v>
      </c>
      <c r="M470" s="154"/>
      <c r="N470" s="208"/>
      <c r="O4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" spans="1:15">
      <c r="A471" s="156"/>
      <c r="B471" s="220"/>
      <c r="C471" s="150"/>
      <c r="D471" s="150"/>
      <c r="E471" s="150"/>
      <c r="F471" s="150"/>
      <c r="G471" s="151"/>
      <c r="H471" s="23">
        <f>MONTH(CtasReceber[[#This Row],[Data Vencimento]])</f>
        <v>1</v>
      </c>
      <c r="I471" s="23">
        <f>YEAR(CtasReceber[[#This Row],[Data Vencimento]])</f>
        <v>1900</v>
      </c>
      <c r="J471" s="156"/>
      <c r="K471" s="23">
        <f>MONTH(CtasReceber[[#This Row],[Data Recebimento]])</f>
        <v>1</v>
      </c>
      <c r="L471" s="23">
        <f>YEAR(CtasReceber[[#This Row],[Data Recebimento]])</f>
        <v>1900</v>
      </c>
      <c r="M471" s="154"/>
      <c r="N471" s="208"/>
      <c r="O4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" spans="1:15">
      <c r="A472" s="156"/>
      <c r="B472" s="220"/>
      <c r="C472" s="150"/>
      <c r="D472" s="150"/>
      <c r="E472" s="150"/>
      <c r="F472" s="150"/>
      <c r="G472" s="151"/>
      <c r="H472" s="23">
        <f>MONTH(CtasReceber[[#This Row],[Data Vencimento]])</f>
        <v>1</v>
      </c>
      <c r="I472" s="23">
        <f>YEAR(CtasReceber[[#This Row],[Data Vencimento]])</f>
        <v>1900</v>
      </c>
      <c r="J472" s="156"/>
      <c r="K472" s="23">
        <f>MONTH(CtasReceber[[#This Row],[Data Recebimento]])</f>
        <v>1</v>
      </c>
      <c r="L472" s="23">
        <f>YEAR(CtasReceber[[#This Row],[Data Recebimento]])</f>
        <v>1900</v>
      </c>
      <c r="M472" s="154"/>
      <c r="N472" s="208"/>
      <c r="O4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" spans="1:15">
      <c r="A473" s="156"/>
      <c r="B473" s="220"/>
      <c r="C473" s="150"/>
      <c r="D473" s="150"/>
      <c r="E473" s="150"/>
      <c r="F473" s="150"/>
      <c r="G473" s="151"/>
      <c r="H473" s="23">
        <f>MONTH(CtasReceber[[#This Row],[Data Vencimento]])</f>
        <v>1</v>
      </c>
      <c r="I473" s="23">
        <f>YEAR(CtasReceber[[#This Row],[Data Vencimento]])</f>
        <v>1900</v>
      </c>
      <c r="J473" s="156"/>
      <c r="K473" s="23">
        <f>MONTH(CtasReceber[[#This Row],[Data Recebimento]])</f>
        <v>1</v>
      </c>
      <c r="L473" s="23">
        <f>YEAR(CtasReceber[[#This Row],[Data Recebimento]])</f>
        <v>1900</v>
      </c>
      <c r="M473" s="154"/>
      <c r="N473" s="208"/>
      <c r="O4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" spans="1:15">
      <c r="A474" s="156"/>
      <c r="B474" s="220"/>
      <c r="C474" s="150"/>
      <c r="D474" s="150"/>
      <c r="E474" s="150"/>
      <c r="F474" s="150"/>
      <c r="G474" s="151"/>
      <c r="H474" s="23">
        <f>MONTH(CtasReceber[[#This Row],[Data Vencimento]])</f>
        <v>1</v>
      </c>
      <c r="I474" s="23">
        <f>YEAR(CtasReceber[[#This Row],[Data Vencimento]])</f>
        <v>1900</v>
      </c>
      <c r="J474" s="156"/>
      <c r="K474" s="23">
        <f>MONTH(CtasReceber[[#This Row],[Data Recebimento]])</f>
        <v>1</v>
      </c>
      <c r="L474" s="23">
        <f>YEAR(CtasReceber[[#This Row],[Data Recebimento]])</f>
        <v>1900</v>
      </c>
      <c r="M474" s="154"/>
      <c r="N474" s="208"/>
      <c r="O4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" spans="1:15">
      <c r="A475" s="156"/>
      <c r="B475" s="220"/>
      <c r="C475" s="150"/>
      <c r="D475" s="150"/>
      <c r="E475" s="150"/>
      <c r="F475" s="150"/>
      <c r="G475" s="151"/>
      <c r="H475" s="23">
        <f>MONTH(CtasReceber[[#This Row],[Data Vencimento]])</f>
        <v>1</v>
      </c>
      <c r="I475" s="23">
        <f>YEAR(CtasReceber[[#This Row],[Data Vencimento]])</f>
        <v>1900</v>
      </c>
      <c r="J475" s="156"/>
      <c r="K475" s="23">
        <f>MONTH(CtasReceber[[#This Row],[Data Recebimento]])</f>
        <v>1</v>
      </c>
      <c r="L475" s="23">
        <f>YEAR(CtasReceber[[#This Row],[Data Recebimento]])</f>
        <v>1900</v>
      </c>
      <c r="M475" s="154"/>
      <c r="N475" s="208"/>
      <c r="O4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" spans="1:15">
      <c r="A476" s="156"/>
      <c r="B476" s="220"/>
      <c r="C476" s="150"/>
      <c r="D476" s="150"/>
      <c r="E476" s="150"/>
      <c r="F476" s="150"/>
      <c r="G476" s="151"/>
      <c r="H476" s="23">
        <f>MONTH(CtasReceber[[#This Row],[Data Vencimento]])</f>
        <v>1</v>
      </c>
      <c r="I476" s="23">
        <f>YEAR(CtasReceber[[#This Row],[Data Vencimento]])</f>
        <v>1900</v>
      </c>
      <c r="J476" s="156"/>
      <c r="K476" s="23">
        <f>MONTH(CtasReceber[[#This Row],[Data Recebimento]])</f>
        <v>1</v>
      </c>
      <c r="L476" s="23">
        <f>YEAR(CtasReceber[[#This Row],[Data Recebimento]])</f>
        <v>1900</v>
      </c>
      <c r="M476" s="154"/>
      <c r="N476" s="208"/>
      <c r="O4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" spans="1:15">
      <c r="A477" s="156"/>
      <c r="B477" s="220"/>
      <c r="C477" s="150"/>
      <c r="D477" s="150"/>
      <c r="E477" s="150"/>
      <c r="F477" s="150"/>
      <c r="G477" s="151"/>
      <c r="H477" s="23">
        <f>MONTH(CtasReceber[[#This Row],[Data Vencimento]])</f>
        <v>1</v>
      </c>
      <c r="I477" s="23">
        <f>YEAR(CtasReceber[[#This Row],[Data Vencimento]])</f>
        <v>1900</v>
      </c>
      <c r="J477" s="156"/>
      <c r="K477" s="23">
        <f>MONTH(CtasReceber[[#This Row],[Data Recebimento]])</f>
        <v>1</v>
      </c>
      <c r="L477" s="23">
        <f>YEAR(CtasReceber[[#This Row],[Data Recebimento]])</f>
        <v>1900</v>
      </c>
      <c r="M477" s="154"/>
      <c r="N477" s="208"/>
      <c r="O4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" spans="1:15">
      <c r="A478" s="156"/>
      <c r="B478" s="220"/>
      <c r="C478" s="150"/>
      <c r="D478" s="150"/>
      <c r="E478" s="150"/>
      <c r="F478" s="150"/>
      <c r="G478" s="151"/>
      <c r="H478" s="23">
        <f>MONTH(CtasReceber[[#This Row],[Data Vencimento]])</f>
        <v>1</v>
      </c>
      <c r="I478" s="23">
        <f>YEAR(CtasReceber[[#This Row],[Data Vencimento]])</f>
        <v>1900</v>
      </c>
      <c r="J478" s="156"/>
      <c r="K478" s="23">
        <f>MONTH(CtasReceber[[#This Row],[Data Recebimento]])</f>
        <v>1</v>
      </c>
      <c r="L478" s="23">
        <f>YEAR(CtasReceber[[#This Row],[Data Recebimento]])</f>
        <v>1900</v>
      </c>
      <c r="M478" s="154"/>
      <c r="N478" s="208"/>
      <c r="O4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" spans="1:15">
      <c r="A479" s="156"/>
      <c r="B479" s="220"/>
      <c r="C479" s="150"/>
      <c r="D479" s="150"/>
      <c r="E479" s="150"/>
      <c r="F479" s="150"/>
      <c r="G479" s="151"/>
      <c r="H479" s="23">
        <f>MONTH(CtasReceber[[#This Row],[Data Vencimento]])</f>
        <v>1</v>
      </c>
      <c r="I479" s="23">
        <f>YEAR(CtasReceber[[#This Row],[Data Vencimento]])</f>
        <v>1900</v>
      </c>
      <c r="J479" s="156"/>
      <c r="K479" s="23">
        <f>MONTH(CtasReceber[[#This Row],[Data Recebimento]])</f>
        <v>1</v>
      </c>
      <c r="L479" s="23">
        <f>YEAR(CtasReceber[[#This Row],[Data Recebimento]])</f>
        <v>1900</v>
      </c>
      <c r="M479" s="154"/>
      <c r="N479" s="208"/>
      <c r="O4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" spans="1:15">
      <c r="A480" s="156"/>
      <c r="B480" s="220"/>
      <c r="C480" s="150"/>
      <c r="D480" s="150"/>
      <c r="E480" s="150"/>
      <c r="F480" s="150"/>
      <c r="G480" s="151"/>
      <c r="H480" s="23">
        <f>MONTH(CtasReceber[[#This Row],[Data Vencimento]])</f>
        <v>1</v>
      </c>
      <c r="I480" s="23">
        <f>YEAR(CtasReceber[[#This Row],[Data Vencimento]])</f>
        <v>1900</v>
      </c>
      <c r="J480" s="156"/>
      <c r="K480" s="23">
        <f>MONTH(CtasReceber[[#This Row],[Data Recebimento]])</f>
        <v>1</v>
      </c>
      <c r="L480" s="23">
        <f>YEAR(CtasReceber[[#This Row],[Data Recebimento]])</f>
        <v>1900</v>
      </c>
      <c r="M480" s="154"/>
      <c r="N480" s="208"/>
      <c r="O4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" spans="1:15">
      <c r="A481" s="156"/>
      <c r="B481" s="220"/>
      <c r="C481" s="150"/>
      <c r="D481" s="150"/>
      <c r="E481" s="150"/>
      <c r="F481" s="150"/>
      <c r="G481" s="151"/>
      <c r="H481" s="23">
        <f>MONTH(CtasReceber[[#This Row],[Data Vencimento]])</f>
        <v>1</v>
      </c>
      <c r="I481" s="23">
        <f>YEAR(CtasReceber[[#This Row],[Data Vencimento]])</f>
        <v>1900</v>
      </c>
      <c r="J481" s="156"/>
      <c r="K481" s="23">
        <f>MONTH(CtasReceber[[#This Row],[Data Recebimento]])</f>
        <v>1</v>
      </c>
      <c r="L481" s="23">
        <f>YEAR(CtasReceber[[#This Row],[Data Recebimento]])</f>
        <v>1900</v>
      </c>
      <c r="M481" s="154"/>
      <c r="N481" s="208"/>
      <c r="O4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" spans="1:15">
      <c r="A482" s="156"/>
      <c r="B482" s="220"/>
      <c r="C482" s="150"/>
      <c r="D482" s="150"/>
      <c r="E482" s="150"/>
      <c r="F482" s="150"/>
      <c r="G482" s="151"/>
      <c r="H482" s="23">
        <f>MONTH(CtasReceber[[#This Row],[Data Vencimento]])</f>
        <v>1</v>
      </c>
      <c r="I482" s="23">
        <f>YEAR(CtasReceber[[#This Row],[Data Vencimento]])</f>
        <v>1900</v>
      </c>
      <c r="J482" s="156"/>
      <c r="K482" s="23">
        <f>MONTH(CtasReceber[[#This Row],[Data Recebimento]])</f>
        <v>1</v>
      </c>
      <c r="L482" s="23">
        <f>YEAR(CtasReceber[[#This Row],[Data Recebimento]])</f>
        <v>1900</v>
      </c>
      <c r="M482" s="154"/>
      <c r="N482" s="208"/>
      <c r="O4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" spans="1:15">
      <c r="A483" s="156"/>
      <c r="B483" s="220"/>
      <c r="C483" s="150"/>
      <c r="D483" s="150"/>
      <c r="E483" s="150"/>
      <c r="F483" s="150"/>
      <c r="G483" s="151"/>
      <c r="H483" s="23">
        <f>MONTH(CtasReceber[[#This Row],[Data Vencimento]])</f>
        <v>1</v>
      </c>
      <c r="I483" s="23">
        <f>YEAR(CtasReceber[[#This Row],[Data Vencimento]])</f>
        <v>1900</v>
      </c>
      <c r="J483" s="156"/>
      <c r="K483" s="23">
        <f>MONTH(CtasReceber[[#This Row],[Data Recebimento]])</f>
        <v>1</v>
      </c>
      <c r="L483" s="23">
        <f>YEAR(CtasReceber[[#This Row],[Data Recebimento]])</f>
        <v>1900</v>
      </c>
      <c r="M483" s="154"/>
      <c r="N483" s="208"/>
      <c r="O4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" spans="1:15">
      <c r="A484" s="156"/>
      <c r="B484" s="220"/>
      <c r="C484" s="150"/>
      <c r="D484" s="150"/>
      <c r="E484" s="150"/>
      <c r="F484" s="150"/>
      <c r="G484" s="151"/>
      <c r="H484" s="23">
        <f>MONTH(CtasReceber[[#This Row],[Data Vencimento]])</f>
        <v>1</v>
      </c>
      <c r="I484" s="23">
        <f>YEAR(CtasReceber[[#This Row],[Data Vencimento]])</f>
        <v>1900</v>
      </c>
      <c r="J484" s="156"/>
      <c r="K484" s="23">
        <f>MONTH(CtasReceber[[#This Row],[Data Recebimento]])</f>
        <v>1</v>
      </c>
      <c r="L484" s="23">
        <f>YEAR(CtasReceber[[#This Row],[Data Recebimento]])</f>
        <v>1900</v>
      </c>
      <c r="M484" s="154"/>
      <c r="N484" s="208"/>
      <c r="O4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" spans="1:15">
      <c r="A485" s="156"/>
      <c r="B485" s="220"/>
      <c r="C485" s="150"/>
      <c r="D485" s="150"/>
      <c r="E485" s="150"/>
      <c r="F485" s="150"/>
      <c r="G485" s="151"/>
      <c r="H485" s="23">
        <f>MONTH(CtasReceber[[#This Row],[Data Vencimento]])</f>
        <v>1</v>
      </c>
      <c r="I485" s="23">
        <f>YEAR(CtasReceber[[#This Row],[Data Vencimento]])</f>
        <v>1900</v>
      </c>
      <c r="J485" s="156"/>
      <c r="K485" s="23">
        <f>MONTH(CtasReceber[[#This Row],[Data Recebimento]])</f>
        <v>1</v>
      </c>
      <c r="L485" s="23">
        <f>YEAR(CtasReceber[[#This Row],[Data Recebimento]])</f>
        <v>1900</v>
      </c>
      <c r="M485" s="154"/>
      <c r="N485" s="208"/>
      <c r="O4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" spans="1:15">
      <c r="A486" s="156"/>
      <c r="B486" s="220"/>
      <c r="C486" s="150"/>
      <c r="D486" s="150"/>
      <c r="E486" s="150"/>
      <c r="F486" s="150"/>
      <c r="G486" s="151"/>
      <c r="H486" s="23">
        <f>MONTH(CtasReceber[[#This Row],[Data Vencimento]])</f>
        <v>1</v>
      </c>
      <c r="I486" s="23">
        <f>YEAR(CtasReceber[[#This Row],[Data Vencimento]])</f>
        <v>1900</v>
      </c>
      <c r="J486" s="156"/>
      <c r="K486" s="23">
        <f>MONTH(CtasReceber[[#This Row],[Data Recebimento]])</f>
        <v>1</v>
      </c>
      <c r="L486" s="23">
        <f>YEAR(CtasReceber[[#This Row],[Data Recebimento]])</f>
        <v>1900</v>
      </c>
      <c r="M486" s="154"/>
      <c r="N486" s="208"/>
      <c r="O4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" spans="1:15">
      <c r="A487" s="156"/>
      <c r="B487" s="220"/>
      <c r="C487" s="150"/>
      <c r="D487" s="150"/>
      <c r="E487" s="150"/>
      <c r="F487" s="150"/>
      <c r="G487" s="151"/>
      <c r="H487" s="23">
        <f>MONTH(CtasReceber[[#This Row],[Data Vencimento]])</f>
        <v>1</v>
      </c>
      <c r="I487" s="23">
        <f>YEAR(CtasReceber[[#This Row],[Data Vencimento]])</f>
        <v>1900</v>
      </c>
      <c r="J487" s="156"/>
      <c r="K487" s="23">
        <f>MONTH(CtasReceber[[#This Row],[Data Recebimento]])</f>
        <v>1</v>
      </c>
      <c r="L487" s="23">
        <f>YEAR(CtasReceber[[#This Row],[Data Recebimento]])</f>
        <v>1900</v>
      </c>
      <c r="M487" s="154"/>
      <c r="N487" s="208"/>
      <c r="O4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" spans="1:15">
      <c r="A488" s="156"/>
      <c r="B488" s="220"/>
      <c r="C488" s="150"/>
      <c r="D488" s="150"/>
      <c r="E488" s="150"/>
      <c r="F488" s="150"/>
      <c r="G488" s="151"/>
      <c r="H488" s="23">
        <f>MONTH(CtasReceber[[#This Row],[Data Vencimento]])</f>
        <v>1</v>
      </c>
      <c r="I488" s="23">
        <f>YEAR(CtasReceber[[#This Row],[Data Vencimento]])</f>
        <v>1900</v>
      </c>
      <c r="J488" s="156"/>
      <c r="K488" s="23">
        <f>MONTH(CtasReceber[[#This Row],[Data Recebimento]])</f>
        <v>1</v>
      </c>
      <c r="L488" s="23">
        <f>YEAR(CtasReceber[[#This Row],[Data Recebimento]])</f>
        <v>1900</v>
      </c>
      <c r="M488" s="154"/>
      <c r="N488" s="208"/>
      <c r="O4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" spans="1:15">
      <c r="A489" s="156"/>
      <c r="B489" s="220"/>
      <c r="C489" s="150"/>
      <c r="D489" s="150"/>
      <c r="E489" s="150"/>
      <c r="F489" s="150"/>
      <c r="G489" s="151"/>
      <c r="H489" s="23">
        <f>MONTH(CtasReceber[[#This Row],[Data Vencimento]])</f>
        <v>1</v>
      </c>
      <c r="I489" s="23">
        <f>YEAR(CtasReceber[[#This Row],[Data Vencimento]])</f>
        <v>1900</v>
      </c>
      <c r="J489" s="156"/>
      <c r="K489" s="23">
        <f>MONTH(CtasReceber[[#This Row],[Data Recebimento]])</f>
        <v>1</v>
      </c>
      <c r="L489" s="23">
        <f>YEAR(CtasReceber[[#This Row],[Data Recebimento]])</f>
        <v>1900</v>
      </c>
      <c r="M489" s="154"/>
      <c r="N489" s="208"/>
      <c r="O4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" spans="1:15">
      <c r="A490" s="156"/>
      <c r="B490" s="220"/>
      <c r="C490" s="150"/>
      <c r="D490" s="150"/>
      <c r="E490" s="150"/>
      <c r="F490" s="150"/>
      <c r="G490" s="151"/>
      <c r="H490" s="23">
        <f>MONTH(CtasReceber[[#This Row],[Data Vencimento]])</f>
        <v>1</v>
      </c>
      <c r="I490" s="23">
        <f>YEAR(CtasReceber[[#This Row],[Data Vencimento]])</f>
        <v>1900</v>
      </c>
      <c r="J490" s="156"/>
      <c r="K490" s="23">
        <f>MONTH(CtasReceber[[#This Row],[Data Recebimento]])</f>
        <v>1</v>
      </c>
      <c r="L490" s="23">
        <f>YEAR(CtasReceber[[#This Row],[Data Recebimento]])</f>
        <v>1900</v>
      </c>
      <c r="M490" s="154"/>
      <c r="N490" s="208"/>
      <c r="O4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" spans="1:15">
      <c r="A491" s="156"/>
      <c r="B491" s="220"/>
      <c r="C491" s="150"/>
      <c r="D491" s="150"/>
      <c r="E491" s="150"/>
      <c r="F491" s="150"/>
      <c r="G491" s="151"/>
      <c r="H491" s="23">
        <f>MONTH(CtasReceber[[#This Row],[Data Vencimento]])</f>
        <v>1</v>
      </c>
      <c r="I491" s="23">
        <f>YEAR(CtasReceber[[#This Row],[Data Vencimento]])</f>
        <v>1900</v>
      </c>
      <c r="J491" s="156"/>
      <c r="K491" s="23">
        <f>MONTH(CtasReceber[[#This Row],[Data Recebimento]])</f>
        <v>1</v>
      </c>
      <c r="L491" s="23">
        <f>YEAR(CtasReceber[[#This Row],[Data Recebimento]])</f>
        <v>1900</v>
      </c>
      <c r="M491" s="154"/>
      <c r="N491" s="208"/>
      <c r="O4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" spans="1:15">
      <c r="A492" s="156"/>
      <c r="B492" s="220"/>
      <c r="C492" s="150"/>
      <c r="D492" s="150"/>
      <c r="E492" s="150"/>
      <c r="F492" s="150"/>
      <c r="G492" s="151"/>
      <c r="H492" s="23">
        <f>MONTH(CtasReceber[[#This Row],[Data Vencimento]])</f>
        <v>1</v>
      </c>
      <c r="I492" s="23">
        <f>YEAR(CtasReceber[[#This Row],[Data Vencimento]])</f>
        <v>1900</v>
      </c>
      <c r="J492" s="156"/>
      <c r="K492" s="23">
        <f>MONTH(CtasReceber[[#This Row],[Data Recebimento]])</f>
        <v>1</v>
      </c>
      <c r="L492" s="23">
        <f>YEAR(CtasReceber[[#This Row],[Data Recebimento]])</f>
        <v>1900</v>
      </c>
      <c r="M492" s="154"/>
      <c r="N492" s="208"/>
      <c r="O4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" spans="1:15">
      <c r="A493" s="156"/>
      <c r="B493" s="220"/>
      <c r="C493" s="150"/>
      <c r="D493" s="150"/>
      <c r="E493" s="150"/>
      <c r="F493" s="150"/>
      <c r="G493" s="151"/>
      <c r="H493" s="23">
        <f>MONTH(CtasReceber[[#This Row],[Data Vencimento]])</f>
        <v>1</v>
      </c>
      <c r="I493" s="23">
        <f>YEAR(CtasReceber[[#This Row],[Data Vencimento]])</f>
        <v>1900</v>
      </c>
      <c r="J493" s="156"/>
      <c r="K493" s="23">
        <f>MONTH(CtasReceber[[#This Row],[Data Recebimento]])</f>
        <v>1</v>
      </c>
      <c r="L493" s="23">
        <f>YEAR(CtasReceber[[#This Row],[Data Recebimento]])</f>
        <v>1900</v>
      </c>
      <c r="M493" s="154"/>
      <c r="N493" s="208"/>
      <c r="O4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" spans="1:15">
      <c r="A494" s="156"/>
      <c r="B494" s="220"/>
      <c r="C494" s="150"/>
      <c r="D494" s="150"/>
      <c r="E494" s="150"/>
      <c r="F494" s="150"/>
      <c r="G494" s="151"/>
      <c r="H494" s="23">
        <f>MONTH(CtasReceber[[#This Row],[Data Vencimento]])</f>
        <v>1</v>
      </c>
      <c r="I494" s="23">
        <f>YEAR(CtasReceber[[#This Row],[Data Vencimento]])</f>
        <v>1900</v>
      </c>
      <c r="J494" s="156"/>
      <c r="K494" s="23">
        <f>MONTH(CtasReceber[[#This Row],[Data Recebimento]])</f>
        <v>1</v>
      </c>
      <c r="L494" s="23">
        <f>YEAR(CtasReceber[[#This Row],[Data Recebimento]])</f>
        <v>1900</v>
      </c>
      <c r="M494" s="154"/>
      <c r="N494" s="208"/>
      <c r="O4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" spans="1:15">
      <c r="A495" s="156"/>
      <c r="B495" s="220"/>
      <c r="C495" s="150"/>
      <c r="D495" s="150"/>
      <c r="E495" s="150"/>
      <c r="F495" s="150"/>
      <c r="G495" s="151"/>
      <c r="H495" s="23">
        <f>MONTH(CtasReceber[[#This Row],[Data Vencimento]])</f>
        <v>1</v>
      </c>
      <c r="I495" s="23">
        <f>YEAR(CtasReceber[[#This Row],[Data Vencimento]])</f>
        <v>1900</v>
      </c>
      <c r="J495" s="156"/>
      <c r="K495" s="23">
        <f>MONTH(CtasReceber[[#This Row],[Data Recebimento]])</f>
        <v>1</v>
      </c>
      <c r="L495" s="23">
        <f>YEAR(CtasReceber[[#This Row],[Data Recebimento]])</f>
        <v>1900</v>
      </c>
      <c r="M495" s="154"/>
      <c r="N495" s="208"/>
      <c r="O4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" spans="1:15">
      <c r="A496" s="156"/>
      <c r="B496" s="220"/>
      <c r="C496" s="150"/>
      <c r="D496" s="150"/>
      <c r="E496" s="150"/>
      <c r="F496" s="150"/>
      <c r="G496" s="151"/>
      <c r="H496" s="23">
        <f>MONTH(CtasReceber[[#This Row],[Data Vencimento]])</f>
        <v>1</v>
      </c>
      <c r="I496" s="23">
        <f>YEAR(CtasReceber[[#This Row],[Data Vencimento]])</f>
        <v>1900</v>
      </c>
      <c r="J496" s="156"/>
      <c r="K496" s="23">
        <f>MONTH(CtasReceber[[#This Row],[Data Recebimento]])</f>
        <v>1</v>
      </c>
      <c r="L496" s="23">
        <f>YEAR(CtasReceber[[#This Row],[Data Recebimento]])</f>
        <v>1900</v>
      </c>
      <c r="M496" s="154"/>
      <c r="N496" s="208"/>
      <c r="O4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" spans="1:15">
      <c r="A497" s="156"/>
      <c r="B497" s="220"/>
      <c r="C497" s="150"/>
      <c r="D497" s="150"/>
      <c r="E497" s="150"/>
      <c r="F497" s="150"/>
      <c r="G497" s="151"/>
      <c r="H497" s="23">
        <f>MONTH(CtasReceber[[#This Row],[Data Vencimento]])</f>
        <v>1</v>
      </c>
      <c r="I497" s="23">
        <f>YEAR(CtasReceber[[#This Row],[Data Vencimento]])</f>
        <v>1900</v>
      </c>
      <c r="J497" s="156"/>
      <c r="K497" s="23">
        <f>MONTH(CtasReceber[[#This Row],[Data Recebimento]])</f>
        <v>1</v>
      </c>
      <c r="L497" s="23">
        <f>YEAR(CtasReceber[[#This Row],[Data Recebimento]])</f>
        <v>1900</v>
      </c>
      <c r="M497" s="154"/>
      <c r="N497" s="208"/>
      <c r="O4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" spans="1:15">
      <c r="A498" s="156"/>
      <c r="B498" s="220"/>
      <c r="C498" s="150"/>
      <c r="D498" s="150"/>
      <c r="E498" s="150"/>
      <c r="F498" s="150"/>
      <c r="G498" s="151"/>
      <c r="H498" s="23">
        <f>MONTH(CtasReceber[[#This Row],[Data Vencimento]])</f>
        <v>1</v>
      </c>
      <c r="I498" s="23">
        <f>YEAR(CtasReceber[[#This Row],[Data Vencimento]])</f>
        <v>1900</v>
      </c>
      <c r="J498" s="156"/>
      <c r="K498" s="23">
        <f>MONTH(CtasReceber[[#This Row],[Data Recebimento]])</f>
        <v>1</v>
      </c>
      <c r="L498" s="23">
        <f>YEAR(CtasReceber[[#This Row],[Data Recebimento]])</f>
        <v>1900</v>
      </c>
      <c r="M498" s="154"/>
      <c r="N498" s="208"/>
      <c r="O4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" spans="1:15">
      <c r="A499" s="156"/>
      <c r="B499" s="220"/>
      <c r="C499" s="150"/>
      <c r="D499" s="150"/>
      <c r="E499" s="150"/>
      <c r="F499" s="150"/>
      <c r="G499" s="151"/>
      <c r="H499" s="23">
        <f>MONTH(CtasReceber[[#This Row],[Data Vencimento]])</f>
        <v>1</v>
      </c>
      <c r="I499" s="23">
        <f>YEAR(CtasReceber[[#This Row],[Data Vencimento]])</f>
        <v>1900</v>
      </c>
      <c r="J499" s="156"/>
      <c r="K499" s="23">
        <f>MONTH(CtasReceber[[#This Row],[Data Recebimento]])</f>
        <v>1</v>
      </c>
      <c r="L499" s="23">
        <f>YEAR(CtasReceber[[#This Row],[Data Recebimento]])</f>
        <v>1900</v>
      </c>
      <c r="M499" s="154"/>
      <c r="N499" s="208"/>
      <c r="O4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0" spans="1:15">
      <c r="A500" s="156"/>
      <c r="B500" s="220"/>
      <c r="C500" s="150"/>
      <c r="D500" s="150"/>
      <c r="E500" s="150"/>
      <c r="F500" s="150"/>
      <c r="G500" s="151"/>
      <c r="H500" s="23">
        <f>MONTH(CtasReceber[[#This Row],[Data Vencimento]])</f>
        <v>1</v>
      </c>
      <c r="I500" s="23">
        <f>YEAR(CtasReceber[[#This Row],[Data Vencimento]])</f>
        <v>1900</v>
      </c>
      <c r="J500" s="156"/>
      <c r="K500" s="23">
        <f>MONTH(CtasReceber[[#This Row],[Data Recebimento]])</f>
        <v>1</v>
      </c>
      <c r="L500" s="23">
        <f>YEAR(CtasReceber[[#This Row],[Data Recebimento]])</f>
        <v>1900</v>
      </c>
      <c r="M500" s="154"/>
      <c r="N500" s="208"/>
      <c r="O5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1" spans="1:15">
      <c r="A501" s="156"/>
      <c r="B501" s="220"/>
      <c r="C501" s="150"/>
      <c r="D501" s="150"/>
      <c r="E501" s="150"/>
      <c r="F501" s="150"/>
      <c r="G501" s="151"/>
      <c r="H501" s="23">
        <f>MONTH(CtasReceber[[#This Row],[Data Vencimento]])</f>
        <v>1</v>
      </c>
      <c r="I501" s="23">
        <f>YEAR(CtasReceber[[#This Row],[Data Vencimento]])</f>
        <v>1900</v>
      </c>
      <c r="J501" s="156"/>
      <c r="K501" s="23">
        <f>MONTH(CtasReceber[[#This Row],[Data Recebimento]])</f>
        <v>1</v>
      </c>
      <c r="L501" s="23">
        <f>YEAR(CtasReceber[[#This Row],[Data Recebimento]])</f>
        <v>1900</v>
      </c>
      <c r="M501" s="154"/>
      <c r="N501" s="208"/>
      <c r="O5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2" spans="1:15">
      <c r="A502" s="156"/>
      <c r="B502" s="220"/>
      <c r="C502" s="150"/>
      <c r="D502" s="150"/>
      <c r="E502" s="150"/>
      <c r="F502" s="150"/>
      <c r="G502" s="151"/>
      <c r="H502" s="23">
        <f>MONTH(CtasReceber[[#This Row],[Data Vencimento]])</f>
        <v>1</v>
      </c>
      <c r="I502" s="23">
        <f>YEAR(CtasReceber[[#This Row],[Data Vencimento]])</f>
        <v>1900</v>
      </c>
      <c r="J502" s="156"/>
      <c r="K502" s="23">
        <f>MONTH(CtasReceber[[#This Row],[Data Recebimento]])</f>
        <v>1</v>
      </c>
      <c r="L502" s="23">
        <f>YEAR(CtasReceber[[#This Row],[Data Recebimento]])</f>
        <v>1900</v>
      </c>
      <c r="M502" s="154"/>
      <c r="N502" s="208"/>
      <c r="O5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3" spans="1:15">
      <c r="A503" s="156"/>
      <c r="B503" s="220"/>
      <c r="C503" s="150"/>
      <c r="D503" s="150"/>
      <c r="E503" s="150"/>
      <c r="F503" s="150"/>
      <c r="G503" s="151"/>
      <c r="H503" s="23">
        <f>MONTH(CtasReceber[[#This Row],[Data Vencimento]])</f>
        <v>1</v>
      </c>
      <c r="I503" s="23">
        <f>YEAR(CtasReceber[[#This Row],[Data Vencimento]])</f>
        <v>1900</v>
      </c>
      <c r="J503" s="156"/>
      <c r="K503" s="23">
        <f>MONTH(CtasReceber[[#This Row],[Data Recebimento]])</f>
        <v>1</v>
      </c>
      <c r="L503" s="23">
        <f>YEAR(CtasReceber[[#This Row],[Data Recebimento]])</f>
        <v>1900</v>
      </c>
      <c r="M503" s="154"/>
      <c r="N503" s="208"/>
      <c r="O5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4" spans="1:15">
      <c r="A504" s="156"/>
      <c r="B504" s="220"/>
      <c r="C504" s="150"/>
      <c r="D504" s="150"/>
      <c r="E504" s="150"/>
      <c r="F504" s="150"/>
      <c r="G504" s="151"/>
      <c r="H504" s="23">
        <f>MONTH(CtasReceber[[#This Row],[Data Vencimento]])</f>
        <v>1</v>
      </c>
      <c r="I504" s="23">
        <f>YEAR(CtasReceber[[#This Row],[Data Vencimento]])</f>
        <v>1900</v>
      </c>
      <c r="J504" s="156"/>
      <c r="K504" s="23">
        <f>MONTH(CtasReceber[[#This Row],[Data Recebimento]])</f>
        <v>1</v>
      </c>
      <c r="L504" s="23">
        <f>YEAR(CtasReceber[[#This Row],[Data Recebimento]])</f>
        <v>1900</v>
      </c>
      <c r="M504" s="154"/>
      <c r="N504" s="208"/>
      <c r="O5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5" spans="1:15">
      <c r="A505" s="156"/>
      <c r="B505" s="220"/>
      <c r="C505" s="150"/>
      <c r="D505" s="150"/>
      <c r="E505" s="150"/>
      <c r="F505" s="150"/>
      <c r="G505" s="151"/>
      <c r="H505" s="23">
        <f>MONTH(CtasReceber[[#This Row],[Data Vencimento]])</f>
        <v>1</v>
      </c>
      <c r="I505" s="23">
        <f>YEAR(CtasReceber[[#This Row],[Data Vencimento]])</f>
        <v>1900</v>
      </c>
      <c r="J505" s="156"/>
      <c r="K505" s="23">
        <f>MONTH(CtasReceber[[#This Row],[Data Recebimento]])</f>
        <v>1</v>
      </c>
      <c r="L505" s="23">
        <f>YEAR(CtasReceber[[#This Row],[Data Recebimento]])</f>
        <v>1900</v>
      </c>
      <c r="M505" s="154"/>
      <c r="N505" s="208"/>
      <c r="O5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6" spans="1:15">
      <c r="A506" s="156"/>
      <c r="B506" s="220"/>
      <c r="C506" s="150"/>
      <c r="D506" s="150"/>
      <c r="E506" s="150"/>
      <c r="F506" s="150"/>
      <c r="G506" s="151"/>
      <c r="H506" s="23">
        <f>MONTH(CtasReceber[[#This Row],[Data Vencimento]])</f>
        <v>1</v>
      </c>
      <c r="I506" s="23">
        <f>YEAR(CtasReceber[[#This Row],[Data Vencimento]])</f>
        <v>1900</v>
      </c>
      <c r="J506" s="156"/>
      <c r="K506" s="23">
        <f>MONTH(CtasReceber[[#This Row],[Data Recebimento]])</f>
        <v>1</v>
      </c>
      <c r="L506" s="23">
        <f>YEAR(CtasReceber[[#This Row],[Data Recebimento]])</f>
        <v>1900</v>
      </c>
      <c r="M506" s="154"/>
      <c r="N506" s="208"/>
      <c r="O5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7" spans="1:15">
      <c r="A507" s="156"/>
      <c r="B507" s="220"/>
      <c r="C507" s="150"/>
      <c r="D507" s="150"/>
      <c r="E507" s="150"/>
      <c r="F507" s="150"/>
      <c r="G507" s="151"/>
      <c r="H507" s="23">
        <f>MONTH(CtasReceber[[#This Row],[Data Vencimento]])</f>
        <v>1</v>
      </c>
      <c r="I507" s="23">
        <f>YEAR(CtasReceber[[#This Row],[Data Vencimento]])</f>
        <v>1900</v>
      </c>
      <c r="J507" s="156"/>
      <c r="K507" s="23">
        <f>MONTH(CtasReceber[[#This Row],[Data Recebimento]])</f>
        <v>1</v>
      </c>
      <c r="L507" s="23">
        <f>YEAR(CtasReceber[[#This Row],[Data Recebimento]])</f>
        <v>1900</v>
      </c>
      <c r="M507" s="154"/>
      <c r="N507" s="208"/>
      <c r="O5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8" spans="1:15">
      <c r="A508" s="156"/>
      <c r="B508" s="220"/>
      <c r="C508" s="150"/>
      <c r="D508" s="150"/>
      <c r="E508" s="150"/>
      <c r="F508" s="150"/>
      <c r="G508" s="151"/>
      <c r="H508" s="23">
        <f>MONTH(CtasReceber[[#This Row],[Data Vencimento]])</f>
        <v>1</v>
      </c>
      <c r="I508" s="23">
        <f>YEAR(CtasReceber[[#This Row],[Data Vencimento]])</f>
        <v>1900</v>
      </c>
      <c r="J508" s="156"/>
      <c r="K508" s="23">
        <f>MONTH(CtasReceber[[#This Row],[Data Recebimento]])</f>
        <v>1</v>
      </c>
      <c r="L508" s="23">
        <f>YEAR(CtasReceber[[#This Row],[Data Recebimento]])</f>
        <v>1900</v>
      </c>
      <c r="M508" s="154"/>
      <c r="N508" s="208"/>
      <c r="O5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9" spans="1:15">
      <c r="A509" s="156"/>
      <c r="B509" s="220"/>
      <c r="C509" s="150"/>
      <c r="D509" s="150"/>
      <c r="E509" s="150"/>
      <c r="F509" s="150"/>
      <c r="G509" s="151"/>
      <c r="H509" s="23">
        <f>MONTH(CtasReceber[[#This Row],[Data Vencimento]])</f>
        <v>1</v>
      </c>
      <c r="I509" s="23">
        <f>YEAR(CtasReceber[[#This Row],[Data Vencimento]])</f>
        <v>1900</v>
      </c>
      <c r="J509" s="156"/>
      <c r="K509" s="23">
        <f>MONTH(CtasReceber[[#This Row],[Data Recebimento]])</f>
        <v>1</v>
      </c>
      <c r="L509" s="23">
        <f>YEAR(CtasReceber[[#This Row],[Data Recebimento]])</f>
        <v>1900</v>
      </c>
      <c r="M509" s="154"/>
      <c r="N509" s="208"/>
      <c r="O5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0" spans="1:15">
      <c r="A510" s="156"/>
      <c r="B510" s="220"/>
      <c r="C510" s="150"/>
      <c r="D510" s="150"/>
      <c r="E510" s="150"/>
      <c r="F510" s="150"/>
      <c r="G510" s="151"/>
      <c r="H510" s="23">
        <f>MONTH(CtasReceber[[#This Row],[Data Vencimento]])</f>
        <v>1</v>
      </c>
      <c r="I510" s="23">
        <f>YEAR(CtasReceber[[#This Row],[Data Vencimento]])</f>
        <v>1900</v>
      </c>
      <c r="J510" s="156"/>
      <c r="K510" s="23">
        <f>MONTH(CtasReceber[[#This Row],[Data Recebimento]])</f>
        <v>1</v>
      </c>
      <c r="L510" s="23">
        <f>YEAR(CtasReceber[[#This Row],[Data Recebimento]])</f>
        <v>1900</v>
      </c>
      <c r="M510" s="154"/>
      <c r="N510" s="208"/>
      <c r="O5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1" spans="1:15">
      <c r="A511" s="156"/>
      <c r="B511" s="220"/>
      <c r="C511" s="150"/>
      <c r="D511" s="150"/>
      <c r="E511" s="150"/>
      <c r="F511" s="150"/>
      <c r="G511" s="151"/>
      <c r="H511" s="23">
        <f>MONTH(CtasReceber[[#This Row],[Data Vencimento]])</f>
        <v>1</v>
      </c>
      <c r="I511" s="23">
        <f>YEAR(CtasReceber[[#This Row],[Data Vencimento]])</f>
        <v>1900</v>
      </c>
      <c r="J511" s="156"/>
      <c r="K511" s="23">
        <f>MONTH(CtasReceber[[#This Row],[Data Recebimento]])</f>
        <v>1</v>
      </c>
      <c r="L511" s="23">
        <f>YEAR(CtasReceber[[#This Row],[Data Recebimento]])</f>
        <v>1900</v>
      </c>
      <c r="M511" s="154"/>
      <c r="N511" s="208"/>
      <c r="O5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2" spans="1:15">
      <c r="A512" s="156"/>
      <c r="B512" s="220"/>
      <c r="C512" s="150"/>
      <c r="D512" s="150"/>
      <c r="E512" s="150"/>
      <c r="F512" s="150"/>
      <c r="G512" s="151"/>
      <c r="H512" s="23">
        <f>MONTH(CtasReceber[[#This Row],[Data Vencimento]])</f>
        <v>1</v>
      </c>
      <c r="I512" s="23">
        <f>YEAR(CtasReceber[[#This Row],[Data Vencimento]])</f>
        <v>1900</v>
      </c>
      <c r="J512" s="156"/>
      <c r="K512" s="23">
        <f>MONTH(CtasReceber[[#This Row],[Data Recebimento]])</f>
        <v>1</v>
      </c>
      <c r="L512" s="23">
        <f>YEAR(CtasReceber[[#This Row],[Data Recebimento]])</f>
        <v>1900</v>
      </c>
      <c r="M512" s="154"/>
      <c r="N512" s="208"/>
      <c r="O5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3" spans="1:15">
      <c r="A513" s="156"/>
      <c r="B513" s="220"/>
      <c r="C513" s="150"/>
      <c r="D513" s="150"/>
      <c r="E513" s="150"/>
      <c r="F513" s="150"/>
      <c r="G513" s="151"/>
      <c r="H513" s="23">
        <f>MONTH(CtasReceber[[#This Row],[Data Vencimento]])</f>
        <v>1</v>
      </c>
      <c r="I513" s="23">
        <f>YEAR(CtasReceber[[#This Row],[Data Vencimento]])</f>
        <v>1900</v>
      </c>
      <c r="J513" s="156"/>
      <c r="K513" s="23">
        <f>MONTH(CtasReceber[[#This Row],[Data Recebimento]])</f>
        <v>1</v>
      </c>
      <c r="L513" s="23">
        <f>YEAR(CtasReceber[[#This Row],[Data Recebimento]])</f>
        <v>1900</v>
      </c>
      <c r="M513" s="154"/>
      <c r="N513" s="208"/>
      <c r="O5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4" spans="1:15">
      <c r="A514" s="156"/>
      <c r="B514" s="220"/>
      <c r="C514" s="150"/>
      <c r="D514" s="150"/>
      <c r="E514" s="150"/>
      <c r="F514" s="150"/>
      <c r="G514" s="151"/>
      <c r="H514" s="23">
        <f>MONTH(CtasReceber[[#This Row],[Data Vencimento]])</f>
        <v>1</v>
      </c>
      <c r="I514" s="23">
        <f>YEAR(CtasReceber[[#This Row],[Data Vencimento]])</f>
        <v>1900</v>
      </c>
      <c r="J514" s="156"/>
      <c r="K514" s="23">
        <f>MONTH(CtasReceber[[#This Row],[Data Recebimento]])</f>
        <v>1</v>
      </c>
      <c r="L514" s="23">
        <f>YEAR(CtasReceber[[#This Row],[Data Recebimento]])</f>
        <v>1900</v>
      </c>
      <c r="M514" s="154"/>
      <c r="N514" s="208"/>
      <c r="O5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5" spans="1:15">
      <c r="A515" s="156"/>
      <c r="B515" s="220"/>
      <c r="C515" s="150"/>
      <c r="D515" s="150"/>
      <c r="E515" s="150"/>
      <c r="F515" s="150"/>
      <c r="G515" s="151"/>
      <c r="H515" s="23">
        <f>MONTH(CtasReceber[[#This Row],[Data Vencimento]])</f>
        <v>1</v>
      </c>
      <c r="I515" s="23">
        <f>YEAR(CtasReceber[[#This Row],[Data Vencimento]])</f>
        <v>1900</v>
      </c>
      <c r="J515" s="156"/>
      <c r="K515" s="23">
        <f>MONTH(CtasReceber[[#This Row],[Data Recebimento]])</f>
        <v>1</v>
      </c>
      <c r="L515" s="23">
        <f>YEAR(CtasReceber[[#This Row],[Data Recebimento]])</f>
        <v>1900</v>
      </c>
      <c r="M515" s="154"/>
      <c r="N515" s="208"/>
      <c r="O5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6" spans="1:15">
      <c r="A516" s="156"/>
      <c r="B516" s="220"/>
      <c r="C516" s="150"/>
      <c r="D516" s="150"/>
      <c r="E516" s="150"/>
      <c r="F516" s="150"/>
      <c r="G516" s="151"/>
      <c r="H516" s="23">
        <f>MONTH(CtasReceber[[#This Row],[Data Vencimento]])</f>
        <v>1</v>
      </c>
      <c r="I516" s="23">
        <f>YEAR(CtasReceber[[#This Row],[Data Vencimento]])</f>
        <v>1900</v>
      </c>
      <c r="J516" s="156"/>
      <c r="K516" s="23">
        <f>MONTH(CtasReceber[[#This Row],[Data Recebimento]])</f>
        <v>1</v>
      </c>
      <c r="L516" s="23">
        <f>YEAR(CtasReceber[[#This Row],[Data Recebimento]])</f>
        <v>1900</v>
      </c>
      <c r="M516" s="154"/>
      <c r="N516" s="208"/>
      <c r="O5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7" spans="1:15">
      <c r="A517" s="156"/>
      <c r="B517" s="220"/>
      <c r="C517" s="150"/>
      <c r="D517" s="150"/>
      <c r="E517" s="150"/>
      <c r="F517" s="150"/>
      <c r="G517" s="151"/>
      <c r="H517" s="23">
        <f>MONTH(CtasReceber[[#This Row],[Data Vencimento]])</f>
        <v>1</v>
      </c>
      <c r="I517" s="23">
        <f>YEAR(CtasReceber[[#This Row],[Data Vencimento]])</f>
        <v>1900</v>
      </c>
      <c r="J517" s="156"/>
      <c r="K517" s="23">
        <f>MONTH(CtasReceber[[#This Row],[Data Recebimento]])</f>
        <v>1</v>
      </c>
      <c r="L517" s="23">
        <f>YEAR(CtasReceber[[#This Row],[Data Recebimento]])</f>
        <v>1900</v>
      </c>
      <c r="M517" s="154"/>
      <c r="N517" s="208"/>
      <c r="O5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8" spans="1:15">
      <c r="A518" s="156"/>
      <c r="B518" s="220"/>
      <c r="C518" s="150"/>
      <c r="D518" s="150"/>
      <c r="E518" s="150"/>
      <c r="F518" s="150"/>
      <c r="G518" s="151"/>
      <c r="H518" s="23">
        <f>MONTH(CtasReceber[[#This Row],[Data Vencimento]])</f>
        <v>1</v>
      </c>
      <c r="I518" s="23">
        <f>YEAR(CtasReceber[[#This Row],[Data Vencimento]])</f>
        <v>1900</v>
      </c>
      <c r="J518" s="156"/>
      <c r="K518" s="23">
        <f>MONTH(CtasReceber[[#This Row],[Data Recebimento]])</f>
        <v>1</v>
      </c>
      <c r="L518" s="23">
        <f>YEAR(CtasReceber[[#This Row],[Data Recebimento]])</f>
        <v>1900</v>
      </c>
      <c r="M518" s="154"/>
      <c r="N518" s="208"/>
      <c r="O5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19" spans="1:15">
      <c r="A519" s="156"/>
      <c r="B519" s="220"/>
      <c r="C519" s="150"/>
      <c r="D519" s="150"/>
      <c r="E519" s="150"/>
      <c r="F519" s="150"/>
      <c r="G519" s="151"/>
      <c r="H519" s="23">
        <f>MONTH(CtasReceber[[#This Row],[Data Vencimento]])</f>
        <v>1</v>
      </c>
      <c r="I519" s="23">
        <f>YEAR(CtasReceber[[#This Row],[Data Vencimento]])</f>
        <v>1900</v>
      </c>
      <c r="J519" s="156"/>
      <c r="K519" s="23">
        <f>MONTH(CtasReceber[[#This Row],[Data Recebimento]])</f>
        <v>1</v>
      </c>
      <c r="L519" s="23">
        <f>YEAR(CtasReceber[[#This Row],[Data Recebimento]])</f>
        <v>1900</v>
      </c>
      <c r="M519" s="154"/>
      <c r="N519" s="208"/>
      <c r="O5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0" spans="1:15">
      <c r="A520" s="156"/>
      <c r="B520" s="220"/>
      <c r="C520" s="150"/>
      <c r="D520" s="150"/>
      <c r="E520" s="150"/>
      <c r="F520" s="150"/>
      <c r="G520" s="151"/>
      <c r="H520" s="23">
        <f>MONTH(CtasReceber[[#This Row],[Data Vencimento]])</f>
        <v>1</v>
      </c>
      <c r="I520" s="23">
        <f>YEAR(CtasReceber[[#This Row],[Data Vencimento]])</f>
        <v>1900</v>
      </c>
      <c r="J520" s="156"/>
      <c r="K520" s="23">
        <f>MONTH(CtasReceber[[#This Row],[Data Recebimento]])</f>
        <v>1</v>
      </c>
      <c r="L520" s="23">
        <f>YEAR(CtasReceber[[#This Row],[Data Recebimento]])</f>
        <v>1900</v>
      </c>
      <c r="M520" s="154"/>
      <c r="N520" s="208"/>
      <c r="O5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1" spans="1:15">
      <c r="A521" s="156"/>
      <c r="B521" s="220"/>
      <c r="C521" s="150"/>
      <c r="D521" s="150"/>
      <c r="E521" s="150"/>
      <c r="F521" s="150"/>
      <c r="G521" s="151"/>
      <c r="H521" s="23">
        <f>MONTH(CtasReceber[[#This Row],[Data Vencimento]])</f>
        <v>1</v>
      </c>
      <c r="I521" s="23">
        <f>YEAR(CtasReceber[[#This Row],[Data Vencimento]])</f>
        <v>1900</v>
      </c>
      <c r="J521" s="156"/>
      <c r="K521" s="23">
        <f>MONTH(CtasReceber[[#This Row],[Data Recebimento]])</f>
        <v>1</v>
      </c>
      <c r="L521" s="23">
        <f>YEAR(CtasReceber[[#This Row],[Data Recebimento]])</f>
        <v>1900</v>
      </c>
      <c r="M521" s="154"/>
      <c r="N521" s="208"/>
      <c r="O5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2" spans="1:15">
      <c r="A522" s="156"/>
      <c r="B522" s="220"/>
      <c r="C522" s="150"/>
      <c r="D522" s="150"/>
      <c r="E522" s="150"/>
      <c r="F522" s="150"/>
      <c r="G522" s="151"/>
      <c r="H522" s="23">
        <f>MONTH(CtasReceber[[#This Row],[Data Vencimento]])</f>
        <v>1</v>
      </c>
      <c r="I522" s="23">
        <f>YEAR(CtasReceber[[#This Row],[Data Vencimento]])</f>
        <v>1900</v>
      </c>
      <c r="J522" s="156"/>
      <c r="K522" s="23">
        <f>MONTH(CtasReceber[[#This Row],[Data Recebimento]])</f>
        <v>1</v>
      </c>
      <c r="L522" s="23">
        <f>YEAR(CtasReceber[[#This Row],[Data Recebimento]])</f>
        <v>1900</v>
      </c>
      <c r="M522" s="154"/>
      <c r="N522" s="208"/>
      <c r="O5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3" spans="1:15">
      <c r="A523" s="156"/>
      <c r="B523" s="220"/>
      <c r="C523" s="150"/>
      <c r="D523" s="150"/>
      <c r="E523" s="150"/>
      <c r="F523" s="150"/>
      <c r="G523" s="151"/>
      <c r="H523" s="23">
        <f>MONTH(CtasReceber[[#This Row],[Data Vencimento]])</f>
        <v>1</v>
      </c>
      <c r="I523" s="23">
        <f>YEAR(CtasReceber[[#This Row],[Data Vencimento]])</f>
        <v>1900</v>
      </c>
      <c r="J523" s="156"/>
      <c r="K523" s="23">
        <f>MONTH(CtasReceber[[#This Row],[Data Recebimento]])</f>
        <v>1</v>
      </c>
      <c r="L523" s="23">
        <f>YEAR(CtasReceber[[#This Row],[Data Recebimento]])</f>
        <v>1900</v>
      </c>
      <c r="M523" s="154"/>
      <c r="N523" s="208"/>
      <c r="O5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4" spans="1:15">
      <c r="A524" s="156"/>
      <c r="B524" s="220"/>
      <c r="C524" s="150"/>
      <c r="D524" s="150"/>
      <c r="E524" s="150"/>
      <c r="F524" s="150"/>
      <c r="G524" s="151"/>
      <c r="H524" s="23">
        <f>MONTH(CtasReceber[[#This Row],[Data Vencimento]])</f>
        <v>1</v>
      </c>
      <c r="I524" s="23">
        <f>YEAR(CtasReceber[[#This Row],[Data Vencimento]])</f>
        <v>1900</v>
      </c>
      <c r="J524" s="156"/>
      <c r="K524" s="23">
        <f>MONTH(CtasReceber[[#This Row],[Data Recebimento]])</f>
        <v>1</v>
      </c>
      <c r="L524" s="23">
        <f>YEAR(CtasReceber[[#This Row],[Data Recebimento]])</f>
        <v>1900</v>
      </c>
      <c r="M524" s="154"/>
      <c r="N524" s="208"/>
      <c r="O5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5" spans="1:15">
      <c r="A525" s="156"/>
      <c r="B525" s="220"/>
      <c r="C525" s="150"/>
      <c r="D525" s="150"/>
      <c r="E525" s="150"/>
      <c r="F525" s="150"/>
      <c r="G525" s="151"/>
      <c r="H525" s="23">
        <f>MONTH(CtasReceber[[#This Row],[Data Vencimento]])</f>
        <v>1</v>
      </c>
      <c r="I525" s="23">
        <f>YEAR(CtasReceber[[#This Row],[Data Vencimento]])</f>
        <v>1900</v>
      </c>
      <c r="J525" s="156"/>
      <c r="K525" s="23">
        <f>MONTH(CtasReceber[[#This Row],[Data Recebimento]])</f>
        <v>1</v>
      </c>
      <c r="L525" s="23">
        <f>YEAR(CtasReceber[[#This Row],[Data Recebimento]])</f>
        <v>1900</v>
      </c>
      <c r="M525" s="154"/>
      <c r="N525" s="208"/>
      <c r="O5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6" spans="1:15">
      <c r="A526" s="156"/>
      <c r="B526" s="220"/>
      <c r="C526" s="150"/>
      <c r="D526" s="150"/>
      <c r="E526" s="150"/>
      <c r="F526" s="150"/>
      <c r="G526" s="151"/>
      <c r="H526" s="23">
        <f>MONTH(CtasReceber[[#This Row],[Data Vencimento]])</f>
        <v>1</v>
      </c>
      <c r="I526" s="23">
        <f>YEAR(CtasReceber[[#This Row],[Data Vencimento]])</f>
        <v>1900</v>
      </c>
      <c r="J526" s="156"/>
      <c r="K526" s="23">
        <f>MONTH(CtasReceber[[#This Row],[Data Recebimento]])</f>
        <v>1</v>
      </c>
      <c r="L526" s="23">
        <f>YEAR(CtasReceber[[#This Row],[Data Recebimento]])</f>
        <v>1900</v>
      </c>
      <c r="M526" s="154"/>
      <c r="N526" s="208"/>
      <c r="O5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7" spans="1:15">
      <c r="A527" s="156"/>
      <c r="B527" s="220"/>
      <c r="C527" s="150"/>
      <c r="D527" s="150"/>
      <c r="E527" s="150"/>
      <c r="F527" s="150"/>
      <c r="G527" s="151"/>
      <c r="H527" s="23">
        <f>MONTH(CtasReceber[[#This Row],[Data Vencimento]])</f>
        <v>1</v>
      </c>
      <c r="I527" s="23">
        <f>YEAR(CtasReceber[[#This Row],[Data Vencimento]])</f>
        <v>1900</v>
      </c>
      <c r="J527" s="156"/>
      <c r="K527" s="23">
        <f>MONTH(CtasReceber[[#This Row],[Data Recebimento]])</f>
        <v>1</v>
      </c>
      <c r="L527" s="23">
        <f>YEAR(CtasReceber[[#This Row],[Data Recebimento]])</f>
        <v>1900</v>
      </c>
      <c r="M527" s="154"/>
      <c r="N527" s="208"/>
      <c r="O5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8" spans="1:15">
      <c r="A528" s="156"/>
      <c r="B528" s="220"/>
      <c r="C528" s="150"/>
      <c r="D528" s="150"/>
      <c r="E528" s="150"/>
      <c r="F528" s="150"/>
      <c r="G528" s="151"/>
      <c r="H528" s="23">
        <f>MONTH(CtasReceber[[#This Row],[Data Vencimento]])</f>
        <v>1</v>
      </c>
      <c r="I528" s="23">
        <f>YEAR(CtasReceber[[#This Row],[Data Vencimento]])</f>
        <v>1900</v>
      </c>
      <c r="J528" s="156"/>
      <c r="K528" s="23">
        <f>MONTH(CtasReceber[[#This Row],[Data Recebimento]])</f>
        <v>1</v>
      </c>
      <c r="L528" s="23">
        <f>YEAR(CtasReceber[[#This Row],[Data Recebimento]])</f>
        <v>1900</v>
      </c>
      <c r="M528" s="154"/>
      <c r="N528" s="208"/>
      <c r="O5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29" spans="1:15">
      <c r="A529" s="156"/>
      <c r="B529" s="220"/>
      <c r="C529" s="150"/>
      <c r="D529" s="150"/>
      <c r="E529" s="150"/>
      <c r="F529" s="150"/>
      <c r="G529" s="151"/>
      <c r="H529" s="23">
        <f>MONTH(CtasReceber[[#This Row],[Data Vencimento]])</f>
        <v>1</v>
      </c>
      <c r="I529" s="23">
        <f>YEAR(CtasReceber[[#This Row],[Data Vencimento]])</f>
        <v>1900</v>
      </c>
      <c r="J529" s="156"/>
      <c r="K529" s="23">
        <f>MONTH(CtasReceber[[#This Row],[Data Recebimento]])</f>
        <v>1</v>
      </c>
      <c r="L529" s="23">
        <f>YEAR(CtasReceber[[#This Row],[Data Recebimento]])</f>
        <v>1900</v>
      </c>
      <c r="M529" s="154"/>
      <c r="N529" s="208"/>
      <c r="O5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0" spans="1:15">
      <c r="A530" s="156"/>
      <c r="B530" s="220"/>
      <c r="C530" s="150"/>
      <c r="D530" s="150"/>
      <c r="E530" s="150"/>
      <c r="F530" s="150"/>
      <c r="G530" s="151"/>
      <c r="H530" s="23">
        <f>MONTH(CtasReceber[[#This Row],[Data Vencimento]])</f>
        <v>1</v>
      </c>
      <c r="I530" s="23">
        <f>YEAR(CtasReceber[[#This Row],[Data Vencimento]])</f>
        <v>1900</v>
      </c>
      <c r="J530" s="156"/>
      <c r="K530" s="23">
        <f>MONTH(CtasReceber[[#This Row],[Data Recebimento]])</f>
        <v>1</v>
      </c>
      <c r="L530" s="23">
        <f>YEAR(CtasReceber[[#This Row],[Data Recebimento]])</f>
        <v>1900</v>
      </c>
      <c r="M530" s="154"/>
      <c r="N530" s="208"/>
      <c r="O5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1" spans="1:15">
      <c r="A531" s="156"/>
      <c r="B531" s="220"/>
      <c r="C531" s="150"/>
      <c r="D531" s="150"/>
      <c r="E531" s="150"/>
      <c r="F531" s="150"/>
      <c r="G531" s="151"/>
      <c r="H531" s="23">
        <f>MONTH(CtasReceber[[#This Row],[Data Vencimento]])</f>
        <v>1</v>
      </c>
      <c r="I531" s="23">
        <f>YEAR(CtasReceber[[#This Row],[Data Vencimento]])</f>
        <v>1900</v>
      </c>
      <c r="J531" s="156"/>
      <c r="K531" s="23">
        <f>MONTH(CtasReceber[[#This Row],[Data Recebimento]])</f>
        <v>1</v>
      </c>
      <c r="L531" s="23">
        <f>YEAR(CtasReceber[[#This Row],[Data Recebimento]])</f>
        <v>1900</v>
      </c>
      <c r="M531" s="154"/>
      <c r="N531" s="208"/>
      <c r="O5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2" spans="1:15">
      <c r="A532" s="156"/>
      <c r="B532" s="220"/>
      <c r="C532" s="150"/>
      <c r="D532" s="150"/>
      <c r="E532" s="150"/>
      <c r="F532" s="150"/>
      <c r="G532" s="151"/>
      <c r="H532" s="23">
        <f>MONTH(CtasReceber[[#This Row],[Data Vencimento]])</f>
        <v>1</v>
      </c>
      <c r="I532" s="23">
        <f>YEAR(CtasReceber[[#This Row],[Data Vencimento]])</f>
        <v>1900</v>
      </c>
      <c r="J532" s="156"/>
      <c r="K532" s="23">
        <f>MONTH(CtasReceber[[#This Row],[Data Recebimento]])</f>
        <v>1</v>
      </c>
      <c r="L532" s="23">
        <f>YEAR(CtasReceber[[#This Row],[Data Recebimento]])</f>
        <v>1900</v>
      </c>
      <c r="M532" s="154"/>
      <c r="N532" s="208"/>
      <c r="O5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3" spans="1:15">
      <c r="A533" s="156"/>
      <c r="B533" s="220"/>
      <c r="C533" s="150"/>
      <c r="D533" s="150"/>
      <c r="E533" s="150"/>
      <c r="F533" s="150"/>
      <c r="G533" s="151"/>
      <c r="H533" s="23">
        <f>MONTH(CtasReceber[[#This Row],[Data Vencimento]])</f>
        <v>1</v>
      </c>
      <c r="I533" s="23">
        <f>YEAR(CtasReceber[[#This Row],[Data Vencimento]])</f>
        <v>1900</v>
      </c>
      <c r="J533" s="156"/>
      <c r="K533" s="23">
        <f>MONTH(CtasReceber[[#This Row],[Data Recebimento]])</f>
        <v>1</v>
      </c>
      <c r="L533" s="23">
        <f>YEAR(CtasReceber[[#This Row],[Data Recebimento]])</f>
        <v>1900</v>
      </c>
      <c r="M533" s="154"/>
      <c r="N533" s="208"/>
      <c r="O5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4" spans="1:15">
      <c r="A534" s="156"/>
      <c r="B534" s="220"/>
      <c r="C534" s="150"/>
      <c r="D534" s="150"/>
      <c r="E534" s="150"/>
      <c r="F534" s="150"/>
      <c r="G534" s="151"/>
      <c r="H534" s="23">
        <f>MONTH(CtasReceber[[#This Row],[Data Vencimento]])</f>
        <v>1</v>
      </c>
      <c r="I534" s="23">
        <f>YEAR(CtasReceber[[#This Row],[Data Vencimento]])</f>
        <v>1900</v>
      </c>
      <c r="J534" s="156"/>
      <c r="K534" s="23">
        <f>MONTH(CtasReceber[[#This Row],[Data Recebimento]])</f>
        <v>1</v>
      </c>
      <c r="L534" s="23">
        <f>YEAR(CtasReceber[[#This Row],[Data Recebimento]])</f>
        <v>1900</v>
      </c>
      <c r="M534" s="154"/>
      <c r="N534" s="208"/>
      <c r="O5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5" spans="1:15">
      <c r="A535" s="156"/>
      <c r="B535" s="220"/>
      <c r="C535" s="150"/>
      <c r="D535" s="150"/>
      <c r="E535" s="150"/>
      <c r="F535" s="150"/>
      <c r="G535" s="151"/>
      <c r="H535" s="23">
        <f>MONTH(CtasReceber[[#This Row],[Data Vencimento]])</f>
        <v>1</v>
      </c>
      <c r="I535" s="23">
        <f>YEAR(CtasReceber[[#This Row],[Data Vencimento]])</f>
        <v>1900</v>
      </c>
      <c r="J535" s="156"/>
      <c r="K535" s="23">
        <f>MONTH(CtasReceber[[#This Row],[Data Recebimento]])</f>
        <v>1</v>
      </c>
      <c r="L535" s="23">
        <f>YEAR(CtasReceber[[#This Row],[Data Recebimento]])</f>
        <v>1900</v>
      </c>
      <c r="M535" s="154"/>
      <c r="N535" s="208"/>
      <c r="O5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6" spans="1:15">
      <c r="A536" s="156"/>
      <c r="B536" s="220"/>
      <c r="C536" s="150"/>
      <c r="D536" s="150"/>
      <c r="E536" s="150"/>
      <c r="F536" s="150"/>
      <c r="G536" s="151"/>
      <c r="H536" s="23">
        <f>MONTH(CtasReceber[[#This Row],[Data Vencimento]])</f>
        <v>1</v>
      </c>
      <c r="I536" s="23">
        <f>YEAR(CtasReceber[[#This Row],[Data Vencimento]])</f>
        <v>1900</v>
      </c>
      <c r="J536" s="156"/>
      <c r="K536" s="23">
        <f>MONTH(CtasReceber[[#This Row],[Data Recebimento]])</f>
        <v>1</v>
      </c>
      <c r="L536" s="23">
        <f>YEAR(CtasReceber[[#This Row],[Data Recebimento]])</f>
        <v>1900</v>
      </c>
      <c r="M536" s="154"/>
      <c r="N536" s="208"/>
      <c r="O5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7" spans="1:15">
      <c r="A537" s="156"/>
      <c r="B537" s="220"/>
      <c r="C537" s="150"/>
      <c r="D537" s="150"/>
      <c r="E537" s="150"/>
      <c r="F537" s="150"/>
      <c r="G537" s="151"/>
      <c r="H537" s="23">
        <f>MONTH(CtasReceber[[#This Row],[Data Vencimento]])</f>
        <v>1</v>
      </c>
      <c r="I537" s="23">
        <f>YEAR(CtasReceber[[#This Row],[Data Vencimento]])</f>
        <v>1900</v>
      </c>
      <c r="J537" s="156"/>
      <c r="K537" s="23">
        <f>MONTH(CtasReceber[[#This Row],[Data Recebimento]])</f>
        <v>1</v>
      </c>
      <c r="L537" s="23">
        <f>YEAR(CtasReceber[[#This Row],[Data Recebimento]])</f>
        <v>1900</v>
      </c>
      <c r="M537" s="154"/>
      <c r="N537" s="208"/>
      <c r="O5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8" spans="1:15">
      <c r="A538" s="156"/>
      <c r="B538" s="220"/>
      <c r="C538" s="150"/>
      <c r="D538" s="150"/>
      <c r="E538" s="150"/>
      <c r="F538" s="150"/>
      <c r="G538" s="151"/>
      <c r="H538" s="23">
        <f>MONTH(CtasReceber[[#This Row],[Data Vencimento]])</f>
        <v>1</v>
      </c>
      <c r="I538" s="23">
        <f>YEAR(CtasReceber[[#This Row],[Data Vencimento]])</f>
        <v>1900</v>
      </c>
      <c r="J538" s="156"/>
      <c r="K538" s="23">
        <f>MONTH(CtasReceber[[#This Row],[Data Recebimento]])</f>
        <v>1</v>
      </c>
      <c r="L538" s="23">
        <f>YEAR(CtasReceber[[#This Row],[Data Recebimento]])</f>
        <v>1900</v>
      </c>
      <c r="M538" s="154"/>
      <c r="N538" s="208"/>
      <c r="O5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39" spans="1:15">
      <c r="A539" s="156"/>
      <c r="B539" s="220"/>
      <c r="C539" s="150"/>
      <c r="D539" s="150"/>
      <c r="E539" s="150"/>
      <c r="F539" s="150"/>
      <c r="G539" s="151"/>
      <c r="H539" s="23">
        <f>MONTH(CtasReceber[[#This Row],[Data Vencimento]])</f>
        <v>1</v>
      </c>
      <c r="I539" s="23">
        <f>YEAR(CtasReceber[[#This Row],[Data Vencimento]])</f>
        <v>1900</v>
      </c>
      <c r="J539" s="156"/>
      <c r="K539" s="23">
        <f>MONTH(CtasReceber[[#This Row],[Data Recebimento]])</f>
        <v>1</v>
      </c>
      <c r="L539" s="23">
        <f>YEAR(CtasReceber[[#This Row],[Data Recebimento]])</f>
        <v>1900</v>
      </c>
      <c r="M539" s="154"/>
      <c r="N539" s="208"/>
      <c r="O5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0" spans="1:15">
      <c r="A540" s="156"/>
      <c r="B540" s="220"/>
      <c r="C540" s="150"/>
      <c r="D540" s="150"/>
      <c r="E540" s="150"/>
      <c r="F540" s="150"/>
      <c r="G540" s="151"/>
      <c r="H540" s="23">
        <f>MONTH(CtasReceber[[#This Row],[Data Vencimento]])</f>
        <v>1</v>
      </c>
      <c r="I540" s="23">
        <f>YEAR(CtasReceber[[#This Row],[Data Vencimento]])</f>
        <v>1900</v>
      </c>
      <c r="J540" s="156"/>
      <c r="K540" s="23">
        <f>MONTH(CtasReceber[[#This Row],[Data Recebimento]])</f>
        <v>1</v>
      </c>
      <c r="L540" s="23">
        <f>YEAR(CtasReceber[[#This Row],[Data Recebimento]])</f>
        <v>1900</v>
      </c>
      <c r="M540" s="154"/>
      <c r="N540" s="208"/>
      <c r="O5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1" spans="1:15">
      <c r="A541" s="156"/>
      <c r="B541" s="220"/>
      <c r="C541" s="150"/>
      <c r="D541" s="150"/>
      <c r="E541" s="150"/>
      <c r="F541" s="150"/>
      <c r="G541" s="151"/>
      <c r="H541" s="23">
        <f>MONTH(CtasReceber[[#This Row],[Data Vencimento]])</f>
        <v>1</v>
      </c>
      <c r="I541" s="23">
        <f>YEAR(CtasReceber[[#This Row],[Data Vencimento]])</f>
        <v>1900</v>
      </c>
      <c r="J541" s="156"/>
      <c r="K541" s="23">
        <f>MONTH(CtasReceber[[#This Row],[Data Recebimento]])</f>
        <v>1</v>
      </c>
      <c r="L541" s="23">
        <f>YEAR(CtasReceber[[#This Row],[Data Recebimento]])</f>
        <v>1900</v>
      </c>
      <c r="M541" s="154"/>
      <c r="N541" s="208"/>
      <c r="O5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2" spans="1:15">
      <c r="A542" s="156"/>
      <c r="B542" s="220"/>
      <c r="C542" s="150"/>
      <c r="D542" s="150"/>
      <c r="E542" s="150"/>
      <c r="F542" s="150"/>
      <c r="G542" s="151"/>
      <c r="H542" s="23">
        <f>MONTH(CtasReceber[[#This Row],[Data Vencimento]])</f>
        <v>1</v>
      </c>
      <c r="I542" s="23">
        <f>YEAR(CtasReceber[[#This Row],[Data Vencimento]])</f>
        <v>1900</v>
      </c>
      <c r="J542" s="156"/>
      <c r="K542" s="23">
        <f>MONTH(CtasReceber[[#This Row],[Data Recebimento]])</f>
        <v>1</v>
      </c>
      <c r="L542" s="23">
        <f>YEAR(CtasReceber[[#This Row],[Data Recebimento]])</f>
        <v>1900</v>
      </c>
      <c r="M542" s="154"/>
      <c r="N542" s="208"/>
      <c r="O5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3" spans="1:15">
      <c r="A543" s="156"/>
      <c r="B543" s="220"/>
      <c r="C543" s="150"/>
      <c r="D543" s="150"/>
      <c r="E543" s="150"/>
      <c r="F543" s="150"/>
      <c r="G543" s="151"/>
      <c r="H543" s="23">
        <f>MONTH(CtasReceber[[#This Row],[Data Vencimento]])</f>
        <v>1</v>
      </c>
      <c r="I543" s="23">
        <f>YEAR(CtasReceber[[#This Row],[Data Vencimento]])</f>
        <v>1900</v>
      </c>
      <c r="J543" s="156"/>
      <c r="K543" s="23">
        <f>MONTH(CtasReceber[[#This Row],[Data Recebimento]])</f>
        <v>1</v>
      </c>
      <c r="L543" s="23">
        <f>YEAR(CtasReceber[[#This Row],[Data Recebimento]])</f>
        <v>1900</v>
      </c>
      <c r="M543" s="154"/>
      <c r="N543" s="208"/>
      <c r="O5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4" spans="1:15">
      <c r="A544" s="156"/>
      <c r="B544" s="220"/>
      <c r="C544" s="150"/>
      <c r="D544" s="150"/>
      <c r="E544" s="150"/>
      <c r="F544" s="150"/>
      <c r="G544" s="151"/>
      <c r="H544" s="23">
        <f>MONTH(CtasReceber[[#This Row],[Data Vencimento]])</f>
        <v>1</v>
      </c>
      <c r="I544" s="23">
        <f>YEAR(CtasReceber[[#This Row],[Data Vencimento]])</f>
        <v>1900</v>
      </c>
      <c r="J544" s="156"/>
      <c r="K544" s="23">
        <f>MONTH(CtasReceber[[#This Row],[Data Recebimento]])</f>
        <v>1</v>
      </c>
      <c r="L544" s="23">
        <f>YEAR(CtasReceber[[#This Row],[Data Recebimento]])</f>
        <v>1900</v>
      </c>
      <c r="M544" s="154"/>
      <c r="N544" s="208"/>
      <c r="O5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5" spans="1:15">
      <c r="A545" s="156"/>
      <c r="B545" s="220"/>
      <c r="C545" s="150"/>
      <c r="D545" s="150"/>
      <c r="E545" s="150"/>
      <c r="F545" s="150"/>
      <c r="G545" s="151"/>
      <c r="H545" s="23">
        <f>MONTH(CtasReceber[[#This Row],[Data Vencimento]])</f>
        <v>1</v>
      </c>
      <c r="I545" s="23">
        <f>YEAR(CtasReceber[[#This Row],[Data Vencimento]])</f>
        <v>1900</v>
      </c>
      <c r="J545" s="156"/>
      <c r="K545" s="23">
        <f>MONTH(CtasReceber[[#This Row],[Data Recebimento]])</f>
        <v>1</v>
      </c>
      <c r="L545" s="23">
        <f>YEAR(CtasReceber[[#This Row],[Data Recebimento]])</f>
        <v>1900</v>
      </c>
      <c r="M545" s="154"/>
      <c r="N545" s="208"/>
      <c r="O5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6" spans="1:15">
      <c r="A546" s="156"/>
      <c r="B546" s="220"/>
      <c r="C546" s="150"/>
      <c r="D546" s="150"/>
      <c r="E546" s="150"/>
      <c r="F546" s="150"/>
      <c r="G546" s="151"/>
      <c r="H546" s="23">
        <f>MONTH(CtasReceber[[#This Row],[Data Vencimento]])</f>
        <v>1</v>
      </c>
      <c r="I546" s="23">
        <f>YEAR(CtasReceber[[#This Row],[Data Vencimento]])</f>
        <v>1900</v>
      </c>
      <c r="J546" s="156"/>
      <c r="K546" s="23">
        <f>MONTH(CtasReceber[[#This Row],[Data Recebimento]])</f>
        <v>1</v>
      </c>
      <c r="L546" s="23">
        <f>YEAR(CtasReceber[[#This Row],[Data Recebimento]])</f>
        <v>1900</v>
      </c>
      <c r="M546" s="154"/>
      <c r="N546" s="208"/>
      <c r="O5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7" spans="1:15">
      <c r="A547" s="156"/>
      <c r="B547" s="220"/>
      <c r="C547" s="150"/>
      <c r="D547" s="150"/>
      <c r="E547" s="150"/>
      <c r="F547" s="150"/>
      <c r="G547" s="151"/>
      <c r="H547" s="23">
        <f>MONTH(CtasReceber[[#This Row],[Data Vencimento]])</f>
        <v>1</v>
      </c>
      <c r="I547" s="23">
        <f>YEAR(CtasReceber[[#This Row],[Data Vencimento]])</f>
        <v>1900</v>
      </c>
      <c r="J547" s="156"/>
      <c r="K547" s="23">
        <f>MONTH(CtasReceber[[#This Row],[Data Recebimento]])</f>
        <v>1</v>
      </c>
      <c r="L547" s="23">
        <f>YEAR(CtasReceber[[#This Row],[Data Recebimento]])</f>
        <v>1900</v>
      </c>
      <c r="M547" s="154"/>
      <c r="N547" s="208"/>
      <c r="O5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8" spans="1:15">
      <c r="A548" s="156"/>
      <c r="B548" s="220"/>
      <c r="C548" s="150"/>
      <c r="D548" s="150"/>
      <c r="E548" s="150"/>
      <c r="F548" s="150"/>
      <c r="G548" s="151"/>
      <c r="H548" s="23">
        <f>MONTH(CtasReceber[[#This Row],[Data Vencimento]])</f>
        <v>1</v>
      </c>
      <c r="I548" s="23">
        <f>YEAR(CtasReceber[[#This Row],[Data Vencimento]])</f>
        <v>1900</v>
      </c>
      <c r="J548" s="156"/>
      <c r="K548" s="23">
        <f>MONTH(CtasReceber[[#This Row],[Data Recebimento]])</f>
        <v>1</v>
      </c>
      <c r="L548" s="23">
        <f>YEAR(CtasReceber[[#This Row],[Data Recebimento]])</f>
        <v>1900</v>
      </c>
      <c r="M548" s="154"/>
      <c r="N548" s="208"/>
      <c r="O5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49" spans="1:15">
      <c r="A549" s="156"/>
      <c r="B549" s="220"/>
      <c r="C549" s="150"/>
      <c r="D549" s="150"/>
      <c r="E549" s="150"/>
      <c r="F549" s="150"/>
      <c r="G549" s="151"/>
      <c r="H549" s="23">
        <f>MONTH(CtasReceber[[#This Row],[Data Vencimento]])</f>
        <v>1</v>
      </c>
      <c r="I549" s="23">
        <f>YEAR(CtasReceber[[#This Row],[Data Vencimento]])</f>
        <v>1900</v>
      </c>
      <c r="J549" s="156"/>
      <c r="K549" s="23">
        <f>MONTH(CtasReceber[[#This Row],[Data Recebimento]])</f>
        <v>1</v>
      </c>
      <c r="L549" s="23">
        <f>YEAR(CtasReceber[[#This Row],[Data Recebimento]])</f>
        <v>1900</v>
      </c>
      <c r="M549" s="154"/>
      <c r="N549" s="208"/>
      <c r="O5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0" spans="1:15">
      <c r="A550" s="156"/>
      <c r="B550" s="220"/>
      <c r="C550" s="150"/>
      <c r="D550" s="150"/>
      <c r="E550" s="150"/>
      <c r="F550" s="150"/>
      <c r="G550" s="151"/>
      <c r="H550" s="23">
        <f>MONTH(CtasReceber[[#This Row],[Data Vencimento]])</f>
        <v>1</v>
      </c>
      <c r="I550" s="23">
        <f>YEAR(CtasReceber[[#This Row],[Data Vencimento]])</f>
        <v>1900</v>
      </c>
      <c r="J550" s="156"/>
      <c r="K550" s="23">
        <f>MONTH(CtasReceber[[#This Row],[Data Recebimento]])</f>
        <v>1</v>
      </c>
      <c r="L550" s="23">
        <f>YEAR(CtasReceber[[#This Row],[Data Recebimento]])</f>
        <v>1900</v>
      </c>
      <c r="M550" s="154"/>
      <c r="N550" s="208"/>
      <c r="O5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1" spans="1:15">
      <c r="A551" s="156"/>
      <c r="B551" s="220"/>
      <c r="C551" s="150"/>
      <c r="D551" s="150"/>
      <c r="E551" s="150"/>
      <c r="F551" s="150"/>
      <c r="G551" s="151"/>
      <c r="H551" s="23">
        <f>MONTH(CtasReceber[[#This Row],[Data Vencimento]])</f>
        <v>1</v>
      </c>
      <c r="I551" s="23">
        <f>YEAR(CtasReceber[[#This Row],[Data Vencimento]])</f>
        <v>1900</v>
      </c>
      <c r="J551" s="156"/>
      <c r="K551" s="23">
        <f>MONTH(CtasReceber[[#This Row],[Data Recebimento]])</f>
        <v>1</v>
      </c>
      <c r="L551" s="23">
        <f>YEAR(CtasReceber[[#This Row],[Data Recebimento]])</f>
        <v>1900</v>
      </c>
      <c r="M551" s="154"/>
      <c r="N551" s="208"/>
      <c r="O5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2" spans="1:15">
      <c r="A552" s="156"/>
      <c r="B552" s="220"/>
      <c r="C552" s="150"/>
      <c r="D552" s="150"/>
      <c r="E552" s="150"/>
      <c r="F552" s="150"/>
      <c r="G552" s="151"/>
      <c r="H552" s="23">
        <f>MONTH(CtasReceber[[#This Row],[Data Vencimento]])</f>
        <v>1</v>
      </c>
      <c r="I552" s="23">
        <f>YEAR(CtasReceber[[#This Row],[Data Vencimento]])</f>
        <v>1900</v>
      </c>
      <c r="J552" s="156"/>
      <c r="K552" s="23">
        <f>MONTH(CtasReceber[[#This Row],[Data Recebimento]])</f>
        <v>1</v>
      </c>
      <c r="L552" s="23">
        <f>YEAR(CtasReceber[[#This Row],[Data Recebimento]])</f>
        <v>1900</v>
      </c>
      <c r="M552" s="154"/>
      <c r="N552" s="208"/>
      <c r="O5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3" spans="1:15">
      <c r="A553" s="156"/>
      <c r="B553" s="220"/>
      <c r="C553" s="150"/>
      <c r="D553" s="150"/>
      <c r="E553" s="150"/>
      <c r="F553" s="150"/>
      <c r="G553" s="151"/>
      <c r="H553" s="23">
        <f>MONTH(CtasReceber[[#This Row],[Data Vencimento]])</f>
        <v>1</v>
      </c>
      <c r="I553" s="23">
        <f>YEAR(CtasReceber[[#This Row],[Data Vencimento]])</f>
        <v>1900</v>
      </c>
      <c r="J553" s="156"/>
      <c r="K553" s="23">
        <f>MONTH(CtasReceber[[#This Row],[Data Recebimento]])</f>
        <v>1</v>
      </c>
      <c r="L553" s="23">
        <f>YEAR(CtasReceber[[#This Row],[Data Recebimento]])</f>
        <v>1900</v>
      </c>
      <c r="M553" s="154"/>
      <c r="N553" s="208"/>
      <c r="O5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4" spans="1:15">
      <c r="A554" s="156"/>
      <c r="B554" s="220"/>
      <c r="C554" s="150"/>
      <c r="D554" s="150"/>
      <c r="E554" s="150"/>
      <c r="F554" s="150"/>
      <c r="G554" s="151"/>
      <c r="H554" s="23">
        <f>MONTH(CtasReceber[[#This Row],[Data Vencimento]])</f>
        <v>1</v>
      </c>
      <c r="I554" s="23">
        <f>YEAR(CtasReceber[[#This Row],[Data Vencimento]])</f>
        <v>1900</v>
      </c>
      <c r="J554" s="156"/>
      <c r="K554" s="23">
        <f>MONTH(CtasReceber[[#This Row],[Data Recebimento]])</f>
        <v>1</v>
      </c>
      <c r="L554" s="23">
        <f>YEAR(CtasReceber[[#This Row],[Data Recebimento]])</f>
        <v>1900</v>
      </c>
      <c r="M554" s="154"/>
      <c r="N554" s="208"/>
      <c r="O5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5" spans="1:15">
      <c r="A555" s="156"/>
      <c r="B555" s="220"/>
      <c r="C555" s="150"/>
      <c r="D555" s="150"/>
      <c r="E555" s="150"/>
      <c r="F555" s="150"/>
      <c r="G555" s="151"/>
      <c r="H555" s="23">
        <f>MONTH(CtasReceber[[#This Row],[Data Vencimento]])</f>
        <v>1</v>
      </c>
      <c r="I555" s="23">
        <f>YEAR(CtasReceber[[#This Row],[Data Vencimento]])</f>
        <v>1900</v>
      </c>
      <c r="J555" s="156"/>
      <c r="K555" s="23">
        <f>MONTH(CtasReceber[[#This Row],[Data Recebimento]])</f>
        <v>1</v>
      </c>
      <c r="L555" s="23">
        <f>YEAR(CtasReceber[[#This Row],[Data Recebimento]])</f>
        <v>1900</v>
      </c>
      <c r="M555" s="154"/>
      <c r="N555" s="208"/>
      <c r="O5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6" spans="1:15">
      <c r="A556" s="156"/>
      <c r="B556" s="220"/>
      <c r="C556" s="150"/>
      <c r="D556" s="150"/>
      <c r="E556" s="150"/>
      <c r="F556" s="150"/>
      <c r="G556" s="151"/>
      <c r="H556" s="23">
        <f>MONTH(CtasReceber[[#This Row],[Data Vencimento]])</f>
        <v>1</v>
      </c>
      <c r="I556" s="23">
        <f>YEAR(CtasReceber[[#This Row],[Data Vencimento]])</f>
        <v>1900</v>
      </c>
      <c r="J556" s="156"/>
      <c r="K556" s="23">
        <f>MONTH(CtasReceber[[#This Row],[Data Recebimento]])</f>
        <v>1</v>
      </c>
      <c r="L556" s="23">
        <f>YEAR(CtasReceber[[#This Row],[Data Recebimento]])</f>
        <v>1900</v>
      </c>
      <c r="M556" s="154"/>
      <c r="N556" s="208"/>
      <c r="O5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7" spans="1:15">
      <c r="A557" s="156"/>
      <c r="B557" s="220"/>
      <c r="C557" s="150"/>
      <c r="D557" s="150"/>
      <c r="E557" s="150"/>
      <c r="F557" s="150"/>
      <c r="G557" s="151"/>
      <c r="H557" s="23">
        <f>MONTH(CtasReceber[[#This Row],[Data Vencimento]])</f>
        <v>1</v>
      </c>
      <c r="I557" s="23">
        <f>YEAR(CtasReceber[[#This Row],[Data Vencimento]])</f>
        <v>1900</v>
      </c>
      <c r="J557" s="156"/>
      <c r="K557" s="23">
        <f>MONTH(CtasReceber[[#This Row],[Data Recebimento]])</f>
        <v>1</v>
      </c>
      <c r="L557" s="23">
        <f>YEAR(CtasReceber[[#This Row],[Data Recebimento]])</f>
        <v>1900</v>
      </c>
      <c r="M557" s="154"/>
      <c r="N557" s="208"/>
      <c r="O5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8" spans="1:15">
      <c r="A558" s="156"/>
      <c r="B558" s="220"/>
      <c r="C558" s="150"/>
      <c r="D558" s="150"/>
      <c r="E558" s="150"/>
      <c r="F558" s="150"/>
      <c r="G558" s="151"/>
      <c r="H558" s="23">
        <f>MONTH(CtasReceber[[#This Row],[Data Vencimento]])</f>
        <v>1</v>
      </c>
      <c r="I558" s="23">
        <f>YEAR(CtasReceber[[#This Row],[Data Vencimento]])</f>
        <v>1900</v>
      </c>
      <c r="J558" s="156"/>
      <c r="K558" s="23">
        <f>MONTH(CtasReceber[[#This Row],[Data Recebimento]])</f>
        <v>1</v>
      </c>
      <c r="L558" s="23">
        <f>YEAR(CtasReceber[[#This Row],[Data Recebimento]])</f>
        <v>1900</v>
      </c>
      <c r="M558" s="154"/>
      <c r="N558" s="208"/>
      <c r="O5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59" spans="1:15">
      <c r="A559" s="156"/>
      <c r="B559" s="220"/>
      <c r="C559" s="150"/>
      <c r="D559" s="150"/>
      <c r="E559" s="150"/>
      <c r="F559" s="150"/>
      <c r="G559" s="151"/>
      <c r="H559" s="23">
        <f>MONTH(CtasReceber[[#This Row],[Data Vencimento]])</f>
        <v>1</v>
      </c>
      <c r="I559" s="23">
        <f>YEAR(CtasReceber[[#This Row],[Data Vencimento]])</f>
        <v>1900</v>
      </c>
      <c r="J559" s="156"/>
      <c r="K559" s="23">
        <f>MONTH(CtasReceber[[#This Row],[Data Recebimento]])</f>
        <v>1</v>
      </c>
      <c r="L559" s="23">
        <f>YEAR(CtasReceber[[#This Row],[Data Recebimento]])</f>
        <v>1900</v>
      </c>
      <c r="M559" s="154"/>
      <c r="N559" s="208"/>
      <c r="O5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0" spans="1:15">
      <c r="A560" s="156"/>
      <c r="B560" s="220"/>
      <c r="C560" s="150"/>
      <c r="D560" s="150"/>
      <c r="E560" s="150"/>
      <c r="F560" s="150"/>
      <c r="G560" s="151"/>
      <c r="H560" s="23">
        <f>MONTH(CtasReceber[[#This Row],[Data Vencimento]])</f>
        <v>1</v>
      </c>
      <c r="I560" s="23">
        <f>YEAR(CtasReceber[[#This Row],[Data Vencimento]])</f>
        <v>1900</v>
      </c>
      <c r="J560" s="156"/>
      <c r="K560" s="23">
        <f>MONTH(CtasReceber[[#This Row],[Data Recebimento]])</f>
        <v>1</v>
      </c>
      <c r="L560" s="23">
        <f>YEAR(CtasReceber[[#This Row],[Data Recebimento]])</f>
        <v>1900</v>
      </c>
      <c r="M560" s="154"/>
      <c r="N560" s="208"/>
      <c r="O5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1" spans="1:15">
      <c r="A561" s="156"/>
      <c r="B561" s="220"/>
      <c r="C561" s="150"/>
      <c r="D561" s="150"/>
      <c r="E561" s="150"/>
      <c r="F561" s="150"/>
      <c r="G561" s="151"/>
      <c r="H561" s="23">
        <f>MONTH(CtasReceber[[#This Row],[Data Vencimento]])</f>
        <v>1</v>
      </c>
      <c r="I561" s="23">
        <f>YEAR(CtasReceber[[#This Row],[Data Vencimento]])</f>
        <v>1900</v>
      </c>
      <c r="J561" s="156"/>
      <c r="K561" s="23">
        <f>MONTH(CtasReceber[[#This Row],[Data Recebimento]])</f>
        <v>1</v>
      </c>
      <c r="L561" s="23">
        <f>YEAR(CtasReceber[[#This Row],[Data Recebimento]])</f>
        <v>1900</v>
      </c>
      <c r="M561" s="154"/>
      <c r="N561" s="208"/>
      <c r="O5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2" spans="1:15">
      <c r="A562" s="156"/>
      <c r="B562" s="220"/>
      <c r="C562" s="150"/>
      <c r="D562" s="150"/>
      <c r="E562" s="150"/>
      <c r="F562" s="150"/>
      <c r="G562" s="151"/>
      <c r="H562" s="23">
        <f>MONTH(CtasReceber[[#This Row],[Data Vencimento]])</f>
        <v>1</v>
      </c>
      <c r="I562" s="23">
        <f>YEAR(CtasReceber[[#This Row],[Data Vencimento]])</f>
        <v>1900</v>
      </c>
      <c r="J562" s="156"/>
      <c r="K562" s="23">
        <f>MONTH(CtasReceber[[#This Row],[Data Recebimento]])</f>
        <v>1</v>
      </c>
      <c r="L562" s="23">
        <f>YEAR(CtasReceber[[#This Row],[Data Recebimento]])</f>
        <v>1900</v>
      </c>
      <c r="M562" s="154"/>
      <c r="N562" s="208"/>
      <c r="O5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3" spans="1:15">
      <c r="A563" s="156"/>
      <c r="B563" s="220"/>
      <c r="C563" s="150"/>
      <c r="D563" s="150"/>
      <c r="E563" s="150"/>
      <c r="F563" s="150"/>
      <c r="G563" s="151"/>
      <c r="H563" s="23">
        <f>MONTH(CtasReceber[[#This Row],[Data Vencimento]])</f>
        <v>1</v>
      </c>
      <c r="I563" s="23">
        <f>YEAR(CtasReceber[[#This Row],[Data Vencimento]])</f>
        <v>1900</v>
      </c>
      <c r="J563" s="156"/>
      <c r="K563" s="23">
        <f>MONTH(CtasReceber[[#This Row],[Data Recebimento]])</f>
        <v>1</v>
      </c>
      <c r="L563" s="23">
        <f>YEAR(CtasReceber[[#This Row],[Data Recebimento]])</f>
        <v>1900</v>
      </c>
      <c r="M563" s="154"/>
      <c r="N563" s="208"/>
      <c r="O5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4" spans="1:15">
      <c r="A564" s="156"/>
      <c r="B564" s="220"/>
      <c r="C564" s="150"/>
      <c r="D564" s="150"/>
      <c r="E564" s="150"/>
      <c r="F564" s="150"/>
      <c r="G564" s="151"/>
      <c r="H564" s="23">
        <f>MONTH(CtasReceber[[#This Row],[Data Vencimento]])</f>
        <v>1</v>
      </c>
      <c r="I564" s="23">
        <f>YEAR(CtasReceber[[#This Row],[Data Vencimento]])</f>
        <v>1900</v>
      </c>
      <c r="J564" s="156"/>
      <c r="K564" s="23">
        <f>MONTH(CtasReceber[[#This Row],[Data Recebimento]])</f>
        <v>1</v>
      </c>
      <c r="L564" s="23">
        <f>YEAR(CtasReceber[[#This Row],[Data Recebimento]])</f>
        <v>1900</v>
      </c>
      <c r="M564" s="154"/>
      <c r="N564" s="208"/>
      <c r="O5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5" spans="1:15">
      <c r="A565" s="156"/>
      <c r="B565" s="220"/>
      <c r="C565" s="150"/>
      <c r="D565" s="150"/>
      <c r="E565" s="150"/>
      <c r="F565" s="150"/>
      <c r="G565" s="151"/>
      <c r="H565" s="23">
        <f>MONTH(CtasReceber[[#This Row],[Data Vencimento]])</f>
        <v>1</v>
      </c>
      <c r="I565" s="23">
        <f>YEAR(CtasReceber[[#This Row],[Data Vencimento]])</f>
        <v>1900</v>
      </c>
      <c r="J565" s="156"/>
      <c r="K565" s="23">
        <f>MONTH(CtasReceber[[#This Row],[Data Recebimento]])</f>
        <v>1</v>
      </c>
      <c r="L565" s="23">
        <f>YEAR(CtasReceber[[#This Row],[Data Recebimento]])</f>
        <v>1900</v>
      </c>
      <c r="M565" s="154"/>
      <c r="N565" s="208"/>
      <c r="O5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6" spans="1:15">
      <c r="A566" s="156"/>
      <c r="B566" s="220"/>
      <c r="C566" s="150"/>
      <c r="D566" s="150"/>
      <c r="E566" s="150"/>
      <c r="F566" s="150"/>
      <c r="G566" s="151"/>
      <c r="H566" s="23">
        <f>MONTH(CtasReceber[[#This Row],[Data Vencimento]])</f>
        <v>1</v>
      </c>
      <c r="I566" s="23">
        <f>YEAR(CtasReceber[[#This Row],[Data Vencimento]])</f>
        <v>1900</v>
      </c>
      <c r="J566" s="156"/>
      <c r="K566" s="23">
        <f>MONTH(CtasReceber[[#This Row],[Data Recebimento]])</f>
        <v>1</v>
      </c>
      <c r="L566" s="23">
        <f>YEAR(CtasReceber[[#This Row],[Data Recebimento]])</f>
        <v>1900</v>
      </c>
      <c r="M566" s="154"/>
      <c r="N566" s="208"/>
      <c r="O5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7" spans="1:15">
      <c r="A567" s="156"/>
      <c r="B567" s="220"/>
      <c r="C567" s="150"/>
      <c r="D567" s="150"/>
      <c r="E567" s="150"/>
      <c r="F567" s="150"/>
      <c r="G567" s="151"/>
      <c r="H567" s="23">
        <f>MONTH(CtasReceber[[#This Row],[Data Vencimento]])</f>
        <v>1</v>
      </c>
      <c r="I567" s="23">
        <f>YEAR(CtasReceber[[#This Row],[Data Vencimento]])</f>
        <v>1900</v>
      </c>
      <c r="J567" s="156"/>
      <c r="K567" s="23">
        <f>MONTH(CtasReceber[[#This Row],[Data Recebimento]])</f>
        <v>1</v>
      </c>
      <c r="L567" s="23">
        <f>YEAR(CtasReceber[[#This Row],[Data Recebimento]])</f>
        <v>1900</v>
      </c>
      <c r="M567" s="154"/>
      <c r="N567" s="208"/>
      <c r="O5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8" spans="1:15">
      <c r="A568" s="156"/>
      <c r="B568" s="220"/>
      <c r="C568" s="150"/>
      <c r="D568" s="150"/>
      <c r="E568" s="150"/>
      <c r="F568" s="150"/>
      <c r="G568" s="151"/>
      <c r="H568" s="23">
        <f>MONTH(CtasReceber[[#This Row],[Data Vencimento]])</f>
        <v>1</v>
      </c>
      <c r="I568" s="23">
        <f>YEAR(CtasReceber[[#This Row],[Data Vencimento]])</f>
        <v>1900</v>
      </c>
      <c r="J568" s="156"/>
      <c r="K568" s="23">
        <f>MONTH(CtasReceber[[#This Row],[Data Recebimento]])</f>
        <v>1</v>
      </c>
      <c r="L568" s="23">
        <f>YEAR(CtasReceber[[#This Row],[Data Recebimento]])</f>
        <v>1900</v>
      </c>
      <c r="M568" s="154"/>
      <c r="N568" s="208"/>
      <c r="O5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69" spans="1:15">
      <c r="A569" s="156"/>
      <c r="B569" s="220"/>
      <c r="C569" s="150"/>
      <c r="D569" s="150"/>
      <c r="E569" s="150"/>
      <c r="F569" s="150"/>
      <c r="G569" s="151"/>
      <c r="H569" s="23">
        <f>MONTH(CtasReceber[[#This Row],[Data Vencimento]])</f>
        <v>1</v>
      </c>
      <c r="I569" s="23">
        <f>YEAR(CtasReceber[[#This Row],[Data Vencimento]])</f>
        <v>1900</v>
      </c>
      <c r="J569" s="156"/>
      <c r="K569" s="23">
        <f>MONTH(CtasReceber[[#This Row],[Data Recebimento]])</f>
        <v>1</v>
      </c>
      <c r="L569" s="23">
        <f>YEAR(CtasReceber[[#This Row],[Data Recebimento]])</f>
        <v>1900</v>
      </c>
      <c r="M569" s="154"/>
      <c r="N569" s="208"/>
      <c r="O5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0" spans="1:15">
      <c r="A570" s="156"/>
      <c r="B570" s="220"/>
      <c r="C570" s="150"/>
      <c r="D570" s="150"/>
      <c r="E570" s="150"/>
      <c r="F570" s="150"/>
      <c r="G570" s="151"/>
      <c r="H570" s="23">
        <f>MONTH(CtasReceber[[#This Row],[Data Vencimento]])</f>
        <v>1</v>
      </c>
      <c r="I570" s="23">
        <f>YEAR(CtasReceber[[#This Row],[Data Vencimento]])</f>
        <v>1900</v>
      </c>
      <c r="J570" s="156"/>
      <c r="K570" s="23">
        <f>MONTH(CtasReceber[[#This Row],[Data Recebimento]])</f>
        <v>1</v>
      </c>
      <c r="L570" s="23">
        <f>YEAR(CtasReceber[[#This Row],[Data Recebimento]])</f>
        <v>1900</v>
      </c>
      <c r="M570" s="154"/>
      <c r="N570" s="208"/>
      <c r="O5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1" spans="1:15">
      <c r="A571" s="156"/>
      <c r="B571" s="220"/>
      <c r="C571" s="150"/>
      <c r="D571" s="150"/>
      <c r="E571" s="150"/>
      <c r="F571" s="150"/>
      <c r="G571" s="151"/>
      <c r="H571" s="23">
        <f>MONTH(CtasReceber[[#This Row],[Data Vencimento]])</f>
        <v>1</v>
      </c>
      <c r="I571" s="23">
        <f>YEAR(CtasReceber[[#This Row],[Data Vencimento]])</f>
        <v>1900</v>
      </c>
      <c r="J571" s="156"/>
      <c r="K571" s="23">
        <f>MONTH(CtasReceber[[#This Row],[Data Recebimento]])</f>
        <v>1</v>
      </c>
      <c r="L571" s="23">
        <f>YEAR(CtasReceber[[#This Row],[Data Recebimento]])</f>
        <v>1900</v>
      </c>
      <c r="M571" s="154"/>
      <c r="N571" s="208"/>
      <c r="O5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2" spans="1:15">
      <c r="A572" s="156"/>
      <c r="B572" s="220"/>
      <c r="C572" s="150"/>
      <c r="D572" s="150"/>
      <c r="E572" s="150"/>
      <c r="F572" s="150"/>
      <c r="G572" s="151"/>
      <c r="H572" s="23">
        <f>MONTH(CtasReceber[[#This Row],[Data Vencimento]])</f>
        <v>1</v>
      </c>
      <c r="I572" s="23">
        <f>YEAR(CtasReceber[[#This Row],[Data Vencimento]])</f>
        <v>1900</v>
      </c>
      <c r="J572" s="156"/>
      <c r="K572" s="23">
        <f>MONTH(CtasReceber[[#This Row],[Data Recebimento]])</f>
        <v>1</v>
      </c>
      <c r="L572" s="23">
        <f>YEAR(CtasReceber[[#This Row],[Data Recebimento]])</f>
        <v>1900</v>
      </c>
      <c r="M572" s="154"/>
      <c r="N572" s="208"/>
      <c r="O5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3" spans="1:15">
      <c r="A573" s="156"/>
      <c r="B573" s="220"/>
      <c r="C573" s="150"/>
      <c r="D573" s="150"/>
      <c r="E573" s="150"/>
      <c r="F573" s="150"/>
      <c r="G573" s="151"/>
      <c r="H573" s="23">
        <f>MONTH(CtasReceber[[#This Row],[Data Vencimento]])</f>
        <v>1</v>
      </c>
      <c r="I573" s="23">
        <f>YEAR(CtasReceber[[#This Row],[Data Vencimento]])</f>
        <v>1900</v>
      </c>
      <c r="J573" s="156"/>
      <c r="K573" s="23">
        <f>MONTH(CtasReceber[[#This Row],[Data Recebimento]])</f>
        <v>1</v>
      </c>
      <c r="L573" s="23">
        <f>YEAR(CtasReceber[[#This Row],[Data Recebimento]])</f>
        <v>1900</v>
      </c>
      <c r="M573" s="154"/>
      <c r="N573" s="208"/>
      <c r="O5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4" spans="1:15">
      <c r="A574" s="156"/>
      <c r="B574" s="220"/>
      <c r="C574" s="150"/>
      <c r="D574" s="150"/>
      <c r="E574" s="150"/>
      <c r="F574" s="150"/>
      <c r="G574" s="151"/>
      <c r="H574" s="23">
        <f>MONTH(CtasReceber[[#This Row],[Data Vencimento]])</f>
        <v>1</v>
      </c>
      <c r="I574" s="23">
        <f>YEAR(CtasReceber[[#This Row],[Data Vencimento]])</f>
        <v>1900</v>
      </c>
      <c r="J574" s="156"/>
      <c r="K574" s="23">
        <f>MONTH(CtasReceber[[#This Row],[Data Recebimento]])</f>
        <v>1</v>
      </c>
      <c r="L574" s="23">
        <f>YEAR(CtasReceber[[#This Row],[Data Recebimento]])</f>
        <v>1900</v>
      </c>
      <c r="M574" s="154"/>
      <c r="N574" s="208"/>
      <c r="O5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5" spans="1:15">
      <c r="A575" s="156"/>
      <c r="B575" s="220"/>
      <c r="C575" s="150"/>
      <c r="D575" s="150"/>
      <c r="E575" s="150"/>
      <c r="F575" s="150"/>
      <c r="G575" s="151"/>
      <c r="H575" s="23">
        <f>MONTH(CtasReceber[[#This Row],[Data Vencimento]])</f>
        <v>1</v>
      </c>
      <c r="I575" s="23">
        <f>YEAR(CtasReceber[[#This Row],[Data Vencimento]])</f>
        <v>1900</v>
      </c>
      <c r="J575" s="156"/>
      <c r="K575" s="23">
        <f>MONTH(CtasReceber[[#This Row],[Data Recebimento]])</f>
        <v>1</v>
      </c>
      <c r="L575" s="23">
        <f>YEAR(CtasReceber[[#This Row],[Data Recebimento]])</f>
        <v>1900</v>
      </c>
      <c r="M575" s="154"/>
      <c r="N575" s="208"/>
      <c r="O5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6" spans="1:15">
      <c r="A576" s="156"/>
      <c r="B576" s="220"/>
      <c r="C576" s="150"/>
      <c r="D576" s="150"/>
      <c r="E576" s="150"/>
      <c r="F576" s="150"/>
      <c r="G576" s="151"/>
      <c r="H576" s="23">
        <f>MONTH(CtasReceber[[#This Row],[Data Vencimento]])</f>
        <v>1</v>
      </c>
      <c r="I576" s="23">
        <f>YEAR(CtasReceber[[#This Row],[Data Vencimento]])</f>
        <v>1900</v>
      </c>
      <c r="J576" s="156"/>
      <c r="K576" s="23">
        <f>MONTH(CtasReceber[[#This Row],[Data Recebimento]])</f>
        <v>1</v>
      </c>
      <c r="L576" s="23">
        <f>YEAR(CtasReceber[[#This Row],[Data Recebimento]])</f>
        <v>1900</v>
      </c>
      <c r="M576" s="154"/>
      <c r="N576" s="208"/>
      <c r="O5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7" spans="1:15">
      <c r="A577" s="156"/>
      <c r="B577" s="220"/>
      <c r="C577" s="150"/>
      <c r="D577" s="150"/>
      <c r="E577" s="150"/>
      <c r="F577" s="150"/>
      <c r="G577" s="151"/>
      <c r="H577" s="23">
        <f>MONTH(CtasReceber[[#This Row],[Data Vencimento]])</f>
        <v>1</v>
      </c>
      <c r="I577" s="23">
        <f>YEAR(CtasReceber[[#This Row],[Data Vencimento]])</f>
        <v>1900</v>
      </c>
      <c r="J577" s="156"/>
      <c r="K577" s="23">
        <f>MONTH(CtasReceber[[#This Row],[Data Recebimento]])</f>
        <v>1</v>
      </c>
      <c r="L577" s="23">
        <f>YEAR(CtasReceber[[#This Row],[Data Recebimento]])</f>
        <v>1900</v>
      </c>
      <c r="M577" s="154"/>
      <c r="N577" s="208"/>
      <c r="O5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8" spans="1:15">
      <c r="A578" s="156"/>
      <c r="B578" s="220"/>
      <c r="C578" s="150"/>
      <c r="D578" s="150"/>
      <c r="E578" s="150"/>
      <c r="F578" s="150"/>
      <c r="G578" s="151"/>
      <c r="H578" s="23">
        <f>MONTH(CtasReceber[[#This Row],[Data Vencimento]])</f>
        <v>1</v>
      </c>
      <c r="I578" s="23">
        <f>YEAR(CtasReceber[[#This Row],[Data Vencimento]])</f>
        <v>1900</v>
      </c>
      <c r="J578" s="156"/>
      <c r="K578" s="23">
        <f>MONTH(CtasReceber[[#This Row],[Data Recebimento]])</f>
        <v>1</v>
      </c>
      <c r="L578" s="23">
        <f>YEAR(CtasReceber[[#This Row],[Data Recebimento]])</f>
        <v>1900</v>
      </c>
      <c r="M578" s="154"/>
      <c r="N578" s="208"/>
      <c r="O5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79" spans="1:15">
      <c r="A579" s="156"/>
      <c r="B579" s="220"/>
      <c r="C579" s="150"/>
      <c r="D579" s="150"/>
      <c r="E579" s="150"/>
      <c r="F579" s="150"/>
      <c r="G579" s="151"/>
      <c r="H579" s="23">
        <f>MONTH(CtasReceber[[#This Row],[Data Vencimento]])</f>
        <v>1</v>
      </c>
      <c r="I579" s="23">
        <f>YEAR(CtasReceber[[#This Row],[Data Vencimento]])</f>
        <v>1900</v>
      </c>
      <c r="J579" s="156"/>
      <c r="K579" s="23">
        <f>MONTH(CtasReceber[[#This Row],[Data Recebimento]])</f>
        <v>1</v>
      </c>
      <c r="L579" s="23">
        <f>YEAR(CtasReceber[[#This Row],[Data Recebimento]])</f>
        <v>1900</v>
      </c>
      <c r="M579" s="154"/>
      <c r="N579" s="208"/>
      <c r="O5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0" spans="1:15">
      <c r="A580" s="156"/>
      <c r="B580" s="220"/>
      <c r="C580" s="150"/>
      <c r="D580" s="150"/>
      <c r="E580" s="150"/>
      <c r="F580" s="150"/>
      <c r="G580" s="151"/>
      <c r="H580" s="23">
        <f>MONTH(CtasReceber[[#This Row],[Data Vencimento]])</f>
        <v>1</v>
      </c>
      <c r="I580" s="23">
        <f>YEAR(CtasReceber[[#This Row],[Data Vencimento]])</f>
        <v>1900</v>
      </c>
      <c r="J580" s="156"/>
      <c r="K580" s="23">
        <f>MONTH(CtasReceber[[#This Row],[Data Recebimento]])</f>
        <v>1</v>
      </c>
      <c r="L580" s="23">
        <f>YEAR(CtasReceber[[#This Row],[Data Recebimento]])</f>
        <v>1900</v>
      </c>
      <c r="M580" s="154"/>
      <c r="N580" s="208"/>
      <c r="O5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1" spans="1:15">
      <c r="A581" s="156"/>
      <c r="B581" s="220"/>
      <c r="C581" s="150"/>
      <c r="D581" s="150"/>
      <c r="E581" s="150"/>
      <c r="F581" s="150"/>
      <c r="G581" s="151"/>
      <c r="H581" s="23">
        <f>MONTH(CtasReceber[[#This Row],[Data Vencimento]])</f>
        <v>1</v>
      </c>
      <c r="I581" s="23">
        <f>YEAR(CtasReceber[[#This Row],[Data Vencimento]])</f>
        <v>1900</v>
      </c>
      <c r="J581" s="156"/>
      <c r="K581" s="23">
        <f>MONTH(CtasReceber[[#This Row],[Data Recebimento]])</f>
        <v>1</v>
      </c>
      <c r="L581" s="23">
        <f>YEAR(CtasReceber[[#This Row],[Data Recebimento]])</f>
        <v>1900</v>
      </c>
      <c r="M581" s="154"/>
      <c r="N581" s="208"/>
      <c r="O5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2" spans="1:15">
      <c r="A582" s="156"/>
      <c r="B582" s="220"/>
      <c r="C582" s="150"/>
      <c r="D582" s="150"/>
      <c r="E582" s="150"/>
      <c r="F582" s="150"/>
      <c r="G582" s="151"/>
      <c r="H582" s="23">
        <f>MONTH(CtasReceber[[#This Row],[Data Vencimento]])</f>
        <v>1</v>
      </c>
      <c r="I582" s="23">
        <f>YEAR(CtasReceber[[#This Row],[Data Vencimento]])</f>
        <v>1900</v>
      </c>
      <c r="J582" s="156"/>
      <c r="K582" s="23">
        <f>MONTH(CtasReceber[[#This Row],[Data Recebimento]])</f>
        <v>1</v>
      </c>
      <c r="L582" s="23">
        <f>YEAR(CtasReceber[[#This Row],[Data Recebimento]])</f>
        <v>1900</v>
      </c>
      <c r="M582" s="154"/>
      <c r="N582" s="208"/>
      <c r="O5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3" spans="1:15">
      <c r="A583" s="156"/>
      <c r="B583" s="220"/>
      <c r="C583" s="150"/>
      <c r="D583" s="150"/>
      <c r="E583" s="150"/>
      <c r="F583" s="150"/>
      <c r="G583" s="151"/>
      <c r="H583" s="23">
        <f>MONTH(CtasReceber[[#This Row],[Data Vencimento]])</f>
        <v>1</v>
      </c>
      <c r="I583" s="23">
        <f>YEAR(CtasReceber[[#This Row],[Data Vencimento]])</f>
        <v>1900</v>
      </c>
      <c r="J583" s="156"/>
      <c r="K583" s="23">
        <f>MONTH(CtasReceber[[#This Row],[Data Recebimento]])</f>
        <v>1</v>
      </c>
      <c r="L583" s="23">
        <f>YEAR(CtasReceber[[#This Row],[Data Recebimento]])</f>
        <v>1900</v>
      </c>
      <c r="M583" s="154"/>
      <c r="N583" s="208"/>
      <c r="O5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4" spans="1:15">
      <c r="A584" s="156"/>
      <c r="B584" s="220"/>
      <c r="C584" s="150"/>
      <c r="D584" s="150"/>
      <c r="E584" s="150"/>
      <c r="F584" s="150"/>
      <c r="G584" s="151"/>
      <c r="H584" s="23">
        <f>MONTH(CtasReceber[[#This Row],[Data Vencimento]])</f>
        <v>1</v>
      </c>
      <c r="I584" s="23">
        <f>YEAR(CtasReceber[[#This Row],[Data Vencimento]])</f>
        <v>1900</v>
      </c>
      <c r="J584" s="156"/>
      <c r="K584" s="23">
        <f>MONTH(CtasReceber[[#This Row],[Data Recebimento]])</f>
        <v>1</v>
      </c>
      <c r="L584" s="23">
        <f>YEAR(CtasReceber[[#This Row],[Data Recebimento]])</f>
        <v>1900</v>
      </c>
      <c r="M584" s="154"/>
      <c r="N584" s="208"/>
      <c r="O5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5" spans="1:15">
      <c r="A585" s="156"/>
      <c r="B585" s="220"/>
      <c r="C585" s="150"/>
      <c r="D585" s="150"/>
      <c r="E585" s="150"/>
      <c r="F585" s="150"/>
      <c r="G585" s="151"/>
      <c r="H585" s="23">
        <f>MONTH(CtasReceber[[#This Row],[Data Vencimento]])</f>
        <v>1</v>
      </c>
      <c r="I585" s="23">
        <f>YEAR(CtasReceber[[#This Row],[Data Vencimento]])</f>
        <v>1900</v>
      </c>
      <c r="J585" s="156"/>
      <c r="K585" s="23">
        <f>MONTH(CtasReceber[[#This Row],[Data Recebimento]])</f>
        <v>1</v>
      </c>
      <c r="L585" s="23">
        <f>YEAR(CtasReceber[[#This Row],[Data Recebimento]])</f>
        <v>1900</v>
      </c>
      <c r="M585" s="154"/>
      <c r="N585" s="208"/>
      <c r="O5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6" spans="1:15">
      <c r="A586" s="156"/>
      <c r="B586" s="220"/>
      <c r="C586" s="150"/>
      <c r="D586" s="150"/>
      <c r="E586" s="150"/>
      <c r="F586" s="150"/>
      <c r="G586" s="151"/>
      <c r="H586" s="23">
        <f>MONTH(CtasReceber[[#This Row],[Data Vencimento]])</f>
        <v>1</v>
      </c>
      <c r="I586" s="23">
        <f>YEAR(CtasReceber[[#This Row],[Data Vencimento]])</f>
        <v>1900</v>
      </c>
      <c r="J586" s="156"/>
      <c r="K586" s="23">
        <f>MONTH(CtasReceber[[#This Row],[Data Recebimento]])</f>
        <v>1</v>
      </c>
      <c r="L586" s="23">
        <f>YEAR(CtasReceber[[#This Row],[Data Recebimento]])</f>
        <v>1900</v>
      </c>
      <c r="M586" s="154"/>
      <c r="N586" s="208"/>
      <c r="O5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7" spans="1:15">
      <c r="A587" s="156"/>
      <c r="B587" s="220"/>
      <c r="C587" s="150"/>
      <c r="D587" s="150"/>
      <c r="E587" s="150"/>
      <c r="F587" s="150"/>
      <c r="G587" s="151"/>
      <c r="H587" s="23">
        <f>MONTH(CtasReceber[[#This Row],[Data Vencimento]])</f>
        <v>1</v>
      </c>
      <c r="I587" s="23">
        <f>YEAR(CtasReceber[[#This Row],[Data Vencimento]])</f>
        <v>1900</v>
      </c>
      <c r="J587" s="156"/>
      <c r="K587" s="23">
        <f>MONTH(CtasReceber[[#This Row],[Data Recebimento]])</f>
        <v>1</v>
      </c>
      <c r="L587" s="23">
        <f>YEAR(CtasReceber[[#This Row],[Data Recebimento]])</f>
        <v>1900</v>
      </c>
      <c r="M587" s="154"/>
      <c r="N587" s="208"/>
      <c r="O5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8" spans="1:15">
      <c r="A588" s="156"/>
      <c r="B588" s="220"/>
      <c r="C588" s="150"/>
      <c r="D588" s="150"/>
      <c r="E588" s="150"/>
      <c r="F588" s="150"/>
      <c r="G588" s="151"/>
      <c r="H588" s="23">
        <f>MONTH(CtasReceber[[#This Row],[Data Vencimento]])</f>
        <v>1</v>
      </c>
      <c r="I588" s="23">
        <f>YEAR(CtasReceber[[#This Row],[Data Vencimento]])</f>
        <v>1900</v>
      </c>
      <c r="J588" s="156"/>
      <c r="K588" s="23">
        <f>MONTH(CtasReceber[[#This Row],[Data Recebimento]])</f>
        <v>1</v>
      </c>
      <c r="L588" s="23">
        <f>YEAR(CtasReceber[[#This Row],[Data Recebimento]])</f>
        <v>1900</v>
      </c>
      <c r="M588" s="154"/>
      <c r="N588" s="208"/>
      <c r="O5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89" spans="1:15">
      <c r="A589" s="156"/>
      <c r="B589" s="220"/>
      <c r="C589" s="150"/>
      <c r="D589" s="150"/>
      <c r="E589" s="150"/>
      <c r="F589" s="150"/>
      <c r="G589" s="151"/>
      <c r="H589" s="23">
        <f>MONTH(CtasReceber[[#This Row],[Data Vencimento]])</f>
        <v>1</v>
      </c>
      <c r="I589" s="23">
        <f>YEAR(CtasReceber[[#This Row],[Data Vencimento]])</f>
        <v>1900</v>
      </c>
      <c r="J589" s="156"/>
      <c r="K589" s="23">
        <f>MONTH(CtasReceber[[#This Row],[Data Recebimento]])</f>
        <v>1</v>
      </c>
      <c r="L589" s="23">
        <f>YEAR(CtasReceber[[#This Row],[Data Recebimento]])</f>
        <v>1900</v>
      </c>
      <c r="M589" s="154"/>
      <c r="N589" s="208"/>
      <c r="O5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0" spans="1:15">
      <c r="A590" s="156"/>
      <c r="B590" s="220"/>
      <c r="C590" s="150"/>
      <c r="D590" s="150"/>
      <c r="E590" s="150"/>
      <c r="F590" s="150"/>
      <c r="G590" s="151"/>
      <c r="H590" s="23">
        <f>MONTH(CtasReceber[[#This Row],[Data Vencimento]])</f>
        <v>1</v>
      </c>
      <c r="I590" s="23">
        <f>YEAR(CtasReceber[[#This Row],[Data Vencimento]])</f>
        <v>1900</v>
      </c>
      <c r="J590" s="156"/>
      <c r="K590" s="23">
        <f>MONTH(CtasReceber[[#This Row],[Data Recebimento]])</f>
        <v>1</v>
      </c>
      <c r="L590" s="23">
        <f>YEAR(CtasReceber[[#This Row],[Data Recebimento]])</f>
        <v>1900</v>
      </c>
      <c r="M590" s="154"/>
      <c r="N590" s="208"/>
      <c r="O5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1" spans="1:15">
      <c r="A591" s="156"/>
      <c r="B591" s="220"/>
      <c r="C591" s="150"/>
      <c r="D591" s="150"/>
      <c r="E591" s="150"/>
      <c r="F591" s="150"/>
      <c r="G591" s="151"/>
      <c r="H591" s="23">
        <f>MONTH(CtasReceber[[#This Row],[Data Vencimento]])</f>
        <v>1</v>
      </c>
      <c r="I591" s="23">
        <f>YEAR(CtasReceber[[#This Row],[Data Vencimento]])</f>
        <v>1900</v>
      </c>
      <c r="J591" s="156"/>
      <c r="K591" s="23">
        <f>MONTH(CtasReceber[[#This Row],[Data Recebimento]])</f>
        <v>1</v>
      </c>
      <c r="L591" s="23">
        <f>YEAR(CtasReceber[[#This Row],[Data Recebimento]])</f>
        <v>1900</v>
      </c>
      <c r="M591" s="154"/>
      <c r="N591" s="208"/>
      <c r="O5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2" spans="1:15">
      <c r="A592" s="156"/>
      <c r="B592" s="220"/>
      <c r="C592" s="150"/>
      <c r="D592" s="150"/>
      <c r="E592" s="150"/>
      <c r="F592" s="150"/>
      <c r="G592" s="151"/>
      <c r="H592" s="23">
        <f>MONTH(CtasReceber[[#This Row],[Data Vencimento]])</f>
        <v>1</v>
      </c>
      <c r="I592" s="23">
        <f>YEAR(CtasReceber[[#This Row],[Data Vencimento]])</f>
        <v>1900</v>
      </c>
      <c r="J592" s="156"/>
      <c r="K592" s="23">
        <f>MONTH(CtasReceber[[#This Row],[Data Recebimento]])</f>
        <v>1</v>
      </c>
      <c r="L592" s="23">
        <f>YEAR(CtasReceber[[#This Row],[Data Recebimento]])</f>
        <v>1900</v>
      </c>
      <c r="M592" s="154"/>
      <c r="N592" s="208"/>
      <c r="O5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3" spans="1:15">
      <c r="A593" s="156"/>
      <c r="B593" s="220"/>
      <c r="C593" s="150"/>
      <c r="D593" s="150"/>
      <c r="E593" s="150"/>
      <c r="F593" s="150"/>
      <c r="G593" s="151"/>
      <c r="H593" s="23">
        <f>MONTH(CtasReceber[[#This Row],[Data Vencimento]])</f>
        <v>1</v>
      </c>
      <c r="I593" s="23">
        <f>YEAR(CtasReceber[[#This Row],[Data Vencimento]])</f>
        <v>1900</v>
      </c>
      <c r="J593" s="156"/>
      <c r="K593" s="23">
        <f>MONTH(CtasReceber[[#This Row],[Data Recebimento]])</f>
        <v>1</v>
      </c>
      <c r="L593" s="23">
        <f>YEAR(CtasReceber[[#This Row],[Data Recebimento]])</f>
        <v>1900</v>
      </c>
      <c r="M593" s="154"/>
      <c r="N593" s="208"/>
      <c r="O5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4" spans="1:15">
      <c r="A594" s="156"/>
      <c r="B594" s="220"/>
      <c r="C594" s="150"/>
      <c r="D594" s="150"/>
      <c r="E594" s="150"/>
      <c r="F594" s="150"/>
      <c r="G594" s="151"/>
      <c r="H594" s="23">
        <f>MONTH(CtasReceber[[#This Row],[Data Vencimento]])</f>
        <v>1</v>
      </c>
      <c r="I594" s="23">
        <f>YEAR(CtasReceber[[#This Row],[Data Vencimento]])</f>
        <v>1900</v>
      </c>
      <c r="J594" s="156"/>
      <c r="K594" s="23">
        <f>MONTH(CtasReceber[[#This Row],[Data Recebimento]])</f>
        <v>1</v>
      </c>
      <c r="L594" s="23">
        <f>YEAR(CtasReceber[[#This Row],[Data Recebimento]])</f>
        <v>1900</v>
      </c>
      <c r="M594" s="154"/>
      <c r="N594" s="208"/>
      <c r="O5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5" spans="1:15">
      <c r="A595" s="156"/>
      <c r="B595" s="220"/>
      <c r="C595" s="150"/>
      <c r="D595" s="150"/>
      <c r="E595" s="150"/>
      <c r="F595" s="150"/>
      <c r="G595" s="151"/>
      <c r="H595" s="23">
        <f>MONTH(CtasReceber[[#This Row],[Data Vencimento]])</f>
        <v>1</v>
      </c>
      <c r="I595" s="23">
        <f>YEAR(CtasReceber[[#This Row],[Data Vencimento]])</f>
        <v>1900</v>
      </c>
      <c r="J595" s="156"/>
      <c r="K595" s="23">
        <f>MONTH(CtasReceber[[#This Row],[Data Recebimento]])</f>
        <v>1</v>
      </c>
      <c r="L595" s="23">
        <f>YEAR(CtasReceber[[#This Row],[Data Recebimento]])</f>
        <v>1900</v>
      </c>
      <c r="M595" s="154"/>
      <c r="N595" s="208"/>
      <c r="O5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6" spans="1:15">
      <c r="A596" s="156"/>
      <c r="B596" s="220"/>
      <c r="C596" s="150"/>
      <c r="D596" s="150"/>
      <c r="E596" s="150"/>
      <c r="F596" s="150"/>
      <c r="G596" s="151"/>
      <c r="H596" s="23">
        <f>MONTH(CtasReceber[[#This Row],[Data Vencimento]])</f>
        <v>1</v>
      </c>
      <c r="I596" s="23">
        <f>YEAR(CtasReceber[[#This Row],[Data Vencimento]])</f>
        <v>1900</v>
      </c>
      <c r="J596" s="156"/>
      <c r="K596" s="23">
        <f>MONTH(CtasReceber[[#This Row],[Data Recebimento]])</f>
        <v>1</v>
      </c>
      <c r="L596" s="23">
        <f>YEAR(CtasReceber[[#This Row],[Data Recebimento]])</f>
        <v>1900</v>
      </c>
      <c r="M596" s="154"/>
      <c r="N596" s="208"/>
      <c r="O5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7" spans="1:15">
      <c r="A597" s="156"/>
      <c r="B597" s="220"/>
      <c r="C597" s="150"/>
      <c r="D597" s="150"/>
      <c r="E597" s="150"/>
      <c r="F597" s="150"/>
      <c r="G597" s="151"/>
      <c r="H597" s="23">
        <f>MONTH(CtasReceber[[#This Row],[Data Vencimento]])</f>
        <v>1</v>
      </c>
      <c r="I597" s="23">
        <f>YEAR(CtasReceber[[#This Row],[Data Vencimento]])</f>
        <v>1900</v>
      </c>
      <c r="J597" s="156"/>
      <c r="K597" s="23">
        <f>MONTH(CtasReceber[[#This Row],[Data Recebimento]])</f>
        <v>1</v>
      </c>
      <c r="L597" s="23">
        <f>YEAR(CtasReceber[[#This Row],[Data Recebimento]])</f>
        <v>1900</v>
      </c>
      <c r="M597" s="154"/>
      <c r="N597" s="208"/>
      <c r="O5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8" spans="1:15">
      <c r="A598" s="156"/>
      <c r="B598" s="220"/>
      <c r="C598" s="150"/>
      <c r="D598" s="150"/>
      <c r="E598" s="150"/>
      <c r="F598" s="150"/>
      <c r="G598" s="151"/>
      <c r="H598" s="23">
        <f>MONTH(CtasReceber[[#This Row],[Data Vencimento]])</f>
        <v>1</v>
      </c>
      <c r="I598" s="23">
        <f>YEAR(CtasReceber[[#This Row],[Data Vencimento]])</f>
        <v>1900</v>
      </c>
      <c r="J598" s="156"/>
      <c r="K598" s="23">
        <f>MONTH(CtasReceber[[#This Row],[Data Recebimento]])</f>
        <v>1</v>
      </c>
      <c r="L598" s="23">
        <f>YEAR(CtasReceber[[#This Row],[Data Recebimento]])</f>
        <v>1900</v>
      </c>
      <c r="M598" s="154"/>
      <c r="N598" s="208"/>
      <c r="O5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99" spans="1:15">
      <c r="A599" s="156"/>
      <c r="B599" s="220"/>
      <c r="C599" s="150"/>
      <c r="D599" s="150"/>
      <c r="E599" s="150"/>
      <c r="F599" s="150"/>
      <c r="G599" s="151"/>
      <c r="H599" s="23">
        <f>MONTH(CtasReceber[[#This Row],[Data Vencimento]])</f>
        <v>1</v>
      </c>
      <c r="I599" s="23">
        <f>YEAR(CtasReceber[[#This Row],[Data Vencimento]])</f>
        <v>1900</v>
      </c>
      <c r="J599" s="156"/>
      <c r="K599" s="23">
        <f>MONTH(CtasReceber[[#This Row],[Data Recebimento]])</f>
        <v>1</v>
      </c>
      <c r="L599" s="23">
        <f>YEAR(CtasReceber[[#This Row],[Data Recebimento]])</f>
        <v>1900</v>
      </c>
      <c r="M599" s="154"/>
      <c r="N599" s="208"/>
      <c r="O5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0" spans="1:15">
      <c r="A600" s="156"/>
      <c r="B600" s="220"/>
      <c r="C600" s="150"/>
      <c r="D600" s="150"/>
      <c r="E600" s="150"/>
      <c r="F600" s="150"/>
      <c r="G600" s="151"/>
      <c r="H600" s="23">
        <f>MONTH(CtasReceber[[#This Row],[Data Vencimento]])</f>
        <v>1</v>
      </c>
      <c r="I600" s="23">
        <f>YEAR(CtasReceber[[#This Row],[Data Vencimento]])</f>
        <v>1900</v>
      </c>
      <c r="J600" s="156"/>
      <c r="K600" s="23">
        <f>MONTH(CtasReceber[[#This Row],[Data Recebimento]])</f>
        <v>1</v>
      </c>
      <c r="L600" s="23">
        <f>YEAR(CtasReceber[[#This Row],[Data Recebimento]])</f>
        <v>1900</v>
      </c>
      <c r="M600" s="154"/>
      <c r="N600" s="208"/>
      <c r="O6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1" spans="1:15">
      <c r="A601" s="156"/>
      <c r="B601" s="220"/>
      <c r="C601" s="150"/>
      <c r="D601" s="150"/>
      <c r="E601" s="150"/>
      <c r="F601" s="150"/>
      <c r="G601" s="151"/>
      <c r="H601" s="23">
        <f>MONTH(CtasReceber[[#This Row],[Data Vencimento]])</f>
        <v>1</v>
      </c>
      <c r="I601" s="23">
        <f>YEAR(CtasReceber[[#This Row],[Data Vencimento]])</f>
        <v>1900</v>
      </c>
      <c r="J601" s="156"/>
      <c r="K601" s="23">
        <f>MONTH(CtasReceber[[#This Row],[Data Recebimento]])</f>
        <v>1</v>
      </c>
      <c r="L601" s="23">
        <f>YEAR(CtasReceber[[#This Row],[Data Recebimento]])</f>
        <v>1900</v>
      </c>
      <c r="M601" s="154"/>
      <c r="N601" s="208"/>
      <c r="O6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2" spans="1:15">
      <c r="A602" s="156"/>
      <c r="B602" s="220"/>
      <c r="C602" s="150"/>
      <c r="D602" s="150"/>
      <c r="E602" s="150"/>
      <c r="F602" s="150"/>
      <c r="G602" s="151"/>
      <c r="H602" s="23">
        <f>MONTH(CtasReceber[[#This Row],[Data Vencimento]])</f>
        <v>1</v>
      </c>
      <c r="I602" s="23">
        <f>YEAR(CtasReceber[[#This Row],[Data Vencimento]])</f>
        <v>1900</v>
      </c>
      <c r="J602" s="156"/>
      <c r="K602" s="23">
        <f>MONTH(CtasReceber[[#This Row],[Data Recebimento]])</f>
        <v>1</v>
      </c>
      <c r="L602" s="23">
        <f>YEAR(CtasReceber[[#This Row],[Data Recebimento]])</f>
        <v>1900</v>
      </c>
      <c r="M602" s="154"/>
      <c r="N602" s="208"/>
      <c r="O6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3" spans="1:15">
      <c r="A603" s="156"/>
      <c r="B603" s="220"/>
      <c r="C603" s="150"/>
      <c r="D603" s="150"/>
      <c r="E603" s="150"/>
      <c r="F603" s="150"/>
      <c r="G603" s="151"/>
      <c r="H603" s="23">
        <f>MONTH(CtasReceber[[#This Row],[Data Vencimento]])</f>
        <v>1</v>
      </c>
      <c r="I603" s="23">
        <f>YEAR(CtasReceber[[#This Row],[Data Vencimento]])</f>
        <v>1900</v>
      </c>
      <c r="J603" s="156"/>
      <c r="K603" s="23">
        <f>MONTH(CtasReceber[[#This Row],[Data Recebimento]])</f>
        <v>1</v>
      </c>
      <c r="L603" s="23">
        <f>YEAR(CtasReceber[[#This Row],[Data Recebimento]])</f>
        <v>1900</v>
      </c>
      <c r="M603" s="154"/>
      <c r="N603" s="208"/>
      <c r="O6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4" spans="1:15">
      <c r="A604" s="156"/>
      <c r="B604" s="220"/>
      <c r="C604" s="150"/>
      <c r="D604" s="150"/>
      <c r="E604" s="150"/>
      <c r="F604" s="150"/>
      <c r="G604" s="151"/>
      <c r="H604" s="23">
        <f>MONTH(CtasReceber[[#This Row],[Data Vencimento]])</f>
        <v>1</v>
      </c>
      <c r="I604" s="23">
        <f>YEAR(CtasReceber[[#This Row],[Data Vencimento]])</f>
        <v>1900</v>
      </c>
      <c r="J604" s="156"/>
      <c r="K604" s="23">
        <f>MONTH(CtasReceber[[#This Row],[Data Recebimento]])</f>
        <v>1</v>
      </c>
      <c r="L604" s="23">
        <f>YEAR(CtasReceber[[#This Row],[Data Recebimento]])</f>
        <v>1900</v>
      </c>
      <c r="M604" s="154"/>
      <c r="N604" s="208"/>
      <c r="O6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5" spans="1:15">
      <c r="A605" s="156"/>
      <c r="B605" s="220"/>
      <c r="C605" s="150"/>
      <c r="D605" s="150"/>
      <c r="E605" s="150"/>
      <c r="F605" s="150"/>
      <c r="G605" s="151"/>
      <c r="H605" s="23">
        <f>MONTH(CtasReceber[[#This Row],[Data Vencimento]])</f>
        <v>1</v>
      </c>
      <c r="I605" s="23">
        <f>YEAR(CtasReceber[[#This Row],[Data Vencimento]])</f>
        <v>1900</v>
      </c>
      <c r="J605" s="156"/>
      <c r="K605" s="23">
        <f>MONTH(CtasReceber[[#This Row],[Data Recebimento]])</f>
        <v>1</v>
      </c>
      <c r="L605" s="23">
        <f>YEAR(CtasReceber[[#This Row],[Data Recebimento]])</f>
        <v>1900</v>
      </c>
      <c r="M605" s="154"/>
      <c r="N605" s="208"/>
      <c r="O6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6" spans="1:15">
      <c r="A606" s="156"/>
      <c r="B606" s="220"/>
      <c r="C606" s="150"/>
      <c r="D606" s="150"/>
      <c r="E606" s="150"/>
      <c r="F606" s="150"/>
      <c r="G606" s="151"/>
      <c r="H606" s="23">
        <f>MONTH(CtasReceber[[#This Row],[Data Vencimento]])</f>
        <v>1</v>
      </c>
      <c r="I606" s="23">
        <f>YEAR(CtasReceber[[#This Row],[Data Vencimento]])</f>
        <v>1900</v>
      </c>
      <c r="J606" s="156"/>
      <c r="K606" s="23">
        <f>MONTH(CtasReceber[[#This Row],[Data Recebimento]])</f>
        <v>1</v>
      </c>
      <c r="L606" s="23">
        <f>YEAR(CtasReceber[[#This Row],[Data Recebimento]])</f>
        <v>1900</v>
      </c>
      <c r="M606" s="154"/>
      <c r="N606" s="208"/>
      <c r="O6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7" spans="1:15">
      <c r="A607" s="156"/>
      <c r="B607" s="220"/>
      <c r="C607" s="150"/>
      <c r="D607" s="150"/>
      <c r="E607" s="150"/>
      <c r="F607" s="150"/>
      <c r="G607" s="151"/>
      <c r="H607" s="23">
        <f>MONTH(CtasReceber[[#This Row],[Data Vencimento]])</f>
        <v>1</v>
      </c>
      <c r="I607" s="23">
        <f>YEAR(CtasReceber[[#This Row],[Data Vencimento]])</f>
        <v>1900</v>
      </c>
      <c r="J607" s="156"/>
      <c r="K607" s="23">
        <f>MONTH(CtasReceber[[#This Row],[Data Recebimento]])</f>
        <v>1</v>
      </c>
      <c r="L607" s="23">
        <f>YEAR(CtasReceber[[#This Row],[Data Recebimento]])</f>
        <v>1900</v>
      </c>
      <c r="M607" s="154"/>
      <c r="N607" s="208"/>
      <c r="O6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8" spans="1:15">
      <c r="A608" s="156"/>
      <c r="B608" s="220"/>
      <c r="C608" s="150"/>
      <c r="D608" s="150"/>
      <c r="E608" s="150"/>
      <c r="F608" s="150"/>
      <c r="G608" s="151"/>
      <c r="H608" s="23">
        <f>MONTH(CtasReceber[[#This Row],[Data Vencimento]])</f>
        <v>1</v>
      </c>
      <c r="I608" s="23">
        <f>YEAR(CtasReceber[[#This Row],[Data Vencimento]])</f>
        <v>1900</v>
      </c>
      <c r="J608" s="156"/>
      <c r="K608" s="23">
        <f>MONTH(CtasReceber[[#This Row],[Data Recebimento]])</f>
        <v>1</v>
      </c>
      <c r="L608" s="23">
        <f>YEAR(CtasReceber[[#This Row],[Data Recebimento]])</f>
        <v>1900</v>
      </c>
      <c r="M608" s="154"/>
      <c r="N608" s="208"/>
      <c r="O6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09" spans="1:15">
      <c r="A609" s="156"/>
      <c r="B609" s="220"/>
      <c r="C609" s="150"/>
      <c r="D609" s="150"/>
      <c r="E609" s="150"/>
      <c r="F609" s="150"/>
      <c r="G609" s="151"/>
      <c r="H609" s="23">
        <f>MONTH(CtasReceber[[#This Row],[Data Vencimento]])</f>
        <v>1</v>
      </c>
      <c r="I609" s="23">
        <f>YEAR(CtasReceber[[#This Row],[Data Vencimento]])</f>
        <v>1900</v>
      </c>
      <c r="J609" s="156"/>
      <c r="K609" s="23">
        <f>MONTH(CtasReceber[[#This Row],[Data Recebimento]])</f>
        <v>1</v>
      </c>
      <c r="L609" s="23">
        <f>YEAR(CtasReceber[[#This Row],[Data Recebimento]])</f>
        <v>1900</v>
      </c>
      <c r="M609" s="154"/>
      <c r="N609" s="208"/>
      <c r="O6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0" spans="1:15">
      <c r="A610" s="156"/>
      <c r="B610" s="220"/>
      <c r="C610" s="150"/>
      <c r="D610" s="150"/>
      <c r="E610" s="150"/>
      <c r="F610" s="150"/>
      <c r="G610" s="151"/>
      <c r="H610" s="23">
        <f>MONTH(CtasReceber[[#This Row],[Data Vencimento]])</f>
        <v>1</v>
      </c>
      <c r="I610" s="23">
        <f>YEAR(CtasReceber[[#This Row],[Data Vencimento]])</f>
        <v>1900</v>
      </c>
      <c r="J610" s="156"/>
      <c r="K610" s="23">
        <f>MONTH(CtasReceber[[#This Row],[Data Recebimento]])</f>
        <v>1</v>
      </c>
      <c r="L610" s="23">
        <f>YEAR(CtasReceber[[#This Row],[Data Recebimento]])</f>
        <v>1900</v>
      </c>
      <c r="M610" s="154"/>
      <c r="N610" s="208"/>
      <c r="O6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1" spans="1:15">
      <c r="A611" s="156"/>
      <c r="B611" s="220"/>
      <c r="C611" s="150"/>
      <c r="D611" s="150"/>
      <c r="E611" s="150"/>
      <c r="F611" s="150"/>
      <c r="G611" s="151"/>
      <c r="H611" s="23">
        <f>MONTH(CtasReceber[[#This Row],[Data Vencimento]])</f>
        <v>1</v>
      </c>
      <c r="I611" s="23">
        <f>YEAR(CtasReceber[[#This Row],[Data Vencimento]])</f>
        <v>1900</v>
      </c>
      <c r="J611" s="156"/>
      <c r="K611" s="23">
        <f>MONTH(CtasReceber[[#This Row],[Data Recebimento]])</f>
        <v>1</v>
      </c>
      <c r="L611" s="23">
        <f>YEAR(CtasReceber[[#This Row],[Data Recebimento]])</f>
        <v>1900</v>
      </c>
      <c r="M611" s="154"/>
      <c r="N611" s="208"/>
      <c r="O6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2" spans="1:15">
      <c r="A612" s="156"/>
      <c r="B612" s="220"/>
      <c r="C612" s="150"/>
      <c r="D612" s="150"/>
      <c r="E612" s="150"/>
      <c r="F612" s="150"/>
      <c r="G612" s="151"/>
      <c r="H612" s="23">
        <f>MONTH(CtasReceber[[#This Row],[Data Vencimento]])</f>
        <v>1</v>
      </c>
      <c r="I612" s="23">
        <f>YEAR(CtasReceber[[#This Row],[Data Vencimento]])</f>
        <v>1900</v>
      </c>
      <c r="J612" s="156"/>
      <c r="K612" s="23">
        <f>MONTH(CtasReceber[[#This Row],[Data Recebimento]])</f>
        <v>1</v>
      </c>
      <c r="L612" s="23">
        <f>YEAR(CtasReceber[[#This Row],[Data Recebimento]])</f>
        <v>1900</v>
      </c>
      <c r="M612" s="154"/>
      <c r="N612" s="208"/>
      <c r="O6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3" spans="1:15">
      <c r="A613" s="156"/>
      <c r="B613" s="220"/>
      <c r="C613" s="150"/>
      <c r="D613" s="150"/>
      <c r="E613" s="150"/>
      <c r="F613" s="150"/>
      <c r="G613" s="151"/>
      <c r="H613" s="23">
        <f>MONTH(CtasReceber[[#This Row],[Data Vencimento]])</f>
        <v>1</v>
      </c>
      <c r="I613" s="23">
        <f>YEAR(CtasReceber[[#This Row],[Data Vencimento]])</f>
        <v>1900</v>
      </c>
      <c r="J613" s="156"/>
      <c r="K613" s="23">
        <f>MONTH(CtasReceber[[#This Row],[Data Recebimento]])</f>
        <v>1</v>
      </c>
      <c r="L613" s="23">
        <f>YEAR(CtasReceber[[#This Row],[Data Recebimento]])</f>
        <v>1900</v>
      </c>
      <c r="M613" s="154"/>
      <c r="N613" s="208"/>
      <c r="O6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4" spans="1:15">
      <c r="A614" s="156"/>
      <c r="B614" s="220"/>
      <c r="C614" s="150"/>
      <c r="D614" s="150"/>
      <c r="E614" s="150"/>
      <c r="F614" s="150"/>
      <c r="G614" s="151"/>
      <c r="H614" s="23">
        <f>MONTH(CtasReceber[[#This Row],[Data Vencimento]])</f>
        <v>1</v>
      </c>
      <c r="I614" s="23">
        <f>YEAR(CtasReceber[[#This Row],[Data Vencimento]])</f>
        <v>1900</v>
      </c>
      <c r="J614" s="156"/>
      <c r="K614" s="23">
        <f>MONTH(CtasReceber[[#This Row],[Data Recebimento]])</f>
        <v>1</v>
      </c>
      <c r="L614" s="23">
        <f>YEAR(CtasReceber[[#This Row],[Data Recebimento]])</f>
        <v>1900</v>
      </c>
      <c r="M614" s="154"/>
      <c r="N614" s="208"/>
      <c r="O6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5" spans="1:15">
      <c r="A615" s="156"/>
      <c r="B615" s="220"/>
      <c r="C615" s="150"/>
      <c r="D615" s="150"/>
      <c r="E615" s="150"/>
      <c r="F615" s="150"/>
      <c r="G615" s="151"/>
      <c r="H615" s="23">
        <f>MONTH(CtasReceber[[#This Row],[Data Vencimento]])</f>
        <v>1</v>
      </c>
      <c r="I615" s="23">
        <f>YEAR(CtasReceber[[#This Row],[Data Vencimento]])</f>
        <v>1900</v>
      </c>
      <c r="J615" s="156"/>
      <c r="K615" s="23">
        <f>MONTH(CtasReceber[[#This Row],[Data Recebimento]])</f>
        <v>1</v>
      </c>
      <c r="L615" s="23">
        <f>YEAR(CtasReceber[[#This Row],[Data Recebimento]])</f>
        <v>1900</v>
      </c>
      <c r="M615" s="154"/>
      <c r="N615" s="208"/>
      <c r="O6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6" spans="1:15">
      <c r="A616" s="156"/>
      <c r="B616" s="220"/>
      <c r="C616" s="150"/>
      <c r="D616" s="150"/>
      <c r="E616" s="150"/>
      <c r="F616" s="150"/>
      <c r="G616" s="151"/>
      <c r="H616" s="23">
        <f>MONTH(CtasReceber[[#This Row],[Data Vencimento]])</f>
        <v>1</v>
      </c>
      <c r="I616" s="23">
        <f>YEAR(CtasReceber[[#This Row],[Data Vencimento]])</f>
        <v>1900</v>
      </c>
      <c r="J616" s="156"/>
      <c r="K616" s="23">
        <f>MONTH(CtasReceber[[#This Row],[Data Recebimento]])</f>
        <v>1</v>
      </c>
      <c r="L616" s="23">
        <f>YEAR(CtasReceber[[#This Row],[Data Recebimento]])</f>
        <v>1900</v>
      </c>
      <c r="M616" s="154"/>
      <c r="N616" s="208"/>
      <c r="O6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7" spans="1:15">
      <c r="A617" s="156"/>
      <c r="B617" s="220"/>
      <c r="C617" s="150"/>
      <c r="D617" s="150"/>
      <c r="E617" s="150"/>
      <c r="F617" s="150"/>
      <c r="G617" s="151"/>
      <c r="H617" s="23">
        <f>MONTH(CtasReceber[[#This Row],[Data Vencimento]])</f>
        <v>1</v>
      </c>
      <c r="I617" s="23">
        <f>YEAR(CtasReceber[[#This Row],[Data Vencimento]])</f>
        <v>1900</v>
      </c>
      <c r="J617" s="156"/>
      <c r="K617" s="23">
        <f>MONTH(CtasReceber[[#This Row],[Data Recebimento]])</f>
        <v>1</v>
      </c>
      <c r="L617" s="23">
        <f>YEAR(CtasReceber[[#This Row],[Data Recebimento]])</f>
        <v>1900</v>
      </c>
      <c r="M617" s="154"/>
      <c r="N617" s="208"/>
      <c r="O6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8" spans="1:15">
      <c r="A618" s="156"/>
      <c r="B618" s="220"/>
      <c r="C618" s="150"/>
      <c r="D618" s="150"/>
      <c r="E618" s="150"/>
      <c r="F618" s="150"/>
      <c r="G618" s="151"/>
      <c r="H618" s="23">
        <f>MONTH(CtasReceber[[#This Row],[Data Vencimento]])</f>
        <v>1</v>
      </c>
      <c r="I618" s="23">
        <f>YEAR(CtasReceber[[#This Row],[Data Vencimento]])</f>
        <v>1900</v>
      </c>
      <c r="J618" s="156"/>
      <c r="K618" s="23">
        <f>MONTH(CtasReceber[[#This Row],[Data Recebimento]])</f>
        <v>1</v>
      </c>
      <c r="L618" s="23">
        <f>YEAR(CtasReceber[[#This Row],[Data Recebimento]])</f>
        <v>1900</v>
      </c>
      <c r="M618" s="154"/>
      <c r="N618" s="208"/>
      <c r="O6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19" spans="1:15">
      <c r="A619" s="156"/>
      <c r="B619" s="220"/>
      <c r="C619" s="150"/>
      <c r="D619" s="150"/>
      <c r="E619" s="150"/>
      <c r="F619" s="150"/>
      <c r="G619" s="151"/>
      <c r="H619" s="23">
        <f>MONTH(CtasReceber[[#This Row],[Data Vencimento]])</f>
        <v>1</v>
      </c>
      <c r="I619" s="23">
        <f>YEAR(CtasReceber[[#This Row],[Data Vencimento]])</f>
        <v>1900</v>
      </c>
      <c r="J619" s="156"/>
      <c r="K619" s="23">
        <f>MONTH(CtasReceber[[#This Row],[Data Recebimento]])</f>
        <v>1</v>
      </c>
      <c r="L619" s="23">
        <f>YEAR(CtasReceber[[#This Row],[Data Recebimento]])</f>
        <v>1900</v>
      </c>
      <c r="M619" s="154"/>
      <c r="N619" s="208"/>
      <c r="O6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0" spans="1:15">
      <c r="A620" s="156"/>
      <c r="B620" s="220"/>
      <c r="C620" s="150"/>
      <c r="D620" s="150"/>
      <c r="E620" s="150"/>
      <c r="F620" s="150"/>
      <c r="G620" s="151"/>
      <c r="H620" s="23">
        <f>MONTH(CtasReceber[[#This Row],[Data Vencimento]])</f>
        <v>1</v>
      </c>
      <c r="I620" s="23">
        <f>YEAR(CtasReceber[[#This Row],[Data Vencimento]])</f>
        <v>1900</v>
      </c>
      <c r="J620" s="156"/>
      <c r="K620" s="23">
        <f>MONTH(CtasReceber[[#This Row],[Data Recebimento]])</f>
        <v>1</v>
      </c>
      <c r="L620" s="23">
        <f>YEAR(CtasReceber[[#This Row],[Data Recebimento]])</f>
        <v>1900</v>
      </c>
      <c r="M620" s="154"/>
      <c r="N620" s="208"/>
      <c r="O6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1" spans="1:15">
      <c r="A621" s="156"/>
      <c r="B621" s="220"/>
      <c r="C621" s="150"/>
      <c r="D621" s="150"/>
      <c r="E621" s="150"/>
      <c r="F621" s="150"/>
      <c r="G621" s="151"/>
      <c r="H621" s="23">
        <f>MONTH(CtasReceber[[#This Row],[Data Vencimento]])</f>
        <v>1</v>
      </c>
      <c r="I621" s="23">
        <f>YEAR(CtasReceber[[#This Row],[Data Vencimento]])</f>
        <v>1900</v>
      </c>
      <c r="J621" s="156"/>
      <c r="K621" s="23">
        <f>MONTH(CtasReceber[[#This Row],[Data Recebimento]])</f>
        <v>1</v>
      </c>
      <c r="L621" s="23">
        <f>YEAR(CtasReceber[[#This Row],[Data Recebimento]])</f>
        <v>1900</v>
      </c>
      <c r="M621" s="154"/>
      <c r="N621" s="208"/>
      <c r="O6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2" spans="1:15">
      <c r="A622" s="156"/>
      <c r="B622" s="220"/>
      <c r="C622" s="150"/>
      <c r="D622" s="150"/>
      <c r="E622" s="150"/>
      <c r="F622" s="150"/>
      <c r="G622" s="151"/>
      <c r="H622" s="23">
        <f>MONTH(CtasReceber[[#This Row],[Data Vencimento]])</f>
        <v>1</v>
      </c>
      <c r="I622" s="23">
        <f>YEAR(CtasReceber[[#This Row],[Data Vencimento]])</f>
        <v>1900</v>
      </c>
      <c r="J622" s="156"/>
      <c r="K622" s="23">
        <f>MONTH(CtasReceber[[#This Row],[Data Recebimento]])</f>
        <v>1</v>
      </c>
      <c r="L622" s="23">
        <f>YEAR(CtasReceber[[#This Row],[Data Recebimento]])</f>
        <v>1900</v>
      </c>
      <c r="M622" s="154"/>
      <c r="N622" s="208"/>
      <c r="O6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3" spans="1:15">
      <c r="A623" s="156"/>
      <c r="B623" s="220"/>
      <c r="C623" s="150"/>
      <c r="D623" s="150"/>
      <c r="E623" s="150"/>
      <c r="F623" s="150"/>
      <c r="G623" s="151"/>
      <c r="H623" s="23">
        <f>MONTH(CtasReceber[[#This Row],[Data Vencimento]])</f>
        <v>1</v>
      </c>
      <c r="I623" s="23">
        <f>YEAR(CtasReceber[[#This Row],[Data Vencimento]])</f>
        <v>1900</v>
      </c>
      <c r="J623" s="156"/>
      <c r="K623" s="23">
        <f>MONTH(CtasReceber[[#This Row],[Data Recebimento]])</f>
        <v>1</v>
      </c>
      <c r="L623" s="23">
        <f>YEAR(CtasReceber[[#This Row],[Data Recebimento]])</f>
        <v>1900</v>
      </c>
      <c r="M623" s="154"/>
      <c r="N623" s="208"/>
      <c r="O6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4" spans="1:15">
      <c r="A624" s="156"/>
      <c r="B624" s="220"/>
      <c r="C624" s="150"/>
      <c r="D624" s="150"/>
      <c r="E624" s="150"/>
      <c r="F624" s="150"/>
      <c r="G624" s="151"/>
      <c r="H624" s="23">
        <f>MONTH(CtasReceber[[#This Row],[Data Vencimento]])</f>
        <v>1</v>
      </c>
      <c r="I624" s="23">
        <f>YEAR(CtasReceber[[#This Row],[Data Vencimento]])</f>
        <v>1900</v>
      </c>
      <c r="J624" s="156"/>
      <c r="K624" s="23">
        <f>MONTH(CtasReceber[[#This Row],[Data Recebimento]])</f>
        <v>1</v>
      </c>
      <c r="L624" s="23">
        <f>YEAR(CtasReceber[[#This Row],[Data Recebimento]])</f>
        <v>1900</v>
      </c>
      <c r="M624" s="154"/>
      <c r="N624" s="208"/>
      <c r="O6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5" spans="1:15">
      <c r="A625" s="156"/>
      <c r="B625" s="220"/>
      <c r="C625" s="150"/>
      <c r="D625" s="150"/>
      <c r="E625" s="150"/>
      <c r="F625" s="150"/>
      <c r="G625" s="151"/>
      <c r="H625" s="23">
        <f>MONTH(CtasReceber[[#This Row],[Data Vencimento]])</f>
        <v>1</v>
      </c>
      <c r="I625" s="23">
        <f>YEAR(CtasReceber[[#This Row],[Data Vencimento]])</f>
        <v>1900</v>
      </c>
      <c r="J625" s="156"/>
      <c r="K625" s="23">
        <f>MONTH(CtasReceber[[#This Row],[Data Recebimento]])</f>
        <v>1</v>
      </c>
      <c r="L625" s="23">
        <f>YEAR(CtasReceber[[#This Row],[Data Recebimento]])</f>
        <v>1900</v>
      </c>
      <c r="M625" s="154"/>
      <c r="N625" s="208"/>
      <c r="O6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6" spans="1:15">
      <c r="A626" s="156"/>
      <c r="B626" s="220"/>
      <c r="C626" s="150"/>
      <c r="D626" s="150"/>
      <c r="E626" s="150"/>
      <c r="F626" s="150"/>
      <c r="G626" s="151"/>
      <c r="H626" s="23">
        <f>MONTH(CtasReceber[[#This Row],[Data Vencimento]])</f>
        <v>1</v>
      </c>
      <c r="I626" s="23">
        <f>YEAR(CtasReceber[[#This Row],[Data Vencimento]])</f>
        <v>1900</v>
      </c>
      <c r="J626" s="156"/>
      <c r="K626" s="23">
        <f>MONTH(CtasReceber[[#This Row],[Data Recebimento]])</f>
        <v>1</v>
      </c>
      <c r="L626" s="23">
        <f>YEAR(CtasReceber[[#This Row],[Data Recebimento]])</f>
        <v>1900</v>
      </c>
      <c r="M626" s="154"/>
      <c r="N626" s="208"/>
      <c r="O6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7" spans="1:15">
      <c r="A627" s="156"/>
      <c r="B627" s="220"/>
      <c r="C627" s="150"/>
      <c r="D627" s="150"/>
      <c r="E627" s="150"/>
      <c r="F627" s="150"/>
      <c r="G627" s="151"/>
      <c r="H627" s="23">
        <f>MONTH(CtasReceber[[#This Row],[Data Vencimento]])</f>
        <v>1</v>
      </c>
      <c r="I627" s="23">
        <f>YEAR(CtasReceber[[#This Row],[Data Vencimento]])</f>
        <v>1900</v>
      </c>
      <c r="J627" s="156"/>
      <c r="K627" s="23">
        <f>MONTH(CtasReceber[[#This Row],[Data Recebimento]])</f>
        <v>1</v>
      </c>
      <c r="L627" s="23">
        <f>YEAR(CtasReceber[[#This Row],[Data Recebimento]])</f>
        <v>1900</v>
      </c>
      <c r="M627" s="154"/>
      <c r="N627" s="208"/>
      <c r="O6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8" spans="1:15">
      <c r="A628" s="156"/>
      <c r="B628" s="220"/>
      <c r="C628" s="150"/>
      <c r="D628" s="150"/>
      <c r="E628" s="150"/>
      <c r="F628" s="150"/>
      <c r="G628" s="151"/>
      <c r="H628" s="23">
        <f>MONTH(CtasReceber[[#This Row],[Data Vencimento]])</f>
        <v>1</v>
      </c>
      <c r="I628" s="23">
        <f>YEAR(CtasReceber[[#This Row],[Data Vencimento]])</f>
        <v>1900</v>
      </c>
      <c r="J628" s="156"/>
      <c r="K628" s="23">
        <f>MONTH(CtasReceber[[#This Row],[Data Recebimento]])</f>
        <v>1</v>
      </c>
      <c r="L628" s="23">
        <f>YEAR(CtasReceber[[#This Row],[Data Recebimento]])</f>
        <v>1900</v>
      </c>
      <c r="M628" s="154"/>
      <c r="N628" s="208"/>
      <c r="O6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29" spans="1:15">
      <c r="A629" s="156"/>
      <c r="B629" s="220"/>
      <c r="C629" s="150"/>
      <c r="D629" s="150"/>
      <c r="E629" s="150"/>
      <c r="F629" s="150"/>
      <c r="G629" s="151"/>
      <c r="H629" s="23">
        <f>MONTH(CtasReceber[[#This Row],[Data Vencimento]])</f>
        <v>1</v>
      </c>
      <c r="I629" s="23">
        <f>YEAR(CtasReceber[[#This Row],[Data Vencimento]])</f>
        <v>1900</v>
      </c>
      <c r="J629" s="156"/>
      <c r="K629" s="23">
        <f>MONTH(CtasReceber[[#This Row],[Data Recebimento]])</f>
        <v>1</v>
      </c>
      <c r="L629" s="23">
        <f>YEAR(CtasReceber[[#This Row],[Data Recebimento]])</f>
        <v>1900</v>
      </c>
      <c r="M629" s="154"/>
      <c r="N629" s="208"/>
      <c r="O6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0" spans="1:15">
      <c r="A630" s="156"/>
      <c r="B630" s="220"/>
      <c r="C630" s="150"/>
      <c r="D630" s="150"/>
      <c r="E630" s="150"/>
      <c r="F630" s="150"/>
      <c r="G630" s="151"/>
      <c r="H630" s="23">
        <f>MONTH(CtasReceber[[#This Row],[Data Vencimento]])</f>
        <v>1</v>
      </c>
      <c r="I630" s="23">
        <f>YEAR(CtasReceber[[#This Row],[Data Vencimento]])</f>
        <v>1900</v>
      </c>
      <c r="J630" s="156"/>
      <c r="K630" s="23">
        <f>MONTH(CtasReceber[[#This Row],[Data Recebimento]])</f>
        <v>1</v>
      </c>
      <c r="L630" s="23">
        <f>YEAR(CtasReceber[[#This Row],[Data Recebimento]])</f>
        <v>1900</v>
      </c>
      <c r="M630" s="154"/>
      <c r="N630" s="208"/>
      <c r="O6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1" spans="1:15">
      <c r="A631" s="156"/>
      <c r="B631" s="220"/>
      <c r="C631" s="150"/>
      <c r="D631" s="150"/>
      <c r="E631" s="150"/>
      <c r="F631" s="150"/>
      <c r="G631" s="151"/>
      <c r="H631" s="23">
        <f>MONTH(CtasReceber[[#This Row],[Data Vencimento]])</f>
        <v>1</v>
      </c>
      <c r="I631" s="23">
        <f>YEAR(CtasReceber[[#This Row],[Data Vencimento]])</f>
        <v>1900</v>
      </c>
      <c r="J631" s="156"/>
      <c r="K631" s="23">
        <f>MONTH(CtasReceber[[#This Row],[Data Recebimento]])</f>
        <v>1</v>
      </c>
      <c r="L631" s="23">
        <f>YEAR(CtasReceber[[#This Row],[Data Recebimento]])</f>
        <v>1900</v>
      </c>
      <c r="M631" s="154"/>
      <c r="N631" s="208"/>
      <c r="O6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2" spans="1:15">
      <c r="A632" s="156"/>
      <c r="B632" s="220"/>
      <c r="C632" s="150"/>
      <c r="D632" s="150"/>
      <c r="E632" s="150"/>
      <c r="F632" s="150"/>
      <c r="G632" s="151"/>
      <c r="H632" s="23">
        <f>MONTH(CtasReceber[[#This Row],[Data Vencimento]])</f>
        <v>1</v>
      </c>
      <c r="I632" s="23">
        <f>YEAR(CtasReceber[[#This Row],[Data Vencimento]])</f>
        <v>1900</v>
      </c>
      <c r="J632" s="156"/>
      <c r="K632" s="23">
        <f>MONTH(CtasReceber[[#This Row],[Data Recebimento]])</f>
        <v>1</v>
      </c>
      <c r="L632" s="23">
        <f>YEAR(CtasReceber[[#This Row],[Data Recebimento]])</f>
        <v>1900</v>
      </c>
      <c r="M632" s="154"/>
      <c r="N632" s="208"/>
      <c r="O6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3" spans="1:15">
      <c r="A633" s="156"/>
      <c r="B633" s="220"/>
      <c r="C633" s="150"/>
      <c r="D633" s="150"/>
      <c r="E633" s="150"/>
      <c r="F633" s="150"/>
      <c r="G633" s="151"/>
      <c r="H633" s="23">
        <f>MONTH(CtasReceber[[#This Row],[Data Vencimento]])</f>
        <v>1</v>
      </c>
      <c r="I633" s="23">
        <f>YEAR(CtasReceber[[#This Row],[Data Vencimento]])</f>
        <v>1900</v>
      </c>
      <c r="J633" s="156"/>
      <c r="K633" s="23">
        <f>MONTH(CtasReceber[[#This Row],[Data Recebimento]])</f>
        <v>1</v>
      </c>
      <c r="L633" s="23">
        <f>YEAR(CtasReceber[[#This Row],[Data Recebimento]])</f>
        <v>1900</v>
      </c>
      <c r="M633" s="154"/>
      <c r="N633" s="208"/>
      <c r="O6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4" spans="1:15">
      <c r="A634" s="156"/>
      <c r="B634" s="220"/>
      <c r="C634" s="150"/>
      <c r="D634" s="150"/>
      <c r="E634" s="150"/>
      <c r="F634" s="150"/>
      <c r="G634" s="151"/>
      <c r="H634" s="23">
        <f>MONTH(CtasReceber[[#This Row],[Data Vencimento]])</f>
        <v>1</v>
      </c>
      <c r="I634" s="23">
        <f>YEAR(CtasReceber[[#This Row],[Data Vencimento]])</f>
        <v>1900</v>
      </c>
      <c r="J634" s="156"/>
      <c r="K634" s="23">
        <f>MONTH(CtasReceber[[#This Row],[Data Recebimento]])</f>
        <v>1</v>
      </c>
      <c r="L634" s="23">
        <f>YEAR(CtasReceber[[#This Row],[Data Recebimento]])</f>
        <v>1900</v>
      </c>
      <c r="M634" s="154"/>
      <c r="N634" s="208"/>
      <c r="O6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5" spans="1:15">
      <c r="A635" s="156"/>
      <c r="B635" s="220"/>
      <c r="C635" s="150"/>
      <c r="D635" s="150"/>
      <c r="E635" s="150"/>
      <c r="F635" s="150"/>
      <c r="G635" s="151"/>
      <c r="H635" s="23">
        <f>MONTH(CtasReceber[[#This Row],[Data Vencimento]])</f>
        <v>1</v>
      </c>
      <c r="I635" s="23">
        <f>YEAR(CtasReceber[[#This Row],[Data Vencimento]])</f>
        <v>1900</v>
      </c>
      <c r="J635" s="156"/>
      <c r="K635" s="23">
        <f>MONTH(CtasReceber[[#This Row],[Data Recebimento]])</f>
        <v>1</v>
      </c>
      <c r="L635" s="23">
        <f>YEAR(CtasReceber[[#This Row],[Data Recebimento]])</f>
        <v>1900</v>
      </c>
      <c r="M635" s="154"/>
      <c r="N635" s="208"/>
      <c r="O6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6" spans="1:15">
      <c r="A636" s="156"/>
      <c r="B636" s="220"/>
      <c r="C636" s="150"/>
      <c r="D636" s="150"/>
      <c r="E636" s="150"/>
      <c r="F636" s="150"/>
      <c r="G636" s="151"/>
      <c r="H636" s="23">
        <f>MONTH(CtasReceber[[#This Row],[Data Vencimento]])</f>
        <v>1</v>
      </c>
      <c r="I636" s="23">
        <f>YEAR(CtasReceber[[#This Row],[Data Vencimento]])</f>
        <v>1900</v>
      </c>
      <c r="J636" s="156"/>
      <c r="K636" s="23">
        <f>MONTH(CtasReceber[[#This Row],[Data Recebimento]])</f>
        <v>1</v>
      </c>
      <c r="L636" s="23">
        <f>YEAR(CtasReceber[[#This Row],[Data Recebimento]])</f>
        <v>1900</v>
      </c>
      <c r="M636" s="154"/>
      <c r="N636" s="208"/>
      <c r="O6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7" spans="1:15">
      <c r="A637" s="156"/>
      <c r="B637" s="220"/>
      <c r="C637" s="150"/>
      <c r="D637" s="150"/>
      <c r="E637" s="150"/>
      <c r="F637" s="150"/>
      <c r="G637" s="151"/>
      <c r="H637" s="23">
        <f>MONTH(CtasReceber[[#This Row],[Data Vencimento]])</f>
        <v>1</v>
      </c>
      <c r="I637" s="23">
        <f>YEAR(CtasReceber[[#This Row],[Data Vencimento]])</f>
        <v>1900</v>
      </c>
      <c r="J637" s="156"/>
      <c r="K637" s="23">
        <f>MONTH(CtasReceber[[#This Row],[Data Recebimento]])</f>
        <v>1</v>
      </c>
      <c r="L637" s="23">
        <f>YEAR(CtasReceber[[#This Row],[Data Recebimento]])</f>
        <v>1900</v>
      </c>
      <c r="M637" s="154"/>
      <c r="N637" s="208"/>
      <c r="O6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8" spans="1:15">
      <c r="A638" s="156"/>
      <c r="B638" s="220"/>
      <c r="C638" s="150"/>
      <c r="D638" s="150"/>
      <c r="E638" s="150"/>
      <c r="F638" s="150"/>
      <c r="G638" s="151"/>
      <c r="H638" s="23">
        <f>MONTH(CtasReceber[[#This Row],[Data Vencimento]])</f>
        <v>1</v>
      </c>
      <c r="I638" s="23">
        <f>YEAR(CtasReceber[[#This Row],[Data Vencimento]])</f>
        <v>1900</v>
      </c>
      <c r="J638" s="156"/>
      <c r="K638" s="23">
        <f>MONTH(CtasReceber[[#This Row],[Data Recebimento]])</f>
        <v>1</v>
      </c>
      <c r="L638" s="23">
        <f>YEAR(CtasReceber[[#This Row],[Data Recebimento]])</f>
        <v>1900</v>
      </c>
      <c r="M638" s="154"/>
      <c r="N638" s="208"/>
      <c r="O6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39" spans="1:15">
      <c r="A639" s="156"/>
      <c r="B639" s="220"/>
      <c r="C639" s="150"/>
      <c r="D639" s="150"/>
      <c r="E639" s="150"/>
      <c r="F639" s="150"/>
      <c r="G639" s="151"/>
      <c r="H639" s="23">
        <f>MONTH(CtasReceber[[#This Row],[Data Vencimento]])</f>
        <v>1</v>
      </c>
      <c r="I639" s="23">
        <f>YEAR(CtasReceber[[#This Row],[Data Vencimento]])</f>
        <v>1900</v>
      </c>
      <c r="J639" s="156"/>
      <c r="K639" s="23">
        <f>MONTH(CtasReceber[[#This Row],[Data Recebimento]])</f>
        <v>1</v>
      </c>
      <c r="L639" s="23">
        <f>YEAR(CtasReceber[[#This Row],[Data Recebimento]])</f>
        <v>1900</v>
      </c>
      <c r="M639" s="154"/>
      <c r="N639" s="208"/>
      <c r="O6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0" spans="1:15">
      <c r="A640" s="156"/>
      <c r="B640" s="220"/>
      <c r="C640" s="150"/>
      <c r="D640" s="150"/>
      <c r="E640" s="150"/>
      <c r="F640" s="150"/>
      <c r="G640" s="151"/>
      <c r="H640" s="23">
        <f>MONTH(CtasReceber[[#This Row],[Data Vencimento]])</f>
        <v>1</v>
      </c>
      <c r="I640" s="23">
        <f>YEAR(CtasReceber[[#This Row],[Data Vencimento]])</f>
        <v>1900</v>
      </c>
      <c r="J640" s="156"/>
      <c r="K640" s="23">
        <f>MONTH(CtasReceber[[#This Row],[Data Recebimento]])</f>
        <v>1</v>
      </c>
      <c r="L640" s="23">
        <f>YEAR(CtasReceber[[#This Row],[Data Recebimento]])</f>
        <v>1900</v>
      </c>
      <c r="M640" s="154"/>
      <c r="N640" s="208"/>
      <c r="O6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1" spans="1:15">
      <c r="A641" s="156"/>
      <c r="B641" s="220"/>
      <c r="C641" s="150"/>
      <c r="D641" s="150"/>
      <c r="E641" s="150"/>
      <c r="F641" s="150"/>
      <c r="G641" s="151"/>
      <c r="H641" s="23">
        <f>MONTH(CtasReceber[[#This Row],[Data Vencimento]])</f>
        <v>1</v>
      </c>
      <c r="I641" s="23">
        <f>YEAR(CtasReceber[[#This Row],[Data Vencimento]])</f>
        <v>1900</v>
      </c>
      <c r="J641" s="156"/>
      <c r="K641" s="23">
        <f>MONTH(CtasReceber[[#This Row],[Data Recebimento]])</f>
        <v>1</v>
      </c>
      <c r="L641" s="23">
        <f>YEAR(CtasReceber[[#This Row],[Data Recebimento]])</f>
        <v>1900</v>
      </c>
      <c r="M641" s="154"/>
      <c r="N641" s="208"/>
      <c r="O6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2" spans="1:15">
      <c r="A642" s="156"/>
      <c r="B642" s="220"/>
      <c r="C642" s="150"/>
      <c r="D642" s="150"/>
      <c r="E642" s="150"/>
      <c r="F642" s="150"/>
      <c r="G642" s="151"/>
      <c r="H642" s="23">
        <f>MONTH(CtasReceber[[#This Row],[Data Vencimento]])</f>
        <v>1</v>
      </c>
      <c r="I642" s="23">
        <f>YEAR(CtasReceber[[#This Row],[Data Vencimento]])</f>
        <v>1900</v>
      </c>
      <c r="J642" s="156"/>
      <c r="K642" s="23">
        <f>MONTH(CtasReceber[[#This Row],[Data Recebimento]])</f>
        <v>1</v>
      </c>
      <c r="L642" s="23">
        <f>YEAR(CtasReceber[[#This Row],[Data Recebimento]])</f>
        <v>1900</v>
      </c>
      <c r="M642" s="154"/>
      <c r="N642" s="208"/>
      <c r="O6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3" spans="1:15">
      <c r="A643" s="156"/>
      <c r="B643" s="220"/>
      <c r="C643" s="150"/>
      <c r="D643" s="150"/>
      <c r="E643" s="150"/>
      <c r="F643" s="150"/>
      <c r="G643" s="151"/>
      <c r="H643" s="23">
        <f>MONTH(CtasReceber[[#This Row],[Data Vencimento]])</f>
        <v>1</v>
      </c>
      <c r="I643" s="23">
        <f>YEAR(CtasReceber[[#This Row],[Data Vencimento]])</f>
        <v>1900</v>
      </c>
      <c r="J643" s="156"/>
      <c r="K643" s="23">
        <f>MONTH(CtasReceber[[#This Row],[Data Recebimento]])</f>
        <v>1</v>
      </c>
      <c r="L643" s="23">
        <f>YEAR(CtasReceber[[#This Row],[Data Recebimento]])</f>
        <v>1900</v>
      </c>
      <c r="M643" s="154"/>
      <c r="N643" s="208"/>
      <c r="O6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4" spans="1:15">
      <c r="A644" s="156"/>
      <c r="B644" s="220"/>
      <c r="C644" s="150"/>
      <c r="D644" s="150"/>
      <c r="E644" s="150"/>
      <c r="F644" s="150"/>
      <c r="G644" s="151"/>
      <c r="H644" s="23">
        <f>MONTH(CtasReceber[[#This Row],[Data Vencimento]])</f>
        <v>1</v>
      </c>
      <c r="I644" s="23">
        <f>YEAR(CtasReceber[[#This Row],[Data Vencimento]])</f>
        <v>1900</v>
      </c>
      <c r="J644" s="156"/>
      <c r="K644" s="23">
        <f>MONTH(CtasReceber[[#This Row],[Data Recebimento]])</f>
        <v>1</v>
      </c>
      <c r="L644" s="23">
        <f>YEAR(CtasReceber[[#This Row],[Data Recebimento]])</f>
        <v>1900</v>
      </c>
      <c r="M644" s="154"/>
      <c r="N644" s="208"/>
      <c r="O6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5" spans="1:15">
      <c r="A645" s="156"/>
      <c r="B645" s="220"/>
      <c r="C645" s="150"/>
      <c r="D645" s="150"/>
      <c r="E645" s="150"/>
      <c r="F645" s="150"/>
      <c r="G645" s="151"/>
      <c r="H645" s="23">
        <f>MONTH(CtasReceber[[#This Row],[Data Vencimento]])</f>
        <v>1</v>
      </c>
      <c r="I645" s="23">
        <f>YEAR(CtasReceber[[#This Row],[Data Vencimento]])</f>
        <v>1900</v>
      </c>
      <c r="J645" s="156"/>
      <c r="K645" s="23">
        <f>MONTH(CtasReceber[[#This Row],[Data Recebimento]])</f>
        <v>1</v>
      </c>
      <c r="L645" s="23">
        <f>YEAR(CtasReceber[[#This Row],[Data Recebimento]])</f>
        <v>1900</v>
      </c>
      <c r="M645" s="154"/>
      <c r="N645" s="208"/>
      <c r="O6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6" spans="1:15">
      <c r="A646" s="156"/>
      <c r="B646" s="220"/>
      <c r="C646" s="150"/>
      <c r="D646" s="150"/>
      <c r="E646" s="150"/>
      <c r="F646" s="150"/>
      <c r="G646" s="151"/>
      <c r="H646" s="23">
        <f>MONTH(CtasReceber[[#This Row],[Data Vencimento]])</f>
        <v>1</v>
      </c>
      <c r="I646" s="23">
        <f>YEAR(CtasReceber[[#This Row],[Data Vencimento]])</f>
        <v>1900</v>
      </c>
      <c r="J646" s="156"/>
      <c r="K646" s="23">
        <f>MONTH(CtasReceber[[#This Row],[Data Recebimento]])</f>
        <v>1</v>
      </c>
      <c r="L646" s="23">
        <f>YEAR(CtasReceber[[#This Row],[Data Recebimento]])</f>
        <v>1900</v>
      </c>
      <c r="M646" s="154"/>
      <c r="N646" s="208"/>
      <c r="O6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7" spans="1:15">
      <c r="A647" s="156"/>
      <c r="B647" s="220"/>
      <c r="C647" s="150"/>
      <c r="D647" s="150"/>
      <c r="E647" s="150"/>
      <c r="F647" s="150"/>
      <c r="G647" s="151"/>
      <c r="H647" s="23">
        <f>MONTH(CtasReceber[[#This Row],[Data Vencimento]])</f>
        <v>1</v>
      </c>
      <c r="I647" s="23">
        <f>YEAR(CtasReceber[[#This Row],[Data Vencimento]])</f>
        <v>1900</v>
      </c>
      <c r="J647" s="156"/>
      <c r="K647" s="23">
        <f>MONTH(CtasReceber[[#This Row],[Data Recebimento]])</f>
        <v>1</v>
      </c>
      <c r="L647" s="23">
        <f>YEAR(CtasReceber[[#This Row],[Data Recebimento]])</f>
        <v>1900</v>
      </c>
      <c r="M647" s="154"/>
      <c r="N647" s="208"/>
      <c r="O6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8" spans="1:15">
      <c r="A648" s="156"/>
      <c r="B648" s="220"/>
      <c r="C648" s="150"/>
      <c r="D648" s="150"/>
      <c r="E648" s="150"/>
      <c r="F648" s="150"/>
      <c r="G648" s="151"/>
      <c r="H648" s="23">
        <f>MONTH(CtasReceber[[#This Row],[Data Vencimento]])</f>
        <v>1</v>
      </c>
      <c r="I648" s="23">
        <f>YEAR(CtasReceber[[#This Row],[Data Vencimento]])</f>
        <v>1900</v>
      </c>
      <c r="J648" s="156"/>
      <c r="K648" s="23">
        <f>MONTH(CtasReceber[[#This Row],[Data Recebimento]])</f>
        <v>1</v>
      </c>
      <c r="L648" s="23">
        <f>YEAR(CtasReceber[[#This Row],[Data Recebimento]])</f>
        <v>1900</v>
      </c>
      <c r="M648" s="154"/>
      <c r="N648" s="208"/>
      <c r="O6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49" spans="1:15">
      <c r="A649" s="156"/>
      <c r="B649" s="220"/>
      <c r="C649" s="150"/>
      <c r="D649" s="150"/>
      <c r="E649" s="150"/>
      <c r="F649" s="150"/>
      <c r="G649" s="151"/>
      <c r="H649" s="23">
        <f>MONTH(CtasReceber[[#This Row],[Data Vencimento]])</f>
        <v>1</v>
      </c>
      <c r="I649" s="23">
        <f>YEAR(CtasReceber[[#This Row],[Data Vencimento]])</f>
        <v>1900</v>
      </c>
      <c r="J649" s="156"/>
      <c r="K649" s="23">
        <f>MONTH(CtasReceber[[#This Row],[Data Recebimento]])</f>
        <v>1</v>
      </c>
      <c r="L649" s="23">
        <f>YEAR(CtasReceber[[#This Row],[Data Recebimento]])</f>
        <v>1900</v>
      </c>
      <c r="M649" s="154"/>
      <c r="N649" s="208"/>
      <c r="O6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0" spans="1:15">
      <c r="A650" s="156"/>
      <c r="B650" s="220"/>
      <c r="C650" s="150"/>
      <c r="D650" s="150"/>
      <c r="E650" s="150"/>
      <c r="F650" s="150"/>
      <c r="G650" s="151"/>
      <c r="H650" s="23">
        <f>MONTH(CtasReceber[[#This Row],[Data Vencimento]])</f>
        <v>1</v>
      </c>
      <c r="I650" s="23">
        <f>YEAR(CtasReceber[[#This Row],[Data Vencimento]])</f>
        <v>1900</v>
      </c>
      <c r="J650" s="156"/>
      <c r="K650" s="23">
        <f>MONTH(CtasReceber[[#This Row],[Data Recebimento]])</f>
        <v>1</v>
      </c>
      <c r="L650" s="23">
        <f>YEAR(CtasReceber[[#This Row],[Data Recebimento]])</f>
        <v>1900</v>
      </c>
      <c r="M650" s="154"/>
      <c r="N650" s="208"/>
      <c r="O6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1" spans="1:15">
      <c r="A651" s="156"/>
      <c r="B651" s="220"/>
      <c r="C651" s="150"/>
      <c r="D651" s="150"/>
      <c r="E651" s="150"/>
      <c r="F651" s="150"/>
      <c r="G651" s="151"/>
      <c r="H651" s="23">
        <f>MONTH(CtasReceber[[#This Row],[Data Vencimento]])</f>
        <v>1</v>
      </c>
      <c r="I651" s="23">
        <f>YEAR(CtasReceber[[#This Row],[Data Vencimento]])</f>
        <v>1900</v>
      </c>
      <c r="J651" s="156"/>
      <c r="K651" s="23">
        <f>MONTH(CtasReceber[[#This Row],[Data Recebimento]])</f>
        <v>1</v>
      </c>
      <c r="L651" s="23">
        <f>YEAR(CtasReceber[[#This Row],[Data Recebimento]])</f>
        <v>1900</v>
      </c>
      <c r="M651" s="154"/>
      <c r="N651" s="208"/>
      <c r="O6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2" spans="1:15">
      <c r="A652" s="156"/>
      <c r="B652" s="220"/>
      <c r="C652" s="150"/>
      <c r="D652" s="150"/>
      <c r="E652" s="150"/>
      <c r="F652" s="150"/>
      <c r="G652" s="151"/>
      <c r="H652" s="23">
        <f>MONTH(CtasReceber[[#This Row],[Data Vencimento]])</f>
        <v>1</v>
      </c>
      <c r="I652" s="23">
        <f>YEAR(CtasReceber[[#This Row],[Data Vencimento]])</f>
        <v>1900</v>
      </c>
      <c r="J652" s="156"/>
      <c r="K652" s="23">
        <f>MONTH(CtasReceber[[#This Row],[Data Recebimento]])</f>
        <v>1</v>
      </c>
      <c r="L652" s="23">
        <f>YEAR(CtasReceber[[#This Row],[Data Recebimento]])</f>
        <v>1900</v>
      </c>
      <c r="M652" s="154"/>
      <c r="N652" s="208"/>
      <c r="O6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3" spans="1:15">
      <c r="A653" s="156"/>
      <c r="B653" s="220"/>
      <c r="C653" s="150"/>
      <c r="D653" s="150"/>
      <c r="E653" s="150"/>
      <c r="F653" s="150"/>
      <c r="G653" s="151"/>
      <c r="H653" s="23">
        <f>MONTH(CtasReceber[[#This Row],[Data Vencimento]])</f>
        <v>1</v>
      </c>
      <c r="I653" s="23">
        <f>YEAR(CtasReceber[[#This Row],[Data Vencimento]])</f>
        <v>1900</v>
      </c>
      <c r="J653" s="156"/>
      <c r="K653" s="23">
        <f>MONTH(CtasReceber[[#This Row],[Data Recebimento]])</f>
        <v>1</v>
      </c>
      <c r="L653" s="23">
        <f>YEAR(CtasReceber[[#This Row],[Data Recebimento]])</f>
        <v>1900</v>
      </c>
      <c r="M653" s="154"/>
      <c r="N653" s="208"/>
      <c r="O6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4" spans="1:15">
      <c r="A654" s="156"/>
      <c r="B654" s="220"/>
      <c r="C654" s="150"/>
      <c r="D654" s="150"/>
      <c r="E654" s="150"/>
      <c r="F654" s="150"/>
      <c r="G654" s="151"/>
      <c r="H654" s="23">
        <f>MONTH(CtasReceber[[#This Row],[Data Vencimento]])</f>
        <v>1</v>
      </c>
      <c r="I654" s="23">
        <f>YEAR(CtasReceber[[#This Row],[Data Vencimento]])</f>
        <v>1900</v>
      </c>
      <c r="J654" s="156"/>
      <c r="K654" s="23">
        <f>MONTH(CtasReceber[[#This Row],[Data Recebimento]])</f>
        <v>1</v>
      </c>
      <c r="L654" s="23">
        <f>YEAR(CtasReceber[[#This Row],[Data Recebimento]])</f>
        <v>1900</v>
      </c>
      <c r="M654" s="154"/>
      <c r="N654" s="208"/>
      <c r="O6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5" spans="1:15">
      <c r="A655" s="156"/>
      <c r="B655" s="220"/>
      <c r="C655" s="150"/>
      <c r="D655" s="150"/>
      <c r="E655" s="150"/>
      <c r="F655" s="150"/>
      <c r="G655" s="151"/>
      <c r="H655" s="23">
        <f>MONTH(CtasReceber[[#This Row],[Data Vencimento]])</f>
        <v>1</v>
      </c>
      <c r="I655" s="23">
        <f>YEAR(CtasReceber[[#This Row],[Data Vencimento]])</f>
        <v>1900</v>
      </c>
      <c r="J655" s="156"/>
      <c r="K655" s="23">
        <f>MONTH(CtasReceber[[#This Row],[Data Recebimento]])</f>
        <v>1</v>
      </c>
      <c r="L655" s="23">
        <f>YEAR(CtasReceber[[#This Row],[Data Recebimento]])</f>
        <v>1900</v>
      </c>
      <c r="M655" s="154"/>
      <c r="N655" s="208"/>
      <c r="O6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6" spans="1:15">
      <c r="A656" s="156"/>
      <c r="B656" s="220"/>
      <c r="C656" s="150"/>
      <c r="D656" s="150"/>
      <c r="E656" s="150"/>
      <c r="F656" s="150"/>
      <c r="G656" s="151"/>
      <c r="H656" s="23">
        <f>MONTH(CtasReceber[[#This Row],[Data Vencimento]])</f>
        <v>1</v>
      </c>
      <c r="I656" s="23">
        <f>YEAR(CtasReceber[[#This Row],[Data Vencimento]])</f>
        <v>1900</v>
      </c>
      <c r="J656" s="156"/>
      <c r="K656" s="23">
        <f>MONTH(CtasReceber[[#This Row],[Data Recebimento]])</f>
        <v>1</v>
      </c>
      <c r="L656" s="23">
        <f>YEAR(CtasReceber[[#This Row],[Data Recebimento]])</f>
        <v>1900</v>
      </c>
      <c r="M656" s="154"/>
      <c r="N656" s="208"/>
      <c r="O6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7" spans="1:15">
      <c r="A657" s="156"/>
      <c r="B657" s="220"/>
      <c r="C657" s="150"/>
      <c r="D657" s="150"/>
      <c r="E657" s="150"/>
      <c r="F657" s="150"/>
      <c r="G657" s="151"/>
      <c r="H657" s="23">
        <f>MONTH(CtasReceber[[#This Row],[Data Vencimento]])</f>
        <v>1</v>
      </c>
      <c r="I657" s="23">
        <f>YEAR(CtasReceber[[#This Row],[Data Vencimento]])</f>
        <v>1900</v>
      </c>
      <c r="J657" s="156"/>
      <c r="K657" s="23">
        <f>MONTH(CtasReceber[[#This Row],[Data Recebimento]])</f>
        <v>1</v>
      </c>
      <c r="L657" s="23">
        <f>YEAR(CtasReceber[[#This Row],[Data Recebimento]])</f>
        <v>1900</v>
      </c>
      <c r="M657" s="154"/>
      <c r="N657" s="208"/>
      <c r="O6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8" spans="1:15">
      <c r="A658" s="156"/>
      <c r="B658" s="220"/>
      <c r="C658" s="150"/>
      <c r="D658" s="150"/>
      <c r="E658" s="150"/>
      <c r="F658" s="150"/>
      <c r="G658" s="151"/>
      <c r="H658" s="23">
        <f>MONTH(CtasReceber[[#This Row],[Data Vencimento]])</f>
        <v>1</v>
      </c>
      <c r="I658" s="23">
        <f>YEAR(CtasReceber[[#This Row],[Data Vencimento]])</f>
        <v>1900</v>
      </c>
      <c r="J658" s="156"/>
      <c r="K658" s="23">
        <f>MONTH(CtasReceber[[#This Row],[Data Recebimento]])</f>
        <v>1</v>
      </c>
      <c r="L658" s="23">
        <f>YEAR(CtasReceber[[#This Row],[Data Recebimento]])</f>
        <v>1900</v>
      </c>
      <c r="M658" s="154"/>
      <c r="N658" s="208"/>
      <c r="O6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59" spans="1:15">
      <c r="A659" s="156"/>
      <c r="B659" s="220"/>
      <c r="C659" s="150"/>
      <c r="D659" s="150"/>
      <c r="E659" s="150"/>
      <c r="F659" s="150"/>
      <c r="G659" s="151"/>
      <c r="H659" s="23">
        <f>MONTH(CtasReceber[[#This Row],[Data Vencimento]])</f>
        <v>1</v>
      </c>
      <c r="I659" s="23">
        <f>YEAR(CtasReceber[[#This Row],[Data Vencimento]])</f>
        <v>1900</v>
      </c>
      <c r="J659" s="156"/>
      <c r="K659" s="23">
        <f>MONTH(CtasReceber[[#This Row],[Data Recebimento]])</f>
        <v>1</v>
      </c>
      <c r="L659" s="23">
        <f>YEAR(CtasReceber[[#This Row],[Data Recebimento]])</f>
        <v>1900</v>
      </c>
      <c r="M659" s="154"/>
      <c r="N659" s="208"/>
      <c r="O6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0" spans="1:15">
      <c r="A660" s="156"/>
      <c r="B660" s="220"/>
      <c r="C660" s="150"/>
      <c r="D660" s="150"/>
      <c r="E660" s="150"/>
      <c r="F660" s="150"/>
      <c r="G660" s="151"/>
      <c r="H660" s="23">
        <f>MONTH(CtasReceber[[#This Row],[Data Vencimento]])</f>
        <v>1</v>
      </c>
      <c r="I660" s="23">
        <f>YEAR(CtasReceber[[#This Row],[Data Vencimento]])</f>
        <v>1900</v>
      </c>
      <c r="J660" s="156"/>
      <c r="K660" s="23">
        <f>MONTH(CtasReceber[[#This Row],[Data Recebimento]])</f>
        <v>1</v>
      </c>
      <c r="L660" s="23">
        <f>YEAR(CtasReceber[[#This Row],[Data Recebimento]])</f>
        <v>1900</v>
      </c>
      <c r="M660" s="154"/>
      <c r="N660" s="208"/>
      <c r="O6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1" spans="1:15">
      <c r="A661" s="156"/>
      <c r="B661" s="220"/>
      <c r="C661" s="150"/>
      <c r="D661" s="150"/>
      <c r="E661" s="150"/>
      <c r="F661" s="150"/>
      <c r="G661" s="151"/>
      <c r="H661" s="23">
        <f>MONTH(CtasReceber[[#This Row],[Data Vencimento]])</f>
        <v>1</v>
      </c>
      <c r="I661" s="23">
        <f>YEAR(CtasReceber[[#This Row],[Data Vencimento]])</f>
        <v>1900</v>
      </c>
      <c r="J661" s="156"/>
      <c r="K661" s="23">
        <f>MONTH(CtasReceber[[#This Row],[Data Recebimento]])</f>
        <v>1</v>
      </c>
      <c r="L661" s="23">
        <f>YEAR(CtasReceber[[#This Row],[Data Recebimento]])</f>
        <v>1900</v>
      </c>
      <c r="M661" s="154"/>
      <c r="N661" s="208"/>
      <c r="O6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2" spans="1:15">
      <c r="A662" s="156"/>
      <c r="B662" s="220"/>
      <c r="C662" s="150"/>
      <c r="D662" s="150"/>
      <c r="E662" s="150"/>
      <c r="F662" s="150"/>
      <c r="G662" s="151"/>
      <c r="H662" s="23">
        <f>MONTH(CtasReceber[[#This Row],[Data Vencimento]])</f>
        <v>1</v>
      </c>
      <c r="I662" s="23">
        <f>YEAR(CtasReceber[[#This Row],[Data Vencimento]])</f>
        <v>1900</v>
      </c>
      <c r="J662" s="156"/>
      <c r="K662" s="23">
        <f>MONTH(CtasReceber[[#This Row],[Data Recebimento]])</f>
        <v>1</v>
      </c>
      <c r="L662" s="23">
        <f>YEAR(CtasReceber[[#This Row],[Data Recebimento]])</f>
        <v>1900</v>
      </c>
      <c r="M662" s="154"/>
      <c r="N662" s="208"/>
      <c r="O6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3" spans="1:15">
      <c r="A663" s="156"/>
      <c r="B663" s="220"/>
      <c r="C663" s="150"/>
      <c r="D663" s="150"/>
      <c r="E663" s="150"/>
      <c r="F663" s="150"/>
      <c r="G663" s="151"/>
      <c r="H663" s="23">
        <f>MONTH(CtasReceber[[#This Row],[Data Vencimento]])</f>
        <v>1</v>
      </c>
      <c r="I663" s="23">
        <f>YEAR(CtasReceber[[#This Row],[Data Vencimento]])</f>
        <v>1900</v>
      </c>
      <c r="J663" s="156"/>
      <c r="K663" s="23">
        <f>MONTH(CtasReceber[[#This Row],[Data Recebimento]])</f>
        <v>1</v>
      </c>
      <c r="L663" s="23">
        <f>YEAR(CtasReceber[[#This Row],[Data Recebimento]])</f>
        <v>1900</v>
      </c>
      <c r="M663" s="154"/>
      <c r="N663" s="208"/>
      <c r="O6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4" spans="1:15">
      <c r="A664" s="156"/>
      <c r="B664" s="220"/>
      <c r="C664" s="150"/>
      <c r="D664" s="150"/>
      <c r="E664" s="150"/>
      <c r="F664" s="150"/>
      <c r="G664" s="151"/>
      <c r="H664" s="23">
        <f>MONTH(CtasReceber[[#This Row],[Data Vencimento]])</f>
        <v>1</v>
      </c>
      <c r="I664" s="23">
        <f>YEAR(CtasReceber[[#This Row],[Data Vencimento]])</f>
        <v>1900</v>
      </c>
      <c r="J664" s="156"/>
      <c r="K664" s="23">
        <f>MONTH(CtasReceber[[#This Row],[Data Recebimento]])</f>
        <v>1</v>
      </c>
      <c r="L664" s="23">
        <f>YEAR(CtasReceber[[#This Row],[Data Recebimento]])</f>
        <v>1900</v>
      </c>
      <c r="M664" s="154"/>
      <c r="N664" s="208"/>
      <c r="O6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5" spans="1:15">
      <c r="A665" s="156"/>
      <c r="B665" s="220"/>
      <c r="C665" s="150"/>
      <c r="D665" s="150"/>
      <c r="E665" s="150"/>
      <c r="F665" s="150"/>
      <c r="G665" s="151"/>
      <c r="H665" s="23">
        <f>MONTH(CtasReceber[[#This Row],[Data Vencimento]])</f>
        <v>1</v>
      </c>
      <c r="I665" s="23">
        <f>YEAR(CtasReceber[[#This Row],[Data Vencimento]])</f>
        <v>1900</v>
      </c>
      <c r="J665" s="156"/>
      <c r="K665" s="23">
        <f>MONTH(CtasReceber[[#This Row],[Data Recebimento]])</f>
        <v>1</v>
      </c>
      <c r="L665" s="23">
        <f>YEAR(CtasReceber[[#This Row],[Data Recebimento]])</f>
        <v>1900</v>
      </c>
      <c r="M665" s="154"/>
      <c r="N665" s="208"/>
      <c r="O6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6" spans="1:15">
      <c r="A666" s="156"/>
      <c r="B666" s="220"/>
      <c r="C666" s="150"/>
      <c r="D666" s="150"/>
      <c r="E666" s="150"/>
      <c r="F666" s="150"/>
      <c r="G666" s="151"/>
      <c r="H666" s="23">
        <f>MONTH(CtasReceber[[#This Row],[Data Vencimento]])</f>
        <v>1</v>
      </c>
      <c r="I666" s="23">
        <f>YEAR(CtasReceber[[#This Row],[Data Vencimento]])</f>
        <v>1900</v>
      </c>
      <c r="J666" s="156"/>
      <c r="K666" s="23">
        <f>MONTH(CtasReceber[[#This Row],[Data Recebimento]])</f>
        <v>1</v>
      </c>
      <c r="L666" s="23">
        <f>YEAR(CtasReceber[[#This Row],[Data Recebimento]])</f>
        <v>1900</v>
      </c>
      <c r="M666" s="154"/>
      <c r="N666" s="208"/>
      <c r="O6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7" spans="1:15">
      <c r="A667" s="156"/>
      <c r="B667" s="220"/>
      <c r="C667" s="150"/>
      <c r="D667" s="150"/>
      <c r="E667" s="150"/>
      <c r="F667" s="150"/>
      <c r="G667" s="151"/>
      <c r="H667" s="23">
        <f>MONTH(CtasReceber[[#This Row],[Data Vencimento]])</f>
        <v>1</v>
      </c>
      <c r="I667" s="23">
        <f>YEAR(CtasReceber[[#This Row],[Data Vencimento]])</f>
        <v>1900</v>
      </c>
      <c r="J667" s="156"/>
      <c r="K667" s="23">
        <f>MONTH(CtasReceber[[#This Row],[Data Recebimento]])</f>
        <v>1</v>
      </c>
      <c r="L667" s="23">
        <f>YEAR(CtasReceber[[#This Row],[Data Recebimento]])</f>
        <v>1900</v>
      </c>
      <c r="M667" s="154"/>
      <c r="N667" s="208"/>
      <c r="O6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8" spans="1:15">
      <c r="A668" s="156"/>
      <c r="B668" s="220"/>
      <c r="C668" s="150"/>
      <c r="D668" s="150"/>
      <c r="E668" s="150"/>
      <c r="F668" s="150"/>
      <c r="G668" s="151"/>
      <c r="H668" s="23">
        <f>MONTH(CtasReceber[[#This Row],[Data Vencimento]])</f>
        <v>1</v>
      </c>
      <c r="I668" s="23">
        <f>YEAR(CtasReceber[[#This Row],[Data Vencimento]])</f>
        <v>1900</v>
      </c>
      <c r="J668" s="156"/>
      <c r="K668" s="23">
        <f>MONTH(CtasReceber[[#This Row],[Data Recebimento]])</f>
        <v>1</v>
      </c>
      <c r="L668" s="23">
        <f>YEAR(CtasReceber[[#This Row],[Data Recebimento]])</f>
        <v>1900</v>
      </c>
      <c r="M668" s="154"/>
      <c r="N668" s="208"/>
      <c r="O6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69" spans="1:15">
      <c r="A669" s="156"/>
      <c r="B669" s="220"/>
      <c r="C669" s="150"/>
      <c r="D669" s="150"/>
      <c r="E669" s="150"/>
      <c r="F669" s="150"/>
      <c r="G669" s="151"/>
      <c r="H669" s="23">
        <f>MONTH(CtasReceber[[#This Row],[Data Vencimento]])</f>
        <v>1</v>
      </c>
      <c r="I669" s="23">
        <f>YEAR(CtasReceber[[#This Row],[Data Vencimento]])</f>
        <v>1900</v>
      </c>
      <c r="J669" s="156"/>
      <c r="K669" s="23">
        <f>MONTH(CtasReceber[[#This Row],[Data Recebimento]])</f>
        <v>1</v>
      </c>
      <c r="L669" s="23">
        <f>YEAR(CtasReceber[[#This Row],[Data Recebimento]])</f>
        <v>1900</v>
      </c>
      <c r="M669" s="154"/>
      <c r="N669" s="208"/>
      <c r="O6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0" spans="1:15">
      <c r="A670" s="156"/>
      <c r="B670" s="220"/>
      <c r="C670" s="150"/>
      <c r="D670" s="150"/>
      <c r="E670" s="150"/>
      <c r="F670" s="150"/>
      <c r="G670" s="151"/>
      <c r="H670" s="23">
        <f>MONTH(CtasReceber[[#This Row],[Data Vencimento]])</f>
        <v>1</v>
      </c>
      <c r="I670" s="23">
        <f>YEAR(CtasReceber[[#This Row],[Data Vencimento]])</f>
        <v>1900</v>
      </c>
      <c r="J670" s="156"/>
      <c r="K670" s="23">
        <f>MONTH(CtasReceber[[#This Row],[Data Recebimento]])</f>
        <v>1</v>
      </c>
      <c r="L670" s="23">
        <f>YEAR(CtasReceber[[#This Row],[Data Recebimento]])</f>
        <v>1900</v>
      </c>
      <c r="M670" s="154"/>
      <c r="N670" s="208"/>
      <c r="O6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1" spans="1:15">
      <c r="A671" s="156"/>
      <c r="B671" s="220"/>
      <c r="C671" s="150"/>
      <c r="D671" s="150"/>
      <c r="E671" s="150"/>
      <c r="F671" s="150"/>
      <c r="G671" s="151"/>
      <c r="H671" s="23">
        <f>MONTH(CtasReceber[[#This Row],[Data Vencimento]])</f>
        <v>1</v>
      </c>
      <c r="I671" s="23">
        <f>YEAR(CtasReceber[[#This Row],[Data Vencimento]])</f>
        <v>1900</v>
      </c>
      <c r="J671" s="156"/>
      <c r="K671" s="23">
        <f>MONTH(CtasReceber[[#This Row],[Data Recebimento]])</f>
        <v>1</v>
      </c>
      <c r="L671" s="23">
        <f>YEAR(CtasReceber[[#This Row],[Data Recebimento]])</f>
        <v>1900</v>
      </c>
      <c r="M671" s="154"/>
      <c r="N671" s="208"/>
      <c r="O6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2" spans="1:15">
      <c r="A672" s="156"/>
      <c r="B672" s="220"/>
      <c r="C672" s="150"/>
      <c r="D672" s="150"/>
      <c r="E672" s="150"/>
      <c r="F672" s="150"/>
      <c r="G672" s="151"/>
      <c r="H672" s="23">
        <f>MONTH(CtasReceber[[#This Row],[Data Vencimento]])</f>
        <v>1</v>
      </c>
      <c r="I672" s="23">
        <f>YEAR(CtasReceber[[#This Row],[Data Vencimento]])</f>
        <v>1900</v>
      </c>
      <c r="J672" s="156"/>
      <c r="K672" s="23">
        <f>MONTH(CtasReceber[[#This Row],[Data Recebimento]])</f>
        <v>1</v>
      </c>
      <c r="L672" s="23">
        <f>YEAR(CtasReceber[[#This Row],[Data Recebimento]])</f>
        <v>1900</v>
      </c>
      <c r="M672" s="154"/>
      <c r="N672" s="208"/>
      <c r="O6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3" spans="1:15">
      <c r="A673" s="156"/>
      <c r="B673" s="220"/>
      <c r="C673" s="150"/>
      <c r="D673" s="150"/>
      <c r="E673" s="150"/>
      <c r="F673" s="150"/>
      <c r="G673" s="151"/>
      <c r="H673" s="23">
        <f>MONTH(CtasReceber[[#This Row],[Data Vencimento]])</f>
        <v>1</v>
      </c>
      <c r="I673" s="23">
        <f>YEAR(CtasReceber[[#This Row],[Data Vencimento]])</f>
        <v>1900</v>
      </c>
      <c r="J673" s="156"/>
      <c r="K673" s="23">
        <f>MONTH(CtasReceber[[#This Row],[Data Recebimento]])</f>
        <v>1</v>
      </c>
      <c r="L673" s="23">
        <f>YEAR(CtasReceber[[#This Row],[Data Recebimento]])</f>
        <v>1900</v>
      </c>
      <c r="M673" s="154"/>
      <c r="N673" s="208"/>
      <c r="O6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4" spans="1:15">
      <c r="A674" s="156"/>
      <c r="B674" s="220"/>
      <c r="C674" s="150"/>
      <c r="D674" s="150"/>
      <c r="E674" s="150"/>
      <c r="F674" s="150"/>
      <c r="G674" s="151"/>
      <c r="H674" s="23">
        <f>MONTH(CtasReceber[[#This Row],[Data Vencimento]])</f>
        <v>1</v>
      </c>
      <c r="I674" s="23">
        <f>YEAR(CtasReceber[[#This Row],[Data Vencimento]])</f>
        <v>1900</v>
      </c>
      <c r="J674" s="156"/>
      <c r="K674" s="23">
        <f>MONTH(CtasReceber[[#This Row],[Data Recebimento]])</f>
        <v>1</v>
      </c>
      <c r="L674" s="23">
        <f>YEAR(CtasReceber[[#This Row],[Data Recebimento]])</f>
        <v>1900</v>
      </c>
      <c r="M674" s="154"/>
      <c r="N674" s="208"/>
      <c r="O6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5" spans="1:15">
      <c r="A675" s="156"/>
      <c r="B675" s="220"/>
      <c r="C675" s="150"/>
      <c r="D675" s="150"/>
      <c r="E675" s="150"/>
      <c r="F675" s="150"/>
      <c r="G675" s="151"/>
      <c r="H675" s="23">
        <f>MONTH(CtasReceber[[#This Row],[Data Vencimento]])</f>
        <v>1</v>
      </c>
      <c r="I675" s="23">
        <f>YEAR(CtasReceber[[#This Row],[Data Vencimento]])</f>
        <v>1900</v>
      </c>
      <c r="J675" s="156"/>
      <c r="K675" s="23">
        <f>MONTH(CtasReceber[[#This Row],[Data Recebimento]])</f>
        <v>1</v>
      </c>
      <c r="L675" s="23">
        <f>YEAR(CtasReceber[[#This Row],[Data Recebimento]])</f>
        <v>1900</v>
      </c>
      <c r="M675" s="154"/>
      <c r="N675" s="208"/>
      <c r="O6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6" spans="1:15">
      <c r="A676" s="156"/>
      <c r="B676" s="220"/>
      <c r="C676" s="150"/>
      <c r="D676" s="150"/>
      <c r="E676" s="150"/>
      <c r="F676" s="150"/>
      <c r="G676" s="151"/>
      <c r="H676" s="23">
        <f>MONTH(CtasReceber[[#This Row],[Data Vencimento]])</f>
        <v>1</v>
      </c>
      <c r="I676" s="23">
        <f>YEAR(CtasReceber[[#This Row],[Data Vencimento]])</f>
        <v>1900</v>
      </c>
      <c r="J676" s="156"/>
      <c r="K676" s="23">
        <f>MONTH(CtasReceber[[#This Row],[Data Recebimento]])</f>
        <v>1</v>
      </c>
      <c r="L676" s="23">
        <f>YEAR(CtasReceber[[#This Row],[Data Recebimento]])</f>
        <v>1900</v>
      </c>
      <c r="M676" s="154"/>
      <c r="N676" s="208"/>
      <c r="O6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7" spans="1:15">
      <c r="A677" s="156"/>
      <c r="B677" s="220"/>
      <c r="C677" s="150"/>
      <c r="D677" s="150"/>
      <c r="E677" s="150"/>
      <c r="F677" s="150"/>
      <c r="G677" s="151"/>
      <c r="H677" s="23">
        <f>MONTH(CtasReceber[[#This Row],[Data Vencimento]])</f>
        <v>1</v>
      </c>
      <c r="I677" s="23">
        <f>YEAR(CtasReceber[[#This Row],[Data Vencimento]])</f>
        <v>1900</v>
      </c>
      <c r="J677" s="156"/>
      <c r="K677" s="23">
        <f>MONTH(CtasReceber[[#This Row],[Data Recebimento]])</f>
        <v>1</v>
      </c>
      <c r="L677" s="23">
        <f>YEAR(CtasReceber[[#This Row],[Data Recebimento]])</f>
        <v>1900</v>
      </c>
      <c r="M677" s="154"/>
      <c r="N677" s="208"/>
      <c r="O6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8" spans="1:15">
      <c r="A678" s="156"/>
      <c r="B678" s="220"/>
      <c r="C678" s="150"/>
      <c r="D678" s="150"/>
      <c r="E678" s="150"/>
      <c r="F678" s="150"/>
      <c r="G678" s="151"/>
      <c r="H678" s="23">
        <f>MONTH(CtasReceber[[#This Row],[Data Vencimento]])</f>
        <v>1</v>
      </c>
      <c r="I678" s="23">
        <f>YEAR(CtasReceber[[#This Row],[Data Vencimento]])</f>
        <v>1900</v>
      </c>
      <c r="J678" s="156"/>
      <c r="K678" s="23">
        <f>MONTH(CtasReceber[[#This Row],[Data Recebimento]])</f>
        <v>1</v>
      </c>
      <c r="L678" s="23">
        <f>YEAR(CtasReceber[[#This Row],[Data Recebimento]])</f>
        <v>1900</v>
      </c>
      <c r="M678" s="154"/>
      <c r="N678" s="208"/>
      <c r="O6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79" spans="1:15">
      <c r="A679" s="156"/>
      <c r="B679" s="220"/>
      <c r="C679" s="150"/>
      <c r="D679" s="150"/>
      <c r="E679" s="150"/>
      <c r="F679" s="150"/>
      <c r="G679" s="151"/>
      <c r="H679" s="23">
        <f>MONTH(CtasReceber[[#This Row],[Data Vencimento]])</f>
        <v>1</v>
      </c>
      <c r="I679" s="23">
        <f>YEAR(CtasReceber[[#This Row],[Data Vencimento]])</f>
        <v>1900</v>
      </c>
      <c r="J679" s="156"/>
      <c r="K679" s="23">
        <f>MONTH(CtasReceber[[#This Row],[Data Recebimento]])</f>
        <v>1</v>
      </c>
      <c r="L679" s="23">
        <f>YEAR(CtasReceber[[#This Row],[Data Recebimento]])</f>
        <v>1900</v>
      </c>
      <c r="M679" s="154"/>
      <c r="N679" s="208"/>
      <c r="O6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0" spans="1:15">
      <c r="A680" s="156"/>
      <c r="B680" s="220"/>
      <c r="C680" s="150"/>
      <c r="D680" s="150"/>
      <c r="E680" s="150"/>
      <c r="F680" s="150"/>
      <c r="G680" s="151"/>
      <c r="H680" s="23">
        <f>MONTH(CtasReceber[[#This Row],[Data Vencimento]])</f>
        <v>1</v>
      </c>
      <c r="I680" s="23">
        <f>YEAR(CtasReceber[[#This Row],[Data Vencimento]])</f>
        <v>1900</v>
      </c>
      <c r="J680" s="156"/>
      <c r="K680" s="23">
        <f>MONTH(CtasReceber[[#This Row],[Data Recebimento]])</f>
        <v>1</v>
      </c>
      <c r="L680" s="23">
        <f>YEAR(CtasReceber[[#This Row],[Data Recebimento]])</f>
        <v>1900</v>
      </c>
      <c r="M680" s="154"/>
      <c r="N680" s="208"/>
      <c r="O6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1" spans="1:15">
      <c r="A681" s="156"/>
      <c r="B681" s="220"/>
      <c r="C681" s="150"/>
      <c r="D681" s="150"/>
      <c r="E681" s="150"/>
      <c r="F681" s="150"/>
      <c r="G681" s="151"/>
      <c r="H681" s="23">
        <f>MONTH(CtasReceber[[#This Row],[Data Vencimento]])</f>
        <v>1</v>
      </c>
      <c r="I681" s="23">
        <f>YEAR(CtasReceber[[#This Row],[Data Vencimento]])</f>
        <v>1900</v>
      </c>
      <c r="J681" s="156"/>
      <c r="K681" s="23">
        <f>MONTH(CtasReceber[[#This Row],[Data Recebimento]])</f>
        <v>1</v>
      </c>
      <c r="L681" s="23">
        <f>YEAR(CtasReceber[[#This Row],[Data Recebimento]])</f>
        <v>1900</v>
      </c>
      <c r="M681" s="154"/>
      <c r="N681" s="208"/>
      <c r="O6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2" spans="1:15">
      <c r="A682" s="156"/>
      <c r="B682" s="220"/>
      <c r="C682" s="150"/>
      <c r="D682" s="150"/>
      <c r="E682" s="150"/>
      <c r="F682" s="150"/>
      <c r="G682" s="151"/>
      <c r="H682" s="23">
        <f>MONTH(CtasReceber[[#This Row],[Data Vencimento]])</f>
        <v>1</v>
      </c>
      <c r="I682" s="23">
        <f>YEAR(CtasReceber[[#This Row],[Data Vencimento]])</f>
        <v>1900</v>
      </c>
      <c r="J682" s="156"/>
      <c r="K682" s="23">
        <f>MONTH(CtasReceber[[#This Row],[Data Recebimento]])</f>
        <v>1</v>
      </c>
      <c r="L682" s="23">
        <f>YEAR(CtasReceber[[#This Row],[Data Recebimento]])</f>
        <v>1900</v>
      </c>
      <c r="M682" s="154"/>
      <c r="N682" s="208"/>
      <c r="O6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3" spans="1:15">
      <c r="A683" s="156"/>
      <c r="B683" s="220"/>
      <c r="C683" s="150"/>
      <c r="D683" s="150"/>
      <c r="E683" s="150"/>
      <c r="F683" s="150"/>
      <c r="G683" s="151"/>
      <c r="H683" s="23">
        <f>MONTH(CtasReceber[[#This Row],[Data Vencimento]])</f>
        <v>1</v>
      </c>
      <c r="I683" s="23">
        <f>YEAR(CtasReceber[[#This Row],[Data Vencimento]])</f>
        <v>1900</v>
      </c>
      <c r="J683" s="156"/>
      <c r="K683" s="23">
        <f>MONTH(CtasReceber[[#This Row],[Data Recebimento]])</f>
        <v>1</v>
      </c>
      <c r="L683" s="23">
        <f>YEAR(CtasReceber[[#This Row],[Data Recebimento]])</f>
        <v>1900</v>
      </c>
      <c r="M683" s="154"/>
      <c r="N683" s="208"/>
      <c r="O6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4" spans="1:15">
      <c r="A684" s="156"/>
      <c r="B684" s="220"/>
      <c r="C684" s="150"/>
      <c r="D684" s="150"/>
      <c r="E684" s="150"/>
      <c r="F684" s="150"/>
      <c r="G684" s="151"/>
      <c r="H684" s="23">
        <f>MONTH(CtasReceber[[#This Row],[Data Vencimento]])</f>
        <v>1</v>
      </c>
      <c r="I684" s="23">
        <f>YEAR(CtasReceber[[#This Row],[Data Vencimento]])</f>
        <v>1900</v>
      </c>
      <c r="J684" s="156"/>
      <c r="K684" s="23">
        <f>MONTH(CtasReceber[[#This Row],[Data Recebimento]])</f>
        <v>1</v>
      </c>
      <c r="L684" s="23">
        <f>YEAR(CtasReceber[[#This Row],[Data Recebimento]])</f>
        <v>1900</v>
      </c>
      <c r="M684" s="154"/>
      <c r="N684" s="208"/>
      <c r="O6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5" spans="1:15">
      <c r="A685" s="156"/>
      <c r="B685" s="220"/>
      <c r="C685" s="150"/>
      <c r="D685" s="150"/>
      <c r="E685" s="150"/>
      <c r="F685" s="150"/>
      <c r="G685" s="151"/>
      <c r="H685" s="23">
        <f>MONTH(CtasReceber[[#This Row],[Data Vencimento]])</f>
        <v>1</v>
      </c>
      <c r="I685" s="23">
        <f>YEAR(CtasReceber[[#This Row],[Data Vencimento]])</f>
        <v>1900</v>
      </c>
      <c r="J685" s="156"/>
      <c r="K685" s="23">
        <f>MONTH(CtasReceber[[#This Row],[Data Recebimento]])</f>
        <v>1</v>
      </c>
      <c r="L685" s="23">
        <f>YEAR(CtasReceber[[#This Row],[Data Recebimento]])</f>
        <v>1900</v>
      </c>
      <c r="M685" s="154"/>
      <c r="N685" s="208"/>
      <c r="O6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6" spans="1:15">
      <c r="A686" s="156"/>
      <c r="B686" s="220"/>
      <c r="C686" s="150"/>
      <c r="D686" s="150"/>
      <c r="E686" s="150"/>
      <c r="F686" s="150"/>
      <c r="G686" s="151"/>
      <c r="H686" s="23">
        <f>MONTH(CtasReceber[[#This Row],[Data Vencimento]])</f>
        <v>1</v>
      </c>
      <c r="I686" s="23">
        <f>YEAR(CtasReceber[[#This Row],[Data Vencimento]])</f>
        <v>1900</v>
      </c>
      <c r="J686" s="156"/>
      <c r="K686" s="23">
        <f>MONTH(CtasReceber[[#This Row],[Data Recebimento]])</f>
        <v>1</v>
      </c>
      <c r="L686" s="23">
        <f>YEAR(CtasReceber[[#This Row],[Data Recebimento]])</f>
        <v>1900</v>
      </c>
      <c r="M686" s="154"/>
      <c r="N686" s="208"/>
      <c r="O6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7" spans="1:15">
      <c r="A687" s="156"/>
      <c r="B687" s="220"/>
      <c r="C687" s="150"/>
      <c r="D687" s="150"/>
      <c r="E687" s="150"/>
      <c r="F687" s="150"/>
      <c r="G687" s="151"/>
      <c r="H687" s="23">
        <f>MONTH(CtasReceber[[#This Row],[Data Vencimento]])</f>
        <v>1</v>
      </c>
      <c r="I687" s="23">
        <f>YEAR(CtasReceber[[#This Row],[Data Vencimento]])</f>
        <v>1900</v>
      </c>
      <c r="J687" s="156"/>
      <c r="K687" s="23">
        <f>MONTH(CtasReceber[[#This Row],[Data Recebimento]])</f>
        <v>1</v>
      </c>
      <c r="L687" s="23">
        <f>YEAR(CtasReceber[[#This Row],[Data Recebimento]])</f>
        <v>1900</v>
      </c>
      <c r="M687" s="154"/>
      <c r="N687" s="208"/>
      <c r="O6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8" spans="1:15">
      <c r="A688" s="156"/>
      <c r="B688" s="220"/>
      <c r="C688" s="150"/>
      <c r="D688" s="150"/>
      <c r="E688" s="150"/>
      <c r="F688" s="150"/>
      <c r="G688" s="151"/>
      <c r="H688" s="23">
        <f>MONTH(CtasReceber[[#This Row],[Data Vencimento]])</f>
        <v>1</v>
      </c>
      <c r="I688" s="23">
        <f>YEAR(CtasReceber[[#This Row],[Data Vencimento]])</f>
        <v>1900</v>
      </c>
      <c r="J688" s="156"/>
      <c r="K688" s="23">
        <f>MONTH(CtasReceber[[#This Row],[Data Recebimento]])</f>
        <v>1</v>
      </c>
      <c r="L688" s="23">
        <f>YEAR(CtasReceber[[#This Row],[Data Recebimento]])</f>
        <v>1900</v>
      </c>
      <c r="M688" s="154"/>
      <c r="N688" s="208"/>
      <c r="O6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89" spans="1:15">
      <c r="A689" s="156"/>
      <c r="B689" s="220"/>
      <c r="C689" s="150"/>
      <c r="D689" s="150"/>
      <c r="E689" s="150"/>
      <c r="F689" s="150"/>
      <c r="G689" s="151"/>
      <c r="H689" s="23">
        <f>MONTH(CtasReceber[[#This Row],[Data Vencimento]])</f>
        <v>1</v>
      </c>
      <c r="I689" s="23">
        <f>YEAR(CtasReceber[[#This Row],[Data Vencimento]])</f>
        <v>1900</v>
      </c>
      <c r="J689" s="156"/>
      <c r="K689" s="23">
        <f>MONTH(CtasReceber[[#This Row],[Data Recebimento]])</f>
        <v>1</v>
      </c>
      <c r="L689" s="23">
        <f>YEAR(CtasReceber[[#This Row],[Data Recebimento]])</f>
        <v>1900</v>
      </c>
      <c r="M689" s="154"/>
      <c r="N689" s="208"/>
      <c r="O6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0" spans="1:15">
      <c r="A690" s="156"/>
      <c r="B690" s="220"/>
      <c r="C690" s="150"/>
      <c r="D690" s="150"/>
      <c r="E690" s="150"/>
      <c r="F690" s="150"/>
      <c r="G690" s="151"/>
      <c r="H690" s="23">
        <f>MONTH(CtasReceber[[#This Row],[Data Vencimento]])</f>
        <v>1</v>
      </c>
      <c r="I690" s="23">
        <f>YEAR(CtasReceber[[#This Row],[Data Vencimento]])</f>
        <v>1900</v>
      </c>
      <c r="J690" s="156"/>
      <c r="K690" s="23">
        <f>MONTH(CtasReceber[[#This Row],[Data Recebimento]])</f>
        <v>1</v>
      </c>
      <c r="L690" s="23">
        <f>YEAR(CtasReceber[[#This Row],[Data Recebimento]])</f>
        <v>1900</v>
      </c>
      <c r="M690" s="154"/>
      <c r="N690" s="208"/>
      <c r="O6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1" spans="1:15">
      <c r="A691" s="156"/>
      <c r="B691" s="220"/>
      <c r="C691" s="150"/>
      <c r="D691" s="150"/>
      <c r="E691" s="150"/>
      <c r="F691" s="150"/>
      <c r="G691" s="151"/>
      <c r="H691" s="23">
        <f>MONTH(CtasReceber[[#This Row],[Data Vencimento]])</f>
        <v>1</v>
      </c>
      <c r="I691" s="23">
        <f>YEAR(CtasReceber[[#This Row],[Data Vencimento]])</f>
        <v>1900</v>
      </c>
      <c r="J691" s="156"/>
      <c r="K691" s="23">
        <f>MONTH(CtasReceber[[#This Row],[Data Recebimento]])</f>
        <v>1</v>
      </c>
      <c r="L691" s="23">
        <f>YEAR(CtasReceber[[#This Row],[Data Recebimento]])</f>
        <v>1900</v>
      </c>
      <c r="M691" s="154"/>
      <c r="N691" s="208"/>
      <c r="O6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2" spans="1:15">
      <c r="A692" s="156"/>
      <c r="B692" s="220"/>
      <c r="C692" s="150"/>
      <c r="D692" s="150"/>
      <c r="E692" s="150"/>
      <c r="F692" s="150"/>
      <c r="G692" s="151"/>
      <c r="H692" s="23">
        <f>MONTH(CtasReceber[[#This Row],[Data Vencimento]])</f>
        <v>1</v>
      </c>
      <c r="I692" s="23">
        <f>YEAR(CtasReceber[[#This Row],[Data Vencimento]])</f>
        <v>1900</v>
      </c>
      <c r="J692" s="156"/>
      <c r="K692" s="23">
        <f>MONTH(CtasReceber[[#This Row],[Data Recebimento]])</f>
        <v>1</v>
      </c>
      <c r="L692" s="23">
        <f>YEAR(CtasReceber[[#This Row],[Data Recebimento]])</f>
        <v>1900</v>
      </c>
      <c r="M692" s="154"/>
      <c r="N692" s="208"/>
      <c r="O6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3" spans="1:15">
      <c r="A693" s="156"/>
      <c r="B693" s="220"/>
      <c r="C693" s="150"/>
      <c r="D693" s="150"/>
      <c r="E693" s="150"/>
      <c r="F693" s="150"/>
      <c r="G693" s="151"/>
      <c r="H693" s="23">
        <f>MONTH(CtasReceber[[#This Row],[Data Vencimento]])</f>
        <v>1</v>
      </c>
      <c r="I693" s="23">
        <f>YEAR(CtasReceber[[#This Row],[Data Vencimento]])</f>
        <v>1900</v>
      </c>
      <c r="J693" s="156"/>
      <c r="K693" s="23">
        <f>MONTH(CtasReceber[[#This Row],[Data Recebimento]])</f>
        <v>1</v>
      </c>
      <c r="L693" s="23">
        <f>YEAR(CtasReceber[[#This Row],[Data Recebimento]])</f>
        <v>1900</v>
      </c>
      <c r="M693" s="154"/>
      <c r="N693" s="208"/>
      <c r="O6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4" spans="1:15">
      <c r="A694" s="156"/>
      <c r="B694" s="220"/>
      <c r="C694" s="150"/>
      <c r="D694" s="150"/>
      <c r="E694" s="150"/>
      <c r="F694" s="150"/>
      <c r="G694" s="151"/>
      <c r="H694" s="23">
        <f>MONTH(CtasReceber[[#This Row],[Data Vencimento]])</f>
        <v>1</v>
      </c>
      <c r="I694" s="23">
        <f>YEAR(CtasReceber[[#This Row],[Data Vencimento]])</f>
        <v>1900</v>
      </c>
      <c r="J694" s="156"/>
      <c r="K694" s="23">
        <f>MONTH(CtasReceber[[#This Row],[Data Recebimento]])</f>
        <v>1</v>
      </c>
      <c r="L694" s="23">
        <f>YEAR(CtasReceber[[#This Row],[Data Recebimento]])</f>
        <v>1900</v>
      </c>
      <c r="M694" s="154"/>
      <c r="N694" s="208"/>
      <c r="O6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5" spans="1:15">
      <c r="A695" s="156"/>
      <c r="B695" s="220"/>
      <c r="C695" s="150"/>
      <c r="D695" s="150"/>
      <c r="E695" s="150"/>
      <c r="F695" s="150"/>
      <c r="G695" s="151"/>
      <c r="H695" s="23">
        <f>MONTH(CtasReceber[[#This Row],[Data Vencimento]])</f>
        <v>1</v>
      </c>
      <c r="I695" s="23">
        <f>YEAR(CtasReceber[[#This Row],[Data Vencimento]])</f>
        <v>1900</v>
      </c>
      <c r="J695" s="156"/>
      <c r="K695" s="23">
        <f>MONTH(CtasReceber[[#This Row],[Data Recebimento]])</f>
        <v>1</v>
      </c>
      <c r="L695" s="23">
        <f>YEAR(CtasReceber[[#This Row],[Data Recebimento]])</f>
        <v>1900</v>
      </c>
      <c r="M695" s="154"/>
      <c r="N695" s="208"/>
      <c r="O6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6" spans="1:15">
      <c r="A696" s="156"/>
      <c r="B696" s="220"/>
      <c r="C696" s="150"/>
      <c r="D696" s="150"/>
      <c r="E696" s="150"/>
      <c r="F696" s="150"/>
      <c r="G696" s="151"/>
      <c r="H696" s="23">
        <f>MONTH(CtasReceber[[#This Row],[Data Vencimento]])</f>
        <v>1</v>
      </c>
      <c r="I696" s="23">
        <f>YEAR(CtasReceber[[#This Row],[Data Vencimento]])</f>
        <v>1900</v>
      </c>
      <c r="J696" s="156"/>
      <c r="K696" s="23">
        <f>MONTH(CtasReceber[[#This Row],[Data Recebimento]])</f>
        <v>1</v>
      </c>
      <c r="L696" s="23">
        <f>YEAR(CtasReceber[[#This Row],[Data Recebimento]])</f>
        <v>1900</v>
      </c>
      <c r="M696" s="154"/>
      <c r="N696" s="208"/>
      <c r="O6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7" spans="1:15">
      <c r="A697" s="156"/>
      <c r="B697" s="220"/>
      <c r="C697" s="150"/>
      <c r="D697" s="150"/>
      <c r="E697" s="150"/>
      <c r="F697" s="150"/>
      <c r="G697" s="151"/>
      <c r="H697" s="23">
        <f>MONTH(CtasReceber[[#This Row],[Data Vencimento]])</f>
        <v>1</v>
      </c>
      <c r="I697" s="23">
        <f>YEAR(CtasReceber[[#This Row],[Data Vencimento]])</f>
        <v>1900</v>
      </c>
      <c r="J697" s="156"/>
      <c r="K697" s="23">
        <f>MONTH(CtasReceber[[#This Row],[Data Recebimento]])</f>
        <v>1</v>
      </c>
      <c r="L697" s="23">
        <f>YEAR(CtasReceber[[#This Row],[Data Recebimento]])</f>
        <v>1900</v>
      </c>
      <c r="M697" s="154"/>
      <c r="N697" s="208"/>
      <c r="O6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8" spans="1:15">
      <c r="A698" s="156"/>
      <c r="B698" s="220"/>
      <c r="C698" s="150"/>
      <c r="D698" s="150"/>
      <c r="E698" s="150"/>
      <c r="F698" s="150"/>
      <c r="G698" s="151"/>
      <c r="H698" s="23">
        <f>MONTH(CtasReceber[[#This Row],[Data Vencimento]])</f>
        <v>1</v>
      </c>
      <c r="I698" s="23">
        <f>YEAR(CtasReceber[[#This Row],[Data Vencimento]])</f>
        <v>1900</v>
      </c>
      <c r="J698" s="156"/>
      <c r="K698" s="23">
        <f>MONTH(CtasReceber[[#This Row],[Data Recebimento]])</f>
        <v>1</v>
      </c>
      <c r="L698" s="23">
        <f>YEAR(CtasReceber[[#This Row],[Data Recebimento]])</f>
        <v>1900</v>
      </c>
      <c r="M698" s="154"/>
      <c r="N698" s="208"/>
      <c r="O6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699" spans="1:15">
      <c r="A699" s="156"/>
      <c r="B699" s="220"/>
      <c r="C699" s="150"/>
      <c r="D699" s="150"/>
      <c r="E699" s="150"/>
      <c r="F699" s="150"/>
      <c r="G699" s="151"/>
      <c r="H699" s="23">
        <f>MONTH(CtasReceber[[#This Row],[Data Vencimento]])</f>
        <v>1</v>
      </c>
      <c r="I699" s="23">
        <f>YEAR(CtasReceber[[#This Row],[Data Vencimento]])</f>
        <v>1900</v>
      </c>
      <c r="J699" s="156"/>
      <c r="K699" s="23">
        <f>MONTH(CtasReceber[[#This Row],[Data Recebimento]])</f>
        <v>1</v>
      </c>
      <c r="L699" s="23">
        <f>YEAR(CtasReceber[[#This Row],[Data Recebimento]])</f>
        <v>1900</v>
      </c>
      <c r="M699" s="154"/>
      <c r="N699" s="208"/>
      <c r="O6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0" spans="1:15">
      <c r="A700" s="156"/>
      <c r="B700" s="220"/>
      <c r="C700" s="150"/>
      <c r="D700" s="150"/>
      <c r="E700" s="150"/>
      <c r="F700" s="150"/>
      <c r="G700" s="151"/>
      <c r="H700" s="23">
        <f>MONTH(CtasReceber[[#This Row],[Data Vencimento]])</f>
        <v>1</v>
      </c>
      <c r="I700" s="23">
        <f>YEAR(CtasReceber[[#This Row],[Data Vencimento]])</f>
        <v>1900</v>
      </c>
      <c r="J700" s="156"/>
      <c r="K700" s="23">
        <f>MONTH(CtasReceber[[#This Row],[Data Recebimento]])</f>
        <v>1</v>
      </c>
      <c r="L700" s="23">
        <f>YEAR(CtasReceber[[#This Row],[Data Recebimento]])</f>
        <v>1900</v>
      </c>
      <c r="M700" s="154"/>
      <c r="N700" s="208"/>
      <c r="O7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1" spans="1:15">
      <c r="A701" s="156"/>
      <c r="B701" s="220"/>
      <c r="C701" s="150"/>
      <c r="D701" s="150"/>
      <c r="E701" s="150"/>
      <c r="F701" s="150"/>
      <c r="G701" s="151"/>
      <c r="H701" s="23">
        <f>MONTH(CtasReceber[[#This Row],[Data Vencimento]])</f>
        <v>1</v>
      </c>
      <c r="I701" s="23">
        <f>YEAR(CtasReceber[[#This Row],[Data Vencimento]])</f>
        <v>1900</v>
      </c>
      <c r="J701" s="156"/>
      <c r="K701" s="23">
        <f>MONTH(CtasReceber[[#This Row],[Data Recebimento]])</f>
        <v>1</v>
      </c>
      <c r="L701" s="23">
        <f>YEAR(CtasReceber[[#This Row],[Data Recebimento]])</f>
        <v>1900</v>
      </c>
      <c r="M701" s="154"/>
      <c r="N701" s="208"/>
      <c r="O7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2" spans="1:15">
      <c r="A702" s="156"/>
      <c r="B702" s="220"/>
      <c r="C702" s="150"/>
      <c r="D702" s="150"/>
      <c r="E702" s="150"/>
      <c r="F702" s="150"/>
      <c r="G702" s="151"/>
      <c r="H702" s="23">
        <f>MONTH(CtasReceber[[#This Row],[Data Vencimento]])</f>
        <v>1</v>
      </c>
      <c r="I702" s="23">
        <f>YEAR(CtasReceber[[#This Row],[Data Vencimento]])</f>
        <v>1900</v>
      </c>
      <c r="J702" s="156"/>
      <c r="K702" s="23">
        <f>MONTH(CtasReceber[[#This Row],[Data Recebimento]])</f>
        <v>1</v>
      </c>
      <c r="L702" s="23">
        <f>YEAR(CtasReceber[[#This Row],[Data Recebimento]])</f>
        <v>1900</v>
      </c>
      <c r="M702" s="154"/>
      <c r="N702" s="208"/>
      <c r="O7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3" spans="1:15">
      <c r="A703" s="156"/>
      <c r="B703" s="220"/>
      <c r="C703" s="150"/>
      <c r="D703" s="150"/>
      <c r="E703" s="150"/>
      <c r="F703" s="150"/>
      <c r="G703" s="151"/>
      <c r="H703" s="23">
        <f>MONTH(CtasReceber[[#This Row],[Data Vencimento]])</f>
        <v>1</v>
      </c>
      <c r="I703" s="23">
        <f>YEAR(CtasReceber[[#This Row],[Data Vencimento]])</f>
        <v>1900</v>
      </c>
      <c r="J703" s="156"/>
      <c r="K703" s="23">
        <f>MONTH(CtasReceber[[#This Row],[Data Recebimento]])</f>
        <v>1</v>
      </c>
      <c r="L703" s="23">
        <f>YEAR(CtasReceber[[#This Row],[Data Recebimento]])</f>
        <v>1900</v>
      </c>
      <c r="M703" s="154"/>
      <c r="N703" s="208"/>
      <c r="O7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4" spans="1:15">
      <c r="A704" s="156"/>
      <c r="B704" s="220"/>
      <c r="C704" s="150"/>
      <c r="D704" s="150"/>
      <c r="E704" s="150"/>
      <c r="F704" s="150"/>
      <c r="G704" s="151"/>
      <c r="H704" s="23">
        <f>MONTH(CtasReceber[[#This Row],[Data Vencimento]])</f>
        <v>1</v>
      </c>
      <c r="I704" s="23">
        <f>YEAR(CtasReceber[[#This Row],[Data Vencimento]])</f>
        <v>1900</v>
      </c>
      <c r="J704" s="156"/>
      <c r="K704" s="23">
        <f>MONTH(CtasReceber[[#This Row],[Data Recebimento]])</f>
        <v>1</v>
      </c>
      <c r="L704" s="23">
        <f>YEAR(CtasReceber[[#This Row],[Data Recebimento]])</f>
        <v>1900</v>
      </c>
      <c r="M704" s="154"/>
      <c r="N704" s="208"/>
      <c r="O7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5" spans="1:15">
      <c r="A705" s="156"/>
      <c r="B705" s="220"/>
      <c r="C705" s="150"/>
      <c r="D705" s="150"/>
      <c r="E705" s="150"/>
      <c r="F705" s="150"/>
      <c r="G705" s="151"/>
      <c r="H705" s="23">
        <f>MONTH(CtasReceber[[#This Row],[Data Vencimento]])</f>
        <v>1</v>
      </c>
      <c r="I705" s="23">
        <f>YEAR(CtasReceber[[#This Row],[Data Vencimento]])</f>
        <v>1900</v>
      </c>
      <c r="J705" s="156"/>
      <c r="K705" s="23">
        <f>MONTH(CtasReceber[[#This Row],[Data Recebimento]])</f>
        <v>1</v>
      </c>
      <c r="L705" s="23">
        <f>YEAR(CtasReceber[[#This Row],[Data Recebimento]])</f>
        <v>1900</v>
      </c>
      <c r="M705" s="154"/>
      <c r="N705" s="208"/>
      <c r="O7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6" spans="1:15">
      <c r="A706" s="156"/>
      <c r="B706" s="220"/>
      <c r="C706" s="150"/>
      <c r="D706" s="150"/>
      <c r="E706" s="150"/>
      <c r="F706" s="150"/>
      <c r="G706" s="151"/>
      <c r="H706" s="23">
        <f>MONTH(CtasReceber[[#This Row],[Data Vencimento]])</f>
        <v>1</v>
      </c>
      <c r="I706" s="23">
        <f>YEAR(CtasReceber[[#This Row],[Data Vencimento]])</f>
        <v>1900</v>
      </c>
      <c r="J706" s="156"/>
      <c r="K706" s="23">
        <f>MONTH(CtasReceber[[#This Row],[Data Recebimento]])</f>
        <v>1</v>
      </c>
      <c r="L706" s="23">
        <f>YEAR(CtasReceber[[#This Row],[Data Recebimento]])</f>
        <v>1900</v>
      </c>
      <c r="M706" s="154"/>
      <c r="N706" s="208"/>
      <c r="O7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7" spans="1:15">
      <c r="A707" s="156"/>
      <c r="B707" s="220"/>
      <c r="C707" s="150"/>
      <c r="D707" s="150"/>
      <c r="E707" s="150"/>
      <c r="F707" s="150"/>
      <c r="G707" s="151"/>
      <c r="H707" s="23">
        <f>MONTH(CtasReceber[[#This Row],[Data Vencimento]])</f>
        <v>1</v>
      </c>
      <c r="I707" s="23">
        <f>YEAR(CtasReceber[[#This Row],[Data Vencimento]])</f>
        <v>1900</v>
      </c>
      <c r="J707" s="156"/>
      <c r="K707" s="23">
        <f>MONTH(CtasReceber[[#This Row],[Data Recebimento]])</f>
        <v>1</v>
      </c>
      <c r="L707" s="23">
        <f>YEAR(CtasReceber[[#This Row],[Data Recebimento]])</f>
        <v>1900</v>
      </c>
      <c r="M707" s="154"/>
      <c r="N707" s="208"/>
      <c r="O7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8" spans="1:15">
      <c r="A708" s="156"/>
      <c r="B708" s="220"/>
      <c r="C708" s="150"/>
      <c r="D708" s="150"/>
      <c r="E708" s="150"/>
      <c r="F708" s="150"/>
      <c r="G708" s="151"/>
      <c r="H708" s="23">
        <f>MONTH(CtasReceber[[#This Row],[Data Vencimento]])</f>
        <v>1</v>
      </c>
      <c r="I708" s="23">
        <f>YEAR(CtasReceber[[#This Row],[Data Vencimento]])</f>
        <v>1900</v>
      </c>
      <c r="J708" s="156"/>
      <c r="K708" s="23">
        <f>MONTH(CtasReceber[[#This Row],[Data Recebimento]])</f>
        <v>1</v>
      </c>
      <c r="L708" s="23">
        <f>YEAR(CtasReceber[[#This Row],[Data Recebimento]])</f>
        <v>1900</v>
      </c>
      <c r="M708" s="154"/>
      <c r="N708" s="208"/>
      <c r="O7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09" spans="1:15">
      <c r="A709" s="156"/>
      <c r="B709" s="220"/>
      <c r="C709" s="150"/>
      <c r="D709" s="150"/>
      <c r="E709" s="150"/>
      <c r="F709" s="150"/>
      <c r="G709" s="151"/>
      <c r="H709" s="23">
        <f>MONTH(CtasReceber[[#This Row],[Data Vencimento]])</f>
        <v>1</v>
      </c>
      <c r="I709" s="23">
        <f>YEAR(CtasReceber[[#This Row],[Data Vencimento]])</f>
        <v>1900</v>
      </c>
      <c r="J709" s="156"/>
      <c r="K709" s="23">
        <f>MONTH(CtasReceber[[#This Row],[Data Recebimento]])</f>
        <v>1</v>
      </c>
      <c r="L709" s="23">
        <f>YEAR(CtasReceber[[#This Row],[Data Recebimento]])</f>
        <v>1900</v>
      </c>
      <c r="M709" s="154"/>
      <c r="N709" s="208"/>
      <c r="O7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0" spans="1:15">
      <c r="A710" s="156"/>
      <c r="B710" s="220"/>
      <c r="C710" s="150"/>
      <c r="D710" s="150"/>
      <c r="E710" s="150"/>
      <c r="F710" s="150"/>
      <c r="G710" s="151"/>
      <c r="H710" s="23">
        <f>MONTH(CtasReceber[[#This Row],[Data Vencimento]])</f>
        <v>1</v>
      </c>
      <c r="I710" s="23">
        <f>YEAR(CtasReceber[[#This Row],[Data Vencimento]])</f>
        <v>1900</v>
      </c>
      <c r="J710" s="156"/>
      <c r="K710" s="23">
        <f>MONTH(CtasReceber[[#This Row],[Data Recebimento]])</f>
        <v>1</v>
      </c>
      <c r="L710" s="23">
        <f>YEAR(CtasReceber[[#This Row],[Data Recebimento]])</f>
        <v>1900</v>
      </c>
      <c r="M710" s="154"/>
      <c r="N710" s="208"/>
      <c r="O7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1" spans="1:15">
      <c r="A711" s="156"/>
      <c r="B711" s="220"/>
      <c r="C711" s="150"/>
      <c r="D711" s="150"/>
      <c r="E711" s="150"/>
      <c r="F711" s="150"/>
      <c r="G711" s="151"/>
      <c r="H711" s="23">
        <f>MONTH(CtasReceber[[#This Row],[Data Vencimento]])</f>
        <v>1</v>
      </c>
      <c r="I711" s="23">
        <f>YEAR(CtasReceber[[#This Row],[Data Vencimento]])</f>
        <v>1900</v>
      </c>
      <c r="J711" s="156"/>
      <c r="K711" s="23">
        <f>MONTH(CtasReceber[[#This Row],[Data Recebimento]])</f>
        <v>1</v>
      </c>
      <c r="L711" s="23">
        <f>YEAR(CtasReceber[[#This Row],[Data Recebimento]])</f>
        <v>1900</v>
      </c>
      <c r="M711" s="154"/>
      <c r="N711" s="208"/>
      <c r="O7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2" spans="1:15">
      <c r="A712" s="156"/>
      <c r="B712" s="220"/>
      <c r="C712" s="150"/>
      <c r="D712" s="150"/>
      <c r="E712" s="150"/>
      <c r="F712" s="150"/>
      <c r="G712" s="151"/>
      <c r="H712" s="23">
        <f>MONTH(CtasReceber[[#This Row],[Data Vencimento]])</f>
        <v>1</v>
      </c>
      <c r="I712" s="23">
        <f>YEAR(CtasReceber[[#This Row],[Data Vencimento]])</f>
        <v>1900</v>
      </c>
      <c r="J712" s="156"/>
      <c r="K712" s="23">
        <f>MONTH(CtasReceber[[#This Row],[Data Recebimento]])</f>
        <v>1</v>
      </c>
      <c r="L712" s="23">
        <f>YEAR(CtasReceber[[#This Row],[Data Recebimento]])</f>
        <v>1900</v>
      </c>
      <c r="M712" s="154"/>
      <c r="N712" s="208"/>
      <c r="O7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3" spans="1:15">
      <c r="A713" s="156"/>
      <c r="B713" s="220"/>
      <c r="C713" s="150"/>
      <c r="D713" s="150"/>
      <c r="E713" s="150"/>
      <c r="F713" s="150"/>
      <c r="G713" s="151"/>
      <c r="H713" s="23">
        <f>MONTH(CtasReceber[[#This Row],[Data Vencimento]])</f>
        <v>1</v>
      </c>
      <c r="I713" s="23">
        <f>YEAR(CtasReceber[[#This Row],[Data Vencimento]])</f>
        <v>1900</v>
      </c>
      <c r="J713" s="156"/>
      <c r="K713" s="23">
        <f>MONTH(CtasReceber[[#This Row],[Data Recebimento]])</f>
        <v>1</v>
      </c>
      <c r="L713" s="23">
        <f>YEAR(CtasReceber[[#This Row],[Data Recebimento]])</f>
        <v>1900</v>
      </c>
      <c r="M713" s="154"/>
      <c r="N713" s="208"/>
      <c r="O7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4" spans="1:15">
      <c r="A714" s="156"/>
      <c r="B714" s="220"/>
      <c r="C714" s="150"/>
      <c r="D714" s="150"/>
      <c r="E714" s="150"/>
      <c r="F714" s="150"/>
      <c r="G714" s="151"/>
      <c r="H714" s="23">
        <f>MONTH(CtasReceber[[#This Row],[Data Vencimento]])</f>
        <v>1</v>
      </c>
      <c r="I714" s="23">
        <f>YEAR(CtasReceber[[#This Row],[Data Vencimento]])</f>
        <v>1900</v>
      </c>
      <c r="J714" s="156"/>
      <c r="K714" s="23">
        <f>MONTH(CtasReceber[[#This Row],[Data Recebimento]])</f>
        <v>1</v>
      </c>
      <c r="L714" s="23">
        <f>YEAR(CtasReceber[[#This Row],[Data Recebimento]])</f>
        <v>1900</v>
      </c>
      <c r="M714" s="154"/>
      <c r="N714" s="208"/>
      <c r="O7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5" spans="1:15">
      <c r="A715" s="156"/>
      <c r="B715" s="220"/>
      <c r="C715" s="150"/>
      <c r="D715" s="150"/>
      <c r="E715" s="150"/>
      <c r="F715" s="150"/>
      <c r="G715" s="151"/>
      <c r="H715" s="23">
        <f>MONTH(CtasReceber[[#This Row],[Data Vencimento]])</f>
        <v>1</v>
      </c>
      <c r="I715" s="23">
        <f>YEAR(CtasReceber[[#This Row],[Data Vencimento]])</f>
        <v>1900</v>
      </c>
      <c r="J715" s="156"/>
      <c r="K715" s="23">
        <f>MONTH(CtasReceber[[#This Row],[Data Recebimento]])</f>
        <v>1</v>
      </c>
      <c r="L715" s="23">
        <f>YEAR(CtasReceber[[#This Row],[Data Recebimento]])</f>
        <v>1900</v>
      </c>
      <c r="M715" s="154"/>
      <c r="N715" s="208"/>
      <c r="O7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6" spans="1:15">
      <c r="A716" s="156"/>
      <c r="B716" s="220"/>
      <c r="C716" s="150"/>
      <c r="D716" s="150"/>
      <c r="E716" s="150"/>
      <c r="F716" s="150"/>
      <c r="G716" s="151"/>
      <c r="H716" s="23">
        <f>MONTH(CtasReceber[[#This Row],[Data Vencimento]])</f>
        <v>1</v>
      </c>
      <c r="I716" s="23">
        <f>YEAR(CtasReceber[[#This Row],[Data Vencimento]])</f>
        <v>1900</v>
      </c>
      <c r="J716" s="156"/>
      <c r="K716" s="23">
        <f>MONTH(CtasReceber[[#This Row],[Data Recebimento]])</f>
        <v>1</v>
      </c>
      <c r="L716" s="23">
        <f>YEAR(CtasReceber[[#This Row],[Data Recebimento]])</f>
        <v>1900</v>
      </c>
      <c r="M716" s="154"/>
      <c r="N716" s="208"/>
      <c r="O7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7" spans="1:15">
      <c r="A717" s="156"/>
      <c r="B717" s="220"/>
      <c r="C717" s="150"/>
      <c r="D717" s="150"/>
      <c r="E717" s="150"/>
      <c r="F717" s="150"/>
      <c r="G717" s="151"/>
      <c r="H717" s="23">
        <f>MONTH(CtasReceber[[#This Row],[Data Vencimento]])</f>
        <v>1</v>
      </c>
      <c r="I717" s="23">
        <f>YEAR(CtasReceber[[#This Row],[Data Vencimento]])</f>
        <v>1900</v>
      </c>
      <c r="J717" s="156"/>
      <c r="K717" s="23">
        <f>MONTH(CtasReceber[[#This Row],[Data Recebimento]])</f>
        <v>1</v>
      </c>
      <c r="L717" s="23">
        <f>YEAR(CtasReceber[[#This Row],[Data Recebimento]])</f>
        <v>1900</v>
      </c>
      <c r="M717" s="154"/>
      <c r="N717" s="208"/>
      <c r="O7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8" spans="1:15">
      <c r="A718" s="156"/>
      <c r="B718" s="220"/>
      <c r="C718" s="150"/>
      <c r="D718" s="150"/>
      <c r="E718" s="150"/>
      <c r="F718" s="150"/>
      <c r="G718" s="151"/>
      <c r="H718" s="23">
        <f>MONTH(CtasReceber[[#This Row],[Data Vencimento]])</f>
        <v>1</v>
      </c>
      <c r="I718" s="23">
        <f>YEAR(CtasReceber[[#This Row],[Data Vencimento]])</f>
        <v>1900</v>
      </c>
      <c r="J718" s="156"/>
      <c r="K718" s="23">
        <f>MONTH(CtasReceber[[#This Row],[Data Recebimento]])</f>
        <v>1</v>
      </c>
      <c r="L718" s="23">
        <f>YEAR(CtasReceber[[#This Row],[Data Recebimento]])</f>
        <v>1900</v>
      </c>
      <c r="M718" s="154"/>
      <c r="N718" s="208"/>
      <c r="O7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19" spans="1:15">
      <c r="A719" s="156"/>
      <c r="B719" s="220"/>
      <c r="C719" s="150"/>
      <c r="D719" s="150"/>
      <c r="E719" s="150"/>
      <c r="F719" s="150"/>
      <c r="G719" s="151"/>
      <c r="H719" s="23">
        <f>MONTH(CtasReceber[[#This Row],[Data Vencimento]])</f>
        <v>1</v>
      </c>
      <c r="I719" s="23">
        <f>YEAR(CtasReceber[[#This Row],[Data Vencimento]])</f>
        <v>1900</v>
      </c>
      <c r="J719" s="156"/>
      <c r="K719" s="23">
        <f>MONTH(CtasReceber[[#This Row],[Data Recebimento]])</f>
        <v>1</v>
      </c>
      <c r="L719" s="23">
        <f>YEAR(CtasReceber[[#This Row],[Data Recebimento]])</f>
        <v>1900</v>
      </c>
      <c r="M719" s="154"/>
      <c r="N719" s="208"/>
      <c r="O7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0" spans="1:15">
      <c r="A720" s="156"/>
      <c r="B720" s="220"/>
      <c r="C720" s="150"/>
      <c r="D720" s="150"/>
      <c r="E720" s="150"/>
      <c r="F720" s="150"/>
      <c r="G720" s="151"/>
      <c r="H720" s="23">
        <f>MONTH(CtasReceber[[#This Row],[Data Vencimento]])</f>
        <v>1</v>
      </c>
      <c r="I720" s="23">
        <f>YEAR(CtasReceber[[#This Row],[Data Vencimento]])</f>
        <v>1900</v>
      </c>
      <c r="J720" s="156"/>
      <c r="K720" s="23">
        <f>MONTH(CtasReceber[[#This Row],[Data Recebimento]])</f>
        <v>1</v>
      </c>
      <c r="L720" s="23">
        <f>YEAR(CtasReceber[[#This Row],[Data Recebimento]])</f>
        <v>1900</v>
      </c>
      <c r="M720" s="154"/>
      <c r="N720" s="208"/>
      <c r="O7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1" spans="1:15">
      <c r="A721" s="156"/>
      <c r="B721" s="220"/>
      <c r="C721" s="150"/>
      <c r="D721" s="150"/>
      <c r="E721" s="150"/>
      <c r="F721" s="150"/>
      <c r="G721" s="151"/>
      <c r="H721" s="23">
        <f>MONTH(CtasReceber[[#This Row],[Data Vencimento]])</f>
        <v>1</v>
      </c>
      <c r="I721" s="23">
        <f>YEAR(CtasReceber[[#This Row],[Data Vencimento]])</f>
        <v>1900</v>
      </c>
      <c r="J721" s="156"/>
      <c r="K721" s="23">
        <f>MONTH(CtasReceber[[#This Row],[Data Recebimento]])</f>
        <v>1</v>
      </c>
      <c r="L721" s="23">
        <f>YEAR(CtasReceber[[#This Row],[Data Recebimento]])</f>
        <v>1900</v>
      </c>
      <c r="M721" s="154"/>
      <c r="N721" s="208"/>
      <c r="O7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2" spans="1:15">
      <c r="A722" s="156"/>
      <c r="B722" s="220"/>
      <c r="C722" s="150"/>
      <c r="D722" s="150"/>
      <c r="E722" s="150"/>
      <c r="F722" s="150"/>
      <c r="G722" s="151"/>
      <c r="H722" s="23">
        <f>MONTH(CtasReceber[[#This Row],[Data Vencimento]])</f>
        <v>1</v>
      </c>
      <c r="I722" s="23">
        <f>YEAR(CtasReceber[[#This Row],[Data Vencimento]])</f>
        <v>1900</v>
      </c>
      <c r="J722" s="156"/>
      <c r="K722" s="23">
        <f>MONTH(CtasReceber[[#This Row],[Data Recebimento]])</f>
        <v>1</v>
      </c>
      <c r="L722" s="23">
        <f>YEAR(CtasReceber[[#This Row],[Data Recebimento]])</f>
        <v>1900</v>
      </c>
      <c r="M722" s="154"/>
      <c r="N722" s="208"/>
      <c r="O7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3" spans="1:15">
      <c r="A723" s="156"/>
      <c r="B723" s="220"/>
      <c r="C723" s="150"/>
      <c r="D723" s="150"/>
      <c r="E723" s="150"/>
      <c r="F723" s="150"/>
      <c r="G723" s="151"/>
      <c r="H723" s="23">
        <f>MONTH(CtasReceber[[#This Row],[Data Vencimento]])</f>
        <v>1</v>
      </c>
      <c r="I723" s="23">
        <f>YEAR(CtasReceber[[#This Row],[Data Vencimento]])</f>
        <v>1900</v>
      </c>
      <c r="J723" s="156"/>
      <c r="K723" s="23">
        <f>MONTH(CtasReceber[[#This Row],[Data Recebimento]])</f>
        <v>1</v>
      </c>
      <c r="L723" s="23">
        <f>YEAR(CtasReceber[[#This Row],[Data Recebimento]])</f>
        <v>1900</v>
      </c>
      <c r="M723" s="154"/>
      <c r="N723" s="208"/>
      <c r="O7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4" spans="1:15">
      <c r="A724" s="156"/>
      <c r="B724" s="220"/>
      <c r="C724" s="150"/>
      <c r="D724" s="150"/>
      <c r="E724" s="150"/>
      <c r="F724" s="150"/>
      <c r="G724" s="151"/>
      <c r="H724" s="23">
        <f>MONTH(CtasReceber[[#This Row],[Data Vencimento]])</f>
        <v>1</v>
      </c>
      <c r="I724" s="23">
        <f>YEAR(CtasReceber[[#This Row],[Data Vencimento]])</f>
        <v>1900</v>
      </c>
      <c r="J724" s="156"/>
      <c r="K724" s="23">
        <f>MONTH(CtasReceber[[#This Row],[Data Recebimento]])</f>
        <v>1</v>
      </c>
      <c r="L724" s="23">
        <f>YEAR(CtasReceber[[#This Row],[Data Recebimento]])</f>
        <v>1900</v>
      </c>
      <c r="M724" s="154"/>
      <c r="N724" s="208"/>
      <c r="O7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5" spans="1:15">
      <c r="A725" s="156"/>
      <c r="B725" s="220"/>
      <c r="C725" s="150"/>
      <c r="D725" s="150"/>
      <c r="E725" s="150"/>
      <c r="F725" s="150"/>
      <c r="G725" s="151"/>
      <c r="H725" s="23">
        <f>MONTH(CtasReceber[[#This Row],[Data Vencimento]])</f>
        <v>1</v>
      </c>
      <c r="I725" s="23">
        <f>YEAR(CtasReceber[[#This Row],[Data Vencimento]])</f>
        <v>1900</v>
      </c>
      <c r="J725" s="156"/>
      <c r="K725" s="23">
        <f>MONTH(CtasReceber[[#This Row],[Data Recebimento]])</f>
        <v>1</v>
      </c>
      <c r="L725" s="23">
        <f>YEAR(CtasReceber[[#This Row],[Data Recebimento]])</f>
        <v>1900</v>
      </c>
      <c r="M725" s="154"/>
      <c r="N725" s="208"/>
      <c r="O7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6" spans="1:15">
      <c r="A726" s="156"/>
      <c r="B726" s="220"/>
      <c r="C726" s="150"/>
      <c r="D726" s="150"/>
      <c r="E726" s="150"/>
      <c r="F726" s="150"/>
      <c r="G726" s="151"/>
      <c r="H726" s="23">
        <f>MONTH(CtasReceber[[#This Row],[Data Vencimento]])</f>
        <v>1</v>
      </c>
      <c r="I726" s="23">
        <f>YEAR(CtasReceber[[#This Row],[Data Vencimento]])</f>
        <v>1900</v>
      </c>
      <c r="J726" s="156"/>
      <c r="K726" s="23">
        <f>MONTH(CtasReceber[[#This Row],[Data Recebimento]])</f>
        <v>1</v>
      </c>
      <c r="L726" s="23">
        <f>YEAR(CtasReceber[[#This Row],[Data Recebimento]])</f>
        <v>1900</v>
      </c>
      <c r="M726" s="154"/>
      <c r="N726" s="208"/>
      <c r="O7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7" spans="1:15">
      <c r="A727" s="156"/>
      <c r="B727" s="220"/>
      <c r="C727" s="150"/>
      <c r="D727" s="150"/>
      <c r="E727" s="150"/>
      <c r="F727" s="150"/>
      <c r="G727" s="151"/>
      <c r="H727" s="23">
        <f>MONTH(CtasReceber[[#This Row],[Data Vencimento]])</f>
        <v>1</v>
      </c>
      <c r="I727" s="23">
        <f>YEAR(CtasReceber[[#This Row],[Data Vencimento]])</f>
        <v>1900</v>
      </c>
      <c r="J727" s="156"/>
      <c r="K727" s="23">
        <f>MONTH(CtasReceber[[#This Row],[Data Recebimento]])</f>
        <v>1</v>
      </c>
      <c r="L727" s="23">
        <f>YEAR(CtasReceber[[#This Row],[Data Recebimento]])</f>
        <v>1900</v>
      </c>
      <c r="M727" s="154"/>
      <c r="N727" s="208"/>
      <c r="O7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8" spans="1:15">
      <c r="A728" s="156"/>
      <c r="B728" s="220"/>
      <c r="C728" s="150"/>
      <c r="D728" s="150"/>
      <c r="E728" s="150"/>
      <c r="F728" s="150"/>
      <c r="G728" s="151"/>
      <c r="H728" s="23">
        <f>MONTH(CtasReceber[[#This Row],[Data Vencimento]])</f>
        <v>1</v>
      </c>
      <c r="I728" s="23">
        <f>YEAR(CtasReceber[[#This Row],[Data Vencimento]])</f>
        <v>1900</v>
      </c>
      <c r="J728" s="156"/>
      <c r="K728" s="23">
        <f>MONTH(CtasReceber[[#This Row],[Data Recebimento]])</f>
        <v>1</v>
      </c>
      <c r="L728" s="23">
        <f>YEAR(CtasReceber[[#This Row],[Data Recebimento]])</f>
        <v>1900</v>
      </c>
      <c r="M728" s="154"/>
      <c r="N728" s="208"/>
      <c r="O7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29" spans="1:15">
      <c r="A729" s="156"/>
      <c r="B729" s="220"/>
      <c r="C729" s="150"/>
      <c r="D729" s="150"/>
      <c r="E729" s="150"/>
      <c r="F729" s="150"/>
      <c r="G729" s="151"/>
      <c r="H729" s="23">
        <f>MONTH(CtasReceber[[#This Row],[Data Vencimento]])</f>
        <v>1</v>
      </c>
      <c r="I729" s="23">
        <f>YEAR(CtasReceber[[#This Row],[Data Vencimento]])</f>
        <v>1900</v>
      </c>
      <c r="J729" s="156"/>
      <c r="K729" s="23">
        <f>MONTH(CtasReceber[[#This Row],[Data Recebimento]])</f>
        <v>1</v>
      </c>
      <c r="L729" s="23">
        <f>YEAR(CtasReceber[[#This Row],[Data Recebimento]])</f>
        <v>1900</v>
      </c>
      <c r="M729" s="154"/>
      <c r="N729" s="208"/>
      <c r="O7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0" spans="1:15">
      <c r="A730" s="156"/>
      <c r="B730" s="220"/>
      <c r="C730" s="150"/>
      <c r="D730" s="150"/>
      <c r="E730" s="150"/>
      <c r="F730" s="150"/>
      <c r="G730" s="151"/>
      <c r="H730" s="23">
        <f>MONTH(CtasReceber[[#This Row],[Data Vencimento]])</f>
        <v>1</v>
      </c>
      <c r="I730" s="23">
        <f>YEAR(CtasReceber[[#This Row],[Data Vencimento]])</f>
        <v>1900</v>
      </c>
      <c r="J730" s="156"/>
      <c r="K730" s="23">
        <f>MONTH(CtasReceber[[#This Row],[Data Recebimento]])</f>
        <v>1</v>
      </c>
      <c r="L730" s="23">
        <f>YEAR(CtasReceber[[#This Row],[Data Recebimento]])</f>
        <v>1900</v>
      </c>
      <c r="M730" s="154"/>
      <c r="N730" s="208"/>
      <c r="O7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1" spans="1:15">
      <c r="A731" s="156"/>
      <c r="B731" s="220"/>
      <c r="C731" s="150"/>
      <c r="D731" s="150"/>
      <c r="E731" s="150"/>
      <c r="F731" s="150"/>
      <c r="G731" s="151"/>
      <c r="H731" s="23">
        <f>MONTH(CtasReceber[[#This Row],[Data Vencimento]])</f>
        <v>1</v>
      </c>
      <c r="I731" s="23">
        <f>YEAR(CtasReceber[[#This Row],[Data Vencimento]])</f>
        <v>1900</v>
      </c>
      <c r="J731" s="156"/>
      <c r="K731" s="23">
        <f>MONTH(CtasReceber[[#This Row],[Data Recebimento]])</f>
        <v>1</v>
      </c>
      <c r="L731" s="23">
        <f>YEAR(CtasReceber[[#This Row],[Data Recebimento]])</f>
        <v>1900</v>
      </c>
      <c r="M731" s="154"/>
      <c r="N731" s="208"/>
      <c r="O7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2" spans="1:15">
      <c r="A732" s="156"/>
      <c r="B732" s="220"/>
      <c r="C732" s="150"/>
      <c r="D732" s="150"/>
      <c r="E732" s="150"/>
      <c r="F732" s="150"/>
      <c r="G732" s="151"/>
      <c r="H732" s="23">
        <f>MONTH(CtasReceber[[#This Row],[Data Vencimento]])</f>
        <v>1</v>
      </c>
      <c r="I732" s="23">
        <f>YEAR(CtasReceber[[#This Row],[Data Vencimento]])</f>
        <v>1900</v>
      </c>
      <c r="J732" s="156"/>
      <c r="K732" s="23">
        <f>MONTH(CtasReceber[[#This Row],[Data Recebimento]])</f>
        <v>1</v>
      </c>
      <c r="L732" s="23">
        <f>YEAR(CtasReceber[[#This Row],[Data Recebimento]])</f>
        <v>1900</v>
      </c>
      <c r="M732" s="154"/>
      <c r="N732" s="208"/>
      <c r="O7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3" spans="1:15">
      <c r="A733" s="156"/>
      <c r="B733" s="220"/>
      <c r="C733" s="150"/>
      <c r="D733" s="150"/>
      <c r="E733" s="150"/>
      <c r="F733" s="150"/>
      <c r="G733" s="151"/>
      <c r="H733" s="23">
        <f>MONTH(CtasReceber[[#This Row],[Data Vencimento]])</f>
        <v>1</v>
      </c>
      <c r="I733" s="23">
        <f>YEAR(CtasReceber[[#This Row],[Data Vencimento]])</f>
        <v>1900</v>
      </c>
      <c r="J733" s="156"/>
      <c r="K733" s="23">
        <f>MONTH(CtasReceber[[#This Row],[Data Recebimento]])</f>
        <v>1</v>
      </c>
      <c r="L733" s="23">
        <f>YEAR(CtasReceber[[#This Row],[Data Recebimento]])</f>
        <v>1900</v>
      </c>
      <c r="M733" s="154"/>
      <c r="N733" s="208"/>
      <c r="O7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4" spans="1:15">
      <c r="A734" s="156"/>
      <c r="B734" s="220"/>
      <c r="C734" s="150"/>
      <c r="D734" s="150"/>
      <c r="E734" s="150"/>
      <c r="F734" s="150"/>
      <c r="G734" s="151"/>
      <c r="H734" s="23">
        <f>MONTH(CtasReceber[[#This Row],[Data Vencimento]])</f>
        <v>1</v>
      </c>
      <c r="I734" s="23">
        <f>YEAR(CtasReceber[[#This Row],[Data Vencimento]])</f>
        <v>1900</v>
      </c>
      <c r="J734" s="156"/>
      <c r="K734" s="23">
        <f>MONTH(CtasReceber[[#This Row],[Data Recebimento]])</f>
        <v>1</v>
      </c>
      <c r="L734" s="23">
        <f>YEAR(CtasReceber[[#This Row],[Data Recebimento]])</f>
        <v>1900</v>
      </c>
      <c r="M734" s="154"/>
      <c r="N734" s="208"/>
      <c r="O7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5" spans="1:15">
      <c r="A735" s="156"/>
      <c r="B735" s="220"/>
      <c r="C735" s="150"/>
      <c r="D735" s="150"/>
      <c r="E735" s="150"/>
      <c r="F735" s="150"/>
      <c r="G735" s="151"/>
      <c r="H735" s="23">
        <f>MONTH(CtasReceber[[#This Row],[Data Vencimento]])</f>
        <v>1</v>
      </c>
      <c r="I735" s="23">
        <f>YEAR(CtasReceber[[#This Row],[Data Vencimento]])</f>
        <v>1900</v>
      </c>
      <c r="J735" s="156"/>
      <c r="K735" s="23">
        <f>MONTH(CtasReceber[[#This Row],[Data Recebimento]])</f>
        <v>1</v>
      </c>
      <c r="L735" s="23">
        <f>YEAR(CtasReceber[[#This Row],[Data Recebimento]])</f>
        <v>1900</v>
      </c>
      <c r="M735" s="154"/>
      <c r="N735" s="208"/>
      <c r="O7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6" spans="1:15">
      <c r="A736" s="156"/>
      <c r="B736" s="220"/>
      <c r="C736" s="150"/>
      <c r="D736" s="150"/>
      <c r="E736" s="150"/>
      <c r="F736" s="150"/>
      <c r="G736" s="151"/>
      <c r="H736" s="23">
        <f>MONTH(CtasReceber[[#This Row],[Data Vencimento]])</f>
        <v>1</v>
      </c>
      <c r="I736" s="23">
        <f>YEAR(CtasReceber[[#This Row],[Data Vencimento]])</f>
        <v>1900</v>
      </c>
      <c r="J736" s="156"/>
      <c r="K736" s="23">
        <f>MONTH(CtasReceber[[#This Row],[Data Recebimento]])</f>
        <v>1</v>
      </c>
      <c r="L736" s="23">
        <f>YEAR(CtasReceber[[#This Row],[Data Recebimento]])</f>
        <v>1900</v>
      </c>
      <c r="M736" s="154"/>
      <c r="N736" s="208"/>
      <c r="O7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7" spans="1:15">
      <c r="A737" s="156"/>
      <c r="B737" s="220"/>
      <c r="C737" s="150"/>
      <c r="D737" s="150"/>
      <c r="E737" s="150"/>
      <c r="F737" s="150"/>
      <c r="G737" s="151"/>
      <c r="H737" s="23">
        <f>MONTH(CtasReceber[[#This Row],[Data Vencimento]])</f>
        <v>1</v>
      </c>
      <c r="I737" s="23">
        <f>YEAR(CtasReceber[[#This Row],[Data Vencimento]])</f>
        <v>1900</v>
      </c>
      <c r="J737" s="156"/>
      <c r="K737" s="23">
        <f>MONTH(CtasReceber[[#This Row],[Data Recebimento]])</f>
        <v>1</v>
      </c>
      <c r="L737" s="23">
        <f>YEAR(CtasReceber[[#This Row],[Data Recebimento]])</f>
        <v>1900</v>
      </c>
      <c r="M737" s="154"/>
      <c r="N737" s="208"/>
      <c r="O7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8" spans="1:15">
      <c r="A738" s="156"/>
      <c r="B738" s="220"/>
      <c r="C738" s="150"/>
      <c r="D738" s="150"/>
      <c r="E738" s="150"/>
      <c r="F738" s="150"/>
      <c r="G738" s="151"/>
      <c r="H738" s="23">
        <f>MONTH(CtasReceber[[#This Row],[Data Vencimento]])</f>
        <v>1</v>
      </c>
      <c r="I738" s="23">
        <f>YEAR(CtasReceber[[#This Row],[Data Vencimento]])</f>
        <v>1900</v>
      </c>
      <c r="J738" s="156"/>
      <c r="K738" s="23">
        <f>MONTH(CtasReceber[[#This Row],[Data Recebimento]])</f>
        <v>1</v>
      </c>
      <c r="L738" s="23">
        <f>YEAR(CtasReceber[[#This Row],[Data Recebimento]])</f>
        <v>1900</v>
      </c>
      <c r="M738" s="154"/>
      <c r="N738" s="208"/>
      <c r="O7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39" spans="1:15">
      <c r="A739" s="156"/>
      <c r="B739" s="220"/>
      <c r="C739" s="150"/>
      <c r="D739" s="150"/>
      <c r="E739" s="150"/>
      <c r="F739" s="150"/>
      <c r="G739" s="151"/>
      <c r="H739" s="23">
        <f>MONTH(CtasReceber[[#This Row],[Data Vencimento]])</f>
        <v>1</v>
      </c>
      <c r="I739" s="23">
        <f>YEAR(CtasReceber[[#This Row],[Data Vencimento]])</f>
        <v>1900</v>
      </c>
      <c r="J739" s="156"/>
      <c r="K739" s="23">
        <f>MONTH(CtasReceber[[#This Row],[Data Recebimento]])</f>
        <v>1</v>
      </c>
      <c r="L739" s="23">
        <f>YEAR(CtasReceber[[#This Row],[Data Recebimento]])</f>
        <v>1900</v>
      </c>
      <c r="M739" s="154"/>
      <c r="N739" s="208"/>
      <c r="O7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0" spans="1:15">
      <c r="A740" s="156"/>
      <c r="B740" s="220"/>
      <c r="C740" s="150"/>
      <c r="D740" s="150"/>
      <c r="E740" s="150"/>
      <c r="F740" s="150"/>
      <c r="G740" s="151"/>
      <c r="H740" s="23">
        <f>MONTH(CtasReceber[[#This Row],[Data Vencimento]])</f>
        <v>1</v>
      </c>
      <c r="I740" s="23">
        <f>YEAR(CtasReceber[[#This Row],[Data Vencimento]])</f>
        <v>1900</v>
      </c>
      <c r="J740" s="156"/>
      <c r="K740" s="23">
        <f>MONTH(CtasReceber[[#This Row],[Data Recebimento]])</f>
        <v>1</v>
      </c>
      <c r="L740" s="23">
        <f>YEAR(CtasReceber[[#This Row],[Data Recebimento]])</f>
        <v>1900</v>
      </c>
      <c r="M740" s="154"/>
      <c r="N740" s="208"/>
      <c r="O7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1" spans="1:15">
      <c r="A741" s="156"/>
      <c r="B741" s="220"/>
      <c r="C741" s="150"/>
      <c r="D741" s="150"/>
      <c r="E741" s="150"/>
      <c r="F741" s="150"/>
      <c r="G741" s="151"/>
      <c r="H741" s="23">
        <f>MONTH(CtasReceber[[#This Row],[Data Vencimento]])</f>
        <v>1</v>
      </c>
      <c r="I741" s="23">
        <f>YEAR(CtasReceber[[#This Row],[Data Vencimento]])</f>
        <v>1900</v>
      </c>
      <c r="J741" s="156"/>
      <c r="K741" s="23">
        <f>MONTH(CtasReceber[[#This Row],[Data Recebimento]])</f>
        <v>1</v>
      </c>
      <c r="L741" s="23">
        <f>YEAR(CtasReceber[[#This Row],[Data Recebimento]])</f>
        <v>1900</v>
      </c>
      <c r="M741" s="154"/>
      <c r="N741" s="208"/>
      <c r="O7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2" spans="1:15">
      <c r="A742" s="156"/>
      <c r="B742" s="220"/>
      <c r="C742" s="150"/>
      <c r="D742" s="150"/>
      <c r="E742" s="150"/>
      <c r="F742" s="150"/>
      <c r="G742" s="151"/>
      <c r="H742" s="23">
        <f>MONTH(CtasReceber[[#This Row],[Data Vencimento]])</f>
        <v>1</v>
      </c>
      <c r="I742" s="23">
        <f>YEAR(CtasReceber[[#This Row],[Data Vencimento]])</f>
        <v>1900</v>
      </c>
      <c r="J742" s="156"/>
      <c r="K742" s="23">
        <f>MONTH(CtasReceber[[#This Row],[Data Recebimento]])</f>
        <v>1</v>
      </c>
      <c r="L742" s="23">
        <f>YEAR(CtasReceber[[#This Row],[Data Recebimento]])</f>
        <v>1900</v>
      </c>
      <c r="M742" s="154"/>
      <c r="N742" s="208"/>
      <c r="O7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3" spans="1:15">
      <c r="A743" s="156"/>
      <c r="B743" s="220"/>
      <c r="C743" s="150"/>
      <c r="D743" s="150"/>
      <c r="E743" s="150"/>
      <c r="F743" s="150"/>
      <c r="G743" s="151"/>
      <c r="H743" s="23">
        <f>MONTH(CtasReceber[[#This Row],[Data Vencimento]])</f>
        <v>1</v>
      </c>
      <c r="I743" s="23">
        <f>YEAR(CtasReceber[[#This Row],[Data Vencimento]])</f>
        <v>1900</v>
      </c>
      <c r="J743" s="156"/>
      <c r="K743" s="23">
        <f>MONTH(CtasReceber[[#This Row],[Data Recebimento]])</f>
        <v>1</v>
      </c>
      <c r="L743" s="23">
        <f>YEAR(CtasReceber[[#This Row],[Data Recebimento]])</f>
        <v>1900</v>
      </c>
      <c r="M743" s="154"/>
      <c r="N743" s="208"/>
      <c r="O7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4" spans="1:15">
      <c r="A744" s="156"/>
      <c r="B744" s="220"/>
      <c r="C744" s="150"/>
      <c r="D744" s="150"/>
      <c r="E744" s="150"/>
      <c r="F744" s="150"/>
      <c r="G744" s="151"/>
      <c r="H744" s="23">
        <f>MONTH(CtasReceber[[#This Row],[Data Vencimento]])</f>
        <v>1</v>
      </c>
      <c r="I744" s="23">
        <f>YEAR(CtasReceber[[#This Row],[Data Vencimento]])</f>
        <v>1900</v>
      </c>
      <c r="J744" s="156"/>
      <c r="K744" s="23">
        <f>MONTH(CtasReceber[[#This Row],[Data Recebimento]])</f>
        <v>1</v>
      </c>
      <c r="L744" s="23">
        <f>YEAR(CtasReceber[[#This Row],[Data Recebimento]])</f>
        <v>1900</v>
      </c>
      <c r="M744" s="154"/>
      <c r="N744" s="208"/>
      <c r="O7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5" spans="1:15">
      <c r="A745" s="156"/>
      <c r="B745" s="220"/>
      <c r="C745" s="150"/>
      <c r="D745" s="150"/>
      <c r="E745" s="150"/>
      <c r="F745" s="150"/>
      <c r="G745" s="151"/>
      <c r="H745" s="23">
        <f>MONTH(CtasReceber[[#This Row],[Data Vencimento]])</f>
        <v>1</v>
      </c>
      <c r="I745" s="23">
        <f>YEAR(CtasReceber[[#This Row],[Data Vencimento]])</f>
        <v>1900</v>
      </c>
      <c r="J745" s="156"/>
      <c r="K745" s="23">
        <f>MONTH(CtasReceber[[#This Row],[Data Recebimento]])</f>
        <v>1</v>
      </c>
      <c r="L745" s="23">
        <f>YEAR(CtasReceber[[#This Row],[Data Recebimento]])</f>
        <v>1900</v>
      </c>
      <c r="M745" s="154"/>
      <c r="N745" s="208"/>
      <c r="O7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6" spans="1:15">
      <c r="A746" s="156"/>
      <c r="B746" s="220"/>
      <c r="C746" s="150"/>
      <c r="D746" s="150"/>
      <c r="E746" s="150"/>
      <c r="F746" s="150"/>
      <c r="G746" s="151"/>
      <c r="H746" s="23">
        <f>MONTH(CtasReceber[[#This Row],[Data Vencimento]])</f>
        <v>1</v>
      </c>
      <c r="I746" s="23">
        <f>YEAR(CtasReceber[[#This Row],[Data Vencimento]])</f>
        <v>1900</v>
      </c>
      <c r="J746" s="156"/>
      <c r="K746" s="23">
        <f>MONTH(CtasReceber[[#This Row],[Data Recebimento]])</f>
        <v>1</v>
      </c>
      <c r="L746" s="23">
        <f>YEAR(CtasReceber[[#This Row],[Data Recebimento]])</f>
        <v>1900</v>
      </c>
      <c r="M746" s="154"/>
      <c r="N746" s="208"/>
      <c r="O7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7" spans="1:15">
      <c r="A747" s="156"/>
      <c r="B747" s="220"/>
      <c r="C747" s="150"/>
      <c r="D747" s="150"/>
      <c r="E747" s="150"/>
      <c r="F747" s="150"/>
      <c r="G747" s="151"/>
      <c r="H747" s="23">
        <f>MONTH(CtasReceber[[#This Row],[Data Vencimento]])</f>
        <v>1</v>
      </c>
      <c r="I747" s="23">
        <f>YEAR(CtasReceber[[#This Row],[Data Vencimento]])</f>
        <v>1900</v>
      </c>
      <c r="J747" s="156"/>
      <c r="K747" s="23">
        <f>MONTH(CtasReceber[[#This Row],[Data Recebimento]])</f>
        <v>1</v>
      </c>
      <c r="L747" s="23">
        <f>YEAR(CtasReceber[[#This Row],[Data Recebimento]])</f>
        <v>1900</v>
      </c>
      <c r="M747" s="154"/>
      <c r="N747" s="208"/>
      <c r="O7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8" spans="1:15">
      <c r="A748" s="156"/>
      <c r="B748" s="220"/>
      <c r="C748" s="150"/>
      <c r="D748" s="150"/>
      <c r="E748" s="150"/>
      <c r="F748" s="150"/>
      <c r="G748" s="151"/>
      <c r="H748" s="23">
        <f>MONTH(CtasReceber[[#This Row],[Data Vencimento]])</f>
        <v>1</v>
      </c>
      <c r="I748" s="23">
        <f>YEAR(CtasReceber[[#This Row],[Data Vencimento]])</f>
        <v>1900</v>
      </c>
      <c r="J748" s="156"/>
      <c r="K748" s="23">
        <f>MONTH(CtasReceber[[#This Row],[Data Recebimento]])</f>
        <v>1</v>
      </c>
      <c r="L748" s="23">
        <f>YEAR(CtasReceber[[#This Row],[Data Recebimento]])</f>
        <v>1900</v>
      </c>
      <c r="M748" s="154"/>
      <c r="N748" s="208"/>
      <c r="O7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49" spans="1:15">
      <c r="A749" s="156"/>
      <c r="B749" s="220"/>
      <c r="C749" s="150"/>
      <c r="D749" s="150"/>
      <c r="E749" s="150"/>
      <c r="F749" s="150"/>
      <c r="G749" s="151"/>
      <c r="H749" s="23">
        <f>MONTH(CtasReceber[[#This Row],[Data Vencimento]])</f>
        <v>1</v>
      </c>
      <c r="I749" s="23">
        <f>YEAR(CtasReceber[[#This Row],[Data Vencimento]])</f>
        <v>1900</v>
      </c>
      <c r="J749" s="156"/>
      <c r="K749" s="23">
        <f>MONTH(CtasReceber[[#This Row],[Data Recebimento]])</f>
        <v>1</v>
      </c>
      <c r="L749" s="23">
        <f>YEAR(CtasReceber[[#This Row],[Data Recebimento]])</f>
        <v>1900</v>
      </c>
      <c r="M749" s="154"/>
      <c r="N749" s="208"/>
      <c r="O7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0" spans="1:15">
      <c r="A750" s="156"/>
      <c r="B750" s="220"/>
      <c r="C750" s="150"/>
      <c r="D750" s="150"/>
      <c r="E750" s="150"/>
      <c r="F750" s="150"/>
      <c r="G750" s="151"/>
      <c r="H750" s="23">
        <f>MONTH(CtasReceber[[#This Row],[Data Vencimento]])</f>
        <v>1</v>
      </c>
      <c r="I750" s="23">
        <f>YEAR(CtasReceber[[#This Row],[Data Vencimento]])</f>
        <v>1900</v>
      </c>
      <c r="J750" s="156"/>
      <c r="K750" s="23">
        <f>MONTH(CtasReceber[[#This Row],[Data Recebimento]])</f>
        <v>1</v>
      </c>
      <c r="L750" s="23">
        <f>YEAR(CtasReceber[[#This Row],[Data Recebimento]])</f>
        <v>1900</v>
      </c>
      <c r="M750" s="154"/>
      <c r="N750" s="208"/>
      <c r="O7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1" spans="1:15">
      <c r="A751" s="156"/>
      <c r="B751" s="220"/>
      <c r="C751" s="150"/>
      <c r="D751" s="150"/>
      <c r="E751" s="150"/>
      <c r="F751" s="150"/>
      <c r="G751" s="151"/>
      <c r="H751" s="23">
        <f>MONTH(CtasReceber[[#This Row],[Data Vencimento]])</f>
        <v>1</v>
      </c>
      <c r="I751" s="23">
        <f>YEAR(CtasReceber[[#This Row],[Data Vencimento]])</f>
        <v>1900</v>
      </c>
      <c r="J751" s="156"/>
      <c r="K751" s="23">
        <f>MONTH(CtasReceber[[#This Row],[Data Recebimento]])</f>
        <v>1</v>
      </c>
      <c r="L751" s="23">
        <f>YEAR(CtasReceber[[#This Row],[Data Recebimento]])</f>
        <v>1900</v>
      </c>
      <c r="M751" s="154"/>
      <c r="N751" s="208"/>
      <c r="O7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2" spans="1:15">
      <c r="A752" s="156"/>
      <c r="B752" s="220"/>
      <c r="C752" s="150"/>
      <c r="D752" s="150"/>
      <c r="E752" s="150"/>
      <c r="F752" s="150"/>
      <c r="G752" s="151"/>
      <c r="H752" s="23">
        <f>MONTH(CtasReceber[[#This Row],[Data Vencimento]])</f>
        <v>1</v>
      </c>
      <c r="I752" s="23">
        <f>YEAR(CtasReceber[[#This Row],[Data Vencimento]])</f>
        <v>1900</v>
      </c>
      <c r="J752" s="156"/>
      <c r="K752" s="23">
        <f>MONTH(CtasReceber[[#This Row],[Data Recebimento]])</f>
        <v>1</v>
      </c>
      <c r="L752" s="23">
        <f>YEAR(CtasReceber[[#This Row],[Data Recebimento]])</f>
        <v>1900</v>
      </c>
      <c r="M752" s="154"/>
      <c r="N752" s="208"/>
      <c r="O7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3" spans="1:15">
      <c r="A753" s="156"/>
      <c r="B753" s="220"/>
      <c r="C753" s="150"/>
      <c r="D753" s="150"/>
      <c r="E753" s="150"/>
      <c r="F753" s="150"/>
      <c r="G753" s="151"/>
      <c r="H753" s="23">
        <f>MONTH(CtasReceber[[#This Row],[Data Vencimento]])</f>
        <v>1</v>
      </c>
      <c r="I753" s="23">
        <f>YEAR(CtasReceber[[#This Row],[Data Vencimento]])</f>
        <v>1900</v>
      </c>
      <c r="J753" s="156"/>
      <c r="K753" s="23">
        <f>MONTH(CtasReceber[[#This Row],[Data Recebimento]])</f>
        <v>1</v>
      </c>
      <c r="L753" s="23">
        <f>YEAR(CtasReceber[[#This Row],[Data Recebimento]])</f>
        <v>1900</v>
      </c>
      <c r="M753" s="154"/>
      <c r="N753" s="208"/>
      <c r="O7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4" spans="1:15">
      <c r="A754" s="156"/>
      <c r="B754" s="220"/>
      <c r="C754" s="150"/>
      <c r="D754" s="150"/>
      <c r="E754" s="150"/>
      <c r="F754" s="150"/>
      <c r="G754" s="151"/>
      <c r="H754" s="23">
        <f>MONTH(CtasReceber[[#This Row],[Data Vencimento]])</f>
        <v>1</v>
      </c>
      <c r="I754" s="23">
        <f>YEAR(CtasReceber[[#This Row],[Data Vencimento]])</f>
        <v>1900</v>
      </c>
      <c r="J754" s="156"/>
      <c r="K754" s="23">
        <f>MONTH(CtasReceber[[#This Row],[Data Recebimento]])</f>
        <v>1</v>
      </c>
      <c r="L754" s="23">
        <f>YEAR(CtasReceber[[#This Row],[Data Recebimento]])</f>
        <v>1900</v>
      </c>
      <c r="M754" s="154"/>
      <c r="N754" s="208"/>
      <c r="O7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5" spans="1:15">
      <c r="A755" s="156"/>
      <c r="B755" s="220"/>
      <c r="C755" s="150"/>
      <c r="D755" s="150"/>
      <c r="E755" s="150"/>
      <c r="F755" s="150"/>
      <c r="G755" s="151"/>
      <c r="H755" s="23">
        <f>MONTH(CtasReceber[[#This Row],[Data Vencimento]])</f>
        <v>1</v>
      </c>
      <c r="I755" s="23">
        <f>YEAR(CtasReceber[[#This Row],[Data Vencimento]])</f>
        <v>1900</v>
      </c>
      <c r="J755" s="156"/>
      <c r="K755" s="23">
        <f>MONTH(CtasReceber[[#This Row],[Data Recebimento]])</f>
        <v>1</v>
      </c>
      <c r="L755" s="23">
        <f>YEAR(CtasReceber[[#This Row],[Data Recebimento]])</f>
        <v>1900</v>
      </c>
      <c r="M755" s="154"/>
      <c r="N755" s="208"/>
      <c r="O7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6" spans="1:15">
      <c r="A756" s="156"/>
      <c r="B756" s="220"/>
      <c r="C756" s="150"/>
      <c r="D756" s="150"/>
      <c r="E756" s="150"/>
      <c r="F756" s="150"/>
      <c r="G756" s="151"/>
      <c r="H756" s="23">
        <f>MONTH(CtasReceber[[#This Row],[Data Vencimento]])</f>
        <v>1</v>
      </c>
      <c r="I756" s="23">
        <f>YEAR(CtasReceber[[#This Row],[Data Vencimento]])</f>
        <v>1900</v>
      </c>
      <c r="J756" s="156"/>
      <c r="K756" s="23">
        <f>MONTH(CtasReceber[[#This Row],[Data Recebimento]])</f>
        <v>1</v>
      </c>
      <c r="L756" s="23">
        <f>YEAR(CtasReceber[[#This Row],[Data Recebimento]])</f>
        <v>1900</v>
      </c>
      <c r="M756" s="154"/>
      <c r="N756" s="208"/>
      <c r="O7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7" spans="1:15">
      <c r="A757" s="156"/>
      <c r="B757" s="220"/>
      <c r="C757" s="150"/>
      <c r="D757" s="150"/>
      <c r="E757" s="150"/>
      <c r="F757" s="150"/>
      <c r="G757" s="151"/>
      <c r="H757" s="23">
        <f>MONTH(CtasReceber[[#This Row],[Data Vencimento]])</f>
        <v>1</v>
      </c>
      <c r="I757" s="23">
        <f>YEAR(CtasReceber[[#This Row],[Data Vencimento]])</f>
        <v>1900</v>
      </c>
      <c r="J757" s="156"/>
      <c r="K757" s="23">
        <f>MONTH(CtasReceber[[#This Row],[Data Recebimento]])</f>
        <v>1</v>
      </c>
      <c r="L757" s="23">
        <f>YEAR(CtasReceber[[#This Row],[Data Recebimento]])</f>
        <v>1900</v>
      </c>
      <c r="M757" s="154"/>
      <c r="N757" s="208"/>
      <c r="O7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8" spans="1:15">
      <c r="A758" s="156"/>
      <c r="B758" s="220"/>
      <c r="C758" s="150"/>
      <c r="D758" s="150"/>
      <c r="E758" s="150"/>
      <c r="F758" s="150"/>
      <c r="G758" s="151"/>
      <c r="H758" s="23">
        <f>MONTH(CtasReceber[[#This Row],[Data Vencimento]])</f>
        <v>1</v>
      </c>
      <c r="I758" s="23">
        <f>YEAR(CtasReceber[[#This Row],[Data Vencimento]])</f>
        <v>1900</v>
      </c>
      <c r="J758" s="156"/>
      <c r="K758" s="23">
        <f>MONTH(CtasReceber[[#This Row],[Data Recebimento]])</f>
        <v>1</v>
      </c>
      <c r="L758" s="23">
        <f>YEAR(CtasReceber[[#This Row],[Data Recebimento]])</f>
        <v>1900</v>
      </c>
      <c r="M758" s="154"/>
      <c r="N758" s="208"/>
      <c r="O7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59" spans="1:15">
      <c r="A759" s="156"/>
      <c r="B759" s="220"/>
      <c r="C759" s="150"/>
      <c r="D759" s="150"/>
      <c r="E759" s="150"/>
      <c r="F759" s="150"/>
      <c r="G759" s="151"/>
      <c r="H759" s="23">
        <f>MONTH(CtasReceber[[#This Row],[Data Vencimento]])</f>
        <v>1</v>
      </c>
      <c r="I759" s="23">
        <f>YEAR(CtasReceber[[#This Row],[Data Vencimento]])</f>
        <v>1900</v>
      </c>
      <c r="J759" s="156"/>
      <c r="K759" s="23">
        <f>MONTH(CtasReceber[[#This Row],[Data Recebimento]])</f>
        <v>1</v>
      </c>
      <c r="L759" s="23">
        <f>YEAR(CtasReceber[[#This Row],[Data Recebimento]])</f>
        <v>1900</v>
      </c>
      <c r="M759" s="154"/>
      <c r="N759" s="208"/>
      <c r="O7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0" spans="1:15">
      <c r="A760" s="156"/>
      <c r="B760" s="220"/>
      <c r="C760" s="150"/>
      <c r="D760" s="150"/>
      <c r="E760" s="150"/>
      <c r="F760" s="150"/>
      <c r="G760" s="151"/>
      <c r="H760" s="23">
        <f>MONTH(CtasReceber[[#This Row],[Data Vencimento]])</f>
        <v>1</v>
      </c>
      <c r="I760" s="23">
        <f>YEAR(CtasReceber[[#This Row],[Data Vencimento]])</f>
        <v>1900</v>
      </c>
      <c r="J760" s="156"/>
      <c r="K760" s="23">
        <f>MONTH(CtasReceber[[#This Row],[Data Recebimento]])</f>
        <v>1</v>
      </c>
      <c r="L760" s="23">
        <f>YEAR(CtasReceber[[#This Row],[Data Recebimento]])</f>
        <v>1900</v>
      </c>
      <c r="M760" s="154"/>
      <c r="N760" s="208"/>
      <c r="O7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1" spans="1:15">
      <c r="A761" s="156"/>
      <c r="B761" s="220"/>
      <c r="C761" s="150"/>
      <c r="D761" s="150"/>
      <c r="E761" s="150"/>
      <c r="F761" s="150"/>
      <c r="G761" s="151"/>
      <c r="H761" s="23">
        <f>MONTH(CtasReceber[[#This Row],[Data Vencimento]])</f>
        <v>1</v>
      </c>
      <c r="I761" s="23">
        <f>YEAR(CtasReceber[[#This Row],[Data Vencimento]])</f>
        <v>1900</v>
      </c>
      <c r="J761" s="156"/>
      <c r="K761" s="23">
        <f>MONTH(CtasReceber[[#This Row],[Data Recebimento]])</f>
        <v>1</v>
      </c>
      <c r="L761" s="23">
        <f>YEAR(CtasReceber[[#This Row],[Data Recebimento]])</f>
        <v>1900</v>
      </c>
      <c r="M761" s="154"/>
      <c r="N761" s="208"/>
      <c r="O7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2" spans="1:15">
      <c r="A762" s="156"/>
      <c r="B762" s="220"/>
      <c r="C762" s="150"/>
      <c r="D762" s="150"/>
      <c r="E762" s="150"/>
      <c r="F762" s="150"/>
      <c r="G762" s="151"/>
      <c r="H762" s="23">
        <f>MONTH(CtasReceber[[#This Row],[Data Vencimento]])</f>
        <v>1</v>
      </c>
      <c r="I762" s="23">
        <f>YEAR(CtasReceber[[#This Row],[Data Vencimento]])</f>
        <v>1900</v>
      </c>
      <c r="J762" s="156"/>
      <c r="K762" s="23">
        <f>MONTH(CtasReceber[[#This Row],[Data Recebimento]])</f>
        <v>1</v>
      </c>
      <c r="L762" s="23">
        <f>YEAR(CtasReceber[[#This Row],[Data Recebimento]])</f>
        <v>1900</v>
      </c>
      <c r="M762" s="154"/>
      <c r="N762" s="208"/>
      <c r="O7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3" spans="1:15">
      <c r="A763" s="156"/>
      <c r="B763" s="220"/>
      <c r="C763" s="150"/>
      <c r="D763" s="150"/>
      <c r="E763" s="150"/>
      <c r="F763" s="150"/>
      <c r="G763" s="151"/>
      <c r="H763" s="23">
        <f>MONTH(CtasReceber[[#This Row],[Data Vencimento]])</f>
        <v>1</v>
      </c>
      <c r="I763" s="23">
        <f>YEAR(CtasReceber[[#This Row],[Data Vencimento]])</f>
        <v>1900</v>
      </c>
      <c r="J763" s="156"/>
      <c r="K763" s="23">
        <f>MONTH(CtasReceber[[#This Row],[Data Recebimento]])</f>
        <v>1</v>
      </c>
      <c r="L763" s="23">
        <f>YEAR(CtasReceber[[#This Row],[Data Recebimento]])</f>
        <v>1900</v>
      </c>
      <c r="M763" s="154"/>
      <c r="N763" s="208"/>
      <c r="O7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4" spans="1:15">
      <c r="A764" s="156"/>
      <c r="B764" s="220"/>
      <c r="C764" s="150"/>
      <c r="D764" s="150"/>
      <c r="E764" s="150"/>
      <c r="F764" s="150"/>
      <c r="G764" s="151"/>
      <c r="H764" s="23">
        <f>MONTH(CtasReceber[[#This Row],[Data Vencimento]])</f>
        <v>1</v>
      </c>
      <c r="I764" s="23">
        <f>YEAR(CtasReceber[[#This Row],[Data Vencimento]])</f>
        <v>1900</v>
      </c>
      <c r="J764" s="156"/>
      <c r="K764" s="23">
        <f>MONTH(CtasReceber[[#This Row],[Data Recebimento]])</f>
        <v>1</v>
      </c>
      <c r="L764" s="23">
        <f>YEAR(CtasReceber[[#This Row],[Data Recebimento]])</f>
        <v>1900</v>
      </c>
      <c r="M764" s="154"/>
      <c r="N764" s="208"/>
      <c r="O7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5" spans="1:15">
      <c r="A765" s="156"/>
      <c r="B765" s="220"/>
      <c r="C765" s="150"/>
      <c r="D765" s="150"/>
      <c r="E765" s="150"/>
      <c r="F765" s="150"/>
      <c r="G765" s="151"/>
      <c r="H765" s="23">
        <f>MONTH(CtasReceber[[#This Row],[Data Vencimento]])</f>
        <v>1</v>
      </c>
      <c r="I765" s="23">
        <f>YEAR(CtasReceber[[#This Row],[Data Vencimento]])</f>
        <v>1900</v>
      </c>
      <c r="J765" s="156"/>
      <c r="K765" s="23">
        <f>MONTH(CtasReceber[[#This Row],[Data Recebimento]])</f>
        <v>1</v>
      </c>
      <c r="L765" s="23">
        <f>YEAR(CtasReceber[[#This Row],[Data Recebimento]])</f>
        <v>1900</v>
      </c>
      <c r="M765" s="154"/>
      <c r="N765" s="208"/>
      <c r="O7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6" spans="1:15">
      <c r="A766" s="156"/>
      <c r="B766" s="220"/>
      <c r="C766" s="150"/>
      <c r="D766" s="150"/>
      <c r="E766" s="150"/>
      <c r="F766" s="150"/>
      <c r="G766" s="151"/>
      <c r="H766" s="23">
        <f>MONTH(CtasReceber[[#This Row],[Data Vencimento]])</f>
        <v>1</v>
      </c>
      <c r="I766" s="23">
        <f>YEAR(CtasReceber[[#This Row],[Data Vencimento]])</f>
        <v>1900</v>
      </c>
      <c r="J766" s="156"/>
      <c r="K766" s="23">
        <f>MONTH(CtasReceber[[#This Row],[Data Recebimento]])</f>
        <v>1</v>
      </c>
      <c r="L766" s="23">
        <f>YEAR(CtasReceber[[#This Row],[Data Recebimento]])</f>
        <v>1900</v>
      </c>
      <c r="M766" s="154"/>
      <c r="N766" s="208"/>
      <c r="O7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7" spans="1:15">
      <c r="A767" s="156"/>
      <c r="B767" s="220"/>
      <c r="C767" s="150"/>
      <c r="D767" s="150"/>
      <c r="E767" s="150"/>
      <c r="F767" s="150"/>
      <c r="G767" s="151"/>
      <c r="H767" s="23">
        <f>MONTH(CtasReceber[[#This Row],[Data Vencimento]])</f>
        <v>1</v>
      </c>
      <c r="I767" s="23">
        <f>YEAR(CtasReceber[[#This Row],[Data Vencimento]])</f>
        <v>1900</v>
      </c>
      <c r="J767" s="156"/>
      <c r="K767" s="23">
        <f>MONTH(CtasReceber[[#This Row],[Data Recebimento]])</f>
        <v>1</v>
      </c>
      <c r="L767" s="23">
        <f>YEAR(CtasReceber[[#This Row],[Data Recebimento]])</f>
        <v>1900</v>
      </c>
      <c r="M767" s="154"/>
      <c r="N767" s="208"/>
      <c r="O7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8" spans="1:15">
      <c r="A768" s="156"/>
      <c r="B768" s="220"/>
      <c r="C768" s="150"/>
      <c r="D768" s="150"/>
      <c r="E768" s="150"/>
      <c r="F768" s="150"/>
      <c r="G768" s="151"/>
      <c r="H768" s="23">
        <f>MONTH(CtasReceber[[#This Row],[Data Vencimento]])</f>
        <v>1</v>
      </c>
      <c r="I768" s="23">
        <f>YEAR(CtasReceber[[#This Row],[Data Vencimento]])</f>
        <v>1900</v>
      </c>
      <c r="J768" s="156"/>
      <c r="K768" s="23">
        <f>MONTH(CtasReceber[[#This Row],[Data Recebimento]])</f>
        <v>1</v>
      </c>
      <c r="L768" s="23">
        <f>YEAR(CtasReceber[[#This Row],[Data Recebimento]])</f>
        <v>1900</v>
      </c>
      <c r="M768" s="154"/>
      <c r="N768" s="208"/>
      <c r="O7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69" spans="1:15">
      <c r="A769" s="156"/>
      <c r="B769" s="220"/>
      <c r="C769" s="150"/>
      <c r="D769" s="150"/>
      <c r="E769" s="150"/>
      <c r="F769" s="150"/>
      <c r="G769" s="151"/>
      <c r="H769" s="23">
        <f>MONTH(CtasReceber[[#This Row],[Data Vencimento]])</f>
        <v>1</v>
      </c>
      <c r="I769" s="23">
        <f>YEAR(CtasReceber[[#This Row],[Data Vencimento]])</f>
        <v>1900</v>
      </c>
      <c r="J769" s="156"/>
      <c r="K769" s="23">
        <f>MONTH(CtasReceber[[#This Row],[Data Recebimento]])</f>
        <v>1</v>
      </c>
      <c r="L769" s="23">
        <f>YEAR(CtasReceber[[#This Row],[Data Recebimento]])</f>
        <v>1900</v>
      </c>
      <c r="M769" s="154"/>
      <c r="N769" s="208"/>
      <c r="O7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0" spans="1:15">
      <c r="A770" s="156"/>
      <c r="B770" s="220"/>
      <c r="C770" s="150"/>
      <c r="D770" s="150"/>
      <c r="E770" s="150"/>
      <c r="F770" s="150"/>
      <c r="G770" s="151"/>
      <c r="H770" s="23">
        <f>MONTH(CtasReceber[[#This Row],[Data Vencimento]])</f>
        <v>1</v>
      </c>
      <c r="I770" s="23">
        <f>YEAR(CtasReceber[[#This Row],[Data Vencimento]])</f>
        <v>1900</v>
      </c>
      <c r="J770" s="156"/>
      <c r="K770" s="23">
        <f>MONTH(CtasReceber[[#This Row],[Data Recebimento]])</f>
        <v>1</v>
      </c>
      <c r="L770" s="23">
        <f>YEAR(CtasReceber[[#This Row],[Data Recebimento]])</f>
        <v>1900</v>
      </c>
      <c r="M770" s="154"/>
      <c r="N770" s="208"/>
      <c r="O7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1" spans="1:15">
      <c r="A771" s="156"/>
      <c r="B771" s="220"/>
      <c r="C771" s="150"/>
      <c r="D771" s="150"/>
      <c r="E771" s="150"/>
      <c r="F771" s="150"/>
      <c r="G771" s="151"/>
      <c r="H771" s="23">
        <f>MONTH(CtasReceber[[#This Row],[Data Vencimento]])</f>
        <v>1</v>
      </c>
      <c r="I771" s="23">
        <f>YEAR(CtasReceber[[#This Row],[Data Vencimento]])</f>
        <v>1900</v>
      </c>
      <c r="J771" s="156"/>
      <c r="K771" s="23">
        <f>MONTH(CtasReceber[[#This Row],[Data Recebimento]])</f>
        <v>1</v>
      </c>
      <c r="L771" s="23">
        <f>YEAR(CtasReceber[[#This Row],[Data Recebimento]])</f>
        <v>1900</v>
      </c>
      <c r="M771" s="154"/>
      <c r="N771" s="208"/>
      <c r="O7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2" spans="1:15">
      <c r="A772" s="156"/>
      <c r="B772" s="220"/>
      <c r="C772" s="150"/>
      <c r="D772" s="150"/>
      <c r="E772" s="150"/>
      <c r="F772" s="150"/>
      <c r="G772" s="151"/>
      <c r="H772" s="23">
        <f>MONTH(CtasReceber[[#This Row],[Data Vencimento]])</f>
        <v>1</v>
      </c>
      <c r="I772" s="23">
        <f>YEAR(CtasReceber[[#This Row],[Data Vencimento]])</f>
        <v>1900</v>
      </c>
      <c r="J772" s="156"/>
      <c r="K772" s="23">
        <f>MONTH(CtasReceber[[#This Row],[Data Recebimento]])</f>
        <v>1</v>
      </c>
      <c r="L772" s="23">
        <f>YEAR(CtasReceber[[#This Row],[Data Recebimento]])</f>
        <v>1900</v>
      </c>
      <c r="M772" s="154"/>
      <c r="N772" s="208"/>
      <c r="O7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3" spans="1:15">
      <c r="A773" s="156"/>
      <c r="B773" s="220"/>
      <c r="C773" s="150"/>
      <c r="D773" s="150"/>
      <c r="E773" s="150"/>
      <c r="F773" s="150"/>
      <c r="G773" s="151"/>
      <c r="H773" s="23">
        <f>MONTH(CtasReceber[[#This Row],[Data Vencimento]])</f>
        <v>1</v>
      </c>
      <c r="I773" s="23">
        <f>YEAR(CtasReceber[[#This Row],[Data Vencimento]])</f>
        <v>1900</v>
      </c>
      <c r="J773" s="156"/>
      <c r="K773" s="23">
        <f>MONTH(CtasReceber[[#This Row],[Data Recebimento]])</f>
        <v>1</v>
      </c>
      <c r="L773" s="23">
        <f>YEAR(CtasReceber[[#This Row],[Data Recebimento]])</f>
        <v>1900</v>
      </c>
      <c r="M773" s="154"/>
      <c r="N773" s="208"/>
      <c r="O7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4" spans="1:15">
      <c r="A774" s="156"/>
      <c r="B774" s="220"/>
      <c r="C774" s="150"/>
      <c r="D774" s="150"/>
      <c r="E774" s="150"/>
      <c r="F774" s="150"/>
      <c r="G774" s="151"/>
      <c r="H774" s="23">
        <f>MONTH(CtasReceber[[#This Row],[Data Vencimento]])</f>
        <v>1</v>
      </c>
      <c r="I774" s="23">
        <f>YEAR(CtasReceber[[#This Row],[Data Vencimento]])</f>
        <v>1900</v>
      </c>
      <c r="J774" s="156"/>
      <c r="K774" s="23">
        <f>MONTH(CtasReceber[[#This Row],[Data Recebimento]])</f>
        <v>1</v>
      </c>
      <c r="L774" s="23">
        <f>YEAR(CtasReceber[[#This Row],[Data Recebimento]])</f>
        <v>1900</v>
      </c>
      <c r="M774" s="154"/>
      <c r="N774" s="208"/>
      <c r="O7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5" spans="1:15">
      <c r="A775" s="156"/>
      <c r="B775" s="220"/>
      <c r="C775" s="150"/>
      <c r="D775" s="150"/>
      <c r="E775" s="150"/>
      <c r="F775" s="150"/>
      <c r="G775" s="151"/>
      <c r="H775" s="23">
        <f>MONTH(CtasReceber[[#This Row],[Data Vencimento]])</f>
        <v>1</v>
      </c>
      <c r="I775" s="23">
        <f>YEAR(CtasReceber[[#This Row],[Data Vencimento]])</f>
        <v>1900</v>
      </c>
      <c r="J775" s="156"/>
      <c r="K775" s="23">
        <f>MONTH(CtasReceber[[#This Row],[Data Recebimento]])</f>
        <v>1</v>
      </c>
      <c r="L775" s="23">
        <f>YEAR(CtasReceber[[#This Row],[Data Recebimento]])</f>
        <v>1900</v>
      </c>
      <c r="M775" s="154"/>
      <c r="N775" s="208"/>
      <c r="O7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6" spans="1:15">
      <c r="A776" s="156"/>
      <c r="B776" s="220"/>
      <c r="C776" s="150"/>
      <c r="D776" s="150"/>
      <c r="E776" s="150"/>
      <c r="F776" s="150"/>
      <c r="G776" s="151"/>
      <c r="H776" s="23">
        <f>MONTH(CtasReceber[[#This Row],[Data Vencimento]])</f>
        <v>1</v>
      </c>
      <c r="I776" s="23">
        <f>YEAR(CtasReceber[[#This Row],[Data Vencimento]])</f>
        <v>1900</v>
      </c>
      <c r="J776" s="156"/>
      <c r="K776" s="23">
        <f>MONTH(CtasReceber[[#This Row],[Data Recebimento]])</f>
        <v>1</v>
      </c>
      <c r="L776" s="23">
        <f>YEAR(CtasReceber[[#This Row],[Data Recebimento]])</f>
        <v>1900</v>
      </c>
      <c r="M776" s="154"/>
      <c r="N776" s="208"/>
      <c r="O7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7" spans="1:15">
      <c r="A777" s="156"/>
      <c r="B777" s="220"/>
      <c r="C777" s="150"/>
      <c r="D777" s="150"/>
      <c r="E777" s="150"/>
      <c r="F777" s="150"/>
      <c r="G777" s="151"/>
      <c r="H777" s="23">
        <f>MONTH(CtasReceber[[#This Row],[Data Vencimento]])</f>
        <v>1</v>
      </c>
      <c r="I777" s="23">
        <f>YEAR(CtasReceber[[#This Row],[Data Vencimento]])</f>
        <v>1900</v>
      </c>
      <c r="J777" s="156"/>
      <c r="K777" s="23">
        <f>MONTH(CtasReceber[[#This Row],[Data Recebimento]])</f>
        <v>1</v>
      </c>
      <c r="L777" s="23">
        <f>YEAR(CtasReceber[[#This Row],[Data Recebimento]])</f>
        <v>1900</v>
      </c>
      <c r="M777" s="154"/>
      <c r="N777" s="208"/>
      <c r="O7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8" spans="1:15">
      <c r="A778" s="156"/>
      <c r="B778" s="220"/>
      <c r="C778" s="150"/>
      <c r="D778" s="150"/>
      <c r="E778" s="150"/>
      <c r="F778" s="150"/>
      <c r="G778" s="151"/>
      <c r="H778" s="23">
        <f>MONTH(CtasReceber[[#This Row],[Data Vencimento]])</f>
        <v>1</v>
      </c>
      <c r="I778" s="23">
        <f>YEAR(CtasReceber[[#This Row],[Data Vencimento]])</f>
        <v>1900</v>
      </c>
      <c r="J778" s="156"/>
      <c r="K778" s="23">
        <f>MONTH(CtasReceber[[#This Row],[Data Recebimento]])</f>
        <v>1</v>
      </c>
      <c r="L778" s="23">
        <f>YEAR(CtasReceber[[#This Row],[Data Recebimento]])</f>
        <v>1900</v>
      </c>
      <c r="M778" s="154"/>
      <c r="N778" s="208"/>
      <c r="O7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79" spans="1:15">
      <c r="A779" s="156"/>
      <c r="B779" s="220"/>
      <c r="C779" s="150"/>
      <c r="D779" s="150"/>
      <c r="E779" s="150"/>
      <c r="F779" s="150"/>
      <c r="G779" s="151"/>
      <c r="H779" s="23">
        <f>MONTH(CtasReceber[[#This Row],[Data Vencimento]])</f>
        <v>1</v>
      </c>
      <c r="I779" s="23">
        <f>YEAR(CtasReceber[[#This Row],[Data Vencimento]])</f>
        <v>1900</v>
      </c>
      <c r="J779" s="156"/>
      <c r="K779" s="23">
        <f>MONTH(CtasReceber[[#This Row],[Data Recebimento]])</f>
        <v>1</v>
      </c>
      <c r="L779" s="23">
        <f>YEAR(CtasReceber[[#This Row],[Data Recebimento]])</f>
        <v>1900</v>
      </c>
      <c r="M779" s="154"/>
      <c r="N779" s="208"/>
      <c r="O7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0" spans="1:15">
      <c r="A780" s="156"/>
      <c r="B780" s="220"/>
      <c r="C780" s="150"/>
      <c r="D780" s="150"/>
      <c r="E780" s="150"/>
      <c r="F780" s="150"/>
      <c r="G780" s="151"/>
      <c r="H780" s="23">
        <f>MONTH(CtasReceber[[#This Row],[Data Vencimento]])</f>
        <v>1</v>
      </c>
      <c r="I780" s="23">
        <f>YEAR(CtasReceber[[#This Row],[Data Vencimento]])</f>
        <v>1900</v>
      </c>
      <c r="J780" s="156"/>
      <c r="K780" s="23">
        <f>MONTH(CtasReceber[[#This Row],[Data Recebimento]])</f>
        <v>1</v>
      </c>
      <c r="L780" s="23">
        <f>YEAR(CtasReceber[[#This Row],[Data Recebimento]])</f>
        <v>1900</v>
      </c>
      <c r="M780" s="154"/>
      <c r="N780" s="208"/>
      <c r="O7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1" spans="1:15">
      <c r="A781" s="156"/>
      <c r="B781" s="220"/>
      <c r="C781" s="150"/>
      <c r="D781" s="150"/>
      <c r="E781" s="150"/>
      <c r="F781" s="150"/>
      <c r="G781" s="151"/>
      <c r="H781" s="23">
        <f>MONTH(CtasReceber[[#This Row],[Data Vencimento]])</f>
        <v>1</v>
      </c>
      <c r="I781" s="23">
        <f>YEAR(CtasReceber[[#This Row],[Data Vencimento]])</f>
        <v>1900</v>
      </c>
      <c r="J781" s="156"/>
      <c r="K781" s="23">
        <f>MONTH(CtasReceber[[#This Row],[Data Recebimento]])</f>
        <v>1</v>
      </c>
      <c r="L781" s="23">
        <f>YEAR(CtasReceber[[#This Row],[Data Recebimento]])</f>
        <v>1900</v>
      </c>
      <c r="M781" s="154"/>
      <c r="N781" s="208"/>
      <c r="O7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2" spans="1:15">
      <c r="A782" s="156"/>
      <c r="B782" s="220"/>
      <c r="C782" s="150"/>
      <c r="D782" s="150"/>
      <c r="E782" s="150"/>
      <c r="F782" s="150"/>
      <c r="G782" s="151"/>
      <c r="H782" s="23">
        <f>MONTH(CtasReceber[[#This Row],[Data Vencimento]])</f>
        <v>1</v>
      </c>
      <c r="I782" s="23">
        <f>YEAR(CtasReceber[[#This Row],[Data Vencimento]])</f>
        <v>1900</v>
      </c>
      <c r="J782" s="156"/>
      <c r="K782" s="23">
        <f>MONTH(CtasReceber[[#This Row],[Data Recebimento]])</f>
        <v>1</v>
      </c>
      <c r="L782" s="23">
        <f>YEAR(CtasReceber[[#This Row],[Data Recebimento]])</f>
        <v>1900</v>
      </c>
      <c r="M782" s="154"/>
      <c r="N782" s="208"/>
      <c r="O7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3" spans="1:15">
      <c r="A783" s="156"/>
      <c r="B783" s="220"/>
      <c r="C783" s="150"/>
      <c r="D783" s="150"/>
      <c r="E783" s="150"/>
      <c r="F783" s="150"/>
      <c r="G783" s="151"/>
      <c r="H783" s="23">
        <f>MONTH(CtasReceber[[#This Row],[Data Vencimento]])</f>
        <v>1</v>
      </c>
      <c r="I783" s="23">
        <f>YEAR(CtasReceber[[#This Row],[Data Vencimento]])</f>
        <v>1900</v>
      </c>
      <c r="J783" s="156"/>
      <c r="K783" s="23">
        <f>MONTH(CtasReceber[[#This Row],[Data Recebimento]])</f>
        <v>1</v>
      </c>
      <c r="L783" s="23">
        <f>YEAR(CtasReceber[[#This Row],[Data Recebimento]])</f>
        <v>1900</v>
      </c>
      <c r="M783" s="154"/>
      <c r="N783" s="208"/>
      <c r="O7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4" spans="1:15">
      <c r="A784" s="156"/>
      <c r="B784" s="220"/>
      <c r="C784" s="150"/>
      <c r="D784" s="150"/>
      <c r="E784" s="150"/>
      <c r="F784" s="150"/>
      <c r="G784" s="151"/>
      <c r="H784" s="23">
        <f>MONTH(CtasReceber[[#This Row],[Data Vencimento]])</f>
        <v>1</v>
      </c>
      <c r="I784" s="23">
        <f>YEAR(CtasReceber[[#This Row],[Data Vencimento]])</f>
        <v>1900</v>
      </c>
      <c r="J784" s="156"/>
      <c r="K784" s="23">
        <f>MONTH(CtasReceber[[#This Row],[Data Recebimento]])</f>
        <v>1</v>
      </c>
      <c r="L784" s="23">
        <f>YEAR(CtasReceber[[#This Row],[Data Recebimento]])</f>
        <v>1900</v>
      </c>
      <c r="M784" s="154"/>
      <c r="N784" s="208"/>
      <c r="O7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5" spans="1:15">
      <c r="A785" s="156"/>
      <c r="B785" s="220"/>
      <c r="C785" s="150"/>
      <c r="D785" s="150"/>
      <c r="E785" s="150"/>
      <c r="F785" s="150"/>
      <c r="G785" s="151"/>
      <c r="H785" s="23">
        <f>MONTH(CtasReceber[[#This Row],[Data Vencimento]])</f>
        <v>1</v>
      </c>
      <c r="I785" s="23">
        <f>YEAR(CtasReceber[[#This Row],[Data Vencimento]])</f>
        <v>1900</v>
      </c>
      <c r="J785" s="156"/>
      <c r="K785" s="23">
        <f>MONTH(CtasReceber[[#This Row],[Data Recebimento]])</f>
        <v>1</v>
      </c>
      <c r="L785" s="23">
        <f>YEAR(CtasReceber[[#This Row],[Data Recebimento]])</f>
        <v>1900</v>
      </c>
      <c r="M785" s="154"/>
      <c r="N785" s="208"/>
      <c r="O7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6" spans="1:15">
      <c r="A786" s="156"/>
      <c r="B786" s="220"/>
      <c r="C786" s="150"/>
      <c r="D786" s="150"/>
      <c r="E786" s="150"/>
      <c r="F786" s="150"/>
      <c r="G786" s="151"/>
      <c r="H786" s="23">
        <f>MONTH(CtasReceber[[#This Row],[Data Vencimento]])</f>
        <v>1</v>
      </c>
      <c r="I786" s="23">
        <f>YEAR(CtasReceber[[#This Row],[Data Vencimento]])</f>
        <v>1900</v>
      </c>
      <c r="J786" s="156"/>
      <c r="K786" s="23">
        <f>MONTH(CtasReceber[[#This Row],[Data Recebimento]])</f>
        <v>1</v>
      </c>
      <c r="L786" s="23">
        <f>YEAR(CtasReceber[[#This Row],[Data Recebimento]])</f>
        <v>1900</v>
      </c>
      <c r="M786" s="154"/>
      <c r="N786" s="208"/>
      <c r="O7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7" spans="1:15">
      <c r="A787" s="156"/>
      <c r="B787" s="220"/>
      <c r="C787" s="150"/>
      <c r="D787" s="150"/>
      <c r="E787" s="150"/>
      <c r="F787" s="150"/>
      <c r="G787" s="151"/>
      <c r="H787" s="23">
        <f>MONTH(CtasReceber[[#This Row],[Data Vencimento]])</f>
        <v>1</v>
      </c>
      <c r="I787" s="23">
        <f>YEAR(CtasReceber[[#This Row],[Data Vencimento]])</f>
        <v>1900</v>
      </c>
      <c r="J787" s="156"/>
      <c r="K787" s="23">
        <f>MONTH(CtasReceber[[#This Row],[Data Recebimento]])</f>
        <v>1</v>
      </c>
      <c r="L787" s="23">
        <f>YEAR(CtasReceber[[#This Row],[Data Recebimento]])</f>
        <v>1900</v>
      </c>
      <c r="M787" s="154"/>
      <c r="N787" s="208"/>
      <c r="O7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8" spans="1:15">
      <c r="A788" s="156"/>
      <c r="B788" s="220"/>
      <c r="C788" s="150"/>
      <c r="D788" s="150"/>
      <c r="E788" s="150"/>
      <c r="F788" s="150"/>
      <c r="G788" s="151"/>
      <c r="H788" s="23">
        <f>MONTH(CtasReceber[[#This Row],[Data Vencimento]])</f>
        <v>1</v>
      </c>
      <c r="I788" s="23">
        <f>YEAR(CtasReceber[[#This Row],[Data Vencimento]])</f>
        <v>1900</v>
      </c>
      <c r="J788" s="156"/>
      <c r="K788" s="23">
        <f>MONTH(CtasReceber[[#This Row],[Data Recebimento]])</f>
        <v>1</v>
      </c>
      <c r="L788" s="23">
        <f>YEAR(CtasReceber[[#This Row],[Data Recebimento]])</f>
        <v>1900</v>
      </c>
      <c r="M788" s="154"/>
      <c r="N788" s="208"/>
      <c r="O7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89" spans="1:15">
      <c r="A789" s="156"/>
      <c r="B789" s="220"/>
      <c r="C789" s="150"/>
      <c r="D789" s="150"/>
      <c r="E789" s="150"/>
      <c r="F789" s="150"/>
      <c r="G789" s="151"/>
      <c r="H789" s="23">
        <f>MONTH(CtasReceber[[#This Row],[Data Vencimento]])</f>
        <v>1</v>
      </c>
      <c r="I789" s="23">
        <f>YEAR(CtasReceber[[#This Row],[Data Vencimento]])</f>
        <v>1900</v>
      </c>
      <c r="J789" s="156"/>
      <c r="K789" s="23">
        <f>MONTH(CtasReceber[[#This Row],[Data Recebimento]])</f>
        <v>1</v>
      </c>
      <c r="L789" s="23">
        <f>YEAR(CtasReceber[[#This Row],[Data Recebimento]])</f>
        <v>1900</v>
      </c>
      <c r="M789" s="154"/>
      <c r="N789" s="208"/>
      <c r="O7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0" spans="1:15">
      <c r="A790" s="156"/>
      <c r="B790" s="220"/>
      <c r="C790" s="150"/>
      <c r="D790" s="150"/>
      <c r="E790" s="150"/>
      <c r="F790" s="150"/>
      <c r="G790" s="151"/>
      <c r="H790" s="23">
        <f>MONTH(CtasReceber[[#This Row],[Data Vencimento]])</f>
        <v>1</v>
      </c>
      <c r="I790" s="23">
        <f>YEAR(CtasReceber[[#This Row],[Data Vencimento]])</f>
        <v>1900</v>
      </c>
      <c r="J790" s="156"/>
      <c r="K790" s="23">
        <f>MONTH(CtasReceber[[#This Row],[Data Recebimento]])</f>
        <v>1</v>
      </c>
      <c r="L790" s="23">
        <f>YEAR(CtasReceber[[#This Row],[Data Recebimento]])</f>
        <v>1900</v>
      </c>
      <c r="M790" s="154"/>
      <c r="N790" s="208"/>
      <c r="O7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1" spans="1:15">
      <c r="A791" s="156"/>
      <c r="B791" s="220"/>
      <c r="C791" s="150"/>
      <c r="D791" s="150"/>
      <c r="E791" s="150"/>
      <c r="F791" s="150"/>
      <c r="G791" s="151"/>
      <c r="H791" s="23">
        <f>MONTH(CtasReceber[[#This Row],[Data Vencimento]])</f>
        <v>1</v>
      </c>
      <c r="I791" s="23">
        <f>YEAR(CtasReceber[[#This Row],[Data Vencimento]])</f>
        <v>1900</v>
      </c>
      <c r="J791" s="156"/>
      <c r="K791" s="23">
        <f>MONTH(CtasReceber[[#This Row],[Data Recebimento]])</f>
        <v>1</v>
      </c>
      <c r="L791" s="23">
        <f>YEAR(CtasReceber[[#This Row],[Data Recebimento]])</f>
        <v>1900</v>
      </c>
      <c r="M791" s="154"/>
      <c r="N791" s="208"/>
      <c r="O7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2" spans="1:15">
      <c r="A792" s="156"/>
      <c r="B792" s="220"/>
      <c r="C792" s="150"/>
      <c r="D792" s="150"/>
      <c r="E792" s="150"/>
      <c r="F792" s="150"/>
      <c r="G792" s="151"/>
      <c r="H792" s="23">
        <f>MONTH(CtasReceber[[#This Row],[Data Vencimento]])</f>
        <v>1</v>
      </c>
      <c r="I792" s="23">
        <f>YEAR(CtasReceber[[#This Row],[Data Vencimento]])</f>
        <v>1900</v>
      </c>
      <c r="J792" s="156"/>
      <c r="K792" s="23">
        <f>MONTH(CtasReceber[[#This Row],[Data Recebimento]])</f>
        <v>1</v>
      </c>
      <c r="L792" s="23">
        <f>YEAR(CtasReceber[[#This Row],[Data Recebimento]])</f>
        <v>1900</v>
      </c>
      <c r="M792" s="154"/>
      <c r="N792" s="208"/>
      <c r="O7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3" spans="1:15">
      <c r="A793" s="156"/>
      <c r="B793" s="220"/>
      <c r="C793" s="150"/>
      <c r="D793" s="150"/>
      <c r="E793" s="150"/>
      <c r="F793" s="150"/>
      <c r="G793" s="151"/>
      <c r="H793" s="23">
        <f>MONTH(CtasReceber[[#This Row],[Data Vencimento]])</f>
        <v>1</v>
      </c>
      <c r="I793" s="23">
        <f>YEAR(CtasReceber[[#This Row],[Data Vencimento]])</f>
        <v>1900</v>
      </c>
      <c r="J793" s="156"/>
      <c r="K793" s="23">
        <f>MONTH(CtasReceber[[#This Row],[Data Recebimento]])</f>
        <v>1</v>
      </c>
      <c r="L793" s="23">
        <f>YEAR(CtasReceber[[#This Row],[Data Recebimento]])</f>
        <v>1900</v>
      </c>
      <c r="M793" s="154"/>
      <c r="N793" s="208"/>
      <c r="O7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4" spans="1:15">
      <c r="A794" s="156"/>
      <c r="B794" s="220"/>
      <c r="C794" s="150"/>
      <c r="D794" s="150"/>
      <c r="E794" s="150"/>
      <c r="F794" s="150"/>
      <c r="G794" s="151"/>
      <c r="H794" s="23">
        <f>MONTH(CtasReceber[[#This Row],[Data Vencimento]])</f>
        <v>1</v>
      </c>
      <c r="I794" s="23">
        <f>YEAR(CtasReceber[[#This Row],[Data Vencimento]])</f>
        <v>1900</v>
      </c>
      <c r="J794" s="156"/>
      <c r="K794" s="23">
        <f>MONTH(CtasReceber[[#This Row],[Data Recebimento]])</f>
        <v>1</v>
      </c>
      <c r="L794" s="23">
        <f>YEAR(CtasReceber[[#This Row],[Data Recebimento]])</f>
        <v>1900</v>
      </c>
      <c r="M794" s="154"/>
      <c r="N794" s="208"/>
      <c r="O7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5" spans="1:15">
      <c r="A795" s="156"/>
      <c r="B795" s="220"/>
      <c r="C795" s="150"/>
      <c r="D795" s="150"/>
      <c r="E795" s="150"/>
      <c r="F795" s="150"/>
      <c r="G795" s="151"/>
      <c r="H795" s="23">
        <f>MONTH(CtasReceber[[#This Row],[Data Vencimento]])</f>
        <v>1</v>
      </c>
      <c r="I795" s="23">
        <f>YEAR(CtasReceber[[#This Row],[Data Vencimento]])</f>
        <v>1900</v>
      </c>
      <c r="J795" s="156"/>
      <c r="K795" s="23">
        <f>MONTH(CtasReceber[[#This Row],[Data Recebimento]])</f>
        <v>1</v>
      </c>
      <c r="L795" s="23">
        <f>YEAR(CtasReceber[[#This Row],[Data Recebimento]])</f>
        <v>1900</v>
      </c>
      <c r="M795" s="154"/>
      <c r="N795" s="208"/>
      <c r="O7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6" spans="1:15">
      <c r="A796" s="156"/>
      <c r="B796" s="220"/>
      <c r="C796" s="150"/>
      <c r="D796" s="150"/>
      <c r="E796" s="150"/>
      <c r="F796" s="150"/>
      <c r="G796" s="151"/>
      <c r="H796" s="23">
        <f>MONTH(CtasReceber[[#This Row],[Data Vencimento]])</f>
        <v>1</v>
      </c>
      <c r="I796" s="23">
        <f>YEAR(CtasReceber[[#This Row],[Data Vencimento]])</f>
        <v>1900</v>
      </c>
      <c r="J796" s="156"/>
      <c r="K796" s="23">
        <f>MONTH(CtasReceber[[#This Row],[Data Recebimento]])</f>
        <v>1</v>
      </c>
      <c r="L796" s="23">
        <f>YEAR(CtasReceber[[#This Row],[Data Recebimento]])</f>
        <v>1900</v>
      </c>
      <c r="M796" s="154"/>
      <c r="N796" s="208"/>
      <c r="O7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7" spans="1:15">
      <c r="A797" s="156"/>
      <c r="B797" s="220"/>
      <c r="C797" s="150"/>
      <c r="D797" s="150"/>
      <c r="E797" s="150"/>
      <c r="F797" s="150"/>
      <c r="G797" s="151"/>
      <c r="H797" s="23">
        <f>MONTH(CtasReceber[[#This Row],[Data Vencimento]])</f>
        <v>1</v>
      </c>
      <c r="I797" s="23">
        <f>YEAR(CtasReceber[[#This Row],[Data Vencimento]])</f>
        <v>1900</v>
      </c>
      <c r="J797" s="156"/>
      <c r="K797" s="23">
        <f>MONTH(CtasReceber[[#This Row],[Data Recebimento]])</f>
        <v>1</v>
      </c>
      <c r="L797" s="23">
        <f>YEAR(CtasReceber[[#This Row],[Data Recebimento]])</f>
        <v>1900</v>
      </c>
      <c r="M797" s="154"/>
      <c r="N797" s="208"/>
      <c r="O7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8" spans="1:15">
      <c r="A798" s="156"/>
      <c r="B798" s="220"/>
      <c r="C798" s="150"/>
      <c r="D798" s="150"/>
      <c r="E798" s="150"/>
      <c r="F798" s="150"/>
      <c r="G798" s="151"/>
      <c r="H798" s="23">
        <f>MONTH(CtasReceber[[#This Row],[Data Vencimento]])</f>
        <v>1</v>
      </c>
      <c r="I798" s="23">
        <f>YEAR(CtasReceber[[#This Row],[Data Vencimento]])</f>
        <v>1900</v>
      </c>
      <c r="J798" s="156"/>
      <c r="K798" s="23">
        <f>MONTH(CtasReceber[[#This Row],[Data Recebimento]])</f>
        <v>1</v>
      </c>
      <c r="L798" s="23">
        <f>YEAR(CtasReceber[[#This Row],[Data Recebimento]])</f>
        <v>1900</v>
      </c>
      <c r="M798" s="154"/>
      <c r="N798" s="208"/>
      <c r="O7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799" spans="1:15">
      <c r="A799" s="156"/>
      <c r="B799" s="220"/>
      <c r="C799" s="150"/>
      <c r="D799" s="150"/>
      <c r="E799" s="150"/>
      <c r="F799" s="150"/>
      <c r="G799" s="151"/>
      <c r="H799" s="23">
        <f>MONTH(CtasReceber[[#This Row],[Data Vencimento]])</f>
        <v>1</v>
      </c>
      <c r="I799" s="23">
        <f>YEAR(CtasReceber[[#This Row],[Data Vencimento]])</f>
        <v>1900</v>
      </c>
      <c r="J799" s="156"/>
      <c r="K799" s="23">
        <f>MONTH(CtasReceber[[#This Row],[Data Recebimento]])</f>
        <v>1</v>
      </c>
      <c r="L799" s="23">
        <f>YEAR(CtasReceber[[#This Row],[Data Recebimento]])</f>
        <v>1900</v>
      </c>
      <c r="M799" s="154"/>
      <c r="N799" s="208"/>
      <c r="O7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0" spans="1:15">
      <c r="A800" s="156"/>
      <c r="B800" s="220"/>
      <c r="C800" s="150"/>
      <c r="D800" s="150"/>
      <c r="E800" s="150"/>
      <c r="F800" s="150"/>
      <c r="G800" s="151"/>
      <c r="H800" s="23">
        <f>MONTH(CtasReceber[[#This Row],[Data Vencimento]])</f>
        <v>1</v>
      </c>
      <c r="I800" s="23">
        <f>YEAR(CtasReceber[[#This Row],[Data Vencimento]])</f>
        <v>1900</v>
      </c>
      <c r="J800" s="156"/>
      <c r="K800" s="23">
        <f>MONTH(CtasReceber[[#This Row],[Data Recebimento]])</f>
        <v>1</v>
      </c>
      <c r="L800" s="23">
        <f>YEAR(CtasReceber[[#This Row],[Data Recebimento]])</f>
        <v>1900</v>
      </c>
      <c r="M800" s="154"/>
      <c r="N800" s="208"/>
      <c r="O8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1" spans="1:15">
      <c r="A801" s="156"/>
      <c r="B801" s="220"/>
      <c r="C801" s="150"/>
      <c r="D801" s="150"/>
      <c r="E801" s="150"/>
      <c r="F801" s="150"/>
      <c r="G801" s="151"/>
      <c r="H801" s="23">
        <f>MONTH(CtasReceber[[#This Row],[Data Vencimento]])</f>
        <v>1</v>
      </c>
      <c r="I801" s="23">
        <f>YEAR(CtasReceber[[#This Row],[Data Vencimento]])</f>
        <v>1900</v>
      </c>
      <c r="J801" s="156"/>
      <c r="K801" s="23">
        <f>MONTH(CtasReceber[[#This Row],[Data Recebimento]])</f>
        <v>1</v>
      </c>
      <c r="L801" s="23">
        <f>YEAR(CtasReceber[[#This Row],[Data Recebimento]])</f>
        <v>1900</v>
      </c>
      <c r="M801" s="154"/>
      <c r="N801" s="208"/>
      <c r="O8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2" spans="1:15">
      <c r="A802" s="156"/>
      <c r="B802" s="220"/>
      <c r="C802" s="150"/>
      <c r="D802" s="150"/>
      <c r="E802" s="150"/>
      <c r="F802" s="150"/>
      <c r="G802" s="151"/>
      <c r="H802" s="23">
        <f>MONTH(CtasReceber[[#This Row],[Data Vencimento]])</f>
        <v>1</v>
      </c>
      <c r="I802" s="23">
        <f>YEAR(CtasReceber[[#This Row],[Data Vencimento]])</f>
        <v>1900</v>
      </c>
      <c r="J802" s="156"/>
      <c r="K802" s="23">
        <f>MONTH(CtasReceber[[#This Row],[Data Recebimento]])</f>
        <v>1</v>
      </c>
      <c r="L802" s="23">
        <f>YEAR(CtasReceber[[#This Row],[Data Recebimento]])</f>
        <v>1900</v>
      </c>
      <c r="M802" s="154"/>
      <c r="N802" s="208"/>
      <c r="O8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3" spans="1:15">
      <c r="A803" s="156"/>
      <c r="B803" s="220"/>
      <c r="C803" s="150"/>
      <c r="D803" s="150"/>
      <c r="E803" s="150"/>
      <c r="F803" s="150"/>
      <c r="G803" s="151"/>
      <c r="H803" s="23">
        <f>MONTH(CtasReceber[[#This Row],[Data Vencimento]])</f>
        <v>1</v>
      </c>
      <c r="I803" s="23">
        <f>YEAR(CtasReceber[[#This Row],[Data Vencimento]])</f>
        <v>1900</v>
      </c>
      <c r="J803" s="156"/>
      <c r="K803" s="23">
        <f>MONTH(CtasReceber[[#This Row],[Data Recebimento]])</f>
        <v>1</v>
      </c>
      <c r="L803" s="23">
        <f>YEAR(CtasReceber[[#This Row],[Data Recebimento]])</f>
        <v>1900</v>
      </c>
      <c r="M803" s="154"/>
      <c r="N803" s="208"/>
      <c r="O8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4" spans="1:15">
      <c r="A804" s="156"/>
      <c r="B804" s="220"/>
      <c r="C804" s="150"/>
      <c r="D804" s="150"/>
      <c r="E804" s="150"/>
      <c r="F804" s="150"/>
      <c r="G804" s="151"/>
      <c r="H804" s="23">
        <f>MONTH(CtasReceber[[#This Row],[Data Vencimento]])</f>
        <v>1</v>
      </c>
      <c r="I804" s="23">
        <f>YEAR(CtasReceber[[#This Row],[Data Vencimento]])</f>
        <v>1900</v>
      </c>
      <c r="J804" s="156"/>
      <c r="K804" s="23">
        <f>MONTH(CtasReceber[[#This Row],[Data Recebimento]])</f>
        <v>1</v>
      </c>
      <c r="L804" s="23">
        <f>YEAR(CtasReceber[[#This Row],[Data Recebimento]])</f>
        <v>1900</v>
      </c>
      <c r="M804" s="154"/>
      <c r="N804" s="208"/>
      <c r="O8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5" spans="1:15">
      <c r="A805" s="156"/>
      <c r="B805" s="220"/>
      <c r="C805" s="150"/>
      <c r="D805" s="150"/>
      <c r="E805" s="150"/>
      <c r="F805" s="150"/>
      <c r="G805" s="151"/>
      <c r="H805" s="23">
        <f>MONTH(CtasReceber[[#This Row],[Data Vencimento]])</f>
        <v>1</v>
      </c>
      <c r="I805" s="23">
        <f>YEAR(CtasReceber[[#This Row],[Data Vencimento]])</f>
        <v>1900</v>
      </c>
      <c r="J805" s="156"/>
      <c r="K805" s="23">
        <f>MONTH(CtasReceber[[#This Row],[Data Recebimento]])</f>
        <v>1</v>
      </c>
      <c r="L805" s="23">
        <f>YEAR(CtasReceber[[#This Row],[Data Recebimento]])</f>
        <v>1900</v>
      </c>
      <c r="M805" s="154"/>
      <c r="N805" s="208"/>
      <c r="O8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6" spans="1:15">
      <c r="A806" s="156"/>
      <c r="B806" s="220"/>
      <c r="C806" s="150"/>
      <c r="D806" s="150"/>
      <c r="E806" s="150"/>
      <c r="F806" s="150"/>
      <c r="G806" s="151"/>
      <c r="H806" s="23">
        <f>MONTH(CtasReceber[[#This Row],[Data Vencimento]])</f>
        <v>1</v>
      </c>
      <c r="I806" s="23">
        <f>YEAR(CtasReceber[[#This Row],[Data Vencimento]])</f>
        <v>1900</v>
      </c>
      <c r="J806" s="156"/>
      <c r="K806" s="23">
        <f>MONTH(CtasReceber[[#This Row],[Data Recebimento]])</f>
        <v>1</v>
      </c>
      <c r="L806" s="23">
        <f>YEAR(CtasReceber[[#This Row],[Data Recebimento]])</f>
        <v>1900</v>
      </c>
      <c r="M806" s="154"/>
      <c r="N806" s="208"/>
      <c r="O8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7" spans="1:15">
      <c r="A807" s="156"/>
      <c r="B807" s="220"/>
      <c r="C807" s="150"/>
      <c r="D807" s="150"/>
      <c r="E807" s="150"/>
      <c r="F807" s="150"/>
      <c r="G807" s="151"/>
      <c r="H807" s="23">
        <f>MONTH(CtasReceber[[#This Row],[Data Vencimento]])</f>
        <v>1</v>
      </c>
      <c r="I807" s="23">
        <f>YEAR(CtasReceber[[#This Row],[Data Vencimento]])</f>
        <v>1900</v>
      </c>
      <c r="J807" s="156"/>
      <c r="K807" s="23">
        <f>MONTH(CtasReceber[[#This Row],[Data Recebimento]])</f>
        <v>1</v>
      </c>
      <c r="L807" s="23">
        <f>YEAR(CtasReceber[[#This Row],[Data Recebimento]])</f>
        <v>1900</v>
      </c>
      <c r="M807" s="154"/>
      <c r="N807" s="208"/>
      <c r="O8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8" spans="1:15">
      <c r="A808" s="156"/>
      <c r="B808" s="220"/>
      <c r="C808" s="150"/>
      <c r="D808" s="150"/>
      <c r="E808" s="150"/>
      <c r="F808" s="150"/>
      <c r="G808" s="151"/>
      <c r="H808" s="23">
        <f>MONTH(CtasReceber[[#This Row],[Data Vencimento]])</f>
        <v>1</v>
      </c>
      <c r="I808" s="23">
        <f>YEAR(CtasReceber[[#This Row],[Data Vencimento]])</f>
        <v>1900</v>
      </c>
      <c r="J808" s="156"/>
      <c r="K808" s="23">
        <f>MONTH(CtasReceber[[#This Row],[Data Recebimento]])</f>
        <v>1</v>
      </c>
      <c r="L808" s="23">
        <f>YEAR(CtasReceber[[#This Row],[Data Recebimento]])</f>
        <v>1900</v>
      </c>
      <c r="M808" s="154"/>
      <c r="N808" s="208"/>
      <c r="O8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09" spans="1:15">
      <c r="A809" s="156"/>
      <c r="B809" s="220"/>
      <c r="C809" s="150"/>
      <c r="D809" s="150"/>
      <c r="E809" s="150"/>
      <c r="F809" s="150"/>
      <c r="G809" s="151"/>
      <c r="H809" s="23">
        <f>MONTH(CtasReceber[[#This Row],[Data Vencimento]])</f>
        <v>1</v>
      </c>
      <c r="I809" s="23">
        <f>YEAR(CtasReceber[[#This Row],[Data Vencimento]])</f>
        <v>1900</v>
      </c>
      <c r="J809" s="156"/>
      <c r="K809" s="23">
        <f>MONTH(CtasReceber[[#This Row],[Data Recebimento]])</f>
        <v>1</v>
      </c>
      <c r="L809" s="23">
        <f>YEAR(CtasReceber[[#This Row],[Data Recebimento]])</f>
        <v>1900</v>
      </c>
      <c r="M809" s="154"/>
      <c r="N809" s="208"/>
      <c r="O8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0" spans="1:15">
      <c r="A810" s="156"/>
      <c r="B810" s="220"/>
      <c r="C810" s="150"/>
      <c r="D810" s="150"/>
      <c r="E810" s="150"/>
      <c r="F810" s="150"/>
      <c r="G810" s="151"/>
      <c r="H810" s="23">
        <f>MONTH(CtasReceber[[#This Row],[Data Vencimento]])</f>
        <v>1</v>
      </c>
      <c r="I810" s="23">
        <f>YEAR(CtasReceber[[#This Row],[Data Vencimento]])</f>
        <v>1900</v>
      </c>
      <c r="J810" s="156"/>
      <c r="K810" s="23">
        <f>MONTH(CtasReceber[[#This Row],[Data Recebimento]])</f>
        <v>1</v>
      </c>
      <c r="L810" s="23">
        <f>YEAR(CtasReceber[[#This Row],[Data Recebimento]])</f>
        <v>1900</v>
      </c>
      <c r="M810" s="154"/>
      <c r="N810" s="208"/>
      <c r="O8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1" spans="1:15">
      <c r="A811" s="156"/>
      <c r="B811" s="220"/>
      <c r="C811" s="150"/>
      <c r="D811" s="150"/>
      <c r="E811" s="150"/>
      <c r="F811" s="150"/>
      <c r="G811" s="151"/>
      <c r="H811" s="23">
        <f>MONTH(CtasReceber[[#This Row],[Data Vencimento]])</f>
        <v>1</v>
      </c>
      <c r="I811" s="23">
        <f>YEAR(CtasReceber[[#This Row],[Data Vencimento]])</f>
        <v>1900</v>
      </c>
      <c r="J811" s="156"/>
      <c r="K811" s="23">
        <f>MONTH(CtasReceber[[#This Row],[Data Recebimento]])</f>
        <v>1</v>
      </c>
      <c r="L811" s="23">
        <f>YEAR(CtasReceber[[#This Row],[Data Recebimento]])</f>
        <v>1900</v>
      </c>
      <c r="M811" s="154"/>
      <c r="N811" s="208"/>
      <c r="O8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2" spans="1:15">
      <c r="A812" s="156"/>
      <c r="B812" s="220"/>
      <c r="C812" s="150"/>
      <c r="D812" s="150"/>
      <c r="E812" s="150"/>
      <c r="F812" s="150"/>
      <c r="G812" s="151"/>
      <c r="H812" s="23">
        <f>MONTH(CtasReceber[[#This Row],[Data Vencimento]])</f>
        <v>1</v>
      </c>
      <c r="I812" s="23">
        <f>YEAR(CtasReceber[[#This Row],[Data Vencimento]])</f>
        <v>1900</v>
      </c>
      <c r="J812" s="156"/>
      <c r="K812" s="23">
        <f>MONTH(CtasReceber[[#This Row],[Data Recebimento]])</f>
        <v>1</v>
      </c>
      <c r="L812" s="23">
        <f>YEAR(CtasReceber[[#This Row],[Data Recebimento]])</f>
        <v>1900</v>
      </c>
      <c r="M812" s="154"/>
      <c r="N812" s="208"/>
      <c r="O8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3" spans="1:15">
      <c r="A813" s="156"/>
      <c r="B813" s="220"/>
      <c r="C813" s="150"/>
      <c r="D813" s="150"/>
      <c r="E813" s="150"/>
      <c r="F813" s="150"/>
      <c r="G813" s="151"/>
      <c r="H813" s="23">
        <f>MONTH(CtasReceber[[#This Row],[Data Vencimento]])</f>
        <v>1</v>
      </c>
      <c r="I813" s="23">
        <f>YEAR(CtasReceber[[#This Row],[Data Vencimento]])</f>
        <v>1900</v>
      </c>
      <c r="J813" s="156"/>
      <c r="K813" s="23">
        <f>MONTH(CtasReceber[[#This Row],[Data Recebimento]])</f>
        <v>1</v>
      </c>
      <c r="L813" s="23">
        <f>YEAR(CtasReceber[[#This Row],[Data Recebimento]])</f>
        <v>1900</v>
      </c>
      <c r="M813" s="154"/>
      <c r="N813" s="208"/>
      <c r="O8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4" spans="1:15">
      <c r="A814" s="156"/>
      <c r="B814" s="220"/>
      <c r="C814" s="150"/>
      <c r="D814" s="150"/>
      <c r="E814" s="150"/>
      <c r="F814" s="150"/>
      <c r="G814" s="151"/>
      <c r="H814" s="23">
        <f>MONTH(CtasReceber[[#This Row],[Data Vencimento]])</f>
        <v>1</v>
      </c>
      <c r="I814" s="23">
        <f>YEAR(CtasReceber[[#This Row],[Data Vencimento]])</f>
        <v>1900</v>
      </c>
      <c r="J814" s="156"/>
      <c r="K814" s="23">
        <f>MONTH(CtasReceber[[#This Row],[Data Recebimento]])</f>
        <v>1</v>
      </c>
      <c r="L814" s="23">
        <f>YEAR(CtasReceber[[#This Row],[Data Recebimento]])</f>
        <v>1900</v>
      </c>
      <c r="M814" s="154"/>
      <c r="N814" s="208"/>
      <c r="O8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5" spans="1:15">
      <c r="A815" s="156"/>
      <c r="B815" s="220"/>
      <c r="C815" s="150"/>
      <c r="D815" s="150"/>
      <c r="E815" s="150"/>
      <c r="F815" s="150"/>
      <c r="G815" s="151"/>
      <c r="H815" s="23">
        <f>MONTH(CtasReceber[[#This Row],[Data Vencimento]])</f>
        <v>1</v>
      </c>
      <c r="I815" s="23">
        <f>YEAR(CtasReceber[[#This Row],[Data Vencimento]])</f>
        <v>1900</v>
      </c>
      <c r="J815" s="156"/>
      <c r="K815" s="23">
        <f>MONTH(CtasReceber[[#This Row],[Data Recebimento]])</f>
        <v>1</v>
      </c>
      <c r="L815" s="23">
        <f>YEAR(CtasReceber[[#This Row],[Data Recebimento]])</f>
        <v>1900</v>
      </c>
      <c r="M815" s="154"/>
      <c r="N815" s="208"/>
      <c r="O8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6" spans="1:15">
      <c r="A816" s="156"/>
      <c r="B816" s="220"/>
      <c r="C816" s="150"/>
      <c r="D816" s="150"/>
      <c r="E816" s="150"/>
      <c r="F816" s="150"/>
      <c r="G816" s="151"/>
      <c r="H816" s="23">
        <f>MONTH(CtasReceber[[#This Row],[Data Vencimento]])</f>
        <v>1</v>
      </c>
      <c r="I816" s="23">
        <f>YEAR(CtasReceber[[#This Row],[Data Vencimento]])</f>
        <v>1900</v>
      </c>
      <c r="J816" s="156"/>
      <c r="K816" s="23">
        <f>MONTH(CtasReceber[[#This Row],[Data Recebimento]])</f>
        <v>1</v>
      </c>
      <c r="L816" s="23">
        <f>YEAR(CtasReceber[[#This Row],[Data Recebimento]])</f>
        <v>1900</v>
      </c>
      <c r="M816" s="154"/>
      <c r="N816" s="208"/>
      <c r="O8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7" spans="1:15">
      <c r="A817" s="156"/>
      <c r="B817" s="220"/>
      <c r="C817" s="150"/>
      <c r="D817" s="150"/>
      <c r="E817" s="150"/>
      <c r="F817" s="150"/>
      <c r="G817" s="151"/>
      <c r="H817" s="23">
        <f>MONTH(CtasReceber[[#This Row],[Data Vencimento]])</f>
        <v>1</v>
      </c>
      <c r="I817" s="23">
        <f>YEAR(CtasReceber[[#This Row],[Data Vencimento]])</f>
        <v>1900</v>
      </c>
      <c r="J817" s="156"/>
      <c r="K817" s="23">
        <f>MONTH(CtasReceber[[#This Row],[Data Recebimento]])</f>
        <v>1</v>
      </c>
      <c r="L817" s="23">
        <f>YEAR(CtasReceber[[#This Row],[Data Recebimento]])</f>
        <v>1900</v>
      </c>
      <c r="M817" s="154"/>
      <c r="N817" s="208"/>
      <c r="O8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8" spans="1:15">
      <c r="A818" s="156"/>
      <c r="B818" s="220"/>
      <c r="C818" s="150"/>
      <c r="D818" s="150"/>
      <c r="E818" s="150"/>
      <c r="F818" s="150"/>
      <c r="G818" s="151"/>
      <c r="H818" s="23">
        <f>MONTH(CtasReceber[[#This Row],[Data Vencimento]])</f>
        <v>1</v>
      </c>
      <c r="I818" s="23">
        <f>YEAR(CtasReceber[[#This Row],[Data Vencimento]])</f>
        <v>1900</v>
      </c>
      <c r="J818" s="156"/>
      <c r="K818" s="23">
        <f>MONTH(CtasReceber[[#This Row],[Data Recebimento]])</f>
        <v>1</v>
      </c>
      <c r="L818" s="23">
        <f>YEAR(CtasReceber[[#This Row],[Data Recebimento]])</f>
        <v>1900</v>
      </c>
      <c r="M818" s="154"/>
      <c r="N818" s="208"/>
      <c r="O8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19" spans="1:15">
      <c r="A819" s="156"/>
      <c r="B819" s="220"/>
      <c r="C819" s="150"/>
      <c r="D819" s="150"/>
      <c r="E819" s="150"/>
      <c r="F819" s="150"/>
      <c r="G819" s="151"/>
      <c r="H819" s="23">
        <f>MONTH(CtasReceber[[#This Row],[Data Vencimento]])</f>
        <v>1</v>
      </c>
      <c r="I819" s="23">
        <f>YEAR(CtasReceber[[#This Row],[Data Vencimento]])</f>
        <v>1900</v>
      </c>
      <c r="J819" s="156"/>
      <c r="K819" s="23">
        <f>MONTH(CtasReceber[[#This Row],[Data Recebimento]])</f>
        <v>1</v>
      </c>
      <c r="L819" s="23">
        <f>YEAR(CtasReceber[[#This Row],[Data Recebimento]])</f>
        <v>1900</v>
      </c>
      <c r="M819" s="154"/>
      <c r="N819" s="208"/>
      <c r="O8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0" spans="1:15">
      <c r="A820" s="156"/>
      <c r="B820" s="220"/>
      <c r="C820" s="150"/>
      <c r="D820" s="150"/>
      <c r="E820" s="150"/>
      <c r="F820" s="150"/>
      <c r="G820" s="151"/>
      <c r="H820" s="23">
        <f>MONTH(CtasReceber[[#This Row],[Data Vencimento]])</f>
        <v>1</v>
      </c>
      <c r="I820" s="23">
        <f>YEAR(CtasReceber[[#This Row],[Data Vencimento]])</f>
        <v>1900</v>
      </c>
      <c r="J820" s="156"/>
      <c r="K820" s="23">
        <f>MONTH(CtasReceber[[#This Row],[Data Recebimento]])</f>
        <v>1</v>
      </c>
      <c r="L820" s="23">
        <f>YEAR(CtasReceber[[#This Row],[Data Recebimento]])</f>
        <v>1900</v>
      </c>
      <c r="M820" s="154"/>
      <c r="N820" s="208"/>
      <c r="O8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1" spans="1:15">
      <c r="A821" s="156"/>
      <c r="B821" s="220"/>
      <c r="C821" s="150"/>
      <c r="D821" s="150"/>
      <c r="E821" s="150"/>
      <c r="F821" s="150"/>
      <c r="G821" s="151"/>
      <c r="H821" s="23">
        <f>MONTH(CtasReceber[[#This Row],[Data Vencimento]])</f>
        <v>1</v>
      </c>
      <c r="I821" s="23">
        <f>YEAR(CtasReceber[[#This Row],[Data Vencimento]])</f>
        <v>1900</v>
      </c>
      <c r="J821" s="156"/>
      <c r="K821" s="23">
        <f>MONTH(CtasReceber[[#This Row],[Data Recebimento]])</f>
        <v>1</v>
      </c>
      <c r="L821" s="23">
        <f>YEAR(CtasReceber[[#This Row],[Data Recebimento]])</f>
        <v>1900</v>
      </c>
      <c r="M821" s="154"/>
      <c r="N821" s="208"/>
      <c r="O8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2" spans="1:15">
      <c r="A822" s="156"/>
      <c r="B822" s="220"/>
      <c r="C822" s="150"/>
      <c r="D822" s="150"/>
      <c r="E822" s="150"/>
      <c r="F822" s="150"/>
      <c r="G822" s="151"/>
      <c r="H822" s="23">
        <f>MONTH(CtasReceber[[#This Row],[Data Vencimento]])</f>
        <v>1</v>
      </c>
      <c r="I822" s="23">
        <f>YEAR(CtasReceber[[#This Row],[Data Vencimento]])</f>
        <v>1900</v>
      </c>
      <c r="J822" s="156"/>
      <c r="K822" s="23">
        <f>MONTH(CtasReceber[[#This Row],[Data Recebimento]])</f>
        <v>1</v>
      </c>
      <c r="L822" s="23">
        <f>YEAR(CtasReceber[[#This Row],[Data Recebimento]])</f>
        <v>1900</v>
      </c>
      <c r="M822" s="154"/>
      <c r="N822" s="208"/>
      <c r="O8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3" spans="1:15">
      <c r="A823" s="156"/>
      <c r="B823" s="220"/>
      <c r="C823" s="150"/>
      <c r="D823" s="150"/>
      <c r="E823" s="150"/>
      <c r="F823" s="150"/>
      <c r="G823" s="151"/>
      <c r="H823" s="23">
        <f>MONTH(CtasReceber[[#This Row],[Data Vencimento]])</f>
        <v>1</v>
      </c>
      <c r="I823" s="23">
        <f>YEAR(CtasReceber[[#This Row],[Data Vencimento]])</f>
        <v>1900</v>
      </c>
      <c r="J823" s="156"/>
      <c r="K823" s="23">
        <f>MONTH(CtasReceber[[#This Row],[Data Recebimento]])</f>
        <v>1</v>
      </c>
      <c r="L823" s="23">
        <f>YEAR(CtasReceber[[#This Row],[Data Recebimento]])</f>
        <v>1900</v>
      </c>
      <c r="M823" s="154"/>
      <c r="N823" s="208"/>
      <c r="O8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4" spans="1:15">
      <c r="A824" s="156"/>
      <c r="B824" s="220"/>
      <c r="C824" s="150"/>
      <c r="D824" s="150"/>
      <c r="E824" s="150"/>
      <c r="F824" s="150"/>
      <c r="G824" s="151"/>
      <c r="H824" s="23">
        <f>MONTH(CtasReceber[[#This Row],[Data Vencimento]])</f>
        <v>1</v>
      </c>
      <c r="I824" s="23">
        <f>YEAR(CtasReceber[[#This Row],[Data Vencimento]])</f>
        <v>1900</v>
      </c>
      <c r="J824" s="156"/>
      <c r="K824" s="23">
        <f>MONTH(CtasReceber[[#This Row],[Data Recebimento]])</f>
        <v>1</v>
      </c>
      <c r="L824" s="23">
        <f>YEAR(CtasReceber[[#This Row],[Data Recebimento]])</f>
        <v>1900</v>
      </c>
      <c r="M824" s="154"/>
      <c r="N824" s="208"/>
      <c r="O8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5" spans="1:15">
      <c r="A825" s="156"/>
      <c r="B825" s="220"/>
      <c r="C825" s="150"/>
      <c r="D825" s="150"/>
      <c r="E825" s="150"/>
      <c r="F825" s="150"/>
      <c r="G825" s="151"/>
      <c r="H825" s="23">
        <f>MONTH(CtasReceber[[#This Row],[Data Vencimento]])</f>
        <v>1</v>
      </c>
      <c r="I825" s="23">
        <f>YEAR(CtasReceber[[#This Row],[Data Vencimento]])</f>
        <v>1900</v>
      </c>
      <c r="J825" s="156"/>
      <c r="K825" s="23">
        <f>MONTH(CtasReceber[[#This Row],[Data Recebimento]])</f>
        <v>1</v>
      </c>
      <c r="L825" s="23">
        <f>YEAR(CtasReceber[[#This Row],[Data Recebimento]])</f>
        <v>1900</v>
      </c>
      <c r="M825" s="154"/>
      <c r="N825" s="208"/>
      <c r="O8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6" spans="1:15">
      <c r="A826" s="156"/>
      <c r="B826" s="220"/>
      <c r="C826" s="150"/>
      <c r="D826" s="150"/>
      <c r="E826" s="150"/>
      <c r="F826" s="150"/>
      <c r="G826" s="151"/>
      <c r="H826" s="23">
        <f>MONTH(CtasReceber[[#This Row],[Data Vencimento]])</f>
        <v>1</v>
      </c>
      <c r="I826" s="23">
        <f>YEAR(CtasReceber[[#This Row],[Data Vencimento]])</f>
        <v>1900</v>
      </c>
      <c r="J826" s="156"/>
      <c r="K826" s="23">
        <f>MONTH(CtasReceber[[#This Row],[Data Recebimento]])</f>
        <v>1</v>
      </c>
      <c r="L826" s="23">
        <f>YEAR(CtasReceber[[#This Row],[Data Recebimento]])</f>
        <v>1900</v>
      </c>
      <c r="M826" s="154"/>
      <c r="N826" s="208"/>
      <c r="O8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7" spans="1:15">
      <c r="A827" s="156"/>
      <c r="B827" s="220"/>
      <c r="C827" s="150"/>
      <c r="D827" s="150"/>
      <c r="E827" s="150"/>
      <c r="F827" s="150"/>
      <c r="G827" s="151"/>
      <c r="H827" s="23">
        <f>MONTH(CtasReceber[[#This Row],[Data Vencimento]])</f>
        <v>1</v>
      </c>
      <c r="I827" s="23">
        <f>YEAR(CtasReceber[[#This Row],[Data Vencimento]])</f>
        <v>1900</v>
      </c>
      <c r="J827" s="156"/>
      <c r="K827" s="23">
        <f>MONTH(CtasReceber[[#This Row],[Data Recebimento]])</f>
        <v>1</v>
      </c>
      <c r="L827" s="23">
        <f>YEAR(CtasReceber[[#This Row],[Data Recebimento]])</f>
        <v>1900</v>
      </c>
      <c r="M827" s="154"/>
      <c r="N827" s="208"/>
      <c r="O8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8" spans="1:15">
      <c r="A828" s="156"/>
      <c r="B828" s="220"/>
      <c r="C828" s="150"/>
      <c r="D828" s="150"/>
      <c r="E828" s="150"/>
      <c r="F828" s="150"/>
      <c r="G828" s="151"/>
      <c r="H828" s="23">
        <f>MONTH(CtasReceber[[#This Row],[Data Vencimento]])</f>
        <v>1</v>
      </c>
      <c r="I828" s="23">
        <f>YEAR(CtasReceber[[#This Row],[Data Vencimento]])</f>
        <v>1900</v>
      </c>
      <c r="J828" s="156"/>
      <c r="K828" s="23">
        <f>MONTH(CtasReceber[[#This Row],[Data Recebimento]])</f>
        <v>1</v>
      </c>
      <c r="L828" s="23">
        <f>YEAR(CtasReceber[[#This Row],[Data Recebimento]])</f>
        <v>1900</v>
      </c>
      <c r="M828" s="154"/>
      <c r="N828" s="208"/>
      <c r="O8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29" spans="1:15">
      <c r="A829" s="156"/>
      <c r="B829" s="220"/>
      <c r="C829" s="150"/>
      <c r="D829" s="150"/>
      <c r="E829" s="150"/>
      <c r="F829" s="150"/>
      <c r="G829" s="151"/>
      <c r="H829" s="23">
        <f>MONTH(CtasReceber[[#This Row],[Data Vencimento]])</f>
        <v>1</v>
      </c>
      <c r="I829" s="23">
        <f>YEAR(CtasReceber[[#This Row],[Data Vencimento]])</f>
        <v>1900</v>
      </c>
      <c r="J829" s="156"/>
      <c r="K829" s="23">
        <f>MONTH(CtasReceber[[#This Row],[Data Recebimento]])</f>
        <v>1</v>
      </c>
      <c r="L829" s="23">
        <f>YEAR(CtasReceber[[#This Row],[Data Recebimento]])</f>
        <v>1900</v>
      </c>
      <c r="M829" s="154"/>
      <c r="N829" s="208"/>
      <c r="O8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0" spans="1:15">
      <c r="A830" s="156"/>
      <c r="B830" s="220"/>
      <c r="C830" s="150"/>
      <c r="D830" s="150"/>
      <c r="E830" s="150"/>
      <c r="F830" s="150"/>
      <c r="G830" s="151"/>
      <c r="H830" s="23">
        <f>MONTH(CtasReceber[[#This Row],[Data Vencimento]])</f>
        <v>1</v>
      </c>
      <c r="I830" s="23">
        <f>YEAR(CtasReceber[[#This Row],[Data Vencimento]])</f>
        <v>1900</v>
      </c>
      <c r="J830" s="156"/>
      <c r="K830" s="23">
        <f>MONTH(CtasReceber[[#This Row],[Data Recebimento]])</f>
        <v>1</v>
      </c>
      <c r="L830" s="23">
        <f>YEAR(CtasReceber[[#This Row],[Data Recebimento]])</f>
        <v>1900</v>
      </c>
      <c r="M830" s="154"/>
      <c r="N830" s="208"/>
      <c r="O8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1" spans="1:15">
      <c r="A831" s="156"/>
      <c r="B831" s="220"/>
      <c r="C831" s="150"/>
      <c r="D831" s="150"/>
      <c r="E831" s="150"/>
      <c r="F831" s="150"/>
      <c r="G831" s="151"/>
      <c r="H831" s="23">
        <f>MONTH(CtasReceber[[#This Row],[Data Vencimento]])</f>
        <v>1</v>
      </c>
      <c r="I831" s="23">
        <f>YEAR(CtasReceber[[#This Row],[Data Vencimento]])</f>
        <v>1900</v>
      </c>
      <c r="J831" s="156"/>
      <c r="K831" s="23">
        <f>MONTH(CtasReceber[[#This Row],[Data Recebimento]])</f>
        <v>1</v>
      </c>
      <c r="L831" s="23">
        <f>YEAR(CtasReceber[[#This Row],[Data Recebimento]])</f>
        <v>1900</v>
      </c>
      <c r="M831" s="154"/>
      <c r="N831" s="208"/>
      <c r="O8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2" spans="1:15">
      <c r="A832" s="156"/>
      <c r="B832" s="220"/>
      <c r="C832" s="150"/>
      <c r="D832" s="150"/>
      <c r="E832" s="150"/>
      <c r="F832" s="150"/>
      <c r="G832" s="151"/>
      <c r="H832" s="23">
        <f>MONTH(CtasReceber[[#This Row],[Data Vencimento]])</f>
        <v>1</v>
      </c>
      <c r="I832" s="23">
        <f>YEAR(CtasReceber[[#This Row],[Data Vencimento]])</f>
        <v>1900</v>
      </c>
      <c r="J832" s="156"/>
      <c r="K832" s="23">
        <f>MONTH(CtasReceber[[#This Row],[Data Recebimento]])</f>
        <v>1</v>
      </c>
      <c r="L832" s="23">
        <f>YEAR(CtasReceber[[#This Row],[Data Recebimento]])</f>
        <v>1900</v>
      </c>
      <c r="M832" s="154"/>
      <c r="N832" s="208"/>
      <c r="O8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3" spans="1:15">
      <c r="A833" s="156"/>
      <c r="B833" s="220"/>
      <c r="C833" s="150"/>
      <c r="D833" s="150"/>
      <c r="E833" s="150"/>
      <c r="F833" s="150"/>
      <c r="G833" s="151"/>
      <c r="H833" s="23">
        <f>MONTH(CtasReceber[[#This Row],[Data Vencimento]])</f>
        <v>1</v>
      </c>
      <c r="I833" s="23">
        <f>YEAR(CtasReceber[[#This Row],[Data Vencimento]])</f>
        <v>1900</v>
      </c>
      <c r="J833" s="156"/>
      <c r="K833" s="23">
        <f>MONTH(CtasReceber[[#This Row],[Data Recebimento]])</f>
        <v>1</v>
      </c>
      <c r="L833" s="23">
        <f>YEAR(CtasReceber[[#This Row],[Data Recebimento]])</f>
        <v>1900</v>
      </c>
      <c r="M833" s="154"/>
      <c r="N833" s="208"/>
      <c r="O8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4" spans="1:15">
      <c r="A834" s="156"/>
      <c r="B834" s="220"/>
      <c r="C834" s="150"/>
      <c r="D834" s="150"/>
      <c r="E834" s="150"/>
      <c r="F834" s="150"/>
      <c r="G834" s="151"/>
      <c r="H834" s="23">
        <f>MONTH(CtasReceber[[#This Row],[Data Vencimento]])</f>
        <v>1</v>
      </c>
      <c r="I834" s="23">
        <f>YEAR(CtasReceber[[#This Row],[Data Vencimento]])</f>
        <v>1900</v>
      </c>
      <c r="J834" s="156"/>
      <c r="K834" s="23">
        <f>MONTH(CtasReceber[[#This Row],[Data Recebimento]])</f>
        <v>1</v>
      </c>
      <c r="L834" s="23">
        <f>YEAR(CtasReceber[[#This Row],[Data Recebimento]])</f>
        <v>1900</v>
      </c>
      <c r="M834" s="154"/>
      <c r="N834" s="208"/>
      <c r="O8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5" spans="1:15">
      <c r="A835" s="156"/>
      <c r="B835" s="220"/>
      <c r="C835" s="150"/>
      <c r="D835" s="150"/>
      <c r="E835" s="150"/>
      <c r="F835" s="150"/>
      <c r="G835" s="151"/>
      <c r="H835" s="23">
        <f>MONTH(CtasReceber[[#This Row],[Data Vencimento]])</f>
        <v>1</v>
      </c>
      <c r="I835" s="23">
        <f>YEAR(CtasReceber[[#This Row],[Data Vencimento]])</f>
        <v>1900</v>
      </c>
      <c r="J835" s="156"/>
      <c r="K835" s="23">
        <f>MONTH(CtasReceber[[#This Row],[Data Recebimento]])</f>
        <v>1</v>
      </c>
      <c r="L835" s="23">
        <f>YEAR(CtasReceber[[#This Row],[Data Recebimento]])</f>
        <v>1900</v>
      </c>
      <c r="M835" s="154"/>
      <c r="N835" s="208"/>
      <c r="O8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6" spans="1:15">
      <c r="A836" s="156"/>
      <c r="B836" s="220"/>
      <c r="C836" s="150"/>
      <c r="D836" s="150"/>
      <c r="E836" s="150"/>
      <c r="F836" s="150"/>
      <c r="G836" s="151"/>
      <c r="H836" s="23">
        <f>MONTH(CtasReceber[[#This Row],[Data Vencimento]])</f>
        <v>1</v>
      </c>
      <c r="I836" s="23">
        <f>YEAR(CtasReceber[[#This Row],[Data Vencimento]])</f>
        <v>1900</v>
      </c>
      <c r="J836" s="156"/>
      <c r="K836" s="23">
        <f>MONTH(CtasReceber[[#This Row],[Data Recebimento]])</f>
        <v>1</v>
      </c>
      <c r="L836" s="23">
        <f>YEAR(CtasReceber[[#This Row],[Data Recebimento]])</f>
        <v>1900</v>
      </c>
      <c r="M836" s="154"/>
      <c r="N836" s="208"/>
      <c r="O8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7" spans="1:15">
      <c r="A837" s="156"/>
      <c r="B837" s="220"/>
      <c r="C837" s="150"/>
      <c r="D837" s="150"/>
      <c r="E837" s="150"/>
      <c r="F837" s="150"/>
      <c r="G837" s="151"/>
      <c r="H837" s="23">
        <f>MONTH(CtasReceber[[#This Row],[Data Vencimento]])</f>
        <v>1</v>
      </c>
      <c r="I837" s="23">
        <f>YEAR(CtasReceber[[#This Row],[Data Vencimento]])</f>
        <v>1900</v>
      </c>
      <c r="J837" s="156"/>
      <c r="K837" s="23">
        <f>MONTH(CtasReceber[[#This Row],[Data Recebimento]])</f>
        <v>1</v>
      </c>
      <c r="L837" s="23">
        <f>YEAR(CtasReceber[[#This Row],[Data Recebimento]])</f>
        <v>1900</v>
      </c>
      <c r="M837" s="154"/>
      <c r="N837" s="208"/>
      <c r="O8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8" spans="1:15">
      <c r="A838" s="156"/>
      <c r="B838" s="220"/>
      <c r="C838" s="150"/>
      <c r="D838" s="150"/>
      <c r="E838" s="150"/>
      <c r="F838" s="150"/>
      <c r="G838" s="151"/>
      <c r="H838" s="23">
        <f>MONTH(CtasReceber[[#This Row],[Data Vencimento]])</f>
        <v>1</v>
      </c>
      <c r="I838" s="23">
        <f>YEAR(CtasReceber[[#This Row],[Data Vencimento]])</f>
        <v>1900</v>
      </c>
      <c r="J838" s="156"/>
      <c r="K838" s="23">
        <f>MONTH(CtasReceber[[#This Row],[Data Recebimento]])</f>
        <v>1</v>
      </c>
      <c r="L838" s="23">
        <f>YEAR(CtasReceber[[#This Row],[Data Recebimento]])</f>
        <v>1900</v>
      </c>
      <c r="M838" s="154"/>
      <c r="N838" s="208"/>
      <c r="O8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39" spans="1:15">
      <c r="A839" s="156"/>
      <c r="B839" s="220"/>
      <c r="C839" s="150"/>
      <c r="D839" s="150"/>
      <c r="E839" s="150"/>
      <c r="F839" s="150"/>
      <c r="G839" s="151"/>
      <c r="H839" s="23">
        <f>MONTH(CtasReceber[[#This Row],[Data Vencimento]])</f>
        <v>1</v>
      </c>
      <c r="I839" s="23">
        <f>YEAR(CtasReceber[[#This Row],[Data Vencimento]])</f>
        <v>1900</v>
      </c>
      <c r="J839" s="156"/>
      <c r="K839" s="23">
        <f>MONTH(CtasReceber[[#This Row],[Data Recebimento]])</f>
        <v>1</v>
      </c>
      <c r="L839" s="23">
        <f>YEAR(CtasReceber[[#This Row],[Data Recebimento]])</f>
        <v>1900</v>
      </c>
      <c r="M839" s="154"/>
      <c r="N839" s="208"/>
      <c r="O8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0" spans="1:15">
      <c r="A840" s="156"/>
      <c r="B840" s="220"/>
      <c r="C840" s="150"/>
      <c r="D840" s="150"/>
      <c r="E840" s="150"/>
      <c r="F840" s="150"/>
      <c r="G840" s="151"/>
      <c r="H840" s="23">
        <f>MONTH(CtasReceber[[#This Row],[Data Vencimento]])</f>
        <v>1</v>
      </c>
      <c r="I840" s="23">
        <f>YEAR(CtasReceber[[#This Row],[Data Vencimento]])</f>
        <v>1900</v>
      </c>
      <c r="J840" s="156"/>
      <c r="K840" s="23">
        <f>MONTH(CtasReceber[[#This Row],[Data Recebimento]])</f>
        <v>1</v>
      </c>
      <c r="L840" s="23">
        <f>YEAR(CtasReceber[[#This Row],[Data Recebimento]])</f>
        <v>1900</v>
      </c>
      <c r="M840" s="154"/>
      <c r="N840" s="208"/>
      <c r="O8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1" spans="1:15">
      <c r="A841" s="156"/>
      <c r="B841" s="220"/>
      <c r="C841" s="150"/>
      <c r="D841" s="150"/>
      <c r="E841" s="150"/>
      <c r="F841" s="150"/>
      <c r="G841" s="151"/>
      <c r="H841" s="23">
        <f>MONTH(CtasReceber[[#This Row],[Data Vencimento]])</f>
        <v>1</v>
      </c>
      <c r="I841" s="23">
        <f>YEAR(CtasReceber[[#This Row],[Data Vencimento]])</f>
        <v>1900</v>
      </c>
      <c r="J841" s="156"/>
      <c r="K841" s="23">
        <f>MONTH(CtasReceber[[#This Row],[Data Recebimento]])</f>
        <v>1</v>
      </c>
      <c r="L841" s="23">
        <f>YEAR(CtasReceber[[#This Row],[Data Recebimento]])</f>
        <v>1900</v>
      </c>
      <c r="M841" s="154"/>
      <c r="N841" s="208"/>
      <c r="O8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2" spans="1:15">
      <c r="A842" s="156"/>
      <c r="B842" s="220"/>
      <c r="C842" s="150"/>
      <c r="D842" s="150"/>
      <c r="E842" s="150"/>
      <c r="F842" s="150"/>
      <c r="G842" s="151"/>
      <c r="H842" s="23">
        <f>MONTH(CtasReceber[[#This Row],[Data Vencimento]])</f>
        <v>1</v>
      </c>
      <c r="I842" s="23">
        <f>YEAR(CtasReceber[[#This Row],[Data Vencimento]])</f>
        <v>1900</v>
      </c>
      <c r="J842" s="156"/>
      <c r="K842" s="23">
        <f>MONTH(CtasReceber[[#This Row],[Data Recebimento]])</f>
        <v>1</v>
      </c>
      <c r="L842" s="23">
        <f>YEAR(CtasReceber[[#This Row],[Data Recebimento]])</f>
        <v>1900</v>
      </c>
      <c r="M842" s="154"/>
      <c r="N842" s="208"/>
      <c r="O8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3" spans="1:15">
      <c r="A843" s="156"/>
      <c r="B843" s="220"/>
      <c r="C843" s="150"/>
      <c r="D843" s="150"/>
      <c r="E843" s="150"/>
      <c r="F843" s="150"/>
      <c r="G843" s="151"/>
      <c r="H843" s="23">
        <f>MONTH(CtasReceber[[#This Row],[Data Vencimento]])</f>
        <v>1</v>
      </c>
      <c r="I843" s="23">
        <f>YEAR(CtasReceber[[#This Row],[Data Vencimento]])</f>
        <v>1900</v>
      </c>
      <c r="J843" s="156"/>
      <c r="K843" s="23">
        <f>MONTH(CtasReceber[[#This Row],[Data Recebimento]])</f>
        <v>1</v>
      </c>
      <c r="L843" s="23">
        <f>YEAR(CtasReceber[[#This Row],[Data Recebimento]])</f>
        <v>1900</v>
      </c>
      <c r="M843" s="154"/>
      <c r="N843" s="208"/>
      <c r="O8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4" spans="1:15">
      <c r="A844" s="156"/>
      <c r="B844" s="220"/>
      <c r="C844" s="150"/>
      <c r="D844" s="150"/>
      <c r="E844" s="150"/>
      <c r="F844" s="150"/>
      <c r="G844" s="151"/>
      <c r="H844" s="23">
        <f>MONTH(CtasReceber[[#This Row],[Data Vencimento]])</f>
        <v>1</v>
      </c>
      <c r="I844" s="23">
        <f>YEAR(CtasReceber[[#This Row],[Data Vencimento]])</f>
        <v>1900</v>
      </c>
      <c r="J844" s="156"/>
      <c r="K844" s="23">
        <f>MONTH(CtasReceber[[#This Row],[Data Recebimento]])</f>
        <v>1</v>
      </c>
      <c r="L844" s="23">
        <f>YEAR(CtasReceber[[#This Row],[Data Recebimento]])</f>
        <v>1900</v>
      </c>
      <c r="M844" s="154"/>
      <c r="N844" s="208"/>
      <c r="O8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5" spans="1:15">
      <c r="A845" s="156"/>
      <c r="B845" s="220"/>
      <c r="C845" s="150"/>
      <c r="D845" s="150"/>
      <c r="E845" s="150"/>
      <c r="F845" s="150"/>
      <c r="G845" s="151"/>
      <c r="H845" s="23">
        <f>MONTH(CtasReceber[[#This Row],[Data Vencimento]])</f>
        <v>1</v>
      </c>
      <c r="I845" s="23">
        <f>YEAR(CtasReceber[[#This Row],[Data Vencimento]])</f>
        <v>1900</v>
      </c>
      <c r="J845" s="156"/>
      <c r="K845" s="23">
        <f>MONTH(CtasReceber[[#This Row],[Data Recebimento]])</f>
        <v>1</v>
      </c>
      <c r="L845" s="23">
        <f>YEAR(CtasReceber[[#This Row],[Data Recebimento]])</f>
        <v>1900</v>
      </c>
      <c r="M845" s="154"/>
      <c r="N845" s="208"/>
      <c r="O8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6" spans="1:15">
      <c r="A846" s="156"/>
      <c r="B846" s="220"/>
      <c r="C846" s="150"/>
      <c r="D846" s="150"/>
      <c r="E846" s="150"/>
      <c r="F846" s="150"/>
      <c r="G846" s="151"/>
      <c r="H846" s="23">
        <f>MONTH(CtasReceber[[#This Row],[Data Vencimento]])</f>
        <v>1</v>
      </c>
      <c r="I846" s="23">
        <f>YEAR(CtasReceber[[#This Row],[Data Vencimento]])</f>
        <v>1900</v>
      </c>
      <c r="J846" s="156"/>
      <c r="K846" s="23">
        <f>MONTH(CtasReceber[[#This Row],[Data Recebimento]])</f>
        <v>1</v>
      </c>
      <c r="L846" s="23">
        <f>YEAR(CtasReceber[[#This Row],[Data Recebimento]])</f>
        <v>1900</v>
      </c>
      <c r="M846" s="154"/>
      <c r="N846" s="208"/>
      <c r="O8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7" spans="1:15">
      <c r="A847" s="156"/>
      <c r="B847" s="220"/>
      <c r="C847" s="150"/>
      <c r="D847" s="150"/>
      <c r="E847" s="150"/>
      <c r="F847" s="150"/>
      <c r="G847" s="151"/>
      <c r="H847" s="23">
        <f>MONTH(CtasReceber[[#This Row],[Data Vencimento]])</f>
        <v>1</v>
      </c>
      <c r="I847" s="23">
        <f>YEAR(CtasReceber[[#This Row],[Data Vencimento]])</f>
        <v>1900</v>
      </c>
      <c r="J847" s="156"/>
      <c r="K847" s="23">
        <f>MONTH(CtasReceber[[#This Row],[Data Recebimento]])</f>
        <v>1</v>
      </c>
      <c r="L847" s="23">
        <f>YEAR(CtasReceber[[#This Row],[Data Recebimento]])</f>
        <v>1900</v>
      </c>
      <c r="M847" s="154"/>
      <c r="N847" s="208"/>
      <c r="O8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8" spans="1:15">
      <c r="A848" s="156"/>
      <c r="B848" s="220"/>
      <c r="C848" s="150"/>
      <c r="D848" s="150"/>
      <c r="E848" s="150"/>
      <c r="F848" s="150"/>
      <c r="G848" s="151"/>
      <c r="H848" s="23">
        <f>MONTH(CtasReceber[[#This Row],[Data Vencimento]])</f>
        <v>1</v>
      </c>
      <c r="I848" s="23">
        <f>YEAR(CtasReceber[[#This Row],[Data Vencimento]])</f>
        <v>1900</v>
      </c>
      <c r="J848" s="156"/>
      <c r="K848" s="23">
        <f>MONTH(CtasReceber[[#This Row],[Data Recebimento]])</f>
        <v>1</v>
      </c>
      <c r="L848" s="23">
        <f>YEAR(CtasReceber[[#This Row],[Data Recebimento]])</f>
        <v>1900</v>
      </c>
      <c r="M848" s="154"/>
      <c r="N848" s="208"/>
      <c r="O8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49" spans="1:15">
      <c r="A849" s="156"/>
      <c r="B849" s="220"/>
      <c r="C849" s="150"/>
      <c r="D849" s="150"/>
      <c r="E849" s="150"/>
      <c r="F849" s="150"/>
      <c r="G849" s="151"/>
      <c r="H849" s="23">
        <f>MONTH(CtasReceber[[#This Row],[Data Vencimento]])</f>
        <v>1</v>
      </c>
      <c r="I849" s="23">
        <f>YEAR(CtasReceber[[#This Row],[Data Vencimento]])</f>
        <v>1900</v>
      </c>
      <c r="J849" s="156"/>
      <c r="K849" s="23">
        <f>MONTH(CtasReceber[[#This Row],[Data Recebimento]])</f>
        <v>1</v>
      </c>
      <c r="L849" s="23">
        <f>YEAR(CtasReceber[[#This Row],[Data Recebimento]])</f>
        <v>1900</v>
      </c>
      <c r="M849" s="154"/>
      <c r="N849" s="208"/>
      <c r="O8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0" spans="1:15">
      <c r="A850" s="156"/>
      <c r="B850" s="220"/>
      <c r="C850" s="150"/>
      <c r="D850" s="150"/>
      <c r="E850" s="150"/>
      <c r="F850" s="150"/>
      <c r="G850" s="151"/>
      <c r="H850" s="23">
        <f>MONTH(CtasReceber[[#This Row],[Data Vencimento]])</f>
        <v>1</v>
      </c>
      <c r="I850" s="23">
        <f>YEAR(CtasReceber[[#This Row],[Data Vencimento]])</f>
        <v>1900</v>
      </c>
      <c r="J850" s="156"/>
      <c r="K850" s="23">
        <f>MONTH(CtasReceber[[#This Row],[Data Recebimento]])</f>
        <v>1</v>
      </c>
      <c r="L850" s="23">
        <f>YEAR(CtasReceber[[#This Row],[Data Recebimento]])</f>
        <v>1900</v>
      </c>
      <c r="M850" s="154"/>
      <c r="N850" s="208"/>
      <c r="O8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1" spans="1:15">
      <c r="A851" s="156"/>
      <c r="B851" s="220"/>
      <c r="C851" s="150"/>
      <c r="D851" s="150"/>
      <c r="E851" s="150"/>
      <c r="F851" s="150"/>
      <c r="G851" s="151"/>
      <c r="H851" s="23">
        <f>MONTH(CtasReceber[[#This Row],[Data Vencimento]])</f>
        <v>1</v>
      </c>
      <c r="I851" s="23">
        <f>YEAR(CtasReceber[[#This Row],[Data Vencimento]])</f>
        <v>1900</v>
      </c>
      <c r="J851" s="156"/>
      <c r="K851" s="23">
        <f>MONTH(CtasReceber[[#This Row],[Data Recebimento]])</f>
        <v>1</v>
      </c>
      <c r="L851" s="23">
        <f>YEAR(CtasReceber[[#This Row],[Data Recebimento]])</f>
        <v>1900</v>
      </c>
      <c r="M851" s="154"/>
      <c r="N851" s="208"/>
      <c r="O8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2" spans="1:15">
      <c r="A852" s="156"/>
      <c r="B852" s="220"/>
      <c r="C852" s="150"/>
      <c r="D852" s="150"/>
      <c r="E852" s="150"/>
      <c r="F852" s="150"/>
      <c r="G852" s="151"/>
      <c r="H852" s="23">
        <f>MONTH(CtasReceber[[#This Row],[Data Vencimento]])</f>
        <v>1</v>
      </c>
      <c r="I852" s="23">
        <f>YEAR(CtasReceber[[#This Row],[Data Vencimento]])</f>
        <v>1900</v>
      </c>
      <c r="J852" s="156"/>
      <c r="K852" s="23">
        <f>MONTH(CtasReceber[[#This Row],[Data Recebimento]])</f>
        <v>1</v>
      </c>
      <c r="L852" s="23">
        <f>YEAR(CtasReceber[[#This Row],[Data Recebimento]])</f>
        <v>1900</v>
      </c>
      <c r="M852" s="154"/>
      <c r="N852" s="208"/>
      <c r="O8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3" spans="1:15">
      <c r="A853" s="156"/>
      <c r="B853" s="220"/>
      <c r="C853" s="150"/>
      <c r="D853" s="150"/>
      <c r="E853" s="150"/>
      <c r="F853" s="150"/>
      <c r="G853" s="151"/>
      <c r="H853" s="23">
        <f>MONTH(CtasReceber[[#This Row],[Data Vencimento]])</f>
        <v>1</v>
      </c>
      <c r="I853" s="23">
        <f>YEAR(CtasReceber[[#This Row],[Data Vencimento]])</f>
        <v>1900</v>
      </c>
      <c r="J853" s="156"/>
      <c r="K853" s="23">
        <f>MONTH(CtasReceber[[#This Row],[Data Recebimento]])</f>
        <v>1</v>
      </c>
      <c r="L853" s="23">
        <f>YEAR(CtasReceber[[#This Row],[Data Recebimento]])</f>
        <v>1900</v>
      </c>
      <c r="M853" s="154"/>
      <c r="N853" s="208"/>
      <c r="O8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4" spans="1:15">
      <c r="A854" s="156"/>
      <c r="B854" s="220"/>
      <c r="C854" s="150"/>
      <c r="D854" s="150"/>
      <c r="E854" s="150"/>
      <c r="F854" s="150"/>
      <c r="G854" s="151"/>
      <c r="H854" s="23">
        <f>MONTH(CtasReceber[[#This Row],[Data Vencimento]])</f>
        <v>1</v>
      </c>
      <c r="I854" s="23">
        <f>YEAR(CtasReceber[[#This Row],[Data Vencimento]])</f>
        <v>1900</v>
      </c>
      <c r="J854" s="156"/>
      <c r="K854" s="23">
        <f>MONTH(CtasReceber[[#This Row],[Data Recebimento]])</f>
        <v>1</v>
      </c>
      <c r="L854" s="23">
        <f>YEAR(CtasReceber[[#This Row],[Data Recebimento]])</f>
        <v>1900</v>
      </c>
      <c r="M854" s="154"/>
      <c r="N854" s="208"/>
      <c r="O8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5" spans="1:15">
      <c r="A855" s="156"/>
      <c r="B855" s="220"/>
      <c r="C855" s="150"/>
      <c r="D855" s="150"/>
      <c r="E855" s="150"/>
      <c r="F855" s="150"/>
      <c r="G855" s="151"/>
      <c r="H855" s="23">
        <f>MONTH(CtasReceber[[#This Row],[Data Vencimento]])</f>
        <v>1</v>
      </c>
      <c r="I855" s="23">
        <f>YEAR(CtasReceber[[#This Row],[Data Vencimento]])</f>
        <v>1900</v>
      </c>
      <c r="J855" s="156"/>
      <c r="K855" s="23">
        <f>MONTH(CtasReceber[[#This Row],[Data Recebimento]])</f>
        <v>1</v>
      </c>
      <c r="L855" s="23">
        <f>YEAR(CtasReceber[[#This Row],[Data Recebimento]])</f>
        <v>1900</v>
      </c>
      <c r="M855" s="154"/>
      <c r="N855" s="208"/>
      <c r="O8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6" spans="1:15">
      <c r="A856" s="156"/>
      <c r="B856" s="220"/>
      <c r="C856" s="150"/>
      <c r="D856" s="150"/>
      <c r="E856" s="150"/>
      <c r="F856" s="150"/>
      <c r="G856" s="151"/>
      <c r="H856" s="23">
        <f>MONTH(CtasReceber[[#This Row],[Data Vencimento]])</f>
        <v>1</v>
      </c>
      <c r="I856" s="23">
        <f>YEAR(CtasReceber[[#This Row],[Data Vencimento]])</f>
        <v>1900</v>
      </c>
      <c r="J856" s="156"/>
      <c r="K856" s="23">
        <f>MONTH(CtasReceber[[#This Row],[Data Recebimento]])</f>
        <v>1</v>
      </c>
      <c r="L856" s="23">
        <f>YEAR(CtasReceber[[#This Row],[Data Recebimento]])</f>
        <v>1900</v>
      </c>
      <c r="M856" s="154"/>
      <c r="N856" s="208"/>
      <c r="O8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7" spans="1:15">
      <c r="A857" s="156"/>
      <c r="B857" s="220"/>
      <c r="C857" s="150"/>
      <c r="D857" s="150"/>
      <c r="E857" s="150"/>
      <c r="F857" s="150"/>
      <c r="G857" s="151"/>
      <c r="H857" s="23">
        <f>MONTH(CtasReceber[[#This Row],[Data Vencimento]])</f>
        <v>1</v>
      </c>
      <c r="I857" s="23">
        <f>YEAR(CtasReceber[[#This Row],[Data Vencimento]])</f>
        <v>1900</v>
      </c>
      <c r="J857" s="156"/>
      <c r="K857" s="23">
        <f>MONTH(CtasReceber[[#This Row],[Data Recebimento]])</f>
        <v>1</v>
      </c>
      <c r="L857" s="23">
        <f>YEAR(CtasReceber[[#This Row],[Data Recebimento]])</f>
        <v>1900</v>
      </c>
      <c r="M857" s="154"/>
      <c r="N857" s="208"/>
      <c r="O8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8" spans="1:15">
      <c r="A858" s="156"/>
      <c r="B858" s="220"/>
      <c r="C858" s="150"/>
      <c r="D858" s="150"/>
      <c r="E858" s="150"/>
      <c r="F858" s="150"/>
      <c r="G858" s="151"/>
      <c r="H858" s="23">
        <f>MONTH(CtasReceber[[#This Row],[Data Vencimento]])</f>
        <v>1</v>
      </c>
      <c r="I858" s="23">
        <f>YEAR(CtasReceber[[#This Row],[Data Vencimento]])</f>
        <v>1900</v>
      </c>
      <c r="J858" s="156"/>
      <c r="K858" s="23">
        <f>MONTH(CtasReceber[[#This Row],[Data Recebimento]])</f>
        <v>1</v>
      </c>
      <c r="L858" s="23">
        <f>YEAR(CtasReceber[[#This Row],[Data Recebimento]])</f>
        <v>1900</v>
      </c>
      <c r="M858" s="154"/>
      <c r="N858" s="208"/>
      <c r="O8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59" spans="1:15">
      <c r="A859" s="156"/>
      <c r="B859" s="220"/>
      <c r="C859" s="150"/>
      <c r="D859" s="150"/>
      <c r="E859" s="150"/>
      <c r="F859" s="150"/>
      <c r="G859" s="151"/>
      <c r="H859" s="23">
        <f>MONTH(CtasReceber[[#This Row],[Data Vencimento]])</f>
        <v>1</v>
      </c>
      <c r="I859" s="23">
        <f>YEAR(CtasReceber[[#This Row],[Data Vencimento]])</f>
        <v>1900</v>
      </c>
      <c r="J859" s="156"/>
      <c r="K859" s="23">
        <f>MONTH(CtasReceber[[#This Row],[Data Recebimento]])</f>
        <v>1</v>
      </c>
      <c r="L859" s="23">
        <f>YEAR(CtasReceber[[#This Row],[Data Recebimento]])</f>
        <v>1900</v>
      </c>
      <c r="M859" s="154"/>
      <c r="N859" s="208"/>
      <c r="O8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0" spans="1:15">
      <c r="A860" s="156"/>
      <c r="B860" s="220"/>
      <c r="C860" s="150"/>
      <c r="D860" s="150"/>
      <c r="E860" s="150"/>
      <c r="F860" s="150"/>
      <c r="G860" s="151"/>
      <c r="H860" s="23">
        <f>MONTH(CtasReceber[[#This Row],[Data Vencimento]])</f>
        <v>1</v>
      </c>
      <c r="I860" s="23">
        <f>YEAR(CtasReceber[[#This Row],[Data Vencimento]])</f>
        <v>1900</v>
      </c>
      <c r="J860" s="156"/>
      <c r="K860" s="23">
        <f>MONTH(CtasReceber[[#This Row],[Data Recebimento]])</f>
        <v>1</v>
      </c>
      <c r="L860" s="23">
        <f>YEAR(CtasReceber[[#This Row],[Data Recebimento]])</f>
        <v>1900</v>
      </c>
      <c r="M860" s="154"/>
      <c r="N860" s="208"/>
      <c r="O8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1" spans="1:15">
      <c r="A861" s="156"/>
      <c r="B861" s="220"/>
      <c r="C861" s="150"/>
      <c r="D861" s="150"/>
      <c r="E861" s="150"/>
      <c r="F861" s="150"/>
      <c r="G861" s="151"/>
      <c r="H861" s="23">
        <f>MONTH(CtasReceber[[#This Row],[Data Vencimento]])</f>
        <v>1</v>
      </c>
      <c r="I861" s="23">
        <f>YEAR(CtasReceber[[#This Row],[Data Vencimento]])</f>
        <v>1900</v>
      </c>
      <c r="J861" s="156"/>
      <c r="K861" s="23">
        <f>MONTH(CtasReceber[[#This Row],[Data Recebimento]])</f>
        <v>1</v>
      </c>
      <c r="L861" s="23">
        <f>YEAR(CtasReceber[[#This Row],[Data Recebimento]])</f>
        <v>1900</v>
      </c>
      <c r="M861" s="154"/>
      <c r="N861" s="208"/>
      <c r="O8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2" spans="1:15">
      <c r="A862" s="156"/>
      <c r="B862" s="220"/>
      <c r="C862" s="150"/>
      <c r="D862" s="150"/>
      <c r="E862" s="150"/>
      <c r="F862" s="150"/>
      <c r="G862" s="151"/>
      <c r="H862" s="23">
        <f>MONTH(CtasReceber[[#This Row],[Data Vencimento]])</f>
        <v>1</v>
      </c>
      <c r="I862" s="23">
        <f>YEAR(CtasReceber[[#This Row],[Data Vencimento]])</f>
        <v>1900</v>
      </c>
      <c r="J862" s="156"/>
      <c r="K862" s="23">
        <f>MONTH(CtasReceber[[#This Row],[Data Recebimento]])</f>
        <v>1</v>
      </c>
      <c r="L862" s="23">
        <f>YEAR(CtasReceber[[#This Row],[Data Recebimento]])</f>
        <v>1900</v>
      </c>
      <c r="M862" s="154"/>
      <c r="N862" s="208"/>
      <c r="O8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3" spans="1:15">
      <c r="A863" s="156"/>
      <c r="B863" s="220"/>
      <c r="C863" s="150"/>
      <c r="D863" s="150"/>
      <c r="E863" s="150"/>
      <c r="F863" s="150"/>
      <c r="G863" s="151"/>
      <c r="H863" s="23">
        <f>MONTH(CtasReceber[[#This Row],[Data Vencimento]])</f>
        <v>1</v>
      </c>
      <c r="I863" s="23">
        <f>YEAR(CtasReceber[[#This Row],[Data Vencimento]])</f>
        <v>1900</v>
      </c>
      <c r="J863" s="156"/>
      <c r="K863" s="23">
        <f>MONTH(CtasReceber[[#This Row],[Data Recebimento]])</f>
        <v>1</v>
      </c>
      <c r="L863" s="23">
        <f>YEAR(CtasReceber[[#This Row],[Data Recebimento]])</f>
        <v>1900</v>
      </c>
      <c r="M863" s="154"/>
      <c r="N863" s="208"/>
      <c r="O8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4" spans="1:15">
      <c r="A864" s="156"/>
      <c r="B864" s="220"/>
      <c r="C864" s="150"/>
      <c r="D864" s="150"/>
      <c r="E864" s="150"/>
      <c r="F864" s="150"/>
      <c r="G864" s="151"/>
      <c r="H864" s="23">
        <f>MONTH(CtasReceber[[#This Row],[Data Vencimento]])</f>
        <v>1</v>
      </c>
      <c r="I864" s="23">
        <f>YEAR(CtasReceber[[#This Row],[Data Vencimento]])</f>
        <v>1900</v>
      </c>
      <c r="J864" s="156"/>
      <c r="K864" s="23">
        <f>MONTH(CtasReceber[[#This Row],[Data Recebimento]])</f>
        <v>1</v>
      </c>
      <c r="L864" s="23">
        <f>YEAR(CtasReceber[[#This Row],[Data Recebimento]])</f>
        <v>1900</v>
      </c>
      <c r="M864" s="154"/>
      <c r="N864" s="208"/>
      <c r="O8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5" spans="1:15">
      <c r="A865" s="156"/>
      <c r="B865" s="220"/>
      <c r="C865" s="150"/>
      <c r="D865" s="150"/>
      <c r="E865" s="150"/>
      <c r="F865" s="150"/>
      <c r="G865" s="151"/>
      <c r="H865" s="23">
        <f>MONTH(CtasReceber[[#This Row],[Data Vencimento]])</f>
        <v>1</v>
      </c>
      <c r="I865" s="23">
        <f>YEAR(CtasReceber[[#This Row],[Data Vencimento]])</f>
        <v>1900</v>
      </c>
      <c r="J865" s="156"/>
      <c r="K865" s="23">
        <f>MONTH(CtasReceber[[#This Row],[Data Recebimento]])</f>
        <v>1</v>
      </c>
      <c r="L865" s="23">
        <f>YEAR(CtasReceber[[#This Row],[Data Recebimento]])</f>
        <v>1900</v>
      </c>
      <c r="M865" s="154"/>
      <c r="N865" s="208"/>
      <c r="O8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6" spans="1:15">
      <c r="A866" s="156"/>
      <c r="B866" s="220"/>
      <c r="C866" s="150"/>
      <c r="D866" s="150"/>
      <c r="E866" s="150"/>
      <c r="F866" s="150"/>
      <c r="G866" s="151"/>
      <c r="H866" s="23">
        <f>MONTH(CtasReceber[[#This Row],[Data Vencimento]])</f>
        <v>1</v>
      </c>
      <c r="I866" s="23">
        <f>YEAR(CtasReceber[[#This Row],[Data Vencimento]])</f>
        <v>1900</v>
      </c>
      <c r="J866" s="156"/>
      <c r="K866" s="23">
        <f>MONTH(CtasReceber[[#This Row],[Data Recebimento]])</f>
        <v>1</v>
      </c>
      <c r="L866" s="23">
        <f>YEAR(CtasReceber[[#This Row],[Data Recebimento]])</f>
        <v>1900</v>
      </c>
      <c r="M866" s="154"/>
      <c r="N866" s="208"/>
      <c r="O8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7" spans="1:15">
      <c r="A867" s="156"/>
      <c r="B867" s="220"/>
      <c r="C867" s="150"/>
      <c r="D867" s="150"/>
      <c r="E867" s="150"/>
      <c r="F867" s="150"/>
      <c r="G867" s="151"/>
      <c r="H867" s="23">
        <f>MONTH(CtasReceber[[#This Row],[Data Vencimento]])</f>
        <v>1</v>
      </c>
      <c r="I867" s="23">
        <f>YEAR(CtasReceber[[#This Row],[Data Vencimento]])</f>
        <v>1900</v>
      </c>
      <c r="J867" s="156"/>
      <c r="K867" s="23">
        <f>MONTH(CtasReceber[[#This Row],[Data Recebimento]])</f>
        <v>1</v>
      </c>
      <c r="L867" s="23">
        <f>YEAR(CtasReceber[[#This Row],[Data Recebimento]])</f>
        <v>1900</v>
      </c>
      <c r="M867" s="154"/>
      <c r="N867" s="208"/>
      <c r="O8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8" spans="1:15">
      <c r="A868" s="156"/>
      <c r="B868" s="220"/>
      <c r="C868" s="150"/>
      <c r="D868" s="150"/>
      <c r="E868" s="150"/>
      <c r="F868" s="150"/>
      <c r="G868" s="151"/>
      <c r="H868" s="23">
        <f>MONTH(CtasReceber[[#This Row],[Data Vencimento]])</f>
        <v>1</v>
      </c>
      <c r="I868" s="23">
        <f>YEAR(CtasReceber[[#This Row],[Data Vencimento]])</f>
        <v>1900</v>
      </c>
      <c r="J868" s="156"/>
      <c r="K868" s="23">
        <f>MONTH(CtasReceber[[#This Row],[Data Recebimento]])</f>
        <v>1</v>
      </c>
      <c r="L868" s="23">
        <f>YEAR(CtasReceber[[#This Row],[Data Recebimento]])</f>
        <v>1900</v>
      </c>
      <c r="M868" s="154"/>
      <c r="N868" s="208"/>
      <c r="O8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69" spans="1:15">
      <c r="A869" s="156"/>
      <c r="B869" s="220"/>
      <c r="C869" s="150"/>
      <c r="D869" s="150"/>
      <c r="E869" s="150"/>
      <c r="F869" s="150"/>
      <c r="G869" s="151"/>
      <c r="H869" s="23">
        <f>MONTH(CtasReceber[[#This Row],[Data Vencimento]])</f>
        <v>1</v>
      </c>
      <c r="I869" s="23">
        <f>YEAR(CtasReceber[[#This Row],[Data Vencimento]])</f>
        <v>1900</v>
      </c>
      <c r="J869" s="156"/>
      <c r="K869" s="23">
        <f>MONTH(CtasReceber[[#This Row],[Data Recebimento]])</f>
        <v>1</v>
      </c>
      <c r="L869" s="23">
        <f>YEAR(CtasReceber[[#This Row],[Data Recebimento]])</f>
        <v>1900</v>
      </c>
      <c r="M869" s="154"/>
      <c r="N869" s="208"/>
      <c r="O8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0" spans="1:15">
      <c r="A870" s="156"/>
      <c r="B870" s="220"/>
      <c r="C870" s="150"/>
      <c r="D870" s="150"/>
      <c r="E870" s="150"/>
      <c r="F870" s="150"/>
      <c r="G870" s="151"/>
      <c r="H870" s="23">
        <f>MONTH(CtasReceber[[#This Row],[Data Vencimento]])</f>
        <v>1</v>
      </c>
      <c r="I870" s="23">
        <f>YEAR(CtasReceber[[#This Row],[Data Vencimento]])</f>
        <v>1900</v>
      </c>
      <c r="J870" s="156"/>
      <c r="K870" s="23">
        <f>MONTH(CtasReceber[[#This Row],[Data Recebimento]])</f>
        <v>1</v>
      </c>
      <c r="L870" s="23">
        <f>YEAR(CtasReceber[[#This Row],[Data Recebimento]])</f>
        <v>1900</v>
      </c>
      <c r="M870" s="154"/>
      <c r="N870" s="208"/>
      <c r="O8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1" spans="1:15">
      <c r="A871" s="156"/>
      <c r="B871" s="220"/>
      <c r="C871" s="150"/>
      <c r="D871" s="150"/>
      <c r="E871" s="150"/>
      <c r="F871" s="150"/>
      <c r="G871" s="151"/>
      <c r="H871" s="23">
        <f>MONTH(CtasReceber[[#This Row],[Data Vencimento]])</f>
        <v>1</v>
      </c>
      <c r="I871" s="23">
        <f>YEAR(CtasReceber[[#This Row],[Data Vencimento]])</f>
        <v>1900</v>
      </c>
      <c r="J871" s="156"/>
      <c r="K871" s="23">
        <f>MONTH(CtasReceber[[#This Row],[Data Recebimento]])</f>
        <v>1</v>
      </c>
      <c r="L871" s="23">
        <f>YEAR(CtasReceber[[#This Row],[Data Recebimento]])</f>
        <v>1900</v>
      </c>
      <c r="M871" s="154"/>
      <c r="N871" s="208"/>
      <c r="O8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2" spans="1:15">
      <c r="A872" s="156"/>
      <c r="B872" s="220"/>
      <c r="C872" s="150"/>
      <c r="D872" s="150"/>
      <c r="E872" s="150"/>
      <c r="F872" s="150"/>
      <c r="G872" s="151"/>
      <c r="H872" s="23">
        <f>MONTH(CtasReceber[[#This Row],[Data Vencimento]])</f>
        <v>1</v>
      </c>
      <c r="I872" s="23">
        <f>YEAR(CtasReceber[[#This Row],[Data Vencimento]])</f>
        <v>1900</v>
      </c>
      <c r="J872" s="156"/>
      <c r="K872" s="23">
        <f>MONTH(CtasReceber[[#This Row],[Data Recebimento]])</f>
        <v>1</v>
      </c>
      <c r="L872" s="23">
        <f>YEAR(CtasReceber[[#This Row],[Data Recebimento]])</f>
        <v>1900</v>
      </c>
      <c r="M872" s="154"/>
      <c r="N872" s="208"/>
      <c r="O8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3" spans="1:15">
      <c r="A873" s="156"/>
      <c r="B873" s="220"/>
      <c r="C873" s="150"/>
      <c r="D873" s="150"/>
      <c r="E873" s="150"/>
      <c r="F873" s="150"/>
      <c r="G873" s="151"/>
      <c r="H873" s="23">
        <f>MONTH(CtasReceber[[#This Row],[Data Vencimento]])</f>
        <v>1</v>
      </c>
      <c r="I873" s="23">
        <f>YEAR(CtasReceber[[#This Row],[Data Vencimento]])</f>
        <v>1900</v>
      </c>
      <c r="J873" s="156"/>
      <c r="K873" s="23">
        <f>MONTH(CtasReceber[[#This Row],[Data Recebimento]])</f>
        <v>1</v>
      </c>
      <c r="L873" s="23">
        <f>YEAR(CtasReceber[[#This Row],[Data Recebimento]])</f>
        <v>1900</v>
      </c>
      <c r="M873" s="154"/>
      <c r="N873" s="208"/>
      <c r="O8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4" spans="1:15">
      <c r="A874" s="156"/>
      <c r="B874" s="220"/>
      <c r="C874" s="150"/>
      <c r="D874" s="150"/>
      <c r="E874" s="150"/>
      <c r="F874" s="150"/>
      <c r="G874" s="151"/>
      <c r="H874" s="23">
        <f>MONTH(CtasReceber[[#This Row],[Data Vencimento]])</f>
        <v>1</v>
      </c>
      <c r="I874" s="23">
        <f>YEAR(CtasReceber[[#This Row],[Data Vencimento]])</f>
        <v>1900</v>
      </c>
      <c r="J874" s="156"/>
      <c r="K874" s="23">
        <f>MONTH(CtasReceber[[#This Row],[Data Recebimento]])</f>
        <v>1</v>
      </c>
      <c r="L874" s="23">
        <f>YEAR(CtasReceber[[#This Row],[Data Recebimento]])</f>
        <v>1900</v>
      </c>
      <c r="M874" s="154"/>
      <c r="N874" s="208"/>
      <c r="O8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5" spans="1:15">
      <c r="A875" s="156"/>
      <c r="B875" s="220"/>
      <c r="C875" s="150"/>
      <c r="D875" s="150"/>
      <c r="E875" s="150"/>
      <c r="F875" s="150"/>
      <c r="G875" s="151"/>
      <c r="H875" s="23">
        <f>MONTH(CtasReceber[[#This Row],[Data Vencimento]])</f>
        <v>1</v>
      </c>
      <c r="I875" s="23">
        <f>YEAR(CtasReceber[[#This Row],[Data Vencimento]])</f>
        <v>1900</v>
      </c>
      <c r="J875" s="156"/>
      <c r="K875" s="23">
        <f>MONTH(CtasReceber[[#This Row],[Data Recebimento]])</f>
        <v>1</v>
      </c>
      <c r="L875" s="23">
        <f>YEAR(CtasReceber[[#This Row],[Data Recebimento]])</f>
        <v>1900</v>
      </c>
      <c r="M875" s="154"/>
      <c r="N875" s="208"/>
      <c r="O8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6" spans="1:15">
      <c r="A876" s="156"/>
      <c r="B876" s="220"/>
      <c r="C876" s="150"/>
      <c r="D876" s="150"/>
      <c r="E876" s="150"/>
      <c r="F876" s="150"/>
      <c r="G876" s="151"/>
      <c r="H876" s="23">
        <f>MONTH(CtasReceber[[#This Row],[Data Vencimento]])</f>
        <v>1</v>
      </c>
      <c r="I876" s="23">
        <f>YEAR(CtasReceber[[#This Row],[Data Vencimento]])</f>
        <v>1900</v>
      </c>
      <c r="J876" s="156"/>
      <c r="K876" s="23">
        <f>MONTH(CtasReceber[[#This Row],[Data Recebimento]])</f>
        <v>1</v>
      </c>
      <c r="L876" s="23">
        <f>YEAR(CtasReceber[[#This Row],[Data Recebimento]])</f>
        <v>1900</v>
      </c>
      <c r="M876" s="154"/>
      <c r="N876" s="208"/>
      <c r="O8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7" spans="1:15">
      <c r="A877" s="156"/>
      <c r="B877" s="220"/>
      <c r="C877" s="150"/>
      <c r="D877" s="150"/>
      <c r="E877" s="150"/>
      <c r="F877" s="150"/>
      <c r="G877" s="151"/>
      <c r="H877" s="23">
        <f>MONTH(CtasReceber[[#This Row],[Data Vencimento]])</f>
        <v>1</v>
      </c>
      <c r="I877" s="23">
        <f>YEAR(CtasReceber[[#This Row],[Data Vencimento]])</f>
        <v>1900</v>
      </c>
      <c r="J877" s="156"/>
      <c r="K877" s="23">
        <f>MONTH(CtasReceber[[#This Row],[Data Recebimento]])</f>
        <v>1</v>
      </c>
      <c r="L877" s="23">
        <f>YEAR(CtasReceber[[#This Row],[Data Recebimento]])</f>
        <v>1900</v>
      </c>
      <c r="M877" s="154"/>
      <c r="N877" s="208"/>
      <c r="O8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8" spans="1:15">
      <c r="A878" s="156"/>
      <c r="B878" s="220"/>
      <c r="C878" s="150"/>
      <c r="D878" s="150"/>
      <c r="E878" s="150"/>
      <c r="F878" s="150"/>
      <c r="G878" s="151"/>
      <c r="H878" s="23">
        <f>MONTH(CtasReceber[[#This Row],[Data Vencimento]])</f>
        <v>1</v>
      </c>
      <c r="I878" s="23">
        <f>YEAR(CtasReceber[[#This Row],[Data Vencimento]])</f>
        <v>1900</v>
      </c>
      <c r="J878" s="156"/>
      <c r="K878" s="23">
        <f>MONTH(CtasReceber[[#This Row],[Data Recebimento]])</f>
        <v>1</v>
      </c>
      <c r="L878" s="23">
        <f>YEAR(CtasReceber[[#This Row],[Data Recebimento]])</f>
        <v>1900</v>
      </c>
      <c r="M878" s="154"/>
      <c r="N878" s="208"/>
      <c r="O8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79" spans="1:15">
      <c r="A879" s="156"/>
      <c r="B879" s="220"/>
      <c r="C879" s="150"/>
      <c r="D879" s="150"/>
      <c r="E879" s="150"/>
      <c r="F879" s="150"/>
      <c r="G879" s="151"/>
      <c r="H879" s="23">
        <f>MONTH(CtasReceber[[#This Row],[Data Vencimento]])</f>
        <v>1</v>
      </c>
      <c r="I879" s="23">
        <f>YEAR(CtasReceber[[#This Row],[Data Vencimento]])</f>
        <v>1900</v>
      </c>
      <c r="J879" s="156"/>
      <c r="K879" s="23">
        <f>MONTH(CtasReceber[[#This Row],[Data Recebimento]])</f>
        <v>1</v>
      </c>
      <c r="L879" s="23">
        <f>YEAR(CtasReceber[[#This Row],[Data Recebimento]])</f>
        <v>1900</v>
      </c>
      <c r="M879" s="154"/>
      <c r="N879" s="208"/>
      <c r="O8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0" spans="1:15">
      <c r="A880" s="156"/>
      <c r="B880" s="220"/>
      <c r="C880" s="150"/>
      <c r="D880" s="150"/>
      <c r="E880" s="150"/>
      <c r="F880" s="150"/>
      <c r="G880" s="151"/>
      <c r="H880" s="23">
        <f>MONTH(CtasReceber[[#This Row],[Data Vencimento]])</f>
        <v>1</v>
      </c>
      <c r="I880" s="23">
        <f>YEAR(CtasReceber[[#This Row],[Data Vencimento]])</f>
        <v>1900</v>
      </c>
      <c r="J880" s="156"/>
      <c r="K880" s="23">
        <f>MONTH(CtasReceber[[#This Row],[Data Recebimento]])</f>
        <v>1</v>
      </c>
      <c r="L880" s="23">
        <f>YEAR(CtasReceber[[#This Row],[Data Recebimento]])</f>
        <v>1900</v>
      </c>
      <c r="M880" s="154"/>
      <c r="N880" s="208"/>
      <c r="O8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1" spans="1:15">
      <c r="A881" s="156"/>
      <c r="B881" s="220"/>
      <c r="C881" s="150"/>
      <c r="D881" s="150"/>
      <c r="E881" s="150"/>
      <c r="F881" s="150"/>
      <c r="G881" s="151"/>
      <c r="H881" s="23">
        <f>MONTH(CtasReceber[[#This Row],[Data Vencimento]])</f>
        <v>1</v>
      </c>
      <c r="I881" s="23">
        <f>YEAR(CtasReceber[[#This Row],[Data Vencimento]])</f>
        <v>1900</v>
      </c>
      <c r="J881" s="156"/>
      <c r="K881" s="23">
        <f>MONTH(CtasReceber[[#This Row],[Data Recebimento]])</f>
        <v>1</v>
      </c>
      <c r="L881" s="23">
        <f>YEAR(CtasReceber[[#This Row],[Data Recebimento]])</f>
        <v>1900</v>
      </c>
      <c r="M881" s="154"/>
      <c r="N881" s="208"/>
      <c r="O8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2" spans="1:15">
      <c r="A882" s="156"/>
      <c r="B882" s="220"/>
      <c r="C882" s="150"/>
      <c r="D882" s="150"/>
      <c r="E882" s="150"/>
      <c r="F882" s="150"/>
      <c r="G882" s="151"/>
      <c r="H882" s="23">
        <f>MONTH(CtasReceber[[#This Row],[Data Vencimento]])</f>
        <v>1</v>
      </c>
      <c r="I882" s="23">
        <f>YEAR(CtasReceber[[#This Row],[Data Vencimento]])</f>
        <v>1900</v>
      </c>
      <c r="J882" s="156"/>
      <c r="K882" s="23">
        <f>MONTH(CtasReceber[[#This Row],[Data Recebimento]])</f>
        <v>1</v>
      </c>
      <c r="L882" s="23">
        <f>YEAR(CtasReceber[[#This Row],[Data Recebimento]])</f>
        <v>1900</v>
      </c>
      <c r="M882" s="154"/>
      <c r="N882" s="208"/>
      <c r="O8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3" spans="1:15">
      <c r="A883" s="156"/>
      <c r="B883" s="220"/>
      <c r="C883" s="150"/>
      <c r="D883" s="150"/>
      <c r="E883" s="150"/>
      <c r="F883" s="150"/>
      <c r="G883" s="151"/>
      <c r="H883" s="23">
        <f>MONTH(CtasReceber[[#This Row],[Data Vencimento]])</f>
        <v>1</v>
      </c>
      <c r="I883" s="23">
        <f>YEAR(CtasReceber[[#This Row],[Data Vencimento]])</f>
        <v>1900</v>
      </c>
      <c r="J883" s="156"/>
      <c r="K883" s="23">
        <f>MONTH(CtasReceber[[#This Row],[Data Recebimento]])</f>
        <v>1</v>
      </c>
      <c r="L883" s="23">
        <f>YEAR(CtasReceber[[#This Row],[Data Recebimento]])</f>
        <v>1900</v>
      </c>
      <c r="M883" s="154"/>
      <c r="N883" s="208"/>
      <c r="O8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4" spans="1:15">
      <c r="A884" s="156"/>
      <c r="B884" s="220"/>
      <c r="C884" s="150"/>
      <c r="D884" s="150"/>
      <c r="E884" s="150"/>
      <c r="F884" s="150"/>
      <c r="G884" s="151"/>
      <c r="H884" s="23">
        <f>MONTH(CtasReceber[[#This Row],[Data Vencimento]])</f>
        <v>1</v>
      </c>
      <c r="I884" s="23">
        <f>YEAR(CtasReceber[[#This Row],[Data Vencimento]])</f>
        <v>1900</v>
      </c>
      <c r="J884" s="156"/>
      <c r="K884" s="23">
        <f>MONTH(CtasReceber[[#This Row],[Data Recebimento]])</f>
        <v>1</v>
      </c>
      <c r="L884" s="23">
        <f>YEAR(CtasReceber[[#This Row],[Data Recebimento]])</f>
        <v>1900</v>
      </c>
      <c r="M884" s="154"/>
      <c r="N884" s="208"/>
      <c r="O8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5" spans="1:15">
      <c r="A885" s="156"/>
      <c r="B885" s="220"/>
      <c r="C885" s="150"/>
      <c r="D885" s="150"/>
      <c r="E885" s="150"/>
      <c r="F885" s="150"/>
      <c r="G885" s="151"/>
      <c r="H885" s="23">
        <f>MONTH(CtasReceber[[#This Row],[Data Vencimento]])</f>
        <v>1</v>
      </c>
      <c r="I885" s="23">
        <f>YEAR(CtasReceber[[#This Row],[Data Vencimento]])</f>
        <v>1900</v>
      </c>
      <c r="J885" s="156"/>
      <c r="K885" s="23">
        <f>MONTH(CtasReceber[[#This Row],[Data Recebimento]])</f>
        <v>1</v>
      </c>
      <c r="L885" s="23">
        <f>YEAR(CtasReceber[[#This Row],[Data Recebimento]])</f>
        <v>1900</v>
      </c>
      <c r="M885" s="154"/>
      <c r="N885" s="208"/>
      <c r="O8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6" spans="1:15">
      <c r="A886" s="156"/>
      <c r="B886" s="220"/>
      <c r="C886" s="150"/>
      <c r="D886" s="150"/>
      <c r="E886" s="150"/>
      <c r="F886" s="150"/>
      <c r="G886" s="151"/>
      <c r="H886" s="23">
        <f>MONTH(CtasReceber[[#This Row],[Data Vencimento]])</f>
        <v>1</v>
      </c>
      <c r="I886" s="23">
        <f>YEAR(CtasReceber[[#This Row],[Data Vencimento]])</f>
        <v>1900</v>
      </c>
      <c r="J886" s="156"/>
      <c r="K886" s="23">
        <f>MONTH(CtasReceber[[#This Row],[Data Recebimento]])</f>
        <v>1</v>
      </c>
      <c r="L886" s="23">
        <f>YEAR(CtasReceber[[#This Row],[Data Recebimento]])</f>
        <v>1900</v>
      </c>
      <c r="M886" s="154"/>
      <c r="N886" s="208"/>
      <c r="O8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7" spans="1:15">
      <c r="A887" s="156"/>
      <c r="B887" s="220"/>
      <c r="C887" s="150"/>
      <c r="D887" s="150"/>
      <c r="E887" s="150"/>
      <c r="F887" s="150"/>
      <c r="G887" s="151"/>
      <c r="H887" s="23">
        <f>MONTH(CtasReceber[[#This Row],[Data Vencimento]])</f>
        <v>1</v>
      </c>
      <c r="I887" s="23">
        <f>YEAR(CtasReceber[[#This Row],[Data Vencimento]])</f>
        <v>1900</v>
      </c>
      <c r="J887" s="156"/>
      <c r="K887" s="23">
        <f>MONTH(CtasReceber[[#This Row],[Data Recebimento]])</f>
        <v>1</v>
      </c>
      <c r="L887" s="23">
        <f>YEAR(CtasReceber[[#This Row],[Data Recebimento]])</f>
        <v>1900</v>
      </c>
      <c r="M887" s="154"/>
      <c r="N887" s="208"/>
      <c r="O8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8" spans="1:15">
      <c r="A888" s="156"/>
      <c r="B888" s="220"/>
      <c r="C888" s="150"/>
      <c r="D888" s="150"/>
      <c r="E888" s="150"/>
      <c r="F888" s="150"/>
      <c r="G888" s="151"/>
      <c r="H888" s="23">
        <f>MONTH(CtasReceber[[#This Row],[Data Vencimento]])</f>
        <v>1</v>
      </c>
      <c r="I888" s="23">
        <f>YEAR(CtasReceber[[#This Row],[Data Vencimento]])</f>
        <v>1900</v>
      </c>
      <c r="J888" s="156"/>
      <c r="K888" s="23">
        <f>MONTH(CtasReceber[[#This Row],[Data Recebimento]])</f>
        <v>1</v>
      </c>
      <c r="L888" s="23">
        <f>YEAR(CtasReceber[[#This Row],[Data Recebimento]])</f>
        <v>1900</v>
      </c>
      <c r="M888" s="154"/>
      <c r="N888" s="208"/>
      <c r="O8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89" spans="1:15">
      <c r="A889" s="156"/>
      <c r="B889" s="220"/>
      <c r="C889" s="150"/>
      <c r="D889" s="150"/>
      <c r="E889" s="150"/>
      <c r="F889" s="150"/>
      <c r="G889" s="151"/>
      <c r="H889" s="23">
        <f>MONTH(CtasReceber[[#This Row],[Data Vencimento]])</f>
        <v>1</v>
      </c>
      <c r="I889" s="23">
        <f>YEAR(CtasReceber[[#This Row],[Data Vencimento]])</f>
        <v>1900</v>
      </c>
      <c r="J889" s="156"/>
      <c r="K889" s="23">
        <f>MONTH(CtasReceber[[#This Row],[Data Recebimento]])</f>
        <v>1</v>
      </c>
      <c r="L889" s="23">
        <f>YEAR(CtasReceber[[#This Row],[Data Recebimento]])</f>
        <v>1900</v>
      </c>
      <c r="M889" s="154"/>
      <c r="N889" s="208"/>
      <c r="O8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0" spans="1:15">
      <c r="A890" s="156"/>
      <c r="B890" s="220"/>
      <c r="C890" s="150"/>
      <c r="D890" s="150"/>
      <c r="E890" s="150"/>
      <c r="F890" s="150"/>
      <c r="G890" s="151"/>
      <c r="H890" s="23">
        <f>MONTH(CtasReceber[[#This Row],[Data Vencimento]])</f>
        <v>1</v>
      </c>
      <c r="I890" s="23">
        <f>YEAR(CtasReceber[[#This Row],[Data Vencimento]])</f>
        <v>1900</v>
      </c>
      <c r="J890" s="156"/>
      <c r="K890" s="23">
        <f>MONTH(CtasReceber[[#This Row],[Data Recebimento]])</f>
        <v>1</v>
      </c>
      <c r="L890" s="23">
        <f>YEAR(CtasReceber[[#This Row],[Data Recebimento]])</f>
        <v>1900</v>
      </c>
      <c r="M890" s="154"/>
      <c r="N890" s="208"/>
      <c r="O8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1" spans="1:15">
      <c r="A891" s="156"/>
      <c r="B891" s="220"/>
      <c r="C891" s="150"/>
      <c r="D891" s="150"/>
      <c r="E891" s="150"/>
      <c r="F891" s="150"/>
      <c r="G891" s="151"/>
      <c r="H891" s="23">
        <f>MONTH(CtasReceber[[#This Row],[Data Vencimento]])</f>
        <v>1</v>
      </c>
      <c r="I891" s="23">
        <f>YEAR(CtasReceber[[#This Row],[Data Vencimento]])</f>
        <v>1900</v>
      </c>
      <c r="J891" s="156"/>
      <c r="K891" s="23">
        <f>MONTH(CtasReceber[[#This Row],[Data Recebimento]])</f>
        <v>1</v>
      </c>
      <c r="L891" s="23">
        <f>YEAR(CtasReceber[[#This Row],[Data Recebimento]])</f>
        <v>1900</v>
      </c>
      <c r="M891" s="154"/>
      <c r="N891" s="208"/>
      <c r="O8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2" spans="1:15">
      <c r="A892" s="156"/>
      <c r="B892" s="220"/>
      <c r="C892" s="150"/>
      <c r="D892" s="150"/>
      <c r="E892" s="150"/>
      <c r="F892" s="150"/>
      <c r="G892" s="151"/>
      <c r="H892" s="23">
        <f>MONTH(CtasReceber[[#This Row],[Data Vencimento]])</f>
        <v>1</v>
      </c>
      <c r="I892" s="23">
        <f>YEAR(CtasReceber[[#This Row],[Data Vencimento]])</f>
        <v>1900</v>
      </c>
      <c r="J892" s="156"/>
      <c r="K892" s="23">
        <f>MONTH(CtasReceber[[#This Row],[Data Recebimento]])</f>
        <v>1</v>
      </c>
      <c r="L892" s="23">
        <f>YEAR(CtasReceber[[#This Row],[Data Recebimento]])</f>
        <v>1900</v>
      </c>
      <c r="M892" s="154"/>
      <c r="N892" s="208"/>
      <c r="O8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3" spans="1:15">
      <c r="A893" s="156"/>
      <c r="B893" s="220"/>
      <c r="C893" s="150"/>
      <c r="D893" s="150"/>
      <c r="E893" s="150"/>
      <c r="F893" s="150"/>
      <c r="G893" s="151"/>
      <c r="H893" s="23">
        <f>MONTH(CtasReceber[[#This Row],[Data Vencimento]])</f>
        <v>1</v>
      </c>
      <c r="I893" s="23">
        <f>YEAR(CtasReceber[[#This Row],[Data Vencimento]])</f>
        <v>1900</v>
      </c>
      <c r="J893" s="156"/>
      <c r="K893" s="23">
        <f>MONTH(CtasReceber[[#This Row],[Data Recebimento]])</f>
        <v>1</v>
      </c>
      <c r="L893" s="23">
        <f>YEAR(CtasReceber[[#This Row],[Data Recebimento]])</f>
        <v>1900</v>
      </c>
      <c r="M893" s="154"/>
      <c r="N893" s="208"/>
      <c r="O8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4" spans="1:15">
      <c r="A894" s="156"/>
      <c r="B894" s="220"/>
      <c r="C894" s="150"/>
      <c r="D894" s="150"/>
      <c r="E894" s="150"/>
      <c r="F894" s="150"/>
      <c r="G894" s="151"/>
      <c r="H894" s="23">
        <f>MONTH(CtasReceber[[#This Row],[Data Vencimento]])</f>
        <v>1</v>
      </c>
      <c r="I894" s="23">
        <f>YEAR(CtasReceber[[#This Row],[Data Vencimento]])</f>
        <v>1900</v>
      </c>
      <c r="J894" s="156"/>
      <c r="K894" s="23">
        <f>MONTH(CtasReceber[[#This Row],[Data Recebimento]])</f>
        <v>1</v>
      </c>
      <c r="L894" s="23">
        <f>YEAR(CtasReceber[[#This Row],[Data Recebimento]])</f>
        <v>1900</v>
      </c>
      <c r="M894" s="154"/>
      <c r="N894" s="208"/>
      <c r="O8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5" spans="1:15">
      <c r="A895" s="156"/>
      <c r="B895" s="220"/>
      <c r="C895" s="150"/>
      <c r="D895" s="150"/>
      <c r="E895" s="150"/>
      <c r="F895" s="150"/>
      <c r="G895" s="151"/>
      <c r="H895" s="23">
        <f>MONTH(CtasReceber[[#This Row],[Data Vencimento]])</f>
        <v>1</v>
      </c>
      <c r="I895" s="23">
        <f>YEAR(CtasReceber[[#This Row],[Data Vencimento]])</f>
        <v>1900</v>
      </c>
      <c r="J895" s="156"/>
      <c r="K895" s="23">
        <f>MONTH(CtasReceber[[#This Row],[Data Recebimento]])</f>
        <v>1</v>
      </c>
      <c r="L895" s="23">
        <f>YEAR(CtasReceber[[#This Row],[Data Recebimento]])</f>
        <v>1900</v>
      </c>
      <c r="M895" s="154"/>
      <c r="N895" s="208"/>
      <c r="O8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6" spans="1:15">
      <c r="A896" s="156"/>
      <c r="B896" s="220"/>
      <c r="C896" s="150"/>
      <c r="D896" s="150"/>
      <c r="E896" s="150"/>
      <c r="F896" s="150"/>
      <c r="G896" s="151"/>
      <c r="H896" s="23">
        <f>MONTH(CtasReceber[[#This Row],[Data Vencimento]])</f>
        <v>1</v>
      </c>
      <c r="I896" s="23">
        <f>YEAR(CtasReceber[[#This Row],[Data Vencimento]])</f>
        <v>1900</v>
      </c>
      <c r="J896" s="156"/>
      <c r="K896" s="23">
        <f>MONTH(CtasReceber[[#This Row],[Data Recebimento]])</f>
        <v>1</v>
      </c>
      <c r="L896" s="23">
        <f>YEAR(CtasReceber[[#This Row],[Data Recebimento]])</f>
        <v>1900</v>
      </c>
      <c r="M896" s="154"/>
      <c r="N896" s="208"/>
      <c r="O8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7" spans="1:15">
      <c r="A897" s="156"/>
      <c r="B897" s="220"/>
      <c r="C897" s="150"/>
      <c r="D897" s="150"/>
      <c r="E897" s="150"/>
      <c r="F897" s="150"/>
      <c r="G897" s="151"/>
      <c r="H897" s="23">
        <f>MONTH(CtasReceber[[#This Row],[Data Vencimento]])</f>
        <v>1</v>
      </c>
      <c r="I897" s="23">
        <f>YEAR(CtasReceber[[#This Row],[Data Vencimento]])</f>
        <v>1900</v>
      </c>
      <c r="J897" s="156"/>
      <c r="K897" s="23">
        <f>MONTH(CtasReceber[[#This Row],[Data Recebimento]])</f>
        <v>1</v>
      </c>
      <c r="L897" s="23">
        <f>YEAR(CtasReceber[[#This Row],[Data Recebimento]])</f>
        <v>1900</v>
      </c>
      <c r="M897" s="154"/>
      <c r="N897" s="208"/>
      <c r="O8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8" spans="1:15">
      <c r="A898" s="156"/>
      <c r="B898" s="220"/>
      <c r="C898" s="150"/>
      <c r="D898" s="150"/>
      <c r="E898" s="150"/>
      <c r="F898" s="150"/>
      <c r="G898" s="151"/>
      <c r="H898" s="23">
        <f>MONTH(CtasReceber[[#This Row],[Data Vencimento]])</f>
        <v>1</v>
      </c>
      <c r="I898" s="23">
        <f>YEAR(CtasReceber[[#This Row],[Data Vencimento]])</f>
        <v>1900</v>
      </c>
      <c r="J898" s="156"/>
      <c r="K898" s="23">
        <f>MONTH(CtasReceber[[#This Row],[Data Recebimento]])</f>
        <v>1</v>
      </c>
      <c r="L898" s="23">
        <f>YEAR(CtasReceber[[#This Row],[Data Recebimento]])</f>
        <v>1900</v>
      </c>
      <c r="M898" s="154"/>
      <c r="N898" s="208"/>
      <c r="O8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899" spans="1:15">
      <c r="A899" s="156"/>
      <c r="B899" s="220"/>
      <c r="C899" s="150"/>
      <c r="D899" s="150"/>
      <c r="E899" s="150"/>
      <c r="F899" s="150"/>
      <c r="G899" s="151"/>
      <c r="H899" s="23">
        <f>MONTH(CtasReceber[[#This Row],[Data Vencimento]])</f>
        <v>1</v>
      </c>
      <c r="I899" s="23">
        <f>YEAR(CtasReceber[[#This Row],[Data Vencimento]])</f>
        <v>1900</v>
      </c>
      <c r="J899" s="156"/>
      <c r="K899" s="23">
        <f>MONTH(CtasReceber[[#This Row],[Data Recebimento]])</f>
        <v>1</v>
      </c>
      <c r="L899" s="23">
        <f>YEAR(CtasReceber[[#This Row],[Data Recebimento]])</f>
        <v>1900</v>
      </c>
      <c r="M899" s="154"/>
      <c r="N899" s="208"/>
      <c r="O8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0" spans="1:15">
      <c r="A900" s="156"/>
      <c r="B900" s="220"/>
      <c r="C900" s="150"/>
      <c r="D900" s="150"/>
      <c r="E900" s="150"/>
      <c r="F900" s="150"/>
      <c r="G900" s="151"/>
      <c r="H900" s="23">
        <f>MONTH(CtasReceber[[#This Row],[Data Vencimento]])</f>
        <v>1</v>
      </c>
      <c r="I900" s="23">
        <f>YEAR(CtasReceber[[#This Row],[Data Vencimento]])</f>
        <v>1900</v>
      </c>
      <c r="J900" s="156"/>
      <c r="K900" s="23">
        <f>MONTH(CtasReceber[[#This Row],[Data Recebimento]])</f>
        <v>1</v>
      </c>
      <c r="L900" s="23">
        <f>YEAR(CtasReceber[[#This Row],[Data Recebimento]])</f>
        <v>1900</v>
      </c>
      <c r="M900" s="154"/>
      <c r="N900" s="208"/>
      <c r="O9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1" spans="1:15">
      <c r="A901" s="156"/>
      <c r="B901" s="220"/>
      <c r="C901" s="150"/>
      <c r="D901" s="150"/>
      <c r="E901" s="150"/>
      <c r="F901" s="150"/>
      <c r="G901" s="151"/>
      <c r="H901" s="23">
        <f>MONTH(CtasReceber[[#This Row],[Data Vencimento]])</f>
        <v>1</v>
      </c>
      <c r="I901" s="23">
        <f>YEAR(CtasReceber[[#This Row],[Data Vencimento]])</f>
        <v>1900</v>
      </c>
      <c r="J901" s="156"/>
      <c r="K901" s="23">
        <f>MONTH(CtasReceber[[#This Row],[Data Recebimento]])</f>
        <v>1</v>
      </c>
      <c r="L901" s="23">
        <f>YEAR(CtasReceber[[#This Row],[Data Recebimento]])</f>
        <v>1900</v>
      </c>
      <c r="M901" s="154"/>
      <c r="N901" s="208"/>
      <c r="O9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2" spans="1:15">
      <c r="A902" s="156"/>
      <c r="B902" s="220"/>
      <c r="C902" s="150"/>
      <c r="D902" s="150"/>
      <c r="E902" s="150"/>
      <c r="F902" s="150"/>
      <c r="G902" s="151"/>
      <c r="H902" s="23">
        <f>MONTH(CtasReceber[[#This Row],[Data Vencimento]])</f>
        <v>1</v>
      </c>
      <c r="I902" s="23">
        <f>YEAR(CtasReceber[[#This Row],[Data Vencimento]])</f>
        <v>1900</v>
      </c>
      <c r="J902" s="156"/>
      <c r="K902" s="23">
        <f>MONTH(CtasReceber[[#This Row],[Data Recebimento]])</f>
        <v>1</v>
      </c>
      <c r="L902" s="23">
        <f>YEAR(CtasReceber[[#This Row],[Data Recebimento]])</f>
        <v>1900</v>
      </c>
      <c r="M902" s="154"/>
      <c r="N902" s="208"/>
      <c r="O9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3" spans="1:15">
      <c r="A903" s="156"/>
      <c r="B903" s="220"/>
      <c r="C903" s="150"/>
      <c r="D903" s="150"/>
      <c r="E903" s="150"/>
      <c r="F903" s="150"/>
      <c r="G903" s="151"/>
      <c r="H903" s="23">
        <f>MONTH(CtasReceber[[#This Row],[Data Vencimento]])</f>
        <v>1</v>
      </c>
      <c r="I903" s="23">
        <f>YEAR(CtasReceber[[#This Row],[Data Vencimento]])</f>
        <v>1900</v>
      </c>
      <c r="J903" s="156"/>
      <c r="K903" s="23">
        <f>MONTH(CtasReceber[[#This Row],[Data Recebimento]])</f>
        <v>1</v>
      </c>
      <c r="L903" s="23">
        <f>YEAR(CtasReceber[[#This Row],[Data Recebimento]])</f>
        <v>1900</v>
      </c>
      <c r="M903" s="154"/>
      <c r="N903" s="208"/>
      <c r="O9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4" spans="1:15">
      <c r="A904" s="156"/>
      <c r="B904" s="220"/>
      <c r="C904" s="150"/>
      <c r="D904" s="150"/>
      <c r="E904" s="150"/>
      <c r="F904" s="150"/>
      <c r="G904" s="151"/>
      <c r="H904" s="23">
        <f>MONTH(CtasReceber[[#This Row],[Data Vencimento]])</f>
        <v>1</v>
      </c>
      <c r="I904" s="23">
        <f>YEAR(CtasReceber[[#This Row],[Data Vencimento]])</f>
        <v>1900</v>
      </c>
      <c r="J904" s="156"/>
      <c r="K904" s="23">
        <f>MONTH(CtasReceber[[#This Row],[Data Recebimento]])</f>
        <v>1</v>
      </c>
      <c r="L904" s="23">
        <f>YEAR(CtasReceber[[#This Row],[Data Recebimento]])</f>
        <v>1900</v>
      </c>
      <c r="M904" s="154"/>
      <c r="N904" s="208"/>
      <c r="O9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5" spans="1:15">
      <c r="A905" s="156"/>
      <c r="B905" s="220"/>
      <c r="C905" s="150"/>
      <c r="D905" s="150"/>
      <c r="E905" s="150"/>
      <c r="F905" s="150"/>
      <c r="G905" s="151"/>
      <c r="H905" s="23">
        <f>MONTH(CtasReceber[[#This Row],[Data Vencimento]])</f>
        <v>1</v>
      </c>
      <c r="I905" s="23">
        <f>YEAR(CtasReceber[[#This Row],[Data Vencimento]])</f>
        <v>1900</v>
      </c>
      <c r="J905" s="156"/>
      <c r="K905" s="23">
        <f>MONTH(CtasReceber[[#This Row],[Data Recebimento]])</f>
        <v>1</v>
      </c>
      <c r="L905" s="23">
        <f>YEAR(CtasReceber[[#This Row],[Data Recebimento]])</f>
        <v>1900</v>
      </c>
      <c r="M905" s="154"/>
      <c r="N905" s="208"/>
      <c r="O9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6" spans="1:15">
      <c r="A906" s="156"/>
      <c r="B906" s="220"/>
      <c r="C906" s="150"/>
      <c r="D906" s="150"/>
      <c r="E906" s="150"/>
      <c r="F906" s="150"/>
      <c r="G906" s="151"/>
      <c r="H906" s="23">
        <f>MONTH(CtasReceber[[#This Row],[Data Vencimento]])</f>
        <v>1</v>
      </c>
      <c r="I906" s="23">
        <f>YEAR(CtasReceber[[#This Row],[Data Vencimento]])</f>
        <v>1900</v>
      </c>
      <c r="J906" s="156"/>
      <c r="K906" s="23">
        <f>MONTH(CtasReceber[[#This Row],[Data Recebimento]])</f>
        <v>1</v>
      </c>
      <c r="L906" s="23">
        <f>YEAR(CtasReceber[[#This Row],[Data Recebimento]])</f>
        <v>1900</v>
      </c>
      <c r="M906" s="154"/>
      <c r="N906" s="208"/>
      <c r="O9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7" spans="1:15">
      <c r="A907" s="156"/>
      <c r="B907" s="220"/>
      <c r="C907" s="150"/>
      <c r="D907" s="150"/>
      <c r="E907" s="150"/>
      <c r="F907" s="150"/>
      <c r="G907" s="151"/>
      <c r="H907" s="23">
        <f>MONTH(CtasReceber[[#This Row],[Data Vencimento]])</f>
        <v>1</v>
      </c>
      <c r="I907" s="23">
        <f>YEAR(CtasReceber[[#This Row],[Data Vencimento]])</f>
        <v>1900</v>
      </c>
      <c r="J907" s="156"/>
      <c r="K907" s="23">
        <f>MONTH(CtasReceber[[#This Row],[Data Recebimento]])</f>
        <v>1</v>
      </c>
      <c r="L907" s="23">
        <f>YEAR(CtasReceber[[#This Row],[Data Recebimento]])</f>
        <v>1900</v>
      </c>
      <c r="M907" s="154"/>
      <c r="N907" s="208"/>
      <c r="O9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8" spans="1:15">
      <c r="A908" s="156"/>
      <c r="B908" s="220"/>
      <c r="C908" s="150"/>
      <c r="D908" s="150"/>
      <c r="E908" s="150"/>
      <c r="F908" s="150"/>
      <c r="G908" s="151"/>
      <c r="H908" s="23">
        <f>MONTH(CtasReceber[[#This Row],[Data Vencimento]])</f>
        <v>1</v>
      </c>
      <c r="I908" s="23">
        <f>YEAR(CtasReceber[[#This Row],[Data Vencimento]])</f>
        <v>1900</v>
      </c>
      <c r="J908" s="156"/>
      <c r="K908" s="23">
        <f>MONTH(CtasReceber[[#This Row],[Data Recebimento]])</f>
        <v>1</v>
      </c>
      <c r="L908" s="23">
        <f>YEAR(CtasReceber[[#This Row],[Data Recebimento]])</f>
        <v>1900</v>
      </c>
      <c r="M908" s="154"/>
      <c r="N908" s="208"/>
      <c r="O9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09" spans="1:15">
      <c r="A909" s="156"/>
      <c r="B909" s="220"/>
      <c r="C909" s="150"/>
      <c r="D909" s="150"/>
      <c r="E909" s="150"/>
      <c r="F909" s="150"/>
      <c r="G909" s="151"/>
      <c r="H909" s="23">
        <f>MONTH(CtasReceber[[#This Row],[Data Vencimento]])</f>
        <v>1</v>
      </c>
      <c r="I909" s="23">
        <f>YEAR(CtasReceber[[#This Row],[Data Vencimento]])</f>
        <v>1900</v>
      </c>
      <c r="J909" s="156"/>
      <c r="K909" s="23">
        <f>MONTH(CtasReceber[[#This Row],[Data Recebimento]])</f>
        <v>1</v>
      </c>
      <c r="L909" s="23">
        <f>YEAR(CtasReceber[[#This Row],[Data Recebimento]])</f>
        <v>1900</v>
      </c>
      <c r="M909" s="154"/>
      <c r="N909" s="208"/>
      <c r="O9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0" spans="1:15">
      <c r="A910" s="156"/>
      <c r="B910" s="220"/>
      <c r="C910" s="150"/>
      <c r="D910" s="150"/>
      <c r="E910" s="150"/>
      <c r="F910" s="150"/>
      <c r="G910" s="151"/>
      <c r="H910" s="23">
        <f>MONTH(CtasReceber[[#This Row],[Data Vencimento]])</f>
        <v>1</v>
      </c>
      <c r="I910" s="23">
        <f>YEAR(CtasReceber[[#This Row],[Data Vencimento]])</f>
        <v>1900</v>
      </c>
      <c r="J910" s="156"/>
      <c r="K910" s="23">
        <f>MONTH(CtasReceber[[#This Row],[Data Recebimento]])</f>
        <v>1</v>
      </c>
      <c r="L910" s="23">
        <f>YEAR(CtasReceber[[#This Row],[Data Recebimento]])</f>
        <v>1900</v>
      </c>
      <c r="M910" s="154"/>
      <c r="N910" s="208"/>
      <c r="O9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1" spans="1:15">
      <c r="A911" s="156"/>
      <c r="B911" s="220"/>
      <c r="C911" s="150"/>
      <c r="D911" s="150"/>
      <c r="E911" s="150"/>
      <c r="F911" s="150"/>
      <c r="G911" s="151"/>
      <c r="H911" s="23">
        <f>MONTH(CtasReceber[[#This Row],[Data Vencimento]])</f>
        <v>1</v>
      </c>
      <c r="I911" s="23">
        <f>YEAR(CtasReceber[[#This Row],[Data Vencimento]])</f>
        <v>1900</v>
      </c>
      <c r="J911" s="156"/>
      <c r="K911" s="23">
        <f>MONTH(CtasReceber[[#This Row],[Data Recebimento]])</f>
        <v>1</v>
      </c>
      <c r="L911" s="23">
        <f>YEAR(CtasReceber[[#This Row],[Data Recebimento]])</f>
        <v>1900</v>
      </c>
      <c r="M911" s="154"/>
      <c r="N911" s="208"/>
      <c r="O9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2" spans="1:15">
      <c r="A912" s="156"/>
      <c r="B912" s="220"/>
      <c r="C912" s="150"/>
      <c r="D912" s="150"/>
      <c r="E912" s="150"/>
      <c r="F912" s="150"/>
      <c r="G912" s="151"/>
      <c r="H912" s="23">
        <f>MONTH(CtasReceber[[#This Row],[Data Vencimento]])</f>
        <v>1</v>
      </c>
      <c r="I912" s="23">
        <f>YEAR(CtasReceber[[#This Row],[Data Vencimento]])</f>
        <v>1900</v>
      </c>
      <c r="J912" s="156"/>
      <c r="K912" s="23">
        <f>MONTH(CtasReceber[[#This Row],[Data Recebimento]])</f>
        <v>1</v>
      </c>
      <c r="L912" s="23">
        <f>YEAR(CtasReceber[[#This Row],[Data Recebimento]])</f>
        <v>1900</v>
      </c>
      <c r="M912" s="154"/>
      <c r="N912" s="208"/>
      <c r="O9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3" spans="1:15">
      <c r="A913" s="156"/>
      <c r="B913" s="220"/>
      <c r="C913" s="150"/>
      <c r="D913" s="150"/>
      <c r="E913" s="150"/>
      <c r="F913" s="150"/>
      <c r="G913" s="151"/>
      <c r="H913" s="23">
        <f>MONTH(CtasReceber[[#This Row],[Data Vencimento]])</f>
        <v>1</v>
      </c>
      <c r="I913" s="23">
        <f>YEAR(CtasReceber[[#This Row],[Data Vencimento]])</f>
        <v>1900</v>
      </c>
      <c r="J913" s="156"/>
      <c r="K913" s="23">
        <f>MONTH(CtasReceber[[#This Row],[Data Recebimento]])</f>
        <v>1</v>
      </c>
      <c r="L913" s="23">
        <f>YEAR(CtasReceber[[#This Row],[Data Recebimento]])</f>
        <v>1900</v>
      </c>
      <c r="M913" s="154"/>
      <c r="N913" s="208"/>
      <c r="O9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4" spans="1:15">
      <c r="A914" s="156"/>
      <c r="B914" s="220"/>
      <c r="C914" s="150"/>
      <c r="D914" s="150"/>
      <c r="E914" s="150"/>
      <c r="F914" s="150"/>
      <c r="G914" s="151"/>
      <c r="H914" s="23">
        <f>MONTH(CtasReceber[[#This Row],[Data Vencimento]])</f>
        <v>1</v>
      </c>
      <c r="I914" s="23">
        <f>YEAR(CtasReceber[[#This Row],[Data Vencimento]])</f>
        <v>1900</v>
      </c>
      <c r="J914" s="156"/>
      <c r="K914" s="23">
        <f>MONTH(CtasReceber[[#This Row],[Data Recebimento]])</f>
        <v>1</v>
      </c>
      <c r="L914" s="23">
        <f>YEAR(CtasReceber[[#This Row],[Data Recebimento]])</f>
        <v>1900</v>
      </c>
      <c r="M914" s="154"/>
      <c r="N914" s="208"/>
      <c r="O9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5" spans="1:15">
      <c r="A915" s="156"/>
      <c r="B915" s="220"/>
      <c r="C915" s="150"/>
      <c r="D915" s="150"/>
      <c r="E915" s="150"/>
      <c r="F915" s="150"/>
      <c r="G915" s="151"/>
      <c r="H915" s="23">
        <f>MONTH(CtasReceber[[#This Row],[Data Vencimento]])</f>
        <v>1</v>
      </c>
      <c r="I915" s="23">
        <f>YEAR(CtasReceber[[#This Row],[Data Vencimento]])</f>
        <v>1900</v>
      </c>
      <c r="J915" s="156"/>
      <c r="K915" s="23">
        <f>MONTH(CtasReceber[[#This Row],[Data Recebimento]])</f>
        <v>1</v>
      </c>
      <c r="L915" s="23">
        <f>YEAR(CtasReceber[[#This Row],[Data Recebimento]])</f>
        <v>1900</v>
      </c>
      <c r="M915" s="154"/>
      <c r="N915" s="208"/>
      <c r="O9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6" spans="1:15">
      <c r="A916" s="156"/>
      <c r="B916" s="220"/>
      <c r="C916" s="150"/>
      <c r="D916" s="150"/>
      <c r="E916" s="150"/>
      <c r="F916" s="150"/>
      <c r="G916" s="151"/>
      <c r="H916" s="23">
        <f>MONTH(CtasReceber[[#This Row],[Data Vencimento]])</f>
        <v>1</v>
      </c>
      <c r="I916" s="23">
        <f>YEAR(CtasReceber[[#This Row],[Data Vencimento]])</f>
        <v>1900</v>
      </c>
      <c r="J916" s="156"/>
      <c r="K916" s="23">
        <f>MONTH(CtasReceber[[#This Row],[Data Recebimento]])</f>
        <v>1</v>
      </c>
      <c r="L916" s="23">
        <f>YEAR(CtasReceber[[#This Row],[Data Recebimento]])</f>
        <v>1900</v>
      </c>
      <c r="M916" s="154"/>
      <c r="N916" s="208"/>
      <c r="O9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7" spans="1:15">
      <c r="A917" s="156"/>
      <c r="B917" s="220"/>
      <c r="C917" s="150"/>
      <c r="D917" s="150"/>
      <c r="E917" s="150"/>
      <c r="F917" s="150"/>
      <c r="G917" s="151"/>
      <c r="H917" s="23">
        <f>MONTH(CtasReceber[[#This Row],[Data Vencimento]])</f>
        <v>1</v>
      </c>
      <c r="I917" s="23">
        <f>YEAR(CtasReceber[[#This Row],[Data Vencimento]])</f>
        <v>1900</v>
      </c>
      <c r="J917" s="156"/>
      <c r="K917" s="23">
        <f>MONTH(CtasReceber[[#This Row],[Data Recebimento]])</f>
        <v>1</v>
      </c>
      <c r="L917" s="23">
        <f>YEAR(CtasReceber[[#This Row],[Data Recebimento]])</f>
        <v>1900</v>
      </c>
      <c r="M917" s="154"/>
      <c r="N917" s="208"/>
      <c r="O9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8" spans="1:15">
      <c r="A918" s="156"/>
      <c r="B918" s="220"/>
      <c r="C918" s="150"/>
      <c r="D918" s="150"/>
      <c r="E918" s="150"/>
      <c r="F918" s="150"/>
      <c r="G918" s="151"/>
      <c r="H918" s="23">
        <f>MONTH(CtasReceber[[#This Row],[Data Vencimento]])</f>
        <v>1</v>
      </c>
      <c r="I918" s="23">
        <f>YEAR(CtasReceber[[#This Row],[Data Vencimento]])</f>
        <v>1900</v>
      </c>
      <c r="J918" s="156"/>
      <c r="K918" s="23">
        <f>MONTH(CtasReceber[[#This Row],[Data Recebimento]])</f>
        <v>1</v>
      </c>
      <c r="L918" s="23">
        <f>YEAR(CtasReceber[[#This Row],[Data Recebimento]])</f>
        <v>1900</v>
      </c>
      <c r="M918" s="154"/>
      <c r="N918" s="208"/>
      <c r="O9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19" spans="1:15">
      <c r="A919" s="156"/>
      <c r="B919" s="220"/>
      <c r="C919" s="150"/>
      <c r="D919" s="150"/>
      <c r="E919" s="150"/>
      <c r="F919" s="150"/>
      <c r="G919" s="151"/>
      <c r="H919" s="23">
        <f>MONTH(CtasReceber[[#This Row],[Data Vencimento]])</f>
        <v>1</v>
      </c>
      <c r="I919" s="23">
        <f>YEAR(CtasReceber[[#This Row],[Data Vencimento]])</f>
        <v>1900</v>
      </c>
      <c r="J919" s="156"/>
      <c r="K919" s="23">
        <f>MONTH(CtasReceber[[#This Row],[Data Recebimento]])</f>
        <v>1</v>
      </c>
      <c r="L919" s="23">
        <f>YEAR(CtasReceber[[#This Row],[Data Recebimento]])</f>
        <v>1900</v>
      </c>
      <c r="M919" s="154"/>
      <c r="N919" s="208"/>
      <c r="O9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0" spans="1:15">
      <c r="A920" s="156"/>
      <c r="B920" s="220"/>
      <c r="C920" s="150"/>
      <c r="D920" s="150"/>
      <c r="E920" s="150"/>
      <c r="F920" s="150"/>
      <c r="G920" s="151"/>
      <c r="H920" s="23">
        <f>MONTH(CtasReceber[[#This Row],[Data Vencimento]])</f>
        <v>1</v>
      </c>
      <c r="I920" s="23">
        <f>YEAR(CtasReceber[[#This Row],[Data Vencimento]])</f>
        <v>1900</v>
      </c>
      <c r="J920" s="156"/>
      <c r="K920" s="23">
        <f>MONTH(CtasReceber[[#This Row],[Data Recebimento]])</f>
        <v>1</v>
      </c>
      <c r="L920" s="23">
        <f>YEAR(CtasReceber[[#This Row],[Data Recebimento]])</f>
        <v>1900</v>
      </c>
      <c r="M920" s="154"/>
      <c r="N920" s="208"/>
      <c r="O9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1" spans="1:15">
      <c r="A921" s="156"/>
      <c r="B921" s="220"/>
      <c r="C921" s="150"/>
      <c r="D921" s="150"/>
      <c r="E921" s="150"/>
      <c r="F921" s="150"/>
      <c r="G921" s="151"/>
      <c r="H921" s="23">
        <f>MONTH(CtasReceber[[#This Row],[Data Vencimento]])</f>
        <v>1</v>
      </c>
      <c r="I921" s="23">
        <f>YEAR(CtasReceber[[#This Row],[Data Vencimento]])</f>
        <v>1900</v>
      </c>
      <c r="J921" s="156"/>
      <c r="K921" s="23">
        <f>MONTH(CtasReceber[[#This Row],[Data Recebimento]])</f>
        <v>1</v>
      </c>
      <c r="L921" s="23">
        <f>YEAR(CtasReceber[[#This Row],[Data Recebimento]])</f>
        <v>1900</v>
      </c>
      <c r="M921" s="154"/>
      <c r="N921" s="208"/>
      <c r="O9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2" spans="1:15">
      <c r="A922" s="156"/>
      <c r="B922" s="220"/>
      <c r="C922" s="150"/>
      <c r="D922" s="150"/>
      <c r="E922" s="150"/>
      <c r="F922" s="150"/>
      <c r="G922" s="151"/>
      <c r="H922" s="23">
        <f>MONTH(CtasReceber[[#This Row],[Data Vencimento]])</f>
        <v>1</v>
      </c>
      <c r="I922" s="23">
        <f>YEAR(CtasReceber[[#This Row],[Data Vencimento]])</f>
        <v>1900</v>
      </c>
      <c r="J922" s="156"/>
      <c r="K922" s="23">
        <f>MONTH(CtasReceber[[#This Row],[Data Recebimento]])</f>
        <v>1</v>
      </c>
      <c r="L922" s="23">
        <f>YEAR(CtasReceber[[#This Row],[Data Recebimento]])</f>
        <v>1900</v>
      </c>
      <c r="M922" s="154"/>
      <c r="N922" s="208"/>
      <c r="O9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3" spans="1:15">
      <c r="A923" s="156"/>
      <c r="B923" s="220"/>
      <c r="C923" s="150"/>
      <c r="D923" s="150"/>
      <c r="E923" s="150"/>
      <c r="F923" s="150"/>
      <c r="G923" s="151"/>
      <c r="H923" s="23">
        <f>MONTH(CtasReceber[[#This Row],[Data Vencimento]])</f>
        <v>1</v>
      </c>
      <c r="I923" s="23">
        <f>YEAR(CtasReceber[[#This Row],[Data Vencimento]])</f>
        <v>1900</v>
      </c>
      <c r="J923" s="156"/>
      <c r="K923" s="23">
        <f>MONTH(CtasReceber[[#This Row],[Data Recebimento]])</f>
        <v>1</v>
      </c>
      <c r="L923" s="23">
        <f>YEAR(CtasReceber[[#This Row],[Data Recebimento]])</f>
        <v>1900</v>
      </c>
      <c r="M923" s="154"/>
      <c r="N923" s="208"/>
      <c r="O9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4" spans="1:15">
      <c r="A924" s="156"/>
      <c r="B924" s="220"/>
      <c r="C924" s="150"/>
      <c r="D924" s="150"/>
      <c r="E924" s="150"/>
      <c r="F924" s="150"/>
      <c r="G924" s="151"/>
      <c r="H924" s="23">
        <f>MONTH(CtasReceber[[#This Row],[Data Vencimento]])</f>
        <v>1</v>
      </c>
      <c r="I924" s="23">
        <f>YEAR(CtasReceber[[#This Row],[Data Vencimento]])</f>
        <v>1900</v>
      </c>
      <c r="J924" s="156"/>
      <c r="K924" s="23">
        <f>MONTH(CtasReceber[[#This Row],[Data Recebimento]])</f>
        <v>1</v>
      </c>
      <c r="L924" s="23">
        <f>YEAR(CtasReceber[[#This Row],[Data Recebimento]])</f>
        <v>1900</v>
      </c>
      <c r="M924" s="154"/>
      <c r="N924" s="208"/>
      <c r="O9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5" spans="1:15">
      <c r="A925" s="156"/>
      <c r="B925" s="220"/>
      <c r="C925" s="150"/>
      <c r="D925" s="150"/>
      <c r="E925" s="150"/>
      <c r="F925" s="150"/>
      <c r="G925" s="151"/>
      <c r="H925" s="23">
        <f>MONTH(CtasReceber[[#This Row],[Data Vencimento]])</f>
        <v>1</v>
      </c>
      <c r="I925" s="23">
        <f>YEAR(CtasReceber[[#This Row],[Data Vencimento]])</f>
        <v>1900</v>
      </c>
      <c r="J925" s="156"/>
      <c r="K925" s="23">
        <f>MONTH(CtasReceber[[#This Row],[Data Recebimento]])</f>
        <v>1</v>
      </c>
      <c r="L925" s="23">
        <f>YEAR(CtasReceber[[#This Row],[Data Recebimento]])</f>
        <v>1900</v>
      </c>
      <c r="M925" s="154"/>
      <c r="N925" s="208"/>
      <c r="O9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6" spans="1:15">
      <c r="A926" s="156"/>
      <c r="B926" s="220"/>
      <c r="C926" s="150"/>
      <c r="D926" s="150"/>
      <c r="E926" s="150"/>
      <c r="F926" s="150"/>
      <c r="G926" s="151"/>
      <c r="H926" s="23">
        <f>MONTH(CtasReceber[[#This Row],[Data Vencimento]])</f>
        <v>1</v>
      </c>
      <c r="I926" s="23">
        <f>YEAR(CtasReceber[[#This Row],[Data Vencimento]])</f>
        <v>1900</v>
      </c>
      <c r="J926" s="156"/>
      <c r="K926" s="23">
        <f>MONTH(CtasReceber[[#This Row],[Data Recebimento]])</f>
        <v>1</v>
      </c>
      <c r="L926" s="23">
        <f>YEAR(CtasReceber[[#This Row],[Data Recebimento]])</f>
        <v>1900</v>
      </c>
      <c r="M926" s="154"/>
      <c r="N926" s="208"/>
      <c r="O9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7" spans="1:15">
      <c r="A927" s="156"/>
      <c r="B927" s="220"/>
      <c r="C927" s="150"/>
      <c r="D927" s="150"/>
      <c r="E927" s="150"/>
      <c r="F927" s="150"/>
      <c r="G927" s="151"/>
      <c r="H927" s="23">
        <f>MONTH(CtasReceber[[#This Row],[Data Vencimento]])</f>
        <v>1</v>
      </c>
      <c r="I927" s="23">
        <f>YEAR(CtasReceber[[#This Row],[Data Vencimento]])</f>
        <v>1900</v>
      </c>
      <c r="J927" s="156"/>
      <c r="K927" s="23">
        <f>MONTH(CtasReceber[[#This Row],[Data Recebimento]])</f>
        <v>1</v>
      </c>
      <c r="L927" s="23">
        <f>YEAR(CtasReceber[[#This Row],[Data Recebimento]])</f>
        <v>1900</v>
      </c>
      <c r="M927" s="154"/>
      <c r="N927" s="208"/>
      <c r="O9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8" spans="1:15">
      <c r="A928" s="156"/>
      <c r="B928" s="220"/>
      <c r="C928" s="150"/>
      <c r="D928" s="150"/>
      <c r="E928" s="150"/>
      <c r="F928" s="150"/>
      <c r="G928" s="151"/>
      <c r="H928" s="23">
        <f>MONTH(CtasReceber[[#This Row],[Data Vencimento]])</f>
        <v>1</v>
      </c>
      <c r="I928" s="23">
        <f>YEAR(CtasReceber[[#This Row],[Data Vencimento]])</f>
        <v>1900</v>
      </c>
      <c r="J928" s="156"/>
      <c r="K928" s="23">
        <f>MONTH(CtasReceber[[#This Row],[Data Recebimento]])</f>
        <v>1</v>
      </c>
      <c r="L928" s="23">
        <f>YEAR(CtasReceber[[#This Row],[Data Recebimento]])</f>
        <v>1900</v>
      </c>
      <c r="M928" s="154"/>
      <c r="N928" s="208"/>
      <c r="O9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29" spans="1:15">
      <c r="A929" s="156"/>
      <c r="B929" s="220"/>
      <c r="C929" s="150"/>
      <c r="D929" s="150"/>
      <c r="E929" s="150"/>
      <c r="F929" s="150"/>
      <c r="G929" s="151"/>
      <c r="H929" s="23">
        <f>MONTH(CtasReceber[[#This Row],[Data Vencimento]])</f>
        <v>1</v>
      </c>
      <c r="I929" s="23">
        <f>YEAR(CtasReceber[[#This Row],[Data Vencimento]])</f>
        <v>1900</v>
      </c>
      <c r="J929" s="156"/>
      <c r="K929" s="23">
        <f>MONTH(CtasReceber[[#This Row],[Data Recebimento]])</f>
        <v>1</v>
      </c>
      <c r="L929" s="23">
        <f>YEAR(CtasReceber[[#This Row],[Data Recebimento]])</f>
        <v>1900</v>
      </c>
      <c r="M929" s="154"/>
      <c r="N929" s="208"/>
      <c r="O9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0" spans="1:15">
      <c r="A930" s="156"/>
      <c r="B930" s="220"/>
      <c r="C930" s="150"/>
      <c r="D930" s="150"/>
      <c r="E930" s="150"/>
      <c r="F930" s="150"/>
      <c r="G930" s="151"/>
      <c r="H930" s="23">
        <f>MONTH(CtasReceber[[#This Row],[Data Vencimento]])</f>
        <v>1</v>
      </c>
      <c r="I930" s="23">
        <f>YEAR(CtasReceber[[#This Row],[Data Vencimento]])</f>
        <v>1900</v>
      </c>
      <c r="J930" s="156"/>
      <c r="K930" s="23">
        <f>MONTH(CtasReceber[[#This Row],[Data Recebimento]])</f>
        <v>1</v>
      </c>
      <c r="L930" s="23">
        <f>YEAR(CtasReceber[[#This Row],[Data Recebimento]])</f>
        <v>1900</v>
      </c>
      <c r="M930" s="154"/>
      <c r="N930" s="208"/>
      <c r="O9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1" spans="1:15">
      <c r="A931" s="156"/>
      <c r="B931" s="220"/>
      <c r="C931" s="150"/>
      <c r="D931" s="150"/>
      <c r="E931" s="150"/>
      <c r="F931" s="150"/>
      <c r="G931" s="151"/>
      <c r="H931" s="23">
        <f>MONTH(CtasReceber[[#This Row],[Data Vencimento]])</f>
        <v>1</v>
      </c>
      <c r="I931" s="23">
        <f>YEAR(CtasReceber[[#This Row],[Data Vencimento]])</f>
        <v>1900</v>
      </c>
      <c r="J931" s="156"/>
      <c r="K931" s="23">
        <f>MONTH(CtasReceber[[#This Row],[Data Recebimento]])</f>
        <v>1</v>
      </c>
      <c r="L931" s="23">
        <f>YEAR(CtasReceber[[#This Row],[Data Recebimento]])</f>
        <v>1900</v>
      </c>
      <c r="M931" s="154"/>
      <c r="N931" s="208"/>
      <c r="O9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2" spans="1:15">
      <c r="A932" s="156"/>
      <c r="B932" s="220"/>
      <c r="C932" s="150"/>
      <c r="D932" s="150"/>
      <c r="E932" s="150"/>
      <c r="F932" s="150"/>
      <c r="G932" s="151"/>
      <c r="H932" s="23">
        <f>MONTH(CtasReceber[[#This Row],[Data Vencimento]])</f>
        <v>1</v>
      </c>
      <c r="I932" s="23">
        <f>YEAR(CtasReceber[[#This Row],[Data Vencimento]])</f>
        <v>1900</v>
      </c>
      <c r="J932" s="156"/>
      <c r="K932" s="23">
        <f>MONTH(CtasReceber[[#This Row],[Data Recebimento]])</f>
        <v>1</v>
      </c>
      <c r="L932" s="23">
        <f>YEAR(CtasReceber[[#This Row],[Data Recebimento]])</f>
        <v>1900</v>
      </c>
      <c r="M932" s="154"/>
      <c r="N932" s="208"/>
      <c r="O9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3" spans="1:15">
      <c r="A933" s="156"/>
      <c r="B933" s="220"/>
      <c r="C933" s="150"/>
      <c r="D933" s="150"/>
      <c r="E933" s="150"/>
      <c r="F933" s="150"/>
      <c r="G933" s="151"/>
      <c r="H933" s="23">
        <f>MONTH(CtasReceber[[#This Row],[Data Vencimento]])</f>
        <v>1</v>
      </c>
      <c r="I933" s="23">
        <f>YEAR(CtasReceber[[#This Row],[Data Vencimento]])</f>
        <v>1900</v>
      </c>
      <c r="J933" s="156"/>
      <c r="K933" s="23">
        <f>MONTH(CtasReceber[[#This Row],[Data Recebimento]])</f>
        <v>1</v>
      </c>
      <c r="L933" s="23">
        <f>YEAR(CtasReceber[[#This Row],[Data Recebimento]])</f>
        <v>1900</v>
      </c>
      <c r="M933" s="154"/>
      <c r="N933" s="208"/>
      <c r="O9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4" spans="1:15">
      <c r="A934" s="156"/>
      <c r="B934" s="220"/>
      <c r="C934" s="150"/>
      <c r="D934" s="150"/>
      <c r="E934" s="150"/>
      <c r="F934" s="150"/>
      <c r="G934" s="151"/>
      <c r="H934" s="23">
        <f>MONTH(CtasReceber[[#This Row],[Data Vencimento]])</f>
        <v>1</v>
      </c>
      <c r="I934" s="23">
        <f>YEAR(CtasReceber[[#This Row],[Data Vencimento]])</f>
        <v>1900</v>
      </c>
      <c r="J934" s="156"/>
      <c r="K934" s="23">
        <f>MONTH(CtasReceber[[#This Row],[Data Recebimento]])</f>
        <v>1</v>
      </c>
      <c r="L934" s="23">
        <f>YEAR(CtasReceber[[#This Row],[Data Recebimento]])</f>
        <v>1900</v>
      </c>
      <c r="M934" s="154"/>
      <c r="N934" s="208"/>
      <c r="O9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5" spans="1:15">
      <c r="A935" s="156"/>
      <c r="B935" s="220"/>
      <c r="C935" s="150"/>
      <c r="D935" s="150"/>
      <c r="E935" s="150"/>
      <c r="F935" s="150"/>
      <c r="G935" s="151"/>
      <c r="H935" s="23">
        <f>MONTH(CtasReceber[[#This Row],[Data Vencimento]])</f>
        <v>1</v>
      </c>
      <c r="I935" s="23">
        <f>YEAR(CtasReceber[[#This Row],[Data Vencimento]])</f>
        <v>1900</v>
      </c>
      <c r="J935" s="156"/>
      <c r="K935" s="23">
        <f>MONTH(CtasReceber[[#This Row],[Data Recebimento]])</f>
        <v>1</v>
      </c>
      <c r="L935" s="23">
        <f>YEAR(CtasReceber[[#This Row],[Data Recebimento]])</f>
        <v>1900</v>
      </c>
      <c r="M935" s="154"/>
      <c r="N935" s="208"/>
      <c r="O9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6" spans="1:15">
      <c r="A936" s="156"/>
      <c r="B936" s="220"/>
      <c r="C936" s="150"/>
      <c r="D936" s="150"/>
      <c r="E936" s="150"/>
      <c r="F936" s="150"/>
      <c r="G936" s="151"/>
      <c r="H936" s="23">
        <f>MONTH(CtasReceber[[#This Row],[Data Vencimento]])</f>
        <v>1</v>
      </c>
      <c r="I936" s="23">
        <f>YEAR(CtasReceber[[#This Row],[Data Vencimento]])</f>
        <v>1900</v>
      </c>
      <c r="J936" s="156"/>
      <c r="K936" s="23">
        <f>MONTH(CtasReceber[[#This Row],[Data Recebimento]])</f>
        <v>1</v>
      </c>
      <c r="L936" s="23">
        <f>YEAR(CtasReceber[[#This Row],[Data Recebimento]])</f>
        <v>1900</v>
      </c>
      <c r="M936" s="154"/>
      <c r="N936" s="208"/>
      <c r="O9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7" spans="1:15">
      <c r="A937" s="156"/>
      <c r="B937" s="220"/>
      <c r="C937" s="150"/>
      <c r="D937" s="150"/>
      <c r="E937" s="150"/>
      <c r="F937" s="150"/>
      <c r="G937" s="151"/>
      <c r="H937" s="23">
        <f>MONTH(CtasReceber[[#This Row],[Data Vencimento]])</f>
        <v>1</v>
      </c>
      <c r="I937" s="23">
        <f>YEAR(CtasReceber[[#This Row],[Data Vencimento]])</f>
        <v>1900</v>
      </c>
      <c r="J937" s="156"/>
      <c r="K937" s="23">
        <f>MONTH(CtasReceber[[#This Row],[Data Recebimento]])</f>
        <v>1</v>
      </c>
      <c r="L937" s="23">
        <f>YEAR(CtasReceber[[#This Row],[Data Recebimento]])</f>
        <v>1900</v>
      </c>
      <c r="M937" s="154"/>
      <c r="N937" s="208"/>
      <c r="O9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8" spans="1:15">
      <c r="A938" s="156"/>
      <c r="B938" s="220"/>
      <c r="C938" s="150"/>
      <c r="D938" s="150"/>
      <c r="E938" s="150"/>
      <c r="F938" s="150"/>
      <c r="G938" s="151"/>
      <c r="H938" s="23">
        <f>MONTH(CtasReceber[[#This Row],[Data Vencimento]])</f>
        <v>1</v>
      </c>
      <c r="I938" s="23">
        <f>YEAR(CtasReceber[[#This Row],[Data Vencimento]])</f>
        <v>1900</v>
      </c>
      <c r="J938" s="156"/>
      <c r="K938" s="23">
        <f>MONTH(CtasReceber[[#This Row],[Data Recebimento]])</f>
        <v>1</v>
      </c>
      <c r="L938" s="23">
        <f>YEAR(CtasReceber[[#This Row],[Data Recebimento]])</f>
        <v>1900</v>
      </c>
      <c r="M938" s="154"/>
      <c r="N938" s="208"/>
      <c r="O9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39" spans="1:15">
      <c r="A939" s="156"/>
      <c r="B939" s="220"/>
      <c r="C939" s="150"/>
      <c r="D939" s="150"/>
      <c r="E939" s="150"/>
      <c r="F939" s="150"/>
      <c r="G939" s="151"/>
      <c r="H939" s="23">
        <f>MONTH(CtasReceber[[#This Row],[Data Vencimento]])</f>
        <v>1</v>
      </c>
      <c r="I939" s="23">
        <f>YEAR(CtasReceber[[#This Row],[Data Vencimento]])</f>
        <v>1900</v>
      </c>
      <c r="J939" s="156"/>
      <c r="K939" s="23">
        <f>MONTH(CtasReceber[[#This Row],[Data Recebimento]])</f>
        <v>1</v>
      </c>
      <c r="L939" s="23">
        <f>YEAR(CtasReceber[[#This Row],[Data Recebimento]])</f>
        <v>1900</v>
      </c>
      <c r="M939" s="154"/>
      <c r="N939" s="208"/>
      <c r="O9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0" spans="1:15">
      <c r="A940" s="156"/>
      <c r="B940" s="220"/>
      <c r="C940" s="150"/>
      <c r="D940" s="150"/>
      <c r="E940" s="150"/>
      <c r="F940" s="150"/>
      <c r="G940" s="151"/>
      <c r="H940" s="23">
        <f>MONTH(CtasReceber[[#This Row],[Data Vencimento]])</f>
        <v>1</v>
      </c>
      <c r="I940" s="23">
        <f>YEAR(CtasReceber[[#This Row],[Data Vencimento]])</f>
        <v>1900</v>
      </c>
      <c r="J940" s="156"/>
      <c r="K940" s="23">
        <f>MONTH(CtasReceber[[#This Row],[Data Recebimento]])</f>
        <v>1</v>
      </c>
      <c r="L940" s="23">
        <f>YEAR(CtasReceber[[#This Row],[Data Recebimento]])</f>
        <v>1900</v>
      </c>
      <c r="M940" s="154"/>
      <c r="N940" s="208"/>
      <c r="O9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1" spans="1:15">
      <c r="A941" s="156"/>
      <c r="B941" s="220"/>
      <c r="C941" s="150"/>
      <c r="D941" s="150"/>
      <c r="E941" s="150"/>
      <c r="F941" s="150"/>
      <c r="G941" s="151"/>
      <c r="H941" s="23">
        <f>MONTH(CtasReceber[[#This Row],[Data Vencimento]])</f>
        <v>1</v>
      </c>
      <c r="I941" s="23">
        <f>YEAR(CtasReceber[[#This Row],[Data Vencimento]])</f>
        <v>1900</v>
      </c>
      <c r="J941" s="156"/>
      <c r="K941" s="23">
        <f>MONTH(CtasReceber[[#This Row],[Data Recebimento]])</f>
        <v>1</v>
      </c>
      <c r="L941" s="23">
        <f>YEAR(CtasReceber[[#This Row],[Data Recebimento]])</f>
        <v>1900</v>
      </c>
      <c r="M941" s="154"/>
      <c r="N941" s="208"/>
      <c r="O9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2" spans="1:15">
      <c r="A942" s="156"/>
      <c r="B942" s="220"/>
      <c r="C942" s="150"/>
      <c r="D942" s="150"/>
      <c r="E942" s="150"/>
      <c r="F942" s="150"/>
      <c r="G942" s="151"/>
      <c r="H942" s="23">
        <f>MONTH(CtasReceber[[#This Row],[Data Vencimento]])</f>
        <v>1</v>
      </c>
      <c r="I942" s="23">
        <f>YEAR(CtasReceber[[#This Row],[Data Vencimento]])</f>
        <v>1900</v>
      </c>
      <c r="J942" s="156"/>
      <c r="K942" s="23">
        <f>MONTH(CtasReceber[[#This Row],[Data Recebimento]])</f>
        <v>1</v>
      </c>
      <c r="L942" s="23">
        <f>YEAR(CtasReceber[[#This Row],[Data Recebimento]])</f>
        <v>1900</v>
      </c>
      <c r="M942" s="154"/>
      <c r="N942" s="208"/>
      <c r="O9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3" spans="1:15">
      <c r="A943" s="156"/>
      <c r="B943" s="220"/>
      <c r="C943" s="150"/>
      <c r="D943" s="150"/>
      <c r="E943" s="150"/>
      <c r="F943" s="150"/>
      <c r="G943" s="151"/>
      <c r="H943" s="23">
        <f>MONTH(CtasReceber[[#This Row],[Data Vencimento]])</f>
        <v>1</v>
      </c>
      <c r="I943" s="23">
        <f>YEAR(CtasReceber[[#This Row],[Data Vencimento]])</f>
        <v>1900</v>
      </c>
      <c r="J943" s="156"/>
      <c r="K943" s="23">
        <f>MONTH(CtasReceber[[#This Row],[Data Recebimento]])</f>
        <v>1</v>
      </c>
      <c r="L943" s="23">
        <f>YEAR(CtasReceber[[#This Row],[Data Recebimento]])</f>
        <v>1900</v>
      </c>
      <c r="M943" s="154"/>
      <c r="N943" s="208"/>
      <c r="O9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4" spans="1:15">
      <c r="A944" s="156"/>
      <c r="B944" s="220"/>
      <c r="C944" s="150"/>
      <c r="D944" s="150"/>
      <c r="E944" s="150"/>
      <c r="F944" s="150"/>
      <c r="G944" s="151"/>
      <c r="H944" s="23">
        <f>MONTH(CtasReceber[[#This Row],[Data Vencimento]])</f>
        <v>1</v>
      </c>
      <c r="I944" s="23">
        <f>YEAR(CtasReceber[[#This Row],[Data Vencimento]])</f>
        <v>1900</v>
      </c>
      <c r="J944" s="156"/>
      <c r="K944" s="23">
        <f>MONTH(CtasReceber[[#This Row],[Data Recebimento]])</f>
        <v>1</v>
      </c>
      <c r="L944" s="23">
        <f>YEAR(CtasReceber[[#This Row],[Data Recebimento]])</f>
        <v>1900</v>
      </c>
      <c r="M944" s="154"/>
      <c r="N944" s="208"/>
      <c r="O9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5" spans="1:15">
      <c r="A945" s="156"/>
      <c r="B945" s="220"/>
      <c r="C945" s="150"/>
      <c r="D945" s="150"/>
      <c r="E945" s="150"/>
      <c r="F945" s="150"/>
      <c r="G945" s="151"/>
      <c r="H945" s="23">
        <f>MONTH(CtasReceber[[#This Row],[Data Vencimento]])</f>
        <v>1</v>
      </c>
      <c r="I945" s="23">
        <f>YEAR(CtasReceber[[#This Row],[Data Vencimento]])</f>
        <v>1900</v>
      </c>
      <c r="J945" s="156"/>
      <c r="K945" s="23">
        <f>MONTH(CtasReceber[[#This Row],[Data Recebimento]])</f>
        <v>1</v>
      </c>
      <c r="L945" s="23">
        <f>YEAR(CtasReceber[[#This Row],[Data Recebimento]])</f>
        <v>1900</v>
      </c>
      <c r="M945" s="154"/>
      <c r="N945" s="208"/>
      <c r="O9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6" spans="1:15">
      <c r="A946" s="156"/>
      <c r="B946" s="220"/>
      <c r="C946" s="150"/>
      <c r="D946" s="150"/>
      <c r="E946" s="150"/>
      <c r="F946" s="150"/>
      <c r="G946" s="151"/>
      <c r="H946" s="23">
        <f>MONTH(CtasReceber[[#This Row],[Data Vencimento]])</f>
        <v>1</v>
      </c>
      <c r="I946" s="23">
        <f>YEAR(CtasReceber[[#This Row],[Data Vencimento]])</f>
        <v>1900</v>
      </c>
      <c r="J946" s="156"/>
      <c r="K946" s="23">
        <f>MONTH(CtasReceber[[#This Row],[Data Recebimento]])</f>
        <v>1</v>
      </c>
      <c r="L946" s="23">
        <f>YEAR(CtasReceber[[#This Row],[Data Recebimento]])</f>
        <v>1900</v>
      </c>
      <c r="M946" s="154"/>
      <c r="N946" s="208"/>
      <c r="O9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7" spans="1:15">
      <c r="A947" s="156"/>
      <c r="B947" s="220"/>
      <c r="C947" s="150"/>
      <c r="D947" s="150"/>
      <c r="E947" s="150"/>
      <c r="F947" s="150"/>
      <c r="G947" s="151"/>
      <c r="H947" s="23">
        <f>MONTH(CtasReceber[[#This Row],[Data Vencimento]])</f>
        <v>1</v>
      </c>
      <c r="I947" s="23">
        <f>YEAR(CtasReceber[[#This Row],[Data Vencimento]])</f>
        <v>1900</v>
      </c>
      <c r="J947" s="156"/>
      <c r="K947" s="23">
        <f>MONTH(CtasReceber[[#This Row],[Data Recebimento]])</f>
        <v>1</v>
      </c>
      <c r="L947" s="23">
        <f>YEAR(CtasReceber[[#This Row],[Data Recebimento]])</f>
        <v>1900</v>
      </c>
      <c r="M947" s="154"/>
      <c r="N947" s="208"/>
      <c r="O9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8" spans="1:15">
      <c r="A948" s="156"/>
      <c r="B948" s="220"/>
      <c r="C948" s="150"/>
      <c r="D948" s="150"/>
      <c r="E948" s="150"/>
      <c r="F948" s="150"/>
      <c r="G948" s="151"/>
      <c r="H948" s="23">
        <f>MONTH(CtasReceber[[#This Row],[Data Vencimento]])</f>
        <v>1</v>
      </c>
      <c r="I948" s="23">
        <f>YEAR(CtasReceber[[#This Row],[Data Vencimento]])</f>
        <v>1900</v>
      </c>
      <c r="J948" s="156"/>
      <c r="K948" s="23">
        <f>MONTH(CtasReceber[[#This Row],[Data Recebimento]])</f>
        <v>1</v>
      </c>
      <c r="L948" s="23">
        <f>YEAR(CtasReceber[[#This Row],[Data Recebimento]])</f>
        <v>1900</v>
      </c>
      <c r="M948" s="154"/>
      <c r="N948" s="208"/>
      <c r="O9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49" spans="1:15">
      <c r="A949" s="156"/>
      <c r="B949" s="220"/>
      <c r="C949" s="150"/>
      <c r="D949" s="150"/>
      <c r="E949" s="150"/>
      <c r="F949" s="150"/>
      <c r="G949" s="151"/>
      <c r="H949" s="23">
        <f>MONTH(CtasReceber[[#This Row],[Data Vencimento]])</f>
        <v>1</v>
      </c>
      <c r="I949" s="23">
        <f>YEAR(CtasReceber[[#This Row],[Data Vencimento]])</f>
        <v>1900</v>
      </c>
      <c r="J949" s="156"/>
      <c r="K949" s="23">
        <f>MONTH(CtasReceber[[#This Row],[Data Recebimento]])</f>
        <v>1</v>
      </c>
      <c r="L949" s="23">
        <f>YEAR(CtasReceber[[#This Row],[Data Recebimento]])</f>
        <v>1900</v>
      </c>
      <c r="M949" s="154"/>
      <c r="N949" s="208"/>
      <c r="O9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0" spans="1:15">
      <c r="A950" s="156"/>
      <c r="B950" s="220"/>
      <c r="C950" s="150"/>
      <c r="D950" s="150"/>
      <c r="E950" s="150"/>
      <c r="F950" s="150"/>
      <c r="G950" s="151"/>
      <c r="H950" s="23">
        <f>MONTH(CtasReceber[[#This Row],[Data Vencimento]])</f>
        <v>1</v>
      </c>
      <c r="I950" s="23">
        <f>YEAR(CtasReceber[[#This Row],[Data Vencimento]])</f>
        <v>1900</v>
      </c>
      <c r="J950" s="156"/>
      <c r="K950" s="23">
        <f>MONTH(CtasReceber[[#This Row],[Data Recebimento]])</f>
        <v>1</v>
      </c>
      <c r="L950" s="23">
        <f>YEAR(CtasReceber[[#This Row],[Data Recebimento]])</f>
        <v>1900</v>
      </c>
      <c r="M950" s="154"/>
      <c r="N950" s="208"/>
      <c r="O9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1" spans="1:15">
      <c r="A951" s="156"/>
      <c r="B951" s="220"/>
      <c r="C951" s="150"/>
      <c r="D951" s="150"/>
      <c r="E951" s="150"/>
      <c r="F951" s="150"/>
      <c r="G951" s="151"/>
      <c r="H951" s="23">
        <f>MONTH(CtasReceber[[#This Row],[Data Vencimento]])</f>
        <v>1</v>
      </c>
      <c r="I951" s="23">
        <f>YEAR(CtasReceber[[#This Row],[Data Vencimento]])</f>
        <v>1900</v>
      </c>
      <c r="J951" s="156"/>
      <c r="K951" s="23">
        <f>MONTH(CtasReceber[[#This Row],[Data Recebimento]])</f>
        <v>1</v>
      </c>
      <c r="L951" s="23">
        <f>YEAR(CtasReceber[[#This Row],[Data Recebimento]])</f>
        <v>1900</v>
      </c>
      <c r="M951" s="154"/>
      <c r="N951" s="208"/>
      <c r="O9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2" spans="1:15">
      <c r="A952" s="156"/>
      <c r="B952" s="220"/>
      <c r="C952" s="150"/>
      <c r="D952" s="150"/>
      <c r="E952" s="150"/>
      <c r="F952" s="150"/>
      <c r="G952" s="151"/>
      <c r="H952" s="23">
        <f>MONTH(CtasReceber[[#This Row],[Data Vencimento]])</f>
        <v>1</v>
      </c>
      <c r="I952" s="23">
        <f>YEAR(CtasReceber[[#This Row],[Data Vencimento]])</f>
        <v>1900</v>
      </c>
      <c r="J952" s="156"/>
      <c r="K952" s="23">
        <f>MONTH(CtasReceber[[#This Row],[Data Recebimento]])</f>
        <v>1</v>
      </c>
      <c r="L952" s="23">
        <f>YEAR(CtasReceber[[#This Row],[Data Recebimento]])</f>
        <v>1900</v>
      </c>
      <c r="M952" s="154"/>
      <c r="N952" s="208"/>
      <c r="O9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3" spans="1:15">
      <c r="A953" s="156"/>
      <c r="B953" s="220"/>
      <c r="C953" s="150"/>
      <c r="D953" s="150"/>
      <c r="E953" s="150"/>
      <c r="F953" s="150"/>
      <c r="G953" s="151"/>
      <c r="H953" s="23">
        <f>MONTH(CtasReceber[[#This Row],[Data Vencimento]])</f>
        <v>1</v>
      </c>
      <c r="I953" s="23">
        <f>YEAR(CtasReceber[[#This Row],[Data Vencimento]])</f>
        <v>1900</v>
      </c>
      <c r="J953" s="156"/>
      <c r="K953" s="23">
        <f>MONTH(CtasReceber[[#This Row],[Data Recebimento]])</f>
        <v>1</v>
      </c>
      <c r="L953" s="23">
        <f>YEAR(CtasReceber[[#This Row],[Data Recebimento]])</f>
        <v>1900</v>
      </c>
      <c r="M953" s="154"/>
      <c r="N953" s="208"/>
      <c r="O9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4" spans="1:15">
      <c r="A954" s="156"/>
      <c r="B954" s="220"/>
      <c r="C954" s="150"/>
      <c r="D954" s="150"/>
      <c r="E954" s="150"/>
      <c r="F954" s="150"/>
      <c r="G954" s="151"/>
      <c r="H954" s="23">
        <f>MONTH(CtasReceber[[#This Row],[Data Vencimento]])</f>
        <v>1</v>
      </c>
      <c r="I954" s="23">
        <f>YEAR(CtasReceber[[#This Row],[Data Vencimento]])</f>
        <v>1900</v>
      </c>
      <c r="J954" s="156"/>
      <c r="K954" s="23">
        <f>MONTH(CtasReceber[[#This Row],[Data Recebimento]])</f>
        <v>1</v>
      </c>
      <c r="L954" s="23">
        <f>YEAR(CtasReceber[[#This Row],[Data Recebimento]])</f>
        <v>1900</v>
      </c>
      <c r="M954" s="154"/>
      <c r="N954" s="208"/>
      <c r="O9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5" spans="1:15">
      <c r="A955" s="156"/>
      <c r="B955" s="220"/>
      <c r="C955" s="150"/>
      <c r="D955" s="150"/>
      <c r="E955" s="150"/>
      <c r="F955" s="150"/>
      <c r="G955" s="151"/>
      <c r="H955" s="23">
        <f>MONTH(CtasReceber[[#This Row],[Data Vencimento]])</f>
        <v>1</v>
      </c>
      <c r="I955" s="23">
        <f>YEAR(CtasReceber[[#This Row],[Data Vencimento]])</f>
        <v>1900</v>
      </c>
      <c r="J955" s="156"/>
      <c r="K955" s="23">
        <f>MONTH(CtasReceber[[#This Row],[Data Recebimento]])</f>
        <v>1</v>
      </c>
      <c r="L955" s="23">
        <f>YEAR(CtasReceber[[#This Row],[Data Recebimento]])</f>
        <v>1900</v>
      </c>
      <c r="M955" s="154"/>
      <c r="N955" s="208"/>
      <c r="O9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6" spans="1:15">
      <c r="A956" s="156"/>
      <c r="B956" s="220"/>
      <c r="C956" s="150"/>
      <c r="D956" s="150"/>
      <c r="E956" s="150"/>
      <c r="F956" s="150"/>
      <c r="G956" s="151"/>
      <c r="H956" s="23">
        <f>MONTH(CtasReceber[[#This Row],[Data Vencimento]])</f>
        <v>1</v>
      </c>
      <c r="I956" s="23">
        <f>YEAR(CtasReceber[[#This Row],[Data Vencimento]])</f>
        <v>1900</v>
      </c>
      <c r="J956" s="156"/>
      <c r="K956" s="23">
        <f>MONTH(CtasReceber[[#This Row],[Data Recebimento]])</f>
        <v>1</v>
      </c>
      <c r="L956" s="23">
        <f>YEAR(CtasReceber[[#This Row],[Data Recebimento]])</f>
        <v>1900</v>
      </c>
      <c r="M956" s="154"/>
      <c r="N956" s="208"/>
      <c r="O9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7" spans="1:15">
      <c r="A957" s="156"/>
      <c r="B957" s="220"/>
      <c r="C957" s="150"/>
      <c r="D957" s="150"/>
      <c r="E957" s="150"/>
      <c r="F957" s="150"/>
      <c r="G957" s="151"/>
      <c r="H957" s="23">
        <f>MONTH(CtasReceber[[#This Row],[Data Vencimento]])</f>
        <v>1</v>
      </c>
      <c r="I957" s="23">
        <f>YEAR(CtasReceber[[#This Row],[Data Vencimento]])</f>
        <v>1900</v>
      </c>
      <c r="J957" s="156"/>
      <c r="K957" s="23">
        <f>MONTH(CtasReceber[[#This Row],[Data Recebimento]])</f>
        <v>1</v>
      </c>
      <c r="L957" s="23">
        <f>YEAR(CtasReceber[[#This Row],[Data Recebimento]])</f>
        <v>1900</v>
      </c>
      <c r="M957" s="154"/>
      <c r="N957" s="208"/>
      <c r="O9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8" spans="1:15">
      <c r="A958" s="156"/>
      <c r="B958" s="220"/>
      <c r="C958" s="150"/>
      <c r="D958" s="150"/>
      <c r="E958" s="150"/>
      <c r="F958" s="150"/>
      <c r="G958" s="151"/>
      <c r="H958" s="23">
        <f>MONTH(CtasReceber[[#This Row],[Data Vencimento]])</f>
        <v>1</v>
      </c>
      <c r="I958" s="23">
        <f>YEAR(CtasReceber[[#This Row],[Data Vencimento]])</f>
        <v>1900</v>
      </c>
      <c r="J958" s="156"/>
      <c r="K958" s="23">
        <f>MONTH(CtasReceber[[#This Row],[Data Recebimento]])</f>
        <v>1</v>
      </c>
      <c r="L958" s="23">
        <f>YEAR(CtasReceber[[#This Row],[Data Recebimento]])</f>
        <v>1900</v>
      </c>
      <c r="M958" s="154"/>
      <c r="N958" s="208"/>
      <c r="O9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59" spans="1:15">
      <c r="A959" s="156"/>
      <c r="B959" s="220"/>
      <c r="C959" s="150"/>
      <c r="D959" s="150"/>
      <c r="E959" s="150"/>
      <c r="F959" s="150"/>
      <c r="G959" s="151"/>
      <c r="H959" s="23">
        <f>MONTH(CtasReceber[[#This Row],[Data Vencimento]])</f>
        <v>1</v>
      </c>
      <c r="I959" s="23">
        <f>YEAR(CtasReceber[[#This Row],[Data Vencimento]])</f>
        <v>1900</v>
      </c>
      <c r="J959" s="156"/>
      <c r="K959" s="23">
        <f>MONTH(CtasReceber[[#This Row],[Data Recebimento]])</f>
        <v>1</v>
      </c>
      <c r="L959" s="23">
        <f>YEAR(CtasReceber[[#This Row],[Data Recebimento]])</f>
        <v>1900</v>
      </c>
      <c r="M959" s="154"/>
      <c r="N959" s="208"/>
      <c r="O9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0" spans="1:15">
      <c r="A960" s="156"/>
      <c r="B960" s="220"/>
      <c r="C960" s="150"/>
      <c r="D960" s="150"/>
      <c r="E960" s="150"/>
      <c r="F960" s="150"/>
      <c r="G960" s="151"/>
      <c r="H960" s="23">
        <f>MONTH(CtasReceber[[#This Row],[Data Vencimento]])</f>
        <v>1</v>
      </c>
      <c r="I960" s="23">
        <f>YEAR(CtasReceber[[#This Row],[Data Vencimento]])</f>
        <v>1900</v>
      </c>
      <c r="J960" s="156"/>
      <c r="K960" s="23">
        <f>MONTH(CtasReceber[[#This Row],[Data Recebimento]])</f>
        <v>1</v>
      </c>
      <c r="L960" s="23">
        <f>YEAR(CtasReceber[[#This Row],[Data Recebimento]])</f>
        <v>1900</v>
      </c>
      <c r="M960" s="154"/>
      <c r="N960" s="208"/>
      <c r="O9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1" spans="1:15">
      <c r="A961" s="156"/>
      <c r="B961" s="220"/>
      <c r="C961" s="150"/>
      <c r="D961" s="150"/>
      <c r="E961" s="150"/>
      <c r="F961" s="150"/>
      <c r="G961" s="151"/>
      <c r="H961" s="23">
        <f>MONTH(CtasReceber[[#This Row],[Data Vencimento]])</f>
        <v>1</v>
      </c>
      <c r="I961" s="23">
        <f>YEAR(CtasReceber[[#This Row],[Data Vencimento]])</f>
        <v>1900</v>
      </c>
      <c r="J961" s="156"/>
      <c r="K961" s="23">
        <f>MONTH(CtasReceber[[#This Row],[Data Recebimento]])</f>
        <v>1</v>
      </c>
      <c r="L961" s="23">
        <f>YEAR(CtasReceber[[#This Row],[Data Recebimento]])</f>
        <v>1900</v>
      </c>
      <c r="M961" s="154"/>
      <c r="N961" s="208"/>
      <c r="O9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2" spans="1:15">
      <c r="A962" s="156"/>
      <c r="B962" s="220"/>
      <c r="C962" s="150"/>
      <c r="D962" s="150"/>
      <c r="E962" s="150"/>
      <c r="F962" s="150"/>
      <c r="G962" s="151"/>
      <c r="H962" s="23">
        <f>MONTH(CtasReceber[[#This Row],[Data Vencimento]])</f>
        <v>1</v>
      </c>
      <c r="I962" s="23">
        <f>YEAR(CtasReceber[[#This Row],[Data Vencimento]])</f>
        <v>1900</v>
      </c>
      <c r="J962" s="156"/>
      <c r="K962" s="23">
        <f>MONTH(CtasReceber[[#This Row],[Data Recebimento]])</f>
        <v>1</v>
      </c>
      <c r="L962" s="23">
        <f>YEAR(CtasReceber[[#This Row],[Data Recebimento]])</f>
        <v>1900</v>
      </c>
      <c r="M962" s="154"/>
      <c r="N962" s="208"/>
      <c r="O9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3" spans="1:15">
      <c r="A963" s="156"/>
      <c r="B963" s="220"/>
      <c r="C963" s="150"/>
      <c r="D963" s="150"/>
      <c r="E963" s="150"/>
      <c r="F963" s="150"/>
      <c r="G963" s="151"/>
      <c r="H963" s="23">
        <f>MONTH(CtasReceber[[#This Row],[Data Vencimento]])</f>
        <v>1</v>
      </c>
      <c r="I963" s="23">
        <f>YEAR(CtasReceber[[#This Row],[Data Vencimento]])</f>
        <v>1900</v>
      </c>
      <c r="J963" s="156"/>
      <c r="K963" s="23">
        <f>MONTH(CtasReceber[[#This Row],[Data Recebimento]])</f>
        <v>1</v>
      </c>
      <c r="L963" s="23">
        <f>YEAR(CtasReceber[[#This Row],[Data Recebimento]])</f>
        <v>1900</v>
      </c>
      <c r="M963" s="154"/>
      <c r="N963" s="208"/>
      <c r="O9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4" spans="1:15">
      <c r="A964" s="156"/>
      <c r="B964" s="220"/>
      <c r="C964" s="150"/>
      <c r="D964" s="150"/>
      <c r="E964" s="150"/>
      <c r="F964" s="150"/>
      <c r="G964" s="151"/>
      <c r="H964" s="23">
        <f>MONTH(CtasReceber[[#This Row],[Data Vencimento]])</f>
        <v>1</v>
      </c>
      <c r="I964" s="23">
        <f>YEAR(CtasReceber[[#This Row],[Data Vencimento]])</f>
        <v>1900</v>
      </c>
      <c r="J964" s="156"/>
      <c r="K964" s="23">
        <f>MONTH(CtasReceber[[#This Row],[Data Recebimento]])</f>
        <v>1</v>
      </c>
      <c r="L964" s="23">
        <f>YEAR(CtasReceber[[#This Row],[Data Recebimento]])</f>
        <v>1900</v>
      </c>
      <c r="M964" s="154"/>
      <c r="N964" s="208"/>
      <c r="O9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5" spans="1:15">
      <c r="A965" s="156"/>
      <c r="B965" s="220"/>
      <c r="C965" s="150"/>
      <c r="D965" s="150"/>
      <c r="E965" s="150"/>
      <c r="F965" s="150"/>
      <c r="G965" s="151"/>
      <c r="H965" s="23">
        <f>MONTH(CtasReceber[[#This Row],[Data Vencimento]])</f>
        <v>1</v>
      </c>
      <c r="I965" s="23">
        <f>YEAR(CtasReceber[[#This Row],[Data Vencimento]])</f>
        <v>1900</v>
      </c>
      <c r="J965" s="156"/>
      <c r="K965" s="23">
        <f>MONTH(CtasReceber[[#This Row],[Data Recebimento]])</f>
        <v>1</v>
      </c>
      <c r="L965" s="23">
        <f>YEAR(CtasReceber[[#This Row],[Data Recebimento]])</f>
        <v>1900</v>
      </c>
      <c r="M965" s="154"/>
      <c r="N965" s="208"/>
      <c r="O9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6" spans="1:15">
      <c r="A966" s="156"/>
      <c r="B966" s="220"/>
      <c r="C966" s="150"/>
      <c r="D966" s="150"/>
      <c r="E966" s="150"/>
      <c r="F966" s="150"/>
      <c r="G966" s="151"/>
      <c r="H966" s="23">
        <f>MONTH(CtasReceber[[#This Row],[Data Vencimento]])</f>
        <v>1</v>
      </c>
      <c r="I966" s="23">
        <f>YEAR(CtasReceber[[#This Row],[Data Vencimento]])</f>
        <v>1900</v>
      </c>
      <c r="J966" s="156"/>
      <c r="K966" s="23">
        <f>MONTH(CtasReceber[[#This Row],[Data Recebimento]])</f>
        <v>1</v>
      </c>
      <c r="L966" s="23">
        <f>YEAR(CtasReceber[[#This Row],[Data Recebimento]])</f>
        <v>1900</v>
      </c>
      <c r="M966" s="154"/>
      <c r="N966" s="208"/>
      <c r="O9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7" spans="1:15">
      <c r="A967" s="156"/>
      <c r="B967" s="220"/>
      <c r="C967" s="150"/>
      <c r="D967" s="150"/>
      <c r="E967" s="150"/>
      <c r="F967" s="150"/>
      <c r="G967" s="151"/>
      <c r="H967" s="23">
        <f>MONTH(CtasReceber[[#This Row],[Data Vencimento]])</f>
        <v>1</v>
      </c>
      <c r="I967" s="23">
        <f>YEAR(CtasReceber[[#This Row],[Data Vencimento]])</f>
        <v>1900</v>
      </c>
      <c r="J967" s="156"/>
      <c r="K967" s="23">
        <f>MONTH(CtasReceber[[#This Row],[Data Recebimento]])</f>
        <v>1</v>
      </c>
      <c r="L967" s="23">
        <f>YEAR(CtasReceber[[#This Row],[Data Recebimento]])</f>
        <v>1900</v>
      </c>
      <c r="M967" s="154"/>
      <c r="N967" s="208"/>
      <c r="O9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8" spans="1:15">
      <c r="A968" s="156"/>
      <c r="B968" s="220"/>
      <c r="C968" s="150"/>
      <c r="D968" s="150"/>
      <c r="E968" s="150"/>
      <c r="F968" s="150"/>
      <c r="G968" s="151"/>
      <c r="H968" s="23">
        <f>MONTH(CtasReceber[[#This Row],[Data Vencimento]])</f>
        <v>1</v>
      </c>
      <c r="I968" s="23">
        <f>YEAR(CtasReceber[[#This Row],[Data Vencimento]])</f>
        <v>1900</v>
      </c>
      <c r="J968" s="156"/>
      <c r="K968" s="23">
        <f>MONTH(CtasReceber[[#This Row],[Data Recebimento]])</f>
        <v>1</v>
      </c>
      <c r="L968" s="23">
        <f>YEAR(CtasReceber[[#This Row],[Data Recebimento]])</f>
        <v>1900</v>
      </c>
      <c r="M968" s="154"/>
      <c r="N968" s="208"/>
      <c r="O9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69" spans="1:15">
      <c r="A969" s="156"/>
      <c r="B969" s="220"/>
      <c r="C969" s="150"/>
      <c r="D969" s="150"/>
      <c r="E969" s="150"/>
      <c r="F969" s="150"/>
      <c r="G969" s="151"/>
      <c r="H969" s="23">
        <f>MONTH(CtasReceber[[#This Row],[Data Vencimento]])</f>
        <v>1</v>
      </c>
      <c r="I969" s="23">
        <f>YEAR(CtasReceber[[#This Row],[Data Vencimento]])</f>
        <v>1900</v>
      </c>
      <c r="J969" s="156"/>
      <c r="K969" s="23">
        <f>MONTH(CtasReceber[[#This Row],[Data Recebimento]])</f>
        <v>1</v>
      </c>
      <c r="L969" s="23">
        <f>YEAR(CtasReceber[[#This Row],[Data Recebimento]])</f>
        <v>1900</v>
      </c>
      <c r="M969" s="154"/>
      <c r="N969" s="208"/>
      <c r="O9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0" spans="1:15">
      <c r="A970" s="156"/>
      <c r="B970" s="220"/>
      <c r="C970" s="150"/>
      <c r="D970" s="150"/>
      <c r="E970" s="150"/>
      <c r="F970" s="150"/>
      <c r="G970" s="151"/>
      <c r="H970" s="23">
        <f>MONTH(CtasReceber[[#This Row],[Data Vencimento]])</f>
        <v>1</v>
      </c>
      <c r="I970" s="23">
        <f>YEAR(CtasReceber[[#This Row],[Data Vencimento]])</f>
        <v>1900</v>
      </c>
      <c r="J970" s="156"/>
      <c r="K970" s="23">
        <f>MONTH(CtasReceber[[#This Row],[Data Recebimento]])</f>
        <v>1</v>
      </c>
      <c r="L970" s="23">
        <f>YEAR(CtasReceber[[#This Row],[Data Recebimento]])</f>
        <v>1900</v>
      </c>
      <c r="M970" s="154"/>
      <c r="N970" s="208"/>
      <c r="O9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1" spans="1:15">
      <c r="A971" s="156"/>
      <c r="B971" s="220"/>
      <c r="C971" s="150"/>
      <c r="D971" s="150"/>
      <c r="E971" s="150"/>
      <c r="F971" s="150"/>
      <c r="G971" s="151"/>
      <c r="H971" s="23">
        <f>MONTH(CtasReceber[[#This Row],[Data Vencimento]])</f>
        <v>1</v>
      </c>
      <c r="I971" s="23">
        <f>YEAR(CtasReceber[[#This Row],[Data Vencimento]])</f>
        <v>1900</v>
      </c>
      <c r="J971" s="156"/>
      <c r="K971" s="23">
        <f>MONTH(CtasReceber[[#This Row],[Data Recebimento]])</f>
        <v>1</v>
      </c>
      <c r="L971" s="23">
        <f>YEAR(CtasReceber[[#This Row],[Data Recebimento]])</f>
        <v>1900</v>
      </c>
      <c r="M971" s="154"/>
      <c r="N971" s="208"/>
      <c r="O9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2" spans="1:15">
      <c r="A972" s="156"/>
      <c r="B972" s="220"/>
      <c r="C972" s="150"/>
      <c r="D972" s="150"/>
      <c r="E972" s="150"/>
      <c r="F972" s="150"/>
      <c r="G972" s="151"/>
      <c r="H972" s="23">
        <f>MONTH(CtasReceber[[#This Row],[Data Vencimento]])</f>
        <v>1</v>
      </c>
      <c r="I972" s="23">
        <f>YEAR(CtasReceber[[#This Row],[Data Vencimento]])</f>
        <v>1900</v>
      </c>
      <c r="J972" s="156"/>
      <c r="K972" s="23">
        <f>MONTH(CtasReceber[[#This Row],[Data Recebimento]])</f>
        <v>1</v>
      </c>
      <c r="L972" s="23">
        <f>YEAR(CtasReceber[[#This Row],[Data Recebimento]])</f>
        <v>1900</v>
      </c>
      <c r="M972" s="154"/>
      <c r="N972" s="208"/>
      <c r="O9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3" spans="1:15">
      <c r="A973" s="156"/>
      <c r="B973" s="220"/>
      <c r="C973" s="150"/>
      <c r="D973" s="150"/>
      <c r="E973" s="150"/>
      <c r="F973" s="150"/>
      <c r="G973" s="151"/>
      <c r="H973" s="23">
        <f>MONTH(CtasReceber[[#This Row],[Data Vencimento]])</f>
        <v>1</v>
      </c>
      <c r="I973" s="23">
        <f>YEAR(CtasReceber[[#This Row],[Data Vencimento]])</f>
        <v>1900</v>
      </c>
      <c r="J973" s="156"/>
      <c r="K973" s="23">
        <f>MONTH(CtasReceber[[#This Row],[Data Recebimento]])</f>
        <v>1</v>
      </c>
      <c r="L973" s="23">
        <f>YEAR(CtasReceber[[#This Row],[Data Recebimento]])</f>
        <v>1900</v>
      </c>
      <c r="M973" s="154"/>
      <c r="N973" s="208"/>
      <c r="O9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4" spans="1:15">
      <c r="A974" s="156"/>
      <c r="B974" s="220"/>
      <c r="C974" s="150"/>
      <c r="D974" s="150"/>
      <c r="E974" s="150"/>
      <c r="F974" s="150"/>
      <c r="G974" s="151"/>
      <c r="H974" s="23">
        <f>MONTH(CtasReceber[[#This Row],[Data Vencimento]])</f>
        <v>1</v>
      </c>
      <c r="I974" s="23">
        <f>YEAR(CtasReceber[[#This Row],[Data Vencimento]])</f>
        <v>1900</v>
      </c>
      <c r="J974" s="156"/>
      <c r="K974" s="23">
        <f>MONTH(CtasReceber[[#This Row],[Data Recebimento]])</f>
        <v>1</v>
      </c>
      <c r="L974" s="23">
        <f>YEAR(CtasReceber[[#This Row],[Data Recebimento]])</f>
        <v>1900</v>
      </c>
      <c r="M974" s="154"/>
      <c r="N974" s="208"/>
      <c r="O9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5" spans="1:15">
      <c r="A975" s="156"/>
      <c r="B975" s="220"/>
      <c r="C975" s="150"/>
      <c r="D975" s="150"/>
      <c r="E975" s="150"/>
      <c r="F975" s="150"/>
      <c r="G975" s="151"/>
      <c r="H975" s="23">
        <f>MONTH(CtasReceber[[#This Row],[Data Vencimento]])</f>
        <v>1</v>
      </c>
      <c r="I975" s="23">
        <f>YEAR(CtasReceber[[#This Row],[Data Vencimento]])</f>
        <v>1900</v>
      </c>
      <c r="J975" s="156"/>
      <c r="K975" s="23">
        <f>MONTH(CtasReceber[[#This Row],[Data Recebimento]])</f>
        <v>1</v>
      </c>
      <c r="L975" s="23">
        <f>YEAR(CtasReceber[[#This Row],[Data Recebimento]])</f>
        <v>1900</v>
      </c>
      <c r="M975" s="154"/>
      <c r="N975" s="208"/>
      <c r="O9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6" spans="1:15">
      <c r="A976" s="156"/>
      <c r="B976" s="220"/>
      <c r="C976" s="150"/>
      <c r="D976" s="150"/>
      <c r="E976" s="150"/>
      <c r="F976" s="150"/>
      <c r="G976" s="151"/>
      <c r="H976" s="23">
        <f>MONTH(CtasReceber[[#This Row],[Data Vencimento]])</f>
        <v>1</v>
      </c>
      <c r="I976" s="23">
        <f>YEAR(CtasReceber[[#This Row],[Data Vencimento]])</f>
        <v>1900</v>
      </c>
      <c r="J976" s="156"/>
      <c r="K976" s="23">
        <f>MONTH(CtasReceber[[#This Row],[Data Recebimento]])</f>
        <v>1</v>
      </c>
      <c r="L976" s="23">
        <f>YEAR(CtasReceber[[#This Row],[Data Recebimento]])</f>
        <v>1900</v>
      </c>
      <c r="M976" s="154"/>
      <c r="N976" s="208"/>
      <c r="O9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7" spans="1:15">
      <c r="A977" s="156"/>
      <c r="B977" s="220"/>
      <c r="C977" s="150"/>
      <c r="D977" s="150"/>
      <c r="E977" s="150"/>
      <c r="F977" s="150"/>
      <c r="G977" s="151"/>
      <c r="H977" s="23">
        <f>MONTH(CtasReceber[[#This Row],[Data Vencimento]])</f>
        <v>1</v>
      </c>
      <c r="I977" s="23">
        <f>YEAR(CtasReceber[[#This Row],[Data Vencimento]])</f>
        <v>1900</v>
      </c>
      <c r="J977" s="156"/>
      <c r="K977" s="23">
        <f>MONTH(CtasReceber[[#This Row],[Data Recebimento]])</f>
        <v>1</v>
      </c>
      <c r="L977" s="23">
        <f>YEAR(CtasReceber[[#This Row],[Data Recebimento]])</f>
        <v>1900</v>
      </c>
      <c r="M977" s="154"/>
      <c r="N977" s="208"/>
      <c r="O9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8" spans="1:15">
      <c r="A978" s="156"/>
      <c r="B978" s="220"/>
      <c r="C978" s="150"/>
      <c r="D978" s="150"/>
      <c r="E978" s="150"/>
      <c r="F978" s="150"/>
      <c r="G978" s="151"/>
      <c r="H978" s="23">
        <f>MONTH(CtasReceber[[#This Row],[Data Vencimento]])</f>
        <v>1</v>
      </c>
      <c r="I978" s="23">
        <f>YEAR(CtasReceber[[#This Row],[Data Vencimento]])</f>
        <v>1900</v>
      </c>
      <c r="J978" s="156"/>
      <c r="K978" s="23">
        <f>MONTH(CtasReceber[[#This Row],[Data Recebimento]])</f>
        <v>1</v>
      </c>
      <c r="L978" s="23">
        <f>YEAR(CtasReceber[[#This Row],[Data Recebimento]])</f>
        <v>1900</v>
      </c>
      <c r="M978" s="154"/>
      <c r="N978" s="208"/>
      <c r="O9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79" spans="1:15">
      <c r="A979" s="156"/>
      <c r="B979" s="220"/>
      <c r="C979" s="150"/>
      <c r="D979" s="150"/>
      <c r="E979" s="150"/>
      <c r="F979" s="150"/>
      <c r="G979" s="151"/>
      <c r="H979" s="23">
        <f>MONTH(CtasReceber[[#This Row],[Data Vencimento]])</f>
        <v>1</v>
      </c>
      <c r="I979" s="23">
        <f>YEAR(CtasReceber[[#This Row],[Data Vencimento]])</f>
        <v>1900</v>
      </c>
      <c r="J979" s="156"/>
      <c r="K979" s="23">
        <f>MONTH(CtasReceber[[#This Row],[Data Recebimento]])</f>
        <v>1</v>
      </c>
      <c r="L979" s="23">
        <f>YEAR(CtasReceber[[#This Row],[Data Recebimento]])</f>
        <v>1900</v>
      </c>
      <c r="M979" s="154"/>
      <c r="N979" s="208"/>
      <c r="O9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0" spans="1:15">
      <c r="A980" s="156"/>
      <c r="B980" s="220"/>
      <c r="C980" s="150"/>
      <c r="D980" s="150"/>
      <c r="E980" s="150"/>
      <c r="F980" s="150"/>
      <c r="G980" s="151"/>
      <c r="H980" s="23">
        <f>MONTH(CtasReceber[[#This Row],[Data Vencimento]])</f>
        <v>1</v>
      </c>
      <c r="I980" s="23">
        <f>YEAR(CtasReceber[[#This Row],[Data Vencimento]])</f>
        <v>1900</v>
      </c>
      <c r="J980" s="156"/>
      <c r="K980" s="23">
        <f>MONTH(CtasReceber[[#This Row],[Data Recebimento]])</f>
        <v>1</v>
      </c>
      <c r="L980" s="23">
        <f>YEAR(CtasReceber[[#This Row],[Data Recebimento]])</f>
        <v>1900</v>
      </c>
      <c r="M980" s="154"/>
      <c r="N980" s="208"/>
      <c r="O9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1" spans="1:15">
      <c r="A981" s="156"/>
      <c r="B981" s="220"/>
      <c r="C981" s="150"/>
      <c r="D981" s="150"/>
      <c r="E981" s="150"/>
      <c r="F981" s="150"/>
      <c r="G981" s="151"/>
      <c r="H981" s="23">
        <f>MONTH(CtasReceber[[#This Row],[Data Vencimento]])</f>
        <v>1</v>
      </c>
      <c r="I981" s="23">
        <f>YEAR(CtasReceber[[#This Row],[Data Vencimento]])</f>
        <v>1900</v>
      </c>
      <c r="J981" s="156"/>
      <c r="K981" s="23">
        <f>MONTH(CtasReceber[[#This Row],[Data Recebimento]])</f>
        <v>1</v>
      </c>
      <c r="L981" s="23">
        <f>YEAR(CtasReceber[[#This Row],[Data Recebimento]])</f>
        <v>1900</v>
      </c>
      <c r="M981" s="154"/>
      <c r="N981" s="208"/>
      <c r="O9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2" spans="1:15">
      <c r="A982" s="156"/>
      <c r="B982" s="220"/>
      <c r="C982" s="150"/>
      <c r="D982" s="150"/>
      <c r="E982" s="150"/>
      <c r="F982" s="150"/>
      <c r="G982" s="151"/>
      <c r="H982" s="23">
        <f>MONTH(CtasReceber[[#This Row],[Data Vencimento]])</f>
        <v>1</v>
      </c>
      <c r="I982" s="23">
        <f>YEAR(CtasReceber[[#This Row],[Data Vencimento]])</f>
        <v>1900</v>
      </c>
      <c r="J982" s="156"/>
      <c r="K982" s="23">
        <f>MONTH(CtasReceber[[#This Row],[Data Recebimento]])</f>
        <v>1</v>
      </c>
      <c r="L982" s="23">
        <f>YEAR(CtasReceber[[#This Row],[Data Recebimento]])</f>
        <v>1900</v>
      </c>
      <c r="M982" s="154"/>
      <c r="N982" s="208"/>
      <c r="O9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3" spans="1:15">
      <c r="A983" s="156"/>
      <c r="B983" s="220"/>
      <c r="C983" s="150"/>
      <c r="D983" s="150"/>
      <c r="E983" s="150"/>
      <c r="F983" s="150"/>
      <c r="G983" s="151"/>
      <c r="H983" s="23">
        <f>MONTH(CtasReceber[[#This Row],[Data Vencimento]])</f>
        <v>1</v>
      </c>
      <c r="I983" s="23">
        <f>YEAR(CtasReceber[[#This Row],[Data Vencimento]])</f>
        <v>1900</v>
      </c>
      <c r="J983" s="156"/>
      <c r="K983" s="23">
        <f>MONTH(CtasReceber[[#This Row],[Data Recebimento]])</f>
        <v>1</v>
      </c>
      <c r="L983" s="23">
        <f>YEAR(CtasReceber[[#This Row],[Data Recebimento]])</f>
        <v>1900</v>
      </c>
      <c r="M983" s="154"/>
      <c r="N983" s="208"/>
      <c r="O9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4" spans="1:15">
      <c r="A984" s="156"/>
      <c r="B984" s="220"/>
      <c r="C984" s="150"/>
      <c r="D984" s="150"/>
      <c r="E984" s="150"/>
      <c r="F984" s="150"/>
      <c r="G984" s="151"/>
      <c r="H984" s="23">
        <f>MONTH(CtasReceber[[#This Row],[Data Vencimento]])</f>
        <v>1</v>
      </c>
      <c r="I984" s="23">
        <f>YEAR(CtasReceber[[#This Row],[Data Vencimento]])</f>
        <v>1900</v>
      </c>
      <c r="J984" s="156"/>
      <c r="K984" s="23">
        <f>MONTH(CtasReceber[[#This Row],[Data Recebimento]])</f>
        <v>1</v>
      </c>
      <c r="L984" s="23">
        <f>YEAR(CtasReceber[[#This Row],[Data Recebimento]])</f>
        <v>1900</v>
      </c>
      <c r="M984" s="154"/>
      <c r="N984" s="208"/>
      <c r="O9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5" spans="1:15">
      <c r="A985" s="156"/>
      <c r="B985" s="220"/>
      <c r="C985" s="150"/>
      <c r="D985" s="150"/>
      <c r="E985" s="150"/>
      <c r="F985" s="150"/>
      <c r="G985" s="151"/>
      <c r="H985" s="23">
        <f>MONTH(CtasReceber[[#This Row],[Data Vencimento]])</f>
        <v>1</v>
      </c>
      <c r="I985" s="23">
        <f>YEAR(CtasReceber[[#This Row],[Data Vencimento]])</f>
        <v>1900</v>
      </c>
      <c r="J985" s="156"/>
      <c r="K985" s="23">
        <f>MONTH(CtasReceber[[#This Row],[Data Recebimento]])</f>
        <v>1</v>
      </c>
      <c r="L985" s="23">
        <f>YEAR(CtasReceber[[#This Row],[Data Recebimento]])</f>
        <v>1900</v>
      </c>
      <c r="M985" s="154"/>
      <c r="N985" s="208"/>
      <c r="O9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6" spans="1:15">
      <c r="A986" s="156"/>
      <c r="B986" s="220"/>
      <c r="C986" s="150"/>
      <c r="D986" s="150"/>
      <c r="E986" s="150"/>
      <c r="F986" s="150"/>
      <c r="G986" s="151"/>
      <c r="H986" s="23">
        <f>MONTH(CtasReceber[[#This Row],[Data Vencimento]])</f>
        <v>1</v>
      </c>
      <c r="I986" s="23">
        <f>YEAR(CtasReceber[[#This Row],[Data Vencimento]])</f>
        <v>1900</v>
      </c>
      <c r="J986" s="156"/>
      <c r="K986" s="23">
        <f>MONTH(CtasReceber[[#This Row],[Data Recebimento]])</f>
        <v>1</v>
      </c>
      <c r="L986" s="23">
        <f>YEAR(CtasReceber[[#This Row],[Data Recebimento]])</f>
        <v>1900</v>
      </c>
      <c r="M986" s="154"/>
      <c r="N986" s="208"/>
      <c r="O9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7" spans="1:15">
      <c r="A987" s="156"/>
      <c r="B987" s="220"/>
      <c r="C987" s="150"/>
      <c r="D987" s="150"/>
      <c r="E987" s="150"/>
      <c r="F987" s="150"/>
      <c r="G987" s="151"/>
      <c r="H987" s="23">
        <f>MONTH(CtasReceber[[#This Row],[Data Vencimento]])</f>
        <v>1</v>
      </c>
      <c r="I987" s="23">
        <f>YEAR(CtasReceber[[#This Row],[Data Vencimento]])</f>
        <v>1900</v>
      </c>
      <c r="J987" s="156"/>
      <c r="K987" s="23">
        <f>MONTH(CtasReceber[[#This Row],[Data Recebimento]])</f>
        <v>1</v>
      </c>
      <c r="L987" s="23">
        <f>YEAR(CtasReceber[[#This Row],[Data Recebimento]])</f>
        <v>1900</v>
      </c>
      <c r="M987" s="154"/>
      <c r="N987" s="208"/>
      <c r="O9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8" spans="1:15">
      <c r="A988" s="156"/>
      <c r="B988" s="220"/>
      <c r="C988" s="150"/>
      <c r="D988" s="150"/>
      <c r="E988" s="150"/>
      <c r="F988" s="150"/>
      <c r="G988" s="151"/>
      <c r="H988" s="23">
        <f>MONTH(CtasReceber[[#This Row],[Data Vencimento]])</f>
        <v>1</v>
      </c>
      <c r="I988" s="23">
        <f>YEAR(CtasReceber[[#This Row],[Data Vencimento]])</f>
        <v>1900</v>
      </c>
      <c r="J988" s="156"/>
      <c r="K988" s="23">
        <f>MONTH(CtasReceber[[#This Row],[Data Recebimento]])</f>
        <v>1</v>
      </c>
      <c r="L988" s="23">
        <f>YEAR(CtasReceber[[#This Row],[Data Recebimento]])</f>
        <v>1900</v>
      </c>
      <c r="M988" s="154"/>
      <c r="N988" s="208"/>
      <c r="O9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89" spans="1:15">
      <c r="A989" s="156"/>
      <c r="B989" s="220"/>
      <c r="C989" s="150"/>
      <c r="D989" s="150"/>
      <c r="E989" s="150"/>
      <c r="F989" s="150"/>
      <c r="G989" s="151"/>
      <c r="H989" s="23">
        <f>MONTH(CtasReceber[[#This Row],[Data Vencimento]])</f>
        <v>1</v>
      </c>
      <c r="I989" s="23">
        <f>YEAR(CtasReceber[[#This Row],[Data Vencimento]])</f>
        <v>1900</v>
      </c>
      <c r="J989" s="156"/>
      <c r="K989" s="23">
        <f>MONTH(CtasReceber[[#This Row],[Data Recebimento]])</f>
        <v>1</v>
      </c>
      <c r="L989" s="23">
        <f>YEAR(CtasReceber[[#This Row],[Data Recebimento]])</f>
        <v>1900</v>
      </c>
      <c r="M989" s="154"/>
      <c r="N989" s="208"/>
      <c r="O9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0" spans="1:15">
      <c r="A990" s="156"/>
      <c r="B990" s="220"/>
      <c r="C990" s="150"/>
      <c r="D990" s="150"/>
      <c r="E990" s="150"/>
      <c r="F990" s="150"/>
      <c r="G990" s="151"/>
      <c r="H990" s="23">
        <f>MONTH(CtasReceber[[#This Row],[Data Vencimento]])</f>
        <v>1</v>
      </c>
      <c r="I990" s="23">
        <f>YEAR(CtasReceber[[#This Row],[Data Vencimento]])</f>
        <v>1900</v>
      </c>
      <c r="J990" s="156"/>
      <c r="K990" s="23">
        <f>MONTH(CtasReceber[[#This Row],[Data Recebimento]])</f>
        <v>1</v>
      </c>
      <c r="L990" s="23">
        <f>YEAR(CtasReceber[[#This Row],[Data Recebimento]])</f>
        <v>1900</v>
      </c>
      <c r="M990" s="154"/>
      <c r="N990" s="208"/>
      <c r="O9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1" spans="1:15">
      <c r="A991" s="156"/>
      <c r="B991" s="220"/>
      <c r="C991" s="150"/>
      <c r="D991" s="150"/>
      <c r="E991" s="150"/>
      <c r="F991" s="150"/>
      <c r="G991" s="151"/>
      <c r="H991" s="23">
        <f>MONTH(CtasReceber[[#This Row],[Data Vencimento]])</f>
        <v>1</v>
      </c>
      <c r="I991" s="23">
        <f>YEAR(CtasReceber[[#This Row],[Data Vencimento]])</f>
        <v>1900</v>
      </c>
      <c r="J991" s="156"/>
      <c r="K991" s="23">
        <f>MONTH(CtasReceber[[#This Row],[Data Recebimento]])</f>
        <v>1</v>
      </c>
      <c r="L991" s="23">
        <f>YEAR(CtasReceber[[#This Row],[Data Recebimento]])</f>
        <v>1900</v>
      </c>
      <c r="M991" s="154"/>
      <c r="N991" s="208"/>
      <c r="O9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2" spans="1:15">
      <c r="A992" s="156"/>
      <c r="B992" s="220"/>
      <c r="C992" s="150"/>
      <c r="D992" s="150"/>
      <c r="E992" s="150"/>
      <c r="F992" s="150"/>
      <c r="G992" s="151"/>
      <c r="H992" s="23">
        <f>MONTH(CtasReceber[[#This Row],[Data Vencimento]])</f>
        <v>1</v>
      </c>
      <c r="I992" s="23">
        <f>YEAR(CtasReceber[[#This Row],[Data Vencimento]])</f>
        <v>1900</v>
      </c>
      <c r="J992" s="156"/>
      <c r="K992" s="23">
        <f>MONTH(CtasReceber[[#This Row],[Data Recebimento]])</f>
        <v>1</v>
      </c>
      <c r="L992" s="23">
        <f>YEAR(CtasReceber[[#This Row],[Data Recebimento]])</f>
        <v>1900</v>
      </c>
      <c r="M992" s="154"/>
      <c r="N992" s="208"/>
      <c r="O9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3" spans="1:15">
      <c r="A993" s="156"/>
      <c r="B993" s="220"/>
      <c r="C993" s="150"/>
      <c r="D993" s="150"/>
      <c r="E993" s="150"/>
      <c r="F993" s="150"/>
      <c r="G993" s="151"/>
      <c r="H993" s="23">
        <f>MONTH(CtasReceber[[#This Row],[Data Vencimento]])</f>
        <v>1</v>
      </c>
      <c r="I993" s="23">
        <f>YEAR(CtasReceber[[#This Row],[Data Vencimento]])</f>
        <v>1900</v>
      </c>
      <c r="J993" s="156"/>
      <c r="K993" s="23">
        <f>MONTH(CtasReceber[[#This Row],[Data Recebimento]])</f>
        <v>1</v>
      </c>
      <c r="L993" s="23">
        <f>YEAR(CtasReceber[[#This Row],[Data Recebimento]])</f>
        <v>1900</v>
      </c>
      <c r="M993" s="154"/>
      <c r="N993" s="208"/>
      <c r="O9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4" spans="1:15">
      <c r="A994" s="156"/>
      <c r="B994" s="220"/>
      <c r="C994" s="150"/>
      <c r="D994" s="150"/>
      <c r="E994" s="150"/>
      <c r="F994" s="150"/>
      <c r="G994" s="151"/>
      <c r="H994" s="23">
        <f>MONTH(CtasReceber[[#This Row],[Data Vencimento]])</f>
        <v>1</v>
      </c>
      <c r="I994" s="23">
        <f>YEAR(CtasReceber[[#This Row],[Data Vencimento]])</f>
        <v>1900</v>
      </c>
      <c r="J994" s="156"/>
      <c r="K994" s="23">
        <f>MONTH(CtasReceber[[#This Row],[Data Recebimento]])</f>
        <v>1</v>
      </c>
      <c r="L994" s="23">
        <f>YEAR(CtasReceber[[#This Row],[Data Recebimento]])</f>
        <v>1900</v>
      </c>
      <c r="M994" s="154"/>
      <c r="N994" s="208"/>
      <c r="O9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5" spans="1:15">
      <c r="A995" s="156"/>
      <c r="B995" s="220"/>
      <c r="C995" s="150"/>
      <c r="D995" s="150"/>
      <c r="E995" s="150"/>
      <c r="F995" s="150"/>
      <c r="G995" s="151"/>
      <c r="H995" s="23">
        <f>MONTH(CtasReceber[[#This Row],[Data Vencimento]])</f>
        <v>1</v>
      </c>
      <c r="I995" s="23">
        <f>YEAR(CtasReceber[[#This Row],[Data Vencimento]])</f>
        <v>1900</v>
      </c>
      <c r="J995" s="156"/>
      <c r="K995" s="23">
        <f>MONTH(CtasReceber[[#This Row],[Data Recebimento]])</f>
        <v>1</v>
      </c>
      <c r="L995" s="23">
        <f>YEAR(CtasReceber[[#This Row],[Data Recebimento]])</f>
        <v>1900</v>
      </c>
      <c r="M995" s="154"/>
      <c r="N995" s="208"/>
      <c r="O9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6" spans="1:15">
      <c r="A996" s="156"/>
      <c r="B996" s="220"/>
      <c r="C996" s="150"/>
      <c r="D996" s="150"/>
      <c r="E996" s="150"/>
      <c r="F996" s="150"/>
      <c r="G996" s="151"/>
      <c r="H996" s="23">
        <f>MONTH(CtasReceber[[#This Row],[Data Vencimento]])</f>
        <v>1</v>
      </c>
      <c r="I996" s="23">
        <f>YEAR(CtasReceber[[#This Row],[Data Vencimento]])</f>
        <v>1900</v>
      </c>
      <c r="J996" s="156"/>
      <c r="K996" s="23">
        <f>MONTH(CtasReceber[[#This Row],[Data Recebimento]])</f>
        <v>1</v>
      </c>
      <c r="L996" s="23">
        <f>YEAR(CtasReceber[[#This Row],[Data Recebimento]])</f>
        <v>1900</v>
      </c>
      <c r="M996" s="154"/>
      <c r="N996" s="208"/>
      <c r="O9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7" spans="1:15">
      <c r="A997" s="156"/>
      <c r="B997" s="220"/>
      <c r="C997" s="150"/>
      <c r="D997" s="150"/>
      <c r="E997" s="150"/>
      <c r="F997" s="150"/>
      <c r="G997" s="151"/>
      <c r="H997" s="23">
        <f>MONTH(CtasReceber[[#This Row],[Data Vencimento]])</f>
        <v>1</v>
      </c>
      <c r="I997" s="23">
        <f>YEAR(CtasReceber[[#This Row],[Data Vencimento]])</f>
        <v>1900</v>
      </c>
      <c r="J997" s="156"/>
      <c r="K997" s="23">
        <f>MONTH(CtasReceber[[#This Row],[Data Recebimento]])</f>
        <v>1</v>
      </c>
      <c r="L997" s="23">
        <f>YEAR(CtasReceber[[#This Row],[Data Recebimento]])</f>
        <v>1900</v>
      </c>
      <c r="M997" s="154"/>
      <c r="N997" s="208"/>
      <c r="O9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8" spans="1:15">
      <c r="A998" s="156"/>
      <c r="B998" s="220"/>
      <c r="C998" s="150"/>
      <c r="D998" s="150"/>
      <c r="E998" s="150"/>
      <c r="F998" s="150"/>
      <c r="G998" s="151"/>
      <c r="H998" s="23">
        <f>MONTH(CtasReceber[[#This Row],[Data Vencimento]])</f>
        <v>1</v>
      </c>
      <c r="I998" s="23">
        <f>YEAR(CtasReceber[[#This Row],[Data Vencimento]])</f>
        <v>1900</v>
      </c>
      <c r="J998" s="156"/>
      <c r="K998" s="23">
        <f>MONTH(CtasReceber[[#This Row],[Data Recebimento]])</f>
        <v>1</v>
      </c>
      <c r="L998" s="23">
        <f>YEAR(CtasReceber[[#This Row],[Data Recebimento]])</f>
        <v>1900</v>
      </c>
      <c r="M998" s="154"/>
      <c r="N998" s="208"/>
      <c r="O9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999" spans="1:15">
      <c r="A999" s="156"/>
      <c r="B999" s="220"/>
      <c r="C999" s="150"/>
      <c r="D999" s="150"/>
      <c r="E999" s="150"/>
      <c r="F999" s="150"/>
      <c r="G999" s="151"/>
      <c r="H999" s="23">
        <f>MONTH(CtasReceber[[#This Row],[Data Vencimento]])</f>
        <v>1</v>
      </c>
      <c r="I999" s="23">
        <f>YEAR(CtasReceber[[#This Row],[Data Vencimento]])</f>
        <v>1900</v>
      </c>
      <c r="J999" s="156"/>
      <c r="K999" s="23">
        <f>MONTH(CtasReceber[[#This Row],[Data Recebimento]])</f>
        <v>1</v>
      </c>
      <c r="L999" s="23">
        <f>YEAR(CtasReceber[[#This Row],[Data Recebimento]])</f>
        <v>1900</v>
      </c>
      <c r="M999" s="154"/>
      <c r="N999" s="208"/>
      <c r="O9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0" spans="1:15">
      <c r="A1000" s="156"/>
      <c r="B1000" s="220"/>
      <c r="C1000" s="150"/>
      <c r="D1000" s="150"/>
      <c r="E1000" s="150"/>
      <c r="F1000" s="150"/>
      <c r="G1000" s="151"/>
      <c r="H1000" s="23">
        <f>MONTH(CtasReceber[[#This Row],[Data Vencimento]])</f>
        <v>1</v>
      </c>
      <c r="I1000" s="23">
        <f>YEAR(CtasReceber[[#This Row],[Data Vencimento]])</f>
        <v>1900</v>
      </c>
      <c r="J1000" s="156"/>
      <c r="K1000" s="23">
        <f>MONTH(CtasReceber[[#This Row],[Data Recebimento]])</f>
        <v>1</v>
      </c>
      <c r="L1000" s="23">
        <f>YEAR(CtasReceber[[#This Row],[Data Recebimento]])</f>
        <v>1900</v>
      </c>
      <c r="M1000" s="154"/>
      <c r="N1000" s="208"/>
      <c r="O10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1" spans="1:15">
      <c r="A1001" s="156"/>
      <c r="B1001" s="220"/>
      <c r="C1001" s="150"/>
      <c r="D1001" s="150"/>
      <c r="E1001" s="150"/>
      <c r="F1001" s="150"/>
      <c r="G1001" s="151"/>
      <c r="H1001" s="23">
        <f>MONTH(CtasReceber[[#This Row],[Data Vencimento]])</f>
        <v>1</v>
      </c>
      <c r="I1001" s="23">
        <f>YEAR(CtasReceber[[#This Row],[Data Vencimento]])</f>
        <v>1900</v>
      </c>
      <c r="J1001" s="156"/>
      <c r="K1001" s="23">
        <f>MONTH(CtasReceber[[#This Row],[Data Recebimento]])</f>
        <v>1</v>
      </c>
      <c r="L1001" s="23">
        <f>YEAR(CtasReceber[[#This Row],[Data Recebimento]])</f>
        <v>1900</v>
      </c>
      <c r="M1001" s="154"/>
      <c r="N1001" s="208"/>
      <c r="O10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2" spans="1:15">
      <c r="A1002" s="156"/>
      <c r="B1002" s="220"/>
      <c r="C1002" s="150"/>
      <c r="D1002" s="150"/>
      <c r="E1002" s="150"/>
      <c r="F1002" s="150"/>
      <c r="G1002" s="151"/>
      <c r="H1002" s="23">
        <f>MONTH(CtasReceber[[#This Row],[Data Vencimento]])</f>
        <v>1</v>
      </c>
      <c r="I1002" s="23">
        <f>YEAR(CtasReceber[[#This Row],[Data Vencimento]])</f>
        <v>1900</v>
      </c>
      <c r="J1002" s="156"/>
      <c r="K1002" s="23">
        <f>MONTH(CtasReceber[[#This Row],[Data Recebimento]])</f>
        <v>1</v>
      </c>
      <c r="L1002" s="23">
        <f>YEAR(CtasReceber[[#This Row],[Data Recebimento]])</f>
        <v>1900</v>
      </c>
      <c r="M1002" s="154"/>
      <c r="N1002" s="208"/>
      <c r="O10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3" spans="1:15">
      <c r="A1003" s="156"/>
      <c r="B1003" s="220"/>
      <c r="C1003" s="150"/>
      <c r="D1003" s="150"/>
      <c r="E1003" s="150"/>
      <c r="F1003" s="150"/>
      <c r="G1003" s="151"/>
      <c r="H1003" s="23">
        <f>MONTH(CtasReceber[[#This Row],[Data Vencimento]])</f>
        <v>1</v>
      </c>
      <c r="I1003" s="23">
        <f>YEAR(CtasReceber[[#This Row],[Data Vencimento]])</f>
        <v>1900</v>
      </c>
      <c r="J1003" s="156"/>
      <c r="K1003" s="23">
        <f>MONTH(CtasReceber[[#This Row],[Data Recebimento]])</f>
        <v>1</v>
      </c>
      <c r="L1003" s="23">
        <f>YEAR(CtasReceber[[#This Row],[Data Recebimento]])</f>
        <v>1900</v>
      </c>
      <c r="M1003" s="154"/>
      <c r="N1003" s="208"/>
      <c r="O10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4" spans="1:15">
      <c r="A1004" s="156"/>
      <c r="B1004" s="220"/>
      <c r="C1004" s="150"/>
      <c r="D1004" s="150"/>
      <c r="E1004" s="150"/>
      <c r="F1004" s="150"/>
      <c r="G1004" s="151"/>
      <c r="H1004" s="23">
        <f>MONTH(CtasReceber[[#This Row],[Data Vencimento]])</f>
        <v>1</v>
      </c>
      <c r="I1004" s="23">
        <f>YEAR(CtasReceber[[#This Row],[Data Vencimento]])</f>
        <v>1900</v>
      </c>
      <c r="J1004" s="156"/>
      <c r="K1004" s="23">
        <f>MONTH(CtasReceber[[#This Row],[Data Recebimento]])</f>
        <v>1</v>
      </c>
      <c r="L1004" s="23">
        <f>YEAR(CtasReceber[[#This Row],[Data Recebimento]])</f>
        <v>1900</v>
      </c>
      <c r="M1004" s="154"/>
      <c r="N1004" s="208"/>
      <c r="O10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5" spans="1:15">
      <c r="A1005" s="156"/>
      <c r="B1005" s="220"/>
      <c r="C1005" s="150"/>
      <c r="D1005" s="150"/>
      <c r="E1005" s="150"/>
      <c r="F1005" s="150"/>
      <c r="G1005" s="151"/>
      <c r="H1005" s="23">
        <f>MONTH(CtasReceber[[#This Row],[Data Vencimento]])</f>
        <v>1</v>
      </c>
      <c r="I1005" s="23">
        <f>YEAR(CtasReceber[[#This Row],[Data Vencimento]])</f>
        <v>1900</v>
      </c>
      <c r="J1005" s="156"/>
      <c r="K1005" s="23">
        <f>MONTH(CtasReceber[[#This Row],[Data Recebimento]])</f>
        <v>1</v>
      </c>
      <c r="L1005" s="23">
        <f>YEAR(CtasReceber[[#This Row],[Data Recebimento]])</f>
        <v>1900</v>
      </c>
      <c r="M1005" s="154"/>
      <c r="N1005" s="208"/>
      <c r="O10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6" spans="1:15">
      <c r="A1006" s="156"/>
      <c r="B1006" s="220"/>
      <c r="C1006" s="150"/>
      <c r="D1006" s="150"/>
      <c r="E1006" s="150"/>
      <c r="F1006" s="150"/>
      <c r="G1006" s="151"/>
      <c r="H1006" s="23">
        <f>MONTH(CtasReceber[[#This Row],[Data Vencimento]])</f>
        <v>1</v>
      </c>
      <c r="I1006" s="23">
        <f>YEAR(CtasReceber[[#This Row],[Data Vencimento]])</f>
        <v>1900</v>
      </c>
      <c r="J1006" s="156"/>
      <c r="K1006" s="23">
        <f>MONTH(CtasReceber[[#This Row],[Data Recebimento]])</f>
        <v>1</v>
      </c>
      <c r="L1006" s="23">
        <f>YEAR(CtasReceber[[#This Row],[Data Recebimento]])</f>
        <v>1900</v>
      </c>
      <c r="M1006" s="154"/>
      <c r="N1006" s="208"/>
      <c r="O10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7" spans="1:15">
      <c r="A1007" s="156"/>
      <c r="B1007" s="220"/>
      <c r="C1007" s="150"/>
      <c r="D1007" s="150"/>
      <c r="E1007" s="150"/>
      <c r="F1007" s="150"/>
      <c r="G1007" s="151"/>
      <c r="H1007" s="23">
        <f>MONTH(CtasReceber[[#This Row],[Data Vencimento]])</f>
        <v>1</v>
      </c>
      <c r="I1007" s="23">
        <f>YEAR(CtasReceber[[#This Row],[Data Vencimento]])</f>
        <v>1900</v>
      </c>
      <c r="J1007" s="156"/>
      <c r="K1007" s="23">
        <f>MONTH(CtasReceber[[#This Row],[Data Recebimento]])</f>
        <v>1</v>
      </c>
      <c r="L1007" s="23">
        <f>YEAR(CtasReceber[[#This Row],[Data Recebimento]])</f>
        <v>1900</v>
      </c>
      <c r="M1007" s="154"/>
      <c r="N1007" s="208"/>
      <c r="O10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8" spans="1:15">
      <c r="A1008" s="156"/>
      <c r="B1008" s="220"/>
      <c r="C1008" s="150"/>
      <c r="D1008" s="150"/>
      <c r="E1008" s="150"/>
      <c r="F1008" s="150"/>
      <c r="G1008" s="151"/>
      <c r="H1008" s="23">
        <f>MONTH(CtasReceber[[#This Row],[Data Vencimento]])</f>
        <v>1</v>
      </c>
      <c r="I1008" s="23">
        <f>YEAR(CtasReceber[[#This Row],[Data Vencimento]])</f>
        <v>1900</v>
      </c>
      <c r="J1008" s="156"/>
      <c r="K1008" s="23">
        <f>MONTH(CtasReceber[[#This Row],[Data Recebimento]])</f>
        <v>1</v>
      </c>
      <c r="L1008" s="23">
        <f>YEAR(CtasReceber[[#This Row],[Data Recebimento]])</f>
        <v>1900</v>
      </c>
      <c r="M1008" s="154"/>
      <c r="N1008" s="208"/>
      <c r="O10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09" spans="1:15">
      <c r="A1009" s="156"/>
      <c r="B1009" s="220"/>
      <c r="C1009" s="150"/>
      <c r="D1009" s="150"/>
      <c r="E1009" s="150"/>
      <c r="F1009" s="150"/>
      <c r="G1009" s="151"/>
      <c r="H1009" s="23">
        <f>MONTH(CtasReceber[[#This Row],[Data Vencimento]])</f>
        <v>1</v>
      </c>
      <c r="I1009" s="23">
        <f>YEAR(CtasReceber[[#This Row],[Data Vencimento]])</f>
        <v>1900</v>
      </c>
      <c r="J1009" s="156"/>
      <c r="K1009" s="23">
        <f>MONTH(CtasReceber[[#This Row],[Data Recebimento]])</f>
        <v>1</v>
      </c>
      <c r="L1009" s="23">
        <f>YEAR(CtasReceber[[#This Row],[Data Recebimento]])</f>
        <v>1900</v>
      </c>
      <c r="M1009" s="154"/>
      <c r="N1009" s="208"/>
      <c r="O10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0" spans="1:15">
      <c r="A1010" s="156"/>
      <c r="B1010" s="220"/>
      <c r="C1010" s="150"/>
      <c r="D1010" s="150"/>
      <c r="E1010" s="150"/>
      <c r="F1010" s="150"/>
      <c r="G1010" s="151"/>
      <c r="H1010" s="23">
        <f>MONTH(CtasReceber[[#This Row],[Data Vencimento]])</f>
        <v>1</v>
      </c>
      <c r="I1010" s="23">
        <f>YEAR(CtasReceber[[#This Row],[Data Vencimento]])</f>
        <v>1900</v>
      </c>
      <c r="J1010" s="156"/>
      <c r="K1010" s="23">
        <f>MONTH(CtasReceber[[#This Row],[Data Recebimento]])</f>
        <v>1</v>
      </c>
      <c r="L1010" s="23">
        <f>YEAR(CtasReceber[[#This Row],[Data Recebimento]])</f>
        <v>1900</v>
      </c>
      <c r="M1010" s="154"/>
      <c r="N1010" s="208"/>
      <c r="O10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1" spans="1:15">
      <c r="A1011" s="156"/>
      <c r="B1011" s="220"/>
      <c r="C1011" s="150"/>
      <c r="D1011" s="150"/>
      <c r="E1011" s="150"/>
      <c r="F1011" s="150"/>
      <c r="G1011" s="151"/>
      <c r="H1011" s="23">
        <f>MONTH(CtasReceber[[#This Row],[Data Vencimento]])</f>
        <v>1</v>
      </c>
      <c r="I1011" s="23">
        <f>YEAR(CtasReceber[[#This Row],[Data Vencimento]])</f>
        <v>1900</v>
      </c>
      <c r="J1011" s="156"/>
      <c r="K1011" s="23">
        <f>MONTH(CtasReceber[[#This Row],[Data Recebimento]])</f>
        <v>1</v>
      </c>
      <c r="L1011" s="23">
        <f>YEAR(CtasReceber[[#This Row],[Data Recebimento]])</f>
        <v>1900</v>
      </c>
      <c r="M1011" s="154"/>
      <c r="N1011" s="208"/>
      <c r="O10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2" spans="1:15">
      <c r="A1012" s="156"/>
      <c r="B1012" s="220"/>
      <c r="C1012" s="150"/>
      <c r="D1012" s="150"/>
      <c r="E1012" s="150"/>
      <c r="F1012" s="150"/>
      <c r="G1012" s="151"/>
      <c r="H1012" s="23">
        <f>MONTH(CtasReceber[[#This Row],[Data Vencimento]])</f>
        <v>1</v>
      </c>
      <c r="I1012" s="23">
        <f>YEAR(CtasReceber[[#This Row],[Data Vencimento]])</f>
        <v>1900</v>
      </c>
      <c r="J1012" s="156"/>
      <c r="K1012" s="23">
        <f>MONTH(CtasReceber[[#This Row],[Data Recebimento]])</f>
        <v>1</v>
      </c>
      <c r="L1012" s="23">
        <f>YEAR(CtasReceber[[#This Row],[Data Recebimento]])</f>
        <v>1900</v>
      </c>
      <c r="M1012" s="154"/>
      <c r="N1012" s="208"/>
      <c r="O10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3" spans="1:15">
      <c r="A1013" s="156"/>
      <c r="B1013" s="220"/>
      <c r="C1013" s="150"/>
      <c r="D1013" s="150"/>
      <c r="E1013" s="150"/>
      <c r="F1013" s="150"/>
      <c r="G1013" s="151"/>
      <c r="H1013" s="23">
        <f>MONTH(CtasReceber[[#This Row],[Data Vencimento]])</f>
        <v>1</v>
      </c>
      <c r="I1013" s="23">
        <f>YEAR(CtasReceber[[#This Row],[Data Vencimento]])</f>
        <v>1900</v>
      </c>
      <c r="J1013" s="156"/>
      <c r="K1013" s="23">
        <f>MONTH(CtasReceber[[#This Row],[Data Recebimento]])</f>
        <v>1</v>
      </c>
      <c r="L1013" s="23">
        <f>YEAR(CtasReceber[[#This Row],[Data Recebimento]])</f>
        <v>1900</v>
      </c>
      <c r="M1013" s="154"/>
      <c r="N1013" s="208"/>
      <c r="O10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4" spans="1:15">
      <c r="A1014" s="156"/>
      <c r="B1014" s="220"/>
      <c r="C1014" s="150"/>
      <c r="D1014" s="150"/>
      <c r="E1014" s="150"/>
      <c r="F1014" s="150"/>
      <c r="G1014" s="151"/>
      <c r="H1014" s="23">
        <f>MONTH(CtasReceber[[#This Row],[Data Vencimento]])</f>
        <v>1</v>
      </c>
      <c r="I1014" s="23">
        <f>YEAR(CtasReceber[[#This Row],[Data Vencimento]])</f>
        <v>1900</v>
      </c>
      <c r="J1014" s="156"/>
      <c r="K1014" s="23">
        <f>MONTH(CtasReceber[[#This Row],[Data Recebimento]])</f>
        <v>1</v>
      </c>
      <c r="L1014" s="23">
        <f>YEAR(CtasReceber[[#This Row],[Data Recebimento]])</f>
        <v>1900</v>
      </c>
      <c r="M1014" s="154"/>
      <c r="N1014" s="208"/>
      <c r="O10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5" spans="1:15">
      <c r="A1015" s="156"/>
      <c r="B1015" s="220"/>
      <c r="C1015" s="150"/>
      <c r="D1015" s="150"/>
      <c r="E1015" s="150"/>
      <c r="F1015" s="150"/>
      <c r="G1015" s="151"/>
      <c r="H1015" s="23">
        <f>MONTH(CtasReceber[[#This Row],[Data Vencimento]])</f>
        <v>1</v>
      </c>
      <c r="I1015" s="23">
        <f>YEAR(CtasReceber[[#This Row],[Data Vencimento]])</f>
        <v>1900</v>
      </c>
      <c r="J1015" s="156"/>
      <c r="K1015" s="23">
        <f>MONTH(CtasReceber[[#This Row],[Data Recebimento]])</f>
        <v>1</v>
      </c>
      <c r="L1015" s="23">
        <f>YEAR(CtasReceber[[#This Row],[Data Recebimento]])</f>
        <v>1900</v>
      </c>
      <c r="M1015" s="154"/>
      <c r="N1015" s="208"/>
      <c r="O10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6" spans="1:15">
      <c r="A1016" s="156"/>
      <c r="B1016" s="220"/>
      <c r="C1016" s="150"/>
      <c r="D1016" s="150"/>
      <c r="E1016" s="150"/>
      <c r="F1016" s="150"/>
      <c r="G1016" s="151"/>
      <c r="H1016" s="23">
        <f>MONTH(CtasReceber[[#This Row],[Data Vencimento]])</f>
        <v>1</v>
      </c>
      <c r="I1016" s="23">
        <f>YEAR(CtasReceber[[#This Row],[Data Vencimento]])</f>
        <v>1900</v>
      </c>
      <c r="J1016" s="156"/>
      <c r="K1016" s="23">
        <f>MONTH(CtasReceber[[#This Row],[Data Recebimento]])</f>
        <v>1</v>
      </c>
      <c r="L1016" s="23">
        <f>YEAR(CtasReceber[[#This Row],[Data Recebimento]])</f>
        <v>1900</v>
      </c>
      <c r="M1016" s="154"/>
      <c r="N1016" s="208"/>
      <c r="O10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7" spans="1:15">
      <c r="A1017" s="156"/>
      <c r="B1017" s="220"/>
      <c r="C1017" s="150"/>
      <c r="D1017" s="150"/>
      <c r="E1017" s="150"/>
      <c r="F1017" s="150"/>
      <c r="G1017" s="151"/>
      <c r="H1017" s="23">
        <f>MONTH(CtasReceber[[#This Row],[Data Vencimento]])</f>
        <v>1</v>
      </c>
      <c r="I1017" s="23">
        <f>YEAR(CtasReceber[[#This Row],[Data Vencimento]])</f>
        <v>1900</v>
      </c>
      <c r="J1017" s="156"/>
      <c r="K1017" s="23">
        <f>MONTH(CtasReceber[[#This Row],[Data Recebimento]])</f>
        <v>1</v>
      </c>
      <c r="L1017" s="23">
        <f>YEAR(CtasReceber[[#This Row],[Data Recebimento]])</f>
        <v>1900</v>
      </c>
      <c r="M1017" s="154"/>
      <c r="N1017" s="208"/>
      <c r="O10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8" spans="1:15">
      <c r="A1018" s="156"/>
      <c r="B1018" s="220"/>
      <c r="C1018" s="150"/>
      <c r="D1018" s="150"/>
      <c r="E1018" s="150"/>
      <c r="F1018" s="150"/>
      <c r="G1018" s="151"/>
      <c r="H1018" s="23">
        <f>MONTH(CtasReceber[[#This Row],[Data Vencimento]])</f>
        <v>1</v>
      </c>
      <c r="I1018" s="23">
        <f>YEAR(CtasReceber[[#This Row],[Data Vencimento]])</f>
        <v>1900</v>
      </c>
      <c r="J1018" s="156"/>
      <c r="K1018" s="23">
        <f>MONTH(CtasReceber[[#This Row],[Data Recebimento]])</f>
        <v>1</v>
      </c>
      <c r="L1018" s="23">
        <f>YEAR(CtasReceber[[#This Row],[Data Recebimento]])</f>
        <v>1900</v>
      </c>
      <c r="M1018" s="154"/>
      <c r="N1018" s="208"/>
      <c r="O10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19" spans="1:15">
      <c r="A1019" s="156"/>
      <c r="B1019" s="220"/>
      <c r="C1019" s="150"/>
      <c r="D1019" s="150"/>
      <c r="E1019" s="150"/>
      <c r="F1019" s="150"/>
      <c r="G1019" s="151"/>
      <c r="H1019" s="23">
        <f>MONTH(CtasReceber[[#This Row],[Data Vencimento]])</f>
        <v>1</v>
      </c>
      <c r="I1019" s="23">
        <f>YEAR(CtasReceber[[#This Row],[Data Vencimento]])</f>
        <v>1900</v>
      </c>
      <c r="J1019" s="156"/>
      <c r="K1019" s="23">
        <f>MONTH(CtasReceber[[#This Row],[Data Recebimento]])</f>
        <v>1</v>
      </c>
      <c r="L1019" s="23">
        <f>YEAR(CtasReceber[[#This Row],[Data Recebimento]])</f>
        <v>1900</v>
      </c>
      <c r="M1019" s="154"/>
      <c r="N1019" s="208"/>
      <c r="O10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0" spans="1:15">
      <c r="A1020" s="156"/>
      <c r="B1020" s="220"/>
      <c r="C1020" s="150"/>
      <c r="D1020" s="150"/>
      <c r="E1020" s="150"/>
      <c r="F1020" s="150"/>
      <c r="G1020" s="151"/>
      <c r="H1020" s="23">
        <f>MONTH(CtasReceber[[#This Row],[Data Vencimento]])</f>
        <v>1</v>
      </c>
      <c r="I1020" s="23">
        <f>YEAR(CtasReceber[[#This Row],[Data Vencimento]])</f>
        <v>1900</v>
      </c>
      <c r="J1020" s="156"/>
      <c r="K1020" s="23">
        <f>MONTH(CtasReceber[[#This Row],[Data Recebimento]])</f>
        <v>1</v>
      </c>
      <c r="L1020" s="23">
        <f>YEAR(CtasReceber[[#This Row],[Data Recebimento]])</f>
        <v>1900</v>
      </c>
      <c r="M1020" s="154"/>
      <c r="N1020" s="208"/>
      <c r="O10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1" spans="1:15">
      <c r="A1021" s="156"/>
      <c r="B1021" s="220"/>
      <c r="C1021" s="150"/>
      <c r="D1021" s="150"/>
      <c r="E1021" s="150"/>
      <c r="F1021" s="150"/>
      <c r="G1021" s="151"/>
      <c r="H1021" s="23">
        <f>MONTH(CtasReceber[[#This Row],[Data Vencimento]])</f>
        <v>1</v>
      </c>
      <c r="I1021" s="23">
        <f>YEAR(CtasReceber[[#This Row],[Data Vencimento]])</f>
        <v>1900</v>
      </c>
      <c r="J1021" s="156"/>
      <c r="K1021" s="23">
        <f>MONTH(CtasReceber[[#This Row],[Data Recebimento]])</f>
        <v>1</v>
      </c>
      <c r="L1021" s="23">
        <f>YEAR(CtasReceber[[#This Row],[Data Recebimento]])</f>
        <v>1900</v>
      </c>
      <c r="M1021" s="154"/>
      <c r="N1021" s="208"/>
      <c r="O10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2" spans="1:15">
      <c r="A1022" s="156"/>
      <c r="B1022" s="220"/>
      <c r="C1022" s="150"/>
      <c r="D1022" s="150"/>
      <c r="E1022" s="150"/>
      <c r="F1022" s="150"/>
      <c r="G1022" s="151"/>
      <c r="H1022" s="23">
        <f>MONTH(CtasReceber[[#This Row],[Data Vencimento]])</f>
        <v>1</v>
      </c>
      <c r="I1022" s="23">
        <f>YEAR(CtasReceber[[#This Row],[Data Vencimento]])</f>
        <v>1900</v>
      </c>
      <c r="J1022" s="156"/>
      <c r="K1022" s="23">
        <f>MONTH(CtasReceber[[#This Row],[Data Recebimento]])</f>
        <v>1</v>
      </c>
      <c r="L1022" s="23">
        <f>YEAR(CtasReceber[[#This Row],[Data Recebimento]])</f>
        <v>1900</v>
      </c>
      <c r="M1022" s="154"/>
      <c r="N1022" s="208"/>
      <c r="O10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3" spans="1:15">
      <c r="A1023" s="156"/>
      <c r="B1023" s="220"/>
      <c r="C1023" s="150"/>
      <c r="D1023" s="150"/>
      <c r="E1023" s="150"/>
      <c r="F1023" s="150"/>
      <c r="G1023" s="151"/>
      <c r="H1023" s="23">
        <f>MONTH(CtasReceber[[#This Row],[Data Vencimento]])</f>
        <v>1</v>
      </c>
      <c r="I1023" s="23">
        <f>YEAR(CtasReceber[[#This Row],[Data Vencimento]])</f>
        <v>1900</v>
      </c>
      <c r="J1023" s="156"/>
      <c r="K1023" s="23">
        <f>MONTH(CtasReceber[[#This Row],[Data Recebimento]])</f>
        <v>1</v>
      </c>
      <c r="L1023" s="23">
        <f>YEAR(CtasReceber[[#This Row],[Data Recebimento]])</f>
        <v>1900</v>
      </c>
      <c r="M1023" s="154"/>
      <c r="N1023" s="208"/>
      <c r="O10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4" spans="1:15">
      <c r="A1024" s="156"/>
      <c r="B1024" s="220"/>
      <c r="C1024" s="150"/>
      <c r="D1024" s="150"/>
      <c r="E1024" s="150"/>
      <c r="F1024" s="150"/>
      <c r="G1024" s="151"/>
      <c r="H1024" s="23">
        <f>MONTH(CtasReceber[[#This Row],[Data Vencimento]])</f>
        <v>1</v>
      </c>
      <c r="I1024" s="23">
        <f>YEAR(CtasReceber[[#This Row],[Data Vencimento]])</f>
        <v>1900</v>
      </c>
      <c r="J1024" s="156"/>
      <c r="K1024" s="23">
        <f>MONTH(CtasReceber[[#This Row],[Data Recebimento]])</f>
        <v>1</v>
      </c>
      <c r="L1024" s="23">
        <f>YEAR(CtasReceber[[#This Row],[Data Recebimento]])</f>
        <v>1900</v>
      </c>
      <c r="M1024" s="154"/>
      <c r="N1024" s="208"/>
      <c r="O10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5" spans="1:15">
      <c r="A1025" s="156"/>
      <c r="B1025" s="220"/>
      <c r="C1025" s="150"/>
      <c r="D1025" s="150"/>
      <c r="E1025" s="150"/>
      <c r="F1025" s="150"/>
      <c r="G1025" s="151"/>
      <c r="H1025" s="23">
        <f>MONTH(CtasReceber[[#This Row],[Data Vencimento]])</f>
        <v>1</v>
      </c>
      <c r="I1025" s="23">
        <f>YEAR(CtasReceber[[#This Row],[Data Vencimento]])</f>
        <v>1900</v>
      </c>
      <c r="J1025" s="156"/>
      <c r="K1025" s="23">
        <f>MONTH(CtasReceber[[#This Row],[Data Recebimento]])</f>
        <v>1</v>
      </c>
      <c r="L1025" s="23">
        <f>YEAR(CtasReceber[[#This Row],[Data Recebimento]])</f>
        <v>1900</v>
      </c>
      <c r="M1025" s="154"/>
      <c r="N1025" s="208"/>
      <c r="O10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6" spans="1:15">
      <c r="A1026" s="156"/>
      <c r="B1026" s="220"/>
      <c r="C1026" s="150"/>
      <c r="D1026" s="150"/>
      <c r="E1026" s="150"/>
      <c r="F1026" s="150"/>
      <c r="G1026" s="151"/>
      <c r="H1026" s="23">
        <f>MONTH(CtasReceber[[#This Row],[Data Vencimento]])</f>
        <v>1</v>
      </c>
      <c r="I1026" s="23">
        <f>YEAR(CtasReceber[[#This Row],[Data Vencimento]])</f>
        <v>1900</v>
      </c>
      <c r="J1026" s="156"/>
      <c r="K1026" s="23">
        <f>MONTH(CtasReceber[[#This Row],[Data Recebimento]])</f>
        <v>1</v>
      </c>
      <c r="L1026" s="23">
        <f>YEAR(CtasReceber[[#This Row],[Data Recebimento]])</f>
        <v>1900</v>
      </c>
      <c r="M1026" s="154"/>
      <c r="N1026" s="208"/>
      <c r="O10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7" spans="1:15">
      <c r="A1027" s="156"/>
      <c r="B1027" s="220"/>
      <c r="C1027" s="150"/>
      <c r="D1027" s="150"/>
      <c r="E1027" s="150"/>
      <c r="F1027" s="150"/>
      <c r="G1027" s="151"/>
      <c r="H1027" s="23">
        <f>MONTH(CtasReceber[[#This Row],[Data Vencimento]])</f>
        <v>1</v>
      </c>
      <c r="I1027" s="23">
        <f>YEAR(CtasReceber[[#This Row],[Data Vencimento]])</f>
        <v>1900</v>
      </c>
      <c r="J1027" s="156"/>
      <c r="K1027" s="23">
        <f>MONTH(CtasReceber[[#This Row],[Data Recebimento]])</f>
        <v>1</v>
      </c>
      <c r="L1027" s="23">
        <f>YEAR(CtasReceber[[#This Row],[Data Recebimento]])</f>
        <v>1900</v>
      </c>
      <c r="M1027" s="154"/>
      <c r="N1027" s="208"/>
      <c r="O10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8" spans="1:15">
      <c r="A1028" s="156"/>
      <c r="B1028" s="220"/>
      <c r="C1028" s="150"/>
      <c r="D1028" s="150"/>
      <c r="E1028" s="150"/>
      <c r="F1028" s="150"/>
      <c r="G1028" s="151"/>
      <c r="H1028" s="23">
        <f>MONTH(CtasReceber[[#This Row],[Data Vencimento]])</f>
        <v>1</v>
      </c>
      <c r="I1028" s="23">
        <f>YEAR(CtasReceber[[#This Row],[Data Vencimento]])</f>
        <v>1900</v>
      </c>
      <c r="J1028" s="156"/>
      <c r="K1028" s="23">
        <f>MONTH(CtasReceber[[#This Row],[Data Recebimento]])</f>
        <v>1</v>
      </c>
      <c r="L1028" s="23">
        <f>YEAR(CtasReceber[[#This Row],[Data Recebimento]])</f>
        <v>1900</v>
      </c>
      <c r="M1028" s="154"/>
      <c r="N1028" s="208"/>
      <c r="O10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29" spans="1:15">
      <c r="A1029" s="156"/>
      <c r="B1029" s="220"/>
      <c r="C1029" s="150"/>
      <c r="D1029" s="150"/>
      <c r="E1029" s="150"/>
      <c r="F1029" s="150"/>
      <c r="G1029" s="151"/>
      <c r="H1029" s="23">
        <f>MONTH(CtasReceber[[#This Row],[Data Vencimento]])</f>
        <v>1</v>
      </c>
      <c r="I1029" s="23">
        <f>YEAR(CtasReceber[[#This Row],[Data Vencimento]])</f>
        <v>1900</v>
      </c>
      <c r="J1029" s="156"/>
      <c r="K1029" s="23">
        <f>MONTH(CtasReceber[[#This Row],[Data Recebimento]])</f>
        <v>1</v>
      </c>
      <c r="L1029" s="23">
        <f>YEAR(CtasReceber[[#This Row],[Data Recebimento]])</f>
        <v>1900</v>
      </c>
      <c r="M1029" s="154"/>
      <c r="N1029" s="208"/>
      <c r="O10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0" spans="1:15">
      <c r="A1030" s="156"/>
      <c r="B1030" s="220"/>
      <c r="C1030" s="150"/>
      <c r="D1030" s="150"/>
      <c r="E1030" s="150"/>
      <c r="F1030" s="150"/>
      <c r="G1030" s="151"/>
      <c r="H1030" s="23">
        <f>MONTH(CtasReceber[[#This Row],[Data Vencimento]])</f>
        <v>1</v>
      </c>
      <c r="I1030" s="23">
        <f>YEAR(CtasReceber[[#This Row],[Data Vencimento]])</f>
        <v>1900</v>
      </c>
      <c r="J1030" s="156"/>
      <c r="K1030" s="23">
        <f>MONTH(CtasReceber[[#This Row],[Data Recebimento]])</f>
        <v>1</v>
      </c>
      <c r="L1030" s="23">
        <f>YEAR(CtasReceber[[#This Row],[Data Recebimento]])</f>
        <v>1900</v>
      </c>
      <c r="M1030" s="154"/>
      <c r="N1030" s="208"/>
      <c r="O10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1" spans="1:15">
      <c r="A1031" s="156"/>
      <c r="B1031" s="220"/>
      <c r="C1031" s="150"/>
      <c r="D1031" s="150"/>
      <c r="E1031" s="150"/>
      <c r="F1031" s="150"/>
      <c r="G1031" s="151"/>
      <c r="H1031" s="23">
        <f>MONTH(CtasReceber[[#This Row],[Data Vencimento]])</f>
        <v>1</v>
      </c>
      <c r="I1031" s="23">
        <f>YEAR(CtasReceber[[#This Row],[Data Vencimento]])</f>
        <v>1900</v>
      </c>
      <c r="J1031" s="156"/>
      <c r="K1031" s="23">
        <f>MONTH(CtasReceber[[#This Row],[Data Recebimento]])</f>
        <v>1</v>
      </c>
      <c r="L1031" s="23">
        <f>YEAR(CtasReceber[[#This Row],[Data Recebimento]])</f>
        <v>1900</v>
      </c>
      <c r="M1031" s="154"/>
      <c r="N1031" s="208"/>
      <c r="O10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2" spans="1:15">
      <c r="A1032" s="156"/>
      <c r="B1032" s="220"/>
      <c r="C1032" s="150"/>
      <c r="D1032" s="150"/>
      <c r="E1032" s="150"/>
      <c r="F1032" s="150"/>
      <c r="G1032" s="151"/>
      <c r="H1032" s="23">
        <f>MONTH(CtasReceber[[#This Row],[Data Vencimento]])</f>
        <v>1</v>
      </c>
      <c r="I1032" s="23">
        <f>YEAR(CtasReceber[[#This Row],[Data Vencimento]])</f>
        <v>1900</v>
      </c>
      <c r="J1032" s="156"/>
      <c r="K1032" s="23">
        <f>MONTH(CtasReceber[[#This Row],[Data Recebimento]])</f>
        <v>1</v>
      </c>
      <c r="L1032" s="23">
        <f>YEAR(CtasReceber[[#This Row],[Data Recebimento]])</f>
        <v>1900</v>
      </c>
      <c r="M1032" s="154"/>
      <c r="N1032" s="208"/>
      <c r="O10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3" spans="1:15">
      <c r="A1033" s="156"/>
      <c r="B1033" s="220"/>
      <c r="C1033" s="150"/>
      <c r="D1033" s="150"/>
      <c r="E1033" s="150"/>
      <c r="F1033" s="150"/>
      <c r="G1033" s="151"/>
      <c r="H1033" s="23">
        <f>MONTH(CtasReceber[[#This Row],[Data Vencimento]])</f>
        <v>1</v>
      </c>
      <c r="I1033" s="23">
        <f>YEAR(CtasReceber[[#This Row],[Data Vencimento]])</f>
        <v>1900</v>
      </c>
      <c r="J1033" s="156"/>
      <c r="K1033" s="23">
        <f>MONTH(CtasReceber[[#This Row],[Data Recebimento]])</f>
        <v>1</v>
      </c>
      <c r="L1033" s="23">
        <f>YEAR(CtasReceber[[#This Row],[Data Recebimento]])</f>
        <v>1900</v>
      </c>
      <c r="M1033" s="154"/>
      <c r="N1033" s="208"/>
      <c r="O10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4" spans="1:15">
      <c r="A1034" s="156"/>
      <c r="B1034" s="220"/>
      <c r="C1034" s="150"/>
      <c r="D1034" s="150"/>
      <c r="E1034" s="150"/>
      <c r="F1034" s="150"/>
      <c r="G1034" s="151"/>
      <c r="H1034" s="23">
        <f>MONTH(CtasReceber[[#This Row],[Data Vencimento]])</f>
        <v>1</v>
      </c>
      <c r="I1034" s="23">
        <f>YEAR(CtasReceber[[#This Row],[Data Vencimento]])</f>
        <v>1900</v>
      </c>
      <c r="J1034" s="156"/>
      <c r="K1034" s="23">
        <f>MONTH(CtasReceber[[#This Row],[Data Recebimento]])</f>
        <v>1</v>
      </c>
      <c r="L1034" s="23">
        <f>YEAR(CtasReceber[[#This Row],[Data Recebimento]])</f>
        <v>1900</v>
      </c>
      <c r="M1034" s="154"/>
      <c r="N1034" s="208"/>
      <c r="O10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5" spans="1:15">
      <c r="A1035" s="156"/>
      <c r="B1035" s="220"/>
      <c r="C1035" s="150"/>
      <c r="D1035" s="150"/>
      <c r="E1035" s="150"/>
      <c r="F1035" s="150"/>
      <c r="G1035" s="151"/>
      <c r="H1035" s="23">
        <f>MONTH(CtasReceber[[#This Row],[Data Vencimento]])</f>
        <v>1</v>
      </c>
      <c r="I1035" s="23">
        <f>YEAR(CtasReceber[[#This Row],[Data Vencimento]])</f>
        <v>1900</v>
      </c>
      <c r="J1035" s="156"/>
      <c r="K1035" s="23">
        <f>MONTH(CtasReceber[[#This Row],[Data Recebimento]])</f>
        <v>1</v>
      </c>
      <c r="L1035" s="23">
        <f>YEAR(CtasReceber[[#This Row],[Data Recebimento]])</f>
        <v>1900</v>
      </c>
      <c r="M1035" s="154"/>
      <c r="N1035" s="208"/>
      <c r="O10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6" spans="1:15">
      <c r="A1036" s="156"/>
      <c r="B1036" s="220"/>
      <c r="C1036" s="150"/>
      <c r="D1036" s="150"/>
      <c r="E1036" s="150"/>
      <c r="F1036" s="150"/>
      <c r="G1036" s="151"/>
      <c r="H1036" s="23">
        <f>MONTH(CtasReceber[[#This Row],[Data Vencimento]])</f>
        <v>1</v>
      </c>
      <c r="I1036" s="23">
        <f>YEAR(CtasReceber[[#This Row],[Data Vencimento]])</f>
        <v>1900</v>
      </c>
      <c r="J1036" s="156"/>
      <c r="K1036" s="23">
        <f>MONTH(CtasReceber[[#This Row],[Data Recebimento]])</f>
        <v>1</v>
      </c>
      <c r="L1036" s="23">
        <f>YEAR(CtasReceber[[#This Row],[Data Recebimento]])</f>
        <v>1900</v>
      </c>
      <c r="M1036" s="154"/>
      <c r="N1036" s="208"/>
      <c r="O10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7" spans="1:15">
      <c r="A1037" s="156"/>
      <c r="B1037" s="220"/>
      <c r="C1037" s="150"/>
      <c r="D1037" s="150"/>
      <c r="E1037" s="150"/>
      <c r="F1037" s="150"/>
      <c r="G1037" s="151"/>
      <c r="H1037" s="23">
        <f>MONTH(CtasReceber[[#This Row],[Data Vencimento]])</f>
        <v>1</v>
      </c>
      <c r="I1037" s="23">
        <f>YEAR(CtasReceber[[#This Row],[Data Vencimento]])</f>
        <v>1900</v>
      </c>
      <c r="J1037" s="156"/>
      <c r="K1037" s="23">
        <f>MONTH(CtasReceber[[#This Row],[Data Recebimento]])</f>
        <v>1</v>
      </c>
      <c r="L1037" s="23">
        <f>YEAR(CtasReceber[[#This Row],[Data Recebimento]])</f>
        <v>1900</v>
      </c>
      <c r="M1037" s="154"/>
      <c r="N1037" s="208"/>
      <c r="O10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8" spans="1:15">
      <c r="A1038" s="156"/>
      <c r="B1038" s="220"/>
      <c r="C1038" s="150"/>
      <c r="D1038" s="150"/>
      <c r="E1038" s="150"/>
      <c r="F1038" s="150"/>
      <c r="G1038" s="151"/>
      <c r="H1038" s="23">
        <f>MONTH(CtasReceber[[#This Row],[Data Vencimento]])</f>
        <v>1</v>
      </c>
      <c r="I1038" s="23">
        <f>YEAR(CtasReceber[[#This Row],[Data Vencimento]])</f>
        <v>1900</v>
      </c>
      <c r="J1038" s="156"/>
      <c r="K1038" s="23">
        <f>MONTH(CtasReceber[[#This Row],[Data Recebimento]])</f>
        <v>1</v>
      </c>
      <c r="L1038" s="23">
        <f>YEAR(CtasReceber[[#This Row],[Data Recebimento]])</f>
        <v>1900</v>
      </c>
      <c r="M1038" s="154"/>
      <c r="N1038" s="208"/>
      <c r="O10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39" spans="1:15">
      <c r="A1039" s="156"/>
      <c r="B1039" s="220"/>
      <c r="C1039" s="150"/>
      <c r="D1039" s="150"/>
      <c r="E1039" s="150"/>
      <c r="F1039" s="150"/>
      <c r="G1039" s="151"/>
      <c r="H1039" s="23">
        <f>MONTH(CtasReceber[[#This Row],[Data Vencimento]])</f>
        <v>1</v>
      </c>
      <c r="I1039" s="23">
        <f>YEAR(CtasReceber[[#This Row],[Data Vencimento]])</f>
        <v>1900</v>
      </c>
      <c r="J1039" s="156"/>
      <c r="K1039" s="23">
        <f>MONTH(CtasReceber[[#This Row],[Data Recebimento]])</f>
        <v>1</v>
      </c>
      <c r="L1039" s="23">
        <f>YEAR(CtasReceber[[#This Row],[Data Recebimento]])</f>
        <v>1900</v>
      </c>
      <c r="M1039" s="154"/>
      <c r="N1039" s="208"/>
      <c r="O10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0" spans="1:15">
      <c r="A1040" s="156"/>
      <c r="B1040" s="220"/>
      <c r="C1040" s="150"/>
      <c r="D1040" s="150"/>
      <c r="E1040" s="150"/>
      <c r="F1040" s="150"/>
      <c r="G1040" s="151"/>
      <c r="H1040" s="23">
        <f>MONTH(CtasReceber[[#This Row],[Data Vencimento]])</f>
        <v>1</v>
      </c>
      <c r="I1040" s="23">
        <f>YEAR(CtasReceber[[#This Row],[Data Vencimento]])</f>
        <v>1900</v>
      </c>
      <c r="J1040" s="156"/>
      <c r="K1040" s="23">
        <f>MONTH(CtasReceber[[#This Row],[Data Recebimento]])</f>
        <v>1</v>
      </c>
      <c r="L1040" s="23">
        <f>YEAR(CtasReceber[[#This Row],[Data Recebimento]])</f>
        <v>1900</v>
      </c>
      <c r="M1040" s="154"/>
      <c r="N1040" s="208"/>
      <c r="O10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1" spans="1:15">
      <c r="A1041" s="156"/>
      <c r="B1041" s="220"/>
      <c r="C1041" s="150"/>
      <c r="D1041" s="150"/>
      <c r="E1041" s="150"/>
      <c r="F1041" s="150"/>
      <c r="G1041" s="151"/>
      <c r="H1041" s="23">
        <f>MONTH(CtasReceber[[#This Row],[Data Vencimento]])</f>
        <v>1</v>
      </c>
      <c r="I1041" s="23">
        <f>YEAR(CtasReceber[[#This Row],[Data Vencimento]])</f>
        <v>1900</v>
      </c>
      <c r="J1041" s="156"/>
      <c r="K1041" s="23">
        <f>MONTH(CtasReceber[[#This Row],[Data Recebimento]])</f>
        <v>1</v>
      </c>
      <c r="L1041" s="23">
        <f>YEAR(CtasReceber[[#This Row],[Data Recebimento]])</f>
        <v>1900</v>
      </c>
      <c r="M1041" s="154"/>
      <c r="N1041" s="208"/>
      <c r="O10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2" spans="1:15">
      <c r="A1042" s="156"/>
      <c r="B1042" s="220"/>
      <c r="C1042" s="150"/>
      <c r="D1042" s="150"/>
      <c r="E1042" s="150"/>
      <c r="F1042" s="150"/>
      <c r="G1042" s="151"/>
      <c r="H1042" s="23">
        <f>MONTH(CtasReceber[[#This Row],[Data Vencimento]])</f>
        <v>1</v>
      </c>
      <c r="I1042" s="23">
        <f>YEAR(CtasReceber[[#This Row],[Data Vencimento]])</f>
        <v>1900</v>
      </c>
      <c r="J1042" s="156"/>
      <c r="K1042" s="23">
        <f>MONTH(CtasReceber[[#This Row],[Data Recebimento]])</f>
        <v>1</v>
      </c>
      <c r="L1042" s="23">
        <f>YEAR(CtasReceber[[#This Row],[Data Recebimento]])</f>
        <v>1900</v>
      </c>
      <c r="M1042" s="154"/>
      <c r="N1042" s="208"/>
      <c r="O10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3" spans="1:15">
      <c r="A1043" s="156"/>
      <c r="B1043" s="220"/>
      <c r="C1043" s="150"/>
      <c r="D1043" s="150"/>
      <c r="E1043" s="150"/>
      <c r="F1043" s="150"/>
      <c r="G1043" s="151"/>
      <c r="H1043" s="23">
        <f>MONTH(CtasReceber[[#This Row],[Data Vencimento]])</f>
        <v>1</v>
      </c>
      <c r="I1043" s="23">
        <f>YEAR(CtasReceber[[#This Row],[Data Vencimento]])</f>
        <v>1900</v>
      </c>
      <c r="J1043" s="156"/>
      <c r="K1043" s="23">
        <f>MONTH(CtasReceber[[#This Row],[Data Recebimento]])</f>
        <v>1</v>
      </c>
      <c r="L1043" s="23">
        <f>YEAR(CtasReceber[[#This Row],[Data Recebimento]])</f>
        <v>1900</v>
      </c>
      <c r="M1043" s="154"/>
      <c r="N1043" s="208"/>
      <c r="O10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4" spans="1:15">
      <c r="A1044" s="156"/>
      <c r="B1044" s="220"/>
      <c r="C1044" s="150"/>
      <c r="D1044" s="150"/>
      <c r="E1044" s="150"/>
      <c r="F1044" s="150"/>
      <c r="G1044" s="151"/>
      <c r="H1044" s="23">
        <f>MONTH(CtasReceber[[#This Row],[Data Vencimento]])</f>
        <v>1</v>
      </c>
      <c r="I1044" s="23">
        <f>YEAR(CtasReceber[[#This Row],[Data Vencimento]])</f>
        <v>1900</v>
      </c>
      <c r="J1044" s="156"/>
      <c r="K1044" s="23">
        <f>MONTH(CtasReceber[[#This Row],[Data Recebimento]])</f>
        <v>1</v>
      </c>
      <c r="L1044" s="23">
        <f>YEAR(CtasReceber[[#This Row],[Data Recebimento]])</f>
        <v>1900</v>
      </c>
      <c r="M1044" s="154"/>
      <c r="N1044" s="208"/>
      <c r="O10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5" spans="1:15">
      <c r="A1045" s="156"/>
      <c r="B1045" s="220"/>
      <c r="C1045" s="150"/>
      <c r="D1045" s="150"/>
      <c r="E1045" s="150"/>
      <c r="F1045" s="150"/>
      <c r="G1045" s="151"/>
      <c r="H1045" s="23">
        <f>MONTH(CtasReceber[[#This Row],[Data Vencimento]])</f>
        <v>1</v>
      </c>
      <c r="I1045" s="23">
        <f>YEAR(CtasReceber[[#This Row],[Data Vencimento]])</f>
        <v>1900</v>
      </c>
      <c r="J1045" s="156"/>
      <c r="K1045" s="23">
        <f>MONTH(CtasReceber[[#This Row],[Data Recebimento]])</f>
        <v>1</v>
      </c>
      <c r="L1045" s="23">
        <f>YEAR(CtasReceber[[#This Row],[Data Recebimento]])</f>
        <v>1900</v>
      </c>
      <c r="M1045" s="154"/>
      <c r="N1045" s="208"/>
      <c r="O10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6" spans="1:15">
      <c r="A1046" s="156"/>
      <c r="B1046" s="220"/>
      <c r="C1046" s="150"/>
      <c r="D1046" s="150"/>
      <c r="E1046" s="150"/>
      <c r="F1046" s="150"/>
      <c r="G1046" s="151"/>
      <c r="H1046" s="23">
        <f>MONTH(CtasReceber[[#This Row],[Data Vencimento]])</f>
        <v>1</v>
      </c>
      <c r="I1046" s="23">
        <f>YEAR(CtasReceber[[#This Row],[Data Vencimento]])</f>
        <v>1900</v>
      </c>
      <c r="J1046" s="156"/>
      <c r="K1046" s="23">
        <f>MONTH(CtasReceber[[#This Row],[Data Recebimento]])</f>
        <v>1</v>
      </c>
      <c r="L1046" s="23">
        <f>YEAR(CtasReceber[[#This Row],[Data Recebimento]])</f>
        <v>1900</v>
      </c>
      <c r="M1046" s="154"/>
      <c r="N1046" s="208"/>
      <c r="O10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7" spans="1:15">
      <c r="A1047" s="156"/>
      <c r="B1047" s="220"/>
      <c r="C1047" s="150"/>
      <c r="D1047" s="150"/>
      <c r="E1047" s="150"/>
      <c r="F1047" s="150"/>
      <c r="G1047" s="151"/>
      <c r="H1047" s="23">
        <f>MONTH(CtasReceber[[#This Row],[Data Vencimento]])</f>
        <v>1</v>
      </c>
      <c r="I1047" s="23">
        <f>YEAR(CtasReceber[[#This Row],[Data Vencimento]])</f>
        <v>1900</v>
      </c>
      <c r="J1047" s="156"/>
      <c r="K1047" s="23">
        <f>MONTH(CtasReceber[[#This Row],[Data Recebimento]])</f>
        <v>1</v>
      </c>
      <c r="L1047" s="23">
        <f>YEAR(CtasReceber[[#This Row],[Data Recebimento]])</f>
        <v>1900</v>
      </c>
      <c r="M1047" s="154"/>
      <c r="N1047" s="208"/>
      <c r="O10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8" spans="1:15">
      <c r="A1048" s="156"/>
      <c r="B1048" s="220"/>
      <c r="C1048" s="150"/>
      <c r="D1048" s="150"/>
      <c r="E1048" s="150"/>
      <c r="F1048" s="150"/>
      <c r="G1048" s="151"/>
      <c r="H1048" s="23">
        <f>MONTH(CtasReceber[[#This Row],[Data Vencimento]])</f>
        <v>1</v>
      </c>
      <c r="I1048" s="23">
        <f>YEAR(CtasReceber[[#This Row],[Data Vencimento]])</f>
        <v>1900</v>
      </c>
      <c r="J1048" s="156"/>
      <c r="K1048" s="23">
        <f>MONTH(CtasReceber[[#This Row],[Data Recebimento]])</f>
        <v>1</v>
      </c>
      <c r="L1048" s="23">
        <f>YEAR(CtasReceber[[#This Row],[Data Recebimento]])</f>
        <v>1900</v>
      </c>
      <c r="M1048" s="154"/>
      <c r="N1048" s="208"/>
      <c r="O10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49" spans="1:15">
      <c r="A1049" s="156"/>
      <c r="B1049" s="220"/>
      <c r="C1049" s="150"/>
      <c r="D1049" s="150"/>
      <c r="E1049" s="150"/>
      <c r="F1049" s="150"/>
      <c r="G1049" s="151"/>
      <c r="H1049" s="23">
        <f>MONTH(CtasReceber[[#This Row],[Data Vencimento]])</f>
        <v>1</v>
      </c>
      <c r="I1049" s="23">
        <f>YEAR(CtasReceber[[#This Row],[Data Vencimento]])</f>
        <v>1900</v>
      </c>
      <c r="J1049" s="156"/>
      <c r="K1049" s="23">
        <f>MONTH(CtasReceber[[#This Row],[Data Recebimento]])</f>
        <v>1</v>
      </c>
      <c r="L1049" s="23">
        <f>YEAR(CtasReceber[[#This Row],[Data Recebimento]])</f>
        <v>1900</v>
      </c>
      <c r="M1049" s="154"/>
      <c r="N1049" s="208"/>
      <c r="O10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0" spans="1:15">
      <c r="A1050" s="156"/>
      <c r="B1050" s="220"/>
      <c r="C1050" s="150"/>
      <c r="D1050" s="150"/>
      <c r="E1050" s="150"/>
      <c r="F1050" s="150"/>
      <c r="G1050" s="151"/>
      <c r="H1050" s="23">
        <f>MONTH(CtasReceber[[#This Row],[Data Vencimento]])</f>
        <v>1</v>
      </c>
      <c r="I1050" s="23">
        <f>YEAR(CtasReceber[[#This Row],[Data Vencimento]])</f>
        <v>1900</v>
      </c>
      <c r="J1050" s="156"/>
      <c r="K1050" s="23">
        <f>MONTH(CtasReceber[[#This Row],[Data Recebimento]])</f>
        <v>1</v>
      </c>
      <c r="L1050" s="23">
        <f>YEAR(CtasReceber[[#This Row],[Data Recebimento]])</f>
        <v>1900</v>
      </c>
      <c r="M1050" s="154"/>
      <c r="N1050" s="208"/>
      <c r="O10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1" spans="1:15">
      <c r="A1051" s="156"/>
      <c r="B1051" s="220"/>
      <c r="C1051" s="150"/>
      <c r="D1051" s="150"/>
      <c r="E1051" s="150"/>
      <c r="F1051" s="150"/>
      <c r="G1051" s="151"/>
      <c r="H1051" s="23">
        <f>MONTH(CtasReceber[[#This Row],[Data Vencimento]])</f>
        <v>1</v>
      </c>
      <c r="I1051" s="23">
        <f>YEAR(CtasReceber[[#This Row],[Data Vencimento]])</f>
        <v>1900</v>
      </c>
      <c r="J1051" s="156"/>
      <c r="K1051" s="23">
        <f>MONTH(CtasReceber[[#This Row],[Data Recebimento]])</f>
        <v>1</v>
      </c>
      <c r="L1051" s="23">
        <f>YEAR(CtasReceber[[#This Row],[Data Recebimento]])</f>
        <v>1900</v>
      </c>
      <c r="M1051" s="154"/>
      <c r="N1051" s="208"/>
      <c r="O10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2" spans="1:15">
      <c r="A1052" s="156"/>
      <c r="B1052" s="220"/>
      <c r="C1052" s="150"/>
      <c r="D1052" s="150"/>
      <c r="E1052" s="150"/>
      <c r="F1052" s="150"/>
      <c r="G1052" s="151"/>
      <c r="H1052" s="23">
        <f>MONTH(CtasReceber[[#This Row],[Data Vencimento]])</f>
        <v>1</v>
      </c>
      <c r="I1052" s="23">
        <f>YEAR(CtasReceber[[#This Row],[Data Vencimento]])</f>
        <v>1900</v>
      </c>
      <c r="J1052" s="156"/>
      <c r="K1052" s="23">
        <f>MONTH(CtasReceber[[#This Row],[Data Recebimento]])</f>
        <v>1</v>
      </c>
      <c r="L1052" s="23">
        <f>YEAR(CtasReceber[[#This Row],[Data Recebimento]])</f>
        <v>1900</v>
      </c>
      <c r="M1052" s="154"/>
      <c r="N1052" s="208"/>
      <c r="O10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3" spans="1:15">
      <c r="A1053" s="156"/>
      <c r="B1053" s="220"/>
      <c r="C1053" s="150"/>
      <c r="D1053" s="150"/>
      <c r="E1053" s="150"/>
      <c r="F1053" s="150"/>
      <c r="G1053" s="151"/>
      <c r="H1053" s="23">
        <f>MONTH(CtasReceber[[#This Row],[Data Vencimento]])</f>
        <v>1</v>
      </c>
      <c r="I1053" s="23">
        <f>YEAR(CtasReceber[[#This Row],[Data Vencimento]])</f>
        <v>1900</v>
      </c>
      <c r="J1053" s="156"/>
      <c r="K1053" s="23">
        <f>MONTH(CtasReceber[[#This Row],[Data Recebimento]])</f>
        <v>1</v>
      </c>
      <c r="L1053" s="23">
        <f>YEAR(CtasReceber[[#This Row],[Data Recebimento]])</f>
        <v>1900</v>
      </c>
      <c r="M1053" s="154"/>
      <c r="N1053" s="208"/>
      <c r="O10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4" spans="1:15">
      <c r="A1054" s="156"/>
      <c r="B1054" s="220"/>
      <c r="C1054" s="150"/>
      <c r="D1054" s="150"/>
      <c r="E1054" s="150"/>
      <c r="F1054" s="150"/>
      <c r="G1054" s="151"/>
      <c r="H1054" s="23">
        <f>MONTH(CtasReceber[[#This Row],[Data Vencimento]])</f>
        <v>1</v>
      </c>
      <c r="I1054" s="23">
        <f>YEAR(CtasReceber[[#This Row],[Data Vencimento]])</f>
        <v>1900</v>
      </c>
      <c r="J1054" s="156"/>
      <c r="K1054" s="23">
        <f>MONTH(CtasReceber[[#This Row],[Data Recebimento]])</f>
        <v>1</v>
      </c>
      <c r="L1054" s="23">
        <f>YEAR(CtasReceber[[#This Row],[Data Recebimento]])</f>
        <v>1900</v>
      </c>
      <c r="M1054" s="154"/>
      <c r="N1054" s="208"/>
      <c r="O10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5" spans="1:15">
      <c r="A1055" s="156"/>
      <c r="B1055" s="220"/>
      <c r="C1055" s="150"/>
      <c r="D1055" s="150"/>
      <c r="E1055" s="150"/>
      <c r="F1055" s="150"/>
      <c r="G1055" s="151"/>
      <c r="H1055" s="23">
        <f>MONTH(CtasReceber[[#This Row],[Data Vencimento]])</f>
        <v>1</v>
      </c>
      <c r="I1055" s="23">
        <f>YEAR(CtasReceber[[#This Row],[Data Vencimento]])</f>
        <v>1900</v>
      </c>
      <c r="J1055" s="156"/>
      <c r="K1055" s="23">
        <f>MONTH(CtasReceber[[#This Row],[Data Recebimento]])</f>
        <v>1</v>
      </c>
      <c r="L1055" s="23">
        <f>YEAR(CtasReceber[[#This Row],[Data Recebimento]])</f>
        <v>1900</v>
      </c>
      <c r="M1055" s="154"/>
      <c r="N1055" s="208"/>
      <c r="O10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6" spans="1:15">
      <c r="A1056" s="156"/>
      <c r="B1056" s="220"/>
      <c r="C1056" s="150"/>
      <c r="D1056" s="150"/>
      <c r="E1056" s="150"/>
      <c r="F1056" s="150"/>
      <c r="G1056" s="151"/>
      <c r="H1056" s="23">
        <f>MONTH(CtasReceber[[#This Row],[Data Vencimento]])</f>
        <v>1</v>
      </c>
      <c r="I1056" s="23">
        <f>YEAR(CtasReceber[[#This Row],[Data Vencimento]])</f>
        <v>1900</v>
      </c>
      <c r="J1056" s="156"/>
      <c r="K1056" s="23">
        <f>MONTH(CtasReceber[[#This Row],[Data Recebimento]])</f>
        <v>1</v>
      </c>
      <c r="L1056" s="23">
        <f>YEAR(CtasReceber[[#This Row],[Data Recebimento]])</f>
        <v>1900</v>
      </c>
      <c r="M1056" s="154"/>
      <c r="N1056" s="208"/>
      <c r="O10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7" spans="1:15">
      <c r="A1057" s="156"/>
      <c r="B1057" s="220"/>
      <c r="C1057" s="150"/>
      <c r="D1057" s="150"/>
      <c r="E1057" s="150"/>
      <c r="F1057" s="150"/>
      <c r="G1057" s="151"/>
      <c r="H1057" s="23">
        <f>MONTH(CtasReceber[[#This Row],[Data Vencimento]])</f>
        <v>1</v>
      </c>
      <c r="I1057" s="23">
        <f>YEAR(CtasReceber[[#This Row],[Data Vencimento]])</f>
        <v>1900</v>
      </c>
      <c r="J1057" s="156"/>
      <c r="K1057" s="23">
        <f>MONTH(CtasReceber[[#This Row],[Data Recebimento]])</f>
        <v>1</v>
      </c>
      <c r="L1057" s="23">
        <f>YEAR(CtasReceber[[#This Row],[Data Recebimento]])</f>
        <v>1900</v>
      </c>
      <c r="M1057" s="154"/>
      <c r="N1057" s="208"/>
      <c r="O10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8" spans="1:15">
      <c r="A1058" s="156"/>
      <c r="B1058" s="220"/>
      <c r="C1058" s="150"/>
      <c r="D1058" s="150"/>
      <c r="E1058" s="150"/>
      <c r="F1058" s="150"/>
      <c r="G1058" s="151"/>
      <c r="H1058" s="23">
        <f>MONTH(CtasReceber[[#This Row],[Data Vencimento]])</f>
        <v>1</v>
      </c>
      <c r="I1058" s="23">
        <f>YEAR(CtasReceber[[#This Row],[Data Vencimento]])</f>
        <v>1900</v>
      </c>
      <c r="J1058" s="156"/>
      <c r="K1058" s="23">
        <f>MONTH(CtasReceber[[#This Row],[Data Recebimento]])</f>
        <v>1</v>
      </c>
      <c r="L1058" s="23">
        <f>YEAR(CtasReceber[[#This Row],[Data Recebimento]])</f>
        <v>1900</v>
      </c>
      <c r="M1058" s="154"/>
      <c r="N1058" s="208"/>
      <c r="O10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59" spans="1:15">
      <c r="A1059" s="156"/>
      <c r="B1059" s="220"/>
      <c r="C1059" s="150"/>
      <c r="D1059" s="150"/>
      <c r="E1059" s="150"/>
      <c r="F1059" s="150"/>
      <c r="G1059" s="151"/>
      <c r="H1059" s="23">
        <f>MONTH(CtasReceber[[#This Row],[Data Vencimento]])</f>
        <v>1</v>
      </c>
      <c r="I1059" s="23">
        <f>YEAR(CtasReceber[[#This Row],[Data Vencimento]])</f>
        <v>1900</v>
      </c>
      <c r="J1059" s="156"/>
      <c r="K1059" s="23">
        <f>MONTH(CtasReceber[[#This Row],[Data Recebimento]])</f>
        <v>1</v>
      </c>
      <c r="L1059" s="23">
        <f>YEAR(CtasReceber[[#This Row],[Data Recebimento]])</f>
        <v>1900</v>
      </c>
      <c r="M1059" s="154"/>
      <c r="N1059" s="208"/>
      <c r="O10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0" spans="1:15">
      <c r="A1060" s="156"/>
      <c r="B1060" s="220"/>
      <c r="C1060" s="150"/>
      <c r="D1060" s="150"/>
      <c r="E1060" s="150"/>
      <c r="F1060" s="150"/>
      <c r="G1060" s="151"/>
      <c r="H1060" s="23">
        <f>MONTH(CtasReceber[[#This Row],[Data Vencimento]])</f>
        <v>1</v>
      </c>
      <c r="I1060" s="23">
        <f>YEAR(CtasReceber[[#This Row],[Data Vencimento]])</f>
        <v>1900</v>
      </c>
      <c r="J1060" s="156"/>
      <c r="K1060" s="23">
        <f>MONTH(CtasReceber[[#This Row],[Data Recebimento]])</f>
        <v>1</v>
      </c>
      <c r="L1060" s="23">
        <f>YEAR(CtasReceber[[#This Row],[Data Recebimento]])</f>
        <v>1900</v>
      </c>
      <c r="M1060" s="154"/>
      <c r="N1060" s="208"/>
      <c r="O10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1" spans="1:15">
      <c r="A1061" s="156"/>
      <c r="B1061" s="220"/>
      <c r="C1061" s="150"/>
      <c r="D1061" s="150"/>
      <c r="E1061" s="150"/>
      <c r="F1061" s="150"/>
      <c r="G1061" s="151"/>
      <c r="H1061" s="23">
        <f>MONTH(CtasReceber[[#This Row],[Data Vencimento]])</f>
        <v>1</v>
      </c>
      <c r="I1061" s="23">
        <f>YEAR(CtasReceber[[#This Row],[Data Vencimento]])</f>
        <v>1900</v>
      </c>
      <c r="J1061" s="156"/>
      <c r="K1061" s="23">
        <f>MONTH(CtasReceber[[#This Row],[Data Recebimento]])</f>
        <v>1</v>
      </c>
      <c r="L1061" s="23">
        <f>YEAR(CtasReceber[[#This Row],[Data Recebimento]])</f>
        <v>1900</v>
      </c>
      <c r="M1061" s="154"/>
      <c r="N1061" s="208"/>
      <c r="O10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2" spans="1:15">
      <c r="A1062" s="156"/>
      <c r="B1062" s="220"/>
      <c r="C1062" s="150"/>
      <c r="D1062" s="150"/>
      <c r="E1062" s="150"/>
      <c r="F1062" s="150"/>
      <c r="G1062" s="151"/>
      <c r="H1062" s="23">
        <f>MONTH(CtasReceber[[#This Row],[Data Vencimento]])</f>
        <v>1</v>
      </c>
      <c r="I1062" s="23">
        <f>YEAR(CtasReceber[[#This Row],[Data Vencimento]])</f>
        <v>1900</v>
      </c>
      <c r="J1062" s="156"/>
      <c r="K1062" s="23">
        <f>MONTH(CtasReceber[[#This Row],[Data Recebimento]])</f>
        <v>1</v>
      </c>
      <c r="L1062" s="23">
        <f>YEAR(CtasReceber[[#This Row],[Data Recebimento]])</f>
        <v>1900</v>
      </c>
      <c r="M1062" s="154"/>
      <c r="N1062" s="208"/>
      <c r="O10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3" spans="1:15">
      <c r="A1063" s="156"/>
      <c r="B1063" s="220"/>
      <c r="C1063" s="150"/>
      <c r="D1063" s="150"/>
      <c r="E1063" s="150"/>
      <c r="F1063" s="150"/>
      <c r="G1063" s="151"/>
      <c r="H1063" s="23">
        <f>MONTH(CtasReceber[[#This Row],[Data Vencimento]])</f>
        <v>1</v>
      </c>
      <c r="I1063" s="23">
        <f>YEAR(CtasReceber[[#This Row],[Data Vencimento]])</f>
        <v>1900</v>
      </c>
      <c r="J1063" s="156"/>
      <c r="K1063" s="23">
        <f>MONTH(CtasReceber[[#This Row],[Data Recebimento]])</f>
        <v>1</v>
      </c>
      <c r="L1063" s="23">
        <f>YEAR(CtasReceber[[#This Row],[Data Recebimento]])</f>
        <v>1900</v>
      </c>
      <c r="M1063" s="154"/>
      <c r="N1063" s="208"/>
      <c r="O10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4" spans="1:15">
      <c r="A1064" s="156"/>
      <c r="B1064" s="220"/>
      <c r="C1064" s="150"/>
      <c r="D1064" s="150"/>
      <c r="E1064" s="150"/>
      <c r="F1064" s="150"/>
      <c r="G1064" s="151"/>
      <c r="H1064" s="23">
        <f>MONTH(CtasReceber[[#This Row],[Data Vencimento]])</f>
        <v>1</v>
      </c>
      <c r="I1064" s="23">
        <f>YEAR(CtasReceber[[#This Row],[Data Vencimento]])</f>
        <v>1900</v>
      </c>
      <c r="J1064" s="156"/>
      <c r="K1064" s="23">
        <f>MONTH(CtasReceber[[#This Row],[Data Recebimento]])</f>
        <v>1</v>
      </c>
      <c r="L1064" s="23">
        <f>YEAR(CtasReceber[[#This Row],[Data Recebimento]])</f>
        <v>1900</v>
      </c>
      <c r="M1064" s="154"/>
      <c r="N1064" s="208"/>
      <c r="O10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5" spans="1:15">
      <c r="A1065" s="156"/>
      <c r="B1065" s="220"/>
      <c r="C1065" s="150"/>
      <c r="D1065" s="150"/>
      <c r="E1065" s="150"/>
      <c r="F1065" s="150"/>
      <c r="G1065" s="151"/>
      <c r="H1065" s="23">
        <f>MONTH(CtasReceber[[#This Row],[Data Vencimento]])</f>
        <v>1</v>
      </c>
      <c r="I1065" s="23">
        <f>YEAR(CtasReceber[[#This Row],[Data Vencimento]])</f>
        <v>1900</v>
      </c>
      <c r="J1065" s="156"/>
      <c r="K1065" s="23">
        <f>MONTH(CtasReceber[[#This Row],[Data Recebimento]])</f>
        <v>1</v>
      </c>
      <c r="L1065" s="23">
        <f>YEAR(CtasReceber[[#This Row],[Data Recebimento]])</f>
        <v>1900</v>
      </c>
      <c r="M1065" s="154"/>
      <c r="N1065" s="208"/>
      <c r="O10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6" spans="1:15">
      <c r="A1066" s="156"/>
      <c r="B1066" s="220"/>
      <c r="C1066" s="150"/>
      <c r="D1066" s="150"/>
      <c r="E1066" s="150"/>
      <c r="F1066" s="150"/>
      <c r="G1066" s="151"/>
      <c r="H1066" s="23">
        <f>MONTH(CtasReceber[[#This Row],[Data Vencimento]])</f>
        <v>1</v>
      </c>
      <c r="I1066" s="23">
        <f>YEAR(CtasReceber[[#This Row],[Data Vencimento]])</f>
        <v>1900</v>
      </c>
      <c r="J1066" s="156"/>
      <c r="K1066" s="23">
        <f>MONTH(CtasReceber[[#This Row],[Data Recebimento]])</f>
        <v>1</v>
      </c>
      <c r="L1066" s="23">
        <f>YEAR(CtasReceber[[#This Row],[Data Recebimento]])</f>
        <v>1900</v>
      </c>
      <c r="M1066" s="154"/>
      <c r="N1066" s="208"/>
      <c r="O10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7" spans="1:15">
      <c r="A1067" s="156"/>
      <c r="B1067" s="220"/>
      <c r="C1067" s="150"/>
      <c r="D1067" s="150"/>
      <c r="E1067" s="150"/>
      <c r="F1067" s="150"/>
      <c r="G1067" s="151"/>
      <c r="H1067" s="23">
        <f>MONTH(CtasReceber[[#This Row],[Data Vencimento]])</f>
        <v>1</v>
      </c>
      <c r="I1067" s="23">
        <f>YEAR(CtasReceber[[#This Row],[Data Vencimento]])</f>
        <v>1900</v>
      </c>
      <c r="J1067" s="156"/>
      <c r="K1067" s="23">
        <f>MONTH(CtasReceber[[#This Row],[Data Recebimento]])</f>
        <v>1</v>
      </c>
      <c r="L1067" s="23">
        <f>YEAR(CtasReceber[[#This Row],[Data Recebimento]])</f>
        <v>1900</v>
      </c>
      <c r="M1067" s="154"/>
      <c r="N1067" s="208"/>
      <c r="O10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8" spans="1:15">
      <c r="A1068" s="156"/>
      <c r="B1068" s="220"/>
      <c r="C1068" s="150"/>
      <c r="D1068" s="150"/>
      <c r="E1068" s="150"/>
      <c r="F1068" s="150"/>
      <c r="G1068" s="151"/>
      <c r="H1068" s="23">
        <f>MONTH(CtasReceber[[#This Row],[Data Vencimento]])</f>
        <v>1</v>
      </c>
      <c r="I1068" s="23">
        <f>YEAR(CtasReceber[[#This Row],[Data Vencimento]])</f>
        <v>1900</v>
      </c>
      <c r="J1068" s="156"/>
      <c r="K1068" s="23">
        <f>MONTH(CtasReceber[[#This Row],[Data Recebimento]])</f>
        <v>1</v>
      </c>
      <c r="L1068" s="23">
        <f>YEAR(CtasReceber[[#This Row],[Data Recebimento]])</f>
        <v>1900</v>
      </c>
      <c r="M1068" s="154"/>
      <c r="N1068" s="208"/>
      <c r="O10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69" spans="1:15">
      <c r="A1069" s="156"/>
      <c r="B1069" s="220"/>
      <c r="C1069" s="150"/>
      <c r="D1069" s="150"/>
      <c r="E1069" s="150"/>
      <c r="F1069" s="150"/>
      <c r="G1069" s="151"/>
      <c r="H1069" s="23">
        <f>MONTH(CtasReceber[[#This Row],[Data Vencimento]])</f>
        <v>1</v>
      </c>
      <c r="I1069" s="23">
        <f>YEAR(CtasReceber[[#This Row],[Data Vencimento]])</f>
        <v>1900</v>
      </c>
      <c r="J1069" s="156"/>
      <c r="K1069" s="23">
        <f>MONTH(CtasReceber[[#This Row],[Data Recebimento]])</f>
        <v>1</v>
      </c>
      <c r="L1069" s="23">
        <f>YEAR(CtasReceber[[#This Row],[Data Recebimento]])</f>
        <v>1900</v>
      </c>
      <c r="M1069" s="154"/>
      <c r="N1069" s="208"/>
      <c r="O10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0" spans="1:15">
      <c r="A1070" s="156"/>
      <c r="B1070" s="220"/>
      <c r="C1070" s="150"/>
      <c r="D1070" s="150"/>
      <c r="E1070" s="150"/>
      <c r="F1070" s="150"/>
      <c r="G1070" s="151"/>
      <c r="H1070" s="23">
        <f>MONTH(CtasReceber[[#This Row],[Data Vencimento]])</f>
        <v>1</v>
      </c>
      <c r="I1070" s="23">
        <f>YEAR(CtasReceber[[#This Row],[Data Vencimento]])</f>
        <v>1900</v>
      </c>
      <c r="J1070" s="156"/>
      <c r="K1070" s="23">
        <f>MONTH(CtasReceber[[#This Row],[Data Recebimento]])</f>
        <v>1</v>
      </c>
      <c r="L1070" s="23">
        <f>YEAR(CtasReceber[[#This Row],[Data Recebimento]])</f>
        <v>1900</v>
      </c>
      <c r="M1070" s="154"/>
      <c r="N1070" s="208"/>
      <c r="O10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1" spans="1:15">
      <c r="A1071" s="156"/>
      <c r="B1071" s="220"/>
      <c r="C1071" s="150"/>
      <c r="D1071" s="150"/>
      <c r="E1071" s="150"/>
      <c r="F1071" s="150"/>
      <c r="G1071" s="151"/>
      <c r="H1071" s="23">
        <f>MONTH(CtasReceber[[#This Row],[Data Vencimento]])</f>
        <v>1</v>
      </c>
      <c r="I1071" s="23">
        <f>YEAR(CtasReceber[[#This Row],[Data Vencimento]])</f>
        <v>1900</v>
      </c>
      <c r="J1071" s="156"/>
      <c r="K1071" s="23">
        <f>MONTH(CtasReceber[[#This Row],[Data Recebimento]])</f>
        <v>1</v>
      </c>
      <c r="L1071" s="23">
        <f>YEAR(CtasReceber[[#This Row],[Data Recebimento]])</f>
        <v>1900</v>
      </c>
      <c r="M1071" s="154"/>
      <c r="N1071" s="208"/>
      <c r="O10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2" spans="1:15">
      <c r="A1072" s="156"/>
      <c r="B1072" s="220"/>
      <c r="C1072" s="150"/>
      <c r="D1072" s="150"/>
      <c r="E1072" s="150"/>
      <c r="F1072" s="150"/>
      <c r="G1072" s="151"/>
      <c r="H1072" s="23">
        <f>MONTH(CtasReceber[[#This Row],[Data Vencimento]])</f>
        <v>1</v>
      </c>
      <c r="I1072" s="23">
        <f>YEAR(CtasReceber[[#This Row],[Data Vencimento]])</f>
        <v>1900</v>
      </c>
      <c r="J1072" s="156"/>
      <c r="K1072" s="23">
        <f>MONTH(CtasReceber[[#This Row],[Data Recebimento]])</f>
        <v>1</v>
      </c>
      <c r="L1072" s="23">
        <f>YEAR(CtasReceber[[#This Row],[Data Recebimento]])</f>
        <v>1900</v>
      </c>
      <c r="M1072" s="154"/>
      <c r="N1072" s="208"/>
      <c r="O10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3" spans="1:15">
      <c r="A1073" s="156"/>
      <c r="B1073" s="220"/>
      <c r="C1073" s="150"/>
      <c r="D1073" s="150"/>
      <c r="E1073" s="150"/>
      <c r="F1073" s="150"/>
      <c r="G1073" s="151"/>
      <c r="H1073" s="23">
        <f>MONTH(CtasReceber[[#This Row],[Data Vencimento]])</f>
        <v>1</v>
      </c>
      <c r="I1073" s="23">
        <f>YEAR(CtasReceber[[#This Row],[Data Vencimento]])</f>
        <v>1900</v>
      </c>
      <c r="J1073" s="156"/>
      <c r="K1073" s="23">
        <f>MONTH(CtasReceber[[#This Row],[Data Recebimento]])</f>
        <v>1</v>
      </c>
      <c r="L1073" s="23">
        <f>YEAR(CtasReceber[[#This Row],[Data Recebimento]])</f>
        <v>1900</v>
      </c>
      <c r="M1073" s="154"/>
      <c r="N1073" s="208"/>
      <c r="O10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4" spans="1:15">
      <c r="A1074" s="156"/>
      <c r="B1074" s="220"/>
      <c r="C1074" s="150"/>
      <c r="D1074" s="150"/>
      <c r="E1074" s="150"/>
      <c r="F1074" s="150"/>
      <c r="G1074" s="151"/>
      <c r="H1074" s="23">
        <f>MONTH(CtasReceber[[#This Row],[Data Vencimento]])</f>
        <v>1</v>
      </c>
      <c r="I1074" s="23">
        <f>YEAR(CtasReceber[[#This Row],[Data Vencimento]])</f>
        <v>1900</v>
      </c>
      <c r="J1074" s="156"/>
      <c r="K1074" s="23">
        <f>MONTH(CtasReceber[[#This Row],[Data Recebimento]])</f>
        <v>1</v>
      </c>
      <c r="L1074" s="23">
        <f>YEAR(CtasReceber[[#This Row],[Data Recebimento]])</f>
        <v>1900</v>
      </c>
      <c r="M1074" s="154"/>
      <c r="N1074" s="208"/>
      <c r="O10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5" spans="1:15">
      <c r="A1075" s="156"/>
      <c r="B1075" s="220"/>
      <c r="C1075" s="150"/>
      <c r="D1075" s="150"/>
      <c r="E1075" s="150"/>
      <c r="F1075" s="150"/>
      <c r="G1075" s="151"/>
      <c r="H1075" s="23">
        <f>MONTH(CtasReceber[[#This Row],[Data Vencimento]])</f>
        <v>1</v>
      </c>
      <c r="I1075" s="23">
        <f>YEAR(CtasReceber[[#This Row],[Data Vencimento]])</f>
        <v>1900</v>
      </c>
      <c r="J1075" s="156"/>
      <c r="K1075" s="23">
        <f>MONTH(CtasReceber[[#This Row],[Data Recebimento]])</f>
        <v>1</v>
      </c>
      <c r="L1075" s="23">
        <f>YEAR(CtasReceber[[#This Row],[Data Recebimento]])</f>
        <v>1900</v>
      </c>
      <c r="M1075" s="154"/>
      <c r="N1075" s="208"/>
      <c r="O10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6" spans="1:15">
      <c r="A1076" s="156"/>
      <c r="B1076" s="220"/>
      <c r="C1076" s="150"/>
      <c r="D1076" s="150"/>
      <c r="E1076" s="150"/>
      <c r="F1076" s="150"/>
      <c r="G1076" s="151"/>
      <c r="H1076" s="23">
        <f>MONTH(CtasReceber[[#This Row],[Data Vencimento]])</f>
        <v>1</v>
      </c>
      <c r="I1076" s="23">
        <f>YEAR(CtasReceber[[#This Row],[Data Vencimento]])</f>
        <v>1900</v>
      </c>
      <c r="J1076" s="156"/>
      <c r="K1076" s="23">
        <f>MONTH(CtasReceber[[#This Row],[Data Recebimento]])</f>
        <v>1</v>
      </c>
      <c r="L1076" s="23">
        <f>YEAR(CtasReceber[[#This Row],[Data Recebimento]])</f>
        <v>1900</v>
      </c>
      <c r="M1076" s="154"/>
      <c r="N1076" s="208"/>
      <c r="O10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7" spans="1:15">
      <c r="A1077" s="156"/>
      <c r="B1077" s="220"/>
      <c r="C1077" s="150"/>
      <c r="D1077" s="150"/>
      <c r="E1077" s="150"/>
      <c r="F1077" s="150"/>
      <c r="G1077" s="151"/>
      <c r="H1077" s="23">
        <f>MONTH(CtasReceber[[#This Row],[Data Vencimento]])</f>
        <v>1</v>
      </c>
      <c r="I1077" s="23">
        <f>YEAR(CtasReceber[[#This Row],[Data Vencimento]])</f>
        <v>1900</v>
      </c>
      <c r="J1077" s="156"/>
      <c r="K1077" s="23">
        <f>MONTH(CtasReceber[[#This Row],[Data Recebimento]])</f>
        <v>1</v>
      </c>
      <c r="L1077" s="23">
        <f>YEAR(CtasReceber[[#This Row],[Data Recebimento]])</f>
        <v>1900</v>
      </c>
      <c r="M1077" s="154"/>
      <c r="N1077" s="208"/>
      <c r="O10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8" spans="1:15">
      <c r="A1078" s="156"/>
      <c r="B1078" s="220"/>
      <c r="C1078" s="150"/>
      <c r="D1078" s="150"/>
      <c r="E1078" s="150"/>
      <c r="F1078" s="150"/>
      <c r="G1078" s="151"/>
      <c r="H1078" s="23">
        <f>MONTH(CtasReceber[[#This Row],[Data Vencimento]])</f>
        <v>1</v>
      </c>
      <c r="I1078" s="23">
        <f>YEAR(CtasReceber[[#This Row],[Data Vencimento]])</f>
        <v>1900</v>
      </c>
      <c r="J1078" s="156"/>
      <c r="K1078" s="23">
        <f>MONTH(CtasReceber[[#This Row],[Data Recebimento]])</f>
        <v>1</v>
      </c>
      <c r="L1078" s="23">
        <f>YEAR(CtasReceber[[#This Row],[Data Recebimento]])</f>
        <v>1900</v>
      </c>
      <c r="M1078" s="154"/>
      <c r="N1078" s="208"/>
      <c r="O10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79" spans="1:15">
      <c r="A1079" s="156"/>
      <c r="B1079" s="220"/>
      <c r="C1079" s="150"/>
      <c r="D1079" s="150"/>
      <c r="E1079" s="150"/>
      <c r="F1079" s="150"/>
      <c r="G1079" s="151"/>
      <c r="H1079" s="23">
        <f>MONTH(CtasReceber[[#This Row],[Data Vencimento]])</f>
        <v>1</v>
      </c>
      <c r="I1079" s="23">
        <f>YEAR(CtasReceber[[#This Row],[Data Vencimento]])</f>
        <v>1900</v>
      </c>
      <c r="J1079" s="156"/>
      <c r="K1079" s="23">
        <f>MONTH(CtasReceber[[#This Row],[Data Recebimento]])</f>
        <v>1</v>
      </c>
      <c r="L1079" s="23">
        <f>YEAR(CtasReceber[[#This Row],[Data Recebimento]])</f>
        <v>1900</v>
      </c>
      <c r="M1079" s="154"/>
      <c r="N1079" s="208"/>
      <c r="O10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0" spans="1:15">
      <c r="A1080" s="156"/>
      <c r="B1080" s="220"/>
      <c r="C1080" s="150"/>
      <c r="D1080" s="150"/>
      <c r="E1080" s="150"/>
      <c r="F1080" s="150"/>
      <c r="G1080" s="151"/>
      <c r="H1080" s="23">
        <f>MONTH(CtasReceber[[#This Row],[Data Vencimento]])</f>
        <v>1</v>
      </c>
      <c r="I1080" s="23">
        <f>YEAR(CtasReceber[[#This Row],[Data Vencimento]])</f>
        <v>1900</v>
      </c>
      <c r="J1080" s="156"/>
      <c r="K1080" s="23">
        <f>MONTH(CtasReceber[[#This Row],[Data Recebimento]])</f>
        <v>1</v>
      </c>
      <c r="L1080" s="23">
        <f>YEAR(CtasReceber[[#This Row],[Data Recebimento]])</f>
        <v>1900</v>
      </c>
      <c r="M1080" s="154"/>
      <c r="N1080" s="208"/>
      <c r="O10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1" spans="1:15">
      <c r="A1081" s="156"/>
      <c r="B1081" s="220"/>
      <c r="C1081" s="150"/>
      <c r="D1081" s="150"/>
      <c r="E1081" s="150"/>
      <c r="F1081" s="150"/>
      <c r="G1081" s="151"/>
      <c r="H1081" s="23">
        <f>MONTH(CtasReceber[[#This Row],[Data Vencimento]])</f>
        <v>1</v>
      </c>
      <c r="I1081" s="23">
        <f>YEAR(CtasReceber[[#This Row],[Data Vencimento]])</f>
        <v>1900</v>
      </c>
      <c r="J1081" s="156"/>
      <c r="K1081" s="23">
        <f>MONTH(CtasReceber[[#This Row],[Data Recebimento]])</f>
        <v>1</v>
      </c>
      <c r="L1081" s="23">
        <f>YEAR(CtasReceber[[#This Row],[Data Recebimento]])</f>
        <v>1900</v>
      </c>
      <c r="M1081" s="154"/>
      <c r="N1081" s="208"/>
      <c r="O10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2" spans="1:15">
      <c r="A1082" s="156"/>
      <c r="B1082" s="220"/>
      <c r="C1082" s="150"/>
      <c r="D1082" s="150"/>
      <c r="E1082" s="150"/>
      <c r="F1082" s="150"/>
      <c r="G1082" s="151"/>
      <c r="H1082" s="23">
        <f>MONTH(CtasReceber[[#This Row],[Data Vencimento]])</f>
        <v>1</v>
      </c>
      <c r="I1082" s="23">
        <f>YEAR(CtasReceber[[#This Row],[Data Vencimento]])</f>
        <v>1900</v>
      </c>
      <c r="J1082" s="156"/>
      <c r="K1082" s="23">
        <f>MONTH(CtasReceber[[#This Row],[Data Recebimento]])</f>
        <v>1</v>
      </c>
      <c r="L1082" s="23">
        <f>YEAR(CtasReceber[[#This Row],[Data Recebimento]])</f>
        <v>1900</v>
      </c>
      <c r="M1082" s="154"/>
      <c r="N1082" s="208"/>
      <c r="O10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3" spans="1:15">
      <c r="A1083" s="156"/>
      <c r="B1083" s="220"/>
      <c r="C1083" s="150"/>
      <c r="D1083" s="150"/>
      <c r="E1083" s="150"/>
      <c r="F1083" s="150"/>
      <c r="G1083" s="151"/>
      <c r="H1083" s="23">
        <f>MONTH(CtasReceber[[#This Row],[Data Vencimento]])</f>
        <v>1</v>
      </c>
      <c r="I1083" s="23">
        <f>YEAR(CtasReceber[[#This Row],[Data Vencimento]])</f>
        <v>1900</v>
      </c>
      <c r="J1083" s="156"/>
      <c r="K1083" s="23">
        <f>MONTH(CtasReceber[[#This Row],[Data Recebimento]])</f>
        <v>1</v>
      </c>
      <c r="L1083" s="23">
        <f>YEAR(CtasReceber[[#This Row],[Data Recebimento]])</f>
        <v>1900</v>
      </c>
      <c r="M1083" s="154"/>
      <c r="N1083" s="208"/>
      <c r="O10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4" spans="1:15">
      <c r="A1084" s="156"/>
      <c r="B1084" s="220"/>
      <c r="C1084" s="150"/>
      <c r="D1084" s="150"/>
      <c r="E1084" s="150"/>
      <c r="F1084" s="150"/>
      <c r="G1084" s="151"/>
      <c r="H1084" s="23">
        <f>MONTH(CtasReceber[[#This Row],[Data Vencimento]])</f>
        <v>1</v>
      </c>
      <c r="I1084" s="23">
        <f>YEAR(CtasReceber[[#This Row],[Data Vencimento]])</f>
        <v>1900</v>
      </c>
      <c r="J1084" s="156"/>
      <c r="K1084" s="23">
        <f>MONTH(CtasReceber[[#This Row],[Data Recebimento]])</f>
        <v>1</v>
      </c>
      <c r="L1084" s="23">
        <f>YEAR(CtasReceber[[#This Row],[Data Recebimento]])</f>
        <v>1900</v>
      </c>
      <c r="M1084" s="154"/>
      <c r="N1084" s="208"/>
      <c r="O10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5" spans="1:15">
      <c r="A1085" s="156"/>
      <c r="B1085" s="220"/>
      <c r="C1085" s="150"/>
      <c r="D1085" s="150"/>
      <c r="E1085" s="150"/>
      <c r="F1085" s="150"/>
      <c r="G1085" s="151"/>
      <c r="H1085" s="23">
        <f>MONTH(CtasReceber[[#This Row],[Data Vencimento]])</f>
        <v>1</v>
      </c>
      <c r="I1085" s="23">
        <f>YEAR(CtasReceber[[#This Row],[Data Vencimento]])</f>
        <v>1900</v>
      </c>
      <c r="J1085" s="156"/>
      <c r="K1085" s="23">
        <f>MONTH(CtasReceber[[#This Row],[Data Recebimento]])</f>
        <v>1</v>
      </c>
      <c r="L1085" s="23">
        <f>YEAR(CtasReceber[[#This Row],[Data Recebimento]])</f>
        <v>1900</v>
      </c>
      <c r="M1085" s="154"/>
      <c r="N1085" s="208"/>
      <c r="O10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6" spans="1:15">
      <c r="A1086" s="156"/>
      <c r="B1086" s="220"/>
      <c r="C1086" s="150"/>
      <c r="D1086" s="150"/>
      <c r="E1086" s="150"/>
      <c r="F1086" s="150"/>
      <c r="G1086" s="151"/>
      <c r="H1086" s="23">
        <f>MONTH(CtasReceber[[#This Row],[Data Vencimento]])</f>
        <v>1</v>
      </c>
      <c r="I1086" s="23">
        <f>YEAR(CtasReceber[[#This Row],[Data Vencimento]])</f>
        <v>1900</v>
      </c>
      <c r="J1086" s="156"/>
      <c r="K1086" s="23">
        <f>MONTH(CtasReceber[[#This Row],[Data Recebimento]])</f>
        <v>1</v>
      </c>
      <c r="L1086" s="23">
        <f>YEAR(CtasReceber[[#This Row],[Data Recebimento]])</f>
        <v>1900</v>
      </c>
      <c r="M1086" s="154"/>
      <c r="N1086" s="208"/>
      <c r="O10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7" spans="1:15">
      <c r="A1087" s="156"/>
      <c r="B1087" s="220"/>
      <c r="C1087" s="150"/>
      <c r="D1087" s="150"/>
      <c r="E1087" s="150"/>
      <c r="F1087" s="150"/>
      <c r="G1087" s="151"/>
      <c r="H1087" s="23">
        <f>MONTH(CtasReceber[[#This Row],[Data Vencimento]])</f>
        <v>1</v>
      </c>
      <c r="I1087" s="23">
        <f>YEAR(CtasReceber[[#This Row],[Data Vencimento]])</f>
        <v>1900</v>
      </c>
      <c r="J1087" s="156"/>
      <c r="K1087" s="23">
        <f>MONTH(CtasReceber[[#This Row],[Data Recebimento]])</f>
        <v>1</v>
      </c>
      <c r="L1087" s="23">
        <f>YEAR(CtasReceber[[#This Row],[Data Recebimento]])</f>
        <v>1900</v>
      </c>
      <c r="M1087" s="154"/>
      <c r="N1087" s="208"/>
      <c r="O10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8" spans="1:15">
      <c r="A1088" s="156"/>
      <c r="B1088" s="220"/>
      <c r="C1088" s="150"/>
      <c r="D1088" s="150"/>
      <c r="E1088" s="150"/>
      <c r="F1088" s="150"/>
      <c r="G1088" s="151"/>
      <c r="H1088" s="23">
        <f>MONTH(CtasReceber[[#This Row],[Data Vencimento]])</f>
        <v>1</v>
      </c>
      <c r="I1088" s="23">
        <f>YEAR(CtasReceber[[#This Row],[Data Vencimento]])</f>
        <v>1900</v>
      </c>
      <c r="J1088" s="156"/>
      <c r="K1088" s="23">
        <f>MONTH(CtasReceber[[#This Row],[Data Recebimento]])</f>
        <v>1</v>
      </c>
      <c r="L1088" s="23">
        <f>YEAR(CtasReceber[[#This Row],[Data Recebimento]])</f>
        <v>1900</v>
      </c>
      <c r="M1088" s="154"/>
      <c r="N1088" s="208"/>
      <c r="O10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89" spans="1:15">
      <c r="A1089" s="156"/>
      <c r="B1089" s="220"/>
      <c r="C1089" s="150"/>
      <c r="D1089" s="150"/>
      <c r="E1089" s="150"/>
      <c r="F1089" s="150"/>
      <c r="G1089" s="151"/>
      <c r="H1089" s="23">
        <f>MONTH(CtasReceber[[#This Row],[Data Vencimento]])</f>
        <v>1</v>
      </c>
      <c r="I1089" s="23">
        <f>YEAR(CtasReceber[[#This Row],[Data Vencimento]])</f>
        <v>1900</v>
      </c>
      <c r="J1089" s="156"/>
      <c r="K1089" s="23">
        <f>MONTH(CtasReceber[[#This Row],[Data Recebimento]])</f>
        <v>1</v>
      </c>
      <c r="L1089" s="23">
        <f>YEAR(CtasReceber[[#This Row],[Data Recebimento]])</f>
        <v>1900</v>
      </c>
      <c r="M1089" s="154"/>
      <c r="N1089" s="208"/>
      <c r="O10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0" spans="1:15">
      <c r="A1090" s="156"/>
      <c r="B1090" s="220"/>
      <c r="C1090" s="150"/>
      <c r="D1090" s="150"/>
      <c r="E1090" s="150"/>
      <c r="F1090" s="150"/>
      <c r="G1090" s="151"/>
      <c r="H1090" s="23">
        <f>MONTH(CtasReceber[[#This Row],[Data Vencimento]])</f>
        <v>1</v>
      </c>
      <c r="I1090" s="23">
        <f>YEAR(CtasReceber[[#This Row],[Data Vencimento]])</f>
        <v>1900</v>
      </c>
      <c r="J1090" s="156"/>
      <c r="K1090" s="23">
        <f>MONTH(CtasReceber[[#This Row],[Data Recebimento]])</f>
        <v>1</v>
      </c>
      <c r="L1090" s="23">
        <f>YEAR(CtasReceber[[#This Row],[Data Recebimento]])</f>
        <v>1900</v>
      </c>
      <c r="M1090" s="154"/>
      <c r="N1090" s="208"/>
      <c r="O10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1" spans="1:15">
      <c r="A1091" s="156"/>
      <c r="B1091" s="220"/>
      <c r="C1091" s="150"/>
      <c r="D1091" s="150"/>
      <c r="E1091" s="150"/>
      <c r="F1091" s="150"/>
      <c r="G1091" s="151"/>
      <c r="H1091" s="23">
        <f>MONTH(CtasReceber[[#This Row],[Data Vencimento]])</f>
        <v>1</v>
      </c>
      <c r="I1091" s="23">
        <f>YEAR(CtasReceber[[#This Row],[Data Vencimento]])</f>
        <v>1900</v>
      </c>
      <c r="J1091" s="156"/>
      <c r="K1091" s="23">
        <f>MONTH(CtasReceber[[#This Row],[Data Recebimento]])</f>
        <v>1</v>
      </c>
      <c r="L1091" s="23">
        <f>YEAR(CtasReceber[[#This Row],[Data Recebimento]])</f>
        <v>1900</v>
      </c>
      <c r="M1091" s="154"/>
      <c r="N1091" s="208"/>
      <c r="O10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2" spans="1:15">
      <c r="A1092" s="156"/>
      <c r="B1092" s="220"/>
      <c r="C1092" s="150"/>
      <c r="D1092" s="150"/>
      <c r="E1092" s="150"/>
      <c r="F1092" s="150"/>
      <c r="G1092" s="151"/>
      <c r="H1092" s="23">
        <f>MONTH(CtasReceber[[#This Row],[Data Vencimento]])</f>
        <v>1</v>
      </c>
      <c r="I1092" s="23">
        <f>YEAR(CtasReceber[[#This Row],[Data Vencimento]])</f>
        <v>1900</v>
      </c>
      <c r="J1092" s="156"/>
      <c r="K1092" s="23">
        <f>MONTH(CtasReceber[[#This Row],[Data Recebimento]])</f>
        <v>1</v>
      </c>
      <c r="L1092" s="23">
        <f>YEAR(CtasReceber[[#This Row],[Data Recebimento]])</f>
        <v>1900</v>
      </c>
      <c r="M1092" s="154"/>
      <c r="N1092" s="208"/>
      <c r="O10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3" spans="1:15">
      <c r="A1093" s="156"/>
      <c r="B1093" s="220"/>
      <c r="C1093" s="150"/>
      <c r="D1093" s="150"/>
      <c r="E1093" s="150"/>
      <c r="F1093" s="150"/>
      <c r="G1093" s="151"/>
      <c r="H1093" s="23">
        <f>MONTH(CtasReceber[[#This Row],[Data Vencimento]])</f>
        <v>1</v>
      </c>
      <c r="I1093" s="23">
        <f>YEAR(CtasReceber[[#This Row],[Data Vencimento]])</f>
        <v>1900</v>
      </c>
      <c r="J1093" s="156"/>
      <c r="K1093" s="23">
        <f>MONTH(CtasReceber[[#This Row],[Data Recebimento]])</f>
        <v>1</v>
      </c>
      <c r="L1093" s="23">
        <f>YEAR(CtasReceber[[#This Row],[Data Recebimento]])</f>
        <v>1900</v>
      </c>
      <c r="M1093" s="154"/>
      <c r="N1093" s="208"/>
      <c r="O10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4" spans="1:15">
      <c r="A1094" s="156"/>
      <c r="B1094" s="220"/>
      <c r="C1094" s="150"/>
      <c r="D1094" s="150"/>
      <c r="E1094" s="150"/>
      <c r="F1094" s="150"/>
      <c r="G1094" s="151"/>
      <c r="H1094" s="23">
        <f>MONTH(CtasReceber[[#This Row],[Data Vencimento]])</f>
        <v>1</v>
      </c>
      <c r="I1094" s="23">
        <f>YEAR(CtasReceber[[#This Row],[Data Vencimento]])</f>
        <v>1900</v>
      </c>
      <c r="J1094" s="156"/>
      <c r="K1094" s="23">
        <f>MONTH(CtasReceber[[#This Row],[Data Recebimento]])</f>
        <v>1</v>
      </c>
      <c r="L1094" s="23">
        <f>YEAR(CtasReceber[[#This Row],[Data Recebimento]])</f>
        <v>1900</v>
      </c>
      <c r="M1094" s="154"/>
      <c r="N1094" s="208"/>
      <c r="O10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5" spans="1:15">
      <c r="A1095" s="156"/>
      <c r="B1095" s="220"/>
      <c r="C1095" s="150"/>
      <c r="D1095" s="150"/>
      <c r="E1095" s="150"/>
      <c r="F1095" s="150"/>
      <c r="G1095" s="151"/>
      <c r="H1095" s="23">
        <f>MONTH(CtasReceber[[#This Row],[Data Vencimento]])</f>
        <v>1</v>
      </c>
      <c r="I1095" s="23">
        <f>YEAR(CtasReceber[[#This Row],[Data Vencimento]])</f>
        <v>1900</v>
      </c>
      <c r="J1095" s="156"/>
      <c r="K1095" s="23">
        <f>MONTH(CtasReceber[[#This Row],[Data Recebimento]])</f>
        <v>1</v>
      </c>
      <c r="L1095" s="23">
        <f>YEAR(CtasReceber[[#This Row],[Data Recebimento]])</f>
        <v>1900</v>
      </c>
      <c r="M1095" s="154"/>
      <c r="N1095" s="208"/>
      <c r="O10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6" spans="1:15">
      <c r="A1096" s="156"/>
      <c r="B1096" s="220"/>
      <c r="C1096" s="150"/>
      <c r="D1096" s="150"/>
      <c r="E1096" s="150"/>
      <c r="F1096" s="150"/>
      <c r="G1096" s="151"/>
      <c r="H1096" s="23">
        <f>MONTH(CtasReceber[[#This Row],[Data Vencimento]])</f>
        <v>1</v>
      </c>
      <c r="I1096" s="23">
        <f>YEAR(CtasReceber[[#This Row],[Data Vencimento]])</f>
        <v>1900</v>
      </c>
      <c r="J1096" s="156"/>
      <c r="K1096" s="23">
        <f>MONTH(CtasReceber[[#This Row],[Data Recebimento]])</f>
        <v>1</v>
      </c>
      <c r="L1096" s="23">
        <f>YEAR(CtasReceber[[#This Row],[Data Recebimento]])</f>
        <v>1900</v>
      </c>
      <c r="M1096" s="154"/>
      <c r="N1096" s="208"/>
      <c r="O10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7" spans="1:15">
      <c r="A1097" s="156"/>
      <c r="B1097" s="220"/>
      <c r="C1097" s="150"/>
      <c r="D1097" s="150"/>
      <c r="E1097" s="150"/>
      <c r="F1097" s="150"/>
      <c r="G1097" s="151"/>
      <c r="H1097" s="23">
        <f>MONTH(CtasReceber[[#This Row],[Data Vencimento]])</f>
        <v>1</v>
      </c>
      <c r="I1097" s="23">
        <f>YEAR(CtasReceber[[#This Row],[Data Vencimento]])</f>
        <v>1900</v>
      </c>
      <c r="J1097" s="156"/>
      <c r="K1097" s="23">
        <f>MONTH(CtasReceber[[#This Row],[Data Recebimento]])</f>
        <v>1</v>
      </c>
      <c r="L1097" s="23">
        <f>YEAR(CtasReceber[[#This Row],[Data Recebimento]])</f>
        <v>1900</v>
      </c>
      <c r="M1097" s="154"/>
      <c r="N1097" s="208"/>
      <c r="O10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8" spans="1:15">
      <c r="A1098" s="156"/>
      <c r="B1098" s="220"/>
      <c r="C1098" s="150"/>
      <c r="D1098" s="150"/>
      <c r="E1098" s="150"/>
      <c r="F1098" s="150"/>
      <c r="G1098" s="151"/>
      <c r="H1098" s="23">
        <f>MONTH(CtasReceber[[#This Row],[Data Vencimento]])</f>
        <v>1</v>
      </c>
      <c r="I1098" s="23">
        <f>YEAR(CtasReceber[[#This Row],[Data Vencimento]])</f>
        <v>1900</v>
      </c>
      <c r="J1098" s="156"/>
      <c r="K1098" s="23">
        <f>MONTH(CtasReceber[[#This Row],[Data Recebimento]])</f>
        <v>1</v>
      </c>
      <c r="L1098" s="23">
        <f>YEAR(CtasReceber[[#This Row],[Data Recebimento]])</f>
        <v>1900</v>
      </c>
      <c r="M1098" s="154"/>
      <c r="N1098" s="208"/>
      <c r="O10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099" spans="1:15">
      <c r="A1099" s="156"/>
      <c r="B1099" s="220"/>
      <c r="C1099" s="150"/>
      <c r="D1099" s="150"/>
      <c r="E1099" s="150"/>
      <c r="F1099" s="150"/>
      <c r="G1099" s="151"/>
      <c r="H1099" s="23">
        <f>MONTH(CtasReceber[[#This Row],[Data Vencimento]])</f>
        <v>1</v>
      </c>
      <c r="I1099" s="23">
        <f>YEAR(CtasReceber[[#This Row],[Data Vencimento]])</f>
        <v>1900</v>
      </c>
      <c r="J1099" s="156"/>
      <c r="K1099" s="23">
        <f>MONTH(CtasReceber[[#This Row],[Data Recebimento]])</f>
        <v>1</v>
      </c>
      <c r="L1099" s="23">
        <f>YEAR(CtasReceber[[#This Row],[Data Recebimento]])</f>
        <v>1900</v>
      </c>
      <c r="M1099" s="154"/>
      <c r="N1099" s="208"/>
      <c r="O10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0" spans="1:15">
      <c r="A1100" s="156"/>
      <c r="B1100" s="220"/>
      <c r="C1100" s="150"/>
      <c r="D1100" s="150"/>
      <c r="E1100" s="150"/>
      <c r="F1100" s="150"/>
      <c r="G1100" s="151"/>
      <c r="H1100" s="23">
        <f>MONTH(CtasReceber[[#This Row],[Data Vencimento]])</f>
        <v>1</v>
      </c>
      <c r="I1100" s="23">
        <f>YEAR(CtasReceber[[#This Row],[Data Vencimento]])</f>
        <v>1900</v>
      </c>
      <c r="J1100" s="156"/>
      <c r="K1100" s="23">
        <f>MONTH(CtasReceber[[#This Row],[Data Recebimento]])</f>
        <v>1</v>
      </c>
      <c r="L1100" s="23">
        <f>YEAR(CtasReceber[[#This Row],[Data Recebimento]])</f>
        <v>1900</v>
      </c>
      <c r="M1100" s="154"/>
      <c r="N1100" s="208"/>
      <c r="O11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1" spans="1:15">
      <c r="A1101" s="156"/>
      <c r="B1101" s="220"/>
      <c r="C1101" s="150"/>
      <c r="D1101" s="150"/>
      <c r="E1101" s="150"/>
      <c r="F1101" s="150"/>
      <c r="G1101" s="151"/>
      <c r="H1101" s="23">
        <f>MONTH(CtasReceber[[#This Row],[Data Vencimento]])</f>
        <v>1</v>
      </c>
      <c r="I1101" s="23">
        <f>YEAR(CtasReceber[[#This Row],[Data Vencimento]])</f>
        <v>1900</v>
      </c>
      <c r="J1101" s="156"/>
      <c r="K1101" s="23">
        <f>MONTH(CtasReceber[[#This Row],[Data Recebimento]])</f>
        <v>1</v>
      </c>
      <c r="L1101" s="23">
        <f>YEAR(CtasReceber[[#This Row],[Data Recebimento]])</f>
        <v>1900</v>
      </c>
      <c r="M1101" s="154"/>
      <c r="N1101" s="208"/>
      <c r="O11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2" spans="1:15">
      <c r="A1102" s="156"/>
      <c r="B1102" s="220"/>
      <c r="C1102" s="150"/>
      <c r="D1102" s="150"/>
      <c r="E1102" s="150"/>
      <c r="F1102" s="150"/>
      <c r="G1102" s="151"/>
      <c r="H1102" s="23">
        <f>MONTH(CtasReceber[[#This Row],[Data Vencimento]])</f>
        <v>1</v>
      </c>
      <c r="I1102" s="23">
        <f>YEAR(CtasReceber[[#This Row],[Data Vencimento]])</f>
        <v>1900</v>
      </c>
      <c r="J1102" s="156"/>
      <c r="K1102" s="23">
        <f>MONTH(CtasReceber[[#This Row],[Data Recebimento]])</f>
        <v>1</v>
      </c>
      <c r="L1102" s="23">
        <f>YEAR(CtasReceber[[#This Row],[Data Recebimento]])</f>
        <v>1900</v>
      </c>
      <c r="M1102" s="154"/>
      <c r="N1102" s="208"/>
      <c r="O11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3" spans="1:15">
      <c r="A1103" s="156"/>
      <c r="B1103" s="220"/>
      <c r="C1103" s="150"/>
      <c r="D1103" s="150"/>
      <c r="E1103" s="150"/>
      <c r="F1103" s="150"/>
      <c r="G1103" s="151"/>
      <c r="H1103" s="23">
        <f>MONTH(CtasReceber[[#This Row],[Data Vencimento]])</f>
        <v>1</v>
      </c>
      <c r="I1103" s="23">
        <f>YEAR(CtasReceber[[#This Row],[Data Vencimento]])</f>
        <v>1900</v>
      </c>
      <c r="J1103" s="156"/>
      <c r="K1103" s="23">
        <f>MONTH(CtasReceber[[#This Row],[Data Recebimento]])</f>
        <v>1</v>
      </c>
      <c r="L1103" s="23">
        <f>YEAR(CtasReceber[[#This Row],[Data Recebimento]])</f>
        <v>1900</v>
      </c>
      <c r="M1103" s="154"/>
      <c r="N1103" s="208"/>
      <c r="O11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4" spans="1:15">
      <c r="A1104" s="156"/>
      <c r="B1104" s="220"/>
      <c r="C1104" s="150"/>
      <c r="D1104" s="150"/>
      <c r="E1104" s="150"/>
      <c r="F1104" s="150"/>
      <c r="G1104" s="151"/>
      <c r="H1104" s="23">
        <f>MONTH(CtasReceber[[#This Row],[Data Vencimento]])</f>
        <v>1</v>
      </c>
      <c r="I1104" s="23">
        <f>YEAR(CtasReceber[[#This Row],[Data Vencimento]])</f>
        <v>1900</v>
      </c>
      <c r="J1104" s="156"/>
      <c r="K1104" s="23">
        <f>MONTH(CtasReceber[[#This Row],[Data Recebimento]])</f>
        <v>1</v>
      </c>
      <c r="L1104" s="23">
        <f>YEAR(CtasReceber[[#This Row],[Data Recebimento]])</f>
        <v>1900</v>
      </c>
      <c r="M1104" s="154"/>
      <c r="N1104" s="208"/>
      <c r="O11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5" spans="1:15">
      <c r="A1105" s="156"/>
      <c r="B1105" s="220"/>
      <c r="C1105" s="150"/>
      <c r="D1105" s="150"/>
      <c r="E1105" s="150"/>
      <c r="F1105" s="150"/>
      <c r="G1105" s="151"/>
      <c r="H1105" s="23">
        <f>MONTH(CtasReceber[[#This Row],[Data Vencimento]])</f>
        <v>1</v>
      </c>
      <c r="I1105" s="23">
        <f>YEAR(CtasReceber[[#This Row],[Data Vencimento]])</f>
        <v>1900</v>
      </c>
      <c r="J1105" s="156"/>
      <c r="K1105" s="23">
        <f>MONTH(CtasReceber[[#This Row],[Data Recebimento]])</f>
        <v>1</v>
      </c>
      <c r="L1105" s="23">
        <f>YEAR(CtasReceber[[#This Row],[Data Recebimento]])</f>
        <v>1900</v>
      </c>
      <c r="M1105" s="154"/>
      <c r="N1105" s="208"/>
      <c r="O11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6" spans="1:15">
      <c r="A1106" s="156"/>
      <c r="B1106" s="220"/>
      <c r="C1106" s="150"/>
      <c r="D1106" s="150"/>
      <c r="E1106" s="150"/>
      <c r="F1106" s="150"/>
      <c r="G1106" s="151"/>
      <c r="H1106" s="23">
        <f>MONTH(CtasReceber[[#This Row],[Data Vencimento]])</f>
        <v>1</v>
      </c>
      <c r="I1106" s="23">
        <f>YEAR(CtasReceber[[#This Row],[Data Vencimento]])</f>
        <v>1900</v>
      </c>
      <c r="J1106" s="156"/>
      <c r="K1106" s="23">
        <f>MONTH(CtasReceber[[#This Row],[Data Recebimento]])</f>
        <v>1</v>
      </c>
      <c r="L1106" s="23">
        <f>YEAR(CtasReceber[[#This Row],[Data Recebimento]])</f>
        <v>1900</v>
      </c>
      <c r="M1106" s="154"/>
      <c r="N1106" s="208"/>
      <c r="O11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7" spans="1:15">
      <c r="A1107" s="156"/>
      <c r="B1107" s="220"/>
      <c r="C1107" s="150"/>
      <c r="D1107" s="150"/>
      <c r="E1107" s="150"/>
      <c r="F1107" s="150"/>
      <c r="G1107" s="151"/>
      <c r="H1107" s="23">
        <f>MONTH(CtasReceber[[#This Row],[Data Vencimento]])</f>
        <v>1</v>
      </c>
      <c r="I1107" s="23">
        <f>YEAR(CtasReceber[[#This Row],[Data Vencimento]])</f>
        <v>1900</v>
      </c>
      <c r="J1107" s="156"/>
      <c r="K1107" s="23">
        <f>MONTH(CtasReceber[[#This Row],[Data Recebimento]])</f>
        <v>1</v>
      </c>
      <c r="L1107" s="23">
        <f>YEAR(CtasReceber[[#This Row],[Data Recebimento]])</f>
        <v>1900</v>
      </c>
      <c r="M1107" s="154"/>
      <c r="N1107" s="208"/>
      <c r="O11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8" spans="1:15">
      <c r="A1108" s="156"/>
      <c r="B1108" s="220"/>
      <c r="C1108" s="150"/>
      <c r="D1108" s="150"/>
      <c r="E1108" s="150"/>
      <c r="F1108" s="150"/>
      <c r="G1108" s="151"/>
      <c r="H1108" s="23">
        <f>MONTH(CtasReceber[[#This Row],[Data Vencimento]])</f>
        <v>1</v>
      </c>
      <c r="I1108" s="23">
        <f>YEAR(CtasReceber[[#This Row],[Data Vencimento]])</f>
        <v>1900</v>
      </c>
      <c r="J1108" s="156"/>
      <c r="K1108" s="23">
        <f>MONTH(CtasReceber[[#This Row],[Data Recebimento]])</f>
        <v>1</v>
      </c>
      <c r="L1108" s="23">
        <f>YEAR(CtasReceber[[#This Row],[Data Recebimento]])</f>
        <v>1900</v>
      </c>
      <c r="M1108" s="154"/>
      <c r="N1108" s="208"/>
      <c r="O11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09" spans="1:15">
      <c r="A1109" s="156"/>
      <c r="B1109" s="220"/>
      <c r="C1109" s="150"/>
      <c r="D1109" s="150"/>
      <c r="E1109" s="150"/>
      <c r="F1109" s="150"/>
      <c r="G1109" s="151"/>
      <c r="H1109" s="23">
        <f>MONTH(CtasReceber[[#This Row],[Data Vencimento]])</f>
        <v>1</v>
      </c>
      <c r="I1109" s="23">
        <f>YEAR(CtasReceber[[#This Row],[Data Vencimento]])</f>
        <v>1900</v>
      </c>
      <c r="J1109" s="156"/>
      <c r="K1109" s="23">
        <f>MONTH(CtasReceber[[#This Row],[Data Recebimento]])</f>
        <v>1</v>
      </c>
      <c r="L1109" s="23">
        <f>YEAR(CtasReceber[[#This Row],[Data Recebimento]])</f>
        <v>1900</v>
      </c>
      <c r="M1109" s="154"/>
      <c r="N1109" s="208"/>
      <c r="O11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0" spans="1:15">
      <c r="A1110" s="156"/>
      <c r="B1110" s="220"/>
      <c r="C1110" s="150"/>
      <c r="D1110" s="150"/>
      <c r="E1110" s="150"/>
      <c r="F1110" s="150"/>
      <c r="G1110" s="151"/>
      <c r="H1110" s="23">
        <f>MONTH(CtasReceber[[#This Row],[Data Vencimento]])</f>
        <v>1</v>
      </c>
      <c r="I1110" s="23">
        <f>YEAR(CtasReceber[[#This Row],[Data Vencimento]])</f>
        <v>1900</v>
      </c>
      <c r="J1110" s="156"/>
      <c r="K1110" s="23">
        <f>MONTH(CtasReceber[[#This Row],[Data Recebimento]])</f>
        <v>1</v>
      </c>
      <c r="L1110" s="23">
        <f>YEAR(CtasReceber[[#This Row],[Data Recebimento]])</f>
        <v>1900</v>
      </c>
      <c r="M1110" s="154"/>
      <c r="N1110" s="208"/>
      <c r="O11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1" spans="1:15">
      <c r="A1111" s="156"/>
      <c r="B1111" s="220"/>
      <c r="C1111" s="150"/>
      <c r="D1111" s="150"/>
      <c r="E1111" s="150"/>
      <c r="F1111" s="150"/>
      <c r="G1111" s="151"/>
      <c r="H1111" s="23">
        <f>MONTH(CtasReceber[[#This Row],[Data Vencimento]])</f>
        <v>1</v>
      </c>
      <c r="I1111" s="23">
        <f>YEAR(CtasReceber[[#This Row],[Data Vencimento]])</f>
        <v>1900</v>
      </c>
      <c r="J1111" s="156"/>
      <c r="K1111" s="23">
        <f>MONTH(CtasReceber[[#This Row],[Data Recebimento]])</f>
        <v>1</v>
      </c>
      <c r="L1111" s="23">
        <f>YEAR(CtasReceber[[#This Row],[Data Recebimento]])</f>
        <v>1900</v>
      </c>
      <c r="M1111" s="154"/>
      <c r="N1111" s="208"/>
      <c r="O11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2" spans="1:15">
      <c r="A1112" s="156"/>
      <c r="B1112" s="220"/>
      <c r="C1112" s="150"/>
      <c r="D1112" s="150"/>
      <c r="E1112" s="150"/>
      <c r="F1112" s="150"/>
      <c r="G1112" s="151"/>
      <c r="H1112" s="23">
        <f>MONTH(CtasReceber[[#This Row],[Data Vencimento]])</f>
        <v>1</v>
      </c>
      <c r="I1112" s="23">
        <f>YEAR(CtasReceber[[#This Row],[Data Vencimento]])</f>
        <v>1900</v>
      </c>
      <c r="J1112" s="156"/>
      <c r="K1112" s="23">
        <f>MONTH(CtasReceber[[#This Row],[Data Recebimento]])</f>
        <v>1</v>
      </c>
      <c r="L1112" s="23">
        <f>YEAR(CtasReceber[[#This Row],[Data Recebimento]])</f>
        <v>1900</v>
      </c>
      <c r="M1112" s="154"/>
      <c r="N1112" s="208"/>
      <c r="O11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3" spans="1:15">
      <c r="A1113" s="156"/>
      <c r="B1113" s="220"/>
      <c r="C1113" s="150"/>
      <c r="D1113" s="150"/>
      <c r="E1113" s="150"/>
      <c r="F1113" s="150"/>
      <c r="G1113" s="151"/>
      <c r="H1113" s="23">
        <f>MONTH(CtasReceber[[#This Row],[Data Vencimento]])</f>
        <v>1</v>
      </c>
      <c r="I1113" s="23">
        <f>YEAR(CtasReceber[[#This Row],[Data Vencimento]])</f>
        <v>1900</v>
      </c>
      <c r="J1113" s="156"/>
      <c r="K1113" s="23">
        <f>MONTH(CtasReceber[[#This Row],[Data Recebimento]])</f>
        <v>1</v>
      </c>
      <c r="L1113" s="23">
        <f>YEAR(CtasReceber[[#This Row],[Data Recebimento]])</f>
        <v>1900</v>
      </c>
      <c r="M1113" s="154"/>
      <c r="N1113" s="208"/>
      <c r="O11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4" spans="1:15">
      <c r="A1114" s="156"/>
      <c r="B1114" s="220"/>
      <c r="C1114" s="150"/>
      <c r="D1114" s="150"/>
      <c r="E1114" s="150"/>
      <c r="F1114" s="150"/>
      <c r="G1114" s="151"/>
      <c r="H1114" s="23">
        <f>MONTH(CtasReceber[[#This Row],[Data Vencimento]])</f>
        <v>1</v>
      </c>
      <c r="I1114" s="23">
        <f>YEAR(CtasReceber[[#This Row],[Data Vencimento]])</f>
        <v>1900</v>
      </c>
      <c r="J1114" s="156"/>
      <c r="K1114" s="23">
        <f>MONTH(CtasReceber[[#This Row],[Data Recebimento]])</f>
        <v>1</v>
      </c>
      <c r="L1114" s="23">
        <f>YEAR(CtasReceber[[#This Row],[Data Recebimento]])</f>
        <v>1900</v>
      </c>
      <c r="M1114" s="154"/>
      <c r="N1114" s="208"/>
      <c r="O11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5" spans="1:15">
      <c r="A1115" s="156"/>
      <c r="B1115" s="220"/>
      <c r="C1115" s="150"/>
      <c r="D1115" s="150"/>
      <c r="E1115" s="150"/>
      <c r="F1115" s="150"/>
      <c r="G1115" s="151"/>
      <c r="H1115" s="23">
        <f>MONTH(CtasReceber[[#This Row],[Data Vencimento]])</f>
        <v>1</v>
      </c>
      <c r="I1115" s="23">
        <f>YEAR(CtasReceber[[#This Row],[Data Vencimento]])</f>
        <v>1900</v>
      </c>
      <c r="J1115" s="156"/>
      <c r="K1115" s="23">
        <f>MONTH(CtasReceber[[#This Row],[Data Recebimento]])</f>
        <v>1</v>
      </c>
      <c r="L1115" s="23">
        <f>YEAR(CtasReceber[[#This Row],[Data Recebimento]])</f>
        <v>1900</v>
      </c>
      <c r="M1115" s="154"/>
      <c r="N1115" s="208"/>
      <c r="O11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6" spans="1:15">
      <c r="A1116" s="156"/>
      <c r="B1116" s="220"/>
      <c r="C1116" s="150"/>
      <c r="D1116" s="150"/>
      <c r="E1116" s="150"/>
      <c r="F1116" s="150"/>
      <c r="G1116" s="151"/>
      <c r="H1116" s="23">
        <f>MONTH(CtasReceber[[#This Row],[Data Vencimento]])</f>
        <v>1</v>
      </c>
      <c r="I1116" s="23">
        <f>YEAR(CtasReceber[[#This Row],[Data Vencimento]])</f>
        <v>1900</v>
      </c>
      <c r="J1116" s="156"/>
      <c r="K1116" s="23">
        <f>MONTH(CtasReceber[[#This Row],[Data Recebimento]])</f>
        <v>1</v>
      </c>
      <c r="L1116" s="23">
        <f>YEAR(CtasReceber[[#This Row],[Data Recebimento]])</f>
        <v>1900</v>
      </c>
      <c r="M1116" s="154"/>
      <c r="N1116" s="208"/>
      <c r="O11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7" spans="1:15">
      <c r="A1117" s="156"/>
      <c r="B1117" s="220"/>
      <c r="C1117" s="150"/>
      <c r="D1117" s="150"/>
      <c r="E1117" s="150"/>
      <c r="F1117" s="150"/>
      <c r="G1117" s="151"/>
      <c r="H1117" s="23">
        <f>MONTH(CtasReceber[[#This Row],[Data Vencimento]])</f>
        <v>1</v>
      </c>
      <c r="I1117" s="23">
        <f>YEAR(CtasReceber[[#This Row],[Data Vencimento]])</f>
        <v>1900</v>
      </c>
      <c r="J1117" s="156"/>
      <c r="K1117" s="23">
        <f>MONTH(CtasReceber[[#This Row],[Data Recebimento]])</f>
        <v>1</v>
      </c>
      <c r="L1117" s="23">
        <f>YEAR(CtasReceber[[#This Row],[Data Recebimento]])</f>
        <v>1900</v>
      </c>
      <c r="M1117" s="154"/>
      <c r="N1117" s="208"/>
      <c r="O11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8" spans="1:15">
      <c r="A1118" s="156"/>
      <c r="B1118" s="220"/>
      <c r="C1118" s="150"/>
      <c r="D1118" s="150"/>
      <c r="E1118" s="150"/>
      <c r="F1118" s="150"/>
      <c r="G1118" s="151"/>
      <c r="H1118" s="23">
        <f>MONTH(CtasReceber[[#This Row],[Data Vencimento]])</f>
        <v>1</v>
      </c>
      <c r="I1118" s="23">
        <f>YEAR(CtasReceber[[#This Row],[Data Vencimento]])</f>
        <v>1900</v>
      </c>
      <c r="J1118" s="156"/>
      <c r="K1118" s="23">
        <f>MONTH(CtasReceber[[#This Row],[Data Recebimento]])</f>
        <v>1</v>
      </c>
      <c r="L1118" s="23">
        <f>YEAR(CtasReceber[[#This Row],[Data Recebimento]])</f>
        <v>1900</v>
      </c>
      <c r="M1118" s="154"/>
      <c r="N1118" s="208"/>
      <c r="O11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19" spans="1:15">
      <c r="A1119" s="156"/>
      <c r="B1119" s="220"/>
      <c r="C1119" s="150"/>
      <c r="D1119" s="150"/>
      <c r="E1119" s="150"/>
      <c r="F1119" s="150"/>
      <c r="G1119" s="151"/>
      <c r="H1119" s="23">
        <f>MONTH(CtasReceber[[#This Row],[Data Vencimento]])</f>
        <v>1</v>
      </c>
      <c r="I1119" s="23">
        <f>YEAR(CtasReceber[[#This Row],[Data Vencimento]])</f>
        <v>1900</v>
      </c>
      <c r="J1119" s="156"/>
      <c r="K1119" s="23">
        <f>MONTH(CtasReceber[[#This Row],[Data Recebimento]])</f>
        <v>1</v>
      </c>
      <c r="L1119" s="23">
        <f>YEAR(CtasReceber[[#This Row],[Data Recebimento]])</f>
        <v>1900</v>
      </c>
      <c r="M1119" s="154"/>
      <c r="N1119" s="208"/>
      <c r="O11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0" spans="1:15">
      <c r="A1120" s="156"/>
      <c r="B1120" s="220"/>
      <c r="C1120" s="150"/>
      <c r="D1120" s="150"/>
      <c r="E1120" s="150"/>
      <c r="F1120" s="150"/>
      <c r="G1120" s="151"/>
      <c r="H1120" s="23">
        <f>MONTH(CtasReceber[[#This Row],[Data Vencimento]])</f>
        <v>1</v>
      </c>
      <c r="I1120" s="23">
        <f>YEAR(CtasReceber[[#This Row],[Data Vencimento]])</f>
        <v>1900</v>
      </c>
      <c r="J1120" s="156"/>
      <c r="K1120" s="23">
        <f>MONTH(CtasReceber[[#This Row],[Data Recebimento]])</f>
        <v>1</v>
      </c>
      <c r="L1120" s="23">
        <f>YEAR(CtasReceber[[#This Row],[Data Recebimento]])</f>
        <v>1900</v>
      </c>
      <c r="M1120" s="154"/>
      <c r="N1120" s="208"/>
      <c r="O11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1" spans="1:15">
      <c r="A1121" s="156"/>
      <c r="B1121" s="220"/>
      <c r="C1121" s="150"/>
      <c r="D1121" s="150"/>
      <c r="E1121" s="150"/>
      <c r="F1121" s="150"/>
      <c r="G1121" s="151"/>
      <c r="H1121" s="23">
        <f>MONTH(CtasReceber[[#This Row],[Data Vencimento]])</f>
        <v>1</v>
      </c>
      <c r="I1121" s="23">
        <f>YEAR(CtasReceber[[#This Row],[Data Vencimento]])</f>
        <v>1900</v>
      </c>
      <c r="J1121" s="156"/>
      <c r="K1121" s="23">
        <f>MONTH(CtasReceber[[#This Row],[Data Recebimento]])</f>
        <v>1</v>
      </c>
      <c r="L1121" s="23">
        <f>YEAR(CtasReceber[[#This Row],[Data Recebimento]])</f>
        <v>1900</v>
      </c>
      <c r="M1121" s="154"/>
      <c r="N1121" s="208"/>
      <c r="O11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2" spans="1:15">
      <c r="A1122" s="156"/>
      <c r="B1122" s="220"/>
      <c r="C1122" s="150"/>
      <c r="D1122" s="150"/>
      <c r="E1122" s="150"/>
      <c r="F1122" s="150"/>
      <c r="G1122" s="151"/>
      <c r="H1122" s="23">
        <f>MONTH(CtasReceber[[#This Row],[Data Vencimento]])</f>
        <v>1</v>
      </c>
      <c r="I1122" s="23">
        <f>YEAR(CtasReceber[[#This Row],[Data Vencimento]])</f>
        <v>1900</v>
      </c>
      <c r="J1122" s="156"/>
      <c r="K1122" s="23">
        <f>MONTH(CtasReceber[[#This Row],[Data Recebimento]])</f>
        <v>1</v>
      </c>
      <c r="L1122" s="23">
        <f>YEAR(CtasReceber[[#This Row],[Data Recebimento]])</f>
        <v>1900</v>
      </c>
      <c r="M1122" s="154"/>
      <c r="N1122" s="208"/>
      <c r="O11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3" spans="1:15">
      <c r="A1123" s="156"/>
      <c r="B1123" s="220"/>
      <c r="C1123" s="150"/>
      <c r="D1123" s="150"/>
      <c r="E1123" s="150"/>
      <c r="F1123" s="150"/>
      <c r="G1123" s="151"/>
      <c r="H1123" s="23">
        <f>MONTH(CtasReceber[[#This Row],[Data Vencimento]])</f>
        <v>1</v>
      </c>
      <c r="I1123" s="23">
        <f>YEAR(CtasReceber[[#This Row],[Data Vencimento]])</f>
        <v>1900</v>
      </c>
      <c r="J1123" s="156"/>
      <c r="K1123" s="23">
        <f>MONTH(CtasReceber[[#This Row],[Data Recebimento]])</f>
        <v>1</v>
      </c>
      <c r="L1123" s="23">
        <f>YEAR(CtasReceber[[#This Row],[Data Recebimento]])</f>
        <v>1900</v>
      </c>
      <c r="M1123" s="154"/>
      <c r="N1123" s="208"/>
      <c r="O11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4" spans="1:15">
      <c r="A1124" s="156"/>
      <c r="B1124" s="220"/>
      <c r="C1124" s="150"/>
      <c r="D1124" s="150"/>
      <c r="E1124" s="150"/>
      <c r="F1124" s="150"/>
      <c r="G1124" s="151"/>
      <c r="H1124" s="23">
        <f>MONTH(CtasReceber[[#This Row],[Data Vencimento]])</f>
        <v>1</v>
      </c>
      <c r="I1124" s="23">
        <f>YEAR(CtasReceber[[#This Row],[Data Vencimento]])</f>
        <v>1900</v>
      </c>
      <c r="J1124" s="156"/>
      <c r="K1124" s="23">
        <f>MONTH(CtasReceber[[#This Row],[Data Recebimento]])</f>
        <v>1</v>
      </c>
      <c r="L1124" s="23">
        <f>YEAR(CtasReceber[[#This Row],[Data Recebimento]])</f>
        <v>1900</v>
      </c>
      <c r="M1124" s="154"/>
      <c r="N1124" s="208"/>
      <c r="O11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5" spans="1:15">
      <c r="A1125" s="156"/>
      <c r="B1125" s="220"/>
      <c r="C1125" s="150"/>
      <c r="D1125" s="150"/>
      <c r="E1125" s="150"/>
      <c r="F1125" s="150"/>
      <c r="G1125" s="151"/>
      <c r="H1125" s="23">
        <f>MONTH(CtasReceber[[#This Row],[Data Vencimento]])</f>
        <v>1</v>
      </c>
      <c r="I1125" s="23">
        <f>YEAR(CtasReceber[[#This Row],[Data Vencimento]])</f>
        <v>1900</v>
      </c>
      <c r="J1125" s="156"/>
      <c r="K1125" s="23">
        <f>MONTH(CtasReceber[[#This Row],[Data Recebimento]])</f>
        <v>1</v>
      </c>
      <c r="L1125" s="23">
        <f>YEAR(CtasReceber[[#This Row],[Data Recebimento]])</f>
        <v>1900</v>
      </c>
      <c r="M1125" s="154"/>
      <c r="N1125" s="208"/>
      <c r="O11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6" spans="1:15">
      <c r="A1126" s="156"/>
      <c r="B1126" s="220"/>
      <c r="C1126" s="150"/>
      <c r="D1126" s="150"/>
      <c r="E1126" s="150"/>
      <c r="F1126" s="150"/>
      <c r="G1126" s="151"/>
      <c r="H1126" s="23">
        <f>MONTH(CtasReceber[[#This Row],[Data Vencimento]])</f>
        <v>1</v>
      </c>
      <c r="I1126" s="23">
        <f>YEAR(CtasReceber[[#This Row],[Data Vencimento]])</f>
        <v>1900</v>
      </c>
      <c r="J1126" s="156"/>
      <c r="K1126" s="23">
        <f>MONTH(CtasReceber[[#This Row],[Data Recebimento]])</f>
        <v>1</v>
      </c>
      <c r="L1126" s="23">
        <f>YEAR(CtasReceber[[#This Row],[Data Recebimento]])</f>
        <v>1900</v>
      </c>
      <c r="M1126" s="154"/>
      <c r="N1126" s="208"/>
      <c r="O11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7" spans="1:15">
      <c r="A1127" s="156"/>
      <c r="B1127" s="220"/>
      <c r="C1127" s="150"/>
      <c r="D1127" s="150"/>
      <c r="E1127" s="150"/>
      <c r="F1127" s="150"/>
      <c r="G1127" s="151"/>
      <c r="H1127" s="23">
        <f>MONTH(CtasReceber[[#This Row],[Data Vencimento]])</f>
        <v>1</v>
      </c>
      <c r="I1127" s="23">
        <f>YEAR(CtasReceber[[#This Row],[Data Vencimento]])</f>
        <v>1900</v>
      </c>
      <c r="J1127" s="156"/>
      <c r="K1127" s="23">
        <f>MONTH(CtasReceber[[#This Row],[Data Recebimento]])</f>
        <v>1</v>
      </c>
      <c r="L1127" s="23">
        <f>YEAR(CtasReceber[[#This Row],[Data Recebimento]])</f>
        <v>1900</v>
      </c>
      <c r="M1127" s="154"/>
      <c r="N1127" s="208"/>
      <c r="O11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8" spans="1:15">
      <c r="A1128" s="156"/>
      <c r="B1128" s="220"/>
      <c r="C1128" s="150"/>
      <c r="D1128" s="150"/>
      <c r="E1128" s="150"/>
      <c r="F1128" s="150"/>
      <c r="G1128" s="151"/>
      <c r="H1128" s="23">
        <f>MONTH(CtasReceber[[#This Row],[Data Vencimento]])</f>
        <v>1</v>
      </c>
      <c r="I1128" s="23">
        <f>YEAR(CtasReceber[[#This Row],[Data Vencimento]])</f>
        <v>1900</v>
      </c>
      <c r="J1128" s="156"/>
      <c r="K1128" s="23">
        <f>MONTH(CtasReceber[[#This Row],[Data Recebimento]])</f>
        <v>1</v>
      </c>
      <c r="L1128" s="23">
        <f>YEAR(CtasReceber[[#This Row],[Data Recebimento]])</f>
        <v>1900</v>
      </c>
      <c r="M1128" s="154"/>
      <c r="N1128" s="208"/>
      <c r="O11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29" spans="1:15">
      <c r="A1129" s="156"/>
      <c r="B1129" s="220"/>
      <c r="C1129" s="150"/>
      <c r="D1129" s="150"/>
      <c r="E1129" s="150"/>
      <c r="F1129" s="150"/>
      <c r="G1129" s="151"/>
      <c r="H1129" s="23">
        <f>MONTH(CtasReceber[[#This Row],[Data Vencimento]])</f>
        <v>1</v>
      </c>
      <c r="I1129" s="23">
        <f>YEAR(CtasReceber[[#This Row],[Data Vencimento]])</f>
        <v>1900</v>
      </c>
      <c r="J1129" s="156"/>
      <c r="K1129" s="23">
        <f>MONTH(CtasReceber[[#This Row],[Data Recebimento]])</f>
        <v>1</v>
      </c>
      <c r="L1129" s="23">
        <f>YEAR(CtasReceber[[#This Row],[Data Recebimento]])</f>
        <v>1900</v>
      </c>
      <c r="M1129" s="154"/>
      <c r="N1129" s="208"/>
      <c r="O11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0" spans="1:15">
      <c r="A1130" s="156"/>
      <c r="B1130" s="220"/>
      <c r="C1130" s="150"/>
      <c r="D1130" s="150"/>
      <c r="E1130" s="150"/>
      <c r="F1130" s="150"/>
      <c r="G1130" s="151"/>
      <c r="H1130" s="23">
        <f>MONTH(CtasReceber[[#This Row],[Data Vencimento]])</f>
        <v>1</v>
      </c>
      <c r="I1130" s="23">
        <f>YEAR(CtasReceber[[#This Row],[Data Vencimento]])</f>
        <v>1900</v>
      </c>
      <c r="J1130" s="156"/>
      <c r="K1130" s="23">
        <f>MONTH(CtasReceber[[#This Row],[Data Recebimento]])</f>
        <v>1</v>
      </c>
      <c r="L1130" s="23">
        <f>YEAR(CtasReceber[[#This Row],[Data Recebimento]])</f>
        <v>1900</v>
      </c>
      <c r="M1130" s="154"/>
      <c r="N1130" s="208"/>
      <c r="O11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1" spans="1:15">
      <c r="A1131" s="156"/>
      <c r="B1131" s="220"/>
      <c r="C1131" s="150"/>
      <c r="D1131" s="150"/>
      <c r="E1131" s="150"/>
      <c r="F1131" s="150"/>
      <c r="G1131" s="151"/>
      <c r="H1131" s="23">
        <f>MONTH(CtasReceber[[#This Row],[Data Vencimento]])</f>
        <v>1</v>
      </c>
      <c r="I1131" s="23">
        <f>YEAR(CtasReceber[[#This Row],[Data Vencimento]])</f>
        <v>1900</v>
      </c>
      <c r="J1131" s="156"/>
      <c r="K1131" s="23">
        <f>MONTH(CtasReceber[[#This Row],[Data Recebimento]])</f>
        <v>1</v>
      </c>
      <c r="L1131" s="23">
        <f>YEAR(CtasReceber[[#This Row],[Data Recebimento]])</f>
        <v>1900</v>
      </c>
      <c r="M1131" s="154"/>
      <c r="N1131" s="208"/>
      <c r="O11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2" spans="1:15">
      <c r="A1132" s="156"/>
      <c r="B1132" s="220"/>
      <c r="C1132" s="150"/>
      <c r="D1132" s="150"/>
      <c r="E1132" s="150"/>
      <c r="F1132" s="150"/>
      <c r="G1132" s="151"/>
      <c r="H1132" s="23">
        <f>MONTH(CtasReceber[[#This Row],[Data Vencimento]])</f>
        <v>1</v>
      </c>
      <c r="I1132" s="23">
        <f>YEAR(CtasReceber[[#This Row],[Data Vencimento]])</f>
        <v>1900</v>
      </c>
      <c r="J1132" s="156"/>
      <c r="K1132" s="23">
        <f>MONTH(CtasReceber[[#This Row],[Data Recebimento]])</f>
        <v>1</v>
      </c>
      <c r="L1132" s="23">
        <f>YEAR(CtasReceber[[#This Row],[Data Recebimento]])</f>
        <v>1900</v>
      </c>
      <c r="M1132" s="154"/>
      <c r="N1132" s="208"/>
      <c r="O11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3" spans="1:15">
      <c r="A1133" s="156"/>
      <c r="B1133" s="220"/>
      <c r="C1133" s="150"/>
      <c r="D1133" s="150"/>
      <c r="E1133" s="150"/>
      <c r="F1133" s="150"/>
      <c r="G1133" s="151"/>
      <c r="H1133" s="23">
        <f>MONTH(CtasReceber[[#This Row],[Data Vencimento]])</f>
        <v>1</v>
      </c>
      <c r="I1133" s="23">
        <f>YEAR(CtasReceber[[#This Row],[Data Vencimento]])</f>
        <v>1900</v>
      </c>
      <c r="J1133" s="156"/>
      <c r="K1133" s="23">
        <f>MONTH(CtasReceber[[#This Row],[Data Recebimento]])</f>
        <v>1</v>
      </c>
      <c r="L1133" s="23">
        <f>YEAR(CtasReceber[[#This Row],[Data Recebimento]])</f>
        <v>1900</v>
      </c>
      <c r="M1133" s="154"/>
      <c r="N1133" s="208"/>
      <c r="O11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4" spans="1:15">
      <c r="A1134" s="156"/>
      <c r="B1134" s="220"/>
      <c r="C1134" s="150"/>
      <c r="D1134" s="150"/>
      <c r="E1134" s="150"/>
      <c r="F1134" s="150"/>
      <c r="G1134" s="151"/>
      <c r="H1134" s="23">
        <f>MONTH(CtasReceber[[#This Row],[Data Vencimento]])</f>
        <v>1</v>
      </c>
      <c r="I1134" s="23">
        <f>YEAR(CtasReceber[[#This Row],[Data Vencimento]])</f>
        <v>1900</v>
      </c>
      <c r="J1134" s="156"/>
      <c r="K1134" s="23">
        <f>MONTH(CtasReceber[[#This Row],[Data Recebimento]])</f>
        <v>1</v>
      </c>
      <c r="L1134" s="23">
        <f>YEAR(CtasReceber[[#This Row],[Data Recebimento]])</f>
        <v>1900</v>
      </c>
      <c r="M1134" s="154"/>
      <c r="N1134" s="208"/>
      <c r="O11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5" spans="1:15">
      <c r="A1135" s="156"/>
      <c r="B1135" s="220"/>
      <c r="C1135" s="150"/>
      <c r="D1135" s="150"/>
      <c r="E1135" s="150"/>
      <c r="F1135" s="150"/>
      <c r="G1135" s="151"/>
      <c r="H1135" s="23">
        <f>MONTH(CtasReceber[[#This Row],[Data Vencimento]])</f>
        <v>1</v>
      </c>
      <c r="I1135" s="23">
        <f>YEAR(CtasReceber[[#This Row],[Data Vencimento]])</f>
        <v>1900</v>
      </c>
      <c r="J1135" s="156"/>
      <c r="K1135" s="23">
        <f>MONTH(CtasReceber[[#This Row],[Data Recebimento]])</f>
        <v>1</v>
      </c>
      <c r="L1135" s="23">
        <f>YEAR(CtasReceber[[#This Row],[Data Recebimento]])</f>
        <v>1900</v>
      </c>
      <c r="M1135" s="154"/>
      <c r="N1135" s="208"/>
      <c r="O11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6" spans="1:15">
      <c r="A1136" s="156"/>
      <c r="B1136" s="220"/>
      <c r="C1136" s="150"/>
      <c r="D1136" s="150"/>
      <c r="E1136" s="150"/>
      <c r="F1136" s="150"/>
      <c r="G1136" s="151"/>
      <c r="H1136" s="23">
        <f>MONTH(CtasReceber[[#This Row],[Data Vencimento]])</f>
        <v>1</v>
      </c>
      <c r="I1136" s="23">
        <f>YEAR(CtasReceber[[#This Row],[Data Vencimento]])</f>
        <v>1900</v>
      </c>
      <c r="J1136" s="156"/>
      <c r="K1136" s="23">
        <f>MONTH(CtasReceber[[#This Row],[Data Recebimento]])</f>
        <v>1</v>
      </c>
      <c r="L1136" s="23">
        <f>YEAR(CtasReceber[[#This Row],[Data Recebimento]])</f>
        <v>1900</v>
      </c>
      <c r="M1136" s="154"/>
      <c r="N1136" s="208"/>
      <c r="O11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7" spans="1:15">
      <c r="A1137" s="156"/>
      <c r="B1137" s="220"/>
      <c r="C1137" s="150"/>
      <c r="D1137" s="150"/>
      <c r="E1137" s="150"/>
      <c r="F1137" s="150"/>
      <c r="G1137" s="151"/>
      <c r="H1137" s="23">
        <f>MONTH(CtasReceber[[#This Row],[Data Vencimento]])</f>
        <v>1</v>
      </c>
      <c r="I1137" s="23">
        <f>YEAR(CtasReceber[[#This Row],[Data Vencimento]])</f>
        <v>1900</v>
      </c>
      <c r="J1137" s="156"/>
      <c r="K1137" s="23">
        <f>MONTH(CtasReceber[[#This Row],[Data Recebimento]])</f>
        <v>1</v>
      </c>
      <c r="L1137" s="23">
        <f>YEAR(CtasReceber[[#This Row],[Data Recebimento]])</f>
        <v>1900</v>
      </c>
      <c r="M1137" s="154"/>
      <c r="N1137" s="208"/>
      <c r="O11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8" spans="1:15">
      <c r="A1138" s="156"/>
      <c r="B1138" s="220"/>
      <c r="C1138" s="150"/>
      <c r="D1138" s="150"/>
      <c r="E1138" s="150"/>
      <c r="F1138" s="150"/>
      <c r="G1138" s="151"/>
      <c r="H1138" s="23">
        <f>MONTH(CtasReceber[[#This Row],[Data Vencimento]])</f>
        <v>1</v>
      </c>
      <c r="I1138" s="23">
        <f>YEAR(CtasReceber[[#This Row],[Data Vencimento]])</f>
        <v>1900</v>
      </c>
      <c r="J1138" s="156"/>
      <c r="K1138" s="23">
        <f>MONTH(CtasReceber[[#This Row],[Data Recebimento]])</f>
        <v>1</v>
      </c>
      <c r="L1138" s="23">
        <f>YEAR(CtasReceber[[#This Row],[Data Recebimento]])</f>
        <v>1900</v>
      </c>
      <c r="M1138" s="154"/>
      <c r="N1138" s="208"/>
      <c r="O11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39" spans="1:15">
      <c r="A1139" s="156"/>
      <c r="B1139" s="220"/>
      <c r="C1139" s="150"/>
      <c r="D1139" s="150"/>
      <c r="E1139" s="150"/>
      <c r="F1139" s="150"/>
      <c r="G1139" s="151"/>
      <c r="H1139" s="23">
        <f>MONTH(CtasReceber[[#This Row],[Data Vencimento]])</f>
        <v>1</v>
      </c>
      <c r="I1139" s="23">
        <f>YEAR(CtasReceber[[#This Row],[Data Vencimento]])</f>
        <v>1900</v>
      </c>
      <c r="J1139" s="156"/>
      <c r="K1139" s="23">
        <f>MONTH(CtasReceber[[#This Row],[Data Recebimento]])</f>
        <v>1</v>
      </c>
      <c r="L1139" s="23">
        <f>YEAR(CtasReceber[[#This Row],[Data Recebimento]])</f>
        <v>1900</v>
      </c>
      <c r="M1139" s="154"/>
      <c r="N1139" s="208"/>
      <c r="O11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0" spans="1:15">
      <c r="A1140" s="156"/>
      <c r="B1140" s="220"/>
      <c r="C1140" s="150"/>
      <c r="D1140" s="150"/>
      <c r="E1140" s="150"/>
      <c r="F1140" s="150"/>
      <c r="G1140" s="151"/>
      <c r="H1140" s="23">
        <f>MONTH(CtasReceber[[#This Row],[Data Vencimento]])</f>
        <v>1</v>
      </c>
      <c r="I1140" s="23">
        <f>YEAR(CtasReceber[[#This Row],[Data Vencimento]])</f>
        <v>1900</v>
      </c>
      <c r="J1140" s="156"/>
      <c r="K1140" s="23">
        <f>MONTH(CtasReceber[[#This Row],[Data Recebimento]])</f>
        <v>1</v>
      </c>
      <c r="L1140" s="23">
        <f>YEAR(CtasReceber[[#This Row],[Data Recebimento]])</f>
        <v>1900</v>
      </c>
      <c r="M1140" s="154"/>
      <c r="N1140" s="208"/>
      <c r="O11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1" spans="1:15">
      <c r="A1141" s="156"/>
      <c r="B1141" s="220"/>
      <c r="C1141" s="150"/>
      <c r="D1141" s="150"/>
      <c r="E1141" s="150"/>
      <c r="F1141" s="150"/>
      <c r="G1141" s="151"/>
      <c r="H1141" s="23">
        <f>MONTH(CtasReceber[[#This Row],[Data Vencimento]])</f>
        <v>1</v>
      </c>
      <c r="I1141" s="23">
        <f>YEAR(CtasReceber[[#This Row],[Data Vencimento]])</f>
        <v>1900</v>
      </c>
      <c r="J1141" s="156"/>
      <c r="K1141" s="23">
        <f>MONTH(CtasReceber[[#This Row],[Data Recebimento]])</f>
        <v>1</v>
      </c>
      <c r="L1141" s="23">
        <f>YEAR(CtasReceber[[#This Row],[Data Recebimento]])</f>
        <v>1900</v>
      </c>
      <c r="M1141" s="154"/>
      <c r="N1141" s="208"/>
      <c r="O11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2" spans="1:15">
      <c r="A1142" s="156"/>
      <c r="B1142" s="220"/>
      <c r="C1142" s="150"/>
      <c r="D1142" s="150"/>
      <c r="E1142" s="150"/>
      <c r="F1142" s="150"/>
      <c r="G1142" s="151"/>
      <c r="H1142" s="23">
        <f>MONTH(CtasReceber[[#This Row],[Data Vencimento]])</f>
        <v>1</v>
      </c>
      <c r="I1142" s="23">
        <f>YEAR(CtasReceber[[#This Row],[Data Vencimento]])</f>
        <v>1900</v>
      </c>
      <c r="J1142" s="156"/>
      <c r="K1142" s="23">
        <f>MONTH(CtasReceber[[#This Row],[Data Recebimento]])</f>
        <v>1</v>
      </c>
      <c r="L1142" s="23">
        <f>YEAR(CtasReceber[[#This Row],[Data Recebimento]])</f>
        <v>1900</v>
      </c>
      <c r="M1142" s="154"/>
      <c r="N1142" s="208"/>
      <c r="O11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3" spans="1:15">
      <c r="A1143" s="156"/>
      <c r="B1143" s="220"/>
      <c r="C1143" s="150"/>
      <c r="D1143" s="150"/>
      <c r="E1143" s="150"/>
      <c r="F1143" s="150"/>
      <c r="G1143" s="151"/>
      <c r="H1143" s="23">
        <f>MONTH(CtasReceber[[#This Row],[Data Vencimento]])</f>
        <v>1</v>
      </c>
      <c r="I1143" s="23">
        <f>YEAR(CtasReceber[[#This Row],[Data Vencimento]])</f>
        <v>1900</v>
      </c>
      <c r="J1143" s="156"/>
      <c r="K1143" s="23">
        <f>MONTH(CtasReceber[[#This Row],[Data Recebimento]])</f>
        <v>1</v>
      </c>
      <c r="L1143" s="23">
        <f>YEAR(CtasReceber[[#This Row],[Data Recebimento]])</f>
        <v>1900</v>
      </c>
      <c r="M1143" s="154"/>
      <c r="N1143" s="208"/>
      <c r="O11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4" spans="1:15">
      <c r="A1144" s="156"/>
      <c r="B1144" s="220"/>
      <c r="C1144" s="150"/>
      <c r="D1144" s="150"/>
      <c r="E1144" s="150"/>
      <c r="F1144" s="150"/>
      <c r="G1144" s="151"/>
      <c r="H1144" s="23">
        <f>MONTH(CtasReceber[[#This Row],[Data Vencimento]])</f>
        <v>1</v>
      </c>
      <c r="I1144" s="23">
        <f>YEAR(CtasReceber[[#This Row],[Data Vencimento]])</f>
        <v>1900</v>
      </c>
      <c r="J1144" s="156"/>
      <c r="K1144" s="23">
        <f>MONTH(CtasReceber[[#This Row],[Data Recebimento]])</f>
        <v>1</v>
      </c>
      <c r="L1144" s="23">
        <f>YEAR(CtasReceber[[#This Row],[Data Recebimento]])</f>
        <v>1900</v>
      </c>
      <c r="M1144" s="154"/>
      <c r="N1144" s="208"/>
      <c r="O11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5" spans="1:15">
      <c r="A1145" s="156"/>
      <c r="B1145" s="220"/>
      <c r="C1145" s="150"/>
      <c r="D1145" s="150"/>
      <c r="E1145" s="150"/>
      <c r="F1145" s="150"/>
      <c r="G1145" s="151"/>
      <c r="H1145" s="23">
        <f>MONTH(CtasReceber[[#This Row],[Data Vencimento]])</f>
        <v>1</v>
      </c>
      <c r="I1145" s="23">
        <f>YEAR(CtasReceber[[#This Row],[Data Vencimento]])</f>
        <v>1900</v>
      </c>
      <c r="J1145" s="156"/>
      <c r="K1145" s="23">
        <f>MONTH(CtasReceber[[#This Row],[Data Recebimento]])</f>
        <v>1</v>
      </c>
      <c r="L1145" s="23">
        <f>YEAR(CtasReceber[[#This Row],[Data Recebimento]])</f>
        <v>1900</v>
      </c>
      <c r="M1145" s="154"/>
      <c r="N1145" s="208"/>
      <c r="O11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6" spans="1:15">
      <c r="A1146" s="156"/>
      <c r="B1146" s="220"/>
      <c r="C1146" s="150"/>
      <c r="D1146" s="150"/>
      <c r="E1146" s="150"/>
      <c r="F1146" s="150"/>
      <c r="G1146" s="151"/>
      <c r="H1146" s="23">
        <f>MONTH(CtasReceber[[#This Row],[Data Vencimento]])</f>
        <v>1</v>
      </c>
      <c r="I1146" s="23">
        <f>YEAR(CtasReceber[[#This Row],[Data Vencimento]])</f>
        <v>1900</v>
      </c>
      <c r="J1146" s="156"/>
      <c r="K1146" s="23">
        <f>MONTH(CtasReceber[[#This Row],[Data Recebimento]])</f>
        <v>1</v>
      </c>
      <c r="L1146" s="23">
        <f>YEAR(CtasReceber[[#This Row],[Data Recebimento]])</f>
        <v>1900</v>
      </c>
      <c r="M1146" s="154"/>
      <c r="N1146" s="208"/>
      <c r="O11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7" spans="1:15">
      <c r="A1147" s="156"/>
      <c r="B1147" s="220"/>
      <c r="C1147" s="150"/>
      <c r="D1147" s="150"/>
      <c r="E1147" s="150"/>
      <c r="F1147" s="150"/>
      <c r="G1147" s="151"/>
      <c r="H1147" s="23">
        <f>MONTH(CtasReceber[[#This Row],[Data Vencimento]])</f>
        <v>1</v>
      </c>
      <c r="I1147" s="23">
        <f>YEAR(CtasReceber[[#This Row],[Data Vencimento]])</f>
        <v>1900</v>
      </c>
      <c r="J1147" s="156"/>
      <c r="K1147" s="23">
        <f>MONTH(CtasReceber[[#This Row],[Data Recebimento]])</f>
        <v>1</v>
      </c>
      <c r="L1147" s="23">
        <f>YEAR(CtasReceber[[#This Row],[Data Recebimento]])</f>
        <v>1900</v>
      </c>
      <c r="M1147" s="154"/>
      <c r="N1147" s="208"/>
      <c r="O11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8" spans="1:15">
      <c r="A1148" s="156"/>
      <c r="B1148" s="220"/>
      <c r="C1148" s="150"/>
      <c r="D1148" s="150"/>
      <c r="E1148" s="150"/>
      <c r="F1148" s="150"/>
      <c r="G1148" s="151"/>
      <c r="H1148" s="23">
        <f>MONTH(CtasReceber[[#This Row],[Data Vencimento]])</f>
        <v>1</v>
      </c>
      <c r="I1148" s="23">
        <f>YEAR(CtasReceber[[#This Row],[Data Vencimento]])</f>
        <v>1900</v>
      </c>
      <c r="J1148" s="156"/>
      <c r="K1148" s="23">
        <f>MONTH(CtasReceber[[#This Row],[Data Recebimento]])</f>
        <v>1</v>
      </c>
      <c r="L1148" s="23">
        <f>YEAR(CtasReceber[[#This Row],[Data Recebimento]])</f>
        <v>1900</v>
      </c>
      <c r="M1148" s="154"/>
      <c r="N1148" s="208"/>
      <c r="O11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49" spans="1:15">
      <c r="A1149" s="156"/>
      <c r="B1149" s="220"/>
      <c r="C1149" s="150"/>
      <c r="D1149" s="150"/>
      <c r="E1149" s="150"/>
      <c r="F1149" s="150"/>
      <c r="G1149" s="151"/>
      <c r="H1149" s="23">
        <f>MONTH(CtasReceber[[#This Row],[Data Vencimento]])</f>
        <v>1</v>
      </c>
      <c r="I1149" s="23">
        <f>YEAR(CtasReceber[[#This Row],[Data Vencimento]])</f>
        <v>1900</v>
      </c>
      <c r="J1149" s="156"/>
      <c r="K1149" s="23">
        <f>MONTH(CtasReceber[[#This Row],[Data Recebimento]])</f>
        <v>1</v>
      </c>
      <c r="L1149" s="23">
        <f>YEAR(CtasReceber[[#This Row],[Data Recebimento]])</f>
        <v>1900</v>
      </c>
      <c r="M1149" s="154"/>
      <c r="N1149" s="208"/>
      <c r="O11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0" spans="1:15">
      <c r="A1150" s="156"/>
      <c r="B1150" s="220"/>
      <c r="C1150" s="150"/>
      <c r="D1150" s="150"/>
      <c r="E1150" s="150"/>
      <c r="F1150" s="150"/>
      <c r="G1150" s="151"/>
      <c r="H1150" s="23">
        <f>MONTH(CtasReceber[[#This Row],[Data Vencimento]])</f>
        <v>1</v>
      </c>
      <c r="I1150" s="23">
        <f>YEAR(CtasReceber[[#This Row],[Data Vencimento]])</f>
        <v>1900</v>
      </c>
      <c r="J1150" s="156"/>
      <c r="K1150" s="23">
        <f>MONTH(CtasReceber[[#This Row],[Data Recebimento]])</f>
        <v>1</v>
      </c>
      <c r="L1150" s="23">
        <f>YEAR(CtasReceber[[#This Row],[Data Recebimento]])</f>
        <v>1900</v>
      </c>
      <c r="M1150" s="154"/>
      <c r="N1150" s="208"/>
      <c r="O11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1" spans="1:15">
      <c r="A1151" s="156"/>
      <c r="B1151" s="220"/>
      <c r="C1151" s="150"/>
      <c r="D1151" s="150"/>
      <c r="E1151" s="150"/>
      <c r="F1151" s="150"/>
      <c r="G1151" s="151"/>
      <c r="H1151" s="23">
        <f>MONTH(CtasReceber[[#This Row],[Data Vencimento]])</f>
        <v>1</v>
      </c>
      <c r="I1151" s="23">
        <f>YEAR(CtasReceber[[#This Row],[Data Vencimento]])</f>
        <v>1900</v>
      </c>
      <c r="J1151" s="156"/>
      <c r="K1151" s="23">
        <f>MONTH(CtasReceber[[#This Row],[Data Recebimento]])</f>
        <v>1</v>
      </c>
      <c r="L1151" s="23">
        <f>YEAR(CtasReceber[[#This Row],[Data Recebimento]])</f>
        <v>1900</v>
      </c>
      <c r="M1151" s="154"/>
      <c r="N1151" s="208"/>
      <c r="O11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2" spans="1:15">
      <c r="A1152" s="156"/>
      <c r="B1152" s="220"/>
      <c r="C1152" s="150"/>
      <c r="D1152" s="150"/>
      <c r="E1152" s="150"/>
      <c r="F1152" s="150"/>
      <c r="G1152" s="151"/>
      <c r="H1152" s="23">
        <f>MONTH(CtasReceber[[#This Row],[Data Vencimento]])</f>
        <v>1</v>
      </c>
      <c r="I1152" s="23">
        <f>YEAR(CtasReceber[[#This Row],[Data Vencimento]])</f>
        <v>1900</v>
      </c>
      <c r="J1152" s="156"/>
      <c r="K1152" s="23">
        <f>MONTH(CtasReceber[[#This Row],[Data Recebimento]])</f>
        <v>1</v>
      </c>
      <c r="L1152" s="23">
        <f>YEAR(CtasReceber[[#This Row],[Data Recebimento]])</f>
        <v>1900</v>
      </c>
      <c r="M1152" s="154"/>
      <c r="N1152" s="208"/>
      <c r="O11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3" spans="1:15">
      <c r="A1153" s="156"/>
      <c r="B1153" s="220"/>
      <c r="C1153" s="150"/>
      <c r="D1153" s="150"/>
      <c r="E1153" s="150"/>
      <c r="F1153" s="150"/>
      <c r="G1153" s="151"/>
      <c r="H1153" s="23">
        <f>MONTH(CtasReceber[[#This Row],[Data Vencimento]])</f>
        <v>1</v>
      </c>
      <c r="I1153" s="23">
        <f>YEAR(CtasReceber[[#This Row],[Data Vencimento]])</f>
        <v>1900</v>
      </c>
      <c r="J1153" s="156"/>
      <c r="K1153" s="23">
        <f>MONTH(CtasReceber[[#This Row],[Data Recebimento]])</f>
        <v>1</v>
      </c>
      <c r="L1153" s="23">
        <f>YEAR(CtasReceber[[#This Row],[Data Recebimento]])</f>
        <v>1900</v>
      </c>
      <c r="M1153" s="154"/>
      <c r="N1153" s="208"/>
      <c r="O11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4" spans="1:15">
      <c r="A1154" s="156"/>
      <c r="B1154" s="220"/>
      <c r="C1154" s="150"/>
      <c r="D1154" s="150"/>
      <c r="E1154" s="150"/>
      <c r="F1154" s="150"/>
      <c r="G1154" s="151"/>
      <c r="H1154" s="23">
        <f>MONTH(CtasReceber[[#This Row],[Data Vencimento]])</f>
        <v>1</v>
      </c>
      <c r="I1154" s="23">
        <f>YEAR(CtasReceber[[#This Row],[Data Vencimento]])</f>
        <v>1900</v>
      </c>
      <c r="J1154" s="156"/>
      <c r="K1154" s="23">
        <f>MONTH(CtasReceber[[#This Row],[Data Recebimento]])</f>
        <v>1</v>
      </c>
      <c r="L1154" s="23">
        <f>YEAR(CtasReceber[[#This Row],[Data Recebimento]])</f>
        <v>1900</v>
      </c>
      <c r="M1154" s="154"/>
      <c r="N1154" s="208"/>
      <c r="O11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5" spans="1:15">
      <c r="A1155" s="156"/>
      <c r="B1155" s="220"/>
      <c r="C1155" s="150"/>
      <c r="D1155" s="150"/>
      <c r="E1155" s="150"/>
      <c r="F1155" s="150"/>
      <c r="G1155" s="151"/>
      <c r="H1155" s="23">
        <f>MONTH(CtasReceber[[#This Row],[Data Vencimento]])</f>
        <v>1</v>
      </c>
      <c r="I1155" s="23">
        <f>YEAR(CtasReceber[[#This Row],[Data Vencimento]])</f>
        <v>1900</v>
      </c>
      <c r="J1155" s="156"/>
      <c r="K1155" s="23">
        <f>MONTH(CtasReceber[[#This Row],[Data Recebimento]])</f>
        <v>1</v>
      </c>
      <c r="L1155" s="23">
        <f>YEAR(CtasReceber[[#This Row],[Data Recebimento]])</f>
        <v>1900</v>
      </c>
      <c r="M1155" s="154"/>
      <c r="N1155" s="208"/>
      <c r="O11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6" spans="1:15">
      <c r="A1156" s="156"/>
      <c r="B1156" s="220"/>
      <c r="C1156" s="150"/>
      <c r="D1156" s="150"/>
      <c r="E1156" s="150"/>
      <c r="F1156" s="150"/>
      <c r="G1156" s="151"/>
      <c r="H1156" s="23">
        <f>MONTH(CtasReceber[[#This Row],[Data Vencimento]])</f>
        <v>1</v>
      </c>
      <c r="I1156" s="23">
        <f>YEAR(CtasReceber[[#This Row],[Data Vencimento]])</f>
        <v>1900</v>
      </c>
      <c r="J1156" s="156"/>
      <c r="K1156" s="23">
        <f>MONTH(CtasReceber[[#This Row],[Data Recebimento]])</f>
        <v>1</v>
      </c>
      <c r="L1156" s="23">
        <f>YEAR(CtasReceber[[#This Row],[Data Recebimento]])</f>
        <v>1900</v>
      </c>
      <c r="M1156" s="154"/>
      <c r="N1156" s="208"/>
      <c r="O11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7" spans="1:15">
      <c r="A1157" s="156"/>
      <c r="B1157" s="220"/>
      <c r="C1157" s="150"/>
      <c r="D1157" s="150"/>
      <c r="E1157" s="150"/>
      <c r="F1157" s="150"/>
      <c r="G1157" s="151"/>
      <c r="H1157" s="23">
        <f>MONTH(CtasReceber[[#This Row],[Data Vencimento]])</f>
        <v>1</v>
      </c>
      <c r="I1157" s="23">
        <f>YEAR(CtasReceber[[#This Row],[Data Vencimento]])</f>
        <v>1900</v>
      </c>
      <c r="J1157" s="156"/>
      <c r="K1157" s="23">
        <f>MONTH(CtasReceber[[#This Row],[Data Recebimento]])</f>
        <v>1</v>
      </c>
      <c r="L1157" s="23">
        <f>YEAR(CtasReceber[[#This Row],[Data Recebimento]])</f>
        <v>1900</v>
      </c>
      <c r="M1157" s="154"/>
      <c r="N1157" s="208"/>
      <c r="O11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8" spans="1:15">
      <c r="A1158" s="156"/>
      <c r="B1158" s="220"/>
      <c r="C1158" s="150"/>
      <c r="D1158" s="150"/>
      <c r="E1158" s="150"/>
      <c r="F1158" s="150"/>
      <c r="G1158" s="151"/>
      <c r="H1158" s="23">
        <f>MONTH(CtasReceber[[#This Row],[Data Vencimento]])</f>
        <v>1</v>
      </c>
      <c r="I1158" s="23">
        <f>YEAR(CtasReceber[[#This Row],[Data Vencimento]])</f>
        <v>1900</v>
      </c>
      <c r="J1158" s="156"/>
      <c r="K1158" s="23">
        <f>MONTH(CtasReceber[[#This Row],[Data Recebimento]])</f>
        <v>1</v>
      </c>
      <c r="L1158" s="23">
        <f>YEAR(CtasReceber[[#This Row],[Data Recebimento]])</f>
        <v>1900</v>
      </c>
      <c r="M1158" s="154"/>
      <c r="N1158" s="208"/>
      <c r="O11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59" spans="1:15">
      <c r="A1159" s="156"/>
      <c r="B1159" s="220"/>
      <c r="C1159" s="150"/>
      <c r="D1159" s="150"/>
      <c r="E1159" s="150"/>
      <c r="F1159" s="150"/>
      <c r="G1159" s="151"/>
      <c r="H1159" s="23">
        <f>MONTH(CtasReceber[[#This Row],[Data Vencimento]])</f>
        <v>1</v>
      </c>
      <c r="I1159" s="23">
        <f>YEAR(CtasReceber[[#This Row],[Data Vencimento]])</f>
        <v>1900</v>
      </c>
      <c r="J1159" s="156"/>
      <c r="K1159" s="23">
        <f>MONTH(CtasReceber[[#This Row],[Data Recebimento]])</f>
        <v>1</v>
      </c>
      <c r="L1159" s="23">
        <f>YEAR(CtasReceber[[#This Row],[Data Recebimento]])</f>
        <v>1900</v>
      </c>
      <c r="M1159" s="154"/>
      <c r="N1159" s="208"/>
      <c r="O11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0" spans="1:15">
      <c r="A1160" s="156"/>
      <c r="B1160" s="220"/>
      <c r="C1160" s="150"/>
      <c r="D1160" s="150"/>
      <c r="E1160" s="150"/>
      <c r="F1160" s="150"/>
      <c r="G1160" s="151"/>
      <c r="H1160" s="23">
        <f>MONTH(CtasReceber[[#This Row],[Data Vencimento]])</f>
        <v>1</v>
      </c>
      <c r="I1160" s="23">
        <f>YEAR(CtasReceber[[#This Row],[Data Vencimento]])</f>
        <v>1900</v>
      </c>
      <c r="J1160" s="156"/>
      <c r="K1160" s="23">
        <f>MONTH(CtasReceber[[#This Row],[Data Recebimento]])</f>
        <v>1</v>
      </c>
      <c r="L1160" s="23">
        <f>YEAR(CtasReceber[[#This Row],[Data Recebimento]])</f>
        <v>1900</v>
      </c>
      <c r="M1160" s="154"/>
      <c r="N1160" s="208"/>
      <c r="O11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1" spans="1:15">
      <c r="A1161" s="156"/>
      <c r="B1161" s="220"/>
      <c r="C1161" s="150"/>
      <c r="D1161" s="150"/>
      <c r="E1161" s="150"/>
      <c r="F1161" s="150"/>
      <c r="G1161" s="151"/>
      <c r="H1161" s="23">
        <f>MONTH(CtasReceber[[#This Row],[Data Vencimento]])</f>
        <v>1</v>
      </c>
      <c r="I1161" s="23">
        <f>YEAR(CtasReceber[[#This Row],[Data Vencimento]])</f>
        <v>1900</v>
      </c>
      <c r="J1161" s="156"/>
      <c r="K1161" s="23">
        <f>MONTH(CtasReceber[[#This Row],[Data Recebimento]])</f>
        <v>1</v>
      </c>
      <c r="L1161" s="23">
        <f>YEAR(CtasReceber[[#This Row],[Data Recebimento]])</f>
        <v>1900</v>
      </c>
      <c r="M1161" s="154"/>
      <c r="N1161" s="208"/>
      <c r="O11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2" spans="1:15">
      <c r="A1162" s="156"/>
      <c r="B1162" s="220"/>
      <c r="C1162" s="150"/>
      <c r="D1162" s="150"/>
      <c r="E1162" s="150"/>
      <c r="F1162" s="150"/>
      <c r="G1162" s="151"/>
      <c r="H1162" s="23">
        <f>MONTH(CtasReceber[[#This Row],[Data Vencimento]])</f>
        <v>1</v>
      </c>
      <c r="I1162" s="23">
        <f>YEAR(CtasReceber[[#This Row],[Data Vencimento]])</f>
        <v>1900</v>
      </c>
      <c r="J1162" s="156"/>
      <c r="K1162" s="23">
        <f>MONTH(CtasReceber[[#This Row],[Data Recebimento]])</f>
        <v>1</v>
      </c>
      <c r="L1162" s="23">
        <f>YEAR(CtasReceber[[#This Row],[Data Recebimento]])</f>
        <v>1900</v>
      </c>
      <c r="M1162" s="154"/>
      <c r="N1162" s="208"/>
      <c r="O11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3" spans="1:15">
      <c r="A1163" s="156"/>
      <c r="B1163" s="220"/>
      <c r="C1163" s="150"/>
      <c r="D1163" s="150"/>
      <c r="E1163" s="150"/>
      <c r="F1163" s="150"/>
      <c r="G1163" s="151"/>
      <c r="H1163" s="23">
        <f>MONTH(CtasReceber[[#This Row],[Data Vencimento]])</f>
        <v>1</v>
      </c>
      <c r="I1163" s="23">
        <f>YEAR(CtasReceber[[#This Row],[Data Vencimento]])</f>
        <v>1900</v>
      </c>
      <c r="J1163" s="156"/>
      <c r="K1163" s="23">
        <f>MONTH(CtasReceber[[#This Row],[Data Recebimento]])</f>
        <v>1</v>
      </c>
      <c r="L1163" s="23">
        <f>YEAR(CtasReceber[[#This Row],[Data Recebimento]])</f>
        <v>1900</v>
      </c>
      <c r="M1163" s="154"/>
      <c r="N1163" s="208"/>
      <c r="O11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4" spans="1:15">
      <c r="A1164" s="156"/>
      <c r="B1164" s="220"/>
      <c r="C1164" s="150"/>
      <c r="D1164" s="150"/>
      <c r="E1164" s="150"/>
      <c r="F1164" s="150"/>
      <c r="G1164" s="151"/>
      <c r="H1164" s="23">
        <f>MONTH(CtasReceber[[#This Row],[Data Vencimento]])</f>
        <v>1</v>
      </c>
      <c r="I1164" s="23">
        <f>YEAR(CtasReceber[[#This Row],[Data Vencimento]])</f>
        <v>1900</v>
      </c>
      <c r="J1164" s="156"/>
      <c r="K1164" s="23">
        <f>MONTH(CtasReceber[[#This Row],[Data Recebimento]])</f>
        <v>1</v>
      </c>
      <c r="L1164" s="23">
        <f>YEAR(CtasReceber[[#This Row],[Data Recebimento]])</f>
        <v>1900</v>
      </c>
      <c r="M1164" s="154"/>
      <c r="N1164" s="208"/>
      <c r="O11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5" spans="1:15">
      <c r="A1165" s="156"/>
      <c r="B1165" s="220"/>
      <c r="C1165" s="150"/>
      <c r="D1165" s="150"/>
      <c r="E1165" s="150"/>
      <c r="F1165" s="150"/>
      <c r="G1165" s="151"/>
      <c r="H1165" s="23">
        <f>MONTH(CtasReceber[[#This Row],[Data Vencimento]])</f>
        <v>1</v>
      </c>
      <c r="I1165" s="23">
        <f>YEAR(CtasReceber[[#This Row],[Data Vencimento]])</f>
        <v>1900</v>
      </c>
      <c r="J1165" s="156"/>
      <c r="K1165" s="23">
        <f>MONTH(CtasReceber[[#This Row],[Data Recebimento]])</f>
        <v>1</v>
      </c>
      <c r="L1165" s="23">
        <f>YEAR(CtasReceber[[#This Row],[Data Recebimento]])</f>
        <v>1900</v>
      </c>
      <c r="M1165" s="154"/>
      <c r="N1165" s="208"/>
      <c r="O11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6" spans="1:15">
      <c r="A1166" s="156"/>
      <c r="B1166" s="220"/>
      <c r="C1166" s="150"/>
      <c r="D1166" s="150"/>
      <c r="E1166" s="150"/>
      <c r="F1166" s="150"/>
      <c r="G1166" s="151"/>
      <c r="H1166" s="23">
        <f>MONTH(CtasReceber[[#This Row],[Data Vencimento]])</f>
        <v>1</v>
      </c>
      <c r="I1166" s="23">
        <f>YEAR(CtasReceber[[#This Row],[Data Vencimento]])</f>
        <v>1900</v>
      </c>
      <c r="J1166" s="156"/>
      <c r="K1166" s="23">
        <f>MONTH(CtasReceber[[#This Row],[Data Recebimento]])</f>
        <v>1</v>
      </c>
      <c r="L1166" s="23">
        <f>YEAR(CtasReceber[[#This Row],[Data Recebimento]])</f>
        <v>1900</v>
      </c>
      <c r="M1166" s="154"/>
      <c r="N1166" s="208"/>
      <c r="O11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7" spans="1:15">
      <c r="A1167" s="156"/>
      <c r="B1167" s="220"/>
      <c r="C1167" s="150"/>
      <c r="D1167" s="150"/>
      <c r="E1167" s="150"/>
      <c r="F1167" s="150"/>
      <c r="G1167" s="151"/>
      <c r="H1167" s="23">
        <f>MONTH(CtasReceber[[#This Row],[Data Vencimento]])</f>
        <v>1</v>
      </c>
      <c r="I1167" s="23">
        <f>YEAR(CtasReceber[[#This Row],[Data Vencimento]])</f>
        <v>1900</v>
      </c>
      <c r="J1167" s="156"/>
      <c r="K1167" s="23">
        <f>MONTH(CtasReceber[[#This Row],[Data Recebimento]])</f>
        <v>1</v>
      </c>
      <c r="L1167" s="23">
        <f>YEAR(CtasReceber[[#This Row],[Data Recebimento]])</f>
        <v>1900</v>
      </c>
      <c r="M1167" s="154"/>
      <c r="N1167" s="208"/>
      <c r="O11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8" spans="1:15">
      <c r="A1168" s="156"/>
      <c r="B1168" s="220"/>
      <c r="C1168" s="150"/>
      <c r="D1168" s="150"/>
      <c r="E1168" s="150"/>
      <c r="F1168" s="150"/>
      <c r="G1168" s="151"/>
      <c r="H1168" s="23">
        <f>MONTH(CtasReceber[[#This Row],[Data Vencimento]])</f>
        <v>1</v>
      </c>
      <c r="I1168" s="23">
        <f>YEAR(CtasReceber[[#This Row],[Data Vencimento]])</f>
        <v>1900</v>
      </c>
      <c r="J1168" s="156"/>
      <c r="K1168" s="23">
        <f>MONTH(CtasReceber[[#This Row],[Data Recebimento]])</f>
        <v>1</v>
      </c>
      <c r="L1168" s="23">
        <f>YEAR(CtasReceber[[#This Row],[Data Recebimento]])</f>
        <v>1900</v>
      </c>
      <c r="M1168" s="154"/>
      <c r="N1168" s="208"/>
      <c r="O11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69" spans="1:15">
      <c r="A1169" s="156"/>
      <c r="B1169" s="220"/>
      <c r="C1169" s="150"/>
      <c r="D1169" s="150"/>
      <c r="E1169" s="150"/>
      <c r="F1169" s="150"/>
      <c r="G1169" s="151"/>
      <c r="H1169" s="23">
        <f>MONTH(CtasReceber[[#This Row],[Data Vencimento]])</f>
        <v>1</v>
      </c>
      <c r="I1169" s="23">
        <f>YEAR(CtasReceber[[#This Row],[Data Vencimento]])</f>
        <v>1900</v>
      </c>
      <c r="J1169" s="156"/>
      <c r="K1169" s="23">
        <f>MONTH(CtasReceber[[#This Row],[Data Recebimento]])</f>
        <v>1</v>
      </c>
      <c r="L1169" s="23">
        <f>YEAR(CtasReceber[[#This Row],[Data Recebimento]])</f>
        <v>1900</v>
      </c>
      <c r="M1169" s="154"/>
      <c r="N1169" s="208"/>
      <c r="O11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0" spans="1:15">
      <c r="A1170" s="156"/>
      <c r="B1170" s="220"/>
      <c r="C1170" s="150"/>
      <c r="D1170" s="150"/>
      <c r="E1170" s="150"/>
      <c r="F1170" s="150"/>
      <c r="G1170" s="151"/>
      <c r="H1170" s="23">
        <f>MONTH(CtasReceber[[#This Row],[Data Vencimento]])</f>
        <v>1</v>
      </c>
      <c r="I1170" s="23">
        <f>YEAR(CtasReceber[[#This Row],[Data Vencimento]])</f>
        <v>1900</v>
      </c>
      <c r="J1170" s="156"/>
      <c r="K1170" s="23">
        <f>MONTH(CtasReceber[[#This Row],[Data Recebimento]])</f>
        <v>1</v>
      </c>
      <c r="L1170" s="23">
        <f>YEAR(CtasReceber[[#This Row],[Data Recebimento]])</f>
        <v>1900</v>
      </c>
      <c r="M1170" s="154"/>
      <c r="N1170" s="208"/>
      <c r="O11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1" spans="1:15">
      <c r="A1171" s="156"/>
      <c r="B1171" s="220"/>
      <c r="C1171" s="150"/>
      <c r="D1171" s="150"/>
      <c r="E1171" s="150"/>
      <c r="F1171" s="150"/>
      <c r="G1171" s="151"/>
      <c r="H1171" s="23">
        <f>MONTH(CtasReceber[[#This Row],[Data Vencimento]])</f>
        <v>1</v>
      </c>
      <c r="I1171" s="23">
        <f>YEAR(CtasReceber[[#This Row],[Data Vencimento]])</f>
        <v>1900</v>
      </c>
      <c r="J1171" s="156"/>
      <c r="K1171" s="23">
        <f>MONTH(CtasReceber[[#This Row],[Data Recebimento]])</f>
        <v>1</v>
      </c>
      <c r="L1171" s="23">
        <f>YEAR(CtasReceber[[#This Row],[Data Recebimento]])</f>
        <v>1900</v>
      </c>
      <c r="M1171" s="154"/>
      <c r="N1171" s="208"/>
      <c r="O11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2" spans="1:15">
      <c r="A1172" s="156"/>
      <c r="B1172" s="220"/>
      <c r="C1172" s="150"/>
      <c r="D1172" s="150"/>
      <c r="E1172" s="150"/>
      <c r="F1172" s="150"/>
      <c r="G1172" s="151"/>
      <c r="H1172" s="23">
        <f>MONTH(CtasReceber[[#This Row],[Data Vencimento]])</f>
        <v>1</v>
      </c>
      <c r="I1172" s="23">
        <f>YEAR(CtasReceber[[#This Row],[Data Vencimento]])</f>
        <v>1900</v>
      </c>
      <c r="J1172" s="156"/>
      <c r="K1172" s="23">
        <f>MONTH(CtasReceber[[#This Row],[Data Recebimento]])</f>
        <v>1</v>
      </c>
      <c r="L1172" s="23">
        <f>YEAR(CtasReceber[[#This Row],[Data Recebimento]])</f>
        <v>1900</v>
      </c>
      <c r="M1172" s="154"/>
      <c r="N1172" s="208"/>
      <c r="O11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3" spans="1:15">
      <c r="A1173" s="156"/>
      <c r="B1173" s="220"/>
      <c r="C1173" s="150"/>
      <c r="D1173" s="150"/>
      <c r="E1173" s="150"/>
      <c r="F1173" s="150"/>
      <c r="G1173" s="151"/>
      <c r="H1173" s="23">
        <f>MONTH(CtasReceber[[#This Row],[Data Vencimento]])</f>
        <v>1</v>
      </c>
      <c r="I1173" s="23">
        <f>YEAR(CtasReceber[[#This Row],[Data Vencimento]])</f>
        <v>1900</v>
      </c>
      <c r="J1173" s="156"/>
      <c r="K1173" s="23">
        <f>MONTH(CtasReceber[[#This Row],[Data Recebimento]])</f>
        <v>1</v>
      </c>
      <c r="L1173" s="23">
        <f>YEAR(CtasReceber[[#This Row],[Data Recebimento]])</f>
        <v>1900</v>
      </c>
      <c r="M1173" s="154"/>
      <c r="N1173" s="208"/>
      <c r="O11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4" spans="1:15">
      <c r="A1174" s="156"/>
      <c r="B1174" s="220"/>
      <c r="C1174" s="150"/>
      <c r="D1174" s="150"/>
      <c r="E1174" s="150"/>
      <c r="F1174" s="150"/>
      <c r="G1174" s="151"/>
      <c r="H1174" s="23">
        <f>MONTH(CtasReceber[[#This Row],[Data Vencimento]])</f>
        <v>1</v>
      </c>
      <c r="I1174" s="23">
        <f>YEAR(CtasReceber[[#This Row],[Data Vencimento]])</f>
        <v>1900</v>
      </c>
      <c r="J1174" s="156"/>
      <c r="K1174" s="23">
        <f>MONTH(CtasReceber[[#This Row],[Data Recebimento]])</f>
        <v>1</v>
      </c>
      <c r="L1174" s="23">
        <f>YEAR(CtasReceber[[#This Row],[Data Recebimento]])</f>
        <v>1900</v>
      </c>
      <c r="M1174" s="154"/>
      <c r="N1174" s="208"/>
      <c r="O11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5" spans="1:15">
      <c r="A1175" s="156"/>
      <c r="B1175" s="220"/>
      <c r="C1175" s="150"/>
      <c r="D1175" s="150"/>
      <c r="E1175" s="150"/>
      <c r="F1175" s="150"/>
      <c r="G1175" s="151"/>
      <c r="H1175" s="23">
        <f>MONTH(CtasReceber[[#This Row],[Data Vencimento]])</f>
        <v>1</v>
      </c>
      <c r="I1175" s="23">
        <f>YEAR(CtasReceber[[#This Row],[Data Vencimento]])</f>
        <v>1900</v>
      </c>
      <c r="J1175" s="156"/>
      <c r="K1175" s="23">
        <f>MONTH(CtasReceber[[#This Row],[Data Recebimento]])</f>
        <v>1</v>
      </c>
      <c r="L1175" s="23">
        <f>YEAR(CtasReceber[[#This Row],[Data Recebimento]])</f>
        <v>1900</v>
      </c>
      <c r="M1175" s="154"/>
      <c r="N1175" s="208"/>
      <c r="O11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6" spans="1:15">
      <c r="A1176" s="156"/>
      <c r="B1176" s="220"/>
      <c r="C1176" s="150"/>
      <c r="D1176" s="150"/>
      <c r="E1176" s="150"/>
      <c r="F1176" s="150"/>
      <c r="G1176" s="151"/>
      <c r="H1176" s="23">
        <f>MONTH(CtasReceber[[#This Row],[Data Vencimento]])</f>
        <v>1</v>
      </c>
      <c r="I1176" s="23">
        <f>YEAR(CtasReceber[[#This Row],[Data Vencimento]])</f>
        <v>1900</v>
      </c>
      <c r="J1176" s="156"/>
      <c r="K1176" s="23">
        <f>MONTH(CtasReceber[[#This Row],[Data Recebimento]])</f>
        <v>1</v>
      </c>
      <c r="L1176" s="23">
        <f>YEAR(CtasReceber[[#This Row],[Data Recebimento]])</f>
        <v>1900</v>
      </c>
      <c r="M1176" s="154"/>
      <c r="N1176" s="208"/>
      <c r="O11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7" spans="1:15">
      <c r="A1177" s="156"/>
      <c r="B1177" s="220"/>
      <c r="C1177" s="150"/>
      <c r="D1177" s="150"/>
      <c r="E1177" s="150"/>
      <c r="F1177" s="150"/>
      <c r="G1177" s="151"/>
      <c r="H1177" s="23">
        <f>MONTH(CtasReceber[[#This Row],[Data Vencimento]])</f>
        <v>1</v>
      </c>
      <c r="I1177" s="23">
        <f>YEAR(CtasReceber[[#This Row],[Data Vencimento]])</f>
        <v>1900</v>
      </c>
      <c r="J1177" s="156"/>
      <c r="K1177" s="23">
        <f>MONTH(CtasReceber[[#This Row],[Data Recebimento]])</f>
        <v>1</v>
      </c>
      <c r="L1177" s="23">
        <f>YEAR(CtasReceber[[#This Row],[Data Recebimento]])</f>
        <v>1900</v>
      </c>
      <c r="M1177" s="154"/>
      <c r="N1177" s="208"/>
      <c r="O11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8" spans="1:15">
      <c r="A1178" s="156"/>
      <c r="B1178" s="220"/>
      <c r="C1178" s="150"/>
      <c r="D1178" s="150"/>
      <c r="E1178" s="150"/>
      <c r="F1178" s="150"/>
      <c r="G1178" s="151"/>
      <c r="H1178" s="23">
        <f>MONTH(CtasReceber[[#This Row],[Data Vencimento]])</f>
        <v>1</v>
      </c>
      <c r="I1178" s="23">
        <f>YEAR(CtasReceber[[#This Row],[Data Vencimento]])</f>
        <v>1900</v>
      </c>
      <c r="J1178" s="156"/>
      <c r="K1178" s="23">
        <f>MONTH(CtasReceber[[#This Row],[Data Recebimento]])</f>
        <v>1</v>
      </c>
      <c r="L1178" s="23">
        <f>YEAR(CtasReceber[[#This Row],[Data Recebimento]])</f>
        <v>1900</v>
      </c>
      <c r="M1178" s="154"/>
      <c r="N1178" s="208"/>
      <c r="O11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79" spans="1:15">
      <c r="A1179" s="156"/>
      <c r="B1179" s="220"/>
      <c r="C1179" s="150"/>
      <c r="D1179" s="150"/>
      <c r="E1179" s="150"/>
      <c r="F1179" s="150"/>
      <c r="G1179" s="151"/>
      <c r="H1179" s="23">
        <f>MONTH(CtasReceber[[#This Row],[Data Vencimento]])</f>
        <v>1</v>
      </c>
      <c r="I1179" s="23">
        <f>YEAR(CtasReceber[[#This Row],[Data Vencimento]])</f>
        <v>1900</v>
      </c>
      <c r="J1179" s="156"/>
      <c r="K1179" s="23">
        <f>MONTH(CtasReceber[[#This Row],[Data Recebimento]])</f>
        <v>1</v>
      </c>
      <c r="L1179" s="23">
        <f>YEAR(CtasReceber[[#This Row],[Data Recebimento]])</f>
        <v>1900</v>
      </c>
      <c r="M1179" s="154"/>
      <c r="N1179" s="208"/>
      <c r="O11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0" spans="1:15">
      <c r="A1180" s="156"/>
      <c r="B1180" s="220"/>
      <c r="C1180" s="150"/>
      <c r="D1180" s="150"/>
      <c r="E1180" s="150"/>
      <c r="F1180" s="150"/>
      <c r="G1180" s="151"/>
      <c r="H1180" s="23">
        <f>MONTH(CtasReceber[[#This Row],[Data Vencimento]])</f>
        <v>1</v>
      </c>
      <c r="I1180" s="23">
        <f>YEAR(CtasReceber[[#This Row],[Data Vencimento]])</f>
        <v>1900</v>
      </c>
      <c r="J1180" s="156"/>
      <c r="K1180" s="23">
        <f>MONTH(CtasReceber[[#This Row],[Data Recebimento]])</f>
        <v>1</v>
      </c>
      <c r="L1180" s="23">
        <f>YEAR(CtasReceber[[#This Row],[Data Recebimento]])</f>
        <v>1900</v>
      </c>
      <c r="M1180" s="154"/>
      <c r="N1180" s="208"/>
      <c r="O11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1" spans="1:15">
      <c r="A1181" s="156"/>
      <c r="B1181" s="220"/>
      <c r="C1181" s="150"/>
      <c r="D1181" s="150"/>
      <c r="E1181" s="150"/>
      <c r="F1181" s="150"/>
      <c r="G1181" s="151"/>
      <c r="H1181" s="23">
        <f>MONTH(CtasReceber[[#This Row],[Data Vencimento]])</f>
        <v>1</v>
      </c>
      <c r="I1181" s="23">
        <f>YEAR(CtasReceber[[#This Row],[Data Vencimento]])</f>
        <v>1900</v>
      </c>
      <c r="J1181" s="156"/>
      <c r="K1181" s="23">
        <f>MONTH(CtasReceber[[#This Row],[Data Recebimento]])</f>
        <v>1</v>
      </c>
      <c r="L1181" s="23">
        <f>YEAR(CtasReceber[[#This Row],[Data Recebimento]])</f>
        <v>1900</v>
      </c>
      <c r="M1181" s="154"/>
      <c r="N1181" s="208"/>
      <c r="O11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2" spans="1:15">
      <c r="A1182" s="156"/>
      <c r="B1182" s="220"/>
      <c r="C1182" s="150"/>
      <c r="D1182" s="150"/>
      <c r="E1182" s="150"/>
      <c r="F1182" s="150"/>
      <c r="G1182" s="151"/>
      <c r="H1182" s="23">
        <f>MONTH(CtasReceber[[#This Row],[Data Vencimento]])</f>
        <v>1</v>
      </c>
      <c r="I1182" s="23">
        <f>YEAR(CtasReceber[[#This Row],[Data Vencimento]])</f>
        <v>1900</v>
      </c>
      <c r="J1182" s="156"/>
      <c r="K1182" s="23">
        <f>MONTH(CtasReceber[[#This Row],[Data Recebimento]])</f>
        <v>1</v>
      </c>
      <c r="L1182" s="23">
        <f>YEAR(CtasReceber[[#This Row],[Data Recebimento]])</f>
        <v>1900</v>
      </c>
      <c r="M1182" s="154"/>
      <c r="N1182" s="208"/>
      <c r="O11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3" spans="1:15">
      <c r="A1183" s="156"/>
      <c r="B1183" s="220"/>
      <c r="C1183" s="150"/>
      <c r="D1183" s="150"/>
      <c r="E1183" s="150"/>
      <c r="F1183" s="150"/>
      <c r="G1183" s="151"/>
      <c r="H1183" s="23">
        <f>MONTH(CtasReceber[[#This Row],[Data Vencimento]])</f>
        <v>1</v>
      </c>
      <c r="I1183" s="23">
        <f>YEAR(CtasReceber[[#This Row],[Data Vencimento]])</f>
        <v>1900</v>
      </c>
      <c r="J1183" s="156"/>
      <c r="K1183" s="23">
        <f>MONTH(CtasReceber[[#This Row],[Data Recebimento]])</f>
        <v>1</v>
      </c>
      <c r="L1183" s="23">
        <f>YEAR(CtasReceber[[#This Row],[Data Recebimento]])</f>
        <v>1900</v>
      </c>
      <c r="M1183" s="154"/>
      <c r="N1183" s="208"/>
      <c r="O11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4" spans="1:15">
      <c r="A1184" s="156"/>
      <c r="B1184" s="220"/>
      <c r="C1184" s="150"/>
      <c r="D1184" s="150"/>
      <c r="E1184" s="150"/>
      <c r="F1184" s="150"/>
      <c r="G1184" s="151"/>
      <c r="H1184" s="23">
        <f>MONTH(CtasReceber[[#This Row],[Data Vencimento]])</f>
        <v>1</v>
      </c>
      <c r="I1184" s="23">
        <f>YEAR(CtasReceber[[#This Row],[Data Vencimento]])</f>
        <v>1900</v>
      </c>
      <c r="J1184" s="156"/>
      <c r="K1184" s="23">
        <f>MONTH(CtasReceber[[#This Row],[Data Recebimento]])</f>
        <v>1</v>
      </c>
      <c r="L1184" s="23">
        <f>YEAR(CtasReceber[[#This Row],[Data Recebimento]])</f>
        <v>1900</v>
      </c>
      <c r="M1184" s="154"/>
      <c r="N1184" s="208"/>
      <c r="O11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5" spans="1:15">
      <c r="A1185" s="156"/>
      <c r="B1185" s="220"/>
      <c r="C1185" s="150"/>
      <c r="D1185" s="150"/>
      <c r="E1185" s="150"/>
      <c r="F1185" s="150"/>
      <c r="G1185" s="151"/>
      <c r="H1185" s="23">
        <f>MONTH(CtasReceber[[#This Row],[Data Vencimento]])</f>
        <v>1</v>
      </c>
      <c r="I1185" s="23">
        <f>YEAR(CtasReceber[[#This Row],[Data Vencimento]])</f>
        <v>1900</v>
      </c>
      <c r="J1185" s="156"/>
      <c r="K1185" s="23">
        <f>MONTH(CtasReceber[[#This Row],[Data Recebimento]])</f>
        <v>1</v>
      </c>
      <c r="L1185" s="23">
        <f>YEAR(CtasReceber[[#This Row],[Data Recebimento]])</f>
        <v>1900</v>
      </c>
      <c r="M1185" s="154"/>
      <c r="N1185" s="208"/>
      <c r="O11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6" spans="1:15">
      <c r="A1186" s="156"/>
      <c r="B1186" s="220"/>
      <c r="C1186" s="150"/>
      <c r="D1186" s="150"/>
      <c r="E1186" s="150"/>
      <c r="F1186" s="150"/>
      <c r="G1186" s="151"/>
      <c r="H1186" s="23">
        <f>MONTH(CtasReceber[[#This Row],[Data Vencimento]])</f>
        <v>1</v>
      </c>
      <c r="I1186" s="23">
        <f>YEAR(CtasReceber[[#This Row],[Data Vencimento]])</f>
        <v>1900</v>
      </c>
      <c r="J1186" s="156"/>
      <c r="K1186" s="23">
        <f>MONTH(CtasReceber[[#This Row],[Data Recebimento]])</f>
        <v>1</v>
      </c>
      <c r="L1186" s="23">
        <f>YEAR(CtasReceber[[#This Row],[Data Recebimento]])</f>
        <v>1900</v>
      </c>
      <c r="M1186" s="154"/>
      <c r="N1186" s="208"/>
      <c r="O11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7" spans="1:15">
      <c r="A1187" s="156"/>
      <c r="B1187" s="220"/>
      <c r="C1187" s="150"/>
      <c r="D1187" s="150"/>
      <c r="E1187" s="150"/>
      <c r="F1187" s="150"/>
      <c r="G1187" s="151"/>
      <c r="H1187" s="23">
        <f>MONTH(CtasReceber[[#This Row],[Data Vencimento]])</f>
        <v>1</v>
      </c>
      <c r="I1187" s="23">
        <f>YEAR(CtasReceber[[#This Row],[Data Vencimento]])</f>
        <v>1900</v>
      </c>
      <c r="J1187" s="156"/>
      <c r="K1187" s="23">
        <f>MONTH(CtasReceber[[#This Row],[Data Recebimento]])</f>
        <v>1</v>
      </c>
      <c r="L1187" s="23">
        <f>YEAR(CtasReceber[[#This Row],[Data Recebimento]])</f>
        <v>1900</v>
      </c>
      <c r="M1187" s="154"/>
      <c r="N1187" s="208"/>
      <c r="O11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8" spans="1:15">
      <c r="A1188" s="156"/>
      <c r="B1188" s="220"/>
      <c r="C1188" s="150"/>
      <c r="D1188" s="150"/>
      <c r="E1188" s="150"/>
      <c r="F1188" s="150"/>
      <c r="G1188" s="151"/>
      <c r="H1188" s="23">
        <f>MONTH(CtasReceber[[#This Row],[Data Vencimento]])</f>
        <v>1</v>
      </c>
      <c r="I1188" s="23">
        <f>YEAR(CtasReceber[[#This Row],[Data Vencimento]])</f>
        <v>1900</v>
      </c>
      <c r="J1188" s="156"/>
      <c r="K1188" s="23">
        <f>MONTH(CtasReceber[[#This Row],[Data Recebimento]])</f>
        <v>1</v>
      </c>
      <c r="L1188" s="23">
        <f>YEAR(CtasReceber[[#This Row],[Data Recebimento]])</f>
        <v>1900</v>
      </c>
      <c r="M1188" s="154"/>
      <c r="N1188" s="208"/>
      <c r="O11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89" spans="1:15">
      <c r="A1189" s="156"/>
      <c r="B1189" s="220"/>
      <c r="C1189" s="150"/>
      <c r="D1189" s="150"/>
      <c r="E1189" s="150"/>
      <c r="F1189" s="150"/>
      <c r="G1189" s="151"/>
      <c r="H1189" s="23">
        <f>MONTH(CtasReceber[[#This Row],[Data Vencimento]])</f>
        <v>1</v>
      </c>
      <c r="I1189" s="23">
        <f>YEAR(CtasReceber[[#This Row],[Data Vencimento]])</f>
        <v>1900</v>
      </c>
      <c r="J1189" s="156"/>
      <c r="K1189" s="23">
        <f>MONTH(CtasReceber[[#This Row],[Data Recebimento]])</f>
        <v>1</v>
      </c>
      <c r="L1189" s="23">
        <f>YEAR(CtasReceber[[#This Row],[Data Recebimento]])</f>
        <v>1900</v>
      </c>
      <c r="M1189" s="154"/>
      <c r="N1189" s="208"/>
      <c r="O11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0" spans="1:15">
      <c r="A1190" s="156"/>
      <c r="B1190" s="220"/>
      <c r="C1190" s="150"/>
      <c r="D1190" s="150"/>
      <c r="E1190" s="150"/>
      <c r="F1190" s="150"/>
      <c r="G1190" s="151"/>
      <c r="H1190" s="23">
        <f>MONTH(CtasReceber[[#This Row],[Data Vencimento]])</f>
        <v>1</v>
      </c>
      <c r="I1190" s="23">
        <f>YEAR(CtasReceber[[#This Row],[Data Vencimento]])</f>
        <v>1900</v>
      </c>
      <c r="J1190" s="156"/>
      <c r="K1190" s="23">
        <f>MONTH(CtasReceber[[#This Row],[Data Recebimento]])</f>
        <v>1</v>
      </c>
      <c r="L1190" s="23">
        <f>YEAR(CtasReceber[[#This Row],[Data Recebimento]])</f>
        <v>1900</v>
      </c>
      <c r="M1190" s="154"/>
      <c r="N1190" s="208"/>
      <c r="O11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1" spans="1:15">
      <c r="A1191" s="156"/>
      <c r="B1191" s="220"/>
      <c r="C1191" s="150"/>
      <c r="D1191" s="150"/>
      <c r="E1191" s="150"/>
      <c r="F1191" s="150"/>
      <c r="G1191" s="151"/>
      <c r="H1191" s="23">
        <f>MONTH(CtasReceber[[#This Row],[Data Vencimento]])</f>
        <v>1</v>
      </c>
      <c r="I1191" s="23">
        <f>YEAR(CtasReceber[[#This Row],[Data Vencimento]])</f>
        <v>1900</v>
      </c>
      <c r="J1191" s="156"/>
      <c r="K1191" s="23">
        <f>MONTH(CtasReceber[[#This Row],[Data Recebimento]])</f>
        <v>1</v>
      </c>
      <c r="L1191" s="23">
        <f>YEAR(CtasReceber[[#This Row],[Data Recebimento]])</f>
        <v>1900</v>
      </c>
      <c r="M1191" s="154"/>
      <c r="N1191" s="208"/>
      <c r="O11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2" spans="1:15">
      <c r="A1192" s="156"/>
      <c r="B1192" s="220"/>
      <c r="C1192" s="150"/>
      <c r="D1192" s="150"/>
      <c r="E1192" s="150"/>
      <c r="F1192" s="150"/>
      <c r="G1192" s="151"/>
      <c r="H1192" s="23">
        <f>MONTH(CtasReceber[[#This Row],[Data Vencimento]])</f>
        <v>1</v>
      </c>
      <c r="I1192" s="23">
        <f>YEAR(CtasReceber[[#This Row],[Data Vencimento]])</f>
        <v>1900</v>
      </c>
      <c r="J1192" s="156"/>
      <c r="K1192" s="23">
        <f>MONTH(CtasReceber[[#This Row],[Data Recebimento]])</f>
        <v>1</v>
      </c>
      <c r="L1192" s="23">
        <f>YEAR(CtasReceber[[#This Row],[Data Recebimento]])</f>
        <v>1900</v>
      </c>
      <c r="M1192" s="154"/>
      <c r="N1192" s="208"/>
      <c r="O11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3" spans="1:15">
      <c r="A1193" s="156"/>
      <c r="B1193" s="220"/>
      <c r="C1193" s="150"/>
      <c r="D1193" s="150"/>
      <c r="E1193" s="150"/>
      <c r="F1193" s="150"/>
      <c r="G1193" s="151"/>
      <c r="H1193" s="23">
        <f>MONTH(CtasReceber[[#This Row],[Data Vencimento]])</f>
        <v>1</v>
      </c>
      <c r="I1193" s="23">
        <f>YEAR(CtasReceber[[#This Row],[Data Vencimento]])</f>
        <v>1900</v>
      </c>
      <c r="J1193" s="156"/>
      <c r="K1193" s="23">
        <f>MONTH(CtasReceber[[#This Row],[Data Recebimento]])</f>
        <v>1</v>
      </c>
      <c r="L1193" s="23">
        <f>YEAR(CtasReceber[[#This Row],[Data Recebimento]])</f>
        <v>1900</v>
      </c>
      <c r="M1193" s="154"/>
      <c r="N1193" s="208"/>
      <c r="O11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4" spans="1:15">
      <c r="A1194" s="156"/>
      <c r="B1194" s="220"/>
      <c r="C1194" s="150"/>
      <c r="D1194" s="150"/>
      <c r="E1194" s="150"/>
      <c r="F1194" s="150"/>
      <c r="G1194" s="151"/>
      <c r="H1194" s="23">
        <f>MONTH(CtasReceber[[#This Row],[Data Vencimento]])</f>
        <v>1</v>
      </c>
      <c r="I1194" s="23">
        <f>YEAR(CtasReceber[[#This Row],[Data Vencimento]])</f>
        <v>1900</v>
      </c>
      <c r="J1194" s="156"/>
      <c r="K1194" s="23">
        <f>MONTH(CtasReceber[[#This Row],[Data Recebimento]])</f>
        <v>1</v>
      </c>
      <c r="L1194" s="23">
        <f>YEAR(CtasReceber[[#This Row],[Data Recebimento]])</f>
        <v>1900</v>
      </c>
      <c r="M1194" s="154"/>
      <c r="N1194" s="208"/>
      <c r="O11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5" spans="1:15">
      <c r="A1195" s="156"/>
      <c r="B1195" s="220"/>
      <c r="C1195" s="150"/>
      <c r="D1195" s="150"/>
      <c r="E1195" s="150"/>
      <c r="F1195" s="150"/>
      <c r="G1195" s="151"/>
      <c r="H1195" s="23">
        <f>MONTH(CtasReceber[[#This Row],[Data Vencimento]])</f>
        <v>1</v>
      </c>
      <c r="I1195" s="23">
        <f>YEAR(CtasReceber[[#This Row],[Data Vencimento]])</f>
        <v>1900</v>
      </c>
      <c r="J1195" s="156"/>
      <c r="K1195" s="23">
        <f>MONTH(CtasReceber[[#This Row],[Data Recebimento]])</f>
        <v>1</v>
      </c>
      <c r="L1195" s="23">
        <f>YEAR(CtasReceber[[#This Row],[Data Recebimento]])</f>
        <v>1900</v>
      </c>
      <c r="M1195" s="154"/>
      <c r="N1195" s="208"/>
      <c r="O11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6" spans="1:15">
      <c r="A1196" s="156"/>
      <c r="B1196" s="220"/>
      <c r="C1196" s="150"/>
      <c r="D1196" s="150"/>
      <c r="E1196" s="150"/>
      <c r="F1196" s="150"/>
      <c r="G1196" s="151"/>
      <c r="H1196" s="23">
        <f>MONTH(CtasReceber[[#This Row],[Data Vencimento]])</f>
        <v>1</v>
      </c>
      <c r="I1196" s="23">
        <f>YEAR(CtasReceber[[#This Row],[Data Vencimento]])</f>
        <v>1900</v>
      </c>
      <c r="J1196" s="156"/>
      <c r="K1196" s="23">
        <f>MONTH(CtasReceber[[#This Row],[Data Recebimento]])</f>
        <v>1</v>
      </c>
      <c r="L1196" s="23">
        <f>YEAR(CtasReceber[[#This Row],[Data Recebimento]])</f>
        <v>1900</v>
      </c>
      <c r="M1196" s="154"/>
      <c r="N1196" s="208"/>
      <c r="O11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7" spans="1:15">
      <c r="A1197" s="156"/>
      <c r="B1197" s="220"/>
      <c r="C1197" s="150"/>
      <c r="D1197" s="150"/>
      <c r="E1197" s="150"/>
      <c r="F1197" s="150"/>
      <c r="G1197" s="151"/>
      <c r="H1197" s="23">
        <f>MONTH(CtasReceber[[#This Row],[Data Vencimento]])</f>
        <v>1</v>
      </c>
      <c r="I1197" s="23">
        <f>YEAR(CtasReceber[[#This Row],[Data Vencimento]])</f>
        <v>1900</v>
      </c>
      <c r="J1197" s="156"/>
      <c r="K1197" s="23">
        <f>MONTH(CtasReceber[[#This Row],[Data Recebimento]])</f>
        <v>1</v>
      </c>
      <c r="L1197" s="23">
        <f>YEAR(CtasReceber[[#This Row],[Data Recebimento]])</f>
        <v>1900</v>
      </c>
      <c r="M1197" s="154"/>
      <c r="N1197" s="208"/>
      <c r="O11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8" spans="1:15">
      <c r="A1198" s="156"/>
      <c r="B1198" s="220"/>
      <c r="C1198" s="150"/>
      <c r="D1198" s="150"/>
      <c r="E1198" s="150"/>
      <c r="F1198" s="150"/>
      <c r="G1198" s="151"/>
      <c r="H1198" s="23">
        <f>MONTH(CtasReceber[[#This Row],[Data Vencimento]])</f>
        <v>1</v>
      </c>
      <c r="I1198" s="23">
        <f>YEAR(CtasReceber[[#This Row],[Data Vencimento]])</f>
        <v>1900</v>
      </c>
      <c r="J1198" s="156"/>
      <c r="K1198" s="23">
        <f>MONTH(CtasReceber[[#This Row],[Data Recebimento]])</f>
        <v>1</v>
      </c>
      <c r="L1198" s="23">
        <f>YEAR(CtasReceber[[#This Row],[Data Recebimento]])</f>
        <v>1900</v>
      </c>
      <c r="M1198" s="154"/>
      <c r="N1198" s="208"/>
      <c r="O11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199" spans="1:15">
      <c r="A1199" s="156"/>
      <c r="B1199" s="220"/>
      <c r="C1199" s="150"/>
      <c r="D1199" s="150"/>
      <c r="E1199" s="150"/>
      <c r="F1199" s="150"/>
      <c r="G1199" s="151"/>
      <c r="H1199" s="23">
        <f>MONTH(CtasReceber[[#This Row],[Data Vencimento]])</f>
        <v>1</v>
      </c>
      <c r="I1199" s="23">
        <f>YEAR(CtasReceber[[#This Row],[Data Vencimento]])</f>
        <v>1900</v>
      </c>
      <c r="J1199" s="156"/>
      <c r="K1199" s="23">
        <f>MONTH(CtasReceber[[#This Row],[Data Recebimento]])</f>
        <v>1</v>
      </c>
      <c r="L1199" s="23">
        <f>YEAR(CtasReceber[[#This Row],[Data Recebimento]])</f>
        <v>1900</v>
      </c>
      <c r="M1199" s="154"/>
      <c r="N1199" s="208"/>
      <c r="O11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0" spans="1:15">
      <c r="A1200" s="156"/>
      <c r="B1200" s="220"/>
      <c r="C1200" s="150"/>
      <c r="D1200" s="150"/>
      <c r="E1200" s="150"/>
      <c r="F1200" s="150"/>
      <c r="G1200" s="151"/>
      <c r="H1200" s="23">
        <f>MONTH(CtasReceber[[#This Row],[Data Vencimento]])</f>
        <v>1</v>
      </c>
      <c r="I1200" s="23">
        <f>YEAR(CtasReceber[[#This Row],[Data Vencimento]])</f>
        <v>1900</v>
      </c>
      <c r="J1200" s="156"/>
      <c r="K1200" s="23">
        <f>MONTH(CtasReceber[[#This Row],[Data Recebimento]])</f>
        <v>1</v>
      </c>
      <c r="L1200" s="23">
        <f>YEAR(CtasReceber[[#This Row],[Data Recebimento]])</f>
        <v>1900</v>
      </c>
      <c r="M1200" s="154"/>
      <c r="N1200" s="208"/>
      <c r="O12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1" spans="1:15">
      <c r="A1201" s="156"/>
      <c r="B1201" s="220"/>
      <c r="C1201" s="150"/>
      <c r="D1201" s="150"/>
      <c r="E1201" s="150"/>
      <c r="F1201" s="150"/>
      <c r="G1201" s="151"/>
      <c r="H1201" s="23">
        <f>MONTH(CtasReceber[[#This Row],[Data Vencimento]])</f>
        <v>1</v>
      </c>
      <c r="I1201" s="23">
        <f>YEAR(CtasReceber[[#This Row],[Data Vencimento]])</f>
        <v>1900</v>
      </c>
      <c r="J1201" s="156"/>
      <c r="K1201" s="23">
        <f>MONTH(CtasReceber[[#This Row],[Data Recebimento]])</f>
        <v>1</v>
      </c>
      <c r="L1201" s="23">
        <f>YEAR(CtasReceber[[#This Row],[Data Recebimento]])</f>
        <v>1900</v>
      </c>
      <c r="M1201" s="154"/>
      <c r="N1201" s="208"/>
      <c r="O12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2" spans="1:15">
      <c r="A1202" s="156"/>
      <c r="B1202" s="220"/>
      <c r="C1202" s="150"/>
      <c r="D1202" s="150"/>
      <c r="E1202" s="150"/>
      <c r="F1202" s="150"/>
      <c r="G1202" s="151"/>
      <c r="H1202" s="23">
        <f>MONTH(CtasReceber[[#This Row],[Data Vencimento]])</f>
        <v>1</v>
      </c>
      <c r="I1202" s="23">
        <f>YEAR(CtasReceber[[#This Row],[Data Vencimento]])</f>
        <v>1900</v>
      </c>
      <c r="J1202" s="156"/>
      <c r="K1202" s="23">
        <f>MONTH(CtasReceber[[#This Row],[Data Recebimento]])</f>
        <v>1</v>
      </c>
      <c r="L1202" s="23">
        <f>YEAR(CtasReceber[[#This Row],[Data Recebimento]])</f>
        <v>1900</v>
      </c>
      <c r="M1202" s="154"/>
      <c r="N1202" s="208"/>
      <c r="O12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3" spans="1:15">
      <c r="A1203" s="156"/>
      <c r="B1203" s="220"/>
      <c r="C1203" s="150"/>
      <c r="D1203" s="150"/>
      <c r="E1203" s="150"/>
      <c r="F1203" s="150"/>
      <c r="G1203" s="151"/>
      <c r="H1203" s="23">
        <f>MONTH(CtasReceber[[#This Row],[Data Vencimento]])</f>
        <v>1</v>
      </c>
      <c r="I1203" s="23">
        <f>YEAR(CtasReceber[[#This Row],[Data Vencimento]])</f>
        <v>1900</v>
      </c>
      <c r="J1203" s="156"/>
      <c r="K1203" s="23">
        <f>MONTH(CtasReceber[[#This Row],[Data Recebimento]])</f>
        <v>1</v>
      </c>
      <c r="L1203" s="23">
        <f>YEAR(CtasReceber[[#This Row],[Data Recebimento]])</f>
        <v>1900</v>
      </c>
      <c r="M1203" s="154"/>
      <c r="N1203" s="208"/>
      <c r="O12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4" spans="1:15">
      <c r="A1204" s="156"/>
      <c r="B1204" s="220"/>
      <c r="C1204" s="150"/>
      <c r="D1204" s="150"/>
      <c r="E1204" s="150"/>
      <c r="F1204" s="150"/>
      <c r="G1204" s="151"/>
      <c r="H1204" s="23">
        <f>MONTH(CtasReceber[[#This Row],[Data Vencimento]])</f>
        <v>1</v>
      </c>
      <c r="I1204" s="23">
        <f>YEAR(CtasReceber[[#This Row],[Data Vencimento]])</f>
        <v>1900</v>
      </c>
      <c r="J1204" s="156"/>
      <c r="K1204" s="23">
        <f>MONTH(CtasReceber[[#This Row],[Data Recebimento]])</f>
        <v>1</v>
      </c>
      <c r="L1204" s="23">
        <f>YEAR(CtasReceber[[#This Row],[Data Recebimento]])</f>
        <v>1900</v>
      </c>
      <c r="M1204" s="154"/>
      <c r="N1204" s="208"/>
      <c r="O12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5" spans="1:15">
      <c r="A1205" s="156"/>
      <c r="B1205" s="220"/>
      <c r="C1205" s="150"/>
      <c r="D1205" s="150"/>
      <c r="E1205" s="150"/>
      <c r="F1205" s="150"/>
      <c r="G1205" s="151"/>
      <c r="H1205" s="23">
        <f>MONTH(CtasReceber[[#This Row],[Data Vencimento]])</f>
        <v>1</v>
      </c>
      <c r="I1205" s="23">
        <f>YEAR(CtasReceber[[#This Row],[Data Vencimento]])</f>
        <v>1900</v>
      </c>
      <c r="J1205" s="156"/>
      <c r="K1205" s="23">
        <f>MONTH(CtasReceber[[#This Row],[Data Recebimento]])</f>
        <v>1</v>
      </c>
      <c r="L1205" s="23">
        <f>YEAR(CtasReceber[[#This Row],[Data Recebimento]])</f>
        <v>1900</v>
      </c>
      <c r="M1205" s="154"/>
      <c r="N1205" s="208"/>
      <c r="O12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6" spans="1:15">
      <c r="A1206" s="156"/>
      <c r="B1206" s="220"/>
      <c r="C1206" s="150"/>
      <c r="D1206" s="150"/>
      <c r="E1206" s="150"/>
      <c r="F1206" s="150"/>
      <c r="G1206" s="151"/>
      <c r="H1206" s="23">
        <f>MONTH(CtasReceber[[#This Row],[Data Vencimento]])</f>
        <v>1</v>
      </c>
      <c r="I1206" s="23">
        <f>YEAR(CtasReceber[[#This Row],[Data Vencimento]])</f>
        <v>1900</v>
      </c>
      <c r="J1206" s="156"/>
      <c r="K1206" s="23">
        <f>MONTH(CtasReceber[[#This Row],[Data Recebimento]])</f>
        <v>1</v>
      </c>
      <c r="L1206" s="23">
        <f>YEAR(CtasReceber[[#This Row],[Data Recebimento]])</f>
        <v>1900</v>
      </c>
      <c r="M1206" s="154"/>
      <c r="N1206" s="208"/>
      <c r="O12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7" spans="1:15">
      <c r="A1207" s="156"/>
      <c r="B1207" s="220"/>
      <c r="C1207" s="150"/>
      <c r="D1207" s="150"/>
      <c r="E1207" s="150"/>
      <c r="F1207" s="150"/>
      <c r="G1207" s="151"/>
      <c r="H1207" s="23">
        <f>MONTH(CtasReceber[[#This Row],[Data Vencimento]])</f>
        <v>1</v>
      </c>
      <c r="I1207" s="23">
        <f>YEAR(CtasReceber[[#This Row],[Data Vencimento]])</f>
        <v>1900</v>
      </c>
      <c r="J1207" s="156"/>
      <c r="K1207" s="23">
        <f>MONTH(CtasReceber[[#This Row],[Data Recebimento]])</f>
        <v>1</v>
      </c>
      <c r="L1207" s="23">
        <f>YEAR(CtasReceber[[#This Row],[Data Recebimento]])</f>
        <v>1900</v>
      </c>
      <c r="M1207" s="154"/>
      <c r="N1207" s="208"/>
      <c r="O12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8" spans="1:15">
      <c r="A1208" s="156"/>
      <c r="B1208" s="220"/>
      <c r="C1208" s="150"/>
      <c r="D1208" s="150"/>
      <c r="E1208" s="150"/>
      <c r="F1208" s="150"/>
      <c r="G1208" s="151"/>
      <c r="H1208" s="23">
        <f>MONTH(CtasReceber[[#This Row],[Data Vencimento]])</f>
        <v>1</v>
      </c>
      <c r="I1208" s="23">
        <f>YEAR(CtasReceber[[#This Row],[Data Vencimento]])</f>
        <v>1900</v>
      </c>
      <c r="J1208" s="156"/>
      <c r="K1208" s="23">
        <f>MONTH(CtasReceber[[#This Row],[Data Recebimento]])</f>
        <v>1</v>
      </c>
      <c r="L1208" s="23">
        <f>YEAR(CtasReceber[[#This Row],[Data Recebimento]])</f>
        <v>1900</v>
      </c>
      <c r="M1208" s="154"/>
      <c r="N1208" s="208"/>
      <c r="O12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09" spans="1:15">
      <c r="A1209" s="156"/>
      <c r="B1209" s="220"/>
      <c r="C1209" s="150"/>
      <c r="D1209" s="150"/>
      <c r="E1209" s="150"/>
      <c r="F1209" s="150"/>
      <c r="G1209" s="151"/>
      <c r="H1209" s="23">
        <f>MONTH(CtasReceber[[#This Row],[Data Vencimento]])</f>
        <v>1</v>
      </c>
      <c r="I1209" s="23">
        <f>YEAR(CtasReceber[[#This Row],[Data Vencimento]])</f>
        <v>1900</v>
      </c>
      <c r="J1209" s="156"/>
      <c r="K1209" s="23">
        <f>MONTH(CtasReceber[[#This Row],[Data Recebimento]])</f>
        <v>1</v>
      </c>
      <c r="L1209" s="23">
        <f>YEAR(CtasReceber[[#This Row],[Data Recebimento]])</f>
        <v>1900</v>
      </c>
      <c r="M1209" s="154"/>
      <c r="N1209" s="208"/>
      <c r="O12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0" spans="1:15">
      <c r="A1210" s="156"/>
      <c r="B1210" s="220"/>
      <c r="C1210" s="150"/>
      <c r="D1210" s="150"/>
      <c r="E1210" s="150"/>
      <c r="F1210" s="150"/>
      <c r="G1210" s="151"/>
      <c r="H1210" s="23">
        <f>MONTH(CtasReceber[[#This Row],[Data Vencimento]])</f>
        <v>1</v>
      </c>
      <c r="I1210" s="23">
        <f>YEAR(CtasReceber[[#This Row],[Data Vencimento]])</f>
        <v>1900</v>
      </c>
      <c r="J1210" s="156"/>
      <c r="K1210" s="23">
        <f>MONTH(CtasReceber[[#This Row],[Data Recebimento]])</f>
        <v>1</v>
      </c>
      <c r="L1210" s="23">
        <f>YEAR(CtasReceber[[#This Row],[Data Recebimento]])</f>
        <v>1900</v>
      </c>
      <c r="M1210" s="154"/>
      <c r="N1210" s="208"/>
      <c r="O12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1" spans="1:15">
      <c r="A1211" s="156"/>
      <c r="B1211" s="220"/>
      <c r="C1211" s="150"/>
      <c r="D1211" s="150"/>
      <c r="E1211" s="150"/>
      <c r="F1211" s="150"/>
      <c r="G1211" s="151"/>
      <c r="H1211" s="23">
        <f>MONTH(CtasReceber[[#This Row],[Data Vencimento]])</f>
        <v>1</v>
      </c>
      <c r="I1211" s="23">
        <f>YEAR(CtasReceber[[#This Row],[Data Vencimento]])</f>
        <v>1900</v>
      </c>
      <c r="J1211" s="156"/>
      <c r="K1211" s="23">
        <f>MONTH(CtasReceber[[#This Row],[Data Recebimento]])</f>
        <v>1</v>
      </c>
      <c r="L1211" s="23">
        <f>YEAR(CtasReceber[[#This Row],[Data Recebimento]])</f>
        <v>1900</v>
      </c>
      <c r="M1211" s="154"/>
      <c r="N1211" s="208"/>
      <c r="O12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2" spans="1:15">
      <c r="A1212" s="156"/>
      <c r="B1212" s="220"/>
      <c r="C1212" s="150"/>
      <c r="D1212" s="150"/>
      <c r="E1212" s="150"/>
      <c r="F1212" s="150"/>
      <c r="G1212" s="151"/>
      <c r="H1212" s="23">
        <f>MONTH(CtasReceber[[#This Row],[Data Vencimento]])</f>
        <v>1</v>
      </c>
      <c r="I1212" s="23">
        <f>YEAR(CtasReceber[[#This Row],[Data Vencimento]])</f>
        <v>1900</v>
      </c>
      <c r="J1212" s="156"/>
      <c r="K1212" s="23">
        <f>MONTH(CtasReceber[[#This Row],[Data Recebimento]])</f>
        <v>1</v>
      </c>
      <c r="L1212" s="23">
        <f>YEAR(CtasReceber[[#This Row],[Data Recebimento]])</f>
        <v>1900</v>
      </c>
      <c r="M1212" s="154"/>
      <c r="N1212" s="208"/>
      <c r="O12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3" spans="1:15">
      <c r="A1213" s="156"/>
      <c r="B1213" s="220"/>
      <c r="C1213" s="150"/>
      <c r="D1213" s="150"/>
      <c r="E1213" s="150"/>
      <c r="F1213" s="150"/>
      <c r="G1213" s="151"/>
      <c r="H1213" s="23">
        <f>MONTH(CtasReceber[[#This Row],[Data Vencimento]])</f>
        <v>1</v>
      </c>
      <c r="I1213" s="23">
        <f>YEAR(CtasReceber[[#This Row],[Data Vencimento]])</f>
        <v>1900</v>
      </c>
      <c r="J1213" s="156"/>
      <c r="K1213" s="23">
        <f>MONTH(CtasReceber[[#This Row],[Data Recebimento]])</f>
        <v>1</v>
      </c>
      <c r="L1213" s="23">
        <f>YEAR(CtasReceber[[#This Row],[Data Recebimento]])</f>
        <v>1900</v>
      </c>
      <c r="M1213" s="154"/>
      <c r="N1213" s="208"/>
      <c r="O12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4" spans="1:15">
      <c r="A1214" s="156"/>
      <c r="B1214" s="220"/>
      <c r="C1214" s="150"/>
      <c r="D1214" s="150"/>
      <c r="E1214" s="150"/>
      <c r="F1214" s="150"/>
      <c r="G1214" s="151"/>
      <c r="H1214" s="23">
        <f>MONTH(CtasReceber[[#This Row],[Data Vencimento]])</f>
        <v>1</v>
      </c>
      <c r="I1214" s="23">
        <f>YEAR(CtasReceber[[#This Row],[Data Vencimento]])</f>
        <v>1900</v>
      </c>
      <c r="J1214" s="156"/>
      <c r="K1214" s="23">
        <f>MONTH(CtasReceber[[#This Row],[Data Recebimento]])</f>
        <v>1</v>
      </c>
      <c r="L1214" s="23">
        <f>YEAR(CtasReceber[[#This Row],[Data Recebimento]])</f>
        <v>1900</v>
      </c>
      <c r="M1214" s="154"/>
      <c r="N1214" s="208"/>
      <c r="O12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5" spans="1:15">
      <c r="A1215" s="156"/>
      <c r="B1215" s="220"/>
      <c r="C1215" s="150"/>
      <c r="D1215" s="150"/>
      <c r="E1215" s="150"/>
      <c r="F1215" s="150"/>
      <c r="G1215" s="151"/>
      <c r="H1215" s="23">
        <f>MONTH(CtasReceber[[#This Row],[Data Vencimento]])</f>
        <v>1</v>
      </c>
      <c r="I1215" s="23">
        <f>YEAR(CtasReceber[[#This Row],[Data Vencimento]])</f>
        <v>1900</v>
      </c>
      <c r="J1215" s="156"/>
      <c r="K1215" s="23">
        <f>MONTH(CtasReceber[[#This Row],[Data Recebimento]])</f>
        <v>1</v>
      </c>
      <c r="L1215" s="23">
        <f>YEAR(CtasReceber[[#This Row],[Data Recebimento]])</f>
        <v>1900</v>
      </c>
      <c r="M1215" s="154"/>
      <c r="N1215" s="208"/>
      <c r="O12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6" spans="1:15">
      <c r="A1216" s="156"/>
      <c r="B1216" s="220"/>
      <c r="C1216" s="150"/>
      <c r="D1216" s="150"/>
      <c r="E1216" s="150"/>
      <c r="F1216" s="150"/>
      <c r="G1216" s="151"/>
      <c r="H1216" s="23">
        <f>MONTH(CtasReceber[[#This Row],[Data Vencimento]])</f>
        <v>1</v>
      </c>
      <c r="I1216" s="23">
        <f>YEAR(CtasReceber[[#This Row],[Data Vencimento]])</f>
        <v>1900</v>
      </c>
      <c r="J1216" s="156"/>
      <c r="K1216" s="23">
        <f>MONTH(CtasReceber[[#This Row],[Data Recebimento]])</f>
        <v>1</v>
      </c>
      <c r="L1216" s="23">
        <f>YEAR(CtasReceber[[#This Row],[Data Recebimento]])</f>
        <v>1900</v>
      </c>
      <c r="M1216" s="154"/>
      <c r="N1216" s="208"/>
      <c r="O12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7" spans="1:15">
      <c r="A1217" s="156"/>
      <c r="B1217" s="220"/>
      <c r="C1217" s="150"/>
      <c r="D1217" s="150"/>
      <c r="E1217" s="150"/>
      <c r="F1217" s="150"/>
      <c r="G1217" s="151"/>
      <c r="H1217" s="23">
        <f>MONTH(CtasReceber[[#This Row],[Data Vencimento]])</f>
        <v>1</v>
      </c>
      <c r="I1217" s="23">
        <f>YEAR(CtasReceber[[#This Row],[Data Vencimento]])</f>
        <v>1900</v>
      </c>
      <c r="J1217" s="156"/>
      <c r="K1217" s="23">
        <f>MONTH(CtasReceber[[#This Row],[Data Recebimento]])</f>
        <v>1</v>
      </c>
      <c r="L1217" s="23">
        <f>YEAR(CtasReceber[[#This Row],[Data Recebimento]])</f>
        <v>1900</v>
      </c>
      <c r="M1217" s="154"/>
      <c r="N1217" s="208"/>
      <c r="O12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8" spans="1:15">
      <c r="A1218" s="156"/>
      <c r="B1218" s="220"/>
      <c r="C1218" s="150"/>
      <c r="D1218" s="150"/>
      <c r="E1218" s="150"/>
      <c r="F1218" s="150"/>
      <c r="G1218" s="151"/>
      <c r="H1218" s="23">
        <f>MONTH(CtasReceber[[#This Row],[Data Vencimento]])</f>
        <v>1</v>
      </c>
      <c r="I1218" s="23">
        <f>YEAR(CtasReceber[[#This Row],[Data Vencimento]])</f>
        <v>1900</v>
      </c>
      <c r="J1218" s="156"/>
      <c r="K1218" s="23">
        <f>MONTH(CtasReceber[[#This Row],[Data Recebimento]])</f>
        <v>1</v>
      </c>
      <c r="L1218" s="23">
        <f>YEAR(CtasReceber[[#This Row],[Data Recebimento]])</f>
        <v>1900</v>
      </c>
      <c r="M1218" s="154"/>
      <c r="N1218" s="208"/>
      <c r="O12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19" spans="1:15">
      <c r="A1219" s="156"/>
      <c r="B1219" s="220"/>
      <c r="C1219" s="150"/>
      <c r="D1219" s="150"/>
      <c r="E1219" s="150"/>
      <c r="F1219" s="150"/>
      <c r="G1219" s="151"/>
      <c r="H1219" s="23">
        <f>MONTH(CtasReceber[[#This Row],[Data Vencimento]])</f>
        <v>1</v>
      </c>
      <c r="I1219" s="23">
        <f>YEAR(CtasReceber[[#This Row],[Data Vencimento]])</f>
        <v>1900</v>
      </c>
      <c r="J1219" s="156"/>
      <c r="K1219" s="23">
        <f>MONTH(CtasReceber[[#This Row],[Data Recebimento]])</f>
        <v>1</v>
      </c>
      <c r="L1219" s="23">
        <f>YEAR(CtasReceber[[#This Row],[Data Recebimento]])</f>
        <v>1900</v>
      </c>
      <c r="M1219" s="154"/>
      <c r="N1219" s="208"/>
      <c r="O12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0" spans="1:15">
      <c r="A1220" s="156"/>
      <c r="B1220" s="220"/>
      <c r="C1220" s="150"/>
      <c r="D1220" s="150"/>
      <c r="E1220" s="150"/>
      <c r="F1220" s="150"/>
      <c r="G1220" s="151"/>
      <c r="H1220" s="23">
        <f>MONTH(CtasReceber[[#This Row],[Data Vencimento]])</f>
        <v>1</v>
      </c>
      <c r="I1220" s="23">
        <f>YEAR(CtasReceber[[#This Row],[Data Vencimento]])</f>
        <v>1900</v>
      </c>
      <c r="J1220" s="156"/>
      <c r="K1220" s="23">
        <f>MONTH(CtasReceber[[#This Row],[Data Recebimento]])</f>
        <v>1</v>
      </c>
      <c r="L1220" s="23">
        <f>YEAR(CtasReceber[[#This Row],[Data Recebimento]])</f>
        <v>1900</v>
      </c>
      <c r="M1220" s="154"/>
      <c r="N1220" s="208"/>
      <c r="O12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1" spans="1:15">
      <c r="A1221" s="156"/>
      <c r="B1221" s="220"/>
      <c r="C1221" s="150"/>
      <c r="D1221" s="150"/>
      <c r="E1221" s="150"/>
      <c r="F1221" s="150"/>
      <c r="G1221" s="151"/>
      <c r="H1221" s="23">
        <f>MONTH(CtasReceber[[#This Row],[Data Vencimento]])</f>
        <v>1</v>
      </c>
      <c r="I1221" s="23">
        <f>YEAR(CtasReceber[[#This Row],[Data Vencimento]])</f>
        <v>1900</v>
      </c>
      <c r="J1221" s="156"/>
      <c r="K1221" s="23">
        <f>MONTH(CtasReceber[[#This Row],[Data Recebimento]])</f>
        <v>1</v>
      </c>
      <c r="L1221" s="23">
        <f>YEAR(CtasReceber[[#This Row],[Data Recebimento]])</f>
        <v>1900</v>
      </c>
      <c r="M1221" s="154"/>
      <c r="N1221" s="208"/>
      <c r="O12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2" spans="1:15">
      <c r="A1222" s="156"/>
      <c r="B1222" s="220"/>
      <c r="C1222" s="150"/>
      <c r="D1222" s="150"/>
      <c r="E1222" s="150"/>
      <c r="F1222" s="150"/>
      <c r="G1222" s="151"/>
      <c r="H1222" s="23">
        <f>MONTH(CtasReceber[[#This Row],[Data Vencimento]])</f>
        <v>1</v>
      </c>
      <c r="I1222" s="23">
        <f>YEAR(CtasReceber[[#This Row],[Data Vencimento]])</f>
        <v>1900</v>
      </c>
      <c r="J1222" s="156"/>
      <c r="K1222" s="23">
        <f>MONTH(CtasReceber[[#This Row],[Data Recebimento]])</f>
        <v>1</v>
      </c>
      <c r="L1222" s="23">
        <f>YEAR(CtasReceber[[#This Row],[Data Recebimento]])</f>
        <v>1900</v>
      </c>
      <c r="M1222" s="154"/>
      <c r="N1222" s="208"/>
      <c r="O12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3" spans="1:15">
      <c r="A1223" s="156"/>
      <c r="B1223" s="220"/>
      <c r="C1223" s="150"/>
      <c r="D1223" s="150"/>
      <c r="E1223" s="150"/>
      <c r="F1223" s="150"/>
      <c r="G1223" s="151"/>
      <c r="H1223" s="23">
        <f>MONTH(CtasReceber[[#This Row],[Data Vencimento]])</f>
        <v>1</v>
      </c>
      <c r="I1223" s="23">
        <f>YEAR(CtasReceber[[#This Row],[Data Vencimento]])</f>
        <v>1900</v>
      </c>
      <c r="J1223" s="156"/>
      <c r="K1223" s="23">
        <f>MONTH(CtasReceber[[#This Row],[Data Recebimento]])</f>
        <v>1</v>
      </c>
      <c r="L1223" s="23">
        <f>YEAR(CtasReceber[[#This Row],[Data Recebimento]])</f>
        <v>1900</v>
      </c>
      <c r="M1223" s="154"/>
      <c r="N1223" s="208"/>
      <c r="O12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4" spans="1:15">
      <c r="A1224" s="156"/>
      <c r="B1224" s="220"/>
      <c r="C1224" s="150"/>
      <c r="D1224" s="150"/>
      <c r="E1224" s="150"/>
      <c r="F1224" s="150"/>
      <c r="G1224" s="151"/>
      <c r="H1224" s="23">
        <f>MONTH(CtasReceber[[#This Row],[Data Vencimento]])</f>
        <v>1</v>
      </c>
      <c r="I1224" s="23">
        <f>YEAR(CtasReceber[[#This Row],[Data Vencimento]])</f>
        <v>1900</v>
      </c>
      <c r="J1224" s="156"/>
      <c r="K1224" s="23">
        <f>MONTH(CtasReceber[[#This Row],[Data Recebimento]])</f>
        <v>1</v>
      </c>
      <c r="L1224" s="23">
        <f>YEAR(CtasReceber[[#This Row],[Data Recebimento]])</f>
        <v>1900</v>
      </c>
      <c r="M1224" s="154"/>
      <c r="N1224" s="208"/>
      <c r="O12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5" spans="1:15">
      <c r="A1225" s="156"/>
      <c r="B1225" s="220"/>
      <c r="C1225" s="150"/>
      <c r="D1225" s="150"/>
      <c r="E1225" s="150"/>
      <c r="F1225" s="150"/>
      <c r="G1225" s="151"/>
      <c r="H1225" s="23">
        <f>MONTH(CtasReceber[[#This Row],[Data Vencimento]])</f>
        <v>1</v>
      </c>
      <c r="I1225" s="23">
        <f>YEAR(CtasReceber[[#This Row],[Data Vencimento]])</f>
        <v>1900</v>
      </c>
      <c r="J1225" s="156"/>
      <c r="K1225" s="23">
        <f>MONTH(CtasReceber[[#This Row],[Data Recebimento]])</f>
        <v>1</v>
      </c>
      <c r="L1225" s="23">
        <f>YEAR(CtasReceber[[#This Row],[Data Recebimento]])</f>
        <v>1900</v>
      </c>
      <c r="M1225" s="154"/>
      <c r="N1225" s="208"/>
      <c r="O12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6" spans="1:15">
      <c r="A1226" s="156"/>
      <c r="B1226" s="220"/>
      <c r="C1226" s="150"/>
      <c r="D1226" s="150"/>
      <c r="E1226" s="150"/>
      <c r="F1226" s="150"/>
      <c r="G1226" s="151"/>
      <c r="H1226" s="23">
        <f>MONTH(CtasReceber[[#This Row],[Data Vencimento]])</f>
        <v>1</v>
      </c>
      <c r="I1226" s="23">
        <f>YEAR(CtasReceber[[#This Row],[Data Vencimento]])</f>
        <v>1900</v>
      </c>
      <c r="J1226" s="156"/>
      <c r="K1226" s="23">
        <f>MONTH(CtasReceber[[#This Row],[Data Recebimento]])</f>
        <v>1</v>
      </c>
      <c r="L1226" s="23">
        <f>YEAR(CtasReceber[[#This Row],[Data Recebimento]])</f>
        <v>1900</v>
      </c>
      <c r="M1226" s="154"/>
      <c r="N1226" s="208"/>
      <c r="O12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7" spans="1:15">
      <c r="A1227" s="156"/>
      <c r="B1227" s="220"/>
      <c r="C1227" s="150"/>
      <c r="D1227" s="150"/>
      <c r="E1227" s="150"/>
      <c r="F1227" s="150"/>
      <c r="G1227" s="151"/>
      <c r="H1227" s="23">
        <f>MONTH(CtasReceber[[#This Row],[Data Vencimento]])</f>
        <v>1</v>
      </c>
      <c r="I1227" s="23">
        <f>YEAR(CtasReceber[[#This Row],[Data Vencimento]])</f>
        <v>1900</v>
      </c>
      <c r="J1227" s="156"/>
      <c r="K1227" s="23">
        <f>MONTH(CtasReceber[[#This Row],[Data Recebimento]])</f>
        <v>1</v>
      </c>
      <c r="L1227" s="23">
        <f>YEAR(CtasReceber[[#This Row],[Data Recebimento]])</f>
        <v>1900</v>
      </c>
      <c r="M1227" s="154"/>
      <c r="N1227" s="208"/>
      <c r="O12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8" spans="1:15">
      <c r="A1228" s="156"/>
      <c r="B1228" s="220"/>
      <c r="C1228" s="150"/>
      <c r="D1228" s="150"/>
      <c r="E1228" s="150"/>
      <c r="F1228" s="150"/>
      <c r="G1228" s="151"/>
      <c r="H1228" s="23">
        <f>MONTH(CtasReceber[[#This Row],[Data Vencimento]])</f>
        <v>1</v>
      </c>
      <c r="I1228" s="23">
        <f>YEAR(CtasReceber[[#This Row],[Data Vencimento]])</f>
        <v>1900</v>
      </c>
      <c r="J1228" s="156"/>
      <c r="K1228" s="23">
        <f>MONTH(CtasReceber[[#This Row],[Data Recebimento]])</f>
        <v>1</v>
      </c>
      <c r="L1228" s="23">
        <f>YEAR(CtasReceber[[#This Row],[Data Recebimento]])</f>
        <v>1900</v>
      </c>
      <c r="M1228" s="154"/>
      <c r="N1228" s="208"/>
      <c r="O12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29" spans="1:15">
      <c r="A1229" s="156"/>
      <c r="B1229" s="220"/>
      <c r="C1229" s="150"/>
      <c r="D1229" s="150"/>
      <c r="E1229" s="150"/>
      <c r="F1229" s="150"/>
      <c r="G1229" s="151"/>
      <c r="H1229" s="23">
        <f>MONTH(CtasReceber[[#This Row],[Data Vencimento]])</f>
        <v>1</v>
      </c>
      <c r="I1229" s="23">
        <f>YEAR(CtasReceber[[#This Row],[Data Vencimento]])</f>
        <v>1900</v>
      </c>
      <c r="J1229" s="156"/>
      <c r="K1229" s="23">
        <f>MONTH(CtasReceber[[#This Row],[Data Recebimento]])</f>
        <v>1</v>
      </c>
      <c r="L1229" s="23">
        <f>YEAR(CtasReceber[[#This Row],[Data Recebimento]])</f>
        <v>1900</v>
      </c>
      <c r="M1229" s="154"/>
      <c r="N1229" s="208"/>
      <c r="O12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0" spans="1:15">
      <c r="A1230" s="156"/>
      <c r="B1230" s="220"/>
      <c r="C1230" s="150"/>
      <c r="D1230" s="150"/>
      <c r="E1230" s="150"/>
      <c r="F1230" s="150"/>
      <c r="G1230" s="151"/>
      <c r="H1230" s="23">
        <f>MONTH(CtasReceber[[#This Row],[Data Vencimento]])</f>
        <v>1</v>
      </c>
      <c r="I1230" s="23">
        <f>YEAR(CtasReceber[[#This Row],[Data Vencimento]])</f>
        <v>1900</v>
      </c>
      <c r="J1230" s="156"/>
      <c r="K1230" s="23">
        <f>MONTH(CtasReceber[[#This Row],[Data Recebimento]])</f>
        <v>1</v>
      </c>
      <c r="L1230" s="23">
        <f>YEAR(CtasReceber[[#This Row],[Data Recebimento]])</f>
        <v>1900</v>
      </c>
      <c r="M1230" s="154"/>
      <c r="N1230" s="208"/>
      <c r="O12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1" spans="1:15">
      <c r="A1231" s="156"/>
      <c r="B1231" s="220"/>
      <c r="C1231" s="150"/>
      <c r="D1231" s="150"/>
      <c r="E1231" s="150"/>
      <c r="F1231" s="150"/>
      <c r="G1231" s="151"/>
      <c r="H1231" s="23">
        <f>MONTH(CtasReceber[[#This Row],[Data Vencimento]])</f>
        <v>1</v>
      </c>
      <c r="I1231" s="23">
        <f>YEAR(CtasReceber[[#This Row],[Data Vencimento]])</f>
        <v>1900</v>
      </c>
      <c r="J1231" s="156"/>
      <c r="K1231" s="23">
        <f>MONTH(CtasReceber[[#This Row],[Data Recebimento]])</f>
        <v>1</v>
      </c>
      <c r="L1231" s="23">
        <f>YEAR(CtasReceber[[#This Row],[Data Recebimento]])</f>
        <v>1900</v>
      </c>
      <c r="M1231" s="154"/>
      <c r="N1231" s="208"/>
      <c r="O12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2" spans="1:15">
      <c r="A1232" s="156"/>
      <c r="B1232" s="220"/>
      <c r="C1232" s="150"/>
      <c r="D1232" s="150"/>
      <c r="E1232" s="150"/>
      <c r="F1232" s="150"/>
      <c r="G1232" s="151"/>
      <c r="H1232" s="23">
        <f>MONTH(CtasReceber[[#This Row],[Data Vencimento]])</f>
        <v>1</v>
      </c>
      <c r="I1232" s="23">
        <f>YEAR(CtasReceber[[#This Row],[Data Vencimento]])</f>
        <v>1900</v>
      </c>
      <c r="J1232" s="156"/>
      <c r="K1232" s="23">
        <f>MONTH(CtasReceber[[#This Row],[Data Recebimento]])</f>
        <v>1</v>
      </c>
      <c r="L1232" s="23">
        <f>YEAR(CtasReceber[[#This Row],[Data Recebimento]])</f>
        <v>1900</v>
      </c>
      <c r="M1232" s="154"/>
      <c r="N1232" s="208"/>
      <c r="O12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3" spans="1:15">
      <c r="A1233" s="156"/>
      <c r="B1233" s="220"/>
      <c r="C1233" s="150"/>
      <c r="D1233" s="150"/>
      <c r="E1233" s="150"/>
      <c r="F1233" s="150"/>
      <c r="G1233" s="151"/>
      <c r="H1233" s="23">
        <f>MONTH(CtasReceber[[#This Row],[Data Vencimento]])</f>
        <v>1</v>
      </c>
      <c r="I1233" s="23">
        <f>YEAR(CtasReceber[[#This Row],[Data Vencimento]])</f>
        <v>1900</v>
      </c>
      <c r="J1233" s="156"/>
      <c r="K1233" s="23">
        <f>MONTH(CtasReceber[[#This Row],[Data Recebimento]])</f>
        <v>1</v>
      </c>
      <c r="L1233" s="23">
        <f>YEAR(CtasReceber[[#This Row],[Data Recebimento]])</f>
        <v>1900</v>
      </c>
      <c r="M1233" s="154"/>
      <c r="N1233" s="208"/>
      <c r="O12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4" spans="1:15">
      <c r="A1234" s="156"/>
      <c r="B1234" s="220"/>
      <c r="C1234" s="150"/>
      <c r="D1234" s="150"/>
      <c r="E1234" s="150"/>
      <c r="F1234" s="150"/>
      <c r="G1234" s="151"/>
      <c r="H1234" s="23">
        <f>MONTH(CtasReceber[[#This Row],[Data Vencimento]])</f>
        <v>1</v>
      </c>
      <c r="I1234" s="23">
        <f>YEAR(CtasReceber[[#This Row],[Data Vencimento]])</f>
        <v>1900</v>
      </c>
      <c r="J1234" s="156"/>
      <c r="K1234" s="23">
        <f>MONTH(CtasReceber[[#This Row],[Data Recebimento]])</f>
        <v>1</v>
      </c>
      <c r="L1234" s="23">
        <f>YEAR(CtasReceber[[#This Row],[Data Recebimento]])</f>
        <v>1900</v>
      </c>
      <c r="M1234" s="154"/>
      <c r="N1234" s="208"/>
      <c r="O12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5" spans="1:15">
      <c r="A1235" s="156"/>
      <c r="B1235" s="220"/>
      <c r="C1235" s="150"/>
      <c r="D1235" s="150"/>
      <c r="E1235" s="150"/>
      <c r="F1235" s="150"/>
      <c r="G1235" s="151"/>
      <c r="H1235" s="23">
        <f>MONTH(CtasReceber[[#This Row],[Data Vencimento]])</f>
        <v>1</v>
      </c>
      <c r="I1235" s="23">
        <f>YEAR(CtasReceber[[#This Row],[Data Vencimento]])</f>
        <v>1900</v>
      </c>
      <c r="J1235" s="156"/>
      <c r="K1235" s="23">
        <f>MONTH(CtasReceber[[#This Row],[Data Recebimento]])</f>
        <v>1</v>
      </c>
      <c r="L1235" s="23">
        <f>YEAR(CtasReceber[[#This Row],[Data Recebimento]])</f>
        <v>1900</v>
      </c>
      <c r="M1235" s="154"/>
      <c r="N1235" s="208"/>
      <c r="O12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6" spans="1:15">
      <c r="A1236" s="156"/>
      <c r="B1236" s="220"/>
      <c r="C1236" s="150"/>
      <c r="D1236" s="150"/>
      <c r="E1236" s="150"/>
      <c r="F1236" s="150"/>
      <c r="G1236" s="151"/>
      <c r="H1236" s="23">
        <f>MONTH(CtasReceber[[#This Row],[Data Vencimento]])</f>
        <v>1</v>
      </c>
      <c r="I1236" s="23">
        <f>YEAR(CtasReceber[[#This Row],[Data Vencimento]])</f>
        <v>1900</v>
      </c>
      <c r="J1236" s="156"/>
      <c r="K1236" s="23">
        <f>MONTH(CtasReceber[[#This Row],[Data Recebimento]])</f>
        <v>1</v>
      </c>
      <c r="L1236" s="23">
        <f>YEAR(CtasReceber[[#This Row],[Data Recebimento]])</f>
        <v>1900</v>
      </c>
      <c r="M1236" s="154"/>
      <c r="N1236" s="208"/>
      <c r="O12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7" spans="1:15">
      <c r="A1237" s="156"/>
      <c r="B1237" s="220"/>
      <c r="C1237" s="150"/>
      <c r="D1237" s="150"/>
      <c r="E1237" s="150"/>
      <c r="F1237" s="150"/>
      <c r="G1237" s="151"/>
      <c r="H1237" s="23">
        <f>MONTH(CtasReceber[[#This Row],[Data Vencimento]])</f>
        <v>1</v>
      </c>
      <c r="I1237" s="23">
        <f>YEAR(CtasReceber[[#This Row],[Data Vencimento]])</f>
        <v>1900</v>
      </c>
      <c r="J1237" s="156"/>
      <c r="K1237" s="23">
        <f>MONTH(CtasReceber[[#This Row],[Data Recebimento]])</f>
        <v>1</v>
      </c>
      <c r="L1237" s="23">
        <f>YEAR(CtasReceber[[#This Row],[Data Recebimento]])</f>
        <v>1900</v>
      </c>
      <c r="M1237" s="154"/>
      <c r="N1237" s="208"/>
      <c r="O12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8" spans="1:15">
      <c r="A1238" s="156"/>
      <c r="B1238" s="220"/>
      <c r="C1238" s="150"/>
      <c r="D1238" s="150"/>
      <c r="E1238" s="150"/>
      <c r="F1238" s="150"/>
      <c r="G1238" s="151"/>
      <c r="H1238" s="23">
        <f>MONTH(CtasReceber[[#This Row],[Data Vencimento]])</f>
        <v>1</v>
      </c>
      <c r="I1238" s="23">
        <f>YEAR(CtasReceber[[#This Row],[Data Vencimento]])</f>
        <v>1900</v>
      </c>
      <c r="J1238" s="156"/>
      <c r="K1238" s="23">
        <f>MONTH(CtasReceber[[#This Row],[Data Recebimento]])</f>
        <v>1</v>
      </c>
      <c r="L1238" s="23">
        <f>YEAR(CtasReceber[[#This Row],[Data Recebimento]])</f>
        <v>1900</v>
      </c>
      <c r="M1238" s="154"/>
      <c r="N1238" s="208"/>
      <c r="O12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39" spans="1:15">
      <c r="A1239" s="156"/>
      <c r="B1239" s="220"/>
      <c r="C1239" s="150"/>
      <c r="D1239" s="150"/>
      <c r="E1239" s="150"/>
      <c r="F1239" s="150"/>
      <c r="G1239" s="151"/>
      <c r="H1239" s="23">
        <f>MONTH(CtasReceber[[#This Row],[Data Vencimento]])</f>
        <v>1</v>
      </c>
      <c r="I1239" s="23">
        <f>YEAR(CtasReceber[[#This Row],[Data Vencimento]])</f>
        <v>1900</v>
      </c>
      <c r="J1239" s="156"/>
      <c r="K1239" s="23">
        <f>MONTH(CtasReceber[[#This Row],[Data Recebimento]])</f>
        <v>1</v>
      </c>
      <c r="L1239" s="23">
        <f>YEAR(CtasReceber[[#This Row],[Data Recebimento]])</f>
        <v>1900</v>
      </c>
      <c r="M1239" s="154"/>
      <c r="N1239" s="208"/>
      <c r="O12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0" spans="1:15">
      <c r="A1240" s="156"/>
      <c r="B1240" s="220"/>
      <c r="C1240" s="150"/>
      <c r="D1240" s="150"/>
      <c r="E1240" s="150"/>
      <c r="F1240" s="150"/>
      <c r="G1240" s="151"/>
      <c r="H1240" s="23">
        <f>MONTH(CtasReceber[[#This Row],[Data Vencimento]])</f>
        <v>1</v>
      </c>
      <c r="I1240" s="23">
        <f>YEAR(CtasReceber[[#This Row],[Data Vencimento]])</f>
        <v>1900</v>
      </c>
      <c r="J1240" s="156"/>
      <c r="K1240" s="23">
        <f>MONTH(CtasReceber[[#This Row],[Data Recebimento]])</f>
        <v>1</v>
      </c>
      <c r="L1240" s="23">
        <f>YEAR(CtasReceber[[#This Row],[Data Recebimento]])</f>
        <v>1900</v>
      </c>
      <c r="M1240" s="154"/>
      <c r="N1240" s="208"/>
      <c r="O12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1" spans="1:15">
      <c r="A1241" s="156"/>
      <c r="B1241" s="220"/>
      <c r="C1241" s="150"/>
      <c r="D1241" s="150"/>
      <c r="E1241" s="150"/>
      <c r="F1241" s="150"/>
      <c r="G1241" s="151"/>
      <c r="H1241" s="23">
        <f>MONTH(CtasReceber[[#This Row],[Data Vencimento]])</f>
        <v>1</v>
      </c>
      <c r="I1241" s="23">
        <f>YEAR(CtasReceber[[#This Row],[Data Vencimento]])</f>
        <v>1900</v>
      </c>
      <c r="J1241" s="156"/>
      <c r="K1241" s="23">
        <f>MONTH(CtasReceber[[#This Row],[Data Recebimento]])</f>
        <v>1</v>
      </c>
      <c r="L1241" s="23">
        <f>YEAR(CtasReceber[[#This Row],[Data Recebimento]])</f>
        <v>1900</v>
      </c>
      <c r="M1241" s="154"/>
      <c r="N1241" s="208"/>
      <c r="O12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2" spans="1:15">
      <c r="A1242" s="156"/>
      <c r="B1242" s="220"/>
      <c r="C1242" s="150"/>
      <c r="D1242" s="150"/>
      <c r="E1242" s="150"/>
      <c r="F1242" s="150"/>
      <c r="G1242" s="151"/>
      <c r="H1242" s="23">
        <f>MONTH(CtasReceber[[#This Row],[Data Vencimento]])</f>
        <v>1</v>
      </c>
      <c r="I1242" s="23">
        <f>YEAR(CtasReceber[[#This Row],[Data Vencimento]])</f>
        <v>1900</v>
      </c>
      <c r="J1242" s="156"/>
      <c r="K1242" s="23">
        <f>MONTH(CtasReceber[[#This Row],[Data Recebimento]])</f>
        <v>1</v>
      </c>
      <c r="L1242" s="23">
        <f>YEAR(CtasReceber[[#This Row],[Data Recebimento]])</f>
        <v>1900</v>
      </c>
      <c r="M1242" s="154"/>
      <c r="N1242" s="208"/>
      <c r="O12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3" spans="1:15">
      <c r="A1243" s="156"/>
      <c r="B1243" s="220"/>
      <c r="C1243" s="150"/>
      <c r="D1243" s="150"/>
      <c r="E1243" s="150"/>
      <c r="F1243" s="150"/>
      <c r="G1243" s="151"/>
      <c r="H1243" s="23">
        <f>MONTH(CtasReceber[[#This Row],[Data Vencimento]])</f>
        <v>1</v>
      </c>
      <c r="I1243" s="23">
        <f>YEAR(CtasReceber[[#This Row],[Data Vencimento]])</f>
        <v>1900</v>
      </c>
      <c r="J1243" s="156"/>
      <c r="K1243" s="23">
        <f>MONTH(CtasReceber[[#This Row],[Data Recebimento]])</f>
        <v>1</v>
      </c>
      <c r="L1243" s="23">
        <f>YEAR(CtasReceber[[#This Row],[Data Recebimento]])</f>
        <v>1900</v>
      </c>
      <c r="M1243" s="154"/>
      <c r="N1243" s="208"/>
      <c r="O12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4" spans="1:15">
      <c r="A1244" s="156"/>
      <c r="B1244" s="220"/>
      <c r="C1244" s="150"/>
      <c r="D1244" s="150"/>
      <c r="E1244" s="150"/>
      <c r="F1244" s="150"/>
      <c r="G1244" s="151"/>
      <c r="H1244" s="23">
        <f>MONTH(CtasReceber[[#This Row],[Data Vencimento]])</f>
        <v>1</v>
      </c>
      <c r="I1244" s="23">
        <f>YEAR(CtasReceber[[#This Row],[Data Vencimento]])</f>
        <v>1900</v>
      </c>
      <c r="J1244" s="156"/>
      <c r="K1244" s="23">
        <f>MONTH(CtasReceber[[#This Row],[Data Recebimento]])</f>
        <v>1</v>
      </c>
      <c r="L1244" s="23">
        <f>YEAR(CtasReceber[[#This Row],[Data Recebimento]])</f>
        <v>1900</v>
      </c>
      <c r="M1244" s="154"/>
      <c r="N1244" s="208"/>
      <c r="O12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5" spans="1:15">
      <c r="A1245" s="156"/>
      <c r="B1245" s="220"/>
      <c r="C1245" s="150"/>
      <c r="D1245" s="150"/>
      <c r="E1245" s="150"/>
      <c r="F1245" s="150"/>
      <c r="G1245" s="151"/>
      <c r="H1245" s="23">
        <f>MONTH(CtasReceber[[#This Row],[Data Vencimento]])</f>
        <v>1</v>
      </c>
      <c r="I1245" s="23">
        <f>YEAR(CtasReceber[[#This Row],[Data Vencimento]])</f>
        <v>1900</v>
      </c>
      <c r="J1245" s="156"/>
      <c r="K1245" s="23">
        <f>MONTH(CtasReceber[[#This Row],[Data Recebimento]])</f>
        <v>1</v>
      </c>
      <c r="L1245" s="23">
        <f>YEAR(CtasReceber[[#This Row],[Data Recebimento]])</f>
        <v>1900</v>
      </c>
      <c r="M1245" s="154"/>
      <c r="N1245" s="208"/>
      <c r="O12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6" spans="1:15">
      <c r="A1246" s="156"/>
      <c r="B1246" s="220"/>
      <c r="C1246" s="150"/>
      <c r="D1246" s="150"/>
      <c r="E1246" s="150"/>
      <c r="F1246" s="150"/>
      <c r="G1246" s="151"/>
      <c r="H1246" s="23">
        <f>MONTH(CtasReceber[[#This Row],[Data Vencimento]])</f>
        <v>1</v>
      </c>
      <c r="I1246" s="23">
        <f>YEAR(CtasReceber[[#This Row],[Data Vencimento]])</f>
        <v>1900</v>
      </c>
      <c r="J1246" s="156"/>
      <c r="K1246" s="23">
        <f>MONTH(CtasReceber[[#This Row],[Data Recebimento]])</f>
        <v>1</v>
      </c>
      <c r="L1246" s="23">
        <f>YEAR(CtasReceber[[#This Row],[Data Recebimento]])</f>
        <v>1900</v>
      </c>
      <c r="M1246" s="154"/>
      <c r="N1246" s="208"/>
      <c r="O12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7" spans="1:15">
      <c r="A1247" s="156"/>
      <c r="B1247" s="220"/>
      <c r="C1247" s="150"/>
      <c r="D1247" s="150"/>
      <c r="E1247" s="150"/>
      <c r="F1247" s="150"/>
      <c r="G1247" s="151"/>
      <c r="H1247" s="23">
        <f>MONTH(CtasReceber[[#This Row],[Data Vencimento]])</f>
        <v>1</v>
      </c>
      <c r="I1247" s="23">
        <f>YEAR(CtasReceber[[#This Row],[Data Vencimento]])</f>
        <v>1900</v>
      </c>
      <c r="J1247" s="156"/>
      <c r="K1247" s="23">
        <f>MONTH(CtasReceber[[#This Row],[Data Recebimento]])</f>
        <v>1</v>
      </c>
      <c r="L1247" s="23">
        <f>YEAR(CtasReceber[[#This Row],[Data Recebimento]])</f>
        <v>1900</v>
      </c>
      <c r="M1247" s="154"/>
      <c r="N1247" s="208"/>
      <c r="O12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8" spans="1:15">
      <c r="A1248" s="156"/>
      <c r="B1248" s="220"/>
      <c r="C1248" s="150"/>
      <c r="D1248" s="150"/>
      <c r="E1248" s="150"/>
      <c r="F1248" s="150"/>
      <c r="G1248" s="151"/>
      <c r="H1248" s="23">
        <f>MONTH(CtasReceber[[#This Row],[Data Vencimento]])</f>
        <v>1</v>
      </c>
      <c r="I1248" s="23">
        <f>YEAR(CtasReceber[[#This Row],[Data Vencimento]])</f>
        <v>1900</v>
      </c>
      <c r="J1248" s="156"/>
      <c r="K1248" s="23">
        <f>MONTH(CtasReceber[[#This Row],[Data Recebimento]])</f>
        <v>1</v>
      </c>
      <c r="L1248" s="23">
        <f>YEAR(CtasReceber[[#This Row],[Data Recebimento]])</f>
        <v>1900</v>
      </c>
      <c r="M1248" s="154"/>
      <c r="N1248" s="208"/>
      <c r="O12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49" spans="1:15">
      <c r="A1249" s="156"/>
      <c r="B1249" s="220"/>
      <c r="C1249" s="150"/>
      <c r="D1249" s="150"/>
      <c r="E1249" s="150"/>
      <c r="F1249" s="150"/>
      <c r="G1249" s="151"/>
      <c r="H1249" s="23">
        <f>MONTH(CtasReceber[[#This Row],[Data Vencimento]])</f>
        <v>1</v>
      </c>
      <c r="I1249" s="23">
        <f>YEAR(CtasReceber[[#This Row],[Data Vencimento]])</f>
        <v>1900</v>
      </c>
      <c r="J1249" s="156"/>
      <c r="K1249" s="23">
        <f>MONTH(CtasReceber[[#This Row],[Data Recebimento]])</f>
        <v>1</v>
      </c>
      <c r="L1249" s="23">
        <f>YEAR(CtasReceber[[#This Row],[Data Recebimento]])</f>
        <v>1900</v>
      </c>
      <c r="M1249" s="154"/>
      <c r="N1249" s="208"/>
      <c r="O12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0" spans="1:15">
      <c r="A1250" s="156"/>
      <c r="B1250" s="220"/>
      <c r="C1250" s="150"/>
      <c r="D1250" s="150"/>
      <c r="E1250" s="150"/>
      <c r="F1250" s="150"/>
      <c r="G1250" s="151"/>
      <c r="H1250" s="23">
        <f>MONTH(CtasReceber[[#This Row],[Data Vencimento]])</f>
        <v>1</v>
      </c>
      <c r="I1250" s="23">
        <f>YEAR(CtasReceber[[#This Row],[Data Vencimento]])</f>
        <v>1900</v>
      </c>
      <c r="J1250" s="156"/>
      <c r="K1250" s="23">
        <f>MONTH(CtasReceber[[#This Row],[Data Recebimento]])</f>
        <v>1</v>
      </c>
      <c r="L1250" s="23">
        <f>YEAR(CtasReceber[[#This Row],[Data Recebimento]])</f>
        <v>1900</v>
      </c>
      <c r="M1250" s="154"/>
      <c r="N1250" s="208"/>
      <c r="O12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1" spans="1:15">
      <c r="A1251" s="156"/>
      <c r="B1251" s="220"/>
      <c r="C1251" s="150"/>
      <c r="D1251" s="150"/>
      <c r="E1251" s="150"/>
      <c r="F1251" s="150"/>
      <c r="G1251" s="151"/>
      <c r="H1251" s="23">
        <f>MONTH(CtasReceber[[#This Row],[Data Vencimento]])</f>
        <v>1</v>
      </c>
      <c r="I1251" s="23">
        <f>YEAR(CtasReceber[[#This Row],[Data Vencimento]])</f>
        <v>1900</v>
      </c>
      <c r="J1251" s="156"/>
      <c r="K1251" s="23">
        <f>MONTH(CtasReceber[[#This Row],[Data Recebimento]])</f>
        <v>1</v>
      </c>
      <c r="L1251" s="23">
        <f>YEAR(CtasReceber[[#This Row],[Data Recebimento]])</f>
        <v>1900</v>
      </c>
      <c r="M1251" s="154"/>
      <c r="N1251" s="208"/>
      <c r="O12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2" spans="1:15">
      <c r="A1252" s="156"/>
      <c r="B1252" s="220"/>
      <c r="C1252" s="150"/>
      <c r="D1252" s="150"/>
      <c r="E1252" s="150"/>
      <c r="F1252" s="150"/>
      <c r="G1252" s="151"/>
      <c r="H1252" s="23">
        <f>MONTH(CtasReceber[[#This Row],[Data Vencimento]])</f>
        <v>1</v>
      </c>
      <c r="I1252" s="23">
        <f>YEAR(CtasReceber[[#This Row],[Data Vencimento]])</f>
        <v>1900</v>
      </c>
      <c r="J1252" s="156"/>
      <c r="K1252" s="23">
        <f>MONTH(CtasReceber[[#This Row],[Data Recebimento]])</f>
        <v>1</v>
      </c>
      <c r="L1252" s="23">
        <f>YEAR(CtasReceber[[#This Row],[Data Recebimento]])</f>
        <v>1900</v>
      </c>
      <c r="M1252" s="154"/>
      <c r="N1252" s="208"/>
      <c r="O12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3" spans="1:15">
      <c r="A1253" s="156"/>
      <c r="B1253" s="220"/>
      <c r="C1253" s="150"/>
      <c r="D1253" s="150"/>
      <c r="E1253" s="150"/>
      <c r="F1253" s="150"/>
      <c r="G1253" s="151"/>
      <c r="H1253" s="23">
        <f>MONTH(CtasReceber[[#This Row],[Data Vencimento]])</f>
        <v>1</v>
      </c>
      <c r="I1253" s="23">
        <f>YEAR(CtasReceber[[#This Row],[Data Vencimento]])</f>
        <v>1900</v>
      </c>
      <c r="J1253" s="156"/>
      <c r="K1253" s="23">
        <f>MONTH(CtasReceber[[#This Row],[Data Recebimento]])</f>
        <v>1</v>
      </c>
      <c r="L1253" s="23">
        <f>YEAR(CtasReceber[[#This Row],[Data Recebimento]])</f>
        <v>1900</v>
      </c>
      <c r="M1253" s="154"/>
      <c r="N1253" s="208"/>
      <c r="O12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4" spans="1:15">
      <c r="A1254" s="156"/>
      <c r="B1254" s="220"/>
      <c r="C1254" s="150"/>
      <c r="D1254" s="150"/>
      <c r="E1254" s="150"/>
      <c r="F1254" s="150"/>
      <c r="G1254" s="151"/>
      <c r="H1254" s="23">
        <f>MONTH(CtasReceber[[#This Row],[Data Vencimento]])</f>
        <v>1</v>
      </c>
      <c r="I1254" s="23">
        <f>YEAR(CtasReceber[[#This Row],[Data Vencimento]])</f>
        <v>1900</v>
      </c>
      <c r="J1254" s="156"/>
      <c r="K1254" s="23">
        <f>MONTH(CtasReceber[[#This Row],[Data Recebimento]])</f>
        <v>1</v>
      </c>
      <c r="L1254" s="23">
        <f>YEAR(CtasReceber[[#This Row],[Data Recebimento]])</f>
        <v>1900</v>
      </c>
      <c r="M1254" s="154"/>
      <c r="N1254" s="208"/>
      <c r="O12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5" spans="1:15">
      <c r="A1255" s="156"/>
      <c r="B1255" s="220"/>
      <c r="C1255" s="150"/>
      <c r="D1255" s="150"/>
      <c r="E1255" s="150"/>
      <c r="F1255" s="150"/>
      <c r="G1255" s="151"/>
      <c r="H1255" s="23">
        <f>MONTH(CtasReceber[[#This Row],[Data Vencimento]])</f>
        <v>1</v>
      </c>
      <c r="I1255" s="23">
        <f>YEAR(CtasReceber[[#This Row],[Data Vencimento]])</f>
        <v>1900</v>
      </c>
      <c r="J1255" s="156"/>
      <c r="K1255" s="23">
        <f>MONTH(CtasReceber[[#This Row],[Data Recebimento]])</f>
        <v>1</v>
      </c>
      <c r="L1255" s="23">
        <f>YEAR(CtasReceber[[#This Row],[Data Recebimento]])</f>
        <v>1900</v>
      </c>
      <c r="M1255" s="154"/>
      <c r="N1255" s="208"/>
      <c r="O12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6" spans="1:15">
      <c r="A1256" s="156"/>
      <c r="B1256" s="220"/>
      <c r="C1256" s="150"/>
      <c r="D1256" s="150"/>
      <c r="E1256" s="150"/>
      <c r="F1256" s="150"/>
      <c r="G1256" s="151"/>
      <c r="H1256" s="23">
        <f>MONTH(CtasReceber[[#This Row],[Data Vencimento]])</f>
        <v>1</v>
      </c>
      <c r="I1256" s="23">
        <f>YEAR(CtasReceber[[#This Row],[Data Vencimento]])</f>
        <v>1900</v>
      </c>
      <c r="J1256" s="156"/>
      <c r="K1256" s="23">
        <f>MONTH(CtasReceber[[#This Row],[Data Recebimento]])</f>
        <v>1</v>
      </c>
      <c r="L1256" s="23">
        <f>YEAR(CtasReceber[[#This Row],[Data Recebimento]])</f>
        <v>1900</v>
      </c>
      <c r="M1256" s="154"/>
      <c r="N1256" s="208"/>
      <c r="O12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7" spans="1:15">
      <c r="A1257" s="156"/>
      <c r="B1257" s="220"/>
      <c r="C1257" s="150"/>
      <c r="D1257" s="150"/>
      <c r="E1257" s="150"/>
      <c r="F1257" s="150"/>
      <c r="G1257" s="151"/>
      <c r="H1257" s="23">
        <f>MONTH(CtasReceber[[#This Row],[Data Vencimento]])</f>
        <v>1</v>
      </c>
      <c r="I1257" s="23">
        <f>YEAR(CtasReceber[[#This Row],[Data Vencimento]])</f>
        <v>1900</v>
      </c>
      <c r="J1257" s="156"/>
      <c r="K1257" s="23">
        <f>MONTH(CtasReceber[[#This Row],[Data Recebimento]])</f>
        <v>1</v>
      </c>
      <c r="L1257" s="23">
        <f>YEAR(CtasReceber[[#This Row],[Data Recebimento]])</f>
        <v>1900</v>
      </c>
      <c r="M1257" s="154"/>
      <c r="N1257" s="208"/>
      <c r="O12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8" spans="1:15">
      <c r="A1258" s="156"/>
      <c r="B1258" s="220"/>
      <c r="C1258" s="150"/>
      <c r="D1258" s="150"/>
      <c r="E1258" s="150"/>
      <c r="F1258" s="150"/>
      <c r="G1258" s="151"/>
      <c r="H1258" s="23">
        <f>MONTH(CtasReceber[[#This Row],[Data Vencimento]])</f>
        <v>1</v>
      </c>
      <c r="I1258" s="23">
        <f>YEAR(CtasReceber[[#This Row],[Data Vencimento]])</f>
        <v>1900</v>
      </c>
      <c r="J1258" s="156"/>
      <c r="K1258" s="23">
        <f>MONTH(CtasReceber[[#This Row],[Data Recebimento]])</f>
        <v>1</v>
      </c>
      <c r="L1258" s="23">
        <f>YEAR(CtasReceber[[#This Row],[Data Recebimento]])</f>
        <v>1900</v>
      </c>
      <c r="M1258" s="154"/>
      <c r="N1258" s="208"/>
      <c r="O12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59" spans="1:15">
      <c r="A1259" s="156"/>
      <c r="B1259" s="220"/>
      <c r="C1259" s="150"/>
      <c r="D1259" s="150"/>
      <c r="E1259" s="150"/>
      <c r="F1259" s="150"/>
      <c r="G1259" s="151"/>
      <c r="H1259" s="23">
        <f>MONTH(CtasReceber[[#This Row],[Data Vencimento]])</f>
        <v>1</v>
      </c>
      <c r="I1259" s="23">
        <f>YEAR(CtasReceber[[#This Row],[Data Vencimento]])</f>
        <v>1900</v>
      </c>
      <c r="J1259" s="156"/>
      <c r="K1259" s="23">
        <f>MONTH(CtasReceber[[#This Row],[Data Recebimento]])</f>
        <v>1</v>
      </c>
      <c r="L1259" s="23">
        <f>YEAR(CtasReceber[[#This Row],[Data Recebimento]])</f>
        <v>1900</v>
      </c>
      <c r="M1259" s="154"/>
      <c r="N1259" s="208"/>
      <c r="O12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0" spans="1:15">
      <c r="A1260" s="156"/>
      <c r="B1260" s="220"/>
      <c r="C1260" s="150"/>
      <c r="D1260" s="150"/>
      <c r="E1260" s="150"/>
      <c r="F1260" s="150"/>
      <c r="G1260" s="151"/>
      <c r="H1260" s="23">
        <f>MONTH(CtasReceber[[#This Row],[Data Vencimento]])</f>
        <v>1</v>
      </c>
      <c r="I1260" s="23">
        <f>YEAR(CtasReceber[[#This Row],[Data Vencimento]])</f>
        <v>1900</v>
      </c>
      <c r="J1260" s="156"/>
      <c r="K1260" s="23">
        <f>MONTH(CtasReceber[[#This Row],[Data Recebimento]])</f>
        <v>1</v>
      </c>
      <c r="L1260" s="23">
        <f>YEAR(CtasReceber[[#This Row],[Data Recebimento]])</f>
        <v>1900</v>
      </c>
      <c r="M1260" s="154"/>
      <c r="N1260" s="208"/>
      <c r="O12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1" spans="1:15">
      <c r="A1261" s="156"/>
      <c r="B1261" s="220"/>
      <c r="C1261" s="150"/>
      <c r="D1261" s="150"/>
      <c r="E1261" s="150"/>
      <c r="F1261" s="150"/>
      <c r="G1261" s="151"/>
      <c r="H1261" s="23">
        <f>MONTH(CtasReceber[[#This Row],[Data Vencimento]])</f>
        <v>1</v>
      </c>
      <c r="I1261" s="23">
        <f>YEAR(CtasReceber[[#This Row],[Data Vencimento]])</f>
        <v>1900</v>
      </c>
      <c r="J1261" s="156"/>
      <c r="K1261" s="23">
        <f>MONTH(CtasReceber[[#This Row],[Data Recebimento]])</f>
        <v>1</v>
      </c>
      <c r="L1261" s="23">
        <f>YEAR(CtasReceber[[#This Row],[Data Recebimento]])</f>
        <v>1900</v>
      </c>
      <c r="M1261" s="154"/>
      <c r="N1261" s="208"/>
      <c r="O12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2" spans="1:15">
      <c r="A1262" s="156"/>
      <c r="B1262" s="220"/>
      <c r="C1262" s="150"/>
      <c r="D1262" s="150"/>
      <c r="E1262" s="150"/>
      <c r="F1262" s="150"/>
      <c r="G1262" s="151"/>
      <c r="H1262" s="23">
        <f>MONTH(CtasReceber[[#This Row],[Data Vencimento]])</f>
        <v>1</v>
      </c>
      <c r="I1262" s="23">
        <f>YEAR(CtasReceber[[#This Row],[Data Vencimento]])</f>
        <v>1900</v>
      </c>
      <c r="J1262" s="156"/>
      <c r="K1262" s="23">
        <f>MONTH(CtasReceber[[#This Row],[Data Recebimento]])</f>
        <v>1</v>
      </c>
      <c r="L1262" s="23">
        <f>YEAR(CtasReceber[[#This Row],[Data Recebimento]])</f>
        <v>1900</v>
      </c>
      <c r="M1262" s="154"/>
      <c r="N1262" s="208"/>
      <c r="O12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3" spans="1:15">
      <c r="A1263" s="156"/>
      <c r="B1263" s="220"/>
      <c r="C1263" s="150"/>
      <c r="D1263" s="150"/>
      <c r="E1263" s="150"/>
      <c r="F1263" s="150"/>
      <c r="G1263" s="151"/>
      <c r="H1263" s="23">
        <f>MONTH(CtasReceber[[#This Row],[Data Vencimento]])</f>
        <v>1</v>
      </c>
      <c r="I1263" s="23">
        <f>YEAR(CtasReceber[[#This Row],[Data Vencimento]])</f>
        <v>1900</v>
      </c>
      <c r="J1263" s="156"/>
      <c r="K1263" s="23">
        <f>MONTH(CtasReceber[[#This Row],[Data Recebimento]])</f>
        <v>1</v>
      </c>
      <c r="L1263" s="23">
        <f>YEAR(CtasReceber[[#This Row],[Data Recebimento]])</f>
        <v>1900</v>
      </c>
      <c r="M1263" s="154"/>
      <c r="N1263" s="208"/>
      <c r="O12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4" spans="1:15">
      <c r="A1264" s="156"/>
      <c r="B1264" s="220"/>
      <c r="C1264" s="150"/>
      <c r="D1264" s="150"/>
      <c r="E1264" s="150"/>
      <c r="F1264" s="150"/>
      <c r="G1264" s="151"/>
      <c r="H1264" s="23">
        <f>MONTH(CtasReceber[[#This Row],[Data Vencimento]])</f>
        <v>1</v>
      </c>
      <c r="I1264" s="23">
        <f>YEAR(CtasReceber[[#This Row],[Data Vencimento]])</f>
        <v>1900</v>
      </c>
      <c r="J1264" s="156"/>
      <c r="K1264" s="23">
        <f>MONTH(CtasReceber[[#This Row],[Data Recebimento]])</f>
        <v>1</v>
      </c>
      <c r="L1264" s="23">
        <f>YEAR(CtasReceber[[#This Row],[Data Recebimento]])</f>
        <v>1900</v>
      </c>
      <c r="M1264" s="154"/>
      <c r="N1264" s="208"/>
      <c r="O12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5" spans="1:15">
      <c r="A1265" s="156"/>
      <c r="B1265" s="220"/>
      <c r="C1265" s="150"/>
      <c r="D1265" s="150"/>
      <c r="E1265" s="150"/>
      <c r="F1265" s="150"/>
      <c r="G1265" s="151"/>
      <c r="H1265" s="23">
        <f>MONTH(CtasReceber[[#This Row],[Data Vencimento]])</f>
        <v>1</v>
      </c>
      <c r="I1265" s="23">
        <f>YEAR(CtasReceber[[#This Row],[Data Vencimento]])</f>
        <v>1900</v>
      </c>
      <c r="J1265" s="156"/>
      <c r="K1265" s="23">
        <f>MONTH(CtasReceber[[#This Row],[Data Recebimento]])</f>
        <v>1</v>
      </c>
      <c r="L1265" s="23">
        <f>YEAR(CtasReceber[[#This Row],[Data Recebimento]])</f>
        <v>1900</v>
      </c>
      <c r="M1265" s="154"/>
      <c r="N1265" s="208"/>
      <c r="O12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6" spans="1:15">
      <c r="A1266" s="156"/>
      <c r="B1266" s="220"/>
      <c r="C1266" s="150"/>
      <c r="D1266" s="150"/>
      <c r="E1266" s="150"/>
      <c r="F1266" s="150"/>
      <c r="G1266" s="151"/>
      <c r="H1266" s="23">
        <f>MONTH(CtasReceber[[#This Row],[Data Vencimento]])</f>
        <v>1</v>
      </c>
      <c r="I1266" s="23">
        <f>YEAR(CtasReceber[[#This Row],[Data Vencimento]])</f>
        <v>1900</v>
      </c>
      <c r="J1266" s="156"/>
      <c r="K1266" s="23">
        <f>MONTH(CtasReceber[[#This Row],[Data Recebimento]])</f>
        <v>1</v>
      </c>
      <c r="L1266" s="23">
        <f>YEAR(CtasReceber[[#This Row],[Data Recebimento]])</f>
        <v>1900</v>
      </c>
      <c r="M1266" s="154"/>
      <c r="N1266" s="208"/>
      <c r="O12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7" spans="1:15">
      <c r="A1267" s="156"/>
      <c r="B1267" s="220"/>
      <c r="C1267" s="150"/>
      <c r="D1267" s="150"/>
      <c r="E1267" s="150"/>
      <c r="F1267" s="150"/>
      <c r="G1267" s="151"/>
      <c r="H1267" s="23">
        <f>MONTH(CtasReceber[[#This Row],[Data Vencimento]])</f>
        <v>1</v>
      </c>
      <c r="I1267" s="23">
        <f>YEAR(CtasReceber[[#This Row],[Data Vencimento]])</f>
        <v>1900</v>
      </c>
      <c r="J1267" s="156"/>
      <c r="K1267" s="23">
        <f>MONTH(CtasReceber[[#This Row],[Data Recebimento]])</f>
        <v>1</v>
      </c>
      <c r="L1267" s="23">
        <f>YEAR(CtasReceber[[#This Row],[Data Recebimento]])</f>
        <v>1900</v>
      </c>
      <c r="M1267" s="154"/>
      <c r="N1267" s="208"/>
      <c r="O12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8" spans="1:15">
      <c r="A1268" s="156"/>
      <c r="B1268" s="220"/>
      <c r="C1268" s="150"/>
      <c r="D1268" s="150"/>
      <c r="E1268" s="150"/>
      <c r="F1268" s="150"/>
      <c r="G1268" s="151"/>
      <c r="H1268" s="23">
        <f>MONTH(CtasReceber[[#This Row],[Data Vencimento]])</f>
        <v>1</v>
      </c>
      <c r="I1268" s="23">
        <f>YEAR(CtasReceber[[#This Row],[Data Vencimento]])</f>
        <v>1900</v>
      </c>
      <c r="J1268" s="156"/>
      <c r="K1268" s="23">
        <f>MONTH(CtasReceber[[#This Row],[Data Recebimento]])</f>
        <v>1</v>
      </c>
      <c r="L1268" s="23">
        <f>YEAR(CtasReceber[[#This Row],[Data Recebimento]])</f>
        <v>1900</v>
      </c>
      <c r="M1268" s="154"/>
      <c r="N1268" s="208"/>
      <c r="O12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69" spans="1:15">
      <c r="A1269" s="156"/>
      <c r="B1269" s="220"/>
      <c r="C1269" s="150"/>
      <c r="D1269" s="150"/>
      <c r="E1269" s="150"/>
      <c r="F1269" s="150"/>
      <c r="G1269" s="151"/>
      <c r="H1269" s="23">
        <f>MONTH(CtasReceber[[#This Row],[Data Vencimento]])</f>
        <v>1</v>
      </c>
      <c r="I1269" s="23">
        <f>YEAR(CtasReceber[[#This Row],[Data Vencimento]])</f>
        <v>1900</v>
      </c>
      <c r="J1269" s="156"/>
      <c r="K1269" s="23">
        <f>MONTH(CtasReceber[[#This Row],[Data Recebimento]])</f>
        <v>1</v>
      </c>
      <c r="L1269" s="23">
        <f>YEAR(CtasReceber[[#This Row],[Data Recebimento]])</f>
        <v>1900</v>
      </c>
      <c r="M1269" s="154"/>
      <c r="N1269" s="208"/>
      <c r="O12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0" spans="1:15">
      <c r="A1270" s="156"/>
      <c r="B1270" s="220"/>
      <c r="C1270" s="150"/>
      <c r="D1270" s="150"/>
      <c r="E1270" s="150"/>
      <c r="F1270" s="150"/>
      <c r="G1270" s="151"/>
      <c r="H1270" s="23">
        <f>MONTH(CtasReceber[[#This Row],[Data Vencimento]])</f>
        <v>1</v>
      </c>
      <c r="I1270" s="23">
        <f>YEAR(CtasReceber[[#This Row],[Data Vencimento]])</f>
        <v>1900</v>
      </c>
      <c r="J1270" s="156"/>
      <c r="K1270" s="23">
        <f>MONTH(CtasReceber[[#This Row],[Data Recebimento]])</f>
        <v>1</v>
      </c>
      <c r="L1270" s="23">
        <f>YEAR(CtasReceber[[#This Row],[Data Recebimento]])</f>
        <v>1900</v>
      </c>
      <c r="M1270" s="154"/>
      <c r="N1270" s="208"/>
      <c r="O12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1" spans="1:15">
      <c r="A1271" s="156"/>
      <c r="B1271" s="220"/>
      <c r="C1271" s="150"/>
      <c r="D1271" s="150"/>
      <c r="E1271" s="150"/>
      <c r="F1271" s="150"/>
      <c r="G1271" s="151"/>
      <c r="H1271" s="23">
        <f>MONTH(CtasReceber[[#This Row],[Data Vencimento]])</f>
        <v>1</v>
      </c>
      <c r="I1271" s="23">
        <f>YEAR(CtasReceber[[#This Row],[Data Vencimento]])</f>
        <v>1900</v>
      </c>
      <c r="J1271" s="156"/>
      <c r="K1271" s="23">
        <f>MONTH(CtasReceber[[#This Row],[Data Recebimento]])</f>
        <v>1</v>
      </c>
      <c r="L1271" s="23">
        <f>YEAR(CtasReceber[[#This Row],[Data Recebimento]])</f>
        <v>1900</v>
      </c>
      <c r="M1271" s="154"/>
      <c r="N1271" s="208"/>
      <c r="O12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2" spans="1:15">
      <c r="A1272" s="156"/>
      <c r="B1272" s="220"/>
      <c r="C1272" s="150"/>
      <c r="D1272" s="150"/>
      <c r="E1272" s="150"/>
      <c r="F1272" s="150"/>
      <c r="G1272" s="151"/>
      <c r="H1272" s="23">
        <f>MONTH(CtasReceber[[#This Row],[Data Vencimento]])</f>
        <v>1</v>
      </c>
      <c r="I1272" s="23">
        <f>YEAR(CtasReceber[[#This Row],[Data Vencimento]])</f>
        <v>1900</v>
      </c>
      <c r="J1272" s="156"/>
      <c r="K1272" s="23">
        <f>MONTH(CtasReceber[[#This Row],[Data Recebimento]])</f>
        <v>1</v>
      </c>
      <c r="L1272" s="23">
        <f>YEAR(CtasReceber[[#This Row],[Data Recebimento]])</f>
        <v>1900</v>
      </c>
      <c r="M1272" s="154"/>
      <c r="N1272" s="208"/>
      <c r="O12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3" spans="1:15">
      <c r="A1273" s="156"/>
      <c r="B1273" s="220"/>
      <c r="C1273" s="150"/>
      <c r="D1273" s="150"/>
      <c r="E1273" s="150"/>
      <c r="F1273" s="150"/>
      <c r="G1273" s="151"/>
      <c r="H1273" s="23">
        <f>MONTH(CtasReceber[[#This Row],[Data Vencimento]])</f>
        <v>1</v>
      </c>
      <c r="I1273" s="23">
        <f>YEAR(CtasReceber[[#This Row],[Data Vencimento]])</f>
        <v>1900</v>
      </c>
      <c r="J1273" s="156"/>
      <c r="K1273" s="23">
        <f>MONTH(CtasReceber[[#This Row],[Data Recebimento]])</f>
        <v>1</v>
      </c>
      <c r="L1273" s="23">
        <f>YEAR(CtasReceber[[#This Row],[Data Recebimento]])</f>
        <v>1900</v>
      </c>
      <c r="M1273" s="154"/>
      <c r="N1273" s="208"/>
      <c r="O12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4" spans="1:15">
      <c r="A1274" s="156"/>
      <c r="B1274" s="220"/>
      <c r="C1274" s="150"/>
      <c r="D1274" s="150"/>
      <c r="E1274" s="150"/>
      <c r="F1274" s="150"/>
      <c r="G1274" s="151"/>
      <c r="H1274" s="23">
        <f>MONTH(CtasReceber[[#This Row],[Data Vencimento]])</f>
        <v>1</v>
      </c>
      <c r="I1274" s="23">
        <f>YEAR(CtasReceber[[#This Row],[Data Vencimento]])</f>
        <v>1900</v>
      </c>
      <c r="J1274" s="156"/>
      <c r="K1274" s="23">
        <f>MONTH(CtasReceber[[#This Row],[Data Recebimento]])</f>
        <v>1</v>
      </c>
      <c r="L1274" s="23">
        <f>YEAR(CtasReceber[[#This Row],[Data Recebimento]])</f>
        <v>1900</v>
      </c>
      <c r="M1274" s="154"/>
      <c r="N1274" s="208"/>
      <c r="O12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5" spans="1:15">
      <c r="A1275" s="156"/>
      <c r="B1275" s="220"/>
      <c r="C1275" s="150"/>
      <c r="D1275" s="150"/>
      <c r="E1275" s="150"/>
      <c r="F1275" s="150"/>
      <c r="G1275" s="151"/>
      <c r="H1275" s="23">
        <f>MONTH(CtasReceber[[#This Row],[Data Vencimento]])</f>
        <v>1</v>
      </c>
      <c r="I1275" s="23">
        <f>YEAR(CtasReceber[[#This Row],[Data Vencimento]])</f>
        <v>1900</v>
      </c>
      <c r="J1275" s="156"/>
      <c r="K1275" s="23">
        <f>MONTH(CtasReceber[[#This Row],[Data Recebimento]])</f>
        <v>1</v>
      </c>
      <c r="L1275" s="23">
        <f>YEAR(CtasReceber[[#This Row],[Data Recebimento]])</f>
        <v>1900</v>
      </c>
      <c r="M1275" s="154"/>
      <c r="N1275" s="208"/>
      <c r="O12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6" spans="1:15">
      <c r="A1276" s="156"/>
      <c r="B1276" s="220"/>
      <c r="C1276" s="150"/>
      <c r="D1276" s="150"/>
      <c r="E1276" s="150"/>
      <c r="F1276" s="150"/>
      <c r="G1276" s="151"/>
      <c r="H1276" s="23">
        <f>MONTH(CtasReceber[[#This Row],[Data Vencimento]])</f>
        <v>1</v>
      </c>
      <c r="I1276" s="23">
        <f>YEAR(CtasReceber[[#This Row],[Data Vencimento]])</f>
        <v>1900</v>
      </c>
      <c r="J1276" s="156"/>
      <c r="K1276" s="23">
        <f>MONTH(CtasReceber[[#This Row],[Data Recebimento]])</f>
        <v>1</v>
      </c>
      <c r="L1276" s="23">
        <f>YEAR(CtasReceber[[#This Row],[Data Recebimento]])</f>
        <v>1900</v>
      </c>
      <c r="M1276" s="154"/>
      <c r="N1276" s="208"/>
      <c r="O12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7" spans="1:15">
      <c r="A1277" s="156"/>
      <c r="B1277" s="220"/>
      <c r="C1277" s="150"/>
      <c r="D1277" s="150"/>
      <c r="E1277" s="150"/>
      <c r="F1277" s="150"/>
      <c r="G1277" s="151"/>
      <c r="H1277" s="23">
        <f>MONTH(CtasReceber[[#This Row],[Data Vencimento]])</f>
        <v>1</v>
      </c>
      <c r="I1277" s="23">
        <f>YEAR(CtasReceber[[#This Row],[Data Vencimento]])</f>
        <v>1900</v>
      </c>
      <c r="J1277" s="156"/>
      <c r="K1277" s="23">
        <f>MONTH(CtasReceber[[#This Row],[Data Recebimento]])</f>
        <v>1</v>
      </c>
      <c r="L1277" s="23">
        <f>YEAR(CtasReceber[[#This Row],[Data Recebimento]])</f>
        <v>1900</v>
      </c>
      <c r="M1277" s="154"/>
      <c r="N1277" s="208"/>
      <c r="O12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8" spans="1:15">
      <c r="A1278" s="156"/>
      <c r="B1278" s="220"/>
      <c r="C1278" s="150"/>
      <c r="D1278" s="150"/>
      <c r="E1278" s="150"/>
      <c r="F1278" s="150"/>
      <c r="G1278" s="151"/>
      <c r="H1278" s="23">
        <f>MONTH(CtasReceber[[#This Row],[Data Vencimento]])</f>
        <v>1</v>
      </c>
      <c r="I1278" s="23">
        <f>YEAR(CtasReceber[[#This Row],[Data Vencimento]])</f>
        <v>1900</v>
      </c>
      <c r="J1278" s="156"/>
      <c r="K1278" s="23">
        <f>MONTH(CtasReceber[[#This Row],[Data Recebimento]])</f>
        <v>1</v>
      </c>
      <c r="L1278" s="23">
        <f>YEAR(CtasReceber[[#This Row],[Data Recebimento]])</f>
        <v>1900</v>
      </c>
      <c r="M1278" s="154"/>
      <c r="N1278" s="208"/>
      <c r="O12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79" spans="1:15">
      <c r="A1279" s="156"/>
      <c r="B1279" s="220"/>
      <c r="C1279" s="150"/>
      <c r="D1279" s="150"/>
      <c r="E1279" s="150"/>
      <c r="F1279" s="150"/>
      <c r="G1279" s="151"/>
      <c r="H1279" s="23">
        <f>MONTH(CtasReceber[[#This Row],[Data Vencimento]])</f>
        <v>1</v>
      </c>
      <c r="I1279" s="23">
        <f>YEAR(CtasReceber[[#This Row],[Data Vencimento]])</f>
        <v>1900</v>
      </c>
      <c r="J1279" s="156"/>
      <c r="K1279" s="23">
        <f>MONTH(CtasReceber[[#This Row],[Data Recebimento]])</f>
        <v>1</v>
      </c>
      <c r="L1279" s="23">
        <f>YEAR(CtasReceber[[#This Row],[Data Recebimento]])</f>
        <v>1900</v>
      </c>
      <c r="M1279" s="154"/>
      <c r="N1279" s="208"/>
      <c r="O12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0" spans="1:15">
      <c r="A1280" s="156"/>
      <c r="B1280" s="220"/>
      <c r="C1280" s="150"/>
      <c r="D1280" s="150"/>
      <c r="E1280" s="150"/>
      <c r="F1280" s="150"/>
      <c r="G1280" s="151"/>
      <c r="H1280" s="23">
        <f>MONTH(CtasReceber[[#This Row],[Data Vencimento]])</f>
        <v>1</v>
      </c>
      <c r="I1280" s="23">
        <f>YEAR(CtasReceber[[#This Row],[Data Vencimento]])</f>
        <v>1900</v>
      </c>
      <c r="J1280" s="156"/>
      <c r="K1280" s="23">
        <f>MONTH(CtasReceber[[#This Row],[Data Recebimento]])</f>
        <v>1</v>
      </c>
      <c r="L1280" s="23">
        <f>YEAR(CtasReceber[[#This Row],[Data Recebimento]])</f>
        <v>1900</v>
      </c>
      <c r="M1280" s="154"/>
      <c r="N1280" s="208"/>
      <c r="O12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1" spans="1:15">
      <c r="A1281" s="156"/>
      <c r="B1281" s="220"/>
      <c r="C1281" s="150"/>
      <c r="D1281" s="150"/>
      <c r="E1281" s="150"/>
      <c r="F1281" s="150"/>
      <c r="G1281" s="151"/>
      <c r="H1281" s="23">
        <f>MONTH(CtasReceber[[#This Row],[Data Vencimento]])</f>
        <v>1</v>
      </c>
      <c r="I1281" s="23">
        <f>YEAR(CtasReceber[[#This Row],[Data Vencimento]])</f>
        <v>1900</v>
      </c>
      <c r="J1281" s="156"/>
      <c r="K1281" s="23">
        <f>MONTH(CtasReceber[[#This Row],[Data Recebimento]])</f>
        <v>1</v>
      </c>
      <c r="L1281" s="23">
        <f>YEAR(CtasReceber[[#This Row],[Data Recebimento]])</f>
        <v>1900</v>
      </c>
      <c r="M1281" s="154"/>
      <c r="N1281" s="208"/>
      <c r="O12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2" spans="1:15">
      <c r="A1282" s="156"/>
      <c r="B1282" s="220"/>
      <c r="C1282" s="150"/>
      <c r="D1282" s="150"/>
      <c r="E1282" s="150"/>
      <c r="F1282" s="150"/>
      <c r="G1282" s="151"/>
      <c r="H1282" s="23">
        <f>MONTH(CtasReceber[[#This Row],[Data Vencimento]])</f>
        <v>1</v>
      </c>
      <c r="I1282" s="23">
        <f>YEAR(CtasReceber[[#This Row],[Data Vencimento]])</f>
        <v>1900</v>
      </c>
      <c r="J1282" s="156"/>
      <c r="K1282" s="23">
        <f>MONTH(CtasReceber[[#This Row],[Data Recebimento]])</f>
        <v>1</v>
      </c>
      <c r="L1282" s="23">
        <f>YEAR(CtasReceber[[#This Row],[Data Recebimento]])</f>
        <v>1900</v>
      </c>
      <c r="M1282" s="154"/>
      <c r="N1282" s="208"/>
      <c r="O12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3" spans="1:15">
      <c r="A1283" s="156"/>
      <c r="B1283" s="220"/>
      <c r="C1283" s="150"/>
      <c r="D1283" s="150"/>
      <c r="E1283" s="150"/>
      <c r="F1283" s="150"/>
      <c r="G1283" s="151"/>
      <c r="H1283" s="23">
        <f>MONTH(CtasReceber[[#This Row],[Data Vencimento]])</f>
        <v>1</v>
      </c>
      <c r="I1283" s="23">
        <f>YEAR(CtasReceber[[#This Row],[Data Vencimento]])</f>
        <v>1900</v>
      </c>
      <c r="J1283" s="156"/>
      <c r="K1283" s="23">
        <f>MONTH(CtasReceber[[#This Row],[Data Recebimento]])</f>
        <v>1</v>
      </c>
      <c r="L1283" s="23">
        <f>YEAR(CtasReceber[[#This Row],[Data Recebimento]])</f>
        <v>1900</v>
      </c>
      <c r="M1283" s="154"/>
      <c r="N1283" s="208"/>
      <c r="O12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4" spans="1:15">
      <c r="A1284" s="156"/>
      <c r="B1284" s="220"/>
      <c r="C1284" s="150"/>
      <c r="D1284" s="150"/>
      <c r="E1284" s="150"/>
      <c r="F1284" s="150"/>
      <c r="G1284" s="151"/>
      <c r="H1284" s="23">
        <f>MONTH(CtasReceber[[#This Row],[Data Vencimento]])</f>
        <v>1</v>
      </c>
      <c r="I1284" s="23">
        <f>YEAR(CtasReceber[[#This Row],[Data Vencimento]])</f>
        <v>1900</v>
      </c>
      <c r="J1284" s="156"/>
      <c r="K1284" s="23">
        <f>MONTH(CtasReceber[[#This Row],[Data Recebimento]])</f>
        <v>1</v>
      </c>
      <c r="L1284" s="23">
        <f>YEAR(CtasReceber[[#This Row],[Data Recebimento]])</f>
        <v>1900</v>
      </c>
      <c r="M1284" s="154"/>
      <c r="N1284" s="208"/>
      <c r="O12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5" spans="1:15">
      <c r="A1285" s="156"/>
      <c r="B1285" s="220"/>
      <c r="C1285" s="150"/>
      <c r="D1285" s="150"/>
      <c r="E1285" s="150"/>
      <c r="F1285" s="150"/>
      <c r="G1285" s="151"/>
      <c r="H1285" s="23">
        <f>MONTH(CtasReceber[[#This Row],[Data Vencimento]])</f>
        <v>1</v>
      </c>
      <c r="I1285" s="23">
        <f>YEAR(CtasReceber[[#This Row],[Data Vencimento]])</f>
        <v>1900</v>
      </c>
      <c r="J1285" s="156"/>
      <c r="K1285" s="23">
        <f>MONTH(CtasReceber[[#This Row],[Data Recebimento]])</f>
        <v>1</v>
      </c>
      <c r="L1285" s="23">
        <f>YEAR(CtasReceber[[#This Row],[Data Recebimento]])</f>
        <v>1900</v>
      </c>
      <c r="M1285" s="154"/>
      <c r="N1285" s="208"/>
      <c r="O12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6" spans="1:15">
      <c r="A1286" s="156"/>
      <c r="B1286" s="220"/>
      <c r="C1286" s="150"/>
      <c r="D1286" s="150"/>
      <c r="E1286" s="150"/>
      <c r="F1286" s="150"/>
      <c r="G1286" s="151"/>
      <c r="H1286" s="23">
        <f>MONTH(CtasReceber[[#This Row],[Data Vencimento]])</f>
        <v>1</v>
      </c>
      <c r="I1286" s="23">
        <f>YEAR(CtasReceber[[#This Row],[Data Vencimento]])</f>
        <v>1900</v>
      </c>
      <c r="J1286" s="156"/>
      <c r="K1286" s="23">
        <f>MONTH(CtasReceber[[#This Row],[Data Recebimento]])</f>
        <v>1</v>
      </c>
      <c r="L1286" s="23">
        <f>YEAR(CtasReceber[[#This Row],[Data Recebimento]])</f>
        <v>1900</v>
      </c>
      <c r="M1286" s="154"/>
      <c r="N1286" s="208"/>
      <c r="O12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7" spans="1:15">
      <c r="A1287" s="156"/>
      <c r="B1287" s="220"/>
      <c r="C1287" s="150"/>
      <c r="D1287" s="150"/>
      <c r="E1287" s="150"/>
      <c r="F1287" s="150"/>
      <c r="G1287" s="151"/>
      <c r="H1287" s="23">
        <f>MONTH(CtasReceber[[#This Row],[Data Vencimento]])</f>
        <v>1</v>
      </c>
      <c r="I1287" s="23">
        <f>YEAR(CtasReceber[[#This Row],[Data Vencimento]])</f>
        <v>1900</v>
      </c>
      <c r="J1287" s="156"/>
      <c r="K1287" s="23">
        <f>MONTH(CtasReceber[[#This Row],[Data Recebimento]])</f>
        <v>1</v>
      </c>
      <c r="L1287" s="23">
        <f>YEAR(CtasReceber[[#This Row],[Data Recebimento]])</f>
        <v>1900</v>
      </c>
      <c r="M1287" s="154"/>
      <c r="N1287" s="208"/>
      <c r="O12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8" spans="1:15">
      <c r="A1288" s="156"/>
      <c r="B1288" s="220"/>
      <c r="C1288" s="150"/>
      <c r="D1288" s="150"/>
      <c r="E1288" s="150"/>
      <c r="F1288" s="150"/>
      <c r="G1288" s="151"/>
      <c r="H1288" s="23">
        <f>MONTH(CtasReceber[[#This Row],[Data Vencimento]])</f>
        <v>1</v>
      </c>
      <c r="I1288" s="23">
        <f>YEAR(CtasReceber[[#This Row],[Data Vencimento]])</f>
        <v>1900</v>
      </c>
      <c r="J1288" s="156"/>
      <c r="K1288" s="23">
        <f>MONTH(CtasReceber[[#This Row],[Data Recebimento]])</f>
        <v>1</v>
      </c>
      <c r="L1288" s="23">
        <f>YEAR(CtasReceber[[#This Row],[Data Recebimento]])</f>
        <v>1900</v>
      </c>
      <c r="M1288" s="154"/>
      <c r="N1288" s="208"/>
      <c r="O12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89" spans="1:15">
      <c r="A1289" s="156"/>
      <c r="B1289" s="220"/>
      <c r="C1289" s="150"/>
      <c r="D1289" s="150"/>
      <c r="E1289" s="150"/>
      <c r="F1289" s="150"/>
      <c r="G1289" s="151"/>
      <c r="H1289" s="23">
        <f>MONTH(CtasReceber[[#This Row],[Data Vencimento]])</f>
        <v>1</v>
      </c>
      <c r="I1289" s="23">
        <f>YEAR(CtasReceber[[#This Row],[Data Vencimento]])</f>
        <v>1900</v>
      </c>
      <c r="J1289" s="156"/>
      <c r="K1289" s="23">
        <f>MONTH(CtasReceber[[#This Row],[Data Recebimento]])</f>
        <v>1</v>
      </c>
      <c r="L1289" s="23">
        <f>YEAR(CtasReceber[[#This Row],[Data Recebimento]])</f>
        <v>1900</v>
      </c>
      <c r="M1289" s="154"/>
      <c r="N1289" s="208"/>
      <c r="O12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0" spans="1:15">
      <c r="A1290" s="156"/>
      <c r="B1290" s="220"/>
      <c r="C1290" s="150"/>
      <c r="D1290" s="150"/>
      <c r="E1290" s="150"/>
      <c r="F1290" s="150"/>
      <c r="G1290" s="151"/>
      <c r="H1290" s="23">
        <f>MONTH(CtasReceber[[#This Row],[Data Vencimento]])</f>
        <v>1</v>
      </c>
      <c r="I1290" s="23">
        <f>YEAR(CtasReceber[[#This Row],[Data Vencimento]])</f>
        <v>1900</v>
      </c>
      <c r="J1290" s="156"/>
      <c r="K1290" s="23">
        <f>MONTH(CtasReceber[[#This Row],[Data Recebimento]])</f>
        <v>1</v>
      </c>
      <c r="L1290" s="23">
        <f>YEAR(CtasReceber[[#This Row],[Data Recebimento]])</f>
        <v>1900</v>
      </c>
      <c r="M1290" s="154"/>
      <c r="N1290" s="208"/>
      <c r="O12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1" spans="1:15">
      <c r="A1291" s="156"/>
      <c r="B1291" s="220"/>
      <c r="C1291" s="150"/>
      <c r="D1291" s="150"/>
      <c r="E1291" s="150"/>
      <c r="F1291" s="150"/>
      <c r="G1291" s="151"/>
      <c r="H1291" s="23">
        <f>MONTH(CtasReceber[[#This Row],[Data Vencimento]])</f>
        <v>1</v>
      </c>
      <c r="I1291" s="23">
        <f>YEAR(CtasReceber[[#This Row],[Data Vencimento]])</f>
        <v>1900</v>
      </c>
      <c r="J1291" s="156"/>
      <c r="K1291" s="23">
        <f>MONTH(CtasReceber[[#This Row],[Data Recebimento]])</f>
        <v>1</v>
      </c>
      <c r="L1291" s="23">
        <f>YEAR(CtasReceber[[#This Row],[Data Recebimento]])</f>
        <v>1900</v>
      </c>
      <c r="M1291" s="154"/>
      <c r="N1291" s="208"/>
      <c r="O12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2" spans="1:15">
      <c r="A1292" s="156"/>
      <c r="B1292" s="220"/>
      <c r="C1292" s="150"/>
      <c r="D1292" s="150"/>
      <c r="E1292" s="150"/>
      <c r="F1292" s="150"/>
      <c r="G1292" s="151"/>
      <c r="H1292" s="23">
        <f>MONTH(CtasReceber[[#This Row],[Data Vencimento]])</f>
        <v>1</v>
      </c>
      <c r="I1292" s="23">
        <f>YEAR(CtasReceber[[#This Row],[Data Vencimento]])</f>
        <v>1900</v>
      </c>
      <c r="J1292" s="156"/>
      <c r="K1292" s="23">
        <f>MONTH(CtasReceber[[#This Row],[Data Recebimento]])</f>
        <v>1</v>
      </c>
      <c r="L1292" s="23">
        <f>YEAR(CtasReceber[[#This Row],[Data Recebimento]])</f>
        <v>1900</v>
      </c>
      <c r="M1292" s="154"/>
      <c r="N1292" s="208"/>
      <c r="O12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3" spans="1:15">
      <c r="A1293" s="156"/>
      <c r="B1293" s="220"/>
      <c r="C1293" s="150"/>
      <c r="D1293" s="150"/>
      <c r="E1293" s="150"/>
      <c r="F1293" s="150"/>
      <c r="G1293" s="151"/>
      <c r="H1293" s="23">
        <f>MONTH(CtasReceber[[#This Row],[Data Vencimento]])</f>
        <v>1</v>
      </c>
      <c r="I1293" s="23">
        <f>YEAR(CtasReceber[[#This Row],[Data Vencimento]])</f>
        <v>1900</v>
      </c>
      <c r="J1293" s="156"/>
      <c r="K1293" s="23">
        <f>MONTH(CtasReceber[[#This Row],[Data Recebimento]])</f>
        <v>1</v>
      </c>
      <c r="L1293" s="23">
        <f>YEAR(CtasReceber[[#This Row],[Data Recebimento]])</f>
        <v>1900</v>
      </c>
      <c r="M1293" s="154"/>
      <c r="N1293" s="208"/>
      <c r="O12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4" spans="1:15">
      <c r="A1294" s="156"/>
      <c r="B1294" s="220"/>
      <c r="C1294" s="150"/>
      <c r="D1294" s="150"/>
      <c r="E1294" s="150"/>
      <c r="F1294" s="150"/>
      <c r="G1294" s="151"/>
      <c r="H1294" s="23">
        <f>MONTH(CtasReceber[[#This Row],[Data Vencimento]])</f>
        <v>1</v>
      </c>
      <c r="I1294" s="23">
        <f>YEAR(CtasReceber[[#This Row],[Data Vencimento]])</f>
        <v>1900</v>
      </c>
      <c r="J1294" s="156"/>
      <c r="K1294" s="23">
        <f>MONTH(CtasReceber[[#This Row],[Data Recebimento]])</f>
        <v>1</v>
      </c>
      <c r="L1294" s="23">
        <f>YEAR(CtasReceber[[#This Row],[Data Recebimento]])</f>
        <v>1900</v>
      </c>
      <c r="M1294" s="154"/>
      <c r="N1294" s="208"/>
      <c r="O12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5" spans="1:15">
      <c r="A1295" s="156"/>
      <c r="B1295" s="220"/>
      <c r="C1295" s="150"/>
      <c r="D1295" s="150"/>
      <c r="E1295" s="150"/>
      <c r="F1295" s="150"/>
      <c r="G1295" s="151"/>
      <c r="H1295" s="23">
        <f>MONTH(CtasReceber[[#This Row],[Data Vencimento]])</f>
        <v>1</v>
      </c>
      <c r="I1295" s="23">
        <f>YEAR(CtasReceber[[#This Row],[Data Vencimento]])</f>
        <v>1900</v>
      </c>
      <c r="J1295" s="156"/>
      <c r="K1295" s="23">
        <f>MONTH(CtasReceber[[#This Row],[Data Recebimento]])</f>
        <v>1</v>
      </c>
      <c r="L1295" s="23">
        <f>YEAR(CtasReceber[[#This Row],[Data Recebimento]])</f>
        <v>1900</v>
      </c>
      <c r="M1295" s="154"/>
      <c r="N1295" s="208"/>
      <c r="O12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6" spans="1:15">
      <c r="A1296" s="156"/>
      <c r="B1296" s="220"/>
      <c r="C1296" s="150"/>
      <c r="D1296" s="150"/>
      <c r="E1296" s="150"/>
      <c r="F1296" s="150"/>
      <c r="G1296" s="151"/>
      <c r="H1296" s="23">
        <f>MONTH(CtasReceber[[#This Row],[Data Vencimento]])</f>
        <v>1</v>
      </c>
      <c r="I1296" s="23">
        <f>YEAR(CtasReceber[[#This Row],[Data Vencimento]])</f>
        <v>1900</v>
      </c>
      <c r="J1296" s="156"/>
      <c r="K1296" s="23">
        <f>MONTH(CtasReceber[[#This Row],[Data Recebimento]])</f>
        <v>1</v>
      </c>
      <c r="L1296" s="23">
        <f>YEAR(CtasReceber[[#This Row],[Data Recebimento]])</f>
        <v>1900</v>
      </c>
      <c r="M1296" s="154"/>
      <c r="N1296" s="208"/>
      <c r="O12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7" spans="1:15">
      <c r="A1297" s="156"/>
      <c r="B1297" s="220"/>
      <c r="C1297" s="150"/>
      <c r="D1297" s="150"/>
      <c r="E1297" s="150"/>
      <c r="F1297" s="150"/>
      <c r="G1297" s="151"/>
      <c r="H1297" s="23">
        <f>MONTH(CtasReceber[[#This Row],[Data Vencimento]])</f>
        <v>1</v>
      </c>
      <c r="I1297" s="23">
        <f>YEAR(CtasReceber[[#This Row],[Data Vencimento]])</f>
        <v>1900</v>
      </c>
      <c r="J1297" s="156"/>
      <c r="K1297" s="23">
        <f>MONTH(CtasReceber[[#This Row],[Data Recebimento]])</f>
        <v>1</v>
      </c>
      <c r="L1297" s="23">
        <f>YEAR(CtasReceber[[#This Row],[Data Recebimento]])</f>
        <v>1900</v>
      </c>
      <c r="M1297" s="154"/>
      <c r="N1297" s="208"/>
      <c r="O12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8" spans="1:15">
      <c r="A1298" s="156"/>
      <c r="B1298" s="220"/>
      <c r="C1298" s="150"/>
      <c r="D1298" s="150"/>
      <c r="E1298" s="150"/>
      <c r="F1298" s="150"/>
      <c r="G1298" s="151"/>
      <c r="H1298" s="23">
        <f>MONTH(CtasReceber[[#This Row],[Data Vencimento]])</f>
        <v>1</v>
      </c>
      <c r="I1298" s="23">
        <f>YEAR(CtasReceber[[#This Row],[Data Vencimento]])</f>
        <v>1900</v>
      </c>
      <c r="J1298" s="156"/>
      <c r="K1298" s="23">
        <f>MONTH(CtasReceber[[#This Row],[Data Recebimento]])</f>
        <v>1</v>
      </c>
      <c r="L1298" s="23">
        <f>YEAR(CtasReceber[[#This Row],[Data Recebimento]])</f>
        <v>1900</v>
      </c>
      <c r="M1298" s="154"/>
      <c r="N1298" s="208"/>
      <c r="O12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299" spans="1:15">
      <c r="A1299" s="156"/>
      <c r="B1299" s="220"/>
      <c r="C1299" s="150"/>
      <c r="D1299" s="150"/>
      <c r="E1299" s="150"/>
      <c r="F1299" s="150"/>
      <c r="G1299" s="151"/>
      <c r="H1299" s="23">
        <f>MONTH(CtasReceber[[#This Row],[Data Vencimento]])</f>
        <v>1</v>
      </c>
      <c r="I1299" s="23">
        <f>YEAR(CtasReceber[[#This Row],[Data Vencimento]])</f>
        <v>1900</v>
      </c>
      <c r="J1299" s="156"/>
      <c r="K1299" s="23">
        <f>MONTH(CtasReceber[[#This Row],[Data Recebimento]])</f>
        <v>1</v>
      </c>
      <c r="L1299" s="23">
        <f>YEAR(CtasReceber[[#This Row],[Data Recebimento]])</f>
        <v>1900</v>
      </c>
      <c r="M1299" s="154"/>
      <c r="N1299" s="208"/>
      <c r="O12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0" spans="1:15">
      <c r="A1300" s="156"/>
      <c r="B1300" s="220"/>
      <c r="C1300" s="150"/>
      <c r="D1300" s="150"/>
      <c r="E1300" s="150"/>
      <c r="F1300" s="150"/>
      <c r="G1300" s="151"/>
      <c r="H1300" s="23">
        <f>MONTH(CtasReceber[[#This Row],[Data Vencimento]])</f>
        <v>1</v>
      </c>
      <c r="I1300" s="23">
        <f>YEAR(CtasReceber[[#This Row],[Data Vencimento]])</f>
        <v>1900</v>
      </c>
      <c r="J1300" s="156"/>
      <c r="K1300" s="23">
        <f>MONTH(CtasReceber[[#This Row],[Data Recebimento]])</f>
        <v>1</v>
      </c>
      <c r="L1300" s="23">
        <f>YEAR(CtasReceber[[#This Row],[Data Recebimento]])</f>
        <v>1900</v>
      </c>
      <c r="M1300" s="154"/>
      <c r="N1300" s="208"/>
      <c r="O13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1" spans="1:15">
      <c r="A1301" s="156"/>
      <c r="B1301" s="220"/>
      <c r="C1301" s="150"/>
      <c r="D1301" s="150"/>
      <c r="E1301" s="150"/>
      <c r="F1301" s="150"/>
      <c r="G1301" s="151"/>
      <c r="H1301" s="23">
        <f>MONTH(CtasReceber[[#This Row],[Data Vencimento]])</f>
        <v>1</v>
      </c>
      <c r="I1301" s="23">
        <f>YEAR(CtasReceber[[#This Row],[Data Vencimento]])</f>
        <v>1900</v>
      </c>
      <c r="J1301" s="156"/>
      <c r="K1301" s="23">
        <f>MONTH(CtasReceber[[#This Row],[Data Recebimento]])</f>
        <v>1</v>
      </c>
      <c r="L1301" s="23">
        <f>YEAR(CtasReceber[[#This Row],[Data Recebimento]])</f>
        <v>1900</v>
      </c>
      <c r="M1301" s="154"/>
      <c r="N1301" s="208"/>
      <c r="O13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2" spans="1:15">
      <c r="A1302" s="156"/>
      <c r="B1302" s="220"/>
      <c r="C1302" s="150"/>
      <c r="D1302" s="150"/>
      <c r="E1302" s="150"/>
      <c r="F1302" s="150"/>
      <c r="G1302" s="151"/>
      <c r="H1302" s="23">
        <f>MONTH(CtasReceber[[#This Row],[Data Vencimento]])</f>
        <v>1</v>
      </c>
      <c r="I1302" s="23">
        <f>YEAR(CtasReceber[[#This Row],[Data Vencimento]])</f>
        <v>1900</v>
      </c>
      <c r="J1302" s="156"/>
      <c r="K1302" s="23">
        <f>MONTH(CtasReceber[[#This Row],[Data Recebimento]])</f>
        <v>1</v>
      </c>
      <c r="L1302" s="23">
        <f>YEAR(CtasReceber[[#This Row],[Data Recebimento]])</f>
        <v>1900</v>
      </c>
      <c r="M1302" s="154"/>
      <c r="N1302" s="208"/>
      <c r="O13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3" spans="1:15">
      <c r="A1303" s="156"/>
      <c r="B1303" s="220"/>
      <c r="C1303" s="150"/>
      <c r="D1303" s="150"/>
      <c r="E1303" s="150"/>
      <c r="F1303" s="150"/>
      <c r="G1303" s="151"/>
      <c r="H1303" s="23">
        <f>MONTH(CtasReceber[[#This Row],[Data Vencimento]])</f>
        <v>1</v>
      </c>
      <c r="I1303" s="23">
        <f>YEAR(CtasReceber[[#This Row],[Data Vencimento]])</f>
        <v>1900</v>
      </c>
      <c r="J1303" s="156"/>
      <c r="K1303" s="23">
        <f>MONTH(CtasReceber[[#This Row],[Data Recebimento]])</f>
        <v>1</v>
      </c>
      <c r="L1303" s="23">
        <f>YEAR(CtasReceber[[#This Row],[Data Recebimento]])</f>
        <v>1900</v>
      </c>
      <c r="M1303" s="154"/>
      <c r="N1303" s="208"/>
      <c r="O13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4" spans="1:15">
      <c r="A1304" s="156"/>
      <c r="B1304" s="220"/>
      <c r="C1304" s="150"/>
      <c r="D1304" s="150"/>
      <c r="E1304" s="150"/>
      <c r="F1304" s="150"/>
      <c r="G1304" s="151"/>
      <c r="H1304" s="23">
        <f>MONTH(CtasReceber[[#This Row],[Data Vencimento]])</f>
        <v>1</v>
      </c>
      <c r="I1304" s="23">
        <f>YEAR(CtasReceber[[#This Row],[Data Vencimento]])</f>
        <v>1900</v>
      </c>
      <c r="J1304" s="156"/>
      <c r="K1304" s="23">
        <f>MONTH(CtasReceber[[#This Row],[Data Recebimento]])</f>
        <v>1</v>
      </c>
      <c r="L1304" s="23">
        <f>YEAR(CtasReceber[[#This Row],[Data Recebimento]])</f>
        <v>1900</v>
      </c>
      <c r="M1304" s="154"/>
      <c r="N1304" s="208"/>
      <c r="O13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5" spans="1:15">
      <c r="A1305" s="156"/>
      <c r="B1305" s="220"/>
      <c r="C1305" s="150"/>
      <c r="D1305" s="150"/>
      <c r="E1305" s="150"/>
      <c r="F1305" s="150"/>
      <c r="G1305" s="151"/>
      <c r="H1305" s="23">
        <f>MONTH(CtasReceber[[#This Row],[Data Vencimento]])</f>
        <v>1</v>
      </c>
      <c r="I1305" s="23">
        <f>YEAR(CtasReceber[[#This Row],[Data Vencimento]])</f>
        <v>1900</v>
      </c>
      <c r="J1305" s="156"/>
      <c r="K1305" s="23">
        <f>MONTH(CtasReceber[[#This Row],[Data Recebimento]])</f>
        <v>1</v>
      </c>
      <c r="L1305" s="23">
        <f>YEAR(CtasReceber[[#This Row],[Data Recebimento]])</f>
        <v>1900</v>
      </c>
      <c r="M1305" s="154"/>
      <c r="N1305" s="208"/>
      <c r="O13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6" spans="1:15">
      <c r="A1306" s="156"/>
      <c r="B1306" s="220"/>
      <c r="C1306" s="150"/>
      <c r="D1306" s="150"/>
      <c r="E1306" s="150"/>
      <c r="F1306" s="150"/>
      <c r="G1306" s="151"/>
      <c r="H1306" s="23">
        <f>MONTH(CtasReceber[[#This Row],[Data Vencimento]])</f>
        <v>1</v>
      </c>
      <c r="I1306" s="23">
        <f>YEAR(CtasReceber[[#This Row],[Data Vencimento]])</f>
        <v>1900</v>
      </c>
      <c r="J1306" s="156"/>
      <c r="K1306" s="23">
        <f>MONTH(CtasReceber[[#This Row],[Data Recebimento]])</f>
        <v>1</v>
      </c>
      <c r="L1306" s="23">
        <f>YEAR(CtasReceber[[#This Row],[Data Recebimento]])</f>
        <v>1900</v>
      </c>
      <c r="M1306" s="154"/>
      <c r="N1306" s="208"/>
      <c r="O13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7" spans="1:15">
      <c r="A1307" s="156"/>
      <c r="B1307" s="220"/>
      <c r="C1307" s="150"/>
      <c r="D1307" s="150"/>
      <c r="E1307" s="150"/>
      <c r="F1307" s="150"/>
      <c r="G1307" s="151"/>
      <c r="H1307" s="23">
        <f>MONTH(CtasReceber[[#This Row],[Data Vencimento]])</f>
        <v>1</v>
      </c>
      <c r="I1307" s="23">
        <f>YEAR(CtasReceber[[#This Row],[Data Vencimento]])</f>
        <v>1900</v>
      </c>
      <c r="J1307" s="156"/>
      <c r="K1307" s="23">
        <f>MONTH(CtasReceber[[#This Row],[Data Recebimento]])</f>
        <v>1</v>
      </c>
      <c r="L1307" s="23">
        <f>YEAR(CtasReceber[[#This Row],[Data Recebimento]])</f>
        <v>1900</v>
      </c>
      <c r="M1307" s="154"/>
      <c r="N1307" s="208"/>
      <c r="O13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8" spans="1:15">
      <c r="A1308" s="156"/>
      <c r="B1308" s="220"/>
      <c r="C1308" s="150"/>
      <c r="D1308" s="150"/>
      <c r="E1308" s="150"/>
      <c r="F1308" s="150"/>
      <c r="G1308" s="151"/>
      <c r="H1308" s="23">
        <f>MONTH(CtasReceber[[#This Row],[Data Vencimento]])</f>
        <v>1</v>
      </c>
      <c r="I1308" s="23">
        <f>YEAR(CtasReceber[[#This Row],[Data Vencimento]])</f>
        <v>1900</v>
      </c>
      <c r="J1308" s="156"/>
      <c r="K1308" s="23">
        <f>MONTH(CtasReceber[[#This Row],[Data Recebimento]])</f>
        <v>1</v>
      </c>
      <c r="L1308" s="23">
        <f>YEAR(CtasReceber[[#This Row],[Data Recebimento]])</f>
        <v>1900</v>
      </c>
      <c r="M1308" s="154"/>
      <c r="N1308" s="208"/>
      <c r="O13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09" spans="1:15">
      <c r="A1309" s="156"/>
      <c r="B1309" s="220"/>
      <c r="C1309" s="150"/>
      <c r="D1309" s="150"/>
      <c r="E1309" s="150"/>
      <c r="F1309" s="150"/>
      <c r="G1309" s="151"/>
      <c r="H1309" s="23">
        <f>MONTH(CtasReceber[[#This Row],[Data Vencimento]])</f>
        <v>1</v>
      </c>
      <c r="I1309" s="23">
        <f>YEAR(CtasReceber[[#This Row],[Data Vencimento]])</f>
        <v>1900</v>
      </c>
      <c r="J1309" s="156"/>
      <c r="K1309" s="23">
        <f>MONTH(CtasReceber[[#This Row],[Data Recebimento]])</f>
        <v>1</v>
      </c>
      <c r="L1309" s="23">
        <f>YEAR(CtasReceber[[#This Row],[Data Recebimento]])</f>
        <v>1900</v>
      </c>
      <c r="M1309" s="154"/>
      <c r="N1309" s="208"/>
      <c r="O13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0" spans="1:15">
      <c r="A1310" s="156"/>
      <c r="B1310" s="220"/>
      <c r="C1310" s="150"/>
      <c r="D1310" s="150"/>
      <c r="E1310" s="150"/>
      <c r="F1310" s="150"/>
      <c r="G1310" s="151"/>
      <c r="H1310" s="23">
        <f>MONTH(CtasReceber[[#This Row],[Data Vencimento]])</f>
        <v>1</v>
      </c>
      <c r="I1310" s="23">
        <f>YEAR(CtasReceber[[#This Row],[Data Vencimento]])</f>
        <v>1900</v>
      </c>
      <c r="J1310" s="156"/>
      <c r="K1310" s="23">
        <f>MONTH(CtasReceber[[#This Row],[Data Recebimento]])</f>
        <v>1</v>
      </c>
      <c r="L1310" s="23">
        <f>YEAR(CtasReceber[[#This Row],[Data Recebimento]])</f>
        <v>1900</v>
      </c>
      <c r="M1310" s="154"/>
      <c r="N1310" s="208"/>
      <c r="O13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1" spans="1:15">
      <c r="A1311" s="156"/>
      <c r="B1311" s="220"/>
      <c r="C1311" s="150"/>
      <c r="D1311" s="150"/>
      <c r="E1311" s="150"/>
      <c r="F1311" s="150"/>
      <c r="G1311" s="151"/>
      <c r="H1311" s="23">
        <f>MONTH(CtasReceber[[#This Row],[Data Vencimento]])</f>
        <v>1</v>
      </c>
      <c r="I1311" s="23">
        <f>YEAR(CtasReceber[[#This Row],[Data Vencimento]])</f>
        <v>1900</v>
      </c>
      <c r="J1311" s="156"/>
      <c r="K1311" s="23">
        <f>MONTH(CtasReceber[[#This Row],[Data Recebimento]])</f>
        <v>1</v>
      </c>
      <c r="L1311" s="23">
        <f>YEAR(CtasReceber[[#This Row],[Data Recebimento]])</f>
        <v>1900</v>
      </c>
      <c r="M1311" s="154"/>
      <c r="N1311" s="208"/>
      <c r="O13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2" spans="1:15">
      <c r="A1312" s="156"/>
      <c r="B1312" s="220"/>
      <c r="C1312" s="150"/>
      <c r="D1312" s="150"/>
      <c r="E1312" s="150"/>
      <c r="F1312" s="150"/>
      <c r="G1312" s="151"/>
      <c r="H1312" s="23">
        <f>MONTH(CtasReceber[[#This Row],[Data Vencimento]])</f>
        <v>1</v>
      </c>
      <c r="I1312" s="23">
        <f>YEAR(CtasReceber[[#This Row],[Data Vencimento]])</f>
        <v>1900</v>
      </c>
      <c r="J1312" s="156"/>
      <c r="K1312" s="23">
        <f>MONTH(CtasReceber[[#This Row],[Data Recebimento]])</f>
        <v>1</v>
      </c>
      <c r="L1312" s="23">
        <f>YEAR(CtasReceber[[#This Row],[Data Recebimento]])</f>
        <v>1900</v>
      </c>
      <c r="M1312" s="154"/>
      <c r="N1312" s="208"/>
      <c r="O13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3" spans="1:15">
      <c r="A1313" s="156"/>
      <c r="B1313" s="220"/>
      <c r="C1313" s="150"/>
      <c r="D1313" s="150"/>
      <c r="E1313" s="150"/>
      <c r="F1313" s="150"/>
      <c r="G1313" s="151"/>
      <c r="H1313" s="23">
        <f>MONTH(CtasReceber[[#This Row],[Data Vencimento]])</f>
        <v>1</v>
      </c>
      <c r="I1313" s="23">
        <f>YEAR(CtasReceber[[#This Row],[Data Vencimento]])</f>
        <v>1900</v>
      </c>
      <c r="J1313" s="156"/>
      <c r="K1313" s="23">
        <f>MONTH(CtasReceber[[#This Row],[Data Recebimento]])</f>
        <v>1</v>
      </c>
      <c r="L1313" s="23">
        <f>YEAR(CtasReceber[[#This Row],[Data Recebimento]])</f>
        <v>1900</v>
      </c>
      <c r="M1313" s="154"/>
      <c r="N1313" s="208"/>
      <c r="O13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4" spans="1:15">
      <c r="A1314" s="156"/>
      <c r="B1314" s="220"/>
      <c r="C1314" s="150"/>
      <c r="D1314" s="150"/>
      <c r="E1314" s="150"/>
      <c r="F1314" s="150"/>
      <c r="G1314" s="151"/>
      <c r="H1314" s="23">
        <f>MONTH(CtasReceber[[#This Row],[Data Vencimento]])</f>
        <v>1</v>
      </c>
      <c r="I1314" s="23">
        <f>YEAR(CtasReceber[[#This Row],[Data Vencimento]])</f>
        <v>1900</v>
      </c>
      <c r="J1314" s="156"/>
      <c r="K1314" s="23">
        <f>MONTH(CtasReceber[[#This Row],[Data Recebimento]])</f>
        <v>1</v>
      </c>
      <c r="L1314" s="23">
        <f>YEAR(CtasReceber[[#This Row],[Data Recebimento]])</f>
        <v>1900</v>
      </c>
      <c r="M1314" s="154"/>
      <c r="N1314" s="208"/>
      <c r="O13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5" spans="1:15">
      <c r="A1315" s="156"/>
      <c r="B1315" s="220"/>
      <c r="C1315" s="150"/>
      <c r="D1315" s="150"/>
      <c r="E1315" s="150"/>
      <c r="F1315" s="150"/>
      <c r="G1315" s="151"/>
      <c r="H1315" s="23">
        <f>MONTH(CtasReceber[[#This Row],[Data Vencimento]])</f>
        <v>1</v>
      </c>
      <c r="I1315" s="23">
        <f>YEAR(CtasReceber[[#This Row],[Data Vencimento]])</f>
        <v>1900</v>
      </c>
      <c r="J1315" s="156"/>
      <c r="K1315" s="23">
        <f>MONTH(CtasReceber[[#This Row],[Data Recebimento]])</f>
        <v>1</v>
      </c>
      <c r="L1315" s="23">
        <f>YEAR(CtasReceber[[#This Row],[Data Recebimento]])</f>
        <v>1900</v>
      </c>
      <c r="M1315" s="154"/>
      <c r="N1315" s="208"/>
      <c r="O13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6" spans="1:15">
      <c r="A1316" s="156"/>
      <c r="B1316" s="220"/>
      <c r="C1316" s="150"/>
      <c r="D1316" s="150"/>
      <c r="E1316" s="150"/>
      <c r="F1316" s="150"/>
      <c r="G1316" s="151"/>
      <c r="H1316" s="23">
        <f>MONTH(CtasReceber[[#This Row],[Data Vencimento]])</f>
        <v>1</v>
      </c>
      <c r="I1316" s="23">
        <f>YEAR(CtasReceber[[#This Row],[Data Vencimento]])</f>
        <v>1900</v>
      </c>
      <c r="J1316" s="156"/>
      <c r="K1316" s="23">
        <f>MONTH(CtasReceber[[#This Row],[Data Recebimento]])</f>
        <v>1</v>
      </c>
      <c r="L1316" s="23">
        <f>YEAR(CtasReceber[[#This Row],[Data Recebimento]])</f>
        <v>1900</v>
      </c>
      <c r="M1316" s="154"/>
      <c r="N1316" s="208"/>
      <c r="O13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7" spans="1:15">
      <c r="A1317" s="156"/>
      <c r="B1317" s="220"/>
      <c r="C1317" s="150"/>
      <c r="D1317" s="150"/>
      <c r="E1317" s="150"/>
      <c r="F1317" s="150"/>
      <c r="G1317" s="151"/>
      <c r="H1317" s="23">
        <f>MONTH(CtasReceber[[#This Row],[Data Vencimento]])</f>
        <v>1</v>
      </c>
      <c r="I1317" s="23">
        <f>YEAR(CtasReceber[[#This Row],[Data Vencimento]])</f>
        <v>1900</v>
      </c>
      <c r="J1317" s="156"/>
      <c r="K1317" s="23">
        <f>MONTH(CtasReceber[[#This Row],[Data Recebimento]])</f>
        <v>1</v>
      </c>
      <c r="L1317" s="23">
        <f>YEAR(CtasReceber[[#This Row],[Data Recebimento]])</f>
        <v>1900</v>
      </c>
      <c r="M1317" s="154"/>
      <c r="N1317" s="208"/>
      <c r="O13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8" spans="1:15">
      <c r="A1318" s="156"/>
      <c r="B1318" s="220"/>
      <c r="C1318" s="150"/>
      <c r="D1318" s="150"/>
      <c r="E1318" s="150"/>
      <c r="F1318" s="150"/>
      <c r="G1318" s="151"/>
      <c r="H1318" s="23">
        <f>MONTH(CtasReceber[[#This Row],[Data Vencimento]])</f>
        <v>1</v>
      </c>
      <c r="I1318" s="23">
        <f>YEAR(CtasReceber[[#This Row],[Data Vencimento]])</f>
        <v>1900</v>
      </c>
      <c r="J1318" s="156"/>
      <c r="K1318" s="23">
        <f>MONTH(CtasReceber[[#This Row],[Data Recebimento]])</f>
        <v>1</v>
      </c>
      <c r="L1318" s="23">
        <f>YEAR(CtasReceber[[#This Row],[Data Recebimento]])</f>
        <v>1900</v>
      </c>
      <c r="M1318" s="154"/>
      <c r="N1318" s="208"/>
      <c r="O13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19" spans="1:15">
      <c r="A1319" s="156"/>
      <c r="B1319" s="220"/>
      <c r="C1319" s="150"/>
      <c r="D1319" s="150"/>
      <c r="E1319" s="150"/>
      <c r="F1319" s="150"/>
      <c r="G1319" s="151"/>
      <c r="H1319" s="23">
        <f>MONTH(CtasReceber[[#This Row],[Data Vencimento]])</f>
        <v>1</v>
      </c>
      <c r="I1319" s="23">
        <f>YEAR(CtasReceber[[#This Row],[Data Vencimento]])</f>
        <v>1900</v>
      </c>
      <c r="J1319" s="156"/>
      <c r="K1319" s="23">
        <f>MONTH(CtasReceber[[#This Row],[Data Recebimento]])</f>
        <v>1</v>
      </c>
      <c r="L1319" s="23">
        <f>YEAR(CtasReceber[[#This Row],[Data Recebimento]])</f>
        <v>1900</v>
      </c>
      <c r="M1319" s="154"/>
      <c r="N1319" s="208"/>
      <c r="O13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0" spans="1:15">
      <c r="A1320" s="156"/>
      <c r="B1320" s="220"/>
      <c r="C1320" s="150"/>
      <c r="D1320" s="150"/>
      <c r="E1320" s="150"/>
      <c r="F1320" s="150"/>
      <c r="G1320" s="151"/>
      <c r="H1320" s="23">
        <f>MONTH(CtasReceber[[#This Row],[Data Vencimento]])</f>
        <v>1</v>
      </c>
      <c r="I1320" s="23">
        <f>YEAR(CtasReceber[[#This Row],[Data Vencimento]])</f>
        <v>1900</v>
      </c>
      <c r="J1320" s="156"/>
      <c r="K1320" s="23">
        <f>MONTH(CtasReceber[[#This Row],[Data Recebimento]])</f>
        <v>1</v>
      </c>
      <c r="L1320" s="23">
        <f>YEAR(CtasReceber[[#This Row],[Data Recebimento]])</f>
        <v>1900</v>
      </c>
      <c r="M1320" s="154"/>
      <c r="N1320" s="208"/>
      <c r="O13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1" spans="1:15">
      <c r="A1321" s="156"/>
      <c r="B1321" s="220"/>
      <c r="C1321" s="150"/>
      <c r="D1321" s="150"/>
      <c r="E1321" s="150"/>
      <c r="F1321" s="150"/>
      <c r="G1321" s="151"/>
      <c r="H1321" s="23">
        <f>MONTH(CtasReceber[[#This Row],[Data Vencimento]])</f>
        <v>1</v>
      </c>
      <c r="I1321" s="23">
        <f>YEAR(CtasReceber[[#This Row],[Data Vencimento]])</f>
        <v>1900</v>
      </c>
      <c r="J1321" s="156"/>
      <c r="K1321" s="23">
        <f>MONTH(CtasReceber[[#This Row],[Data Recebimento]])</f>
        <v>1</v>
      </c>
      <c r="L1321" s="23">
        <f>YEAR(CtasReceber[[#This Row],[Data Recebimento]])</f>
        <v>1900</v>
      </c>
      <c r="M1321" s="154"/>
      <c r="N1321" s="208"/>
      <c r="O13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2" spans="1:15">
      <c r="A1322" s="156"/>
      <c r="B1322" s="220"/>
      <c r="C1322" s="150"/>
      <c r="D1322" s="150"/>
      <c r="E1322" s="150"/>
      <c r="F1322" s="150"/>
      <c r="G1322" s="151"/>
      <c r="H1322" s="23">
        <f>MONTH(CtasReceber[[#This Row],[Data Vencimento]])</f>
        <v>1</v>
      </c>
      <c r="I1322" s="23">
        <f>YEAR(CtasReceber[[#This Row],[Data Vencimento]])</f>
        <v>1900</v>
      </c>
      <c r="J1322" s="156"/>
      <c r="K1322" s="23">
        <f>MONTH(CtasReceber[[#This Row],[Data Recebimento]])</f>
        <v>1</v>
      </c>
      <c r="L1322" s="23">
        <f>YEAR(CtasReceber[[#This Row],[Data Recebimento]])</f>
        <v>1900</v>
      </c>
      <c r="M1322" s="154"/>
      <c r="N1322" s="208"/>
      <c r="O13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3" spans="1:15">
      <c r="A1323" s="156"/>
      <c r="B1323" s="220"/>
      <c r="C1323" s="150"/>
      <c r="D1323" s="150"/>
      <c r="E1323" s="150"/>
      <c r="F1323" s="150"/>
      <c r="G1323" s="151"/>
      <c r="H1323" s="23">
        <f>MONTH(CtasReceber[[#This Row],[Data Vencimento]])</f>
        <v>1</v>
      </c>
      <c r="I1323" s="23">
        <f>YEAR(CtasReceber[[#This Row],[Data Vencimento]])</f>
        <v>1900</v>
      </c>
      <c r="J1323" s="156"/>
      <c r="K1323" s="23">
        <f>MONTH(CtasReceber[[#This Row],[Data Recebimento]])</f>
        <v>1</v>
      </c>
      <c r="L1323" s="23">
        <f>YEAR(CtasReceber[[#This Row],[Data Recebimento]])</f>
        <v>1900</v>
      </c>
      <c r="M1323" s="154"/>
      <c r="N1323" s="208"/>
      <c r="O13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4" spans="1:15">
      <c r="A1324" s="156"/>
      <c r="B1324" s="220"/>
      <c r="C1324" s="150"/>
      <c r="D1324" s="150"/>
      <c r="E1324" s="150"/>
      <c r="F1324" s="150"/>
      <c r="G1324" s="151"/>
      <c r="H1324" s="23">
        <f>MONTH(CtasReceber[[#This Row],[Data Vencimento]])</f>
        <v>1</v>
      </c>
      <c r="I1324" s="23">
        <f>YEAR(CtasReceber[[#This Row],[Data Vencimento]])</f>
        <v>1900</v>
      </c>
      <c r="J1324" s="156"/>
      <c r="K1324" s="23">
        <f>MONTH(CtasReceber[[#This Row],[Data Recebimento]])</f>
        <v>1</v>
      </c>
      <c r="L1324" s="23">
        <f>YEAR(CtasReceber[[#This Row],[Data Recebimento]])</f>
        <v>1900</v>
      </c>
      <c r="M1324" s="154"/>
      <c r="N1324" s="208"/>
      <c r="O13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5" spans="1:15">
      <c r="A1325" s="156"/>
      <c r="B1325" s="220"/>
      <c r="C1325" s="150"/>
      <c r="D1325" s="150"/>
      <c r="E1325" s="150"/>
      <c r="F1325" s="150"/>
      <c r="G1325" s="151"/>
      <c r="H1325" s="23">
        <f>MONTH(CtasReceber[[#This Row],[Data Vencimento]])</f>
        <v>1</v>
      </c>
      <c r="I1325" s="23">
        <f>YEAR(CtasReceber[[#This Row],[Data Vencimento]])</f>
        <v>1900</v>
      </c>
      <c r="J1325" s="156"/>
      <c r="K1325" s="23">
        <f>MONTH(CtasReceber[[#This Row],[Data Recebimento]])</f>
        <v>1</v>
      </c>
      <c r="L1325" s="23">
        <f>YEAR(CtasReceber[[#This Row],[Data Recebimento]])</f>
        <v>1900</v>
      </c>
      <c r="M1325" s="154"/>
      <c r="N1325" s="208"/>
      <c r="O13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6" spans="1:15">
      <c r="A1326" s="156"/>
      <c r="B1326" s="220"/>
      <c r="C1326" s="150"/>
      <c r="D1326" s="150"/>
      <c r="E1326" s="150"/>
      <c r="F1326" s="150"/>
      <c r="G1326" s="151"/>
      <c r="H1326" s="23">
        <f>MONTH(CtasReceber[[#This Row],[Data Vencimento]])</f>
        <v>1</v>
      </c>
      <c r="I1326" s="23">
        <f>YEAR(CtasReceber[[#This Row],[Data Vencimento]])</f>
        <v>1900</v>
      </c>
      <c r="J1326" s="156"/>
      <c r="K1326" s="23">
        <f>MONTH(CtasReceber[[#This Row],[Data Recebimento]])</f>
        <v>1</v>
      </c>
      <c r="L1326" s="23">
        <f>YEAR(CtasReceber[[#This Row],[Data Recebimento]])</f>
        <v>1900</v>
      </c>
      <c r="M1326" s="154"/>
      <c r="N1326" s="208"/>
      <c r="O13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7" spans="1:15">
      <c r="A1327" s="156"/>
      <c r="B1327" s="220"/>
      <c r="C1327" s="150"/>
      <c r="D1327" s="150"/>
      <c r="E1327" s="150"/>
      <c r="F1327" s="150"/>
      <c r="G1327" s="151"/>
      <c r="H1327" s="23">
        <f>MONTH(CtasReceber[[#This Row],[Data Vencimento]])</f>
        <v>1</v>
      </c>
      <c r="I1327" s="23">
        <f>YEAR(CtasReceber[[#This Row],[Data Vencimento]])</f>
        <v>1900</v>
      </c>
      <c r="J1327" s="156"/>
      <c r="K1327" s="23">
        <f>MONTH(CtasReceber[[#This Row],[Data Recebimento]])</f>
        <v>1</v>
      </c>
      <c r="L1327" s="23">
        <f>YEAR(CtasReceber[[#This Row],[Data Recebimento]])</f>
        <v>1900</v>
      </c>
      <c r="M1327" s="154"/>
      <c r="N1327" s="208"/>
      <c r="O13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8" spans="1:15">
      <c r="A1328" s="156"/>
      <c r="B1328" s="220"/>
      <c r="C1328" s="150"/>
      <c r="D1328" s="150"/>
      <c r="E1328" s="150"/>
      <c r="F1328" s="150"/>
      <c r="G1328" s="151"/>
      <c r="H1328" s="23">
        <f>MONTH(CtasReceber[[#This Row],[Data Vencimento]])</f>
        <v>1</v>
      </c>
      <c r="I1328" s="23">
        <f>YEAR(CtasReceber[[#This Row],[Data Vencimento]])</f>
        <v>1900</v>
      </c>
      <c r="J1328" s="156"/>
      <c r="K1328" s="23">
        <f>MONTH(CtasReceber[[#This Row],[Data Recebimento]])</f>
        <v>1</v>
      </c>
      <c r="L1328" s="23">
        <f>YEAR(CtasReceber[[#This Row],[Data Recebimento]])</f>
        <v>1900</v>
      </c>
      <c r="M1328" s="154"/>
      <c r="N1328" s="208"/>
      <c r="O13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29" spans="1:15">
      <c r="A1329" s="156"/>
      <c r="B1329" s="220"/>
      <c r="C1329" s="150"/>
      <c r="D1329" s="150"/>
      <c r="E1329" s="150"/>
      <c r="F1329" s="150"/>
      <c r="G1329" s="151"/>
      <c r="H1329" s="23">
        <f>MONTH(CtasReceber[[#This Row],[Data Vencimento]])</f>
        <v>1</v>
      </c>
      <c r="I1329" s="23">
        <f>YEAR(CtasReceber[[#This Row],[Data Vencimento]])</f>
        <v>1900</v>
      </c>
      <c r="J1329" s="156"/>
      <c r="K1329" s="23">
        <f>MONTH(CtasReceber[[#This Row],[Data Recebimento]])</f>
        <v>1</v>
      </c>
      <c r="L1329" s="23">
        <f>YEAR(CtasReceber[[#This Row],[Data Recebimento]])</f>
        <v>1900</v>
      </c>
      <c r="M1329" s="154"/>
      <c r="N1329" s="208"/>
      <c r="O13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0" spans="1:15">
      <c r="A1330" s="156"/>
      <c r="B1330" s="220"/>
      <c r="C1330" s="150"/>
      <c r="D1330" s="150"/>
      <c r="E1330" s="150"/>
      <c r="F1330" s="150"/>
      <c r="G1330" s="151"/>
      <c r="H1330" s="23">
        <f>MONTH(CtasReceber[[#This Row],[Data Vencimento]])</f>
        <v>1</v>
      </c>
      <c r="I1330" s="23">
        <f>YEAR(CtasReceber[[#This Row],[Data Vencimento]])</f>
        <v>1900</v>
      </c>
      <c r="J1330" s="156"/>
      <c r="K1330" s="23">
        <f>MONTH(CtasReceber[[#This Row],[Data Recebimento]])</f>
        <v>1</v>
      </c>
      <c r="L1330" s="23">
        <f>YEAR(CtasReceber[[#This Row],[Data Recebimento]])</f>
        <v>1900</v>
      </c>
      <c r="M1330" s="154"/>
      <c r="N1330" s="208"/>
      <c r="O13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1" spans="1:15">
      <c r="A1331" s="156"/>
      <c r="B1331" s="220"/>
      <c r="C1331" s="150"/>
      <c r="D1331" s="150"/>
      <c r="E1331" s="150"/>
      <c r="F1331" s="150"/>
      <c r="G1331" s="151"/>
      <c r="H1331" s="23">
        <f>MONTH(CtasReceber[[#This Row],[Data Vencimento]])</f>
        <v>1</v>
      </c>
      <c r="I1331" s="23">
        <f>YEAR(CtasReceber[[#This Row],[Data Vencimento]])</f>
        <v>1900</v>
      </c>
      <c r="J1331" s="156"/>
      <c r="K1331" s="23">
        <f>MONTH(CtasReceber[[#This Row],[Data Recebimento]])</f>
        <v>1</v>
      </c>
      <c r="L1331" s="23">
        <f>YEAR(CtasReceber[[#This Row],[Data Recebimento]])</f>
        <v>1900</v>
      </c>
      <c r="M1331" s="154"/>
      <c r="N1331" s="208"/>
      <c r="O13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2" spans="1:15">
      <c r="A1332" s="156"/>
      <c r="B1332" s="220"/>
      <c r="C1332" s="150"/>
      <c r="D1332" s="150"/>
      <c r="E1332" s="150"/>
      <c r="F1332" s="150"/>
      <c r="G1332" s="151"/>
      <c r="H1332" s="23">
        <f>MONTH(CtasReceber[[#This Row],[Data Vencimento]])</f>
        <v>1</v>
      </c>
      <c r="I1332" s="23">
        <f>YEAR(CtasReceber[[#This Row],[Data Vencimento]])</f>
        <v>1900</v>
      </c>
      <c r="J1332" s="156"/>
      <c r="K1332" s="23">
        <f>MONTH(CtasReceber[[#This Row],[Data Recebimento]])</f>
        <v>1</v>
      </c>
      <c r="L1332" s="23">
        <f>YEAR(CtasReceber[[#This Row],[Data Recebimento]])</f>
        <v>1900</v>
      </c>
      <c r="M1332" s="154"/>
      <c r="N1332" s="208"/>
      <c r="O13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3" spans="1:15">
      <c r="A1333" s="156"/>
      <c r="B1333" s="220"/>
      <c r="C1333" s="150"/>
      <c r="D1333" s="150"/>
      <c r="E1333" s="150"/>
      <c r="F1333" s="150"/>
      <c r="G1333" s="151"/>
      <c r="H1333" s="23">
        <f>MONTH(CtasReceber[[#This Row],[Data Vencimento]])</f>
        <v>1</v>
      </c>
      <c r="I1333" s="23">
        <f>YEAR(CtasReceber[[#This Row],[Data Vencimento]])</f>
        <v>1900</v>
      </c>
      <c r="J1333" s="156"/>
      <c r="K1333" s="23">
        <f>MONTH(CtasReceber[[#This Row],[Data Recebimento]])</f>
        <v>1</v>
      </c>
      <c r="L1333" s="23">
        <f>YEAR(CtasReceber[[#This Row],[Data Recebimento]])</f>
        <v>1900</v>
      </c>
      <c r="M1333" s="154"/>
      <c r="N1333" s="208"/>
      <c r="O13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4" spans="1:15">
      <c r="A1334" s="156"/>
      <c r="B1334" s="220"/>
      <c r="C1334" s="150"/>
      <c r="D1334" s="150"/>
      <c r="E1334" s="150"/>
      <c r="F1334" s="150"/>
      <c r="G1334" s="151"/>
      <c r="H1334" s="23">
        <f>MONTH(CtasReceber[[#This Row],[Data Vencimento]])</f>
        <v>1</v>
      </c>
      <c r="I1334" s="23">
        <f>YEAR(CtasReceber[[#This Row],[Data Vencimento]])</f>
        <v>1900</v>
      </c>
      <c r="J1334" s="156"/>
      <c r="K1334" s="23">
        <f>MONTH(CtasReceber[[#This Row],[Data Recebimento]])</f>
        <v>1</v>
      </c>
      <c r="L1334" s="23">
        <f>YEAR(CtasReceber[[#This Row],[Data Recebimento]])</f>
        <v>1900</v>
      </c>
      <c r="M1334" s="154"/>
      <c r="N1334" s="208"/>
      <c r="O13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5" spans="1:15">
      <c r="A1335" s="156"/>
      <c r="B1335" s="220"/>
      <c r="C1335" s="150"/>
      <c r="D1335" s="150"/>
      <c r="E1335" s="150"/>
      <c r="F1335" s="150"/>
      <c r="G1335" s="151"/>
      <c r="H1335" s="23">
        <f>MONTH(CtasReceber[[#This Row],[Data Vencimento]])</f>
        <v>1</v>
      </c>
      <c r="I1335" s="23">
        <f>YEAR(CtasReceber[[#This Row],[Data Vencimento]])</f>
        <v>1900</v>
      </c>
      <c r="J1335" s="156"/>
      <c r="K1335" s="23">
        <f>MONTH(CtasReceber[[#This Row],[Data Recebimento]])</f>
        <v>1</v>
      </c>
      <c r="L1335" s="23">
        <f>YEAR(CtasReceber[[#This Row],[Data Recebimento]])</f>
        <v>1900</v>
      </c>
      <c r="M1335" s="154"/>
      <c r="N1335" s="208"/>
      <c r="O13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6" spans="1:15">
      <c r="A1336" s="156"/>
      <c r="B1336" s="220"/>
      <c r="C1336" s="150"/>
      <c r="D1336" s="150"/>
      <c r="E1336" s="150"/>
      <c r="F1336" s="150"/>
      <c r="G1336" s="151"/>
      <c r="H1336" s="23">
        <f>MONTH(CtasReceber[[#This Row],[Data Vencimento]])</f>
        <v>1</v>
      </c>
      <c r="I1336" s="23">
        <f>YEAR(CtasReceber[[#This Row],[Data Vencimento]])</f>
        <v>1900</v>
      </c>
      <c r="J1336" s="156"/>
      <c r="K1336" s="23">
        <f>MONTH(CtasReceber[[#This Row],[Data Recebimento]])</f>
        <v>1</v>
      </c>
      <c r="L1336" s="23">
        <f>YEAR(CtasReceber[[#This Row],[Data Recebimento]])</f>
        <v>1900</v>
      </c>
      <c r="M1336" s="154"/>
      <c r="N1336" s="208"/>
      <c r="O13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7" spans="1:15">
      <c r="A1337" s="156"/>
      <c r="B1337" s="220"/>
      <c r="C1337" s="150"/>
      <c r="D1337" s="150"/>
      <c r="E1337" s="150"/>
      <c r="F1337" s="150"/>
      <c r="G1337" s="151"/>
      <c r="H1337" s="23">
        <f>MONTH(CtasReceber[[#This Row],[Data Vencimento]])</f>
        <v>1</v>
      </c>
      <c r="I1337" s="23">
        <f>YEAR(CtasReceber[[#This Row],[Data Vencimento]])</f>
        <v>1900</v>
      </c>
      <c r="J1337" s="156"/>
      <c r="K1337" s="23">
        <f>MONTH(CtasReceber[[#This Row],[Data Recebimento]])</f>
        <v>1</v>
      </c>
      <c r="L1337" s="23">
        <f>YEAR(CtasReceber[[#This Row],[Data Recebimento]])</f>
        <v>1900</v>
      </c>
      <c r="M1337" s="154"/>
      <c r="N1337" s="208"/>
      <c r="O13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8" spans="1:15">
      <c r="A1338" s="156"/>
      <c r="B1338" s="220"/>
      <c r="C1338" s="150"/>
      <c r="D1338" s="150"/>
      <c r="E1338" s="150"/>
      <c r="F1338" s="150"/>
      <c r="G1338" s="151"/>
      <c r="H1338" s="23">
        <f>MONTH(CtasReceber[[#This Row],[Data Vencimento]])</f>
        <v>1</v>
      </c>
      <c r="I1338" s="23">
        <f>YEAR(CtasReceber[[#This Row],[Data Vencimento]])</f>
        <v>1900</v>
      </c>
      <c r="J1338" s="156"/>
      <c r="K1338" s="23">
        <f>MONTH(CtasReceber[[#This Row],[Data Recebimento]])</f>
        <v>1</v>
      </c>
      <c r="L1338" s="23">
        <f>YEAR(CtasReceber[[#This Row],[Data Recebimento]])</f>
        <v>1900</v>
      </c>
      <c r="M1338" s="154"/>
      <c r="N1338" s="208"/>
      <c r="O13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39" spans="1:15">
      <c r="A1339" s="156"/>
      <c r="B1339" s="220"/>
      <c r="C1339" s="150"/>
      <c r="D1339" s="150"/>
      <c r="E1339" s="150"/>
      <c r="F1339" s="150"/>
      <c r="G1339" s="151"/>
      <c r="H1339" s="23">
        <f>MONTH(CtasReceber[[#This Row],[Data Vencimento]])</f>
        <v>1</v>
      </c>
      <c r="I1339" s="23">
        <f>YEAR(CtasReceber[[#This Row],[Data Vencimento]])</f>
        <v>1900</v>
      </c>
      <c r="J1339" s="156"/>
      <c r="K1339" s="23">
        <f>MONTH(CtasReceber[[#This Row],[Data Recebimento]])</f>
        <v>1</v>
      </c>
      <c r="L1339" s="23">
        <f>YEAR(CtasReceber[[#This Row],[Data Recebimento]])</f>
        <v>1900</v>
      </c>
      <c r="M1339" s="154"/>
      <c r="N1339" s="208"/>
      <c r="O13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0" spans="1:15">
      <c r="A1340" s="156"/>
      <c r="B1340" s="220"/>
      <c r="C1340" s="150"/>
      <c r="D1340" s="150"/>
      <c r="E1340" s="150"/>
      <c r="F1340" s="150"/>
      <c r="G1340" s="151"/>
      <c r="H1340" s="23">
        <f>MONTH(CtasReceber[[#This Row],[Data Vencimento]])</f>
        <v>1</v>
      </c>
      <c r="I1340" s="23">
        <f>YEAR(CtasReceber[[#This Row],[Data Vencimento]])</f>
        <v>1900</v>
      </c>
      <c r="J1340" s="156"/>
      <c r="K1340" s="23">
        <f>MONTH(CtasReceber[[#This Row],[Data Recebimento]])</f>
        <v>1</v>
      </c>
      <c r="L1340" s="23">
        <f>YEAR(CtasReceber[[#This Row],[Data Recebimento]])</f>
        <v>1900</v>
      </c>
      <c r="M1340" s="154"/>
      <c r="N1340" s="208"/>
      <c r="O13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1" spans="1:15">
      <c r="A1341" s="156"/>
      <c r="B1341" s="220"/>
      <c r="C1341" s="150"/>
      <c r="D1341" s="150"/>
      <c r="E1341" s="150"/>
      <c r="F1341" s="150"/>
      <c r="G1341" s="151"/>
      <c r="H1341" s="23">
        <f>MONTH(CtasReceber[[#This Row],[Data Vencimento]])</f>
        <v>1</v>
      </c>
      <c r="I1341" s="23">
        <f>YEAR(CtasReceber[[#This Row],[Data Vencimento]])</f>
        <v>1900</v>
      </c>
      <c r="J1341" s="156"/>
      <c r="K1341" s="23">
        <f>MONTH(CtasReceber[[#This Row],[Data Recebimento]])</f>
        <v>1</v>
      </c>
      <c r="L1341" s="23">
        <f>YEAR(CtasReceber[[#This Row],[Data Recebimento]])</f>
        <v>1900</v>
      </c>
      <c r="M1341" s="154"/>
      <c r="N1341" s="208"/>
      <c r="O13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2" spans="1:15">
      <c r="A1342" s="156"/>
      <c r="B1342" s="220"/>
      <c r="C1342" s="150"/>
      <c r="D1342" s="150"/>
      <c r="E1342" s="150"/>
      <c r="F1342" s="150"/>
      <c r="G1342" s="151"/>
      <c r="H1342" s="23">
        <f>MONTH(CtasReceber[[#This Row],[Data Vencimento]])</f>
        <v>1</v>
      </c>
      <c r="I1342" s="23">
        <f>YEAR(CtasReceber[[#This Row],[Data Vencimento]])</f>
        <v>1900</v>
      </c>
      <c r="J1342" s="156"/>
      <c r="K1342" s="23">
        <f>MONTH(CtasReceber[[#This Row],[Data Recebimento]])</f>
        <v>1</v>
      </c>
      <c r="L1342" s="23">
        <f>YEAR(CtasReceber[[#This Row],[Data Recebimento]])</f>
        <v>1900</v>
      </c>
      <c r="M1342" s="154"/>
      <c r="N1342" s="208"/>
      <c r="O13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3" spans="1:15">
      <c r="A1343" s="156"/>
      <c r="B1343" s="220"/>
      <c r="C1343" s="150"/>
      <c r="D1343" s="150"/>
      <c r="E1343" s="150"/>
      <c r="F1343" s="150"/>
      <c r="G1343" s="151"/>
      <c r="H1343" s="23">
        <f>MONTH(CtasReceber[[#This Row],[Data Vencimento]])</f>
        <v>1</v>
      </c>
      <c r="I1343" s="23">
        <f>YEAR(CtasReceber[[#This Row],[Data Vencimento]])</f>
        <v>1900</v>
      </c>
      <c r="J1343" s="156"/>
      <c r="K1343" s="23">
        <f>MONTH(CtasReceber[[#This Row],[Data Recebimento]])</f>
        <v>1</v>
      </c>
      <c r="L1343" s="23">
        <f>YEAR(CtasReceber[[#This Row],[Data Recebimento]])</f>
        <v>1900</v>
      </c>
      <c r="M1343" s="154"/>
      <c r="N1343" s="208"/>
      <c r="O13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4" spans="1:15">
      <c r="A1344" s="156"/>
      <c r="B1344" s="220"/>
      <c r="C1344" s="150"/>
      <c r="D1344" s="150"/>
      <c r="E1344" s="150"/>
      <c r="F1344" s="150"/>
      <c r="G1344" s="151"/>
      <c r="H1344" s="23">
        <f>MONTH(CtasReceber[[#This Row],[Data Vencimento]])</f>
        <v>1</v>
      </c>
      <c r="I1344" s="23">
        <f>YEAR(CtasReceber[[#This Row],[Data Vencimento]])</f>
        <v>1900</v>
      </c>
      <c r="J1344" s="156"/>
      <c r="K1344" s="23">
        <f>MONTH(CtasReceber[[#This Row],[Data Recebimento]])</f>
        <v>1</v>
      </c>
      <c r="L1344" s="23">
        <f>YEAR(CtasReceber[[#This Row],[Data Recebimento]])</f>
        <v>1900</v>
      </c>
      <c r="M1344" s="154"/>
      <c r="N1344" s="208"/>
      <c r="O13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5" spans="1:15">
      <c r="A1345" s="156"/>
      <c r="B1345" s="220"/>
      <c r="C1345" s="150"/>
      <c r="D1345" s="150"/>
      <c r="E1345" s="150"/>
      <c r="F1345" s="150"/>
      <c r="G1345" s="151"/>
      <c r="H1345" s="23">
        <f>MONTH(CtasReceber[[#This Row],[Data Vencimento]])</f>
        <v>1</v>
      </c>
      <c r="I1345" s="23">
        <f>YEAR(CtasReceber[[#This Row],[Data Vencimento]])</f>
        <v>1900</v>
      </c>
      <c r="J1345" s="156"/>
      <c r="K1345" s="23">
        <f>MONTH(CtasReceber[[#This Row],[Data Recebimento]])</f>
        <v>1</v>
      </c>
      <c r="L1345" s="23">
        <f>YEAR(CtasReceber[[#This Row],[Data Recebimento]])</f>
        <v>1900</v>
      </c>
      <c r="M1345" s="154"/>
      <c r="N1345" s="208"/>
      <c r="O13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6" spans="1:15">
      <c r="A1346" s="156"/>
      <c r="B1346" s="220"/>
      <c r="C1346" s="150"/>
      <c r="D1346" s="150"/>
      <c r="E1346" s="150"/>
      <c r="F1346" s="150"/>
      <c r="G1346" s="151"/>
      <c r="H1346" s="23">
        <f>MONTH(CtasReceber[[#This Row],[Data Vencimento]])</f>
        <v>1</v>
      </c>
      <c r="I1346" s="23">
        <f>YEAR(CtasReceber[[#This Row],[Data Vencimento]])</f>
        <v>1900</v>
      </c>
      <c r="J1346" s="156"/>
      <c r="K1346" s="23">
        <f>MONTH(CtasReceber[[#This Row],[Data Recebimento]])</f>
        <v>1</v>
      </c>
      <c r="L1346" s="23">
        <f>YEAR(CtasReceber[[#This Row],[Data Recebimento]])</f>
        <v>1900</v>
      </c>
      <c r="M1346" s="154"/>
      <c r="N1346" s="208"/>
      <c r="O13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7" spans="1:15">
      <c r="A1347" s="156"/>
      <c r="B1347" s="220"/>
      <c r="C1347" s="150"/>
      <c r="D1347" s="150"/>
      <c r="E1347" s="150"/>
      <c r="F1347" s="150"/>
      <c r="G1347" s="151"/>
      <c r="H1347" s="23">
        <f>MONTH(CtasReceber[[#This Row],[Data Vencimento]])</f>
        <v>1</v>
      </c>
      <c r="I1347" s="23">
        <f>YEAR(CtasReceber[[#This Row],[Data Vencimento]])</f>
        <v>1900</v>
      </c>
      <c r="J1347" s="156"/>
      <c r="K1347" s="23">
        <f>MONTH(CtasReceber[[#This Row],[Data Recebimento]])</f>
        <v>1</v>
      </c>
      <c r="L1347" s="23">
        <f>YEAR(CtasReceber[[#This Row],[Data Recebimento]])</f>
        <v>1900</v>
      </c>
      <c r="M1347" s="154"/>
      <c r="N1347" s="208"/>
      <c r="O13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8" spans="1:15">
      <c r="A1348" s="156"/>
      <c r="B1348" s="220"/>
      <c r="C1348" s="150"/>
      <c r="D1348" s="150"/>
      <c r="E1348" s="150"/>
      <c r="F1348" s="150"/>
      <c r="G1348" s="151"/>
      <c r="H1348" s="23">
        <f>MONTH(CtasReceber[[#This Row],[Data Vencimento]])</f>
        <v>1</v>
      </c>
      <c r="I1348" s="23">
        <f>YEAR(CtasReceber[[#This Row],[Data Vencimento]])</f>
        <v>1900</v>
      </c>
      <c r="J1348" s="156"/>
      <c r="K1348" s="23">
        <f>MONTH(CtasReceber[[#This Row],[Data Recebimento]])</f>
        <v>1</v>
      </c>
      <c r="L1348" s="23">
        <f>YEAR(CtasReceber[[#This Row],[Data Recebimento]])</f>
        <v>1900</v>
      </c>
      <c r="M1348" s="154"/>
      <c r="N1348" s="208"/>
      <c r="O13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49" spans="1:15">
      <c r="A1349" s="156"/>
      <c r="B1349" s="220"/>
      <c r="C1349" s="150"/>
      <c r="D1349" s="150"/>
      <c r="E1349" s="150"/>
      <c r="F1349" s="150"/>
      <c r="G1349" s="151"/>
      <c r="H1349" s="23">
        <f>MONTH(CtasReceber[[#This Row],[Data Vencimento]])</f>
        <v>1</v>
      </c>
      <c r="I1349" s="23">
        <f>YEAR(CtasReceber[[#This Row],[Data Vencimento]])</f>
        <v>1900</v>
      </c>
      <c r="J1349" s="156"/>
      <c r="K1349" s="23">
        <f>MONTH(CtasReceber[[#This Row],[Data Recebimento]])</f>
        <v>1</v>
      </c>
      <c r="L1349" s="23">
        <f>YEAR(CtasReceber[[#This Row],[Data Recebimento]])</f>
        <v>1900</v>
      </c>
      <c r="M1349" s="154"/>
      <c r="N1349" s="208"/>
      <c r="O13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0" spans="1:15">
      <c r="A1350" s="156"/>
      <c r="B1350" s="220"/>
      <c r="C1350" s="150"/>
      <c r="D1350" s="150"/>
      <c r="E1350" s="150"/>
      <c r="F1350" s="150"/>
      <c r="G1350" s="151"/>
      <c r="H1350" s="23">
        <f>MONTH(CtasReceber[[#This Row],[Data Vencimento]])</f>
        <v>1</v>
      </c>
      <c r="I1350" s="23">
        <f>YEAR(CtasReceber[[#This Row],[Data Vencimento]])</f>
        <v>1900</v>
      </c>
      <c r="J1350" s="156"/>
      <c r="K1350" s="23">
        <f>MONTH(CtasReceber[[#This Row],[Data Recebimento]])</f>
        <v>1</v>
      </c>
      <c r="L1350" s="23">
        <f>YEAR(CtasReceber[[#This Row],[Data Recebimento]])</f>
        <v>1900</v>
      </c>
      <c r="M1350" s="154"/>
      <c r="N1350" s="208"/>
      <c r="O13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1" spans="1:15">
      <c r="A1351" s="156"/>
      <c r="B1351" s="220"/>
      <c r="C1351" s="150"/>
      <c r="D1351" s="150"/>
      <c r="E1351" s="150"/>
      <c r="F1351" s="150"/>
      <c r="G1351" s="151"/>
      <c r="H1351" s="23">
        <f>MONTH(CtasReceber[[#This Row],[Data Vencimento]])</f>
        <v>1</v>
      </c>
      <c r="I1351" s="23">
        <f>YEAR(CtasReceber[[#This Row],[Data Vencimento]])</f>
        <v>1900</v>
      </c>
      <c r="J1351" s="156"/>
      <c r="K1351" s="23">
        <f>MONTH(CtasReceber[[#This Row],[Data Recebimento]])</f>
        <v>1</v>
      </c>
      <c r="L1351" s="23">
        <f>YEAR(CtasReceber[[#This Row],[Data Recebimento]])</f>
        <v>1900</v>
      </c>
      <c r="M1351" s="154"/>
      <c r="N1351" s="208"/>
      <c r="O13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2" spans="1:15">
      <c r="A1352" s="156"/>
      <c r="B1352" s="220"/>
      <c r="C1352" s="150"/>
      <c r="D1352" s="150"/>
      <c r="E1352" s="150"/>
      <c r="F1352" s="150"/>
      <c r="G1352" s="151"/>
      <c r="H1352" s="23">
        <f>MONTH(CtasReceber[[#This Row],[Data Vencimento]])</f>
        <v>1</v>
      </c>
      <c r="I1352" s="23">
        <f>YEAR(CtasReceber[[#This Row],[Data Vencimento]])</f>
        <v>1900</v>
      </c>
      <c r="J1352" s="156"/>
      <c r="K1352" s="23">
        <f>MONTH(CtasReceber[[#This Row],[Data Recebimento]])</f>
        <v>1</v>
      </c>
      <c r="L1352" s="23">
        <f>YEAR(CtasReceber[[#This Row],[Data Recebimento]])</f>
        <v>1900</v>
      </c>
      <c r="M1352" s="154"/>
      <c r="N1352" s="208"/>
      <c r="O13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3" spans="1:15">
      <c r="A1353" s="156"/>
      <c r="B1353" s="220"/>
      <c r="C1353" s="150"/>
      <c r="D1353" s="150"/>
      <c r="E1353" s="150"/>
      <c r="F1353" s="150"/>
      <c r="G1353" s="151"/>
      <c r="H1353" s="23">
        <f>MONTH(CtasReceber[[#This Row],[Data Vencimento]])</f>
        <v>1</v>
      </c>
      <c r="I1353" s="23">
        <f>YEAR(CtasReceber[[#This Row],[Data Vencimento]])</f>
        <v>1900</v>
      </c>
      <c r="J1353" s="156"/>
      <c r="K1353" s="23">
        <f>MONTH(CtasReceber[[#This Row],[Data Recebimento]])</f>
        <v>1</v>
      </c>
      <c r="L1353" s="23">
        <f>YEAR(CtasReceber[[#This Row],[Data Recebimento]])</f>
        <v>1900</v>
      </c>
      <c r="M1353" s="154"/>
      <c r="N1353" s="208"/>
      <c r="O13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4" spans="1:15">
      <c r="A1354" s="156"/>
      <c r="B1354" s="220"/>
      <c r="C1354" s="150"/>
      <c r="D1354" s="150"/>
      <c r="E1354" s="150"/>
      <c r="F1354" s="150"/>
      <c r="G1354" s="151"/>
      <c r="H1354" s="23">
        <f>MONTH(CtasReceber[[#This Row],[Data Vencimento]])</f>
        <v>1</v>
      </c>
      <c r="I1354" s="23">
        <f>YEAR(CtasReceber[[#This Row],[Data Vencimento]])</f>
        <v>1900</v>
      </c>
      <c r="J1354" s="156"/>
      <c r="K1354" s="23">
        <f>MONTH(CtasReceber[[#This Row],[Data Recebimento]])</f>
        <v>1</v>
      </c>
      <c r="L1354" s="23">
        <f>YEAR(CtasReceber[[#This Row],[Data Recebimento]])</f>
        <v>1900</v>
      </c>
      <c r="M1354" s="154"/>
      <c r="N1354" s="208"/>
      <c r="O13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5" spans="1:15">
      <c r="A1355" s="156"/>
      <c r="B1355" s="220"/>
      <c r="C1355" s="150"/>
      <c r="D1355" s="150"/>
      <c r="E1355" s="150"/>
      <c r="F1355" s="150"/>
      <c r="G1355" s="151"/>
      <c r="H1355" s="23">
        <f>MONTH(CtasReceber[[#This Row],[Data Vencimento]])</f>
        <v>1</v>
      </c>
      <c r="I1355" s="23">
        <f>YEAR(CtasReceber[[#This Row],[Data Vencimento]])</f>
        <v>1900</v>
      </c>
      <c r="J1355" s="156"/>
      <c r="K1355" s="23">
        <f>MONTH(CtasReceber[[#This Row],[Data Recebimento]])</f>
        <v>1</v>
      </c>
      <c r="L1355" s="23">
        <f>YEAR(CtasReceber[[#This Row],[Data Recebimento]])</f>
        <v>1900</v>
      </c>
      <c r="M1355" s="154"/>
      <c r="N1355" s="208"/>
      <c r="O13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6" spans="1:15">
      <c r="A1356" s="156"/>
      <c r="B1356" s="220"/>
      <c r="C1356" s="150"/>
      <c r="D1356" s="150"/>
      <c r="E1356" s="150"/>
      <c r="F1356" s="150"/>
      <c r="G1356" s="151"/>
      <c r="H1356" s="23">
        <f>MONTH(CtasReceber[[#This Row],[Data Vencimento]])</f>
        <v>1</v>
      </c>
      <c r="I1356" s="23">
        <f>YEAR(CtasReceber[[#This Row],[Data Vencimento]])</f>
        <v>1900</v>
      </c>
      <c r="J1356" s="156"/>
      <c r="K1356" s="23">
        <f>MONTH(CtasReceber[[#This Row],[Data Recebimento]])</f>
        <v>1</v>
      </c>
      <c r="L1356" s="23">
        <f>YEAR(CtasReceber[[#This Row],[Data Recebimento]])</f>
        <v>1900</v>
      </c>
      <c r="M1356" s="154"/>
      <c r="N1356" s="208"/>
      <c r="O13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7" spans="1:15">
      <c r="A1357" s="156"/>
      <c r="B1357" s="220"/>
      <c r="C1357" s="150"/>
      <c r="D1357" s="150"/>
      <c r="E1357" s="150"/>
      <c r="F1357" s="150"/>
      <c r="G1357" s="151"/>
      <c r="H1357" s="23">
        <f>MONTH(CtasReceber[[#This Row],[Data Vencimento]])</f>
        <v>1</v>
      </c>
      <c r="I1357" s="23">
        <f>YEAR(CtasReceber[[#This Row],[Data Vencimento]])</f>
        <v>1900</v>
      </c>
      <c r="J1357" s="156"/>
      <c r="K1357" s="23">
        <f>MONTH(CtasReceber[[#This Row],[Data Recebimento]])</f>
        <v>1</v>
      </c>
      <c r="L1357" s="23">
        <f>YEAR(CtasReceber[[#This Row],[Data Recebimento]])</f>
        <v>1900</v>
      </c>
      <c r="M1357" s="154"/>
      <c r="N1357" s="208"/>
      <c r="O13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8" spans="1:15">
      <c r="A1358" s="156"/>
      <c r="B1358" s="220"/>
      <c r="C1358" s="150"/>
      <c r="D1358" s="150"/>
      <c r="E1358" s="150"/>
      <c r="F1358" s="150"/>
      <c r="G1358" s="151"/>
      <c r="H1358" s="23">
        <f>MONTH(CtasReceber[[#This Row],[Data Vencimento]])</f>
        <v>1</v>
      </c>
      <c r="I1358" s="23">
        <f>YEAR(CtasReceber[[#This Row],[Data Vencimento]])</f>
        <v>1900</v>
      </c>
      <c r="J1358" s="156"/>
      <c r="K1358" s="23">
        <f>MONTH(CtasReceber[[#This Row],[Data Recebimento]])</f>
        <v>1</v>
      </c>
      <c r="L1358" s="23">
        <f>YEAR(CtasReceber[[#This Row],[Data Recebimento]])</f>
        <v>1900</v>
      </c>
      <c r="M1358" s="154"/>
      <c r="N1358" s="208"/>
      <c r="O13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59" spans="1:15">
      <c r="A1359" s="156"/>
      <c r="B1359" s="220"/>
      <c r="C1359" s="150"/>
      <c r="D1359" s="150"/>
      <c r="E1359" s="150"/>
      <c r="F1359" s="150"/>
      <c r="G1359" s="151"/>
      <c r="H1359" s="23">
        <f>MONTH(CtasReceber[[#This Row],[Data Vencimento]])</f>
        <v>1</v>
      </c>
      <c r="I1359" s="23">
        <f>YEAR(CtasReceber[[#This Row],[Data Vencimento]])</f>
        <v>1900</v>
      </c>
      <c r="J1359" s="156"/>
      <c r="K1359" s="23">
        <f>MONTH(CtasReceber[[#This Row],[Data Recebimento]])</f>
        <v>1</v>
      </c>
      <c r="L1359" s="23">
        <f>YEAR(CtasReceber[[#This Row],[Data Recebimento]])</f>
        <v>1900</v>
      </c>
      <c r="M1359" s="154"/>
      <c r="N1359" s="208"/>
      <c r="O13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0" spans="1:15">
      <c r="A1360" s="156"/>
      <c r="B1360" s="220"/>
      <c r="C1360" s="150"/>
      <c r="D1360" s="150"/>
      <c r="E1360" s="150"/>
      <c r="F1360" s="150"/>
      <c r="G1360" s="151"/>
      <c r="H1360" s="23">
        <f>MONTH(CtasReceber[[#This Row],[Data Vencimento]])</f>
        <v>1</v>
      </c>
      <c r="I1360" s="23">
        <f>YEAR(CtasReceber[[#This Row],[Data Vencimento]])</f>
        <v>1900</v>
      </c>
      <c r="J1360" s="156"/>
      <c r="K1360" s="23">
        <f>MONTH(CtasReceber[[#This Row],[Data Recebimento]])</f>
        <v>1</v>
      </c>
      <c r="L1360" s="23">
        <f>YEAR(CtasReceber[[#This Row],[Data Recebimento]])</f>
        <v>1900</v>
      </c>
      <c r="M1360" s="154"/>
      <c r="N1360" s="208"/>
      <c r="O13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1" spans="1:15">
      <c r="A1361" s="156"/>
      <c r="B1361" s="220"/>
      <c r="C1361" s="150"/>
      <c r="D1361" s="150"/>
      <c r="E1361" s="150"/>
      <c r="F1361" s="150"/>
      <c r="G1361" s="151"/>
      <c r="H1361" s="23">
        <f>MONTH(CtasReceber[[#This Row],[Data Vencimento]])</f>
        <v>1</v>
      </c>
      <c r="I1361" s="23">
        <f>YEAR(CtasReceber[[#This Row],[Data Vencimento]])</f>
        <v>1900</v>
      </c>
      <c r="J1361" s="156"/>
      <c r="K1361" s="23">
        <f>MONTH(CtasReceber[[#This Row],[Data Recebimento]])</f>
        <v>1</v>
      </c>
      <c r="L1361" s="23">
        <f>YEAR(CtasReceber[[#This Row],[Data Recebimento]])</f>
        <v>1900</v>
      </c>
      <c r="M1361" s="154"/>
      <c r="N1361" s="208"/>
      <c r="O13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2" spans="1:15">
      <c r="A1362" s="156"/>
      <c r="B1362" s="220"/>
      <c r="C1362" s="150"/>
      <c r="D1362" s="150"/>
      <c r="E1362" s="150"/>
      <c r="F1362" s="150"/>
      <c r="G1362" s="151"/>
      <c r="H1362" s="23">
        <f>MONTH(CtasReceber[[#This Row],[Data Vencimento]])</f>
        <v>1</v>
      </c>
      <c r="I1362" s="23">
        <f>YEAR(CtasReceber[[#This Row],[Data Vencimento]])</f>
        <v>1900</v>
      </c>
      <c r="J1362" s="156"/>
      <c r="K1362" s="23">
        <f>MONTH(CtasReceber[[#This Row],[Data Recebimento]])</f>
        <v>1</v>
      </c>
      <c r="L1362" s="23">
        <f>YEAR(CtasReceber[[#This Row],[Data Recebimento]])</f>
        <v>1900</v>
      </c>
      <c r="M1362" s="154"/>
      <c r="N1362" s="208"/>
      <c r="O13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3" spans="1:15">
      <c r="A1363" s="156"/>
      <c r="B1363" s="220"/>
      <c r="C1363" s="150"/>
      <c r="D1363" s="150"/>
      <c r="E1363" s="150"/>
      <c r="F1363" s="150"/>
      <c r="G1363" s="151"/>
      <c r="H1363" s="23">
        <f>MONTH(CtasReceber[[#This Row],[Data Vencimento]])</f>
        <v>1</v>
      </c>
      <c r="I1363" s="23">
        <f>YEAR(CtasReceber[[#This Row],[Data Vencimento]])</f>
        <v>1900</v>
      </c>
      <c r="J1363" s="156"/>
      <c r="K1363" s="23">
        <f>MONTH(CtasReceber[[#This Row],[Data Recebimento]])</f>
        <v>1</v>
      </c>
      <c r="L1363" s="23">
        <f>YEAR(CtasReceber[[#This Row],[Data Recebimento]])</f>
        <v>1900</v>
      </c>
      <c r="M1363" s="154"/>
      <c r="N1363" s="208"/>
      <c r="O13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4" spans="1:15">
      <c r="A1364" s="156"/>
      <c r="B1364" s="220"/>
      <c r="C1364" s="150"/>
      <c r="D1364" s="150"/>
      <c r="E1364" s="150"/>
      <c r="F1364" s="150"/>
      <c r="G1364" s="151"/>
      <c r="H1364" s="23">
        <f>MONTH(CtasReceber[[#This Row],[Data Vencimento]])</f>
        <v>1</v>
      </c>
      <c r="I1364" s="23">
        <f>YEAR(CtasReceber[[#This Row],[Data Vencimento]])</f>
        <v>1900</v>
      </c>
      <c r="J1364" s="156"/>
      <c r="K1364" s="23">
        <f>MONTH(CtasReceber[[#This Row],[Data Recebimento]])</f>
        <v>1</v>
      </c>
      <c r="L1364" s="23">
        <f>YEAR(CtasReceber[[#This Row],[Data Recebimento]])</f>
        <v>1900</v>
      </c>
      <c r="M1364" s="154"/>
      <c r="N1364" s="208"/>
      <c r="O13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5" spans="1:15">
      <c r="A1365" s="156"/>
      <c r="B1365" s="220"/>
      <c r="C1365" s="150"/>
      <c r="D1365" s="150"/>
      <c r="E1365" s="150"/>
      <c r="F1365" s="150"/>
      <c r="G1365" s="151"/>
      <c r="H1365" s="23">
        <f>MONTH(CtasReceber[[#This Row],[Data Vencimento]])</f>
        <v>1</v>
      </c>
      <c r="I1365" s="23">
        <f>YEAR(CtasReceber[[#This Row],[Data Vencimento]])</f>
        <v>1900</v>
      </c>
      <c r="J1365" s="156"/>
      <c r="K1365" s="23">
        <f>MONTH(CtasReceber[[#This Row],[Data Recebimento]])</f>
        <v>1</v>
      </c>
      <c r="L1365" s="23">
        <f>YEAR(CtasReceber[[#This Row],[Data Recebimento]])</f>
        <v>1900</v>
      </c>
      <c r="M1365" s="154"/>
      <c r="N1365" s="208"/>
      <c r="O13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6" spans="1:15">
      <c r="A1366" s="156"/>
      <c r="B1366" s="220"/>
      <c r="C1366" s="150"/>
      <c r="D1366" s="150"/>
      <c r="E1366" s="150"/>
      <c r="F1366" s="150"/>
      <c r="G1366" s="151"/>
      <c r="H1366" s="23">
        <f>MONTH(CtasReceber[[#This Row],[Data Vencimento]])</f>
        <v>1</v>
      </c>
      <c r="I1366" s="23">
        <f>YEAR(CtasReceber[[#This Row],[Data Vencimento]])</f>
        <v>1900</v>
      </c>
      <c r="J1366" s="156"/>
      <c r="K1366" s="23">
        <f>MONTH(CtasReceber[[#This Row],[Data Recebimento]])</f>
        <v>1</v>
      </c>
      <c r="L1366" s="23">
        <f>YEAR(CtasReceber[[#This Row],[Data Recebimento]])</f>
        <v>1900</v>
      </c>
      <c r="M1366" s="154"/>
      <c r="N1366" s="208"/>
      <c r="O13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7" spans="1:15">
      <c r="A1367" s="156"/>
      <c r="B1367" s="220"/>
      <c r="C1367" s="150"/>
      <c r="D1367" s="150"/>
      <c r="E1367" s="150"/>
      <c r="F1367" s="150"/>
      <c r="G1367" s="151"/>
      <c r="H1367" s="23">
        <f>MONTH(CtasReceber[[#This Row],[Data Vencimento]])</f>
        <v>1</v>
      </c>
      <c r="I1367" s="23">
        <f>YEAR(CtasReceber[[#This Row],[Data Vencimento]])</f>
        <v>1900</v>
      </c>
      <c r="J1367" s="156"/>
      <c r="K1367" s="23">
        <f>MONTH(CtasReceber[[#This Row],[Data Recebimento]])</f>
        <v>1</v>
      </c>
      <c r="L1367" s="23">
        <f>YEAR(CtasReceber[[#This Row],[Data Recebimento]])</f>
        <v>1900</v>
      </c>
      <c r="M1367" s="154"/>
      <c r="N1367" s="208"/>
      <c r="O13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8" spans="1:15">
      <c r="A1368" s="156"/>
      <c r="B1368" s="220"/>
      <c r="C1368" s="150"/>
      <c r="D1368" s="150"/>
      <c r="E1368" s="150"/>
      <c r="F1368" s="150"/>
      <c r="G1368" s="151"/>
      <c r="H1368" s="23">
        <f>MONTH(CtasReceber[[#This Row],[Data Vencimento]])</f>
        <v>1</v>
      </c>
      <c r="I1368" s="23">
        <f>YEAR(CtasReceber[[#This Row],[Data Vencimento]])</f>
        <v>1900</v>
      </c>
      <c r="J1368" s="156"/>
      <c r="K1368" s="23">
        <f>MONTH(CtasReceber[[#This Row],[Data Recebimento]])</f>
        <v>1</v>
      </c>
      <c r="L1368" s="23">
        <f>YEAR(CtasReceber[[#This Row],[Data Recebimento]])</f>
        <v>1900</v>
      </c>
      <c r="M1368" s="154"/>
      <c r="N1368" s="208"/>
      <c r="O13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69" spans="1:15">
      <c r="A1369" s="156"/>
      <c r="B1369" s="220"/>
      <c r="C1369" s="150"/>
      <c r="D1369" s="150"/>
      <c r="E1369" s="150"/>
      <c r="F1369" s="150"/>
      <c r="G1369" s="151"/>
      <c r="H1369" s="23">
        <f>MONTH(CtasReceber[[#This Row],[Data Vencimento]])</f>
        <v>1</v>
      </c>
      <c r="I1369" s="23">
        <f>YEAR(CtasReceber[[#This Row],[Data Vencimento]])</f>
        <v>1900</v>
      </c>
      <c r="J1369" s="156"/>
      <c r="K1369" s="23">
        <f>MONTH(CtasReceber[[#This Row],[Data Recebimento]])</f>
        <v>1</v>
      </c>
      <c r="L1369" s="23">
        <f>YEAR(CtasReceber[[#This Row],[Data Recebimento]])</f>
        <v>1900</v>
      </c>
      <c r="M1369" s="154"/>
      <c r="N1369" s="208"/>
      <c r="O13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0" spans="1:15">
      <c r="A1370" s="156"/>
      <c r="B1370" s="220"/>
      <c r="C1370" s="150"/>
      <c r="D1370" s="150"/>
      <c r="E1370" s="150"/>
      <c r="F1370" s="150"/>
      <c r="G1370" s="151"/>
      <c r="H1370" s="23">
        <f>MONTH(CtasReceber[[#This Row],[Data Vencimento]])</f>
        <v>1</v>
      </c>
      <c r="I1370" s="23">
        <f>YEAR(CtasReceber[[#This Row],[Data Vencimento]])</f>
        <v>1900</v>
      </c>
      <c r="J1370" s="156"/>
      <c r="K1370" s="23">
        <f>MONTH(CtasReceber[[#This Row],[Data Recebimento]])</f>
        <v>1</v>
      </c>
      <c r="L1370" s="23">
        <f>YEAR(CtasReceber[[#This Row],[Data Recebimento]])</f>
        <v>1900</v>
      </c>
      <c r="M1370" s="154"/>
      <c r="N1370" s="208"/>
      <c r="O13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1" spans="1:15">
      <c r="A1371" s="156"/>
      <c r="B1371" s="220"/>
      <c r="C1371" s="150"/>
      <c r="D1371" s="150"/>
      <c r="E1371" s="150"/>
      <c r="F1371" s="150"/>
      <c r="G1371" s="151"/>
      <c r="H1371" s="23">
        <f>MONTH(CtasReceber[[#This Row],[Data Vencimento]])</f>
        <v>1</v>
      </c>
      <c r="I1371" s="23">
        <f>YEAR(CtasReceber[[#This Row],[Data Vencimento]])</f>
        <v>1900</v>
      </c>
      <c r="J1371" s="156"/>
      <c r="K1371" s="23">
        <f>MONTH(CtasReceber[[#This Row],[Data Recebimento]])</f>
        <v>1</v>
      </c>
      <c r="L1371" s="23">
        <f>YEAR(CtasReceber[[#This Row],[Data Recebimento]])</f>
        <v>1900</v>
      </c>
      <c r="M1371" s="154"/>
      <c r="N1371" s="208"/>
      <c r="O13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2" spans="1:15">
      <c r="A1372" s="156"/>
      <c r="B1372" s="220"/>
      <c r="C1372" s="150"/>
      <c r="D1372" s="150"/>
      <c r="E1372" s="150"/>
      <c r="F1372" s="150"/>
      <c r="G1372" s="151"/>
      <c r="H1372" s="23">
        <f>MONTH(CtasReceber[[#This Row],[Data Vencimento]])</f>
        <v>1</v>
      </c>
      <c r="I1372" s="23">
        <f>YEAR(CtasReceber[[#This Row],[Data Vencimento]])</f>
        <v>1900</v>
      </c>
      <c r="J1372" s="156"/>
      <c r="K1372" s="23">
        <f>MONTH(CtasReceber[[#This Row],[Data Recebimento]])</f>
        <v>1</v>
      </c>
      <c r="L1372" s="23">
        <f>YEAR(CtasReceber[[#This Row],[Data Recebimento]])</f>
        <v>1900</v>
      </c>
      <c r="M1372" s="154"/>
      <c r="N1372" s="208"/>
      <c r="O13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3" spans="1:15">
      <c r="A1373" s="156"/>
      <c r="B1373" s="220"/>
      <c r="C1373" s="150"/>
      <c r="D1373" s="150"/>
      <c r="E1373" s="150"/>
      <c r="F1373" s="150"/>
      <c r="G1373" s="151"/>
      <c r="H1373" s="23">
        <f>MONTH(CtasReceber[[#This Row],[Data Vencimento]])</f>
        <v>1</v>
      </c>
      <c r="I1373" s="23">
        <f>YEAR(CtasReceber[[#This Row],[Data Vencimento]])</f>
        <v>1900</v>
      </c>
      <c r="J1373" s="156"/>
      <c r="K1373" s="23">
        <f>MONTH(CtasReceber[[#This Row],[Data Recebimento]])</f>
        <v>1</v>
      </c>
      <c r="L1373" s="23">
        <f>YEAR(CtasReceber[[#This Row],[Data Recebimento]])</f>
        <v>1900</v>
      </c>
      <c r="M1373" s="154"/>
      <c r="N1373" s="208"/>
      <c r="O13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4" spans="1:15">
      <c r="A1374" s="156"/>
      <c r="B1374" s="220"/>
      <c r="C1374" s="150"/>
      <c r="D1374" s="150"/>
      <c r="E1374" s="150"/>
      <c r="F1374" s="150"/>
      <c r="G1374" s="151"/>
      <c r="H1374" s="23">
        <f>MONTH(CtasReceber[[#This Row],[Data Vencimento]])</f>
        <v>1</v>
      </c>
      <c r="I1374" s="23">
        <f>YEAR(CtasReceber[[#This Row],[Data Vencimento]])</f>
        <v>1900</v>
      </c>
      <c r="J1374" s="156"/>
      <c r="K1374" s="23">
        <f>MONTH(CtasReceber[[#This Row],[Data Recebimento]])</f>
        <v>1</v>
      </c>
      <c r="L1374" s="23">
        <f>YEAR(CtasReceber[[#This Row],[Data Recebimento]])</f>
        <v>1900</v>
      </c>
      <c r="M1374" s="154"/>
      <c r="N1374" s="208"/>
      <c r="O13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5" spans="1:15">
      <c r="A1375" s="156"/>
      <c r="B1375" s="220"/>
      <c r="C1375" s="150"/>
      <c r="D1375" s="150"/>
      <c r="E1375" s="150"/>
      <c r="F1375" s="150"/>
      <c r="G1375" s="151"/>
      <c r="H1375" s="23">
        <f>MONTH(CtasReceber[[#This Row],[Data Vencimento]])</f>
        <v>1</v>
      </c>
      <c r="I1375" s="23">
        <f>YEAR(CtasReceber[[#This Row],[Data Vencimento]])</f>
        <v>1900</v>
      </c>
      <c r="J1375" s="156"/>
      <c r="K1375" s="23">
        <f>MONTH(CtasReceber[[#This Row],[Data Recebimento]])</f>
        <v>1</v>
      </c>
      <c r="L1375" s="23">
        <f>YEAR(CtasReceber[[#This Row],[Data Recebimento]])</f>
        <v>1900</v>
      </c>
      <c r="M1375" s="154"/>
      <c r="N1375" s="208"/>
      <c r="O13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6" spans="1:15">
      <c r="A1376" s="156"/>
      <c r="B1376" s="220"/>
      <c r="C1376" s="150"/>
      <c r="D1376" s="150"/>
      <c r="E1376" s="150"/>
      <c r="F1376" s="150"/>
      <c r="G1376" s="151"/>
      <c r="H1376" s="23">
        <f>MONTH(CtasReceber[[#This Row],[Data Vencimento]])</f>
        <v>1</v>
      </c>
      <c r="I1376" s="23">
        <f>YEAR(CtasReceber[[#This Row],[Data Vencimento]])</f>
        <v>1900</v>
      </c>
      <c r="J1376" s="156"/>
      <c r="K1376" s="23">
        <f>MONTH(CtasReceber[[#This Row],[Data Recebimento]])</f>
        <v>1</v>
      </c>
      <c r="L1376" s="23">
        <f>YEAR(CtasReceber[[#This Row],[Data Recebimento]])</f>
        <v>1900</v>
      </c>
      <c r="M1376" s="154"/>
      <c r="N1376" s="208"/>
      <c r="O13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7" spans="1:15">
      <c r="A1377" s="156"/>
      <c r="B1377" s="220"/>
      <c r="C1377" s="150"/>
      <c r="D1377" s="150"/>
      <c r="E1377" s="150"/>
      <c r="F1377" s="150"/>
      <c r="G1377" s="151"/>
      <c r="H1377" s="23">
        <f>MONTH(CtasReceber[[#This Row],[Data Vencimento]])</f>
        <v>1</v>
      </c>
      <c r="I1377" s="23">
        <f>YEAR(CtasReceber[[#This Row],[Data Vencimento]])</f>
        <v>1900</v>
      </c>
      <c r="J1377" s="156"/>
      <c r="K1377" s="23">
        <f>MONTH(CtasReceber[[#This Row],[Data Recebimento]])</f>
        <v>1</v>
      </c>
      <c r="L1377" s="23">
        <f>YEAR(CtasReceber[[#This Row],[Data Recebimento]])</f>
        <v>1900</v>
      </c>
      <c r="M1377" s="154"/>
      <c r="N1377" s="208"/>
      <c r="O13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8" spans="1:15">
      <c r="A1378" s="156"/>
      <c r="B1378" s="220"/>
      <c r="C1378" s="150"/>
      <c r="D1378" s="150"/>
      <c r="E1378" s="150"/>
      <c r="F1378" s="150"/>
      <c r="G1378" s="151"/>
      <c r="H1378" s="23">
        <f>MONTH(CtasReceber[[#This Row],[Data Vencimento]])</f>
        <v>1</v>
      </c>
      <c r="I1378" s="23">
        <f>YEAR(CtasReceber[[#This Row],[Data Vencimento]])</f>
        <v>1900</v>
      </c>
      <c r="J1378" s="156"/>
      <c r="K1378" s="23">
        <f>MONTH(CtasReceber[[#This Row],[Data Recebimento]])</f>
        <v>1</v>
      </c>
      <c r="L1378" s="23">
        <f>YEAR(CtasReceber[[#This Row],[Data Recebimento]])</f>
        <v>1900</v>
      </c>
      <c r="M1378" s="154"/>
      <c r="N1378" s="208"/>
      <c r="O13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79" spans="1:15">
      <c r="A1379" s="156"/>
      <c r="B1379" s="220"/>
      <c r="C1379" s="150"/>
      <c r="D1379" s="150"/>
      <c r="E1379" s="150"/>
      <c r="F1379" s="150"/>
      <c r="G1379" s="151"/>
      <c r="H1379" s="23">
        <f>MONTH(CtasReceber[[#This Row],[Data Vencimento]])</f>
        <v>1</v>
      </c>
      <c r="I1379" s="23">
        <f>YEAR(CtasReceber[[#This Row],[Data Vencimento]])</f>
        <v>1900</v>
      </c>
      <c r="J1379" s="156"/>
      <c r="K1379" s="23">
        <f>MONTH(CtasReceber[[#This Row],[Data Recebimento]])</f>
        <v>1</v>
      </c>
      <c r="L1379" s="23">
        <f>YEAR(CtasReceber[[#This Row],[Data Recebimento]])</f>
        <v>1900</v>
      </c>
      <c r="M1379" s="154"/>
      <c r="N1379" s="208"/>
      <c r="O13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0" spans="1:15">
      <c r="A1380" s="156"/>
      <c r="B1380" s="220"/>
      <c r="C1380" s="150"/>
      <c r="D1380" s="150"/>
      <c r="E1380" s="150"/>
      <c r="F1380" s="150"/>
      <c r="G1380" s="151"/>
      <c r="H1380" s="23">
        <f>MONTH(CtasReceber[[#This Row],[Data Vencimento]])</f>
        <v>1</v>
      </c>
      <c r="I1380" s="23">
        <f>YEAR(CtasReceber[[#This Row],[Data Vencimento]])</f>
        <v>1900</v>
      </c>
      <c r="J1380" s="156"/>
      <c r="K1380" s="23">
        <f>MONTH(CtasReceber[[#This Row],[Data Recebimento]])</f>
        <v>1</v>
      </c>
      <c r="L1380" s="23">
        <f>YEAR(CtasReceber[[#This Row],[Data Recebimento]])</f>
        <v>1900</v>
      </c>
      <c r="M1380" s="154"/>
      <c r="N1380" s="208"/>
      <c r="O13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1" spans="1:15">
      <c r="A1381" s="156"/>
      <c r="B1381" s="220"/>
      <c r="C1381" s="150"/>
      <c r="D1381" s="150"/>
      <c r="E1381" s="150"/>
      <c r="F1381" s="150"/>
      <c r="G1381" s="151"/>
      <c r="H1381" s="23">
        <f>MONTH(CtasReceber[[#This Row],[Data Vencimento]])</f>
        <v>1</v>
      </c>
      <c r="I1381" s="23">
        <f>YEAR(CtasReceber[[#This Row],[Data Vencimento]])</f>
        <v>1900</v>
      </c>
      <c r="J1381" s="156"/>
      <c r="K1381" s="23">
        <f>MONTH(CtasReceber[[#This Row],[Data Recebimento]])</f>
        <v>1</v>
      </c>
      <c r="L1381" s="23">
        <f>YEAR(CtasReceber[[#This Row],[Data Recebimento]])</f>
        <v>1900</v>
      </c>
      <c r="M1381" s="154"/>
      <c r="N1381" s="208"/>
      <c r="O13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2" spans="1:15">
      <c r="A1382" s="156"/>
      <c r="B1382" s="220"/>
      <c r="C1382" s="150"/>
      <c r="D1382" s="150"/>
      <c r="E1382" s="150"/>
      <c r="F1382" s="150"/>
      <c r="G1382" s="151"/>
      <c r="H1382" s="23">
        <f>MONTH(CtasReceber[[#This Row],[Data Vencimento]])</f>
        <v>1</v>
      </c>
      <c r="I1382" s="23">
        <f>YEAR(CtasReceber[[#This Row],[Data Vencimento]])</f>
        <v>1900</v>
      </c>
      <c r="J1382" s="156"/>
      <c r="K1382" s="23">
        <f>MONTH(CtasReceber[[#This Row],[Data Recebimento]])</f>
        <v>1</v>
      </c>
      <c r="L1382" s="23">
        <f>YEAR(CtasReceber[[#This Row],[Data Recebimento]])</f>
        <v>1900</v>
      </c>
      <c r="M1382" s="154"/>
      <c r="N1382" s="208"/>
      <c r="O13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3" spans="1:15">
      <c r="A1383" s="156"/>
      <c r="B1383" s="220"/>
      <c r="C1383" s="150"/>
      <c r="D1383" s="150"/>
      <c r="E1383" s="150"/>
      <c r="F1383" s="150"/>
      <c r="G1383" s="151"/>
      <c r="H1383" s="23">
        <f>MONTH(CtasReceber[[#This Row],[Data Vencimento]])</f>
        <v>1</v>
      </c>
      <c r="I1383" s="23">
        <f>YEAR(CtasReceber[[#This Row],[Data Vencimento]])</f>
        <v>1900</v>
      </c>
      <c r="J1383" s="156"/>
      <c r="K1383" s="23">
        <f>MONTH(CtasReceber[[#This Row],[Data Recebimento]])</f>
        <v>1</v>
      </c>
      <c r="L1383" s="23">
        <f>YEAR(CtasReceber[[#This Row],[Data Recebimento]])</f>
        <v>1900</v>
      </c>
      <c r="M1383" s="154"/>
      <c r="N1383" s="208"/>
      <c r="O13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4" spans="1:15">
      <c r="A1384" s="156"/>
      <c r="B1384" s="220"/>
      <c r="C1384" s="150"/>
      <c r="D1384" s="150"/>
      <c r="E1384" s="150"/>
      <c r="F1384" s="150"/>
      <c r="G1384" s="151"/>
      <c r="H1384" s="23">
        <f>MONTH(CtasReceber[[#This Row],[Data Vencimento]])</f>
        <v>1</v>
      </c>
      <c r="I1384" s="23">
        <f>YEAR(CtasReceber[[#This Row],[Data Vencimento]])</f>
        <v>1900</v>
      </c>
      <c r="J1384" s="156"/>
      <c r="K1384" s="23">
        <f>MONTH(CtasReceber[[#This Row],[Data Recebimento]])</f>
        <v>1</v>
      </c>
      <c r="L1384" s="23">
        <f>YEAR(CtasReceber[[#This Row],[Data Recebimento]])</f>
        <v>1900</v>
      </c>
      <c r="M1384" s="154"/>
      <c r="N1384" s="208"/>
      <c r="O13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5" spans="1:15">
      <c r="A1385" s="156"/>
      <c r="B1385" s="220"/>
      <c r="C1385" s="150"/>
      <c r="D1385" s="150"/>
      <c r="E1385" s="150"/>
      <c r="F1385" s="150"/>
      <c r="G1385" s="151"/>
      <c r="H1385" s="23">
        <f>MONTH(CtasReceber[[#This Row],[Data Vencimento]])</f>
        <v>1</v>
      </c>
      <c r="I1385" s="23">
        <f>YEAR(CtasReceber[[#This Row],[Data Vencimento]])</f>
        <v>1900</v>
      </c>
      <c r="J1385" s="156"/>
      <c r="K1385" s="23">
        <f>MONTH(CtasReceber[[#This Row],[Data Recebimento]])</f>
        <v>1</v>
      </c>
      <c r="L1385" s="23">
        <f>YEAR(CtasReceber[[#This Row],[Data Recebimento]])</f>
        <v>1900</v>
      </c>
      <c r="M1385" s="154"/>
      <c r="N1385" s="208"/>
      <c r="O13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6" spans="1:15">
      <c r="A1386" s="156"/>
      <c r="B1386" s="220"/>
      <c r="C1386" s="150"/>
      <c r="D1386" s="150"/>
      <c r="E1386" s="150"/>
      <c r="F1386" s="150"/>
      <c r="G1386" s="151"/>
      <c r="H1386" s="23">
        <f>MONTH(CtasReceber[[#This Row],[Data Vencimento]])</f>
        <v>1</v>
      </c>
      <c r="I1386" s="23">
        <f>YEAR(CtasReceber[[#This Row],[Data Vencimento]])</f>
        <v>1900</v>
      </c>
      <c r="J1386" s="156"/>
      <c r="K1386" s="23">
        <f>MONTH(CtasReceber[[#This Row],[Data Recebimento]])</f>
        <v>1</v>
      </c>
      <c r="L1386" s="23">
        <f>YEAR(CtasReceber[[#This Row],[Data Recebimento]])</f>
        <v>1900</v>
      </c>
      <c r="M1386" s="154"/>
      <c r="N1386" s="208"/>
      <c r="O13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7" spans="1:15">
      <c r="A1387" s="156"/>
      <c r="B1387" s="220"/>
      <c r="C1387" s="150"/>
      <c r="D1387" s="150"/>
      <c r="E1387" s="150"/>
      <c r="F1387" s="150"/>
      <c r="G1387" s="151"/>
      <c r="H1387" s="23">
        <f>MONTH(CtasReceber[[#This Row],[Data Vencimento]])</f>
        <v>1</v>
      </c>
      <c r="I1387" s="23">
        <f>YEAR(CtasReceber[[#This Row],[Data Vencimento]])</f>
        <v>1900</v>
      </c>
      <c r="J1387" s="156"/>
      <c r="K1387" s="23">
        <f>MONTH(CtasReceber[[#This Row],[Data Recebimento]])</f>
        <v>1</v>
      </c>
      <c r="L1387" s="23">
        <f>YEAR(CtasReceber[[#This Row],[Data Recebimento]])</f>
        <v>1900</v>
      </c>
      <c r="M1387" s="154"/>
      <c r="N1387" s="208"/>
      <c r="O13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8" spans="1:15">
      <c r="A1388" s="156"/>
      <c r="B1388" s="220"/>
      <c r="C1388" s="150"/>
      <c r="D1388" s="150"/>
      <c r="E1388" s="150"/>
      <c r="F1388" s="150"/>
      <c r="G1388" s="151"/>
      <c r="H1388" s="23">
        <f>MONTH(CtasReceber[[#This Row],[Data Vencimento]])</f>
        <v>1</v>
      </c>
      <c r="I1388" s="23">
        <f>YEAR(CtasReceber[[#This Row],[Data Vencimento]])</f>
        <v>1900</v>
      </c>
      <c r="J1388" s="156"/>
      <c r="K1388" s="23">
        <f>MONTH(CtasReceber[[#This Row],[Data Recebimento]])</f>
        <v>1</v>
      </c>
      <c r="L1388" s="23">
        <f>YEAR(CtasReceber[[#This Row],[Data Recebimento]])</f>
        <v>1900</v>
      </c>
      <c r="M1388" s="154"/>
      <c r="N1388" s="208"/>
      <c r="O13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89" spans="1:15">
      <c r="A1389" s="156"/>
      <c r="B1389" s="220"/>
      <c r="C1389" s="150"/>
      <c r="D1389" s="150"/>
      <c r="E1389" s="150"/>
      <c r="F1389" s="150"/>
      <c r="G1389" s="151"/>
      <c r="H1389" s="23">
        <f>MONTH(CtasReceber[[#This Row],[Data Vencimento]])</f>
        <v>1</v>
      </c>
      <c r="I1389" s="23">
        <f>YEAR(CtasReceber[[#This Row],[Data Vencimento]])</f>
        <v>1900</v>
      </c>
      <c r="J1389" s="156"/>
      <c r="K1389" s="23">
        <f>MONTH(CtasReceber[[#This Row],[Data Recebimento]])</f>
        <v>1</v>
      </c>
      <c r="L1389" s="23">
        <f>YEAR(CtasReceber[[#This Row],[Data Recebimento]])</f>
        <v>1900</v>
      </c>
      <c r="M1389" s="154"/>
      <c r="N1389" s="208"/>
      <c r="O13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0" spans="1:15">
      <c r="A1390" s="156"/>
      <c r="B1390" s="220"/>
      <c r="C1390" s="150"/>
      <c r="D1390" s="150"/>
      <c r="E1390" s="150"/>
      <c r="F1390" s="150"/>
      <c r="G1390" s="151"/>
      <c r="H1390" s="23">
        <f>MONTH(CtasReceber[[#This Row],[Data Vencimento]])</f>
        <v>1</v>
      </c>
      <c r="I1390" s="23">
        <f>YEAR(CtasReceber[[#This Row],[Data Vencimento]])</f>
        <v>1900</v>
      </c>
      <c r="J1390" s="156"/>
      <c r="K1390" s="23">
        <f>MONTH(CtasReceber[[#This Row],[Data Recebimento]])</f>
        <v>1</v>
      </c>
      <c r="L1390" s="23">
        <f>YEAR(CtasReceber[[#This Row],[Data Recebimento]])</f>
        <v>1900</v>
      </c>
      <c r="M1390" s="154"/>
      <c r="N1390" s="208"/>
      <c r="O13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1" spans="1:15">
      <c r="A1391" s="156"/>
      <c r="B1391" s="220"/>
      <c r="C1391" s="150"/>
      <c r="D1391" s="150"/>
      <c r="E1391" s="150"/>
      <c r="F1391" s="150"/>
      <c r="G1391" s="151"/>
      <c r="H1391" s="23">
        <f>MONTH(CtasReceber[[#This Row],[Data Vencimento]])</f>
        <v>1</v>
      </c>
      <c r="I1391" s="23">
        <f>YEAR(CtasReceber[[#This Row],[Data Vencimento]])</f>
        <v>1900</v>
      </c>
      <c r="J1391" s="156"/>
      <c r="K1391" s="23">
        <f>MONTH(CtasReceber[[#This Row],[Data Recebimento]])</f>
        <v>1</v>
      </c>
      <c r="L1391" s="23">
        <f>YEAR(CtasReceber[[#This Row],[Data Recebimento]])</f>
        <v>1900</v>
      </c>
      <c r="M1391" s="154"/>
      <c r="N1391" s="208"/>
      <c r="O13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2" spans="1:15">
      <c r="A1392" s="156"/>
      <c r="B1392" s="220"/>
      <c r="C1392" s="150"/>
      <c r="D1392" s="150"/>
      <c r="E1392" s="150"/>
      <c r="F1392" s="150"/>
      <c r="G1392" s="151"/>
      <c r="H1392" s="23">
        <f>MONTH(CtasReceber[[#This Row],[Data Vencimento]])</f>
        <v>1</v>
      </c>
      <c r="I1392" s="23">
        <f>YEAR(CtasReceber[[#This Row],[Data Vencimento]])</f>
        <v>1900</v>
      </c>
      <c r="J1392" s="156"/>
      <c r="K1392" s="23">
        <f>MONTH(CtasReceber[[#This Row],[Data Recebimento]])</f>
        <v>1</v>
      </c>
      <c r="L1392" s="23">
        <f>YEAR(CtasReceber[[#This Row],[Data Recebimento]])</f>
        <v>1900</v>
      </c>
      <c r="M1392" s="154"/>
      <c r="N1392" s="208"/>
      <c r="O13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3" spans="1:15">
      <c r="A1393" s="156"/>
      <c r="B1393" s="220"/>
      <c r="C1393" s="150"/>
      <c r="D1393" s="150"/>
      <c r="E1393" s="150"/>
      <c r="F1393" s="150"/>
      <c r="G1393" s="151"/>
      <c r="H1393" s="23">
        <f>MONTH(CtasReceber[[#This Row],[Data Vencimento]])</f>
        <v>1</v>
      </c>
      <c r="I1393" s="23">
        <f>YEAR(CtasReceber[[#This Row],[Data Vencimento]])</f>
        <v>1900</v>
      </c>
      <c r="J1393" s="156"/>
      <c r="K1393" s="23">
        <f>MONTH(CtasReceber[[#This Row],[Data Recebimento]])</f>
        <v>1</v>
      </c>
      <c r="L1393" s="23">
        <f>YEAR(CtasReceber[[#This Row],[Data Recebimento]])</f>
        <v>1900</v>
      </c>
      <c r="M1393" s="154"/>
      <c r="N1393" s="208"/>
      <c r="O13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4" spans="1:15">
      <c r="A1394" s="156"/>
      <c r="B1394" s="220"/>
      <c r="C1394" s="150"/>
      <c r="D1394" s="150"/>
      <c r="E1394" s="150"/>
      <c r="F1394" s="150"/>
      <c r="G1394" s="151"/>
      <c r="H1394" s="23">
        <f>MONTH(CtasReceber[[#This Row],[Data Vencimento]])</f>
        <v>1</v>
      </c>
      <c r="I1394" s="23">
        <f>YEAR(CtasReceber[[#This Row],[Data Vencimento]])</f>
        <v>1900</v>
      </c>
      <c r="J1394" s="156"/>
      <c r="K1394" s="23">
        <f>MONTH(CtasReceber[[#This Row],[Data Recebimento]])</f>
        <v>1</v>
      </c>
      <c r="L1394" s="23">
        <f>YEAR(CtasReceber[[#This Row],[Data Recebimento]])</f>
        <v>1900</v>
      </c>
      <c r="M1394" s="154"/>
      <c r="N1394" s="208"/>
      <c r="O13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5" spans="1:15">
      <c r="A1395" s="156"/>
      <c r="B1395" s="220"/>
      <c r="C1395" s="150"/>
      <c r="D1395" s="150"/>
      <c r="E1395" s="150"/>
      <c r="F1395" s="150"/>
      <c r="G1395" s="151"/>
      <c r="H1395" s="23">
        <f>MONTH(CtasReceber[[#This Row],[Data Vencimento]])</f>
        <v>1</v>
      </c>
      <c r="I1395" s="23">
        <f>YEAR(CtasReceber[[#This Row],[Data Vencimento]])</f>
        <v>1900</v>
      </c>
      <c r="J1395" s="156"/>
      <c r="K1395" s="23">
        <f>MONTH(CtasReceber[[#This Row],[Data Recebimento]])</f>
        <v>1</v>
      </c>
      <c r="L1395" s="23">
        <f>YEAR(CtasReceber[[#This Row],[Data Recebimento]])</f>
        <v>1900</v>
      </c>
      <c r="M1395" s="154"/>
      <c r="N1395" s="208"/>
      <c r="O13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6" spans="1:15">
      <c r="A1396" s="156"/>
      <c r="B1396" s="220"/>
      <c r="C1396" s="150"/>
      <c r="D1396" s="150"/>
      <c r="E1396" s="150"/>
      <c r="F1396" s="150"/>
      <c r="G1396" s="151"/>
      <c r="H1396" s="23">
        <f>MONTH(CtasReceber[[#This Row],[Data Vencimento]])</f>
        <v>1</v>
      </c>
      <c r="I1396" s="23">
        <f>YEAR(CtasReceber[[#This Row],[Data Vencimento]])</f>
        <v>1900</v>
      </c>
      <c r="J1396" s="156"/>
      <c r="K1396" s="23">
        <f>MONTH(CtasReceber[[#This Row],[Data Recebimento]])</f>
        <v>1</v>
      </c>
      <c r="L1396" s="23">
        <f>YEAR(CtasReceber[[#This Row],[Data Recebimento]])</f>
        <v>1900</v>
      </c>
      <c r="M1396" s="154"/>
      <c r="N1396" s="208"/>
      <c r="O13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7" spans="1:15">
      <c r="A1397" s="156"/>
      <c r="B1397" s="220"/>
      <c r="C1397" s="150"/>
      <c r="D1397" s="150"/>
      <c r="E1397" s="150"/>
      <c r="F1397" s="150"/>
      <c r="G1397" s="151"/>
      <c r="H1397" s="23">
        <f>MONTH(CtasReceber[[#This Row],[Data Vencimento]])</f>
        <v>1</v>
      </c>
      <c r="I1397" s="23">
        <f>YEAR(CtasReceber[[#This Row],[Data Vencimento]])</f>
        <v>1900</v>
      </c>
      <c r="J1397" s="156"/>
      <c r="K1397" s="23">
        <f>MONTH(CtasReceber[[#This Row],[Data Recebimento]])</f>
        <v>1</v>
      </c>
      <c r="L1397" s="23">
        <f>YEAR(CtasReceber[[#This Row],[Data Recebimento]])</f>
        <v>1900</v>
      </c>
      <c r="M1397" s="154"/>
      <c r="N1397" s="208"/>
      <c r="O13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8" spans="1:15">
      <c r="A1398" s="156"/>
      <c r="B1398" s="220"/>
      <c r="C1398" s="150"/>
      <c r="D1398" s="150"/>
      <c r="E1398" s="150"/>
      <c r="F1398" s="150"/>
      <c r="G1398" s="151"/>
      <c r="H1398" s="23">
        <f>MONTH(CtasReceber[[#This Row],[Data Vencimento]])</f>
        <v>1</v>
      </c>
      <c r="I1398" s="23">
        <f>YEAR(CtasReceber[[#This Row],[Data Vencimento]])</f>
        <v>1900</v>
      </c>
      <c r="J1398" s="156"/>
      <c r="K1398" s="23">
        <f>MONTH(CtasReceber[[#This Row],[Data Recebimento]])</f>
        <v>1</v>
      </c>
      <c r="L1398" s="23">
        <f>YEAR(CtasReceber[[#This Row],[Data Recebimento]])</f>
        <v>1900</v>
      </c>
      <c r="M1398" s="154"/>
      <c r="N1398" s="208"/>
      <c r="O13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399" spans="1:15">
      <c r="A1399" s="156"/>
      <c r="B1399" s="220"/>
      <c r="C1399" s="150"/>
      <c r="D1399" s="150"/>
      <c r="E1399" s="150"/>
      <c r="F1399" s="150"/>
      <c r="G1399" s="151"/>
      <c r="H1399" s="23">
        <f>MONTH(CtasReceber[[#This Row],[Data Vencimento]])</f>
        <v>1</v>
      </c>
      <c r="I1399" s="23">
        <f>YEAR(CtasReceber[[#This Row],[Data Vencimento]])</f>
        <v>1900</v>
      </c>
      <c r="J1399" s="156"/>
      <c r="K1399" s="23">
        <f>MONTH(CtasReceber[[#This Row],[Data Recebimento]])</f>
        <v>1</v>
      </c>
      <c r="L1399" s="23">
        <f>YEAR(CtasReceber[[#This Row],[Data Recebimento]])</f>
        <v>1900</v>
      </c>
      <c r="M1399" s="154"/>
      <c r="N1399" s="208"/>
      <c r="O13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0" spans="1:15">
      <c r="A1400" s="156"/>
      <c r="B1400" s="220"/>
      <c r="C1400" s="150"/>
      <c r="D1400" s="150"/>
      <c r="E1400" s="150"/>
      <c r="F1400" s="150"/>
      <c r="G1400" s="151"/>
      <c r="H1400" s="23">
        <f>MONTH(CtasReceber[[#This Row],[Data Vencimento]])</f>
        <v>1</v>
      </c>
      <c r="I1400" s="23">
        <f>YEAR(CtasReceber[[#This Row],[Data Vencimento]])</f>
        <v>1900</v>
      </c>
      <c r="J1400" s="156"/>
      <c r="K1400" s="23">
        <f>MONTH(CtasReceber[[#This Row],[Data Recebimento]])</f>
        <v>1</v>
      </c>
      <c r="L1400" s="23">
        <f>YEAR(CtasReceber[[#This Row],[Data Recebimento]])</f>
        <v>1900</v>
      </c>
      <c r="M1400" s="154"/>
      <c r="N1400" s="208"/>
      <c r="O14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1" spans="1:15">
      <c r="A1401" s="156"/>
      <c r="B1401" s="220"/>
      <c r="C1401" s="150"/>
      <c r="D1401" s="150"/>
      <c r="E1401" s="150"/>
      <c r="F1401" s="150"/>
      <c r="G1401" s="151"/>
      <c r="H1401" s="23">
        <f>MONTH(CtasReceber[[#This Row],[Data Vencimento]])</f>
        <v>1</v>
      </c>
      <c r="I1401" s="23">
        <f>YEAR(CtasReceber[[#This Row],[Data Vencimento]])</f>
        <v>1900</v>
      </c>
      <c r="J1401" s="156"/>
      <c r="K1401" s="23">
        <f>MONTH(CtasReceber[[#This Row],[Data Recebimento]])</f>
        <v>1</v>
      </c>
      <c r="L1401" s="23">
        <f>YEAR(CtasReceber[[#This Row],[Data Recebimento]])</f>
        <v>1900</v>
      </c>
      <c r="M1401" s="154"/>
      <c r="N1401" s="208"/>
      <c r="O14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2" spans="1:15">
      <c r="A1402" s="156"/>
      <c r="B1402" s="220"/>
      <c r="C1402" s="150"/>
      <c r="D1402" s="150"/>
      <c r="E1402" s="150"/>
      <c r="F1402" s="150"/>
      <c r="G1402" s="151"/>
      <c r="H1402" s="23">
        <f>MONTH(CtasReceber[[#This Row],[Data Vencimento]])</f>
        <v>1</v>
      </c>
      <c r="I1402" s="23">
        <f>YEAR(CtasReceber[[#This Row],[Data Vencimento]])</f>
        <v>1900</v>
      </c>
      <c r="J1402" s="156"/>
      <c r="K1402" s="23">
        <f>MONTH(CtasReceber[[#This Row],[Data Recebimento]])</f>
        <v>1</v>
      </c>
      <c r="L1402" s="23">
        <f>YEAR(CtasReceber[[#This Row],[Data Recebimento]])</f>
        <v>1900</v>
      </c>
      <c r="M1402" s="154"/>
      <c r="N1402" s="208"/>
      <c r="O14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3" spans="1:15">
      <c r="A1403" s="156"/>
      <c r="B1403" s="220"/>
      <c r="C1403" s="150"/>
      <c r="D1403" s="150"/>
      <c r="E1403" s="150"/>
      <c r="F1403" s="150"/>
      <c r="G1403" s="151"/>
      <c r="H1403" s="23">
        <f>MONTH(CtasReceber[[#This Row],[Data Vencimento]])</f>
        <v>1</v>
      </c>
      <c r="I1403" s="23">
        <f>YEAR(CtasReceber[[#This Row],[Data Vencimento]])</f>
        <v>1900</v>
      </c>
      <c r="J1403" s="156"/>
      <c r="K1403" s="23">
        <f>MONTH(CtasReceber[[#This Row],[Data Recebimento]])</f>
        <v>1</v>
      </c>
      <c r="L1403" s="23">
        <f>YEAR(CtasReceber[[#This Row],[Data Recebimento]])</f>
        <v>1900</v>
      </c>
      <c r="M1403" s="154"/>
      <c r="N1403" s="208"/>
      <c r="O14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4" spans="1:15">
      <c r="A1404" s="156"/>
      <c r="B1404" s="220"/>
      <c r="C1404" s="150"/>
      <c r="D1404" s="150"/>
      <c r="E1404" s="150"/>
      <c r="F1404" s="150"/>
      <c r="G1404" s="151"/>
      <c r="H1404" s="23">
        <f>MONTH(CtasReceber[[#This Row],[Data Vencimento]])</f>
        <v>1</v>
      </c>
      <c r="I1404" s="23">
        <f>YEAR(CtasReceber[[#This Row],[Data Vencimento]])</f>
        <v>1900</v>
      </c>
      <c r="J1404" s="156"/>
      <c r="K1404" s="23">
        <f>MONTH(CtasReceber[[#This Row],[Data Recebimento]])</f>
        <v>1</v>
      </c>
      <c r="L1404" s="23">
        <f>YEAR(CtasReceber[[#This Row],[Data Recebimento]])</f>
        <v>1900</v>
      </c>
      <c r="M1404" s="154"/>
      <c r="N1404" s="208"/>
      <c r="O14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5" spans="1:15">
      <c r="A1405" s="156"/>
      <c r="B1405" s="220"/>
      <c r="C1405" s="150"/>
      <c r="D1405" s="150"/>
      <c r="E1405" s="150"/>
      <c r="F1405" s="150"/>
      <c r="G1405" s="151"/>
      <c r="H1405" s="23">
        <f>MONTH(CtasReceber[[#This Row],[Data Vencimento]])</f>
        <v>1</v>
      </c>
      <c r="I1405" s="23">
        <f>YEAR(CtasReceber[[#This Row],[Data Vencimento]])</f>
        <v>1900</v>
      </c>
      <c r="J1405" s="156"/>
      <c r="K1405" s="23">
        <f>MONTH(CtasReceber[[#This Row],[Data Recebimento]])</f>
        <v>1</v>
      </c>
      <c r="L1405" s="23">
        <f>YEAR(CtasReceber[[#This Row],[Data Recebimento]])</f>
        <v>1900</v>
      </c>
      <c r="M1405" s="154"/>
      <c r="N1405" s="208"/>
      <c r="O14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6" spans="1:15">
      <c r="A1406" s="156"/>
      <c r="B1406" s="220"/>
      <c r="C1406" s="150"/>
      <c r="D1406" s="150"/>
      <c r="E1406" s="150"/>
      <c r="F1406" s="150"/>
      <c r="G1406" s="151"/>
      <c r="H1406" s="23">
        <f>MONTH(CtasReceber[[#This Row],[Data Vencimento]])</f>
        <v>1</v>
      </c>
      <c r="I1406" s="23">
        <f>YEAR(CtasReceber[[#This Row],[Data Vencimento]])</f>
        <v>1900</v>
      </c>
      <c r="J1406" s="156"/>
      <c r="K1406" s="23">
        <f>MONTH(CtasReceber[[#This Row],[Data Recebimento]])</f>
        <v>1</v>
      </c>
      <c r="L1406" s="23">
        <f>YEAR(CtasReceber[[#This Row],[Data Recebimento]])</f>
        <v>1900</v>
      </c>
      <c r="M1406" s="154"/>
      <c r="N1406" s="208"/>
      <c r="O14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7" spans="1:15">
      <c r="A1407" s="156"/>
      <c r="B1407" s="220"/>
      <c r="C1407" s="150"/>
      <c r="D1407" s="150"/>
      <c r="E1407" s="150"/>
      <c r="F1407" s="150"/>
      <c r="G1407" s="151"/>
      <c r="H1407" s="23">
        <f>MONTH(CtasReceber[[#This Row],[Data Vencimento]])</f>
        <v>1</v>
      </c>
      <c r="I1407" s="23">
        <f>YEAR(CtasReceber[[#This Row],[Data Vencimento]])</f>
        <v>1900</v>
      </c>
      <c r="J1407" s="156"/>
      <c r="K1407" s="23">
        <f>MONTH(CtasReceber[[#This Row],[Data Recebimento]])</f>
        <v>1</v>
      </c>
      <c r="L1407" s="23">
        <f>YEAR(CtasReceber[[#This Row],[Data Recebimento]])</f>
        <v>1900</v>
      </c>
      <c r="M1407" s="154"/>
      <c r="N1407" s="208"/>
      <c r="O14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8" spans="1:15">
      <c r="A1408" s="156"/>
      <c r="B1408" s="220"/>
      <c r="C1408" s="150"/>
      <c r="D1408" s="150"/>
      <c r="E1408" s="150"/>
      <c r="F1408" s="150"/>
      <c r="G1408" s="151"/>
      <c r="H1408" s="23">
        <f>MONTH(CtasReceber[[#This Row],[Data Vencimento]])</f>
        <v>1</v>
      </c>
      <c r="I1408" s="23">
        <f>YEAR(CtasReceber[[#This Row],[Data Vencimento]])</f>
        <v>1900</v>
      </c>
      <c r="J1408" s="156"/>
      <c r="K1408" s="23">
        <f>MONTH(CtasReceber[[#This Row],[Data Recebimento]])</f>
        <v>1</v>
      </c>
      <c r="L1408" s="23">
        <f>YEAR(CtasReceber[[#This Row],[Data Recebimento]])</f>
        <v>1900</v>
      </c>
      <c r="M1408" s="154"/>
      <c r="N1408" s="208"/>
      <c r="O14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09" spans="1:15">
      <c r="A1409" s="156"/>
      <c r="B1409" s="220"/>
      <c r="C1409" s="150"/>
      <c r="D1409" s="150"/>
      <c r="E1409" s="150"/>
      <c r="F1409" s="150"/>
      <c r="G1409" s="151"/>
      <c r="H1409" s="23">
        <f>MONTH(CtasReceber[[#This Row],[Data Vencimento]])</f>
        <v>1</v>
      </c>
      <c r="I1409" s="23">
        <f>YEAR(CtasReceber[[#This Row],[Data Vencimento]])</f>
        <v>1900</v>
      </c>
      <c r="J1409" s="156"/>
      <c r="K1409" s="23">
        <f>MONTH(CtasReceber[[#This Row],[Data Recebimento]])</f>
        <v>1</v>
      </c>
      <c r="L1409" s="23">
        <f>YEAR(CtasReceber[[#This Row],[Data Recebimento]])</f>
        <v>1900</v>
      </c>
      <c r="M1409" s="154"/>
      <c r="N1409" s="208"/>
      <c r="O14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0" spans="1:15">
      <c r="A1410" s="156"/>
      <c r="B1410" s="220"/>
      <c r="C1410" s="150"/>
      <c r="D1410" s="150"/>
      <c r="E1410" s="150"/>
      <c r="F1410" s="150"/>
      <c r="G1410" s="151"/>
      <c r="H1410" s="23">
        <f>MONTH(CtasReceber[[#This Row],[Data Vencimento]])</f>
        <v>1</v>
      </c>
      <c r="I1410" s="23">
        <f>YEAR(CtasReceber[[#This Row],[Data Vencimento]])</f>
        <v>1900</v>
      </c>
      <c r="J1410" s="156"/>
      <c r="K1410" s="23">
        <f>MONTH(CtasReceber[[#This Row],[Data Recebimento]])</f>
        <v>1</v>
      </c>
      <c r="L1410" s="23">
        <f>YEAR(CtasReceber[[#This Row],[Data Recebimento]])</f>
        <v>1900</v>
      </c>
      <c r="M1410" s="154"/>
      <c r="N1410" s="208"/>
      <c r="O14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1" spans="1:15">
      <c r="A1411" s="156"/>
      <c r="B1411" s="220"/>
      <c r="C1411" s="150"/>
      <c r="D1411" s="150"/>
      <c r="E1411" s="150"/>
      <c r="F1411" s="150"/>
      <c r="G1411" s="151"/>
      <c r="H1411" s="23">
        <f>MONTH(CtasReceber[[#This Row],[Data Vencimento]])</f>
        <v>1</v>
      </c>
      <c r="I1411" s="23">
        <f>YEAR(CtasReceber[[#This Row],[Data Vencimento]])</f>
        <v>1900</v>
      </c>
      <c r="J1411" s="156"/>
      <c r="K1411" s="23">
        <f>MONTH(CtasReceber[[#This Row],[Data Recebimento]])</f>
        <v>1</v>
      </c>
      <c r="L1411" s="23">
        <f>YEAR(CtasReceber[[#This Row],[Data Recebimento]])</f>
        <v>1900</v>
      </c>
      <c r="M1411" s="154"/>
      <c r="N1411" s="208"/>
      <c r="O14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2" spans="1:15">
      <c r="A1412" s="156"/>
      <c r="B1412" s="220"/>
      <c r="C1412" s="150"/>
      <c r="D1412" s="150"/>
      <c r="E1412" s="150"/>
      <c r="F1412" s="150"/>
      <c r="G1412" s="151"/>
      <c r="H1412" s="23">
        <f>MONTH(CtasReceber[[#This Row],[Data Vencimento]])</f>
        <v>1</v>
      </c>
      <c r="I1412" s="23">
        <f>YEAR(CtasReceber[[#This Row],[Data Vencimento]])</f>
        <v>1900</v>
      </c>
      <c r="J1412" s="156"/>
      <c r="K1412" s="23">
        <f>MONTH(CtasReceber[[#This Row],[Data Recebimento]])</f>
        <v>1</v>
      </c>
      <c r="L1412" s="23">
        <f>YEAR(CtasReceber[[#This Row],[Data Recebimento]])</f>
        <v>1900</v>
      </c>
      <c r="M1412" s="154"/>
      <c r="N1412" s="208"/>
      <c r="O14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3" spans="1:15">
      <c r="A1413" s="156"/>
      <c r="B1413" s="220"/>
      <c r="C1413" s="150"/>
      <c r="D1413" s="150"/>
      <c r="E1413" s="150"/>
      <c r="F1413" s="150"/>
      <c r="G1413" s="151"/>
      <c r="H1413" s="23">
        <f>MONTH(CtasReceber[[#This Row],[Data Vencimento]])</f>
        <v>1</v>
      </c>
      <c r="I1413" s="23">
        <f>YEAR(CtasReceber[[#This Row],[Data Vencimento]])</f>
        <v>1900</v>
      </c>
      <c r="J1413" s="156"/>
      <c r="K1413" s="23">
        <f>MONTH(CtasReceber[[#This Row],[Data Recebimento]])</f>
        <v>1</v>
      </c>
      <c r="L1413" s="23">
        <f>YEAR(CtasReceber[[#This Row],[Data Recebimento]])</f>
        <v>1900</v>
      </c>
      <c r="M1413" s="154"/>
      <c r="N1413" s="208"/>
      <c r="O14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4" spans="1:15">
      <c r="A1414" s="156"/>
      <c r="B1414" s="220"/>
      <c r="C1414" s="150"/>
      <c r="D1414" s="150"/>
      <c r="E1414" s="150"/>
      <c r="F1414" s="150"/>
      <c r="G1414" s="151"/>
      <c r="H1414" s="23">
        <f>MONTH(CtasReceber[[#This Row],[Data Vencimento]])</f>
        <v>1</v>
      </c>
      <c r="I1414" s="23">
        <f>YEAR(CtasReceber[[#This Row],[Data Vencimento]])</f>
        <v>1900</v>
      </c>
      <c r="J1414" s="156"/>
      <c r="K1414" s="23">
        <f>MONTH(CtasReceber[[#This Row],[Data Recebimento]])</f>
        <v>1</v>
      </c>
      <c r="L1414" s="23">
        <f>YEAR(CtasReceber[[#This Row],[Data Recebimento]])</f>
        <v>1900</v>
      </c>
      <c r="M1414" s="154"/>
      <c r="N1414" s="208"/>
      <c r="O14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5" spans="1:15">
      <c r="A1415" s="156"/>
      <c r="B1415" s="220"/>
      <c r="C1415" s="150"/>
      <c r="D1415" s="150"/>
      <c r="E1415" s="150"/>
      <c r="F1415" s="150"/>
      <c r="G1415" s="151"/>
      <c r="H1415" s="23">
        <f>MONTH(CtasReceber[[#This Row],[Data Vencimento]])</f>
        <v>1</v>
      </c>
      <c r="I1415" s="23">
        <f>YEAR(CtasReceber[[#This Row],[Data Vencimento]])</f>
        <v>1900</v>
      </c>
      <c r="J1415" s="156"/>
      <c r="K1415" s="23">
        <f>MONTH(CtasReceber[[#This Row],[Data Recebimento]])</f>
        <v>1</v>
      </c>
      <c r="L1415" s="23">
        <f>YEAR(CtasReceber[[#This Row],[Data Recebimento]])</f>
        <v>1900</v>
      </c>
      <c r="M1415" s="154"/>
      <c r="N1415" s="208"/>
      <c r="O14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6" spans="1:15">
      <c r="A1416" s="156"/>
      <c r="B1416" s="220"/>
      <c r="C1416" s="150"/>
      <c r="D1416" s="150"/>
      <c r="E1416" s="150"/>
      <c r="F1416" s="150"/>
      <c r="G1416" s="151"/>
      <c r="H1416" s="23">
        <f>MONTH(CtasReceber[[#This Row],[Data Vencimento]])</f>
        <v>1</v>
      </c>
      <c r="I1416" s="23">
        <f>YEAR(CtasReceber[[#This Row],[Data Vencimento]])</f>
        <v>1900</v>
      </c>
      <c r="J1416" s="156"/>
      <c r="K1416" s="23">
        <f>MONTH(CtasReceber[[#This Row],[Data Recebimento]])</f>
        <v>1</v>
      </c>
      <c r="L1416" s="23">
        <f>YEAR(CtasReceber[[#This Row],[Data Recebimento]])</f>
        <v>1900</v>
      </c>
      <c r="M1416" s="154"/>
      <c r="N1416" s="208"/>
      <c r="O14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7" spans="1:15">
      <c r="A1417" s="156"/>
      <c r="B1417" s="220"/>
      <c r="C1417" s="150"/>
      <c r="D1417" s="150"/>
      <c r="E1417" s="150"/>
      <c r="F1417" s="150"/>
      <c r="G1417" s="151"/>
      <c r="H1417" s="23">
        <f>MONTH(CtasReceber[[#This Row],[Data Vencimento]])</f>
        <v>1</v>
      </c>
      <c r="I1417" s="23">
        <f>YEAR(CtasReceber[[#This Row],[Data Vencimento]])</f>
        <v>1900</v>
      </c>
      <c r="J1417" s="156"/>
      <c r="K1417" s="23">
        <f>MONTH(CtasReceber[[#This Row],[Data Recebimento]])</f>
        <v>1</v>
      </c>
      <c r="L1417" s="23">
        <f>YEAR(CtasReceber[[#This Row],[Data Recebimento]])</f>
        <v>1900</v>
      </c>
      <c r="M1417" s="154"/>
      <c r="N1417" s="208"/>
      <c r="O14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8" spans="1:15">
      <c r="A1418" s="156"/>
      <c r="B1418" s="220"/>
      <c r="C1418" s="150"/>
      <c r="D1418" s="150"/>
      <c r="E1418" s="150"/>
      <c r="F1418" s="150"/>
      <c r="G1418" s="151"/>
      <c r="H1418" s="23">
        <f>MONTH(CtasReceber[[#This Row],[Data Vencimento]])</f>
        <v>1</v>
      </c>
      <c r="I1418" s="23">
        <f>YEAR(CtasReceber[[#This Row],[Data Vencimento]])</f>
        <v>1900</v>
      </c>
      <c r="J1418" s="156"/>
      <c r="K1418" s="23">
        <f>MONTH(CtasReceber[[#This Row],[Data Recebimento]])</f>
        <v>1</v>
      </c>
      <c r="L1418" s="23">
        <f>YEAR(CtasReceber[[#This Row],[Data Recebimento]])</f>
        <v>1900</v>
      </c>
      <c r="M1418" s="154"/>
      <c r="N1418" s="208"/>
      <c r="O14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19" spans="1:15">
      <c r="A1419" s="156"/>
      <c r="B1419" s="220"/>
      <c r="C1419" s="150"/>
      <c r="D1419" s="150"/>
      <c r="E1419" s="150"/>
      <c r="F1419" s="150"/>
      <c r="G1419" s="151"/>
      <c r="H1419" s="23">
        <f>MONTH(CtasReceber[[#This Row],[Data Vencimento]])</f>
        <v>1</v>
      </c>
      <c r="I1419" s="23">
        <f>YEAR(CtasReceber[[#This Row],[Data Vencimento]])</f>
        <v>1900</v>
      </c>
      <c r="J1419" s="156"/>
      <c r="K1419" s="23">
        <f>MONTH(CtasReceber[[#This Row],[Data Recebimento]])</f>
        <v>1</v>
      </c>
      <c r="L1419" s="23">
        <f>YEAR(CtasReceber[[#This Row],[Data Recebimento]])</f>
        <v>1900</v>
      </c>
      <c r="M1419" s="154"/>
      <c r="N1419" s="208"/>
      <c r="O14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0" spans="1:15">
      <c r="A1420" s="156"/>
      <c r="B1420" s="220"/>
      <c r="C1420" s="150"/>
      <c r="D1420" s="150"/>
      <c r="E1420" s="150"/>
      <c r="F1420" s="150"/>
      <c r="G1420" s="151"/>
      <c r="H1420" s="23">
        <f>MONTH(CtasReceber[[#This Row],[Data Vencimento]])</f>
        <v>1</v>
      </c>
      <c r="I1420" s="23">
        <f>YEAR(CtasReceber[[#This Row],[Data Vencimento]])</f>
        <v>1900</v>
      </c>
      <c r="J1420" s="156"/>
      <c r="K1420" s="23">
        <f>MONTH(CtasReceber[[#This Row],[Data Recebimento]])</f>
        <v>1</v>
      </c>
      <c r="L1420" s="23">
        <f>YEAR(CtasReceber[[#This Row],[Data Recebimento]])</f>
        <v>1900</v>
      </c>
      <c r="M1420" s="154"/>
      <c r="N1420" s="208"/>
      <c r="O14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1" spans="1:15">
      <c r="A1421" s="156"/>
      <c r="B1421" s="220"/>
      <c r="C1421" s="150"/>
      <c r="D1421" s="150"/>
      <c r="E1421" s="150"/>
      <c r="F1421" s="150"/>
      <c r="G1421" s="151"/>
      <c r="H1421" s="23">
        <f>MONTH(CtasReceber[[#This Row],[Data Vencimento]])</f>
        <v>1</v>
      </c>
      <c r="I1421" s="23">
        <f>YEAR(CtasReceber[[#This Row],[Data Vencimento]])</f>
        <v>1900</v>
      </c>
      <c r="J1421" s="156"/>
      <c r="K1421" s="23">
        <f>MONTH(CtasReceber[[#This Row],[Data Recebimento]])</f>
        <v>1</v>
      </c>
      <c r="L1421" s="23">
        <f>YEAR(CtasReceber[[#This Row],[Data Recebimento]])</f>
        <v>1900</v>
      </c>
      <c r="M1421" s="154"/>
      <c r="N1421" s="208"/>
      <c r="O14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2" spans="1:15">
      <c r="A1422" s="156"/>
      <c r="B1422" s="220"/>
      <c r="C1422" s="150"/>
      <c r="D1422" s="150"/>
      <c r="E1422" s="150"/>
      <c r="F1422" s="150"/>
      <c r="G1422" s="151"/>
      <c r="H1422" s="23">
        <f>MONTH(CtasReceber[[#This Row],[Data Vencimento]])</f>
        <v>1</v>
      </c>
      <c r="I1422" s="23">
        <f>YEAR(CtasReceber[[#This Row],[Data Vencimento]])</f>
        <v>1900</v>
      </c>
      <c r="J1422" s="156"/>
      <c r="K1422" s="23">
        <f>MONTH(CtasReceber[[#This Row],[Data Recebimento]])</f>
        <v>1</v>
      </c>
      <c r="L1422" s="23">
        <f>YEAR(CtasReceber[[#This Row],[Data Recebimento]])</f>
        <v>1900</v>
      </c>
      <c r="M1422" s="154"/>
      <c r="N1422" s="208"/>
      <c r="O14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3" spans="1:15">
      <c r="A1423" s="156"/>
      <c r="B1423" s="220"/>
      <c r="C1423" s="150"/>
      <c r="D1423" s="150"/>
      <c r="E1423" s="150"/>
      <c r="F1423" s="150"/>
      <c r="G1423" s="151"/>
      <c r="H1423" s="23">
        <f>MONTH(CtasReceber[[#This Row],[Data Vencimento]])</f>
        <v>1</v>
      </c>
      <c r="I1423" s="23">
        <f>YEAR(CtasReceber[[#This Row],[Data Vencimento]])</f>
        <v>1900</v>
      </c>
      <c r="J1423" s="156"/>
      <c r="K1423" s="23">
        <f>MONTH(CtasReceber[[#This Row],[Data Recebimento]])</f>
        <v>1</v>
      </c>
      <c r="L1423" s="23">
        <f>YEAR(CtasReceber[[#This Row],[Data Recebimento]])</f>
        <v>1900</v>
      </c>
      <c r="M1423" s="154"/>
      <c r="N1423" s="208"/>
      <c r="O14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4" spans="1:15">
      <c r="A1424" s="156"/>
      <c r="B1424" s="220"/>
      <c r="C1424" s="150"/>
      <c r="D1424" s="150"/>
      <c r="E1424" s="150"/>
      <c r="F1424" s="150"/>
      <c r="G1424" s="151"/>
      <c r="H1424" s="23">
        <f>MONTH(CtasReceber[[#This Row],[Data Vencimento]])</f>
        <v>1</v>
      </c>
      <c r="I1424" s="23">
        <f>YEAR(CtasReceber[[#This Row],[Data Vencimento]])</f>
        <v>1900</v>
      </c>
      <c r="J1424" s="156"/>
      <c r="K1424" s="23">
        <f>MONTH(CtasReceber[[#This Row],[Data Recebimento]])</f>
        <v>1</v>
      </c>
      <c r="L1424" s="23">
        <f>YEAR(CtasReceber[[#This Row],[Data Recebimento]])</f>
        <v>1900</v>
      </c>
      <c r="M1424" s="154"/>
      <c r="N1424" s="208"/>
      <c r="O14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5" spans="1:15">
      <c r="A1425" s="156"/>
      <c r="B1425" s="220"/>
      <c r="C1425" s="150"/>
      <c r="D1425" s="150"/>
      <c r="E1425" s="150"/>
      <c r="F1425" s="150"/>
      <c r="G1425" s="151"/>
      <c r="H1425" s="23">
        <f>MONTH(CtasReceber[[#This Row],[Data Vencimento]])</f>
        <v>1</v>
      </c>
      <c r="I1425" s="23">
        <f>YEAR(CtasReceber[[#This Row],[Data Vencimento]])</f>
        <v>1900</v>
      </c>
      <c r="J1425" s="156"/>
      <c r="K1425" s="23">
        <f>MONTH(CtasReceber[[#This Row],[Data Recebimento]])</f>
        <v>1</v>
      </c>
      <c r="L1425" s="23">
        <f>YEAR(CtasReceber[[#This Row],[Data Recebimento]])</f>
        <v>1900</v>
      </c>
      <c r="M1425" s="154"/>
      <c r="N1425" s="208"/>
      <c r="O14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6" spans="1:15">
      <c r="A1426" s="156"/>
      <c r="B1426" s="220"/>
      <c r="C1426" s="150"/>
      <c r="D1426" s="150"/>
      <c r="E1426" s="150"/>
      <c r="F1426" s="150"/>
      <c r="G1426" s="151"/>
      <c r="H1426" s="23">
        <f>MONTH(CtasReceber[[#This Row],[Data Vencimento]])</f>
        <v>1</v>
      </c>
      <c r="I1426" s="23">
        <f>YEAR(CtasReceber[[#This Row],[Data Vencimento]])</f>
        <v>1900</v>
      </c>
      <c r="J1426" s="156"/>
      <c r="K1426" s="23">
        <f>MONTH(CtasReceber[[#This Row],[Data Recebimento]])</f>
        <v>1</v>
      </c>
      <c r="L1426" s="23">
        <f>YEAR(CtasReceber[[#This Row],[Data Recebimento]])</f>
        <v>1900</v>
      </c>
      <c r="M1426" s="154"/>
      <c r="N1426" s="208"/>
      <c r="O14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7" spans="1:15">
      <c r="A1427" s="156"/>
      <c r="B1427" s="220"/>
      <c r="C1427" s="150"/>
      <c r="D1427" s="150"/>
      <c r="E1427" s="150"/>
      <c r="F1427" s="150"/>
      <c r="G1427" s="151"/>
      <c r="H1427" s="23">
        <f>MONTH(CtasReceber[[#This Row],[Data Vencimento]])</f>
        <v>1</v>
      </c>
      <c r="I1427" s="23">
        <f>YEAR(CtasReceber[[#This Row],[Data Vencimento]])</f>
        <v>1900</v>
      </c>
      <c r="J1427" s="156"/>
      <c r="K1427" s="23">
        <f>MONTH(CtasReceber[[#This Row],[Data Recebimento]])</f>
        <v>1</v>
      </c>
      <c r="L1427" s="23">
        <f>YEAR(CtasReceber[[#This Row],[Data Recebimento]])</f>
        <v>1900</v>
      </c>
      <c r="M1427" s="154"/>
      <c r="N1427" s="208"/>
      <c r="O14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8" spans="1:15">
      <c r="A1428" s="156"/>
      <c r="B1428" s="220"/>
      <c r="C1428" s="150"/>
      <c r="D1428" s="150"/>
      <c r="E1428" s="150"/>
      <c r="F1428" s="150"/>
      <c r="G1428" s="151"/>
      <c r="H1428" s="23">
        <f>MONTH(CtasReceber[[#This Row],[Data Vencimento]])</f>
        <v>1</v>
      </c>
      <c r="I1428" s="23">
        <f>YEAR(CtasReceber[[#This Row],[Data Vencimento]])</f>
        <v>1900</v>
      </c>
      <c r="J1428" s="156"/>
      <c r="K1428" s="23">
        <f>MONTH(CtasReceber[[#This Row],[Data Recebimento]])</f>
        <v>1</v>
      </c>
      <c r="L1428" s="23">
        <f>YEAR(CtasReceber[[#This Row],[Data Recebimento]])</f>
        <v>1900</v>
      </c>
      <c r="M1428" s="154"/>
      <c r="N1428" s="208"/>
      <c r="O14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29" spans="1:15">
      <c r="A1429" s="156"/>
      <c r="B1429" s="220"/>
      <c r="C1429" s="150"/>
      <c r="D1429" s="150"/>
      <c r="E1429" s="150"/>
      <c r="F1429" s="150"/>
      <c r="G1429" s="151"/>
      <c r="H1429" s="23">
        <f>MONTH(CtasReceber[[#This Row],[Data Vencimento]])</f>
        <v>1</v>
      </c>
      <c r="I1429" s="23">
        <f>YEAR(CtasReceber[[#This Row],[Data Vencimento]])</f>
        <v>1900</v>
      </c>
      <c r="J1429" s="156"/>
      <c r="K1429" s="23">
        <f>MONTH(CtasReceber[[#This Row],[Data Recebimento]])</f>
        <v>1</v>
      </c>
      <c r="L1429" s="23">
        <f>YEAR(CtasReceber[[#This Row],[Data Recebimento]])</f>
        <v>1900</v>
      </c>
      <c r="M1429" s="154"/>
      <c r="N1429" s="208"/>
      <c r="O14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0" spans="1:15">
      <c r="A1430" s="156"/>
      <c r="B1430" s="220"/>
      <c r="C1430" s="150"/>
      <c r="D1430" s="150"/>
      <c r="E1430" s="150"/>
      <c r="F1430" s="150"/>
      <c r="G1430" s="151"/>
      <c r="H1430" s="23">
        <f>MONTH(CtasReceber[[#This Row],[Data Vencimento]])</f>
        <v>1</v>
      </c>
      <c r="I1430" s="23">
        <f>YEAR(CtasReceber[[#This Row],[Data Vencimento]])</f>
        <v>1900</v>
      </c>
      <c r="J1430" s="156"/>
      <c r="K1430" s="23">
        <f>MONTH(CtasReceber[[#This Row],[Data Recebimento]])</f>
        <v>1</v>
      </c>
      <c r="L1430" s="23">
        <f>YEAR(CtasReceber[[#This Row],[Data Recebimento]])</f>
        <v>1900</v>
      </c>
      <c r="M1430" s="154"/>
      <c r="N1430" s="208"/>
      <c r="O14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1" spans="1:15">
      <c r="A1431" s="156"/>
      <c r="B1431" s="220"/>
      <c r="C1431" s="150"/>
      <c r="D1431" s="150"/>
      <c r="E1431" s="150"/>
      <c r="F1431" s="150"/>
      <c r="G1431" s="151"/>
      <c r="H1431" s="23">
        <f>MONTH(CtasReceber[[#This Row],[Data Vencimento]])</f>
        <v>1</v>
      </c>
      <c r="I1431" s="23">
        <f>YEAR(CtasReceber[[#This Row],[Data Vencimento]])</f>
        <v>1900</v>
      </c>
      <c r="J1431" s="156"/>
      <c r="K1431" s="23">
        <f>MONTH(CtasReceber[[#This Row],[Data Recebimento]])</f>
        <v>1</v>
      </c>
      <c r="L1431" s="23">
        <f>YEAR(CtasReceber[[#This Row],[Data Recebimento]])</f>
        <v>1900</v>
      </c>
      <c r="M1431" s="154"/>
      <c r="N1431" s="208"/>
      <c r="O14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2" spans="1:15">
      <c r="A1432" s="156"/>
      <c r="B1432" s="220"/>
      <c r="C1432" s="150"/>
      <c r="D1432" s="150"/>
      <c r="E1432" s="150"/>
      <c r="F1432" s="150"/>
      <c r="G1432" s="151"/>
      <c r="H1432" s="23">
        <f>MONTH(CtasReceber[[#This Row],[Data Vencimento]])</f>
        <v>1</v>
      </c>
      <c r="I1432" s="23">
        <f>YEAR(CtasReceber[[#This Row],[Data Vencimento]])</f>
        <v>1900</v>
      </c>
      <c r="J1432" s="156"/>
      <c r="K1432" s="23">
        <f>MONTH(CtasReceber[[#This Row],[Data Recebimento]])</f>
        <v>1</v>
      </c>
      <c r="L1432" s="23">
        <f>YEAR(CtasReceber[[#This Row],[Data Recebimento]])</f>
        <v>1900</v>
      </c>
      <c r="M1432" s="154"/>
      <c r="N1432" s="208"/>
      <c r="O14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3" spans="1:15">
      <c r="A1433" s="156"/>
      <c r="B1433" s="220"/>
      <c r="C1433" s="150"/>
      <c r="D1433" s="150"/>
      <c r="E1433" s="150"/>
      <c r="F1433" s="150"/>
      <c r="G1433" s="151"/>
      <c r="H1433" s="23">
        <f>MONTH(CtasReceber[[#This Row],[Data Vencimento]])</f>
        <v>1</v>
      </c>
      <c r="I1433" s="23">
        <f>YEAR(CtasReceber[[#This Row],[Data Vencimento]])</f>
        <v>1900</v>
      </c>
      <c r="J1433" s="156"/>
      <c r="K1433" s="23">
        <f>MONTH(CtasReceber[[#This Row],[Data Recebimento]])</f>
        <v>1</v>
      </c>
      <c r="L1433" s="23">
        <f>YEAR(CtasReceber[[#This Row],[Data Recebimento]])</f>
        <v>1900</v>
      </c>
      <c r="M1433" s="154"/>
      <c r="N1433" s="208"/>
      <c r="O14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4" spans="1:15">
      <c r="A1434" s="156"/>
      <c r="B1434" s="220"/>
      <c r="C1434" s="150"/>
      <c r="D1434" s="150"/>
      <c r="E1434" s="150"/>
      <c r="F1434" s="150"/>
      <c r="G1434" s="151"/>
      <c r="H1434" s="23">
        <f>MONTH(CtasReceber[[#This Row],[Data Vencimento]])</f>
        <v>1</v>
      </c>
      <c r="I1434" s="23">
        <f>YEAR(CtasReceber[[#This Row],[Data Vencimento]])</f>
        <v>1900</v>
      </c>
      <c r="J1434" s="156"/>
      <c r="K1434" s="23">
        <f>MONTH(CtasReceber[[#This Row],[Data Recebimento]])</f>
        <v>1</v>
      </c>
      <c r="L1434" s="23">
        <f>YEAR(CtasReceber[[#This Row],[Data Recebimento]])</f>
        <v>1900</v>
      </c>
      <c r="M1434" s="154"/>
      <c r="N1434" s="208"/>
      <c r="O14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5" spans="1:15">
      <c r="A1435" s="156"/>
      <c r="B1435" s="220"/>
      <c r="C1435" s="150"/>
      <c r="D1435" s="150"/>
      <c r="E1435" s="150"/>
      <c r="F1435" s="150"/>
      <c r="G1435" s="151"/>
      <c r="H1435" s="23">
        <f>MONTH(CtasReceber[[#This Row],[Data Vencimento]])</f>
        <v>1</v>
      </c>
      <c r="I1435" s="23">
        <f>YEAR(CtasReceber[[#This Row],[Data Vencimento]])</f>
        <v>1900</v>
      </c>
      <c r="J1435" s="156"/>
      <c r="K1435" s="23">
        <f>MONTH(CtasReceber[[#This Row],[Data Recebimento]])</f>
        <v>1</v>
      </c>
      <c r="L1435" s="23">
        <f>YEAR(CtasReceber[[#This Row],[Data Recebimento]])</f>
        <v>1900</v>
      </c>
      <c r="M1435" s="154"/>
      <c r="N1435" s="208"/>
      <c r="O14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6" spans="1:15">
      <c r="A1436" s="156"/>
      <c r="B1436" s="220"/>
      <c r="C1436" s="150"/>
      <c r="D1436" s="150"/>
      <c r="E1436" s="150"/>
      <c r="F1436" s="150"/>
      <c r="G1436" s="151"/>
      <c r="H1436" s="23">
        <f>MONTH(CtasReceber[[#This Row],[Data Vencimento]])</f>
        <v>1</v>
      </c>
      <c r="I1436" s="23">
        <f>YEAR(CtasReceber[[#This Row],[Data Vencimento]])</f>
        <v>1900</v>
      </c>
      <c r="J1436" s="156"/>
      <c r="K1436" s="23">
        <f>MONTH(CtasReceber[[#This Row],[Data Recebimento]])</f>
        <v>1</v>
      </c>
      <c r="L1436" s="23">
        <f>YEAR(CtasReceber[[#This Row],[Data Recebimento]])</f>
        <v>1900</v>
      </c>
      <c r="M1436" s="154"/>
      <c r="N1436" s="208"/>
      <c r="O14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7" spans="1:15">
      <c r="A1437" s="156"/>
      <c r="B1437" s="220"/>
      <c r="C1437" s="150"/>
      <c r="D1437" s="150"/>
      <c r="E1437" s="150"/>
      <c r="F1437" s="150"/>
      <c r="G1437" s="151"/>
      <c r="H1437" s="23">
        <f>MONTH(CtasReceber[[#This Row],[Data Vencimento]])</f>
        <v>1</v>
      </c>
      <c r="I1437" s="23">
        <f>YEAR(CtasReceber[[#This Row],[Data Vencimento]])</f>
        <v>1900</v>
      </c>
      <c r="J1437" s="156"/>
      <c r="K1437" s="23">
        <f>MONTH(CtasReceber[[#This Row],[Data Recebimento]])</f>
        <v>1</v>
      </c>
      <c r="L1437" s="23">
        <f>YEAR(CtasReceber[[#This Row],[Data Recebimento]])</f>
        <v>1900</v>
      </c>
      <c r="M1437" s="154"/>
      <c r="N1437" s="208"/>
      <c r="O14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8" spans="1:15">
      <c r="A1438" s="156"/>
      <c r="B1438" s="220"/>
      <c r="C1438" s="150"/>
      <c r="D1438" s="150"/>
      <c r="E1438" s="150"/>
      <c r="F1438" s="150"/>
      <c r="G1438" s="151"/>
      <c r="H1438" s="23">
        <f>MONTH(CtasReceber[[#This Row],[Data Vencimento]])</f>
        <v>1</v>
      </c>
      <c r="I1438" s="23">
        <f>YEAR(CtasReceber[[#This Row],[Data Vencimento]])</f>
        <v>1900</v>
      </c>
      <c r="J1438" s="156"/>
      <c r="K1438" s="23">
        <f>MONTH(CtasReceber[[#This Row],[Data Recebimento]])</f>
        <v>1</v>
      </c>
      <c r="L1438" s="23">
        <f>YEAR(CtasReceber[[#This Row],[Data Recebimento]])</f>
        <v>1900</v>
      </c>
      <c r="M1438" s="154"/>
      <c r="N1438" s="208"/>
      <c r="O14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39" spans="1:15">
      <c r="A1439" s="156"/>
      <c r="B1439" s="220"/>
      <c r="C1439" s="150"/>
      <c r="D1439" s="150"/>
      <c r="E1439" s="150"/>
      <c r="F1439" s="150"/>
      <c r="G1439" s="151"/>
      <c r="H1439" s="23">
        <f>MONTH(CtasReceber[[#This Row],[Data Vencimento]])</f>
        <v>1</v>
      </c>
      <c r="I1439" s="23">
        <f>YEAR(CtasReceber[[#This Row],[Data Vencimento]])</f>
        <v>1900</v>
      </c>
      <c r="J1439" s="156"/>
      <c r="K1439" s="23">
        <f>MONTH(CtasReceber[[#This Row],[Data Recebimento]])</f>
        <v>1</v>
      </c>
      <c r="L1439" s="23">
        <f>YEAR(CtasReceber[[#This Row],[Data Recebimento]])</f>
        <v>1900</v>
      </c>
      <c r="M1439" s="154"/>
      <c r="N1439" s="208"/>
      <c r="O14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0" spans="1:15">
      <c r="A1440" s="156"/>
      <c r="B1440" s="220"/>
      <c r="C1440" s="150"/>
      <c r="D1440" s="150"/>
      <c r="E1440" s="150"/>
      <c r="F1440" s="150"/>
      <c r="G1440" s="151"/>
      <c r="H1440" s="23">
        <f>MONTH(CtasReceber[[#This Row],[Data Vencimento]])</f>
        <v>1</v>
      </c>
      <c r="I1440" s="23">
        <f>YEAR(CtasReceber[[#This Row],[Data Vencimento]])</f>
        <v>1900</v>
      </c>
      <c r="J1440" s="156"/>
      <c r="K1440" s="23">
        <f>MONTH(CtasReceber[[#This Row],[Data Recebimento]])</f>
        <v>1</v>
      </c>
      <c r="L1440" s="23">
        <f>YEAR(CtasReceber[[#This Row],[Data Recebimento]])</f>
        <v>1900</v>
      </c>
      <c r="M1440" s="154"/>
      <c r="N1440" s="208"/>
      <c r="O14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1" spans="1:15">
      <c r="A1441" s="156"/>
      <c r="B1441" s="220"/>
      <c r="C1441" s="150"/>
      <c r="D1441" s="150"/>
      <c r="E1441" s="150"/>
      <c r="F1441" s="150"/>
      <c r="G1441" s="151"/>
      <c r="H1441" s="23">
        <f>MONTH(CtasReceber[[#This Row],[Data Vencimento]])</f>
        <v>1</v>
      </c>
      <c r="I1441" s="23">
        <f>YEAR(CtasReceber[[#This Row],[Data Vencimento]])</f>
        <v>1900</v>
      </c>
      <c r="J1441" s="156"/>
      <c r="K1441" s="23">
        <f>MONTH(CtasReceber[[#This Row],[Data Recebimento]])</f>
        <v>1</v>
      </c>
      <c r="L1441" s="23">
        <f>YEAR(CtasReceber[[#This Row],[Data Recebimento]])</f>
        <v>1900</v>
      </c>
      <c r="M1441" s="154"/>
      <c r="N1441" s="208"/>
      <c r="O14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2" spans="1:15">
      <c r="A1442" s="156"/>
      <c r="B1442" s="220"/>
      <c r="C1442" s="150"/>
      <c r="D1442" s="150"/>
      <c r="E1442" s="150"/>
      <c r="F1442" s="150"/>
      <c r="G1442" s="151"/>
      <c r="H1442" s="23">
        <f>MONTH(CtasReceber[[#This Row],[Data Vencimento]])</f>
        <v>1</v>
      </c>
      <c r="I1442" s="23">
        <f>YEAR(CtasReceber[[#This Row],[Data Vencimento]])</f>
        <v>1900</v>
      </c>
      <c r="J1442" s="156"/>
      <c r="K1442" s="23">
        <f>MONTH(CtasReceber[[#This Row],[Data Recebimento]])</f>
        <v>1</v>
      </c>
      <c r="L1442" s="23">
        <f>YEAR(CtasReceber[[#This Row],[Data Recebimento]])</f>
        <v>1900</v>
      </c>
      <c r="M1442" s="154"/>
      <c r="N1442" s="208"/>
      <c r="O14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3" spans="1:15">
      <c r="A1443" s="156"/>
      <c r="B1443" s="220"/>
      <c r="C1443" s="150"/>
      <c r="D1443" s="150"/>
      <c r="E1443" s="150"/>
      <c r="F1443" s="150"/>
      <c r="G1443" s="151"/>
      <c r="H1443" s="23">
        <f>MONTH(CtasReceber[[#This Row],[Data Vencimento]])</f>
        <v>1</v>
      </c>
      <c r="I1443" s="23">
        <f>YEAR(CtasReceber[[#This Row],[Data Vencimento]])</f>
        <v>1900</v>
      </c>
      <c r="J1443" s="156"/>
      <c r="K1443" s="23">
        <f>MONTH(CtasReceber[[#This Row],[Data Recebimento]])</f>
        <v>1</v>
      </c>
      <c r="L1443" s="23">
        <f>YEAR(CtasReceber[[#This Row],[Data Recebimento]])</f>
        <v>1900</v>
      </c>
      <c r="M1443" s="154"/>
      <c r="N1443" s="208"/>
      <c r="O14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4" spans="1:15">
      <c r="A1444" s="156"/>
      <c r="B1444" s="220"/>
      <c r="C1444" s="150"/>
      <c r="D1444" s="150"/>
      <c r="E1444" s="150"/>
      <c r="F1444" s="150"/>
      <c r="G1444" s="151"/>
      <c r="H1444" s="23">
        <f>MONTH(CtasReceber[[#This Row],[Data Vencimento]])</f>
        <v>1</v>
      </c>
      <c r="I1444" s="23">
        <f>YEAR(CtasReceber[[#This Row],[Data Vencimento]])</f>
        <v>1900</v>
      </c>
      <c r="J1444" s="156"/>
      <c r="K1444" s="23">
        <f>MONTH(CtasReceber[[#This Row],[Data Recebimento]])</f>
        <v>1</v>
      </c>
      <c r="L1444" s="23">
        <f>YEAR(CtasReceber[[#This Row],[Data Recebimento]])</f>
        <v>1900</v>
      </c>
      <c r="M1444" s="154"/>
      <c r="N1444" s="208"/>
      <c r="O14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5" spans="1:15">
      <c r="A1445" s="156"/>
      <c r="B1445" s="220"/>
      <c r="C1445" s="150"/>
      <c r="D1445" s="150"/>
      <c r="E1445" s="150"/>
      <c r="F1445" s="150"/>
      <c r="G1445" s="151"/>
      <c r="H1445" s="23">
        <f>MONTH(CtasReceber[[#This Row],[Data Vencimento]])</f>
        <v>1</v>
      </c>
      <c r="I1445" s="23">
        <f>YEAR(CtasReceber[[#This Row],[Data Vencimento]])</f>
        <v>1900</v>
      </c>
      <c r="J1445" s="156"/>
      <c r="K1445" s="23">
        <f>MONTH(CtasReceber[[#This Row],[Data Recebimento]])</f>
        <v>1</v>
      </c>
      <c r="L1445" s="23">
        <f>YEAR(CtasReceber[[#This Row],[Data Recebimento]])</f>
        <v>1900</v>
      </c>
      <c r="M1445" s="154"/>
      <c r="N1445" s="208"/>
      <c r="O14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6" spans="1:15">
      <c r="A1446" s="156"/>
      <c r="B1446" s="220"/>
      <c r="C1446" s="150"/>
      <c r="D1446" s="150"/>
      <c r="E1446" s="150"/>
      <c r="F1446" s="150"/>
      <c r="G1446" s="151"/>
      <c r="H1446" s="23">
        <f>MONTH(CtasReceber[[#This Row],[Data Vencimento]])</f>
        <v>1</v>
      </c>
      <c r="I1446" s="23">
        <f>YEAR(CtasReceber[[#This Row],[Data Vencimento]])</f>
        <v>1900</v>
      </c>
      <c r="J1446" s="156"/>
      <c r="K1446" s="23">
        <f>MONTH(CtasReceber[[#This Row],[Data Recebimento]])</f>
        <v>1</v>
      </c>
      <c r="L1446" s="23">
        <f>YEAR(CtasReceber[[#This Row],[Data Recebimento]])</f>
        <v>1900</v>
      </c>
      <c r="M1446" s="154"/>
      <c r="N1446" s="208"/>
      <c r="O14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7" spans="1:15">
      <c r="A1447" s="156"/>
      <c r="B1447" s="220"/>
      <c r="C1447" s="150"/>
      <c r="D1447" s="150"/>
      <c r="E1447" s="150"/>
      <c r="F1447" s="150"/>
      <c r="G1447" s="151"/>
      <c r="H1447" s="23">
        <f>MONTH(CtasReceber[[#This Row],[Data Vencimento]])</f>
        <v>1</v>
      </c>
      <c r="I1447" s="23">
        <f>YEAR(CtasReceber[[#This Row],[Data Vencimento]])</f>
        <v>1900</v>
      </c>
      <c r="J1447" s="156"/>
      <c r="K1447" s="23">
        <f>MONTH(CtasReceber[[#This Row],[Data Recebimento]])</f>
        <v>1</v>
      </c>
      <c r="L1447" s="23">
        <f>YEAR(CtasReceber[[#This Row],[Data Recebimento]])</f>
        <v>1900</v>
      </c>
      <c r="M1447" s="154"/>
      <c r="N1447" s="208"/>
      <c r="O14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8" spans="1:15">
      <c r="A1448" s="156"/>
      <c r="B1448" s="220"/>
      <c r="C1448" s="150"/>
      <c r="D1448" s="150"/>
      <c r="E1448" s="150"/>
      <c r="F1448" s="150"/>
      <c r="G1448" s="151"/>
      <c r="H1448" s="23">
        <f>MONTH(CtasReceber[[#This Row],[Data Vencimento]])</f>
        <v>1</v>
      </c>
      <c r="I1448" s="23">
        <f>YEAR(CtasReceber[[#This Row],[Data Vencimento]])</f>
        <v>1900</v>
      </c>
      <c r="J1448" s="156"/>
      <c r="K1448" s="23">
        <f>MONTH(CtasReceber[[#This Row],[Data Recebimento]])</f>
        <v>1</v>
      </c>
      <c r="L1448" s="23">
        <f>YEAR(CtasReceber[[#This Row],[Data Recebimento]])</f>
        <v>1900</v>
      </c>
      <c r="M1448" s="154"/>
      <c r="N1448" s="208"/>
      <c r="O14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49" spans="1:15">
      <c r="A1449" s="156"/>
      <c r="B1449" s="220"/>
      <c r="C1449" s="150"/>
      <c r="D1449" s="150"/>
      <c r="E1449" s="150"/>
      <c r="F1449" s="150"/>
      <c r="G1449" s="151"/>
      <c r="H1449" s="23">
        <f>MONTH(CtasReceber[[#This Row],[Data Vencimento]])</f>
        <v>1</v>
      </c>
      <c r="I1449" s="23">
        <f>YEAR(CtasReceber[[#This Row],[Data Vencimento]])</f>
        <v>1900</v>
      </c>
      <c r="J1449" s="156"/>
      <c r="K1449" s="23">
        <f>MONTH(CtasReceber[[#This Row],[Data Recebimento]])</f>
        <v>1</v>
      </c>
      <c r="L1449" s="23">
        <f>YEAR(CtasReceber[[#This Row],[Data Recebimento]])</f>
        <v>1900</v>
      </c>
      <c r="M1449" s="154"/>
      <c r="N1449" s="208"/>
      <c r="O14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0" spans="1:15">
      <c r="A1450" s="156"/>
      <c r="B1450" s="220"/>
      <c r="C1450" s="150"/>
      <c r="D1450" s="150"/>
      <c r="E1450" s="150"/>
      <c r="F1450" s="150"/>
      <c r="G1450" s="151"/>
      <c r="H1450" s="23">
        <f>MONTH(CtasReceber[[#This Row],[Data Vencimento]])</f>
        <v>1</v>
      </c>
      <c r="I1450" s="23">
        <f>YEAR(CtasReceber[[#This Row],[Data Vencimento]])</f>
        <v>1900</v>
      </c>
      <c r="J1450" s="156"/>
      <c r="K1450" s="23">
        <f>MONTH(CtasReceber[[#This Row],[Data Recebimento]])</f>
        <v>1</v>
      </c>
      <c r="L1450" s="23">
        <f>YEAR(CtasReceber[[#This Row],[Data Recebimento]])</f>
        <v>1900</v>
      </c>
      <c r="M1450" s="154"/>
      <c r="N1450" s="208"/>
      <c r="O14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1" spans="1:15">
      <c r="A1451" s="156"/>
      <c r="B1451" s="220"/>
      <c r="C1451" s="150"/>
      <c r="D1451" s="150"/>
      <c r="E1451" s="150"/>
      <c r="F1451" s="150"/>
      <c r="G1451" s="151"/>
      <c r="H1451" s="23">
        <f>MONTH(CtasReceber[[#This Row],[Data Vencimento]])</f>
        <v>1</v>
      </c>
      <c r="I1451" s="23">
        <f>YEAR(CtasReceber[[#This Row],[Data Vencimento]])</f>
        <v>1900</v>
      </c>
      <c r="J1451" s="156"/>
      <c r="K1451" s="23">
        <f>MONTH(CtasReceber[[#This Row],[Data Recebimento]])</f>
        <v>1</v>
      </c>
      <c r="L1451" s="23">
        <f>YEAR(CtasReceber[[#This Row],[Data Recebimento]])</f>
        <v>1900</v>
      </c>
      <c r="M1451" s="154"/>
      <c r="N1451" s="208"/>
      <c r="O14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2" spans="1:15">
      <c r="A1452" s="156"/>
      <c r="B1452" s="220"/>
      <c r="C1452" s="150"/>
      <c r="D1452" s="150"/>
      <c r="E1452" s="150"/>
      <c r="F1452" s="150"/>
      <c r="G1452" s="151"/>
      <c r="H1452" s="23">
        <f>MONTH(CtasReceber[[#This Row],[Data Vencimento]])</f>
        <v>1</v>
      </c>
      <c r="I1452" s="23">
        <f>YEAR(CtasReceber[[#This Row],[Data Vencimento]])</f>
        <v>1900</v>
      </c>
      <c r="J1452" s="156"/>
      <c r="K1452" s="23">
        <f>MONTH(CtasReceber[[#This Row],[Data Recebimento]])</f>
        <v>1</v>
      </c>
      <c r="L1452" s="23">
        <f>YEAR(CtasReceber[[#This Row],[Data Recebimento]])</f>
        <v>1900</v>
      </c>
      <c r="M1452" s="154"/>
      <c r="N1452" s="208"/>
      <c r="O14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3" spans="1:15">
      <c r="A1453" s="156"/>
      <c r="B1453" s="220"/>
      <c r="C1453" s="150"/>
      <c r="D1453" s="150"/>
      <c r="E1453" s="150"/>
      <c r="F1453" s="150"/>
      <c r="G1453" s="151"/>
      <c r="H1453" s="23">
        <f>MONTH(CtasReceber[[#This Row],[Data Vencimento]])</f>
        <v>1</v>
      </c>
      <c r="I1453" s="23">
        <f>YEAR(CtasReceber[[#This Row],[Data Vencimento]])</f>
        <v>1900</v>
      </c>
      <c r="J1453" s="156"/>
      <c r="K1453" s="23">
        <f>MONTH(CtasReceber[[#This Row],[Data Recebimento]])</f>
        <v>1</v>
      </c>
      <c r="L1453" s="23">
        <f>YEAR(CtasReceber[[#This Row],[Data Recebimento]])</f>
        <v>1900</v>
      </c>
      <c r="M1453" s="154"/>
      <c r="N1453" s="208"/>
      <c r="O14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4" spans="1:15">
      <c r="A1454" s="156"/>
      <c r="B1454" s="220"/>
      <c r="C1454" s="150"/>
      <c r="D1454" s="150"/>
      <c r="E1454" s="150"/>
      <c r="F1454" s="150"/>
      <c r="G1454" s="151"/>
      <c r="H1454" s="23">
        <f>MONTH(CtasReceber[[#This Row],[Data Vencimento]])</f>
        <v>1</v>
      </c>
      <c r="I1454" s="23">
        <f>YEAR(CtasReceber[[#This Row],[Data Vencimento]])</f>
        <v>1900</v>
      </c>
      <c r="J1454" s="156"/>
      <c r="K1454" s="23">
        <f>MONTH(CtasReceber[[#This Row],[Data Recebimento]])</f>
        <v>1</v>
      </c>
      <c r="L1454" s="23">
        <f>YEAR(CtasReceber[[#This Row],[Data Recebimento]])</f>
        <v>1900</v>
      </c>
      <c r="M1454" s="154"/>
      <c r="N1454" s="208"/>
      <c r="O14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5" spans="1:15">
      <c r="A1455" s="156"/>
      <c r="B1455" s="220"/>
      <c r="C1455" s="150"/>
      <c r="D1455" s="150"/>
      <c r="E1455" s="150"/>
      <c r="F1455" s="150"/>
      <c r="G1455" s="151"/>
      <c r="H1455" s="23">
        <f>MONTH(CtasReceber[[#This Row],[Data Vencimento]])</f>
        <v>1</v>
      </c>
      <c r="I1455" s="23">
        <f>YEAR(CtasReceber[[#This Row],[Data Vencimento]])</f>
        <v>1900</v>
      </c>
      <c r="J1455" s="156"/>
      <c r="K1455" s="23">
        <f>MONTH(CtasReceber[[#This Row],[Data Recebimento]])</f>
        <v>1</v>
      </c>
      <c r="L1455" s="23">
        <f>YEAR(CtasReceber[[#This Row],[Data Recebimento]])</f>
        <v>1900</v>
      </c>
      <c r="M1455" s="154"/>
      <c r="N1455" s="208"/>
      <c r="O14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6" spans="1:15">
      <c r="A1456" s="156"/>
      <c r="B1456" s="220"/>
      <c r="C1456" s="150"/>
      <c r="D1456" s="150"/>
      <c r="E1456" s="150"/>
      <c r="F1456" s="150"/>
      <c r="G1456" s="151"/>
      <c r="H1456" s="23">
        <f>MONTH(CtasReceber[[#This Row],[Data Vencimento]])</f>
        <v>1</v>
      </c>
      <c r="I1456" s="23">
        <f>YEAR(CtasReceber[[#This Row],[Data Vencimento]])</f>
        <v>1900</v>
      </c>
      <c r="J1456" s="156"/>
      <c r="K1456" s="23">
        <f>MONTH(CtasReceber[[#This Row],[Data Recebimento]])</f>
        <v>1</v>
      </c>
      <c r="L1456" s="23">
        <f>YEAR(CtasReceber[[#This Row],[Data Recebimento]])</f>
        <v>1900</v>
      </c>
      <c r="M1456" s="154"/>
      <c r="N1456" s="208"/>
      <c r="O14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7" spans="1:15">
      <c r="A1457" s="156"/>
      <c r="B1457" s="220"/>
      <c r="C1457" s="150"/>
      <c r="D1457" s="150"/>
      <c r="E1457" s="150"/>
      <c r="F1457" s="150"/>
      <c r="G1457" s="151"/>
      <c r="H1457" s="23">
        <f>MONTH(CtasReceber[[#This Row],[Data Vencimento]])</f>
        <v>1</v>
      </c>
      <c r="I1457" s="23">
        <f>YEAR(CtasReceber[[#This Row],[Data Vencimento]])</f>
        <v>1900</v>
      </c>
      <c r="J1457" s="156"/>
      <c r="K1457" s="23">
        <f>MONTH(CtasReceber[[#This Row],[Data Recebimento]])</f>
        <v>1</v>
      </c>
      <c r="L1457" s="23">
        <f>YEAR(CtasReceber[[#This Row],[Data Recebimento]])</f>
        <v>1900</v>
      </c>
      <c r="M1457" s="154"/>
      <c r="N1457" s="208"/>
      <c r="O14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8" spans="1:15">
      <c r="A1458" s="156"/>
      <c r="B1458" s="220"/>
      <c r="C1458" s="150"/>
      <c r="D1458" s="150"/>
      <c r="E1458" s="150"/>
      <c r="F1458" s="150"/>
      <c r="G1458" s="151"/>
      <c r="H1458" s="23">
        <f>MONTH(CtasReceber[[#This Row],[Data Vencimento]])</f>
        <v>1</v>
      </c>
      <c r="I1458" s="23">
        <f>YEAR(CtasReceber[[#This Row],[Data Vencimento]])</f>
        <v>1900</v>
      </c>
      <c r="J1458" s="156"/>
      <c r="K1458" s="23">
        <f>MONTH(CtasReceber[[#This Row],[Data Recebimento]])</f>
        <v>1</v>
      </c>
      <c r="L1458" s="23">
        <f>YEAR(CtasReceber[[#This Row],[Data Recebimento]])</f>
        <v>1900</v>
      </c>
      <c r="M1458" s="154"/>
      <c r="N1458" s="208"/>
      <c r="O14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59" spans="1:15">
      <c r="A1459" s="156"/>
      <c r="B1459" s="220"/>
      <c r="C1459" s="150"/>
      <c r="D1459" s="150"/>
      <c r="E1459" s="150"/>
      <c r="F1459" s="150"/>
      <c r="G1459" s="151"/>
      <c r="H1459" s="23">
        <f>MONTH(CtasReceber[[#This Row],[Data Vencimento]])</f>
        <v>1</v>
      </c>
      <c r="I1459" s="23">
        <f>YEAR(CtasReceber[[#This Row],[Data Vencimento]])</f>
        <v>1900</v>
      </c>
      <c r="J1459" s="156"/>
      <c r="K1459" s="23">
        <f>MONTH(CtasReceber[[#This Row],[Data Recebimento]])</f>
        <v>1</v>
      </c>
      <c r="L1459" s="23">
        <f>YEAR(CtasReceber[[#This Row],[Data Recebimento]])</f>
        <v>1900</v>
      </c>
      <c r="M1459" s="154"/>
      <c r="N1459" s="208"/>
      <c r="O14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0" spans="1:15">
      <c r="A1460" s="156"/>
      <c r="B1460" s="220"/>
      <c r="C1460" s="150"/>
      <c r="D1460" s="150"/>
      <c r="E1460" s="150"/>
      <c r="F1460" s="150"/>
      <c r="G1460" s="151"/>
      <c r="H1460" s="23">
        <f>MONTH(CtasReceber[[#This Row],[Data Vencimento]])</f>
        <v>1</v>
      </c>
      <c r="I1460" s="23">
        <f>YEAR(CtasReceber[[#This Row],[Data Vencimento]])</f>
        <v>1900</v>
      </c>
      <c r="J1460" s="156"/>
      <c r="K1460" s="23">
        <f>MONTH(CtasReceber[[#This Row],[Data Recebimento]])</f>
        <v>1</v>
      </c>
      <c r="L1460" s="23">
        <f>YEAR(CtasReceber[[#This Row],[Data Recebimento]])</f>
        <v>1900</v>
      </c>
      <c r="M1460" s="154"/>
      <c r="N1460" s="208"/>
      <c r="O14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1" spans="1:15">
      <c r="A1461" s="156"/>
      <c r="B1461" s="220"/>
      <c r="C1461" s="150"/>
      <c r="D1461" s="150"/>
      <c r="E1461" s="150"/>
      <c r="F1461" s="150"/>
      <c r="G1461" s="151"/>
      <c r="H1461" s="23">
        <f>MONTH(CtasReceber[[#This Row],[Data Vencimento]])</f>
        <v>1</v>
      </c>
      <c r="I1461" s="23">
        <f>YEAR(CtasReceber[[#This Row],[Data Vencimento]])</f>
        <v>1900</v>
      </c>
      <c r="J1461" s="156"/>
      <c r="K1461" s="23">
        <f>MONTH(CtasReceber[[#This Row],[Data Recebimento]])</f>
        <v>1</v>
      </c>
      <c r="L1461" s="23">
        <f>YEAR(CtasReceber[[#This Row],[Data Recebimento]])</f>
        <v>1900</v>
      </c>
      <c r="M1461" s="154"/>
      <c r="N1461" s="208"/>
      <c r="O14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2" spans="1:15">
      <c r="A1462" s="156"/>
      <c r="B1462" s="220"/>
      <c r="C1462" s="150"/>
      <c r="D1462" s="150"/>
      <c r="E1462" s="150"/>
      <c r="F1462" s="150"/>
      <c r="G1462" s="151"/>
      <c r="H1462" s="23">
        <f>MONTH(CtasReceber[[#This Row],[Data Vencimento]])</f>
        <v>1</v>
      </c>
      <c r="I1462" s="23">
        <f>YEAR(CtasReceber[[#This Row],[Data Vencimento]])</f>
        <v>1900</v>
      </c>
      <c r="J1462" s="156"/>
      <c r="K1462" s="23">
        <f>MONTH(CtasReceber[[#This Row],[Data Recebimento]])</f>
        <v>1</v>
      </c>
      <c r="L1462" s="23">
        <f>YEAR(CtasReceber[[#This Row],[Data Recebimento]])</f>
        <v>1900</v>
      </c>
      <c r="M1462" s="154"/>
      <c r="N1462" s="208"/>
      <c r="O14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3" spans="1:15">
      <c r="A1463" s="156"/>
      <c r="B1463" s="220"/>
      <c r="C1463" s="150"/>
      <c r="D1463" s="150"/>
      <c r="E1463" s="150"/>
      <c r="F1463" s="150"/>
      <c r="G1463" s="151"/>
      <c r="H1463" s="23">
        <f>MONTH(CtasReceber[[#This Row],[Data Vencimento]])</f>
        <v>1</v>
      </c>
      <c r="I1463" s="23">
        <f>YEAR(CtasReceber[[#This Row],[Data Vencimento]])</f>
        <v>1900</v>
      </c>
      <c r="J1463" s="156"/>
      <c r="K1463" s="23">
        <f>MONTH(CtasReceber[[#This Row],[Data Recebimento]])</f>
        <v>1</v>
      </c>
      <c r="L1463" s="23">
        <f>YEAR(CtasReceber[[#This Row],[Data Recebimento]])</f>
        <v>1900</v>
      </c>
      <c r="M1463" s="154"/>
      <c r="N1463" s="208"/>
      <c r="O14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4" spans="1:15">
      <c r="A1464" s="156"/>
      <c r="B1464" s="220"/>
      <c r="C1464" s="150"/>
      <c r="D1464" s="150"/>
      <c r="E1464" s="150"/>
      <c r="F1464" s="150"/>
      <c r="G1464" s="151"/>
      <c r="H1464" s="23">
        <f>MONTH(CtasReceber[[#This Row],[Data Vencimento]])</f>
        <v>1</v>
      </c>
      <c r="I1464" s="23">
        <f>YEAR(CtasReceber[[#This Row],[Data Vencimento]])</f>
        <v>1900</v>
      </c>
      <c r="J1464" s="156"/>
      <c r="K1464" s="23">
        <f>MONTH(CtasReceber[[#This Row],[Data Recebimento]])</f>
        <v>1</v>
      </c>
      <c r="L1464" s="23">
        <f>YEAR(CtasReceber[[#This Row],[Data Recebimento]])</f>
        <v>1900</v>
      </c>
      <c r="M1464" s="154"/>
      <c r="N1464" s="208"/>
      <c r="O14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5" spans="1:15">
      <c r="A1465" s="156"/>
      <c r="B1465" s="220"/>
      <c r="C1465" s="150"/>
      <c r="D1465" s="150"/>
      <c r="E1465" s="150"/>
      <c r="F1465" s="150"/>
      <c r="G1465" s="151"/>
      <c r="H1465" s="23">
        <f>MONTH(CtasReceber[[#This Row],[Data Vencimento]])</f>
        <v>1</v>
      </c>
      <c r="I1465" s="23">
        <f>YEAR(CtasReceber[[#This Row],[Data Vencimento]])</f>
        <v>1900</v>
      </c>
      <c r="J1465" s="156"/>
      <c r="K1465" s="23">
        <f>MONTH(CtasReceber[[#This Row],[Data Recebimento]])</f>
        <v>1</v>
      </c>
      <c r="L1465" s="23">
        <f>YEAR(CtasReceber[[#This Row],[Data Recebimento]])</f>
        <v>1900</v>
      </c>
      <c r="M1465" s="154"/>
      <c r="N1465" s="208"/>
      <c r="O14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6" spans="1:15">
      <c r="A1466" s="156"/>
      <c r="B1466" s="220"/>
      <c r="C1466" s="150"/>
      <c r="D1466" s="150"/>
      <c r="E1466" s="150"/>
      <c r="F1466" s="150"/>
      <c r="G1466" s="151"/>
      <c r="H1466" s="23">
        <f>MONTH(CtasReceber[[#This Row],[Data Vencimento]])</f>
        <v>1</v>
      </c>
      <c r="I1466" s="23">
        <f>YEAR(CtasReceber[[#This Row],[Data Vencimento]])</f>
        <v>1900</v>
      </c>
      <c r="J1466" s="156"/>
      <c r="K1466" s="23">
        <f>MONTH(CtasReceber[[#This Row],[Data Recebimento]])</f>
        <v>1</v>
      </c>
      <c r="L1466" s="23">
        <f>YEAR(CtasReceber[[#This Row],[Data Recebimento]])</f>
        <v>1900</v>
      </c>
      <c r="M1466" s="154"/>
      <c r="N1466" s="208"/>
      <c r="O14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7" spans="1:15">
      <c r="A1467" s="156"/>
      <c r="B1467" s="220"/>
      <c r="C1467" s="150"/>
      <c r="D1467" s="150"/>
      <c r="E1467" s="150"/>
      <c r="F1467" s="150"/>
      <c r="G1467" s="151"/>
      <c r="H1467" s="23">
        <f>MONTH(CtasReceber[[#This Row],[Data Vencimento]])</f>
        <v>1</v>
      </c>
      <c r="I1467" s="23">
        <f>YEAR(CtasReceber[[#This Row],[Data Vencimento]])</f>
        <v>1900</v>
      </c>
      <c r="J1467" s="156"/>
      <c r="K1467" s="23">
        <f>MONTH(CtasReceber[[#This Row],[Data Recebimento]])</f>
        <v>1</v>
      </c>
      <c r="L1467" s="23">
        <f>YEAR(CtasReceber[[#This Row],[Data Recebimento]])</f>
        <v>1900</v>
      </c>
      <c r="M1467" s="154"/>
      <c r="N1467" s="208"/>
      <c r="O14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8" spans="1:15">
      <c r="A1468" s="156"/>
      <c r="B1468" s="220"/>
      <c r="C1468" s="150"/>
      <c r="D1468" s="150"/>
      <c r="E1468" s="150"/>
      <c r="F1468" s="150"/>
      <c r="G1468" s="151"/>
      <c r="H1468" s="23">
        <f>MONTH(CtasReceber[[#This Row],[Data Vencimento]])</f>
        <v>1</v>
      </c>
      <c r="I1468" s="23">
        <f>YEAR(CtasReceber[[#This Row],[Data Vencimento]])</f>
        <v>1900</v>
      </c>
      <c r="J1468" s="156"/>
      <c r="K1468" s="23">
        <f>MONTH(CtasReceber[[#This Row],[Data Recebimento]])</f>
        <v>1</v>
      </c>
      <c r="L1468" s="23">
        <f>YEAR(CtasReceber[[#This Row],[Data Recebimento]])</f>
        <v>1900</v>
      </c>
      <c r="M1468" s="154"/>
      <c r="N1468" s="208"/>
      <c r="O14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69" spans="1:15">
      <c r="A1469" s="156"/>
      <c r="B1469" s="220"/>
      <c r="C1469" s="150"/>
      <c r="D1469" s="150"/>
      <c r="E1469" s="150"/>
      <c r="F1469" s="150"/>
      <c r="G1469" s="151"/>
      <c r="H1469" s="23">
        <f>MONTH(CtasReceber[[#This Row],[Data Vencimento]])</f>
        <v>1</v>
      </c>
      <c r="I1469" s="23">
        <f>YEAR(CtasReceber[[#This Row],[Data Vencimento]])</f>
        <v>1900</v>
      </c>
      <c r="J1469" s="156"/>
      <c r="K1469" s="23">
        <f>MONTH(CtasReceber[[#This Row],[Data Recebimento]])</f>
        <v>1</v>
      </c>
      <c r="L1469" s="23">
        <f>YEAR(CtasReceber[[#This Row],[Data Recebimento]])</f>
        <v>1900</v>
      </c>
      <c r="M1469" s="154"/>
      <c r="N1469" s="208"/>
      <c r="O14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0" spans="1:15">
      <c r="A1470" s="156"/>
      <c r="B1470" s="220"/>
      <c r="C1470" s="150"/>
      <c r="D1470" s="150"/>
      <c r="E1470" s="150"/>
      <c r="F1470" s="150"/>
      <c r="G1470" s="151"/>
      <c r="H1470" s="23">
        <f>MONTH(CtasReceber[[#This Row],[Data Vencimento]])</f>
        <v>1</v>
      </c>
      <c r="I1470" s="23">
        <f>YEAR(CtasReceber[[#This Row],[Data Vencimento]])</f>
        <v>1900</v>
      </c>
      <c r="J1470" s="156"/>
      <c r="K1470" s="23">
        <f>MONTH(CtasReceber[[#This Row],[Data Recebimento]])</f>
        <v>1</v>
      </c>
      <c r="L1470" s="23">
        <f>YEAR(CtasReceber[[#This Row],[Data Recebimento]])</f>
        <v>1900</v>
      </c>
      <c r="M1470" s="154"/>
      <c r="N1470" s="208"/>
      <c r="O14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1" spans="1:15">
      <c r="A1471" s="156"/>
      <c r="B1471" s="220"/>
      <c r="C1471" s="150"/>
      <c r="D1471" s="150"/>
      <c r="E1471" s="150"/>
      <c r="F1471" s="150"/>
      <c r="G1471" s="151"/>
      <c r="H1471" s="23">
        <f>MONTH(CtasReceber[[#This Row],[Data Vencimento]])</f>
        <v>1</v>
      </c>
      <c r="I1471" s="23">
        <f>YEAR(CtasReceber[[#This Row],[Data Vencimento]])</f>
        <v>1900</v>
      </c>
      <c r="J1471" s="156"/>
      <c r="K1471" s="23">
        <f>MONTH(CtasReceber[[#This Row],[Data Recebimento]])</f>
        <v>1</v>
      </c>
      <c r="L1471" s="23">
        <f>YEAR(CtasReceber[[#This Row],[Data Recebimento]])</f>
        <v>1900</v>
      </c>
      <c r="M1471" s="154"/>
      <c r="N1471" s="208"/>
      <c r="O14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2" spans="1:15">
      <c r="A1472" s="156"/>
      <c r="B1472" s="220"/>
      <c r="C1472" s="150"/>
      <c r="D1472" s="150"/>
      <c r="E1472" s="150"/>
      <c r="F1472" s="150"/>
      <c r="G1472" s="151"/>
      <c r="H1472" s="23">
        <f>MONTH(CtasReceber[[#This Row],[Data Vencimento]])</f>
        <v>1</v>
      </c>
      <c r="I1472" s="23">
        <f>YEAR(CtasReceber[[#This Row],[Data Vencimento]])</f>
        <v>1900</v>
      </c>
      <c r="J1472" s="156"/>
      <c r="K1472" s="23">
        <f>MONTH(CtasReceber[[#This Row],[Data Recebimento]])</f>
        <v>1</v>
      </c>
      <c r="L1472" s="23">
        <f>YEAR(CtasReceber[[#This Row],[Data Recebimento]])</f>
        <v>1900</v>
      </c>
      <c r="M1472" s="154"/>
      <c r="N1472" s="208"/>
      <c r="O14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3" spans="1:15">
      <c r="A1473" s="156"/>
      <c r="B1473" s="220"/>
      <c r="C1473" s="150"/>
      <c r="D1473" s="150"/>
      <c r="E1473" s="150"/>
      <c r="F1473" s="150"/>
      <c r="G1473" s="151"/>
      <c r="H1473" s="23">
        <f>MONTH(CtasReceber[[#This Row],[Data Vencimento]])</f>
        <v>1</v>
      </c>
      <c r="I1473" s="23">
        <f>YEAR(CtasReceber[[#This Row],[Data Vencimento]])</f>
        <v>1900</v>
      </c>
      <c r="J1473" s="156"/>
      <c r="K1473" s="23">
        <f>MONTH(CtasReceber[[#This Row],[Data Recebimento]])</f>
        <v>1</v>
      </c>
      <c r="L1473" s="23">
        <f>YEAR(CtasReceber[[#This Row],[Data Recebimento]])</f>
        <v>1900</v>
      </c>
      <c r="M1473" s="154"/>
      <c r="N1473" s="208"/>
      <c r="O14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4" spans="1:15">
      <c r="A1474" s="156"/>
      <c r="B1474" s="220"/>
      <c r="C1474" s="150"/>
      <c r="D1474" s="150"/>
      <c r="E1474" s="150"/>
      <c r="F1474" s="150"/>
      <c r="G1474" s="151"/>
      <c r="H1474" s="23">
        <f>MONTH(CtasReceber[[#This Row],[Data Vencimento]])</f>
        <v>1</v>
      </c>
      <c r="I1474" s="23">
        <f>YEAR(CtasReceber[[#This Row],[Data Vencimento]])</f>
        <v>1900</v>
      </c>
      <c r="J1474" s="156"/>
      <c r="K1474" s="23">
        <f>MONTH(CtasReceber[[#This Row],[Data Recebimento]])</f>
        <v>1</v>
      </c>
      <c r="L1474" s="23">
        <f>YEAR(CtasReceber[[#This Row],[Data Recebimento]])</f>
        <v>1900</v>
      </c>
      <c r="M1474" s="154"/>
      <c r="N1474" s="208"/>
      <c r="O14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5" spans="1:15">
      <c r="A1475" s="156"/>
      <c r="B1475" s="220"/>
      <c r="C1475" s="150"/>
      <c r="D1475" s="150"/>
      <c r="E1475" s="150"/>
      <c r="F1475" s="150"/>
      <c r="G1475" s="151"/>
      <c r="H1475" s="23">
        <f>MONTH(CtasReceber[[#This Row],[Data Vencimento]])</f>
        <v>1</v>
      </c>
      <c r="I1475" s="23">
        <f>YEAR(CtasReceber[[#This Row],[Data Vencimento]])</f>
        <v>1900</v>
      </c>
      <c r="J1475" s="156"/>
      <c r="K1475" s="23">
        <f>MONTH(CtasReceber[[#This Row],[Data Recebimento]])</f>
        <v>1</v>
      </c>
      <c r="L1475" s="23">
        <f>YEAR(CtasReceber[[#This Row],[Data Recebimento]])</f>
        <v>1900</v>
      </c>
      <c r="M1475" s="154"/>
      <c r="N1475" s="208"/>
      <c r="O14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6" spans="1:15">
      <c r="A1476" s="156"/>
      <c r="B1476" s="220"/>
      <c r="C1476" s="150"/>
      <c r="D1476" s="150"/>
      <c r="E1476" s="150"/>
      <c r="F1476" s="150"/>
      <c r="G1476" s="151"/>
      <c r="H1476" s="23">
        <f>MONTH(CtasReceber[[#This Row],[Data Vencimento]])</f>
        <v>1</v>
      </c>
      <c r="I1476" s="23">
        <f>YEAR(CtasReceber[[#This Row],[Data Vencimento]])</f>
        <v>1900</v>
      </c>
      <c r="J1476" s="156"/>
      <c r="K1476" s="23">
        <f>MONTH(CtasReceber[[#This Row],[Data Recebimento]])</f>
        <v>1</v>
      </c>
      <c r="L1476" s="23">
        <f>YEAR(CtasReceber[[#This Row],[Data Recebimento]])</f>
        <v>1900</v>
      </c>
      <c r="M1476" s="154"/>
      <c r="N1476" s="208"/>
      <c r="O14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7" spans="1:15">
      <c r="A1477" s="156"/>
      <c r="B1477" s="220"/>
      <c r="C1477" s="150"/>
      <c r="D1477" s="150"/>
      <c r="E1477" s="150"/>
      <c r="F1477" s="150"/>
      <c r="G1477" s="151"/>
      <c r="H1477" s="23">
        <f>MONTH(CtasReceber[[#This Row],[Data Vencimento]])</f>
        <v>1</v>
      </c>
      <c r="I1477" s="23">
        <f>YEAR(CtasReceber[[#This Row],[Data Vencimento]])</f>
        <v>1900</v>
      </c>
      <c r="J1477" s="156"/>
      <c r="K1477" s="23">
        <f>MONTH(CtasReceber[[#This Row],[Data Recebimento]])</f>
        <v>1</v>
      </c>
      <c r="L1477" s="23">
        <f>YEAR(CtasReceber[[#This Row],[Data Recebimento]])</f>
        <v>1900</v>
      </c>
      <c r="M1477" s="154"/>
      <c r="N1477" s="208"/>
      <c r="O14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8" spans="1:15">
      <c r="A1478" s="156"/>
      <c r="B1478" s="220"/>
      <c r="C1478" s="150"/>
      <c r="D1478" s="150"/>
      <c r="E1478" s="150"/>
      <c r="F1478" s="150"/>
      <c r="G1478" s="151"/>
      <c r="H1478" s="23">
        <f>MONTH(CtasReceber[[#This Row],[Data Vencimento]])</f>
        <v>1</v>
      </c>
      <c r="I1478" s="23">
        <f>YEAR(CtasReceber[[#This Row],[Data Vencimento]])</f>
        <v>1900</v>
      </c>
      <c r="J1478" s="156"/>
      <c r="K1478" s="23">
        <f>MONTH(CtasReceber[[#This Row],[Data Recebimento]])</f>
        <v>1</v>
      </c>
      <c r="L1478" s="23">
        <f>YEAR(CtasReceber[[#This Row],[Data Recebimento]])</f>
        <v>1900</v>
      </c>
      <c r="M1478" s="154"/>
      <c r="N1478" s="208"/>
      <c r="O14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79" spans="1:15">
      <c r="A1479" s="156"/>
      <c r="B1479" s="220"/>
      <c r="C1479" s="150"/>
      <c r="D1479" s="150"/>
      <c r="E1479" s="150"/>
      <c r="F1479" s="150"/>
      <c r="G1479" s="151"/>
      <c r="H1479" s="23">
        <f>MONTH(CtasReceber[[#This Row],[Data Vencimento]])</f>
        <v>1</v>
      </c>
      <c r="I1479" s="23">
        <f>YEAR(CtasReceber[[#This Row],[Data Vencimento]])</f>
        <v>1900</v>
      </c>
      <c r="J1479" s="156"/>
      <c r="K1479" s="23">
        <f>MONTH(CtasReceber[[#This Row],[Data Recebimento]])</f>
        <v>1</v>
      </c>
      <c r="L1479" s="23">
        <f>YEAR(CtasReceber[[#This Row],[Data Recebimento]])</f>
        <v>1900</v>
      </c>
      <c r="M1479" s="154"/>
      <c r="N1479" s="208"/>
      <c r="O14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0" spans="1:15">
      <c r="A1480" s="156"/>
      <c r="B1480" s="220"/>
      <c r="C1480" s="150"/>
      <c r="D1480" s="150"/>
      <c r="E1480" s="150"/>
      <c r="F1480" s="150"/>
      <c r="G1480" s="151"/>
      <c r="H1480" s="23">
        <f>MONTH(CtasReceber[[#This Row],[Data Vencimento]])</f>
        <v>1</v>
      </c>
      <c r="I1480" s="23">
        <f>YEAR(CtasReceber[[#This Row],[Data Vencimento]])</f>
        <v>1900</v>
      </c>
      <c r="J1480" s="156"/>
      <c r="K1480" s="23">
        <f>MONTH(CtasReceber[[#This Row],[Data Recebimento]])</f>
        <v>1</v>
      </c>
      <c r="L1480" s="23">
        <f>YEAR(CtasReceber[[#This Row],[Data Recebimento]])</f>
        <v>1900</v>
      </c>
      <c r="M1480" s="154"/>
      <c r="N1480" s="208"/>
      <c r="O14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1" spans="1:15">
      <c r="A1481" s="156"/>
      <c r="B1481" s="220"/>
      <c r="C1481" s="150"/>
      <c r="D1481" s="150"/>
      <c r="E1481" s="150"/>
      <c r="F1481" s="150"/>
      <c r="G1481" s="151"/>
      <c r="H1481" s="23">
        <f>MONTH(CtasReceber[[#This Row],[Data Vencimento]])</f>
        <v>1</v>
      </c>
      <c r="I1481" s="23">
        <f>YEAR(CtasReceber[[#This Row],[Data Vencimento]])</f>
        <v>1900</v>
      </c>
      <c r="J1481" s="156"/>
      <c r="K1481" s="23">
        <f>MONTH(CtasReceber[[#This Row],[Data Recebimento]])</f>
        <v>1</v>
      </c>
      <c r="L1481" s="23">
        <f>YEAR(CtasReceber[[#This Row],[Data Recebimento]])</f>
        <v>1900</v>
      </c>
      <c r="M1481" s="154"/>
      <c r="N1481" s="208"/>
      <c r="O14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2" spans="1:15">
      <c r="A1482" s="156"/>
      <c r="B1482" s="220"/>
      <c r="C1482" s="150"/>
      <c r="D1482" s="150"/>
      <c r="E1482" s="150"/>
      <c r="F1482" s="150"/>
      <c r="G1482" s="151"/>
      <c r="H1482" s="23">
        <f>MONTH(CtasReceber[[#This Row],[Data Vencimento]])</f>
        <v>1</v>
      </c>
      <c r="I1482" s="23">
        <f>YEAR(CtasReceber[[#This Row],[Data Vencimento]])</f>
        <v>1900</v>
      </c>
      <c r="J1482" s="156"/>
      <c r="K1482" s="23">
        <f>MONTH(CtasReceber[[#This Row],[Data Recebimento]])</f>
        <v>1</v>
      </c>
      <c r="L1482" s="23">
        <f>YEAR(CtasReceber[[#This Row],[Data Recebimento]])</f>
        <v>1900</v>
      </c>
      <c r="M1482" s="154"/>
      <c r="N1482" s="208"/>
      <c r="O14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3" spans="1:15">
      <c r="A1483" s="156"/>
      <c r="B1483" s="220"/>
      <c r="C1483" s="150"/>
      <c r="D1483" s="150"/>
      <c r="E1483" s="150"/>
      <c r="F1483" s="150"/>
      <c r="G1483" s="151"/>
      <c r="H1483" s="23">
        <f>MONTH(CtasReceber[[#This Row],[Data Vencimento]])</f>
        <v>1</v>
      </c>
      <c r="I1483" s="23">
        <f>YEAR(CtasReceber[[#This Row],[Data Vencimento]])</f>
        <v>1900</v>
      </c>
      <c r="J1483" s="156"/>
      <c r="K1483" s="23">
        <f>MONTH(CtasReceber[[#This Row],[Data Recebimento]])</f>
        <v>1</v>
      </c>
      <c r="L1483" s="23">
        <f>YEAR(CtasReceber[[#This Row],[Data Recebimento]])</f>
        <v>1900</v>
      </c>
      <c r="M1483" s="154"/>
      <c r="N1483" s="208"/>
      <c r="O14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4" spans="1:15">
      <c r="A1484" s="156"/>
      <c r="B1484" s="220"/>
      <c r="C1484" s="150"/>
      <c r="D1484" s="150"/>
      <c r="E1484" s="150"/>
      <c r="F1484" s="150"/>
      <c r="G1484" s="151"/>
      <c r="H1484" s="23">
        <f>MONTH(CtasReceber[[#This Row],[Data Vencimento]])</f>
        <v>1</v>
      </c>
      <c r="I1484" s="23">
        <f>YEAR(CtasReceber[[#This Row],[Data Vencimento]])</f>
        <v>1900</v>
      </c>
      <c r="J1484" s="156"/>
      <c r="K1484" s="23">
        <f>MONTH(CtasReceber[[#This Row],[Data Recebimento]])</f>
        <v>1</v>
      </c>
      <c r="L1484" s="23">
        <f>YEAR(CtasReceber[[#This Row],[Data Recebimento]])</f>
        <v>1900</v>
      </c>
      <c r="M1484" s="154"/>
      <c r="N1484" s="208"/>
      <c r="O14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5" spans="1:15">
      <c r="A1485" s="156"/>
      <c r="B1485" s="220"/>
      <c r="C1485" s="150"/>
      <c r="D1485" s="150"/>
      <c r="E1485" s="150"/>
      <c r="F1485" s="150"/>
      <c r="G1485" s="151"/>
      <c r="H1485" s="23">
        <f>MONTH(CtasReceber[[#This Row],[Data Vencimento]])</f>
        <v>1</v>
      </c>
      <c r="I1485" s="23">
        <f>YEAR(CtasReceber[[#This Row],[Data Vencimento]])</f>
        <v>1900</v>
      </c>
      <c r="J1485" s="156"/>
      <c r="K1485" s="23">
        <f>MONTH(CtasReceber[[#This Row],[Data Recebimento]])</f>
        <v>1</v>
      </c>
      <c r="L1485" s="23">
        <f>YEAR(CtasReceber[[#This Row],[Data Recebimento]])</f>
        <v>1900</v>
      </c>
      <c r="M1485" s="154"/>
      <c r="N1485" s="208"/>
      <c r="O14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6" spans="1:15">
      <c r="A1486" s="156"/>
      <c r="B1486" s="220"/>
      <c r="C1486" s="150"/>
      <c r="D1486" s="150"/>
      <c r="E1486" s="150"/>
      <c r="F1486" s="150"/>
      <c r="G1486" s="151"/>
      <c r="H1486" s="23">
        <f>MONTH(CtasReceber[[#This Row],[Data Vencimento]])</f>
        <v>1</v>
      </c>
      <c r="I1486" s="23">
        <f>YEAR(CtasReceber[[#This Row],[Data Vencimento]])</f>
        <v>1900</v>
      </c>
      <c r="J1486" s="156"/>
      <c r="K1486" s="23">
        <f>MONTH(CtasReceber[[#This Row],[Data Recebimento]])</f>
        <v>1</v>
      </c>
      <c r="L1486" s="23">
        <f>YEAR(CtasReceber[[#This Row],[Data Recebimento]])</f>
        <v>1900</v>
      </c>
      <c r="M1486" s="154"/>
      <c r="N1486" s="208"/>
      <c r="O14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7" spans="1:15">
      <c r="A1487" s="156"/>
      <c r="B1487" s="220"/>
      <c r="C1487" s="150"/>
      <c r="D1487" s="150"/>
      <c r="E1487" s="150"/>
      <c r="F1487" s="150"/>
      <c r="G1487" s="151"/>
      <c r="H1487" s="23">
        <f>MONTH(CtasReceber[[#This Row],[Data Vencimento]])</f>
        <v>1</v>
      </c>
      <c r="I1487" s="23">
        <f>YEAR(CtasReceber[[#This Row],[Data Vencimento]])</f>
        <v>1900</v>
      </c>
      <c r="J1487" s="156"/>
      <c r="K1487" s="23">
        <f>MONTH(CtasReceber[[#This Row],[Data Recebimento]])</f>
        <v>1</v>
      </c>
      <c r="L1487" s="23">
        <f>YEAR(CtasReceber[[#This Row],[Data Recebimento]])</f>
        <v>1900</v>
      </c>
      <c r="M1487" s="154"/>
      <c r="N1487" s="208"/>
      <c r="O14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8" spans="1:15">
      <c r="A1488" s="156"/>
      <c r="B1488" s="220"/>
      <c r="C1488" s="150"/>
      <c r="D1488" s="150"/>
      <c r="E1488" s="150"/>
      <c r="F1488" s="150"/>
      <c r="G1488" s="151"/>
      <c r="H1488" s="23">
        <f>MONTH(CtasReceber[[#This Row],[Data Vencimento]])</f>
        <v>1</v>
      </c>
      <c r="I1488" s="23">
        <f>YEAR(CtasReceber[[#This Row],[Data Vencimento]])</f>
        <v>1900</v>
      </c>
      <c r="J1488" s="156"/>
      <c r="K1488" s="23">
        <f>MONTH(CtasReceber[[#This Row],[Data Recebimento]])</f>
        <v>1</v>
      </c>
      <c r="L1488" s="23">
        <f>YEAR(CtasReceber[[#This Row],[Data Recebimento]])</f>
        <v>1900</v>
      </c>
      <c r="M1488" s="154"/>
      <c r="N1488" s="208"/>
      <c r="O14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89" spans="1:15">
      <c r="A1489" s="156"/>
      <c r="B1489" s="220"/>
      <c r="C1489" s="150"/>
      <c r="D1489" s="150"/>
      <c r="E1489" s="150"/>
      <c r="F1489" s="150"/>
      <c r="G1489" s="151"/>
      <c r="H1489" s="23">
        <f>MONTH(CtasReceber[[#This Row],[Data Vencimento]])</f>
        <v>1</v>
      </c>
      <c r="I1489" s="23">
        <f>YEAR(CtasReceber[[#This Row],[Data Vencimento]])</f>
        <v>1900</v>
      </c>
      <c r="J1489" s="156"/>
      <c r="K1489" s="23">
        <f>MONTH(CtasReceber[[#This Row],[Data Recebimento]])</f>
        <v>1</v>
      </c>
      <c r="L1489" s="23">
        <f>YEAR(CtasReceber[[#This Row],[Data Recebimento]])</f>
        <v>1900</v>
      </c>
      <c r="M1489" s="154"/>
      <c r="N1489" s="208"/>
      <c r="O14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0" spans="1:15">
      <c r="A1490" s="156"/>
      <c r="B1490" s="220"/>
      <c r="C1490" s="150"/>
      <c r="D1490" s="150"/>
      <c r="E1490" s="150"/>
      <c r="F1490" s="150"/>
      <c r="G1490" s="151"/>
      <c r="H1490" s="23">
        <f>MONTH(CtasReceber[[#This Row],[Data Vencimento]])</f>
        <v>1</v>
      </c>
      <c r="I1490" s="23">
        <f>YEAR(CtasReceber[[#This Row],[Data Vencimento]])</f>
        <v>1900</v>
      </c>
      <c r="J1490" s="156"/>
      <c r="K1490" s="23">
        <f>MONTH(CtasReceber[[#This Row],[Data Recebimento]])</f>
        <v>1</v>
      </c>
      <c r="L1490" s="23">
        <f>YEAR(CtasReceber[[#This Row],[Data Recebimento]])</f>
        <v>1900</v>
      </c>
      <c r="M1490" s="154"/>
      <c r="N1490" s="208"/>
      <c r="O14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1" spans="1:15">
      <c r="A1491" s="156"/>
      <c r="B1491" s="220"/>
      <c r="C1491" s="150"/>
      <c r="D1491" s="150"/>
      <c r="E1491" s="150"/>
      <c r="F1491" s="150"/>
      <c r="G1491" s="151"/>
      <c r="H1491" s="23">
        <f>MONTH(CtasReceber[[#This Row],[Data Vencimento]])</f>
        <v>1</v>
      </c>
      <c r="I1491" s="23">
        <f>YEAR(CtasReceber[[#This Row],[Data Vencimento]])</f>
        <v>1900</v>
      </c>
      <c r="J1491" s="156"/>
      <c r="K1491" s="23">
        <f>MONTH(CtasReceber[[#This Row],[Data Recebimento]])</f>
        <v>1</v>
      </c>
      <c r="L1491" s="23">
        <f>YEAR(CtasReceber[[#This Row],[Data Recebimento]])</f>
        <v>1900</v>
      </c>
      <c r="M1491" s="154"/>
      <c r="N1491" s="208"/>
      <c r="O14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2" spans="1:15">
      <c r="A1492" s="156"/>
      <c r="B1492" s="220"/>
      <c r="C1492" s="150"/>
      <c r="D1492" s="150"/>
      <c r="E1492" s="150"/>
      <c r="F1492" s="150"/>
      <c r="G1492" s="151"/>
      <c r="H1492" s="23">
        <f>MONTH(CtasReceber[[#This Row],[Data Vencimento]])</f>
        <v>1</v>
      </c>
      <c r="I1492" s="23">
        <f>YEAR(CtasReceber[[#This Row],[Data Vencimento]])</f>
        <v>1900</v>
      </c>
      <c r="J1492" s="156"/>
      <c r="K1492" s="23">
        <f>MONTH(CtasReceber[[#This Row],[Data Recebimento]])</f>
        <v>1</v>
      </c>
      <c r="L1492" s="23">
        <f>YEAR(CtasReceber[[#This Row],[Data Recebimento]])</f>
        <v>1900</v>
      </c>
      <c r="M1492" s="154"/>
      <c r="N1492" s="208"/>
      <c r="O14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3" spans="1:15">
      <c r="A1493" s="156"/>
      <c r="B1493" s="220"/>
      <c r="C1493" s="150"/>
      <c r="D1493" s="150"/>
      <c r="E1493" s="150"/>
      <c r="F1493" s="150"/>
      <c r="G1493" s="151"/>
      <c r="H1493" s="23">
        <f>MONTH(CtasReceber[[#This Row],[Data Vencimento]])</f>
        <v>1</v>
      </c>
      <c r="I1493" s="23">
        <f>YEAR(CtasReceber[[#This Row],[Data Vencimento]])</f>
        <v>1900</v>
      </c>
      <c r="J1493" s="156"/>
      <c r="K1493" s="23">
        <f>MONTH(CtasReceber[[#This Row],[Data Recebimento]])</f>
        <v>1</v>
      </c>
      <c r="L1493" s="23">
        <f>YEAR(CtasReceber[[#This Row],[Data Recebimento]])</f>
        <v>1900</v>
      </c>
      <c r="M1493" s="154"/>
      <c r="N1493" s="208"/>
      <c r="O14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4" spans="1:15">
      <c r="A1494" s="156"/>
      <c r="B1494" s="220"/>
      <c r="C1494" s="150"/>
      <c r="D1494" s="150"/>
      <c r="E1494" s="150"/>
      <c r="F1494" s="150"/>
      <c r="G1494" s="151"/>
      <c r="H1494" s="23">
        <f>MONTH(CtasReceber[[#This Row],[Data Vencimento]])</f>
        <v>1</v>
      </c>
      <c r="I1494" s="23">
        <f>YEAR(CtasReceber[[#This Row],[Data Vencimento]])</f>
        <v>1900</v>
      </c>
      <c r="J1494" s="156"/>
      <c r="K1494" s="23">
        <f>MONTH(CtasReceber[[#This Row],[Data Recebimento]])</f>
        <v>1</v>
      </c>
      <c r="L1494" s="23">
        <f>YEAR(CtasReceber[[#This Row],[Data Recebimento]])</f>
        <v>1900</v>
      </c>
      <c r="M1494" s="154"/>
      <c r="N1494" s="208"/>
      <c r="O14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5" spans="1:15">
      <c r="A1495" s="156"/>
      <c r="B1495" s="220"/>
      <c r="C1495" s="150"/>
      <c r="D1495" s="150"/>
      <c r="E1495" s="150"/>
      <c r="F1495" s="150"/>
      <c r="G1495" s="151"/>
      <c r="H1495" s="23">
        <f>MONTH(CtasReceber[[#This Row],[Data Vencimento]])</f>
        <v>1</v>
      </c>
      <c r="I1495" s="23">
        <f>YEAR(CtasReceber[[#This Row],[Data Vencimento]])</f>
        <v>1900</v>
      </c>
      <c r="J1495" s="156"/>
      <c r="K1495" s="23">
        <f>MONTH(CtasReceber[[#This Row],[Data Recebimento]])</f>
        <v>1</v>
      </c>
      <c r="L1495" s="23">
        <f>YEAR(CtasReceber[[#This Row],[Data Recebimento]])</f>
        <v>1900</v>
      </c>
      <c r="M1495" s="154"/>
      <c r="N1495" s="208"/>
      <c r="O14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6" spans="1:15">
      <c r="A1496" s="156"/>
      <c r="B1496" s="220"/>
      <c r="C1496" s="150"/>
      <c r="D1496" s="150"/>
      <c r="E1496" s="150"/>
      <c r="F1496" s="150"/>
      <c r="G1496" s="151"/>
      <c r="H1496" s="23">
        <f>MONTH(CtasReceber[[#This Row],[Data Vencimento]])</f>
        <v>1</v>
      </c>
      <c r="I1496" s="23">
        <f>YEAR(CtasReceber[[#This Row],[Data Vencimento]])</f>
        <v>1900</v>
      </c>
      <c r="J1496" s="156"/>
      <c r="K1496" s="23">
        <f>MONTH(CtasReceber[[#This Row],[Data Recebimento]])</f>
        <v>1</v>
      </c>
      <c r="L1496" s="23">
        <f>YEAR(CtasReceber[[#This Row],[Data Recebimento]])</f>
        <v>1900</v>
      </c>
      <c r="M1496" s="154"/>
      <c r="N1496" s="208"/>
      <c r="O14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7" spans="1:15">
      <c r="A1497" s="156"/>
      <c r="B1497" s="220"/>
      <c r="C1497" s="150"/>
      <c r="D1497" s="150"/>
      <c r="E1497" s="150"/>
      <c r="F1497" s="150"/>
      <c r="G1497" s="151"/>
      <c r="H1497" s="23">
        <f>MONTH(CtasReceber[[#This Row],[Data Vencimento]])</f>
        <v>1</v>
      </c>
      <c r="I1497" s="23">
        <f>YEAR(CtasReceber[[#This Row],[Data Vencimento]])</f>
        <v>1900</v>
      </c>
      <c r="J1497" s="156"/>
      <c r="K1497" s="23">
        <f>MONTH(CtasReceber[[#This Row],[Data Recebimento]])</f>
        <v>1</v>
      </c>
      <c r="L1497" s="23">
        <f>YEAR(CtasReceber[[#This Row],[Data Recebimento]])</f>
        <v>1900</v>
      </c>
      <c r="M1497" s="154"/>
      <c r="N1497" s="208"/>
      <c r="O14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8" spans="1:15">
      <c r="A1498" s="156"/>
      <c r="B1498" s="220"/>
      <c r="C1498" s="150"/>
      <c r="D1498" s="150"/>
      <c r="E1498" s="150"/>
      <c r="F1498" s="150"/>
      <c r="G1498" s="151"/>
      <c r="H1498" s="23">
        <f>MONTH(CtasReceber[[#This Row],[Data Vencimento]])</f>
        <v>1</v>
      </c>
      <c r="I1498" s="23">
        <f>YEAR(CtasReceber[[#This Row],[Data Vencimento]])</f>
        <v>1900</v>
      </c>
      <c r="J1498" s="156"/>
      <c r="K1498" s="23">
        <f>MONTH(CtasReceber[[#This Row],[Data Recebimento]])</f>
        <v>1</v>
      </c>
      <c r="L1498" s="23">
        <f>YEAR(CtasReceber[[#This Row],[Data Recebimento]])</f>
        <v>1900</v>
      </c>
      <c r="M1498" s="154"/>
      <c r="N1498" s="208"/>
      <c r="O14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499" spans="1:15">
      <c r="A1499" s="156"/>
      <c r="B1499" s="220"/>
      <c r="C1499" s="150"/>
      <c r="D1499" s="150"/>
      <c r="E1499" s="150"/>
      <c r="F1499" s="150"/>
      <c r="G1499" s="151"/>
      <c r="H1499" s="23">
        <f>MONTH(CtasReceber[[#This Row],[Data Vencimento]])</f>
        <v>1</v>
      </c>
      <c r="I1499" s="23">
        <f>YEAR(CtasReceber[[#This Row],[Data Vencimento]])</f>
        <v>1900</v>
      </c>
      <c r="J1499" s="156"/>
      <c r="K1499" s="23">
        <f>MONTH(CtasReceber[[#This Row],[Data Recebimento]])</f>
        <v>1</v>
      </c>
      <c r="L1499" s="23">
        <f>YEAR(CtasReceber[[#This Row],[Data Recebimento]])</f>
        <v>1900</v>
      </c>
      <c r="M1499" s="154"/>
      <c r="N1499" s="208"/>
      <c r="O14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0" spans="1:15">
      <c r="A1500" s="156"/>
      <c r="B1500" s="220"/>
      <c r="C1500" s="150"/>
      <c r="D1500" s="150"/>
      <c r="E1500" s="150"/>
      <c r="F1500" s="150"/>
      <c r="G1500" s="151"/>
      <c r="H1500" s="23">
        <f>MONTH(CtasReceber[[#This Row],[Data Vencimento]])</f>
        <v>1</v>
      </c>
      <c r="I1500" s="23">
        <f>YEAR(CtasReceber[[#This Row],[Data Vencimento]])</f>
        <v>1900</v>
      </c>
      <c r="J1500" s="156"/>
      <c r="K1500" s="23">
        <f>MONTH(CtasReceber[[#This Row],[Data Recebimento]])</f>
        <v>1</v>
      </c>
      <c r="L1500" s="23">
        <f>YEAR(CtasReceber[[#This Row],[Data Recebimento]])</f>
        <v>1900</v>
      </c>
      <c r="M1500" s="154"/>
      <c r="N1500" s="208"/>
      <c r="O15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1" spans="1:15">
      <c r="A1501" s="156"/>
      <c r="B1501" s="220"/>
      <c r="C1501" s="150"/>
      <c r="D1501" s="150"/>
      <c r="E1501" s="150"/>
      <c r="F1501" s="150"/>
      <c r="G1501" s="151"/>
      <c r="H1501" s="23">
        <f>MONTH(CtasReceber[[#This Row],[Data Vencimento]])</f>
        <v>1</v>
      </c>
      <c r="I1501" s="23">
        <f>YEAR(CtasReceber[[#This Row],[Data Vencimento]])</f>
        <v>1900</v>
      </c>
      <c r="J1501" s="156"/>
      <c r="K1501" s="23">
        <f>MONTH(CtasReceber[[#This Row],[Data Recebimento]])</f>
        <v>1</v>
      </c>
      <c r="L1501" s="23">
        <f>YEAR(CtasReceber[[#This Row],[Data Recebimento]])</f>
        <v>1900</v>
      </c>
      <c r="M1501" s="154"/>
      <c r="N1501" s="208"/>
      <c r="O15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2" spans="1:15">
      <c r="A1502" s="156"/>
      <c r="B1502" s="220"/>
      <c r="C1502" s="150"/>
      <c r="D1502" s="150"/>
      <c r="E1502" s="150"/>
      <c r="F1502" s="150"/>
      <c r="G1502" s="151"/>
      <c r="H1502" s="23">
        <f>MONTH(CtasReceber[[#This Row],[Data Vencimento]])</f>
        <v>1</v>
      </c>
      <c r="I1502" s="23">
        <f>YEAR(CtasReceber[[#This Row],[Data Vencimento]])</f>
        <v>1900</v>
      </c>
      <c r="J1502" s="156"/>
      <c r="K1502" s="23">
        <f>MONTH(CtasReceber[[#This Row],[Data Recebimento]])</f>
        <v>1</v>
      </c>
      <c r="L1502" s="23">
        <f>YEAR(CtasReceber[[#This Row],[Data Recebimento]])</f>
        <v>1900</v>
      </c>
      <c r="M1502" s="154"/>
      <c r="N1502" s="208"/>
      <c r="O15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3" spans="1:15">
      <c r="A1503" s="156"/>
      <c r="B1503" s="220"/>
      <c r="C1503" s="150"/>
      <c r="D1503" s="150"/>
      <c r="E1503" s="150"/>
      <c r="F1503" s="150"/>
      <c r="G1503" s="151"/>
      <c r="H1503" s="23">
        <f>MONTH(CtasReceber[[#This Row],[Data Vencimento]])</f>
        <v>1</v>
      </c>
      <c r="I1503" s="23">
        <f>YEAR(CtasReceber[[#This Row],[Data Vencimento]])</f>
        <v>1900</v>
      </c>
      <c r="J1503" s="156"/>
      <c r="K1503" s="23">
        <f>MONTH(CtasReceber[[#This Row],[Data Recebimento]])</f>
        <v>1</v>
      </c>
      <c r="L1503" s="23">
        <f>YEAR(CtasReceber[[#This Row],[Data Recebimento]])</f>
        <v>1900</v>
      </c>
      <c r="M1503" s="154"/>
      <c r="N1503" s="208"/>
      <c r="O15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4" spans="1:15">
      <c r="A1504" s="156"/>
      <c r="B1504" s="220"/>
      <c r="C1504" s="150"/>
      <c r="D1504" s="150"/>
      <c r="E1504" s="150"/>
      <c r="F1504" s="150"/>
      <c r="G1504" s="151"/>
      <c r="H1504" s="23">
        <f>MONTH(CtasReceber[[#This Row],[Data Vencimento]])</f>
        <v>1</v>
      </c>
      <c r="I1504" s="23">
        <f>YEAR(CtasReceber[[#This Row],[Data Vencimento]])</f>
        <v>1900</v>
      </c>
      <c r="J1504" s="156"/>
      <c r="K1504" s="23">
        <f>MONTH(CtasReceber[[#This Row],[Data Recebimento]])</f>
        <v>1</v>
      </c>
      <c r="L1504" s="23">
        <f>YEAR(CtasReceber[[#This Row],[Data Recebimento]])</f>
        <v>1900</v>
      </c>
      <c r="M1504" s="154"/>
      <c r="N1504" s="208"/>
      <c r="O15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5" spans="1:15">
      <c r="A1505" s="156"/>
      <c r="B1505" s="220"/>
      <c r="C1505" s="150"/>
      <c r="D1505" s="150"/>
      <c r="E1505" s="150"/>
      <c r="F1505" s="150"/>
      <c r="G1505" s="151"/>
      <c r="H1505" s="23">
        <f>MONTH(CtasReceber[[#This Row],[Data Vencimento]])</f>
        <v>1</v>
      </c>
      <c r="I1505" s="23">
        <f>YEAR(CtasReceber[[#This Row],[Data Vencimento]])</f>
        <v>1900</v>
      </c>
      <c r="J1505" s="156"/>
      <c r="K1505" s="23">
        <f>MONTH(CtasReceber[[#This Row],[Data Recebimento]])</f>
        <v>1</v>
      </c>
      <c r="L1505" s="23">
        <f>YEAR(CtasReceber[[#This Row],[Data Recebimento]])</f>
        <v>1900</v>
      </c>
      <c r="M1505" s="154"/>
      <c r="N1505" s="208"/>
      <c r="O15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6" spans="1:15">
      <c r="A1506" s="156"/>
      <c r="B1506" s="220"/>
      <c r="C1506" s="150"/>
      <c r="D1506" s="150"/>
      <c r="E1506" s="150"/>
      <c r="F1506" s="150"/>
      <c r="G1506" s="151"/>
      <c r="H1506" s="23">
        <f>MONTH(CtasReceber[[#This Row],[Data Vencimento]])</f>
        <v>1</v>
      </c>
      <c r="I1506" s="23">
        <f>YEAR(CtasReceber[[#This Row],[Data Vencimento]])</f>
        <v>1900</v>
      </c>
      <c r="J1506" s="156"/>
      <c r="K1506" s="23">
        <f>MONTH(CtasReceber[[#This Row],[Data Recebimento]])</f>
        <v>1</v>
      </c>
      <c r="L1506" s="23">
        <f>YEAR(CtasReceber[[#This Row],[Data Recebimento]])</f>
        <v>1900</v>
      </c>
      <c r="M1506" s="154"/>
      <c r="N1506" s="208"/>
      <c r="O15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7" spans="1:15">
      <c r="A1507" s="156"/>
      <c r="B1507" s="220"/>
      <c r="C1507" s="150"/>
      <c r="D1507" s="150"/>
      <c r="E1507" s="150"/>
      <c r="F1507" s="150"/>
      <c r="G1507" s="151"/>
      <c r="H1507" s="23">
        <f>MONTH(CtasReceber[[#This Row],[Data Vencimento]])</f>
        <v>1</v>
      </c>
      <c r="I1507" s="23">
        <f>YEAR(CtasReceber[[#This Row],[Data Vencimento]])</f>
        <v>1900</v>
      </c>
      <c r="J1507" s="156"/>
      <c r="K1507" s="23">
        <f>MONTH(CtasReceber[[#This Row],[Data Recebimento]])</f>
        <v>1</v>
      </c>
      <c r="L1507" s="23">
        <f>YEAR(CtasReceber[[#This Row],[Data Recebimento]])</f>
        <v>1900</v>
      </c>
      <c r="M1507" s="154"/>
      <c r="N1507" s="208"/>
      <c r="O15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8" spans="1:15">
      <c r="A1508" s="156"/>
      <c r="B1508" s="220"/>
      <c r="C1508" s="150"/>
      <c r="D1508" s="150"/>
      <c r="E1508" s="150"/>
      <c r="F1508" s="150"/>
      <c r="G1508" s="151"/>
      <c r="H1508" s="23">
        <f>MONTH(CtasReceber[[#This Row],[Data Vencimento]])</f>
        <v>1</v>
      </c>
      <c r="I1508" s="23">
        <f>YEAR(CtasReceber[[#This Row],[Data Vencimento]])</f>
        <v>1900</v>
      </c>
      <c r="J1508" s="156"/>
      <c r="K1508" s="23">
        <f>MONTH(CtasReceber[[#This Row],[Data Recebimento]])</f>
        <v>1</v>
      </c>
      <c r="L1508" s="23">
        <f>YEAR(CtasReceber[[#This Row],[Data Recebimento]])</f>
        <v>1900</v>
      </c>
      <c r="M1508" s="154"/>
      <c r="N1508" s="208"/>
      <c r="O15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09" spans="1:15">
      <c r="A1509" s="156"/>
      <c r="B1509" s="220"/>
      <c r="C1509" s="150"/>
      <c r="D1509" s="150"/>
      <c r="E1509" s="150"/>
      <c r="F1509" s="150"/>
      <c r="G1509" s="151"/>
      <c r="H1509" s="23">
        <f>MONTH(CtasReceber[[#This Row],[Data Vencimento]])</f>
        <v>1</v>
      </c>
      <c r="I1509" s="23">
        <f>YEAR(CtasReceber[[#This Row],[Data Vencimento]])</f>
        <v>1900</v>
      </c>
      <c r="J1509" s="156"/>
      <c r="K1509" s="23">
        <f>MONTH(CtasReceber[[#This Row],[Data Recebimento]])</f>
        <v>1</v>
      </c>
      <c r="L1509" s="23">
        <f>YEAR(CtasReceber[[#This Row],[Data Recebimento]])</f>
        <v>1900</v>
      </c>
      <c r="M1509" s="154"/>
      <c r="N1509" s="208"/>
      <c r="O15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0" spans="1:15">
      <c r="A1510" s="156"/>
      <c r="B1510" s="220"/>
      <c r="C1510" s="150"/>
      <c r="D1510" s="150"/>
      <c r="E1510" s="150"/>
      <c r="F1510" s="150"/>
      <c r="G1510" s="151"/>
      <c r="H1510" s="23">
        <f>MONTH(CtasReceber[[#This Row],[Data Vencimento]])</f>
        <v>1</v>
      </c>
      <c r="I1510" s="23">
        <f>YEAR(CtasReceber[[#This Row],[Data Vencimento]])</f>
        <v>1900</v>
      </c>
      <c r="J1510" s="156"/>
      <c r="K1510" s="23">
        <f>MONTH(CtasReceber[[#This Row],[Data Recebimento]])</f>
        <v>1</v>
      </c>
      <c r="L1510" s="23">
        <f>YEAR(CtasReceber[[#This Row],[Data Recebimento]])</f>
        <v>1900</v>
      </c>
      <c r="M1510" s="154"/>
      <c r="N1510" s="208"/>
      <c r="O15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1" spans="1:15">
      <c r="A1511" s="156"/>
      <c r="B1511" s="220"/>
      <c r="C1511" s="150"/>
      <c r="D1511" s="150"/>
      <c r="E1511" s="150"/>
      <c r="F1511" s="150"/>
      <c r="G1511" s="151"/>
      <c r="H1511" s="23">
        <f>MONTH(CtasReceber[[#This Row],[Data Vencimento]])</f>
        <v>1</v>
      </c>
      <c r="I1511" s="23">
        <f>YEAR(CtasReceber[[#This Row],[Data Vencimento]])</f>
        <v>1900</v>
      </c>
      <c r="J1511" s="156"/>
      <c r="K1511" s="23">
        <f>MONTH(CtasReceber[[#This Row],[Data Recebimento]])</f>
        <v>1</v>
      </c>
      <c r="L1511" s="23">
        <f>YEAR(CtasReceber[[#This Row],[Data Recebimento]])</f>
        <v>1900</v>
      </c>
      <c r="M1511" s="154"/>
      <c r="N1511" s="208"/>
      <c r="O15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2" spans="1:15">
      <c r="A1512" s="156"/>
      <c r="B1512" s="220"/>
      <c r="C1512" s="150"/>
      <c r="D1512" s="150"/>
      <c r="E1512" s="150"/>
      <c r="F1512" s="150"/>
      <c r="G1512" s="151"/>
      <c r="H1512" s="23">
        <f>MONTH(CtasReceber[[#This Row],[Data Vencimento]])</f>
        <v>1</v>
      </c>
      <c r="I1512" s="23">
        <f>YEAR(CtasReceber[[#This Row],[Data Vencimento]])</f>
        <v>1900</v>
      </c>
      <c r="J1512" s="156"/>
      <c r="K1512" s="23">
        <f>MONTH(CtasReceber[[#This Row],[Data Recebimento]])</f>
        <v>1</v>
      </c>
      <c r="L1512" s="23">
        <f>YEAR(CtasReceber[[#This Row],[Data Recebimento]])</f>
        <v>1900</v>
      </c>
      <c r="M1512" s="154"/>
      <c r="N1512" s="208"/>
      <c r="O15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3" spans="1:15">
      <c r="A1513" s="156"/>
      <c r="B1513" s="220"/>
      <c r="C1513" s="150"/>
      <c r="D1513" s="150"/>
      <c r="E1513" s="150"/>
      <c r="F1513" s="150"/>
      <c r="G1513" s="151"/>
      <c r="H1513" s="23">
        <f>MONTH(CtasReceber[[#This Row],[Data Vencimento]])</f>
        <v>1</v>
      </c>
      <c r="I1513" s="23">
        <f>YEAR(CtasReceber[[#This Row],[Data Vencimento]])</f>
        <v>1900</v>
      </c>
      <c r="J1513" s="156"/>
      <c r="K1513" s="23">
        <f>MONTH(CtasReceber[[#This Row],[Data Recebimento]])</f>
        <v>1</v>
      </c>
      <c r="L1513" s="23">
        <f>YEAR(CtasReceber[[#This Row],[Data Recebimento]])</f>
        <v>1900</v>
      </c>
      <c r="M1513" s="154"/>
      <c r="N1513" s="208"/>
      <c r="O15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4" spans="1:15">
      <c r="A1514" s="156"/>
      <c r="B1514" s="220"/>
      <c r="C1514" s="150"/>
      <c r="D1514" s="150"/>
      <c r="E1514" s="150"/>
      <c r="F1514" s="150"/>
      <c r="G1514" s="151"/>
      <c r="H1514" s="23">
        <f>MONTH(CtasReceber[[#This Row],[Data Vencimento]])</f>
        <v>1</v>
      </c>
      <c r="I1514" s="23">
        <f>YEAR(CtasReceber[[#This Row],[Data Vencimento]])</f>
        <v>1900</v>
      </c>
      <c r="J1514" s="156"/>
      <c r="K1514" s="23">
        <f>MONTH(CtasReceber[[#This Row],[Data Recebimento]])</f>
        <v>1</v>
      </c>
      <c r="L1514" s="23">
        <f>YEAR(CtasReceber[[#This Row],[Data Recebimento]])</f>
        <v>1900</v>
      </c>
      <c r="M1514" s="154"/>
      <c r="N1514" s="208"/>
      <c r="O15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5" spans="1:15">
      <c r="A1515" s="156"/>
      <c r="B1515" s="220"/>
      <c r="C1515" s="150"/>
      <c r="D1515" s="150"/>
      <c r="E1515" s="150"/>
      <c r="F1515" s="150"/>
      <c r="G1515" s="151"/>
      <c r="H1515" s="23">
        <f>MONTH(CtasReceber[[#This Row],[Data Vencimento]])</f>
        <v>1</v>
      </c>
      <c r="I1515" s="23">
        <f>YEAR(CtasReceber[[#This Row],[Data Vencimento]])</f>
        <v>1900</v>
      </c>
      <c r="J1515" s="156"/>
      <c r="K1515" s="23">
        <f>MONTH(CtasReceber[[#This Row],[Data Recebimento]])</f>
        <v>1</v>
      </c>
      <c r="L1515" s="23">
        <f>YEAR(CtasReceber[[#This Row],[Data Recebimento]])</f>
        <v>1900</v>
      </c>
      <c r="M1515" s="154"/>
      <c r="N1515" s="208"/>
      <c r="O15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6" spans="1:15">
      <c r="A1516" s="156"/>
      <c r="B1516" s="220"/>
      <c r="C1516" s="150"/>
      <c r="D1516" s="150"/>
      <c r="E1516" s="150"/>
      <c r="F1516" s="150"/>
      <c r="G1516" s="151"/>
      <c r="H1516" s="23">
        <f>MONTH(CtasReceber[[#This Row],[Data Vencimento]])</f>
        <v>1</v>
      </c>
      <c r="I1516" s="23">
        <f>YEAR(CtasReceber[[#This Row],[Data Vencimento]])</f>
        <v>1900</v>
      </c>
      <c r="J1516" s="156"/>
      <c r="K1516" s="23">
        <f>MONTH(CtasReceber[[#This Row],[Data Recebimento]])</f>
        <v>1</v>
      </c>
      <c r="L1516" s="23">
        <f>YEAR(CtasReceber[[#This Row],[Data Recebimento]])</f>
        <v>1900</v>
      </c>
      <c r="M1516" s="154"/>
      <c r="N1516" s="208"/>
      <c r="O15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7" spans="1:15">
      <c r="A1517" s="156"/>
      <c r="B1517" s="220"/>
      <c r="C1517" s="150"/>
      <c r="D1517" s="150"/>
      <c r="E1517" s="150"/>
      <c r="F1517" s="150"/>
      <c r="G1517" s="151"/>
      <c r="H1517" s="23">
        <f>MONTH(CtasReceber[[#This Row],[Data Vencimento]])</f>
        <v>1</v>
      </c>
      <c r="I1517" s="23">
        <f>YEAR(CtasReceber[[#This Row],[Data Vencimento]])</f>
        <v>1900</v>
      </c>
      <c r="J1517" s="156"/>
      <c r="K1517" s="23">
        <f>MONTH(CtasReceber[[#This Row],[Data Recebimento]])</f>
        <v>1</v>
      </c>
      <c r="L1517" s="23">
        <f>YEAR(CtasReceber[[#This Row],[Data Recebimento]])</f>
        <v>1900</v>
      </c>
      <c r="M1517" s="154"/>
      <c r="N1517" s="208"/>
      <c r="O15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8" spans="1:15">
      <c r="A1518" s="156"/>
      <c r="B1518" s="220"/>
      <c r="C1518" s="150"/>
      <c r="D1518" s="150"/>
      <c r="E1518" s="150"/>
      <c r="F1518" s="150"/>
      <c r="G1518" s="151"/>
      <c r="H1518" s="23">
        <f>MONTH(CtasReceber[[#This Row],[Data Vencimento]])</f>
        <v>1</v>
      </c>
      <c r="I1518" s="23">
        <f>YEAR(CtasReceber[[#This Row],[Data Vencimento]])</f>
        <v>1900</v>
      </c>
      <c r="J1518" s="156"/>
      <c r="K1518" s="23">
        <f>MONTH(CtasReceber[[#This Row],[Data Recebimento]])</f>
        <v>1</v>
      </c>
      <c r="L1518" s="23">
        <f>YEAR(CtasReceber[[#This Row],[Data Recebimento]])</f>
        <v>1900</v>
      </c>
      <c r="M1518" s="154"/>
      <c r="N1518" s="208"/>
      <c r="O15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19" spans="1:15">
      <c r="A1519" s="156"/>
      <c r="B1519" s="220"/>
      <c r="C1519" s="150"/>
      <c r="D1519" s="150"/>
      <c r="E1519" s="150"/>
      <c r="F1519" s="150"/>
      <c r="G1519" s="151"/>
      <c r="H1519" s="23">
        <f>MONTH(CtasReceber[[#This Row],[Data Vencimento]])</f>
        <v>1</v>
      </c>
      <c r="I1519" s="23">
        <f>YEAR(CtasReceber[[#This Row],[Data Vencimento]])</f>
        <v>1900</v>
      </c>
      <c r="J1519" s="156"/>
      <c r="K1519" s="23">
        <f>MONTH(CtasReceber[[#This Row],[Data Recebimento]])</f>
        <v>1</v>
      </c>
      <c r="L1519" s="23">
        <f>YEAR(CtasReceber[[#This Row],[Data Recebimento]])</f>
        <v>1900</v>
      </c>
      <c r="M1519" s="154"/>
      <c r="N1519" s="208"/>
      <c r="O15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0" spans="1:15">
      <c r="A1520" s="156"/>
      <c r="B1520" s="220"/>
      <c r="C1520" s="150"/>
      <c r="D1520" s="150"/>
      <c r="E1520" s="150"/>
      <c r="F1520" s="150"/>
      <c r="G1520" s="151"/>
      <c r="H1520" s="23">
        <f>MONTH(CtasReceber[[#This Row],[Data Vencimento]])</f>
        <v>1</v>
      </c>
      <c r="I1520" s="23">
        <f>YEAR(CtasReceber[[#This Row],[Data Vencimento]])</f>
        <v>1900</v>
      </c>
      <c r="J1520" s="156"/>
      <c r="K1520" s="23">
        <f>MONTH(CtasReceber[[#This Row],[Data Recebimento]])</f>
        <v>1</v>
      </c>
      <c r="L1520" s="23">
        <f>YEAR(CtasReceber[[#This Row],[Data Recebimento]])</f>
        <v>1900</v>
      </c>
      <c r="M1520" s="154"/>
      <c r="N1520" s="208"/>
      <c r="O15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1" spans="1:15">
      <c r="A1521" s="156"/>
      <c r="B1521" s="220"/>
      <c r="C1521" s="150"/>
      <c r="D1521" s="150"/>
      <c r="E1521" s="150"/>
      <c r="F1521" s="150"/>
      <c r="G1521" s="151"/>
      <c r="H1521" s="23">
        <f>MONTH(CtasReceber[[#This Row],[Data Vencimento]])</f>
        <v>1</v>
      </c>
      <c r="I1521" s="23">
        <f>YEAR(CtasReceber[[#This Row],[Data Vencimento]])</f>
        <v>1900</v>
      </c>
      <c r="J1521" s="156"/>
      <c r="K1521" s="23">
        <f>MONTH(CtasReceber[[#This Row],[Data Recebimento]])</f>
        <v>1</v>
      </c>
      <c r="L1521" s="23">
        <f>YEAR(CtasReceber[[#This Row],[Data Recebimento]])</f>
        <v>1900</v>
      </c>
      <c r="M1521" s="154"/>
      <c r="N1521" s="208"/>
      <c r="O15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2" spans="1:15">
      <c r="A1522" s="156"/>
      <c r="B1522" s="220"/>
      <c r="C1522" s="150"/>
      <c r="D1522" s="150"/>
      <c r="E1522" s="150"/>
      <c r="F1522" s="150"/>
      <c r="G1522" s="151"/>
      <c r="H1522" s="23">
        <f>MONTH(CtasReceber[[#This Row],[Data Vencimento]])</f>
        <v>1</v>
      </c>
      <c r="I1522" s="23">
        <f>YEAR(CtasReceber[[#This Row],[Data Vencimento]])</f>
        <v>1900</v>
      </c>
      <c r="J1522" s="156"/>
      <c r="K1522" s="23">
        <f>MONTH(CtasReceber[[#This Row],[Data Recebimento]])</f>
        <v>1</v>
      </c>
      <c r="L1522" s="23">
        <f>YEAR(CtasReceber[[#This Row],[Data Recebimento]])</f>
        <v>1900</v>
      </c>
      <c r="M1522" s="154"/>
      <c r="N1522" s="208"/>
      <c r="O15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3" spans="1:15">
      <c r="A1523" s="156"/>
      <c r="B1523" s="220"/>
      <c r="C1523" s="150"/>
      <c r="D1523" s="150"/>
      <c r="E1523" s="150"/>
      <c r="F1523" s="150"/>
      <c r="G1523" s="151"/>
      <c r="H1523" s="23">
        <f>MONTH(CtasReceber[[#This Row],[Data Vencimento]])</f>
        <v>1</v>
      </c>
      <c r="I1523" s="23">
        <f>YEAR(CtasReceber[[#This Row],[Data Vencimento]])</f>
        <v>1900</v>
      </c>
      <c r="J1523" s="156"/>
      <c r="K1523" s="23">
        <f>MONTH(CtasReceber[[#This Row],[Data Recebimento]])</f>
        <v>1</v>
      </c>
      <c r="L1523" s="23">
        <f>YEAR(CtasReceber[[#This Row],[Data Recebimento]])</f>
        <v>1900</v>
      </c>
      <c r="M1523" s="154"/>
      <c r="N1523" s="208"/>
      <c r="O15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4" spans="1:15">
      <c r="A1524" s="156"/>
      <c r="B1524" s="220"/>
      <c r="C1524" s="150"/>
      <c r="D1524" s="150"/>
      <c r="E1524" s="150"/>
      <c r="F1524" s="150"/>
      <c r="G1524" s="151"/>
      <c r="H1524" s="23">
        <f>MONTH(CtasReceber[[#This Row],[Data Vencimento]])</f>
        <v>1</v>
      </c>
      <c r="I1524" s="23">
        <f>YEAR(CtasReceber[[#This Row],[Data Vencimento]])</f>
        <v>1900</v>
      </c>
      <c r="J1524" s="156"/>
      <c r="K1524" s="23">
        <f>MONTH(CtasReceber[[#This Row],[Data Recebimento]])</f>
        <v>1</v>
      </c>
      <c r="L1524" s="23">
        <f>YEAR(CtasReceber[[#This Row],[Data Recebimento]])</f>
        <v>1900</v>
      </c>
      <c r="M1524" s="154"/>
      <c r="N1524" s="208"/>
      <c r="O15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5" spans="1:15">
      <c r="A1525" s="156"/>
      <c r="B1525" s="220"/>
      <c r="C1525" s="150"/>
      <c r="D1525" s="150"/>
      <c r="E1525" s="150"/>
      <c r="F1525" s="150"/>
      <c r="G1525" s="151"/>
      <c r="H1525" s="23">
        <f>MONTH(CtasReceber[[#This Row],[Data Vencimento]])</f>
        <v>1</v>
      </c>
      <c r="I1525" s="23">
        <f>YEAR(CtasReceber[[#This Row],[Data Vencimento]])</f>
        <v>1900</v>
      </c>
      <c r="J1525" s="156"/>
      <c r="K1525" s="23">
        <f>MONTH(CtasReceber[[#This Row],[Data Recebimento]])</f>
        <v>1</v>
      </c>
      <c r="L1525" s="23">
        <f>YEAR(CtasReceber[[#This Row],[Data Recebimento]])</f>
        <v>1900</v>
      </c>
      <c r="M1525" s="154"/>
      <c r="N1525" s="208"/>
      <c r="O15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6" spans="1:15">
      <c r="A1526" s="156"/>
      <c r="B1526" s="220"/>
      <c r="C1526" s="150"/>
      <c r="D1526" s="150"/>
      <c r="E1526" s="150"/>
      <c r="F1526" s="150"/>
      <c r="G1526" s="151"/>
      <c r="H1526" s="23">
        <f>MONTH(CtasReceber[[#This Row],[Data Vencimento]])</f>
        <v>1</v>
      </c>
      <c r="I1526" s="23">
        <f>YEAR(CtasReceber[[#This Row],[Data Vencimento]])</f>
        <v>1900</v>
      </c>
      <c r="J1526" s="156"/>
      <c r="K1526" s="23">
        <f>MONTH(CtasReceber[[#This Row],[Data Recebimento]])</f>
        <v>1</v>
      </c>
      <c r="L1526" s="23">
        <f>YEAR(CtasReceber[[#This Row],[Data Recebimento]])</f>
        <v>1900</v>
      </c>
      <c r="M1526" s="154"/>
      <c r="N1526" s="208"/>
      <c r="O15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7" spans="1:15">
      <c r="A1527" s="156"/>
      <c r="B1527" s="220"/>
      <c r="C1527" s="150"/>
      <c r="D1527" s="150"/>
      <c r="E1527" s="150"/>
      <c r="F1527" s="150"/>
      <c r="G1527" s="151"/>
      <c r="H1527" s="23">
        <f>MONTH(CtasReceber[[#This Row],[Data Vencimento]])</f>
        <v>1</v>
      </c>
      <c r="I1527" s="23">
        <f>YEAR(CtasReceber[[#This Row],[Data Vencimento]])</f>
        <v>1900</v>
      </c>
      <c r="J1527" s="156"/>
      <c r="K1527" s="23">
        <f>MONTH(CtasReceber[[#This Row],[Data Recebimento]])</f>
        <v>1</v>
      </c>
      <c r="L1527" s="23">
        <f>YEAR(CtasReceber[[#This Row],[Data Recebimento]])</f>
        <v>1900</v>
      </c>
      <c r="M1527" s="154"/>
      <c r="N1527" s="208"/>
      <c r="O15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8" spans="1:15">
      <c r="A1528" s="156"/>
      <c r="B1528" s="220"/>
      <c r="C1528" s="150"/>
      <c r="D1528" s="150"/>
      <c r="E1528" s="150"/>
      <c r="F1528" s="150"/>
      <c r="G1528" s="151"/>
      <c r="H1528" s="23">
        <f>MONTH(CtasReceber[[#This Row],[Data Vencimento]])</f>
        <v>1</v>
      </c>
      <c r="I1528" s="23">
        <f>YEAR(CtasReceber[[#This Row],[Data Vencimento]])</f>
        <v>1900</v>
      </c>
      <c r="J1528" s="156"/>
      <c r="K1528" s="23">
        <f>MONTH(CtasReceber[[#This Row],[Data Recebimento]])</f>
        <v>1</v>
      </c>
      <c r="L1528" s="23">
        <f>YEAR(CtasReceber[[#This Row],[Data Recebimento]])</f>
        <v>1900</v>
      </c>
      <c r="M1528" s="154"/>
      <c r="N1528" s="208"/>
      <c r="O15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29" spans="1:15">
      <c r="A1529" s="156"/>
      <c r="B1529" s="220"/>
      <c r="C1529" s="150"/>
      <c r="D1529" s="150"/>
      <c r="E1529" s="150"/>
      <c r="F1529" s="150"/>
      <c r="G1529" s="151"/>
      <c r="H1529" s="23">
        <f>MONTH(CtasReceber[[#This Row],[Data Vencimento]])</f>
        <v>1</v>
      </c>
      <c r="I1529" s="23">
        <f>YEAR(CtasReceber[[#This Row],[Data Vencimento]])</f>
        <v>1900</v>
      </c>
      <c r="J1529" s="156"/>
      <c r="K1529" s="23">
        <f>MONTH(CtasReceber[[#This Row],[Data Recebimento]])</f>
        <v>1</v>
      </c>
      <c r="L1529" s="23">
        <f>YEAR(CtasReceber[[#This Row],[Data Recebimento]])</f>
        <v>1900</v>
      </c>
      <c r="M1529" s="154"/>
      <c r="N1529" s="208"/>
      <c r="O15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0" spans="1:15">
      <c r="A1530" s="156"/>
      <c r="B1530" s="220"/>
      <c r="C1530" s="150"/>
      <c r="D1530" s="150"/>
      <c r="E1530" s="150"/>
      <c r="F1530" s="150"/>
      <c r="G1530" s="151"/>
      <c r="H1530" s="23">
        <f>MONTH(CtasReceber[[#This Row],[Data Vencimento]])</f>
        <v>1</v>
      </c>
      <c r="I1530" s="23">
        <f>YEAR(CtasReceber[[#This Row],[Data Vencimento]])</f>
        <v>1900</v>
      </c>
      <c r="J1530" s="156"/>
      <c r="K1530" s="23">
        <f>MONTH(CtasReceber[[#This Row],[Data Recebimento]])</f>
        <v>1</v>
      </c>
      <c r="L1530" s="23">
        <f>YEAR(CtasReceber[[#This Row],[Data Recebimento]])</f>
        <v>1900</v>
      </c>
      <c r="M1530" s="154"/>
      <c r="N1530" s="208"/>
      <c r="O15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1" spans="1:15">
      <c r="A1531" s="156"/>
      <c r="B1531" s="220"/>
      <c r="C1531" s="150"/>
      <c r="D1531" s="150"/>
      <c r="E1531" s="150"/>
      <c r="F1531" s="150"/>
      <c r="G1531" s="151"/>
      <c r="H1531" s="23">
        <f>MONTH(CtasReceber[[#This Row],[Data Vencimento]])</f>
        <v>1</v>
      </c>
      <c r="I1531" s="23">
        <f>YEAR(CtasReceber[[#This Row],[Data Vencimento]])</f>
        <v>1900</v>
      </c>
      <c r="J1531" s="156"/>
      <c r="K1531" s="23">
        <f>MONTH(CtasReceber[[#This Row],[Data Recebimento]])</f>
        <v>1</v>
      </c>
      <c r="L1531" s="23">
        <f>YEAR(CtasReceber[[#This Row],[Data Recebimento]])</f>
        <v>1900</v>
      </c>
      <c r="M1531" s="154"/>
      <c r="N1531" s="208"/>
      <c r="O15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2" spans="1:15">
      <c r="A1532" s="156"/>
      <c r="B1532" s="220"/>
      <c r="C1532" s="150"/>
      <c r="D1532" s="150"/>
      <c r="E1532" s="150"/>
      <c r="F1532" s="150"/>
      <c r="G1532" s="151"/>
      <c r="H1532" s="23">
        <f>MONTH(CtasReceber[[#This Row],[Data Vencimento]])</f>
        <v>1</v>
      </c>
      <c r="I1532" s="23">
        <f>YEAR(CtasReceber[[#This Row],[Data Vencimento]])</f>
        <v>1900</v>
      </c>
      <c r="J1532" s="156"/>
      <c r="K1532" s="23">
        <f>MONTH(CtasReceber[[#This Row],[Data Recebimento]])</f>
        <v>1</v>
      </c>
      <c r="L1532" s="23">
        <f>YEAR(CtasReceber[[#This Row],[Data Recebimento]])</f>
        <v>1900</v>
      </c>
      <c r="M1532" s="154"/>
      <c r="N1532" s="208"/>
      <c r="O15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3" spans="1:15">
      <c r="A1533" s="156"/>
      <c r="B1533" s="220"/>
      <c r="C1533" s="150"/>
      <c r="D1533" s="150"/>
      <c r="E1533" s="150"/>
      <c r="F1533" s="150"/>
      <c r="G1533" s="151"/>
      <c r="H1533" s="23">
        <f>MONTH(CtasReceber[[#This Row],[Data Vencimento]])</f>
        <v>1</v>
      </c>
      <c r="I1533" s="23">
        <f>YEAR(CtasReceber[[#This Row],[Data Vencimento]])</f>
        <v>1900</v>
      </c>
      <c r="J1533" s="156"/>
      <c r="K1533" s="23">
        <f>MONTH(CtasReceber[[#This Row],[Data Recebimento]])</f>
        <v>1</v>
      </c>
      <c r="L1533" s="23">
        <f>YEAR(CtasReceber[[#This Row],[Data Recebimento]])</f>
        <v>1900</v>
      </c>
      <c r="M1533" s="154"/>
      <c r="N1533" s="208"/>
      <c r="O15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4" spans="1:15">
      <c r="A1534" s="156"/>
      <c r="B1534" s="220"/>
      <c r="C1534" s="150"/>
      <c r="D1534" s="150"/>
      <c r="E1534" s="150"/>
      <c r="F1534" s="150"/>
      <c r="G1534" s="151"/>
      <c r="H1534" s="23">
        <f>MONTH(CtasReceber[[#This Row],[Data Vencimento]])</f>
        <v>1</v>
      </c>
      <c r="I1534" s="23">
        <f>YEAR(CtasReceber[[#This Row],[Data Vencimento]])</f>
        <v>1900</v>
      </c>
      <c r="J1534" s="156"/>
      <c r="K1534" s="23">
        <f>MONTH(CtasReceber[[#This Row],[Data Recebimento]])</f>
        <v>1</v>
      </c>
      <c r="L1534" s="23">
        <f>YEAR(CtasReceber[[#This Row],[Data Recebimento]])</f>
        <v>1900</v>
      </c>
      <c r="M1534" s="154"/>
      <c r="N1534" s="208"/>
      <c r="O15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5" spans="1:15">
      <c r="A1535" s="156"/>
      <c r="B1535" s="220"/>
      <c r="C1535" s="150"/>
      <c r="D1535" s="150"/>
      <c r="E1535" s="150"/>
      <c r="F1535" s="150"/>
      <c r="G1535" s="151"/>
      <c r="H1535" s="23">
        <f>MONTH(CtasReceber[[#This Row],[Data Vencimento]])</f>
        <v>1</v>
      </c>
      <c r="I1535" s="23">
        <f>YEAR(CtasReceber[[#This Row],[Data Vencimento]])</f>
        <v>1900</v>
      </c>
      <c r="J1535" s="156"/>
      <c r="K1535" s="23">
        <f>MONTH(CtasReceber[[#This Row],[Data Recebimento]])</f>
        <v>1</v>
      </c>
      <c r="L1535" s="23">
        <f>YEAR(CtasReceber[[#This Row],[Data Recebimento]])</f>
        <v>1900</v>
      </c>
      <c r="M1535" s="154"/>
      <c r="N1535" s="208"/>
      <c r="O15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6" spans="1:15">
      <c r="A1536" s="156"/>
      <c r="B1536" s="220"/>
      <c r="C1536" s="150"/>
      <c r="D1536" s="150"/>
      <c r="E1536" s="150"/>
      <c r="F1536" s="150"/>
      <c r="G1536" s="151"/>
      <c r="H1536" s="23">
        <f>MONTH(CtasReceber[[#This Row],[Data Vencimento]])</f>
        <v>1</v>
      </c>
      <c r="I1536" s="23">
        <f>YEAR(CtasReceber[[#This Row],[Data Vencimento]])</f>
        <v>1900</v>
      </c>
      <c r="J1536" s="156"/>
      <c r="K1536" s="23">
        <f>MONTH(CtasReceber[[#This Row],[Data Recebimento]])</f>
        <v>1</v>
      </c>
      <c r="L1536" s="23">
        <f>YEAR(CtasReceber[[#This Row],[Data Recebimento]])</f>
        <v>1900</v>
      </c>
      <c r="M1536" s="154"/>
      <c r="N1536" s="208"/>
      <c r="O15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7" spans="1:15">
      <c r="A1537" s="156"/>
      <c r="B1537" s="220"/>
      <c r="C1537" s="150"/>
      <c r="D1537" s="150"/>
      <c r="E1537" s="150"/>
      <c r="F1537" s="150"/>
      <c r="G1537" s="151"/>
      <c r="H1537" s="23">
        <f>MONTH(CtasReceber[[#This Row],[Data Vencimento]])</f>
        <v>1</v>
      </c>
      <c r="I1537" s="23">
        <f>YEAR(CtasReceber[[#This Row],[Data Vencimento]])</f>
        <v>1900</v>
      </c>
      <c r="J1537" s="156"/>
      <c r="K1537" s="23">
        <f>MONTH(CtasReceber[[#This Row],[Data Recebimento]])</f>
        <v>1</v>
      </c>
      <c r="L1537" s="23">
        <f>YEAR(CtasReceber[[#This Row],[Data Recebimento]])</f>
        <v>1900</v>
      </c>
      <c r="M1537" s="154"/>
      <c r="N1537" s="208"/>
      <c r="O15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8" spans="1:15">
      <c r="A1538" s="156"/>
      <c r="B1538" s="220"/>
      <c r="C1538" s="150"/>
      <c r="D1538" s="150"/>
      <c r="E1538" s="150"/>
      <c r="F1538" s="150"/>
      <c r="G1538" s="151"/>
      <c r="H1538" s="23">
        <f>MONTH(CtasReceber[[#This Row],[Data Vencimento]])</f>
        <v>1</v>
      </c>
      <c r="I1538" s="23">
        <f>YEAR(CtasReceber[[#This Row],[Data Vencimento]])</f>
        <v>1900</v>
      </c>
      <c r="J1538" s="156"/>
      <c r="K1538" s="23">
        <f>MONTH(CtasReceber[[#This Row],[Data Recebimento]])</f>
        <v>1</v>
      </c>
      <c r="L1538" s="23">
        <f>YEAR(CtasReceber[[#This Row],[Data Recebimento]])</f>
        <v>1900</v>
      </c>
      <c r="M1538" s="154"/>
      <c r="N1538" s="208"/>
      <c r="O15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39" spans="1:15">
      <c r="A1539" s="156"/>
      <c r="B1539" s="220"/>
      <c r="C1539" s="150"/>
      <c r="D1539" s="150"/>
      <c r="E1539" s="150"/>
      <c r="F1539" s="150"/>
      <c r="G1539" s="151"/>
      <c r="H1539" s="23">
        <f>MONTH(CtasReceber[[#This Row],[Data Vencimento]])</f>
        <v>1</v>
      </c>
      <c r="I1539" s="23">
        <f>YEAR(CtasReceber[[#This Row],[Data Vencimento]])</f>
        <v>1900</v>
      </c>
      <c r="J1539" s="156"/>
      <c r="K1539" s="23">
        <f>MONTH(CtasReceber[[#This Row],[Data Recebimento]])</f>
        <v>1</v>
      </c>
      <c r="L1539" s="23">
        <f>YEAR(CtasReceber[[#This Row],[Data Recebimento]])</f>
        <v>1900</v>
      </c>
      <c r="M1539" s="154"/>
      <c r="N1539" s="208"/>
      <c r="O15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0" spans="1:15">
      <c r="A1540" s="156"/>
      <c r="B1540" s="220"/>
      <c r="C1540" s="150"/>
      <c r="D1540" s="150"/>
      <c r="E1540" s="150"/>
      <c r="F1540" s="150"/>
      <c r="G1540" s="151"/>
      <c r="H1540" s="23">
        <f>MONTH(CtasReceber[[#This Row],[Data Vencimento]])</f>
        <v>1</v>
      </c>
      <c r="I1540" s="23">
        <f>YEAR(CtasReceber[[#This Row],[Data Vencimento]])</f>
        <v>1900</v>
      </c>
      <c r="J1540" s="156"/>
      <c r="K1540" s="23">
        <f>MONTH(CtasReceber[[#This Row],[Data Recebimento]])</f>
        <v>1</v>
      </c>
      <c r="L1540" s="23">
        <f>YEAR(CtasReceber[[#This Row],[Data Recebimento]])</f>
        <v>1900</v>
      </c>
      <c r="M1540" s="154"/>
      <c r="N1540" s="208"/>
      <c r="O15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1" spans="1:15">
      <c r="A1541" s="156"/>
      <c r="B1541" s="220"/>
      <c r="C1541" s="150"/>
      <c r="D1541" s="150"/>
      <c r="E1541" s="150"/>
      <c r="F1541" s="150"/>
      <c r="G1541" s="151"/>
      <c r="H1541" s="23">
        <f>MONTH(CtasReceber[[#This Row],[Data Vencimento]])</f>
        <v>1</v>
      </c>
      <c r="I1541" s="23">
        <f>YEAR(CtasReceber[[#This Row],[Data Vencimento]])</f>
        <v>1900</v>
      </c>
      <c r="J1541" s="156"/>
      <c r="K1541" s="23">
        <f>MONTH(CtasReceber[[#This Row],[Data Recebimento]])</f>
        <v>1</v>
      </c>
      <c r="L1541" s="23">
        <f>YEAR(CtasReceber[[#This Row],[Data Recebimento]])</f>
        <v>1900</v>
      </c>
      <c r="M1541" s="154"/>
      <c r="N1541" s="208"/>
      <c r="O15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2" spans="1:15">
      <c r="A1542" s="156"/>
      <c r="B1542" s="220"/>
      <c r="C1542" s="150"/>
      <c r="D1542" s="150"/>
      <c r="E1542" s="150"/>
      <c r="F1542" s="150"/>
      <c r="G1542" s="151"/>
      <c r="H1542" s="23">
        <f>MONTH(CtasReceber[[#This Row],[Data Vencimento]])</f>
        <v>1</v>
      </c>
      <c r="I1542" s="23">
        <f>YEAR(CtasReceber[[#This Row],[Data Vencimento]])</f>
        <v>1900</v>
      </c>
      <c r="J1542" s="156"/>
      <c r="K1542" s="23">
        <f>MONTH(CtasReceber[[#This Row],[Data Recebimento]])</f>
        <v>1</v>
      </c>
      <c r="L1542" s="23">
        <f>YEAR(CtasReceber[[#This Row],[Data Recebimento]])</f>
        <v>1900</v>
      </c>
      <c r="M1542" s="154"/>
      <c r="N1542" s="208"/>
      <c r="O15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3" spans="1:15">
      <c r="A1543" s="156"/>
      <c r="B1543" s="220"/>
      <c r="C1543" s="150"/>
      <c r="D1543" s="150"/>
      <c r="E1543" s="150"/>
      <c r="F1543" s="150"/>
      <c r="G1543" s="151"/>
      <c r="H1543" s="23">
        <f>MONTH(CtasReceber[[#This Row],[Data Vencimento]])</f>
        <v>1</v>
      </c>
      <c r="I1543" s="23">
        <f>YEAR(CtasReceber[[#This Row],[Data Vencimento]])</f>
        <v>1900</v>
      </c>
      <c r="J1543" s="156"/>
      <c r="K1543" s="23">
        <f>MONTH(CtasReceber[[#This Row],[Data Recebimento]])</f>
        <v>1</v>
      </c>
      <c r="L1543" s="23">
        <f>YEAR(CtasReceber[[#This Row],[Data Recebimento]])</f>
        <v>1900</v>
      </c>
      <c r="M1543" s="154"/>
      <c r="N1543" s="208"/>
      <c r="O15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4" spans="1:15">
      <c r="A1544" s="156"/>
      <c r="B1544" s="220"/>
      <c r="C1544" s="150"/>
      <c r="D1544" s="150"/>
      <c r="E1544" s="150"/>
      <c r="F1544" s="150"/>
      <c r="G1544" s="151"/>
      <c r="H1544" s="23">
        <f>MONTH(CtasReceber[[#This Row],[Data Vencimento]])</f>
        <v>1</v>
      </c>
      <c r="I1544" s="23">
        <f>YEAR(CtasReceber[[#This Row],[Data Vencimento]])</f>
        <v>1900</v>
      </c>
      <c r="J1544" s="156"/>
      <c r="K1544" s="23">
        <f>MONTH(CtasReceber[[#This Row],[Data Recebimento]])</f>
        <v>1</v>
      </c>
      <c r="L1544" s="23">
        <f>YEAR(CtasReceber[[#This Row],[Data Recebimento]])</f>
        <v>1900</v>
      </c>
      <c r="M1544" s="154"/>
      <c r="N1544" s="208"/>
      <c r="O15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5" spans="1:15">
      <c r="A1545" s="156"/>
      <c r="B1545" s="220"/>
      <c r="C1545" s="150"/>
      <c r="D1545" s="150"/>
      <c r="E1545" s="150"/>
      <c r="F1545" s="150"/>
      <c r="G1545" s="151"/>
      <c r="H1545" s="23">
        <f>MONTH(CtasReceber[[#This Row],[Data Vencimento]])</f>
        <v>1</v>
      </c>
      <c r="I1545" s="23">
        <f>YEAR(CtasReceber[[#This Row],[Data Vencimento]])</f>
        <v>1900</v>
      </c>
      <c r="J1545" s="156"/>
      <c r="K1545" s="23">
        <f>MONTH(CtasReceber[[#This Row],[Data Recebimento]])</f>
        <v>1</v>
      </c>
      <c r="L1545" s="23">
        <f>YEAR(CtasReceber[[#This Row],[Data Recebimento]])</f>
        <v>1900</v>
      </c>
      <c r="M1545" s="154"/>
      <c r="N1545" s="208"/>
      <c r="O15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6" spans="1:15">
      <c r="A1546" s="156"/>
      <c r="B1546" s="220"/>
      <c r="C1546" s="150"/>
      <c r="D1546" s="150"/>
      <c r="E1546" s="150"/>
      <c r="F1546" s="150"/>
      <c r="G1546" s="151"/>
      <c r="H1546" s="23">
        <f>MONTH(CtasReceber[[#This Row],[Data Vencimento]])</f>
        <v>1</v>
      </c>
      <c r="I1546" s="23">
        <f>YEAR(CtasReceber[[#This Row],[Data Vencimento]])</f>
        <v>1900</v>
      </c>
      <c r="J1546" s="156"/>
      <c r="K1546" s="23">
        <f>MONTH(CtasReceber[[#This Row],[Data Recebimento]])</f>
        <v>1</v>
      </c>
      <c r="L1546" s="23">
        <f>YEAR(CtasReceber[[#This Row],[Data Recebimento]])</f>
        <v>1900</v>
      </c>
      <c r="M1546" s="154"/>
      <c r="N1546" s="208"/>
      <c r="O15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7" spans="1:15">
      <c r="A1547" s="156"/>
      <c r="B1547" s="220"/>
      <c r="C1547" s="150"/>
      <c r="D1547" s="150"/>
      <c r="E1547" s="150"/>
      <c r="F1547" s="150"/>
      <c r="G1547" s="151"/>
      <c r="H1547" s="23">
        <f>MONTH(CtasReceber[[#This Row],[Data Vencimento]])</f>
        <v>1</v>
      </c>
      <c r="I1547" s="23">
        <f>YEAR(CtasReceber[[#This Row],[Data Vencimento]])</f>
        <v>1900</v>
      </c>
      <c r="J1547" s="156"/>
      <c r="K1547" s="23">
        <f>MONTH(CtasReceber[[#This Row],[Data Recebimento]])</f>
        <v>1</v>
      </c>
      <c r="L1547" s="23">
        <f>YEAR(CtasReceber[[#This Row],[Data Recebimento]])</f>
        <v>1900</v>
      </c>
      <c r="M1547" s="154"/>
      <c r="N1547" s="208"/>
      <c r="O15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8" spans="1:15">
      <c r="A1548" s="156"/>
      <c r="B1548" s="220"/>
      <c r="C1548" s="150"/>
      <c r="D1548" s="150"/>
      <c r="E1548" s="150"/>
      <c r="F1548" s="150"/>
      <c r="G1548" s="151"/>
      <c r="H1548" s="23">
        <f>MONTH(CtasReceber[[#This Row],[Data Vencimento]])</f>
        <v>1</v>
      </c>
      <c r="I1548" s="23">
        <f>YEAR(CtasReceber[[#This Row],[Data Vencimento]])</f>
        <v>1900</v>
      </c>
      <c r="J1548" s="156"/>
      <c r="K1548" s="23">
        <f>MONTH(CtasReceber[[#This Row],[Data Recebimento]])</f>
        <v>1</v>
      </c>
      <c r="L1548" s="23">
        <f>YEAR(CtasReceber[[#This Row],[Data Recebimento]])</f>
        <v>1900</v>
      </c>
      <c r="M1548" s="154"/>
      <c r="N1548" s="208"/>
      <c r="O15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49" spans="1:15">
      <c r="A1549" s="156"/>
      <c r="B1549" s="220"/>
      <c r="C1549" s="150"/>
      <c r="D1549" s="150"/>
      <c r="E1549" s="150"/>
      <c r="F1549" s="150"/>
      <c r="G1549" s="151"/>
      <c r="H1549" s="23">
        <f>MONTH(CtasReceber[[#This Row],[Data Vencimento]])</f>
        <v>1</v>
      </c>
      <c r="I1549" s="23">
        <f>YEAR(CtasReceber[[#This Row],[Data Vencimento]])</f>
        <v>1900</v>
      </c>
      <c r="J1549" s="156"/>
      <c r="K1549" s="23">
        <f>MONTH(CtasReceber[[#This Row],[Data Recebimento]])</f>
        <v>1</v>
      </c>
      <c r="L1549" s="23">
        <f>YEAR(CtasReceber[[#This Row],[Data Recebimento]])</f>
        <v>1900</v>
      </c>
      <c r="M1549" s="154"/>
      <c r="N1549" s="208"/>
      <c r="O15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0" spans="1:15">
      <c r="A1550" s="156"/>
      <c r="B1550" s="220"/>
      <c r="C1550" s="150"/>
      <c r="D1550" s="150"/>
      <c r="E1550" s="150"/>
      <c r="F1550" s="150"/>
      <c r="G1550" s="151"/>
      <c r="H1550" s="23">
        <f>MONTH(CtasReceber[[#This Row],[Data Vencimento]])</f>
        <v>1</v>
      </c>
      <c r="I1550" s="23">
        <f>YEAR(CtasReceber[[#This Row],[Data Vencimento]])</f>
        <v>1900</v>
      </c>
      <c r="J1550" s="156"/>
      <c r="K1550" s="23">
        <f>MONTH(CtasReceber[[#This Row],[Data Recebimento]])</f>
        <v>1</v>
      </c>
      <c r="L1550" s="23">
        <f>YEAR(CtasReceber[[#This Row],[Data Recebimento]])</f>
        <v>1900</v>
      </c>
      <c r="M1550" s="154"/>
      <c r="N1550" s="208"/>
      <c r="O15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1" spans="1:15">
      <c r="A1551" s="156"/>
      <c r="B1551" s="220"/>
      <c r="C1551" s="150"/>
      <c r="D1551" s="150"/>
      <c r="E1551" s="150"/>
      <c r="F1551" s="150"/>
      <c r="G1551" s="151"/>
      <c r="H1551" s="23">
        <f>MONTH(CtasReceber[[#This Row],[Data Vencimento]])</f>
        <v>1</v>
      </c>
      <c r="I1551" s="23">
        <f>YEAR(CtasReceber[[#This Row],[Data Vencimento]])</f>
        <v>1900</v>
      </c>
      <c r="J1551" s="156"/>
      <c r="K1551" s="23">
        <f>MONTH(CtasReceber[[#This Row],[Data Recebimento]])</f>
        <v>1</v>
      </c>
      <c r="L1551" s="23">
        <f>YEAR(CtasReceber[[#This Row],[Data Recebimento]])</f>
        <v>1900</v>
      </c>
      <c r="M1551" s="154"/>
      <c r="N1551" s="208"/>
      <c r="O15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2" spans="1:15">
      <c r="A1552" s="156"/>
      <c r="B1552" s="220"/>
      <c r="C1552" s="150"/>
      <c r="D1552" s="150"/>
      <c r="E1552" s="150"/>
      <c r="F1552" s="150"/>
      <c r="G1552" s="151"/>
      <c r="H1552" s="23">
        <f>MONTH(CtasReceber[[#This Row],[Data Vencimento]])</f>
        <v>1</v>
      </c>
      <c r="I1552" s="23">
        <f>YEAR(CtasReceber[[#This Row],[Data Vencimento]])</f>
        <v>1900</v>
      </c>
      <c r="J1552" s="156"/>
      <c r="K1552" s="23">
        <f>MONTH(CtasReceber[[#This Row],[Data Recebimento]])</f>
        <v>1</v>
      </c>
      <c r="L1552" s="23">
        <f>YEAR(CtasReceber[[#This Row],[Data Recebimento]])</f>
        <v>1900</v>
      </c>
      <c r="M1552" s="154"/>
      <c r="N1552" s="208"/>
      <c r="O15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3" spans="1:15">
      <c r="A1553" s="156"/>
      <c r="B1553" s="220"/>
      <c r="C1553" s="150"/>
      <c r="D1553" s="150"/>
      <c r="E1553" s="150"/>
      <c r="F1553" s="150"/>
      <c r="G1553" s="151"/>
      <c r="H1553" s="23">
        <f>MONTH(CtasReceber[[#This Row],[Data Vencimento]])</f>
        <v>1</v>
      </c>
      <c r="I1553" s="23">
        <f>YEAR(CtasReceber[[#This Row],[Data Vencimento]])</f>
        <v>1900</v>
      </c>
      <c r="J1553" s="156"/>
      <c r="K1553" s="23">
        <f>MONTH(CtasReceber[[#This Row],[Data Recebimento]])</f>
        <v>1</v>
      </c>
      <c r="L1553" s="23">
        <f>YEAR(CtasReceber[[#This Row],[Data Recebimento]])</f>
        <v>1900</v>
      </c>
      <c r="M1553" s="154"/>
      <c r="N1553" s="208"/>
      <c r="O15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4" spans="1:15">
      <c r="A1554" s="156"/>
      <c r="B1554" s="220"/>
      <c r="C1554" s="150"/>
      <c r="D1554" s="150"/>
      <c r="E1554" s="150"/>
      <c r="F1554" s="150"/>
      <c r="G1554" s="151"/>
      <c r="H1554" s="23">
        <f>MONTH(CtasReceber[[#This Row],[Data Vencimento]])</f>
        <v>1</v>
      </c>
      <c r="I1554" s="23">
        <f>YEAR(CtasReceber[[#This Row],[Data Vencimento]])</f>
        <v>1900</v>
      </c>
      <c r="J1554" s="156"/>
      <c r="K1554" s="23">
        <f>MONTH(CtasReceber[[#This Row],[Data Recebimento]])</f>
        <v>1</v>
      </c>
      <c r="L1554" s="23">
        <f>YEAR(CtasReceber[[#This Row],[Data Recebimento]])</f>
        <v>1900</v>
      </c>
      <c r="M1554" s="154"/>
      <c r="N1554" s="208"/>
      <c r="O15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5" spans="1:15">
      <c r="A1555" s="156"/>
      <c r="B1555" s="220"/>
      <c r="C1555" s="150"/>
      <c r="D1555" s="150"/>
      <c r="E1555" s="150"/>
      <c r="F1555" s="150"/>
      <c r="G1555" s="151"/>
      <c r="H1555" s="23">
        <f>MONTH(CtasReceber[[#This Row],[Data Vencimento]])</f>
        <v>1</v>
      </c>
      <c r="I1555" s="23">
        <f>YEAR(CtasReceber[[#This Row],[Data Vencimento]])</f>
        <v>1900</v>
      </c>
      <c r="J1555" s="156"/>
      <c r="K1555" s="23">
        <f>MONTH(CtasReceber[[#This Row],[Data Recebimento]])</f>
        <v>1</v>
      </c>
      <c r="L1555" s="23">
        <f>YEAR(CtasReceber[[#This Row],[Data Recebimento]])</f>
        <v>1900</v>
      </c>
      <c r="M1555" s="154"/>
      <c r="N1555" s="208"/>
      <c r="O15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6" spans="1:15">
      <c r="A1556" s="156"/>
      <c r="B1556" s="220"/>
      <c r="C1556" s="150"/>
      <c r="D1556" s="150"/>
      <c r="E1556" s="150"/>
      <c r="F1556" s="150"/>
      <c r="G1556" s="151"/>
      <c r="H1556" s="23">
        <f>MONTH(CtasReceber[[#This Row],[Data Vencimento]])</f>
        <v>1</v>
      </c>
      <c r="I1556" s="23">
        <f>YEAR(CtasReceber[[#This Row],[Data Vencimento]])</f>
        <v>1900</v>
      </c>
      <c r="J1556" s="156"/>
      <c r="K1556" s="23">
        <f>MONTH(CtasReceber[[#This Row],[Data Recebimento]])</f>
        <v>1</v>
      </c>
      <c r="L1556" s="23">
        <f>YEAR(CtasReceber[[#This Row],[Data Recebimento]])</f>
        <v>1900</v>
      </c>
      <c r="M1556" s="154"/>
      <c r="N1556" s="208"/>
      <c r="O15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7" spans="1:15">
      <c r="A1557" s="156"/>
      <c r="B1557" s="220"/>
      <c r="C1557" s="150"/>
      <c r="D1557" s="150"/>
      <c r="E1557" s="150"/>
      <c r="F1557" s="150"/>
      <c r="G1557" s="151"/>
      <c r="H1557" s="23">
        <f>MONTH(CtasReceber[[#This Row],[Data Vencimento]])</f>
        <v>1</v>
      </c>
      <c r="I1557" s="23">
        <f>YEAR(CtasReceber[[#This Row],[Data Vencimento]])</f>
        <v>1900</v>
      </c>
      <c r="J1557" s="156"/>
      <c r="K1557" s="23">
        <f>MONTH(CtasReceber[[#This Row],[Data Recebimento]])</f>
        <v>1</v>
      </c>
      <c r="L1557" s="23">
        <f>YEAR(CtasReceber[[#This Row],[Data Recebimento]])</f>
        <v>1900</v>
      </c>
      <c r="M1557" s="154"/>
      <c r="N1557" s="208"/>
      <c r="O15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8" spans="1:15">
      <c r="A1558" s="156"/>
      <c r="B1558" s="220"/>
      <c r="C1558" s="150"/>
      <c r="D1558" s="150"/>
      <c r="E1558" s="150"/>
      <c r="F1558" s="150"/>
      <c r="G1558" s="151"/>
      <c r="H1558" s="23">
        <f>MONTH(CtasReceber[[#This Row],[Data Vencimento]])</f>
        <v>1</v>
      </c>
      <c r="I1558" s="23">
        <f>YEAR(CtasReceber[[#This Row],[Data Vencimento]])</f>
        <v>1900</v>
      </c>
      <c r="J1558" s="156"/>
      <c r="K1558" s="23">
        <f>MONTH(CtasReceber[[#This Row],[Data Recebimento]])</f>
        <v>1</v>
      </c>
      <c r="L1558" s="23">
        <f>YEAR(CtasReceber[[#This Row],[Data Recebimento]])</f>
        <v>1900</v>
      </c>
      <c r="M1558" s="154"/>
      <c r="N1558" s="208"/>
      <c r="O15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59" spans="1:15">
      <c r="A1559" s="156"/>
      <c r="B1559" s="220"/>
      <c r="C1559" s="150"/>
      <c r="D1559" s="150"/>
      <c r="E1559" s="150"/>
      <c r="F1559" s="150"/>
      <c r="G1559" s="151"/>
      <c r="H1559" s="23">
        <f>MONTH(CtasReceber[[#This Row],[Data Vencimento]])</f>
        <v>1</v>
      </c>
      <c r="I1559" s="23">
        <f>YEAR(CtasReceber[[#This Row],[Data Vencimento]])</f>
        <v>1900</v>
      </c>
      <c r="J1559" s="156"/>
      <c r="K1559" s="23">
        <f>MONTH(CtasReceber[[#This Row],[Data Recebimento]])</f>
        <v>1</v>
      </c>
      <c r="L1559" s="23">
        <f>YEAR(CtasReceber[[#This Row],[Data Recebimento]])</f>
        <v>1900</v>
      </c>
      <c r="M1559" s="154"/>
      <c r="N1559" s="208"/>
      <c r="O15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0" spans="1:15">
      <c r="A1560" s="156"/>
      <c r="B1560" s="220"/>
      <c r="C1560" s="150"/>
      <c r="D1560" s="150"/>
      <c r="E1560" s="150"/>
      <c r="F1560" s="150"/>
      <c r="G1560" s="151"/>
      <c r="H1560" s="23">
        <f>MONTH(CtasReceber[[#This Row],[Data Vencimento]])</f>
        <v>1</v>
      </c>
      <c r="I1560" s="23">
        <f>YEAR(CtasReceber[[#This Row],[Data Vencimento]])</f>
        <v>1900</v>
      </c>
      <c r="J1560" s="156"/>
      <c r="K1560" s="23">
        <f>MONTH(CtasReceber[[#This Row],[Data Recebimento]])</f>
        <v>1</v>
      </c>
      <c r="L1560" s="23">
        <f>YEAR(CtasReceber[[#This Row],[Data Recebimento]])</f>
        <v>1900</v>
      </c>
      <c r="M1560" s="154"/>
      <c r="N1560" s="208"/>
      <c r="O15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1" spans="1:15">
      <c r="A1561" s="156"/>
      <c r="B1561" s="220"/>
      <c r="C1561" s="150"/>
      <c r="D1561" s="150"/>
      <c r="E1561" s="150"/>
      <c r="F1561" s="150"/>
      <c r="G1561" s="151"/>
      <c r="H1561" s="23">
        <f>MONTH(CtasReceber[[#This Row],[Data Vencimento]])</f>
        <v>1</v>
      </c>
      <c r="I1561" s="23">
        <f>YEAR(CtasReceber[[#This Row],[Data Vencimento]])</f>
        <v>1900</v>
      </c>
      <c r="J1561" s="156"/>
      <c r="K1561" s="23">
        <f>MONTH(CtasReceber[[#This Row],[Data Recebimento]])</f>
        <v>1</v>
      </c>
      <c r="L1561" s="23">
        <f>YEAR(CtasReceber[[#This Row],[Data Recebimento]])</f>
        <v>1900</v>
      </c>
      <c r="M1561" s="154"/>
      <c r="N1561" s="208"/>
      <c r="O15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2" spans="1:15">
      <c r="A1562" s="156"/>
      <c r="B1562" s="220"/>
      <c r="C1562" s="150"/>
      <c r="D1562" s="150"/>
      <c r="E1562" s="150"/>
      <c r="F1562" s="150"/>
      <c r="G1562" s="151"/>
      <c r="H1562" s="23">
        <f>MONTH(CtasReceber[[#This Row],[Data Vencimento]])</f>
        <v>1</v>
      </c>
      <c r="I1562" s="23">
        <f>YEAR(CtasReceber[[#This Row],[Data Vencimento]])</f>
        <v>1900</v>
      </c>
      <c r="J1562" s="156"/>
      <c r="K1562" s="23">
        <f>MONTH(CtasReceber[[#This Row],[Data Recebimento]])</f>
        <v>1</v>
      </c>
      <c r="L1562" s="23">
        <f>YEAR(CtasReceber[[#This Row],[Data Recebimento]])</f>
        <v>1900</v>
      </c>
      <c r="M1562" s="154"/>
      <c r="N1562" s="208"/>
      <c r="O15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3" spans="1:15">
      <c r="A1563" s="156"/>
      <c r="B1563" s="220"/>
      <c r="C1563" s="150"/>
      <c r="D1563" s="150"/>
      <c r="E1563" s="150"/>
      <c r="F1563" s="150"/>
      <c r="G1563" s="151"/>
      <c r="H1563" s="23">
        <f>MONTH(CtasReceber[[#This Row],[Data Vencimento]])</f>
        <v>1</v>
      </c>
      <c r="I1563" s="23">
        <f>YEAR(CtasReceber[[#This Row],[Data Vencimento]])</f>
        <v>1900</v>
      </c>
      <c r="J1563" s="156"/>
      <c r="K1563" s="23">
        <f>MONTH(CtasReceber[[#This Row],[Data Recebimento]])</f>
        <v>1</v>
      </c>
      <c r="L1563" s="23">
        <f>YEAR(CtasReceber[[#This Row],[Data Recebimento]])</f>
        <v>1900</v>
      </c>
      <c r="M1563" s="154"/>
      <c r="N1563" s="208"/>
      <c r="O15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4" spans="1:15">
      <c r="A1564" s="156"/>
      <c r="B1564" s="220"/>
      <c r="C1564" s="150"/>
      <c r="D1564" s="150"/>
      <c r="E1564" s="150"/>
      <c r="F1564" s="150"/>
      <c r="G1564" s="151"/>
      <c r="H1564" s="23">
        <f>MONTH(CtasReceber[[#This Row],[Data Vencimento]])</f>
        <v>1</v>
      </c>
      <c r="I1564" s="23">
        <f>YEAR(CtasReceber[[#This Row],[Data Vencimento]])</f>
        <v>1900</v>
      </c>
      <c r="J1564" s="156"/>
      <c r="K1564" s="23">
        <f>MONTH(CtasReceber[[#This Row],[Data Recebimento]])</f>
        <v>1</v>
      </c>
      <c r="L1564" s="23">
        <f>YEAR(CtasReceber[[#This Row],[Data Recebimento]])</f>
        <v>1900</v>
      </c>
      <c r="M1564" s="154"/>
      <c r="N1564" s="208"/>
      <c r="O15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5" spans="1:15">
      <c r="A1565" s="156"/>
      <c r="B1565" s="220"/>
      <c r="C1565" s="150"/>
      <c r="D1565" s="150"/>
      <c r="E1565" s="150"/>
      <c r="F1565" s="150"/>
      <c r="G1565" s="151"/>
      <c r="H1565" s="23">
        <f>MONTH(CtasReceber[[#This Row],[Data Vencimento]])</f>
        <v>1</v>
      </c>
      <c r="I1565" s="23">
        <f>YEAR(CtasReceber[[#This Row],[Data Vencimento]])</f>
        <v>1900</v>
      </c>
      <c r="J1565" s="156"/>
      <c r="K1565" s="23">
        <f>MONTH(CtasReceber[[#This Row],[Data Recebimento]])</f>
        <v>1</v>
      </c>
      <c r="L1565" s="23">
        <f>YEAR(CtasReceber[[#This Row],[Data Recebimento]])</f>
        <v>1900</v>
      </c>
      <c r="M1565" s="154"/>
      <c r="N1565" s="208"/>
      <c r="O15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6" spans="1:15">
      <c r="A1566" s="156"/>
      <c r="B1566" s="220"/>
      <c r="C1566" s="150"/>
      <c r="D1566" s="150"/>
      <c r="E1566" s="150"/>
      <c r="F1566" s="150"/>
      <c r="G1566" s="151"/>
      <c r="H1566" s="23">
        <f>MONTH(CtasReceber[[#This Row],[Data Vencimento]])</f>
        <v>1</v>
      </c>
      <c r="I1566" s="23">
        <f>YEAR(CtasReceber[[#This Row],[Data Vencimento]])</f>
        <v>1900</v>
      </c>
      <c r="J1566" s="156"/>
      <c r="K1566" s="23">
        <f>MONTH(CtasReceber[[#This Row],[Data Recebimento]])</f>
        <v>1</v>
      </c>
      <c r="L1566" s="23">
        <f>YEAR(CtasReceber[[#This Row],[Data Recebimento]])</f>
        <v>1900</v>
      </c>
      <c r="M1566" s="154"/>
      <c r="N1566" s="208"/>
      <c r="O15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7" spans="1:15">
      <c r="A1567" s="156"/>
      <c r="B1567" s="220"/>
      <c r="C1567" s="150"/>
      <c r="D1567" s="150"/>
      <c r="E1567" s="150"/>
      <c r="F1567" s="150"/>
      <c r="G1567" s="151"/>
      <c r="H1567" s="23">
        <f>MONTH(CtasReceber[[#This Row],[Data Vencimento]])</f>
        <v>1</v>
      </c>
      <c r="I1567" s="23">
        <f>YEAR(CtasReceber[[#This Row],[Data Vencimento]])</f>
        <v>1900</v>
      </c>
      <c r="J1567" s="156"/>
      <c r="K1567" s="23">
        <f>MONTH(CtasReceber[[#This Row],[Data Recebimento]])</f>
        <v>1</v>
      </c>
      <c r="L1567" s="23">
        <f>YEAR(CtasReceber[[#This Row],[Data Recebimento]])</f>
        <v>1900</v>
      </c>
      <c r="M1567" s="154"/>
      <c r="N1567" s="208"/>
      <c r="O15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8" spans="1:15">
      <c r="A1568" s="156"/>
      <c r="B1568" s="220"/>
      <c r="C1568" s="150"/>
      <c r="D1568" s="150"/>
      <c r="E1568" s="150"/>
      <c r="F1568" s="150"/>
      <c r="G1568" s="151"/>
      <c r="H1568" s="23">
        <f>MONTH(CtasReceber[[#This Row],[Data Vencimento]])</f>
        <v>1</v>
      </c>
      <c r="I1568" s="23">
        <f>YEAR(CtasReceber[[#This Row],[Data Vencimento]])</f>
        <v>1900</v>
      </c>
      <c r="J1568" s="156"/>
      <c r="K1568" s="23">
        <f>MONTH(CtasReceber[[#This Row],[Data Recebimento]])</f>
        <v>1</v>
      </c>
      <c r="L1568" s="23">
        <f>YEAR(CtasReceber[[#This Row],[Data Recebimento]])</f>
        <v>1900</v>
      </c>
      <c r="M1568" s="154"/>
      <c r="N1568" s="208"/>
      <c r="O15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69" spans="1:15">
      <c r="A1569" s="156"/>
      <c r="B1569" s="220"/>
      <c r="C1569" s="150"/>
      <c r="D1569" s="150"/>
      <c r="E1569" s="150"/>
      <c r="F1569" s="150"/>
      <c r="G1569" s="151"/>
      <c r="H1569" s="23">
        <f>MONTH(CtasReceber[[#This Row],[Data Vencimento]])</f>
        <v>1</v>
      </c>
      <c r="I1569" s="23">
        <f>YEAR(CtasReceber[[#This Row],[Data Vencimento]])</f>
        <v>1900</v>
      </c>
      <c r="J1569" s="156"/>
      <c r="K1569" s="23">
        <f>MONTH(CtasReceber[[#This Row],[Data Recebimento]])</f>
        <v>1</v>
      </c>
      <c r="L1569" s="23">
        <f>YEAR(CtasReceber[[#This Row],[Data Recebimento]])</f>
        <v>1900</v>
      </c>
      <c r="M1569" s="154"/>
      <c r="N1569" s="208"/>
      <c r="O15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0" spans="1:15">
      <c r="A1570" s="156"/>
      <c r="B1570" s="220"/>
      <c r="C1570" s="150"/>
      <c r="D1570" s="150"/>
      <c r="E1570" s="150"/>
      <c r="F1570" s="150"/>
      <c r="G1570" s="151"/>
      <c r="H1570" s="23">
        <f>MONTH(CtasReceber[[#This Row],[Data Vencimento]])</f>
        <v>1</v>
      </c>
      <c r="I1570" s="23">
        <f>YEAR(CtasReceber[[#This Row],[Data Vencimento]])</f>
        <v>1900</v>
      </c>
      <c r="J1570" s="156"/>
      <c r="K1570" s="23">
        <f>MONTH(CtasReceber[[#This Row],[Data Recebimento]])</f>
        <v>1</v>
      </c>
      <c r="L1570" s="23">
        <f>YEAR(CtasReceber[[#This Row],[Data Recebimento]])</f>
        <v>1900</v>
      </c>
      <c r="M1570" s="154"/>
      <c r="N1570" s="208"/>
      <c r="O15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1" spans="1:15">
      <c r="A1571" s="156"/>
      <c r="B1571" s="220"/>
      <c r="C1571" s="150"/>
      <c r="D1571" s="150"/>
      <c r="E1571" s="150"/>
      <c r="F1571" s="150"/>
      <c r="G1571" s="151"/>
      <c r="H1571" s="23">
        <f>MONTH(CtasReceber[[#This Row],[Data Vencimento]])</f>
        <v>1</v>
      </c>
      <c r="I1571" s="23">
        <f>YEAR(CtasReceber[[#This Row],[Data Vencimento]])</f>
        <v>1900</v>
      </c>
      <c r="J1571" s="156"/>
      <c r="K1571" s="23">
        <f>MONTH(CtasReceber[[#This Row],[Data Recebimento]])</f>
        <v>1</v>
      </c>
      <c r="L1571" s="23">
        <f>YEAR(CtasReceber[[#This Row],[Data Recebimento]])</f>
        <v>1900</v>
      </c>
      <c r="M1571" s="154"/>
      <c r="N1571" s="208"/>
      <c r="O15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2" spans="1:15">
      <c r="A1572" s="156"/>
      <c r="B1572" s="220"/>
      <c r="C1572" s="150"/>
      <c r="D1572" s="150"/>
      <c r="E1572" s="150"/>
      <c r="F1572" s="150"/>
      <c r="G1572" s="151"/>
      <c r="H1572" s="23">
        <f>MONTH(CtasReceber[[#This Row],[Data Vencimento]])</f>
        <v>1</v>
      </c>
      <c r="I1572" s="23">
        <f>YEAR(CtasReceber[[#This Row],[Data Vencimento]])</f>
        <v>1900</v>
      </c>
      <c r="J1572" s="156"/>
      <c r="K1572" s="23">
        <f>MONTH(CtasReceber[[#This Row],[Data Recebimento]])</f>
        <v>1</v>
      </c>
      <c r="L1572" s="23">
        <f>YEAR(CtasReceber[[#This Row],[Data Recebimento]])</f>
        <v>1900</v>
      </c>
      <c r="M1572" s="154"/>
      <c r="N1572" s="208"/>
      <c r="O15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3" spans="1:15">
      <c r="A1573" s="156"/>
      <c r="B1573" s="220"/>
      <c r="C1573" s="150"/>
      <c r="D1573" s="150"/>
      <c r="E1573" s="150"/>
      <c r="F1573" s="150"/>
      <c r="G1573" s="151"/>
      <c r="H1573" s="23">
        <f>MONTH(CtasReceber[[#This Row],[Data Vencimento]])</f>
        <v>1</v>
      </c>
      <c r="I1573" s="23">
        <f>YEAR(CtasReceber[[#This Row],[Data Vencimento]])</f>
        <v>1900</v>
      </c>
      <c r="J1573" s="156"/>
      <c r="K1573" s="23">
        <f>MONTH(CtasReceber[[#This Row],[Data Recebimento]])</f>
        <v>1</v>
      </c>
      <c r="L1573" s="23">
        <f>YEAR(CtasReceber[[#This Row],[Data Recebimento]])</f>
        <v>1900</v>
      </c>
      <c r="M1573" s="154"/>
      <c r="N1573" s="208"/>
      <c r="O15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4" spans="1:15">
      <c r="A1574" s="156"/>
      <c r="B1574" s="220"/>
      <c r="C1574" s="150"/>
      <c r="D1574" s="150"/>
      <c r="E1574" s="150"/>
      <c r="F1574" s="150"/>
      <c r="G1574" s="151"/>
      <c r="H1574" s="23">
        <f>MONTH(CtasReceber[[#This Row],[Data Vencimento]])</f>
        <v>1</v>
      </c>
      <c r="I1574" s="23">
        <f>YEAR(CtasReceber[[#This Row],[Data Vencimento]])</f>
        <v>1900</v>
      </c>
      <c r="J1574" s="156"/>
      <c r="K1574" s="23">
        <f>MONTH(CtasReceber[[#This Row],[Data Recebimento]])</f>
        <v>1</v>
      </c>
      <c r="L1574" s="23">
        <f>YEAR(CtasReceber[[#This Row],[Data Recebimento]])</f>
        <v>1900</v>
      </c>
      <c r="M1574" s="154"/>
      <c r="N1574" s="208"/>
      <c r="O15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5" spans="1:15">
      <c r="A1575" s="156"/>
      <c r="B1575" s="220"/>
      <c r="C1575" s="150"/>
      <c r="D1575" s="150"/>
      <c r="E1575" s="150"/>
      <c r="F1575" s="150"/>
      <c r="G1575" s="151"/>
      <c r="H1575" s="23">
        <f>MONTH(CtasReceber[[#This Row],[Data Vencimento]])</f>
        <v>1</v>
      </c>
      <c r="I1575" s="23">
        <f>YEAR(CtasReceber[[#This Row],[Data Vencimento]])</f>
        <v>1900</v>
      </c>
      <c r="J1575" s="156"/>
      <c r="K1575" s="23">
        <f>MONTH(CtasReceber[[#This Row],[Data Recebimento]])</f>
        <v>1</v>
      </c>
      <c r="L1575" s="23">
        <f>YEAR(CtasReceber[[#This Row],[Data Recebimento]])</f>
        <v>1900</v>
      </c>
      <c r="M1575" s="154"/>
      <c r="N1575" s="208"/>
      <c r="O15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6" spans="1:15">
      <c r="A1576" s="156"/>
      <c r="B1576" s="220"/>
      <c r="C1576" s="150"/>
      <c r="D1576" s="150"/>
      <c r="E1576" s="150"/>
      <c r="F1576" s="150"/>
      <c r="G1576" s="151"/>
      <c r="H1576" s="23">
        <f>MONTH(CtasReceber[[#This Row],[Data Vencimento]])</f>
        <v>1</v>
      </c>
      <c r="I1576" s="23">
        <f>YEAR(CtasReceber[[#This Row],[Data Vencimento]])</f>
        <v>1900</v>
      </c>
      <c r="J1576" s="156"/>
      <c r="K1576" s="23">
        <f>MONTH(CtasReceber[[#This Row],[Data Recebimento]])</f>
        <v>1</v>
      </c>
      <c r="L1576" s="23">
        <f>YEAR(CtasReceber[[#This Row],[Data Recebimento]])</f>
        <v>1900</v>
      </c>
      <c r="M1576" s="154"/>
      <c r="N1576" s="208"/>
      <c r="O15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7" spans="1:15">
      <c r="A1577" s="156"/>
      <c r="B1577" s="220"/>
      <c r="C1577" s="150"/>
      <c r="D1577" s="150"/>
      <c r="E1577" s="150"/>
      <c r="F1577" s="150"/>
      <c r="G1577" s="151"/>
      <c r="H1577" s="23">
        <f>MONTH(CtasReceber[[#This Row],[Data Vencimento]])</f>
        <v>1</v>
      </c>
      <c r="I1577" s="23">
        <f>YEAR(CtasReceber[[#This Row],[Data Vencimento]])</f>
        <v>1900</v>
      </c>
      <c r="J1577" s="156"/>
      <c r="K1577" s="23">
        <f>MONTH(CtasReceber[[#This Row],[Data Recebimento]])</f>
        <v>1</v>
      </c>
      <c r="L1577" s="23">
        <f>YEAR(CtasReceber[[#This Row],[Data Recebimento]])</f>
        <v>1900</v>
      </c>
      <c r="M1577" s="154"/>
      <c r="N1577" s="208"/>
      <c r="O15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8" spans="1:15">
      <c r="A1578" s="156"/>
      <c r="B1578" s="220"/>
      <c r="C1578" s="150"/>
      <c r="D1578" s="150"/>
      <c r="E1578" s="150"/>
      <c r="F1578" s="150"/>
      <c r="G1578" s="151"/>
      <c r="H1578" s="23">
        <f>MONTH(CtasReceber[[#This Row],[Data Vencimento]])</f>
        <v>1</v>
      </c>
      <c r="I1578" s="23">
        <f>YEAR(CtasReceber[[#This Row],[Data Vencimento]])</f>
        <v>1900</v>
      </c>
      <c r="J1578" s="156"/>
      <c r="K1578" s="23">
        <f>MONTH(CtasReceber[[#This Row],[Data Recebimento]])</f>
        <v>1</v>
      </c>
      <c r="L1578" s="23">
        <f>YEAR(CtasReceber[[#This Row],[Data Recebimento]])</f>
        <v>1900</v>
      </c>
      <c r="M1578" s="154"/>
      <c r="N1578" s="208"/>
      <c r="O15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79" spans="1:15">
      <c r="A1579" s="156"/>
      <c r="B1579" s="220"/>
      <c r="C1579" s="150"/>
      <c r="D1579" s="150"/>
      <c r="E1579" s="150"/>
      <c r="F1579" s="150"/>
      <c r="G1579" s="151"/>
      <c r="H1579" s="23">
        <f>MONTH(CtasReceber[[#This Row],[Data Vencimento]])</f>
        <v>1</v>
      </c>
      <c r="I1579" s="23">
        <f>YEAR(CtasReceber[[#This Row],[Data Vencimento]])</f>
        <v>1900</v>
      </c>
      <c r="J1579" s="156"/>
      <c r="K1579" s="23">
        <f>MONTH(CtasReceber[[#This Row],[Data Recebimento]])</f>
        <v>1</v>
      </c>
      <c r="L1579" s="23">
        <f>YEAR(CtasReceber[[#This Row],[Data Recebimento]])</f>
        <v>1900</v>
      </c>
      <c r="M1579" s="154"/>
      <c r="N1579" s="208"/>
      <c r="O15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0" spans="1:15">
      <c r="A1580" s="156"/>
      <c r="B1580" s="220"/>
      <c r="C1580" s="150"/>
      <c r="D1580" s="150"/>
      <c r="E1580" s="150"/>
      <c r="F1580" s="150"/>
      <c r="G1580" s="151"/>
      <c r="H1580" s="23">
        <f>MONTH(CtasReceber[[#This Row],[Data Vencimento]])</f>
        <v>1</v>
      </c>
      <c r="I1580" s="23">
        <f>YEAR(CtasReceber[[#This Row],[Data Vencimento]])</f>
        <v>1900</v>
      </c>
      <c r="J1580" s="156"/>
      <c r="K1580" s="23">
        <f>MONTH(CtasReceber[[#This Row],[Data Recebimento]])</f>
        <v>1</v>
      </c>
      <c r="L1580" s="23">
        <f>YEAR(CtasReceber[[#This Row],[Data Recebimento]])</f>
        <v>1900</v>
      </c>
      <c r="M1580" s="154"/>
      <c r="N1580" s="208"/>
      <c r="O15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1" spans="1:15">
      <c r="A1581" s="156"/>
      <c r="B1581" s="220"/>
      <c r="C1581" s="150"/>
      <c r="D1581" s="150"/>
      <c r="E1581" s="150"/>
      <c r="F1581" s="150"/>
      <c r="G1581" s="151"/>
      <c r="H1581" s="23">
        <f>MONTH(CtasReceber[[#This Row],[Data Vencimento]])</f>
        <v>1</v>
      </c>
      <c r="I1581" s="23">
        <f>YEAR(CtasReceber[[#This Row],[Data Vencimento]])</f>
        <v>1900</v>
      </c>
      <c r="J1581" s="156"/>
      <c r="K1581" s="23">
        <f>MONTH(CtasReceber[[#This Row],[Data Recebimento]])</f>
        <v>1</v>
      </c>
      <c r="L1581" s="23">
        <f>YEAR(CtasReceber[[#This Row],[Data Recebimento]])</f>
        <v>1900</v>
      </c>
      <c r="M1581" s="154"/>
      <c r="N1581" s="208"/>
      <c r="O15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2" spans="1:15">
      <c r="A1582" s="156"/>
      <c r="B1582" s="220"/>
      <c r="C1582" s="150"/>
      <c r="D1582" s="150"/>
      <c r="E1582" s="150"/>
      <c r="F1582" s="150"/>
      <c r="G1582" s="151"/>
      <c r="H1582" s="23">
        <f>MONTH(CtasReceber[[#This Row],[Data Vencimento]])</f>
        <v>1</v>
      </c>
      <c r="I1582" s="23">
        <f>YEAR(CtasReceber[[#This Row],[Data Vencimento]])</f>
        <v>1900</v>
      </c>
      <c r="J1582" s="156"/>
      <c r="K1582" s="23">
        <f>MONTH(CtasReceber[[#This Row],[Data Recebimento]])</f>
        <v>1</v>
      </c>
      <c r="L1582" s="23">
        <f>YEAR(CtasReceber[[#This Row],[Data Recebimento]])</f>
        <v>1900</v>
      </c>
      <c r="M1582" s="154"/>
      <c r="N1582" s="208"/>
      <c r="O15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3" spans="1:15">
      <c r="A1583" s="156"/>
      <c r="B1583" s="220"/>
      <c r="C1583" s="150"/>
      <c r="D1583" s="150"/>
      <c r="E1583" s="150"/>
      <c r="F1583" s="150"/>
      <c r="G1583" s="151"/>
      <c r="H1583" s="23">
        <f>MONTH(CtasReceber[[#This Row],[Data Vencimento]])</f>
        <v>1</v>
      </c>
      <c r="I1583" s="23">
        <f>YEAR(CtasReceber[[#This Row],[Data Vencimento]])</f>
        <v>1900</v>
      </c>
      <c r="J1583" s="156"/>
      <c r="K1583" s="23">
        <f>MONTH(CtasReceber[[#This Row],[Data Recebimento]])</f>
        <v>1</v>
      </c>
      <c r="L1583" s="23">
        <f>YEAR(CtasReceber[[#This Row],[Data Recebimento]])</f>
        <v>1900</v>
      </c>
      <c r="M1583" s="154"/>
      <c r="N1583" s="208"/>
      <c r="O15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4" spans="1:15">
      <c r="A1584" s="156"/>
      <c r="B1584" s="220"/>
      <c r="C1584" s="150"/>
      <c r="D1584" s="150"/>
      <c r="E1584" s="150"/>
      <c r="F1584" s="150"/>
      <c r="G1584" s="151"/>
      <c r="H1584" s="23">
        <f>MONTH(CtasReceber[[#This Row],[Data Vencimento]])</f>
        <v>1</v>
      </c>
      <c r="I1584" s="23">
        <f>YEAR(CtasReceber[[#This Row],[Data Vencimento]])</f>
        <v>1900</v>
      </c>
      <c r="J1584" s="156"/>
      <c r="K1584" s="23">
        <f>MONTH(CtasReceber[[#This Row],[Data Recebimento]])</f>
        <v>1</v>
      </c>
      <c r="L1584" s="23">
        <f>YEAR(CtasReceber[[#This Row],[Data Recebimento]])</f>
        <v>1900</v>
      </c>
      <c r="M1584" s="154"/>
      <c r="N1584" s="208"/>
      <c r="O15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5" spans="1:15">
      <c r="A1585" s="156"/>
      <c r="B1585" s="220"/>
      <c r="C1585" s="150"/>
      <c r="D1585" s="150"/>
      <c r="E1585" s="150"/>
      <c r="F1585" s="150"/>
      <c r="G1585" s="151"/>
      <c r="H1585" s="23">
        <f>MONTH(CtasReceber[[#This Row],[Data Vencimento]])</f>
        <v>1</v>
      </c>
      <c r="I1585" s="23">
        <f>YEAR(CtasReceber[[#This Row],[Data Vencimento]])</f>
        <v>1900</v>
      </c>
      <c r="J1585" s="156"/>
      <c r="K1585" s="23">
        <f>MONTH(CtasReceber[[#This Row],[Data Recebimento]])</f>
        <v>1</v>
      </c>
      <c r="L1585" s="23">
        <f>YEAR(CtasReceber[[#This Row],[Data Recebimento]])</f>
        <v>1900</v>
      </c>
      <c r="M1585" s="154"/>
      <c r="N1585" s="208"/>
      <c r="O15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6" spans="1:15">
      <c r="A1586" s="156"/>
      <c r="B1586" s="220"/>
      <c r="C1586" s="150"/>
      <c r="D1586" s="150"/>
      <c r="E1586" s="150"/>
      <c r="F1586" s="150"/>
      <c r="G1586" s="151"/>
      <c r="H1586" s="23">
        <f>MONTH(CtasReceber[[#This Row],[Data Vencimento]])</f>
        <v>1</v>
      </c>
      <c r="I1586" s="23">
        <f>YEAR(CtasReceber[[#This Row],[Data Vencimento]])</f>
        <v>1900</v>
      </c>
      <c r="J1586" s="156"/>
      <c r="K1586" s="23">
        <f>MONTH(CtasReceber[[#This Row],[Data Recebimento]])</f>
        <v>1</v>
      </c>
      <c r="L1586" s="23">
        <f>YEAR(CtasReceber[[#This Row],[Data Recebimento]])</f>
        <v>1900</v>
      </c>
      <c r="M1586" s="154"/>
      <c r="N1586" s="208"/>
      <c r="O15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7" spans="1:15">
      <c r="A1587" s="156"/>
      <c r="B1587" s="220"/>
      <c r="C1587" s="150"/>
      <c r="D1587" s="150"/>
      <c r="E1587" s="150"/>
      <c r="F1587" s="150"/>
      <c r="G1587" s="151"/>
      <c r="H1587" s="23">
        <f>MONTH(CtasReceber[[#This Row],[Data Vencimento]])</f>
        <v>1</v>
      </c>
      <c r="I1587" s="23">
        <f>YEAR(CtasReceber[[#This Row],[Data Vencimento]])</f>
        <v>1900</v>
      </c>
      <c r="J1587" s="156"/>
      <c r="K1587" s="23">
        <f>MONTH(CtasReceber[[#This Row],[Data Recebimento]])</f>
        <v>1</v>
      </c>
      <c r="L1587" s="23">
        <f>YEAR(CtasReceber[[#This Row],[Data Recebimento]])</f>
        <v>1900</v>
      </c>
      <c r="M1587" s="154"/>
      <c r="N1587" s="208"/>
      <c r="O15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8" spans="1:15">
      <c r="A1588" s="156"/>
      <c r="B1588" s="220"/>
      <c r="C1588" s="150"/>
      <c r="D1588" s="150"/>
      <c r="E1588" s="150"/>
      <c r="F1588" s="150"/>
      <c r="G1588" s="151"/>
      <c r="H1588" s="23">
        <f>MONTH(CtasReceber[[#This Row],[Data Vencimento]])</f>
        <v>1</v>
      </c>
      <c r="I1588" s="23">
        <f>YEAR(CtasReceber[[#This Row],[Data Vencimento]])</f>
        <v>1900</v>
      </c>
      <c r="J1588" s="156"/>
      <c r="K1588" s="23">
        <f>MONTH(CtasReceber[[#This Row],[Data Recebimento]])</f>
        <v>1</v>
      </c>
      <c r="L1588" s="23">
        <f>YEAR(CtasReceber[[#This Row],[Data Recebimento]])</f>
        <v>1900</v>
      </c>
      <c r="M1588" s="154"/>
      <c r="N1588" s="208"/>
      <c r="O15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89" spans="1:15">
      <c r="A1589" s="156"/>
      <c r="B1589" s="220"/>
      <c r="C1589" s="150"/>
      <c r="D1589" s="150"/>
      <c r="E1589" s="150"/>
      <c r="F1589" s="150"/>
      <c r="G1589" s="151"/>
      <c r="H1589" s="23">
        <f>MONTH(CtasReceber[[#This Row],[Data Vencimento]])</f>
        <v>1</v>
      </c>
      <c r="I1589" s="23">
        <f>YEAR(CtasReceber[[#This Row],[Data Vencimento]])</f>
        <v>1900</v>
      </c>
      <c r="J1589" s="156"/>
      <c r="K1589" s="23">
        <f>MONTH(CtasReceber[[#This Row],[Data Recebimento]])</f>
        <v>1</v>
      </c>
      <c r="L1589" s="23">
        <f>YEAR(CtasReceber[[#This Row],[Data Recebimento]])</f>
        <v>1900</v>
      </c>
      <c r="M1589" s="154"/>
      <c r="N1589" s="208"/>
      <c r="O15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0" spans="1:15">
      <c r="A1590" s="156"/>
      <c r="B1590" s="220"/>
      <c r="C1590" s="150"/>
      <c r="D1590" s="150"/>
      <c r="E1590" s="150"/>
      <c r="F1590" s="150"/>
      <c r="G1590" s="151"/>
      <c r="H1590" s="23">
        <f>MONTH(CtasReceber[[#This Row],[Data Vencimento]])</f>
        <v>1</v>
      </c>
      <c r="I1590" s="23">
        <f>YEAR(CtasReceber[[#This Row],[Data Vencimento]])</f>
        <v>1900</v>
      </c>
      <c r="J1590" s="156"/>
      <c r="K1590" s="23">
        <f>MONTH(CtasReceber[[#This Row],[Data Recebimento]])</f>
        <v>1</v>
      </c>
      <c r="L1590" s="23">
        <f>YEAR(CtasReceber[[#This Row],[Data Recebimento]])</f>
        <v>1900</v>
      </c>
      <c r="M1590" s="154"/>
      <c r="N1590" s="208"/>
      <c r="O15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1" spans="1:15">
      <c r="A1591" s="156"/>
      <c r="B1591" s="220"/>
      <c r="C1591" s="150"/>
      <c r="D1591" s="150"/>
      <c r="E1591" s="150"/>
      <c r="F1591" s="150"/>
      <c r="G1591" s="151"/>
      <c r="H1591" s="23">
        <f>MONTH(CtasReceber[[#This Row],[Data Vencimento]])</f>
        <v>1</v>
      </c>
      <c r="I1591" s="23">
        <f>YEAR(CtasReceber[[#This Row],[Data Vencimento]])</f>
        <v>1900</v>
      </c>
      <c r="J1591" s="156"/>
      <c r="K1591" s="23">
        <f>MONTH(CtasReceber[[#This Row],[Data Recebimento]])</f>
        <v>1</v>
      </c>
      <c r="L1591" s="23">
        <f>YEAR(CtasReceber[[#This Row],[Data Recebimento]])</f>
        <v>1900</v>
      </c>
      <c r="M1591" s="154"/>
      <c r="N1591" s="208"/>
      <c r="O15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2" spans="1:15">
      <c r="A1592" s="156"/>
      <c r="B1592" s="220"/>
      <c r="C1592" s="150"/>
      <c r="D1592" s="150"/>
      <c r="E1592" s="150"/>
      <c r="F1592" s="150"/>
      <c r="G1592" s="151"/>
      <c r="H1592" s="23">
        <f>MONTH(CtasReceber[[#This Row],[Data Vencimento]])</f>
        <v>1</v>
      </c>
      <c r="I1592" s="23">
        <f>YEAR(CtasReceber[[#This Row],[Data Vencimento]])</f>
        <v>1900</v>
      </c>
      <c r="J1592" s="156"/>
      <c r="K1592" s="23">
        <f>MONTH(CtasReceber[[#This Row],[Data Recebimento]])</f>
        <v>1</v>
      </c>
      <c r="L1592" s="23">
        <f>YEAR(CtasReceber[[#This Row],[Data Recebimento]])</f>
        <v>1900</v>
      </c>
      <c r="M1592" s="154"/>
      <c r="N1592" s="208"/>
      <c r="O15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3" spans="1:15">
      <c r="A1593" s="156"/>
      <c r="B1593" s="220"/>
      <c r="C1593" s="150"/>
      <c r="D1593" s="150"/>
      <c r="E1593" s="150"/>
      <c r="F1593" s="150"/>
      <c r="G1593" s="151"/>
      <c r="H1593" s="23">
        <f>MONTH(CtasReceber[[#This Row],[Data Vencimento]])</f>
        <v>1</v>
      </c>
      <c r="I1593" s="23">
        <f>YEAR(CtasReceber[[#This Row],[Data Vencimento]])</f>
        <v>1900</v>
      </c>
      <c r="J1593" s="156"/>
      <c r="K1593" s="23">
        <f>MONTH(CtasReceber[[#This Row],[Data Recebimento]])</f>
        <v>1</v>
      </c>
      <c r="L1593" s="23">
        <f>YEAR(CtasReceber[[#This Row],[Data Recebimento]])</f>
        <v>1900</v>
      </c>
      <c r="M1593" s="154"/>
      <c r="N1593" s="208"/>
      <c r="O15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4" spans="1:15">
      <c r="A1594" s="156"/>
      <c r="B1594" s="220"/>
      <c r="C1594" s="150"/>
      <c r="D1594" s="150"/>
      <c r="E1594" s="150"/>
      <c r="F1594" s="150"/>
      <c r="G1594" s="151"/>
      <c r="H1594" s="23">
        <f>MONTH(CtasReceber[[#This Row],[Data Vencimento]])</f>
        <v>1</v>
      </c>
      <c r="I1594" s="23">
        <f>YEAR(CtasReceber[[#This Row],[Data Vencimento]])</f>
        <v>1900</v>
      </c>
      <c r="J1594" s="156"/>
      <c r="K1594" s="23">
        <f>MONTH(CtasReceber[[#This Row],[Data Recebimento]])</f>
        <v>1</v>
      </c>
      <c r="L1594" s="23">
        <f>YEAR(CtasReceber[[#This Row],[Data Recebimento]])</f>
        <v>1900</v>
      </c>
      <c r="M1594" s="154"/>
      <c r="N1594" s="208"/>
      <c r="O15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5" spans="1:15">
      <c r="A1595" s="156"/>
      <c r="B1595" s="220"/>
      <c r="C1595" s="150"/>
      <c r="D1595" s="150"/>
      <c r="E1595" s="150"/>
      <c r="F1595" s="150"/>
      <c r="G1595" s="151"/>
      <c r="H1595" s="23">
        <f>MONTH(CtasReceber[[#This Row],[Data Vencimento]])</f>
        <v>1</v>
      </c>
      <c r="I1595" s="23">
        <f>YEAR(CtasReceber[[#This Row],[Data Vencimento]])</f>
        <v>1900</v>
      </c>
      <c r="J1595" s="156"/>
      <c r="K1595" s="23">
        <f>MONTH(CtasReceber[[#This Row],[Data Recebimento]])</f>
        <v>1</v>
      </c>
      <c r="L1595" s="23">
        <f>YEAR(CtasReceber[[#This Row],[Data Recebimento]])</f>
        <v>1900</v>
      </c>
      <c r="M1595" s="154"/>
      <c r="N1595" s="208"/>
      <c r="O15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6" spans="1:15">
      <c r="A1596" s="156"/>
      <c r="B1596" s="220"/>
      <c r="C1596" s="150"/>
      <c r="D1596" s="150"/>
      <c r="E1596" s="150"/>
      <c r="F1596" s="150"/>
      <c r="G1596" s="151"/>
      <c r="H1596" s="23">
        <f>MONTH(CtasReceber[[#This Row],[Data Vencimento]])</f>
        <v>1</v>
      </c>
      <c r="I1596" s="23">
        <f>YEAR(CtasReceber[[#This Row],[Data Vencimento]])</f>
        <v>1900</v>
      </c>
      <c r="J1596" s="156"/>
      <c r="K1596" s="23">
        <f>MONTH(CtasReceber[[#This Row],[Data Recebimento]])</f>
        <v>1</v>
      </c>
      <c r="L1596" s="23">
        <f>YEAR(CtasReceber[[#This Row],[Data Recebimento]])</f>
        <v>1900</v>
      </c>
      <c r="M1596" s="154"/>
      <c r="N1596" s="208"/>
      <c r="O15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7" spans="1:15">
      <c r="A1597" s="156"/>
      <c r="B1597" s="220"/>
      <c r="C1597" s="150"/>
      <c r="D1597" s="150"/>
      <c r="E1597" s="150"/>
      <c r="F1597" s="150"/>
      <c r="G1597" s="151"/>
      <c r="H1597" s="23">
        <f>MONTH(CtasReceber[[#This Row],[Data Vencimento]])</f>
        <v>1</v>
      </c>
      <c r="I1597" s="23">
        <f>YEAR(CtasReceber[[#This Row],[Data Vencimento]])</f>
        <v>1900</v>
      </c>
      <c r="J1597" s="156"/>
      <c r="K1597" s="23">
        <f>MONTH(CtasReceber[[#This Row],[Data Recebimento]])</f>
        <v>1</v>
      </c>
      <c r="L1597" s="23">
        <f>YEAR(CtasReceber[[#This Row],[Data Recebimento]])</f>
        <v>1900</v>
      </c>
      <c r="M1597" s="154"/>
      <c r="N1597" s="208"/>
      <c r="O15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8" spans="1:15">
      <c r="A1598" s="156"/>
      <c r="B1598" s="220"/>
      <c r="C1598" s="150"/>
      <c r="D1598" s="150"/>
      <c r="E1598" s="150"/>
      <c r="F1598" s="150"/>
      <c r="G1598" s="151"/>
      <c r="H1598" s="23">
        <f>MONTH(CtasReceber[[#This Row],[Data Vencimento]])</f>
        <v>1</v>
      </c>
      <c r="I1598" s="23">
        <f>YEAR(CtasReceber[[#This Row],[Data Vencimento]])</f>
        <v>1900</v>
      </c>
      <c r="J1598" s="156"/>
      <c r="K1598" s="23">
        <f>MONTH(CtasReceber[[#This Row],[Data Recebimento]])</f>
        <v>1</v>
      </c>
      <c r="L1598" s="23">
        <f>YEAR(CtasReceber[[#This Row],[Data Recebimento]])</f>
        <v>1900</v>
      </c>
      <c r="M1598" s="154"/>
      <c r="N1598" s="208"/>
      <c r="O15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599" spans="1:15">
      <c r="A1599" s="156"/>
      <c r="B1599" s="220"/>
      <c r="C1599" s="150"/>
      <c r="D1599" s="150"/>
      <c r="E1599" s="150"/>
      <c r="F1599" s="150"/>
      <c r="G1599" s="151"/>
      <c r="H1599" s="23">
        <f>MONTH(CtasReceber[[#This Row],[Data Vencimento]])</f>
        <v>1</v>
      </c>
      <c r="I1599" s="23">
        <f>YEAR(CtasReceber[[#This Row],[Data Vencimento]])</f>
        <v>1900</v>
      </c>
      <c r="J1599" s="156"/>
      <c r="K1599" s="23">
        <f>MONTH(CtasReceber[[#This Row],[Data Recebimento]])</f>
        <v>1</v>
      </c>
      <c r="L1599" s="23">
        <f>YEAR(CtasReceber[[#This Row],[Data Recebimento]])</f>
        <v>1900</v>
      </c>
      <c r="M1599" s="154"/>
      <c r="N1599" s="208"/>
      <c r="O15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0" spans="1:15">
      <c r="A1600" s="156"/>
      <c r="B1600" s="220"/>
      <c r="C1600" s="150"/>
      <c r="D1600" s="150"/>
      <c r="E1600" s="150"/>
      <c r="F1600" s="150"/>
      <c r="G1600" s="151"/>
      <c r="H1600" s="23">
        <f>MONTH(CtasReceber[[#This Row],[Data Vencimento]])</f>
        <v>1</v>
      </c>
      <c r="I1600" s="23">
        <f>YEAR(CtasReceber[[#This Row],[Data Vencimento]])</f>
        <v>1900</v>
      </c>
      <c r="J1600" s="156"/>
      <c r="K1600" s="23">
        <f>MONTH(CtasReceber[[#This Row],[Data Recebimento]])</f>
        <v>1</v>
      </c>
      <c r="L1600" s="23">
        <f>YEAR(CtasReceber[[#This Row],[Data Recebimento]])</f>
        <v>1900</v>
      </c>
      <c r="M1600" s="154"/>
      <c r="N1600" s="208"/>
      <c r="O16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1" spans="1:15">
      <c r="A1601" s="156"/>
      <c r="B1601" s="220"/>
      <c r="C1601" s="150"/>
      <c r="D1601" s="150"/>
      <c r="E1601" s="150"/>
      <c r="F1601" s="150"/>
      <c r="G1601" s="151"/>
      <c r="H1601" s="23">
        <f>MONTH(CtasReceber[[#This Row],[Data Vencimento]])</f>
        <v>1</v>
      </c>
      <c r="I1601" s="23">
        <f>YEAR(CtasReceber[[#This Row],[Data Vencimento]])</f>
        <v>1900</v>
      </c>
      <c r="J1601" s="156"/>
      <c r="K1601" s="23">
        <f>MONTH(CtasReceber[[#This Row],[Data Recebimento]])</f>
        <v>1</v>
      </c>
      <c r="L1601" s="23">
        <f>YEAR(CtasReceber[[#This Row],[Data Recebimento]])</f>
        <v>1900</v>
      </c>
      <c r="M1601" s="154"/>
      <c r="N1601" s="208"/>
      <c r="O16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2" spans="1:15">
      <c r="A1602" s="156"/>
      <c r="B1602" s="220"/>
      <c r="C1602" s="150"/>
      <c r="D1602" s="150"/>
      <c r="E1602" s="150"/>
      <c r="F1602" s="150"/>
      <c r="G1602" s="151"/>
      <c r="H1602" s="23">
        <f>MONTH(CtasReceber[[#This Row],[Data Vencimento]])</f>
        <v>1</v>
      </c>
      <c r="I1602" s="23">
        <f>YEAR(CtasReceber[[#This Row],[Data Vencimento]])</f>
        <v>1900</v>
      </c>
      <c r="J1602" s="156"/>
      <c r="K1602" s="23">
        <f>MONTH(CtasReceber[[#This Row],[Data Recebimento]])</f>
        <v>1</v>
      </c>
      <c r="L1602" s="23">
        <f>YEAR(CtasReceber[[#This Row],[Data Recebimento]])</f>
        <v>1900</v>
      </c>
      <c r="M1602" s="154"/>
      <c r="N1602" s="208"/>
      <c r="O16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3" spans="1:15">
      <c r="A1603" s="156"/>
      <c r="B1603" s="220"/>
      <c r="C1603" s="150"/>
      <c r="D1603" s="150"/>
      <c r="E1603" s="150"/>
      <c r="F1603" s="150"/>
      <c r="G1603" s="151"/>
      <c r="H1603" s="23">
        <f>MONTH(CtasReceber[[#This Row],[Data Vencimento]])</f>
        <v>1</v>
      </c>
      <c r="I1603" s="23">
        <f>YEAR(CtasReceber[[#This Row],[Data Vencimento]])</f>
        <v>1900</v>
      </c>
      <c r="J1603" s="156"/>
      <c r="K1603" s="23">
        <f>MONTH(CtasReceber[[#This Row],[Data Recebimento]])</f>
        <v>1</v>
      </c>
      <c r="L1603" s="23">
        <f>YEAR(CtasReceber[[#This Row],[Data Recebimento]])</f>
        <v>1900</v>
      </c>
      <c r="M1603" s="154"/>
      <c r="N1603" s="208"/>
      <c r="O16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4" spans="1:15">
      <c r="A1604" s="156"/>
      <c r="B1604" s="220"/>
      <c r="C1604" s="150"/>
      <c r="D1604" s="150"/>
      <c r="E1604" s="150"/>
      <c r="F1604" s="150"/>
      <c r="G1604" s="151"/>
      <c r="H1604" s="23">
        <f>MONTH(CtasReceber[[#This Row],[Data Vencimento]])</f>
        <v>1</v>
      </c>
      <c r="I1604" s="23">
        <f>YEAR(CtasReceber[[#This Row],[Data Vencimento]])</f>
        <v>1900</v>
      </c>
      <c r="J1604" s="156"/>
      <c r="K1604" s="23">
        <f>MONTH(CtasReceber[[#This Row],[Data Recebimento]])</f>
        <v>1</v>
      </c>
      <c r="L1604" s="23">
        <f>YEAR(CtasReceber[[#This Row],[Data Recebimento]])</f>
        <v>1900</v>
      </c>
      <c r="M1604" s="154"/>
      <c r="N1604" s="208"/>
      <c r="O16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5" spans="1:15">
      <c r="A1605" s="156"/>
      <c r="B1605" s="220"/>
      <c r="C1605" s="150"/>
      <c r="D1605" s="150"/>
      <c r="E1605" s="150"/>
      <c r="F1605" s="150"/>
      <c r="G1605" s="151"/>
      <c r="H1605" s="23">
        <f>MONTH(CtasReceber[[#This Row],[Data Vencimento]])</f>
        <v>1</v>
      </c>
      <c r="I1605" s="23">
        <f>YEAR(CtasReceber[[#This Row],[Data Vencimento]])</f>
        <v>1900</v>
      </c>
      <c r="J1605" s="156"/>
      <c r="K1605" s="23">
        <f>MONTH(CtasReceber[[#This Row],[Data Recebimento]])</f>
        <v>1</v>
      </c>
      <c r="L1605" s="23">
        <f>YEAR(CtasReceber[[#This Row],[Data Recebimento]])</f>
        <v>1900</v>
      </c>
      <c r="M1605" s="154"/>
      <c r="N1605" s="208"/>
      <c r="O16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6" spans="1:15">
      <c r="A1606" s="156"/>
      <c r="B1606" s="220"/>
      <c r="C1606" s="150"/>
      <c r="D1606" s="150"/>
      <c r="E1606" s="150"/>
      <c r="F1606" s="150"/>
      <c r="G1606" s="151"/>
      <c r="H1606" s="23">
        <f>MONTH(CtasReceber[[#This Row],[Data Vencimento]])</f>
        <v>1</v>
      </c>
      <c r="I1606" s="23">
        <f>YEAR(CtasReceber[[#This Row],[Data Vencimento]])</f>
        <v>1900</v>
      </c>
      <c r="J1606" s="156"/>
      <c r="K1606" s="23">
        <f>MONTH(CtasReceber[[#This Row],[Data Recebimento]])</f>
        <v>1</v>
      </c>
      <c r="L1606" s="23">
        <f>YEAR(CtasReceber[[#This Row],[Data Recebimento]])</f>
        <v>1900</v>
      </c>
      <c r="M1606" s="154"/>
      <c r="N1606" s="208"/>
      <c r="O16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7" spans="1:15">
      <c r="A1607" s="156"/>
      <c r="B1607" s="220"/>
      <c r="C1607" s="150"/>
      <c r="D1607" s="150"/>
      <c r="E1607" s="150"/>
      <c r="F1607" s="150"/>
      <c r="G1607" s="151"/>
      <c r="H1607" s="23">
        <f>MONTH(CtasReceber[[#This Row],[Data Vencimento]])</f>
        <v>1</v>
      </c>
      <c r="I1607" s="23">
        <f>YEAR(CtasReceber[[#This Row],[Data Vencimento]])</f>
        <v>1900</v>
      </c>
      <c r="J1607" s="156"/>
      <c r="K1607" s="23">
        <f>MONTH(CtasReceber[[#This Row],[Data Recebimento]])</f>
        <v>1</v>
      </c>
      <c r="L1607" s="23">
        <f>YEAR(CtasReceber[[#This Row],[Data Recebimento]])</f>
        <v>1900</v>
      </c>
      <c r="M1607" s="154"/>
      <c r="N1607" s="208"/>
      <c r="O16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8" spans="1:15">
      <c r="A1608" s="156"/>
      <c r="B1608" s="220"/>
      <c r="C1608" s="150"/>
      <c r="D1608" s="150"/>
      <c r="E1608" s="150"/>
      <c r="F1608" s="150"/>
      <c r="G1608" s="151"/>
      <c r="H1608" s="23">
        <f>MONTH(CtasReceber[[#This Row],[Data Vencimento]])</f>
        <v>1</v>
      </c>
      <c r="I1608" s="23">
        <f>YEAR(CtasReceber[[#This Row],[Data Vencimento]])</f>
        <v>1900</v>
      </c>
      <c r="J1608" s="156"/>
      <c r="K1608" s="23">
        <f>MONTH(CtasReceber[[#This Row],[Data Recebimento]])</f>
        <v>1</v>
      </c>
      <c r="L1608" s="23">
        <f>YEAR(CtasReceber[[#This Row],[Data Recebimento]])</f>
        <v>1900</v>
      </c>
      <c r="M1608" s="154"/>
      <c r="N1608" s="208"/>
      <c r="O16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09" spans="1:15">
      <c r="A1609" s="156"/>
      <c r="B1609" s="220"/>
      <c r="C1609" s="150"/>
      <c r="D1609" s="150"/>
      <c r="E1609" s="150"/>
      <c r="F1609" s="150"/>
      <c r="G1609" s="151"/>
      <c r="H1609" s="23">
        <f>MONTH(CtasReceber[[#This Row],[Data Vencimento]])</f>
        <v>1</v>
      </c>
      <c r="I1609" s="23">
        <f>YEAR(CtasReceber[[#This Row],[Data Vencimento]])</f>
        <v>1900</v>
      </c>
      <c r="J1609" s="156"/>
      <c r="K1609" s="23">
        <f>MONTH(CtasReceber[[#This Row],[Data Recebimento]])</f>
        <v>1</v>
      </c>
      <c r="L1609" s="23">
        <f>YEAR(CtasReceber[[#This Row],[Data Recebimento]])</f>
        <v>1900</v>
      </c>
      <c r="M1609" s="154"/>
      <c r="N1609" s="208"/>
      <c r="O16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0" spans="1:15">
      <c r="A1610" s="156"/>
      <c r="B1610" s="220"/>
      <c r="C1610" s="150"/>
      <c r="D1610" s="150"/>
      <c r="E1610" s="150"/>
      <c r="F1610" s="150"/>
      <c r="G1610" s="151"/>
      <c r="H1610" s="23">
        <f>MONTH(CtasReceber[[#This Row],[Data Vencimento]])</f>
        <v>1</v>
      </c>
      <c r="I1610" s="23">
        <f>YEAR(CtasReceber[[#This Row],[Data Vencimento]])</f>
        <v>1900</v>
      </c>
      <c r="J1610" s="156"/>
      <c r="K1610" s="23">
        <f>MONTH(CtasReceber[[#This Row],[Data Recebimento]])</f>
        <v>1</v>
      </c>
      <c r="L1610" s="23">
        <f>YEAR(CtasReceber[[#This Row],[Data Recebimento]])</f>
        <v>1900</v>
      </c>
      <c r="M1610" s="154"/>
      <c r="N1610" s="208"/>
      <c r="O16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1" spans="1:15">
      <c r="A1611" s="156"/>
      <c r="B1611" s="220"/>
      <c r="C1611" s="150"/>
      <c r="D1611" s="150"/>
      <c r="E1611" s="150"/>
      <c r="F1611" s="150"/>
      <c r="G1611" s="151"/>
      <c r="H1611" s="23">
        <f>MONTH(CtasReceber[[#This Row],[Data Vencimento]])</f>
        <v>1</v>
      </c>
      <c r="I1611" s="23">
        <f>YEAR(CtasReceber[[#This Row],[Data Vencimento]])</f>
        <v>1900</v>
      </c>
      <c r="J1611" s="156"/>
      <c r="K1611" s="23">
        <f>MONTH(CtasReceber[[#This Row],[Data Recebimento]])</f>
        <v>1</v>
      </c>
      <c r="L1611" s="23">
        <f>YEAR(CtasReceber[[#This Row],[Data Recebimento]])</f>
        <v>1900</v>
      </c>
      <c r="M1611" s="154"/>
      <c r="N1611" s="208"/>
      <c r="O16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2" spans="1:15">
      <c r="A1612" s="156"/>
      <c r="B1612" s="220"/>
      <c r="C1612" s="150"/>
      <c r="D1612" s="150"/>
      <c r="E1612" s="150"/>
      <c r="F1612" s="150"/>
      <c r="G1612" s="151"/>
      <c r="H1612" s="23">
        <f>MONTH(CtasReceber[[#This Row],[Data Vencimento]])</f>
        <v>1</v>
      </c>
      <c r="I1612" s="23">
        <f>YEAR(CtasReceber[[#This Row],[Data Vencimento]])</f>
        <v>1900</v>
      </c>
      <c r="J1612" s="156"/>
      <c r="K1612" s="23">
        <f>MONTH(CtasReceber[[#This Row],[Data Recebimento]])</f>
        <v>1</v>
      </c>
      <c r="L1612" s="23">
        <f>YEAR(CtasReceber[[#This Row],[Data Recebimento]])</f>
        <v>1900</v>
      </c>
      <c r="M1612" s="154"/>
      <c r="N1612" s="208"/>
      <c r="O16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3" spans="1:15">
      <c r="A1613" s="156"/>
      <c r="B1613" s="220"/>
      <c r="C1613" s="150"/>
      <c r="D1613" s="150"/>
      <c r="E1613" s="150"/>
      <c r="F1613" s="150"/>
      <c r="G1613" s="151"/>
      <c r="H1613" s="23">
        <f>MONTH(CtasReceber[[#This Row],[Data Vencimento]])</f>
        <v>1</v>
      </c>
      <c r="I1613" s="23">
        <f>YEAR(CtasReceber[[#This Row],[Data Vencimento]])</f>
        <v>1900</v>
      </c>
      <c r="J1613" s="156"/>
      <c r="K1613" s="23">
        <f>MONTH(CtasReceber[[#This Row],[Data Recebimento]])</f>
        <v>1</v>
      </c>
      <c r="L1613" s="23">
        <f>YEAR(CtasReceber[[#This Row],[Data Recebimento]])</f>
        <v>1900</v>
      </c>
      <c r="M1613" s="154"/>
      <c r="N1613" s="208"/>
      <c r="O16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4" spans="1:15">
      <c r="A1614" s="156"/>
      <c r="B1614" s="220"/>
      <c r="C1614" s="150"/>
      <c r="D1614" s="150"/>
      <c r="E1614" s="150"/>
      <c r="F1614" s="150"/>
      <c r="G1614" s="151"/>
      <c r="H1614" s="23">
        <f>MONTH(CtasReceber[[#This Row],[Data Vencimento]])</f>
        <v>1</v>
      </c>
      <c r="I1614" s="23">
        <f>YEAR(CtasReceber[[#This Row],[Data Vencimento]])</f>
        <v>1900</v>
      </c>
      <c r="J1614" s="156"/>
      <c r="K1614" s="23">
        <f>MONTH(CtasReceber[[#This Row],[Data Recebimento]])</f>
        <v>1</v>
      </c>
      <c r="L1614" s="23">
        <f>YEAR(CtasReceber[[#This Row],[Data Recebimento]])</f>
        <v>1900</v>
      </c>
      <c r="M1614" s="154"/>
      <c r="N1614" s="208"/>
      <c r="O16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5" spans="1:15">
      <c r="A1615" s="156"/>
      <c r="B1615" s="220"/>
      <c r="C1615" s="150"/>
      <c r="D1615" s="150"/>
      <c r="E1615" s="150"/>
      <c r="F1615" s="150"/>
      <c r="G1615" s="151"/>
      <c r="H1615" s="23">
        <f>MONTH(CtasReceber[[#This Row],[Data Vencimento]])</f>
        <v>1</v>
      </c>
      <c r="I1615" s="23">
        <f>YEAR(CtasReceber[[#This Row],[Data Vencimento]])</f>
        <v>1900</v>
      </c>
      <c r="J1615" s="156"/>
      <c r="K1615" s="23">
        <f>MONTH(CtasReceber[[#This Row],[Data Recebimento]])</f>
        <v>1</v>
      </c>
      <c r="L1615" s="23">
        <f>YEAR(CtasReceber[[#This Row],[Data Recebimento]])</f>
        <v>1900</v>
      </c>
      <c r="M1615" s="154"/>
      <c r="N1615" s="208"/>
      <c r="O16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6" spans="1:15">
      <c r="A1616" s="156"/>
      <c r="B1616" s="220"/>
      <c r="C1616" s="150"/>
      <c r="D1616" s="150"/>
      <c r="E1616" s="150"/>
      <c r="F1616" s="150"/>
      <c r="G1616" s="151"/>
      <c r="H1616" s="23">
        <f>MONTH(CtasReceber[[#This Row],[Data Vencimento]])</f>
        <v>1</v>
      </c>
      <c r="I1616" s="23">
        <f>YEAR(CtasReceber[[#This Row],[Data Vencimento]])</f>
        <v>1900</v>
      </c>
      <c r="J1616" s="156"/>
      <c r="K1616" s="23">
        <f>MONTH(CtasReceber[[#This Row],[Data Recebimento]])</f>
        <v>1</v>
      </c>
      <c r="L1616" s="23">
        <f>YEAR(CtasReceber[[#This Row],[Data Recebimento]])</f>
        <v>1900</v>
      </c>
      <c r="M1616" s="154"/>
      <c r="N1616" s="208"/>
      <c r="O16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7" spans="1:15">
      <c r="A1617" s="156"/>
      <c r="B1617" s="220"/>
      <c r="C1617" s="150"/>
      <c r="D1617" s="150"/>
      <c r="E1617" s="150"/>
      <c r="F1617" s="150"/>
      <c r="G1617" s="151"/>
      <c r="H1617" s="23">
        <f>MONTH(CtasReceber[[#This Row],[Data Vencimento]])</f>
        <v>1</v>
      </c>
      <c r="I1617" s="23">
        <f>YEAR(CtasReceber[[#This Row],[Data Vencimento]])</f>
        <v>1900</v>
      </c>
      <c r="J1617" s="156"/>
      <c r="K1617" s="23">
        <f>MONTH(CtasReceber[[#This Row],[Data Recebimento]])</f>
        <v>1</v>
      </c>
      <c r="L1617" s="23">
        <f>YEAR(CtasReceber[[#This Row],[Data Recebimento]])</f>
        <v>1900</v>
      </c>
      <c r="M1617" s="154"/>
      <c r="N1617" s="208"/>
      <c r="O16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8" spans="1:15">
      <c r="A1618" s="156"/>
      <c r="B1618" s="220"/>
      <c r="C1618" s="150"/>
      <c r="D1618" s="150"/>
      <c r="E1618" s="150"/>
      <c r="F1618" s="150"/>
      <c r="G1618" s="151"/>
      <c r="H1618" s="23">
        <f>MONTH(CtasReceber[[#This Row],[Data Vencimento]])</f>
        <v>1</v>
      </c>
      <c r="I1618" s="23">
        <f>YEAR(CtasReceber[[#This Row],[Data Vencimento]])</f>
        <v>1900</v>
      </c>
      <c r="J1618" s="156"/>
      <c r="K1618" s="23">
        <f>MONTH(CtasReceber[[#This Row],[Data Recebimento]])</f>
        <v>1</v>
      </c>
      <c r="L1618" s="23">
        <f>YEAR(CtasReceber[[#This Row],[Data Recebimento]])</f>
        <v>1900</v>
      </c>
      <c r="M1618" s="154"/>
      <c r="N1618" s="208"/>
      <c r="O16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19" spans="1:15">
      <c r="A1619" s="156"/>
      <c r="B1619" s="220"/>
      <c r="C1619" s="150"/>
      <c r="D1619" s="150"/>
      <c r="E1619" s="150"/>
      <c r="F1619" s="150"/>
      <c r="G1619" s="151"/>
      <c r="H1619" s="23">
        <f>MONTH(CtasReceber[[#This Row],[Data Vencimento]])</f>
        <v>1</v>
      </c>
      <c r="I1619" s="23">
        <f>YEAR(CtasReceber[[#This Row],[Data Vencimento]])</f>
        <v>1900</v>
      </c>
      <c r="J1619" s="156"/>
      <c r="K1619" s="23">
        <f>MONTH(CtasReceber[[#This Row],[Data Recebimento]])</f>
        <v>1</v>
      </c>
      <c r="L1619" s="23">
        <f>YEAR(CtasReceber[[#This Row],[Data Recebimento]])</f>
        <v>1900</v>
      </c>
      <c r="M1619" s="154"/>
      <c r="N1619" s="208"/>
      <c r="O16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0" spans="1:15">
      <c r="A1620" s="156"/>
      <c r="B1620" s="220"/>
      <c r="C1620" s="150"/>
      <c r="D1620" s="150"/>
      <c r="E1620" s="150"/>
      <c r="F1620" s="150"/>
      <c r="G1620" s="151"/>
      <c r="H1620" s="23">
        <f>MONTH(CtasReceber[[#This Row],[Data Vencimento]])</f>
        <v>1</v>
      </c>
      <c r="I1620" s="23">
        <f>YEAR(CtasReceber[[#This Row],[Data Vencimento]])</f>
        <v>1900</v>
      </c>
      <c r="J1620" s="156"/>
      <c r="K1620" s="23">
        <f>MONTH(CtasReceber[[#This Row],[Data Recebimento]])</f>
        <v>1</v>
      </c>
      <c r="L1620" s="23">
        <f>YEAR(CtasReceber[[#This Row],[Data Recebimento]])</f>
        <v>1900</v>
      </c>
      <c r="M1620" s="154"/>
      <c r="N1620" s="208"/>
      <c r="O16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1" spans="1:15">
      <c r="A1621" s="156"/>
      <c r="B1621" s="220"/>
      <c r="C1621" s="150"/>
      <c r="D1621" s="150"/>
      <c r="E1621" s="150"/>
      <c r="F1621" s="150"/>
      <c r="G1621" s="151"/>
      <c r="H1621" s="23">
        <f>MONTH(CtasReceber[[#This Row],[Data Vencimento]])</f>
        <v>1</v>
      </c>
      <c r="I1621" s="23">
        <f>YEAR(CtasReceber[[#This Row],[Data Vencimento]])</f>
        <v>1900</v>
      </c>
      <c r="J1621" s="156"/>
      <c r="K1621" s="23">
        <f>MONTH(CtasReceber[[#This Row],[Data Recebimento]])</f>
        <v>1</v>
      </c>
      <c r="L1621" s="23">
        <f>YEAR(CtasReceber[[#This Row],[Data Recebimento]])</f>
        <v>1900</v>
      </c>
      <c r="M1621" s="154"/>
      <c r="N1621" s="208"/>
      <c r="O16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2" spans="1:15">
      <c r="A1622" s="156"/>
      <c r="B1622" s="220"/>
      <c r="C1622" s="150"/>
      <c r="D1622" s="150"/>
      <c r="E1622" s="150"/>
      <c r="F1622" s="150"/>
      <c r="G1622" s="151"/>
      <c r="H1622" s="23">
        <f>MONTH(CtasReceber[[#This Row],[Data Vencimento]])</f>
        <v>1</v>
      </c>
      <c r="I1622" s="23">
        <f>YEAR(CtasReceber[[#This Row],[Data Vencimento]])</f>
        <v>1900</v>
      </c>
      <c r="J1622" s="156"/>
      <c r="K1622" s="23">
        <f>MONTH(CtasReceber[[#This Row],[Data Recebimento]])</f>
        <v>1</v>
      </c>
      <c r="L1622" s="23">
        <f>YEAR(CtasReceber[[#This Row],[Data Recebimento]])</f>
        <v>1900</v>
      </c>
      <c r="M1622" s="154"/>
      <c r="N1622" s="208"/>
      <c r="O16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3" spans="1:15">
      <c r="A1623" s="156"/>
      <c r="B1623" s="220"/>
      <c r="C1623" s="150"/>
      <c r="D1623" s="150"/>
      <c r="E1623" s="150"/>
      <c r="F1623" s="150"/>
      <c r="G1623" s="151"/>
      <c r="H1623" s="23">
        <f>MONTH(CtasReceber[[#This Row],[Data Vencimento]])</f>
        <v>1</v>
      </c>
      <c r="I1623" s="23">
        <f>YEAR(CtasReceber[[#This Row],[Data Vencimento]])</f>
        <v>1900</v>
      </c>
      <c r="J1623" s="156"/>
      <c r="K1623" s="23">
        <f>MONTH(CtasReceber[[#This Row],[Data Recebimento]])</f>
        <v>1</v>
      </c>
      <c r="L1623" s="23">
        <f>YEAR(CtasReceber[[#This Row],[Data Recebimento]])</f>
        <v>1900</v>
      </c>
      <c r="M1623" s="154"/>
      <c r="N1623" s="208"/>
      <c r="O16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4" spans="1:15">
      <c r="A1624" s="156"/>
      <c r="B1624" s="220"/>
      <c r="C1624" s="150"/>
      <c r="D1624" s="150"/>
      <c r="E1624" s="150"/>
      <c r="F1624" s="150"/>
      <c r="G1624" s="151"/>
      <c r="H1624" s="23">
        <f>MONTH(CtasReceber[[#This Row],[Data Vencimento]])</f>
        <v>1</v>
      </c>
      <c r="I1624" s="23">
        <f>YEAR(CtasReceber[[#This Row],[Data Vencimento]])</f>
        <v>1900</v>
      </c>
      <c r="J1624" s="156"/>
      <c r="K1624" s="23">
        <f>MONTH(CtasReceber[[#This Row],[Data Recebimento]])</f>
        <v>1</v>
      </c>
      <c r="L1624" s="23">
        <f>YEAR(CtasReceber[[#This Row],[Data Recebimento]])</f>
        <v>1900</v>
      </c>
      <c r="M1624" s="154"/>
      <c r="N1624" s="208"/>
      <c r="O16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5" spans="1:15">
      <c r="A1625" s="156"/>
      <c r="B1625" s="220"/>
      <c r="C1625" s="150"/>
      <c r="D1625" s="150"/>
      <c r="E1625" s="150"/>
      <c r="F1625" s="150"/>
      <c r="G1625" s="151"/>
      <c r="H1625" s="23">
        <f>MONTH(CtasReceber[[#This Row],[Data Vencimento]])</f>
        <v>1</v>
      </c>
      <c r="I1625" s="23">
        <f>YEAR(CtasReceber[[#This Row],[Data Vencimento]])</f>
        <v>1900</v>
      </c>
      <c r="J1625" s="156"/>
      <c r="K1625" s="23">
        <f>MONTH(CtasReceber[[#This Row],[Data Recebimento]])</f>
        <v>1</v>
      </c>
      <c r="L1625" s="23">
        <f>YEAR(CtasReceber[[#This Row],[Data Recebimento]])</f>
        <v>1900</v>
      </c>
      <c r="M1625" s="154"/>
      <c r="N1625" s="208"/>
      <c r="O16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6" spans="1:15">
      <c r="A1626" s="156"/>
      <c r="B1626" s="220"/>
      <c r="C1626" s="150"/>
      <c r="D1626" s="150"/>
      <c r="E1626" s="150"/>
      <c r="F1626" s="150"/>
      <c r="G1626" s="151"/>
      <c r="H1626" s="23">
        <f>MONTH(CtasReceber[[#This Row],[Data Vencimento]])</f>
        <v>1</v>
      </c>
      <c r="I1626" s="23">
        <f>YEAR(CtasReceber[[#This Row],[Data Vencimento]])</f>
        <v>1900</v>
      </c>
      <c r="J1626" s="156"/>
      <c r="K1626" s="23">
        <f>MONTH(CtasReceber[[#This Row],[Data Recebimento]])</f>
        <v>1</v>
      </c>
      <c r="L1626" s="23">
        <f>YEAR(CtasReceber[[#This Row],[Data Recebimento]])</f>
        <v>1900</v>
      </c>
      <c r="M1626" s="154"/>
      <c r="N1626" s="208"/>
      <c r="O16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7" spans="1:15">
      <c r="A1627" s="156"/>
      <c r="B1627" s="220"/>
      <c r="C1627" s="150"/>
      <c r="D1627" s="150"/>
      <c r="E1627" s="150"/>
      <c r="F1627" s="150"/>
      <c r="G1627" s="151"/>
      <c r="H1627" s="23">
        <f>MONTH(CtasReceber[[#This Row],[Data Vencimento]])</f>
        <v>1</v>
      </c>
      <c r="I1627" s="23">
        <f>YEAR(CtasReceber[[#This Row],[Data Vencimento]])</f>
        <v>1900</v>
      </c>
      <c r="J1627" s="156"/>
      <c r="K1627" s="23">
        <f>MONTH(CtasReceber[[#This Row],[Data Recebimento]])</f>
        <v>1</v>
      </c>
      <c r="L1627" s="23">
        <f>YEAR(CtasReceber[[#This Row],[Data Recebimento]])</f>
        <v>1900</v>
      </c>
      <c r="M1627" s="154"/>
      <c r="N1627" s="208"/>
      <c r="O16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8" spans="1:15">
      <c r="A1628" s="156"/>
      <c r="B1628" s="220"/>
      <c r="C1628" s="150"/>
      <c r="D1628" s="150"/>
      <c r="E1628" s="150"/>
      <c r="F1628" s="150"/>
      <c r="G1628" s="151"/>
      <c r="H1628" s="23">
        <f>MONTH(CtasReceber[[#This Row],[Data Vencimento]])</f>
        <v>1</v>
      </c>
      <c r="I1628" s="23">
        <f>YEAR(CtasReceber[[#This Row],[Data Vencimento]])</f>
        <v>1900</v>
      </c>
      <c r="J1628" s="156"/>
      <c r="K1628" s="23">
        <f>MONTH(CtasReceber[[#This Row],[Data Recebimento]])</f>
        <v>1</v>
      </c>
      <c r="L1628" s="23">
        <f>YEAR(CtasReceber[[#This Row],[Data Recebimento]])</f>
        <v>1900</v>
      </c>
      <c r="M1628" s="154"/>
      <c r="N1628" s="208"/>
      <c r="O16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29" spans="1:15">
      <c r="A1629" s="156"/>
      <c r="B1629" s="220"/>
      <c r="C1629" s="150"/>
      <c r="D1629" s="150"/>
      <c r="E1629" s="150"/>
      <c r="F1629" s="150"/>
      <c r="G1629" s="151"/>
      <c r="H1629" s="23">
        <f>MONTH(CtasReceber[[#This Row],[Data Vencimento]])</f>
        <v>1</v>
      </c>
      <c r="I1629" s="23">
        <f>YEAR(CtasReceber[[#This Row],[Data Vencimento]])</f>
        <v>1900</v>
      </c>
      <c r="J1629" s="156"/>
      <c r="K1629" s="23">
        <f>MONTH(CtasReceber[[#This Row],[Data Recebimento]])</f>
        <v>1</v>
      </c>
      <c r="L1629" s="23">
        <f>YEAR(CtasReceber[[#This Row],[Data Recebimento]])</f>
        <v>1900</v>
      </c>
      <c r="M1629" s="154"/>
      <c r="N1629" s="208"/>
      <c r="O16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0" spans="1:15">
      <c r="A1630" s="156"/>
      <c r="B1630" s="220"/>
      <c r="C1630" s="150"/>
      <c r="D1630" s="150"/>
      <c r="E1630" s="150"/>
      <c r="F1630" s="150"/>
      <c r="G1630" s="151"/>
      <c r="H1630" s="23">
        <f>MONTH(CtasReceber[[#This Row],[Data Vencimento]])</f>
        <v>1</v>
      </c>
      <c r="I1630" s="23">
        <f>YEAR(CtasReceber[[#This Row],[Data Vencimento]])</f>
        <v>1900</v>
      </c>
      <c r="J1630" s="156"/>
      <c r="K1630" s="23">
        <f>MONTH(CtasReceber[[#This Row],[Data Recebimento]])</f>
        <v>1</v>
      </c>
      <c r="L1630" s="23">
        <f>YEAR(CtasReceber[[#This Row],[Data Recebimento]])</f>
        <v>1900</v>
      </c>
      <c r="M1630" s="154"/>
      <c r="N1630" s="208"/>
      <c r="O16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1" spans="1:15">
      <c r="A1631" s="156"/>
      <c r="B1631" s="220"/>
      <c r="C1631" s="150"/>
      <c r="D1631" s="150"/>
      <c r="E1631" s="150"/>
      <c r="F1631" s="150"/>
      <c r="G1631" s="151"/>
      <c r="H1631" s="23">
        <f>MONTH(CtasReceber[[#This Row],[Data Vencimento]])</f>
        <v>1</v>
      </c>
      <c r="I1631" s="23">
        <f>YEAR(CtasReceber[[#This Row],[Data Vencimento]])</f>
        <v>1900</v>
      </c>
      <c r="J1631" s="156"/>
      <c r="K1631" s="23">
        <f>MONTH(CtasReceber[[#This Row],[Data Recebimento]])</f>
        <v>1</v>
      </c>
      <c r="L1631" s="23">
        <f>YEAR(CtasReceber[[#This Row],[Data Recebimento]])</f>
        <v>1900</v>
      </c>
      <c r="M1631" s="154"/>
      <c r="N1631" s="208"/>
      <c r="O16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2" spans="1:15">
      <c r="A1632" s="156"/>
      <c r="B1632" s="220"/>
      <c r="C1632" s="150"/>
      <c r="D1632" s="150"/>
      <c r="E1632" s="150"/>
      <c r="F1632" s="150"/>
      <c r="G1632" s="151"/>
      <c r="H1632" s="23">
        <f>MONTH(CtasReceber[[#This Row],[Data Vencimento]])</f>
        <v>1</v>
      </c>
      <c r="I1632" s="23">
        <f>YEAR(CtasReceber[[#This Row],[Data Vencimento]])</f>
        <v>1900</v>
      </c>
      <c r="J1632" s="156"/>
      <c r="K1632" s="23">
        <f>MONTH(CtasReceber[[#This Row],[Data Recebimento]])</f>
        <v>1</v>
      </c>
      <c r="L1632" s="23">
        <f>YEAR(CtasReceber[[#This Row],[Data Recebimento]])</f>
        <v>1900</v>
      </c>
      <c r="M1632" s="154"/>
      <c r="N1632" s="208"/>
      <c r="O16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3" spans="1:15">
      <c r="A1633" s="156"/>
      <c r="B1633" s="220"/>
      <c r="C1633" s="150"/>
      <c r="D1633" s="150"/>
      <c r="E1633" s="150"/>
      <c r="F1633" s="150"/>
      <c r="G1633" s="151"/>
      <c r="H1633" s="23">
        <f>MONTH(CtasReceber[[#This Row],[Data Vencimento]])</f>
        <v>1</v>
      </c>
      <c r="I1633" s="23">
        <f>YEAR(CtasReceber[[#This Row],[Data Vencimento]])</f>
        <v>1900</v>
      </c>
      <c r="J1633" s="156"/>
      <c r="K1633" s="23">
        <f>MONTH(CtasReceber[[#This Row],[Data Recebimento]])</f>
        <v>1</v>
      </c>
      <c r="L1633" s="23">
        <f>YEAR(CtasReceber[[#This Row],[Data Recebimento]])</f>
        <v>1900</v>
      </c>
      <c r="M1633" s="154"/>
      <c r="N1633" s="208"/>
      <c r="O16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4" spans="1:15">
      <c r="A1634" s="156"/>
      <c r="B1634" s="220"/>
      <c r="C1634" s="150"/>
      <c r="D1634" s="150"/>
      <c r="E1634" s="150"/>
      <c r="F1634" s="150"/>
      <c r="G1634" s="151"/>
      <c r="H1634" s="23">
        <f>MONTH(CtasReceber[[#This Row],[Data Vencimento]])</f>
        <v>1</v>
      </c>
      <c r="I1634" s="23">
        <f>YEAR(CtasReceber[[#This Row],[Data Vencimento]])</f>
        <v>1900</v>
      </c>
      <c r="J1634" s="156"/>
      <c r="K1634" s="23">
        <f>MONTH(CtasReceber[[#This Row],[Data Recebimento]])</f>
        <v>1</v>
      </c>
      <c r="L1634" s="23">
        <f>YEAR(CtasReceber[[#This Row],[Data Recebimento]])</f>
        <v>1900</v>
      </c>
      <c r="M1634" s="154"/>
      <c r="N1634" s="208"/>
      <c r="O16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5" spans="1:15">
      <c r="A1635" s="156"/>
      <c r="B1635" s="220"/>
      <c r="C1635" s="150"/>
      <c r="D1635" s="150"/>
      <c r="E1635" s="150"/>
      <c r="F1635" s="150"/>
      <c r="G1635" s="151"/>
      <c r="H1635" s="23">
        <f>MONTH(CtasReceber[[#This Row],[Data Vencimento]])</f>
        <v>1</v>
      </c>
      <c r="I1635" s="23">
        <f>YEAR(CtasReceber[[#This Row],[Data Vencimento]])</f>
        <v>1900</v>
      </c>
      <c r="J1635" s="156"/>
      <c r="K1635" s="23">
        <f>MONTH(CtasReceber[[#This Row],[Data Recebimento]])</f>
        <v>1</v>
      </c>
      <c r="L1635" s="23">
        <f>YEAR(CtasReceber[[#This Row],[Data Recebimento]])</f>
        <v>1900</v>
      </c>
      <c r="M1635" s="154"/>
      <c r="N1635" s="208"/>
      <c r="O16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6" spans="1:15">
      <c r="A1636" s="156"/>
      <c r="B1636" s="220"/>
      <c r="C1636" s="150"/>
      <c r="D1636" s="150"/>
      <c r="E1636" s="150"/>
      <c r="F1636" s="150"/>
      <c r="G1636" s="151"/>
      <c r="H1636" s="23">
        <f>MONTH(CtasReceber[[#This Row],[Data Vencimento]])</f>
        <v>1</v>
      </c>
      <c r="I1636" s="23">
        <f>YEAR(CtasReceber[[#This Row],[Data Vencimento]])</f>
        <v>1900</v>
      </c>
      <c r="J1636" s="156"/>
      <c r="K1636" s="23">
        <f>MONTH(CtasReceber[[#This Row],[Data Recebimento]])</f>
        <v>1</v>
      </c>
      <c r="L1636" s="23">
        <f>YEAR(CtasReceber[[#This Row],[Data Recebimento]])</f>
        <v>1900</v>
      </c>
      <c r="M1636" s="154"/>
      <c r="N1636" s="208"/>
      <c r="O16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7" spans="1:15">
      <c r="A1637" s="156"/>
      <c r="B1637" s="220"/>
      <c r="C1637" s="150"/>
      <c r="D1637" s="150"/>
      <c r="E1637" s="150"/>
      <c r="F1637" s="150"/>
      <c r="G1637" s="151"/>
      <c r="H1637" s="23">
        <f>MONTH(CtasReceber[[#This Row],[Data Vencimento]])</f>
        <v>1</v>
      </c>
      <c r="I1637" s="23">
        <f>YEAR(CtasReceber[[#This Row],[Data Vencimento]])</f>
        <v>1900</v>
      </c>
      <c r="J1637" s="156"/>
      <c r="K1637" s="23">
        <f>MONTH(CtasReceber[[#This Row],[Data Recebimento]])</f>
        <v>1</v>
      </c>
      <c r="L1637" s="23">
        <f>YEAR(CtasReceber[[#This Row],[Data Recebimento]])</f>
        <v>1900</v>
      </c>
      <c r="M1637" s="154"/>
      <c r="N1637" s="208"/>
      <c r="O16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8" spans="1:15">
      <c r="A1638" s="156"/>
      <c r="B1638" s="220"/>
      <c r="C1638" s="150"/>
      <c r="D1638" s="150"/>
      <c r="E1638" s="150"/>
      <c r="F1638" s="150"/>
      <c r="G1638" s="151"/>
      <c r="H1638" s="23">
        <f>MONTH(CtasReceber[[#This Row],[Data Vencimento]])</f>
        <v>1</v>
      </c>
      <c r="I1638" s="23">
        <f>YEAR(CtasReceber[[#This Row],[Data Vencimento]])</f>
        <v>1900</v>
      </c>
      <c r="J1638" s="156"/>
      <c r="K1638" s="23">
        <f>MONTH(CtasReceber[[#This Row],[Data Recebimento]])</f>
        <v>1</v>
      </c>
      <c r="L1638" s="23">
        <f>YEAR(CtasReceber[[#This Row],[Data Recebimento]])</f>
        <v>1900</v>
      </c>
      <c r="M1638" s="154"/>
      <c r="N1638" s="208"/>
      <c r="O16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39" spans="1:15">
      <c r="A1639" s="156"/>
      <c r="B1639" s="220"/>
      <c r="C1639" s="150"/>
      <c r="D1639" s="150"/>
      <c r="E1639" s="150"/>
      <c r="F1639" s="150"/>
      <c r="G1639" s="151"/>
      <c r="H1639" s="23">
        <f>MONTH(CtasReceber[[#This Row],[Data Vencimento]])</f>
        <v>1</v>
      </c>
      <c r="I1639" s="23">
        <f>YEAR(CtasReceber[[#This Row],[Data Vencimento]])</f>
        <v>1900</v>
      </c>
      <c r="J1639" s="156"/>
      <c r="K1639" s="23">
        <f>MONTH(CtasReceber[[#This Row],[Data Recebimento]])</f>
        <v>1</v>
      </c>
      <c r="L1639" s="23">
        <f>YEAR(CtasReceber[[#This Row],[Data Recebimento]])</f>
        <v>1900</v>
      </c>
      <c r="M1639" s="154"/>
      <c r="N1639" s="208"/>
      <c r="O16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0" spans="1:15">
      <c r="A1640" s="156"/>
      <c r="B1640" s="220"/>
      <c r="C1640" s="150"/>
      <c r="D1640" s="150"/>
      <c r="E1640" s="150"/>
      <c r="F1640" s="150"/>
      <c r="G1640" s="151"/>
      <c r="H1640" s="23">
        <f>MONTH(CtasReceber[[#This Row],[Data Vencimento]])</f>
        <v>1</v>
      </c>
      <c r="I1640" s="23">
        <f>YEAR(CtasReceber[[#This Row],[Data Vencimento]])</f>
        <v>1900</v>
      </c>
      <c r="J1640" s="156"/>
      <c r="K1640" s="23">
        <f>MONTH(CtasReceber[[#This Row],[Data Recebimento]])</f>
        <v>1</v>
      </c>
      <c r="L1640" s="23">
        <f>YEAR(CtasReceber[[#This Row],[Data Recebimento]])</f>
        <v>1900</v>
      </c>
      <c r="M1640" s="154"/>
      <c r="N1640" s="208"/>
      <c r="O16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1" spans="1:15">
      <c r="A1641" s="156"/>
      <c r="B1641" s="220"/>
      <c r="C1641" s="150"/>
      <c r="D1641" s="150"/>
      <c r="E1641" s="150"/>
      <c r="F1641" s="150"/>
      <c r="G1641" s="151"/>
      <c r="H1641" s="23">
        <f>MONTH(CtasReceber[[#This Row],[Data Vencimento]])</f>
        <v>1</v>
      </c>
      <c r="I1641" s="23">
        <f>YEAR(CtasReceber[[#This Row],[Data Vencimento]])</f>
        <v>1900</v>
      </c>
      <c r="J1641" s="156"/>
      <c r="K1641" s="23">
        <f>MONTH(CtasReceber[[#This Row],[Data Recebimento]])</f>
        <v>1</v>
      </c>
      <c r="L1641" s="23">
        <f>YEAR(CtasReceber[[#This Row],[Data Recebimento]])</f>
        <v>1900</v>
      </c>
      <c r="M1641" s="154"/>
      <c r="N1641" s="208"/>
      <c r="O16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2" spans="1:15">
      <c r="A1642" s="156"/>
      <c r="B1642" s="220"/>
      <c r="C1642" s="150"/>
      <c r="D1642" s="150"/>
      <c r="E1642" s="150"/>
      <c r="F1642" s="150"/>
      <c r="G1642" s="151"/>
      <c r="H1642" s="23">
        <f>MONTH(CtasReceber[[#This Row],[Data Vencimento]])</f>
        <v>1</v>
      </c>
      <c r="I1642" s="23">
        <f>YEAR(CtasReceber[[#This Row],[Data Vencimento]])</f>
        <v>1900</v>
      </c>
      <c r="J1642" s="156"/>
      <c r="K1642" s="23">
        <f>MONTH(CtasReceber[[#This Row],[Data Recebimento]])</f>
        <v>1</v>
      </c>
      <c r="L1642" s="23">
        <f>YEAR(CtasReceber[[#This Row],[Data Recebimento]])</f>
        <v>1900</v>
      </c>
      <c r="M1642" s="154"/>
      <c r="N1642" s="208"/>
      <c r="O16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3" spans="1:15">
      <c r="A1643" s="156"/>
      <c r="B1643" s="220"/>
      <c r="C1643" s="150"/>
      <c r="D1643" s="150"/>
      <c r="E1643" s="150"/>
      <c r="F1643" s="150"/>
      <c r="G1643" s="151"/>
      <c r="H1643" s="23">
        <f>MONTH(CtasReceber[[#This Row],[Data Vencimento]])</f>
        <v>1</v>
      </c>
      <c r="I1643" s="23">
        <f>YEAR(CtasReceber[[#This Row],[Data Vencimento]])</f>
        <v>1900</v>
      </c>
      <c r="J1643" s="156"/>
      <c r="K1643" s="23">
        <f>MONTH(CtasReceber[[#This Row],[Data Recebimento]])</f>
        <v>1</v>
      </c>
      <c r="L1643" s="23">
        <f>YEAR(CtasReceber[[#This Row],[Data Recebimento]])</f>
        <v>1900</v>
      </c>
      <c r="M1643" s="154"/>
      <c r="N1643" s="208"/>
      <c r="O16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4" spans="1:15">
      <c r="A1644" s="156"/>
      <c r="B1644" s="220"/>
      <c r="C1644" s="150"/>
      <c r="D1644" s="150"/>
      <c r="E1644" s="150"/>
      <c r="F1644" s="150"/>
      <c r="G1644" s="151"/>
      <c r="H1644" s="23">
        <f>MONTH(CtasReceber[[#This Row],[Data Vencimento]])</f>
        <v>1</v>
      </c>
      <c r="I1644" s="23">
        <f>YEAR(CtasReceber[[#This Row],[Data Vencimento]])</f>
        <v>1900</v>
      </c>
      <c r="J1644" s="156"/>
      <c r="K1644" s="23">
        <f>MONTH(CtasReceber[[#This Row],[Data Recebimento]])</f>
        <v>1</v>
      </c>
      <c r="L1644" s="23">
        <f>YEAR(CtasReceber[[#This Row],[Data Recebimento]])</f>
        <v>1900</v>
      </c>
      <c r="M1644" s="154"/>
      <c r="N1644" s="208"/>
      <c r="O16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5" spans="1:15">
      <c r="A1645" s="156"/>
      <c r="B1645" s="220"/>
      <c r="C1645" s="150"/>
      <c r="D1645" s="150"/>
      <c r="E1645" s="150"/>
      <c r="F1645" s="150"/>
      <c r="G1645" s="151"/>
      <c r="H1645" s="23">
        <f>MONTH(CtasReceber[[#This Row],[Data Vencimento]])</f>
        <v>1</v>
      </c>
      <c r="I1645" s="23">
        <f>YEAR(CtasReceber[[#This Row],[Data Vencimento]])</f>
        <v>1900</v>
      </c>
      <c r="J1645" s="156"/>
      <c r="K1645" s="23">
        <f>MONTH(CtasReceber[[#This Row],[Data Recebimento]])</f>
        <v>1</v>
      </c>
      <c r="L1645" s="23">
        <f>YEAR(CtasReceber[[#This Row],[Data Recebimento]])</f>
        <v>1900</v>
      </c>
      <c r="M1645" s="154"/>
      <c r="N1645" s="208"/>
      <c r="O16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6" spans="1:15">
      <c r="A1646" s="156"/>
      <c r="B1646" s="220"/>
      <c r="C1646" s="150"/>
      <c r="D1646" s="150"/>
      <c r="E1646" s="150"/>
      <c r="F1646" s="150"/>
      <c r="G1646" s="151"/>
      <c r="H1646" s="23">
        <f>MONTH(CtasReceber[[#This Row],[Data Vencimento]])</f>
        <v>1</v>
      </c>
      <c r="I1646" s="23">
        <f>YEAR(CtasReceber[[#This Row],[Data Vencimento]])</f>
        <v>1900</v>
      </c>
      <c r="J1646" s="156"/>
      <c r="K1646" s="23">
        <f>MONTH(CtasReceber[[#This Row],[Data Recebimento]])</f>
        <v>1</v>
      </c>
      <c r="L1646" s="23">
        <f>YEAR(CtasReceber[[#This Row],[Data Recebimento]])</f>
        <v>1900</v>
      </c>
      <c r="M1646" s="154"/>
      <c r="N1646" s="208"/>
      <c r="O16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7" spans="1:15">
      <c r="A1647" s="156"/>
      <c r="B1647" s="220"/>
      <c r="C1647" s="150"/>
      <c r="D1647" s="150"/>
      <c r="E1647" s="150"/>
      <c r="F1647" s="150"/>
      <c r="G1647" s="151"/>
      <c r="H1647" s="23">
        <f>MONTH(CtasReceber[[#This Row],[Data Vencimento]])</f>
        <v>1</v>
      </c>
      <c r="I1647" s="23">
        <f>YEAR(CtasReceber[[#This Row],[Data Vencimento]])</f>
        <v>1900</v>
      </c>
      <c r="J1647" s="156"/>
      <c r="K1647" s="23">
        <f>MONTH(CtasReceber[[#This Row],[Data Recebimento]])</f>
        <v>1</v>
      </c>
      <c r="L1647" s="23">
        <f>YEAR(CtasReceber[[#This Row],[Data Recebimento]])</f>
        <v>1900</v>
      </c>
      <c r="M1647" s="154"/>
      <c r="N1647" s="208"/>
      <c r="O16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8" spans="1:15">
      <c r="A1648" s="156"/>
      <c r="B1648" s="220"/>
      <c r="C1648" s="150"/>
      <c r="D1648" s="150"/>
      <c r="E1648" s="150"/>
      <c r="F1648" s="150"/>
      <c r="G1648" s="151"/>
      <c r="H1648" s="23">
        <f>MONTH(CtasReceber[[#This Row],[Data Vencimento]])</f>
        <v>1</v>
      </c>
      <c r="I1648" s="23">
        <f>YEAR(CtasReceber[[#This Row],[Data Vencimento]])</f>
        <v>1900</v>
      </c>
      <c r="J1648" s="156"/>
      <c r="K1648" s="23">
        <f>MONTH(CtasReceber[[#This Row],[Data Recebimento]])</f>
        <v>1</v>
      </c>
      <c r="L1648" s="23">
        <f>YEAR(CtasReceber[[#This Row],[Data Recebimento]])</f>
        <v>1900</v>
      </c>
      <c r="M1648" s="154"/>
      <c r="N1648" s="208"/>
      <c r="O16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49" spans="1:15">
      <c r="A1649" s="156"/>
      <c r="B1649" s="220"/>
      <c r="C1649" s="150"/>
      <c r="D1649" s="150"/>
      <c r="E1649" s="150"/>
      <c r="F1649" s="150"/>
      <c r="G1649" s="151"/>
      <c r="H1649" s="23">
        <f>MONTH(CtasReceber[[#This Row],[Data Vencimento]])</f>
        <v>1</v>
      </c>
      <c r="I1649" s="23">
        <f>YEAR(CtasReceber[[#This Row],[Data Vencimento]])</f>
        <v>1900</v>
      </c>
      <c r="J1649" s="156"/>
      <c r="K1649" s="23">
        <f>MONTH(CtasReceber[[#This Row],[Data Recebimento]])</f>
        <v>1</v>
      </c>
      <c r="L1649" s="23">
        <f>YEAR(CtasReceber[[#This Row],[Data Recebimento]])</f>
        <v>1900</v>
      </c>
      <c r="M1649" s="154"/>
      <c r="N1649" s="208"/>
      <c r="O16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0" spans="1:15">
      <c r="A1650" s="156"/>
      <c r="B1650" s="220"/>
      <c r="C1650" s="150"/>
      <c r="D1650" s="150"/>
      <c r="E1650" s="150"/>
      <c r="F1650" s="150"/>
      <c r="G1650" s="151"/>
      <c r="H1650" s="23">
        <f>MONTH(CtasReceber[[#This Row],[Data Vencimento]])</f>
        <v>1</v>
      </c>
      <c r="I1650" s="23">
        <f>YEAR(CtasReceber[[#This Row],[Data Vencimento]])</f>
        <v>1900</v>
      </c>
      <c r="J1650" s="156"/>
      <c r="K1650" s="23">
        <f>MONTH(CtasReceber[[#This Row],[Data Recebimento]])</f>
        <v>1</v>
      </c>
      <c r="L1650" s="23">
        <f>YEAR(CtasReceber[[#This Row],[Data Recebimento]])</f>
        <v>1900</v>
      </c>
      <c r="M1650" s="154"/>
      <c r="N1650" s="208"/>
      <c r="O16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1" spans="1:15">
      <c r="A1651" s="156"/>
      <c r="B1651" s="220"/>
      <c r="C1651" s="150"/>
      <c r="D1651" s="150"/>
      <c r="E1651" s="150"/>
      <c r="F1651" s="150"/>
      <c r="G1651" s="151"/>
      <c r="H1651" s="23">
        <f>MONTH(CtasReceber[[#This Row],[Data Vencimento]])</f>
        <v>1</v>
      </c>
      <c r="I1651" s="23">
        <f>YEAR(CtasReceber[[#This Row],[Data Vencimento]])</f>
        <v>1900</v>
      </c>
      <c r="J1651" s="156"/>
      <c r="K1651" s="23">
        <f>MONTH(CtasReceber[[#This Row],[Data Recebimento]])</f>
        <v>1</v>
      </c>
      <c r="L1651" s="23">
        <f>YEAR(CtasReceber[[#This Row],[Data Recebimento]])</f>
        <v>1900</v>
      </c>
      <c r="M1651" s="154"/>
      <c r="N1651" s="208"/>
      <c r="O16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2" spans="1:15">
      <c r="A1652" s="156"/>
      <c r="B1652" s="220"/>
      <c r="C1652" s="150"/>
      <c r="D1652" s="150"/>
      <c r="E1652" s="150"/>
      <c r="F1652" s="150"/>
      <c r="G1652" s="151"/>
      <c r="H1652" s="23">
        <f>MONTH(CtasReceber[[#This Row],[Data Vencimento]])</f>
        <v>1</v>
      </c>
      <c r="I1652" s="23">
        <f>YEAR(CtasReceber[[#This Row],[Data Vencimento]])</f>
        <v>1900</v>
      </c>
      <c r="J1652" s="156"/>
      <c r="K1652" s="23">
        <f>MONTH(CtasReceber[[#This Row],[Data Recebimento]])</f>
        <v>1</v>
      </c>
      <c r="L1652" s="23">
        <f>YEAR(CtasReceber[[#This Row],[Data Recebimento]])</f>
        <v>1900</v>
      </c>
      <c r="M1652" s="154"/>
      <c r="N1652" s="208"/>
      <c r="O16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3" spans="1:15">
      <c r="A1653" s="156"/>
      <c r="B1653" s="220"/>
      <c r="C1653" s="150"/>
      <c r="D1653" s="150"/>
      <c r="E1653" s="150"/>
      <c r="F1653" s="150"/>
      <c r="G1653" s="151"/>
      <c r="H1653" s="23">
        <f>MONTH(CtasReceber[[#This Row],[Data Vencimento]])</f>
        <v>1</v>
      </c>
      <c r="I1653" s="23">
        <f>YEAR(CtasReceber[[#This Row],[Data Vencimento]])</f>
        <v>1900</v>
      </c>
      <c r="J1653" s="156"/>
      <c r="K1653" s="23">
        <f>MONTH(CtasReceber[[#This Row],[Data Recebimento]])</f>
        <v>1</v>
      </c>
      <c r="L1653" s="23">
        <f>YEAR(CtasReceber[[#This Row],[Data Recebimento]])</f>
        <v>1900</v>
      </c>
      <c r="M1653" s="154"/>
      <c r="N1653" s="208"/>
      <c r="O16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4" spans="1:15">
      <c r="A1654" s="156"/>
      <c r="B1654" s="220"/>
      <c r="C1654" s="150"/>
      <c r="D1654" s="150"/>
      <c r="E1654" s="150"/>
      <c r="F1654" s="150"/>
      <c r="G1654" s="151"/>
      <c r="H1654" s="23">
        <f>MONTH(CtasReceber[[#This Row],[Data Vencimento]])</f>
        <v>1</v>
      </c>
      <c r="I1654" s="23">
        <f>YEAR(CtasReceber[[#This Row],[Data Vencimento]])</f>
        <v>1900</v>
      </c>
      <c r="J1654" s="156"/>
      <c r="K1654" s="23">
        <f>MONTH(CtasReceber[[#This Row],[Data Recebimento]])</f>
        <v>1</v>
      </c>
      <c r="L1654" s="23">
        <f>YEAR(CtasReceber[[#This Row],[Data Recebimento]])</f>
        <v>1900</v>
      </c>
      <c r="M1654" s="154"/>
      <c r="N1654" s="208"/>
      <c r="O16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5" spans="1:15">
      <c r="A1655" s="156"/>
      <c r="B1655" s="220"/>
      <c r="C1655" s="150"/>
      <c r="D1655" s="150"/>
      <c r="E1655" s="150"/>
      <c r="F1655" s="150"/>
      <c r="G1655" s="151"/>
      <c r="H1655" s="23">
        <f>MONTH(CtasReceber[[#This Row],[Data Vencimento]])</f>
        <v>1</v>
      </c>
      <c r="I1655" s="23">
        <f>YEAR(CtasReceber[[#This Row],[Data Vencimento]])</f>
        <v>1900</v>
      </c>
      <c r="J1655" s="156"/>
      <c r="K1655" s="23">
        <f>MONTH(CtasReceber[[#This Row],[Data Recebimento]])</f>
        <v>1</v>
      </c>
      <c r="L1655" s="23">
        <f>YEAR(CtasReceber[[#This Row],[Data Recebimento]])</f>
        <v>1900</v>
      </c>
      <c r="M1655" s="154"/>
      <c r="N1655" s="208"/>
      <c r="O16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6" spans="1:15">
      <c r="A1656" s="156"/>
      <c r="B1656" s="220"/>
      <c r="C1656" s="150"/>
      <c r="D1656" s="150"/>
      <c r="E1656" s="150"/>
      <c r="F1656" s="150"/>
      <c r="G1656" s="151"/>
      <c r="H1656" s="23">
        <f>MONTH(CtasReceber[[#This Row],[Data Vencimento]])</f>
        <v>1</v>
      </c>
      <c r="I1656" s="23">
        <f>YEAR(CtasReceber[[#This Row],[Data Vencimento]])</f>
        <v>1900</v>
      </c>
      <c r="J1656" s="156"/>
      <c r="K1656" s="23">
        <f>MONTH(CtasReceber[[#This Row],[Data Recebimento]])</f>
        <v>1</v>
      </c>
      <c r="L1656" s="23">
        <f>YEAR(CtasReceber[[#This Row],[Data Recebimento]])</f>
        <v>1900</v>
      </c>
      <c r="M1656" s="154"/>
      <c r="N1656" s="208"/>
      <c r="O16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7" spans="1:15">
      <c r="A1657" s="156"/>
      <c r="B1657" s="220"/>
      <c r="C1657" s="150"/>
      <c r="D1657" s="150"/>
      <c r="E1657" s="150"/>
      <c r="F1657" s="150"/>
      <c r="G1657" s="151"/>
      <c r="H1657" s="23">
        <f>MONTH(CtasReceber[[#This Row],[Data Vencimento]])</f>
        <v>1</v>
      </c>
      <c r="I1657" s="23">
        <f>YEAR(CtasReceber[[#This Row],[Data Vencimento]])</f>
        <v>1900</v>
      </c>
      <c r="J1657" s="156"/>
      <c r="K1657" s="23">
        <f>MONTH(CtasReceber[[#This Row],[Data Recebimento]])</f>
        <v>1</v>
      </c>
      <c r="L1657" s="23">
        <f>YEAR(CtasReceber[[#This Row],[Data Recebimento]])</f>
        <v>1900</v>
      </c>
      <c r="M1657" s="154"/>
      <c r="N1657" s="208"/>
      <c r="O16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8" spans="1:15">
      <c r="A1658" s="156"/>
      <c r="B1658" s="220"/>
      <c r="C1658" s="150"/>
      <c r="D1658" s="150"/>
      <c r="E1658" s="150"/>
      <c r="F1658" s="150"/>
      <c r="G1658" s="151"/>
      <c r="H1658" s="23">
        <f>MONTH(CtasReceber[[#This Row],[Data Vencimento]])</f>
        <v>1</v>
      </c>
      <c r="I1658" s="23">
        <f>YEAR(CtasReceber[[#This Row],[Data Vencimento]])</f>
        <v>1900</v>
      </c>
      <c r="J1658" s="156"/>
      <c r="K1658" s="23">
        <f>MONTH(CtasReceber[[#This Row],[Data Recebimento]])</f>
        <v>1</v>
      </c>
      <c r="L1658" s="23">
        <f>YEAR(CtasReceber[[#This Row],[Data Recebimento]])</f>
        <v>1900</v>
      </c>
      <c r="M1658" s="154"/>
      <c r="N1658" s="208"/>
      <c r="O16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59" spans="1:15">
      <c r="A1659" s="156"/>
      <c r="B1659" s="220"/>
      <c r="C1659" s="150"/>
      <c r="D1659" s="150"/>
      <c r="E1659" s="150"/>
      <c r="F1659" s="150"/>
      <c r="G1659" s="151"/>
      <c r="H1659" s="23">
        <f>MONTH(CtasReceber[[#This Row],[Data Vencimento]])</f>
        <v>1</v>
      </c>
      <c r="I1659" s="23">
        <f>YEAR(CtasReceber[[#This Row],[Data Vencimento]])</f>
        <v>1900</v>
      </c>
      <c r="J1659" s="156"/>
      <c r="K1659" s="23">
        <f>MONTH(CtasReceber[[#This Row],[Data Recebimento]])</f>
        <v>1</v>
      </c>
      <c r="L1659" s="23">
        <f>YEAR(CtasReceber[[#This Row],[Data Recebimento]])</f>
        <v>1900</v>
      </c>
      <c r="M1659" s="154"/>
      <c r="N1659" s="208"/>
      <c r="O16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0" spans="1:15">
      <c r="A1660" s="156"/>
      <c r="B1660" s="220"/>
      <c r="C1660" s="150"/>
      <c r="D1660" s="150"/>
      <c r="E1660" s="150"/>
      <c r="F1660" s="150"/>
      <c r="G1660" s="151"/>
      <c r="H1660" s="23">
        <f>MONTH(CtasReceber[[#This Row],[Data Vencimento]])</f>
        <v>1</v>
      </c>
      <c r="I1660" s="23">
        <f>YEAR(CtasReceber[[#This Row],[Data Vencimento]])</f>
        <v>1900</v>
      </c>
      <c r="J1660" s="156"/>
      <c r="K1660" s="23">
        <f>MONTH(CtasReceber[[#This Row],[Data Recebimento]])</f>
        <v>1</v>
      </c>
      <c r="L1660" s="23">
        <f>YEAR(CtasReceber[[#This Row],[Data Recebimento]])</f>
        <v>1900</v>
      </c>
      <c r="M1660" s="154"/>
      <c r="N1660" s="208"/>
      <c r="O16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1" spans="1:15">
      <c r="A1661" s="156"/>
      <c r="B1661" s="220"/>
      <c r="C1661" s="150"/>
      <c r="D1661" s="150"/>
      <c r="E1661" s="150"/>
      <c r="F1661" s="150"/>
      <c r="G1661" s="151"/>
      <c r="H1661" s="23">
        <f>MONTH(CtasReceber[[#This Row],[Data Vencimento]])</f>
        <v>1</v>
      </c>
      <c r="I1661" s="23">
        <f>YEAR(CtasReceber[[#This Row],[Data Vencimento]])</f>
        <v>1900</v>
      </c>
      <c r="J1661" s="156"/>
      <c r="K1661" s="23">
        <f>MONTH(CtasReceber[[#This Row],[Data Recebimento]])</f>
        <v>1</v>
      </c>
      <c r="L1661" s="23">
        <f>YEAR(CtasReceber[[#This Row],[Data Recebimento]])</f>
        <v>1900</v>
      </c>
      <c r="M1661" s="154"/>
      <c r="N1661" s="208"/>
      <c r="O16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2" spans="1:15">
      <c r="A1662" s="156"/>
      <c r="B1662" s="220"/>
      <c r="C1662" s="150"/>
      <c r="D1662" s="150"/>
      <c r="E1662" s="150"/>
      <c r="F1662" s="150"/>
      <c r="G1662" s="151"/>
      <c r="H1662" s="23">
        <f>MONTH(CtasReceber[[#This Row],[Data Vencimento]])</f>
        <v>1</v>
      </c>
      <c r="I1662" s="23">
        <f>YEAR(CtasReceber[[#This Row],[Data Vencimento]])</f>
        <v>1900</v>
      </c>
      <c r="J1662" s="156"/>
      <c r="K1662" s="23">
        <f>MONTH(CtasReceber[[#This Row],[Data Recebimento]])</f>
        <v>1</v>
      </c>
      <c r="L1662" s="23">
        <f>YEAR(CtasReceber[[#This Row],[Data Recebimento]])</f>
        <v>1900</v>
      </c>
      <c r="M1662" s="154"/>
      <c r="N1662" s="208"/>
      <c r="O16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3" spans="1:15">
      <c r="A1663" s="156"/>
      <c r="B1663" s="220"/>
      <c r="C1663" s="150"/>
      <c r="D1663" s="150"/>
      <c r="E1663" s="150"/>
      <c r="F1663" s="150"/>
      <c r="G1663" s="151"/>
      <c r="H1663" s="23">
        <f>MONTH(CtasReceber[[#This Row],[Data Vencimento]])</f>
        <v>1</v>
      </c>
      <c r="I1663" s="23">
        <f>YEAR(CtasReceber[[#This Row],[Data Vencimento]])</f>
        <v>1900</v>
      </c>
      <c r="J1663" s="156"/>
      <c r="K1663" s="23">
        <f>MONTH(CtasReceber[[#This Row],[Data Recebimento]])</f>
        <v>1</v>
      </c>
      <c r="L1663" s="23">
        <f>YEAR(CtasReceber[[#This Row],[Data Recebimento]])</f>
        <v>1900</v>
      </c>
      <c r="M1663" s="154"/>
      <c r="N1663" s="208"/>
      <c r="O16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4" spans="1:15">
      <c r="A1664" s="156"/>
      <c r="B1664" s="220"/>
      <c r="C1664" s="150"/>
      <c r="D1664" s="150"/>
      <c r="E1664" s="150"/>
      <c r="F1664" s="150"/>
      <c r="G1664" s="151"/>
      <c r="H1664" s="23">
        <f>MONTH(CtasReceber[[#This Row],[Data Vencimento]])</f>
        <v>1</v>
      </c>
      <c r="I1664" s="23">
        <f>YEAR(CtasReceber[[#This Row],[Data Vencimento]])</f>
        <v>1900</v>
      </c>
      <c r="J1664" s="156"/>
      <c r="K1664" s="23">
        <f>MONTH(CtasReceber[[#This Row],[Data Recebimento]])</f>
        <v>1</v>
      </c>
      <c r="L1664" s="23">
        <f>YEAR(CtasReceber[[#This Row],[Data Recebimento]])</f>
        <v>1900</v>
      </c>
      <c r="M1664" s="154"/>
      <c r="N1664" s="208"/>
      <c r="O16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5" spans="1:15">
      <c r="A1665" s="156"/>
      <c r="B1665" s="220"/>
      <c r="C1665" s="150"/>
      <c r="D1665" s="150"/>
      <c r="E1665" s="150"/>
      <c r="F1665" s="150"/>
      <c r="G1665" s="151"/>
      <c r="H1665" s="23">
        <f>MONTH(CtasReceber[[#This Row],[Data Vencimento]])</f>
        <v>1</v>
      </c>
      <c r="I1665" s="23">
        <f>YEAR(CtasReceber[[#This Row],[Data Vencimento]])</f>
        <v>1900</v>
      </c>
      <c r="J1665" s="156"/>
      <c r="K1665" s="23">
        <f>MONTH(CtasReceber[[#This Row],[Data Recebimento]])</f>
        <v>1</v>
      </c>
      <c r="L1665" s="23">
        <f>YEAR(CtasReceber[[#This Row],[Data Recebimento]])</f>
        <v>1900</v>
      </c>
      <c r="M1665" s="154"/>
      <c r="N1665" s="208"/>
      <c r="O16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6" spans="1:15">
      <c r="A1666" s="156"/>
      <c r="B1666" s="220"/>
      <c r="C1666" s="150"/>
      <c r="D1666" s="150"/>
      <c r="E1666" s="150"/>
      <c r="F1666" s="150"/>
      <c r="G1666" s="151"/>
      <c r="H1666" s="23">
        <f>MONTH(CtasReceber[[#This Row],[Data Vencimento]])</f>
        <v>1</v>
      </c>
      <c r="I1666" s="23">
        <f>YEAR(CtasReceber[[#This Row],[Data Vencimento]])</f>
        <v>1900</v>
      </c>
      <c r="J1666" s="156"/>
      <c r="K1666" s="23">
        <f>MONTH(CtasReceber[[#This Row],[Data Recebimento]])</f>
        <v>1</v>
      </c>
      <c r="L1666" s="23">
        <f>YEAR(CtasReceber[[#This Row],[Data Recebimento]])</f>
        <v>1900</v>
      </c>
      <c r="M1666" s="154"/>
      <c r="N1666" s="208"/>
      <c r="O16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7" spans="1:15">
      <c r="A1667" s="156"/>
      <c r="B1667" s="220"/>
      <c r="C1667" s="150"/>
      <c r="D1667" s="150"/>
      <c r="E1667" s="150"/>
      <c r="F1667" s="150"/>
      <c r="G1667" s="151"/>
      <c r="H1667" s="23">
        <f>MONTH(CtasReceber[[#This Row],[Data Vencimento]])</f>
        <v>1</v>
      </c>
      <c r="I1667" s="23">
        <f>YEAR(CtasReceber[[#This Row],[Data Vencimento]])</f>
        <v>1900</v>
      </c>
      <c r="J1667" s="156"/>
      <c r="K1667" s="23">
        <f>MONTH(CtasReceber[[#This Row],[Data Recebimento]])</f>
        <v>1</v>
      </c>
      <c r="L1667" s="23">
        <f>YEAR(CtasReceber[[#This Row],[Data Recebimento]])</f>
        <v>1900</v>
      </c>
      <c r="M1667" s="154"/>
      <c r="N1667" s="208"/>
      <c r="O16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8" spans="1:15">
      <c r="A1668" s="156"/>
      <c r="B1668" s="220"/>
      <c r="C1668" s="150"/>
      <c r="D1668" s="150"/>
      <c r="E1668" s="150"/>
      <c r="F1668" s="150"/>
      <c r="G1668" s="151"/>
      <c r="H1668" s="23">
        <f>MONTH(CtasReceber[[#This Row],[Data Vencimento]])</f>
        <v>1</v>
      </c>
      <c r="I1668" s="23">
        <f>YEAR(CtasReceber[[#This Row],[Data Vencimento]])</f>
        <v>1900</v>
      </c>
      <c r="J1668" s="156"/>
      <c r="K1668" s="23">
        <f>MONTH(CtasReceber[[#This Row],[Data Recebimento]])</f>
        <v>1</v>
      </c>
      <c r="L1668" s="23">
        <f>YEAR(CtasReceber[[#This Row],[Data Recebimento]])</f>
        <v>1900</v>
      </c>
      <c r="M1668" s="154"/>
      <c r="N1668" s="208"/>
      <c r="O16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69" spans="1:15">
      <c r="A1669" s="156"/>
      <c r="B1669" s="220"/>
      <c r="C1669" s="150"/>
      <c r="D1669" s="150"/>
      <c r="E1669" s="150"/>
      <c r="F1669" s="150"/>
      <c r="G1669" s="151"/>
      <c r="H1669" s="23">
        <f>MONTH(CtasReceber[[#This Row],[Data Vencimento]])</f>
        <v>1</v>
      </c>
      <c r="I1669" s="23">
        <f>YEAR(CtasReceber[[#This Row],[Data Vencimento]])</f>
        <v>1900</v>
      </c>
      <c r="J1669" s="156"/>
      <c r="K1669" s="23">
        <f>MONTH(CtasReceber[[#This Row],[Data Recebimento]])</f>
        <v>1</v>
      </c>
      <c r="L1669" s="23">
        <f>YEAR(CtasReceber[[#This Row],[Data Recebimento]])</f>
        <v>1900</v>
      </c>
      <c r="M1669" s="154"/>
      <c r="N1669" s="208"/>
      <c r="O16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0" spans="1:15">
      <c r="A1670" s="156"/>
      <c r="B1670" s="220"/>
      <c r="C1670" s="150"/>
      <c r="D1670" s="150"/>
      <c r="E1670" s="150"/>
      <c r="F1670" s="150"/>
      <c r="G1670" s="151"/>
      <c r="H1670" s="23">
        <f>MONTH(CtasReceber[[#This Row],[Data Vencimento]])</f>
        <v>1</v>
      </c>
      <c r="I1670" s="23">
        <f>YEAR(CtasReceber[[#This Row],[Data Vencimento]])</f>
        <v>1900</v>
      </c>
      <c r="J1670" s="156"/>
      <c r="K1670" s="23">
        <f>MONTH(CtasReceber[[#This Row],[Data Recebimento]])</f>
        <v>1</v>
      </c>
      <c r="L1670" s="23">
        <f>YEAR(CtasReceber[[#This Row],[Data Recebimento]])</f>
        <v>1900</v>
      </c>
      <c r="M1670" s="154"/>
      <c r="N1670" s="208"/>
      <c r="O16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1" spans="1:15">
      <c r="A1671" s="156"/>
      <c r="B1671" s="220"/>
      <c r="C1671" s="150"/>
      <c r="D1671" s="150"/>
      <c r="E1671" s="150"/>
      <c r="F1671" s="150"/>
      <c r="G1671" s="151"/>
      <c r="H1671" s="23">
        <f>MONTH(CtasReceber[[#This Row],[Data Vencimento]])</f>
        <v>1</v>
      </c>
      <c r="I1671" s="23">
        <f>YEAR(CtasReceber[[#This Row],[Data Vencimento]])</f>
        <v>1900</v>
      </c>
      <c r="J1671" s="156"/>
      <c r="K1671" s="23">
        <f>MONTH(CtasReceber[[#This Row],[Data Recebimento]])</f>
        <v>1</v>
      </c>
      <c r="L1671" s="23">
        <f>YEAR(CtasReceber[[#This Row],[Data Recebimento]])</f>
        <v>1900</v>
      </c>
      <c r="M1671" s="154"/>
      <c r="N1671" s="208"/>
      <c r="O16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2" spans="1:15">
      <c r="A1672" s="156"/>
      <c r="B1672" s="220"/>
      <c r="C1672" s="150"/>
      <c r="D1672" s="150"/>
      <c r="E1672" s="150"/>
      <c r="F1672" s="150"/>
      <c r="G1672" s="151"/>
      <c r="H1672" s="23">
        <f>MONTH(CtasReceber[[#This Row],[Data Vencimento]])</f>
        <v>1</v>
      </c>
      <c r="I1672" s="23">
        <f>YEAR(CtasReceber[[#This Row],[Data Vencimento]])</f>
        <v>1900</v>
      </c>
      <c r="J1672" s="156"/>
      <c r="K1672" s="23">
        <f>MONTH(CtasReceber[[#This Row],[Data Recebimento]])</f>
        <v>1</v>
      </c>
      <c r="L1672" s="23">
        <f>YEAR(CtasReceber[[#This Row],[Data Recebimento]])</f>
        <v>1900</v>
      </c>
      <c r="M1672" s="154"/>
      <c r="N1672" s="208"/>
      <c r="O16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3" spans="1:15">
      <c r="A1673" s="156"/>
      <c r="B1673" s="220"/>
      <c r="C1673" s="150"/>
      <c r="D1673" s="150"/>
      <c r="E1673" s="150"/>
      <c r="F1673" s="150"/>
      <c r="G1673" s="151"/>
      <c r="H1673" s="23">
        <f>MONTH(CtasReceber[[#This Row],[Data Vencimento]])</f>
        <v>1</v>
      </c>
      <c r="I1673" s="23">
        <f>YEAR(CtasReceber[[#This Row],[Data Vencimento]])</f>
        <v>1900</v>
      </c>
      <c r="J1673" s="156"/>
      <c r="K1673" s="23">
        <f>MONTH(CtasReceber[[#This Row],[Data Recebimento]])</f>
        <v>1</v>
      </c>
      <c r="L1673" s="23">
        <f>YEAR(CtasReceber[[#This Row],[Data Recebimento]])</f>
        <v>1900</v>
      </c>
      <c r="M1673" s="154"/>
      <c r="N1673" s="208"/>
      <c r="O16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4" spans="1:15">
      <c r="A1674" s="156"/>
      <c r="B1674" s="220"/>
      <c r="C1674" s="150"/>
      <c r="D1674" s="150"/>
      <c r="E1674" s="150"/>
      <c r="F1674" s="150"/>
      <c r="G1674" s="151"/>
      <c r="H1674" s="23">
        <f>MONTH(CtasReceber[[#This Row],[Data Vencimento]])</f>
        <v>1</v>
      </c>
      <c r="I1674" s="23">
        <f>YEAR(CtasReceber[[#This Row],[Data Vencimento]])</f>
        <v>1900</v>
      </c>
      <c r="J1674" s="156"/>
      <c r="K1674" s="23">
        <f>MONTH(CtasReceber[[#This Row],[Data Recebimento]])</f>
        <v>1</v>
      </c>
      <c r="L1674" s="23">
        <f>YEAR(CtasReceber[[#This Row],[Data Recebimento]])</f>
        <v>1900</v>
      </c>
      <c r="M1674" s="154"/>
      <c r="N1674" s="208"/>
      <c r="O16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5" spans="1:15">
      <c r="A1675" s="156"/>
      <c r="B1675" s="220"/>
      <c r="C1675" s="150"/>
      <c r="D1675" s="150"/>
      <c r="E1675" s="150"/>
      <c r="F1675" s="150"/>
      <c r="G1675" s="151"/>
      <c r="H1675" s="23">
        <f>MONTH(CtasReceber[[#This Row],[Data Vencimento]])</f>
        <v>1</v>
      </c>
      <c r="I1675" s="23">
        <f>YEAR(CtasReceber[[#This Row],[Data Vencimento]])</f>
        <v>1900</v>
      </c>
      <c r="J1675" s="156"/>
      <c r="K1675" s="23">
        <f>MONTH(CtasReceber[[#This Row],[Data Recebimento]])</f>
        <v>1</v>
      </c>
      <c r="L1675" s="23">
        <f>YEAR(CtasReceber[[#This Row],[Data Recebimento]])</f>
        <v>1900</v>
      </c>
      <c r="M1675" s="154"/>
      <c r="N1675" s="208"/>
      <c r="O16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6" spans="1:15">
      <c r="A1676" s="156"/>
      <c r="B1676" s="220"/>
      <c r="C1676" s="150"/>
      <c r="D1676" s="150"/>
      <c r="E1676" s="150"/>
      <c r="F1676" s="150"/>
      <c r="G1676" s="151"/>
      <c r="H1676" s="23">
        <f>MONTH(CtasReceber[[#This Row],[Data Vencimento]])</f>
        <v>1</v>
      </c>
      <c r="I1676" s="23">
        <f>YEAR(CtasReceber[[#This Row],[Data Vencimento]])</f>
        <v>1900</v>
      </c>
      <c r="J1676" s="156"/>
      <c r="K1676" s="23">
        <f>MONTH(CtasReceber[[#This Row],[Data Recebimento]])</f>
        <v>1</v>
      </c>
      <c r="L1676" s="23">
        <f>YEAR(CtasReceber[[#This Row],[Data Recebimento]])</f>
        <v>1900</v>
      </c>
      <c r="M1676" s="154"/>
      <c r="N1676" s="208"/>
      <c r="O16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7" spans="1:15">
      <c r="A1677" s="156"/>
      <c r="B1677" s="220"/>
      <c r="C1677" s="150"/>
      <c r="D1677" s="150"/>
      <c r="E1677" s="150"/>
      <c r="F1677" s="150"/>
      <c r="G1677" s="151"/>
      <c r="H1677" s="23">
        <f>MONTH(CtasReceber[[#This Row],[Data Vencimento]])</f>
        <v>1</v>
      </c>
      <c r="I1677" s="23">
        <f>YEAR(CtasReceber[[#This Row],[Data Vencimento]])</f>
        <v>1900</v>
      </c>
      <c r="J1677" s="156"/>
      <c r="K1677" s="23">
        <f>MONTH(CtasReceber[[#This Row],[Data Recebimento]])</f>
        <v>1</v>
      </c>
      <c r="L1677" s="23">
        <f>YEAR(CtasReceber[[#This Row],[Data Recebimento]])</f>
        <v>1900</v>
      </c>
      <c r="M1677" s="154"/>
      <c r="N1677" s="208"/>
      <c r="O16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8" spans="1:15">
      <c r="A1678" s="156"/>
      <c r="B1678" s="220"/>
      <c r="C1678" s="150"/>
      <c r="D1678" s="150"/>
      <c r="E1678" s="150"/>
      <c r="F1678" s="150"/>
      <c r="G1678" s="151"/>
      <c r="H1678" s="23">
        <f>MONTH(CtasReceber[[#This Row],[Data Vencimento]])</f>
        <v>1</v>
      </c>
      <c r="I1678" s="23">
        <f>YEAR(CtasReceber[[#This Row],[Data Vencimento]])</f>
        <v>1900</v>
      </c>
      <c r="J1678" s="156"/>
      <c r="K1678" s="23">
        <f>MONTH(CtasReceber[[#This Row],[Data Recebimento]])</f>
        <v>1</v>
      </c>
      <c r="L1678" s="23">
        <f>YEAR(CtasReceber[[#This Row],[Data Recebimento]])</f>
        <v>1900</v>
      </c>
      <c r="M1678" s="154"/>
      <c r="N1678" s="208"/>
      <c r="O16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79" spans="1:15">
      <c r="A1679" s="156"/>
      <c r="B1679" s="220"/>
      <c r="C1679" s="150"/>
      <c r="D1679" s="150"/>
      <c r="E1679" s="150"/>
      <c r="F1679" s="150"/>
      <c r="G1679" s="151"/>
      <c r="H1679" s="23">
        <f>MONTH(CtasReceber[[#This Row],[Data Vencimento]])</f>
        <v>1</v>
      </c>
      <c r="I1679" s="23">
        <f>YEAR(CtasReceber[[#This Row],[Data Vencimento]])</f>
        <v>1900</v>
      </c>
      <c r="J1679" s="156"/>
      <c r="K1679" s="23">
        <f>MONTH(CtasReceber[[#This Row],[Data Recebimento]])</f>
        <v>1</v>
      </c>
      <c r="L1679" s="23">
        <f>YEAR(CtasReceber[[#This Row],[Data Recebimento]])</f>
        <v>1900</v>
      </c>
      <c r="M1679" s="154"/>
      <c r="N1679" s="208"/>
      <c r="O16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0" spans="1:15">
      <c r="A1680" s="156"/>
      <c r="B1680" s="220"/>
      <c r="C1680" s="150"/>
      <c r="D1680" s="150"/>
      <c r="E1680" s="150"/>
      <c r="F1680" s="150"/>
      <c r="G1680" s="151"/>
      <c r="H1680" s="23">
        <f>MONTH(CtasReceber[[#This Row],[Data Vencimento]])</f>
        <v>1</v>
      </c>
      <c r="I1680" s="23">
        <f>YEAR(CtasReceber[[#This Row],[Data Vencimento]])</f>
        <v>1900</v>
      </c>
      <c r="J1680" s="156"/>
      <c r="K1680" s="23">
        <f>MONTH(CtasReceber[[#This Row],[Data Recebimento]])</f>
        <v>1</v>
      </c>
      <c r="L1680" s="23">
        <f>YEAR(CtasReceber[[#This Row],[Data Recebimento]])</f>
        <v>1900</v>
      </c>
      <c r="M1680" s="154"/>
      <c r="N1680" s="208"/>
      <c r="O16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1" spans="1:15">
      <c r="A1681" s="156"/>
      <c r="B1681" s="220"/>
      <c r="C1681" s="150"/>
      <c r="D1681" s="150"/>
      <c r="E1681" s="150"/>
      <c r="F1681" s="150"/>
      <c r="G1681" s="151"/>
      <c r="H1681" s="23">
        <f>MONTH(CtasReceber[[#This Row],[Data Vencimento]])</f>
        <v>1</v>
      </c>
      <c r="I1681" s="23">
        <f>YEAR(CtasReceber[[#This Row],[Data Vencimento]])</f>
        <v>1900</v>
      </c>
      <c r="J1681" s="156"/>
      <c r="K1681" s="23">
        <f>MONTH(CtasReceber[[#This Row],[Data Recebimento]])</f>
        <v>1</v>
      </c>
      <c r="L1681" s="23">
        <f>YEAR(CtasReceber[[#This Row],[Data Recebimento]])</f>
        <v>1900</v>
      </c>
      <c r="M1681" s="154"/>
      <c r="N1681" s="208"/>
      <c r="O16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2" spans="1:15">
      <c r="A1682" s="156"/>
      <c r="B1682" s="220"/>
      <c r="C1682" s="150"/>
      <c r="D1682" s="150"/>
      <c r="E1682" s="150"/>
      <c r="F1682" s="150"/>
      <c r="G1682" s="151"/>
      <c r="H1682" s="23">
        <f>MONTH(CtasReceber[[#This Row],[Data Vencimento]])</f>
        <v>1</v>
      </c>
      <c r="I1682" s="23">
        <f>YEAR(CtasReceber[[#This Row],[Data Vencimento]])</f>
        <v>1900</v>
      </c>
      <c r="J1682" s="156"/>
      <c r="K1682" s="23">
        <f>MONTH(CtasReceber[[#This Row],[Data Recebimento]])</f>
        <v>1</v>
      </c>
      <c r="L1682" s="23">
        <f>YEAR(CtasReceber[[#This Row],[Data Recebimento]])</f>
        <v>1900</v>
      </c>
      <c r="M1682" s="154"/>
      <c r="N1682" s="208"/>
      <c r="O16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3" spans="1:15">
      <c r="A1683" s="156"/>
      <c r="B1683" s="220"/>
      <c r="C1683" s="150"/>
      <c r="D1683" s="150"/>
      <c r="E1683" s="150"/>
      <c r="F1683" s="150"/>
      <c r="G1683" s="151"/>
      <c r="H1683" s="23">
        <f>MONTH(CtasReceber[[#This Row],[Data Vencimento]])</f>
        <v>1</v>
      </c>
      <c r="I1683" s="23">
        <f>YEAR(CtasReceber[[#This Row],[Data Vencimento]])</f>
        <v>1900</v>
      </c>
      <c r="J1683" s="156"/>
      <c r="K1683" s="23">
        <f>MONTH(CtasReceber[[#This Row],[Data Recebimento]])</f>
        <v>1</v>
      </c>
      <c r="L1683" s="23">
        <f>YEAR(CtasReceber[[#This Row],[Data Recebimento]])</f>
        <v>1900</v>
      </c>
      <c r="M1683" s="154"/>
      <c r="N1683" s="208"/>
      <c r="O16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4" spans="1:15">
      <c r="A1684" s="156"/>
      <c r="B1684" s="220"/>
      <c r="C1684" s="150"/>
      <c r="D1684" s="150"/>
      <c r="E1684" s="150"/>
      <c r="F1684" s="150"/>
      <c r="G1684" s="151"/>
      <c r="H1684" s="23">
        <f>MONTH(CtasReceber[[#This Row],[Data Vencimento]])</f>
        <v>1</v>
      </c>
      <c r="I1684" s="23">
        <f>YEAR(CtasReceber[[#This Row],[Data Vencimento]])</f>
        <v>1900</v>
      </c>
      <c r="J1684" s="156"/>
      <c r="K1684" s="23">
        <f>MONTH(CtasReceber[[#This Row],[Data Recebimento]])</f>
        <v>1</v>
      </c>
      <c r="L1684" s="23">
        <f>YEAR(CtasReceber[[#This Row],[Data Recebimento]])</f>
        <v>1900</v>
      </c>
      <c r="M1684" s="154"/>
      <c r="N1684" s="208"/>
      <c r="O16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5" spans="1:15">
      <c r="A1685" s="156"/>
      <c r="B1685" s="220"/>
      <c r="C1685" s="150"/>
      <c r="D1685" s="150"/>
      <c r="E1685" s="150"/>
      <c r="F1685" s="150"/>
      <c r="G1685" s="151"/>
      <c r="H1685" s="23">
        <f>MONTH(CtasReceber[[#This Row],[Data Vencimento]])</f>
        <v>1</v>
      </c>
      <c r="I1685" s="23">
        <f>YEAR(CtasReceber[[#This Row],[Data Vencimento]])</f>
        <v>1900</v>
      </c>
      <c r="J1685" s="156"/>
      <c r="K1685" s="23">
        <f>MONTH(CtasReceber[[#This Row],[Data Recebimento]])</f>
        <v>1</v>
      </c>
      <c r="L1685" s="23">
        <f>YEAR(CtasReceber[[#This Row],[Data Recebimento]])</f>
        <v>1900</v>
      </c>
      <c r="M1685" s="154"/>
      <c r="N1685" s="208"/>
      <c r="O16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6" spans="1:15">
      <c r="A1686" s="156"/>
      <c r="B1686" s="220"/>
      <c r="C1686" s="150"/>
      <c r="D1686" s="150"/>
      <c r="E1686" s="150"/>
      <c r="F1686" s="150"/>
      <c r="G1686" s="151"/>
      <c r="H1686" s="23">
        <f>MONTH(CtasReceber[[#This Row],[Data Vencimento]])</f>
        <v>1</v>
      </c>
      <c r="I1686" s="23">
        <f>YEAR(CtasReceber[[#This Row],[Data Vencimento]])</f>
        <v>1900</v>
      </c>
      <c r="J1686" s="156"/>
      <c r="K1686" s="23">
        <f>MONTH(CtasReceber[[#This Row],[Data Recebimento]])</f>
        <v>1</v>
      </c>
      <c r="L1686" s="23">
        <f>YEAR(CtasReceber[[#This Row],[Data Recebimento]])</f>
        <v>1900</v>
      </c>
      <c r="M1686" s="154"/>
      <c r="N1686" s="208"/>
      <c r="O16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7" spans="1:15">
      <c r="A1687" s="156"/>
      <c r="B1687" s="220"/>
      <c r="C1687" s="150"/>
      <c r="D1687" s="150"/>
      <c r="E1687" s="150"/>
      <c r="F1687" s="150"/>
      <c r="G1687" s="151"/>
      <c r="H1687" s="23">
        <f>MONTH(CtasReceber[[#This Row],[Data Vencimento]])</f>
        <v>1</v>
      </c>
      <c r="I1687" s="23">
        <f>YEAR(CtasReceber[[#This Row],[Data Vencimento]])</f>
        <v>1900</v>
      </c>
      <c r="J1687" s="156"/>
      <c r="K1687" s="23">
        <f>MONTH(CtasReceber[[#This Row],[Data Recebimento]])</f>
        <v>1</v>
      </c>
      <c r="L1687" s="23">
        <f>YEAR(CtasReceber[[#This Row],[Data Recebimento]])</f>
        <v>1900</v>
      </c>
      <c r="M1687" s="154"/>
      <c r="N1687" s="208"/>
      <c r="O16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8" spans="1:15">
      <c r="A1688" s="156"/>
      <c r="B1688" s="220"/>
      <c r="C1688" s="150"/>
      <c r="D1688" s="150"/>
      <c r="E1688" s="150"/>
      <c r="F1688" s="150"/>
      <c r="G1688" s="151"/>
      <c r="H1688" s="23">
        <f>MONTH(CtasReceber[[#This Row],[Data Vencimento]])</f>
        <v>1</v>
      </c>
      <c r="I1688" s="23">
        <f>YEAR(CtasReceber[[#This Row],[Data Vencimento]])</f>
        <v>1900</v>
      </c>
      <c r="J1688" s="156"/>
      <c r="K1688" s="23">
        <f>MONTH(CtasReceber[[#This Row],[Data Recebimento]])</f>
        <v>1</v>
      </c>
      <c r="L1688" s="23">
        <f>YEAR(CtasReceber[[#This Row],[Data Recebimento]])</f>
        <v>1900</v>
      </c>
      <c r="M1688" s="154"/>
      <c r="N1688" s="208"/>
      <c r="O16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89" spans="1:15">
      <c r="A1689" s="156"/>
      <c r="B1689" s="220"/>
      <c r="C1689" s="150"/>
      <c r="D1689" s="150"/>
      <c r="E1689" s="150"/>
      <c r="F1689" s="150"/>
      <c r="G1689" s="151"/>
      <c r="H1689" s="23">
        <f>MONTH(CtasReceber[[#This Row],[Data Vencimento]])</f>
        <v>1</v>
      </c>
      <c r="I1689" s="23">
        <f>YEAR(CtasReceber[[#This Row],[Data Vencimento]])</f>
        <v>1900</v>
      </c>
      <c r="J1689" s="156"/>
      <c r="K1689" s="23">
        <f>MONTH(CtasReceber[[#This Row],[Data Recebimento]])</f>
        <v>1</v>
      </c>
      <c r="L1689" s="23">
        <f>YEAR(CtasReceber[[#This Row],[Data Recebimento]])</f>
        <v>1900</v>
      </c>
      <c r="M1689" s="154"/>
      <c r="N1689" s="208"/>
      <c r="O16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0" spans="1:15">
      <c r="A1690" s="156"/>
      <c r="B1690" s="220"/>
      <c r="C1690" s="150"/>
      <c r="D1690" s="150"/>
      <c r="E1690" s="150"/>
      <c r="F1690" s="150"/>
      <c r="G1690" s="151"/>
      <c r="H1690" s="23">
        <f>MONTH(CtasReceber[[#This Row],[Data Vencimento]])</f>
        <v>1</v>
      </c>
      <c r="I1690" s="23">
        <f>YEAR(CtasReceber[[#This Row],[Data Vencimento]])</f>
        <v>1900</v>
      </c>
      <c r="J1690" s="156"/>
      <c r="K1690" s="23">
        <f>MONTH(CtasReceber[[#This Row],[Data Recebimento]])</f>
        <v>1</v>
      </c>
      <c r="L1690" s="23">
        <f>YEAR(CtasReceber[[#This Row],[Data Recebimento]])</f>
        <v>1900</v>
      </c>
      <c r="M1690" s="154"/>
      <c r="N1690" s="208"/>
      <c r="O16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1" spans="1:15">
      <c r="A1691" s="156"/>
      <c r="B1691" s="220"/>
      <c r="C1691" s="150"/>
      <c r="D1691" s="150"/>
      <c r="E1691" s="150"/>
      <c r="F1691" s="150"/>
      <c r="G1691" s="151"/>
      <c r="H1691" s="23">
        <f>MONTH(CtasReceber[[#This Row],[Data Vencimento]])</f>
        <v>1</v>
      </c>
      <c r="I1691" s="23">
        <f>YEAR(CtasReceber[[#This Row],[Data Vencimento]])</f>
        <v>1900</v>
      </c>
      <c r="J1691" s="156"/>
      <c r="K1691" s="23">
        <f>MONTH(CtasReceber[[#This Row],[Data Recebimento]])</f>
        <v>1</v>
      </c>
      <c r="L1691" s="23">
        <f>YEAR(CtasReceber[[#This Row],[Data Recebimento]])</f>
        <v>1900</v>
      </c>
      <c r="M1691" s="154"/>
      <c r="N1691" s="208"/>
      <c r="O16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2" spans="1:15">
      <c r="A1692" s="156"/>
      <c r="B1692" s="220"/>
      <c r="C1692" s="150"/>
      <c r="D1692" s="150"/>
      <c r="E1692" s="150"/>
      <c r="F1692" s="150"/>
      <c r="G1692" s="151"/>
      <c r="H1692" s="23">
        <f>MONTH(CtasReceber[[#This Row],[Data Vencimento]])</f>
        <v>1</v>
      </c>
      <c r="I1692" s="23">
        <f>YEAR(CtasReceber[[#This Row],[Data Vencimento]])</f>
        <v>1900</v>
      </c>
      <c r="J1692" s="156"/>
      <c r="K1692" s="23">
        <f>MONTH(CtasReceber[[#This Row],[Data Recebimento]])</f>
        <v>1</v>
      </c>
      <c r="L1692" s="23">
        <f>YEAR(CtasReceber[[#This Row],[Data Recebimento]])</f>
        <v>1900</v>
      </c>
      <c r="M1692" s="154"/>
      <c r="N1692" s="208"/>
      <c r="O16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3" spans="1:15">
      <c r="A1693" s="156"/>
      <c r="B1693" s="220"/>
      <c r="C1693" s="150"/>
      <c r="D1693" s="150"/>
      <c r="E1693" s="150"/>
      <c r="F1693" s="150"/>
      <c r="G1693" s="151"/>
      <c r="H1693" s="23">
        <f>MONTH(CtasReceber[[#This Row],[Data Vencimento]])</f>
        <v>1</v>
      </c>
      <c r="I1693" s="23">
        <f>YEAR(CtasReceber[[#This Row],[Data Vencimento]])</f>
        <v>1900</v>
      </c>
      <c r="J1693" s="156"/>
      <c r="K1693" s="23">
        <f>MONTH(CtasReceber[[#This Row],[Data Recebimento]])</f>
        <v>1</v>
      </c>
      <c r="L1693" s="23">
        <f>YEAR(CtasReceber[[#This Row],[Data Recebimento]])</f>
        <v>1900</v>
      </c>
      <c r="M1693" s="154"/>
      <c r="N1693" s="208"/>
      <c r="O16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4" spans="1:15">
      <c r="A1694" s="156"/>
      <c r="B1694" s="220"/>
      <c r="C1694" s="150"/>
      <c r="D1694" s="150"/>
      <c r="E1694" s="150"/>
      <c r="F1694" s="150"/>
      <c r="G1694" s="151"/>
      <c r="H1694" s="23">
        <f>MONTH(CtasReceber[[#This Row],[Data Vencimento]])</f>
        <v>1</v>
      </c>
      <c r="I1694" s="23">
        <f>YEAR(CtasReceber[[#This Row],[Data Vencimento]])</f>
        <v>1900</v>
      </c>
      <c r="J1694" s="156"/>
      <c r="K1694" s="23">
        <f>MONTH(CtasReceber[[#This Row],[Data Recebimento]])</f>
        <v>1</v>
      </c>
      <c r="L1694" s="23">
        <f>YEAR(CtasReceber[[#This Row],[Data Recebimento]])</f>
        <v>1900</v>
      </c>
      <c r="M1694" s="154"/>
      <c r="N1694" s="208"/>
      <c r="O16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5" spans="1:15">
      <c r="A1695" s="156"/>
      <c r="B1695" s="220"/>
      <c r="C1695" s="150"/>
      <c r="D1695" s="150"/>
      <c r="E1695" s="150"/>
      <c r="F1695" s="150"/>
      <c r="G1695" s="151"/>
      <c r="H1695" s="23">
        <f>MONTH(CtasReceber[[#This Row],[Data Vencimento]])</f>
        <v>1</v>
      </c>
      <c r="I1695" s="23">
        <f>YEAR(CtasReceber[[#This Row],[Data Vencimento]])</f>
        <v>1900</v>
      </c>
      <c r="J1695" s="156"/>
      <c r="K1695" s="23">
        <f>MONTH(CtasReceber[[#This Row],[Data Recebimento]])</f>
        <v>1</v>
      </c>
      <c r="L1695" s="23">
        <f>YEAR(CtasReceber[[#This Row],[Data Recebimento]])</f>
        <v>1900</v>
      </c>
      <c r="M1695" s="154"/>
      <c r="N1695" s="208"/>
      <c r="O16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6" spans="1:15">
      <c r="A1696" s="156"/>
      <c r="B1696" s="220"/>
      <c r="C1696" s="150"/>
      <c r="D1696" s="150"/>
      <c r="E1696" s="150"/>
      <c r="F1696" s="150"/>
      <c r="G1696" s="151"/>
      <c r="H1696" s="23">
        <f>MONTH(CtasReceber[[#This Row],[Data Vencimento]])</f>
        <v>1</v>
      </c>
      <c r="I1696" s="23">
        <f>YEAR(CtasReceber[[#This Row],[Data Vencimento]])</f>
        <v>1900</v>
      </c>
      <c r="J1696" s="156"/>
      <c r="K1696" s="23">
        <f>MONTH(CtasReceber[[#This Row],[Data Recebimento]])</f>
        <v>1</v>
      </c>
      <c r="L1696" s="23">
        <f>YEAR(CtasReceber[[#This Row],[Data Recebimento]])</f>
        <v>1900</v>
      </c>
      <c r="M1696" s="154"/>
      <c r="N1696" s="208"/>
      <c r="O16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7" spans="1:15">
      <c r="A1697" s="156"/>
      <c r="B1697" s="220"/>
      <c r="C1697" s="150"/>
      <c r="D1697" s="150"/>
      <c r="E1697" s="150"/>
      <c r="F1697" s="150"/>
      <c r="G1697" s="151"/>
      <c r="H1697" s="23">
        <f>MONTH(CtasReceber[[#This Row],[Data Vencimento]])</f>
        <v>1</v>
      </c>
      <c r="I1697" s="23">
        <f>YEAR(CtasReceber[[#This Row],[Data Vencimento]])</f>
        <v>1900</v>
      </c>
      <c r="J1697" s="156"/>
      <c r="K1697" s="23">
        <f>MONTH(CtasReceber[[#This Row],[Data Recebimento]])</f>
        <v>1</v>
      </c>
      <c r="L1697" s="23">
        <f>YEAR(CtasReceber[[#This Row],[Data Recebimento]])</f>
        <v>1900</v>
      </c>
      <c r="M1697" s="154"/>
      <c r="N1697" s="208"/>
      <c r="O16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8" spans="1:15">
      <c r="A1698" s="156"/>
      <c r="B1698" s="220"/>
      <c r="C1698" s="150"/>
      <c r="D1698" s="150"/>
      <c r="E1698" s="150"/>
      <c r="F1698" s="150"/>
      <c r="G1698" s="151"/>
      <c r="H1698" s="23">
        <f>MONTH(CtasReceber[[#This Row],[Data Vencimento]])</f>
        <v>1</v>
      </c>
      <c r="I1698" s="23">
        <f>YEAR(CtasReceber[[#This Row],[Data Vencimento]])</f>
        <v>1900</v>
      </c>
      <c r="J1698" s="156"/>
      <c r="K1698" s="23">
        <f>MONTH(CtasReceber[[#This Row],[Data Recebimento]])</f>
        <v>1</v>
      </c>
      <c r="L1698" s="23">
        <f>YEAR(CtasReceber[[#This Row],[Data Recebimento]])</f>
        <v>1900</v>
      </c>
      <c r="M1698" s="154"/>
      <c r="N1698" s="208"/>
      <c r="O16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699" spans="1:15">
      <c r="A1699" s="156"/>
      <c r="B1699" s="220"/>
      <c r="C1699" s="150"/>
      <c r="D1699" s="150"/>
      <c r="E1699" s="150"/>
      <c r="F1699" s="150"/>
      <c r="G1699" s="151"/>
      <c r="H1699" s="23">
        <f>MONTH(CtasReceber[[#This Row],[Data Vencimento]])</f>
        <v>1</v>
      </c>
      <c r="I1699" s="23">
        <f>YEAR(CtasReceber[[#This Row],[Data Vencimento]])</f>
        <v>1900</v>
      </c>
      <c r="J1699" s="156"/>
      <c r="K1699" s="23">
        <f>MONTH(CtasReceber[[#This Row],[Data Recebimento]])</f>
        <v>1</v>
      </c>
      <c r="L1699" s="23">
        <f>YEAR(CtasReceber[[#This Row],[Data Recebimento]])</f>
        <v>1900</v>
      </c>
      <c r="M1699" s="154"/>
      <c r="N1699" s="208"/>
      <c r="O16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0" spans="1:15">
      <c r="A1700" s="156"/>
      <c r="B1700" s="220"/>
      <c r="C1700" s="150"/>
      <c r="D1700" s="150"/>
      <c r="E1700" s="150"/>
      <c r="F1700" s="150"/>
      <c r="G1700" s="151"/>
      <c r="H1700" s="23">
        <f>MONTH(CtasReceber[[#This Row],[Data Vencimento]])</f>
        <v>1</v>
      </c>
      <c r="I1700" s="23">
        <f>YEAR(CtasReceber[[#This Row],[Data Vencimento]])</f>
        <v>1900</v>
      </c>
      <c r="J1700" s="156"/>
      <c r="K1700" s="23">
        <f>MONTH(CtasReceber[[#This Row],[Data Recebimento]])</f>
        <v>1</v>
      </c>
      <c r="L1700" s="23">
        <f>YEAR(CtasReceber[[#This Row],[Data Recebimento]])</f>
        <v>1900</v>
      </c>
      <c r="M1700" s="154"/>
      <c r="N1700" s="208"/>
      <c r="O17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1" spans="1:15">
      <c r="A1701" s="156"/>
      <c r="B1701" s="220"/>
      <c r="C1701" s="150"/>
      <c r="D1701" s="150"/>
      <c r="E1701" s="150"/>
      <c r="F1701" s="150"/>
      <c r="G1701" s="151"/>
      <c r="H1701" s="23">
        <f>MONTH(CtasReceber[[#This Row],[Data Vencimento]])</f>
        <v>1</v>
      </c>
      <c r="I1701" s="23">
        <f>YEAR(CtasReceber[[#This Row],[Data Vencimento]])</f>
        <v>1900</v>
      </c>
      <c r="J1701" s="156"/>
      <c r="K1701" s="23">
        <f>MONTH(CtasReceber[[#This Row],[Data Recebimento]])</f>
        <v>1</v>
      </c>
      <c r="L1701" s="23">
        <f>YEAR(CtasReceber[[#This Row],[Data Recebimento]])</f>
        <v>1900</v>
      </c>
      <c r="M1701" s="154"/>
      <c r="N1701" s="208"/>
      <c r="O17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2" spans="1:15">
      <c r="A1702" s="156"/>
      <c r="B1702" s="220"/>
      <c r="C1702" s="150"/>
      <c r="D1702" s="150"/>
      <c r="E1702" s="150"/>
      <c r="F1702" s="150"/>
      <c r="G1702" s="151"/>
      <c r="H1702" s="23">
        <f>MONTH(CtasReceber[[#This Row],[Data Vencimento]])</f>
        <v>1</v>
      </c>
      <c r="I1702" s="23">
        <f>YEAR(CtasReceber[[#This Row],[Data Vencimento]])</f>
        <v>1900</v>
      </c>
      <c r="J1702" s="156"/>
      <c r="K1702" s="23">
        <f>MONTH(CtasReceber[[#This Row],[Data Recebimento]])</f>
        <v>1</v>
      </c>
      <c r="L1702" s="23">
        <f>YEAR(CtasReceber[[#This Row],[Data Recebimento]])</f>
        <v>1900</v>
      </c>
      <c r="M1702" s="154"/>
      <c r="N1702" s="208"/>
      <c r="O17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3" spans="1:15">
      <c r="A1703" s="156"/>
      <c r="B1703" s="220"/>
      <c r="C1703" s="150"/>
      <c r="D1703" s="150"/>
      <c r="E1703" s="150"/>
      <c r="F1703" s="150"/>
      <c r="G1703" s="151"/>
      <c r="H1703" s="23">
        <f>MONTH(CtasReceber[[#This Row],[Data Vencimento]])</f>
        <v>1</v>
      </c>
      <c r="I1703" s="23">
        <f>YEAR(CtasReceber[[#This Row],[Data Vencimento]])</f>
        <v>1900</v>
      </c>
      <c r="J1703" s="156"/>
      <c r="K1703" s="23">
        <f>MONTH(CtasReceber[[#This Row],[Data Recebimento]])</f>
        <v>1</v>
      </c>
      <c r="L1703" s="23">
        <f>YEAR(CtasReceber[[#This Row],[Data Recebimento]])</f>
        <v>1900</v>
      </c>
      <c r="M1703" s="154"/>
      <c r="N1703" s="208"/>
      <c r="O17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4" spans="1:15">
      <c r="A1704" s="156"/>
      <c r="B1704" s="220"/>
      <c r="C1704" s="150"/>
      <c r="D1704" s="150"/>
      <c r="E1704" s="150"/>
      <c r="F1704" s="150"/>
      <c r="G1704" s="151"/>
      <c r="H1704" s="23">
        <f>MONTH(CtasReceber[[#This Row],[Data Vencimento]])</f>
        <v>1</v>
      </c>
      <c r="I1704" s="23">
        <f>YEAR(CtasReceber[[#This Row],[Data Vencimento]])</f>
        <v>1900</v>
      </c>
      <c r="J1704" s="156"/>
      <c r="K1704" s="23">
        <f>MONTH(CtasReceber[[#This Row],[Data Recebimento]])</f>
        <v>1</v>
      </c>
      <c r="L1704" s="23">
        <f>YEAR(CtasReceber[[#This Row],[Data Recebimento]])</f>
        <v>1900</v>
      </c>
      <c r="M1704" s="154"/>
      <c r="N1704" s="208"/>
      <c r="O17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5" spans="1:15">
      <c r="A1705" s="156"/>
      <c r="B1705" s="220"/>
      <c r="C1705" s="150"/>
      <c r="D1705" s="150"/>
      <c r="E1705" s="150"/>
      <c r="F1705" s="150"/>
      <c r="G1705" s="151"/>
      <c r="H1705" s="23">
        <f>MONTH(CtasReceber[[#This Row],[Data Vencimento]])</f>
        <v>1</v>
      </c>
      <c r="I1705" s="23">
        <f>YEAR(CtasReceber[[#This Row],[Data Vencimento]])</f>
        <v>1900</v>
      </c>
      <c r="J1705" s="156"/>
      <c r="K1705" s="23">
        <f>MONTH(CtasReceber[[#This Row],[Data Recebimento]])</f>
        <v>1</v>
      </c>
      <c r="L1705" s="23">
        <f>YEAR(CtasReceber[[#This Row],[Data Recebimento]])</f>
        <v>1900</v>
      </c>
      <c r="M1705" s="154"/>
      <c r="N1705" s="208"/>
      <c r="O17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6" spans="1:15">
      <c r="A1706" s="156"/>
      <c r="B1706" s="220"/>
      <c r="C1706" s="150"/>
      <c r="D1706" s="150"/>
      <c r="E1706" s="150"/>
      <c r="F1706" s="150"/>
      <c r="G1706" s="151"/>
      <c r="H1706" s="23">
        <f>MONTH(CtasReceber[[#This Row],[Data Vencimento]])</f>
        <v>1</v>
      </c>
      <c r="I1706" s="23">
        <f>YEAR(CtasReceber[[#This Row],[Data Vencimento]])</f>
        <v>1900</v>
      </c>
      <c r="J1706" s="156"/>
      <c r="K1706" s="23">
        <f>MONTH(CtasReceber[[#This Row],[Data Recebimento]])</f>
        <v>1</v>
      </c>
      <c r="L1706" s="23">
        <f>YEAR(CtasReceber[[#This Row],[Data Recebimento]])</f>
        <v>1900</v>
      </c>
      <c r="M1706" s="154"/>
      <c r="N1706" s="208"/>
      <c r="O17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7" spans="1:15">
      <c r="A1707" s="156"/>
      <c r="B1707" s="220"/>
      <c r="C1707" s="150"/>
      <c r="D1707" s="150"/>
      <c r="E1707" s="150"/>
      <c r="F1707" s="150"/>
      <c r="G1707" s="151"/>
      <c r="H1707" s="23">
        <f>MONTH(CtasReceber[[#This Row],[Data Vencimento]])</f>
        <v>1</v>
      </c>
      <c r="I1707" s="23">
        <f>YEAR(CtasReceber[[#This Row],[Data Vencimento]])</f>
        <v>1900</v>
      </c>
      <c r="J1707" s="156"/>
      <c r="K1707" s="23">
        <f>MONTH(CtasReceber[[#This Row],[Data Recebimento]])</f>
        <v>1</v>
      </c>
      <c r="L1707" s="23">
        <f>YEAR(CtasReceber[[#This Row],[Data Recebimento]])</f>
        <v>1900</v>
      </c>
      <c r="M1707" s="154"/>
      <c r="N1707" s="208"/>
      <c r="O17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8" spans="1:15">
      <c r="A1708" s="156"/>
      <c r="B1708" s="220"/>
      <c r="C1708" s="150"/>
      <c r="D1708" s="150"/>
      <c r="E1708" s="150"/>
      <c r="F1708" s="150"/>
      <c r="G1708" s="151"/>
      <c r="H1708" s="23">
        <f>MONTH(CtasReceber[[#This Row],[Data Vencimento]])</f>
        <v>1</v>
      </c>
      <c r="I1708" s="23">
        <f>YEAR(CtasReceber[[#This Row],[Data Vencimento]])</f>
        <v>1900</v>
      </c>
      <c r="J1708" s="156"/>
      <c r="K1708" s="23">
        <f>MONTH(CtasReceber[[#This Row],[Data Recebimento]])</f>
        <v>1</v>
      </c>
      <c r="L1708" s="23">
        <f>YEAR(CtasReceber[[#This Row],[Data Recebimento]])</f>
        <v>1900</v>
      </c>
      <c r="M1708" s="154"/>
      <c r="N1708" s="208"/>
      <c r="O17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09" spans="1:15">
      <c r="A1709" s="156"/>
      <c r="B1709" s="220"/>
      <c r="C1709" s="150"/>
      <c r="D1709" s="150"/>
      <c r="E1709" s="150"/>
      <c r="F1709" s="150"/>
      <c r="G1709" s="151"/>
      <c r="H1709" s="23">
        <f>MONTH(CtasReceber[[#This Row],[Data Vencimento]])</f>
        <v>1</v>
      </c>
      <c r="I1709" s="23">
        <f>YEAR(CtasReceber[[#This Row],[Data Vencimento]])</f>
        <v>1900</v>
      </c>
      <c r="J1709" s="156"/>
      <c r="K1709" s="23">
        <f>MONTH(CtasReceber[[#This Row],[Data Recebimento]])</f>
        <v>1</v>
      </c>
      <c r="L1709" s="23">
        <f>YEAR(CtasReceber[[#This Row],[Data Recebimento]])</f>
        <v>1900</v>
      </c>
      <c r="M1709" s="154"/>
      <c r="N1709" s="208"/>
      <c r="O17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0" spans="1:15">
      <c r="A1710" s="156"/>
      <c r="B1710" s="220"/>
      <c r="C1710" s="150"/>
      <c r="D1710" s="150"/>
      <c r="E1710" s="150"/>
      <c r="F1710" s="150"/>
      <c r="G1710" s="151"/>
      <c r="H1710" s="23">
        <f>MONTH(CtasReceber[[#This Row],[Data Vencimento]])</f>
        <v>1</v>
      </c>
      <c r="I1710" s="23">
        <f>YEAR(CtasReceber[[#This Row],[Data Vencimento]])</f>
        <v>1900</v>
      </c>
      <c r="J1710" s="156"/>
      <c r="K1710" s="23">
        <f>MONTH(CtasReceber[[#This Row],[Data Recebimento]])</f>
        <v>1</v>
      </c>
      <c r="L1710" s="23">
        <f>YEAR(CtasReceber[[#This Row],[Data Recebimento]])</f>
        <v>1900</v>
      </c>
      <c r="M1710" s="154"/>
      <c r="N1710" s="208"/>
      <c r="O17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1" spans="1:15">
      <c r="A1711" s="156"/>
      <c r="B1711" s="220"/>
      <c r="C1711" s="150"/>
      <c r="D1711" s="150"/>
      <c r="E1711" s="150"/>
      <c r="F1711" s="150"/>
      <c r="G1711" s="151"/>
      <c r="H1711" s="23">
        <f>MONTH(CtasReceber[[#This Row],[Data Vencimento]])</f>
        <v>1</v>
      </c>
      <c r="I1711" s="23">
        <f>YEAR(CtasReceber[[#This Row],[Data Vencimento]])</f>
        <v>1900</v>
      </c>
      <c r="J1711" s="156"/>
      <c r="K1711" s="23">
        <f>MONTH(CtasReceber[[#This Row],[Data Recebimento]])</f>
        <v>1</v>
      </c>
      <c r="L1711" s="23">
        <f>YEAR(CtasReceber[[#This Row],[Data Recebimento]])</f>
        <v>1900</v>
      </c>
      <c r="M1711" s="154"/>
      <c r="N1711" s="208"/>
      <c r="O17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2" spans="1:15">
      <c r="A1712" s="156"/>
      <c r="B1712" s="220"/>
      <c r="C1712" s="150"/>
      <c r="D1712" s="150"/>
      <c r="E1712" s="150"/>
      <c r="F1712" s="150"/>
      <c r="G1712" s="151"/>
      <c r="H1712" s="23">
        <f>MONTH(CtasReceber[[#This Row],[Data Vencimento]])</f>
        <v>1</v>
      </c>
      <c r="I1712" s="23">
        <f>YEAR(CtasReceber[[#This Row],[Data Vencimento]])</f>
        <v>1900</v>
      </c>
      <c r="J1712" s="156"/>
      <c r="K1712" s="23">
        <f>MONTH(CtasReceber[[#This Row],[Data Recebimento]])</f>
        <v>1</v>
      </c>
      <c r="L1712" s="23">
        <f>YEAR(CtasReceber[[#This Row],[Data Recebimento]])</f>
        <v>1900</v>
      </c>
      <c r="M1712" s="154"/>
      <c r="N1712" s="208"/>
      <c r="O17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3" spans="1:15">
      <c r="A1713" s="156"/>
      <c r="B1713" s="220"/>
      <c r="C1713" s="150"/>
      <c r="D1713" s="150"/>
      <c r="E1713" s="150"/>
      <c r="F1713" s="150"/>
      <c r="G1713" s="151"/>
      <c r="H1713" s="23">
        <f>MONTH(CtasReceber[[#This Row],[Data Vencimento]])</f>
        <v>1</v>
      </c>
      <c r="I1713" s="23">
        <f>YEAR(CtasReceber[[#This Row],[Data Vencimento]])</f>
        <v>1900</v>
      </c>
      <c r="J1713" s="156"/>
      <c r="K1713" s="23">
        <f>MONTH(CtasReceber[[#This Row],[Data Recebimento]])</f>
        <v>1</v>
      </c>
      <c r="L1713" s="23">
        <f>YEAR(CtasReceber[[#This Row],[Data Recebimento]])</f>
        <v>1900</v>
      </c>
      <c r="M1713" s="154"/>
      <c r="N1713" s="208"/>
      <c r="O17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4" spans="1:15">
      <c r="A1714" s="156"/>
      <c r="B1714" s="220"/>
      <c r="C1714" s="150"/>
      <c r="D1714" s="150"/>
      <c r="E1714" s="150"/>
      <c r="F1714" s="150"/>
      <c r="G1714" s="151"/>
      <c r="H1714" s="23">
        <f>MONTH(CtasReceber[[#This Row],[Data Vencimento]])</f>
        <v>1</v>
      </c>
      <c r="I1714" s="23">
        <f>YEAR(CtasReceber[[#This Row],[Data Vencimento]])</f>
        <v>1900</v>
      </c>
      <c r="J1714" s="156"/>
      <c r="K1714" s="23">
        <f>MONTH(CtasReceber[[#This Row],[Data Recebimento]])</f>
        <v>1</v>
      </c>
      <c r="L1714" s="23">
        <f>YEAR(CtasReceber[[#This Row],[Data Recebimento]])</f>
        <v>1900</v>
      </c>
      <c r="M1714" s="154"/>
      <c r="N1714" s="208"/>
      <c r="O17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5" spans="1:15">
      <c r="A1715" s="156"/>
      <c r="B1715" s="220"/>
      <c r="C1715" s="150"/>
      <c r="D1715" s="150"/>
      <c r="E1715" s="150"/>
      <c r="F1715" s="150"/>
      <c r="G1715" s="151"/>
      <c r="H1715" s="23">
        <f>MONTH(CtasReceber[[#This Row],[Data Vencimento]])</f>
        <v>1</v>
      </c>
      <c r="I1715" s="23">
        <f>YEAR(CtasReceber[[#This Row],[Data Vencimento]])</f>
        <v>1900</v>
      </c>
      <c r="J1715" s="156"/>
      <c r="K1715" s="23">
        <f>MONTH(CtasReceber[[#This Row],[Data Recebimento]])</f>
        <v>1</v>
      </c>
      <c r="L1715" s="23">
        <f>YEAR(CtasReceber[[#This Row],[Data Recebimento]])</f>
        <v>1900</v>
      </c>
      <c r="M1715" s="154"/>
      <c r="N1715" s="208"/>
      <c r="O17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6" spans="1:15">
      <c r="A1716" s="156"/>
      <c r="B1716" s="220"/>
      <c r="C1716" s="150"/>
      <c r="D1716" s="150"/>
      <c r="E1716" s="150"/>
      <c r="F1716" s="150"/>
      <c r="G1716" s="151"/>
      <c r="H1716" s="23">
        <f>MONTH(CtasReceber[[#This Row],[Data Vencimento]])</f>
        <v>1</v>
      </c>
      <c r="I1716" s="23">
        <f>YEAR(CtasReceber[[#This Row],[Data Vencimento]])</f>
        <v>1900</v>
      </c>
      <c r="J1716" s="156"/>
      <c r="K1716" s="23">
        <f>MONTH(CtasReceber[[#This Row],[Data Recebimento]])</f>
        <v>1</v>
      </c>
      <c r="L1716" s="23">
        <f>YEAR(CtasReceber[[#This Row],[Data Recebimento]])</f>
        <v>1900</v>
      </c>
      <c r="M1716" s="154"/>
      <c r="N1716" s="208"/>
      <c r="O17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7" spans="1:15">
      <c r="A1717" s="156"/>
      <c r="B1717" s="220"/>
      <c r="C1717" s="150"/>
      <c r="D1717" s="150"/>
      <c r="E1717" s="150"/>
      <c r="F1717" s="150"/>
      <c r="G1717" s="151"/>
      <c r="H1717" s="23">
        <f>MONTH(CtasReceber[[#This Row],[Data Vencimento]])</f>
        <v>1</v>
      </c>
      <c r="I1717" s="23">
        <f>YEAR(CtasReceber[[#This Row],[Data Vencimento]])</f>
        <v>1900</v>
      </c>
      <c r="J1717" s="156"/>
      <c r="K1717" s="23">
        <f>MONTH(CtasReceber[[#This Row],[Data Recebimento]])</f>
        <v>1</v>
      </c>
      <c r="L1717" s="23">
        <f>YEAR(CtasReceber[[#This Row],[Data Recebimento]])</f>
        <v>1900</v>
      </c>
      <c r="M1717" s="154"/>
      <c r="N1717" s="208"/>
      <c r="O17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8" spans="1:15">
      <c r="A1718" s="156"/>
      <c r="B1718" s="220"/>
      <c r="C1718" s="150"/>
      <c r="D1718" s="150"/>
      <c r="E1718" s="150"/>
      <c r="F1718" s="150"/>
      <c r="G1718" s="151"/>
      <c r="H1718" s="23">
        <f>MONTH(CtasReceber[[#This Row],[Data Vencimento]])</f>
        <v>1</v>
      </c>
      <c r="I1718" s="23">
        <f>YEAR(CtasReceber[[#This Row],[Data Vencimento]])</f>
        <v>1900</v>
      </c>
      <c r="J1718" s="156"/>
      <c r="K1718" s="23">
        <f>MONTH(CtasReceber[[#This Row],[Data Recebimento]])</f>
        <v>1</v>
      </c>
      <c r="L1718" s="23">
        <f>YEAR(CtasReceber[[#This Row],[Data Recebimento]])</f>
        <v>1900</v>
      </c>
      <c r="M1718" s="154"/>
      <c r="N1718" s="208"/>
      <c r="O17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19" spans="1:15">
      <c r="A1719" s="156"/>
      <c r="B1719" s="220"/>
      <c r="C1719" s="150"/>
      <c r="D1719" s="150"/>
      <c r="E1719" s="150"/>
      <c r="F1719" s="150"/>
      <c r="G1719" s="151"/>
      <c r="H1719" s="23">
        <f>MONTH(CtasReceber[[#This Row],[Data Vencimento]])</f>
        <v>1</v>
      </c>
      <c r="I1719" s="23">
        <f>YEAR(CtasReceber[[#This Row],[Data Vencimento]])</f>
        <v>1900</v>
      </c>
      <c r="J1719" s="156"/>
      <c r="K1719" s="23">
        <f>MONTH(CtasReceber[[#This Row],[Data Recebimento]])</f>
        <v>1</v>
      </c>
      <c r="L1719" s="23">
        <f>YEAR(CtasReceber[[#This Row],[Data Recebimento]])</f>
        <v>1900</v>
      </c>
      <c r="M1719" s="154"/>
      <c r="N1719" s="208"/>
      <c r="O17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0" spans="1:15">
      <c r="A1720" s="156"/>
      <c r="B1720" s="220"/>
      <c r="C1720" s="150"/>
      <c r="D1720" s="150"/>
      <c r="E1720" s="150"/>
      <c r="F1720" s="150"/>
      <c r="G1720" s="151"/>
      <c r="H1720" s="23">
        <f>MONTH(CtasReceber[[#This Row],[Data Vencimento]])</f>
        <v>1</v>
      </c>
      <c r="I1720" s="23">
        <f>YEAR(CtasReceber[[#This Row],[Data Vencimento]])</f>
        <v>1900</v>
      </c>
      <c r="J1720" s="156"/>
      <c r="K1720" s="23">
        <f>MONTH(CtasReceber[[#This Row],[Data Recebimento]])</f>
        <v>1</v>
      </c>
      <c r="L1720" s="23">
        <f>YEAR(CtasReceber[[#This Row],[Data Recebimento]])</f>
        <v>1900</v>
      </c>
      <c r="M1720" s="154"/>
      <c r="N1720" s="208"/>
      <c r="O17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1" spans="1:15">
      <c r="A1721" s="156"/>
      <c r="B1721" s="220"/>
      <c r="C1721" s="150"/>
      <c r="D1721" s="150"/>
      <c r="E1721" s="150"/>
      <c r="F1721" s="150"/>
      <c r="G1721" s="151"/>
      <c r="H1721" s="23">
        <f>MONTH(CtasReceber[[#This Row],[Data Vencimento]])</f>
        <v>1</v>
      </c>
      <c r="I1721" s="23">
        <f>YEAR(CtasReceber[[#This Row],[Data Vencimento]])</f>
        <v>1900</v>
      </c>
      <c r="J1721" s="156"/>
      <c r="K1721" s="23">
        <f>MONTH(CtasReceber[[#This Row],[Data Recebimento]])</f>
        <v>1</v>
      </c>
      <c r="L1721" s="23">
        <f>YEAR(CtasReceber[[#This Row],[Data Recebimento]])</f>
        <v>1900</v>
      </c>
      <c r="M1721" s="154"/>
      <c r="N1721" s="208"/>
      <c r="O17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2" spans="1:15">
      <c r="A1722" s="156"/>
      <c r="B1722" s="220"/>
      <c r="C1722" s="150"/>
      <c r="D1722" s="150"/>
      <c r="E1722" s="150"/>
      <c r="F1722" s="150"/>
      <c r="G1722" s="151"/>
      <c r="H1722" s="23">
        <f>MONTH(CtasReceber[[#This Row],[Data Vencimento]])</f>
        <v>1</v>
      </c>
      <c r="I1722" s="23">
        <f>YEAR(CtasReceber[[#This Row],[Data Vencimento]])</f>
        <v>1900</v>
      </c>
      <c r="J1722" s="156"/>
      <c r="K1722" s="23">
        <f>MONTH(CtasReceber[[#This Row],[Data Recebimento]])</f>
        <v>1</v>
      </c>
      <c r="L1722" s="23">
        <f>YEAR(CtasReceber[[#This Row],[Data Recebimento]])</f>
        <v>1900</v>
      </c>
      <c r="M1722" s="154"/>
      <c r="N1722" s="208"/>
      <c r="O17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3" spans="1:15">
      <c r="A1723" s="156"/>
      <c r="B1723" s="220"/>
      <c r="C1723" s="150"/>
      <c r="D1723" s="150"/>
      <c r="E1723" s="150"/>
      <c r="F1723" s="150"/>
      <c r="G1723" s="151"/>
      <c r="H1723" s="23">
        <f>MONTH(CtasReceber[[#This Row],[Data Vencimento]])</f>
        <v>1</v>
      </c>
      <c r="I1723" s="23">
        <f>YEAR(CtasReceber[[#This Row],[Data Vencimento]])</f>
        <v>1900</v>
      </c>
      <c r="J1723" s="156"/>
      <c r="K1723" s="23">
        <f>MONTH(CtasReceber[[#This Row],[Data Recebimento]])</f>
        <v>1</v>
      </c>
      <c r="L1723" s="23">
        <f>YEAR(CtasReceber[[#This Row],[Data Recebimento]])</f>
        <v>1900</v>
      </c>
      <c r="M1723" s="154"/>
      <c r="N1723" s="208"/>
      <c r="O17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4" spans="1:15">
      <c r="A1724" s="156"/>
      <c r="B1724" s="220"/>
      <c r="C1724" s="150"/>
      <c r="D1724" s="150"/>
      <c r="E1724" s="150"/>
      <c r="F1724" s="150"/>
      <c r="G1724" s="151"/>
      <c r="H1724" s="23">
        <f>MONTH(CtasReceber[[#This Row],[Data Vencimento]])</f>
        <v>1</v>
      </c>
      <c r="I1724" s="23">
        <f>YEAR(CtasReceber[[#This Row],[Data Vencimento]])</f>
        <v>1900</v>
      </c>
      <c r="J1724" s="156"/>
      <c r="K1724" s="23">
        <f>MONTH(CtasReceber[[#This Row],[Data Recebimento]])</f>
        <v>1</v>
      </c>
      <c r="L1724" s="23">
        <f>YEAR(CtasReceber[[#This Row],[Data Recebimento]])</f>
        <v>1900</v>
      </c>
      <c r="M1724" s="154"/>
      <c r="N1724" s="208"/>
      <c r="O17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5" spans="1:15">
      <c r="A1725" s="156"/>
      <c r="B1725" s="220"/>
      <c r="C1725" s="150"/>
      <c r="D1725" s="150"/>
      <c r="E1725" s="150"/>
      <c r="F1725" s="150"/>
      <c r="G1725" s="151"/>
      <c r="H1725" s="23">
        <f>MONTH(CtasReceber[[#This Row],[Data Vencimento]])</f>
        <v>1</v>
      </c>
      <c r="I1725" s="23">
        <f>YEAR(CtasReceber[[#This Row],[Data Vencimento]])</f>
        <v>1900</v>
      </c>
      <c r="J1725" s="156"/>
      <c r="K1725" s="23">
        <f>MONTH(CtasReceber[[#This Row],[Data Recebimento]])</f>
        <v>1</v>
      </c>
      <c r="L1725" s="23">
        <f>YEAR(CtasReceber[[#This Row],[Data Recebimento]])</f>
        <v>1900</v>
      </c>
      <c r="M1725" s="154"/>
      <c r="N1725" s="208"/>
      <c r="O17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6" spans="1:15">
      <c r="A1726" s="156"/>
      <c r="B1726" s="220"/>
      <c r="C1726" s="150"/>
      <c r="D1726" s="150"/>
      <c r="E1726" s="150"/>
      <c r="F1726" s="150"/>
      <c r="G1726" s="151"/>
      <c r="H1726" s="23">
        <f>MONTH(CtasReceber[[#This Row],[Data Vencimento]])</f>
        <v>1</v>
      </c>
      <c r="I1726" s="23">
        <f>YEAR(CtasReceber[[#This Row],[Data Vencimento]])</f>
        <v>1900</v>
      </c>
      <c r="J1726" s="156"/>
      <c r="K1726" s="23">
        <f>MONTH(CtasReceber[[#This Row],[Data Recebimento]])</f>
        <v>1</v>
      </c>
      <c r="L1726" s="23">
        <f>YEAR(CtasReceber[[#This Row],[Data Recebimento]])</f>
        <v>1900</v>
      </c>
      <c r="M1726" s="154"/>
      <c r="N1726" s="208"/>
      <c r="O17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7" spans="1:15">
      <c r="A1727" s="156"/>
      <c r="B1727" s="220"/>
      <c r="C1727" s="150"/>
      <c r="D1727" s="150"/>
      <c r="E1727" s="150"/>
      <c r="F1727" s="150"/>
      <c r="G1727" s="151"/>
      <c r="H1727" s="23">
        <f>MONTH(CtasReceber[[#This Row],[Data Vencimento]])</f>
        <v>1</v>
      </c>
      <c r="I1727" s="23">
        <f>YEAR(CtasReceber[[#This Row],[Data Vencimento]])</f>
        <v>1900</v>
      </c>
      <c r="J1727" s="156"/>
      <c r="K1727" s="23">
        <f>MONTH(CtasReceber[[#This Row],[Data Recebimento]])</f>
        <v>1</v>
      </c>
      <c r="L1727" s="23">
        <f>YEAR(CtasReceber[[#This Row],[Data Recebimento]])</f>
        <v>1900</v>
      </c>
      <c r="M1727" s="154"/>
      <c r="N1727" s="208"/>
      <c r="O17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8" spans="1:15">
      <c r="A1728" s="156"/>
      <c r="B1728" s="220"/>
      <c r="C1728" s="150"/>
      <c r="D1728" s="150"/>
      <c r="E1728" s="150"/>
      <c r="F1728" s="150"/>
      <c r="G1728" s="151"/>
      <c r="H1728" s="23">
        <f>MONTH(CtasReceber[[#This Row],[Data Vencimento]])</f>
        <v>1</v>
      </c>
      <c r="I1728" s="23">
        <f>YEAR(CtasReceber[[#This Row],[Data Vencimento]])</f>
        <v>1900</v>
      </c>
      <c r="J1728" s="156"/>
      <c r="K1728" s="23">
        <f>MONTH(CtasReceber[[#This Row],[Data Recebimento]])</f>
        <v>1</v>
      </c>
      <c r="L1728" s="23">
        <f>YEAR(CtasReceber[[#This Row],[Data Recebimento]])</f>
        <v>1900</v>
      </c>
      <c r="M1728" s="154"/>
      <c r="N1728" s="208"/>
      <c r="O17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29" spans="1:15">
      <c r="A1729" s="156"/>
      <c r="B1729" s="220"/>
      <c r="C1729" s="150"/>
      <c r="D1729" s="150"/>
      <c r="E1729" s="150"/>
      <c r="F1729" s="150"/>
      <c r="G1729" s="151"/>
      <c r="H1729" s="23">
        <f>MONTH(CtasReceber[[#This Row],[Data Vencimento]])</f>
        <v>1</v>
      </c>
      <c r="I1729" s="23">
        <f>YEAR(CtasReceber[[#This Row],[Data Vencimento]])</f>
        <v>1900</v>
      </c>
      <c r="J1729" s="156"/>
      <c r="K1729" s="23">
        <f>MONTH(CtasReceber[[#This Row],[Data Recebimento]])</f>
        <v>1</v>
      </c>
      <c r="L1729" s="23">
        <f>YEAR(CtasReceber[[#This Row],[Data Recebimento]])</f>
        <v>1900</v>
      </c>
      <c r="M1729" s="154"/>
      <c r="N1729" s="208"/>
      <c r="O17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0" spans="1:15">
      <c r="A1730" s="156"/>
      <c r="B1730" s="220"/>
      <c r="C1730" s="150"/>
      <c r="D1730" s="150"/>
      <c r="E1730" s="150"/>
      <c r="F1730" s="150"/>
      <c r="G1730" s="151"/>
      <c r="H1730" s="23">
        <f>MONTH(CtasReceber[[#This Row],[Data Vencimento]])</f>
        <v>1</v>
      </c>
      <c r="I1730" s="23">
        <f>YEAR(CtasReceber[[#This Row],[Data Vencimento]])</f>
        <v>1900</v>
      </c>
      <c r="J1730" s="156"/>
      <c r="K1730" s="23">
        <f>MONTH(CtasReceber[[#This Row],[Data Recebimento]])</f>
        <v>1</v>
      </c>
      <c r="L1730" s="23">
        <f>YEAR(CtasReceber[[#This Row],[Data Recebimento]])</f>
        <v>1900</v>
      </c>
      <c r="M1730" s="154"/>
      <c r="N1730" s="208"/>
      <c r="O17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1" spans="1:15">
      <c r="A1731" s="156"/>
      <c r="B1731" s="220"/>
      <c r="C1731" s="150"/>
      <c r="D1731" s="150"/>
      <c r="E1731" s="150"/>
      <c r="F1731" s="150"/>
      <c r="G1731" s="151"/>
      <c r="H1731" s="23">
        <f>MONTH(CtasReceber[[#This Row],[Data Vencimento]])</f>
        <v>1</v>
      </c>
      <c r="I1731" s="23">
        <f>YEAR(CtasReceber[[#This Row],[Data Vencimento]])</f>
        <v>1900</v>
      </c>
      <c r="J1731" s="156"/>
      <c r="K1731" s="23">
        <f>MONTH(CtasReceber[[#This Row],[Data Recebimento]])</f>
        <v>1</v>
      </c>
      <c r="L1731" s="23">
        <f>YEAR(CtasReceber[[#This Row],[Data Recebimento]])</f>
        <v>1900</v>
      </c>
      <c r="M1731" s="154"/>
      <c r="N1731" s="208"/>
      <c r="O17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2" spans="1:15">
      <c r="A1732" s="156"/>
      <c r="B1732" s="220"/>
      <c r="C1732" s="150"/>
      <c r="D1732" s="150"/>
      <c r="E1732" s="150"/>
      <c r="F1732" s="150"/>
      <c r="G1732" s="151"/>
      <c r="H1732" s="23">
        <f>MONTH(CtasReceber[[#This Row],[Data Vencimento]])</f>
        <v>1</v>
      </c>
      <c r="I1732" s="23">
        <f>YEAR(CtasReceber[[#This Row],[Data Vencimento]])</f>
        <v>1900</v>
      </c>
      <c r="J1732" s="156"/>
      <c r="K1732" s="23">
        <f>MONTH(CtasReceber[[#This Row],[Data Recebimento]])</f>
        <v>1</v>
      </c>
      <c r="L1732" s="23">
        <f>YEAR(CtasReceber[[#This Row],[Data Recebimento]])</f>
        <v>1900</v>
      </c>
      <c r="M1732" s="154"/>
      <c r="N1732" s="208"/>
      <c r="O17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3" spans="1:15">
      <c r="A1733" s="156"/>
      <c r="B1733" s="220"/>
      <c r="C1733" s="150"/>
      <c r="D1733" s="150"/>
      <c r="E1733" s="150"/>
      <c r="F1733" s="150"/>
      <c r="G1733" s="151"/>
      <c r="H1733" s="23">
        <f>MONTH(CtasReceber[[#This Row],[Data Vencimento]])</f>
        <v>1</v>
      </c>
      <c r="I1733" s="23">
        <f>YEAR(CtasReceber[[#This Row],[Data Vencimento]])</f>
        <v>1900</v>
      </c>
      <c r="J1733" s="156"/>
      <c r="K1733" s="23">
        <f>MONTH(CtasReceber[[#This Row],[Data Recebimento]])</f>
        <v>1</v>
      </c>
      <c r="L1733" s="23">
        <f>YEAR(CtasReceber[[#This Row],[Data Recebimento]])</f>
        <v>1900</v>
      </c>
      <c r="M1733" s="154"/>
      <c r="N1733" s="208"/>
      <c r="O17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4" spans="1:15">
      <c r="A1734" s="156"/>
      <c r="B1734" s="220"/>
      <c r="C1734" s="150"/>
      <c r="D1734" s="150"/>
      <c r="E1734" s="150"/>
      <c r="F1734" s="150"/>
      <c r="G1734" s="151"/>
      <c r="H1734" s="23">
        <f>MONTH(CtasReceber[[#This Row],[Data Vencimento]])</f>
        <v>1</v>
      </c>
      <c r="I1734" s="23">
        <f>YEAR(CtasReceber[[#This Row],[Data Vencimento]])</f>
        <v>1900</v>
      </c>
      <c r="J1734" s="156"/>
      <c r="K1734" s="23">
        <f>MONTH(CtasReceber[[#This Row],[Data Recebimento]])</f>
        <v>1</v>
      </c>
      <c r="L1734" s="23">
        <f>YEAR(CtasReceber[[#This Row],[Data Recebimento]])</f>
        <v>1900</v>
      </c>
      <c r="M1734" s="154"/>
      <c r="N1734" s="208"/>
      <c r="O17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5" spans="1:15">
      <c r="A1735" s="156"/>
      <c r="B1735" s="220"/>
      <c r="C1735" s="150"/>
      <c r="D1735" s="150"/>
      <c r="E1735" s="150"/>
      <c r="F1735" s="150"/>
      <c r="G1735" s="151"/>
      <c r="H1735" s="23">
        <f>MONTH(CtasReceber[[#This Row],[Data Vencimento]])</f>
        <v>1</v>
      </c>
      <c r="I1735" s="23">
        <f>YEAR(CtasReceber[[#This Row],[Data Vencimento]])</f>
        <v>1900</v>
      </c>
      <c r="J1735" s="156"/>
      <c r="K1735" s="23">
        <f>MONTH(CtasReceber[[#This Row],[Data Recebimento]])</f>
        <v>1</v>
      </c>
      <c r="L1735" s="23">
        <f>YEAR(CtasReceber[[#This Row],[Data Recebimento]])</f>
        <v>1900</v>
      </c>
      <c r="M1735" s="154"/>
      <c r="N1735" s="208"/>
      <c r="O17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6" spans="1:15">
      <c r="A1736" s="156"/>
      <c r="B1736" s="220"/>
      <c r="C1736" s="150"/>
      <c r="D1736" s="150"/>
      <c r="E1736" s="150"/>
      <c r="F1736" s="150"/>
      <c r="G1736" s="151"/>
      <c r="H1736" s="23">
        <f>MONTH(CtasReceber[[#This Row],[Data Vencimento]])</f>
        <v>1</v>
      </c>
      <c r="I1736" s="23">
        <f>YEAR(CtasReceber[[#This Row],[Data Vencimento]])</f>
        <v>1900</v>
      </c>
      <c r="J1736" s="156"/>
      <c r="K1736" s="23">
        <f>MONTH(CtasReceber[[#This Row],[Data Recebimento]])</f>
        <v>1</v>
      </c>
      <c r="L1736" s="23">
        <f>YEAR(CtasReceber[[#This Row],[Data Recebimento]])</f>
        <v>1900</v>
      </c>
      <c r="M1736" s="154"/>
      <c r="N1736" s="208"/>
      <c r="O17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7" spans="1:15">
      <c r="A1737" s="156"/>
      <c r="B1737" s="220"/>
      <c r="C1737" s="150"/>
      <c r="D1737" s="150"/>
      <c r="E1737" s="150"/>
      <c r="F1737" s="150"/>
      <c r="G1737" s="151"/>
      <c r="H1737" s="23">
        <f>MONTH(CtasReceber[[#This Row],[Data Vencimento]])</f>
        <v>1</v>
      </c>
      <c r="I1737" s="23">
        <f>YEAR(CtasReceber[[#This Row],[Data Vencimento]])</f>
        <v>1900</v>
      </c>
      <c r="J1737" s="156"/>
      <c r="K1737" s="23">
        <f>MONTH(CtasReceber[[#This Row],[Data Recebimento]])</f>
        <v>1</v>
      </c>
      <c r="L1737" s="23">
        <f>YEAR(CtasReceber[[#This Row],[Data Recebimento]])</f>
        <v>1900</v>
      </c>
      <c r="M1737" s="154"/>
      <c r="N1737" s="208"/>
      <c r="O17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8" spans="1:15">
      <c r="A1738" s="156"/>
      <c r="B1738" s="220"/>
      <c r="C1738" s="150"/>
      <c r="D1738" s="150"/>
      <c r="E1738" s="150"/>
      <c r="F1738" s="150"/>
      <c r="G1738" s="151"/>
      <c r="H1738" s="23">
        <f>MONTH(CtasReceber[[#This Row],[Data Vencimento]])</f>
        <v>1</v>
      </c>
      <c r="I1738" s="23">
        <f>YEAR(CtasReceber[[#This Row],[Data Vencimento]])</f>
        <v>1900</v>
      </c>
      <c r="J1738" s="156"/>
      <c r="K1738" s="23">
        <f>MONTH(CtasReceber[[#This Row],[Data Recebimento]])</f>
        <v>1</v>
      </c>
      <c r="L1738" s="23">
        <f>YEAR(CtasReceber[[#This Row],[Data Recebimento]])</f>
        <v>1900</v>
      </c>
      <c r="M1738" s="154"/>
      <c r="N1738" s="208"/>
      <c r="O17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39" spans="1:15">
      <c r="A1739" s="156"/>
      <c r="B1739" s="220"/>
      <c r="C1739" s="150"/>
      <c r="D1739" s="150"/>
      <c r="E1739" s="150"/>
      <c r="F1739" s="150"/>
      <c r="G1739" s="151"/>
      <c r="H1739" s="23">
        <f>MONTH(CtasReceber[[#This Row],[Data Vencimento]])</f>
        <v>1</v>
      </c>
      <c r="I1739" s="23">
        <f>YEAR(CtasReceber[[#This Row],[Data Vencimento]])</f>
        <v>1900</v>
      </c>
      <c r="J1739" s="156"/>
      <c r="K1739" s="23">
        <f>MONTH(CtasReceber[[#This Row],[Data Recebimento]])</f>
        <v>1</v>
      </c>
      <c r="L1739" s="23">
        <f>YEAR(CtasReceber[[#This Row],[Data Recebimento]])</f>
        <v>1900</v>
      </c>
      <c r="M1739" s="154"/>
      <c r="N1739" s="208"/>
      <c r="O17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0" spans="1:15">
      <c r="A1740" s="156"/>
      <c r="B1740" s="220"/>
      <c r="C1740" s="150"/>
      <c r="D1740" s="150"/>
      <c r="E1740" s="150"/>
      <c r="F1740" s="150"/>
      <c r="G1740" s="151"/>
      <c r="H1740" s="23">
        <f>MONTH(CtasReceber[[#This Row],[Data Vencimento]])</f>
        <v>1</v>
      </c>
      <c r="I1740" s="23">
        <f>YEAR(CtasReceber[[#This Row],[Data Vencimento]])</f>
        <v>1900</v>
      </c>
      <c r="J1740" s="156"/>
      <c r="K1740" s="23">
        <f>MONTH(CtasReceber[[#This Row],[Data Recebimento]])</f>
        <v>1</v>
      </c>
      <c r="L1740" s="23">
        <f>YEAR(CtasReceber[[#This Row],[Data Recebimento]])</f>
        <v>1900</v>
      </c>
      <c r="M1740" s="154"/>
      <c r="N1740" s="208"/>
      <c r="O17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1" spans="1:15">
      <c r="A1741" s="156"/>
      <c r="B1741" s="220"/>
      <c r="C1741" s="150"/>
      <c r="D1741" s="150"/>
      <c r="E1741" s="150"/>
      <c r="F1741" s="150"/>
      <c r="G1741" s="151"/>
      <c r="H1741" s="23">
        <f>MONTH(CtasReceber[[#This Row],[Data Vencimento]])</f>
        <v>1</v>
      </c>
      <c r="I1741" s="23">
        <f>YEAR(CtasReceber[[#This Row],[Data Vencimento]])</f>
        <v>1900</v>
      </c>
      <c r="J1741" s="156"/>
      <c r="K1741" s="23">
        <f>MONTH(CtasReceber[[#This Row],[Data Recebimento]])</f>
        <v>1</v>
      </c>
      <c r="L1741" s="23">
        <f>YEAR(CtasReceber[[#This Row],[Data Recebimento]])</f>
        <v>1900</v>
      </c>
      <c r="M1741" s="154"/>
      <c r="N1741" s="208"/>
      <c r="O17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2" spans="1:15">
      <c r="A1742" s="156"/>
      <c r="B1742" s="220"/>
      <c r="C1742" s="150"/>
      <c r="D1742" s="150"/>
      <c r="E1742" s="150"/>
      <c r="F1742" s="150"/>
      <c r="G1742" s="151"/>
      <c r="H1742" s="23">
        <f>MONTH(CtasReceber[[#This Row],[Data Vencimento]])</f>
        <v>1</v>
      </c>
      <c r="I1742" s="23">
        <f>YEAR(CtasReceber[[#This Row],[Data Vencimento]])</f>
        <v>1900</v>
      </c>
      <c r="J1742" s="156"/>
      <c r="K1742" s="23">
        <f>MONTH(CtasReceber[[#This Row],[Data Recebimento]])</f>
        <v>1</v>
      </c>
      <c r="L1742" s="23">
        <f>YEAR(CtasReceber[[#This Row],[Data Recebimento]])</f>
        <v>1900</v>
      </c>
      <c r="M1742" s="154"/>
      <c r="N1742" s="208"/>
      <c r="O17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3" spans="1:15">
      <c r="A1743" s="156"/>
      <c r="B1743" s="220"/>
      <c r="C1743" s="150"/>
      <c r="D1743" s="150"/>
      <c r="E1743" s="150"/>
      <c r="F1743" s="150"/>
      <c r="G1743" s="151"/>
      <c r="H1743" s="23">
        <f>MONTH(CtasReceber[[#This Row],[Data Vencimento]])</f>
        <v>1</v>
      </c>
      <c r="I1743" s="23">
        <f>YEAR(CtasReceber[[#This Row],[Data Vencimento]])</f>
        <v>1900</v>
      </c>
      <c r="J1743" s="156"/>
      <c r="K1743" s="23">
        <f>MONTH(CtasReceber[[#This Row],[Data Recebimento]])</f>
        <v>1</v>
      </c>
      <c r="L1743" s="23">
        <f>YEAR(CtasReceber[[#This Row],[Data Recebimento]])</f>
        <v>1900</v>
      </c>
      <c r="M1743" s="154"/>
      <c r="N1743" s="208"/>
      <c r="O17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4" spans="1:15">
      <c r="A1744" s="156"/>
      <c r="B1744" s="220"/>
      <c r="C1744" s="150"/>
      <c r="D1744" s="150"/>
      <c r="E1744" s="150"/>
      <c r="F1744" s="150"/>
      <c r="G1744" s="151"/>
      <c r="H1744" s="23">
        <f>MONTH(CtasReceber[[#This Row],[Data Vencimento]])</f>
        <v>1</v>
      </c>
      <c r="I1744" s="23">
        <f>YEAR(CtasReceber[[#This Row],[Data Vencimento]])</f>
        <v>1900</v>
      </c>
      <c r="J1744" s="156"/>
      <c r="K1744" s="23">
        <f>MONTH(CtasReceber[[#This Row],[Data Recebimento]])</f>
        <v>1</v>
      </c>
      <c r="L1744" s="23">
        <f>YEAR(CtasReceber[[#This Row],[Data Recebimento]])</f>
        <v>1900</v>
      </c>
      <c r="M1744" s="154"/>
      <c r="N1744" s="208"/>
      <c r="O17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5" spans="1:15">
      <c r="A1745" s="156"/>
      <c r="B1745" s="220"/>
      <c r="C1745" s="150"/>
      <c r="D1745" s="150"/>
      <c r="E1745" s="150"/>
      <c r="F1745" s="150"/>
      <c r="G1745" s="151"/>
      <c r="H1745" s="23">
        <f>MONTH(CtasReceber[[#This Row],[Data Vencimento]])</f>
        <v>1</v>
      </c>
      <c r="I1745" s="23">
        <f>YEAR(CtasReceber[[#This Row],[Data Vencimento]])</f>
        <v>1900</v>
      </c>
      <c r="J1745" s="156"/>
      <c r="K1745" s="23">
        <f>MONTH(CtasReceber[[#This Row],[Data Recebimento]])</f>
        <v>1</v>
      </c>
      <c r="L1745" s="23">
        <f>YEAR(CtasReceber[[#This Row],[Data Recebimento]])</f>
        <v>1900</v>
      </c>
      <c r="M1745" s="154"/>
      <c r="N1745" s="208"/>
      <c r="O17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6" spans="1:15">
      <c r="A1746" s="156"/>
      <c r="B1746" s="220"/>
      <c r="C1746" s="150"/>
      <c r="D1746" s="150"/>
      <c r="E1746" s="150"/>
      <c r="F1746" s="150"/>
      <c r="G1746" s="151"/>
      <c r="H1746" s="23">
        <f>MONTH(CtasReceber[[#This Row],[Data Vencimento]])</f>
        <v>1</v>
      </c>
      <c r="I1746" s="23">
        <f>YEAR(CtasReceber[[#This Row],[Data Vencimento]])</f>
        <v>1900</v>
      </c>
      <c r="J1746" s="156"/>
      <c r="K1746" s="23">
        <f>MONTH(CtasReceber[[#This Row],[Data Recebimento]])</f>
        <v>1</v>
      </c>
      <c r="L1746" s="23">
        <f>YEAR(CtasReceber[[#This Row],[Data Recebimento]])</f>
        <v>1900</v>
      </c>
      <c r="M1746" s="154"/>
      <c r="N1746" s="208"/>
      <c r="O17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7" spans="1:15">
      <c r="A1747" s="156"/>
      <c r="B1747" s="220"/>
      <c r="C1747" s="150"/>
      <c r="D1747" s="150"/>
      <c r="E1747" s="150"/>
      <c r="F1747" s="150"/>
      <c r="G1747" s="151"/>
      <c r="H1747" s="23">
        <f>MONTH(CtasReceber[[#This Row],[Data Vencimento]])</f>
        <v>1</v>
      </c>
      <c r="I1747" s="23">
        <f>YEAR(CtasReceber[[#This Row],[Data Vencimento]])</f>
        <v>1900</v>
      </c>
      <c r="J1747" s="156"/>
      <c r="K1747" s="23">
        <f>MONTH(CtasReceber[[#This Row],[Data Recebimento]])</f>
        <v>1</v>
      </c>
      <c r="L1747" s="23">
        <f>YEAR(CtasReceber[[#This Row],[Data Recebimento]])</f>
        <v>1900</v>
      </c>
      <c r="M1747" s="154"/>
      <c r="N1747" s="208"/>
      <c r="O17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8" spans="1:15">
      <c r="A1748" s="156"/>
      <c r="B1748" s="220"/>
      <c r="C1748" s="150"/>
      <c r="D1748" s="150"/>
      <c r="E1748" s="150"/>
      <c r="F1748" s="150"/>
      <c r="G1748" s="151"/>
      <c r="H1748" s="23">
        <f>MONTH(CtasReceber[[#This Row],[Data Vencimento]])</f>
        <v>1</v>
      </c>
      <c r="I1748" s="23">
        <f>YEAR(CtasReceber[[#This Row],[Data Vencimento]])</f>
        <v>1900</v>
      </c>
      <c r="J1748" s="156"/>
      <c r="K1748" s="23">
        <f>MONTH(CtasReceber[[#This Row],[Data Recebimento]])</f>
        <v>1</v>
      </c>
      <c r="L1748" s="23">
        <f>YEAR(CtasReceber[[#This Row],[Data Recebimento]])</f>
        <v>1900</v>
      </c>
      <c r="M1748" s="154"/>
      <c r="N1748" s="208"/>
      <c r="O17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49" spans="1:15">
      <c r="A1749" s="156"/>
      <c r="B1749" s="220"/>
      <c r="C1749" s="150"/>
      <c r="D1749" s="150"/>
      <c r="E1749" s="150"/>
      <c r="F1749" s="150"/>
      <c r="G1749" s="151"/>
      <c r="H1749" s="23">
        <f>MONTH(CtasReceber[[#This Row],[Data Vencimento]])</f>
        <v>1</v>
      </c>
      <c r="I1749" s="23">
        <f>YEAR(CtasReceber[[#This Row],[Data Vencimento]])</f>
        <v>1900</v>
      </c>
      <c r="J1749" s="156"/>
      <c r="K1749" s="23">
        <f>MONTH(CtasReceber[[#This Row],[Data Recebimento]])</f>
        <v>1</v>
      </c>
      <c r="L1749" s="23">
        <f>YEAR(CtasReceber[[#This Row],[Data Recebimento]])</f>
        <v>1900</v>
      </c>
      <c r="M1749" s="154"/>
      <c r="N1749" s="208"/>
      <c r="O17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0" spans="1:15">
      <c r="A1750" s="156"/>
      <c r="B1750" s="220"/>
      <c r="C1750" s="150"/>
      <c r="D1750" s="150"/>
      <c r="E1750" s="150"/>
      <c r="F1750" s="150"/>
      <c r="G1750" s="151"/>
      <c r="H1750" s="23">
        <f>MONTH(CtasReceber[[#This Row],[Data Vencimento]])</f>
        <v>1</v>
      </c>
      <c r="I1750" s="23">
        <f>YEAR(CtasReceber[[#This Row],[Data Vencimento]])</f>
        <v>1900</v>
      </c>
      <c r="J1750" s="156"/>
      <c r="K1750" s="23">
        <f>MONTH(CtasReceber[[#This Row],[Data Recebimento]])</f>
        <v>1</v>
      </c>
      <c r="L1750" s="23">
        <f>YEAR(CtasReceber[[#This Row],[Data Recebimento]])</f>
        <v>1900</v>
      </c>
      <c r="M1750" s="154"/>
      <c r="N1750" s="208"/>
      <c r="O17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1" spans="1:15">
      <c r="A1751" s="156"/>
      <c r="B1751" s="220"/>
      <c r="C1751" s="150"/>
      <c r="D1751" s="150"/>
      <c r="E1751" s="150"/>
      <c r="F1751" s="150"/>
      <c r="G1751" s="151"/>
      <c r="H1751" s="23">
        <f>MONTH(CtasReceber[[#This Row],[Data Vencimento]])</f>
        <v>1</v>
      </c>
      <c r="I1751" s="23">
        <f>YEAR(CtasReceber[[#This Row],[Data Vencimento]])</f>
        <v>1900</v>
      </c>
      <c r="J1751" s="156"/>
      <c r="K1751" s="23">
        <f>MONTH(CtasReceber[[#This Row],[Data Recebimento]])</f>
        <v>1</v>
      </c>
      <c r="L1751" s="23">
        <f>YEAR(CtasReceber[[#This Row],[Data Recebimento]])</f>
        <v>1900</v>
      </c>
      <c r="M1751" s="154"/>
      <c r="N1751" s="208"/>
      <c r="O17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2" spans="1:15">
      <c r="A1752" s="156"/>
      <c r="B1752" s="220"/>
      <c r="C1752" s="150"/>
      <c r="D1752" s="150"/>
      <c r="E1752" s="150"/>
      <c r="F1752" s="150"/>
      <c r="G1752" s="151"/>
      <c r="H1752" s="23">
        <f>MONTH(CtasReceber[[#This Row],[Data Vencimento]])</f>
        <v>1</v>
      </c>
      <c r="I1752" s="23">
        <f>YEAR(CtasReceber[[#This Row],[Data Vencimento]])</f>
        <v>1900</v>
      </c>
      <c r="J1752" s="156"/>
      <c r="K1752" s="23">
        <f>MONTH(CtasReceber[[#This Row],[Data Recebimento]])</f>
        <v>1</v>
      </c>
      <c r="L1752" s="23">
        <f>YEAR(CtasReceber[[#This Row],[Data Recebimento]])</f>
        <v>1900</v>
      </c>
      <c r="M1752" s="154"/>
      <c r="N1752" s="208"/>
      <c r="O17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3" spans="1:15">
      <c r="A1753" s="156"/>
      <c r="B1753" s="220"/>
      <c r="C1753" s="150"/>
      <c r="D1753" s="150"/>
      <c r="E1753" s="150"/>
      <c r="F1753" s="150"/>
      <c r="G1753" s="151"/>
      <c r="H1753" s="23">
        <f>MONTH(CtasReceber[[#This Row],[Data Vencimento]])</f>
        <v>1</v>
      </c>
      <c r="I1753" s="23">
        <f>YEAR(CtasReceber[[#This Row],[Data Vencimento]])</f>
        <v>1900</v>
      </c>
      <c r="J1753" s="156"/>
      <c r="K1753" s="23">
        <f>MONTH(CtasReceber[[#This Row],[Data Recebimento]])</f>
        <v>1</v>
      </c>
      <c r="L1753" s="23">
        <f>YEAR(CtasReceber[[#This Row],[Data Recebimento]])</f>
        <v>1900</v>
      </c>
      <c r="M1753" s="154"/>
      <c r="N1753" s="208"/>
      <c r="O17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4" spans="1:15">
      <c r="A1754" s="156"/>
      <c r="B1754" s="220"/>
      <c r="C1754" s="150"/>
      <c r="D1754" s="150"/>
      <c r="E1754" s="150"/>
      <c r="F1754" s="150"/>
      <c r="G1754" s="151"/>
      <c r="H1754" s="23">
        <f>MONTH(CtasReceber[[#This Row],[Data Vencimento]])</f>
        <v>1</v>
      </c>
      <c r="I1754" s="23">
        <f>YEAR(CtasReceber[[#This Row],[Data Vencimento]])</f>
        <v>1900</v>
      </c>
      <c r="J1754" s="156"/>
      <c r="K1754" s="23">
        <f>MONTH(CtasReceber[[#This Row],[Data Recebimento]])</f>
        <v>1</v>
      </c>
      <c r="L1754" s="23">
        <f>YEAR(CtasReceber[[#This Row],[Data Recebimento]])</f>
        <v>1900</v>
      </c>
      <c r="M1754" s="154"/>
      <c r="N1754" s="208"/>
      <c r="O17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5" spans="1:15">
      <c r="A1755" s="156"/>
      <c r="B1755" s="220"/>
      <c r="C1755" s="150"/>
      <c r="D1755" s="150"/>
      <c r="E1755" s="150"/>
      <c r="F1755" s="150"/>
      <c r="G1755" s="151"/>
      <c r="H1755" s="23">
        <f>MONTH(CtasReceber[[#This Row],[Data Vencimento]])</f>
        <v>1</v>
      </c>
      <c r="I1755" s="23">
        <f>YEAR(CtasReceber[[#This Row],[Data Vencimento]])</f>
        <v>1900</v>
      </c>
      <c r="J1755" s="156"/>
      <c r="K1755" s="23">
        <f>MONTH(CtasReceber[[#This Row],[Data Recebimento]])</f>
        <v>1</v>
      </c>
      <c r="L1755" s="23">
        <f>YEAR(CtasReceber[[#This Row],[Data Recebimento]])</f>
        <v>1900</v>
      </c>
      <c r="M1755" s="154"/>
      <c r="N1755" s="208"/>
      <c r="O17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6" spans="1:15">
      <c r="A1756" s="156"/>
      <c r="B1756" s="220"/>
      <c r="C1756" s="150"/>
      <c r="D1756" s="150"/>
      <c r="E1756" s="150"/>
      <c r="F1756" s="150"/>
      <c r="G1756" s="151"/>
      <c r="H1756" s="23">
        <f>MONTH(CtasReceber[[#This Row],[Data Vencimento]])</f>
        <v>1</v>
      </c>
      <c r="I1756" s="23">
        <f>YEAR(CtasReceber[[#This Row],[Data Vencimento]])</f>
        <v>1900</v>
      </c>
      <c r="J1756" s="156"/>
      <c r="K1756" s="23">
        <f>MONTH(CtasReceber[[#This Row],[Data Recebimento]])</f>
        <v>1</v>
      </c>
      <c r="L1756" s="23">
        <f>YEAR(CtasReceber[[#This Row],[Data Recebimento]])</f>
        <v>1900</v>
      </c>
      <c r="M1756" s="154"/>
      <c r="N1756" s="208"/>
      <c r="O17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7" spans="1:15">
      <c r="A1757" s="156"/>
      <c r="B1757" s="220"/>
      <c r="C1757" s="150"/>
      <c r="D1757" s="150"/>
      <c r="E1757" s="150"/>
      <c r="F1757" s="150"/>
      <c r="G1757" s="151"/>
      <c r="H1757" s="23">
        <f>MONTH(CtasReceber[[#This Row],[Data Vencimento]])</f>
        <v>1</v>
      </c>
      <c r="I1757" s="23">
        <f>YEAR(CtasReceber[[#This Row],[Data Vencimento]])</f>
        <v>1900</v>
      </c>
      <c r="J1757" s="156"/>
      <c r="K1757" s="23">
        <f>MONTH(CtasReceber[[#This Row],[Data Recebimento]])</f>
        <v>1</v>
      </c>
      <c r="L1757" s="23">
        <f>YEAR(CtasReceber[[#This Row],[Data Recebimento]])</f>
        <v>1900</v>
      </c>
      <c r="M1757" s="154"/>
      <c r="N1757" s="208"/>
      <c r="O17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8" spans="1:15">
      <c r="A1758" s="156"/>
      <c r="B1758" s="220"/>
      <c r="C1758" s="150"/>
      <c r="D1758" s="150"/>
      <c r="E1758" s="150"/>
      <c r="F1758" s="150"/>
      <c r="G1758" s="151"/>
      <c r="H1758" s="23">
        <f>MONTH(CtasReceber[[#This Row],[Data Vencimento]])</f>
        <v>1</v>
      </c>
      <c r="I1758" s="23">
        <f>YEAR(CtasReceber[[#This Row],[Data Vencimento]])</f>
        <v>1900</v>
      </c>
      <c r="J1758" s="156"/>
      <c r="K1758" s="23">
        <f>MONTH(CtasReceber[[#This Row],[Data Recebimento]])</f>
        <v>1</v>
      </c>
      <c r="L1758" s="23">
        <f>YEAR(CtasReceber[[#This Row],[Data Recebimento]])</f>
        <v>1900</v>
      </c>
      <c r="M1758" s="154"/>
      <c r="N1758" s="208"/>
      <c r="O17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59" spans="1:15">
      <c r="A1759" s="156"/>
      <c r="B1759" s="220"/>
      <c r="C1759" s="150"/>
      <c r="D1759" s="150"/>
      <c r="E1759" s="150"/>
      <c r="F1759" s="150"/>
      <c r="G1759" s="151"/>
      <c r="H1759" s="23">
        <f>MONTH(CtasReceber[[#This Row],[Data Vencimento]])</f>
        <v>1</v>
      </c>
      <c r="I1759" s="23">
        <f>YEAR(CtasReceber[[#This Row],[Data Vencimento]])</f>
        <v>1900</v>
      </c>
      <c r="J1759" s="156"/>
      <c r="K1759" s="23">
        <f>MONTH(CtasReceber[[#This Row],[Data Recebimento]])</f>
        <v>1</v>
      </c>
      <c r="L1759" s="23">
        <f>YEAR(CtasReceber[[#This Row],[Data Recebimento]])</f>
        <v>1900</v>
      </c>
      <c r="M1759" s="154"/>
      <c r="N1759" s="208"/>
      <c r="O17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0" spans="1:15">
      <c r="A1760" s="156"/>
      <c r="B1760" s="220"/>
      <c r="C1760" s="150"/>
      <c r="D1760" s="150"/>
      <c r="E1760" s="150"/>
      <c r="F1760" s="150"/>
      <c r="G1760" s="151"/>
      <c r="H1760" s="23">
        <f>MONTH(CtasReceber[[#This Row],[Data Vencimento]])</f>
        <v>1</v>
      </c>
      <c r="I1760" s="23">
        <f>YEAR(CtasReceber[[#This Row],[Data Vencimento]])</f>
        <v>1900</v>
      </c>
      <c r="J1760" s="156"/>
      <c r="K1760" s="23">
        <f>MONTH(CtasReceber[[#This Row],[Data Recebimento]])</f>
        <v>1</v>
      </c>
      <c r="L1760" s="23">
        <f>YEAR(CtasReceber[[#This Row],[Data Recebimento]])</f>
        <v>1900</v>
      </c>
      <c r="M1760" s="154"/>
      <c r="N1760" s="208"/>
      <c r="O17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1" spans="1:15">
      <c r="A1761" s="156"/>
      <c r="B1761" s="220"/>
      <c r="C1761" s="150"/>
      <c r="D1761" s="150"/>
      <c r="E1761" s="150"/>
      <c r="F1761" s="150"/>
      <c r="G1761" s="151"/>
      <c r="H1761" s="23">
        <f>MONTH(CtasReceber[[#This Row],[Data Vencimento]])</f>
        <v>1</v>
      </c>
      <c r="I1761" s="23">
        <f>YEAR(CtasReceber[[#This Row],[Data Vencimento]])</f>
        <v>1900</v>
      </c>
      <c r="J1761" s="156"/>
      <c r="K1761" s="23">
        <f>MONTH(CtasReceber[[#This Row],[Data Recebimento]])</f>
        <v>1</v>
      </c>
      <c r="L1761" s="23">
        <f>YEAR(CtasReceber[[#This Row],[Data Recebimento]])</f>
        <v>1900</v>
      </c>
      <c r="M1761" s="154"/>
      <c r="N1761" s="208"/>
      <c r="O17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2" spans="1:15">
      <c r="A1762" s="156"/>
      <c r="B1762" s="220"/>
      <c r="C1762" s="150"/>
      <c r="D1762" s="150"/>
      <c r="E1762" s="150"/>
      <c r="F1762" s="150"/>
      <c r="G1762" s="151"/>
      <c r="H1762" s="23">
        <f>MONTH(CtasReceber[[#This Row],[Data Vencimento]])</f>
        <v>1</v>
      </c>
      <c r="I1762" s="23">
        <f>YEAR(CtasReceber[[#This Row],[Data Vencimento]])</f>
        <v>1900</v>
      </c>
      <c r="J1762" s="156"/>
      <c r="K1762" s="23">
        <f>MONTH(CtasReceber[[#This Row],[Data Recebimento]])</f>
        <v>1</v>
      </c>
      <c r="L1762" s="23">
        <f>YEAR(CtasReceber[[#This Row],[Data Recebimento]])</f>
        <v>1900</v>
      </c>
      <c r="M1762" s="154"/>
      <c r="N1762" s="208"/>
      <c r="O17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3" spans="1:15">
      <c r="A1763" s="156"/>
      <c r="B1763" s="220"/>
      <c r="C1763" s="150"/>
      <c r="D1763" s="150"/>
      <c r="E1763" s="150"/>
      <c r="F1763" s="150"/>
      <c r="G1763" s="151"/>
      <c r="H1763" s="23">
        <f>MONTH(CtasReceber[[#This Row],[Data Vencimento]])</f>
        <v>1</v>
      </c>
      <c r="I1763" s="23">
        <f>YEAR(CtasReceber[[#This Row],[Data Vencimento]])</f>
        <v>1900</v>
      </c>
      <c r="J1763" s="156"/>
      <c r="K1763" s="23">
        <f>MONTH(CtasReceber[[#This Row],[Data Recebimento]])</f>
        <v>1</v>
      </c>
      <c r="L1763" s="23">
        <f>YEAR(CtasReceber[[#This Row],[Data Recebimento]])</f>
        <v>1900</v>
      </c>
      <c r="M1763" s="154"/>
      <c r="N1763" s="208"/>
      <c r="O17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4" spans="1:15">
      <c r="A1764" s="156"/>
      <c r="B1764" s="220"/>
      <c r="C1764" s="150"/>
      <c r="D1764" s="150"/>
      <c r="E1764" s="150"/>
      <c r="F1764" s="150"/>
      <c r="G1764" s="151"/>
      <c r="H1764" s="23">
        <f>MONTH(CtasReceber[[#This Row],[Data Vencimento]])</f>
        <v>1</v>
      </c>
      <c r="I1764" s="23">
        <f>YEAR(CtasReceber[[#This Row],[Data Vencimento]])</f>
        <v>1900</v>
      </c>
      <c r="J1764" s="156"/>
      <c r="K1764" s="23">
        <f>MONTH(CtasReceber[[#This Row],[Data Recebimento]])</f>
        <v>1</v>
      </c>
      <c r="L1764" s="23">
        <f>YEAR(CtasReceber[[#This Row],[Data Recebimento]])</f>
        <v>1900</v>
      </c>
      <c r="M1764" s="154"/>
      <c r="N1764" s="208"/>
      <c r="O17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5" spans="1:15">
      <c r="A1765" s="156"/>
      <c r="B1765" s="220"/>
      <c r="C1765" s="150"/>
      <c r="D1765" s="150"/>
      <c r="E1765" s="150"/>
      <c r="F1765" s="150"/>
      <c r="G1765" s="151"/>
      <c r="H1765" s="23">
        <f>MONTH(CtasReceber[[#This Row],[Data Vencimento]])</f>
        <v>1</v>
      </c>
      <c r="I1765" s="23">
        <f>YEAR(CtasReceber[[#This Row],[Data Vencimento]])</f>
        <v>1900</v>
      </c>
      <c r="J1765" s="156"/>
      <c r="K1765" s="23">
        <f>MONTH(CtasReceber[[#This Row],[Data Recebimento]])</f>
        <v>1</v>
      </c>
      <c r="L1765" s="23">
        <f>YEAR(CtasReceber[[#This Row],[Data Recebimento]])</f>
        <v>1900</v>
      </c>
      <c r="M1765" s="154"/>
      <c r="N1765" s="208"/>
      <c r="O17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6" spans="1:15">
      <c r="A1766" s="156"/>
      <c r="B1766" s="220"/>
      <c r="C1766" s="150"/>
      <c r="D1766" s="150"/>
      <c r="E1766" s="150"/>
      <c r="F1766" s="150"/>
      <c r="G1766" s="151"/>
      <c r="H1766" s="23">
        <f>MONTH(CtasReceber[[#This Row],[Data Vencimento]])</f>
        <v>1</v>
      </c>
      <c r="I1766" s="23">
        <f>YEAR(CtasReceber[[#This Row],[Data Vencimento]])</f>
        <v>1900</v>
      </c>
      <c r="J1766" s="156"/>
      <c r="K1766" s="23">
        <f>MONTH(CtasReceber[[#This Row],[Data Recebimento]])</f>
        <v>1</v>
      </c>
      <c r="L1766" s="23">
        <f>YEAR(CtasReceber[[#This Row],[Data Recebimento]])</f>
        <v>1900</v>
      </c>
      <c r="M1766" s="154"/>
      <c r="N1766" s="208"/>
      <c r="O17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7" spans="1:15">
      <c r="A1767" s="156"/>
      <c r="B1767" s="220"/>
      <c r="C1767" s="150"/>
      <c r="D1767" s="150"/>
      <c r="E1767" s="150"/>
      <c r="F1767" s="150"/>
      <c r="G1767" s="151"/>
      <c r="H1767" s="23">
        <f>MONTH(CtasReceber[[#This Row],[Data Vencimento]])</f>
        <v>1</v>
      </c>
      <c r="I1767" s="23">
        <f>YEAR(CtasReceber[[#This Row],[Data Vencimento]])</f>
        <v>1900</v>
      </c>
      <c r="J1767" s="156"/>
      <c r="K1767" s="23">
        <f>MONTH(CtasReceber[[#This Row],[Data Recebimento]])</f>
        <v>1</v>
      </c>
      <c r="L1767" s="23">
        <f>YEAR(CtasReceber[[#This Row],[Data Recebimento]])</f>
        <v>1900</v>
      </c>
      <c r="M1767" s="154"/>
      <c r="N1767" s="208"/>
      <c r="O17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8" spans="1:15">
      <c r="A1768" s="156"/>
      <c r="B1768" s="220"/>
      <c r="C1768" s="150"/>
      <c r="D1768" s="150"/>
      <c r="E1768" s="150"/>
      <c r="F1768" s="150"/>
      <c r="G1768" s="151"/>
      <c r="H1768" s="23">
        <f>MONTH(CtasReceber[[#This Row],[Data Vencimento]])</f>
        <v>1</v>
      </c>
      <c r="I1768" s="23">
        <f>YEAR(CtasReceber[[#This Row],[Data Vencimento]])</f>
        <v>1900</v>
      </c>
      <c r="J1768" s="156"/>
      <c r="K1768" s="23">
        <f>MONTH(CtasReceber[[#This Row],[Data Recebimento]])</f>
        <v>1</v>
      </c>
      <c r="L1768" s="23">
        <f>YEAR(CtasReceber[[#This Row],[Data Recebimento]])</f>
        <v>1900</v>
      </c>
      <c r="M1768" s="154"/>
      <c r="N1768" s="208"/>
      <c r="O17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69" spans="1:15">
      <c r="A1769" s="156"/>
      <c r="B1769" s="220"/>
      <c r="C1769" s="150"/>
      <c r="D1769" s="150"/>
      <c r="E1769" s="150"/>
      <c r="F1769" s="150"/>
      <c r="G1769" s="151"/>
      <c r="H1769" s="23">
        <f>MONTH(CtasReceber[[#This Row],[Data Vencimento]])</f>
        <v>1</v>
      </c>
      <c r="I1769" s="23">
        <f>YEAR(CtasReceber[[#This Row],[Data Vencimento]])</f>
        <v>1900</v>
      </c>
      <c r="J1769" s="156"/>
      <c r="K1769" s="23">
        <f>MONTH(CtasReceber[[#This Row],[Data Recebimento]])</f>
        <v>1</v>
      </c>
      <c r="L1769" s="23">
        <f>YEAR(CtasReceber[[#This Row],[Data Recebimento]])</f>
        <v>1900</v>
      </c>
      <c r="M1769" s="154"/>
      <c r="N1769" s="208"/>
      <c r="O17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0" spans="1:15">
      <c r="A1770" s="156"/>
      <c r="B1770" s="220"/>
      <c r="C1770" s="150"/>
      <c r="D1770" s="150"/>
      <c r="E1770" s="150"/>
      <c r="F1770" s="150"/>
      <c r="G1770" s="151"/>
      <c r="H1770" s="23">
        <f>MONTH(CtasReceber[[#This Row],[Data Vencimento]])</f>
        <v>1</v>
      </c>
      <c r="I1770" s="23">
        <f>YEAR(CtasReceber[[#This Row],[Data Vencimento]])</f>
        <v>1900</v>
      </c>
      <c r="J1770" s="156"/>
      <c r="K1770" s="23">
        <f>MONTH(CtasReceber[[#This Row],[Data Recebimento]])</f>
        <v>1</v>
      </c>
      <c r="L1770" s="23">
        <f>YEAR(CtasReceber[[#This Row],[Data Recebimento]])</f>
        <v>1900</v>
      </c>
      <c r="M1770" s="154"/>
      <c r="N1770" s="208"/>
      <c r="O17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1" spans="1:15">
      <c r="A1771" s="156"/>
      <c r="B1771" s="220"/>
      <c r="C1771" s="150"/>
      <c r="D1771" s="150"/>
      <c r="E1771" s="150"/>
      <c r="F1771" s="150"/>
      <c r="G1771" s="151"/>
      <c r="H1771" s="23">
        <f>MONTH(CtasReceber[[#This Row],[Data Vencimento]])</f>
        <v>1</v>
      </c>
      <c r="I1771" s="23">
        <f>YEAR(CtasReceber[[#This Row],[Data Vencimento]])</f>
        <v>1900</v>
      </c>
      <c r="J1771" s="156"/>
      <c r="K1771" s="23">
        <f>MONTH(CtasReceber[[#This Row],[Data Recebimento]])</f>
        <v>1</v>
      </c>
      <c r="L1771" s="23">
        <f>YEAR(CtasReceber[[#This Row],[Data Recebimento]])</f>
        <v>1900</v>
      </c>
      <c r="M1771" s="154"/>
      <c r="N1771" s="208"/>
      <c r="O17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2" spans="1:15">
      <c r="A1772" s="156"/>
      <c r="B1772" s="220"/>
      <c r="C1772" s="150"/>
      <c r="D1772" s="150"/>
      <c r="E1772" s="150"/>
      <c r="F1772" s="150"/>
      <c r="G1772" s="151"/>
      <c r="H1772" s="23">
        <f>MONTH(CtasReceber[[#This Row],[Data Vencimento]])</f>
        <v>1</v>
      </c>
      <c r="I1772" s="23">
        <f>YEAR(CtasReceber[[#This Row],[Data Vencimento]])</f>
        <v>1900</v>
      </c>
      <c r="J1772" s="156"/>
      <c r="K1772" s="23">
        <f>MONTH(CtasReceber[[#This Row],[Data Recebimento]])</f>
        <v>1</v>
      </c>
      <c r="L1772" s="23">
        <f>YEAR(CtasReceber[[#This Row],[Data Recebimento]])</f>
        <v>1900</v>
      </c>
      <c r="M1772" s="154"/>
      <c r="N1772" s="208"/>
      <c r="O17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3" spans="1:15">
      <c r="A1773" s="156"/>
      <c r="B1773" s="220"/>
      <c r="C1773" s="150"/>
      <c r="D1773" s="150"/>
      <c r="E1773" s="150"/>
      <c r="F1773" s="150"/>
      <c r="G1773" s="151"/>
      <c r="H1773" s="23">
        <f>MONTH(CtasReceber[[#This Row],[Data Vencimento]])</f>
        <v>1</v>
      </c>
      <c r="I1773" s="23">
        <f>YEAR(CtasReceber[[#This Row],[Data Vencimento]])</f>
        <v>1900</v>
      </c>
      <c r="J1773" s="156"/>
      <c r="K1773" s="23">
        <f>MONTH(CtasReceber[[#This Row],[Data Recebimento]])</f>
        <v>1</v>
      </c>
      <c r="L1773" s="23">
        <f>YEAR(CtasReceber[[#This Row],[Data Recebimento]])</f>
        <v>1900</v>
      </c>
      <c r="M1773" s="154"/>
      <c r="N1773" s="208"/>
      <c r="O17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4" spans="1:15">
      <c r="A1774" s="156"/>
      <c r="B1774" s="220"/>
      <c r="C1774" s="150"/>
      <c r="D1774" s="150"/>
      <c r="E1774" s="150"/>
      <c r="F1774" s="150"/>
      <c r="G1774" s="151"/>
      <c r="H1774" s="23">
        <f>MONTH(CtasReceber[[#This Row],[Data Vencimento]])</f>
        <v>1</v>
      </c>
      <c r="I1774" s="23">
        <f>YEAR(CtasReceber[[#This Row],[Data Vencimento]])</f>
        <v>1900</v>
      </c>
      <c r="J1774" s="156"/>
      <c r="K1774" s="23">
        <f>MONTH(CtasReceber[[#This Row],[Data Recebimento]])</f>
        <v>1</v>
      </c>
      <c r="L1774" s="23">
        <f>YEAR(CtasReceber[[#This Row],[Data Recebimento]])</f>
        <v>1900</v>
      </c>
      <c r="M1774" s="154"/>
      <c r="N1774" s="208"/>
      <c r="O17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5" spans="1:15">
      <c r="A1775" s="156"/>
      <c r="B1775" s="220"/>
      <c r="C1775" s="150"/>
      <c r="D1775" s="150"/>
      <c r="E1775" s="150"/>
      <c r="F1775" s="150"/>
      <c r="G1775" s="151"/>
      <c r="H1775" s="23">
        <f>MONTH(CtasReceber[[#This Row],[Data Vencimento]])</f>
        <v>1</v>
      </c>
      <c r="I1775" s="23">
        <f>YEAR(CtasReceber[[#This Row],[Data Vencimento]])</f>
        <v>1900</v>
      </c>
      <c r="J1775" s="156"/>
      <c r="K1775" s="23">
        <f>MONTH(CtasReceber[[#This Row],[Data Recebimento]])</f>
        <v>1</v>
      </c>
      <c r="L1775" s="23">
        <f>YEAR(CtasReceber[[#This Row],[Data Recebimento]])</f>
        <v>1900</v>
      </c>
      <c r="M1775" s="154"/>
      <c r="N1775" s="208"/>
      <c r="O17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6" spans="1:15">
      <c r="A1776" s="156"/>
      <c r="B1776" s="220"/>
      <c r="C1776" s="150"/>
      <c r="D1776" s="150"/>
      <c r="E1776" s="150"/>
      <c r="F1776" s="150"/>
      <c r="G1776" s="151"/>
      <c r="H1776" s="23">
        <f>MONTH(CtasReceber[[#This Row],[Data Vencimento]])</f>
        <v>1</v>
      </c>
      <c r="I1776" s="23">
        <f>YEAR(CtasReceber[[#This Row],[Data Vencimento]])</f>
        <v>1900</v>
      </c>
      <c r="J1776" s="156"/>
      <c r="K1776" s="23">
        <f>MONTH(CtasReceber[[#This Row],[Data Recebimento]])</f>
        <v>1</v>
      </c>
      <c r="L1776" s="23">
        <f>YEAR(CtasReceber[[#This Row],[Data Recebimento]])</f>
        <v>1900</v>
      </c>
      <c r="M1776" s="154"/>
      <c r="N1776" s="208"/>
      <c r="O17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7" spans="1:15">
      <c r="A1777" s="156"/>
      <c r="B1777" s="220"/>
      <c r="C1777" s="150"/>
      <c r="D1777" s="150"/>
      <c r="E1777" s="150"/>
      <c r="F1777" s="150"/>
      <c r="G1777" s="151"/>
      <c r="H1777" s="23">
        <f>MONTH(CtasReceber[[#This Row],[Data Vencimento]])</f>
        <v>1</v>
      </c>
      <c r="I1777" s="23">
        <f>YEAR(CtasReceber[[#This Row],[Data Vencimento]])</f>
        <v>1900</v>
      </c>
      <c r="J1777" s="156"/>
      <c r="K1777" s="23">
        <f>MONTH(CtasReceber[[#This Row],[Data Recebimento]])</f>
        <v>1</v>
      </c>
      <c r="L1777" s="23">
        <f>YEAR(CtasReceber[[#This Row],[Data Recebimento]])</f>
        <v>1900</v>
      </c>
      <c r="M1777" s="154"/>
      <c r="N1777" s="208"/>
      <c r="O17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8" spans="1:15">
      <c r="A1778" s="156"/>
      <c r="B1778" s="220"/>
      <c r="C1778" s="150"/>
      <c r="D1778" s="150"/>
      <c r="E1778" s="150"/>
      <c r="F1778" s="150"/>
      <c r="G1778" s="151"/>
      <c r="H1778" s="23">
        <f>MONTH(CtasReceber[[#This Row],[Data Vencimento]])</f>
        <v>1</v>
      </c>
      <c r="I1778" s="23">
        <f>YEAR(CtasReceber[[#This Row],[Data Vencimento]])</f>
        <v>1900</v>
      </c>
      <c r="J1778" s="156"/>
      <c r="K1778" s="23">
        <f>MONTH(CtasReceber[[#This Row],[Data Recebimento]])</f>
        <v>1</v>
      </c>
      <c r="L1778" s="23">
        <f>YEAR(CtasReceber[[#This Row],[Data Recebimento]])</f>
        <v>1900</v>
      </c>
      <c r="M1778" s="154"/>
      <c r="N1778" s="208"/>
      <c r="O17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79" spans="1:15">
      <c r="A1779" s="156"/>
      <c r="B1779" s="220"/>
      <c r="C1779" s="150"/>
      <c r="D1779" s="150"/>
      <c r="E1779" s="150"/>
      <c r="F1779" s="150"/>
      <c r="G1779" s="151"/>
      <c r="H1779" s="23">
        <f>MONTH(CtasReceber[[#This Row],[Data Vencimento]])</f>
        <v>1</v>
      </c>
      <c r="I1779" s="23">
        <f>YEAR(CtasReceber[[#This Row],[Data Vencimento]])</f>
        <v>1900</v>
      </c>
      <c r="J1779" s="156"/>
      <c r="K1779" s="23">
        <f>MONTH(CtasReceber[[#This Row],[Data Recebimento]])</f>
        <v>1</v>
      </c>
      <c r="L1779" s="23">
        <f>YEAR(CtasReceber[[#This Row],[Data Recebimento]])</f>
        <v>1900</v>
      </c>
      <c r="M1779" s="154"/>
      <c r="N1779" s="208"/>
      <c r="O17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0" spans="1:15">
      <c r="A1780" s="156"/>
      <c r="B1780" s="220"/>
      <c r="C1780" s="150"/>
      <c r="D1780" s="150"/>
      <c r="E1780" s="150"/>
      <c r="F1780" s="150"/>
      <c r="G1780" s="151"/>
      <c r="H1780" s="23">
        <f>MONTH(CtasReceber[[#This Row],[Data Vencimento]])</f>
        <v>1</v>
      </c>
      <c r="I1780" s="23">
        <f>YEAR(CtasReceber[[#This Row],[Data Vencimento]])</f>
        <v>1900</v>
      </c>
      <c r="J1780" s="156"/>
      <c r="K1780" s="23">
        <f>MONTH(CtasReceber[[#This Row],[Data Recebimento]])</f>
        <v>1</v>
      </c>
      <c r="L1780" s="23">
        <f>YEAR(CtasReceber[[#This Row],[Data Recebimento]])</f>
        <v>1900</v>
      </c>
      <c r="M1780" s="154"/>
      <c r="N1780" s="208"/>
      <c r="O17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1" spans="1:15">
      <c r="A1781" s="156"/>
      <c r="B1781" s="220"/>
      <c r="C1781" s="150"/>
      <c r="D1781" s="150"/>
      <c r="E1781" s="150"/>
      <c r="F1781" s="150"/>
      <c r="G1781" s="151"/>
      <c r="H1781" s="23">
        <f>MONTH(CtasReceber[[#This Row],[Data Vencimento]])</f>
        <v>1</v>
      </c>
      <c r="I1781" s="23">
        <f>YEAR(CtasReceber[[#This Row],[Data Vencimento]])</f>
        <v>1900</v>
      </c>
      <c r="J1781" s="156"/>
      <c r="K1781" s="23">
        <f>MONTH(CtasReceber[[#This Row],[Data Recebimento]])</f>
        <v>1</v>
      </c>
      <c r="L1781" s="23">
        <f>YEAR(CtasReceber[[#This Row],[Data Recebimento]])</f>
        <v>1900</v>
      </c>
      <c r="M1781" s="154"/>
      <c r="N1781" s="208"/>
      <c r="O17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2" spans="1:15">
      <c r="A1782" s="156"/>
      <c r="B1782" s="220"/>
      <c r="C1782" s="150"/>
      <c r="D1782" s="150"/>
      <c r="E1782" s="150"/>
      <c r="F1782" s="150"/>
      <c r="G1782" s="151"/>
      <c r="H1782" s="23">
        <f>MONTH(CtasReceber[[#This Row],[Data Vencimento]])</f>
        <v>1</v>
      </c>
      <c r="I1782" s="23">
        <f>YEAR(CtasReceber[[#This Row],[Data Vencimento]])</f>
        <v>1900</v>
      </c>
      <c r="J1782" s="156"/>
      <c r="K1782" s="23">
        <f>MONTH(CtasReceber[[#This Row],[Data Recebimento]])</f>
        <v>1</v>
      </c>
      <c r="L1782" s="23">
        <f>YEAR(CtasReceber[[#This Row],[Data Recebimento]])</f>
        <v>1900</v>
      </c>
      <c r="M1782" s="154"/>
      <c r="N1782" s="208"/>
      <c r="O17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3" spans="1:15">
      <c r="A1783" s="156"/>
      <c r="B1783" s="220"/>
      <c r="C1783" s="150"/>
      <c r="D1783" s="150"/>
      <c r="E1783" s="150"/>
      <c r="F1783" s="150"/>
      <c r="G1783" s="151"/>
      <c r="H1783" s="23">
        <f>MONTH(CtasReceber[[#This Row],[Data Vencimento]])</f>
        <v>1</v>
      </c>
      <c r="I1783" s="23">
        <f>YEAR(CtasReceber[[#This Row],[Data Vencimento]])</f>
        <v>1900</v>
      </c>
      <c r="J1783" s="156"/>
      <c r="K1783" s="23">
        <f>MONTH(CtasReceber[[#This Row],[Data Recebimento]])</f>
        <v>1</v>
      </c>
      <c r="L1783" s="23">
        <f>YEAR(CtasReceber[[#This Row],[Data Recebimento]])</f>
        <v>1900</v>
      </c>
      <c r="M1783" s="154"/>
      <c r="N1783" s="208"/>
      <c r="O17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4" spans="1:15">
      <c r="A1784" s="156"/>
      <c r="B1784" s="220"/>
      <c r="C1784" s="150"/>
      <c r="D1784" s="150"/>
      <c r="E1784" s="150"/>
      <c r="F1784" s="150"/>
      <c r="G1784" s="151"/>
      <c r="H1784" s="23">
        <f>MONTH(CtasReceber[[#This Row],[Data Vencimento]])</f>
        <v>1</v>
      </c>
      <c r="I1784" s="23">
        <f>YEAR(CtasReceber[[#This Row],[Data Vencimento]])</f>
        <v>1900</v>
      </c>
      <c r="J1784" s="156"/>
      <c r="K1784" s="23">
        <f>MONTH(CtasReceber[[#This Row],[Data Recebimento]])</f>
        <v>1</v>
      </c>
      <c r="L1784" s="23">
        <f>YEAR(CtasReceber[[#This Row],[Data Recebimento]])</f>
        <v>1900</v>
      </c>
      <c r="M1784" s="154"/>
      <c r="N1784" s="208"/>
      <c r="O17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5" spans="1:15">
      <c r="A1785" s="156"/>
      <c r="B1785" s="220"/>
      <c r="C1785" s="150"/>
      <c r="D1785" s="150"/>
      <c r="E1785" s="150"/>
      <c r="F1785" s="150"/>
      <c r="G1785" s="151"/>
      <c r="H1785" s="23">
        <f>MONTH(CtasReceber[[#This Row],[Data Vencimento]])</f>
        <v>1</v>
      </c>
      <c r="I1785" s="23">
        <f>YEAR(CtasReceber[[#This Row],[Data Vencimento]])</f>
        <v>1900</v>
      </c>
      <c r="J1785" s="156"/>
      <c r="K1785" s="23">
        <f>MONTH(CtasReceber[[#This Row],[Data Recebimento]])</f>
        <v>1</v>
      </c>
      <c r="L1785" s="23">
        <f>YEAR(CtasReceber[[#This Row],[Data Recebimento]])</f>
        <v>1900</v>
      </c>
      <c r="M1785" s="154"/>
      <c r="N1785" s="208"/>
      <c r="O17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6" spans="1:15">
      <c r="A1786" s="156"/>
      <c r="B1786" s="220"/>
      <c r="C1786" s="150"/>
      <c r="D1786" s="150"/>
      <c r="E1786" s="150"/>
      <c r="F1786" s="150"/>
      <c r="G1786" s="151"/>
      <c r="H1786" s="23">
        <f>MONTH(CtasReceber[[#This Row],[Data Vencimento]])</f>
        <v>1</v>
      </c>
      <c r="I1786" s="23">
        <f>YEAR(CtasReceber[[#This Row],[Data Vencimento]])</f>
        <v>1900</v>
      </c>
      <c r="J1786" s="156"/>
      <c r="K1786" s="23">
        <f>MONTH(CtasReceber[[#This Row],[Data Recebimento]])</f>
        <v>1</v>
      </c>
      <c r="L1786" s="23">
        <f>YEAR(CtasReceber[[#This Row],[Data Recebimento]])</f>
        <v>1900</v>
      </c>
      <c r="M1786" s="154"/>
      <c r="N1786" s="208"/>
      <c r="O17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7" spans="1:15">
      <c r="A1787" s="156"/>
      <c r="B1787" s="220"/>
      <c r="C1787" s="150"/>
      <c r="D1787" s="150"/>
      <c r="E1787" s="150"/>
      <c r="F1787" s="150"/>
      <c r="G1787" s="151"/>
      <c r="H1787" s="23">
        <f>MONTH(CtasReceber[[#This Row],[Data Vencimento]])</f>
        <v>1</v>
      </c>
      <c r="I1787" s="23">
        <f>YEAR(CtasReceber[[#This Row],[Data Vencimento]])</f>
        <v>1900</v>
      </c>
      <c r="J1787" s="156"/>
      <c r="K1787" s="23">
        <f>MONTH(CtasReceber[[#This Row],[Data Recebimento]])</f>
        <v>1</v>
      </c>
      <c r="L1787" s="23">
        <f>YEAR(CtasReceber[[#This Row],[Data Recebimento]])</f>
        <v>1900</v>
      </c>
      <c r="M1787" s="154"/>
      <c r="N1787" s="208"/>
      <c r="O17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8" spans="1:15">
      <c r="A1788" s="156"/>
      <c r="B1788" s="220"/>
      <c r="C1788" s="150"/>
      <c r="D1788" s="150"/>
      <c r="E1788" s="150"/>
      <c r="F1788" s="150"/>
      <c r="G1788" s="151"/>
      <c r="H1788" s="23">
        <f>MONTH(CtasReceber[[#This Row],[Data Vencimento]])</f>
        <v>1</v>
      </c>
      <c r="I1788" s="23">
        <f>YEAR(CtasReceber[[#This Row],[Data Vencimento]])</f>
        <v>1900</v>
      </c>
      <c r="J1788" s="156"/>
      <c r="K1788" s="23">
        <f>MONTH(CtasReceber[[#This Row],[Data Recebimento]])</f>
        <v>1</v>
      </c>
      <c r="L1788" s="23">
        <f>YEAR(CtasReceber[[#This Row],[Data Recebimento]])</f>
        <v>1900</v>
      </c>
      <c r="M1788" s="154"/>
      <c r="N1788" s="208"/>
      <c r="O17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89" spans="1:15">
      <c r="A1789" s="156"/>
      <c r="B1789" s="220"/>
      <c r="C1789" s="150"/>
      <c r="D1789" s="150"/>
      <c r="E1789" s="150"/>
      <c r="F1789" s="150"/>
      <c r="G1789" s="151"/>
      <c r="H1789" s="23">
        <f>MONTH(CtasReceber[[#This Row],[Data Vencimento]])</f>
        <v>1</v>
      </c>
      <c r="I1789" s="23">
        <f>YEAR(CtasReceber[[#This Row],[Data Vencimento]])</f>
        <v>1900</v>
      </c>
      <c r="J1789" s="156"/>
      <c r="K1789" s="23">
        <f>MONTH(CtasReceber[[#This Row],[Data Recebimento]])</f>
        <v>1</v>
      </c>
      <c r="L1789" s="23">
        <f>YEAR(CtasReceber[[#This Row],[Data Recebimento]])</f>
        <v>1900</v>
      </c>
      <c r="M1789" s="154"/>
      <c r="N1789" s="208"/>
      <c r="O17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0" spans="1:15">
      <c r="A1790" s="156"/>
      <c r="B1790" s="220"/>
      <c r="C1790" s="150"/>
      <c r="D1790" s="150"/>
      <c r="E1790" s="150"/>
      <c r="F1790" s="150"/>
      <c r="G1790" s="151"/>
      <c r="H1790" s="23">
        <f>MONTH(CtasReceber[[#This Row],[Data Vencimento]])</f>
        <v>1</v>
      </c>
      <c r="I1790" s="23">
        <f>YEAR(CtasReceber[[#This Row],[Data Vencimento]])</f>
        <v>1900</v>
      </c>
      <c r="J1790" s="156"/>
      <c r="K1790" s="23">
        <f>MONTH(CtasReceber[[#This Row],[Data Recebimento]])</f>
        <v>1</v>
      </c>
      <c r="L1790" s="23">
        <f>YEAR(CtasReceber[[#This Row],[Data Recebimento]])</f>
        <v>1900</v>
      </c>
      <c r="M1790" s="154"/>
      <c r="N1790" s="208"/>
      <c r="O17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1" spans="1:15">
      <c r="A1791" s="156"/>
      <c r="B1791" s="220"/>
      <c r="C1791" s="150"/>
      <c r="D1791" s="150"/>
      <c r="E1791" s="150"/>
      <c r="F1791" s="150"/>
      <c r="G1791" s="151"/>
      <c r="H1791" s="23">
        <f>MONTH(CtasReceber[[#This Row],[Data Vencimento]])</f>
        <v>1</v>
      </c>
      <c r="I1791" s="23">
        <f>YEAR(CtasReceber[[#This Row],[Data Vencimento]])</f>
        <v>1900</v>
      </c>
      <c r="J1791" s="156"/>
      <c r="K1791" s="23">
        <f>MONTH(CtasReceber[[#This Row],[Data Recebimento]])</f>
        <v>1</v>
      </c>
      <c r="L1791" s="23">
        <f>YEAR(CtasReceber[[#This Row],[Data Recebimento]])</f>
        <v>1900</v>
      </c>
      <c r="M1791" s="154"/>
      <c r="N1791" s="208"/>
      <c r="O17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2" spans="1:15">
      <c r="A1792" s="156"/>
      <c r="B1792" s="220"/>
      <c r="C1792" s="150"/>
      <c r="D1792" s="150"/>
      <c r="E1792" s="150"/>
      <c r="F1792" s="150"/>
      <c r="G1792" s="151"/>
      <c r="H1792" s="23">
        <f>MONTH(CtasReceber[[#This Row],[Data Vencimento]])</f>
        <v>1</v>
      </c>
      <c r="I1792" s="23">
        <f>YEAR(CtasReceber[[#This Row],[Data Vencimento]])</f>
        <v>1900</v>
      </c>
      <c r="J1792" s="156"/>
      <c r="K1792" s="23">
        <f>MONTH(CtasReceber[[#This Row],[Data Recebimento]])</f>
        <v>1</v>
      </c>
      <c r="L1792" s="23">
        <f>YEAR(CtasReceber[[#This Row],[Data Recebimento]])</f>
        <v>1900</v>
      </c>
      <c r="M1792" s="154"/>
      <c r="N1792" s="208"/>
      <c r="O17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3" spans="1:15">
      <c r="A1793" s="156"/>
      <c r="B1793" s="220"/>
      <c r="C1793" s="150"/>
      <c r="D1793" s="150"/>
      <c r="E1793" s="150"/>
      <c r="F1793" s="150"/>
      <c r="G1793" s="151"/>
      <c r="H1793" s="23">
        <f>MONTH(CtasReceber[[#This Row],[Data Vencimento]])</f>
        <v>1</v>
      </c>
      <c r="I1793" s="23">
        <f>YEAR(CtasReceber[[#This Row],[Data Vencimento]])</f>
        <v>1900</v>
      </c>
      <c r="J1793" s="156"/>
      <c r="K1793" s="23">
        <f>MONTH(CtasReceber[[#This Row],[Data Recebimento]])</f>
        <v>1</v>
      </c>
      <c r="L1793" s="23">
        <f>YEAR(CtasReceber[[#This Row],[Data Recebimento]])</f>
        <v>1900</v>
      </c>
      <c r="M1793" s="154"/>
      <c r="N1793" s="208"/>
      <c r="O17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4" spans="1:15">
      <c r="A1794" s="156"/>
      <c r="B1794" s="220"/>
      <c r="C1794" s="150"/>
      <c r="D1794" s="150"/>
      <c r="E1794" s="150"/>
      <c r="F1794" s="150"/>
      <c r="G1794" s="151"/>
      <c r="H1794" s="23">
        <f>MONTH(CtasReceber[[#This Row],[Data Vencimento]])</f>
        <v>1</v>
      </c>
      <c r="I1794" s="23">
        <f>YEAR(CtasReceber[[#This Row],[Data Vencimento]])</f>
        <v>1900</v>
      </c>
      <c r="J1794" s="156"/>
      <c r="K1794" s="23">
        <f>MONTH(CtasReceber[[#This Row],[Data Recebimento]])</f>
        <v>1</v>
      </c>
      <c r="L1794" s="23">
        <f>YEAR(CtasReceber[[#This Row],[Data Recebimento]])</f>
        <v>1900</v>
      </c>
      <c r="M1794" s="154"/>
      <c r="N1794" s="208"/>
      <c r="O17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5" spans="1:15">
      <c r="A1795" s="156"/>
      <c r="B1795" s="220"/>
      <c r="C1795" s="150"/>
      <c r="D1795" s="150"/>
      <c r="E1795" s="150"/>
      <c r="F1795" s="150"/>
      <c r="G1795" s="151"/>
      <c r="H1795" s="23">
        <f>MONTH(CtasReceber[[#This Row],[Data Vencimento]])</f>
        <v>1</v>
      </c>
      <c r="I1795" s="23">
        <f>YEAR(CtasReceber[[#This Row],[Data Vencimento]])</f>
        <v>1900</v>
      </c>
      <c r="J1795" s="156"/>
      <c r="K1795" s="23">
        <f>MONTH(CtasReceber[[#This Row],[Data Recebimento]])</f>
        <v>1</v>
      </c>
      <c r="L1795" s="23">
        <f>YEAR(CtasReceber[[#This Row],[Data Recebimento]])</f>
        <v>1900</v>
      </c>
      <c r="M1795" s="154"/>
      <c r="N1795" s="208"/>
      <c r="O17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6" spans="1:15">
      <c r="A1796" s="156"/>
      <c r="B1796" s="220"/>
      <c r="C1796" s="150"/>
      <c r="D1796" s="150"/>
      <c r="E1796" s="150"/>
      <c r="F1796" s="150"/>
      <c r="G1796" s="151"/>
      <c r="H1796" s="23">
        <f>MONTH(CtasReceber[[#This Row],[Data Vencimento]])</f>
        <v>1</v>
      </c>
      <c r="I1796" s="23">
        <f>YEAR(CtasReceber[[#This Row],[Data Vencimento]])</f>
        <v>1900</v>
      </c>
      <c r="J1796" s="156"/>
      <c r="K1796" s="23">
        <f>MONTH(CtasReceber[[#This Row],[Data Recebimento]])</f>
        <v>1</v>
      </c>
      <c r="L1796" s="23">
        <f>YEAR(CtasReceber[[#This Row],[Data Recebimento]])</f>
        <v>1900</v>
      </c>
      <c r="M1796" s="154"/>
      <c r="N1796" s="208"/>
      <c r="O17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7" spans="1:15">
      <c r="A1797" s="156"/>
      <c r="B1797" s="220"/>
      <c r="C1797" s="150"/>
      <c r="D1797" s="150"/>
      <c r="E1797" s="150"/>
      <c r="F1797" s="150"/>
      <c r="G1797" s="151"/>
      <c r="H1797" s="23">
        <f>MONTH(CtasReceber[[#This Row],[Data Vencimento]])</f>
        <v>1</v>
      </c>
      <c r="I1797" s="23">
        <f>YEAR(CtasReceber[[#This Row],[Data Vencimento]])</f>
        <v>1900</v>
      </c>
      <c r="J1797" s="156"/>
      <c r="K1797" s="23">
        <f>MONTH(CtasReceber[[#This Row],[Data Recebimento]])</f>
        <v>1</v>
      </c>
      <c r="L1797" s="23">
        <f>YEAR(CtasReceber[[#This Row],[Data Recebimento]])</f>
        <v>1900</v>
      </c>
      <c r="M1797" s="154"/>
      <c r="N1797" s="208"/>
      <c r="O17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8" spans="1:15">
      <c r="A1798" s="156"/>
      <c r="B1798" s="220"/>
      <c r="C1798" s="150"/>
      <c r="D1798" s="150"/>
      <c r="E1798" s="150"/>
      <c r="F1798" s="150"/>
      <c r="G1798" s="151"/>
      <c r="H1798" s="23">
        <f>MONTH(CtasReceber[[#This Row],[Data Vencimento]])</f>
        <v>1</v>
      </c>
      <c r="I1798" s="23">
        <f>YEAR(CtasReceber[[#This Row],[Data Vencimento]])</f>
        <v>1900</v>
      </c>
      <c r="J1798" s="156"/>
      <c r="K1798" s="23">
        <f>MONTH(CtasReceber[[#This Row],[Data Recebimento]])</f>
        <v>1</v>
      </c>
      <c r="L1798" s="23">
        <f>YEAR(CtasReceber[[#This Row],[Data Recebimento]])</f>
        <v>1900</v>
      </c>
      <c r="M1798" s="154"/>
      <c r="N1798" s="208"/>
      <c r="O17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799" spans="1:15">
      <c r="A1799" s="156"/>
      <c r="B1799" s="220"/>
      <c r="C1799" s="150"/>
      <c r="D1799" s="150"/>
      <c r="E1799" s="150"/>
      <c r="F1799" s="150"/>
      <c r="G1799" s="151"/>
      <c r="H1799" s="23">
        <f>MONTH(CtasReceber[[#This Row],[Data Vencimento]])</f>
        <v>1</v>
      </c>
      <c r="I1799" s="23">
        <f>YEAR(CtasReceber[[#This Row],[Data Vencimento]])</f>
        <v>1900</v>
      </c>
      <c r="J1799" s="156"/>
      <c r="K1799" s="23">
        <f>MONTH(CtasReceber[[#This Row],[Data Recebimento]])</f>
        <v>1</v>
      </c>
      <c r="L1799" s="23">
        <f>YEAR(CtasReceber[[#This Row],[Data Recebimento]])</f>
        <v>1900</v>
      </c>
      <c r="M1799" s="154"/>
      <c r="N1799" s="208"/>
      <c r="O17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0" spans="1:15">
      <c r="A1800" s="156"/>
      <c r="B1800" s="220"/>
      <c r="C1800" s="150"/>
      <c r="D1800" s="150"/>
      <c r="E1800" s="150"/>
      <c r="F1800" s="150"/>
      <c r="G1800" s="151"/>
      <c r="H1800" s="23">
        <f>MONTH(CtasReceber[[#This Row],[Data Vencimento]])</f>
        <v>1</v>
      </c>
      <c r="I1800" s="23">
        <f>YEAR(CtasReceber[[#This Row],[Data Vencimento]])</f>
        <v>1900</v>
      </c>
      <c r="J1800" s="156"/>
      <c r="K1800" s="23">
        <f>MONTH(CtasReceber[[#This Row],[Data Recebimento]])</f>
        <v>1</v>
      </c>
      <c r="L1800" s="23">
        <f>YEAR(CtasReceber[[#This Row],[Data Recebimento]])</f>
        <v>1900</v>
      </c>
      <c r="M1800" s="154"/>
      <c r="N1800" s="208"/>
      <c r="O18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1" spans="1:15">
      <c r="A1801" s="156"/>
      <c r="B1801" s="220"/>
      <c r="C1801" s="150"/>
      <c r="D1801" s="150"/>
      <c r="E1801" s="150"/>
      <c r="F1801" s="150"/>
      <c r="G1801" s="151"/>
      <c r="H1801" s="23">
        <f>MONTH(CtasReceber[[#This Row],[Data Vencimento]])</f>
        <v>1</v>
      </c>
      <c r="I1801" s="23">
        <f>YEAR(CtasReceber[[#This Row],[Data Vencimento]])</f>
        <v>1900</v>
      </c>
      <c r="J1801" s="156"/>
      <c r="K1801" s="23">
        <f>MONTH(CtasReceber[[#This Row],[Data Recebimento]])</f>
        <v>1</v>
      </c>
      <c r="L1801" s="23">
        <f>YEAR(CtasReceber[[#This Row],[Data Recebimento]])</f>
        <v>1900</v>
      </c>
      <c r="M1801" s="154"/>
      <c r="N1801" s="208"/>
      <c r="O18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2" spans="1:15">
      <c r="A1802" s="156"/>
      <c r="B1802" s="220"/>
      <c r="C1802" s="150"/>
      <c r="D1802" s="150"/>
      <c r="E1802" s="150"/>
      <c r="F1802" s="150"/>
      <c r="G1802" s="151"/>
      <c r="H1802" s="23">
        <f>MONTH(CtasReceber[[#This Row],[Data Vencimento]])</f>
        <v>1</v>
      </c>
      <c r="I1802" s="23">
        <f>YEAR(CtasReceber[[#This Row],[Data Vencimento]])</f>
        <v>1900</v>
      </c>
      <c r="J1802" s="156"/>
      <c r="K1802" s="23">
        <f>MONTH(CtasReceber[[#This Row],[Data Recebimento]])</f>
        <v>1</v>
      </c>
      <c r="L1802" s="23">
        <f>YEAR(CtasReceber[[#This Row],[Data Recebimento]])</f>
        <v>1900</v>
      </c>
      <c r="M1802" s="154"/>
      <c r="N1802" s="208"/>
      <c r="O18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3" spans="1:15">
      <c r="A1803" s="156"/>
      <c r="B1803" s="220"/>
      <c r="C1803" s="150"/>
      <c r="D1803" s="150"/>
      <c r="E1803" s="150"/>
      <c r="F1803" s="150"/>
      <c r="G1803" s="151"/>
      <c r="H1803" s="23">
        <f>MONTH(CtasReceber[[#This Row],[Data Vencimento]])</f>
        <v>1</v>
      </c>
      <c r="I1803" s="23">
        <f>YEAR(CtasReceber[[#This Row],[Data Vencimento]])</f>
        <v>1900</v>
      </c>
      <c r="J1803" s="156"/>
      <c r="K1803" s="23">
        <f>MONTH(CtasReceber[[#This Row],[Data Recebimento]])</f>
        <v>1</v>
      </c>
      <c r="L1803" s="23">
        <f>YEAR(CtasReceber[[#This Row],[Data Recebimento]])</f>
        <v>1900</v>
      </c>
      <c r="M1803" s="154"/>
      <c r="N1803" s="208"/>
      <c r="O18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4" spans="1:15">
      <c r="A1804" s="156"/>
      <c r="B1804" s="220"/>
      <c r="C1804" s="150"/>
      <c r="D1804" s="150"/>
      <c r="E1804" s="150"/>
      <c r="F1804" s="150"/>
      <c r="G1804" s="151"/>
      <c r="H1804" s="23">
        <f>MONTH(CtasReceber[[#This Row],[Data Vencimento]])</f>
        <v>1</v>
      </c>
      <c r="I1804" s="23">
        <f>YEAR(CtasReceber[[#This Row],[Data Vencimento]])</f>
        <v>1900</v>
      </c>
      <c r="J1804" s="156"/>
      <c r="K1804" s="23">
        <f>MONTH(CtasReceber[[#This Row],[Data Recebimento]])</f>
        <v>1</v>
      </c>
      <c r="L1804" s="23">
        <f>YEAR(CtasReceber[[#This Row],[Data Recebimento]])</f>
        <v>1900</v>
      </c>
      <c r="M1804" s="154"/>
      <c r="N1804" s="208"/>
      <c r="O18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5" spans="1:15">
      <c r="A1805" s="156"/>
      <c r="B1805" s="220"/>
      <c r="C1805" s="150"/>
      <c r="D1805" s="150"/>
      <c r="E1805" s="150"/>
      <c r="F1805" s="150"/>
      <c r="G1805" s="151"/>
      <c r="H1805" s="23">
        <f>MONTH(CtasReceber[[#This Row],[Data Vencimento]])</f>
        <v>1</v>
      </c>
      <c r="I1805" s="23">
        <f>YEAR(CtasReceber[[#This Row],[Data Vencimento]])</f>
        <v>1900</v>
      </c>
      <c r="J1805" s="156"/>
      <c r="K1805" s="23">
        <f>MONTH(CtasReceber[[#This Row],[Data Recebimento]])</f>
        <v>1</v>
      </c>
      <c r="L1805" s="23">
        <f>YEAR(CtasReceber[[#This Row],[Data Recebimento]])</f>
        <v>1900</v>
      </c>
      <c r="M1805" s="154"/>
      <c r="N1805" s="208"/>
      <c r="O18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6" spans="1:15">
      <c r="A1806" s="156"/>
      <c r="B1806" s="220"/>
      <c r="C1806" s="150"/>
      <c r="D1806" s="150"/>
      <c r="E1806" s="150"/>
      <c r="F1806" s="150"/>
      <c r="G1806" s="151"/>
      <c r="H1806" s="23">
        <f>MONTH(CtasReceber[[#This Row],[Data Vencimento]])</f>
        <v>1</v>
      </c>
      <c r="I1806" s="23">
        <f>YEAR(CtasReceber[[#This Row],[Data Vencimento]])</f>
        <v>1900</v>
      </c>
      <c r="J1806" s="156"/>
      <c r="K1806" s="23">
        <f>MONTH(CtasReceber[[#This Row],[Data Recebimento]])</f>
        <v>1</v>
      </c>
      <c r="L1806" s="23">
        <f>YEAR(CtasReceber[[#This Row],[Data Recebimento]])</f>
        <v>1900</v>
      </c>
      <c r="M1806" s="154"/>
      <c r="N1806" s="208"/>
      <c r="O18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7" spans="1:15">
      <c r="A1807" s="156"/>
      <c r="B1807" s="220"/>
      <c r="C1807" s="150"/>
      <c r="D1807" s="150"/>
      <c r="E1807" s="150"/>
      <c r="F1807" s="150"/>
      <c r="G1807" s="151"/>
      <c r="H1807" s="23">
        <f>MONTH(CtasReceber[[#This Row],[Data Vencimento]])</f>
        <v>1</v>
      </c>
      <c r="I1807" s="23">
        <f>YEAR(CtasReceber[[#This Row],[Data Vencimento]])</f>
        <v>1900</v>
      </c>
      <c r="J1807" s="156"/>
      <c r="K1807" s="23">
        <f>MONTH(CtasReceber[[#This Row],[Data Recebimento]])</f>
        <v>1</v>
      </c>
      <c r="L1807" s="23">
        <f>YEAR(CtasReceber[[#This Row],[Data Recebimento]])</f>
        <v>1900</v>
      </c>
      <c r="M1807" s="154"/>
      <c r="N1807" s="208"/>
      <c r="O18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8" spans="1:15">
      <c r="A1808" s="156"/>
      <c r="B1808" s="220"/>
      <c r="C1808" s="150"/>
      <c r="D1808" s="150"/>
      <c r="E1808" s="150"/>
      <c r="F1808" s="150"/>
      <c r="G1808" s="151"/>
      <c r="H1808" s="23">
        <f>MONTH(CtasReceber[[#This Row],[Data Vencimento]])</f>
        <v>1</v>
      </c>
      <c r="I1808" s="23">
        <f>YEAR(CtasReceber[[#This Row],[Data Vencimento]])</f>
        <v>1900</v>
      </c>
      <c r="J1808" s="156"/>
      <c r="K1808" s="23">
        <f>MONTH(CtasReceber[[#This Row],[Data Recebimento]])</f>
        <v>1</v>
      </c>
      <c r="L1808" s="23">
        <f>YEAR(CtasReceber[[#This Row],[Data Recebimento]])</f>
        <v>1900</v>
      </c>
      <c r="M1808" s="154"/>
      <c r="N1808" s="208"/>
      <c r="O18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09" spans="1:15">
      <c r="A1809" s="156"/>
      <c r="B1809" s="220"/>
      <c r="C1809" s="150"/>
      <c r="D1809" s="150"/>
      <c r="E1809" s="150"/>
      <c r="F1809" s="150"/>
      <c r="G1809" s="151"/>
      <c r="H1809" s="23">
        <f>MONTH(CtasReceber[[#This Row],[Data Vencimento]])</f>
        <v>1</v>
      </c>
      <c r="I1809" s="23">
        <f>YEAR(CtasReceber[[#This Row],[Data Vencimento]])</f>
        <v>1900</v>
      </c>
      <c r="J1809" s="156"/>
      <c r="K1809" s="23">
        <f>MONTH(CtasReceber[[#This Row],[Data Recebimento]])</f>
        <v>1</v>
      </c>
      <c r="L1809" s="23">
        <f>YEAR(CtasReceber[[#This Row],[Data Recebimento]])</f>
        <v>1900</v>
      </c>
      <c r="M1809" s="154"/>
      <c r="N1809" s="208"/>
      <c r="O18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0" spans="1:15">
      <c r="A1810" s="156"/>
      <c r="B1810" s="220"/>
      <c r="C1810" s="150"/>
      <c r="D1810" s="150"/>
      <c r="E1810" s="150"/>
      <c r="F1810" s="150"/>
      <c r="G1810" s="151"/>
      <c r="H1810" s="23">
        <f>MONTH(CtasReceber[[#This Row],[Data Vencimento]])</f>
        <v>1</v>
      </c>
      <c r="I1810" s="23">
        <f>YEAR(CtasReceber[[#This Row],[Data Vencimento]])</f>
        <v>1900</v>
      </c>
      <c r="J1810" s="156"/>
      <c r="K1810" s="23">
        <f>MONTH(CtasReceber[[#This Row],[Data Recebimento]])</f>
        <v>1</v>
      </c>
      <c r="L1810" s="23">
        <f>YEAR(CtasReceber[[#This Row],[Data Recebimento]])</f>
        <v>1900</v>
      </c>
      <c r="M1810" s="154"/>
      <c r="N1810" s="208"/>
      <c r="O18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1" spans="1:15">
      <c r="A1811" s="156"/>
      <c r="B1811" s="220"/>
      <c r="C1811" s="150"/>
      <c r="D1811" s="150"/>
      <c r="E1811" s="150"/>
      <c r="F1811" s="150"/>
      <c r="G1811" s="151"/>
      <c r="H1811" s="23">
        <f>MONTH(CtasReceber[[#This Row],[Data Vencimento]])</f>
        <v>1</v>
      </c>
      <c r="I1811" s="23">
        <f>YEAR(CtasReceber[[#This Row],[Data Vencimento]])</f>
        <v>1900</v>
      </c>
      <c r="J1811" s="156"/>
      <c r="K1811" s="23">
        <f>MONTH(CtasReceber[[#This Row],[Data Recebimento]])</f>
        <v>1</v>
      </c>
      <c r="L1811" s="23">
        <f>YEAR(CtasReceber[[#This Row],[Data Recebimento]])</f>
        <v>1900</v>
      </c>
      <c r="M1811" s="154"/>
      <c r="N1811" s="208"/>
      <c r="O18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2" spans="1:15">
      <c r="A1812" s="156"/>
      <c r="B1812" s="220"/>
      <c r="C1812" s="150"/>
      <c r="D1812" s="150"/>
      <c r="E1812" s="150"/>
      <c r="F1812" s="150"/>
      <c r="G1812" s="151"/>
      <c r="H1812" s="23">
        <f>MONTH(CtasReceber[[#This Row],[Data Vencimento]])</f>
        <v>1</v>
      </c>
      <c r="I1812" s="23">
        <f>YEAR(CtasReceber[[#This Row],[Data Vencimento]])</f>
        <v>1900</v>
      </c>
      <c r="J1812" s="156"/>
      <c r="K1812" s="23">
        <f>MONTH(CtasReceber[[#This Row],[Data Recebimento]])</f>
        <v>1</v>
      </c>
      <c r="L1812" s="23">
        <f>YEAR(CtasReceber[[#This Row],[Data Recebimento]])</f>
        <v>1900</v>
      </c>
      <c r="M1812" s="154"/>
      <c r="N1812" s="208"/>
      <c r="O18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3" spans="1:15">
      <c r="A1813" s="156"/>
      <c r="B1813" s="220"/>
      <c r="C1813" s="150"/>
      <c r="D1813" s="150"/>
      <c r="E1813" s="150"/>
      <c r="F1813" s="150"/>
      <c r="G1813" s="151"/>
      <c r="H1813" s="23">
        <f>MONTH(CtasReceber[[#This Row],[Data Vencimento]])</f>
        <v>1</v>
      </c>
      <c r="I1813" s="23">
        <f>YEAR(CtasReceber[[#This Row],[Data Vencimento]])</f>
        <v>1900</v>
      </c>
      <c r="J1813" s="156"/>
      <c r="K1813" s="23">
        <f>MONTH(CtasReceber[[#This Row],[Data Recebimento]])</f>
        <v>1</v>
      </c>
      <c r="L1813" s="23">
        <f>YEAR(CtasReceber[[#This Row],[Data Recebimento]])</f>
        <v>1900</v>
      </c>
      <c r="M1813" s="154"/>
      <c r="N1813" s="208"/>
      <c r="O18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4" spans="1:15">
      <c r="A1814" s="156"/>
      <c r="B1814" s="220"/>
      <c r="C1814" s="150"/>
      <c r="D1814" s="150"/>
      <c r="E1814" s="150"/>
      <c r="F1814" s="150"/>
      <c r="G1814" s="151"/>
      <c r="H1814" s="23">
        <f>MONTH(CtasReceber[[#This Row],[Data Vencimento]])</f>
        <v>1</v>
      </c>
      <c r="I1814" s="23">
        <f>YEAR(CtasReceber[[#This Row],[Data Vencimento]])</f>
        <v>1900</v>
      </c>
      <c r="J1814" s="156"/>
      <c r="K1814" s="23">
        <f>MONTH(CtasReceber[[#This Row],[Data Recebimento]])</f>
        <v>1</v>
      </c>
      <c r="L1814" s="23">
        <f>YEAR(CtasReceber[[#This Row],[Data Recebimento]])</f>
        <v>1900</v>
      </c>
      <c r="M1814" s="154"/>
      <c r="N1814" s="208"/>
      <c r="O18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5" spans="1:15">
      <c r="A1815" s="156"/>
      <c r="B1815" s="220"/>
      <c r="C1815" s="150"/>
      <c r="D1815" s="150"/>
      <c r="E1815" s="150"/>
      <c r="F1815" s="150"/>
      <c r="G1815" s="151"/>
      <c r="H1815" s="23">
        <f>MONTH(CtasReceber[[#This Row],[Data Vencimento]])</f>
        <v>1</v>
      </c>
      <c r="I1815" s="23">
        <f>YEAR(CtasReceber[[#This Row],[Data Vencimento]])</f>
        <v>1900</v>
      </c>
      <c r="J1815" s="156"/>
      <c r="K1815" s="23">
        <f>MONTH(CtasReceber[[#This Row],[Data Recebimento]])</f>
        <v>1</v>
      </c>
      <c r="L1815" s="23">
        <f>YEAR(CtasReceber[[#This Row],[Data Recebimento]])</f>
        <v>1900</v>
      </c>
      <c r="M1815" s="154"/>
      <c r="N1815" s="208"/>
      <c r="O18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6" spans="1:15">
      <c r="A1816" s="156"/>
      <c r="B1816" s="220"/>
      <c r="C1816" s="150"/>
      <c r="D1816" s="150"/>
      <c r="E1816" s="150"/>
      <c r="F1816" s="150"/>
      <c r="G1816" s="151"/>
      <c r="H1816" s="23">
        <f>MONTH(CtasReceber[[#This Row],[Data Vencimento]])</f>
        <v>1</v>
      </c>
      <c r="I1816" s="23">
        <f>YEAR(CtasReceber[[#This Row],[Data Vencimento]])</f>
        <v>1900</v>
      </c>
      <c r="J1816" s="156"/>
      <c r="K1816" s="23">
        <f>MONTH(CtasReceber[[#This Row],[Data Recebimento]])</f>
        <v>1</v>
      </c>
      <c r="L1816" s="23">
        <f>YEAR(CtasReceber[[#This Row],[Data Recebimento]])</f>
        <v>1900</v>
      </c>
      <c r="M1816" s="154"/>
      <c r="N1816" s="208"/>
      <c r="O18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7" spans="1:15">
      <c r="A1817" s="156"/>
      <c r="B1817" s="220"/>
      <c r="C1817" s="150"/>
      <c r="D1817" s="150"/>
      <c r="E1817" s="150"/>
      <c r="F1817" s="150"/>
      <c r="G1817" s="151"/>
      <c r="H1817" s="23">
        <f>MONTH(CtasReceber[[#This Row],[Data Vencimento]])</f>
        <v>1</v>
      </c>
      <c r="I1817" s="23">
        <f>YEAR(CtasReceber[[#This Row],[Data Vencimento]])</f>
        <v>1900</v>
      </c>
      <c r="J1817" s="156"/>
      <c r="K1817" s="23">
        <f>MONTH(CtasReceber[[#This Row],[Data Recebimento]])</f>
        <v>1</v>
      </c>
      <c r="L1817" s="23">
        <f>YEAR(CtasReceber[[#This Row],[Data Recebimento]])</f>
        <v>1900</v>
      </c>
      <c r="M1817" s="154"/>
      <c r="N1817" s="208"/>
      <c r="O18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8" spans="1:15">
      <c r="A1818" s="156"/>
      <c r="B1818" s="220"/>
      <c r="C1818" s="150"/>
      <c r="D1818" s="150"/>
      <c r="E1818" s="150"/>
      <c r="F1818" s="150"/>
      <c r="G1818" s="151"/>
      <c r="H1818" s="23">
        <f>MONTH(CtasReceber[[#This Row],[Data Vencimento]])</f>
        <v>1</v>
      </c>
      <c r="I1818" s="23">
        <f>YEAR(CtasReceber[[#This Row],[Data Vencimento]])</f>
        <v>1900</v>
      </c>
      <c r="J1818" s="156"/>
      <c r="K1818" s="23">
        <f>MONTH(CtasReceber[[#This Row],[Data Recebimento]])</f>
        <v>1</v>
      </c>
      <c r="L1818" s="23">
        <f>YEAR(CtasReceber[[#This Row],[Data Recebimento]])</f>
        <v>1900</v>
      </c>
      <c r="M1818" s="154"/>
      <c r="N1818" s="208"/>
      <c r="O18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19" spans="1:15">
      <c r="A1819" s="156"/>
      <c r="B1819" s="220"/>
      <c r="C1819" s="150"/>
      <c r="D1819" s="150"/>
      <c r="E1819" s="150"/>
      <c r="F1819" s="150"/>
      <c r="G1819" s="151"/>
      <c r="H1819" s="23">
        <f>MONTH(CtasReceber[[#This Row],[Data Vencimento]])</f>
        <v>1</v>
      </c>
      <c r="I1819" s="23">
        <f>YEAR(CtasReceber[[#This Row],[Data Vencimento]])</f>
        <v>1900</v>
      </c>
      <c r="J1819" s="156"/>
      <c r="K1819" s="23">
        <f>MONTH(CtasReceber[[#This Row],[Data Recebimento]])</f>
        <v>1</v>
      </c>
      <c r="L1819" s="23">
        <f>YEAR(CtasReceber[[#This Row],[Data Recebimento]])</f>
        <v>1900</v>
      </c>
      <c r="M1819" s="154"/>
      <c r="N1819" s="208"/>
      <c r="O18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0" spans="1:15">
      <c r="A1820" s="156"/>
      <c r="B1820" s="220"/>
      <c r="C1820" s="150"/>
      <c r="D1820" s="150"/>
      <c r="E1820" s="150"/>
      <c r="F1820" s="150"/>
      <c r="G1820" s="151"/>
      <c r="H1820" s="23">
        <f>MONTH(CtasReceber[[#This Row],[Data Vencimento]])</f>
        <v>1</v>
      </c>
      <c r="I1820" s="23">
        <f>YEAR(CtasReceber[[#This Row],[Data Vencimento]])</f>
        <v>1900</v>
      </c>
      <c r="J1820" s="156"/>
      <c r="K1820" s="23">
        <f>MONTH(CtasReceber[[#This Row],[Data Recebimento]])</f>
        <v>1</v>
      </c>
      <c r="L1820" s="23">
        <f>YEAR(CtasReceber[[#This Row],[Data Recebimento]])</f>
        <v>1900</v>
      </c>
      <c r="M1820" s="154"/>
      <c r="N1820" s="208"/>
      <c r="O18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1" spans="1:15">
      <c r="A1821" s="156"/>
      <c r="B1821" s="220"/>
      <c r="C1821" s="150"/>
      <c r="D1821" s="150"/>
      <c r="E1821" s="150"/>
      <c r="F1821" s="150"/>
      <c r="G1821" s="151"/>
      <c r="H1821" s="23">
        <f>MONTH(CtasReceber[[#This Row],[Data Vencimento]])</f>
        <v>1</v>
      </c>
      <c r="I1821" s="23">
        <f>YEAR(CtasReceber[[#This Row],[Data Vencimento]])</f>
        <v>1900</v>
      </c>
      <c r="J1821" s="156"/>
      <c r="K1821" s="23">
        <f>MONTH(CtasReceber[[#This Row],[Data Recebimento]])</f>
        <v>1</v>
      </c>
      <c r="L1821" s="23">
        <f>YEAR(CtasReceber[[#This Row],[Data Recebimento]])</f>
        <v>1900</v>
      </c>
      <c r="M1821" s="154"/>
      <c r="N1821" s="208"/>
      <c r="O18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2" spans="1:15">
      <c r="A1822" s="156"/>
      <c r="B1822" s="220"/>
      <c r="C1822" s="150"/>
      <c r="D1822" s="150"/>
      <c r="E1822" s="150"/>
      <c r="F1822" s="150"/>
      <c r="G1822" s="151"/>
      <c r="H1822" s="23">
        <f>MONTH(CtasReceber[[#This Row],[Data Vencimento]])</f>
        <v>1</v>
      </c>
      <c r="I1822" s="23">
        <f>YEAR(CtasReceber[[#This Row],[Data Vencimento]])</f>
        <v>1900</v>
      </c>
      <c r="J1822" s="156"/>
      <c r="K1822" s="23">
        <f>MONTH(CtasReceber[[#This Row],[Data Recebimento]])</f>
        <v>1</v>
      </c>
      <c r="L1822" s="23">
        <f>YEAR(CtasReceber[[#This Row],[Data Recebimento]])</f>
        <v>1900</v>
      </c>
      <c r="M1822" s="154"/>
      <c r="N1822" s="208"/>
      <c r="O18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3" spans="1:15">
      <c r="A1823" s="156"/>
      <c r="B1823" s="220"/>
      <c r="C1823" s="150"/>
      <c r="D1823" s="150"/>
      <c r="E1823" s="150"/>
      <c r="F1823" s="150"/>
      <c r="G1823" s="151"/>
      <c r="H1823" s="23">
        <f>MONTH(CtasReceber[[#This Row],[Data Vencimento]])</f>
        <v>1</v>
      </c>
      <c r="I1823" s="23">
        <f>YEAR(CtasReceber[[#This Row],[Data Vencimento]])</f>
        <v>1900</v>
      </c>
      <c r="J1823" s="156"/>
      <c r="K1823" s="23">
        <f>MONTH(CtasReceber[[#This Row],[Data Recebimento]])</f>
        <v>1</v>
      </c>
      <c r="L1823" s="23">
        <f>YEAR(CtasReceber[[#This Row],[Data Recebimento]])</f>
        <v>1900</v>
      </c>
      <c r="M1823" s="154"/>
      <c r="N1823" s="208"/>
      <c r="O18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4" spans="1:15">
      <c r="A1824" s="156"/>
      <c r="B1824" s="220"/>
      <c r="C1824" s="150"/>
      <c r="D1824" s="150"/>
      <c r="E1824" s="150"/>
      <c r="F1824" s="150"/>
      <c r="G1824" s="151"/>
      <c r="H1824" s="23">
        <f>MONTH(CtasReceber[[#This Row],[Data Vencimento]])</f>
        <v>1</v>
      </c>
      <c r="I1824" s="23">
        <f>YEAR(CtasReceber[[#This Row],[Data Vencimento]])</f>
        <v>1900</v>
      </c>
      <c r="J1824" s="156"/>
      <c r="K1824" s="23">
        <f>MONTH(CtasReceber[[#This Row],[Data Recebimento]])</f>
        <v>1</v>
      </c>
      <c r="L1824" s="23">
        <f>YEAR(CtasReceber[[#This Row],[Data Recebimento]])</f>
        <v>1900</v>
      </c>
      <c r="M1824" s="154"/>
      <c r="N1824" s="208"/>
      <c r="O18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5" spans="1:15">
      <c r="A1825" s="156"/>
      <c r="B1825" s="220"/>
      <c r="C1825" s="150"/>
      <c r="D1825" s="150"/>
      <c r="E1825" s="150"/>
      <c r="F1825" s="150"/>
      <c r="G1825" s="151"/>
      <c r="H1825" s="23">
        <f>MONTH(CtasReceber[[#This Row],[Data Vencimento]])</f>
        <v>1</v>
      </c>
      <c r="I1825" s="23">
        <f>YEAR(CtasReceber[[#This Row],[Data Vencimento]])</f>
        <v>1900</v>
      </c>
      <c r="J1825" s="156"/>
      <c r="K1825" s="23">
        <f>MONTH(CtasReceber[[#This Row],[Data Recebimento]])</f>
        <v>1</v>
      </c>
      <c r="L1825" s="23">
        <f>YEAR(CtasReceber[[#This Row],[Data Recebimento]])</f>
        <v>1900</v>
      </c>
      <c r="M1825" s="154"/>
      <c r="N1825" s="208"/>
      <c r="O18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6" spans="1:15">
      <c r="A1826" s="156"/>
      <c r="B1826" s="220"/>
      <c r="C1826" s="150"/>
      <c r="D1826" s="150"/>
      <c r="E1826" s="150"/>
      <c r="F1826" s="150"/>
      <c r="G1826" s="151"/>
      <c r="H1826" s="23">
        <f>MONTH(CtasReceber[[#This Row],[Data Vencimento]])</f>
        <v>1</v>
      </c>
      <c r="I1826" s="23">
        <f>YEAR(CtasReceber[[#This Row],[Data Vencimento]])</f>
        <v>1900</v>
      </c>
      <c r="J1826" s="156"/>
      <c r="K1826" s="23">
        <f>MONTH(CtasReceber[[#This Row],[Data Recebimento]])</f>
        <v>1</v>
      </c>
      <c r="L1826" s="23">
        <f>YEAR(CtasReceber[[#This Row],[Data Recebimento]])</f>
        <v>1900</v>
      </c>
      <c r="M1826" s="154"/>
      <c r="N1826" s="208"/>
      <c r="O18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7" spans="1:15">
      <c r="A1827" s="156"/>
      <c r="B1827" s="220"/>
      <c r="C1827" s="150"/>
      <c r="D1827" s="150"/>
      <c r="E1827" s="150"/>
      <c r="F1827" s="150"/>
      <c r="G1827" s="151"/>
      <c r="H1827" s="23">
        <f>MONTH(CtasReceber[[#This Row],[Data Vencimento]])</f>
        <v>1</v>
      </c>
      <c r="I1827" s="23">
        <f>YEAR(CtasReceber[[#This Row],[Data Vencimento]])</f>
        <v>1900</v>
      </c>
      <c r="J1827" s="156"/>
      <c r="K1827" s="23">
        <f>MONTH(CtasReceber[[#This Row],[Data Recebimento]])</f>
        <v>1</v>
      </c>
      <c r="L1827" s="23">
        <f>YEAR(CtasReceber[[#This Row],[Data Recebimento]])</f>
        <v>1900</v>
      </c>
      <c r="M1827" s="154"/>
      <c r="N1827" s="208"/>
      <c r="O18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8" spans="1:15">
      <c r="A1828" s="156"/>
      <c r="B1828" s="220"/>
      <c r="C1828" s="150"/>
      <c r="D1828" s="150"/>
      <c r="E1828" s="150"/>
      <c r="F1828" s="150"/>
      <c r="G1828" s="151"/>
      <c r="H1828" s="23">
        <f>MONTH(CtasReceber[[#This Row],[Data Vencimento]])</f>
        <v>1</v>
      </c>
      <c r="I1828" s="23">
        <f>YEAR(CtasReceber[[#This Row],[Data Vencimento]])</f>
        <v>1900</v>
      </c>
      <c r="J1828" s="156"/>
      <c r="K1828" s="23">
        <f>MONTH(CtasReceber[[#This Row],[Data Recebimento]])</f>
        <v>1</v>
      </c>
      <c r="L1828" s="23">
        <f>YEAR(CtasReceber[[#This Row],[Data Recebimento]])</f>
        <v>1900</v>
      </c>
      <c r="M1828" s="154"/>
      <c r="N1828" s="208"/>
      <c r="O18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29" spans="1:15">
      <c r="A1829" s="156"/>
      <c r="B1829" s="220"/>
      <c r="C1829" s="150"/>
      <c r="D1829" s="150"/>
      <c r="E1829" s="150"/>
      <c r="F1829" s="150"/>
      <c r="G1829" s="151"/>
      <c r="H1829" s="23">
        <f>MONTH(CtasReceber[[#This Row],[Data Vencimento]])</f>
        <v>1</v>
      </c>
      <c r="I1829" s="23">
        <f>YEAR(CtasReceber[[#This Row],[Data Vencimento]])</f>
        <v>1900</v>
      </c>
      <c r="J1829" s="156"/>
      <c r="K1829" s="23">
        <f>MONTH(CtasReceber[[#This Row],[Data Recebimento]])</f>
        <v>1</v>
      </c>
      <c r="L1829" s="23">
        <f>YEAR(CtasReceber[[#This Row],[Data Recebimento]])</f>
        <v>1900</v>
      </c>
      <c r="M1829" s="154"/>
      <c r="N1829" s="208"/>
      <c r="O18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0" spans="1:15">
      <c r="A1830" s="156"/>
      <c r="B1830" s="220"/>
      <c r="C1830" s="150"/>
      <c r="D1830" s="150"/>
      <c r="E1830" s="150"/>
      <c r="F1830" s="150"/>
      <c r="G1830" s="151"/>
      <c r="H1830" s="23">
        <f>MONTH(CtasReceber[[#This Row],[Data Vencimento]])</f>
        <v>1</v>
      </c>
      <c r="I1830" s="23">
        <f>YEAR(CtasReceber[[#This Row],[Data Vencimento]])</f>
        <v>1900</v>
      </c>
      <c r="J1830" s="156"/>
      <c r="K1830" s="23">
        <f>MONTH(CtasReceber[[#This Row],[Data Recebimento]])</f>
        <v>1</v>
      </c>
      <c r="L1830" s="23">
        <f>YEAR(CtasReceber[[#This Row],[Data Recebimento]])</f>
        <v>1900</v>
      </c>
      <c r="M1830" s="154"/>
      <c r="N1830" s="208"/>
      <c r="O18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1" spans="1:15">
      <c r="A1831" s="156"/>
      <c r="B1831" s="220"/>
      <c r="C1831" s="150"/>
      <c r="D1831" s="150"/>
      <c r="E1831" s="150"/>
      <c r="F1831" s="150"/>
      <c r="G1831" s="151"/>
      <c r="H1831" s="23">
        <f>MONTH(CtasReceber[[#This Row],[Data Vencimento]])</f>
        <v>1</v>
      </c>
      <c r="I1831" s="23">
        <f>YEAR(CtasReceber[[#This Row],[Data Vencimento]])</f>
        <v>1900</v>
      </c>
      <c r="J1831" s="156"/>
      <c r="K1831" s="23">
        <f>MONTH(CtasReceber[[#This Row],[Data Recebimento]])</f>
        <v>1</v>
      </c>
      <c r="L1831" s="23">
        <f>YEAR(CtasReceber[[#This Row],[Data Recebimento]])</f>
        <v>1900</v>
      </c>
      <c r="M1831" s="154"/>
      <c r="N1831" s="208"/>
      <c r="O18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2" spans="1:15">
      <c r="A1832" s="156"/>
      <c r="B1832" s="220"/>
      <c r="C1832" s="150"/>
      <c r="D1832" s="150"/>
      <c r="E1832" s="150"/>
      <c r="F1832" s="150"/>
      <c r="G1832" s="151"/>
      <c r="H1832" s="23">
        <f>MONTH(CtasReceber[[#This Row],[Data Vencimento]])</f>
        <v>1</v>
      </c>
      <c r="I1832" s="23">
        <f>YEAR(CtasReceber[[#This Row],[Data Vencimento]])</f>
        <v>1900</v>
      </c>
      <c r="J1832" s="156"/>
      <c r="K1832" s="23">
        <f>MONTH(CtasReceber[[#This Row],[Data Recebimento]])</f>
        <v>1</v>
      </c>
      <c r="L1832" s="23">
        <f>YEAR(CtasReceber[[#This Row],[Data Recebimento]])</f>
        <v>1900</v>
      </c>
      <c r="M1832" s="154"/>
      <c r="N1832" s="208"/>
      <c r="O18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3" spans="1:15">
      <c r="A1833" s="156"/>
      <c r="B1833" s="220"/>
      <c r="C1833" s="150"/>
      <c r="D1833" s="150"/>
      <c r="E1833" s="150"/>
      <c r="F1833" s="150"/>
      <c r="G1833" s="151"/>
      <c r="H1833" s="23">
        <f>MONTH(CtasReceber[[#This Row],[Data Vencimento]])</f>
        <v>1</v>
      </c>
      <c r="I1833" s="23">
        <f>YEAR(CtasReceber[[#This Row],[Data Vencimento]])</f>
        <v>1900</v>
      </c>
      <c r="J1833" s="156"/>
      <c r="K1833" s="23">
        <f>MONTH(CtasReceber[[#This Row],[Data Recebimento]])</f>
        <v>1</v>
      </c>
      <c r="L1833" s="23">
        <f>YEAR(CtasReceber[[#This Row],[Data Recebimento]])</f>
        <v>1900</v>
      </c>
      <c r="M1833" s="154"/>
      <c r="N1833" s="208"/>
      <c r="O18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4" spans="1:15">
      <c r="A1834" s="156"/>
      <c r="B1834" s="220"/>
      <c r="C1834" s="150"/>
      <c r="D1834" s="150"/>
      <c r="E1834" s="150"/>
      <c r="F1834" s="150"/>
      <c r="G1834" s="151"/>
      <c r="H1834" s="23">
        <f>MONTH(CtasReceber[[#This Row],[Data Vencimento]])</f>
        <v>1</v>
      </c>
      <c r="I1834" s="23">
        <f>YEAR(CtasReceber[[#This Row],[Data Vencimento]])</f>
        <v>1900</v>
      </c>
      <c r="J1834" s="156"/>
      <c r="K1834" s="23">
        <f>MONTH(CtasReceber[[#This Row],[Data Recebimento]])</f>
        <v>1</v>
      </c>
      <c r="L1834" s="23">
        <f>YEAR(CtasReceber[[#This Row],[Data Recebimento]])</f>
        <v>1900</v>
      </c>
      <c r="M1834" s="154"/>
      <c r="N1834" s="208"/>
      <c r="O18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5" spans="1:15">
      <c r="A1835" s="156"/>
      <c r="B1835" s="220"/>
      <c r="C1835" s="150"/>
      <c r="D1835" s="150"/>
      <c r="E1835" s="150"/>
      <c r="F1835" s="150"/>
      <c r="G1835" s="151"/>
      <c r="H1835" s="23">
        <f>MONTH(CtasReceber[[#This Row],[Data Vencimento]])</f>
        <v>1</v>
      </c>
      <c r="I1835" s="23">
        <f>YEAR(CtasReceber[[#This Row],[Data Vencimento]])</f>
        <v>1900</v>
      </c>
      <c r="J1835" s="156"/>
      <c r="K1835" s="23">
        <f>MONTH(CtasReceber[[#This Row],[Data Recebimento]])</f>
        <v>1</v>
      </c>
      <c r="L1835" s="23">
        <f>YEAR(CtasReceber[[#This Row],[Data Recebimento]])</f>
        <v>1900</v>
      </c>
      <c r="M1835" s="154"/>
      <c r="N1835" s="208"/>
      <c r="O18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6" spans="1:15">
      <c r="A1836" s="156"/>
      <c r="B1836" s="220"/>
      <c r="C1836" s="150"/>
      <c r="D1836" s="150"/>
      <c r="E1836" s="150"/>
      <c r="F1836" s="150"/>
      <c r="G1836" s="151"/>
      <c r="H1836" s="23">
        <f>MONTH(CtasReceber[[#This Row],[Data Vencimento]])</f>
        <v>1</v>
      </c>
      <c r="I1836" s="23">
        <f>YEAR(CtasReceber[[#This Row],[Data Vencimento]])</f>
        <v>1900</v>
      </c>
      <c r="J1836" s="156"/>
      <c r="K1836" s="23">
        <f>MONTH(CtasReceber[[#This Row],[Data Recebimento]])</f>
        <v>1</v>
      </c>
      <c r="L1836" s="23">
        <f>YEAR(CtasReceber[[#This Row],[Data Recebimento]])</f>
        <v>1900</v>
      </c>
      <c r="M1836" s="154"/>
      <c r="N1836" s="208"/>
      <c r="O18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7" spans="1:15">
      <c r="A1837" s="156"/>
      <c r="B1837" s="220"/>
      <c r="C1837" s="150"/>
      <c r="D1837" s="150"/>
      <c r="E1837" s="150"/>
      <c r="F1837" s="150"/>
      <c r="G1837" s="151"/>
      <c r="H1837" s="23">
        <f>MONTH(CtasReceber[[#This Row],[Data Vencimento]])</f>
        <v>1</v>
      </c>
      <c r="I1837" s="23">
        <f>YEAR(CtasReceber[[#This Row],[Data Vencimento]])</f>
        <v>1900</v>
      </c>
      <c r="J1837" s="156"/>
      <c r="K1837" s="23">
        <f>MONTH(CtasReceber[[#This Row],[Data Recebimento]])</f>
        <v>1</v>
      </c>
      <c r="L1837" s="23">
        <f>YEAR(CtasReceber[[#This Row],[Data Recebimento]])</f>
        <v>1900</v>
      </c>
      <c r="M1837" s="154"/>
      <c r="N1837" s="208"/>
      <c r="O18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8" spans="1:15">
      <c r="A1838" s="156"/>
      <c r="B1838" s="220"/>
      <c r="C1838" s="150"/>
      <c r="D1838" s="150"/>
      <c r="E1838" s="150"/>
      <c r="F1838" s="150"/>
      <c r="G1838" s="151"/>
      <c r="H1838" s="23">
        <f>MONTH(CtasReceber[[#This Row],[Data Vencimento]])</f>
        <v>1</v>
      </c>
      <c r="I1838" s="23">
        <f>YEAR(CtasReceber[[#This Row],[Data Vencimento]])</f>
        <v>1900</v>
      </c>
      <c r="J1838" s="156"/>
      <c r="K1838" s="23">
        <f>MONTH(CtasReceber[[#This Row],[Data Recebimento]])</f>
        <v>1</v>
      </c>
      <c r="L1838" s="23">
        <f>YEAR(CtasReceber[[#This Row],[Data Recebimento]])</f>
        <v>1900</v>
      </c>
      <c r="M1838" s="154"/>
      <c r="N1838" s="208"/>
      <c r="O18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39" spans="1:15">
      <c r="A1839" s="156"/>
      <c r="B1839" s="220"/>
      <c r="C1839" s="150"/>
      <c r="D1839" s="150"/>
      <c r="E1839" s="150"/>
      <c r="F1839" s="150"/>
      <c r="G1839" s="151"/>
      <c r="H1839" s="23">
        <f>MONTH(CtasReceber[[#This Row],[Data Vencimento]])</f>
        <v>1</v>
      </c>
      <c r="I1839" s="23">
        <f>YEAR(CtasReceber[[#This Row],[Data Vencimento]])</f>
        <v>1900</v>
      </c>
      <c r="J1839" s="156"/>
      <c r="K1839" s="23">
        <f>MONTH(CtasReceber[[#This Row],[Data Recebimento]])</f>
        <v>1</v>
      </c>
      <c r="L1839" s="23">
        <f>YEAR(CtasReceber[[#This Row],[Data Recebimento]])</f>
        <v>1900</v>
      </c>
      <c r="M1839" s="154"/>
      <c r="N1839" s="208"/>
      <c r="O18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0" spans="1:15">
      <c r="A1840" s="156"/>
      <c r="B1840" s="220"/>
      <c r="C1840" s="150"/>
      <c r="D1840" s="150"/>
      <c r="E1840" s="150"/>
      <c r="F1840" s="150"/>
      <c r="G1840" s="151"/>
      <c r="H1840" s="23">
        <f>MONTH(CtasReceber[[#This Row],[Data Vencimento]])</f>
        <v>1</v>
      </c>
      <c r="I1840" s="23">
        <f>YEAR(CtasReceber[[#This Row],[Data Vencimento]])</f>
        <v>1900</v>
      </c>
      <c r="J1840" s="156"/>
      <c r="K1840" s="23">
        <f>MONTH(CtasReceber[[#This Row],[Data Recebimento]])</f>
        <v>1</v>
      </c>
      <c r="L1840" s="23">
        <f>YEAR(CtasReceber[[#This Row],[Data Recebimento]])</f>
        <v>1900</v>
      </c>
      <c r="M1840" s="154"/>
      <c r="N1840" s="208"/>
      <c r="O18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1" spans="1:15">
      <c r="A1841" s="156"/>
      <c r="B1841" s="220"/>
      <c r="C1841" s="150"/>
      <c r="D1841" s="150"/>
      <c r="E1841" s="150"/>
      <c r="F1841" s="150"/>
      <c r="G1841" s="151"/>
      <c r="H1841" s="23">
        <f>MONTH(CtasReceber[[#This Row],[Data Vencimento]])</f>
        <v>1</v>
      </c>
      <c r="I1841" s="23">
        <f>YEAR(CtasReceber[[#This Row],[Data Vencimento]])</f>
        <v>1900</v>
      </c>
      <c r="J1841" s="156"/>
      <c r="K1841" s="23">
        <f>MONTH(CtasReceber[[#This Row],[Data Recebimento]])</f>
        <v>1</v>
      </c>
      <c r="L1841" s="23">
        <f>YEAR(CtasReceber[[#This Row],[Data Recebimento]])</f>
        <v>1900</v>
      </c>
      <c r="M1841" s="154"/>
      <c r="N1841" s="208"/>
      <c r="O18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2" spans="1:15">
      <c r="A1842" s="156"/>
      <c r="B1842" s="220"/>
      <c r="C1842" s="150"/>
      <c r="D1842" s="150"/>
      <c r="E1842" s="150"/>
      <c r="F1842" s="150"/>
      <c r="G1842" s="151"/>
      <c r="H1842" s="23">
        <f>MONTH(CtasReceber[[#This Row],[Data Vencimento]])</f>
        <v>1</v>
      </c>
      <c r="I1842" s="23">
        <f>YEAR(CtasReceber[[#This Row],[Data Vencimento]])</f>
        <v>1900</v>
      </c>
      <c r="J1842" s="156"/>
      <c r="K1842" s="23">
        <f>MONTH(CtasReceber[[#This Row],[Data Recebimento]])</f>
        <v>1</v>
      </c>
      <c r="L1842" s="23">
        <f>YEAR(CtasReceber[[#This Row],[Data Recebimento]])</f>
        <v>1900</v>
      </c>
      <c r="M1842" s="154"/>
      <c r="N1842" s="208"/>
      <c r="O18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3" spans="1:15">
      <c r="A1843" s="156"/>
      <c r="B1843" s="220"/>
      <c r="C1843" s="150"/>
      <c r="D1843" s="150"/>
      <c r="E1843" s="150"/>
      <c r="F1843" s="150"/>
      <c r="G1843" s="151"/>
      <c r="H1843" s="23">
        <f>MONTH(CtasReceber[[#This Row],[Data Vencimento]])</f>
        <v>1</v>
      </c>
      <c r="I1843" s="23">
        <f>YEAR(CtasReceber[[#This Row],[Data Vencimento]])</f>
        <v>1900</v>
      </c>
      <c r="J1843" s="156"/>
      <c r="K1843" s="23">
        <f>MONTH(CtasReceber[[#This Row],[Data Recebimento]])</f>
        <v>1</v>
      </c>
      <c r="L1843" s="23">
        <f>YEAR(CtasReceber[[#This Row],[Data Recebimento]])</f>
        <v>1900</v>
      </c>
      <c r="M1843" s="154"/>
      <c r="N1843" s="208"/>
      <c r="O18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4" spans="1:15">
      <c r="A1844" s="156"/>
      <c r="B1844" s="220"/>
      <c r="C1844" s="150"/>
      <c r="D1844" s="150"/>
      <c r="E1844" s="150"/>
      <c r="F1844" s="150"/>
      <c r="G1844" s="151"/>
      <c r="H1844" s="23">
        <f>MONTH(CtasReceber[[#This Row],[Data Vencimento]])</f>
        <v>1</v>
      </c>
      <c r="I1844" s="23">
        <f>YEAR(CtasReceber[[#This Row],[Data Vencimento]])</f>
        <v>1900</v>
      </c>
      <c r="J1844" s="156"/>
      <c r="K1844" s="23">
        <f>MONTH(CtasReceber[[#This Row],[Data Recebimento]])</f>
        <v>1</v>
      </c>
      <c r="L1844" s="23">
        <f>YEAR(CtasReceber[[#This Row],[Data Recebimento]])</f>
        <v>1900</v>
      </c>
      <c r="M1844" s="154"/>
      <c r="N1844" s="208"/>
      <c r="O18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5" spans="1:15">
      <c r="A1845" s="156"/>
      <c r="B1845" s="220"/>
      <c r="C1845" s="150"/>
      <c r="D1845" s="150"/>
      <c r="E1845" s="150"/>
      <c r="F1845" s="150"/>
      <c r="G1845" s="151"/>
      <c r="H1845" s="23">
        <f>MONTH(CtasReceber[[#This Row],[Data Vencimento]])</f>
        <v>1</v>
      </c>
      <c r="I1845" s="23">
        <f>YEAR(CtasReceber[[#This Row],[Data Vencimento]])</f>
        <v>1900</v>
      </c>
      <c r="J1845" s="156"/>
      <c r="K1845" s="23">
        <f>MONTH(CtasReceber[[#This Row],[Data Recebimento]])</f>
        <v>1</v>
      </c>
      <c r="L1845" s="23">
        <f>YEAR(CtasReceber[[#This Row],[Data Recebimento]])</f>
        <v>1900</v>
      </c>
      <c r="M1845" s="154"/>
      <c r="N1845" s="208"/>
      <c r="O18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6" spans="1:15">
      <c r="A1846" s="156"/>
      <c r="B1846" s="220"/>
      <c r="C1846" s="150"/>
      <c r="D1846" s="150"/>
      <c r="E1846" s="150"/>
      <c r="F1846" s="150"/>
      <c r="G1846" s="151"/>
      <c r="H1846" s="23">
        <f>MONTH(CtasReceber[[#This Row],[Data Vencimento]])</f>
        <v>1</v>
      </c>
      <c r="I1846" s="23">
        <f>YEAR(CtasReceber[[#This Row],[Data Vencimento]])</f>
        <v>1900</v>
      </c>
      <c r="J1846" s="156"/>
      <c r="K1846" s="23">
        <f>MONTH(CtasReceber[[#This Row],[Data Recebimento]])</f>
        <v>1</v>
      </c>
      <c r="L1846" s="23">
        <f>YEAR(CtasReceber[[#This Row],[Data Recebimento]])</f>
        <v>1900</v>
      </c>
      <c r="M1846" s="154"/>
      <c r="N1846" s="208"/>
      <c r="O18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7" spans="1:15">
      <c r="A1847" s="156"/>
      <c r="B1847" s="220"/>
      <c r="C1847" s="150"/>
      <c r="D1847" s="150"/>
      <c r="E1847" s="150"/>
      <c r="F1847" s="150"/>
      <c r="G1847" s="151"/>
      <c r="H1847" s="23">
        <f>MONTH(CtasReceber[[#This Row],[Data Vencimento]])</f>
        <v>1</v>
      </c>
      <c r="I1847" s="23">
        <f>YEAR(CtasReceber[[#This Row],[Data Vencimento]])</f>
        <v>1900</v>
      </c>
      <c r="J1847" s="156"/>
      <c r="K1847" s="23">
        <f>MONTH(CtasReceber[[#This Row],[Data Recebimento]])</f>
        <v>1</v>
      </c>
      <c r="L1847" s="23">
        <f>YEAR(CtasReceber[[#This Row],[Data Recebimento]])</f>
        <v>1900</v>
      </c>
      <c r="M1847" s="154"/>
      <c r="N1847" s="208"/>
      <c r="O18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8" spans="1:15">
      <c r="A1848" s="156"/>
      <c r="B1848" s="220"/>
      <c r="C1848" s="150"/>
      <c r="D1848" s="150"/>
      <c r="E1848" s="150"/>
      <c r="F1848" s="150"/>
      <c r="G1848" s="151"/>
      <c r="H1848" s="23">
        <f>MONTH(CtasReceber[[#This Row],[Data Vencimento]])</f>
        <v>1</v>
      </c>
      <c r="I1848" s="23">
        <f>YEAR(CtasReceber[[#This Row],[Data Vencimento]])</f>
        <v>1900</v>
      </c>
      <c r="J1848" s="156"/>
      <c r="K1848" s="23">
        <f>MONTH(CtasReceber[[#This Row],[Data Recebimento]])</f>
        <v>1</v>
      </c>
      <c r="L1848" s="23">
        <f>YEAR(CtasReceber[[#This Row],[Data Recebimento]])</f>
        <v>1900</v>
      </c>
      <c r="M1848" s="154"/>
      <c r="N1848" s="208"/>
      <c r="O18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49" spans="1:15">
      <c r="A1849" s="156"/>
      <c r="B1849" s="220"/>
      <c r="C1849" s="150"/>
      <c r="D1849" s="150"/>
      <c r="E1849" s="150"/>
      <c r="F1849" s="150"/>
      <c r="G1849" s="151"/>
      <c r="H1849" s="23">
        <f>MONTH(CtasReceber[[#This Row],[Data Vencimento]])</f>
        <v>1</v>
      </c>
      <c r="I1849" s="23">
        <f>YEAR(CtasReceber[[#This Row],[Data Vencimento]])</f>
        <v>1900</v>
      </c>
      <c r="J1849" s="156"/>
      <c r="K1849" s="23">
        <f>MONTH(CtasReceber[[#This Row],[Data Recebimento]])</f>
        <v>1</v>
      </c>
      <c r="L1849" s="23">
        <f>YEAR(CtasReceber[[#This Row],[Data Recebimento]])</f>
        <v>1900</v>
      </c>
      <c r="M1849" s="154"/>
      <c r="N1849" s="208"/>
      <c r="O18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0" spans="1:15">
      <c r="A1850" s="156"/>
      <c r="B1850" s="220"/>
      <c r="C1850" s="150"/>
      <c r="D1850" s="150"/>
      <c r="E1850" s="150"/>
      <c r="F1850" s="150"/>
      <c r="G1850" s="151"/>
      <c r="H1850" s="23">
        <f>MONTH(CtasReceber[[#This Row],[Data Vencimento]])</f>
        <v>1</v>
      </c>
      <c r="I1850" s="23">
        <f>YEAR(CtasReceber[[#This Row],[Data Vencimento]])</f>
        <v>1900</v>
      </c>
      <c r="J1850" s="156"/>
      <c r="K1850" s="23">
        <f>MONTH(CtasReceber[[#This Row],[Data Recebimento]])</f>
        <v>1</v>
      </c>
      <c r="L1850" s="23">
        <f>YEAR(CtasReceber[[#This Row],[Data Recebimento]])</f>
        <v>1900</v>
      </c>
      <c r="M1850" s="154"/>
      <c r="N1850" s="208"/>
      <c r="O18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1" spans="1:15">
      <c r="A1851" s="156"/>
      <c r="B1851" s="220"/>
      <c r="C1851" s="150"/>
      <c r="D1851" s="150"/>
      <c r="E1851" s="150"/>
      <c r="F1851" s="150"/>
      <c r="G1851" s="151"/>
      <c r="H1851" s="23">
        <f>MONTH(CtasReceber[[#This Row],[Data Vencimento]])</f>
        <v>1</v>
      </c>
      <c r="I1851" s="23">
        <f>YEAR(CtasReceber[[#This Row],[Data Vencimento]])</f>
        <v>1900</v>
      </c>
      <c r="J1851" s="156"/>
      <c r="K1851" s="23">
        <f>MONTH(CtasReceber[[#This Row],[Data Recebimento]])</f>
        <v>1</v>
      </c>
      <c r="L1851" s="23">
        <f>YEAR(CtasReceber[[#This Row],[Data Recebimento]])</f>
        <v>1900</v>
      </c>
      <c r="M1851" s="154"/>
      <c r="N1851" s="208"/>
      <c r="O18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2" spans="1:15">
      <c r="A1852" s="156"/>
      <c r="B1852" s="220"/>
      <c r="C1852" s="150"/>
      <c r="D1852" s="150"/>
      <c r="E1852" s="150"/>
      <c r="F1852" s="150"/>
      <c r="G1852" s="151"/>
      <c r="H1852" s="23">
        <f>MONTH(CtasReceber[[#This Row],[Data Vencimento]])</f>
        <v>1</v>
      </c>
      <c r="I1852" s="23">
        <f>YEAR(CtasReceber[[#This Row],[Data Vencimento]])</f>
        <v>1900</v>
      </c>
      <c r="J1852" s="156"/>
      <c r="K1852" s="23">
        <f>MONTH(CtasReceber[[#This Row],[Data Recebimento]])</f>
        <v>1</v>
      </c>
      <c r="L1852" s="23">
        <f>YEAR(CtasReceber[[#This Row],[Data Recebimento]])</f>
        <v>1900</v>
      </c>
      <c r="M1852" s="154"/>
      <c r="N1852" s="208"/>
      <c r="O18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3" spans="1:15">
      <c r="A1853" s="156"/>
      <c r="B1853" s="220"/>
      <c r="C1853" s="150"/>
      <c r="D1853" s="150"/>
      <c r="E1853" s="150"/>
      <c r="F1853" s="150"/>
      <c r="G1853" s="151"/>
      <c r="H1853" s="23">
        <f>MONTH(CtasReceber[[#This Row],[Data Vencimento]])</f>
        <v>1</v>
      </c>
      <c r="I1853" s="23">
        <f>YEAR(CtasReceber[[#This Row],[Data Vencimento]])</f>
        <v>1900</v>
      </c>
      <c r="J1853" s="156"/>
      <c r="K1853" s="23">
        <f>MONTH(CtasReceber[[#This Row],[Data Recebimento]])</f>
        <v>1</v>
      </c>
      <c r="L1853" s="23">
        <f>YEAR(CtasReceber[[#This Row],[Data Recebimento]])</f>
        <v>1900</v>
      </c>
      <c r="M1853" s="154"/>
      <c r="N1853" s="208"/>
      <c r="O18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4" spans="1:15">
      <c r="A1854" s="156"/>
      <c r="B1854" s="220"/>
      <c r="C1854" s="150"/>
      <c r="D1854" s="150"/>
      <c r="E1854" s="150"/>
      <c r="F1854" s="150"/>
      <c r="G1854" s="151"/>
      <c r="H1854" s="23">
        <f>MONTH(CtasReceber[[#This Row],[Data Vencimento]])</f>
        <v>1</v>
      </c>
      <c r="I1854" s="23">
        <f>YEAR(CtasReceber[[#This Row],[Data Vencimento]])</f>
        <v>1900</v>
      </c>
      <c r="J1854" s="156"/>
      <c r="K1854" s="23">
        <f>MONTH(CtasReceber[[#This Row],[Data Recebimento]])</f>
        <v>1</v>
      </c>
      <c r="L1854" s="23">
        <f>YEAR(CtasReceber[[#This Row],[Data Recebimento]])</f>
        <v>1900</v>
      </c>
      <c r="M1854" s="154"/>
      <c r="N1854" s="208"/>
      <c r="O18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5" spans="1:15">
      <c r="A1855" s="156"/>
      <c r="B1855" s="220"/>
      <c r="C1855" s="150"/>
      <c r="D1855" s="150"/>
      <c r="E1855" s="150"/>
      <c r="F1855" s="150"/>
      <c r="G1855" s="151"/>
      <c r="H1855" s="23">
        <f>MONTH(CtasReceber[[#This Row],[Data Vencimento]])</f>
        <v>1</v>
      </c>
      <c r="I1855" s="23">
        <f>YEAR(CtasReceber[[#This Row],[Data Vencimento]])</f>
        <v>1900</v>
      </c>
      <c r="J1855" s="156"/>
      <c r="K1855" s="23">
        <f>MONTH(CtasReceber[[#This Row],[Data Recebimento]])</f>
        <v>1</v>
      </c>
      <c r="L1855" s="23">
        <f>YEAR(CtasReceber[[#This Row],[Data Recebimento]])</f>
        <v>1900</v>
      </c>
      <c r="M1855" s="154"/>
      <c r="N1855" s="208"/>
      <c r="O18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6" spans="1:15">
      <c r="A1856" s="156"/>
      <c r="B1856" s="220"/>
      <c r="C1856" s="150"/>
      <c r="D1856" s="150"/>
      <c r="E1856" s="150"/>
      <c r="F1856" s="150"/>
      <c r="G1856" s="151"/>
      <c r="H1856" s="23">
        <f>MONTH(CtasReceber[[#This Row],[Data Vencimento]])</f>
        <v>1</v>
      </c>
      <c r="I1856" s="23">
        <f>YEAR(CtasReceber[[#This Row],[Data Vencimento]])</f>
        <v>1900</v>
      </c>
      <c r="J1856" s="156"/>
      <c r="K1856" s="23">
        <f>MONTH(CtasReceber[[#This Row],[Data Recebimento]])</f>
        <v>1</v>
      </c>
      <c r="L1856" s="23">
        <f>YEAR(CtasReceber[[#This Row],[Data Recebimento]])</f>
        <v>1900</v>
      </c>
      <c r="M1856" s="154"/>
      <c r="N1856" s="208"/>
      <c r="O18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7" spans="1:15">
      <c r="A1857" s="156"/>
      <c r="B1857" s="220"/>
      <c r="C1857" s="150"/>
      <c r="D1857" s="150"/>
      <c r="E1857" s="150"/>
      <c r="F1857" s="150"/>
      <c r="G1857" s="151"/>
      <c r="H1857" s="23">
        <f>MONTH(CtasReceber[[#This Row],[Data Vencimento]])</f>
        <v>1</v>
      </c>
      <c r="I1857" s="23">
        <f>YEAR(CtasReceber[[#This Row],[Data Vencimento]])</f>
        <v>1900</v>
      </c>
      <c r="J1857" s="156"/>
      <c r="K1857" s="23">
        <f>MONTH(CtasReceber[[#This Row],[Data Recebimento]])</f>
        <v>1</v>
      </c>
      <c r="L1857" s="23">
        <f>YEAR(CtasReceber[[#This Row],[Data Recebimento]])</f>
        <v>1900</v>
      </c>
      <c r="M1857" s="154"/>
      <c r="N1857" s="208"/>
      <c r="O18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8" spans="1:15">
      <c r="A1858" s="156"/>
      <c r="B1858" s="220"/>
      <c r="C1858" s="150"/>
      <c r="D1858" s="150"/>
      <c r="E1858" s="150"/>
      <c r="F1858" s="150"/>
      <c r="G1858" s="151"/>
      <c r="H1858" s="23">
        <f>MONTH(CtasReceber[[#This Row],[Data Vencimento]])</f>
        <v>1</v>
      </c>
      <c r="I1858" s="23">
        <f>YEAR(CtasReceber[[#This Row],[Data Vencimento]])</f>
        <v>1900</v>
      </c>
      <c r="J1858" s="156"/>
      <c r="K1858" s="23">
        <f>MONTH(CtasReceber[[#This Row],[Data Recebimento]])</f>
        <v>1</v>
      </c>
      <c r="L1858" s="23">
        <f>YEAR(CtasReceber[[#This Row],[Data Recebimento]])</f>
        <v>1900</v>
      </c>
      <c r="M1858" s="154"/>
      <c r="N1858" s="208"/>
      <c r="O18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59" spans="1:15">
      <c r="A1859" s="156"/>
      <c r="B1859" s="220"/>
      <c r="C1859" s="150"/>
      <c r="D1859" s="150"/>
      <c r="E1859" s="150"/>
      <c r="F1859" s="150"/>
      <c r="G1859" s="151"/>
      <c r="H1859" s="23">
        <f>MONTH(CtasReceber[[#This Row],[Data Vencimento]])</f>
        <v>1</v>
      </c>
      <c r="I1859" s="23">
        <f>YEAR(CtasReceber[[#This Row],[Data Vencimento]])</f>
        <v>1900</v>
      </c>
      <c r="J1859" s="156"/>
      <c r="K1859" s="23">
        <f>MONTH(CtasReceber[[#This Row],[Data Recebimento]])</f>
        <v>1</v>
      </c>
      <c r="L1859" s="23">
        <f>YEAR(CtasReceber[[#This Row],[Data Recebimento]])</f>
        <v>1900</v>
      </c>
      <c r="M1859" s="154"/>
      <c r="N1859" s="208"/>
      <c r="O18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0" spans="1:15">
      <c r="A1860" s="156"/>
      <c r="B1860" s="220"/>
      <c r="C1860" s="150"/>
      <c r="D1860" s="150"/>
      <c r="E1860" s="150"/>
      <c r="F1860" s="150"/>
      <c r="G1860" s="151"/>
      <c r="H1860" s="23">
        <f>MONTH(CtasReceber[[#This Row],[Data Vencimento]])</f>
        <v>1</v>
      </c>
      <c r="I1860" s="23">
        <f>YEAR(CtasReceber[[#This Row],[Data Vencimento]])</f>
        <v>1900</v>
      </c>
      <c r="J1860" s="156"/>
      <c r="K1860" s="23">
        <f>MONTH(CtasReceber[[#This Row],[Data Recebimento]])</f>
        <v>1</v>
      </c>
      <c r="L1860" s="23">
        <f>YEAR(CtasReceber[[#This Row],[Data Recebimento]])</f>
        <v>1900</v>
      </c>
      <c r="M1860" s="154"/>
      <c r="N1860" s="208"/>
      <c r="O18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1" spans="1:15">
      <c r="A1861" s="156"/>
      <c r="B1861" s="220"/>
      <c r="C1861" s="150"/>
      <c r="D1861" s="150"/>
      <c r="E1861" s="150"/>
      <c r="F1861" s="150"/>
      <c r="G1861" s="151"/>
      <c r="H1861" s="23">
        <f>MONTH(CtasReceber[[#This Row],[Data Vencimento]])</f>
        <v>1</v>
      </c>
      <c r="I1861" s="23">
        <f>YEAR(CtasReceber[[#This Row],[Data Vencimento]])</f>
        <v>1900</v>
      </c>
      <c r="J1861" s="156"/>
      <c r="K1861" s="23">
        <f>MONTH(CtasReceber[[#This Row],[Data Recebimento]])</f>
        <v>1</v>
      </c>
      <c r="L1861" s="23">
        <f>YEAR(CtasReceber[[#This Row],[Data Recebimento]])</f>
        <v>1900</v>
      </c>
      <c r="M1861" s="154"/>
      <c r="N1861" s="208"/>
      <c r="O18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2" spans="1:15">
      <c r="A1862" s="156"/>
      <c r="B1862" s="220"/>
      <c r="C1862" s="150"/>
      <c r="D1862" s="150"/>
      <c r="E1862" s="150"/>
      <c r="F1862" s="150"/>
      <c r="G1862" s="151"/>
      <c r="H1862" s="23">
        <f>MONTH(CtasReceber[[#This Row],[Data Vencimento]])</f>
        <v>1</v>
      </c>
      <c r="I1862" s="23">
        <f>YEAR(CtasReceber[[#This Row],[Data Vencimento]])</f>
        <v>1900</v>
      </c>
      <c r="J1862" s="156"/>
      <c r="K1862" s="23">
        <f>MONTH(CtasReceber[[#This Row],[Data Recebimento]])</f>
        <v>1</v>
      </c>
      <c r="L1862" s="23">
        <f>YEAR(CtasReceber[[#This Row],[Data Recebimento]])</f>
        <v>1900</v>
      </c>
      <c r="M1862" s="154"/>
      <c r="N1862" s="208"/>
      <c r="O18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3" spans="1:15">
      <c r="A1863" s="156"/>
      <c r="B1863" s="220"/>
      <c r="C1863" s="150"/>
      <c r="D1863" s="150"/>
      <c r="E1863" s="150"/>
      <c r="F1863" s="150"/>
      <c r="G1863" s="151"/>
      <c r="H1863" s="23">
        <f>MONTH(CtasReceber[[#This Row],[Data Vencimento]])</f>
        <v>1</v>
      </c>
      <c r="I1863" s="23">
        <f>YEAR(CtasReceber[[#This Row],[Data Vencimento]])</f>
        <v>1900</v>
      </c>
      <c r="J1863" s="156"/>
      <c r="K1863" s="23">
        <f>MONTH(CtasReceber[[#This Row],[Data Recebimento]])</f>
        <v>1</v>
      </c>
      <c r="L1863" s="23">
        <f>YEAR(CtasReceber[[#This Row],[Data Recebimento]])</f>
        <v>1900</v>
      </c>
      <c r="M1863" s="154"/>
      <c r="N1863" s="208"/>
      <c r="O18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4" spans="1:15">
      <c r="A1864" s="156"/>
      <c r="B1864" s="220"/>
      <c r="C1864" s="150"/>
      <c r="D1864" s="150"/>
      <c r="E1864" s="150"/>
      <c r="F1864" s="150"/>
      <c r="G1864" s="151"/>
      <c r="H1864" s="23">
        <f>MONTH(CtasReceber[[#This Row],[Data Vencimento]])</f>
        <v>1</v>
      </c>
      <c r="I1864" s="23">
        <f>YEAR(CtasReceber[[#This Row],[Data Vencimento]])</f>
        <v>1900</v>
      </c>
      <c r="J1864" s="156"/>
      <c r="K1864" s="23">
        <f>MONTH(CtasReceber[[#This Row],[Data Recebimento]])</f>
        <v>1</v>
      </c>
      <c r="L1864" s="23">
        <f>YEAR(CtasReceber[[#This Row],[Data Recebimento]])</f>
        <v>1900</v>
      </c>
      <c r="M1864" s="154"/>
      <c r="N1864" s="208"/>
      <c r="O18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5" spans="1:15">
      <c r="A1865" s="156"/>
      <c r="B1865" s="220"/>
      <c r="C1865" s="150"/>
      <c r="D1865" s="150"/>
      <c r="E1865" s="150"/>
      <c r="F1865" s="150"/>
      <c r="G1865" s="151"/>
      <c r="H1865" s="23">
        <f>MONTH(CtasReceber[[#This Row],[Data Vencimento]])</f>
        <v>1</v>
      </c>
      <c r="I1865" s="23">
        <f>YEAR(CtasReceber[[#This Row],[Data Vencimento]])</f>
        <v>1900</v>
      </c>
      <c r="J1865" s="156"/>
      <c r="K1865" s="23">
        <f>MONTH(CtasReceber[[#This Row],[Data Recebimento]])</f>
        <v>1</v>
      </c>
      <c r="L1865" s="23">
        <f>YEAR(CtasReceber[[#This Row],[Data Recebimento]])</f>
        <v>1900</v>
      </c>
      <c r="M1865" s="154"/>
      <c r="N1865" s="208"/>
      <c r="O18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6" spans="1:15">
      <c r="A1866" s="156"/>
      <c r="B1866" s="220"/>
      <c r="C1866" s="150"/>
      <c r="D1866" s="150"/>
      <c r="E1866" s="150"/>
      <c r="F1866" s="150"/>
      <c r="G1866" s="151"/>
      <c r="H1866" s="23">
        <f>MONTH(CtasReceber[[#This Row],[Data Vencimento]])</f>
        <v>1</v>
      </c>
      <c r="I1866" s="23">
        <f>YEAR(CtasReceber[[#This Row],[Data Vencimento]])</f>
        <v>1900</v>
      </c>
      <c r="J1866" s="156"/>
      <c r="K1866" s="23">
        <f>MONTH(CtasReceber[[#This Row],[Data Recebimento]])</f>
        <v>1</v>
      </c>
      <c r="L1866" s="23">
        <f>YEAR(CtasReceber[[#This Row],[Data Recebimento]])</f>
        <v>1900</v>
      </c>
      <c r="M1866" s="154"/>
      <c r="N1866" s="208"/>
      <c r="O18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7" spans="1:15">
      <c r="A1867" s="156"/>
      <c r="B1867" s="220"/>
      <c r="C1867" s="150"/>
      <c r="D1867" s="150"/>
      <c r="E1867" s="150"/>
      <c r="F1867" s="150"/>
      <c r="G1867" s="151"/>
      <c r="H1867" s="23">
        <f>MONTH(CtasReceber[[#This Row],[Data Vencimento]])</f>
        <v>1</v>
      </c>
      <c r="I1867" s="23">
        <f>YEAR(CtasReceber[[#This Row],[Data Vencimento]])</f>
        <v>1900</v>
      </c>
      <c r="J1867" s="156"/>
      <c r="K1867" s="23">
        <f>MONTH(CtasReceber[[#This Row],[Data Recebimento]])</f>
        <v>1</v>
      </c>
      <c r="L1867" s="23">
        <f>YEAR(CtasReceber[[#This Row],[Data Recebimento]])</f>
        <v>1900</v>
      </c>
      <c r="M1867" s="154"/>
      <c r="N1867" s="208"/>
      <c r="O18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8" spans="1:15">
      <c r="A1868" s="156"/>
      <c r="B1868" s="220"/>
      <c r="C1868" s="150"/>
      <c r="D1868" s="150"/>
      <c r="E1868" s="150"/>
      <c r="F1868" s="150"/>
      <c r="G1868" s="151"/>
      <c r="H1868" s="23">
        <f>MONTH(CtasReceber[[#This Row],[Data Vencimento]])</f>
        <v>1</v>
      </c>
      <c r="I1868" s="23">
        <f>YEAR(CtasReceber[[#This Row],[Data Vencimento]])</f>
        <v>1900</v>
      </c>
      <c r="J1868" s="156"/>
      <c r="K1868" s="23">
        <f>MONTH(CtasReceber[[#This Row],[Data Recebimento]])</f>
        <v>1</v>
      </c>
      <c r="L1868" s="23">
        <f>YEAR(CtasReceber[[#This Row],[Data Recebimento]])</f>
        <v>1900</v>
      </c>
      <c r="M1868" s="154"/>
      <c r="N1868" s="208"/>
      <c r="O18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69" spans="1:15">
      <c r="A1869" s="156"/>
      <c r="B1869" s="220"/>
      <c r="C1869" s="150"/>
      <c r="D1869" s="150"/>
      <c r="E1869" s="150"/>
      <c r="F1869" s="150"/>
      <c r="G1869" s="151"/>
      <c r="H1869" s="23">
        <f>MONTH(CtasReceber[[#This Row],[Data Vencimento]])</f>
        <v>1</v>
      </c>
      <c r="I1869" s="23">
        <f>YEAR(CtasReceber[[#This Row],[Data Vencimento]])</f>
        <v>1900</v>
      </c>
      <c r="J1869" s="156"/>
      <c r="K1869" s="23">
        <f>MONTH(CtasReceber[[#This Row],[Data Recebimento]])</f>
        <v>1</v>
      </c>
      <c r="L1869" s="23">
        <f>YEAR(CtasReceber[[#This Row],[Data Recebimento]])</f>
        <v>1900</v>
      </c>
      <c r="M1869" s="154"/>
      <c r="N1869" s="208"/>
      <c r="O18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0" spans="1:15">
      <c r="A1870" s="156"/>
      <c r="B1870" s="220"/>
      <c r="C1870" s="150"/>
      <c r="D1870" s="150"/>
      <c r="E1870" s="150"/>
      <c r="F1870" s="150"/>
      <c r="G1870" s="151"/>
      <c r="H1870" s="23">
        <f>MONTH(CtasReceber[[#This Row],[Data Vencimento]])</f>
        <v>1</v>
      </c>
      <c r="I1870" s="23">
        <f>YEAR(CtasReceber[[#This Row],[Data Vencimento]])</f>
        <v>1900</v>
      </c>
      <c r="J1870" s="156"/>
      <c r="K1870" s="23">
        <f>MONTH(CtasReceber[[#This Row],[Data Recebimento]])</f>
        <v>1</v>
      </c>
      <c r="L1870" s="23">
        <f>YEAR(CtasReceber[[#This Row],[Data Recebimento]])</f>
        <v>1900</v>
      </c>
      <c r="M1870" s="154"/>
      <c r="N1870" s="208"/>
      <c r="O18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1" spans="1:15">
      <c r="A1871" s="156"/>
      <c r="B1871" s="220"/>
      <c r="C1871" s="150"/>
      <c r="D1871" s="150"/>
      <c r="E1871" s="150"/>
      <c r="F1871" s="150"/>
      <c r="G1871" s="151"/>
      <c r="H1871" s="23">
        <f>MONTH(CtasReceber[[#This Row],[Data Vencimento]])</f>
        <v>1</v>
      </c>
      <c r="I1871" s="23">
        <f>YEAR(CtasReceber[[#This Row],[Data Vencimento]])</f>
        <v>1900</v>
      </c>
      <c r="J1871" s="156"/>
      <c r="K1871" s="23">
        <f>MONTH(CtasReceber[[#This Row],[Data Recebimento]])</f>
        <v>1</v>
      </c>
      <c r="L1871" s="23">
        <f>YEAR(CtasReceber[[#This Row],[Data Recebimento]])</f>
        <v>1900</v>
      </c>
      <c r="M1871" s="154"/>
      <c r="N1871" s="208"/>
      <c r="O18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2" spans="1:15">
      <c r="A1872" s="156"/>
      <c r="B1872" s="220"/>
      <c r="C1872" s="150"/>
      <c r="D1872" s="150"/>
      <c r="E1872" s="150"/>
      <c r="F1872" s="150"/>
      <c r="G1872" s="151"/>
      <c r="H1872" s="23">
        <f>MONTH(CtasReceber[[#This Row],[Data Vencimento]])</f>
        <v>1</v>
      </c>
      <c r="I1872" s="23">
        <f>YEAR(CtasReceber[[#This Row],[Data Vencimento]])</f>
        <v>1900</v>
      </c>
      <c r="J1872" s="156"/>
      <c r="K1872" s="23">
        <f>MONTH(CtasReceber[[#This Row],[Data Recebimento]])</f>
        <v>1</v>
      </c>
      <c r="L1872" s="23">
        <f>YEAR(CtasReceber[[#This Row],[Data Recebimento]])</f>
        <v>1900</v>
      </c>
      <c r="M1872" s="154"/>
      <c r="N1872" s="208"/>
      <c r="O18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3" spans="1:15">
      <c r="A1873" s="156"/>
      <c r="B1873" s="220"/>
      <c r="C1873" s="150"/>
      <c r="D1873" s="150"/>
      <c r="E1873" s="150"/>
      <c r="F1873" s="150"/>
      <c r="G1873" s="151"/>
      <c r="H1873" s="23">
        <f>MONTH(CtasReceber[[#This Row],[Data Vencimento]])</f>
        <v>1</v>
      </c>
      <c r="I1873" s="23">
        <f>YEAR(CtasReceber[[#This Row],[Data Vencimento]])</f>
        <v>1900</v>
      </c>
      <c r="J1873" s="156"/>
      <c r="K1873" s="23">
        <f>MONTH(CtasReceber[[#This Row],[Data Recebimento]])</f>
        <v>1</v>
      </c>
      <c r="L1873" s="23">
        <f>YEAR(CtasReceber[[#This Row],[Data Recebimento]])</f>
        <v>1900</v>
      </c>
      <c r="M1873" s="154"/>
      <c r="N1873" s="208"/>
      <c r="O18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4" spans="1:15">
      <c r="A1874" s="156"/>
      <c r="B1874" s="220"/>
      <c r="C1874" s="150"/>
      <c r="D1874" s="150"/>
      <c r="E1874" s="150"/>
      <c r="F1874" s="150"/>
      <c r="G1874" s="151"/>
      <c r="H1874" s="23">
        <f>MONTH(CtasReceber[[#This Row],[Data Vencimento]])</f>
        <v>1</v>
      </c>
      <c r="I1874" s="23">
        <f>YEAR(CtasReceber[[#This Row],[Data Vencimento]])</f>
        <v>1900</v>
      </c>
      <c r="J1874" s="156"/>
      <c r="K1874" s="23">
        <f>MONTH(CtasReceber[[#This Row],[Data Recebimento]])</f>
        <v>1</v>
      </c>
      <c r="L1874" s="23">
        <f>YEAR(CtasReceber[[#This Row],[Data Recebimento]])</f>
        <v>1900</v>
      </c>
      <c r="M1874" s="154"/>
      <c r="N1874" s="208"/>
      <c r="O18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5" spans="1:15">
      <c r="A1875" s="156"/>
      <c r="B1875" s="220"/>
      <c r="C1875" s="150"/>
      <c r="D1875" s="150"/>
      <c r="E1875" s="150"/>
      <c r="F1875" s="150"/>
      <c r="G1875" s="151"/>
      <c r="H1875" s="23">
        <f>MONTH(CtasReceber[[#This Row],[Data Vencimento]])</f>
        <v>1</v>
      </c>
      <c r="I1875" s="23">
        <f>YEAR(CtasReceber[[#This Row],[Data Vencimento]])</f>
        <v>1900</v>
      </c>
      <c r="J1875" s="156"/>
      <c r="K1875" s="23">
        <f>MONTH(CtasReceber[[#This Row],[Data Recebimento]])</f>
        <v>1</v>
      </c>
      <c r="L1875" s="23">
        <f>YEAR(CtasReceber[[#This Row],[Data Recebimento]])</f>
        <v>1900</v>
      </c>
      <c r="M1875" s="154"/>
      <c r="N1875" s="208"/>
      <c r="O18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6" spans="1:15">
      <c r="A1876" s="156"/>
      <c r="B1876" s="220"/>
      <c r="C1876" s="150"/>
      <c r="D1876" s="150"/>
      <c r="E1876" s="150"/>
      <c r="F1876" s="150"/>
      <c r="G1876" s="151"/>
      <c r="H1876" s="23">
        <f>MONTH(CtasReceber[[#This Row],[Data Vencimento]])</f>
        <v>1</v>
      </c>
      <c r="I1876" s="23">
        <f>YEAR(CtasReceber[[#This Row],[Data Vencimento]])</f>
        <v>1900</v>
      </c>
      <c r="J1876" s="156"/>
      <c r="K1876" s="23">
        <f>MONTH(CtasReceber[[#This Row],[Data Recebimento]])</f>
        <v>1</v>
      </c>
      <c r="L1876" s="23">
        <f>YEAR(CtasReceber[[#This Row],[Data Recebimento]])</f>
        <v>1900</v>
      </c>
      <c r="M1876" s="154"/>
      <c r="N1876" s="208"/>
      <c r="O18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7" spans="1:15">
      <c r="A1877" s="156"/>
      <c r="B1877" s="220"/>
      <c r="C1877" s="150"/>
      <c r="D1877" s="150"/>
      <c r="E1877" s="150"/>
      <c r="F1877" s="150"/>
      <c r="G1877" s="151"/>
      <c r="H1877" s="23">
        <f>MONTH(CtasReceber[[#This Row],[Data Vencimento]])</f>
        <v>1</v>
      </c>
      <c r="I1877" s="23">
        <f>YEAR(CtasReceber[[#This Row],[Data Vencimento]])</f>
        <v>1900</v>
      </c>
      <c r="J1877" s="156"/>
      <c r="K1877" s="23">
        <f>MONTH(CtasReceber[[#This Row],[Data Recebimento]])</f>
        <v>1</v>
      </c>
      <c r="L1877" s="23">
        <f>YEAR(CtasReceber[[#This Row],[Data Recebimento]])</f>
        <v>1900</v>
      </c>
      <c r="M1877" s="154"/>
      <c r="N1877" s="208"/>
      <c r="O18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8" spans="1:15">
      <c r="A1878" s="156"/>
      <c r="B1878" s="220"/>
      <c r="C1878" s="150"/>
      <c r="D1878" s="150"/>
      <c r="E1878" s="150"/>
      <c r="F1878" s="150"/>
      <c r="G1878" s="151"/>
      <c r="H1878" s="23">
        <f>MONTH(CtasReceber[[#This Row],[Data Vencimento]])</f>
        <v>1</v>
      </c>
      <c r="I1878" s="23">
        <f>YEAR(CtasReceber[[#This Row],[Data Vencimento]])</f>
        <v>1900</v>
      </c>
      <c r="J1878" s="156"/>
      <c r="K1878" s="23">
        <f>MONTH(CtasReceber[[#This Row],[Data Recebimento]])</f>
        <v>1</v>
      </c>
      <c r="L1878" s="23">
        <f>YEAR(CtasReceber[[#This Row],[Data Recebimento]])</f>
        <v>1900</v>
      </c>
      <c r="M1878" s="154"/>
      <c r="N1878" s="208"/>
      <c r="O18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79" spans="1:15">
      <c r="A1879" s="156"/>
      <c r="B1879" s="220"/>
      <c r="C1879" s="150"/>
      <c r="D1879" s="150"/>
      <c r="E1879" s="150"/>
      <c r="F1879" s="150"/>
      <c r="G1879" s="151"/>
      <c r="H1879" s="23">
        <f>MONTH(CtasReceber[[#This Row],[Data Vencimento]])</f>
        <v>1</v>
      </c>
      <c r="I1879" s="23">
        <f>YEAR(CtasReceber[[#This Row],[Data Vencimento]])</f>
        <v>1900</v>
      </c>
      <c r="J1879" s="156"/>
      <c r="K1879" s="23">
        <f>MONTH(CtasReceber[[#This Row],[Data Recebimento]])</f>
        <v>1</v>
      </c>
      <c r="L1879" s="23">
        <f>YEAR(CtasReceber[[#This Row],[Data Recebimento]])</f>
        <v>1900</v>
      </c>
      <c r="M1879" s="154"/>
      <c r="N1879" s="208"/>
      <c r="O18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0" spans="1:15">
      <c r="A1880" s="156"/>
      <c r="B1880" s="220"/>
      <c r="C1880" s="150"/>
      <c r="D1880" s="150"/>
      <c r="E1880" s="150"/>
      <c r="F1880" s="150"/>
      <c r="G1880" s="151"/>
      <c r="H1880" s="23">
        <f>MONTH(CtasReceber[[#This Row],[Data Vencimento]])</f>
        <v>1</v>
      </c>
      <c r="I1880" s="23">
        <f>YEAR(CtasReceber[[#This Row],[Data Vencimento]])</f>
        <v>1900</v>
      </c>
      <c r="J1880" s="156"/>
      <c r="K1880" s="23">
        <f>MONTH(CtasReceber[[#This Row],[Data Recebimento]])</f>
        <v>1</v>
      </c>
      <c r="L1880" s="23">
        <f>YEAR(CtasReceber[[#This Row],[Data Recebimento]])</f>
        <v>1900</v>
      </c>
      <c r="M1880" s="154"/>
      <c r="N1880" s="208"/>
      <c r="O18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1" spans="1:15">
      <c r="A1881" s="156"/>
      <c r="B1881" s="220"/>
      <c r="C1881" s="150"/>
      <c r="D1881" s="150"/>
      <c r="E1881" s="150"/>
      <c r="F1881" s="150"/>
      <c r="G1881" s="151"/>
      <c r="H1881" s="23">
        <f>MONTH(CtasReceber[[#This Row],[Data Vencimento]])</f>
        <v>1</v>
      </c>
      <c r="I1881" s="23">
        <f>YEAR(CtasReceber[[#This Row],[Data Vencimento]])</f>
        <v>1900</v>
      </c>
      <c r="J1881" s="156"/>
      <c r="K1881" s="23">
        <f>MONTH(CtasReceber[[#This Row],[Data Recebimento]])</f>
        <v>1</v>
      </c>
      <c r="L1881" s="23">
        <f>YEAR(CtasReceber[[#This Row],[Data Recebimento]])</f>
        <v>1900</v>
      </c>
      <c r="M1881" s="154"/>
      <c r="N1881" s="208"/>
      <c r="O18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2" spans="1:15">
      <c r="A1882" s="156"/>
      <c r="B1882" s="220"/>
      <c r="C1882" s="150"/>
      <c r="D1882" s="150"/>
      <c r="E1882" s="150"/>
      <c r="F1882" s="150"/>
      <c r="G1882" s="151"/>
      <c r="H1882" s="23">
        <f>MONTH(CtasReceber[[#This Row],[Data Vencimento]])</f>
        <v>1</v>
      </c>
      <c r="I1882" s="23">
        <f>YEAR(CtasReceber[[#This Row],[Data Vencimento]])</f>
        <v>1900</v>
      </c>
      <c r="J1882" s="156"/>
      <c r="K1882" s="23">
        <f>MONTH(CtasReceber[[#This Row],[Data Recebimento]])</f>
        <v>1</v>
      </c>
      <c r="L1882" s="23">
        <f>YEAR(CtasReceber[[#This Row],[Data Recebimento]])</f>
        <v>1900</v>
      </c>
      <c r="M1882" s="154"/>
      <c r="N1882" s="208"/>
      <c r="O18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3" spans="1:15">
      <c r="A1883" s="156"/>
      <c r="B1883" s="220"/>
      <c r="C1883" s="150"/>
      <c r="D1883" s="150"/>
      <c r="E1883" s="150"/>
      <c r="F1883" s="150"/>
      <c r="G1883" s="151"/>
      <c r="H1883" s="23">
        <f>MONTH(CtasReceber[[#This Row],[Data Vencimento]])</f>
        <v>1</v>
      </c>
      <c r="I1883" s="23">
        <f>YEAR(CtasReceber[[#This Row],[Data Vencimento]])</f>
        <v>1900</v>
      </c>
      <c r="J1883" s="156"/>
      <c r="K1883" s="23">
        <f>MONTH(CtasReceber[[#This Row],[Data Recebimento]])</f>
        <v>1</v>
      </c>
      <c r="L1883" s="23">
        <f>YEAR(CtasReceber[[#This Row],[Data Recebimento]])</f>
        <v>1900</v>
      </c>
      <c r="M1883" s="154"/>
      <c r="N1883" s="208"/>
      <c r="O18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4" spans="1:15">
      <c r="A1884" s="156"/>
      <c r="B1884" s="220"/>
      <c r="C1884" s="150"/>
      <c r="D1884" s="150"/>
      <c r="E1884" s="150"/>
      <c r="F1884" s="150"/>
      <c r="G1884" s="151"/>
      <c r="H1884" s="23">
        <f>MONTH(CtasReceber[[#This Row],[Data Vencimento]])</f>
        <v>1</v>
      </c>
      <c r="I1884" s="23">
        <f>YEAR(CtasReceber[[#This Row],[Data Vencimento]])</f>
        <v>1900</v>
      </c>
      <c r="J1884" s="156"/>
      <c r="K1884" s="23">
        <f>MONTH(CtasReceber[[#This Row],[Data Recebimento]])</f>
        <v>1</v>
      </c>
      <c r="L1884" s="23">
        <f>YEAR(CtasReceber[[#This Row],[Data Recebimento]])</f>
        <v>1900</v>
      </c>
      <c r="M1884" s="154"/>
      <c r="N1884" s="208"/>
      <c r="O18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5" spans="1:15">
      <c r="A1885" s="156"/>
      <c r="B1885" s="220"/>
      <c r="C1885" s="150"/>
      <c r="D1885" s="150"/>
      <c r="E1885" s="150"/>
      <c r="F1885" s="150"/>
      <c r="G1885" s="151"/>
      <c r="H1885" s="23">
        <f>MONTH(CtasReceber[[#This Row],[Data Vencimento]])</f>
        <v>1</v>
      </c>
      <c r="I1885" s="23">
        <f>YEAR(CtasReceber[[#This Row],[Data Vencimento]])</f>
        <v>1900</v>
      </c>
      <c r="J1885" s="156"/>
      <c r="K1885" s="23">
        <f>MONTH(CtasReceber[[#This Row],[Data Recebimento]])</f>
        <v>1</v>
      </c>
      <c r="L1885" s="23">
        <f>YEAR(CtasReceber[[#This Row],[Data Recebimento]])</f>
        <v>1900</v>
      </c>
      <c r="M1885" s="154"/>
      <c r="N1885" s="208"/>
      <c r="O18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6" spans="1:15">
      <c r="A1886" s="156"/>
      <c r="B1886" s="220"/>
      <c r="C1886" s="150"/>
      <c r="D1886" s="150"/>
      <c r="E1886" s="150"/>
      <c r="F1886" s="150"/>
      <c r="G1886" s="151"/>
      <c r="H1886" s="23">
        <f>MONTH(CtasReceber[[#This Row],[Data Vencimento]])</f>
        <v>1</v>
      </c>
      <c r="I1886" s="23">
        <f>YEAR(CtasReceber[[#This Row],[Data Vencimento]])</f>
        <v>1900</v>
      </c>
      <c r="J1886" s="156"/>
      <c r="K1886" s="23">
        <f>MONTH(CtasReceber[[#This Row],[Data Recebimento]])</f>
        <v>1</v>
      </c>
      <c r="L1886" s="23">
        <f>YEAR(CtasReceber[[#This Row],[Data Recebimento]])</f>
        <v>1900</v>
      </c>
      <c r="M1886" s="154"/>
      <c r="N1886" s="208"/>
      <c r="O18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7" spans="1:15">
      <c r="A1887" s="156"/>
      <c r="B1887" s="220"/>
      <c r="C1887" s="150"/>
      <c r="D1887" s="150"/>
      <c r="E1887" s="150"/>
      <c r="F1887" s="150"/>
      <c r="G1887" s="151"/>
      <c r="H1887" s="23">
        <f>MONTH(CtasReceber[[#This Row],[Data Vencimento]])</f>
        <v>1</v>
      </c>
      <c r="I1887" s="23">
        <f>YEAR(CtasReceber[[#This Row],[Data Vencimento]])</f>
        <v>1900</v>
      </c>
      <c r="J1887" s="156"/>
      <c r="K1887" s="23">
        <f>MONTH(CtasReceber[[#This Row],[Data Recebimento]])</f>
        <v>1</v>
      </c>
      <c r="L1887" s="23">
        <f>YEAR(CtasReceber[[#This Row],[Data Recebimento]])</f>
        <v>1900</v>
      </c>
      <c r="M1887" s="154"/>
      <c r="N1887" s="208"/>
      <c r="O18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8" spans="1:15">
      <c r="A1888" s="156"/>
      <c r="B1888" s="220"/>
      <c r="C1888" s="150"/>
      <c r="D1888" s="150"/>
      <c r="E1888" s="150"/>
      <c r="F1888" s="150"/>
      <c r="G1888" s="151"/>
      <c r="H1888" s="23">
        <f>MONTH(CtasReceber[[#This Row],[Data Vencimento]])</f>
        <v>1</v>
      </c>
      <c r="I1888" s="23">
        <f>YEAR(CtasReceber[[#This Row],[Data Vencimento]])</f>
        <v>1900</v>
      </c>
      <c r="J1888" s="156"/>
      <c r="K1888" s="23">
        <f>MONTH(CtasReceber[[#This Row],[Data Recebimento]])</f>
        <v>1</v>
      </c>
      <c r="L1888" s="23">
        <f>YEAR(CtasReceber[[#This Row],[Data Recebimento]])</f>
        <v>1900</v>
      </c>
      <c r="M1888" s="154"/>
      <c r="N1888" s="208"/>
      <c r="O18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89" spans="1:15">
      <c r="A1889" s="156"/>
      <c r="B1889" s="220"/>
      <c r="C1889" s="150"/>
      <c r="D1889" s="150"/>
      <c r="E1889" s="150"/>
      <c r="F1889" s="150"/>
      <c r="G1889" s="151"/>
      <c r="H1889" s="23">
        <f>MONTH(CtasReceber[[#This Row],[Data Vencimento]])</f>
        <v>1</v>
      </c>
      <c r="I1889" s="23">
        <f>YEAR(CtasReceber[[#This Row],[Data Vencimento]])</f>
        <v>1900</v>
      </c>
      <c r="J1889" s="156"/>
      <c r="K1889" s="23">
        <f>MONTH(CtasReceber[[#This Row],[Data Recebimento]])</f>
        <v>1</v>
      </c>
      <c r="L1889" s="23">
        <f>YEAR(CtasReceber[[#This Row],[Data Recebimento]])</f>
        <v>1900</v>
      </c>
      <c r="M1889" s="154"/>
      <c r="N1889" s="208"/>
      <c r="O18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0" spans="1:15">
      <c r="A1890" s="156"/>
      <c r="B1890" s="220"/>
      <c r="C1890" s="150"/>
      <c r="D1890" s="150"/>
      <c r="E1890" s="150"/>
      <c r="F1890" s="150"/>
      <c r="G1890" s="151"/>
      <c r="H1890" s="23">
        <f>MONTH(CtasReceber[[#This Row],[Data Vencimento]])</f>
        <v>1</v>
      </c>
      <c r="I1890" s="23">
        <f>YEAR(CtasReceber[[#This Row],[Data Vencimento]])</f>
        <v>1900</v>
      </c>
      <c r="J1890" s="156"/>
      <c r="K1890" s="23">
        <f>MONTH(CtasReceber[[#This Row],[Data Recebimento]])</f>
        <v>1</v>
      </c>
      <c r="L1890" s="23">
        <f>YEAR(CtasReceber[[#This Row],[Data Recebimento]])</f>
        <v>1900</v>
      </c>
      <c r="M1890" s="154"/>
      <c r="N1890" s="208"/>
      <c r="O18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1" spans="1:15">
      <c r="A1891" s="156"/>
      <c r="B1891" s="220"/>
      <c r="C1891" s="150"/>
      <c r="D1891" s="150"/>
      <c r="E1891" s="150"/>
      <c r="F1891" s="150"/>
      <c r="G1891" s="151"/>
      <c r="H1891" s="23">
        <f>MONTH(CtasReceber[[#This Row],[Data Vencimento]])</f>
        <v>1</v>
      </c>
      <c r="I1891" s="23">
        <f>YEAR(CtasReceber[[#This Row],[Data Vencimento]])</f>
        <v>1900</v>
      </c>
      <c r="J1891" s="156"/>
      <c r="K1891" s="23">
        <f>MONTH(CtasReceber[[#This Row],[Data Recebimento]])</f>
        <v>1</v>
      </c>
      <c r="L1891" s="23">
        <f>YEAR(CtasReceber[[#This Row],[Data Recebimento]])</f>
        <v>1900</v>
      </c>
      <c r="M1891" s="154"/>
      <c r="N1891" s="208"/>
      <c r="O18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2" spans="1:15">
      <c r="A1892" s="156"/>
      <c r="B1892" s="220"/>
      <c r="C1892" s="150"/>
      <c r="D1892" s="150"/>
      <c r="E1892" s="150"/>
      <c r="F1892" s="150"/>
      <c r="G1892" s="151"/>
      <c r="H1892" s="23">
        <f>MONTH(CtasReceber[[#This Row],[Data Vencimento]])</f>
        <v>1</v>
      </c>
      <c r="I1892" s="23">
        <f>YEAR(CtasReceber[[#This Row],[Data Vencimento]])</f>
        <v>1900</v>
      </c>
      <c r="J1892" s="156"/>
      <c r="K1892" s="23">
        <f>MONTH(CtasReceber[[#This Row],[Data Recebimento]])</f>
        <v>1</v>
      </c>
      <c r="L1892" s="23">
        <f>YEAR(CtasReceber[[#This Row],[Data Recebimento]])</f>
        <v>1900</v>
      </c>
      <c r="M1892" s="154"/>
      <c r="N1892" s="208"/>
      <c r="O18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3" spans="1:15">
      <c r="A1893" s="156"/>
      <c r="B1893" s="220"/>
      <c r="C1893" s="150"/>
      <c r="D1893" s="150"/>
      <c r="E1893" s="150"/>
      <c r="F1893" s="150"/>
      <c r="G1893" s="151"/>
      <c r="H1893" s="23">
        <f>MONTH(CtasReceber[[#This Row],[Data Vencimento]])</f>
        <v>1</v>
      </c>
      <c r="I1893" s="23">
        <f>YEAR(CtasReceber[[#This Row],[Data Vencimento]])</f>
        <v>1900</v>
      </c>
      <c r="J1893" s="156"/>
      <c r="K1893" s="23">
        <f>MONTH(CtasReceber[[#This Row],[Data Recebimento]])</f>
        <v>1</v>
      </c>
      <c r="L1893" s="23">
        <f>YEAR(CtasReceber[[#This Row],[Data Recebimento]])</f>
        <v>1900</v>
      </c>
      <c r="M1893" s="154"/>
      <c r="N1893" s="208"/>
      <c r="O18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4" spans="1:15">
      <c r="A1894" s="156"/>
      <c r="B1894" s="220"/>
      <c r="C1894" s="150"/>
      <c r="D1894" s="150"/>
      <c r="E1894" s="150"/>
      <c r="F1894" s="150"/>
      <c r="G1894" s="151"/>
      <c r="H1894" s="23">
        <f>MONTH(CtasReceber[[#This Row],[Data Vencimento]])</f>
        <v>1</v>
      </c>
      <c r="I1894" s="23">
        <f>YEAR(CtasReceber[[#This Row],[Data Vencimento]])</f>
        <v>1900</v>
      </c>
      <c r="J1894" s="156"/>
      <c r="K1894" s="23">
        <f>MONTH(CtasReceber[[#This Row],[Data Recebimento]])</f>
        <v>1</v>
      </c>
      <c r="L1894" s="23">
        <f>YEAR(CtasReceber[[#This Row],[Data Recebimento]])</f>
        <v>1900</v>
      </c>
      <c r="M1894" s="154"/>
      <c r="N1894" s="208"/>
      <c r="O18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5" spans="1:15">
      <c r="A1895" s="156"/>
      <c r="B1895" s="220"/>
      <c r="C1895" s="150"/>
      <c r="D1895" s="150"/>
      <c r="E1895" s="150"/>
      <c r="F1895" s="150"/>
      <c r="G1895" s="151"/>
      <c r="H1895" s="23">
        <f>MONTH(CtasReceber[[#This Row],[Data Vencimento]])</f>
        <v>1</v>
      </c>
      <c r="I1895" s="23">
        <f>YEAR(CtasReceber[[#This Row],[Data Vencimento]])</f>
        <v>1900</v>
      </c>
      <c r="J1895" s="156"/>
      <c r="K1895" s="23">
        <f>MONTH(CtasReceber[[#This Row],[Data Recebimento]])</f>
        <v>1</v>
      </c>
      <c r="L1895" s="23">
        <f>YEAR(CtasReceber[[#This Row],[Data Recebimento]])</f>
        <v>1900</v>
      </c>
      <c r="M1895" s="154"/>
      <c r="N1895" s="208"/>
      <c r="O18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6" spans="1:15">
      <c r="A1896" s="156"/>
      <c r="B1896" s="220"/>
      <c r="C1896" s="150"/>
      <c r="D1896" s="150"/>
      <c r="E1896" s="150"/>
      <c r="F1896" s="150"/>
      <c r="G1896" s="151"/>
      <c r="H1896" s="23">
        <f>MONTH(CtasReceber[[#This Row],[Data Vencimento]])</f>
        <v>1</v>
      </c>
      <c r="I1896" s="23">
        <f>YEAR(CtasReceber[[#This Row],[Data Vencimento]])</f>
        <v>1900</v>
      </c>
      <c r="J1896" s="156"/>
      <c r="K1896" s="23">
        <f>MONTH(CtasReceber[[#This Row],[Data Recebimento]])</f>
        <v>1</v>
      </c>
      <c r="L1896" s="23">
        <f>YEAR(CtasReceber[[#This Row],[Data Recebimento]])</f>
        <v>1900</v>
      </c>
      <c r="M1896" s="154"/>
      <c r="N1896" s="208"/>
      <c r="O18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7" spans="1:15">
      <c r="A1897" s="156"/>
      <c r="B1897" s="220"/>
      <c r="C1897" s="150"/>
      <c r="D1897" s="150"/>
      <c r="E1897" s="150"/>
      <c r="F1897" s="150"/>
      <c r="G1897" s="151"/>
      <c r="H1897" s="23">
        <f>MONTH(CtasReceber[[#This Row],[Data Vencimento]])</f>
        <v>1</v>
      </c>
      <c r="I1897" s="23">
        <f>YEAR(CtasReceber[[#This Row],[Data Vencimento]])</f>
        <v>1900</v>
      </c>
      <c r="J1897" s="156"/>
      <c r="K1897" s="23">
        <f>MONTH(CtasReceber[[#This Row],[Data Recebimento]])</f>
        <v>1</v>
      </c>
      <c r="L1897" s="23">
        <f>YEAR(CtasReceber[[#This Row],[Data Recebimento]])</f>
        <v>1900</v>
      </c>
      <c r="M1897" s="154"/>
      <c r="N1897" s="208"/>
      <c r="O18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8" spans="1:15">
      <c r="A1898" s="156"/>
      <c r="B1898" s="220"/>
      <c r="C1898" s="150"/>
      <c r="D1898" s="150"/>
      <c r="E1898" s="150"/>
      <c r="F1898" s="150"/>
      <c r="G1898" s="151"/>
      <c r="H1898" s="23">
        <f>MONTH(CtasReceber[[#This Row],[Data Vencimento]])</f>
        <v>1</v>
      </c>
      <c r="I1898" s="23">
        <f>YEAR(CtasReceber[[#This Row],[Data Vencimento]])</f>
        <v>1900</v>
      </c>
      <c r="J1898" s="156"/>
      <c r="K1898" s="23">
        <f>MONTH(CtasReceber[[#This Row],[Data Recebimento]])</f>
        <v>1</v>
      </c>
      <c r="L1898" s="23">
        <f>YEAR(CtasReceber[[#This Row],[Data Recebimento]])</f>
        <v>1900</v>
      </c>
      <c r="M1898" s="154"/>
      <c r="N1898" s="208"/>
      <c r="O18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899" spans="1:15">
      <c r="A1899" s="156"/>
      <c r="B1899" s="220"/>
      <c r="C1899" s="150"/>
      <c r="D1899" s="150"/>
      <c r="E1899" s="150"/>
      <c r="F1899" s="150"/>
      <c r="G1899" s="151"/>
      <c r="H1899" s="23">
        <f>MONTH(CtasReceber[[#This Row],[Data Vencimento]])</f>
        <v>1</v>
      </c>
      <c r="I1899" s="23">
        <f>YEAR(CtasReceber[[#This Row],[Data Vencimento]])</f>
        <v>1900</v>
      </c>
      <c r="J1899" s="156"/>
      <c r="K1899" s="23">
        <f>MONTH(CtasReceber[[#This Row],[Data Recebimento]])</f>
        <v>1</v>
      </c>
      <c r="L1899" s="23">
        <f>YEAR(CtasReceber[[#This Row],[Data Recebimento]])</f>
        <v>1900</v>
      </c>
      <c r="M1899" s="154"/>
      <c r="N1899" s="208"/>
      <c r="O18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0" spans="1:15">
      <c r="A1900" s="156"/>
      <c r="B1900" s="220"/>
      <c r="C1900" s="150"/>
      <c r="D1900" s="150"/>
      <c r="E1900" s="150"/>
      <c r="F1900" s="150"/>
      <c r="G1900" s="151"/>
      <c r="H1900" s="23">
        <f>MONTH(CtasReceber[[#This Row],[Data Vencimento]])</f>
        <v>1</v>
      </c>
      <c r="I1900" s="23">
        <f>YEAR(CtasReceber[[#This Row],[Data Vencimento]])</f>
        <v>1900</v>
      </c>
      <c r="J1900" s="156"/>
      <c r="K1900" s="23">
        <f>MONTH(CtasReceber[[#This Row],[Data Recebimento]])</f>
        <v>1</v>
      </c>
      <c r="L1900" s="23">
        <f>YEAR(CtasReceber[[#This Row],[Data Recebimento]])</f>
        <v>1900</v>
      </c>
      <c r="M1900" s="154"/>
      <c r="N1900" s="208"/>
      <c r="O19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1" spans="1:15">
      <c r="A1901" s="156"/>
      <c r="B1901" s="220"/>
      <c r="C1901" s="150"/>
      <c r="D1901" s="150"/>
      <c r="E1901" s="150"/>
      <c r="F1901" s="150"/>
      <c r="G1901" s="151"/>
      <c r="H1901" s="23">
        <f>MONTH(CtasReceber[[#This Row],[Data Vencimento]])</f>
        <v>1</v>
      </c>
      <c r="I1901" s="23">
        <f>YEAR(CtasReceber[[#This Row],[Data Vencimento]])</f>
        <v>1900</v>
      </c>
      <c r="J1901" s="156"/>
      <c r="K1901" s="23">
        <f>MONTH(CtasReceber[[#This Row],[Data Recebimento]])</f>
        <v>1</v>
      </c>
      <c r="L1901" s="23">
        <f>YEAR(CtasReceber[[#This Row],[Data Recebimento]])</f>
        <v>1900</v>
      </c>
      <c r="M1901" s="154"/>
      <c r="N1901" s="208"/>
      <c r="O19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2" spans="1:15">
      <c r="A1902" s="156"/>
      <c r="B1902" s="220"/>
      <c r="C1902" s="150"/>
      <c r="D1902" s="150"/>
      <c r="E1902" s="150"/>
      <c r="F1902" s="150"/>
      <c r="G1902" s="151"/>
      <c r="H1902" s="23">
        <f>MONTH(CtasReceber[[#This Row],[Data Vencimento]])</f>
        <v>1</v>
      </c>
      <c r="I1902" s="23">
        <f>YEAR(CtasReceber[[#This Row],[Data Vencimento]])</f>
        <v>1900</v>
      </c>
      <c r="J1902" s="156"/>
      <c r="K1902" s="23">
        <f>MONTH(CtasReceber[[#This Row],[Data Recebimento]])</f>
        <v>1</v>
      </c>
      <c r="L1902" s="23">
        <f>YEAR(CtasReceber[[#This Row],[Data Recebimento]])</f>
        <v>1900</v>
      </c>
      <c r="M1902" s="154"/>
      <c r="N1902" s="208"/>
      <c r="O19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3" spans="1:15">
      <c r="A1903" s="156"/>
      <c r="B1903" s="220"/>
      <c r="C1903" s="150"/>
      <c r="D1903" s="150"/>
      <c r="E1903" s="150"/>
      <c r="F1903" s="150"/>
      <c r="G1903" s="151"/>
      <c r="H1903" s="23">
        <f>MONTH(CtasReceber[[#This Row],[Data Vencimento]])</f>
        <v>1</v>
      </c>
      <c r="I1903" s="23">
        <f>YEAR(CtasReceber[[#This Row],[Data Vencimento]])</f>
        <v>1900</v>
      </c>
      <c r="J1903" s="156"/>
      <c r="K1903" s="23">
        <f>MONTH(CtasReceber[[#This Row],[Data Recebimento]])</f>
        <v>1</v>
      </c>
      <c r="L1903" s="23">
        <f>YEAR(CtasReceber[[#This Row],[Data Recebimento]])</f>
        <v>1900</v>
      </c>
      <c r="M1903" s="154"/>
      <c r="N1903" s="208"/>
      <c r="O19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4" spans="1:15">
      <c r="A1904" s="156"/>
      <c r="B1904" s="220"/>
      <c r="C1904" s="150"/>
      <c r="D1904" s="150"/>
      <c r="E1904" s="150"/>
      <c r="F1904" s="150"/>
      <c r="G1904" s="151"/>
      <c r="H1904" s="23">
        <f>MONTH(CtasReceber[[#This Row],[Data Vencimento]])</f>
        <v>1</v>
      </c>
      <c r="I1904" s="23">
        <f>YEAR(CtasReceber[[#This Row],[Data Vencimento]])</f>
        <v>1900</v>
      </c>
      <c r="J1904" s="156"/>
      <c r="K1904" s="23">
        <f>MONTH(CtasReceber[[#This Row],[Data Recebimento]])</f>
        <v>1</v>
      </c>
      <c r="L1904" s="23">
        <f>YEAR(CtasReceber[[#This Row],[Data Recebimento]])</f>
        <v>1900</v>
      </c>
      <c r="M1904" s="154"/>
      <c r="N1904" s="208"/>
      <c r="O19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5" spans="1:15">
      <c r="A1905" s="156"/>
      <c r="B1905" s="220"/>
      <c r="C1905" s="150"/>
      <c r="D1905" s="150"/>
      <c r="E1905" s="150"/>
      <c r="F1905" s="150"/>
      <c r="G1905" s="151"/>
      <c r="H1905" s="23">
        <f>MONTH(CtasReceber[[#This Row],[Data Vencimento]])</f>
        <v>1</v>
      </c>
      <c r="I1905" s="23">
        <f>YEAR(CtasReceber[[#This Row],[Data Vencimento]])</f>
        <v>1900</v>
      </c>
      <c r="J1905" s="156"/>
      <c r="K1905" s="23">
        <f>MONTH(CtasReceber[[#This Row],[Data Recebimento]])</f>
        <v>1</v>
      </c>
      <c r="L1905" s="23">
        <f>YEAR(CtasReceber[[#This Row],[Data Recebimento]])</f>
        <v>1900</v>
      </c>
      <c r="M1905" s="154"/>
      <c r="N1905" s="208"/>
      <c r="O19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6" spans="1:15">
      <c r="A1906" s="156"/>
      <c r="B1906" s="220"/>
      <c r="C1906" s="150"/>
      <c r="D1906" s="150"/>
      <c r="E1906" s="150"/>
      <c r="F1906" s="150"/>
      <c r="G1906" s="151"/>
      <c r="H1906" s="23">
        <f>MONTH(CtasReceber[[#This Row],[Data Vencimento]])</f>
        <v>1</v>
      </c>
      <c r="I1906" s="23">
        <f>YEAR(CtasReceber[[#This Row],[Data Vencimento]])</f>
        <v>1900</v>
      </c>
      <c r="J1906" s="156"/>
      <c r="K1906" s="23">
        <f>MONTH(CtasReceber[[#This Row],[Data Recebimento]])</f>
        <v>1</v>
      </c>
      <c r="L1906" s="23">
        <f>YEAR(CtasReceber[[#This Row],[Data Recebimento]])</f>
        <v>1900</v>
      </c>
      <c r="M1906" s="154"/>
      <c r="N1906" s="208"/>
      <c r="O19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7" spans="1:15">
      <c r="A1907" s="156"/>
      <c r="B1907" s="220"/>
      <c r="C1907" s="150"/>
      <c r="D1907" s="150"/>
      <c r="E1907" s="150"/>
      <c r="F1907" s="150"/>
      <c r="G1907" s="151"/>
      <c r="H1907" s="23">
        <f>MONTH(CtasReceber[[#This Row],[Data Vencimento]])</f>
        <v>1</v>
      </c>
      <c r="I1907" s="23">
        <f>YEAR(CtasReceber[[#This Row],[Data Vencimento]])</f>
        <v>1900</v>
      </c>
      <c r="J1907" s="156"/>
      <c r="K1907" s="23">
        <f>MONTH(CtasReceber[[#This Row],[Data Recebimento]])</f>
        <v>1</v>
      </c>
      <c r="L1907" s="23">
        <f>YEAR(CtasReceber[[#This Row],[Data Recebimento]])</f>
        <v>1900</v>
      </c>
      <c r="M1907" s="154"/>
      <c r="N1907" s="208"/>
      <c r="O19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8" spans="1:15">
      <c r="A1908" s="156"/>
      <c r="B1908" s="220"/>
      <c r="C1908" s="150"/>
      <c r="D1908" s="150"/>
      <c r="E1908" s="150"/>
      <c r="F1908" s="150"/>
      <c r="G1908" s="151"/>
      <c r="H1908" s="23">
        <f>MONTH(CtasReceber[[#This Row],[Data Vencimento]])</f>
        <v>1</v>
      </c>
      <c r="I1908" s="23">
        <f>YEAR(CtasReceber[[#This Row],[Data Vencimento]])</f>
        <v>1900</v>
      </c>
      <c r="J1908" s="156"/>
      <c r="K1908" s="23">
        <f>MONTH(CtasReceber[[#This Row],[Data Recebimento]])</f>
        <v>1</v>
      </c>
      <c r="L1908" s="23">
        <f>YEAR(CtasReceber[[#This Row],[Data Recebimento]])</f>
        <v>1900</v>
      </c>
      <c r="M1908" s="154"/>
      <c r="N1908" s="208"/>
      <c r="O19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09" spans="1:15">
      <c r="A1909" s="156"/>
      <c r="B1909" s="220"/>
      <c r="C1909" s="150"/>
      <c r="D1909" s="150"/>
      <c r="E1909" s="150"/>
      <c r="F1909" s="150"/>
      <c r="G1909" s="151"/>
      <c r="H1909" s="23">
        <f>MONTH(CtasReceber[[#This Row],[Data Vencimento]])</f>
        <v>1</v>
      </c>
      <c r="I1909" s="23">
        <f>YEAR(CtasReceber[[#This Row],[Data Vencimento]])</f>
        <v>1900</v>
      </c>
      <c r="J1909" s="156"/>
      <c r="K1909" s="23">
        <f>MONTH(CtasReceber[[#This Row],[Data Recebimento]])</f>
        <v>1</v>
      </c>
      <c r="L1909" s="23">
        <f>YEAR(CtasReceber[[#This Row],[Data Recebimento]])</f>
        <v>1900</v>
      </c>
      <c r="M1909" s="154"/>
      <c r="N1909" s="208"/>
      <c r="O19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0" spans="1:15">
      <c r="A1910" s="156"/>
      <c r="B1910" s="220"/>
      <c r="C1910" s="150"/>
      <c r="D1910" s="150"/>
      <c r="E1910" s="150"/>
      <c r="F1910" s="150"/>
      <c r="G1910" s="151"/>
      <c r="H1910" s="23">
        <f>MONTH(CtasReceber[[#This Row],[Data Vencimento]])</f>
        <v>1</v>
      </c>
      <c r="I1910" s="23">
        <f>YEAR(CtasReceber[[#This Row],[Data Vencimento]])</f>
        <v>1900</v>
      </c>
      <c r="J1910" s="156"/>
      <c r="K1910" s="23">
        <f>MONTH(CtasReceber[[#This Row],[Data Recebimento]])</f>
        <v>1</v>
      </c>
      <c r="L1910" s="23">
        <f>YEAR(CtasReceber[[#This Row],[Data Recebimento]])</f>
        <v>1900</v>
      </c>
      <c r="M1910" s="154"/>
      <c r="N1910" s="208"/>
      <c r="O19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1" spans="1:15">
      <c r="A1911" s="156"/>
      <c r="B1911" s="220"/>
      <c r="C1911" s="150"/>
      <c r="D1911" s="150"/>
      <c r="E1911" s="150"/>
      <c r="F1911" s="150"/>
      <c r="G1911" s="151"/>
      <c r="H1911" s="23">
        <f>MONTH(CtasReceber[[#This Row],[Data Vencimento]])</f>
        <v>1</v>
      </c>
      <c r="I1911" s="23">
        <f>YEAR(CtasReceber[[#This Row],[Data Vencimento]])</f>
        <v>1900</v>
      </c>
      <c r="J1911" s="156"/>
      <c r="K1911" s="23">
        <f>MONTH(CtasReceber[[#This Row],[Data Recebimento]])</f>
        <v>1</v>
      </c>
      <c r="L1911" s="23">
        <f>YEAR(CtasReceber[[#This Row],[Data Recebimento]])</f>
        <v>1900</v>
      </c>
      <c r="M1911" s="154"/>
      <c r="N1911" s="208"/>
      <c r="O19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2" spans="1:15">
      <c r="A1912" s="156"/>
      <c r="B1912" s="220"/>
      <c r="C1912" s="150"/>
      <c r="D1912" s="150"/>
      <c r="E1912" s="150"/>
      <c r="F1912" s="150"/>
      <c r="G1912" s="151"/>
      <c r="H1912" s="23">
        <f>MONTH(CtasReceber[[#This Row],[Data Vencimento]])</f>
        <v>1</v>
      </c>
      <c r="I1912" s="23">
        <f>YEAR(CtasReceber[[#This Row],[Data Vencimento]])</f>
        <v>1900</v>
      </c>
      <c r="J1912" s="156"/>
      <c r="K1912" s="23">
        <f>MONTH(CtasReceber[[#This Row],[Data Recebimento]])</f>
        <v>1</v>
      </c>
      <c r="L1912" s="23">
        <f>YEAR(CtasReceber[[#This Row],[Data Recebimento]])</f>
        <v>1900</v>
      </c>
      <c r="M1912" s="154"/>
      <c r="N1912" s="208"/>
      <c r="O19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3" spans="1:15">
      <c r="A1913" s="156"/>
      <c r="B1913" s="220"/>
      <c r="C1913" s="150"/>
      <c r="D1913" s="150"/>
      <c r="E1913" s="150"/>
      <c r="F1913" s="150"/>
      <c r="G1913" s="151"/>
      <c r="H1913" s="23">
        <f>MONTH(CtasReceber[[#This Row],[Data Vencimento]])</f>
        <v>1</v>
      </c>
      <c r="I1913" s="23">
        <f>YEAR(CtasReceber[[#This Row],[Data Vencimento]])</f>
        <v>1900</v>
      </c>
      <c r="J1913" s="156"/>
      <c r="K1913" s="23">
        <f>MONTH(CtasReceber[[#This Row],[Data Recebimento]])</f>
        <v>1</v>
      </c>
      <c r="L1913" s="23">
        <f>YEAR(CtasReceber[[#This Row],[Data Recebimento]])</f>
        <v>1900</v>
      </c>
      <c r="M1913" s="154"/>
      <c r="N1913" s="208"/>
      <c r="O19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4" spans="1:15">
      <c r="A1914" s="156"/>
      <c r="B1914" s="220"/>
      <c r="C1914" s="150"/>
      <c r="D1914" s="150"/>
      <c r="E1914" s="150"/>
      <c r="F1914" s="150"/>
      <c r="G1914" s="151"/>
      <c r="H1914" s="23">
        <f>MONTH(CtasReceber[[#This Row],[Data Vencimento]])</f>
        <v>1</v>
      </c>
      <c r="I1914" s="23">
        <f>YEAR(CtasReceber[[#This Row],[Data Vencimento]])</f>
        <v>1900</v>
      </c>
      <c r="J1914" s="156"/>
      <c r="K1914" s="23">
        <f>MONTH(CtasReceber[[#This Row],[Data Recebimento]])</f>
        <v>1</v>
      </c>
      <c r="L1914" s="23">
        <f>YEAR(CtasReceber[[#This Row],[Data Recebimento]])</f>
        <v>1900</v>
      </c>
      <c r="M1914" s="154"/>
      <c r="N1914" s="208"/>
      <c r="O19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5" spans="1:15">
      <c r="A1915" s="156"/>
      <c r="B1915" s="220"/>
      <c r="C1915" s="150"/>
      <c r="D1915" s="150"/>
      <c r="E1915" s="150"/>
      <c r="F1915" s="150"/>
      <c r="G1915" s="151"/>
      <c r="H1915" s="23">
        <f>MONTH(CtasReceber[[#This Row],[Data Vencimento]])</f>
        <v>1</v>
      </c>
      <c r="I1915" s="23">
        <f>YEAR(CtasReceber[[#This Row],[Data Vencimento]])</f>
        <v>1900</v>
      </c>
      <c r="J1915" s="156"/>
      <c r="K1915" s="23">
        <f>MONTH(CtasReceber[[#This Row],[Data Recebimento]])</f>
        <v>1</v>
      </c>
      <c r="L1915" s="23">
        <f>YEAR(CtasReceber[[#This Row],[Data Recebimento]])</f>
        <v>1900</v>
      </c>
      <c r="M1915" s="154"/>
      <c r="N1915" s="208"/>
      <c r="O19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6" spans="1:15">
      <c r="A1916" s="156"/>
      <c r="B1916" s="220"/>
      <c r="C1916" s="150"/>
      <c r="D1916" s="150"/>
      <c r="E1916" s="150"/>
      <c r="F1916" s="150"/>
      <c r="G1916" s="151"/>
      <c r="H1916" s="23">
        <f>MONTH(CtasReceber[[#This Row],[Data Vencimento]])</f>
        <v>1</v>
      </c>
      <c r="I1916" s="23">
        <f>YEAR(CtasReceber[[#This Row],[Data Vencimento]])</f>
        <v>1900</v>
      </c>
      <c r="J1916" s="156"/>
      <c r="K1916" s="23">
        <f>MONTH(CtasReceber[[#This Row],[Data Recebimento]])</f>
        <v>1</v>
      </c>
      <c r="L1916" s="23">
        <f>YEAR(CtasReceber[[#This Row],[Data Recebimento]])</f>
        <v>1900</v>
      </c>
      <c r="M1916" s="154"/>
      <c r="N1916" s="208"/>
      <c r="O19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7" spans="1:15">
      <c r="A1917" s="156"/>
      <c r="B1917" s="220"/>
      <c r="C1917" s="150"/>
      <c r="D1917" s="150"/>
      <c r="E1917" s="150"/>
      <c r="F1917" s="150"/>
      <c r="G1917" s="151"/>
      <c r="H1917" s="23">
        <f>MONTH(CtasReceber[[#This Row],[Data Vencimento]])</f>
        <v>1</v>
      </c>
      <c r="I1917" s="23">
        <f>YEAR(CtasReceber[[#This Row],[Data Vencimento]])</f>
        <v>1900</v>
      </c>
      <c r="J1917" s="156"/>
      <c r="K1917" s="23">
        <f>MONTH(CtasReceber[[#This Row],[Data Recebimento]])</f>
        <v>1</v>
      </c>
      <c r="L1917" s="23">
        <f>YEAR(CtasReceber[[#This Row],[Data Recebimento]])</f>
        <v>1900</v>
      </c>
      <c r="M1917" s="154"/>
      <c r="N1917" s="208"/>
      <c r="O19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8" spans="1:15">
      <c r="A1918" s="156"/>
      <c r="B1918" s="220"/>
      <c r="C1918" s="150"/>
      <c r="D1918" s="150"/>
      <c r="E1918" s="150"/>
      <c r="F1918" s="150"/>
      <c r="G1918" s="151"/>
      <c r="H1918" s="23">
        <f>MONTH(CtasReceber[[#This Row],[Data Vencimento]])</f>
        <v>1</v>
      </c>
      <c r="I1918" s="23">
        <f>YEAR(CtasReceber[[#This Row],[Data Vencimento]])</f>
        <v>1900</v>
      </c>
      <c r="J1918" s="156"/>
      <c r="K1918" s="23">
        <f>MONTH(CtasReceber[[#This Row],[Data Recebimento]])</f>
        <v>1</v>
      </c>
      <c r="L1918" s="23">
        <f>YEAR(CtasReceber[[#This Row],[Data Recebimento]])</f>
        <v>1900</v>
      </c>
      <c r="M1918" s="154"/>
      <c r="N1918" s="208"/>
      <c r="O19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19" spans="1:15">
      <c r="A1919" s="156"/>
      <c r="B1919" s="220"/>
      <c r="C1919" s="150"/>
      <c r="D1919" s="150"/>
      <c r="E1919" s="150"/>
      <c r="F1919" s="150"/>
      <c r="G1919" s="151"/>
      <c r="H1919" s="23">
        <f>MONTH(CtasReceber[[#This Row],[Data Vencimento]])</f>
        <v>1</v>
      </c>
      <c r="I1919" s="23">
        <f>YEAR(CtasReceber[[#This Row],[Data Vencimento]])</f>
        <v>1900</v>
      </c>
      <c r="J1919" s="156"/>
      <c r="K1919" s="23">
        <f>MONTH(CtasReceber[[#This Row],[Data Recebimento]])</f>
        <v>1</v>
      </c>
      <c r="L1919" s="23">
        <f>YEAR(CtasReceber[[#This Row],[Data Recebimento]])</f>
        <v>1900</v>
      </c>
      <c r="M1919" s="154"/>
      <c r="N1919" s="208"/>
      <c r="O19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0" spans="1:15">
      <c r="A1920" s="156"/>
      <c r="B1920" s="220"/>
      <c r="C1920" s="150"/>
      <c r="D1920" s="150"/>
      <c r="E1920" s="150"/>
      <c r="F1920" s="150"/>
      <c r="G1920" s="151"/>
      <c r="H1920" s="23">
        <f>MONTH(CtasReceber[[#This Row],[Data Vencimento]])</f>
        <v>1</v>
      </c>
      <c r="I1920" s="23">
        <f>YEAR(CtasReceber[[#This Row],[Data Vencimento]])</f>
        <v>1900</v>
      </c>
      <c r="J1920" s="156"/>
      <c r="K1920" s="23">
        <f>MONTH(CtasReceber[[#This Row],[Data Recebimento]])</f>
        <v>1</v>
      </c>
      <c r="L1920" s="23">
        <f>YEAR(CtasReceber[[#This Row],[Data Recebimento]])</f>
        <v>1900</v>
      </c>
      <c r="M1920" s="154"/>
      <c r="N1920" s="208"/>
      <c r="O19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1" spans="1:15">
      <c r="A1921" s="156"/>
      <c r="B1921" s="220"/>
      <c r="C1921" s="150"/>
      <c r="D1921" s="150"/>
      <c r="E1921" s="150"/>
      <c r="F1921" s="150"/>
      <c r="G1921" s="151"/>
      <c r="H1921" s="23">
        <f>MONTH(CtasReceber[[#This Row],[Data Vencimento]])</f>
        <v>1</v>
      </c>
      <c r="I1921" s="23">
        <f>YEAR(CtasReceber[[#This Row],[Data Vencimento]])</f>
        <v>1900</v>
      </c>
      <c r="J1921" s="156"/>
      <c r="K1921" s="23">
        <f>MONTH(CtasReceber[[#This Row],[Data Recebimento]])</f>
        <v>1</v>
      </c>
      <c r="L1921" s="23">
        <f>YEAR(CtasReceber[[#This Row],[Data Recebimento]])</f>
        <v>1900</v>
      </c>
      <c r="M1921" s="154"/>
      <c r="N1921" s="208"/>
      <c r="O19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2" spans="1:15">
      <c r="A1922" s="156"/>
      <c r="B1922" s="220"/>
      <c r="C1922" s="150"/>
      <c r="D1922" s="150"/>
      <c r="E1922" s="150"/>
      <c r="F1922" s="150"/>
      <c r="G1922" s="151"/>
      <c r="H1922" s="23">
        <f>MONTH(CtasReceber[[#This Row],[Data Vencimento]])</f>
        <v>1</v>
      </c>
      <c r="I1922" s="23">
        <f>YEAR(CtasReceber[[#This Row],[Data Vencimento]])</f>
        <v>1900</v>
      </c>
      <c r="J1922" s="156"/>
      <c r="K1922" s="23">
        <f>MONTH(CtasReceber[[#This Row],[Data Recebimento]])</f>
        <v>1</v>
      </c>
      <c r="L1922" s="23">
        <f>YEAR(CtasReceber[[#This Row],[Data Recebimento]])</f>
        <v>1900</v>
      </c>
      <c r="M1922" s="154"/>
      <c r="N1922" s="208"/>
      <c r="O19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3" spans="1:15">
      <c r="A1923" s="156"/>
      <c r="B1923" s="220"/>
      <c r="C1923" s="150"/>
      <c r="D1923" s="150"/>
      <c r="E1923" s="150"/>
      <c r="F1923" s="150"/>
      <c r="G1923" s="151"/>
      <c r="H1923" s="23">
        <f>MONTH(CtasReceber[[#This Row],[Data Vencimento]])</f>
        <v>1</v>
      </c>
      <c r="I1923" s="23">
        <f>YEAR(CtasReceber[[#This Row],[Data Vencimento]])</f>
        <v>1900</v>
      </c>
      <c r="J1923" s="156"/>
      <c r="K1923" s="23">
        <f>MONTH(CtasReceber[[#This Row],[Data Recebimento]])</f>
        <v>1</v>
      </c>
      <c r="L1923" s="23">
        <f>YEAR(CtasReceber[[#This Row],[Data Recebimento]])</f>
        <v>1900</v>
      </c>
      <c r="M1923" s="154"/>
      <c r="N1923" s="208"/>
      <c r="O19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4" spans="1:15">
      <c r="A1924" s="156"/>
      <c r="B1924" s="220"/>
      <c r="C1924" s="150"/>
      <c r="D1924" s="150"/>
      <c r="E1924" s="150"/>
      <c r="F1924" s="150"/>
      <c r="G1924" s="151"/>
      <c r="H1924" s="23">
        <f>MONTH(CtasReceber[[#This Row],[Data Vencimento]])</f>
        <v>1</v>
      </c>
      <c r="I1924" s="23">
        <f>YEAR(CtasReceber[[#This Row],[Data Vencimento]])</f>
        <v>1900</v>
      </c>
      <c r="J1924" s="156"/>
      <c r="K1924" s="23">
        <f>MONTH(CtasReceber[[#This Row],[Data Recebimento]])</f>
        <v>1</v>
      </c>
      <c r="L1924" s="23">
        <f>YEAR(CtasReceber[[#This Row],[Data Recebimento]])</f>
        <v>1900</v>
      </c>
      <c r="M1924" s="154"/>
      <c r="N1924" s="208"/>
      <c r="O19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5" spans="1:15">
      <c r="A1925" s="156"/>
      <c r="B1925" s="220"/>
      <c r="C1925" s="150"/>
      <c r="D1925" s="150"/>
      <c r="E1925" s="150"/>
      <c r="F1925" s="150"/>
      <c r="G1925" s="151"/>
      <c r="H1925" s="23">
        <f>MONTH(CtasReceber[[#This Row],[Data Vencimento]])</f>
        <v>1</v>
      </c>
      <c r="I1925" s="23">
        <f>YEAR(CtasReceber[[#This Row],[Data Vencimento]])</f>
        <v>1900</v>
      </c>
      <c r="J1925" s="156"/>
      <c r="K1925" s="23">
        <f>MONTH(CtasReceber[[#This Row],[Data Recebimento]])</f>
        <v>1</v>
      </c>
      <c r="L1925" s="23">
        <f>YEAR(CtasReceber[[#This Row],[Data Recebimento]])</f>
        <v>1900</v>
      </c>
      <c r="M1925" s="154"/>
      <c r="N1925" s="208"/>
      <c r="O19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6" spans="1:15">
      <c r="A1926" s="156"/>
      <c r="B1926" s="220"/>
      <c r="C1926" s="150"/>
      <c r="D1926" s="150"/>
      <c r="E1926" s="150"/>
      <c r="F1926" s="150"/>
      <c r="G1926" s="151"/>
      <c r="H1926" s="23">
        <f>MONTH(CtasReceber[[#This Row],[Data Vencimento]])</f>
        <v>1</v>
      </c>
      <c r="I1926" s="23">
        <f>YEAR(CtasReceber[[#This Row],[Data Vencimento]])</f>
        <v>1900</v>
      </c>
      <c r="J1926" s="156"/>
      <c r="K1926" s="23">
        <f>MONTH(CtasReceber[[#This Row],[Data Recebimento]])</f>
        <v>1</v>
      </c>
      <c r="L1926" s="23">
        <f>YEAR(CtasReceber[[#This Row],[Data Recebimento]])</f>
        <v>1900</v>
      </c>
      <c r="M1926" s="154"/>
      <c r="N1926" s="208"/>
      <c r="O19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7" spans="1:15">
      <c r="A1927" s="156"/>
      <c r="B1927" s="220"/>
      <c r="C1927" s="150"/>
      <c r="D1927" s="150"/>
      <c r="E1927" s="150"/>
      <c r="F1927" s="150"/>
      <c r="G1927" s="151"/>
      <c r="H1927" s="23">
        <f>MONTH(CtasReceber[[#This Row],[Data Vencimento]])</f>
        <v>1</v>
      </c>
      <c r="I1927" s="23">
        <f>YEAR(CtasReceber[[#This Row],[Data Vencimento]])</f>
        <v>1900</v>
      </c>
      <c r="J1927" s="156"/>
      <c r="K1927" s="23">
        <f>MONTH(CtasReceber[[#This Row],[Data Recebimento]])</f>
        <v>1</v>
      </c>
      <c r="L1927" s="23">
        <f>YEAR(CtasReceber[[#This Row],[Data Recebimento]])</f>
        <v>1900</v>
      </c>
      <c r="M1927" s="154"/>
      <c r="N1927" s="208"/>
      <c r="O19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8" spans="1:15">
      <c r="A1928" s="156"/>
      <c r="B1928" s="220"/>
      <c r="C1928" s="150"/>
      <c r="D1928" s="150"/>
      <c r="E1928" s="150"/>
      <c r="F1928" s="150"/>
      <c r="G1928" s="151"/>
      <c r="H1928" s="23">
        <f>MONTH(CtasReceber[[#This Row],[Data Vencimento]])</f>
        <v>1</v>
      </c>
      <c r="I1928" s="23">
        <f>YEAR(CtasReceber[[#This Row],[Data Vencimento]])</f>
        <v>1900</v>
      </c>
      <c r="J1928" s="156"/>
      <c r="K1928" s="23">
        <f>MONTH(CtasReceber[[#This Row],[Data Recebimento]])</f>
        <v>1</v>
      </c>
      <c r="L1928" s="23">
        <f>YEAR(CtasReceber[[#This Row],[Data Recebimento]])</f>
        <v>1900</v>
      </c>
      <c r="M1928" s="154"/>
      <c r="N1928" s="208"/>
      <c r="O19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29" spans="1:15">
      <c r="A1929" s="156"/>
      <c r="B1929" s="220"/>
      <c r="C1929" s="150"/>
      <c r="D1929" s="150"/>
      <c r="E1929" s="150"/>
      <c r="F1929" s="150"/>
      <c r="G1929" s="151"/>
      <c r="H1929" s="23">
        <f>MONTH(CtasReceber[[#This Row],[Data Vencimento]])</f>
        <v>1</v>
      </c>
      <c r="I1929" s="23">
        <f>YEAR(CtasReceber[[#This Row],[Data Vencimento]])</f>
        <v>1900</v>
      </c>
      <c r="J1929" s="156"/>
      <c r="K1929" s="23">
        <f>MONTH(CtasReceber[[#This Row],[Data Recebimento]])</f>
        <v>1</v>
      </c>
      <c r="L1929" s="23">
        <f>YEAR(CtasReceber[[#This Row],[Data Recebimento]])</f>
        <v>1900</v>
      </c>
      <c r="M1929" s="154"/>
      <c r="N1929" s="208"/>
      <c r="O19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0" spans="1:15">
      <c r="A1930" s="156"/>
      <c r="B1930" s="220"/>
      <c r="C1930" s="150"/>
      <c r="D1930" s="150"/>
      <c r="E1930" s="150"/>
      <c r="F1930" s="150"/>
      <c r="G1930" s="151"/>
      <c r="H1930" s="23">
        <f>MONTH(CtasReceber[[#This Row],[Data Vencimento]])</f>
        <v>1</v>
      </c>
      <c r="I1930" s="23">
        <f>YEAR(CtasReceber[[#This Row],[Data Vencimento]])</f>
        <v>1900</v>
      </c>
      <c r="J1930" s="156"/>
      <c r="K1930" s="23">
        <f>MONTH(CtasReceber[[#This Row],[Data Recebimento]])</f>
        <v>1</v>
      </c>
      <c r="L1930" s="23">
        <f>YEAR(CtasReceber[[#This Row],[Data Recebimento]])</f>
        <v>1900</v>
      </c>
      <c r="M1930" s="154"/>
      <c r="N1930" s="208"/>
      <c r="O19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1" spans="1:15">
      <c r="A1931" s="156"/>
      <c r="B1931" s="220"/>
      <c r="C1931" s="150"/>
      <c r="D1931" s="150"/>
      <c r="E1931" s="150"/>
      <c r="F1931" s="150"/>
      <c r="G1931" s="151"/>
      <c r="H1931" s="23">
        <f>MONTH(CtasReceber[[#This Row],[Data Vencimento]])</f>
        <v>1</v>
      </c>
      <c r="I1931" s="23">
        <f>YEAR(CtasReceber[[#This Row],[Data Vencimento]])</f>
        <v>1900</v>
      </c>
      <c r="J1931" s="156"/>
      <c r="K1931" s="23">
        <f>MONTH(CtasReceber[[#This Row],[Data Recebimento]])</f>
        <v>1</v>
      </c>
      <c r="L1931" s="23">
        <f>YEAR(CtasReceber[[#This Row],[Data Recebimento]])</f>
        <v>1900</v>
      </c>
      <c r="M1931" s="154"/>
      <c r="N1931" s="208"/>
      <c r="O19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2" spans="1:15">
      <c r="A1932" s="156"/>
      <c r="B1932" s="220"/>
      <c r="C1932" s="150"/>
      <c r="D1932" s="150"/>
      <c r="E1932" s="150"/>
      <c r="F1932" s="150"/>
      <c r="G1932" s="151"/>
      <c r="H1932" s="23">
        <f>MONTH(CtasReceber[[#This Row],[Data Vencimento]])</f>
        <v>1</v>
      </c>
      <c r="I1932" s="23">
        <f>YEAR(CtasReceber[[#This Row],[Data Vencimento]])</f>
        <v>1900</v>
      </c>
      <c r="J1932" s="156"/>
      <c r="K1932" s="23">
        <f>MONTH(CtasReceber[[#This Row],[Data Recebimento]])</f>
        <v>1</v>
      </c>
      <c r="L1932" s="23">
        <f>YEAR(CtasReceber[[#This Row],[Data Recebimento]])</f>
        <v>1900</v>
      </c>
      <c r="M1932" s="154"/>
      <c r="N1932" s="208"/>
      <c r="O19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3" spans="1:15">
      <c r="A1933" s="156"/>
      <c r="B1933" s="220"/>
      <c r="C1933" s="150"/>
      <c r="D1933" s="150"/>
      <c r="E1933" s="150"/>
      <c r="F1933" s="150"/>
      <c r="G1933" s="151"/>
      <c r="H1933" s="23">
        <f>MONTH(CtasReceber[[#This Row],[Data Vencimento]])</f>
        <v>1</v>
      </c>
      <c r="I1933" s="23">
        <f>YEAR(CtasReceber[[#This Row],[Data Vencimento]])</f>
        <v>1900</v>
      </c>
      <c r="J1933" s="156"/>
      <c r="K1933" s="23">
        <f>MONTH(CtasReceber[[#This Row],[Data Recebimento]])</f>
        <v>1</v>
      </c>
      <c r="L1933" s="23">
        <f>YEAR(CtasReceber[[#This Row],[Data Recebimento]])</f>
        <v>1900</v>
      </c>
      <c r="M1933" s="154"/>
      <c r="N1933" s="208"/>
      <c r="O19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4" spans="1:15">
      <c r="A1934" s="156"/>
      <c r="B1934" s="220"/>
      <c r="C1934" s="150"/>
      <c r="D1934" s="150"/>
      <c r="E1934" s="150"/>
      <c r="F1934" s="150"/>
      <c r="G1934" s="151"/>
      <c r="H1934" s="23">
        <f>MONTH(CtasReceber[[#This Row],[Data Vencimento]])</f>
        <v>1</v>
      </c>
      <c r="I1934" s="23">
        <f>YEAR(CtasReceber[[#This Row],[Data Vencimento]])</f>
        <v>1900</v>
      </c>
      <c r="J1934" s="156"/>
      <c r="K1934" s="23">
        <f>MONTH(CtasReceber[[#This Row],[Data Recebimento]])</f>
        <v>1</v>
      </c>
      <c r="L1934" s="23">
        <f>YEAR(CtasReceber[[#This Row],[Data Recebimento]])</f>
        <v>1900</v>
      </c>
      <c r="M1934" s="154"/>
      <c r="N1934" s="208"/>
      <c r="O19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5" spans="1:15">
      <c r="A1935" s="156"/>
      <c r="B1935" s="220"/>
      <c r="C1935" s="150"/>
      <c r="D1935" s="150"/>
      <c r="E1935" s="150"/>
      <c r="F1935" s="150"/>
      <c r="G1935" s="151"/>
      <c r="H1935" s="23">
        <f>MONTH(CtasReceber[[#This Row],[Data Vencimento]])</f>
        <v>1</v>
      </c>
      <c r="I1935" s="23">
        <f>YEAR(CtasReceber[[#This Row],[Data Vencimento]])</f>
        <v>1900</v>
      </c>
      <c r="J1935" s="156"/>
      <c r="K1935" s="23">
        <f>MONTH(CtasReceber[[#This Row],[Data Recebimento]])</f>
        <v>1</v>
      </c>
      <c r="L1935" s="23">
        <f>YEAR(CtasReceber[[#This Row],[Data Recebimento]])</f>
        <v>1900</v>
      </c>
      <c r="M1935" s="154"/>
      <c r="N1935" s="208"/>
      <c r="O19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6" spans="1:15">
      <c r="A1936" s="156"/>
      <c r="B1936" s="220"/>
      <c r="C1936" s="150"/>
      <c r="D1936" s="150"/>
      <c r="E1936" s="150"/>
      <c r="F1936" s="150"/>
      <c r="G1936" s="151"/>
      <c r="H1936" s="23">
        <f>MONTH(CtasReceber[[#This Row],[Data Vencimento]])</f>
        <v>1</v>
      </c>
      <c r="I1936" s="23">
        <f>YEAR(CtasReceber[[#This Row],[Data Vencimento]])</f>
        <v>1900</v>
      </c>
      <c r="J1936" s="156"/>
      <c r="K1936" s="23">
        <f>MONTH(CtasReceber[[#This Row],[Data Recebimento]])</f>
        <v>1</v>
      </c>
      <c r="L1936" s="23">
        <f>YEAR(CtasReceber[[#This Row],[Data Recebimento]])</f>
        <v>1900</v>
      </c>
      <c r="M1936" s="154"/>
      <c r="N1936" s="208"/>
      <c r="O19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7" spans="1:15">
      <c r="A1937" s="156"/>
      <c r="B1937" s="220"/>
      <c r="C1937" s="150"/>
      <c r="D1937" s="150"/>
      <c r="E1937" s="150"/>
      <c r="F1937" s="150"/>
      <c r="G1937" s="151"/>
      <c r="H1937" s="23">
        <f>MONTH(CtasReceber[[#This Row],[Data Vencimento]])</f>
        <v>1</v>
      </c>
      <c r="I1937" s="23">
        <f>YEAR(CtasReceber[[#This Row],[Data Vencimento]])</f>
        <v>1900</v>
      </c>
      <c r="J1937" s="156"/>
      <c r="K1937" s="23">
        <f>MONTH(CtasReceber[[#This Row],[Data Recebimento]])</f>
        <v>1</v>
      </c>
      <c r="L1937" s="23">
        <f>YEAR(CtasReceber[[#This Row],[Data Recebimento]])</f>
        <v>1900</v>
      </c>
      <c r="M1937" s="154"/>
      <c r="N1937" s="208"/>
      <c r="O19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8" spans="1:15">
      <c r="A1938" s="156"/>
      <c r="B1938" s="220"/>
      <c r="C1938" s="150"/>
      <c r="D1938" s="150"/>
      <c r="E1938" s="150"/>
      <c r="F1938" s="150"/>
      <c r="G1938" s="151"/>
      <c r="H1938" s="23">
        <f>MONTH(CtasReceber[[#This Row],[Data Vencimento]])</f>
        <v>1</v>
      </c>
      <c r="I1938" s="23">
        <f>YEAR(CtasReceber[[#This Row],[Data Vencimento]])</f>
        <v>1900</v>
      </c>
      <c r="J1938" s="156"/>
      <c r="K1938" s="23">
        <f>MONTH(CtasReceber[[#This Row],[Data Recebimento]])</f>
        <v>1</v>
      </c>
      <c r="L1938" s="23">
        <f>YEAR(CtasReceber[[#This Row],[Data Recebimento]])</f>
        <v>1900</v>
      </c>
      <c r="M1938" s="154"/>
      <c r="N1938" s="208"/>
      <c r="O19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39" spans="1:15">
      <c r="A1939" s="156"/>
      <c r="B1939" s="220"/>
      <c r="C1939" s="150"/>
      <c r="D1939" s="150"/>
      <c r="E1939" s="150"/>
      <c r="F1939" s="150"/>
      <c r="G1939" s="151"/>
      <c r="H1939" s="23">
        <f>MONTH(CtasReceber[[#This Row],[Data Vencimento]])</f>
        <v>1</v>
      </c>
      <c r="I1939" s="23">
        <f>YEAR(CtasReceber[[#This Row],[Data Vencimento]])</f>
        <v>1900</v>
      </c>
      <c r="J1939" s="156"/>
      <c r="K1939" s="23">
        <f>MONTH(CtasReceber[[#This Row],[Data Recebimento]])</f>
        <v>1</v>
      </c>
      <c r="L1939" s="23">
        <f>YEAR(CtasReceber[[#This Row],[Data Recebimento]])</f>
        <v>1900</v>
      </c>
      <c r="M1939" s="154"/>
      <c r="N1939" s="208"/>
      <c r="O19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0" spans="1:15">
      <c r="A1940" s="156"/>
      <c r="B1940" s="220"/>
      <c r="C1940" s="150"/>
      <c r="D1940" s="150"/>
      <c r="E1940" s="150"/>
      <c r="F1940" s="150"/>
      <c r="G1940" s="151"/>
      <c r="H1940" s="23">
        <f>MONTH(CtasReceber[[#This Row],[Data Vencimento]])</f>
        <v>1</v>
      </c>
      <c r="I1940" s="23">
        <f>YEAR(CtasReceber[[#This Row],[Data Vencimento]])</f>
        <v>1900</v>
      </c>
      <c r="J1940" s="156"/>
      <c r="K1940" s="23">
        <f>MONTH(CtasReceber[[#This Row],[Data Recebimento]])</f>
        <v>1</v>
      </c>
      <c r="L1940" s="23">
        <f>YEAR(CtasReceber[[#This Row],[Data Recebimento]])</f>
        <v>1900</v>
      </c>
      <c r="M1940" s="154"/>
      <c r="N1940" s="208"/>
      <c r="O19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1" spans="1:15">
      <c r="A1941" s="156"/>
      <c r="B1941" s="220"/>
      <c r="C1941" s="150"/>
      <c r="D1941" s="150"/>
      <c r="E1941" s="150"/>
      <c r="F1941" s="150"/>
      <c r="G1941" s="151"/>
      <c r="H1941" s="23">
        <f>MONTH(CtasReceber[[#This Row],[Data Vencimento]])</f>
        <v>1</v>
      </c>
      <c r="I1941" s="23">
        <f>YEAR(CtasReceber[[#This Row],[Data Vencimento]])</f>
        <v>1900</v>
      </c>
      <c r="J1941" s="156"/>
      <c r="K1941" s="23">
        <f>MONTH(CtasReceber[[#This Row],[Data Recebimento]])</f>
        <v>1</v>
      </c>
      <c r="L1941" s="23">
        <f>YEAR(CtasReceber[[#This Row],[Data Recebimento]])</f>
        <v>1900</v>
      </c>
      <c r="M1941" s="154"/>
      <c r="N1941" s="208"/>
      <c r="O19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2" spans="1:15">
      <c r="A1942" s="156"/>
      <c r="B1942" s="220"/>
      <c r="C1942" s="150"/>
      <c r="D1942" s="150"/>
      <c r="E1942" s="150"/>
      <c r="F1942" s="150"/>
      <c r="G1942" s="151"/>
      <c r="H1942" s="23">
        <f>MONTH(CtasReceber[[#This Row],[Data Vencimento]])</f>
        <v>1</v>
      </c>
      <c r="I1942" s="23">
        <f>YEAR(CtasReceber[[#This Row],[Data Vencimento]])</f>
        <v>1900</v>
      </c>
      <c r="J1942" s="156"/>
      <c r="K1942" s="23">
        <f>MONTH(CtasReceber[[#This Row],[Data Recebimento]])</f>
        <v>1</v>
      </c>
      <c r="L1942" s="23">
        <f>YEAR(CtasReceber[[#This Row],[Data Recebimento]])</f>
        <v>1900</v>
      </c>
      <c r="M1942" s="154"/>
      <c r="N1942" s="208"/>
      <c r="O19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3" spans="1:15">
      <c r="A1943" s="156"/>
      <c r="B1943" s="220"/>
      <c r="C1943" s="150"/>
      <c r="D1943" s="150"/>
      <c r="E1943" s="150"/>
      <c r="F1943" s="150"/>
      <c r="G1943" s="151"/>
      <c r="H1943" s="23">
        <f>MONTH(CtasReceber[[#This Row],[Data Vencimento]])</f>
        <v>1</v>
      </c>
      <c r="I1943" s="23">
        <f>YEAR(CtasReceber[[#This Row],[Data Vencimento]])</f>
        <v>1900</v>
      </c>
      <c r="J1943" s="156"/>
      <c r="K1943" s="23">
        <f>MONTH(CtasReceber[[#This Row],[Data Recebimento]])</f>
        <v>1</v>
      </c>
      <c r="L1943" s="23">
        <f>YEAR(CtasReceber[[#This Row],[Data Recebimento]])</f>
        <v>1900</v>
      </c>
      <c r="M1943" s="154"/>
      <c r="N1943" s="208"/>
      <c r="O19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4" spans="1:15">
      <c r="A1944" s="156"/>
      <c r="B1944" s="220"/>
      <c r="C1944" s="150"/>
      <c r="D1944" s="150"/>
      <c r="E1944" s="150"/>
      <c r="F1944" s="150"/>
      <c r="G1944" s="151"/>
      <c r="H1944" s="23">
        <f>MONTH(CtasReceber[[#This Row],[Data Vencimento]])</f>
        <v>1</v>
      </c>
      <c r="I1944" s="23">
        <f>YEAR(CtasReceber[[#This Row],[Data Vencimento]])</f>
        <v>1900</v>
      </c>
      <c r="J1944" s="156"/>
      <c r="K1944" s="23">
        <f>MONTH(CtasReceber[[#This Row],[Data Recebimento]])</f>
        <v>1</v>
      </c>
      <c r="L1944" s="23">
        <f>YEAR(CtasReceber[[#This Row],[Data Recebimento]])</f>
        <v>1900</v>
      </c>
      <c r="M1944" s="154"/>
      <c r="N1944" s="208"/>
      <c r="O19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5" spans="1:15">
      <c r="A1945" s="156"/>
      <c r="B1945" s="220"/>
      <c r="C1945" s="150"/>
      <c r="D1945" s="150"/>
      <c r="E1945" s="150"/>
      <c r="F1945" s="150"/>
      <c r="G1945" s="151"/>
      <c r="H1945" s="23">
        <f>MONTH(CtasReceber[[#This Row],[Data Vencimento]])</f>
        <v>1</v>
      </c>
      <c r="I1945" s="23">
        <f>YEAR(CtasReceber[[#This Row],[Data Vencimento]])</f>
        <v>1900</v>
      </c>
      <c r="J1945" s="156"/>
      <c r="K1945" s="23">
        <f>MONTH(CtasReceber[[#This Row],[Data Recebimento]])</f>
        <v>1</v>
      </c>
      <c r="L1945" s="23">
        <f>YEAR(CtasReceber[[#This Row],[Data Recebimento]])</f>
        <v>1900</v>
      </c>
      <c r="M1945" s="154"/>
      <c r="N1945" s="208"/>
      <c r="O19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6" spans="1:15">
      <c r="A1946" s="156"/>
      <c r="B1946" s="220"/>
      <c r="C1946" s="150"/>
      <c r="D1946" s="150"/>
      <c r="E1946" s="150"/>
      <c r="F1946" s="150"/>
      <c r="G1946" s="151"/>
      <c r="H1946" s="23">
        <f>MONTH(CtasReceber[[#This Row],[Data Vencimento]])</f>
        <v>1</v>
      </c>
      <c r="I1946" s="23">
        <f>YEAR(CtasReceber[[#This Row],[Data Vencimento]])</f>
        <v>1900</v>
      </c>
      <c r="J1946" s="156"/>
      <c r="K1946" s="23">
        <f>MONTH(CtasReceber[[#This Row],[Data Recebimento]])</f>
        <v>1</v>
      </c>
      <c r="L1946" s="23">
        <f>YEAR(CtasReceber[[#This Row],[Data Recebimento]])</f>
        <v>1900</v>
      </c>
      <c r="M1946" s="154"/>
      <c r="N1946" s="208"/>
      <c r="O19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7" spans="1:15">
      <c r="A1947" s="156"/>
      <c r="B1947" s="220"/>
      <c r="C1947" s="150"/>
      <c r="D1947" s="150"/>
      <c r="E1947" s="150"/>
      <c r="F1947" s="150"/>
      <c r="G1947" s="151"/>
      <c r="H1947" s="23">
        <f>MONTH(CtasReceber[[#This Row],[Data Vencimento]])</f>
        <v>1</v>
      </c>
      <c r="I1947" s="23">
        <f>YEAR(CtasReceber[[#This Row],[Data Vencimento]])</f>
        <v>1900</v>
      </c>
      <c r="J1947" s="156"/>
      <c r="K1947" s="23">
        <f>MONTH(CtasReceber[[#This Row],[Data Recebimento]])</f>
        <v>1</v>
      </c>
      <c r="L1947" s="23">
        <f>YEAR(CtasReceber[[#This Row],[Data Recebimento]])</f>
        <v>1900</v>
      </c>
      <c r="M1947" s="154"/>
      <c r="N1947" s="208"/>
      <c r="O19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8" spans="1:15">
      <c r="A1948" s="156"/>
      <c r="B1948" s="220"/>
      <c r="C1948" s="150"/>
      <c r="D1948" s="150"/>
      <c r="E1948" s="150"/>
      <c r="F1948" s="150"/>
      <c r="G1948" s="151"/>
      <c r="H1948" s="23">
        <f>MONTH(CtasReceber[[#This Row],[Data Vencimento]])</f>
        <v>1</v>
      </c>
      <c r="I1948" s="23">
        <f>YEAR(CtasReceber[[#This Row],[Data Vencimento]])</f>
        <v>1900</v>
      </c>
      <c r="J1948" s="156"/>
      <c r="K1948" s="23">
        <f>MONTH(CtasReceber[[#This Row],[Data Recebimento]])</f>
        <v>1</v>
      </c>
      <c r="L1948" s="23">
        <f>YEAR(CtasReceber[[#This Row],[Data Recebimento]])</f>
        <v>1900</v>
      </c>
      <c r="M1948" s="154"/>
      <c r="N1948" s="208"/>
      <c r="O19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49" spans="1:15">
      <c r="A1949" s="156"/>
      <c r="B1949" s="220"/>
      <c r="C1949" s="150"/>
      <c r="D1949" s="150"/>
      <c r="E1949" s="150"/>
      <c r="F1949" s="150"/>
      <c r="G1949" s="151"/>
      <c r="H1949" s="23">
        <f>MONTH(CtasReceber[[#This Row],[Data Vencimento]])</f>
        <v>1</v>
      </c>
      <c r="I1949" s="23">
        <f>YEAR(CtasReceber[[#This Row],[Data Vencimento]])</f>
        <v>1900</v>
      </c>
      <c r="J1949" s="156"/>
      <c r="K1949" s="23">
        <f>MONTH(CtasReceber[[#This Row],[Data Recebimento]])</f>
        <v>1</v>
      </c>
      <c r="L1949" s="23">
        <f>YEAR(CtasReceber[[#This Row],[Data Recebimento]])</f>
        <v>1900</v>
      </c>
      <c r="M1949" s="154"/>
      <c r="N1949" s="208"/>
      <c r="O19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0" spans="1:15">
      <c r="A1950" s="156"/>
      <c r="B1950" s="220"/>
      <c r="C1950" s="150"/>
      <c r="D1950" s="150"/>
      <c r="E1950" s="150"/>
      <c r="F1950" s="150"/>
      <c r="G1950" s="151"/>
      <c r="H1950" s="23">
        <f>MONTH(CtasReceber[[#This Row],[Data Vencimento]])</f>
        <v>1</v>
      </c>
      <c r="I1950" s="23">
        <f>YEAR(CtasReceber[[#This Row],[Data Vencimento]])</f>
        <v>1900</v>
      </c>
      <c r="J1950" s="156"/>
      <c r="K1950" s="23">
        <f>MONTH(CtasReceber[[#This Row],[Data Recebimento]])</f>
        <v>1</v>
      </c>
      <c r="L1950" s="23">
        <f>YEAR(CtasReceber[[#This Row],[Data Recebimento]])</f>
        <v>1900</v>
      </c>
      <c r="M1950" s="154"/>
      <c r="N1950" s="208"/>
      <c r="O19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1" spans="1:15">
      <c r="A1951" s="156"/>
      <c r="B1951" s="220"/>
      <c r="C1951" s="150"/>
      <c r="D1951" s="150"/>
      <c r="E1951" s="150"/>
      <c r="F1951" s="150"/>
      <c r="G1951" s="151"/>
      <c r="H1951" s="23">
        <f>MONTH(CtasReceber[[#This Row],[Data Vencimento]])</f>
        <v>1</v>
      </c>
      <c r="I1951" s="23">
        <f>YEAR(CtasReceber[[#This Row],[Data Vencimento]])</f>
        <v>1900</v>
      </c>
      <c r="J1951" s="156"/>
      <c r="K1951" s="23">
        <f>MONTH(CtasReceber[[#This Row],[Data Recebimento]])</f>
        <v>1</v>
      </c>
      <c r="L1951" s="23">
        <f>YEAR(CtasReceber[[#This Row],[Data Recebimento]])</f>
        <v>1900</v>
      </c>
      <c r="M1951" s="154"/>
      <c r="N1951" s="208"/>
      <c r="O19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2" spans="1:15">
      <c r="A1952" s="156"/>
      <c r="B1952" s="220"/>
      <c r="C1952" s="150"/>
      <c r="D1952" s="150"/>
      <c r="E1952" s="150"/>
      <c r="F1952" s="150"/>
      <c r="G1952" s="151"/>
      <c r="H1952" s="23">
        <f>MONTH(CtasReceber[[#This Row],[Data Vencimento]])</f>
        <v>1</v>
      </c>
      <c r="I1952" s="23">
        <f>YEAR(CtasReceber[[#This Row],[Data Vencimento]])</f>
        <v>1900</v>
      </c>
      <c r="J1952" s="156"/>
      <c r="K1952" s="23">
        <f>MONTH(CtasReceber[[#This Row],[Data Recebimento]])</f>
        <v>1</v>
      </c>
      <c r="L1952" s="23">
        <f>YEAR(CtasReceber[[#This Row],[Data Recebimento]])</f>
        <v>1900</v>
      </c>
      <c r="M1952" s="154"/>
      <c r="N1952" s="208"/>
      <c r="O19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3" spans="1:15">
      <c r="A1953" s="156"/>
      <c r="B1953" s="220"/>
      <c r="C1953" s="150"/>
      <c r="D1953" s="150"/>
      <c r="E1953" s="150"/>
      <c r="F1953" s="150"/>
      <c r="G1953" s="151"/>
      <c r="H1953" s="23">
        <f>MONTH(CtasReceber[[#This Row],[Data Vencimento]])</f>
        <v>1</v>
      </c>
      <c r="I1953" s="23">
        <f>YEAR(CtasReceber[[#This Row],[Data Vencimento]])</f>
        <v>1900</v>
      </c>
      <c r="J1953" s="156"/>
      <c r="K1953" s="23">
        <f>MONTH(CtasReceber[[#This Row],[Data Recebimento]])</f>
        <v>1</v>
      </c>
      <c r="L1953" s="23">
        <f>YEAR(CtasReceber[[#This Row],[Data Recebimento]])</f>
        <v>1900</v>
      </c>
      <c r="M1953" s="154"/>
      <c r="N1953" s="208"/>
      <c r="O19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4" spans="1:15">
      <c r="A1954" s="156"/>
      <c r="B1954" s="220"/>
      <c r="C1954" s="150"/>
      <c r="D1954" s="150"/>
      <c r="E1954" s="150"/>
      <c r="F1954" s="150"/>
      <c r="G1954" s="151"/>
      <c r="H1954" s="23">
        <f>MONTH(CtasReceber[[#This Row],[Data Vencimento]])</f>
        <v>1</v>
      </c>
      <c r="I1954" s="23">
        <f>YEAR(CtasReceber[[#This Row],[Data Vencimento]])</f>
        <v>1900</v>
      </c>
      <c r="J1954" s="156"/>
      <c r="K1954" s="23">
        <f>MONTH(CtasReceber[[#This Row],[Data Recebimento]])</f>
        <v>1</v>
      </c>
      <c r="L1954" s="23">
        <f>YEAR(CtasReceber[[#This Row],[Data Recebimento]])</f>
        <v>1900</v>
      </c>
      <c r="M1954" s="154"/>
      <c r="N1954" s="208"/>
      <c r="O19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5" spans="1:15">
      <c r="A1955" s="156"/>
      <c r="B1955" s="220"/>
      <c r="C1955" s="150"/>
      <c r="D1955" s="150"/>
      <c r="E1955" s="150"/>
      <c r="F1955" s="150"/>
      <c r="G1955" s="151"/>
      <c r="H1955" s="23">
        <f>MONTH(CtasReceber[[#This Row],[Data Vencimento]])</f>
        <v>1</v>
      </c>
      <c r="I1955" s="23">
        <f>YEAR(CtasReceber[[#This Row],[Data Vencimento]])</f>
        <v>1900</v>
      </c>
      <c r="J1955" s="156"/>
      <c r="K1955" s="23">
        <f>MONTH(CtasReceber[[#This Row],[Data Recebimento]])</f>
        <v>1</v>
      </c>
      <c r="L1955" s="23">
        <f>YEAR(CtasReceber[[#This Row],[Data Recebimento]])</f>
        <v>1900</v>
      </c>
      <c r="M1955" s="154"/>
      <c r="N1955" s="208"/>
      <c r="O19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6" spans="1:15">
      <c r="A1956" s="156"/>
      <c r="B1956" s="220"/>
      <c r="C1956" s="150"/>
      <c r="D1956" s="150"/>
      <c r="E1956" s="150"/>
      <c r="F1956" s="150"/>
      <c r="G1956" s="151"/>
      <c r="H1956" s="23">
        <f>MONTH(CtasReceber[[#This Row],[Data Vencimento]])</f>
        <v>1</v>
      </c>
      <c r="I1956" s="23">
        <f>YEAR(CtasReceber[[#This Row],[Data Vencimento]])</f>
        <v>1900</v>
      </c>
      <c r="J1956" s="156"/>
      <c r="K1956" s="23">
        <f>MONTH(CtasReceber[[#This Row],[Data Recebimento]])</f>
        <v>1</v>
      </c>
      <c r="L1956" s="23">
        <f>YEAR(CtasReceber[[#This Row],[Data Recebimento]])</f>
        <v>1900</v>
      </c>
      <c r="M1956" s="154"/>
      <c r="N1956" s="208"/>
      <c r="O19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7" spans="1:15">
      <c r="A1957" s="156"/>
      <c r="B1957" s="220"/>
      <c r="C1957" s="150"/>
      <c r="D1957" s="150"/>
      <c r="E1957" s="150"/>
      <c r="F1957" s="150"/>
      <c r="G1957" s="151"/>
      <c r="H1957" s="23">
        <f>MONTH(CtasReceber[[#This Row],[Data Vencimento]])</f>
        <v>1</v>
      </c>
      <c r="I1957" s="23">
        <f>YEAR(CtasReceber[[#This Row],[Data Vencimento]])</f>
        <v>1900</v>
      </c>
      <c r="J1957" s="156"/>
      <c r="K1957" s="23">
        <f>MONTH(CtasReceber[[#This Row],[Data Recebimento]])</f>
        <v>1</v>
      </c>
      <c r="L1957" s="23">
        <f>YEAR(CtasReceber[[#This Row],[Data Recebimento]])</f>
        <v>1900</v>
      </c>
      <c r="M1957" s="154"/>
      <c r="N1957" s="208"/>
      <c r="O19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8" spans="1:15">
      <c r="A1958" s="156"/>
      <c r="B1958" s="220"/>
      <c r="C1958" s="150"/>
      <c r="D1958" s="150"/>
      <c r="E1958" s="150"/>
      <c r="F1958" s="150"/>
      <c r="G1958" s="151"/>
      <c r="H1958" s="23">
        <f>MONTH(CtasReceber[[#This Row],[Data Vencimento]])</f>
        <v>1</v>
      </c>
      <c r="I1958" s="23">
        <f>YEAR(CtasReceber[[#This Row],[Data Vencimento]])</f>
        <v>1900</v>
      </c>
      <c r="J1958" s="156"/>
      <c r="K1958" s="23">
        <f>MONTH(CtasReceber[[#This Row],[Data Recebimento]])</f>
        <v>1</v>
      </c>
      <c r="L1958" s="23">
        <f>YEAR(CtasReceber[[#This Row],[Data Recebimento]])</f>
        <v>1900</v>
      </c>
      <c r="M1958" s="154"/>
      <c r="N1958" s="208"/>
      <c r="O19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59" spans="1:15">
      <c r="A1959" s="156"/>
      <c r="B1959" s="220"/>
      <c r="C1959" s="150"/>
      <c r="D1959" s="150"/>
      <c r="E1959" s="150"/>
      <c r="F1959" s="150"/>
      <c r="G1959" s="151"/>
      <c r="H1959" s="23">
        <f>MONTH(CtasReceber[[#This Row],[Data Vencimento]])</f>
        <v>1</v>
      </c>
      <c r="I1959" s="23">
        <f>YEAR(CtasReceber[[#This Row],[Data Vencimento]])</f>
        <v>1900</v>
      </c>
      <c r="J1959" s="156"/>
      <c r="K1959" s="23">
        <f>MONTH(CtasReceber[[#This Row],[Data Recebimento]])</f>
        <v>1</v>
      </c>
      <c r="L1959" s="23">
        <f>YEAR(CtasReceber[[#This Row],[Data Recebimento]])</f>
        <v>1900</v>
      </c>
      <c r="M1959" s="154"/>
      <c r="N1959" s="208"/>
      <c r="O19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0" spans="1:15">
      <c r="A1960" s="156"/>
      <c r="B1960" s="220"/>
      <c r="C1960" s="150"/>
      <c r="D1960" s="150"/>
      <c r="E1960" s="150"/>
      <c r="F1960" s="150"/>
      <c r="G1960" s="151"/>
      <c r="H1960" s="23">
        <f>MONTH(CtasReceber[[#This Row],[Data Vencimento]])</f>
        <v>1</v>
      </c>
      <c r="I1960" s="23">
        <f>YEAR(CtasReceber[[#This Row],[Data Vencimento]])</f>
        <v>1900</v>
      </c>
      <c r="J1960" s="156"/>
      <c r="K1960" s="23">
        <f>MONTH(CtasReceber[[#This Row],[Data Recebimento]])</f>
        <v>1</v>
      </c>
      <c r="L1960" s="23">
        <f>YEAR(CtasReceber[[#This Row],[Data Recebimento]])</f>
        <v>1900</v>
      </c>
      <c r="M1960" s="154"/>
      <c r="N1960" s="208"/>
      <c r="O19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1" spans="1:15">
      <c r="A1961" s="156"/>
      <c r="B1961" s="220"/>
      <c r="C1961" s="150"/>
      <c r="D1961" s="150"/>
      <c r="E1961" s="150"/>
      <c r="F1961" s="150"/>
      <c r="G1961" s="151"/>
      <c r="H1961" s="23">
        <f>MONTH(CtasReceber[[#This Row],[Data Vencimento]])</f>
        <v>1</v>
      </c>
      <c r="I1961" s="23">
        <f>YEAR(CtasReceber[[#This Row],[Data Vencimento]])</f>
        <v>1900</v>
      </c>
      <c r="J1961" s="156"/>
      <c r="K1961" s="23">
        <f>MONTH(CtasReceber[[#This Row],[Data Recebimento]])</f>
        <v>1</v>
      </c>
      <c r="L1961" s="23">
        <f>YEAR(CtasReceber[[#This Row],[Data Recebimento]])</f>
        <v>1900</v>
      </c>
      <c r="M1961" s="154"/>
      <c r="N1961" s="208"/>
      <c r="O19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2" spans="1:15">
      <c r="A1962" s="156"/>
      <c r="B1962" s="220"/>
      <c r="C1962" s="150"/>
      <c r="D1962" s="150"/>
      <c r="E1962" s="150"/>
      <c r="F1962" s="150"/>
      <c r="G1962" s="151"/>
      <c r="H1962" s="23">
        <f>MONTH(CtasReceber[[#This Row],[Data Vencimento]])</f>
        <v>1</v>
      </c>
      <c r="I1962" s="23">
        <f>YEAR(CtasReceber[[#This Row],[Data Vencimento]])</f>
        <v>1900</v>
      </c>
      <c r="J1962" s="156"/>
      <c r="K1962" s="23">
        <f>MONTH(CtasReceber[[#This Row],[Data Recebimento]])</f>
        <v>1</v>
      </c>
      <c r="L1962" s="23">
        <f>YEAR(CtasReceber[[#This Row],[Data Recebimento]])</f>
        <v>1900</v>
      </c>
      <c r="M1962" s="154"/>
      <c r="N1962" s="208"/>
      <c r="O19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3" spans="1:15">
      <c r="A1963" s="156"/>
      <c r="B1963" s="220"/>
      <c r="C1963" s="150"/>
      <c r="D1963" s="150"/>
      <c r="E1963" s="150"/>
      <c r="F1963" s="150"/>
      <c r="G1963" s="151"/>
      <c r="H1963" s="23">
        <f>MONTH(CtasReceber[[#This Row],[Data Vencimento]])</f>
        <v>1</v>
      </c>
      <c r="I1963" s="23">
        <f>YEAR(CtasReceber[[#This Row],[Data Vencimento]])</f>
        <v>1900</v>
      </c>
      <c r="J1963" s="156"/>
      <c r="K1963" s="23">
        <f>MONTH(CtasReceber[[#This Row],[Data Recebimento]])</f>
        <v>1</v>
      </c>
      <c r="L1963" s="23">
        <f>YEAR(CtasReceber[[#This Row],[Data Recebimento]])</f>
        <v>1900</v>
      </c>
      <c r="M1963" s="154"/>
      <c r="N1963" s="208"/>
      <c r="O19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4" spans="1:15">
      <c r="A1964" s="156"/>
      <c r="B1964" s="220"/>
      <c r="C1964" s="150"/>
      <c r="D1964" s="150"/>
      <c r="E1964" s="150"/>
      <c r="F1964" s="150"/>
      <c r="G1964" s="151"/>
      <c r="H1964" s="23">
        <f>MONTH(CtasReceber[[#This Row],[Data Vencimento]])</f>
        <v>1</v>
      </c>
      <c r="I1964" s="23">
        <f>YEAR(CtasReceber[[#This Row],[Data Vencimento]])</f>
        <v>1900</v>
      </c>
      <c r="J1964" s="156"/>
      <c r="K1964" s="23">
        <f>MONTH(CtasReceber[[#This Row],[Data Recebimento]])</f>
        <v>1</v>
      </c>
      <c r="L1964" s="23">
        <f>YEAR(CtasReceber[[#This Row],[Data Recebimento]])</f>
        <v>1900</v>
      </c>
      <c r="M1964" s="154"/>
      <c r="N1964" s="208"/>
      <c r="O19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5" spans="1:15">
      <c r="A1965" s="156"/>
      <c r="B1965" s="220"/>
      <c r="C1965" s="150"/>
      <c r="D1965" s="150"/>
      <c r="E1965" s="150"/>
      <c r="F1965" s="150"/>
      <c r="G1965" s="151"/>
      <c r="H1965" s="23">
        <f>MONTH(CtasReceber[[#This Row],[Data Vencimento]])</f>
        <v>1</v>
      </c>
      <c r="I1965" s="23">
        <f>YEAR(CtasReceber[[#This Row],[Data Vencimento]])</f>
        <v>1900</v>
      </c>
      <c r="J1965" s="156"/>
      <c r="K1965" s="23">
        <f>MONTH(CtasReceber[[#This Row],[Data Recebimento]])</f>
        <v>1</v>
      </c>
      <c r="L1965" s="23">
        <f>YEAR(CtasReceber[[#This Row],[Data Recebimento]])</f>
        <v>1900</v>
      </c>
      <c r="M1965" s="154"/>
      <c r="N1965" s="208"/>
      <c r="O19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6" spans="1:15">
      <c r="A1966" s="156"/>
      <c r="B1966" s="220"/>
      <c r="C1966" s="150"/>
      <c r="D1966" s="150"/>
      <c r="E1966" s="150"/>
      <c r="F1966" s="150"/>
      <c r="G1966" s="151"/>
      <c r="H1966" s="23">
        <f>MONTH(CtasReceber[[#This Row],[Data Vencimento]])</f>
        <v>1</v>
      </c>
      <c r="I1966" s="23">
        <f>YEAR(CtasReceber[[#This Row],[Data Vencimento]])</f>
        <v>1900</v>
      </c>
      <c r="J1966" s="156"/>
      <c r="K1966" s="23">
        <f>MONTH(CtasReceber[[#This Row],[Data Recebimento]])</f>
        <v>1</v>
      </c>
      <c r="L1966" s="23">
        <f>YEAR(CtasReceber[[#This Row],[Data Recebimento]])</f>
        <v>1900</v>
      </c>
      <c r="M1966" s="154"/>
      <c r="N1966" s="208"/>
      <c r="O19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7" spans="1:15">
      <c r="A1967" s="156"/>
      <c r="B1967" s="220"/>
      <c r="C1967" s="150"/>
      <c r="D1967" s="150"/>
      <c r="E1967" s="150"/>
      <c r="F1967" s="150"/>
      <c r="G1967" s="151"/>
      <c r="H1967" s="23">
        <f>MONTH(CtasReceber[[#This Row],[Data Vencimento]])</f>
        <v>1</v>
      </c>
      <c r="I1967" s="23">
        <f>YEAR(CtasReceber[[#This Row],[Data Vencimento]])</f>
        <v>1900</v>
      </c>
      <c r="J1967" s="156"/>
      <c r="K1967" s="23">
        <f>MONTH(CtasReceber[[#This Row],[Data Recebimento]])</f>
        <v>1</v>
      </c>
      <c r="L1967" s="23">
        <f>YEAR(CtasReceber[[#This Row],[Data Recebimento]])</f>
        <v>1900</v>
      </c>
      <c r="M1967" s="154"/>
      <c r="N1967" s="208"/>
      <c r="O19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8" spans="1:15">
      <c r="A1968" s="156"/>
      <c r="B1968" s="220"/>
      <c r="C1968" s="150"/>
      <c r="D1968" s="150"/>
      <c r="E1968" s="150"/>
      <c r="F1968" s="150"/>
      <c r="G1968" s="151"/>
      <c r="H1968" s="23">
        <f>MONTH(CtasReceber[[#This Row],[Data Vencimento]])</f>
        <v>1</v>
      </c>
      <c r="I1968" s="23">
        <f>YEAR(CtasReceber[[#This Row],[Data Vencimento]])</f>
        <v>1900</v>
      </c>
      <c r="J1968" s="156"/>
      <c r="K1968" s="23">
        <f>MONTH(CtasReceber[[#This Row],[Data Recebimento]])</f>
        <v>1</v>
      </c>
      <c r="L1968" s="23">
        <f>YEAR(CtasReceber[[#This Row],[Data Recebimento]])</f>
        <v>1900</v>
      </c>
      <c r="M1968" s="154"/>
      <c r="N1968" s="208"/>
      <c r="O19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69" spans="1:15">
      <c r="A1969" s="156"/>
      <c r="B1969" s="220"/>
      <c r="C1969" s="150"/>
      <c r="D1969" s="150"/>
      <c r="E1969" s="150"/>
      <c r="F1969" s="150"/>
      <c r="G1969" s="151"/>
      <c r="H1969" s="23">
        <f>MONTH(CtasReceber[[#This Row],[Data Vencimento]])</f>
        <v>1</v>
      </c>
      <c r="I1969" s="23">
        <f>YEAR(CtasReceber[[#This Row],[Data Vencimento]])</f>
        <v>1900</v>
      </c>
      <c r="J1969" s="156"/>
      <c r="K1969" s="23">
        <f>MONTH(CtasReceber[[#This Row],[Data Recebimento]])</f>
        <v>1</v>
      </c>
      <c r="L1969" s="23">
        <f>YEAR(CtasReceber[[#This Row],[Data Recebimento]])</f>
        <v>1900</v>
      </c>
      <c r="M1969" s="154"/>
      <c r="N1969" s="208"/>
      <c r="O19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0" spans="1:15">
      <c r="A1970" s="156"/>
      <c r="B1970" s="220"/>
      <c r="C1970" s="150"/>
      <c r="D1970" s="150"/>
      <c r="E1970" s="150"/>
      <c r="F1970" s="150"/>
      <c r="G1970" s="151"/>
      <c r="H1970" s="23">
        <f>MONTH(CtasReceber[[#This Row],[Data Vencimento]])</f>
        <v>1</v>
      </c>
      <c r="I1970" s="23">
        <f>YEAR(CtasReceber[[#This Row],[Data Vencimento]])</f>
        <v>1900</v>
      </c>
      <c r="J1970" s="156"/>
      <c r="K1970" s="23">
        <f>MONTH(CtasReceber[[#This Row],[Data Recebimento]])</f>
        <v>1</v>
      </c>
      <c r="L1970" s="23">
        <f>YEAR(CtasReceber[[#This Row],[Data Recebimento]])</f>
        <v>1900</v>
      </c>
      <c r="M1970" s="154"/>
      <c r="N1970" s="208"/>
      <c r="O19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1" spans="1:15">
      <c r="A1971" s="156"/>
      <c r="B1971" s="220"/>
      <c r="C1971" s="150"/>
      <c r="D1971" s="150"/>
      <c r="E1971" s="150"/>
      <c r="F1971" s="150"/>
      <c r="G1971" s="151"/>
      <c r="H1971" s="23">
        <f>MONTH(CtasReceber[[#This Row],[Data Vencimento]])</f>
        <v>1</v>
      </c>
      <c r="I1971" s="23">
        <f>YEAR(CtasReceber[[#This Row],[Data Vencimento]])</f>
        <v>1900</v>
      </c>
      <c r="J1971" s="156"/>
      <c r="K1971" s="23">
        <f>MONTH(CtasReceber[[#This Row],[Data Recebimento]])</f>
        <v>1</v>
      </c>
      <c r="L1971" s="23">
        <f>YEAR(CtasReceber[[#This Row],[Data Recebimento]])</f>
        <v>1900</v>
      </c>
      <c r="M1971" s="154"/>
      <c r="N1971" s="208"/>
      <c r="O19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2" spans="1:15">
      <c r="A1972" s="156"/>
      <c r="B1972" s="220"/>
      <c r="C1972" s="150"/>
      <c r="D1972" s="150"/>
      <c r="E1972" s="150"/>
      <c r="F1972" s="150"/>
      <c r="G1972" s="151"/>
      <c r="H1972" s="23">
        <f>MONTH(CtasReceber[[#This Row],[Data Vencimento]])</f>
        <v>1</v>
      </c>
      <c r="I1972" s="23">
        <f>YEAR(CtasReceber[[#This Row],[Data Vencimento]])</f>
        <v>1900</v>
      </c>
      <c r="J1972" s="156"/>
      <c r="K1972" s="23">
        <f>MONTH(CtasReceber[[#This Row],[Data Recebimento]])</f>
        <v>1</v>
      </c>
      <c r="L1972" s="23">
        <f>YEAR(CtasReceber[[#This Row],[Data Recebimento]])</f>
        <v>1900</v>
      </c>
      <c r="M1972" s="154"/>
      <c r="N1972" s="208"/>
      <c r="O19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3" spans="1:15">
      <c r="A1973" s="156"/>
      <c r="B1973" s="220"/>
      <c r="C1973" s="150"/>
      <c r="D1973" s="150"/>
      <c r="E1973" s="150"/>
      <c r="F1973" s="150"/>
      <c r="G1973" s="151"/>
      <c r="H1973" s="23">
        <f>MONTH(CtasReceber[[#This Row],[Data Vencimento]])</f>
        <v>1</v>
      </c>
      <c r="I1973" s="23">
        <f>YEAR(CtasReceber[[#This Row],[Data Vencimento]])</f>
        <v>1900</v>
      </c>
      <c r="J1973" s="156"/>
      <c r="K1973" s="23">
        <f>MONTH(CtasReceber[[#This Row],[Data Recebimento]])</f>
        <v>1</v>
      </c>
      <c r="L1973" s="23">
        <f>YEAR(CtasReceber[[#This Row],[Data Recebimento]])</f>
        <v>1900</v>
      </c>
      <c r="M1973" s="154"/>
      <c r="N1973" s="208"/>
      <c r="O19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4" spans="1:15">
      <c r="A1974" s="156"/>
      <c r="B1974" s="220"/>
      <c r="C1974" s="150"/>
      <c r="D1974" s="150"/>
      <c r="E1974" s="150"/>
      <c r="F1974" s="150"/>
      <c r="G1974" s="151"/>
      <c r="H1974" s="23">
        <f>MONTH(CtasReceber[[#This Row],[Data Vencimento]])</f>
        <v>1</v>
      </c>
      <c r="I1974" s="23">
        <f>YEAR(CtasReceber[[#This Row],[Data Vencimento]])</f>
        <v>1900</v>
      </c>
      <c r="J1974" s="156"/>
      <c r="K1974" s="23">
        <f>MONTH(CtasReceber[[#This Row],[Data Recebimento]])</f>
        <v>1</v>
      </c>
      <c r="L1974" s="23">
        <f>YEAR(CtasReceber[[#This Row],[Data Recebimento]])</f>
        <v>1900</v>
      </c>
      <c r="M1974" s="154"/>
      <c r="N1974" s="208"/>
      <c r="O19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5" spans="1:15">
      <c r="A1975" s="156"/>
      <c r="B1975" s="220"/>
      <c r="C1975" s="150"/>
      <c r="D1975" s="150"/>
      <c r="E1975" s="150"/>
      <c r="F1975" s="150"/>
      <c r="G1975" s="151"/>
      <c r="H1975" s="23">
        <f>MONTH(CtasReceber[[#This Row],[Data Vencimento]])</f>
        <v>1</v>
      </c>
      <c r="I1975" s="23">
        <f>YEAR(CtasReceber[[#This Row],[Data Vencimento]])</f>
        <v>1900</v>
      </c>
      <c r="J1975" s="156"/>
      <c r="K1975" s="23">
        <f>MONTH(CtasReceber[[#This Row],[Data Recebimento]])</f>
        <v>1</v>
      </c>
      <c r="L1975" s="23">
        <f>YEAR(CtasReceber[[#This Row],[Data Recebimento]])</f>
        <v>1900</v>
      </c>
      <c r="M1975" s="154"/>
      <c r="N1975" s="208"/>
      <c r="O19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6" spans="1:15">
      <c r="A1976" s="156"/>
      <c r="B1976" s="220"/>
      <c r="C1976" s="150"/>
      <c r="D1976" s="150"/>
      <c r="E1976" s="150"/>
      <c r="F1976" s="150"/>
      <c r="G1976" s="151"/>
      <c r="H1976" s="23">
        <f>MONTH(CtasReceber[[#This Row],[Data Vencimento]])</f>
        <v>1</v>
      </c>
      <c r="I1976" s="23">
        <f>YEAR(CtasReceber[[#This Row],[Data Vencimento]])</f>
        <v>1900</v>
      </c>
      <c r="J1976" s="156"/>
      <c r="K1976" s="23">
        <f>MONTH(CtasReceber[[#This Row],[Data Recebimento]])</f>
        <v>1</v>
      </c>
      <c r="L1976" s="23">
        <f>YEAR(CtasReceber[[#This Row],[Data Recebimento]])</f>
        <v>1900</v>
      </c>
      <c r="M1976" s="154"/>
      <c r="N1976" s="208"/>
      <c r="O19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7" spans="1:15">
      <c r="A1977" s="156"/>
      <c r="B1977" s="220"/>
      <c r="C1977" s="150"/>
      <c r="D1977" s="150"/>
      <c r="E1977" s="150"/>
      <c r="F1977" s="150"/>
      <c r="G1977" s="151"/>
      <c r="H1977" s="23">
        <f>MONTH(CtasReceber[[#This Row],[Data Vencimento]])</f>
        <v>1</v>
      </c>
      <c r="I1977" s="23">
        <f>YEAR(CtasReceber[[#This Row],[Data Vencimento]])</f>
        <v>1900</v>
      </c>
      <c r="J1977" s="156"/>
      <c r="K1977" s="23">
        <f>MONTH(CtasReceber[[#This Row],[Data Recebimento]])</f>
        <v>1</v>
      </c>
      <c r="L1977" s="23">
        <f>YEAR(CtasReceber[[#This Row],[Data Recebimento]])</f>
        <v>1900</v>
      </c>
      <c r="M1977" s="154"/>
      <c r="N1977" s="208"/>
      <c r="O19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8" spans="1:15">
      <c r="A1978" s="156"/>
      <c r="B1978" s="220"/>
      <c r="C1978" s="150"/>
      <c r="D1978" s="150"/>
      <c r="E1978" s="150"/>
      <c r="F1978" s="150"/>
      <c r="G1978" s="151"/>
      <c r="H1978" s="23">
        <f>MONTH(CtasReceber[[#This Row],[Data Vencimento]])</f>
        <v>1</v>
      </c>
      <c r="I1978" s="23">
        <f>YEAR(CtasReceber[[#This Row],[Data Vencimento]])</f>
        <v>1900</v>
      </c>
      <c r="J1978" s="156"/>
      <c r="K1978" s="23">
        <f>MONTH(CtasReceber[[#This Row],[Data Recebimento]])</f>
        <v>1</v>
      </c>
      <c r="L1978" s="23">
        <f>YEAR(CtasReceber[[#This Row],[Data Recebimento]])</f>
        <v>1900</v>
      </c>
      <c r="M1978" s="154"/>
      <c r="N1978" s="208"/>
      <c r="O19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79" spans="1:15">
      <c r="A1979" s="156"/>
      <c r="B1979" s="220"/>
      <c r="C1979" s="150"/>
      <c r="D1979" s="150"/>
      <c r="E1979" s="150"/>
      <c r="F1979" s="150"/>
      <c r="G1979" s="151"/>
      <c r="H1979" s="23">
        <f>MONTH(CtasReceber[[#This Row],[Data Vencimento]])</f>
        <v>1</v>
      </c>
      <c r="I1979" s="23">
        <f>YEAR(CtasReceber[[#This Row],[Data Vencimento]])</f>
        <v>1900</v>
      </c>
      <c r="J1979" s="156"/>
      <c r="K1979" s="23">
        <f>MONTH(CtasReceber[[#This Row],[Data Recebimento]])</f>
        <v>1</v>
      </c>
      <c r="L1979" s="23">
        <f>YEAR(CtasReceber[[#This Row],[Data Recebimento]])</f>
        <v>1900</v>
      </c>
      <c r="M1979" s="154"/>
      <c r="N1979" s="208"/>
      <c r="O19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0" spans="1:15">
      <c r="A1980" s="156"/>
      <c r="B1980" s="220"/>
      <c r="C1980" s="150"/>
      <c r="D1980" s="150"/>
      <c r="E1980" s="150"/>
      <c r="F1980" s="150"/>
      <c r="G1980" s="151"/>
      <c r="H1980" s="23">
        <f>MONTH(CtasReceber[[#This Row],[Data Vencimento]])</f>
        <v>1</v>
      </c>
      <c r="I1980" s="23">
        <f>YEAR(CtasReceber[[#This Row],[Data Vencimento]])</f>
        <v>1900</v>
      </c>
      <c r="J1980" s="156"/>
      <c r="K1980" s="23">
        <f>MONTH(CtasReceber[[#This Row],[Data Recebimento]])</f>
        <v>1</v>
      </c>
      <c r="L1980" s="23">
        <f>YEAR(CtasReceber[[#This Row],[Data Recebimento]])</f>
        <v>1900</v>
      </c>
      <c r="M1980" s="154"/>
      <c r="N1980" s="208"/>
      <c r="O19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1" spans="1:15">
      <c r="A1981" s="156"/>
      <c r="B1981" s="220"/>
      <c r="C1981" s="150"/>
      <c r="D1981" s="150"/>
      <c r="E1981" s="150"/>
      <c r="F1981" s="150"/>
      <c r="G1981" s="151"/>
      <c r="H1981" s="23">
        <f>MONTH(CtasReceber[[#This Row],[Data Vencimento]])</f>
        <v>1</v>
      </c>
      <c r="I1981" s="23">
        <f>YEAR(CtasReceber[[#This Row],[Data Vencimento]])</f>
        <v>1900</v>
      </c>
      <c r="J1981" s="156"/>
      <c r="K1981" s="23">
        <f>MONTH(CtasReceber[[#This Row],[Data Recebimento]])</f>
        <v>1</v>
      </c>
      <c r="L1981" s="23">
        <f>YEAR(CtasReceber[[#This Row],[Data Recebimento]])</f>
        <v>1900</v>
      </c>
      <c r="M1981" s="154"/>
      <c r="N1981" s="208"/>
      <c r="O19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2" spans="1:15">
      <c r="A1982" s="156"/>
      <c r="B1982" s="220"/>
      <c r="C1982" s="150"/>
      <c r="D1982" s="150"/>
      <c r="E1982" s="150"/>
      <c r="F1982" s="150"/>
      <c r="G1982" s="151"/>
      <c r="H1982" s="23">
        <f>MONTH(CtasReceber[[#This Row],[Data Vencimento]])</f>
        <v>1</v>
      </c>
      <c r="I1982" s="23">
        <f>YEAR(CtasReceber[[#This Row],[Data Vencimento]])</f>
        <v>1900</v>
      </c>
      <c r="J1982" s="156"/>
      <c r="K1982" s="23">
        <f>MONTH(CtasReceber[[#This Row],[Data Recebimento]])</f>
        <v>1</v>
      </c>
      <c r="L1982" s="23">
        <f>YEAR(CtasReceber[[#This Row],[Data Recebimento]])</f>
        <v>1900</v>
      </c>
      <c r="M1982" s="154"/>
      <c r="N1982" s="208"/>
      <c r="O19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3" spans="1:15">
      <c r="A1983" s="156"/>
      <c r="B1983" s="220"/>
      <c r="C1983" s="150"/>
      <c r="D1983" s="150"/>
      <c r="E1983" s="150"/>
      <c r="F1983" s="150"/>
      <c r="G1983" s="151"/>
      <c r="H1983" s="23">
        <f>MONTH(CtasReceber[[#This Row],[Data Vencimento]])</f>
        <v>1</v>
      </c>
      <c r="I1983" s="23">
        <f>YEAR(CtasReceber[[#This Row],[Data Vencimento]])</f>
        <v>1900</v>
      </c>
      <c r="J1983" s="156"/>
      <c r="K1983" s="23">
        <f>MONTH(CtasReceber[[#This Row],[Data Recebimento]])</f>
        <v>1</v>
      </c>
      <c r="L1983" s="23">
        <f>YEAR(CtasReceber[[#This Row],[Data Recebimento]])</f>
        <v>1900</v>
      </c>
      <c r="M1983" s="154"/>
      <c r="N1983" s="208"/>
      <c r="O19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4" spans="1:15">
      <c r="A1984" s="156"/>
      <c r="B1984" s="220"/>
      <c r="C1984" s="150"/>
      <c r="D1984" s="150"/>
      <c r="E1984" s="150"/>
      <c r="F1984" s="150"/>
      <c r="G1984" s="151"/>
      <c r="H1984" s="23">
        <f>MONTH(CtasReceber[[#This Row],[Data Vencimento]])</f>
        <v>1</v>
      </c>
      <c r="I1984" s="23">
        <f>YEAR(CtasReceber[[#This Row],[Data Vencimento]])</f>
        <v>1900</v>
      </c>
      <c r="J1984" s="156"/>
      <c r="K1984" s="23">
        <f>MONTH(CtasReceber[[#This Row],[Data Recebimento]])</f>
        <v>1</v>
      </c>
      <c r="L1984" s="23">
        <f>YEAR(CtasReceber[[#This Row],[Data Recebimento]])</f>
        <v>1900</v>
      </c>
      <c r="M1984" s="154"/>
      <c r="N1984" s="208"/>
      <c r="O19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5" spans="1:15">
      <c r="A1985" s="156"/>
      <c r="B1985" s="220"/>
      <c r="C1985" s="150"/>
      <c r="D1985" s="150"/>
      <c r="E1985" s="150"/>
      <c r="F1985" s="150"/>
      <c r="G1985" s="151"/>
      <c r="H1985" s="23">
        <f>MONTH(CtasReceber[[#This Row],[Data Vencimento]])</f>
        <v>1</v>
      </c>
      <c r="I1985" s="23">
        <f>YEAR(CtasReceber[[#This Row],[Data Vencimento]])</f>
        <v>1900</v>
      </c>
      <c r="J1985" s="156"/>
      <c r="K1985" s="23">
        <f>MONTH(CtasReceber[[#This Row],[Data Recebimento]])</f>
        <v>1</v>
      </c>
      <c r="L1985" s="23">
        <f>YEAR(CtasReceber[[#This Row],[Data Recebimento]])</f>
        <v>1900</v>
      </c>
      <c r="M1985" s="154"/>
      <c r="N1985" s="208"/>
      <c r="O19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6" spans="1:15">
      <c r="A1986" s="156"/>
      <c r="B1986" s="220"/>
      <c r="C1986" s="150"/>
      <c r="D1986" s="150"/>
      <c r="E1986" s="150"/>
      <c r="F1986" s="150"/>
      <c r="G1986" s="151"/>
      <c r="H1986" s="23">
        <f>MONTH(CtasReceber[[#This Row],[Data Vencimento]])</f>
        <v>1</v>
      </c>
      <c r="I1986" s="23">
        <f>YEAR(CtasReceber[[#This Row],[Data Vencimento]])</f>
        <v>1900</v>
      </c>
      <c r="J1986" s="156"/>
      <c r="K1986" s="23">
        <f>MONTH(CtasReceber[[#This Row],[Data Recebimento]])</f>
        <v>1</v>
      </c>
      <c r="L1986" s="23">
        <f>YEAR(CtasReceber[[#This Row],[Data Recebimento]])</f>
        <v>1900</v>
      </c>
      <c r="M1986" s="154"/>
      <c r="N1986" s="208"/>
      <c r="O19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7" spans="1:15">
      <c r="A1987" s="156"/>
      <c r="B1987" s="220"/>
      <c r="C1987" s="150"/>
      <c r="D1987" s="150"/>
      <c r="E1987" s="150"/>
      <c r="F1987" s="150"/>
      <c r="G1987" s="151"/>
      <c r="H1987" s="23">
        <f>MONTH(CtasReceber[[#This Row],[Data Vencimento]])</f>
        <v>1</v>
      </c>
      <c r="I1987" s="23">
        <f>YEAR(CtasReceber[[#This Row],[Data Vencimento]])</f>
        <v>1900</v>
      </c>
      <c r="J1987" s="156"/>
      <c r="K1987" s="23">
        <f>MONTH(CtasReceber[[#This Row],[Data Recebimento]])</f>
        <v>1</v>
      </c>
      <c r="L1987" s="23">
        <f>YEAR(CtasReceber[[#This Row],[Data Recebimento]])</f>
        <v>1900</v>
      </c>
      <c r="M1987" s="154"/>
      <c r="N1987" s="208"/>
      <c r="O19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8" spans="1:15">
      <c r="A1988" s="156"/>
      <c r="B1988" s="220"/>
      <c r="C1988" s="150"/>
      <c r="D1988" s="150"/>
      <c r="E1988" s="150"/>
      <c r="F1988" s="150"/>
      <c r="G1988" s="151"/>
      <c r="H1988" s="23">
        <f>MONTH(CtasReceber[[#This Row],[Data Vencimento]])</f>
        <v>1</v>
      </c>
      <c r="I1988" s="23">
        <f>YEAR(CtasReceber[[#This Row],[Data Vencimento]])</f>
        <v>1900</v>
      </c>
      <c r="J1988" s="156"/>
      <c r="K1988" s="23">
        <f>MONTH(CtasReceber[[#This Row],[Data Recebimento]])</f>
        <v>1</v>
      </c>
      <c r="L1988" s="23">
        <f>YEAR(CtasReceber[[#This Row],[Data Recebimento]])</f>
        <v>1900</v>
      </c>
      <c r="M1988" s="154"/>
      <c r="N1988" s="208"/>
      <c r="O19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89" spans="1:15">
      <c r="A1989" s="156"/>
      <c r="B1989" s="220"/>
      <c r="C1989" s="150"/>
      <c r="D1989" s="150"/>
      <c r="E1989" s="150"/>
      <c r="F1989" s="150"/>
      <c r="G1989" s="151"/>
      <c r="H1989" s="23">
        <f>MONTH(CtasReceber[[#This Row],[Data Vencimento]])</f>
        <v>1</v>
      </c>
      <c r="I1989" s="23">
        <f>YEAR(CtasReceber[[#This Row],[Data Vencimento]])</f>
        <v>1900</v>
      </c>
      <c r="J1989" s="156"/>
      <c r="K1989" s="23">
        <f>MONTH(CtasReceber[[#This Row],[Data Recebimento]])</f>
        <v>1</v>
      </c>
      <c r="L1989" s="23">
        <f>YEAR(CtasReceber[[#This Row],[Data Recebimento]])</f>
        <v>1900</v>
      </c>
      <c r="M1989" s="154"/>
      <c r="N1989" s="208"/>
      <c r="O19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0" spans="1:15">
      <c r="A1990" s="156"/>
      <c r="B1990" s="220"/>
      <c r="C1990" s="150"/>
      <c r="D1990" s="150"/>
      <c r="E1990" s="150"/>
      <c r="F1990" s="150"/>
      <c r="G1990" s="151"/>
      <c r="H1990" s="23">
        <f>MONTH(CtasReceber[[#This Row],[Data Vencimento]])</f>
        <v>1</v>
      </c>
      <c r="I1990" s="23">
        <f>YEAR(CtasReceber[[#This Row],[Data Vencimento]])</f>
        <v>1900</v>
      </c>
      <c r="J1990" s="156"/>
      <c r="K1990" s="23">
        <f>MONTH(CtasReceber[[#This Row],[Data Recebimento]])</f>
        <v>1</v>
      </c>
      <c r="L1990" s="23">
        <f>YEAR(CtasReceber[[#This Row],[Data Recebimento]])</f>
        <v>1900</v>
      </c>
      <c r="M1990" s="154"/>
      <c r="N1990" s="208"/>
      <c r="O19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1" spans="1:15">
      <c r="A1991" s="156"/>
      <c r="B1991" s="220"/>
      <c r="C1991" s="150"/>
      <c r="D1991" s="150"/>
      <c r="E1991" s="150"/>
      <c r="F1991" s="150"/>
      <c r="G1991" s="151"/>
      <c r="H1991" s="23">
        <f>MONTH(CtasReceber[[#This Row],[Data Vencimento]])</f>
        <v>1</v>
      </c>
      <c r="I1991" s="23">
        <f>YEAR(CtasReceber[[#This Row],[Data Vencimento]])</f>
        <v>1900</v>
      </c>
      <c r="J1991" s="156"/>
      <c r="K1991" s="23">
        <f>MONTH(CtasReceber[[#This Row],[Data Recebimento]])</f>
        <v>1</v>
      </c>
      <c r="L1991" s="23">
        <f>YEAR(CtasReceber[[#This Row],[Data Recebimento]])</f>
        <v>1900</v>
      </c>
      <c r="M1991" s="154"/>
      <c r="N1991" s="208"/>
      <c r="O19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2" spans="1:15">
      <c r="A1992" s="156"/>
      <c r="B1992" s="220"/>
      <c r="C1992" s="150"/>
      <c r="D1992" s="150"/>
      <c r="E1992" s="150"/>
      <c r="F1992" s="150"/>
      <c r="G1992" s="151"/>
      <c r="H1992" s="23">
        <f>MONTH(CtasReceber[[#This Row],[Data Vencimento]])</f>
        <v>1</v>
      </c>
      <c r="I1992" s="23">
        <f>YEAR(CtasReceber[[#This Row],[Data Vencimento]])</f>
        <v>1900</v>
      </c>
      <c r="J1992" s="156"/>
      <c r="K1992" s="23">
        <f>MONTH(CtasReceber[[#This Row],[Data Recebimento]])</f>
        <v>1</v>
      </c>
      <c r="L1992" s="23">
        <f>YEAR(CtasReceber[[#This Row],[Data Recebimento]])</f>
        <v>1900</v>
      </c>
      <c r="M1992" s="154"/>
      <c r="N1992" s="208"/>
      <c r="O19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3" spans="1:15">
      <c r="A1993" s="156"/>
      <c r="B1993" s="220"/>
      <c r="C1993" s="150"/>
      <c r="D1993" s="150"/>
      <c r="E1993" s="150"/>
      <c r="F1993" s="150"/>
      <c r="G1993" s="151"/>
      <c r="H1993" s="23">
        <f>MONTH(CtasReceber[[#This Row],[Data Vencimento]])</f>
        <v>1</v>
      </c>
      <c r="I1993" s="23">
        <f>YEAR(CtasReceber[[#This Row],[Data Vencimento]])</f>
        <v>1900</v>
      </c>
      <c r="J1993" s="156"/>
      <c r="K1993" s="23">
        <f>MONTH(CtasReceber[[#This Row],[Data Recebimento]])</f>
        <v>1</v>
      </c>
      <c r="L1993" s="23">
        <f>YEAR(CtasReceber[[#This Row],[Data Recebimento]])</f>
        <v>1900</v>
      </c>
      <c r="M1993" s="154"/>
      <c r="N1993" s="208"/>
      <c r="O19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4" spans="1:15">
      <c r="A1994" s="156"/>
      <c r="B1994" s="220"/>
      <c r="C1994" s="150"/>
      <c r="D1994" s="150"/>
      <c r="E1994" s="150"/>
      <c r="F1994" s="150"/>
      <c r="G1994" s="151"/>
      <c r="H1994" s="23">
        <f>MONTH(CtasReceber[[#This Row],[Data Vencimento]])</f>
        <v>1</v>
      </c>
      <c r="I1994" s="23">
        <f>YEAR(CtasReceber[[#This Row],[Data Vencimento]])</f>
        <v>1900</v>
      </c>
      <c r="J1994" s="156"/>
      <c r="K1994" s="23">
        <f>MONTH(CtasReceber[[#This Row],[Data Recebimento]])</f>
        <v>1</v>
      </c>
      <c r="L1994" s="23">
        <f>YEAR(CtasReceber[[#This Row],[Data Recebimento]])</f>
        <v>1900</v>
      </c>
      <c r="M1994" s="154"/>
      <c r="N1994" s="208"/>
      <c r="O19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5" spans="1:15">
      <c r="A1995" s="156"/>
      <c r="B1995" s="220"/>
      <c r="C1995" s="150"/>
      <c r="D1995" s="150"/>
      <c r="E1995" s="150"/>
      <c r="F1995" s="150"/>
      <c r="G1995" s="151"/>
      <c r="H1995" s="23">
        <f>MONTH(CtasReceber[[#This Row],[Data Vencimento]])</f>
        <v>1</v>
      </c>
      <c r="I1995" s="23">
        <f>YEAR(CtasReceber[[#This Row],[Data Vencimento]])</f>
        <v>1900</v>
      </c>
      <c r="J1995" s="156"/>
      <c r="K1995" s="23">
        <f>MONTH(CtasReceber[[#This Row],[Data Recebimento]])</f>
        <v>1</v>
      </c>
      <c r="L1995" s="23">
        <f>YEAR(CtasReceber[[#This Row],[Data Recebimento]])</f>
        <v>1900</v>
      </c>
      <c r="M1995" s="154"/>
      <c r="N1995" s="208"/>
      <c r="O19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6" spans="1:15">
      <c r="A1996" s="156"/>
      <c r="B1996" s="220"/>
      <c r="C1996" s="150"/>
      <c r="D1996" s="150"/>
      <c r="E1996" s="150"/>
      <c r="F1996" s="150"/>
      <c r="G1996" s="151"/>
      <c r="H1996" s="23">
        <f>MONTH(CtasReceber[[#This Row],[Data Vencimento]])</f>
        <v>1</v>
      </c>
      <c r="I1996" s="23">
        <f>YEAR(CtasReceber[[#This Row],[Data Vencimento]])</f>
        <v>1900</v>
      </c>
      <c r="J1996" s="156"/>
      <c r="K1996" s="23">
        <f>MONTH(CtasReceber[[#This Row],[Data Recebimento]])</f>
        <v>1</v>
      </c>
      <c r="L1996" s="23">
        <f>YEAR(CtasReceber[[#This Row],[Data Recebimento]])</f>
        <v>1900</v>
      </c>
      <c r="M1996" s="154"/>
      <c r="N1996" s="208"/>
      <c r="O19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7" spans="1:15">
      <c r="A1997" s="156"/>
      <c r="B1997" s="220"/>
      <c r="C1997" s="150"/>
      <c r="D1997" s="150"/>
      <c r="E1997" s="150"/>
      <c r="F1997" s="150"/>
      <c r="G1997" s="151"/>
      <c r="H1997" s="23">
        <f>MONTH(CtasReceber[[#This Row],[Data Vencimento]])</f>
        <v>1</v>
      </c>
      <c r="I1997" s="23">
        <f>YEAR(CtasReceber[[#This Row],[Data Vencimento]])</f>
        <v>1900</v>
      </c>
      <c r="J1997" s="156"/>
      <c r="K1997" s="23">
        <f>MONTH(CtasReceber[[#This Row],[Data Recebimento]])</f>
        <v>1</v>
      </c>
      <c r="L1997" s="23">
        <f>YEAR(CtasReceber[[#This Row],[Data Recebimento]])</f>
        <v>1900</v>
      </c>
      <c r="M1997" s="154"/>
      <c r="N1997" s="208"/>
      <c r="O19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8" spans="1:15">
      <c r="A1998" s="156"/>
      <c r="B1998" s="220"/>
      <c r="C1998" s="150"/>
      <c r="D1998" s="150"/>
      <c r="E1998" s="150"/>
      <c r="F1998" s="150"/>
      <c r="G1998" s="151"/>
      <c r="H1998" s="23">
        <f>MONTH(CtasReceber[[#This Row],[Data Vencimento]])</f>
        <v>1</v>
      </c>
      <c r="I1998" s="23">
        <f>YEAR(CtasReceber[[#This Row],[Data Vencimento]])</f>
        <v>1900</v>
      </c>
      <c r="J1998" s="156"/>
      <c r="K1998" s="23">
        <f>MONTH(CtasReceber[[#This Row],[Data Recebimento]])</f>
        <v>1</v>
      </c>
      <c r="L1998" s="23">
        <f>YEAR(CtasReceber[[#This Row],[Data Recebimento]])</f>
        <v>1900</v>
      </c>
      <c r="M1998" s="154"/>
      <c r="N1998" s="208"/>
      <c r="O19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1999" spans="1:15">
      <c r="A1999" s="156"/>
      <c r="B1999" s="220"/>
      <c r="C1999" s="150"/>
      <c r="D1999" s="150"/>
      <c r="E1999" s="150"/>
      <c r="F1999" s="150"/>
      <c r="G1999" s="151"/>
      <c r="H1999" s="23">
        <f>MONTH(CtasReceber[[#This Row],[Data Vencimento]])</f>
        <v>1</v>
      </c>
      <c r="I1999" s="23">
        <f>YEAR(CtasReceber[[#This Row],[Data Vencimento]])</f>
        <v>1900</v>
      </c>
      <c r="J1999" s="156"/>
      <c r="K1999" s="23">
        <f>MONTH(CtasReceber[[#This Row],[Data Recebimento]])</f>
        <v>1</v>
      </c>
      <c r="L1999" s="23">
        <f>YEAR(CtasReceber[[#This Row],[Data Recebimento]])</f>
        <v>1900</v>
      </c>
      <c r="M1999" s="154"/>
      <c r="N1999" s="208"/>
      <c r="O19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0" spans="1:15">
      <c r="A2000" s="156"/>
      <c r="B2000" s="220"/>
      <c r="C2000" s="150"/>
      <c r="D2000" s="150"/>
      <c r="E2000" s="150"/>
      <c r="F2000" s="150"/>
      <c r="G2000" s="151"/>
      <c r="H2000" s="23">
        <f>MONTH(CtasReceber[[#This Row],[Data Vencimento]])</f>
        <v>1</v>
      </c>
      <c r="I2000" s="23">
        <f>YEAR(CtasReceber[[#This Row],[Data Vencimento]])</f>
        <v>1900</v>
      </c>
      <c r="J2000" s="156"/>
      <c r="K2000" s="23">
        <f>MONTH(CtasReceber[[#This Row],[Data Recebimento]])</f>
        <v>1</v>
      </c>
      <c r="L2000" s="23">
        <f>YEAR(CtasReceber[[#This Row],[Data Recebimento]])</f>
        <v>1900</v>
      </c>
      <c r="M2000" s="154"/>
      <c r="N2000" s="208"/>
      <c r="O20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1" spans="1:15">
      <c r="A2001" s="156"/>
      <c r="B2001" s="220"/>
      <c r="C2001" s="150"/>
      <c r="D2001" s="150"/>
      <c r="E2001" s="150"/>
      <c r="F2001" s="150"/>
      <c r="G2001" s="151"/>
      <c r="H2001" s="23">
        <f>MONTH(CtasReceber[[#This Row],[Data Vencimento]])</f>
        <v>1</v>
      </c>
      <c r="I2001" s="23">
        <f>YEAR(CtasReceber[[#This Row],[Data Vencimento]])</f>
        <v>1900</v>
      </c>
      <c r="J2001" s="156"/>
      <c r="K2001" s="23">
        <f>MONTH(CtasReceber[[#This Row],[Data Recebimento]])</f>
        <v>1</v>
      </c>
      <c r="L2001" s="23">
        <f>YEAR(CtasReceber[[#This Row],[Data Recebimento]])</f>
        <v>1900</v>
      </c>
      <c r="M2001" s="154"/>
      <c r="N2001" s="208"/>
      <c r="O20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2" spans="1:15">
      <c r="A2002" s="156"/>
      <c r="B2002" s="220"/>
      <c r="C2002" s="150"/>
      <c r="D2002" s="150"/>
      <c r="E2002" s="150"/>
      <c r="F2002" s="150"/>
      <c r="G2002" s="151"/>
      <c r="H2002" s="23">
        <f>MONTH(CtasReceber[[#This Row],[Data Vencimento]])</f>
        <v>1</v>
      </c>
      <c r="I2002" s="23">
        <f>YEAR(CtasReceber[[#This Row],[Data Vencimento]])</f>
        <v>1900</v>
      </c>
      <c r="J2002" s="156"/>
      <c r="K2002" s="23">
        <f>MONTH(CtasReceber[[#This Row],[Data Recebimento]])</f>
        <v>1</v>
      </c>
      <c r="L2002" s="23">
        <f>YEAR(CtasReceber[[#This Row],[Data Recebimento]])</f>
        <v>1900</v>
      </c>
      <c r="M2002" s="154"/>
      <c r="N2002" s="208"/>
      <c r="O20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3" spans="1:15">
      <c r="A2003" s="156"/>
      <c r="B2003" s="220"/>
      <c r="C2003" s="150"/>
      <c r="D2003" s="150"/>
      <c r="E2003" s="150"/>
      <c r="F2003" s="150"/>
      <c r="G2003" s="151"/>
      <c r="H2003" s="23">
        <f>MONTH(CtasReceber[[#This Row],[Data Vencimento]])</f>
        <v>1</v>
      </c>
      <c r="I2003" s="23">
        <f>YEAR(CtasReceber[[#This Row],[Data Vencimento]])</f>
        <v>1900</v>
      </c>
      <c r="J2003" s="156"/>
      <c r="K2003" s="23">
        <f>MONTH(CtasReceber[[#This Row],[Data Recebimento]])</f>
        <v>1</v>
      </c>
      <c r="L2003" s="23">
        <f>YEAR(CtasReceber[[#This Row],[Data Recebimento]])</f>
        <v>1900</v>
      </c>
      <c r="M2003" s="154"/>
      <c r="N2003" s="208"/>
      <c r="O20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4" spans="1:15">
      <c r="A2004" s="156"/>
      <c r="B2004" s="220"/>
      <c r="C2004" s="150"/>
      <c r="D2004" s="150"/>
      <c r="E2004" s="150"/>
      <c r="F2004" s="150"/>
      <c r="G2004" s="151"/>
      <c r="H2004" s="23">
        <f>MONTH(CtasReceber[[#This Row],[Data Vencimento]])</f>
        <v>1</v>
      </c>
      <c r="I2004" s="23">
        <f>YEAR(CtasReceber[[#This Row],[Data Vencimento]])</f>
        <v>1900</v>
      </c>
      <c r="J2004" s="156"/>
      <c r="K2004" s="23">
        <f>MONTH(CtasReceber[[#This Row],[Data Recebimento]])</f>
        <v>1</v>
      </c>
      <c r="L2004" s="23">
        <f>YEAR(CtasReceber[[#This Row],[Data Recebimento]])</f>
        <v>1900</v>
      </c>
      <c r="M2004" s="154"/>
      <c r="N2004" s="208"/>
      <c r="O20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5" spans="1:15">
      <c r="A2005" s="156"/>
      <c r="B2005" s="220"/>
      <c r="C2005" s="150"/>
      <c r="D2005" s="150"/>
      <c r="E2005" s="150"/>
      <c r="F2005" s="150"/>
      <c r="G2005" s="151"/>
      <c r="H2005" s="23">
        <f>MONTH(CtasReceber[[#This Row],[Data Vencimento]])</f>
        <v>1</v>
      </c>
      <c r="I2005" s="23">
        <f>YEAR(CtasReceber[[#This Row],[Data Vencimento]])</f>
        <v>1900</v>
      </c>
      <c r="J2005" s="156"/>
      <c r="K2005" s="23">
        <f>MONTH(CtasReceber[[#This Row],[Data Recebimento]])</f>
        <v>1</v>
      </c>
      <c r="L2005" s="23">
        <f>YEAR(CtasReceber[[#This Row],[Data Recebimento]])</f>
        <v>1900</v>
      </c>
      <c r="M2005" s="154"/>
      <c r="N2005" s="208"/>
      <c r="O20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6" spans="1:15">
      <c r="A2006" s="156"/>
      <c r="B2006" s="220"/>
      <c r="C2006" s="150"/>
      <c r="D2006" s="150"/>
      <c r="E2006" s="150"/>
      <c r="F2006" s="150"/>
      <c r="G2006" s="151"/>
      <c r="H2006" s="23">
        <f>MONTH(CtasReceber[[#This Row],[Data Vencimento]])</f>
        <v>1</v>
      </c>
      <c r="I2006" s="23">
        <f>YEAR(CtasReceber[[#This Row],[Data Vencimento]])</f>
        <v>1900</v>
      </c>
      <c r="J2006" s="156"/>
      <c r="K2006" s="23">
        <f>MONTH(CtasReceber[[#This Row],[Data Recebimento]])</f>
        <v>1</v>
      </c>
      <c r="L2006" s="23">
        <f>YEAR(CtasReceber[[#This Row],[Data Recebimento]])</f>
        <v>1900</v>
      </c>
      <c r="M2006" s="154"/>
      <c r="N2006" s="208"/>
      <c r="O20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7" spans="1:15">
      <c r="A2007" s="156"/>
      <c r="B2007" s="220"/>
      <c r="C2007" s="150"/>
      <c r="D2007" s="150"/>
      <c r="E2007" s="150"/>
      <c r="F2007" s="150"/>
      <c r="G2007" s="151"/>
      <c r="H2007" s="23">
        <f>MONTH(CtasReceber[[#This Row],[Data Vencimento]])</f>
        <v>1</v>
      </c>
      <c r="I2007" s="23">
        <f>YEAR(CtasReceber[[#This Row],[Data Vencimento]])</f>
        <v>1900</v>
      </c>
      <c r="J2007" s="156"/>
      <c r="K2007" s="23">
        <f>MONTH(CtasReceber[[#This Row],[Data Recebimento]])</f>
        <v>1</v>
      </c>
      <c r="L2007" s="23">
        <f>YEAR(CtasReceber[[#This Row],[Data Recebimento]])</f>
        <v>1900</v>
      </c>
      <c r="M2007" s="154"/>
      <c r="N2007" s="208"/>
      <c r="O20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8" spans="1:15">
      <c r="A2008" s="156"/>
      <c r="B2008" s="220"/>
      <c r="C2008" s="150"/>
      <c r="D2008" s="150"/>
      <c r="E2008" s="150"/>
      <c r="F2008" s="150"/>
      <c r="G2008" s="151"/>
      <c r="H2008" s="23">
        <f>MONTH(CtasReceber[[#This Row],[Data Vencimento]])</f>
        <v>1</v>
      </c>
      <c r="I2008" s="23">
        <f>YEAR(CtasReceber[[#This Row],[Data Vencimento]])</f>
        <v>1900</v>
      </c>
      <c r="J2008" s="156"/>
      <c r="K2008" s="23">
        <f>MONTH(CtasReceber[[#This Row],[Data Recebimento]])</f>
        <v>1</v>
      </c>
      <c r="L2008" s="23">
        <f>YEAR(CtasReceber[[#This Row],[Data Recebimento]])</f>
        <v>1900</v>
      </c>
      <c r="M2008" s="154"/>
      <c r="N2008" s="208"/>
      <c r="O20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09" spans="1:15">
      <c r="A2009" s="156"/>
      <c r="B2009" s="220"/>
      <c r="C2009" s="150"/>
      <c r="D2009" s="150"/>
      <c r="E2009" s="150"/>
      <c r="F2009" s="150"/>
      <c r="G2009" s="151"/>
      <c r="H2009" s="23">
        <f>MONTH(CtasReceber[[#This Row],[Data Vencimento]])</f>
        <v>1</v>
      </c>
      <c r="I2009" s="23">
        <f>YEAR(CtasReceber[[#This Row],[Data Vencimento]])</f>
        <v>1900</v>
      </c>
      <c r="J2009" s="156"/>
      <c r="K2009" s="23">
        <f>MONTH(CtasReceber[[#This Row],[Data Recebimento]])</f>
        <v>1</v>
      </c>
      <c r="L2009" s="23">
        <f>YEAR(CtasReceber[[#This Row],[Data Recebimento]])</f>
        <v>1900</v>
      </c>
      <c r="M2009" s="154"/>
      <c r="N2009" s="208"/>
      <c r="O20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0" spans="1:15">
      <c r="A2010" s="156"/>
      <c r="B2010" s="220"/>
      <c r="C2010" s="150"/>
      <c r="D2010" s="150"/>
      <c r="E2010" s="150"/>
      <c r="F2010" s="150"/>
      <c r="G2010" s="151"/>
      <c r="H2010" s="23">
        <f>MONTH(CtasReceber[[#This Row],[Data Vencimento]])</f>
        <v>1</v>
      </c>
      <c r="I2010" s="23">
        <f>YEAR(CtasReceber[[#This Row],[Data Vencimento]])</f>
        <v>1900</v>
      </c>
      <c r="J2010" s="156"/>
      <c r="K2010" s="23">
        <f>MONTH(CtasReceber[[#This Row],[Data Recebimento]])</f>
        <v>1</v>
      </c>
      <c r="L2010" s="23">
        <f>YEAR(CtasReceber[[#This Row],[Data Recebimento]])</f>
        <v>1900</v>
      </c>
      <c r="M2010" s="154"/>
      <c r="N2010" s="208"/>
      <c r="O20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1" spans="1:15">
      <c r="A2011" s="156"/>
      <c r="B2011" s="220"/>
      <c r="C2011" s="150"/>
      <c r="D2011" s="150"/>
      <c r="E2011" s="150"/>
      <c r="F2011" s="150"/>
      <c r="G2011" s="151"/>
      <c r="H2011" s="23">
        <f>MONTH(CtasReceber[[#This Row],[Data Vencimento]])</f>
        <v>1</v>
      </c>
      <c r="I2011" s="23">
        <f>YEAR(CtasReceber[[#This Row],[Data Vencimento]])</f>
        <v>1900</v>
      </c>
      <c r="J2011" s="156"/>
      <c r="K2011" s="23">
        <f>MONTH(CtasReceber[[#This Row],[Data Recebimento]])</f>
        <v>1</v>
      </c>
      <c r="L2011" s="23">
        <f>YEAR(CtasReceber[[#This Row],[Data Recebimento]])</f>
        <v>1900</v>
      </c>
      <c r="M2011" s="154"/>
      <c r="N2011" s="208"/>
      <c r="O20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2" spans="1:15">
      <c r="A2012" s="156"/>
      <c r="B2012" s="220"/>
      <c r="C2012" s="150"/>
      <c r="D2012" s="150"/>
      <c r="E2012" s="150"/>
      <c r="F2012" s="150"/>
      <c r="G2012" s="151"/>
      <c r="H2012" s="23">
        <f>MONTH(CtasReceber[[#This Row],[Data Vencimento]])</f>
        <v>1</v>
      </c>
      <c r="I2012" s="23">
        <f>YEAR(CtasReceber[[#This Row],[Data Vencimento]])</f>
        <v>1900</v>
      </c>
      <c r="J2012" s="156"/>
      <c r="K2012" s="23">
        <f>MONTH(CtasReceber[[#This Row],[Data Recebimento]])</f>
        <v>1</v>
      </c>
      <c r="L2012" s="23">
        <f>YEAR(CtasReceber[[#This Row],[Data Recebimento]])</f>
        <v>1900</v>
      </c>
      <c r="M2012" s="154"/>
      <c r="N2012" s="208"/>
      <c r="O20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3" spans="1:15">
      <c r="A2013" s="156"/>
      <c r="B2013" s="220"/>
      <c r="C2013" s="150"/>
      <c r="D2013" s="150"/>
      <c r="E2013" s="150"/>
      <c r="F2013" s="150"/>
      <c r="G2013" s="151"/>
      <c r="H2013" s="23">
        <f>MONTH(CtasReceber[[#This Row],[Data Vencimento]])</f>
        <v>1</v>
      </c>
      <c r="I2013" s="23">
        <f>YEAR(CtasReceber[[#This Row],[Data Vencimento]])</f>
        <v>1900</v>
      </c>
      <c r="J2013" s="156"/>
      <c r="K2013" s="23">
        <f>MONTH(CtasReceber[[#This Row],[Data Recebimento]])</f>
        <v>1</v>
      </c>
      <c r="L2013" s="23">
        <f>YEAR(CtasReceber[[#This Row],[Data Recebimento]])</f>
        <v>1900</v>
      </c>
      <c r="M2013" s="154"/>
      <c r="N2013" s="208"/>
      <c r="O20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4" spans="1:15">
      <c r="A2014" s="156"/>
      <c r="B2014" s="220"/>
      <c r="C2014" s="150"/>
      <c r="D2014" s="150"/>
      <c r="E2014" s="150"/>
      <c r="F2014" s="150"/>
      <c r="G2014" s="151"/>
      <c r="H2014" s="23">
        <f>MONTH(CtasReceber[[#This Row],[Data Vencimento]])</f>
        <v>1</v>
      </c>
      <c r="I2014" s="23">
        <f>YEAR(CtasReceber[[#This Row],[Data Vencimento]])</f>
        <v>1900</v>
      </c>
      <c r="J2014" s="156"/>
      <c r="K2014" s="23">
        <f>MONTH(CtasReceber[[#This Row],[Data Recebimento]])</f>
        <v>1</v>
      </c>
      <c r="L2014" s="23">
        <f>YEAR(CtasReceber[[#This Row],[Data Recebimento]])</f>
        <v>1900</v>
      </c>
      <c r="M2014" s="154"/>
      <c r="N2014" s="208"/>
      <c r="O20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5" spans="1:15">
      <c r="A2015" s="156"/>
      <c r="B2015" s="220"/>
      <c r="C2015" s="150"/>
      <c r="D2015" s="150"/>
      <c r="E2015" s="150"/>
      <c r="F2015" s="150"/>
      <c r="G2015" s="151"/>
      <c r="H2015" s="23">
        <f>MONTH(CtasReceber[[#This Row],[Data Vencimento]])</f>
        <v>1</v>
      </c>
      <c r="I2015" s="23">
        <f>YEAR(CtasReceber[[#This Row],[Data Vencimento]])</f>
        <v>1900</v>
      </c>
      <c r="J2015" s="156"/>
      <c r="K2015" s="23">
        <f>MONTH(CtasReceber[[#This Row],[Data Recebimento]])</f>
        <v>1</v>
      </c>
      <c r="L2015" s="23">
        <f>YEAR(CtasReceber[[#This Row],[Data Recebimento]])</f>
        <v>1900</v>
      </c>
      <c r="M2015" s="154"/>
      <c r="N2015" s="208"/>
      <c r="O20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6" spans="1:15">
      <c r="A2016" s="156"/>
      <c r="B2016" s="220"/>
      <c r="C2016" s="150"/>
      <c r="D2016" s="150"/>
      <c r="E2016" s="150"/>
      <c r="F2016" s="150"/>
      <c r="G2016" s="151"/>
      <c r="H2016" s="23">
        <f>MONTH(CtasReceber[[#This Row],[Data Vencimento]])</f>
        <v>1</v>
      </c>
      <c r="I2016" s="23">
        <f>YEAR(CtasReceber[[#This Row],[Data Vencimento]])</f>
        <v>1900</v>
      </c>
      <c r="J2016" s="156"/>
      <c r="K2016" s="23">
        <f>MONTH(CtasReceber[[#This Row],[Data Recebimento]])</f>
        <v>1</v>
      </c>
      <c r="L2016" s="23">
        <f>YEAR(CtasReceber[[#This Row],[Data Recebimento]])</f>
        <v>1900</v>
      </c>
      <c r="M2016" s="154"/>
      <c r="N2016" s="208"/>
      <c r="O20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7" spans="1:15">
      <c r="A2017" s="156"/>
      <c r="B2017" s="220"/>
      <c r="C2017" s="150"/>
      <c r="D2017" s="150"/>
      <c r="E2017" s="150"/>
      <c r="F2017" s="150"/>
      <c r="G2017" s="151"/>
      <c r="H2017" s="23">
        <f>MONTH(CtasReceber[[#This Row],[Data Vencimento]])</f>
        <v>1</v>
      </c>
      <c r="I2017" s="23">
        <f>YEAR(CtasReceber[[#This Row],[Data Vencimento]])</f>
        <v>1900</v>
      </c>
      <c r="J2017" s="156"/>
      <c r="K2017" s="23">
        <f>MONTH(CtasReceber[[#This Row],[Data Recebimento]])</f>
        <v>1</v>
      </c>
      <c r="L2017" s="23">
        <f>YEAR(CtasReceber[[#This Row],[Data Recebimento]])</f>
        <v>1900</v>
      </c>
      <c r="M2017" s="154"/>
      <c r="N2017" s="208"/>
      <c r="O20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8" spans="1:15">
      <c r="A2018" s="156"/>
      <c r="B2018" s="220"/>
      <c r="C2018" s="150"/>
      <c r="D2018" s="150"/>
      <c r="E2018" s="150"/>
      <c r="F2018" s="150"/>
      <c r="G2018" s="151"/>
      <c r="H2018" s="23">
        <f>MONTH(CtasReceber[[#This Row],[Data Vencimento]])</f>
        <v>1</v>
      </c>
      <c r="I2018" s="23">
        <f>YEAR(CtasReceber[[#This Row],[Data Vencimento]])</f>
        <v>1900</v>
      </c>
      <c r="J2018" s="156"/>
      <c r="K2018" s="23">
        <f>MONTH(CtasReceber[[#This Row],[Data Recebimento]])</f>
        <v>1</v>
      </c>
      <c r="L2018" s="23">
        <f>YEAR(CtasReceber[[#This Row],[Data Recebimento]])</f>
        <v>1900</v>
      </c>
      <c r="M2018" s="154"/>
      <c r="N2018" s="208"/>
      <c r="O20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19" spans="1:15">
      <c r="A2019" s="156"/>
      <c r="B2019" s="220"/>
      <c r="C2019" s="150"/>
      <c r="D2019" s="150"/>
      <c r="E2019" s="150"/>
      <c r="F2019" s="150"/>
      <c r="G2019" s="151"/>
      <c r="H2019" s="23">
        <f>MONTH(CtasReceber[[#This Row],[Data Vencimento]])</f>
        <v>1</v>
      </c>
      <c r="I2019" s="23">
        <f>YEAR(CtasReceber[[#This Row],[Data Vencimento]])</f>
        <v>1900</v>
      </c>
      <c r="J2019" s="156"/>
      <c r="K2019" s="23">
        <f>MONTH(CtasReceber[[#This Row],[Data Recebimento]])</f>
        <v>1</v>
      </c>
      <c r="L2019" s="23">
        <f>YEAR(CtasReceber[[#This Row],[Data Recebimento]])</f>
        <v>1900</v>
      </c>
      <c r="M2019" s="154"/>
      <c r="N2019" s="208"/>
      <c r="O20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0" spans="1:15">
      <c r="A2020" s="156"/>
      <c r="B2020" s="220"/>
      <c r="C2020" s="150"/>
      <c r="D2020" s="150"/>
      <c r="E2020" s="150"/>
      <c r="F2020" s="150"/>
      <c r="G2020" s="151"/>
      <c r="H2020" s="23">
        <f>MONTH(CtasReceber[[#This Row],[Data Vencimento]])</f>
        <v>1</v>
      </c>
      <c r="I2020" s="23">
        <f>YEAR(CtasReceber[[#This Row],[Data Vencimento]])</f>
        <v>1900</v>
      </c>
      <c r="J2020" s="156"/>
      <c r="K2020" s="23">
        <f>MONTH(CtasReceber[[#This Row],[Data Recebimento]])</f>
        <v>1</v>
      </c>
      <c r="L2020" s="23">
        <f>YEAR(CtasReceber[[#This Row],[Data Recebimento]])</f>
        <v>1900</v>
      </c>
      <c r="M2020" s="154"/>
      <c r="N2020" s="208"/>
      <c r="O20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1" spans="1:15">
      <c r="A2021" s="156"/>
      <c r="B2021" s="220"/>
      <c r="C2021" s="150"/>
      <c r="D2021" s="150"/>
      <c r="E2021" s="150"/>
      <c r="F2021" s="150"/>
      <c r="G2021" s="151"/>
      <c r="H2021" s="23">
        <f>MONTH(CtasReceber[[#This Row],[Data Vencimento]])</f>
        <v>1</v>
      </c>
      <c r="I2021" s="23">
        <f>YEAR(CtasReceber[[#This Row],[Data Vencimento]])</f>
        <v>1900</v>
      </c>
      <c r="J2021" s="156"/>
      <c r="K2021" s="23">
        <f>MONTH(CtasReceber[[#This Row],[Data Recebimento]])</f>
        <v>1</v>
      </c>
      <c r="L2021" s="23">
        <f>YEAR(CtasReceber[[#This Row],[Data Recebimento]])</f>
        <v>1900</v>
      </c>
      <c r="M2021" s="154"/>
      <c r="N2021" s="208"/>
      <c r="O20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2" spans="1:15">
      <c r="A2022" s="156"/>
      <c r="B2022" s="220"/>
      <c r="C2022" s="150"/>
      <c r="D2022" s="150"/>
      <c r="E2022" s="150"/>
      <c r="F2022" s="150"/>
      <c r="G2022" s="151"/>
      <c r="H2022" s="23">
        <f>MONTH(CtasReceber[[#This Row],[Data Vencimento]])</f>
        <v>1</v>
      </c>
      <c r="I2022" s="23">
        <f>YEAR(CtasReceber[[#This Row],[Data Vencimento]])</f>
        <v>1900</v>
      </c>
      <c r="J2022" s="156"/>
      <c r="K2022" s="23">
        <f>MONTH(CtasReceber[[#This Row],[Data Recebimento]])</f>
        <v>1</v>
      </c>
      <c r="L2022" s="23">
        <f>YEAR(CtasReceber[[#This Row],[Data Recebimento]])</f>
        <v>1900</v>
      </c>
      <c r="M2022" s="154"/>
      <c r="N2022" s="208"/>
      <c r="O20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3" spans="1:15">
      <c r="A2023" s="156"/>
      <c r="B2023" s="220"/>
      <c r="C2023" s="150"/>
      <c r="D2023" s="150"/>
      <c r="E2023" s="150"/>
      <c r="F2023" s="150"/>
      <c r="G2023" s="151"/>
      <c r="H2023" s="23">
        <f>MONTH(CtasReceber[[#This Row],[Data Vencimento]])</f>
        <v>1</v>
      </c>
      <c r="I2023" s="23">
        <f>YEAR(CtasReceber[[#This Row],[Data Vencimento]])</f>
        <v>1900</v>
      </c>
      <c r="J2023" s="156"/>
      <c r="K2023" s="23">
        <f>MONTH(CtasReceber[[#This Row],[Data Recebimento]])</f>
        <v>1</v>
      </c>
      <c r="L2023" s="23">
        <f>YEAR(CtasReceber[[#This Row],[Data Recebimento]])</f>
        <v>1900</v>
      </c>
      <c r="M2023" s="154"/>
      <c r="N2023" s="208"/>
      <c r="O20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4" spans="1:15">
      <c r="A2024" s="156"/>
      <c r="B2024" s="220"/>
      <c r="C2024" s="150"/>
      <c r="D2024" s="150"/>
      <c r="E2024" s="150"/>
      <c r="F2024" s="150"/>
      <c r="G2024" s="151"/>
      <c r="H2024" s="23">
        <f>MONTH(CtasReceber[[#This Row],[Data Vencimento]])</f>
        <v>1</v>
      </c>
      <c r="I2024" s="23">
        <f>YEAR(CtasReceber[[#This Row],[Data Vencimento]])</f>
        <v>1900</v>
      </c>
      <c r="J2024" s="156"/>
      <c r="K2024" s="23">
        <f>MONTH(CtasReceber[[#This Row],[Data Recebimento]])</f>
        <v>1</v>
      </c>
      <c r="L2024" s="23">
        <f>YEAR(CtasReceber[[#This Row],[Data Recebimento]])</f>
        <v>1900</v>
      </c>
      <c r="M2024" s="154"/>
      <c r="N2024" s="208"/>
      <c r="O20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5" spans="1:15">
      <c r="A2025" s="156"/>
      <c r="B2025" s="220"/>
      <c r="C2025" s="150"/>
      <c r="D2025" s="150"/>
      <c r="E2025" s="150"/>
      <c r="F2025" s="150"/>
      <c r="G2025" s="151"/>
      <c r="H2025" s="23">
        <f>MONTH(CtasReceber[[#This Row],[Data Vencimento]])</f>
        <v>1</v>
      </c>
      <c r="I2025" s="23">
        <f>YEAR(CtasReceber[[#This Row],[Data Vencimento]])</f>
        <v>1900</v>
      </c>
      <c r="J2025" s="156"/>
      <c r="K2025" s="23">
        <f>MONTH(CtasReceber[[#This Row],[Data Recebimento]])</f>
        <v>1</v>
      </c>
      <c r="L2025" s="23">
        <f>YEAR(CtasReceber[[#This Row],[Data Recebimento]])</f>
        <v>1900</v>
      </c>
      <c r="M2025" s="154"/>
      <c r="N2025" s="208"/>
      <c r="O20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6" spans="1:15">
      <c r="A2026" s="156"/>
      <c r="B2026" s="220"/>
      <c r="C2026" s="150"/>
      <c r="D2026" s="150"/>
      <c r="E2026" s="150"/>
      <c r="F2026" s="150"/>
      <c r="G2026" s="151"/>
      <c r="H2026" s="23">
        <f>MONTH(CtasReceber[[#This Row],[Data Vencimento]])</f>
        <v>1</v>
      </c>
      <c r="I2026" s="23">
        <f>YEAR(CtasReceber[[#This Row],[Data Vencimento]])</f>
        <v>1900</v>
      </c>
      <c r="J2026" s="156"/>
      <c r="K2026" s="23">
        <f>MONTH(CtasReceber[[#This Row],[Data Recebimento]])</f>
        <v>1</v>
      </c>
      <c r="L2026" s="23">
        <f>YEAR(CtasReceber[[#This Row],[Data Recebimento]])</f>
        <v>1900</v>
      </c>
      <c r="M2026" s="154"/>
      <c r="N2026" s="208"/>
      <c r="O20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7" spans="1:15">
      <c r="A2027" s="156"/>
      <c r="B2027" s="220"/>
      <c r="C2027" s="150"/>
      <c r="D2027" s="150"/>
      <c r="E2027" s="150"/>
      <c r="F2027" s="150"/>
      <c r="G2027" s="151"/>
      <c r="H2027" s="23">
        <f>MONTH(CtasReceber[[#This Row],[Data Vencimento]])</f>
        <v>1</v>
      </c>
      <c r="I2027" s="23">
        <f>YEAR(CtasReceber[[#This Row],[Data Vencimento]])</f>
        <v>1900</v>
      </c>
      <c r="J2027" s="156"/>
      <c r="K2027" s="23">
        <f>MONTH(CtasReceber[[#This Row],[Data Recebimento]])</f>
        <v>1</v>
      </c>
      <c r="L2027" s="23">
        <f>YEAR(CtasReceber[[#This Row],[Data Recebimento]])</f>
        <v>1900</v>
      </c>
      <c r="M2027" s="154"/>
      <c r="N2027" s="208"/>
      <c r="O20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8" spans="1:15">
      <c r="A2028" s="156"/>
      <c r="B2028" s="220"/>
      <c r="C2028" s="150"/>
      <c r="D2028" s="150"/>
      <c r="E2028" s="150"/>
      <c r="F2028" s="150"/>
      <c r="G2028" s="151"/>
      <c r="H2028" s="23">
        <f>MONTH(CtasReceber[[#This Row],[Data Vencimento]])</f>
        <v>1</v>
      </c>
      <c r="I2028" s="23">
        <f>YEAR(CtasReceber[[#This Row],[Data Vencimento]])</f>
        <v>1900</v>
      </c>
      <c r="J2028" s="156"/>
      <c r="K2028" s="23">
        <f>MONTH(CtasReceber[[#This Row],[Data Recebimento]])</f>
        <v>1</v>
      </c>
      <c r="L2028" s="23">
        <f>YEAR(CtasReceber[[#This Row],[Data Recebimento]])</f>
        <v>1900</v>
      </c>
      <c r="M2028" s="154"/>
      <c r="N2028" s="208"/>
      <c r="O20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29" spans="1:15">
      <c r="A2029" s="156"/>
      <c r="B2029" s="220"/>
      <c r="C2029" s="150"/>
      <c r="D2029" s="150"/>
      <c r="E2029" s="150"/>
      <c r="F2029" s="150"/>
      <c r="G2029" s="151"/>
      <c r="H2029" s="23">
        <f>MONTH(CtasReceber[[#This Row],[Data Vencimento]])</f>
        <v>1</v>
      </c>
      <c r="I2029" s="23">
        <f>YEAR(CtasReceber[[#This Row],[Data Vencimento]])</f>
        <v>1900</v>
      </c>
      <c r="J2029" s="156"/>
      <c r="K2029" s="23">
        <f>MONTH(CtasReceber[[#This Row],[Data Recebimento]])</f>
        <v>1</v>
      </c>
      <c r="L2029" s="23">
        <f>YEAR(CtasReceber[[#This Row],[Data Recebimento]])</f>
        <v>1900</v>
      </c>
      <c r="M2029" s="154"/>
      <c r="N2029" s="208"/>
      <c r="O20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0" spans="1:15">
      <c r="A2030" s="156"/>
      <c r="B2030" s="220"/>
      <c r="C2030" s="150"/>
      <c r="D2030" s="150"/>
      <c r="E2030" s="150"/>
      <c r="F2030" s="150"/>
      <c r="G2030" s="151"/>
      <c r="H2030" s="23">
        <f>MONTH(CtasReceber[[#This Row],[Data Vencimento]])</f>
        <v>1</v>
      </c>
      <c r="I2030" s="23">
        <f>YEAR(CtasReceber[[#This Row],[Data Vencimento]])</f>
        <v>1900</v>
      </c>
      <c r="J2030" s="156"/>
      <c r="K2030" s="23">
        <f>MONTH(CtasReceber[[#This Row],[Data Recebimento]])</f>
        <v>1</v>
      </c>
      <c r="L2030" s="23">
        <f>YEAR(CtasReceber[[#This Row],[Data Recebimento]])</f>
        <v>1900</v>
      </c>
      <c r="M2030" s="154"/>
      <c r="N2030" s="208"/>
      <c r="O20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1" spans="1:15">
      <c r="A2031" s="156"/>
      <c r="B2031" s="220"/>
      <c r="C2031" s="150"/>
      <c r="D2031" s="150"/>
      <c r="E2031" s="150"/>
      <c r="F2031" s="150"/>
      <c r="G2031" s="151"/>
      <c r="H2031" s="23">
        <f>MONTH(CtasReceber[[#This Row],[Data Vencimento]])</f>
        <v>1</v>
      </c>
      <c r="I2031" s="23">
        <f>YEAR(CtasReceber[[#This Row],[Data Vencimento]])</f>
        <v>1900</v>
      </c>
      <c r="J2031" s="156"/>
      <c r="K2031" s="23">
        <f>MONTH(CtasReceber[[#This Row],[Data Recebimento]])</f>
        <v>1</v>
      </c>
      <c r="L2031" s="23">
        <f>YEAR(CtasReceber[[#This Row],[Data Recebimento]])</f>
        <v>1900</v>
      </c>
      <c r="M2031" s="154"/>
      <c r="N2031" s="208"/>
      <c r="O20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2" spans="1:15">
      <c r="A2032" s="156"/>
      <c r="B2032" s="220"/>
      <c r="C2032" s="150"/>
      <c r="D2032" s="150"/>
      <c r="E2032" s="150"/>
      <c r="F2032" s="150"/>
      <c r="G2032" s="151"/>
      <c r="H2032" s="23">
        <f>MONTH(CtasReceber[[#This Row],[Data Vencimento]])</f>
        <v>1</v>
      </c>
      <c r="I2032" s="23">
        <f>YEAR(CtasReceber[[#This Row],[Data Vencimento]])</f>
        <v>1900</v>
      </c>
      <c r="J2032" s="156"/>
      <c r="K2032" s="23">
        <f>MONTH(CtasReceber[[#This Row],[Data Recebimento]])</f>
        <v>1</v>
      </c>
      <c r="L2032" s="23">
        <f>YEAR(CtasReceber[[#This Row],[Data Recebimento]])</f>
        <v>1900</v>
      </c>
      <c r="M2032" s="154"/>
      <c r="N2032" s="208"/>
      <c r="O20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3" spans="1:15">
      <c r="A2033" s="156"/>
      <c r="B2033" s="220"/>
      <c r="C2033" s="150"/>
      <c r="D2033" s="150"/>
      <c r="E2033" s="150"/>
      <c r="F2033" s="150"/>
      <c r="G2033" s="151"/>
      <c r="H2033" s="23">
        <f>MONTH(CtasReceber[[#This Row],[Data Vencimento]])</f>
        <v>1</v>
      </c>
      <c r="I2033" s="23">
        <f>YEAR(CtasReceber[[#This Row],[Data Vencimento]])</f>
        <v>1900</v>
      </c>
      <c r="J2033" s="156"/>
      <c r="K2033" s="23">
        <f>MONTH(CtasReceber[[#This Row],[Data Recebimento]])</f>
        <v>1</v>
      </c>
      <c r="L2033" s="23">
        <f>YEAR(CtasReceber[[#This Row],[Data Recebimento]])</f>
        <v>1900</v>
      </c>
      <c r="M2033" s="154"/>
      <c r="N2033" s="208"/>
      <c r="O20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4" spans="1:15">
      <c r="A2034" s="156"/>
      <c r="B2034" s="220"/>
      <c r="C2034" s="150"/>
      <c r="D2034" s="150"/>
      <c r="E2034" s="150"/>
      <c r="F2034" s="150"/>
      <c r="G2034" s="151"/>
      <c r="H2034" s="23">
        <f>MONTH(CtasReceber[[#This Row],[Data Vencimento]])</f>
        <v>1</v>
      </c>
      <c r="I2034" s="23">
        <f>YEAR(CtasReceber[[#This Row],[Data Vencimento]])</f>
        <v>1900</v>
      </c>
      <c r="J2034" s="156"/>
      <c r="K2034" s="23">
        <f>MONTH(CtasReceber[[#This Row],[Data Recebimento]])</f>
        <v>1</v>
      </c>
      <c r="L2034" s="23">
        <f>YEAR(CtasReceber[[#This Row],[Data Recebimento]])</f>
        <v>1900</v>
      </c>
      <c r="M2034" s="154"/>
      <c r="N2034" s="208"/>
      <c r="O20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5" spans="1:15">
      <c r="A2035" s="156"/>
      <c r="B2035" s="220"/>
      <c r="C2035" s="150"/>
      <c r="D2035" s="150"/>
      <c r="E2035" s="150"/>
      <c r="F2035" s="150"/>
      <c r="G2035" s="151"/>
      <c r="H2035" s="23">
        <f>MONTH(CtasReceber[[#This Row],[Data Vencimento]])</f>
        <v>1</v>
      </c>
      <c r="I2035" s="23">
        <f>YEAR(CtasReceber[[#This Row],[Data Vencimento]])</f>
        <v>1900</v>
      </c>
      <c r="J2035" s="156"/>
      <c r="K2035" s="23">
        <f>MONTH(CtasReceber[[#This Row],[Data Recebimento]])</f>
        <v>1</v>
      </c>
      <c r="L2035" s="23">
        <f>YEAR(CtasReceber[[#This Row],[Data Recebimento]])</f>
        <v>1900</v>
      </c>
      <c r="M2035" s="154"/>
      <c r="N2035" s="208"/>
      <c r="O20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6" spans="1:15">
      <c r="A2036" s="156"/>
      <c r="B2036" s="220"/>
      <c r="C2036" s="150"/>
      <c r="D2036" s="150"/>
      <c r="E2036" s="150"/>
      <c r="F2036" s="150"/>
      <c r="G2036" s="151"/>
      <c r="H2036" s="23">
        <f>MONTH(CtasReceber[[#This Row],[Data Vencimento]])</f>
        <v>1</v>
      </c>
      <c r="I2036" s="23">
        <f>YEAR(CtasReceber[[#This Row],[Data Vencimento]])</f>
        <v>1900</v>
      </c>
      <c r="J2036" s="156"/>
      <c r="K2036" s="23">
        <f>MONTH(CtasReceber[[#This Row],[Data Recebimento]])</f>
        <v>1</v>
      </c>
      <c r="L2036" s="23">
        <f>YEAR(CtasReceber[[#This Row],[Data Recebimento]])</f>
        <v>1900</v>
      </c>
      <c r="M2036" s="154"/>
      <c r="N2036" s="208"/>
      <c r="O20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7" spans="1:15">
      <c r="A2037" s="156"/>
      <c r="B2037" s="220"/>
      <c r="C2037" s="150"/>
      <c r="D2037" s="150"/>
      <c r="E2037" s="150"/>
      <c r="F2037" s="150"/>
      <c r="G2037" s="151"/>
      <c r="H2037" s="23">
        <f>MONTH(CtasReceber[[#This Row],[Data Vencimento]])</f>
        <v>1</v>
      </c>
      <c r="I2037" s="23">
        <f>YEAR(CtasReceber[[#This Row],[Data Vencimento]])</f>
        <v>1900</v>
      </c>
      <c r="J2037" s="156"/>
      <c r="K2037" s="23">
        <f>MONTH(CtasReceber[[#This Row],[Data Recebimento]])</f>
        <v>1</v>
      </c>
      <c r="L2037" s="23">
        <f>YEAR(CtasReceber[[#This Row],[Data Recebimento]])</f>
        <v>1900</v>
      </c>
      <c r="M2037" s="154"/>
      <c r="N2037" s="208"/>
      <c r="O20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8" spans="1:15">
      <c r="A2038" s="156"/>
      <c r="B2038" s="220"/>
      <c r="C2038" s="150"/>
      <c r="D2038" s="150"/>
      <c r="E2038" s="150"/>
      <c r="F2038" s="150"/>
      <c r="G2038" s="151"/>
      <c r="H2038" s="23">
        <f>MONTH(CtasReceber[[#This Row],[Data Vencimento]])</f>
        <v>1</v>
      </c>
      <c r="I2038" s="23">
        <f>YEAR(CtasReceber[[#This Row],[Data Vencimento]])</f>
        <v>1900</v>
      </c>
      <c r="J2038" s="156"/>
      <c r="K2038" s="23">
        <f>MONTH(CtasReceber[[#This Row],[Data Recebimento]])</f>
        <v>1</v>
      </c>
      <c r="L2038" s="23">
        <f>YEAR(CtasReceber[[#This Row],[Data Recebimento]])</f>
        <v>1900</v>
      </c>
      <c r="M2038" s="154"/>
      <c r="N2038" s="208"/>
      <c r="O20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39" spans="1:15">
      <c r="A2039" s="156"/>
      <c r="B2039" s="220"/>
      <c r="C2039" s="150"/>
      <c r="D2039" s="150"/>
      <c r="E2039" s="150"/>
      <c r="F2039" s="150"/>
      <c r="G2039" s="151"/>
      <c r="H2039" s="23">
        <f>MONTH(CtasReceber[[#This Row],[Data Vencimento]])</f>
        <v>1</v>
      </c>
      <c r="I2039" s="23">
        <f>YEAR(CtasReceber[[#This Row],[Data Vencimento]])</f>
        <v>1900</v>
      </c>
      <c r="J2039" s="156"/>
      <c r="K2039" s="23">
        <f>MONTH(CtasReceber[[#This Row],[Data Recebimento]])</f>
        <v>1</v>
      </c>
      <c r="L2039" s="23">
        <f>YEAR(CtasReceber[[#This Row],[Data Recebimento]])</f>
        <v>1900</v>
      </c>
      <c r="M2039" s="154"/>
      <c r="N2039" s="208"/>
      <c r="O20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0" spans="1:15">
      <c r="A2040" s="156"/>
      <c r="B2040" s="220"/>
      <c r="C2040" s="150"/>
      <c r="D2040" s="150"/>
      <c r="E2040" s="150"/>
      <c r="F2040" s="150"/>
      <c r="G2040" s="151"/>
      <c r="H2040" s="23">
        <f>MONTH(CtasReceber[[#This Row],[Data Vencimento]])</f>
        <v>1</v>
      </c>
      <c r="I2040" s="23">
        <f>YEAR(CtasReceber[[#This Row],[Data Vencimento]])</f>
        <v>1900</v>
      </c>
      <c r="J2040" s="156"/>
      <c r="K2040" s="23">
        <f>MONTH(CtasReceber[[#This Row],[Data Recebimento]])</f>
        <v>1</v>
      </c>
      <c r="L2040" s="23">
        <f>YEAR(CtasReceber[[#This Row],[Data Recebimento]])</f>
        <v>1900</v>
      </c>
      <c r="M2040" s="154"/>
      <c r="N2040" s="208"/>
      <c r="O20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1" spans="1:15">
      <c r="A2041" s="156"/>
      <c r="B2041" s="220"/>
      <c r="C2041" s="150"/>
      <c r="D2041" s="150"/>
      <c r="E2041" s="150"/>
      <c r="F2041" s="150"/>
      <c r="G2041" s="151"/>
      <c r="H2041" s="23">
        <f>MONTH(CtasReceber[[#This Row],[Data Vencimento]])</f>
        <v>1</v>
      </c>
      <c r="I2041" s="23">
        <f>YEAR(CtasReceber[[#This Row],[Data Vencimento]])</f>
        <v>1900</v>
      </c>
      <c r="J2041" s="156"/>
      <c r="K2041" s="23">
        <f>MONTH(CtasReceber[[#This Row],[Data Recebimento]])</f>
        <v>1</v>
      </c>
      <c r="L2041" s="23">
        <f>YEAR(CtasReceber[[#This Row],[Data Recebimento]])</f>
        <v>1900</v>
      </c>
      <c r="M2041" s="154"/>
      <c r="N2041" s="208"/>
      <c r="O20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2" spans="1:15">
      <c r="A2042" s="156"/>
      <c r="B2042" s="220"/>
      <c r="C2042" s="150"/>
      <c r="D2042" s="150"/>
      <c r="E2042" s="150"/>
      <c r="F2042" s="150"/>
      <c r="G2042" s="151"/>
      <c r="H2042" s="23">
        <f>MONTH(CtasReceber[[#This Row],[Data Vencimento]])</f>
        <v>1</v>
      </c>
      <c r="I2042" s="23">
        <f>YEAR(CtasReceber[[#This Row],[Data Vencimento]])</f>
        <v>1900</v>
      </c>
      <c r="J2042" s="156"/>
      <c r="K2042" s="23">
        <f>MONTH(CtasReceber[[#This Row],[Data Recebimento]])</f>
        <v>1</v>
      </c>
      <c r="L2042" s="23">
        <f>YEAR(CtasReceber[[#This Row],[Data Recebimento]])</f>
        <v>1900</v>
      </c>
      <c r="M2042" s="154"/>
      <c r="N2042" s="208"/>
      <c r="O20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3" spans="1:15">
      <c r="A2043" s="156"/>
      <c r="B2043" s="220"/>
      <c r="C2043" s="150"/>
      <c r="D2043" s="150"/>
      <c r="E2043" s="150"/>
      <c r="F2043" s="150"/>
      <c r="G2043" s="151"/>
      <c r="H2043" s="23">
        <f>MONTH(CtasReceber[[#This Row],[Data Vencimento]])</f>
        <v>1</v>
      </c>
      <c r="I2043" s="23">
        <f>YEAR(CtasReceber[[#This Row],[Data Vencimento]])</f>
        <v>1900</v>
      </c>
      <c r="J2043" s="156"/>
      <c r="K2043" s="23">
        <f>MONTH(CtasReceber[[#This Row],[Data Recebimento]])</f>
        <v>1</v>
      </c>
      <c r="L2043" s="23">
        <f>YEAR(CtasReceber[[#This Row],[Data Recebimento]])</f>
        <v>1900</v>
      </c>
      <c r="M2043" s="154"/>
      <c r="N2043" s="208"/>
      <c r="O20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4" spans="1:15">
      <c r="A2044" s="156"/>
      <c r="B2044" s="220"/>
      <c r="C2044" s="150"/>
      <c r="D2044" s="150"/>
      <c r="E2044" s="150"/>
      <c r="F2044" s="150"/>
      <c r="G2044" s="151"/>
      <c r="H2044" s="23">
        <f>MONTH(CtasReceber[[#This Row],[Data Vencimento]])</f>
        <v>1</v>
      </c>
      <c r="I2044" s="23">
        <f>YEAR(CtasReceber[[#This Row],[Data Vencimento]])</f>
        <v>1900</v>
      </c>
      <c r="J2044" s="156"/>
      <c r="K2044" s="23">
        <f>MONTH(CtasReceber[[#This Row],[Data Recebimento]])</f>
        <v>1</v>
      </c>
      <c r="L2044" s="23">
        <f>YEAR(CtasReceber[[#This Row],[Data Recebimento]])</f>
        <v>1900</v>
      </c>
      <c r="M2044" s="154"/>
      <c r="N2044" s="208"/>
      <c r="O20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5" spans="1:15">
      <c r="A2045" s="156"/>
      <c r="B2045" s="220"/>
      <c r="C2045" s="150"/>
      <c r="D2045" s="150"/>
      <c r="E2045" s="150"/>
      <c r="F2045" s="150"/>
      <c r="G2045" s="151"/>
      <c r="H2045" s="23">
        <f>MONTH(CtasReceber[[#This Row],[Data Vencimento]])</f>
        <v>1</v>
      </c>
      <c r="I2045" s="23">
        <f>YEAR(CtasReceber[[#This Row],[Data Vencimento]])</f>
        <v>1900</v>
      </c>
      <c r="J2045" s="156"/>
      <c r="K2045" s="23">
        <f>MONTH(CtasReceber[[#This Row],[Data Recebimento]])</f>
        <v>1</v>
      </c>
      <c r="L2045" s="23">
        <f>YEAR(CtasReceber[[#This Row],[Data Recebimento]])</f>
        <v>1900</v>
      </c>
      <c r="M2045" s="154"/>
      <c r="N2045" s="208"/>
      <c r="O20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6" spans="1:15">
      <c r="A2046" s="156"/>
      <c r="B2046" s="220"/>
      <c r="C2046" s="150"/>
      <c r="D2046" s="150"/>
      <c r="E2046" s="150"/>
      <c r="F2046" s="150"/>
      <c r="G2046" s="151"/>
      <c r="H2046" s="23">
        <f>MONTH(CtasReceber[[#This Row],[Data Vencimento]])</f>
        <v>1</v>
      </c>
      <c r="I2046" s="23">
        <f>YEAR(CtasReceber[[#This Row],[Data Vencimento]])</f>
        <v>1900</v>
      </c>
      <c r="J2046" s="156"/>
      <c r="K2046" s="23">
        <f>MONTH(CtasReceber[[#This Row],[Data Recebimento]])</f>
        <v>1</v>
      </c>
      <c r="L2046" s="23">
        <f>YEAR(CtasReceber[[#This Row],[Data Recebimento]])</f>
        <v>1900</v>
      </c>
      <c r="M2046" s="154"/>
      <c r="N2046" s="208"/>
      <c r="O20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7" spans="1:15">
      <c r="A2047" s="156"/>
      <c r="B2047" s="220"/>
      <c r="C2047" s="150"/>
      <c r="D2047" s="150"/>
      <c r="E2047" s="150"/>
      <c r="F2047" s="150"/>
      <c r="G2047" s="151"/>
      <c r="H2047" s="23">
        <f>MONTH(CtasReceber[[#This Row],[Data Vencimento]])</f>
        <v>1</v>
      </c>
      <c r="I2047" s="23">
        <f>YEAR(CtasReceber[[#This Row],[Data Vencimento]])</f>
        <v>1900</v>
      </c>
      <c r="J2047" s="156"/>
      <c r="K2047" s="23">
        <f>MONTH(CtasReceber[[#This Row],[Data Recebimento]])</f>
        <v>1</v>
      </c>
      <c r="L2047" s="23">
        <f>YEAR(CtasReceber[[#This Row],[Data Recebimento]])</f>
        <v>1900</v>
      </c>
      <c r="M2047" s="154"/>
      <c r="N2047" s="208"/>
      <c r="O20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8" spans="1:15">
      <c r="A2048" s="156"/>
      <c r="B2048" s="220"/>
      <c r="C2048" s="150"/>
      <c r="D2048" s="150"/>
      <c r="E2048" s="150"/>
      <c r="F2048" s="150"/>
      <c r="G2048" s="151"/>
      <c r="H2048" s="23">
        <f>MONTH(CtasReceber[[#This Row],[Data Vencimento]])</f>
        <v>1</v>
      </c>
      <c r="I2048" s="23">
        <f>YEAR(CtasReceber[[#This Row],[Data Vencimento]])</f>
        <v>1900</v>
      </c>
      <c r="J2048" s="156"/>
      <c r="K2048" s="23">
        <f>MONTH(CtasReceber[[#This Row],[Data Recebimento]])</f>
        <v>1</v>
      </c>
      <c r="L2048" s="23">
        <f>YEAR(CtasReceber[[#This Row],[Data Recebimento]])</f>
        <v>1900</v>
      </c>
      <c r="M2048" s="154"/>
      <c r="N2048" s="208"/>
      <c r="O20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49" spans="1:15">
      <c r="A2049" s="156"/>
      <c r="B2049" s="220"/>
      <c r="C2049" s="150"/>
      <c r="D2049" s="150"/>
      <c r="E2049" s="150"/>
      <c r="F2049" s="150"/>
      <c r="G2049" s="151"/>
      <c r="H2049" s="23">
        <f>MONTH(CtasReceber[[#This Row],[Data Vencimento]])</f>
        <v>1</v>
      </c>
      <c r="I2049" s="23">
        <f>YEAR(CtasReceber[[#This Row],[Data Vencimento]])</f>
        <v>1900</v>
      </c>
      <c r="J2049" s="156"/>
      <c r="K2049" s="23">
        <f>MONTH(CtasReceber[[#This Row],[Data Recebimento]])</f>
        <v>1</v>
      </c>
      <c r="L2049" s="23">
        <f>YEAR(CtasReceber[[#This Row],[Data Recebimento]])</f>
        <v>1900</v>
      </c>
      <c r="M2049" s="154"/>
      <c r="N2049" s="208"/>
      <c r="O20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0" spans="1:15">
      <c r="A2050" s="156"/>
      <c r="B2050" s="220"/>
      <c r="C2050" s="150"/>
      <c r="D2050" s="150"/>
      <c r="E2050" s="150"/>
      <c r="F2050" s="150"/>
      <c r="G2050" s="151"/>
      <c r="H2050" s="23">
        <f>MONTH(CtasReceber[[#This Row],[Data Vencimento]])</f>
        <v>1</v>
      </c>
      <c r="I2050" s="23">
        <f>YEAR(CtasReceber[[#This Row],[Data Vencimento]])</f>
        <v>1900</v>
      </c>
      <c r="J2050" s="156"/>
      <c r="K2050" s="23">
        <f>MONTH(CtasReceber[[#This Row],[Data Recebimento]])</f>
        <v>1</v>
      </c>
      <c r="L2050" s="23">
        <f>YEAR(CtasReceber[[#This Row],[Data Recebimento]])</f>
        <v>1900</v>
      </c>
      <c r="M2050" s="154"/>
      <c r="N2050" s="208"/>
      <c r="O20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1" spans="1:15">
      <c r="A2051" s="156"/>
      <c r="B2051" s="220"/>
      <c r="C2051" s="150"/>
      <c r="D2051" s="150"/>
      <c r="E2051" s="150"/>
      <c r="F2051" s="150"/>
      <c r="G2051" s="151"/>
      <c r="H2051" s="23">
        <f>MONTH(CtasReceber[[#This Row],[Data Vencimento]])</f>
        <v>1</v>
      </c>
      <c r="I2051" s="23">
        <f>YEAR(CtasReceber[[#This Row],[Data Vencimento]])</f>
        <v>1900</v>
      </c>
      <c r="J2051" s="156"/>
      <c r="K2051" s="23">
        <f>MONTH(CtasReceber[[#This Row],[Data Recebimento]])</f>
        <v>1</v>
      </c>
      <c r="L2051" s="23">
        <f>YEAR(CtasReceber[[#This Row],[Data Recebimento]])</f>
        <v>1900</v>
      </c>
      <c r="M2051" s="154"/>
      <c r="N2051" s="208"/>
      <c r="O20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2" spans="1:15">
      <c r="A2052" s="156"/>
      <c r="B2052" s="220"/>
      <c r="C2052" s="150"/>
      <c r="D2052" s="150"/>
      <c r="E2052" s="150"/>
      <c r="F2052" s="150"/>
      <c r="G2052" s="151"/>
      <c r="H2052" s="23">
        <f>MONTH(CtasReceber[[#This Row],[Data Vencimento]])</f>
        <v>1</v>
      </c>
      <c r="I2052" s="23">
        <f>YEAR(CtasReceber[[#This Row],[Data Vencimento]])</f>
        <v>1900</v>
      </c>
      <c r="J2052" s="156"/>
      <c r="K2052" s="23">
        <f>MONTH(CtasReceber[[#This Row],[Data Recebimento]])</f>
        <v>1</v>
      </c>
      <c r="L2052" s="23">
        <f>YEAR(CtasReceber[[#This Row],[Data Recebimento]])</f>
        <v>1900</v>
      </c>
      <c r="M2052" s="154"/>
      <c r="N2052" s="208"/>
      <c r="O20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3" spans="1:15">
      <c r="A2053" s="156"/>
      <c r="B2053" s="220"/>
      <c r="C2053" s="150"/>
      <c r="D2053" s="150"/>
      <c r="E2053" s="150"/>
      <c r="F2053" s="150"/>
      <c r="G2053" s="151"/>
      <c r="H2053" s="23">
        <f>MONTH(CtasReceber[[#This Row],[Data Vencimento]])</f>
        <v>1</v>
      </c>
      <c r="I2053" s="23">
        <f>YEAR(CtasReceber[[#This Row],[Data Vencimento]])</f>
        <v>1900</v>
      </c>
      <c r="J2053" s="156"/>
      <c r="K2053" s="23">
        <f>MONTH(CtasReceber[[#This Row],[Data Recebimento]])</f>
        <v>1</v>
      </c>
      <c r="L2053" s="23">
        <f>YEAR(CtasReceber[[#This Row],[Data Recebimento]])</f>
        <v>1900</v>
      </c>
      <c r="M2053" s="154"/>
      <c r="N2053" s="208"/>
      <c r="O20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4" spans="1:15">
      <c r="A2054" s="156"/>
      <c r="B2054" s="220"/>
      <c r="C2054" s="150"/>
      <c r="D2054" s="150"/>
      <c r="E2054" s="150"/>
      <c r="F2054" s="150"/>
      <c r="G2054" s="151"/>
      <c r="H2054" s="23">
        <f>MONTH(CtasReceber[[#This Row],[Data Vencimento]])</f>
        <v>1</v>
      </c>
      <c r="I2054" s="23">
        <f>YEAR(CtasReceber[[#This Row],[Data Vencimento]])</f>
        <v>1900</v>
      </c>
      <c r="J2054" s="156"/>
      <c r="K2054" s="23">
        <f>MONTH(CtasReceber[[#This Row],[Data Recebimento]])</f>
        <v>1</v>
      </c>
      <c r="L2054" s="23">
        <f>YEAR(CtasReceber[[#This Row],[Data Recebimento]])</f>
        <v>1900</v>
      </c>
      <c r="M2054" s="154"/>
      <c r="N2054" s="208"/>
      <c r="O20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5" spans="1:15">
      <c r="A2055" s="156"/>
      <c r="B2055" s="220"/>
      <c r="C2055" s="150"/>
      <c r="D2055" s="150"/>
      <c r="E2055" s="150"/>
      <c r="F2055" s="150"/>
      <c r="G2055" s="151"/>
      <c r="H2055" s="23">
        <f>MONTH(CtasReceber[[#This Row],[Data Vencimento]])</f>
        <v>1</v>
      </c>
      <c r="I2055" s="23">
        <f>YEAR(CtasReceber[[#This Row],[Data Vencimento]])</f>
        <v>1900</v>
      </c>
      <c r="J2055" s="156"/>
      <c r="K2055" s="23">
        <f>MONTH(CtasReceber[[#This Row],[Data Recebimento]])</f>
        <v>1</v>
      </c>
      <c r="L2055" s="23">
        <f>YEAR(CtasReceber[[#This Row],[Data Recebimento]])</f>
        <v>1900</v>
      </c>
      <c r="M2055" s="154"/>
      <c r="N2055" s="208"/>
      <c r="O20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6" spans="1:15">
      <c r="A2056" s="156"/>
      <c r="B2056" s="220"/>
      <c r="C2056" s="150"/>
      <c r="D2056" s="150"/>
      <c r="E2056" s="150"/>
      <c r="F2056" s="150"/>
      <c r="G2056" s="151"/>
      <c r="H2056" s="23">
        <f>MONTH(CtasReceber[[#This Row],[Data Vencimento]])</f>
        <v>1</v>
      </c>
      <c r="I2056" s="23">
        <f>YEAR(CtasReceber[[#This Row],[Data Vencimento]])</f>
        <v>1900</v>
      </c>
      <c r="J2056" s="156"/>
      <c r="K2056" s="23">
        <f>MONTH(CtasReceber[[#This Row],[Data Recebimento]])</f>
        <v>1</v>
      </c>
      <c r="L2056" s="23">
        <f>YEAR(CtasReceber[[#This Row],[Data Recebimento]])</f>
        <v>1900</v>
      </c>
      <c r="M2056" s="154"/>
      <c r="N2056" s="208"/>
      <c r="O20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7" spans="1:15">
      <c r="A2057" s="156"/>
      <c r="B2057" s="220"/>
      <c r="C2057" s="150"/>
      <c r="D2057" s="150"/>
      <c r="E2057" s="150"/>
      <c r="F2057" s="150"/>
      <c r="G2057" s="151"/>
      <c r="H2057" s="23">
        <f>MONTH(CtasReceber[[#This Row],[Data Vencimento]])</f>
        <v>1</v>
      </c>
      <c r="I2057" s="23">
        <f>YEAR(CtasReceber[[#This Row],[Data Vencimento]])</f>
        <v>1900</v>
      </c>
      <c r="J2057" s="156"/>
      <c r="K2057" s="23">
        <f>MONTH(CtasReceber[[#This Row],[Data Recebimento]])</f>
        <v>1</v>
      </c>
      <c r="L2057" s="23">
        <f>YEAR(CtasReceber[[#This Row],[Data Recebimento]])</f>
        <v>1900</v>
      </c>
      <c r="M2057" s="154"/>
      <c r="N2057" s="208"/>
      <c r="O20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8" spans="1:15">
      <c r="A2058" s="156"/>
      <c r="B2058" s="220"/>
      <c r="C2058" s="150"/>
      <c r="D2058" s="150"/>
      <c r="E2058" s="150"/>
      <c r="F2058" s="150"/>
      <c r="G2058" s="151"/>
      <c r="H2058" s="23">
        <f>MONTH(CtasReceber[[#This Row],[Data Vencimento]])</f>
        <v>1</v>
      </c>
      <c r="I2058" s="23">
        <f>YEAR(CtasReceber[[#This Row],[Data Vencimento]])</f>
        <v>1900</v>
      </c>
      <c r="J2058" s="156"/>
      <c r="K2058" s="23">
        <f>MONTH(CtasReceber[[#This Row],[Data Recebimento]])</f>
        <v>1</v>
      </c>
      <c r="L2058" s="23">
        <f>YEAR(CtasReceber[[#This Row],[Data Recebimento]])</f>
        <v>1900</v>
      </c>
      <c r="M2058" s="154"/>
      <c r="N2058" s="208"/>
      <c r="O20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59" spans="1:15">
      <c r="A2059" s="156"/>
      <c r="B2059" s="220"/>
      <c r="C2059" s="150"/>
      <c r="D2059" s="150"/>
      <c r="E2059" s="150"/>
      <c r="F2059" s="150"/>
      <c r="G2059" s="151"/>
      <c r="H2059" s="23">
        <f>MONTH(CtasReceber[[#This Row],[Data Vencimento]])</f>
        <v>1</v>
      </c>
      <c r="I2059" s="23">
        <f>YEAR(CtasReceber[[#This Row],[Data Vencimento]])</f>
        <v>1900</v>
      </c>
      <c r="J2059" s="156"/>
      <c r="K2059" s="23">
        <f>MONTH(CtasReceber[[#This Row],[Data Recebimento]])</f>
        <v>1</v>
      </c>
      <c r="L2059" s="23">
        <f>YEAR(CtasReceber[[#This Row],[Data Recebimento]])</f>
        <v>1900</v>
      </c>
      <c r="M2059" s="154"/>
      <c r="N2059" s="208"/>
      <c r="O20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0" spans="1:15">
      <c r="A2060" s="156"/>
      <c r="B2060" s="220"/>
      <c r="C2060" s="150"/>
      <c r="D2060" s="150"/>
      <c r="E2060" s="150"/>
      <c r="F2060" s="150"/>
      <c r="G2060" s="151"/>
      <c r="H2060" s="23">
        <f>MONTH(CtasReceber[[#This Row],[Data Vencimento]])</f>
        <v>1</v>
      </c>
      <c r="I2060" s="23">
        <f>YEAR(CtasReceber[[#This Row],[Data Vencimento]])</f>
        <v>1900</v>
      </c>
      <c r="J2060" s="156"/>
      <c r="K2060" s="23">
        <f>MONTH(CtasReceber[[#This Row],[Data Recebimento]])</f>
        <v>1</v>
      </c>
      <c r="L2060" s="23">
        <f>YEAR(CtasReceber[[#This Row],[Data Recebimento]])</f>
        <v>1900</v>
      </c>
      <c r="M2060" s="154"/>
      <c r="N2060" s="208"/>
      <c r="O20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1" spans="1:15">
      <c r="A2061" s="156"/>
      <c r="B2061" s="220"/>
      <c r="C2061" s="150"/>
      <c r="D2061" s="150"/>
      <c r="E2061" s="150"/>
      <c r="F2061" s="150"/>
      <c r="G2061" s="151"/>
      <c r="H2061" s="23">
        <f>MONTH(CtasReceber[[#This Row],[Data Vencimento]])</f>
        <v>1</v>
      </c>
      <c r="I2061" s="23">
        <f>YEAR(CtasReceber[[#This Row],[Data Vencimento]])</f>
        <v>1900</v>
      </c>
      <c r="J2061" s="156"/>
      <c r="K2061" s="23">
        <f>MONTH(CtasReceber[[#This Row],[Data Recebimento]])</f>
        <v>1</v>
      </c>
      <c r="L2061" s="23">
        <f>YEAR(CtasReceber[[#This Row],[Data Recebimento]])</f>
        <v>1900</v>
      </c>
      <c r="M2061" s="154"/>
      <c r="N2061" s="208"/>
      <c r="O20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2" spans="1:15">
      <c r="A2062" s="156"/>
      <c r="B2062" s="220"/>
      <c r="C2062" s="150"/>
      <c r="D2062" s="150"/>
      <c r="E2062" s="150"/>
      <c r="F2062" s="150"/>
      <c r="G2062" s="151"/>
      <c r="H2062" s="23">
        <f>MONTH(CtasReceber[[#This Row],[Data Vencimento]])</f>
        <v>1</v>
      </c>
      <c r="I2062" s="23">
        <f>YEAR(CtasReceber[[#This Row],[Data Vencimento]])</f>
        <v>1900</v>
      </c>
      <c r="J2062" s="156"/>
      <c r="K2062" s="23">
        <f>MONTH(CtasReceber[[#This Row],[Data Recebimento]])</f>
        <v>1</v>
      </c>
      <c r="L2062" s="23">
        <f>YEAR(CtasReceber[[#This Row],[Data Recebimento]])</f>
        <v>1900</v>
      </c>
      <c r="M2062" s="154"/>
      <c r="N2062" s="208"/>
      <c r="O20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3" spans="1:15">
      <c r="A2063" s="156"/>
      <c r="B2063" s="220"/>
      <c r="C2063" s="150"/>
      <c r="D2063" s="150"/>
      <c r="E2063" s="150"/>
      <c r="F2063" s="150"/>
      <c r="G2063" s="151"/>
      <c r="H2063" s="23">
        <f>MONTH(CtasReceber[[#This Row],[Data Vencimento]])</f>
        <v>1</v>
      </c>
      <c r="I2063" s="23">
        <f>YEAR(CtasReceber[[#This Row],[Data Vencimento]])</f>
        <v>1900</v>
      </c>
      <c r="J2063" s="156"/>
      <c r="K2063" s="23">
        <f>MONTH(CtasReceber[[#This Row],[Data Recebimento]])</f>
        <v>1</v>
      </c>
      <c r="L2063" s="23">
        <f>YEAR(CtasReceber[[#This Row],[Data Recebimento]])</f>
        <v>1900</v>
      </c>
      <c r="M2063" s="154"/>
      <c r="N2063" s="208"/>
      <c r="O20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4" spans="1:15">
      <c r="A2064" s="156"/>
      <c r="B2064" s="220"/>
      <c r="C2064" s="150"/>
      <c r="D2064" s="150"/>
      <c r="E2064" s="150"/>
      <c r="F2064" s="150"/>
      <c r="G2064" s="151"/>
      <c r="H2064" s="23">
        <f>MONTH(CtasReceber[[#This Row],[Data Vencimento]])</f>
        <v>1</v>
      </c>
      <c r="I2064" s="23">
        <f>YEAR(CtasReceber[[#This Row],[Data Vencimento]])</f>
        <v>1900</v>
      </c>
      <c r="J2064" s="156"/>
      <c r="K2064" s="23">
        <f>MONTH(CtasReceber[[#This Row],[Data Recebimento]])</f>
        <v>1</v>
      </c>
      <c r="L2064" s="23">
        <f>YEAR(CtasReceber[[#This Row],[Data Recebimento]])</f>
        <v>1900</v>
      </c>
      <c r="M2064" s="154"/>
      <c r="N2064" s="208"/>
      <c r="O20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5" spans="1:15">
      <c r="A2065" s="156"/>
      <c r="B2065" s="220"/>
      <c r="C2065" s="150"/>
      <c r="D2065" s="150"/>
      <c r="E2065" s="150"/>
      <c r="F2065" s="150"/>
      <c r="G2065" s="151"/>
      <c r="H2065" s="23">
        <f>MONTH(CtasReceber[[#This Row],[Data Vencimento]])</f>
        <v>1</v>
      </c>
      <c r="I2065" s="23">
        <f>YEAR(CtasReceber[[#This Row],[Data Vencimento]])</f>
        <v>1900</v>
      </c>
      <c r="J2065" s="156"/>
      <c r="K2065" s="23">
        <f>MONTH(CtasReceber[[#This Row],[Data Recebimento]])</f>
        <v>1</v>
      </c>
      <c r="L2065" s="23">
        <f>YEAR(CtasReceber[[#This Row],[Data Recebimento]])</f>
        <v>1900</v>
      </c>
      <c r="M2065" s="154"/>
      <c r="N2065" s="208"/>
      <c r="O20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6" spans="1:15">
      <c r="A2066" s="156"/>
      <c r="B2066" s="220"/>
      <c r="C2066" s="150"/>
      <c r="D2066" s="150"/>
      <c r="E2066" s="150"/>
      <c r="F2066" s="150"/>
      <c r="G2066" s="151"/>
      <c r="H2066" s="23">
        <f>MONTH(CtasReceber[[#This Row],[Data Vencimento]])</f>
        <v>1</v>
      </c>
      <c r="I2066" s="23">
        <f>YEAR(CtasReceber[[#This Row],[Data Vencimento]])</f>
        <v>1900</v>
      </c>
      <c r="J2066" s="156"/>
      <c r="K2066" s="23">
        <f>MONTH(CtasReceber[[#This Row],[Data Recebimento]])</f>
        <v>1</v>
      </c>
      <c r="L2066" s="23">
        <f>YEAR(CtasReceber[[#This Row],[Data Recebimento]])</f>
        <v>1900</v>
      </c>
      <c r="M2066" s="154"/>
      <c r="N2066" s="208"/>
      <c r="O20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7" spans="1:15">
      <c r="A2067" s="156"/>
      <c r="B2067" s="220"/>
      <c r="C2067" s="150"/>
      <c r="D2067" s="150"/>
      <c r="E2067" s="150"/>
      <c r="F2067" s="150"/>
      <c r="G2067" s="151"/>
      <c r="H2067" s="23">
        <f>MONTH(CtasReceber[[#This Row],[Data Vencimento]])</f>
        <v>1</v>
      </c>
      <c r="I2067" s="23">
        <f>YEAR(CtasReceber[[#This Row],[Data Vencimento]])</f>
        <v>1900</v>
      </c>
      <c r="J2067" s="156"/>
      <c r="K2067" s="23">
        <f>MONTH(CtasReceber[[#This Row],[Data Recebimento]])</f>
        <v>1</v>
      </c>
      <c r="L2067" s="23">
        <f>YEAR(CtasReceber[[#This Row],[Data Recebimento]])</f>
        <v>1900</v>
      </c>
      <c r="M2067" s="154"/>
      <c r="N2067" s="208"/>
      <c r="O20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8" spans="1:15">
      <c r="A2068" s="156"/>
      <c r="B2068" s="220"/>
      <c r="C2068" s="150"/>
      <c r="D2068" s="150"/>
      <c r="E2068" s="150"/>
      <c r="F2068" s="150"/>
      <c r="G2068" s="151"/>
      <c r="H2068" s="23">
        <f>MONTH(CtasReceber[[#This Row],[Data Vencimento]])</f>
        <v>1</v>
      </c>
      <c r="I2068" s="23">
        <f>YEAR(CtasReceber[[#This Row],[Data Vencimento]])</f>
        <v>1900</v>
      </c>
      <c r="J2068" s="156"/>
      <c r="K2068" s="23">
        <f>MONTH(CtasReceber[[#This Row],[Data Recebimento]])</f>
        <v>1</v>
      </c>
      <c r="L2068" s="23">
        <f>YEAR(CtasReceber[[#This Row],[Data Recebimento]])</f>
        <v>1900</v>
      </c>
      <c r="M2068" s="154"/>
      <c r="N2068" s="208"/>
      <c r="O20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69" spans="1:15">
      <c r="A2069" s="156"/>
      <c r="B2069" s="220"/>
      <c r="C2069" s="150"/>
      <c r="D2069" s="150"/>
      <c r="E2069" s="150"/>
      <c r="F2069" s="150"/>
      <c r="G2069" s="151"/>
      <c r="H2069" s="23">
        <f>MONTH(CtasReceber[[#This Row],[Data Vencimento]])</f>
        <v>1</v>
      </c>
      <c r="I2069" s="23">
        <f>YEAR(CtasReceber[[#This Row],[Data Vencimento]])</f>
        <v>1900</v>
      </c>
      <c r="J2069" s="156"/>
      <c r="K2069" s="23">
        <f>MONTH(CtasReceber[[#This Row],[Data Recebimento]])</f>
        <v>1</v>
      </c>
      <c r="L2069" s="23">
        <f>YEAR(CtasReceber[[#This Row],[Data Recebimento]])</f>
        <v>1900</v>
      </c>
      <c r="M2069" s="154"/>
      <c r="N2069" s="208"/>
      <c r="O20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0" spans="1:15">
      <c r="A2070" s="156"/>
      <c r="B2070" s="220"/>
      <c r="C2070" s="150"/>
      <c r="D2070" s="150"/>
      <c r="E2070" s="150"/>
      <c r="F2070" s="150"/>
      <c r="G2070" s="151"/>
      <c r="H2070" s="23">
        <f>MONTH(CtasReceber[[#This Row],[Data Vencimento]])</f>
        <v>1</v>
      </c>
      <c r="I2070" s="23">
        <f>YEAR(CtasReceber[[#This Row],[Data Vencimento]])</f>
        <v>1900</v>
      </c>
      <c r="J2070" s="156"/>
      <c r="K2070" s="23">
        <f>MONTH(CtasReceber[[#This Row],[Data Recebimento]])</f>
        <v>1</v>
      </c>
      <c r="L2070" s="23">
        <f>YEAR(CtasReceber[[#This Row],[Data Recebimento]])</f>
        <v>1900</v>
      </c>
      <c r="M2070" s="154"/>
      <c r="N2070" s="208"/>
      <c r="O20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1" spans="1:15">
      <c r="A2071" s="156"/>
      <c r="B2071" s="220"/>
      <c r="C2071" s="150"/>
      <c r="D2071" s="150"/>
      <c r="E2071" s="150"/>
      <c r="F2071" s="150"/>
      <c r="G2071" s="151"/>
      <c r="H2071" s="23">
        <f>MONTH(CtasReceber[[#This Row],[Data Vencimento]])</f>
        <v>1</v>
      </c>
      <c r="I2071" s="23">
        <f>YEAR(CtasReceber[[#This Row],[Data Vencimento]])</f>
        <v>1900</v>
      </c>
      <c r="J2071" s="156"/>
      <c r="K2071" s="23">
        <f>MONTH(CtasReceber[[#This Row],[Data Recebimento]])</f>
        <v>1</v>
      </c>
      <c r="L2071" s="23">
        <f>YEAR(CtasReceber[[#This Row],[Data Recebimento]])</f>
        <v>1900</v>
      </c>
      <c r="M2071" s="154"/>
      <c r="N2071" s="208"/>
      <c r="O20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2" spans="1:15">
      <c r="A2072" s="156"/>
      <c r="B2072" s="220"/>
      <c r="C2072" s="150"/>
      <c r="D2072" s="150"/>
      <c r="E2072" s="150"/>
      <c r="F2072" s="150"/>
      <c r="G2072" s="151"/>
      <c r="H2072" s="23">
        <f>MONTH(CtasReceber[[#This Row],[Data Vencimento]])</f>
        <v>1</v>
      </c>
      <c r="I2072" s="23">
        <f>YEAR(CtasReceber[[#This Row],[Data Vencimento]])</f>
        <v>1900</v>
      </c>
      <c r="J2072" s="156"/>
      <c r="K2072" s="23">
        <f>MONTH(CtasReceber[[#This Row],[Data Recebimento]])</f>
        <v>1</v>
      </c>
      <c r="L2072" s="23">
        <f>YEAR(CtasReceber[[#This Row],[Data Recebimento]])</f>
        <v>1900</v>
      </c>
      <c r="M2072" s="154"/>
      <c r="N2072" s="208"/>
      <c r="O20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3" spans="1:15">
      <c r="A2073" s="156"/>
      <c r="B2073" s="220"/>
      <c r="C2073" s="150"/>
      <c r="D2073" s="150"/>
      <c r="E2073" s="150"/>
      <c r="F2073" s="150"/>
      <c r="G2073" s="151"/>
      <c r="H2073" s="23">
        <f>MONTH(CtasReceber[[#This Row],[Data Vencimento]])</f>
        <v>1</v>
      </c>
      <c r="I2073" s="23">
        <f>YEAR(CtasReceber[[#This Row],[Data Vencimento]])</f>
        <v>1900</v>
      </c>
      <c r="J2073" s="156"/>
      <c r="K2073" s="23">
        <f>MONTH(CtasReceber[[#This Row],[Data Recebimento]])</f>
        <v>1</v>
      </c>
      <c r="L2073" s="23">
        <f>YEAR(CtasReceber[[#This Row],[Data Recebimento]])</f>
        <v>1900</v>
      </c>
      <c r="M2073" s="154"/>
      <c r="N2073" s="208"/>
      <c r="O20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4" spans="1:15">
      <c r="A2074" s="156"/>
      <c r="B2074" s="220"/>
      <c r="C2074" s="150"/>
      <c r="D2074" s="150"/>
      <c r="E2074" s="150"/>
      <c r="F2074" s="150"/>
      <c r="G2074" s="151"/>
      <c r="H2074" s="23">
        <f>MONTH(CtasReceber[[#This Row],[Data Vencimento]])</f>
        <v>1</v>
      </c>
      <c r="I2074" s="23">
        <f>YEAR(CtasReceber[[#This Row],[Data Vencimento]])</f>
        <v>1900</v>
      </c>
      <c r="J2074" s="156"/>
      <c r="K2074" s="23">
        <f>MONTH(CtasReceber[[#This Row],[Data Recebimento]])</f>
        <v>1</v>
      </c>
      <c r="L2074" s="23">
        <f>YEAR(CtasReceber[[#This Row],[Data Recebimento]])</f>
        <v>1900</v>
      </c>
      <c r="M2074" s="154"/>
      <c r="N2074" s="208"/>
      <c r="O20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5" spans="1:15">
      <c r="A2075" s="156"/>
      <c r="B2075" s="220"/>
      <c r="C2075" s="150"/>
      <c r="D2075" s="150"/>
      <c r="E2075" s="150"/>
      <c r="F2075" s="150"/>
      <c r="G2075" s="151"/>
      <c r="H2075" s="23">
        <f>MONTH(CtasReceber[[#This Row],[Data Vencimento]])</f>
        <v>1</v>
      </c>
      <c r="I2075" s="23">
        <f>YEAR(CtasReceber[[#This Row],[Data Vencimento]])</f>
        <v>1900</v>
      </c>
      <c r="J2075" s="156"/>
      <c r="K2075" s="23">
        <f>MONTH(CtasReceber[[#This Row],[Data Recebimento]])</f>
        <v>1</v>
      </c>
      <c r="L2075" s="23">
        <f>YEAR(CtasReceber[[#This Row],[Data Recebimento]])</f>
        <v>1900</v>
      </c>
      <c r="M2075" s="154"/>
      <c r="N2075" s="208"/>
      <c r="O20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6" spans="1:15">
      <c r="A2076" s="156"/>
      <c r="B2076" s="220"/>
      <c r="C2076" s="150"/>
      <c r="D2076" s="150"/>
      <c r="E2076" s="150"/>
      <c r="F2076" s="150"/>
      <c r="G2076" s="151"/>
      <c r="H2076" s="23">
        <f>MONTH(CtasReceber[[#This Row],[Data Vencimento]])</f>
        <v>1</v>
      </c>
      <c r="I2076" s="23">
        <f>YEAR(CtasReceber[[#This Row],[Data Vencimento]])</f>
        <v>1900</v>
      </c>
      <c r="J2076" s="156"/>
      <c r="K2076" s="23">
        <f>MONTH(CtasReceber[[#This Row],[Data Recebimento]])</f>
        <v>1</v>
      </c>
      <c r="L2076" s="23">
        <f>YEAR(CtasReceber[[#This Row],[Data Recebimento]])</f>
        <v>1900</v>
      </c>
      <c r="M2076" s="154"/>
      <c r="N2076" s="208"/>
      <c r="O20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7" spans="1:15">
      <c r="A2077" s="156"/>
      <c r="B2077" s="220"/>
      <c r="C2077" s="150"/>
      <c r="D2077" s="150"/>
      <c r="E2077" s="150"/>
      <c r="F2077" s="150"/>
      <c r="G2077" s="151"/>
      <c r="H2077" s="23">
        <f>MONTH(CtasReceber[[#This Row],[Data Vencimento]])</f>
        <v>1</v>
      </c>
      <c r="I2077" s="23">
        <f>YEAR(CtasReceber[[#This Row],[Data Vencimento]])</f>
        <v>1900</v>
      </c>
      <c r="J2077" s="156"/>
      <c r="K2077" s="23">
        <f>MONTH(CtasReceber[[#This Row],[Data Recebimento]])</f>
        <v>1</v>
      </c>
      <c r="L2077" s="23">
        <f>YEAR(CtasReceber[[#This Row],[Data Recebimento]])</f>
        <v>1900</v>
      </c>
      <c r="M2077" s="154"/>
      <c r="N2077" s="208"/>
      <c r="O20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8" spans="1:15">
      <c r="A2078" s="156"/>
      <c r="B2078" s="220"/>
      <c r="C2078" s="150"/>
      <c r="D2078" s="150"/>
      <c r="E2078" s="150"/>
      <c r="F2078" s="150"/>
      <c r="G2078" s="151"/>
      <c r="H2078" s="23">
        <f>MONTH(CtasReceber[[#This Row],[Data Vencimento]])</f>
        <v>1</v>
      </c>
      <c r="I2078" s="23">
        <f>YEAR(CtasReceber[[#This Row],[Data Vencimento]])</f>
        <v>1900</v>
      </c>
      <c r="J2078" s="156"/>
      <c r="K2078" s="23">
        <f>MONTH(CtasReceber[[#This Row],[Data Recebimento]])</f>
        <v>1</v>
      </c>
      <c r="L2078" s="23">
        <f>YEAR(CtasReceber[[#This Row],[Data Recebimento]])</f>
        <v>1900</v>
      </c>
      <c r="M2078" s="154"/>
      <c r="N2078" s="208"/>
      <c r="O20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79" spans="1:15">
      <c r="A2079" s="156"/>
      <c r="B2079" s="220"/>
      <c r="C2079" s="150"/>
      <c r="D2079" s="150"/>
      <c r="E2079" s="150"/>
      <c r="F2079" s="150"/>
      <c r="G2079" s="151"/>
      <c r="H2079" s="23">
        <f>MONTH(CtasReceber[[#This Row],[Data Vencimento]])</f>
        <v>1</v>
      </c>
      <c r="I2079" s="23">
        <f>YEAR(CtasReceber[[#This Row],[Data Vencimento]])</f>
        <v>1900</v>
      </c>
      <c r="J2079" s="156"/>
      <c r="K2079" s="23">
        <f>MONTH(CtasReceber[[#This Row],[Data Recebimento]])</f>
        <v>1</v>
      </c>
      <c r="L2079" s="23">
        <f>YEAR(CtasReceber[[#This Row],[Data Recebimento]])</f>
        <v>1900</v>
      </c>
      <c r="M2079" s="154"/>
      <c r="N2079" s="208"/>
      <c r="O20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0" spans="1:15">
      <c r="A2080" s="156"/>
      <c r="B2080" s="220"/>
      <c r="C2080" s="150"/>
      <c r="D2080" s="150"/>
      <c r="E2080" s="150"/>
      <c r="F2080" s="150"/>
      <c r="G2080" s="151"/>
      <c r="H2080" s="23">
        <f>MONTH(CtasReceber[[#This Row],[Data Vencimento]])</f>
        <v>1</v>
      </c>
      <c r="I2080" s="23">
        <f>YEAR(CtasReceber[[#This Row],[Data Vencimento]])</f>
        <v>1900</v>
      </c>
      <c r="J2080" s="156"/>
      <c r="K2080" s="23">
        <f>MONTH(CtasReceber[[#This Row],[Data Recebimento]])</f>
        <v>1</v>
      </c>
      <c r="L2080" s="23">
        <f>YEAR(CtasReceber[[#This Row],[Data Recebimento]])</f>
        <v>1900</v>
      </c>
      <c r="M2080" s="154"/>
      <c r="N2080" s="208"/>
      <c r="O20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1" spans="1:15">
      <c r="A2081" s="156"/>
      <c r="B2081" s="220"/>
      <c r="C2081" s="150"/>
      <c r="D2081" s="150"/>
      <c r="E2081" s="150"/>
      <c r="F2081" s="150"/>
      <c r="G2081" s="151"/>
      <c r="H2081" s="23">
        <f>MONTH(CtasReceber[[#This Row],[Data Vencimento]])</f>
        <v>1</v>
      </c>
      <c r="I2081" s="23">
        <f>YEAR(CtasReceber[[#This Row],[Data Vencimento]])</f>
        <v>1900</v>
      </c>
      <c r="J2081" s="156"/>
      <c r="K2081" s="23">
        <f>MONTH(CtasReceber[[#This Row],[Data Recebimento]])</f>
        <v>1</v>
      </c>
      <c r="L2081" s="23">
        <f>YEAR(CtasReceber[[#This Row],[Data Recebimento]])</f>
        <v>1900</v>
      </c>
      <c r="M2081" s="154"/>
      <c r="N2081" s="208"/>
      <c r="O20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2" spans="1:15">
      <c r="A2082" s="156"/>
      <c r="B2082" s="220"/>
      <c r="C2082" s="150"/>
      <c r="D2082" s="150"/>
      <c r="E2082" s="150"/>
      <c r="F2082" s="150"/>
      <c r="G2082" s="151"/>
      <c r="H2082" s="23">
        <f>MONTH(CtasReceber[[#This Row],[Data Vencimento]])</f>
        <v>1</v>
      </c>
      <c r="I2082" s="23">
        <f>YEAR(CtasReceber[[#This Row],[Data Vencimento]])</f>
        <v>1900</v>
      </c>
      <c r="J2082" s="156"/>
      <c r="K2082" s="23">
        <f>MONTH(CtasReceber[[#This Row],[Data Recebimento]])</f>
        <v>1</v>
      </c>
      <c r="L2082" s="23">
        <f>YEAR(CtasReceber[[#This Row],[Data Recebimento]])</f>
        <v>1900</v>
      </c>
      <c r="M2082" s="154"/>
      <c r="N2082" s="208"/>
      <c r="O20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3" spans="1:15">
      <c r="A2083" s="156"/>
      <c r="B2083" s="220"/>
      <c r="C2083" s="150"/>
      <c r="D2083" s="150"/>
      <c r="E2083" s="150"/>
      <c r="F2083" s="150"/>
      <c r="G2083" s="151"/>
      <c r="H2083" s="23">
        <f>MONTH(CtasReceber[[#This Row],[Data Vencimento]])</f>
        <v>1</v>
      </c>
      <c r="I2083" s="23">
        <f>YEAR(CtasReceber[[#This Row],[Data Vencimento]])</f>
        <v>1900</v>
      </c>
      <c r="J2083" s="156"/>
      <c r="K2083" s="23">
        <f>MONTH(CtasReceber[[#This Row],[Data Recebimento]])</f>
        <v>1</v>
      </c>
      <c r="L2083" s="23">
        <f>YEAR(CtasReceber[[#This Row],[Data Recebimento]])</f>
        <v>1900</v>
      </c>
      <c r="M2083" s="154"/>
      <c r="N2083" s="208"/>
      <c r="O20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4" spans="1:15">
      <c r="A2084" s="156"/>
      <c r="B2084" s="220"/>
      <c r="C2084" s="150"/>
      <c r="D2084" s="150"/>
      <c r="E2084" s="150"/>
      <c r="F2084" s="150"/>
      <c r="G2084" s="151"/>
      <c r="H2084" s="23">
        <f>MONTH(CtasReceber[[#This Row],[Data Vencimento]])</f>
        <v>1</v>
      </c>
      <c r="I2084" s="23">
        <f>YEAR(CtasReceber[[#This Row],[Data Vencimento]])</f>
        <v>1900</v>
      </c>
      <c r="J2084" s="156"/>
      <c r="K2084" s="23">
        <f>MONTH(CtasReceber[[#This Row],[Data Recebimento]])</f>
        <v>1</v>
      </c>
      <c r="L2084" s="23">
        <f>YEAR(CtasReceber[[#This Row],[Data Recebimento]])</f>
        <v>1900</v>
      </c>
      <c r="M2084" s="154"/>
      <c r="N2084" s="208"/>
      <c r="O20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5" spans="1:15">
      <c r="A2085" s="156"/>
      <c r="B2085" s="220"/>
      <c r="C2085" s="150"/>
      <c r="D2085" s="150"/>
      <c r="E2085" s="150"/>
      <c r="F2085" s="150"/>
      <c r="G2085" s="151"/>
      <c r="H2085" s="23">
        <f>MONTH(CtasReceber[[#This Row],[Data Vencimento]])</f>
        <v>1</v>
      </c>
      <c r="I2085" s="23">
        <f>YEAR(CtasReceber[[#This Row],[Data Vencimento]])</f>
        <v>1900</v>
      </c>
      <c r="J2085" s="156"/>
      <c r="K2085" s="23">
        <f>MONTH(CtasReceber[[#This Row],[Data Recebimento]])</f>
        <v>1</v>
      </c>
      <c r="L2085" s="23">
        <f>YEAR(CtasReceber[[#This Row],[Data Recebimento]])</f>
        <v>1900</v>
      </c>
      <c r="M2085" s="154"/>
      <c r="N2085" s="208"/>
      <c r="O20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6" spans="1:15">
      <c r="A2086" s="156"/>
      <c r="B2086" s="220"/>
      <c r="C2086" s="150"/>
      <c r="D2086" s="150"/>
      <c r="E2086" s="150"/>
      <c r="F2086" s="150"/>
      <c r="G2086" s="151"/>
      <c r="H2086" s="23">
        <f>MONTH(CtasReceber[[#This Row],[Data Vencimento]])</f>
        <v>1</v>
      </c>
      <c r="I2086" s="23">
        <f>YEAR(CtasReceber[[#This Row],[Data Vencimento]])</f>
        <v>1900</v>
      </c>
      <c r="J2086" s="156"/>
      <c r="K2086" s="23">
        <f>MONTH(CtasReceber[[#This Row],[Data Recebimento]])</f>
        <v>1</v>
      </c>
      <c r="L2086" s="23">
        <f>YEAR(CtasReceber[[#This Row],[Data Recebimento]])</f>
        <v>1900</v>
      </c>
      <c r="M2086" s="154"/>
      <c r="N2086" s="208"/>
      <c r="O20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7" spans="1:15">
      <c r="A2087" s="156"/>
      <c r="B2087" s="220"/>
      <c r="C2087" s="150"/>
      <c r="D2087" s="150"/>
      <c r="E2087" s="150"/>
      <c r="F2087" s="150"/>
      <c r="G2087" s="151"/>
      <c r="H2087" s="23">
        <f>MONTH(CtasReceber[[#This Row],[Data Vencimento]])</f>
        <v>1</v>
      </c>
      <c r="I2087" s="23">
        <f>YEAR(CtasReceber[[#This Row],[Data Vencimento]])</f>
        <v>1900</v>
      </c>
      <c r="J2087" s="156"/>
      <c r="K2087" s="23">
        <f>MONTH(CtasReceber[[#This Row],[Data Recebimento]])</f>
        <v>1</v>
      </c>
      <c r="L2087" s="23">
        <f>YEAR(CtasReceber[[#This Row],[Data Recebimento]])</f>
        <v>1900</v>
      </c>
      <c r="M2087" s="154"/>
      <c r="N2087" s="208"/>
      <c r="O20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8" spans="1:15">
      <c r="A2088" s="156"/>
      <c r="B2088" s="220"/>
      <c r="C2088" s="150"/>
      <c r="D2088" s="150"/>
      <c r="E2088" s="150"/>
      <c r="F2088" s="150"/>
      <c r="G2088" s="151"/>
      <c r="H2088" s="23">
        <f>MONTH(CtasReceber[[#This Row],[Data Vencimento]])</f>
        <v>1</v>
      </c>
      <c r="I2088" s="23">
        <f>YEAR(CtasReceber[[#This Row],[Data Vencimento]])</f>
        <v>1900</v>
      </c>
      <c r="J2088" s="156"/>
      <c r="K2088" s="23">
        <f>MONTH(CtasReceber[[#This Row],[Data Recebimento]])</f>
        <v>1</v>
      </c>
      <c r="L2088" s="23">
        <f>YEAR(CtasReceber[[#This Row],[Data Recebimento]])</f>
        <v>1900</v>
      </c>
      <c r="M2088" s="154"/>
      <c r="N2088" s="208"/>
      <c r="O20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89" spans="1:15">
      <c r="A2089" s="156"/>
      <c r="B2089" s="220"/>
      <c r="C2089" s="150"/>
      <c r="D2089" s="150"/>
      <c r="E2089" s="150"/>
      <c r="F2089" s="150"/>
      <c r="G2089" s="151"/>
      <c r="H2089" s="23">
        <f>MONTH(CtasReceber[[#This Row],[Data Vencimento]])</f>
        <v>1</v>
      </c>
      <c r="I2089" s="23">
        <f>YEAR(CtasReceber[[#This Row],[Data Vencimento]])</f>
        <v>1900</v>
      </c>
      <c r="J2089" s="156"/>
      <c r="K2089" s="23">
        <f>MONTH(CtasReceber[[#This Row],[Data Recebimento]])</f>
        <v>1</v>
      </c>
      <c r="L2089" s="23">
        <f>YEAR(CtasReceber[[#This Row],[Data Recebimento]])</f>
        <v>1900</v>
      </c>
      <c r="M2089" s="154"/>
      <c r="N2089" s="208"/>
      <c r="O20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0" spans="1:15">
      <c r="A2090" s="156"/>
      <c r="B2090" s="220"/>
      <c r="C2090" s="150"/>
      <c r="D2090" s="150"/>
      <c r="E2090" s="150"/>
      <c r="F2090" s="150"/>
      <c r="G2090" s="151"/>
      <c r="H2090" s="23">
        <f>MONTH(CtasReceber[[#This Row],[Data Vencimento]])</f>
        <v>1</v>
      </c>
      <c r="I2090" s="23">
        <f>YEAR(CtasReceber[[#This Row],[Data Vencimento]])</f>
        <v>1900</v>
      </c>
      <c r="J2090" s="156"/>
      <c r="K2090" s="23">
        <f>MONTH(CtasReceber[[#This Row],[Data Recebimento]])</f>
        <v>1</v>
      </c>
      <c r="L2090" s="23">
        <f>YEAR(CtasReceber[[#This Row],[Data Recebimento]])</f>
        <v>1900</v>
      </c>
      <c r="M2090" s="154"/>
      <c r="N2090" s="208"/>
      <c r="O20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1" spans="1:15">
      <c r="A2091" s="156"/>
      <c r="B2091" s="220"/>
      <c r="C2091" s="150"/>
      <c r="D2091" s="150"/>
      <c r="E2091" s="150"/>
      <c r="F2091" s="150"/>
      <c r="G2091" s="151"/>
      <c r="H2091" s="23">
        <f>MONTH(CtasReceber[[#This Row],[Data Vencimento]])</f>
        <v>1</v>
      </c>
      <c r="I2091" s="23">
        <f>YEAR(CtasReceber[[#This Row],[Data Vencimento]])</f>
        <v>1900</v>
      </c>
      <c r="J2091" s="156"/>
      <c r="K2091" s="23">
        <f>MONTH(CtasReceber[[#This Row],[Data Recebimento]])</f>
        <v>1</v>
      </c>
      <c r="L2091" s="23">
        <f>YEAR(CtasReceber[[#This Row],[Data Recebimento]])</f>
        <v>1900</v>
      </c>
      <c r="M2091" s="154"/>
      <c r="N2091" s="208"/>
      <c r="O20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2" spans="1:15">
      <c r="A2092" s="156"/>
      <c r="B2092" s="220"/>
      <c r="C2092" s="150"/>
      <c r="D2092" s="150"/>
      <c r="E2092" s="150"/>
      <c r="F2092" s="150"/>
      <c r="G2092" s="151"/>
      <c r="H2092" s="23">
        <f>MONTH(CtasReceber[[#This Row],[Data Vencimento]])</f>
        <v>1</v>
      </c>
      <c r="I2092" s="23">
        <f>YEAR(CtasReceber[[#This Row],[Data Vencimento]])</f>
        <v>1900</v>
      </c>
      <c r="J2092" s="156"/>
      <c r="K2092" s="23">
        <f>MONTH(CtasReceber[[#This Row],[Data Recebimento]])</f>
        <v>1</v>
      </c>
      <c r="L2092" s="23">
        <f>YEAR(CtasReceber[[#This Row],[Data Recebimento]])</f>
        <v>1900</v>
      </c>
      <c r="M2092" s="154"/>
      <c r="N2092" s="208"/>
      <c r="O20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3" spans="1:15">
      <c r="A2093" s="156"/>
      <c r="B2093" s="220"/>
      <c r="C2093" s="150"/>
      <c r="D2093" s="150"/>
      <c r="E2093" s="150"/>
      <c r="F2093" s="150"/>
      <c r="G2093" s="151"/>
      <c r="H2093" s="23">
        <f>MONTH(CtasReceber[[#This Row],[Data Vencimento]])</f>
        <v>1</v>
      </c>
      <c r="I2093" s="23">
        <f>YEAR(CtasReceber[[#This Row],[Data Vencimento]])</f>
        <v>1900</v>
      </c>
      <c r="J2093" s="156"/>
      <c r="K2093" s="23">
        <f>MONTH(CtasReceber[[#This Row],[Data Recebimento]])</f>
        <v>1</v>
      </c>
      <c r="L2093" s="23">
        <f>YEAR(CtasReceber[[#This Row],[Data Recebimento]])</f>
        <v>1900</v>
      </c>
      <c r="M2093" s="154"/>
      <c r="N2093" s="208"/>
      <c r="O20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4" spans="1:15">
      <c r="A2094" s="156"/>
      <c r="B2094" s="220"/>
      <c r="C2094" s="150"/>
      <c r="D2094" s="150"/>
      <c r="E2094" s="150"/>
      <c r="F2094" s="150"/>
      <c r="G2094" s="151"/>
      <c r="H2094" s="23">
        <f>MONTH(CtasReceber[[#This Row],[Data Vencimento]])</f>
        <v>1</v>
      </c>
      <c r="I2094" s="23">
        <f>YEAR(CtasReceber[[#This Row],[Data Vencimento]])</f>
        <v>1900</v>
      </c>
      <c r="J2094" s="156"/>
      <c r="K2094" s="23">
        <f>MONTH(CtasReceber[[#This Row],[Data Recebimento]])</f>
        <v>1</v>
      </c>
      <c r="L2094" s="23">
        <f>YEAR(CtasReceber[[#This Row],[Data Recebimento]])</f>
        <v>1900</v>
      </c>
      <c r="M2094" s="154"/>
      <c r="N2094" s="208"/>
      <c r="O20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5" spans="1:15">
      <c r="A2095" s="156"/>
      <c r="B2095" s="220"/>
      <c r="C2095" s="150"/>
      <c r="D2095" s="150"/>
      <c r="E2095" s="150"/>
      <c r="F2095" s="150"/>
      <c r="G2095" s="151"/>
      <c r="H2095" s="23">
        <f>MONTH(CtasReceber[[#This Row],[Data Vencimento]])</f>
        <v>1</v>
      </c>
      <c r="I2095" s="23">
        <f>YEAR(CtasReceber[[#This Row],[Data Vencimento]])</f>
        <v>1900</v>
      </c>
      <c r="J2095" s="156"/>
      <c r="K2095" s="23">
        <f>MONTH(CtasReceber[[#This Row],[Data Recebimento]])</f>
        <v>1</v>
      </c>
      <c r="L2095" s="23">
        <f>YEAR(CtasReceber[[#This Row],[Data Recebimento]])</f>
        <v>1900</v>
      </c>
      <c r="M2095" s="154"/>
      <c r="N2095" s="208"/>
      <c r="O20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6" spans="1:15">
      <c r="A2096" s="156"/>
      <c r="B2096" s="220"/>
      <c r="C2096" s="150"/>
      <c r="D2096" s="150"/>
      <c r="E2096" s="150"/>
      <c r="F2096" s="150"/>
      <c r="G2096" s="151"/>
      <c r="H2096" s="23">
        <f>MONTH(CtasReceber[[#This Row],[Data Vencimento]])</f>
        <v>1</v>
      </c>
      <c r="I2096" s="23">
        <f>YEAR(CtasReceber[[#This Row],[Data Vencimento]])</f>
        <v>1900</v>
      </c>
      <c r="J2096" s="156"/>
      <c r="K2096" s="23">
        <f>MONTH(CtasReceber[[#This Row],[Data Recebimento]])</f>
        <v>1</v>
      </c>
      <c r="L2096" s="23">
        <f>YEAR(CtasReceber[[#This Row],[Data Recebimento]])</f>
        <v>1900</v>
      </c>
      <c r="M2096" s="154"/>
      <c r="N2096" s="208"/>
      <c r="O20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7" spans="1:15">
      <c r="A2097" s="156"/>
      <c r="B2097" s="220"/>
      <c r="C2097" s="150"/>
      <c r="D2097" s="150"/>
      <c r="E2097" s="150"/>
      <c r="F2097" s="150"/>
      <c r="G2097" s="151"/>
      <c r="H2097" s="23">
        <f>MONTH(CtasReceber[[#This Row],[Data Vencimento]])</f>
        <v>1</v>
      </c>
      <c r="I2097" s="23">
        <f>YEAR(CtasReceber[[#This Row],[Data Vencimento]])</f>
        <v>1900</v>
      </c>
      <c r="J2097" s="156"/>
      <c r="K2097" s="23">
        <f>MONTH(CtasReceber[[#This Row],[Data Recebimento]])</f>
        <v>1</v>
      </c>
      <c r="L2097" s="23">
        <f>YEAR(CtasReceber[[#This Row],[Data Recebimento]])</f>
        <v>1900</v>
      </c>
      <c r="M2097" s="154"/>
      <c r="N2097" s="208"/>
      <c r="O20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8" spans="1:15">
      <c r="A2098" s="156"/>
      <c r="B2098" s="220"/>
      <c r="C2098" s="150"/>
      <c r="D2098" s="150"/>
      <c r="E2098" s="150"/>
      <c r="F2098" s="150"/>
      <c r="G2098" s="151"/>
      <c r="H2098" s="23">
        <f>MONTH(CtasReceber[[#This Row],[Data Vencimento]])</f>
        <v>1</v>
      </c>
      <c r="I2098" s="23">
        <f>YEAR(CtasReceber[[#This Row],[Data Vencimento]])</f>
        <v>1900</v>
      </c>
      <c r="J2098" s="156"/>
      <c r="K2098" s="23">
        <f>MONTH(CtasReceber[[#This Row],[Data Recebimento]])</f>
        <v>1</v>
      </c>
      <c r="L2098" s="23">
        <f>YEAR(CtasReceber[[#This Row],[Data Recebimento]])</f>
        <v>1900</v>
      </c>
      <c r="M2098" s="154"/>
      <c r="N2098" s="208"/>
      <c r="O20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099" spans="1:15">
      <c r="A2099" s="156"/>
      <c r="B2099" s="220"/>
      <c r="C2099" s="150"/>
      <c r="D2099" s="150"/>
      <c r="E2099" s="150"/>
      <c r="F2099" s="150"/>
      <c r="G2099" s="151"/>
      <c r="H2099" s="23">
        <f>MONTH(CtasReceber[[#This Row],[Data Vencimento]])</f>
        <v>1</v>
      </c>
      <c r="I2099" s="23">
        <f>YEAR(CtasReceber[[#This Row],[Data Vencimento]])</f>
        <v>1900</v>
      </c>
      <c r="J2099" s="156"/>
      <c r="K2099" s="23">
        <f>MONTH(CtasReceber[[#This Row],[Data Recebimento]])</f>
        <v>1</v>
      </c>
      <c r="L2099" s="23">
        <f>YEAR(CtasReceber[[#This Row],[Data Recebimento]])</f>
        <v>1900</v>
      </c>
      <c r="M2099" s="154"/>
      <c r="N2099" s="208"/>
      <c r="O20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0" spans="1:15">
      <c r="A2100" s="156"/>
      <c r="B2100" s="220"/>
      <c r="C2100" s="150"/>
      <c r="D2100" s="150"/>
      <c r="E2100" s="150"/>
      <c r="F2100" s="150"/>
      <c r="G2100" s="151"/>
      <c r="H2100" s="23">
        <f>MONTH(CtasReceber[[#This Row],[Data Vencimento]])</f>
        <v>1</v>
      </c>
      <c r="I2100" s="23">
        <f>YEAR(CtasReceber[[#This Row],[Data Vencimento]])</f>
        <v>1900</v>
      </c>
      <c r="J2100" s="156"/>
      <c r="K2100" s="23">
        <f>MONTH(CtasReceber[[#This Row],[Data Recebimento]])</f>
        <v>1</v>
      </c>
      <c r="L2100" s="23">
        <f>YEAR(CtasReceber[[#This Row],[Data Recebimento]])</f>
        <v>1900</v>
      </c>
      <c r="M2100" s="154"/>
      <c r="N2100" s="208"/>
      <c r="O21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1" spans="1:15">
      <c r="A2101" s="156"/>
      <c r="B2101" s="220"/>
      <c r="C2101" s="150"/>
      <c r="D2101" s="150"/>
      <c r="E2101" s="150"/>
      <c r="F2101" s="150"/>
      <c r="G2101" s="151"/>
      <c r="H2101" s="23">
        <f>MONTH(CtasReceber[[#This Row],[Data Vencimento]])</f>
        <v>1</v>
      </c>
      <c r="I2101" s="23">
        <f>YEAR(CtasReceber[[#This Row],[Data Vencimento]])</f>
        <v>1900</v>
      </c>
      <c r="J2101" s="156"/>
      <c r="K2101" s="23">
        <f>MONTH(CtasReceber[[#This Row],[Data Recebimento]])</f>
        <v>1</v>
      </c>
      <c r="L2101" s="23">
        <f>YEAR(CtasReceber[[#This Row],[Data Recebimento]])</f>
        <v>1900</v>
      </c>
      <c r="M2101" s="154"/>
      <c r="N2101" s="208"/>
      <c r="O21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2" spans="1:15">
      <c r="A2102" s="156"/>
      <c r="B2102" s="220"/>
      <c r="C2102" s="150"/>
      <c r="D2102" s="150"/>
      <c r="E2102" s="150"/>
      <c r="F2102" s="150"/>
      <c r="G2102" s="151"/>
      <c r="H2102" s="23">
        <f>MONTH(CtasReceber[[#This Row],[Data Vencimento]])</f>
        <v>1</v>
      </c>
      <c r="I2102" s="23">
        <f>YEAR(CtasReceber[[#This Row],[Data Vencimento]])</f>
        <v>1900</v>
      </c>
      <c r="J2102" s="156"/>
      <c r="K2102" s="23">
        <f>MONTH(CtasReceber[[#This Row],[Data Recebimento]])</f>
        <v>1</v>
      </c>
      <c r="L2102" s="23">
        <f>YEAR(CtasReceber[[#This Row],[Data Recebimento]])</f>
        <v>1900</v>
      </c>
      <c r="M2102" s="154"/>
      <c r="N2102" s="208"/>
      <c r="O21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3" spans="1:15">
      <c r="A2103" s="156"/>
      <c r="B2103" s="220"/>
      <c r="C2103" s="150"/>
      <c r="D2103" s="150"/>
      <c r="E2103" s="150"/>
      <c r="F2103" s="150"/>
      <c r="G2103" s="151"/>
      <c r="H2103" s="23">
        <f>MONTH(CtasReceber[[#This Row],[Data Vencimento]])</f>
        <v>1</v>
      </c>
      <c r="I2103" s="23">
        <f>YEAR(CtasReceber[[#This Row],[Data Vencimento]])</f>
        <v>1900</v>
      </c>
      <c r="J2103" s="156"/>
      <c r="K2103" s="23">
        <f>MONTH(CtasReceber[[#This Row],[Data Recebimento]])</f>
        <v>1</v>
      </c>
      <c r="L2103" s="23">
        <f>YEAR(CtasReceber[[#This Row],[Data Recebimento]])</f>
        <v>1900</v>
      </c>
      <c r="M2103" s="154"/>
      <c r="N2103" s="208"/>
      <c r="O21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4" spans="1:15">
      <c r="A2104" s="156"/>
      <c r="B2104" s="220"/>
      <c r="C2104" s="150"/>
      <c r="D2104" s="150"/>
      <c r="E2104" s="150"/>
      <c r="F2104" s="150"/>
      <c r="G2104" s="151"/>
      <c r="H2104" s="23">
        <f>MONTH(CtasReceber[[#This Row],[Data Vencimento]])</f>
        <v>1</v>
      </c>
      <c r="I2104" s="23">
        <f>YEAR(CtasReceber[[#This Row],[Data Vencimento]])</f>
        <v>1900</v>
      </c>
      <c r="J2104" s="156"/>
      <c r="K2104" s="23">
        <f>MONTH(CtasReceber[[#This Row],[Data Recebimento]])</f>
        <v>1</v>
      </c>
      <c r="L2104" s="23">
        <f>YEAR(CtasReceber[[#This Row],[Data Recebimento]])</f>
        <v>1900</v>
      </c>
      <c r="M2104" s="154"/>
      <c r="N2104" s="208"/>
      <c r="O21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5" spans="1:15">
      <c r="A2105" s="156"/>
      <c r="B2105" s="220"/>
      <c r="C2105" s="150"/>
      <c r="D2105" s="150"/>
      <c r="E2105" s="150"/>
      <c r="F2105" s="150"/>
      <c r="G2105" s="151"/>
      <c r="H2105" s="23">
        <f>MONTH(CtasReceber[[#This Row],[Data Vencimento]])</f>
        <v>1</v>
      </c>
      <c r="I2105" s="23">
        <f>YEAR(CtasReceber[[#This Row],[Data Vencimento]])</f>
        <v>1900</v>
      </c>
      <c r="J2105" s="156"/>
      <c r="K2105" s="23">
        <f>MONTH(CtasReceber[[#This Row],[Data Recebimento]])</f>
        <v>1</v>
      </c>
      <c r="L2105" s="23">
        <f>YEAR(CtasReceber[[#This Row],[Data Recebimento]])</f>
        <v>1900</v>
      </c>
      <c r="M2105" s="154"/>
      <c r="N2105" s="208"/>
      <c r="O21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6" spans="1:15">
      <c r="A2106" s="156"/>
      <c r="B2106" s="220"/>
      <c r="C2106" s="150"/>
      <c r="D2106" s="150"/>
      <c r="E2106" s="150"/>
      <c r="F2106" s="150"/>
      <c r="G2106" s="151"/>
      <c r="H2106" s="23">
        <f>MONTH(CtasReceber[[#This Row],[Data Vencimento]])</f>
        <v>1</v>
      </c>
      <c r="I2106" s="23">
        <f>YEAR(CtasReceber[[#This Row],[Data Vencimento]])</f>
        <v>1900</v>
      </c>
      <c r="J2106" s="156"/>
      <c r="K2106" s="23">
        <f>MONTH(CtasReceber[[#This Row],[Data Recebimento]])</f>
        <v>1</v>
      </c>
      <c r="L2106" s="23">
        <f>YEAR(CtasReceber[[#This Row],[Data Recebimento]])</f>
        <v>1900</v>
      </c>
      <c r="M2106" s="154"/>
      <c r="N2106" s="208"/>
      <c r="O21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7" spans="1:15">
      <c r="A2107" s="156"/>
      <c r="B2107" s="220"/>
      <c r="C2107" s="150"/>
      <c r="D2107" s="150"/>
      <c r="E2107" s="150"/>
      <c r="F2107" s="150"/>
      <c r="G2107" s="151"/>
      <c r="H2107" s="23">
        <f>MONTH(CtasReceber[[#This Row],[Data Vencimento]])</f>
        <v>1</v>
      </c>
      <c r="I2107" s="23">
        <f>YEAR(CtasReceber[[#This Row],[Data Vencimento]])</f>
        <v>1900</v>
      </c>
      <c r="J2107" s="156"/>
      <c r="K2107" s="23">
        <f>MONTH(CtasReceber[[#This Row],[Data Recebimento]])</f>
        <v>1</v>
      </c>
      <c r="L2107" s="23">
        <f>YEAR(CtasReceber[[#This Row],[Data Recebimento]])</f>
        <v>1900</v>
      </c>
      <c r="M2107" s="154"/>
      <c r="N2107" s="208"/>
      <c r="O21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8" spans="1:15">
      <c r="A2108" s="156"/>
      <c r="B2108" s="220"/>
      <c r="C2108" s="150"/>
      <c r="D2108" s="150"/>
      <c r="E2108" s="150"/>
      <c r="F2108" s="150"/>
      <c r="G2108" s="151"/>
      <c r="H2108" s="23">
        <f>MONTH(CtasReceber[[#This Row],[Data Vencimento]])</f>
        <v>1</v>
      </c>
      <c r="I2108" s="23">
        <f>YEAR(CtasReceber[[#This Row],[Data Vencimento]])</f>
        <v>1900</v>
      </c>
      <c r="J2108" s="156"/>
      <c r="K2108" s="23">
        <f>MONTH(CtasReceber[[#This Row],[Data Recebimento]])</f>
        <v>1</v>
      </c>
      <c r="L2108" s="23">
        <f>YEAR(CtasReceber[[#This Row],[Data Recebimento]])</f>
        <v>1900</v>
      </c>
      <c r="M2108" s="154"/>
      <c r="N2108" s="208"/>
      <c r="O21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09" spans="1:15">
      <c r="A2109" s="156"/>
      <c r="B2109" s="220"/>
      <c r="C2109" s="150"/>
      <c r="D2109" s="150"/>
      <c r="E2109" s="150"/>
      <c r="F2109" s="150"/>
      <c r="G2109" s="151"/>
      <c r="H2109" s="23">
        <f>MONTH(CtasReceber[[#This Row],[Data Vencimento]])</f>
        <v>1</v>
      </c>
      <c r="I2109" s="23">
        <f>YEAR(CtasReceber[[#This Row],[Data Vencimento]])</f>
        <v>1900</v>
      </c>
      <c r="J2109" s="156"/>
      <c r="K2109" s="23">
        <f>MONTH(CtasReceber[[#This Row],[Data Recebimento]])</f>
        <v>1</v>
      </c>
      <c r="L2109" s="23">
        <f>YEAR(CtasReceber[[#This Row],[Data Recebimento]])</f>
        <v>1900</v>
      </c>
      <c r="M2109" s="154"/>
      <c r="N2109" s="208"/>
      <c r="O21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0" spans="1:15">
      <c r="A2110" s="156"/>
      <c r="B2110" s="220"/>
      <c r="C2110" s="150"/>
      <c r="D2110" s="150"/>
      <c r="E2110" s="150"/>
      <c r="F2110" s="150"/>
      <c r="G2110" s="151"/>
      <c r="H2110" s="23">
        <f>MONTH(CtasReceber[[#This Row],[Data Vencimento]])</f>
        <v>1</v>
      </c>
      <c r="I2110" s="23">
        <f>YEAR(CtasReceber[[#This Row],[Data Vencimento]])</f>
        <v>1900</v>
      </c>
      <c r="J2110" s="156"/>
      <c r="K2110" s="23">
        <f>MONTH(CtasReceber[[#This Row],[Data Recebimento]])</f>
        <v>1</v>
      </c>
      <c r="L2110" s="23">
        <f>YEAR(CtasReceber[[#This Row],[Data Recebimento]])</f>
        <v>1900</v>
      </c>
      <c r="M2110" s="154"/>
      <c r="N2110" s="208"/>
      <c r="O21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1" spans="1:15">
      <c r="A2111" s="156"/>
      <c r="B2111" s="220"/>
      <c r="C2111" s="150"/>
      <c r="D2111" s="150"/>
      <c r="E2111" s="150"/>
      <c r="F2111" s="150"/>
      <c r="G2111" s="151"/>
      <c r="H2111" s="23">
        <f>MONTH(CtasReceber[[#This Row],[Data Vencimento]])</f>
        <v>1</v>
      </c>
      <c r="I2111" s="23">
        <f>YEAR(CtasReceber[[#This Row],[Data Vencimento]])</f>
        <v>1900</v>
      </c>
      <c r="J2111" s="156"/>
      <c r="K2111" s="23">
        <f>MONTH(CtasReceber[[#This Row],[Data Recebimento]])</f>
        <v>1</v>
      </c>
      <c r="L2111" s="23">
        <f>YEAR(CtasReceber[[#This Row],[Data Recebimento]])</f>
        <v>1900</v>
      </c>
      <c r="M2111" s="154"/>
      <c r="N2111" s="208"/>
      <c r="O21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2" spans="1:15">
      <c r="A2112" s="156"/>
      <c r="B2112" s="220"/>
      <c r="C2112" s="150"/>
      <c r="D2112" s="150"/>
      <c r="E2112" s="150"/>
      <c r="F2112" s="150"/>
      <c r="G2112" s="151"/>
      <c r="H2112" s="23">
        <f>MONTH(CtasReceber[[#This Row],[Data Vencimento]])</f>
        <v>1</v>
      </c>
      <c r="I2112" s="23">
        <f>YEAR(CtasReceber[[#This Row],[Data Vencimento]])</f>
        <v>1900</v>
      </c>
      <c r="J2112" s="156"/>
      <c r="K2112" s="23">
        <f>MONTH(CtasReceber[[#This Row],[Data Recebimento]])</f>
        <v>1</v>
      </c>
      <c r="L2112" s="23">
        <f>YEAR(CtasReceber[[#This Row],[Data Recebimento]])</f>
        <v>1900</v>
      </c>
      <c r="M2112" s="154"/>
      <c r="N2112" s="208"/>
      <c r="O21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3" spans="1:15">
      <c r="A2113" s="156"/>
      <c r="B2113" s="220"/>
      <c r="C2113" s="150"/>
      <c r="D2113" s="150"/>
      <c r="E2113" s="150"/>
      <c r="F2113" s="150"/>
      <c r="G2113" s="151"/>
      <c r="H2113" s="23">
        <f>MONTH(CtasReceber[[#This Row],[Data Vencimento]])</f>
        <v>1</v>
      </c>
      <c r="I2113" s="23">
        <f>YEAR(CtasReceber[[#This Row],[Data Vencimento]])</f>
        <v>1900</v>
      </c>
      <c r="J2113" s="156"/>
      <c r="K2113" s="23">
        <f>MONTH(CtasReceber[[#This Row],[Data Recebimento]])</f>
        <v>1</v>
      </c>
      <c r="L2113" s="23">
        <f>YEAR(CtasReceber[[#This Row],[Data Recebimento]])</f>
        <v>1900</v>
      </c>
      <c r="M2113" s="154"/>
      <c r="N2113" s="208"/>
      <c r="O21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4" spans="1:15">
      <c r="A2114" s="156"/>
      <c r="B2114" s="220"/>
      <c r="C2114" s="150"/>
      <c r="D2114" s="150"/>
      <c r="E2114" s="150"/>
      <c r="F2114" s="150"/>
      <c r="G2114" s="151"/>
      <c r="H2114" s="23">
        <f>MONTH(CtasReceber[[#This Row],[Data Vencimento]])</f>
        <v>1</v>
      </c>
      <c r="I2114" s="23">
        <f>YEAR(CtasReceber[[#This Row],[Data Vencimento]])</f>
        <v>1900</v>
      </c>
      <c r="J2114" s="156"/>
      <c r="K2114" s="23">
        <f>MONTH(CtasReceber[[#This Row],[Data Recebimento]])</f>
        <v>1</v>
      </c>
      <c r="L2114" s="23">
        <f>YEAR(CtasReceber[[#This Row],[Data Recebimento]])</f>
        <v>1900</v>
      </c>
      <c r="M2114" s="154"/>
      <c r="N2114" s="208"/>
      <c r="O21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5" spans="1:15">
      <c r="A2115" s="156"/>
      <c r="B2115" s="220"/>
      <c r="C2115" s="150"/>
      <c r="D2115" s="150"/>
      <c r="E2115" s="150"/>
      <c r="F2115" s="150"/>
      <c r="G2115" s="151"/>
      <c r="H2115" s="23">
        <f>MONTH(CtasReceber[[#This Row],[Data Vencimento]])</f>
        <v>1</v>
      </c>
      <c r="I2115" s="23">
        <f>YEAR(CtasReceber[[#This Row],[Data Vencimento]])</f>
        <v>1900</v>
      </c>
      <c r="J2115" s="156"/>
      <c r="K2115" s="23">
        <f>MONTH(CtasReceber[[#This Row],[Data Recebimento]])</f>
        <v>1</v>
      </c>
      <c r="L2115" s="23">
        <f>YEAR(CtasReceber[[#This Row],[Data Recebimento]])</f>
        <v>1900</v>
      </c>
      <c r="M2115" s="154"/>
      <c r="N2115" s="208"/>
      <c r="O21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6" spans="1:15">
      <c r="A2116" s="156"/>
      <c r="B2116" s="220"/>
      <c r="C2116" s="150"/>
      <c r="D2116" s="150"/>
      <c r="E2116" s="150"/>
      <c r="F2116" s="150"/>
      <c r="G2116" s="151"/>
      <c r="H2116" s="23">
        <f>MONTH(CtasReceber[[#This Row],[Data Vencimento]])</f>
        <v>1</v>
      </c>
      <c r="I2116" s="23">
        <f>YEAR(CtasReceber[[#This Row],[Data Vencimento]])</f>
        <v>1900</v>
      </c>
      <c r="J2116" s="156"/>
      <c r="K2116" s="23">
        <f>MONTH(CtasReceber[[#This Row],[Data Recebimento]])</f>
        <v>1</v>
      </c>
      <c r="L2116" s="23">
        <f>YEAR(CtasReceber[[#This Row],[Data Recebimento]])</f>
        <v>1900</v>
      </c>
      <c r="M2116" s="154"/>
      <c r="N2116" s="208"/>
      <c r="O21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7" spans="1:15">
      <c r="A2117" s="156"/>
      <c r="B2117" s="220"/>
      <c r="C2117" s="150"/>
      <c r="D2117" s="150"/>
      <c r="E2117" s="150"/>
      <c r="F2117" s="150"/>
      <c r="G2117" s="151"/>
      <c r="H2117" s="23">
        <f>MONTH(CtasReceber[[#This Row],[Data Vencimento]])</f>
        <v>1</v>
      </c>
      <c r="I2117" s="23">
        <f>YEAR(CtasReceber[[#This Row],[Data Vencimento]])</f>
        <v>1900</v>
      </c>
      <c r="J2117" s="156"/>
      <c r="K2117" s="23">
        <f>MONTH(CtasReceber[[#This Row],[Data Recebimento]])</f>
        <v>1</v>
      </c>
      <c r="L2117" s="23">
        <f>YEAR(CtasReceber[[#This Row],[Data Recebimento]])</f>
        <v>1900</v>
      </c>
      <c r="M2117" s="154"/>
      <c r="N2117" s="208"/>
      <c r="O21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8" spans="1:15">
      <c r="A2118" s="156"/>
      <c r="B2118" s="220"/>
      <c r="C2118" s="150"/>
      <c r="D2118" s="150"/>
      <c r="E2118" s="150"/>
      <c r="F2118" s="150"/>
      <c r="G2118" s="151"/>
      <c r="H2118" s="23">
        <f>MONTH(CtasReceber[[#This Row],[Data Vencimento]])</f>
        <v>1</v>
      </c>
      <c r="I2118" s="23">
        <f>YEAR(CtasReceber[[#This Row],[Data Vencimento]])</f>
        <v>1900</v>
      </c>
      <c r="J2118" s="156"/>
      <c r="K2118" s="23">
        <f>MONTH(CtasReceber[[#This Row],[Data Recebimento]])</f>
        <v>1</v>
      </c>
      <c r="L2118" s="23">
        <f>YEAR(CtasReceber[[#This Row],[Data Recebimento]])</f>
        <v>1900</v>
      </c>
      <c r="M2118" s="154"/>
      <c r="N2118" s="208"/>
      <c r="O21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19" spans="1:15">
      <c r="A2119" s="156"/>
      <c r="B2119" s="220"/>
      <c r="C2119" s="150"/>
      <c r="D2119" s="150"/>
      <c r="E2119" s="150"/>
      <c r="F2119" s="150"/>
      <c r="G2119" s="151"/>
      <c r="H2119" s="23">
        <f>MONTH(CtasReceber[[#This Row],[Data Vencimento]])</f>
        <v>1</v>
      </c>
      <c r="I2119" s="23">
        <f>YEAR(CtasReceber[[#This Row],[Data Vencimento]])</f>
        <v>1900</v>
      </c>
      <c r="J2119" s="156"/>
      <c r="K2119" s="23">
        <f>MONTH(CtasReceber[[#This Row],[Data Recebimento]])</f>
        <v>1</v>
      </c>
      <c r="L2119" s="23">
        <f>YEAR(CtasReceber[[#This Row],[Data Recebimento]])</f>
        <v>1900</v>
      </c>
      <c r="M2119" s="154"/>
      <c r="N2119" s="208"/>
      <c r="O21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0" spans="1:15">
      <c r="A2120" s="156"/>
      <c r="B2120" s="220"/>
      <c r="C2120" s="150"/>
      <c r="D2120" s="150"/>
      <c r="E2120" s="150"/>
      <c r="F2120" s="150"/>
      <c r="G2120" s="151"/>
      <c r="H2120" s="23">
        <f>MONTH(CtasReceber[[#This Row],[Data Vencimento]])</f>
        <v>1</v>
      </c>
      <c r="I2120" s="23">
        <f>YEAR(CtasReceber[[#This Row],[Data Vencimento]])</f>
        <v>1900</v>
      </c>
      <c r="J2120" s="156"/>
      <c r="K2120" s="23">
        <f>MONTH(CtasReceber[[#This Row],[Data Recebimento]])</f>
        <v>1</v>
      </c>
      <c r="L2120" s="23">
        <f>YEAR(CtasReceber[[#This Row],[Data Recebimento]])</f>
        <v>1900</v>
      </c>
      <c r="M2120" s="154"/>
      <c r="N2120" s="208"/>
      <c r="O21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1" spans="1:15">
      <c r="A2121" s="156"/>
      <c r="B2121" s="220"/>
      <c r="C2121" s="150"/>
      <c r="D2121" s="150"/>
      <c r="E2121" s="150"/>
      <c r="F2121" s="150"/>
      <c r="G2121" s="151"/>
      <c r="H2121" s="23">
        <f>MONTH(CtasReceber[[#This Row],[Data Vencimento]])</f>
        <v>1</v>
      </c>
      <c r="I2121" s="23">
        <f>YEAR(CtasReceber[[#This Row],[Data Vencimento]])</f>
        <v>1900</v>
      </c>
      <c r="J2121" s="156"/>
      <c r="K2121" s="23">
        <f>MONTH(CtasReceber[[#This Row],[Data Recebimento]])</f>
        <v>1</v>
      </c>
      <c r="L2121" s="23">
        <f>YEAR(CtasReceber[[#This Row],[Data Recebimento]])</f>
        <v>1900</v>
      </c>
      <c r="M2121" s="154"/>
      <c r="N2121" s="208"/>
      <c r="O21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2" spans="1:15">
      <c r="A2122" s="156"/>
      <c r="B2122" s="220"/>
      <c r="C2122" s="150"/>
      <c r="D2122" s="150"/>
      <c r="E2122" s="150"/>
      <c r="F2122" s="150"/>
      <c r="G2122" s="151"/>
      <c r="H2122" s="23">
        <f>MONTH(CtasReceber[[#This Row],[Data Vencimento]])</f>
        <v>1</v>
      </c>
      <c r="I2122" s="23">
        <f>YEAR(CtasReceber[[#This Row],[Data Vencimento]])</f>
        <v>1900</v>
      </c>
      <c r="J2122" s="156"/>
      <c r="K2122" s="23">
        <f>MONTH(CtasReceber[[#This Row],[Data Recebimento]])</f>
        <v>1</v>
      </c>
      <c r="L2122" s="23">
        <f>YEAR(CtasReceber[[#This Row],[Data Recebimento]])</f>
        <v>1900</v>
      </c>
      <c r="M2122" s="154"/>
      <c r="N2122" s="208"/>
      <c r="O21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3" spans="1:15">
      <c r="A2123" s="156"/>
      <c r="B2123" s="220"/>
      <c r="C2123" s="150"/>
      <c r="D2123" s="150"/>
      <c r="E2123" s="150"/>
      <c r="F2123" s="150"/>
      <c r="G2123" s="151"/>
      <c r="H2123" s="23">
        <f>MONTH(CtasReceber[[#This Row],[Data Vencimento]])</f>
        <v>1</v>
      </c>
      <c r="I2123" s="23">
        <f>YEAR(CtasReceber[[#This Row],[Data Vencimento]])</f>
        <v>1900</v>
      </c>
      <c r="J2123" s="156"/>
      <c r="K2123" s="23">
        <f>MONTH(CtasReceber[[#This Row],[Data Recebimento]])</f>
        <v>1</v>
      </c>
      <c r="L2123" s="23">
        <f>YEAR(CtasReceber[[#This Row],[Data Recebimento]])</f>
        <v>1900</v>
      </c>
      <c r="M2123" s="154"/>
      <c r="N2123" s="208"/>
      <c r="O21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4" spans="1:15">
      <c r="A2124" s="156"/>
      <c r="B2124" s="220"/>
      <c r="C2124" s="150"/>
      <c r="D2124" s="150"/>
      <c r="E2124" s="150"/>
      <c r="F2124" s="150"/>
      <c r="G2124" s="151"/>
      <c r="H2124" s="23">
        <f>MONTH(CtasReceber[[#This Row],[Data Vencimento]])</f>
        <v>1</v>
      </c>
      <c r="I2124" s="23">
        <f>YEAR(CtasReceber[[#This Row],[Data Vencimento]])</f>
        <v>1900</v>
      </c>
      <c r="J2124" s="156"/>
      <c r="K2124" s="23">
        <f>MONTH(CtasReceber[[#This Row],[Data Recebimento]])</f>
        <v>1</v>
      </c>
      <c r="L2124" s="23">
        <f>YEAR(CtasReceber[[#This Row],[Data Recebimento]])</f>
        <v>1900</v>
      </c>
      <c r="M2124" s="154"/>
      <c r="N2124" s="208"/>
      <c r="O21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5" spans="1:15">
      <c r="A2125" s="156"/>
      <c r="B2125" s="220"/>
      <c r="C2125" s="150"/>
      <c r="D2125" s="150"/>
      <c r="E2125" s="150"/>
      <c r="F2125" s="150"/>
      <c r="G2125" s="151"/>
      <c r="H2125" s="23">
        <f>MONTH(CtasReceber[[#This Row],[Data Vencimento]])</f>
        <v>1</v>
      </c>
      <c r="I2125" s="23">
        <f>YEAR(CtasReceber[[#This Row],[Data Vencimento]])</f>
        <v>1900</v>
      </c>
      <c r="J2125" s="156"/>
      <c r="K2125" s="23">
        <f>MONTH(CtasReceber[[#This Row],[Data Recebimento]])</f>
        <v>1</v>
      </c>
      <c r="L2125" s="23">
        <f>YEAR(CtasReceber[[#This Row],[Data Recebimento]])</f>
        <v>1900</v>
      </c>
      <c r="M2125" s="154"/>
      <c r="N2125" s="208"/>
      <c r="O21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6" spans="1:15">
      <c r="A2126" s="156"/>
      <c r="B2126" s="220"/>
      <c r="C2126" s="150"/>
      <c r="D2126" s="150"/>
      <c r="E2126" s="150"/>
      <c r="F2126" s="150"/>
      <c r="G2126" s="151"/>
      <c r="H2126" s="23">
        <f>MONTH(CtasReceber[[#This Row],[Data Vencimento]])</f>
        <v>1</v>
      </c>
      <c r="I2126" s="23">
        <f>YEAR(CtasReceber[[#This Row],[Data Vencimento]])</f>
        <v>1900</v>
      </c>
      <c r="J2126" s="156"/>
      <c r="K2126" s="23">
        <f>MONTH(CtasReceber[[#This Row],[Data Recebimento]])</f>
        <v>1</v>
      </c>
      <c r="L2126" s="23">
        <f>YEAR(CtasReceber[[#This Row],[Data Recebimento]])</f>
        <v>1900</v>
      </c>
      <c r="M2126" s="154"/>
      <c r="N2126" s="208"/>
      <c r="O21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7" spans="1:15">
      <c r="A2127" s="156"/>
      <c r="B2127" s="220"/>
      <c r="C2127" s="150"/>
      <c r="D2127" s="150"/>
      <c r="E2127" s="150"/>
      <c r="F2127" s="150"/>
      <c r="G2127" s="151"/>
      <c r="H2127" s="23">
        <f>MONTH(CtasReceber[[#This Row],[Data Vencimento]])</f>
        <v>1</v>
      </c>
      <c r="I2127" s="23">
        <f>YEAR(CtasReceber[[#This Row],[Data Vencimento]])</f>
        <v>1900</v>
      </c>
      <c r="J2127" s="156"/>
      <c r="K2127" s="23">
        <f>MONTH(CtasReceber[[#This Row],[Data Recebimento]])</f>
        <v>1</v>
      </c>
      <c r="L2127" s="23">
        <f>YEAR(CtasReceber[[#This Row],[Data Recebimento]])</f>
        <v>1900</v>
      </c>
      <c r="M2127" s="154"/>
      <c r="N2127" s="208"/>
      <c r="O21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8" spans="1:15">
      <c r="A2128" s="156"/>
      <c r="B2128" s="220"/>
      <c r="C2128" s="150"/>
      <c r="D2128" s="150"/>
      <c r="E2128" s="150"/>
      <c r="F2128" s="150"/>
      <c r="G2128" s="151"/>
      <c r="H2128" s="23">
        <f>MONTH(CtasReceber[[#This Row],[Data Vencimento]])</f>
        <v>1</v>
      </c>
      <c r="I2128" s="23">
        <f>YEAR(CtasReceber[[#This Row],[Data Vencimento]])</f>
        <v>1900</v>
      </c>
      <c r="J2128" s="156"/>
      <c r="K2128" s="23">
        <f>MONTH(CtasReceber[[#This Row],[Data Recebimento]])</f>
        <v>1</v>
      </c>
      <c r="L2128" s="23">
        <f>YEAR(CtasReceber[[#This Row],[Data Recebimento]])</f>
        <v>1900</v>
      </c>
      <c r="M2128" s="154"/>
      <c r="N2128" s="208"/>
      <c r="O21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29" spans="1:15">
      <c r="A2129" s="156"/>
      <c r="B2129" s="220"/>
      <c r="C2129" s="150"/>
      <c r="D2129" s="150"/>
      <c r="E2129" s="150"/>
      <c r="F2129" s="150"/>
      <c r="G2129" s="151"/>
      <c r="H2129" s="23">
        <f>MONTH(CtasReceber[[#This Row],[Data Vencimento]])</f>
        <v>1</v>
      </c>
      <c r="I2129" s="23">
        <f>YEAR(CtasReceber[[#This Row],[Data Vencimento]])</f>
        <v>1900</v>
      </c>
      <c r="J2129" s="156"/>
      <c r="K2129" s="23">
        <f>MONTH(CtasReceber[[#This Row],[Data Recebimento]])</f>
        <v>1</v>
      </c>
      <c r="L2129" s="23">
        <f>YEAR(CtasReceber[[#This Row],[Data Recebimento]])</f>
        <v>1900</v>
      </c>
      <c r="M2129" s="154"/>
      <c r="N2129" s="208"/>
      <c r="O21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0" spans="1:15">
      <c r="A2130" s="156"/>
      <c r="B2130" s="220"/>
      <c r="C2130" s="150"/>
      <c r="D2130" s="150"/>
      <c r="E2130" s="150"/>
      <c r="F2130" s="150"/>
      <c r="G2130" s="151"/>
      <c r="H2130" s="23">
        <f>MONTH(CtasReceber[[#This Row],[Data Vencimento]])</f>
        <v>1</v>
      </c>
      <c r="I2130" s="23">
        <f>YEAR(CtasReceber[[#This Row],[Data Vencimento]])</f>
        <v>1900</v>
      </c>
      <c r="J2130" s="156"/>
      <c r="K2130" s="23">
        <f>MONTH(CtasReceber[[#This Row],[Data Recebimento]])</f>
        <v>1</v>
      </c>
      <c r="L2130" s="23">
        <f>YEAR(CtasReceber[[#This Row],[Data Recebimento]])</f>
        <v>1900</v>
      </c>
      <c r="M2130" s="154"/>
      <c r="N2130" s="208"/>
      <c r="O21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1" spans="1:15">
      <c r="A2131" s="156"/>
      <c r="B2131" s="220"/>
      <c r="C2131" s="150"/>
      <c r="D2131" s="150"/>
      <c r="E2131" s="150"/>
      <c r="F2131" s="150"/>
      <c r="G2131" s="151"/>
      <c r="H2131" s="23">
        <f>MONTH(CtasReceber[[#This Row],[Data Vencimento]])</f>
        <v>1</v>
      </c>
      <c r="I2131" s="23">
        <f>YEAR(CtasReceber[[#This Row],[Data Vencimento]])</f>
        <v>1900</v>
      </c>
      <c r="J2131" s="156"/>
      <c r="K2131" s="23">
        <f>MONTH(CtasReceber[[#This Row],[Data Recebimento]])</f>
        <v>1</v>
      </c>
      <c r="L2131" s="23">
        <f>YEAR(CtasReceber[[#This Row],[Data Recebimento]])</f>
        <v>1900</v>
      </c>
      <c r="M2131" s="154"/>
      <c r="N2131" s="208"/>
      <c r="O21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2" spans="1:15">
      <c r="A2132" s="156"/>
      <c r="B2132" s="220"/>
      <c r="C2132" s="150"/>
      <c r="D2132" s="150"/>
      <c r="E2132" s="150"/>
      <c r="F2132" s="150"/>
      <c r="G2132" s="151"/>
      <c r="H2132" s="23">
        <f>MONTH(CtasReceber[[#This Row],[Data Vencimento]])</f>
        <v>1</v>
      </c>
      <c r="I2132" s="23">
        <f>YEAR(CtasReceber[[#This Row],[Data Vencimento]])</f>
        <v>1900</v>
      </c>
      <c r="J2132" s="156"/>
      <c r="K2132" s="23">
        <f>MONTH(CtasReceber[[#This Row],[Data Recebimento]])</f>
        <v>1</v>
      </c>
      <c r="L2132" s="23">
        <f>YEAR(CtasReceber[[#This Row],[Data Recebimento]])</f>
        <v>1900</v>
      </c>
      <c r="M2132" s="154"/>
      <c r="N2132" s="208"/>
      <c r="O21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3" spans="1:15">
      <c r="A2133" s="156"/>
      <c r="B2133" s="220"/>
      <c r="C2133" s="150"/>
      <c r="D2133" s="150"/>
      <c r="E2133" s="150"/>
      <c r="F2133" s="150"/>
      <c r="G2133" s="151"/>
      <c r="H2133" s="23">
        <f>MONTH(CtasReceber[[#This Row],[Data Vencimento]])</f>
        <v>1</v>
      </c>
      <c r="I2133" s="23">
        <f>YEAR(CtasReceber[[#This Row],[Data Vencimento]])</f>
        <v>1900</v>
      </c>
      <c r="J2133" s="156"/>
      <c r="K2133" s="23">
        <f>MONTH(CtasReceber[[#This Row],[Data Recebimento]])</f>
        <v>1</v>
      </c>
      <c r="L2133" s="23">
        <f>YEAR(CtasReceber[[#This Row],[Data Recebimento]])</f>
        <v>1900</v>
      </c>
      <c r="M2133" s="154"/>
      <c r="N2133" s="208"/>
      <c r="O21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4" spans="1:15">
      <c r="A2134" s="156"/>
      <c r="B2134" s="220"/>
      <c r="C2134" s="150"/>
      <c r="D2134" s="150"/>
      <c r="E2134" s="150"/>
      <c r="F2134" s="150"/>
      <c r="G2134" s="151"/>
      <c r="H2134" s="23">
        <f>MONTH(CtasReceber[[#This Row],[Data Vencimento]])</f>
        <v>1</v>
      </c>
      <c r="I2134" s="23">
        <f>YEAR(CtasReceber[[#This Row],[Data Vencimento]])</f>
        <v>1900</v>
      </c>
      <c r="J2134" s="156"/>
      <c r="K2134" s="23">
        <f>MONTH(CtasReceber[[#This Row],[Data Recebimento]])</f>
        <v>1</v>
      </c>
      <c r="L2134" s="23">
        <f>YEAR(CtasReceber[[#This Row],[Data Recebimento]])</f>
        <v>1900</v>
      </c>
      <c r="M2134" s="154"/>
      <c r="N2134" s="208"/>
      <c r="O21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5" spans="1:15">
      <c r="A2135" s="156"/>
      <c r="B2135" s="220"/>
      <c r="C2135" s="150"/>
      <c r="D2135" s="150"/>
      <c r="E2135" s="150"/>
      <c r="F2135" s="150"/>
      <c r="G2135" s="151"/>
      <c r="H2135" s="23">
        <f>MONTH(CtasReceber[[#This Row],[Data Vencimento]])</f>
        <v>1</v>
      </c>
      <c r="I2135" s="23">
        <f>YEAR(CtasReceber[[#This Row],[Data Vencimento]])</f>
        <v>1900</v>
      </c>
      <c r="J2135" s="156"/>
      <c r="K2135" s="23">
        <f>MONTH(CtasReceber[[#This Row],[Data Recebimento]])</f>
        <v>1</v>
      </c>
      <c r="L2135" s="23">
        <f>YEAR(CtasReceber[[#This Row],[Data Recebimento]])</f>
        <v>1900</v>
      </c>
      <c r="M2135" s="154"/>
      <c r="N2135" s="208"/>
      <c r="O21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6" spans="1:15">
      <c r="A2136" s="156"/>
      <c r="B2136" s="220"/>
      <c r="C2136" s="150"/>
      <c r="D2136" s="150"/>
      <c r="E2136" s="150"/>
      <c r="F2136" s="150"/>
      <c r="G2136" s="151"/>
      <c r="H2136" s="23">
        <f>MONTH(CtasReceber[[#This Row],[Data Vencimento]])</f>
        <v>1</v>
      </c>
      <c r="I2136" s="23">
        <f>YEAR(CtasReceber[[#This Row],[Data Vencimento]])</f>
        <v>1900</v>
      </c>
      <c r="J2136" s="156"/>
      <c r="K2136" s="23">
        <f>MONTH(CtasReceber[[#This Row],[Data Recebimento]])</f>
        <v>1</v>
      </c>
      <c r="L2136" s="23">
        <f>YEAR(CtasReceber[[#This Row],[Data Recebimento]])</f>
        <v>1900</v>
      </c>
      <c r="M2136" s="154"/>
      <c r="N2136" s="208"/>
      <c r="O21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7" spans="1:15">
      <c r="A2137" s="156"/>
      <c r="B2137" s="220"/>
      <c r="C2137" s="150"/>
      <c r="D2137" s="150"/>
      <c r="E2137" s="150"/>
      <c r="F2137" s="150"/>
      <c r="G2137" s="151"/>
      <c r="H2137" s="23">
        <f>MONTH(CtasReceber[[#This Row],[Data Vencimento]])</f>
        <v>1</v>
      </c>
      <c r="I2137" s="23">
        <f>YEAR(CtasReceber[[#This Row],[Data Vencimento]])</f>
        <v>1900</v>
      </c>
      <c r="J2137" s="156"/>
      <c r="K2137" s="23">
        <f>MONTH(CtasReceber[[#This Row],[Data Recebimento]])</f>
        <v>1</v>
      </c>
      <c r="L2137" s="23">
        <f>YEAR(CtasReceber[[#This Row],[Data Recebimento]])</f>
        <v>1900</v>
      </c>
      <c r="M2137" s="154"/>
      <c r="N2137" s="208"/>
      <c r="O21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8" spans="1:15">
      <c r="A2138" s="156"/>
      <c r="B2138" s="220"/>
      <c r="C2138" s="150"/>
      <c r="D2138" s="150"/>
      <c r="E2138" s="150"/>
      <c r="F2138" s="150"/>
      <c r="G2138" s="151"/>
      <c r="H2138" s="23">
        <f>MONTH(CtasReceber[[#This Row],[Data Vencimento]])</f>
        <v>1</v>
      </c>
      <c r="I2138" s="23">
        <f>YEAR(CtasReceber[[#This Row],[Data Vencimento]])</f>
        <v>1900</v>
      </c>
      <c r="J2138" s="156"/>
      <c r="K2138" s="23">
        <f>MONTH(CtasReceber[[#This Row],[Data Recebimento]])</f>
        <v>1</v>
      </c>
      <c r="L2138" s="23">
        <f>YEAR(CtasReceber[[#This Row],[Data Recebimento]])</f>
        <v>1900</v>
      </c>
      <c r="M2138" s="154"/>
      <c r="N2138" s="208"/>
      <c r="O21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39" spans="1:15">
      <c r="A2139" s="156"/>
      <c r="B2139" s="220"/>
      <c r="C2139" s="150"/>
      <c r="D2139" s="150"/>
      <c r="E2139" s="150"/>
      <c r="F2139" s="150"/>
      <c r="G2139" s="151"/>
      <c r="H2139" s="23">
        <f>MONTH(CtasReceber[[#This Row],[Data Vencimento]])</f>
        <v>1</v>
      </c>
      <c r="I2139" s="23">
        <f>YEAR(CtasReceber[[#This Row],[Data Vencimento]])</f>
        <v>1900</v>
      </c>
      <c r="J2139" s="156"/>
      <c r="K2139" s="23">
        <f>MONTH(CtasReceber[[#This Row],[Data Recebimento]])</f>
        <v>1</v>
      </c>
      <c r="L2139" s="23">
        <f>YEAR(CtasReceber[[#This Row],[Data Recebimento]])</f>
        <v>1900</v>
      </c>
      <c r="M2139" s="154"/>
      <c r="N2139" s="208"/>
      <c r="O21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0" spans="1:15">
      <c r="A2140" s="156"/>
      <c r="B2140" s="220"/>
      <c r="C2140" s="150"/>
      <c r="D2140" s="150"/>
      <c r="E2140" s="150"/>
      <c r="F2140" s="150"/>
      <c r="G2140" s="151"/>
      <c r="H2140" s="23">
        <f>MONTH(CtasReceber[[#This Row],[Data Vencimento]])</f>
        <v>1</v>
      </c>
      <c r="I2140" s="23">
        <f>YEAR(CtasReceber[[#This Row],[Data Vencimento]])</f>
        <v>1900</v>
      </c>
      <c r="J2140" s="156"/>
      <c r="K2140" s="23">
        <f>MONTH(CtasReceber[[#This Row],[Data Recebimento]])</f>
        <v>1</v>
      </c>
      <c r="L2140" s="23">
        <f>YEAR(CtasReceber[[#This Row],[Data Recebimento]])</f>
        <v>1900</v>
      </c>
      <c r="M2140" s="154"/>
      <c r="N2140" s="208"/>
      <c r="O21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1" spans="1:15">
      <c r="A2141" s="156"/>
      <c r="B2141" s="220"/>
      <c r="C2141" s="150"/>
      <c r="D2141" s="150"/>
      <c r="E2141" s="150"/>
      <c r="F2141" s="150"/>
      <c r="G2141" s="151"/>
      <c r="H2141" s="23">
        <f>MONTH(CtasReceber[[#This Row],[Data Vencimento]])</f>
        <v>1</v>
      </c>
      <c r="I2141" s="23">
        <f>YEAR(CtasReceber[[#This Row],[Data Vencimento]])</f>
        <v>1900</v>
      </c>
      <c r="J2141" s="156"/>
      <c r="K2141" s="23">
        <f>MONTH(CtasReceber[[#This Row],[Data Recebimento]])</f>
        <v>1</v>
      </c>
      <c r="L2141" s="23">
        <f>YEAR(CtasReceber[[#This Row],[Data Recebimento]])</f>
        <v>1900</v>
      </c>
      <c r="M2141" s="154"/>
      <c r="N2141" s="208"/>
      <c r="O21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2" spans="1:15">
      <c r="A2142" s="156"/>
      <c r="B2142" s="220"/>
      <c r="C2142" s="150"/>
      <c r="D2142" s="150"/>
      <c r="E2142" s="150"/>
      <c r="F2142" s="150"/>
      <c r="G2142" s="151"/>
      <c r="H2142" s="23">
        <f>MONTH(CtasReceber[[#This Row],[Data Vencimento]])</f>
        <v>1</v>
      </c>
      <c r="I2142" s="23">
        <f>YEAR(CtasReceber[[#This Row],[Data Vencimento]])</f>
        <v>1900</v>
      </c>
      <c r="J2142" s="156"/>
      <c r="K2142" s="23">
        <f>MONTH(CtasReceber[[#This Row],[Data Recebimento]])</f>
        <v>1</v>
      </c>
      <c r="L2142" s="23">
        <f>YEAR(CtasReceber[[#This Row],[Data Recebimento]])</f>
        <v>1900</v>
      </c>
      <c r="M2142" s="154"/>
      <c r="N2142" s="208"/>
      <c r="O21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3" spans="1:15">
      <c r="A2143" s="156"/>
      <c r="B2143" s="220"/>
      <c r="C2143" s="150"/>
      <c r="D2143" s="150"/>
      <c r="E2143" s="150"/>
      <c r="F2143" s="150"/>
      <c r="G2143" s="151"/>
      <c r="H2143" s="23">
        <f>MONTH(CtasReceber[[#This Row],[Data Vencimento]])</f>
        <v>1</v>
      </c>
      <c r="I2143" s="23">
        <f>YEAR(CtasReceber[[#This Row],[Data Vencimento]])</f>
        <v>1900</v>
      </c>
      <c r="J2143" s="156"/>
      <c r="K2143" s="23">
        <f>MONTH(CtasReceber[[#This Row],[Data Recebimento]])</f>
        <v>1</v>
      </c>
      <c r="L2143" s="23">
        <f>YEAR(CtasReceber[[#This Row],[Data Recebimento]])</f>
        <v>1900</v>
      </c>
      <c r="M2143" s="154"/>
      <c r="N2143" s="208"/>
      <c r="O21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4" spans="1:15">
      <c r="A2144" s="156"/>
      <c r="B2144" s="220"/>
      <c r="C2144" s="150"/>
      <c r="D2144" s="150"/>
      <c r="E2144" s="150"/>
      <c r="F2144" s="150"/>
      <c r="G2144" s="151"/>
      <c r="H2144" s="23">
        <f>MONTH(CtasReceber[[#This Row],[Data Vencimento]])</f>
        <v>1</v>
      </c>
      <c r="I2144" s="23">
        <f>YEAR(CtasReceber[[#This Row],[Data Vencimento]])</f>
        <v>1900</v>
      </c>
      <c r="J2144" s="156"/>
      <c r="K2144" s="23">
        <f>MONTH(CtasReceber[[#This Row],[Data Recebimento]])</f>
        <v>1</v>
      </c>
      <c r="L2144" s="23">
        <f>YEAR(CtasReceber[[#This Row],[Data Recebimento]])</f>
        <v>1900</v>
      </c>
      <c r="M2144" s="154"/>
      <c r="N2144" s="208"/>
      <c r="O21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5" spans="1:15">
      <c r="A2145" s="156"/>
      <c r="B2145" s="220"/>
      <c r="C2145" s="150"/>
      <c r="D2145" s="150"/>
      <c r="E2145" s="150"/>
      <c r="F2145" s="150"/>
      <c r="G2145" s="151"/>
      <c r="H2145" s="23">
        <f>MONTH(CtasReceber[[#This Row],[Data Vencimento]])</f>
        <v>1</v>
      </c>
      <c r="I2145" s="23">
        <f>YEAR(CtasReceber[[#This Row],[Data Vencimento]])</f>
        <v>1900</v>
      </c>
      <c r="J2145" s="156"/>
      <c r="K2145" s="23">
        <f>MONTH(CtasReceber[[#This Row],[Data Recebimento]])</f>
        <v>1</v>
      </c>
      <c r="L2145" s="23">
        <f>YEAR(CtasReceber[[#This Row],[Data Recebimento]])</f>
        <v>1900</v>
      </c>
      <c r="M2145" s="154"/>
      <c r="N2145" s="208"/>
      <c r="O21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6" spans="1:15">
      <c r="A2146" s="156"/>
      <c r="B2146" s="220"/>
      <c r="C2146" s="150"/>
      <c r="D2146" s="150"/>
      <c r="E2146" s="150"/>
      <c r="F2146" s="150"/>
      <c r="G2146" s="151"/>
      <c r="H2146" s="23">
        <f>MONTH(CtasReceber[[#This Row],[Data Vencimento]])</f>
        <v>1</v>
      </c>
      <c r="I2146" s="23">
        <f>YEAR(CtasReceber[[#This Row],[Data Vencimento]])</f>
        <v>1900</v>
      </c>
      <c r="J2146" s="156"/>
      <c r="K2146" s="23">
        <f>MONTH(CtasReceber[[#This Row],[Data Recebimento]])</f>
        <v>1</v>
      </c>
      <c r="L2146" s="23">
        <f>YEAR(CtasReceber[[#This Row],[Data Recebimento]])</f>
        <v>1900</v>
      </c>
      <c r="M2146" s="154"/>
      <c r="N2146" s="208"/>
      <c r="O21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7" spans="1:15">
      <c r="A2147" s="156"/>
      <c r="B2147" s="220"/>
      <c r="C2147" s="150"/>
      <c r="D2147" s="150"/>
      <c r="E2147" s="150"/>
      <c r="F2147" s="150"/>
      <c r="G2147" s="151"/>
      <c r="H2147" s="23">
        <f>MONTH(CtasReceber[[#This Row],[Data Vencimento]])</f>
        <v>1</v>
      </c>
      <c r="I2147" s="23">
        <f>YEAR(CtasReceber[[#This Row],[Data Vencimento]])</f>
        <v>1900</v>
      </c>
      <c r="J2147" s="156"/>
      <c r="K2147" s="23">
        <f>MONTH(CtasReceber[[#This Row],[Data Recebimento]])</f>
        <v>1</v>
      </c>
      <c r="L2147" s="23">
        <f>YEAR(CtasReceber[[#This Row],[Data Recebimento]])</f>
        <v>1900</v>
      </c>
      <c r="M2147" s="154"/>
      <c r="N2147" s="208"/>
      <c r="O21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8" spans="1:15">
      <c r="A2148" s="156"/>
      <c r="B2148" s="220"/>
      <c r="C2148" s="150"/>
      <c r="D2148" s="150"/>
      <c r="E2148" s="150"/>
      <c r="F2148" s="150"/>
      <c r="G2148" s="151"/>
      <c r="H2148" s="23">
        <f>MONTH(CtasReceber[[#This Row],[Data Vencimento]])</f>
        <v>1</v>
      </c>
      <c r="I2148" s="23">
        <f>YEAR(CtasReceber[[#This Row],[Data Vencimento]])</f>
        <v>1900</v>
      </c>
      <c r="J2148" s="156"/>
      <c r="K2148" s="23">
        <f>MONTH(CtasReceber[[#This Row],[Data Recebimento]])</f>
        <v>1</v>
      </c>
      <c r="L2148" s="23">
        <f>YEAR(CtasReceber[[#This Row],[Data Recebimento]])</f>
        <v>1900</v>
      </c>
      <c r="M2148" s="154"/>
      <c r="N2148" s="208"/>
      <c r="O21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49" spans="1:15">
      <c r="A2149" s="156"/>
      <c r="B2149" s="220"/>
      <c r="C2149" s="150"/>
      <c r="D2149" s="150"/>
      <c r="E2149" s="150"/>
      <c r="F2149" s="150"/>
      <c r="G2149" s="151"/>
      <c r="H2149" s="23">
        <f>MONTH(CtasReceber[[#This Row],[Data Vencimento]])</f>
        <v>1</v>
      </c>
      <c r="I2149" s="23">
        <f>YEAR(CtasReceber[[#This Row],[Data Vencimento]])</f>
        <v>1900</v>
      </c>
      <c r="J2149" s="156"/>
      <c r="K2149" s="23">
        <f>MONTH(CtasReceber[[#This Row],[Data Recebimento]])</f>
        <v>1</v>
      </c>
      <c r="L2149" s="23">
        <f>YEAR(CtasReceber[[#This Row],[Data Recebimento]])</f>
        <v>1900</v>
      </c>
      <c r="M2149" s="154"/>
      <c r="N2149" s="208"/>
      <c r="O21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0" spans="1:15">
      <c r="A2150" s="156"/>
      <c r="B2150" s="220"/>
      <c r="C2150" s="150"/>
      <c r="D2150" s="150"/>
      <c r="E2150" s="150"/>
      <c r="F2150" s="150"/>
      <c r="G2150" s="151"/>
      <c r="H2150" s="23">
        <f>MONTH(CtasReceber[[#This Row],[Data Vencimento]])</f>
        <v>1</v>
      </c>
      <c r="I2150" s="23">
        <f>YEAR(CtasReceber[[#This Row],[Data Vencimento]])</f>
        <v>1900</v>
      </c>
      <c r="J2150" s="156"/>
      <c r="K2150" s="23">
        <f>MONTH(CtasReceber[[#This Row],[Data Recebimento]])</f>
        <v>1</v>
      </c>
      <c r="L2150" s="23">
        <f>YEAR(CtasReceber[[#This Row],[Data Recebimento]])</f>
        <v>1900</v>
      </c>
      <c r="M2150" s="154"/>
      <c r="N2150" s="208"/>
      <c r="O21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1" spans="1:15">
      <c r="A2151" s="156"/>
      <c r="B2151" s="220"/>
      <c r="C2151" s="150"/>
      <c r="D2151" s="150"/>
      <c r="E2151" s="150"/>
      <c r="F2151" s="150"/>
      <c r="G2151" s="151"/>
      <c r="H2151" s="23">
        <f>MONTH(CtasReceber[[#This Row],[Data Vencimento]])</f>
        <v>1</v>
      </c>
      <c r="I2151" s="23">
        <f>YEAR(CtasReceber[[#This Row],[Data Vencimento]])</f>
        <v>1900</v>
      </c>
      <c r="J2151" s="156"/>
      <c r="K2151" s="23">
        <f>MONTH(CtasReceber[[#This Row],[Data Recebimento]])</f>
        <v>1</v>
      </c>
      <c r="L2151" s="23">
        <f>YEAR(CtasReceber[[#This Row],[Data Recebimento]])</f>
        <v>1900</v>
      </c>
      <c r="M2151" s="154"/>
      <c r="N2151" s="208"/>
      <c r="O21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2" spans="1:15">
      <c r="A2152" s="156"/>
      <c r="B2152" s="220"/>
      <c r="C2152" s="150"/>
      <c r="D2152" s="150"/>
      <c r="E2152" s="150"/>
      <c r="F2152" s="150"/>
      <c r="G2152" s="151"/>
      <c r="H2152" s="23">
        <f>MONTH(CtasReceber[[#This Row],[Data Vencimento]])</f>
        <v>1</v>
      </c>
      <c r="I2152" s="23">
        <f>YEAR(CtasReceber[[#This Row],[Data Vencimento]])</f>
        <v>1900</v>
      </c>
      <c r="J2152" s="156"/>
      <c r="K2152" s="23">
        <f>MONTH(CtasReceber[[#This Row],[Data Recebimento]])</f>
        <v>1</v>
      </c>
      <c r="L2152" s="23">
        <f>YEAR(CtasReceber[[#This Row],[Data Recebimento]])</f>
        <v>1900</v>
      </c>
      <c r="M2152" s="154"/>
      <c r="N2152" s="208"/>
      <c r="O21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3" spans="1:15">
      <c r="A2153" s="156"/>
      <c r="B2153" s="220"/>
      <c r="C2153" s="150"/>
      <c r="D2153" s="150"/>
      <c r="E2153" s="150"/>
      <c r="F2153" s="150"/>
      <c r="G2153" s="151"/>
      <c r="H2153" s="23">
        <f>MONTH(CtasReceber[[#This Row],[Data Vencimento]])</f>
        <v>1</v>
      </c>
      <c r="I2153" s="23">
        <f>YEAR(CtasReceber[[#This Row],[Data Vencimento]])</f>
        <v>1900</v>
      </c>
      <c r="J2153" s="156"/>
      <c r="K2153" s="23">
        <f>MONTH(CtasReceber[[#This Row],[Data Recebimento]])</f>
        <v>1</v>
      </c>
      <c r="L2153" s="23">
        <f>YEAR(CtasReceber[[#This Row],[Data Recebimento]])</f>
        <v>1900</v>
      </c>
      <c r="M2153" s="154"/>
      <c r="N2153" s="208"/>
      <c r="O21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4" spans="1:15">
      <c r="A2154" s="156"/>
      <c r="B2154" s="220"/>
      <c r="C2154" s="150"/>
      <c r="D2154" s="150"/>
      <c r="E2154" s="150"/>
      <c r="F2154" s="150"/>
      <c r="G2154" s="151"/>
      <c r="H2154" s="23">
        <f>MONTH(CtasReceber[[#This Row],[Data Vencimento]])</f>
        <v>1</v>
      </c>
      <c r="I2154" s="23">
        <f>YEAR(CtasReceber[[#This Row],[Data Vencimento]])</f>
        <v>1900</v>
      </c>
      <c r="J2154" s="156"/>
      <c r="K2154" s="23">
        <f>MONTH(CtasReceber[[#This Row],[Data Recebimento]])</f>
        <v>1</v>
      </c>
      <c r="L2154" s="23">
        <f>YEAR(CtasReceber[[#This Row],[Data Recebimento]])</f>
        <v>1900</v>
      </c>
      <c r="M2154" s="154"/>
      <c r="N2154" s="208"/>
      <c r="O21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5" spans="1:15">
      <c r="A2155" s="156"/>
      <c r="B2155" s="220"/>
      <c r="C2155" s="150"/>
      <c r="D2155" s="150"/>
      <c r="E2155" s="150"/>
      <c r="F2155" s="150"/>
      <c r="G2155" s="151"/>
      <c r="H2155" s="23">
        <f>MONTH(CtasReceber[[#This Row],[Data Vencimento]])</f>
        <v>1</v>
      </c>
      <c r="I2155" s="23">
        <f>YEAR(CtasReceber[[#This Row],[Data Vencimento]])</f>
        <v>1900</v>
      </c>
      <c r="J2155" s="156"/>
      <c r="K2155" s="23">
        <f>MONTH(CtasReceber[[#This Row],[Data Recebimento]])</f>
        <v>1</v>
      </c>
      <c r="L2155" s="23">
        <f>YEAR(CtasReceber[[#This Row],[Data Recebimento]])</f>
        <v>1900</v>
      </c>
      <c r="M2155" s="154"/>
      <c r="N2155" s="208"/>
      <c r="O21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6" spans="1:15">
      <c r="A2156" s="156"/>
      <c r="B2156" s="220"/>
      <c r="C2156" s="150"/>
      <c r="D2156" s="150"/>
      <c r="E2156" s="150"/>
      <c r="F2156" s="150"/>
      <c r="G2156" s="151"/>
      <c r="H2156" s="23">
        <f>MONTH(CtasReceber[[#This Row],[Data Vencimento]])</f>
        <v>1</v>
      </c>
      <c r="I2156" s="23">
        <f>YEAR(CtasReceber[[#This Row],[Data Vencimento]])</f>
        <v>1900</v>
      </c>
      <c r="J2156" s="156"/>
      <c r="K2156" s="23">
        <f>MONTH(CtasReceber[[#This Row],[Data Recebimento]])</f>
        <v>1</v>
      </c>
      <c r="L2156" s="23">
        <f>YEAR(CtasReceber[[#This Row],[Data Recebimento]])</f>
        <v>1900</v>
      </c>
      <c r="M2156" s="154"/>
      <c r="N2156" s="208"/>
      <c r="O21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7" spans="1:15">
      <c r="A2157" s="156"/>
      <c r="B2157" s="220"/>
      <c r="C2157" s="150"/>
      <c r="D2157" s="150"/>
      <c r="E2157" s="150"/>
      <c r="F2157" s="150"/>
      <c r="G2157" s="151"/>
      <c r="H2157" s="23">
        <f>MONTH(CtasReceber[[#This Row],[Data Vencimento]])</f>
        <v>1</v>
      </c>
      <c r="I2157" s="23">
        <f>YEAR(CtasReceber[[#This Row],[Data Vencimento]])</f>
        <v>1900</v>
      </c>
      <c r="J2157" s="156"/>
      <c r="K2157" s="23">
        <f>MONTH(CtasReceber[[#This Row],[Data Recebimento]])</f>
        <v>1</v>
      </c>
      <c r="L2157" s="23">
        <f>YEAR(CtasReceber[[#This Row],[Data Recebimento]])</f>
        <v>1900</v>
      </c>
      <c r="M2157" s="154"/>
      <c r="N2157" s="208"/>
      <c r="O21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8" spans="1:15">
      <c r="A2158" s="156"/>
      <c r="B2158" s="220"/>
      <c r="C2158" s="150"/>
      <c r="D2158" s="150"/>
      <c r="E2158" s="150"/>
      <c r="F2158" s="150"/>
      <c r="G2158" s="151"/>
      <c r="H2158" s="23">
        <f>MONTH(CtasReceber[[#This Row],[Data Vencimento]])</f>
        <v>1</v>
      </c>
      <c r="I2158" s="23">
        <f>YEAR(CtasReceber[[#This Row],[Data Vencimento]])</f>
        <v>1900</v>
      </c>
      <c r="J2158" s="156"/>
      <c r="K2158" s="23">
        <f>MONTH(CtasReceber[[#This Row],[Data Recebimento]])</f>
        <v>1</v>
      </c>
      <c r="L2158" s="23">
        <f>YEAR(CtasReceber[[#This Row],[Data Recebimento]])</f>
        <v>1900</v>
      </c>
      <c r="M2158" s="154"/>
      <c r="N2158" s="208"/>
      <c r="O21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59" spans="1:15">
      <c r="A2159" s="156"/>
      <c r="B2159" s="220"/>
      <c r="C2159" s="150"/>
      <c r="D2159" s="150"/>
      <c r="E2159" s="150"/>
      <c r="F2159" s="150"/>
      <c r="G2159" s="151"/>
      <c r="H2159" s="23">
        <f>MONTH(CtasReceber[[#This Row],[Data Vencimento]])</f>
        <v>1</v>
      </c>
      <c r="I2159" s="23">
        <f>YEAR(CtasReceber[[#This Row],[Data Vencimento]])</f>
        <v>1900</v>
      </c>
      <c r="J2159" s="156"/>
      <c r="K2159" s="23">
        <f>MONTH(CtasReceber[[#This Row],[Data Recebimento]])</f>
        <v>1</v>
      </c>
      <c r="L2159" s="23">
        <f>YEAR(CtasReceber[[#This Row],[Data Recebimento]])</f>
        <v>1900</v>
      </c>
      <c r="M2159" s="154"/>
      <c r="N2159" s="208"/>
      <c r="O21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0" spans="1:15">
      <c r="A2160" s="156"/>
      <c r="B2160" s="220"/>
      <c r="C2160" s="150"/>
      <c r="D2160" s="150"/>
      <c r="E2160" s="150"/>
      <c r="F2160" s="150"/>
      <c r="G2160" s="151"/>
      <c r="H2160" s="23">
        <f>MONTH(CtasReceber[[#This Row],[Data Vencimento]])</f>
        <v>1</v>
      </c>
      <c r="I2160" s="23">
        <f>YEAR(CtasReceber[[#This Row],[Data Vencimento]])</f>
        <v>1900</v>
      </c>
      <c r="J2160" s="156"/>
      <c r="K2160" s="23">
        <f>MONTH(CtasReceber[[#This Row],[Data Recebimento]])</f>
        <v>1</v>
      </c>
      <c r="L2160" s="23">
        <f>YEAR(CtasReceber[[#This Row],[Data Recebimento]])</f>
        <v>1900</v>
      </c>
      <c r="M2160" s="154"/>
      <c r="N2160" s="208"/>
      <c r="O21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1" spans="1:15">
      <c r="A2161" s="156"/>
      <c r="B2161" s="220"/>
      <c r="C2161" s="150"/>
      <c r="D2161" s="150"/>
      <c r="E2161" s="150"/>
      <c r="F2161" s="150"/>
      <c r="G2161" s="151"/>
      <c r="H2161" s="23">
        <f>MONTH(CtasReceber[[#This Row],[Data Vencimento]])</f>
        <v>1</v>
      </c>
      <c r="I2161" s="23">
        <f>YEAR(CtasReceber[[#This Row],[Data Vencimento]])</f>
        <v>1900</v>
      </c>
      <c r="J2161" s="156"/>
      <c r="K2161" s="23">
        <f>MONTH(CtasReceber[[#This Row],[Data Recebimento]])</f>
        <v>1</v>
      </c>
      <c r="L2161" s="23">
        <f>YEAR(CtasReceber[[#This Row],[Data Recebimento]])</f>
        <v>1900</v>
      </c>
      <c r="M2161" s="154"/>
      <c r="N2161" s="208"/>
      <c r="O21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2" spans="1:15">
      <c r="A2162" s="156"/>
      <c r="B2162" s="220"/>
      <c r="C2162" s="150"/>
      <c r="D2162" s="150"/>
      <c r="E2162" s="150"/>
      <c r="F2162" s="150"/>
      <c r="G2162" s="151"/>
      <c r="H2162" s="23">
        <f>MONTH(CtasReceber[[#This Row],[Data Vencimento]])</f>
        <v>1</v>
      </c>
      <c r="I2162" s="23">
        <f>YEAR(CtasReceber[[#This Row],[Data Vencimento]])</f>
        <v>1900</v>
      </c>
      <c r="J2162" s="156"/>
      <c r="K2162" s="23">
        <f>MONTH(CtasReceber[[#This Row],[Data Recebimento]])</f>
        <v>1</v>
      </c>
      <c r="L2162" s="23">
        <f>YEAR(CtasReceber[[#This Row],[Data Recebimento]])</f>
        <v>1900</v>
      </c>
      <c r="M2162" s="154"/>
      <c r="N2162" s="208"/>
      <c r="O21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3" spans="1:15">
      <c r="A2163" s="156"/>
      <c r="B2163" s="220"/>
      <c r="C2163" s="150"/>
      <c r="D2163" s="150"/>
      <c r="E2163" s="150"/>
      <c r="F2163" s="150"/>
      <c r="G2163" s="151"/>
      <c r="H2163" s="23">
        <f>MONTH(CtasReceber[[#This Row],[Data Vencimento]])</f>
        <v>1</v>
      </c>
      <c r="I2163" s="23">
        <f>YEAR(CtasReceber[[#This Row],[Data Vencimento]])</f>
        <v>1900</v>
      </c>
      <c r="J2163" s="156"/>
      <c r="K2163" s="23">
        <f>MONTH(CtasReceber[[#This Row],[Data Recebimento]])</f>
        <v>1</v>
      </c>
      <c r="L2163" s="23">
        <f>YEAR(CtasReceber[[#This Row],[Data Recebimento]])</f>
        <v>1900</v>
      </c>
      <c r="M2163" s="154"/>
      <c r="N2163" s="208"/>
      <c r="O21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4" spans="1:15">
      <c r="A2164" s="156"/>
      <c r="B2164" s="220"/>
      <c r="C2164" s="150"/>
      <c r="D2164" s="150"/>
      <c r="E2164" s="150"/>
      <c r="F2164" s="150"/>
      <c r="G2164" s="151"/>
      <c r="H2164" s="23">
        <f>MONTH(CtasReceber[[#This Row],[Data Vencimento]])</f>
        <v>1</v>
      </c>
      <c r="I2164" s="23">
        <f>YEAR(CtasReceber[[#This Row],[Data Vencimento]])</f>
        <v>1900</v>
      </c>
      <c r="J2164" s="156"/>
      <c r="K2164" s="23">
        <f>MONTH(CtasReceber[[#This Row],[Data Recebimento]])</f>
        <v>1</v>
      </c>
      <c r="L2164" s="23">
        <f>YEAR(CtasReceber[[#This Row],[Data Recebimento]])</f>
        <v>1900</v>
      </c>
      <c r="M2164" s="154"/>
      <c r="N2164" s="208"/>
      <c r="O21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5" spans="1:15">
      <c r="A2165" s="156"/>
      <c r="B2165" s="220"/>
      <c r="C2165" s="150"/>
      <c r="D2165" s="150"/>
      <c r="E2165" s="150"/>
      <c r="F2165" s="150"/>
      <c r="G2165" s="151"/>
      <c r="H2165" s="23">
        <f>MONTH(CtasReceber[[#This Row],[Data Vencimento]])</f>
        <v>1</v>
      </c>
      <c r="I2165" s="23">
        <f>YEAR(CtasReceber[[#This Row],[Data Vencimento]])</f>
        <v>1900</v>
      </c>
      <c r="J2165" s="156"/>
      <c r="K2165" s="23">
        <f>MONTH(CtasReceber[[#This Row],[Data Recebimento]])</f>
        <v>1</v>
      </c>
      <c r="L2165" s="23">
        <f>YEAR(CtasReceber[[#This Row],[Data Recebimento]])</f>
        <v>1900</v>
      </c>
      <c r="M2165" s="154"/>
      <c r="N2165" s="208"/>
      <c r="O21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6" spans="1:15">
      <c r="A2166" s="156"/>
      <c r="B2166" s="220"/>
      <c r="C2166" s="150"/>
      <c r="D2166" s="150"/>
      <c r="E2166" s="150"/>
      <c r="F2166" s="150"/>
      <c r="G2166" s="151"/>
      <c r="H2166" s="23">
        <f>MONTH(CtasReceber[[#This Row],[Data Vencimento]])</f>
        <v>1</v>
      </c>
      <c r="I2166" s="23">
        <f>YEAR(CtasReceber[[#This Row],[Data Vencimento]])</f>
        <v>1900</v>
      </c>
      <c r="J2166" s="156"/>
      <c r="K2166" s="23">
        <f>MONTH(CtasReceber[[#This Row],[Data Recebimento]])</f>
        <v>1</v>
      </c>
      <c r="L2166" s="23">
        <f>YEAR(CtasReceber[[#This Row],[Data Recebimento]])</f>
        <v>1900</v>
      </c>
      <c r="M2166" s="154"/>
      <c r="N2166" s="208"/>
      <c r="O21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7" spans="1:15">
      <c r="A2167" s="156"/>
      <c r="B2167" s="220"/>
      <c r="C2167" s="150"/>
      <c r="D2167" s="150"/>
      <c r="E2167" s="150"/>
      <c r="F2167" s="150"/>
      <c r="G2167" s="151"/>
      <c r="H2167" s="23">
        <f>MONTH(CtasReceber[[#This Row],[Data Vencimento]])</f>
        <v>1</v>
      </c>
      <c r="I2167" s="23">
        <f>YEAR(CtasReceber[[#This Row],[Data Vencimento]])</f>
        <v>1900</v>
      </c>
      <c r="J2167" s="156"/>
      <c r="K2167" s="23">
        <f>MONTH(CtasReceber[[#This Row],[Data Recebimento]])</f>
        <v>1</v>
      </c>
      <c r="L2167" s="23">
        <f>YEAR(CtasReceber[[#This Row],[Data Recebimento]])</f>
        <v>1900</v>
      </c>
      <c r="M2167" s="154"/>
      <c r="N2167" s="208"/>
      <c r="O21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8" spans="1:15">
      <c r="A2168" s="156"/>
      <c r="B2168" s="220"/>
      <c r="C2168" s="150"/>
      <c r="D2168" s="150"/>
      <c r="E2168" s="150"/>
      <c r="F2168" s="150"/>
      <c r="G2168" s="151"/>
      <c r="H2168" s="23">
        <f>MONTH(CtasReceber[[#This Row],[Data Vencimento]])</f>
        <v>1</v>
      </c>
      <c r="I2168" s="23">
        <f>YEAR(CtasReceber[[#This Row],[Data Vencimento]])</f>
        <v>1900</v>
      </c>
      <c r="J2168" s="156"/>
      <c r="K2168" s="23">
        <f>MONTH(CtasReceber[[#This Row],[Data Recebimento]])</f>
        <v>1</v>
      </c>
      <c r="L2168" s="23">
        <f>YEAR(CtasReceber[[#This Row],[Data Recebimento]])</f>
        <v>1900</v>
      </c>
      <c r="M2168" s="154"/>
      <c r="N2168" s="208"/>
      <c r="O21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69" spans="1:15">
      <c r="A2169" s="156"/>
      <c r="B2169" s="220"/>
      <c r="C2169" s="150"/>
      <c r="D2169" s="150"/>
      <c r="E2169" s="150"/>
      <c r="F2169" s="150"/>
      <c r="G2169" s="151"/>
      <c r="H2169" s="23">
        <f>MONTH(CtasReceber[[#This Row],[Data Vencimento]])</f>
        <v>1</v>
      </c>
      <c r="I2169" s="23">
        <f>YEAR(CtasReceber[[#This Row],[Data Vencimento]])</f>
        <v>1900</v>
      </c>
      <c r="J2169" s="156"/>
      <c r="K2169" s="23">
        <f>MONTH(CtasReceber[[#This Row],[Data Recebimento]])</f>
        <v>1</v>
      </c>
      <c r="L2169" s="23">
        <f>YEAR(CtasReceber[[#This Row],[Data Recebimento]])</f>
        <v>1900</v>
      </c>
      <c r="M2169" s="154"/>
      <c r="N2169" s="208"/>
      <c r="O21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0" spans="1:15">
      <c r="A2170" s="156"/>
      <c r="B2170" s="220"/>
      <c r="C2170" s="150"/>
      <c r="D2170" s="150"/>
      <c r="E2170" s="150"/>
      <c r="F2170" s="150"/>
      <c r="G2170" s="151"/>
      <c r="H2170" s="23">
        <f>MONTH(CtasReceber[[#This Row],[Data Vencimento]])</f>
        <v>1</v>
      </c>
      <c r="I2170" s="23">
        <f>YEAR(CtasReceber[[#This Row],[Data Vencimento]])</f>
        <v>1900</v>
      </c>
      <c r="J2170" s="156"/>
      <c r="K2170" s="23">
        <f>MONTH(CtasReceber[[#This Row],[Data Recebimento]])</f>
        <v>1</v>
      </c>
      <c r="L2170" s="23">
        <f>YEAR(CtasReceber[[#This Row],[Data Recebimento]])</f>
        <v>1900</v>
      </c>
      <c r="M2170" s="154"/>
      <c r="N2170" s="208"/>
      <c r="O21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1" spans="1:15">
      <c r="A2171" s="156"/>
      <c r="B2171" s="220"/>
      <c r="C2171" s="150"/>
      <c r="D2171" s="150"/>
      <c r="E2171" s="150"/>
      <c r="F2171" s="150"/>
      <c r="G2171" s="151"/>
      <c r="H2171" s="23">
        <f>MONTH(CtasReceber[[#This Row],[Data Vencimento]])</f>
        <v>1</v>
      </c>
      <c r="I2171" s="23">
        <f>YEAR(CtasReceber[[#This Row],[Data Vencimento]])</f>
        <v>1900</v>
      </c>
      <c r="J2171" s="156"/>
      <c r="K2171" s="23">
        <f>MONTH(CtasReceber[[#This Row],[Data Recebimento]])</f>
        <v>1</v>
      </c>
      <c r="L2171" s="23">
        <f>YEAR(CtasReceber[[#This Row],[Data Recebimento]])</f>
        <v>1900</v>
      </c>
      <c r="M2171" s="154"/>
      <c r="N2171" s="208"/>
      <c r="O21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2" spans="1:15">
      <c r="A2172" s="156"/>
      <c r="B2172" s="220"/>
      <c r="C2172" s="150"/>
      <c r="D2172" s="150"/>
      <c r="E2172" s="150"/>
      <c r="F2172" s="150"/>
      <c r="G2172" s="151"/>
      <c r="H2172" s="23">
        <f>MONTH(CtasReceber[[#This Row],[Data Vencimento]])</f>
        <v>1</v>
      </c>
      <c r="I2172" s="23">
        <f>YEAR(CtasReceber[[#This Row],[Data Vencimento]])</f>
        <v>1900</v>
      </c>
      <c r="J2172" s="156"/>
      <c r="K2172" s="23">
        <f>MONTH(CtasReceber[[#This Row],[Data Recebimento]])</f>
        <v>1</v>
      </c>
      <c r="L2172" s="23">
        <f>YEAR(CtasReceber[[#This Row],[Data Recebimento]])</f>
        <v>1900</v>
      </c>
      <c r="M2172" s="154"/>
      <c r="N2172" s="208"/>
      <c r="O21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3" spans="1:15">
      <c r="A2173" s="156"/>
      <c r="B2173" s="220"/>
      <c r="C2173" s="150"/>
      <c r="D2173" s="150"/>
      <c r="E2173" s="150"/>
      <c r="F2173" s="150"/>
      <c r="G2173" s="151"/>
      <c r="H2173" s="23">
        <f>MONTH(CtasReceber[[#This Row],[Data Vencimento]])</f>
        <v>1</v>
      </c>
      <c r="I2173" s="23">
        <f>YEAR(CtasReceber[[#This Row],[Data Vencimento]])</f>
        <v>1900</v>
      </c>
      <c r="J2173" s="156"/>
      <c r="K2173" s="23">
        <f>MONTH(CtasReceber[[#This Row],[Data Recebimento]])</f>
        <v>1</v>
      </c>
      <c r="L2173" s="23">
        <f>YEAR(CtasReceber[[#This Row],[Data Recebimento]])</f>
        <v>1900</v>
      </c>
      <c r="M2173" s="154"/>
      <c r="N2173" s="208"/>
      <c r="O21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4" spans="1:15">
      <c r="A2174" s="156"/>
      <c r="B2174" s="220"/>
      <c r="C2174" s="150"/>
      <c r="D2174" s="150"/>
      <c r="E2174" s="150"/>
      <c r="F2174" s="150"/>
      <c r="G2174" s="151"/>
      <c r="H2174" s="23">
        <f>MONTH(CtasReceber[[#This Row],[Data Vencimento]])</f>
        <v>1</v>
      </c>
      <c r="I2174" s="23">
        <f>YEAR(CtasReceber[[#This Row],[Data Vencimento]])</f>
        <v>1900</v>
      </c>
      <c r="J2174" s="156"/>
      <c r="K2174" s="23">
        <f>MONTH(CtasReceber[[#This Row],[Data Recebimento]])</f>
        <v>1</v>
      </c>
      <c r="L2174" s="23">
        <f>YEAR(CtasReceber[[#This Row],[Data Recebimento]])</f>
        <v>1900</v>
      </c>
      <c r="M2174" s="154"/>
      <c r="N2174" s="208"/>
      <c r="O21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5" spans="1:15">
      <c r="A2175" s="156"/>
      <c r="B2175" s="220"/>
      <c r="C2175" s="150"/>
      <c r="D2175" s="150"/>
      <c r="E2175" s="150"/>
      <c r="F2175" s="150"/>
      <c r="G2175" s="151"/>
      <c r="H2175" s="23">
        <f>MONTH(CtasReceber[[#This Row],[Data Vencimento]])</f>
        <v>1</v>
      </c>
      <c r="I2175" s="23">
        <f>YEAR(CtasReceber[[#This Row],[Data Vencimento]])</f>
        <v>1900</v>
      </c>
      <c r="J2175" s="156"/>
      <c r="K2175" s="23">
        <f>MONTH(CtasReceber[[#This Row],[Data Recebimento]])</f>
        <v>1</v>
      </c>
      <c r="L2175" s="23">
        <f>YEAR(CtasReceber[[#This Row],[Data Recebimento]])</f>
        <v>1900</v>
      </c>
      <c r="M2175" s="154"/>
      <c r="N2175" s="208"/>
      <c r="O21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6" spans="1:15">
      <c r="A2176" s="156"/>
      <c r="B2176" s="220"/>
      <c r="C2176" s="150"/>
      <c r="D2176" s="150"/>
      <c r="E2176" s="150"/>
      <c r="F2176" s="150"/>
      <c r="G2176" s="151"/>
      <c r="H2176" s="23">
        <f>MONTH(CtasReceber[[#This Row],[Data Vencimento]])</f>
        <v>1</v>
      </c>
      <c r="I2176" s="23">
        <f>YEAR(CtasReceber[[#This Row],[Data Vencimento]])</f>
        <v>1900</v>
      </c>
      <c r="J2176" s="156"/>
      <c r="K2176" s="23">
        <f>MONTH(CtasReceber[[#This Row],[Data Recebimento]])</f>
        <v>1</v>
      </c>
      <c r="L2176" s="23">
        <f>YEAR(CtasReceber[[#This Row],[Data Recebimento]])</f>
        <v>1900</v>
      </c>
      <c r="M2176" s="154"/>
      <c r="N2176" s="208"/>
      <c r="O21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7" spans="1:15">
      <c r="A2177" s="156"/>
      <c r="B2177" s="220"/>
      <c r="C2177" s="150"/>
      <c r="D2177" s="150"/>
      <c r="E2177" s="150"/>
      <c r="F2177" s="150"/>
      <c r="G2177" s="151"/>
      <c r="H2177" s="23">
        <f>MONTH(CtasReceber[[#This Row],[Data Vencimento]])</f>
        <v>1</v>
      </c>
      <c r="I2177" s="23">
        <f>YEAR(CtasReceber[[#This Row],[Data Vencimento]])</f>
        <v>1900</v>
      </c>
      <c r="J2177" s="156"/>
      <c r="K2177" s="23">
        <f>MONTH(CtasReceber[[#This Row],[Data Recebimento]])</f>
        <v>1</v>
      </c>
      <c r="L2177" s="23">
        <f>YEAR(CtasReceber[[#This Row],[Data Recebimento]])</f>
        <v>1900</v>
      </c>
      <c r="M2177" s="154"/>
      <c r="N2177" s="208"/>
      <c r="O21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8" spans="1:15">
      <c r="A2178" s="156"/>
      <c r="B2178" s="220"/>
      <c r="C2178" s="150"/>
      <c r="D2178" s="150"/>
      <c r="E2178" s="150"/>
      <c r="F2178" s="150"/>
      <c r="G2178" s="151"/>
      <c r="H2178" s="23">
        <f>MONTH(CtasReceber[[#This Row],[Data Vencimento]])</f>
        <v>1</v>
      </c>
      <c r="I2178" s="23">
        <f>YEAR(CtasReceber[[#This Row],[Data Vencimento]])</f>
        <v>1900</v>
      </c>
      <c r="J2178" s="156"/>
      <c r="K2178" s="23">
        <f>MONTH(CtasReceber[[#This Row],[Data Recebimento]])</f>
        <v>1</v>
      </c>
      <c r="L2178" s="23">
        <f>YEAR(CtasReceber[[#This Row],[Data Recebimento]])</f>
        <v>1900</v>
      </c>
      <c r="M2178" s="154"/>
      <c r="N2178" s="208"/>
      <c r="O21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79" spans="1:15">
      <c r="A2179" s="156"/>
      <c r="B2179" s="220"/>
      <c r="C2179" s="150"/>
      <c r="D2179" s="150"/>
      <c r="E2179" s="150"/>
      <c r="F2179" s="150"/>
      <c r="G2179" s="151"/>
      <c r="H2179" s="23">
        <f>MONTH(CtasReceber[[#This Row],[Data Vencimento]])</f>
        <v>1</v>
      </c>
      <c r="I2179" s="23">
        <f>YEAR(CtasReceber[[#This Row],[Data Vencimento]])</f>
        <v>1900</v>
      </c>
      <c r="J2179" s="156"/>
      <c r="K2179" s="23">
        <f>MONTH(CtasReceber[[#This Row],[Data Recebimento]])</f>
        <v>1</v>
      </c>
      <c r="L2179" s="23">
        <f>YEAR(CtasReceber[[#This Row],[Data Recebimento]])</f>
        <v>1900</v>
      </c>
      <c r="M2179" s="154"/>
      <c r="N2179" s="208"/>
      <c r="O21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0" spans="1:15">
      <c r="A2180" s="156"/>
      <c r="B2180" s="220"/>
      <c r="C2180" s="150"/>
      <c r="D2180" s="150"/>
      <c r="E2180" s="150"/>
      <c r="F2180" s="150"/>
      <c r="G2180" s="151"/>
      <c r="H2180" s="23">
        <f>MONTH(CtasReceber[[#This Row],[Data Vencimento]])</f>
        <v>1</v>
      </c>
      <c r="I2180" s="23">
        <f>YEAR(CtasReceber[[#This Row],[Data Vencimento]])</f>
        <v>1900</v>
      </c>
      <c r="J2180" s="156"/>
      <c r="K2180" s="23">
        <f>MONTH(CtasReceber[[#This Row],[Data Recebimento]])</f>
        <v>1</v>
      </c>
      <c r="L2180" s="23">
        <f>YEAR(CtasReceber[[#This Row],[Data Recebimento]])</f>
        <v>1900</v>
      </c>
      <c r="M2180" s="154"/>
      <c r="N2180" s="208"/>
      <c r="O21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1" spans="1:15">
      <c r="A2181" s="156"/>
      <c r="B2181" s="220"/>
      <c r="C2181" s="150"/>
      <c r="D2181" s="150"/>
      <c r="E2181" s="150"/>
      <c r="F2181" s="150"/>
      <c r="G2181" s="151"/>
      <c r="H2181" s="23">
        <f>MONTH(CtasReceber[[#This Row],[Data Vencimento]])</f>
        <v>1</v>
      </c>
      <c r="I2181" s="23">
        <f>YEAR(CtasReceber[[#This Row],[Data Vencimento]])</f>
        <v>1900</v>
      </c>
      <c r="J2181" s="156"/>
      <c r="K2181" s="23">
        <f>MONTH(CtasReceber[[#This Row],[Data Recebimento]])</f>
        <v>1</v>
      </c>
      <c r="L2181" s="23">
        <f>YEAR(CtasReceber[[#This Row],[Data Recebimento]])</f>
        <v>1900</v>
      </c>
      <c r="M2181" s="154"/>
      <c r="N2181" s="208"/>
      <c r="O21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2" spans="1:15">
      <c r="A2182" s="156"/>
      <c r="B2182" s="220"/>
      <c r="C2182" s="150"/>
      <c r="D2182" s="150"/>
      <c r="E2182" s="150"/>
      <c r="F2182" s="150"/>
      <c r="G2182" s="151"/>
      <c r="H2182" s="23">
        <f>MONTH(CtasReceber[[#This Row],[Data Vencimento]])</f>
        <v>1</v>
      </c>
      <c r="I2182" s="23">
        <f>YEAR(CtasReceber[[#This Row],[Data Vencimento]])</f>
        <v>1900</v>
      </c>
      <c r="J2182" s="156"/>
      <c r="K2182" s="23">
        <f>MONTH(CtasReceber[[#This Row],[Data Recebimento]])</f>
        <v>1</v>
      </c>
      <c r="L2182" s="23">
        <f>YEAR(CtasReceber[[#This Row],[Data Recebimento]])</f>
        <v>1900</v>
      </c>
      <c r="M2182" s="154"/>
      <c r="N2182" s="208"/>
      <c r="O21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3" spans="1:15">
      <c r="A2183" s="156"/>
      <c r="B2183" s="220"/>
      <c r="C2183" s="150"/>
      <c r="D2183" s="150"/>
      <c r="E2183" s="150"/>
      <c r="F2183" s="150"/>
      <c r="G2183" s="151"/>
      <c r="H2183" s="23">
        <f>MONTH(CtasReceber[[#This Row],[Data Vencimento]])</f>
        <v>1</v>
      </c>
      <c r="I2183" s="23">
        <f>YEAR(CtasReceber[[#This Row],[Data Vencimento]])</f>
        <v>1900</v>
      </c>
      <c r="J2183" s="156"/>
      <c r="K2183" s="23">
        <f>MONTH(CtasReceber[[#This Row],[Data Recebimento]])</f>
        <v>1</v>
      </c>
      <c r="L2183" s="23">
        <f>YEAR(CtasReceber[[#This Row],[Data Recebimento]])</f>
        <v>1900</v>
      </c>
      <c r="M2183" s="154"/>
      <c r="N2183" s="208"/>
      <c r="O21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4" spans="1:15">
      <c r="A2184" s="156"/>
      <c r="B2184" s="220"/>
      <c r="C2184" s="150"/>
      <c r="D2184" s="150"/>
      <c r="E2184" s="150"/>
      <c r="F2184" s="150"/>
      <c r="G2184" s="151"/>
      <c r="H2184" s="23">
        <f>MONTH(CtasReceber[[#This Row],[Data Vencimento]])</f>
        <v>1</v>
      </c>
      <c r="I2184" s="23">
        <f>YEAR(CtasReceber[[#This Row],[Data Vencimento]])</f>
        <v>1900</v>
      </c>
      <c r="J2184" s="156"/>
      <c r="K2184" s="23">
        <f>MONTH(CtasReceber[[#This Row],[Data Recebimento]])</f>
        <v>1</v>
      </c>
      <c r="L2184" s="23">
        <f>YEAR(CtasReceber[[#This Row],[Data Recebimento]])</f>
        <v>1900</v>
      </c>
      <c r="M2184" s="154"/>
      <c r="N2184" s="208"/>
      <c r="O21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5" spans="1:15">
      <c r="A2185" s="156"/>
      <c r="B2185" s="220"/>
      <c r="C2185" s="150"/>
      <c r="D2185" s="150"/>
      <c r="E2185" s="150"/>
      <c r="F2185" s="150"/>
      <c r="G2185" s="151"/>
      <c r="H2185" s="23">
        <f>MONTH(CtasReceber[[#This Row],[Data Vencimento]])</f>
        <v>1</v>
      </c>
      <c r="I2185" s="23">
        <f>YEAR(CtasReceber[[#This Row],[Data Vencimento]])</f>
        <v>1900</v>
      </c>
      <c r="J2185" s="156"/>
      <c r="K2185" s="23">
        <f>MONTH(CtasReceber[[#This Row],[Data Recebimento]])</f>
        <v>1</v>
      </c>
      <c r="L2185" s="23">
        <f>YEAR(CtasReceber[[#This Row],[Data Recebimento]])</f>
        <v>1900</v>
      </c>
      <c r="M2185" s="154"/>
      <c r="N2185" s="208"/>
      <c r="O21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6" spans="1:15">
      <c r="A2186" s="156"/>
      <c r="B2186" s="220"/>
      <c r="C2186" s="150"/>
      <c r="D2186" s="150"/>
      <c r="E2186" s="150"/>
      <c r="F2186" s="150"/>
      <c r="G2186" s="151"/>
      <c r="H2186" s="23">
        <f>MONTH(CtasReceber[[#This Row],[Data Vencimento]])</f>
        <v>1</v>
      </c>
      <c r="I2186" s="23">
        <f>YEAR(CtasReceber[[#This Row],[Data Vencimento]])</f>
        <v>1900</v>
      </c>
      <c r="J2186" s="156"/>
      <c r="K2186" s="23">
        <f>MONTH(CtasReceber[[#This Row],[Data Recebimento]])</f>
        <v>1</v>
      </c>
      <c r="L2186" s="23">
        <f>YEAR(CtasReceber[[#This Row],[Data Recebimento]])</f>
        <v>1900</v>
      </c>
      <c r="M2186" s="154"/>
      <c r="N2186" s="208"/>
      <c r="O21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7" spans="1:15">
      <c r="A2187" s="156"/>
      <c r="B2187" s="220"/>
      <c r="C2187" s="150"/>
      <c r="D2187" s="150"/>
      <c r="E2187" s="150"/>
      <c r="F2187" s="150"/>
      <c r="G2187" s="151"/>
      <c r="H2187" s="23">
        <f>MONTH(CtasReceber[[#This Row],[Data Vencimento]])</f>
        <v>1</v>
      </c>
      <c r="I2187" s="23">
        <f>YEAR(CtasReceber[[#This Row],[Data Vencimento]])</f>
        <v>1900</v>
      </c>
      <c r="J2187" s="156"/>
      <c r="K2187" s="23">
        <f>MONTH(CtasReceber[[#This Row],[Data Recebimento]])</f>
        <v>1</v>
      </c>
      <c r="L2187" s="23">
        <f>YEAR(CtasReceber[[#This Row],[Data Recebimento]])</f>
        <v>1900</v>
      </c>
      <c r="M2187" s="154"/>
      <c r="N2187" s="208"/>
      <c r="O21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8" spans="1:15">
      <c r="A2188" s="156"/>
      <c r="B2188" s="220"/>
      <c r="C2188" s="150"/>
      <c r="D2188" s="150"/>
      <c r="E2188" s="150"/>
      <c r="F2188" s="150"/>
      <c r="G2188" s="151"/>
      <c r="H2188" s="23">
        <f>MONTH(CtasReceber[[#This Row],[Data Vencimento]])</f>
        <v>1</v>
      </c>
      <c r="I2188" s="23">
        <f>YEAR(CtasReceber[[#This Row],[Data Vencimento]])</f>
        <v>1900</v>
      </c>
      <c r="J2188" s="156"/>
      <c r="K2188" s="23">
        <f>MONTH(CtasReceber[[#This Row],[Data Recebimento]])</f>
        <v>1</v>
      </c>
      <c r="L2188" s="23">
        <f>YEAR(CtasReceber[[#This Row],[Data Recebimento]])</f>
        <v>1900</v>
      </c>
      <c r="M2188" s="154"/>
      <c r="N2188" s="208"/>
      <c r="O21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89" spans="1:15">
      <c r="A2189" s="156"/>
      <c r="B2189" s="220"/>
      <c r="C2189" s="150"/>
      <c r="D2189" s="150"/>
      <c r="E2189" s="150"/>
      <c r="F2189" s="150"/>
      <c r="G2189" s="151"/>
      <c r="H2189" s="23">
        <f>MONTH(CtasReceber[[#This Row],[Data Vencimento]])</f>
        <v>1</v>
      </c>
      <c r="I2189" s="23">
        <f>YEAR(CtasReceber[[#This Row],[Data Vencimento]])</f>
        <v>1900</v>
      </c>
      <c r="J2189" s="156"/>
      <c r="K2189" s="23">
        <f>MONTH(CtasReceber[[#This Row],[Data Recebimento]])</f>
        <v>1</v>
      </c>
      <c r="L2189" s="23">
        <f>YEAR(CtasReceber[[#This Row],[Data Recebimento]])</f>
        <v>1900</v>
      </c>
      <c r="M2189" s="154"/>
      <c r="N2189" s="208"/>
      <c r="O21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0" spans="1:15">
      <c r="A2190" s="156"/>
      <c r="B2190" s="220"/>
      <c r="C2190" s="150"/>
      <c r="D2190" s="150"/>
      <c r="E2190" s="150"/>
      <c r="F2190" s="150"/>
      <c r="G2190" s="151"/>
      <c r="H2190" s="23">
        <f>MONTH(CtasReceber[[#This Row],[Data Vencimento]])</f>
        <v>1</v>
      </c>
      <c r="I2190" s="23">
        <f>YEAR(CtasReceber[[#This Row],[Data Vencimento]])</f>
        <v>1900</v>
      </c>
      <c r="J2190" s="156"/>
      <c r="K2190" s="23">
        <f>MONTH(CtasReceber[[#This Row],[Data Recebimento]])</f>
        <v>1</v>
      </c>
      <c r="L2190" s="23">
        <f>YEAR(CtasReceber[[#This Row],[Data Recebimento]])</f>
        <v>1900</v>
      </c>
      <c r="M2190" s="154"/>
      <c r="N2190" s="208"/>
      <c r="O21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1" spans="1:15">
      <c r="A2191" s="156"/>
      <c r="B2191" s="220"/>
      <c r="C2191" s="150"/>
      <c r="D2191" s="150"/>
      <c r="E2191" s="150"/>
      <c r="F2191" s="150"/>
      <c r="G2191" s="151"/>
      <c r="H2191" s="23">
        <f>MONTH(CtasReceber[[#This Row],[Data Vencimento]])</f>
        <v>1</v>
      </c>
      <c r="I2191" s="23">
        <f>YEAR(CtasReceber[[#This Row],[Data Vencimento]])</f>
        <v>1900</v>
      </c>
      <c r="J2191" s="156"/>
      <c r="K2191" s="23">
        <f>MONTH(CtasReceber[[#This Row],[Data Recebimento]])</f>
        <v>1</v>
      </c>
      <c r="L2191" s="23">
        <f>YEAR(CtasReceber[[#This Row],[Data Recebimento]])</f>
        <v>1900</v>
      </c>
      <c r="M2191" s="154"/>
      <c r="N2191" s="208"/>
      <c r="O21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2" spans="1:15">
      <c r="A2192" s="156"/>
      <c r="B2192" s="220"/>
      <c r="C2192" s="150"/>
      <c r="D2192" s="150"/>
      <c r="E2192" s="150"/>
      <c r="F2192" s="150"/>
      <c r="G2192" s="151"/>
      <c r="H2192" s="23">
        <f>MONTH(CtasReceber[[#This Row],[Data Vencimento]])</f>
        <v>1</v>
      </c>
      <c r="I2192" s="23">
        <f>YEAR(CtasReceber[[#This Row],[Data Vencimento]])</f>
        <v>1900</v>
      </c>
      <c r="J2192" s="156"/>
      <c r="K2192" s="23">
        <f>MONTH(CtasReceber[[#This Row],[Data Recebimento]])</f>
        <v>1</v>
      </c>
      <c r="L2192" s="23">
        <f>YEAR(CtasReceber[[#This Row],[Data Recebimento]])</f>
        <v>1900</v>
      </c>
      <c r="M2192" s="154"/>
      <c r="N2192" s="208"/>
      <c r="O21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3" spans="1:15">
      <c r="A2193" s="156"/>
      <c r="B2193" s="220"/>
      <c r="C2193" s="150"/>
      <c r="D2193" s="150"/>
      <c r="E2193" s="150"/>
      <c r="F2193" s="150"/>
      <c r="G2193" s="151"/>
      <c r="H2193" s="23">
        <f>MONTH(CtasReceber[[#This Row],[Data Vencimento]])</f>
        <v>1</v>
      </c>
      <c r="I2193" s="23">
        <f>YEAR(CtasReceber[[#This Row],[Data Vencimento]])</f>
        <v>1900</v>
      </c>
      <c r="J2193" s="156"/>
      <c r="K2193" s="23">
        <f>MONTH(CtasReceber[[#This Row],[Data Recebimento]])</f>
        <v>1</v>
      </c>
      <c r="L2193" s="23">
        <f>YEAR(CtasReceber[[#This Row],[Data Recebimento]])</f>
        <v>1900</v>
      </c>
      <c r="M2193" s="154"/>
      <c r="N2193" s="208"/>
      <c r="O21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4" spans="1:15">
      <c r="A2194" s="156"/>
      <c r="B2194" s="220"/>
      <c r="C2194" s="150"/>
      <c r="D2194" s="150"/>
      <c r="E2194" s="150"/>
      <c r="F2194" s="150"/>
      <c r="G2194" s="151"/>
      <c r="H2194" s="23">
        <f>MONTH(CtasReceber[[#This Row],[Data Vencimento]])</f>
        <v>1</v>
      </c>
      <c r="I2194" s="23">
        <f>YEAR(CtasReceber[[#This Row],[Data Vencimento]])</f>
        <v>1900</v>
      </c>
      <c r="J2194" s="156"/>
      <c r="K2194" s="23">
        <f>MONTH(CtasReceber[[#This Row],[Data Recebimento]])</f>
        <v>1</v>
      </c>
      <c r="L2194" s="23">
        <f>YEAR(CtasReceber[[#This Row],[Data Recebimento]])</f>
        <v>1900</v>
      </c>
      <c r="M2194" s="154"/>
      <c r="N2194" s="208"/>
      <c r="O21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5" spans="1:15">
      <c r="A2195" s="156"/>
      <c r="B2195" s="220"/>
      <c r="C2195" s="150"/>
      <c r="D2195" s="150"/>
      <c r="E2195" s="150"/>
      <c r="F2195" s="150"/>
      <c r="G2195" s="151"/>
      <c r="H2195" s="23">
        <f>MONTH(CtasReceber[[#This Row],[Data Vencimento]])</f>
        <v>1</v>
      </c>
      <c r="I2195" s="23">
        <f>YEAR(CtasReceber[[#This Row],[Data Vencimento]])</f>
        <v>1900</v>
      </c>
      <c r="J2195" s="156"/>
      <c r="K2195" s="23">
        <f>MONTH(CtasReceber[[#This Row],[Data Recebimento]])</f>
        <v>1</v>
      </c>
      <c r="L2195" s="23">
        <f>YEAR(CtasReceber[[#This Row],[Data Recebimento]])</f>
        <v>1900</v>
      </c>
      <c r="M2195" s="154"/>
      <c r="N2195" s="208"/>
      <c r="O21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6" spans="1:15">
      <c r="A2196" s="156"/>
      <c r="B2196" s="220"/>
      <c r="C2196" s="150"/>
      <c r="D2196" s="150"/>
      <c r="E2196" s="150"/>
      <c r="F2196" s="150"/>
      <c r="G2196" s="151"/>
      <c r="H2196" s="23">
        <f>MONTH(CtasReceber[[#This Row],[Data Vencimento]])</f>
        <v>1</v>
      </c>
      <c r="I2196" s="23">
        <f>YEAR(CtasReceber[[#This Row],[Data Vencimento]])</f>
        <v>1900</v>
      </c>
      <c r="J2196" s="156"/>
      <c r="K2196" s="23">
        <f>MONTH(CtasReceber[[#This Row],[Data Recebimento]])</f>
        <v>1</v>
      </c>
      <c r="L2196" s="23">
        <f>YEAR(CtasReceber[[#This Row],[Data Recebimento]])</f>
        <v>1900</v>
      </c>
      <c r="M2196" s="154"/>
      <c r="N2196" s="208"/>
      <c r="O21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7" spans="1:15">
      <c r="A2197" s="156"/>
      <c r="B2197" s="220"/>
      <c r="C2197" s="150"/>
      <c r="D2197" s="150"/>
      <c r="E2197" s="150"/>
      <c r="F2197" s="150"/>
      <c r="G2197" s="151"/>
      <c r="H2197" s="23">
        <f>MONTH(CtasReceber[[#This Row],[Data Vencimento]])</f>
        <v>1</v>
      </c>
      <c r="I2197" s="23">
        <f>YEAR(CtasReceber[[#This Row],[Data Vencimento]])</f>
        <v>1900</v>
      </c>
      <c r="J2197" s="156"/>
      <c r="K2197" s="23">
        <f>MONTH(CtasReceber[[#This Row],[Data Recebimento]])</f>
        <v>1</v>
      </c>
      <c r="L2197" s="23">
        <f>YEAR(CtasReceber[[#This Row],[Data Recebimento]])</f>
        <v>1900</v>
      </c>
      <c r="M2197" s="154"/>
      <c r="N2197" s="208"/>
      <c r="O21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8" spans="1:15">
      <c r="A2198" s="156"/>
      <c r="B2198" s="220"/>
      <c r="C2198" s="150"/>
      <c r="D2198" s="150"/>
      <c r="E2198" s="150"/>
      <c r="F2198" s="150"/>
      <c r="G2198" s="151"/>
      <c r="H2198" s="23">
        <f>MONTH(CtasReceber[[#This Row],[Data Vencimento]])</f>
        <v>1</v>
      </c>
      <c r="I2198" s="23">
        <f>YEAR(CtasReceber[[#This Row],[Data Vencimento]])</f>
        <v>1900</v>
      </c>
      <c r="J2198" s="156"/>
      <c r="K2198" s="23">
        <f>MONTH(CtasReceber[[#This Row],[Data Recebimento]])</f>
        <v>1</v>
      </c>
      <c r="L2198" s="23">
        <f>YEAR(CtasReceber[[#This Row],[Data Recebimento]])</f>
        <v>1900</v>
      </c>
      <c r="M2198" s="154"/>
      <c r="N2198" s="208"/>
      <c r="O21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199" spans="1:15">
      <c r="A2199" s="156"/>
      <c r="B2199" s="220"/>
      <c r="C2199" s="150"/>
      <c r="D2199" s="150"/>
      <c r="E2199" s="150"/>
      <c r="F2199" s="150"/>
      <c r="G2199" s="151"/>
      <c r="H2199" s="23">
        <f>MONTH(CtasReceber[[#This Row],[Data Vencimento]])</f>
        <v>1</v>
      </c>
      <c r="I2199" s="23">
        <f>YEAR(CtasReceber[[#This Row],[Data Vencimento]])</f>
        <v>1900</v>
      </c>
      <c r="J2199" s="156"/>
      <c r="K2199" s="23">
        <f>MONTH(CtasReceber[[#This Row],[Data Recebimento]])</f>
        <v>1</v>
      </c>
      <c r="L2199" s="23">
        <f>YEAR(CtasReceber[[#This Row],[Data Recebimento]])</f>
        <v>1900</v>
      </c>
      <c r="M2199" s="154"/>
      <c r="N2199" s="208"/>
      <c r="O21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0" spans="1:15">
      <c r="A2200" s="156"/>
      <c r="B2200" s="220"/>
      <c r="C2200" s="150"/>
      <c r="D2200" s="150"/>
      <c r="E2200" s="150"/>
      <c r="F2200" s="150"/>
      <c r="G2200" s="151"/>
      <c r="H2200" s="23">
        <f>MONTH(CtasReceber[[#This Row],[Data Vencimento]])</f>
        <v>1</v>
      </c>
      <c r="I2200" s="23">
        <f>YEAR(CtasReceber[[#This Row],[Data Vencimento]])</f>
        <v>1900</v>
      </c>
      <c r="J2200" s="156"/>
      <c r="K2200" s="23">
        <f>MONTH(CtasReceber[[#This Row],[Data Recebimento]])</f>
        <v>1</v>
      </c>
      <c r="L2200" s="23">
        <f>YEAR(CtasReceber[[#This Row],[Data Recebimento]])</f>
        <v>1900</v>
      </c>
      <c r="M2200" s="154"/>
      <c r="N2200" s="208"/>
      <c r="O22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1" spans="1:15">
      <c r="A2201" s="156"/>
      <c r="B2201" s="220"/>
      <c r="C2201" s="150"/>
      <c r="D2201" s="150"/>
      <c r="E2201" s="150"/>
      <c r="F2201" s="150"/>
      <c r="G2201" s="151"/>
      <c r="H2201" s="23">
        <f>MONTH(CtasReceber[[#This Row],[Data Vencimento]])</f>
        <v>1</v>
      </c>
      <c r="I2201" s="23">
        <f>YEAR(CtasReceber[[#This Row],[Data Vencimento]])</f>
        <v>1900</v>
      </c>
      <c r="J2201" s="156"/>
      <c r="K2201" s="23">
        <f>MONTH(CtasReceber[[#This Row],[Data Recebimento]])</f>
        <v>1</v>
      </c>
      <c r="L2201" s="23">
        <f>YEAR(CtasReceber[[#This Row],[Data Recebimento]])</f>
        <v>1900</v>
      </c>
      <c r="M2201" s="154"/>
      <c r="N2201" s="208"/>
      <c r="O22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2" spans="1:15">
      <c r="A2202" s="156"/>
      <c r="B2202" s="220"/>
      <c r="C2202" s="150"/>
      <c r="D2202" s="150"/>
      <c r="E2202" s="150"/>
      <c r="F2202" s="150"/>
      <c r="G2202" s="151"/>
      <c r="H2202" s="23">
        <f>MONTH(CtasReceber[[#This Row],[Data Vencimento]])</f>
        <v>1</v>
      </c>
      <c r="I2202" s="23">
        <f>YEAR(CtasReceber[[#This Row],[Data Vencimento]])</f>
        <v>1900</v>
      </c>
      <c r="J2202" s="156"/>
      <c r="K2202" s="23">
        <f>MONTH(CtasReceber[[#This Row],[Data Recebimento]])</f>
        <v>1</v>
      </c>
      <c r="L2202" s="23">
        <f>YEAR(CtasReceber[[#This Row],[Data Recebimento]])</f>
        <v>1900</v>
      </c>
      <c r="M2202" s="154"/>
      <c r="N2202" s="208"/>
      <c r="O22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3" spans="1:15">
      <c r="A2203" s="156"/>
      <c r="B2203" s="220"/>
      <c r="C2203" s="150"/>
      <c r="D2203" s="150"/>
      <c r="E2203" s="150"/>
      <c r="F2203" s="150"/>
      <c r="G2203" s="151"/>
      <c r="H2203" s="23">
        <f>MONTH(CtasReceber[[#This Row],[Data Vencimento]])</f>
        <v>1</v>
      </c>
      <c r="I2203" s="23">
        <f>YEAR(CtasReceber[[#This Row],[Data Vencimento]])</f>
        <v>1900</v>
      </c>
      <c r="J2203" s="156"/>
      <c r="K2203" s="23">
        <f>MONTH(CtasReceber[[#This Row],[Data Recebimento]])</f>
        <v>1</v>
      </c>
      <c r="L2203" s="23">
        <f>YEAR(CtasReceber[[#This Row],[Data Recebimento]])</f>
        <v>1900</v>
      </c>
      <c r="M2203" s="154"/>
      <c r="N2203" s="208"/>
      <c r="O22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4" spans="1:15">
      <c r="A2204" s="156"/>
      <c r="B2204" s="220"/>
      <c r="C2204" s="150"/>
      <c r="D2204" s="150"/>
      <c r="E2204" s="150"/>
      <c r="F2204" s="150"/>
      <c r="G2204" s="151"/>
      <c r="H2204" s="23">
        <f>MONTH(CtasReceber[[#This Row],[Data Vencimento]])</f>
        <v>1</v>
      </c>
      <c r="I2204" s="23">
        <f>YEAR(CtasReceber[[#This Row],[Data Vencimento]])</f>
        <v>1900</v>
      </c>
      <c r="J2204" s="156"/>
      <c r="K2204" s="23">
        <f>MONTH(CtasReceber[[#This Row],[Data Recebimento]])</f>
        <v>1</v>
      </c>
      <c r="L2204" s="23">
        <f>YEAR(CtasReceber[[#This Row],[Data Recebimento]])</f>
        <v>1900</v>
      </c>
      <c r="M2204" s="154"/>
      <c r="N2204" s="208"/>
      <c r="O22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5" spans="1:15">
      <c r="A2205" s="156"/>
      <c r="B2205" s="220"/>
      <c r="C2205" s="150"/>
      <c r="D2205" s="150"/>
      <c r="E2205" s="150"/>
      <c r="F2205" s="150"/>
      <c r="G2205" s="151"/>
      <c r="H2205" s="23">
        <f>MONTH(CtasReceber[[#This Row],[Data Vencimento]])</f>
        <v>1</v>
      </c>
      <c r="I2205" s="23">
        <f>YEAR(CtasReceber[[#This Row],[Data Vencimento]])</f>
        <v>1900</v>
      </c>
      <c r="J2205" s="156"/>
      <c r="K2205" s="23">
        <f>MONTH(CtasReceber[[#This Row],[Data Recebimento]])</f>
        <v>1</v>
      </c>
      <c r="L2205" s="23">
        <f>YEAR(CtasReceber[[#This Row],[Data Recebimento]])</f>
        <v>1900</v>
      </c>
      <c r="M2205" s="154"/>
      <c r="N2205" s="208"/>
      <c r="O22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6" spans="1:15">
      <c r="A2206" s="156"/>
      <c r="B2206" s="220"/>
      <c r="C2206" s="150"/>
      <c r="D2206" s="150"/>
      <c r="E2206" s="150"/>
      <c r="F2206" s="150"/>
      <c r="G2206" s="151"/>
      <c r="H2206" s="23">
        <f>MONTH(CtasReceber[[#This Row],[Data Vencimento]])</f>
        <v>1</v>
      </c>
      <c r="I2206" s="23">
        <f>YEAR(CtasReceber[[#This Row],[Data Vencimento]])</f>
        <v>1900</v>
      </c>
      <c r="J2206" s="156"/>
      <c r="K2206" s="23">
        <f>MONTH(CtasReceber[[#This Row],[Data Recebimento]])</f>
        <v>1</v>
      </c>
      <c r="L2206" s="23">
        <f>YEAR(CtasReceber[[#This Row],[Data Recebimento]])</f>
        <v>1900</v>
      </c>
      <c r="M2206" s="154"/>
      <c r="N2206" s="208"/>
      <c r="O22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7" spans="1:15">
      <c r="A2207" s="156"/>
      <c r="B2207" s="220"/>
      <c r="C2207" s="150"/>
      <c r="D2207" s="150"/>
      <c r="E2207" s="150"/>
      <c r="F2207" s="150"/>
      <c r="G2207" s="151"/>
      <c r="H2207" s="23">
        <f>MONTH(CtasReceber[[#This Row],[Data Vencimento]])</f>
        <v>1</v>
      </c>
      <c r="I2207" s="23">
        <f>YEAR(CtasReceber[[#This Row],[Data Vencimento]])</f>
        <v>1900</v>
      </c>
      <c r="J2207" s="156"/>
      <c r="K2207" s="23">
        <f>MONTH(CtasReceber[[#This Row],[Data Recebimento]])</f>
        <v>1</v>
      </c>
      <c r="L2207" s="23">
        <f>YEAR(CtasReceber[[#This Row],[Data Recebimento]])</f>
        <v>1900</v>
      </c>
      <c r="M2207" s="154"/>
      <c r="N2207" s="208"/>
      <c r="O22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8" spans="1:15">
      <c r="A2208" s="156"/>
      <c r="B2208" s="220"/>
      <c r="C2208" s="150"/>
      <c r="D2208" s="150"/>
      <c r="E2208" s="150"/>
      <c r="F2208" s="150"/>
      <c r="G2208" s="151"/>
      <c r="H2208" s="23">
        <f>MONTH(CtasReceber[[#This Row],[Data Vencimento]])</f>
        <v>1</v>
      </c>
      <c r="I2208" s="23">
        <f>YEAR(CtasReceber[[#This Row],[Data Vencimento]])</f>
        <v>1900</v>
      </c>
      <c r="J2208" s="156"/>
      <c r="K2208" s="23">
        <f>MONTH(CtasReceber[[#This Row],[Data Recebimento]])</f>
        <v>1</v>
      </c>
      <c r="L2208" s="23">
        <f>YEAR(CtasReceber[[#This Row],[Data Recebimento]])</f>
        <v>1900</v>
      </c>
      <c r="M2208" s="154"/>
      <c r="N2208" s="208"/>
      <c r="O22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09" spans="1:15">
      <c r="A2209" s="156"/>
      <c r="B2209" s="220"/>
      <c r="C2209" s="150"/>
      <c r="D2209" s="150"/>
      <c r="E2209" s="150"/>
      <c r="F2209" s="150"/>
      <c r="G2209" s="151"/>
      <c r="H2209" s="23">
        <f>MONTH(CtasReceber[[#This Row],[Data Vencimento]])</f>
        <v>1</v>
      </c>
      <c r="I2209" s="23">
        <f>YEAR(CtasReceber[[#This Row],[Data Vencimento]])</f>
        <v>1900</v>
      </c>
      <c r="J2209" s="156"/>
      <c r="K2209" s="23">
        <f>MONTH(CtasReceber[[#This Row],[Data Recebimento]])</f>
        <v>1</v>
      </c>
      <c r="L2209" s="23">
        <f>YEAR(CtasReceber[[#This Row],[Data Recebimento]])</f>
        <v>1900</v>
      </c>
      <c r="M2209" s="154"/>
      <c r="N2209" s="208"/>
      <c r="O22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0" spans="1:15">
      <c r="A2210" s="156"/>
      <c r="B2210" s="220"/>
      <c r="C2210" s="150"/>
      <c r="D2210" s="150"/>
      <c r="E2210" s="150"/>
      <c r="F2210" s="150"/>
      <c r="G2210" s="151"/>
      <c r="H2210" s="23">
        <f>MONTH(CtasReceber[[#This Row],[Data Vencimento]])</f>
        <v>1</v>
      </c>
      <c r="I2210" s="23">
        <f>YEAR(CtasReceber[[#This Row],[Data Vencimento]])</f>
        <v>1900</v>
      </c>
      <c r="J2210" s="156"/>
      <c r="K2210" s="23">
        <f>MONTH(CtasReceber[[#This Row],[Data Recebimento]])</f>
        <v>1</v>
      </c>
      <c r="L2210" s="23">
        <f>YEAR(CtasReceber[[#This Row],[Data Recebimento]])</f>
        <v>1900</v>
      </c>
      <c r="M2210" s="154"/>
      <c r="N2210" s="208"/>
      <c r="O22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1" spans="1:15">
      <c r="A2211" s="156"/>
      <c r="B2211" s="220"/>
      <c r="C2211" s="150"/>
      <c r="D2211" s="150"/>
      <c r="E2211" s="150"/>
      <c r="F2211" s="150"/>
      <c r="G2211" s="151"/>
      <c r="H2211" s="23">
        <f>MONTH(CtasReceber[[#This Row],[Data Vencimento]])</f>
        <v>1</v>
      </c>
      <c r="I2211" s="23">
        <f>YEAR(CtasReceber[[#This Row],[Data Vencimento]])</f>
        <v>1900</v>
      </c>
      <c r="J2211" s="156"/>
      <c r="K2211" s="23">
        <f>MONTH(CtasReceber[[#This Row],[Data Recebimento]])</f>
        <v>1</v>
      </c>
      <c r="L2211" s="23">
        <f>YEAR(CtasReceber[[#This Row],[Data Recebimento]])</f>
        <v>1900</v>
      </c>
      <c r="M2211" s="154"/>
      <c r="N2211" s="208"/>
      <c r="O22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2" spans="1:15">
      <c r="A2212" s="156"/>
      <c r="B2212" s="220"/>
      <c r="C2212" s="150"/>
      <c r="D2212" s="150"/>
      <c r="E2212" s="150"/>
      <c r="F2212" s="150"/>
      <c r="G2212" s="151"/>
      <c r="H2212" s="23">
        <f>MONTH(CtasReceber[[#This Row],[Data Vencimento]])</f>
        <v>1</v>
      </c>
      <c r="I2212" s="23">
        <f>YEAR(CtasReceber[[#This Row],[Data Vencimento]])</f>
        <v>1900</v>
      </c>
      <c r="J2212" s="156"/>
      <c r="K2212" s="23">
        <f>MONTH(CtasReceber[[#This Row],[Data Recebimento]])</f>
        <v>1</v>
      </c>
      <c r="L2212" s="23">
        <f>YEAR(CtasReceber[[#This Row],[Data Recebimento]])</f>
        <v>1900</v>
      </c>
      <c r="M2212" s="154"/>
      <c r="N2212" s="208"/>
      <c r="O22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3" spans="1:15">
      <c r="A2213" s="156"/>
      <c r="B2213" s="220"/>
      <c r="C2213" s="150"/>
      <c r="D2213" s="150"/>
      <c r="E2213" s="150"/>
      <c r="F2213" s="150"/>
      <c r="G2213" s="151"/>
      <c r="H2213" s="23">
        <f>MONTH(CtasReceber[[#This Row],[Data Vencimento]])</f>
        <v>1</v>
      </c>
      <c r="I2213" s="23">
        <f>YEAR(CtasReceber[[#This Row],[Data Vencimento]])</f>
        <v>1900</v>
      </c>
      <c r="J2213" s="156"/>
      <c r="K2213" s="23">
        <f>MONTH(CtasReceber[[#This Row],[Data Recebimento]])</f>
        <v>1</v>
      </c>
      <c r="L2213" s="23">
        <f>YEAR(CtasReceber[[#This Row],[Data Recebimento]])</f>
        <v>1900</v>
      </c>
      <c r="M2213" s="154"/>
      <c r="N2213" s="208"/>
      <c r="O22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4" spans="1:15">
      <c r="A2214" s="156"/>
      <c r="B2214" s="220"/>
      <c r="C2214" s="150"/>
      <c r="D2214" s="150"/>
      <c r="E2214" s="150"/>
      <c r="F2214" s="150"/>
      <c r="G2214" s="151"/>
      <c r="H2214" s="23">
        <f>MONTH(CtasReceber[[#This Row],[Data Vencimento]])</f>
        <v>1</v>
      </c>
      <c r="I2214" s="23">
        <f>YEAR(CtasReceber[[#This Row],[Data Vencimento]])</f>
        <v>1900</v>
      </c>
      <c r="J2214" s="156"/>
      <c r="K2214" s="23">
        <f>MONTH(CtasReceber[[#This Row],[Data Recebimento]])</f>
        <v>1</v>
      </c>
      <c r="L2214" s="23">
        <f>YEAR(CtasReceber[[#This Row],[Data Recebimento]])</f>
        <v>1900</v>
      </c>
      <c r="M2214" s="154"/>
      <c r="N2214" s="208"/>
      <c r="O22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5" spans="1:15">
      <c r="A2215" s="156"/>
      <c r="B2215" s="220"/>
      <c r="C2215" s="150"/>
      <c r="D2215" s="150"/>
      <c r="E2215" s="150"/>
      <c r="F2215" s="150"/>
      <c r="G2215" s="151"/>
      <c r="H2215" s="23">
        <f>MONTH(CtasReceber[[#This Row],[Data Vencimento]])</f>
        <v>1</v>
      </c>
      <c r="I2215" s="23">
        <f>YEAR(CtasReceber[[#This Row],[Data Vencimento]])</f>
        <v>1900</v>
      </c>
      <c r="J2215" s="156"/>
      <c r="K2215" s="23">
        <f>MONTH(CtasReceber[[#This Row],[Data Recebimento]])</f>
        <v>1</v>
      </c>
      <c r="L2215" s="23">
        <f>YEAR(CtasReceber[[#This Row],[Data Recebimento]])</f>
        <v>1900</v>
      </c>
      <c r="M2215" s="154"/>
      <c r="N2215" s="208"/>
      <c r="O22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6" spans="1:15">
      <c r="A2216" s="156"/>
      <c r="B2216" s="220"/>
      <c r="C2216" s="150"/>
      <c r="D2216" s="150"/>
      <c r="E2216" s="150"/>
      <c r="F2216" s="150"/>
      <c r="G2216" s="151"/>
      <c r="H2216" s="23">
        <f>MONTH(CtasReceber[[#This Row],[Data Vencimento]])</f>
        <v>1</v>
      </c>
      <c r="I2216" s="23">
        <f>YEAR(CtasReceber[[#This Row],[Data Vencimento]])</f>
        <v>1900</v>
      </c>
      <c r="J2216" s="156"/>
      <c r="K2216" s="23">
        <f>MONTH(CtasReceber[[#This Row],[Data Recebimento]])</f>
        <v>1</v>
      </c>
      <c r="L2216" s="23">
        <f>YEAR(CtasReceber[[#This Row],[Data Recebimento]])</f>
        <v>1900</v>
      </c>
      <c r="M2216" s="154"/>
      <c r="N2216" s="208"/>
      <c r="O22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7" spans="1:15">
      <c r="A2217" s="156"/>
      <c r="B2217" s="220"/>
      <c r="C2217" s="150"/>
      <c r="D2217" s="150"/>
      <c r="E2217" s="150"/>
      <c r="F2217" s="150"/>
      <c r="G2217" s="151"/>
      <c r="H2217" s="23">
        <f>MONTH(CtasReceber[[#This Row],[Data Vencimento]])</f>
        <v>1</v>
      </c>
      <c r="I2217" s="23">
        <f>YEAR(CtasReceber[[#This Row],[Data Vencimento]])</f>
        <v>1900</v>
      </c>
      <c r="J2217" s="156"/>
      <c r="K2217" s="23">
        <f>MONTH(CtasReceber[[#This Row],[Data Recebimento]])</f>
        <v>1</v>
      </c>
      <c r="L2217" s="23">
        <f>YEAR(CtasReceber[[#This Row],[Data Recebimento]])</f>
        <v>1900</v>
      </c>
      <c r="M2217" s="154"/>
      <c r="N2217" s="208"/>
      <c r="O22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8" spans="1:15">
      <c r="A2218" s="156"/>
      <c r="B2218" s="220"/>
      <c r="C2218" s="150"/>
      <c r="D2218" s="150"/>
      <c r="E2218" s="150"/>
      <c r="F2218" s="150"/>
      <c r="G2218" s="151"/>
      <c r="H2218" s="23">
        <f>MONTH(CtasReceber[[#This Row],[Data Vencimento]])</f>
        <v>1</v>
      </c>
      <c r="I2218" s="23">
        <f>YEAR(CtasReceber[[#This Row],[Data Vencimento]])</f>
        <v>1900</v>
      </c>
      <c r="J2218" s="156"/>
      <c r="K2218" s="23">
        <f>MONTH(CtasReceber[[#This Row],[Data Recebimento]])</f>
        <v>1</v>
      </c>
      <c r="L2218" s="23">
        <f>YEAR(CtasReceber[[#This Row],[Data Recebimento]])</f>
        <v>1900</v>
      </c>
      <c r="M2218" s="154"/>
      <c r="N2218" s="208"/>
      <c r="O22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19" spans="1:15">
      <c r="A2219" s="156"/>
      <c r="B2219" s="220"/>
      <c r="C2219" s="150"/>
      <c r="D2219" s="150"/>
      <c r="E2219" s="150"/>
      <c r="F2219" s="150"/>
      <c r="G2219" s="151"/>
      <c r="H2219" s="23">
        <f>MONTH(CtasReceber[[#This Row],[Data Vencimento]])</f>
        <v>1</v>
      </c>
      <c r="I2219" s="23">
        <f>YEAR(CtasReceber[[#This Row],[Data Vencimento]])</f>
        <v>1900</v>
      </c>
      <c r="J2219" s="156"/>
      <c r="K2219" s="23">
        <f>MONTH(CtasReceber[[#This Row],[Data Recebimento]])</f>
        <v>1</v>
      </c>
      <c r="L2219" s="23">
        <f>YEAR(CtasReceber[[#This Row],[Data Recebimento]])</f>
        <v>1900</v>
      </c>
      <c r="M2219" s="154"/>
      <c r="N2219" s="208"/>
      <c r="O22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0" spans="1:15">
      <c r="A2220" s="156"/>
      <c r="B2220" s="220"/>
      <c r="C2220" s="150"/>
      <c r="D2220" s="150"/>
      <c r="E2220" s="150"/>
      <c r="F2220" s="150"/>
      <c r="G2220" s="151"/>
      <c r="H2220" s="23">
        <f>MONTH(CtasReceber[[#This Row],[Data Vencimento]])</f>
        <v>1</v>
      </c>
      <c r="I2220" s="23">
        <f>YEAR(CtasReceber[[#This Row],[Data Vencimento]])</f>
        <v>1900</v>
      </c>
      <c r="J2220" s="156"/>
      <c r="K2220" s="23">
        <f>MONTH(CtasReceber[[#This Row],[Data Recebimento]])</f>
        <v>1</v>
      </c>
      <c r="L2220" s="23">
        <f>YEAR(CtasReceber[[#This Row],[Data Recebimento]])</f>
        <v>1900</v>
      </c>
      <c r="M2220" s="154"/>
      <c r="N2220" s="208"/>
      <c r="O22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1" spans="1:15">
      <c r="A2221" s="156"/>
      <c r="B2221" s="220"/>
      <c r="C2221" s="150"/>
      <c r="D2221" s="150"/>
      <c r="E2221" s="150"/>
      <c r="F2221" s="150"/>
      <c r="G2221" s="151"/>
      <c r="H2221" s="23">
        <f>MONTH(CtasReceber[[#This Row],[Data Vencimento]])</f>
        <v>1</v>
      </c>
      <c r="I2221" s="23">
        <f>YEAR(CtasReceber[[#This Row],[Data Vencimento]])</f>
        <v>1900</v>
      </c>
      <c r="J2221" s="156"/>
      <c r="K2221" s="23">
        <f>MONTH(CtasReceber[[#This Row],[Data Recebimento]])</f>
        <v>1</v>
      </c>
      <c r="L2221" s="23">
        <f>YEAR(CtasReceber[[#This Row],[Data Recebimento]])</f>
        <v>1900</v>
      </c>
      <c r="M2221" s="154"/>
      <c r="N2221" s="208"/>
      <c r="O22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2" spans="1:15">
      <c r="A2222" s="156"/>
      <c r="B2222" s="220"/>
      <c r="C2222" s="150"/>
      <c r="D2222" s="150"/>
      <c r="E2222" s="150"/>
      <c r="F2222" s="150"/>
      <c r="G2222" s="151"/>
      <c r="H2222" s="23">
        <f>MONTH(CtasReceber[[#This Row],[Data Vencimento]])</f>
        <v>1</v>
      </c>
      <c r="I2222" s="23">
        <f>YEAR(CtasReceber[[#This Row],[Data Vencimento]])</f>
        <v>1900</v>
      </c>
      <c r="J2222" s="156"/>
      <c r="K2222" s="23">
        <f>MONTH(CtasReceber[[#This Row],[Data Recebimento]])</f>
        <v>1</v>
      </c>
      <c r="L2222" s="23">
        <f>YEAR(CtasReceber[[#This Row],[Data Recebimento]])</f>
        <v>1900</v>
      </c>
      <c r="M2222" s="154"/>
      <c r="N2222" s="208"/>
      <c r="O22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3" spans="1:15">
      <c r="A2223" s="156"/>
      <c r="B2223" s="220"/>
      <c r="C2223" s="150"/>
      <c r="D2223" s="150"/>
      <c r="E2223" s="150"/>
      <c r="F2223" s="150"/>
      <c r="G2223" s="151"/>
      <c r="H2223" s="23">
        <f>MONTH(CtasReceber[[#This Row],[Data Vencimento]])</f>
        <v>1</v>
      </c>
      <c r="I2223" s="23">
        <f>YEAR(CtasReceber[[#This Row],[Data Vencimento]])</f>
        <v>1900</v>
      </c>
      <c r="J2223" s="156"/>
      <c r="K2223" s="23">
        <f>MONTH(CtasReceber[[#This Row],[Data Recebimento]])</f>
        <v>1</v>
      </c>
      <c r="L2223" s="23">
        <f>YEAR(CtasReceber[[#This Row],[Data Recebimento]])</f>
        <v>1900</v>
      </c>
      <c r="M2223" s="154"/>
      <c r="N2223" s="208"/>
      <c r="O22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4" spans="1:15">
      <c r="A2224" s="156"/>
      <c r="B2224" s="220"/>
      <c r="C2224" s="150"/>
      <c r="D2224" s="150"/>
      <c r="E2224" s="150"/>
      <c r="F2224" s="150"/>
      <c r="G2224" s="151"/>
      <c r="H2224" s="23">
        <f>MONTH(CtasReceber[[#This Row],[Data Vencimento]])</f>
        <v>1</v>
      </c>
      <c r="I2224" s="23">
        <f>YEAR(CtasReceber[[#This Row],[Data Vencimento]])</f>
        <v>1900</v>
      </c>
      <c r="J2224" s="156"/>
      <c r="K2224" s="23">
        <f>MONTH(CtasReceber[[#This Row],[Data Recebimento]])</f>
        <v>1</v>
      </c>
      <c r="L2224" s="23">
        <f>YEAR(CtasReceber[[#This Row],[Data Recebimento]])</f>
        <v>1900</v>
      </c>
      <c r="M2224" s="154"/>
      <c r="N2224" s="208"/>
      <c r="O22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5" spans="1:15">
      <c r="A2225" s="156"/>
      <c r="B2225" s="220"/>
      <c r="C2225" s="150"/>
      <c r="D2225" s="150"/>
      <c r="E2225" s="150"/>
      <c r="F2225" s="150"/>
      <c r="G2225" s="151"/>
      <c r="H2225" s="23">
        <f>MONTH(CtasReceber[[#This Row],[Data Vencimento]])</f>
        <v>1</v>
      </c>
      <c r="I2225" s="23">
        <f>YEAR(CtasReceber[[#This Row],[Data Vencimento]])</f>
        <v>1900</v>
      </c>
      <c r="J2225" s="156"/>
      <c r="K2225" s="23">
        <f>MONTH(CtasReceber[[#This Row],[Data Recebimento]])</f>
        <v>1</v>
      </c>
      <c r="L2225" s="23">
        <f>YEAR(CtasReceber[[#This Row],[Data Recebimento]])</f>
        <v>1900</v>
      </c>
      <c r="M2225" s="154"/>
      <c r="N2225" s="208"/>
      <c r="O22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6" spans="1:15">
      <c r="A2226" s="156"/>
      <c r="B2226" s="220"/>
      <c r="C2226" s="150"/>
      <c r="D2226" s="150"/>
      <c r="E2226" s="150"/>
      <c r="F2226" s="150"/>
      <c r="G2226" s="151"/>
      <c r="H2226" s="23">
        <f>MONTH(CtasReceber[[#This Row],[Data Vencimento]])</f>
        <v>1</v>
      </c>
      <c r="I2226" s="23">
        <f>YEAR(CtasReceber[[#This Row],[Data Vencimento]])</f>
        <v>1900</v>
      </c>
      <c r="J2226" s="156"/>
      <c r="K2226" s="23">
        <f>MONTH(CtasReceber[[#This Row],[Data Recebimento]])</f>
        <v>1</v>
      </c>
      <c r="L2226" s="23">
        <f>YEAR(CtasReceber[[#This Row],[Data Recebimento]])</f>
        <v>1900</v>
      </c>
      <c r="M2226" s="154"/>
      <c r="N2226" s="208"/>
      <c r="O22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7" spans="1:15">
      <c r="A2227" s="156"/>
      <c r="B2227" s="220"/>
      <c r="C2227" s="150"/>
      <c r="D2227" s="150"/>
      <c r="E2227" s="150"/>
      <c r="F2227" s="150"/>
      <c r="G2227" s="151"/>
      <c r="H2227" s="23">
        <f>MONTH(CtasReceber[[#This Row],[Data Vencimento]])</f>
        <v>1</v>
      </c>
      <c r="I2227" s="23">
        <f>YEAR(CtasReceber[[#This Row],[Data Vencimento]])</f>
        <v>1900</v>
      </c>
      <c r="J2227" s="156"/>
      <c r="K2227" s="23">
        <f>MONTH(CtasReceber[[#This Row],[Data Recebimento]])</f>
        <v>1</v>
      </c>
      <c r="L2227" s="23">
        <f>YEAR(CtasReceber[[#This Row],[Data Recebimento]])</f>
        <v>1900</v>
      </c>
      <c r="M2227" s="154"/>
      <c r="N2227" s="208"/>
      <c r="O22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8" spans="1:15">
      <c r="A2228" s="156"/>
      <c r="B2228" s="220"/>
      <c r="C2228" s="150"/>
      <c r="D2228" s="150"/>
      <c r="E2228" s="150"/>
      <c r="F2228" s="150"/>
      <c r="G2228" s="151"/>
      <c r="H2228" s="23">
        <f>MONTH(CtasReceber[[#This Row],[Data Vencimento]])</f>
        <v>1</v>
      </c>
      <c r="I2228" s="23">
        <f>YEAR(CtasReceber[[#This Row],[Data Vencimento]])</f>
        <v>1900</v>
      </c>
      <c r="J2228" s="156"/>
      <c r="K2228" s="23">
        <f>MONTH(CtasReceber[[#This Row],[Data Recebimento]])</f>
        <v>1</v>
      </c>
      <c r="L2228" s="23">
        <f>YEAR(CtasReceber[[#This Row],[Data Recebimento]])</f>
        <v>1900</v>
      </c>
      <c r="M2228" s="154"/>
      <c r="N2228" s="208"/>
      <c r="O22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29" spans="1:15">
      <c r="A2229" s="156"/>
      <c r="B2229" s="220"/>
      <c r="C2229" s="150"/>
      <c r="D2229" s="150"/>
      <c r="E2229" s="150"/>
      <c r="F2229" s="150"/>
      <c r="G2229" s="151"/>
      <c r="H2229" s="23">
        <f>MONTH(CtasReceber[[#This Row],[Data Vencimento]])</f>
        <v>1</v>
      </c>
      <c r="I2229" s="23">
        <f>YEAR(CtasReceber[[#This Row],[Data Vencimento]])</f>
        <v>1900</v>
      </c>
      <c r="J2229" s="156"/>
      <c r="K2229" s="23">
        <f>MONTH(CtasReceber[[#This Row],[Data Recebimento]])</f>
        <v>1</v>
      </c>
      <c r="L2229" s="23">
        <f>YEAR(CtasReceber[[#This Row],[Data Recebimento]])</f>
        <v>1900</v>
      </c>
      <c r="M2229" s="154"/>
      <c r="N2229" s="208"/>
      <c r="O22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0" spans="1:15">
      <c r="A2230" s="156"/>
      <c r="B2230" s="220"/>
      <c r="C2230" s="150"/>
      <c r="D2230" s="150"/>
      <c r="E2230" s="150"/>
      <c r="F2230" s="150"/>
      <c r="G2230" s="151"/>
      <c r="H2230" s="23">
        <f>MONTH(CtasReceber[[#This Row],[Data Vencimento]])</f>
        <v>1</v>
      </c>
      <c r="I2230" s="23">
        <f>YEAR(CtasReceber[[#This Row],[Data Vencimento]])</f>
        <v>1900</v>
      </c>
      <c r="J2230" s="156"/>
      <c r="K2230" s="23">
        <f>MONTH(CtasReceber[[#This Row],[Data Recebimento]])</f>
        <v>1</v>
      </c>
      <c r="L2230" s="23">
        <f>YEAR(CtasReceber[[#This Row],[Data Recebimento]])</f>
        <v>1900</v>
      </c>
      <c r="M2230" s="154"/>
      <c r="N2230" s="208"/>
      <c r="O22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1" spans="1:15">
      <c r="A2231" s="156"/>
      <c r="B2231" s="220"/>
      <c r="C2231" s="150"/>
      <c r="D2231" s="150"/>
      <c r="E2231" s="150"/>
      <c r="F2231" s="150"/>
      <c r="G2231" s="151"/>
      <c r="H2231" s="23">
        <f>MONTH(CtasReceber[[#This Row],[Data Vencimento]])</f>
        <v>1</v>
      </c>
      <c r="I2231" s="23">
        <f>YEAR(CtasReceber[[#This Row],[Data Vencimento]])</f>
        <v>1900</v>
      </c>
      <c r="J2231" s="156"/>
      <c r="K2231" s="23">
        <f>MONTH(CtasReceber[[#This Row],[Data Recebimento]])</f>
        <v>1</v>
      </c>
      <c r="L2231" s="23">
        <f>YEAR(CtasReceber[[#This Row],[Data Recebimento]])</f>
        <v>1900</v>
      </c>
      <c r="M2231" s="154"/>
      <c r="N2231" s="208"/>
      <c r="O22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2" spans="1:15">
      <c r="A2232" s="156"/>
      <c r="B2232" s="220"/>
      <c r="C2232" s="150"/>
      <c r="D2232" s="150"/>
      <c r="E2232" s="150"/>
      <c r="F2232" s="150"/>
      <c r="G2232" s="151"/>
      <c r="H2232" s="23">
        <f>MONTH(CtasReceber[[#This Row],[Data Vencimento]])</f>
        <v>1</v>
      </c>
      <c r="I2232" s="23">
        <f>YEAR(CtasReceber[[#This Row],[Data Vencimento]])</f>
        <v>1900</v>
      </c>
      <c r="J2232" s="156"/>
      <c r="K2232" s="23">
        <f>MONTH(CtasReceber[[#This Row],[Data Recebimento]])</f>
        <v>1</v>
      </c>
      <c r="L2232" s="23">
        <f>YEAR(CtasReceber[[#This Row],[Data Recebimento]])</f>
        <v>1900</v>
      </c>
      <c r="M2232" s="154"/>
      <c r="N2232" s="208"/>
      <c r="O22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3" spans="1:15">
      <c r="A2233" s="156"/>
      <c r="B2233" s="220"/>
      <c r="C2233" s="150"/>
      <c r="D2233" s="150"/>
      <c r="E2233" s="150"/>
      <c r="F2233" s="150"/>
      <c r="G2233" s="151"/>
      <c r="H2233" s="23">
        <f>MONTH(CtasReceber[[#This Row],[Data Vencimento]])</f>
        <v>1</v>
      </c>
      <c r="I2233" s="23">
        <f>YEAR(CtasReceber[[#This Row],[Data Vencimento]])</f>
        <v>1900</v>
      </c>
      <c r="J2233" s="156"/>
      <c r="K2233" s="23">
        <f>MONTH(CtasReceber[[#This Row],[Data Recebimento]])</f>
        <v>1</v>
      </c>
      <c r="L2233" s="23">
        <f>YEAR(CtasReceber[[#This Row],[Data Recebimento]])</f>
        <v>1900</v>
      </c>
      <c r="M2233" s="154"/>
      <c r="N2233" s="208"/>
      <c r="O22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4" spans="1:15">
      <c r="A2234" s="156"/>
      <c r="B2234" s="220"/>
      <c r="C2234" s="150"/>
      <c r="D2234" s="150"/>
      <c r="E2234" s="150"/>
      <c r="F2234" s="150"/>
      <c r="G2234" s="151"/>
      <c r="H2234" s="23">
        <f>MONTH(CtasReceber[[#This Row],[Data Vencimento]])</f>
        <v>1</v>
      </c>
      <c r="I2234" s="23">
        <f>YEAR(CtasReceber[[#This Row],[Data Vencimento]])</f>
        <v>1900</v>
      </c>
      <c r="J2234" s="156"/>
      <c r="K2234" s="23">
        <f>MONTH(CtasReceber[[#This Row],[Data Recebimento]])</f>
        <v>1</v>
      </c>
      <c r="L2234" s="23">
        <f>YEAR(CtasReceber[[#This Row],[Data Recebimento]])</f>
        <v>1900</v>
      </c>
      <c r="M2234" s="154"/>
      <c r="N2234" s="208"/>
      <c r="O22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5" spans="1:15">
      <c r="A2235" s="156"/>
      <c r="B2235" s="220"/>
      <c r="C2235" s="150"/>
      <c r="D2235" s="150"/>
      <c r="E2235" s="150"/>
      <c r="F2235" s="150"/>
      <c r="G2235" s="151"/>
      <c r="H2235" s="23">
        <f>MONTH(CtasReceber[[#This Row],[Data Vencimento]])</f>
        <v>1</v>
      </c>
      <c r="I2235" s="23">
        <f>YEAR(CtasReceber[[#This Row],[Data Vencimento]])</f>
        <v>1900</v>
      </c>
      <c r="J2235" s="156"/>
      <c r="K2235" s="23">
        <f>MONTH(CtasReceber[[#This Row],[Data Recebimento]])</f>
        <v>1</v>
      </c>
      <c r="L2235" s="23">
        <f>YEAR(CtasReceber[[#This Row],[Data Recebimento]])</f>
        <v>1900</v>
      </c>
      <c r="M2235" s="154"/>
      <c r="N2235" s="208"/>
      <c r="O22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6" spans="1:15">
      <c r="A2236" s="156"/>
      <c r="B2236" s="220"/>
      <c r="C2236" s="150"/>
      <c r="D2236" s="150"/>
      <c r="E2236" s="150"/>
      <c r="F2236" s="150"/>
      <c r="G2236" s="151"/>
      <c r="H2236" s="23">
        <f>MONTH(CtasReceber[[#This Row],[Data Vencimento]])</f>
        <v>1</v>
      </c>
      <c r="I2236" s="23">
        <f>YEAR(CtasReceber[[#This Row],[Data Vencimento]])</f>
        <v>1900</v>
      </c>
      <c r="J2236" s="156"/>
      <c r="K2236" s="23">
        <f>MONTH(CtasReceber[[#This Row],[Data Recebimento]])</f>
        <v>1</v>
      </c>
      <c r="L2236" s="23">
        <f>YEAR(CtasReceber[[#This Row],[Data Recebimento]])</f>
        <v>1900</v>
      </c>
      <c r="M2236" s="154"/>
      <c r="N2236" s="208"/>
      <c r="O22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7" spans="1:15">
      <c r="A2237" s="156"/>
      <c r="B2237" s="220"/>
      <c r="C2237" s="150"/>
      <c r="D2237" s="150"/>
      <c r="E2237" s="150"/>
      <c r="F2237" s="150"/>
      <c r="G2237" s="151"/>
      <c r="H2237" s="23">
        <f>MONTH(CtasReceber[[#This Row],[Data Vencimento]])</f>
        <v>1</v>
      </c>
      <c r="I2237" s="23">
        <f>YEAR(CtasReceber[[#This Row],[Data Vencimento]])</f>
        <v>1900</v>
      </c>
      <c r="J2237" s="156"/>
      <c r="K2237" s="23">
        <f>MONTH(CtasReceber[[#This Row],[Data Recebimento]])</f>
        <v>1</v>
      </c>
      <c r="L2237" s="23">
        <f>YEAR(CtasReceber[[#This Row],[Data Recebimento]])</f>
        <v>1900</v>
      </c>
      <c r="M2237" s="154"/>
      <c r="N2237" s="208"/>
      <c r="O22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8" spans="1:15">
      <c r="A2238" s="156"/>
      <c r="B2238" s="220"/>
      <c r="C2238" s="150"/>
      <c r="D2238" s="150"/>
      <c r="E2238" s="150"/>
      <c r="F2238" s="150"/>
      <c r="G2238" s="151"/>
      <c r="H2238" s="23">
        <f>MONTH(CtasReceber[[#This Row],[Data Vencimento]])</f>
        <v>1</v>
      </c>
      <c r="I2238" s="23">
        <f>YEAR(CtasReceber[[#This Row],[Data Vencimento]])</f>
        <v>1900</v>
      </c>
      <c r="J2238" s="156"/>
      <c r="K2238" s="23">
        <f>MONTH(CtasReceber[[#This Row],[Data Recebimento]])</f>
        <v>1</v>
      </c>
      <c r="L2238" s="23">
        <f>YEAR(CtasReceber[[#This Row],[Data Recebimento]])</f>
        <v>1900</v>
      </c>
      <c r="M2238" s="154"/>
      <c r="N2238" s="208"/>
      <c r="O22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39" spans="1:15">
      <c r="A2239" s="156"/>
      <c r="B2239" s="220"/>
      <c r="C2239" s="150"/>
      <c r="D2239" s="150"/>
      <c r="E2239" s="150"/>
      <c r="F2239" s="150"/>
      <c r="G2239" s="151"/>
      <c r="H2239" s="23">
        <f>MONTH(CtasReceber[[#This Row],[Data Vencimento]])</f>
        <v>1</v>
      </c>
      <c r="I2239" s="23">
        <f>YEAR(CtasReceber[[#This Row],[Data Vencimento]])</f>
        <v>1900</v>
      </c>
      <c r="J2239" s="156"/>
      <c r="K2239" s="23">
        <f>MONTH(CtasReceber[[#This Row],[Data Recebimento]])</f>
        <v>1</v>
      </c>
      <c r="L2239" s="23">
        <f>YEAR(CtasReceber[[#This Row],[Data Recebimento]])</f>
        <v>1900</v>
      </c>
      <c r="M2239" s="154"/>
      <c r="N2239" s="208"/>
      <c r="O22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0" spans="1:15">
      <c r="A2240" s="156"/>
      <c r="B2240" s="220"/>
      <c r="C2240" s="150"/>
      <c r="D2240" s="150"/>
      <c r="E2240" s="150"/>
      <c r="F2240" s="150"/>
      <c r="G2240" s="151"/>
      <c r="H2240" s="23">
        <f>MONTH(CtasReceber[[#This Row],[Data Vencimento]])</f>
        <v>1</v>
      </c>
      <c r="I2240" s="23">
        <f>YEAR(CtasReceber[[#This Row],[Data Vencimento]])</f>
        <v>1900</v>
      </c>
      <c r="J2240" s="156"/>
      <c r="K2240" s="23">
        <f>MONTH(CtasReceber[[#This Row],[Data Recebimento]])</f>
        <v>1</v>
      </c>
      <c r="L2240" s="23">
        <f>YEAR(CtasReceber[[#This Row],[Data Recebimento]])</f>
        <v>1900</v>
      </c>
      <c r="M2240" s="154"/>
      <c r="N2240" s="208"/>
      <c r="O22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1" spans="1:15">
      <c r="A2241" s="156"/>
      <c r="B2241" s="220"/>
      <c r="C2241" s="150"/>
      <c r="D2241" s="150"/>
      <c r="E2241" s="150"/>
      <c r="F2241" s="150"/>
      <c r="G2241" s="151"/>
      <c r="H2241" s="23">
        <f>MONTH(CtasReceber[[#This Row],[Data Vencimento]])</f>
        <v>1</v>
      </c>
      <c r="I2241" s="23">
        <f>YEAR(CtasReceber[[#This Row],[Data Vencimento]])</f>
        <v>1900</v>
      </c>
      <c r="J2241" s="156"/>
      <c r="K2241" s="23">
        <f>MONTH(CtasReceber[[#This Row],[Data Recebimento]])</f>
        <v>1</v>
      </c>
      <c r="L2241" s="23">
        <f>YEAR(CtasReceber[[#This Row],[Data Recebimento]])</f>
        <v>1900</v>
      </c>
      <c r="M2241" s="154"/>
      <c r="N2241" s="208"/>
      <c r="O22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2" spans="1:15">
      <c r="A2242" s="156"/>
      <c r="B2242" s="220"/>
      <c r="C2242" s="150"/>
      <c r="D2242" s="150"/>
      <c r="E2242" s="150"/>
      <c r="F2242" s="150"/>
      <c r="G2242" s="151"/>
      <c r="H2242" s="23">
        <f>MONTH(CtasReceber[[#This Row],[Data Vencimento]])</f>
        <v>1</v>
      </c>
      <c r="I2242" s="23">
        <f>YEAR(CtasReceber[[#This Row],[Data Vencimento]])</f>
        <v>1900</v>
      </c>
      <c r="J2242" s="156"/>
      <c r="K2242" s="23">
        <f>MONTH(CtasReceber[[#This Row],[Data Recebimento]])</f>
        <v>1</v>
      </c>
      <c r="L2242" s="23">
        <f>YEAR(CtasReceber[[#This Row],[Data Recebimento]])</f>
        <v>1900</v>
      </c>
      <c r="M2242" s="154"/>
      <c r="N2242" s="208"/>
      <c r="O22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3" spans="1:15">
      <c r="A2243" s="156"/>
      <c r="B2243" s="220"/>
      <c r="C2243" s="150"/>
      <c r="D2243" s="150"/>
      <c r="E2243" s="150"/>
      <c r="F2243" s="150"/>
      <c r="G2243" s="151"/>
      <c r="H2243" s="23">
        <f>MONTH(CtasReceber[[#This Row],[Data Vencimento]])</f>
        <v>1</v>
      </c>
      <c r="I2243" s="23">
        <f>YEAR(CtasReceber[[#This Row],[Data Vencimento]])</f>
        <v>1900</v>
      </c>
      <c r="J2243" s="156"/>
      <c r="K2243" s="23">
        <f>MONTH(CtasReceber[[#This Row],[Data Recebimento]])</f>
        <v>1</v>
      </c>
      <c r="L2243" s="23">
        <f>YEAR(CtasReceber[[#This Row],[Data Recebimento]])</f>
        <v>1900</v>
      </c>
      <c r="M2243" s="154"/>
      <c r="N2243" s="208"/>
      <c r="O22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4" spans="1:15">
      <c r="A2244" s="156"/>
      <c r="B2244" s="220"/>
      <c r="C2244" s="150"/>
      <c r="D2244" s="150"/>
      <c r="E2244" s="150"/>
      <c r="F2244" s="150"/>
      <c r="G2244" s="151"/>
      <c r="H2244" s="23">
        <f>MONTH(CtasReceber[[#This Row],[Data Vencimento]])</f>
        <v>1</v>
      </c>
      <c r="I2244" s="23">
        <f>YEAR(CtasReceber[[#This Row],[Data Vencimento]])</f>
        <v>1900</v>
      </c>
      <c r="J2244" s="156"/>
      <c r="K2244" s="23">
        <f>MONTH(CtasReceber[[#This Row],[Data Recebimento]])</f>
        <v>1</v>
      </c>
      <c r="L2244" s="23">
        <f>YEAR(CtasReceber[[#This Row],[Data Recebimento]])</f>
        <v>1900</v>
      </c>
      <c r="M2244" s="154"/>
      <c r="N2244" s="208"/>
      <c r="O22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5" spans="1:15">
      <c r="A2245" s="156"/>
      <c r="B2245" s="220"/>
      <c r="C2245" s="150"/>
      <c r="D2245" s="150"/>
      <c r="E2245" s="150"/>
      <c r="F2245" s="150"/>
      <c r="G2245" s="151"/>
      <c r="H2245" s="23">
        <f>MONTH(CtasReceber[[#This Row],[Data Vencimento]])</f>
        <v>1</v>
      </c>
      <c r="I2245" s="23">
        <f>YEAR(CtasReceber[[#This Row],[Data Vencimento]])</f>
        <v>1900</v>
      </c>
      <c r="J2245" s="156"/>
      <c r="K2245" s="23">
        <f>MONTH(CtasReceber[[#This Row],[Data Recebimento]])</f>
        <v>1</v>
      </c>
      <c r="L2245" s="23">
        <f>YEAR(CtasReceber[[#This Row],[Data Recebimento]])</f>
        <v>1900</v>
      </c>
      <c r="M2245" s="154"/>
      <c r="N2245" s="208"/>
      <c r="O22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6" spans="1:15">
      <c r="A2246" s="156"/>
      <c r="B2246" s="220"/>
      <c r="C2246" s="150"/>
      <c r="D2246" s="150"/>
      <c r="E2246" s="150"/>
      <c r="F2246" s="150"/>
      <c r="G2246" s="151"/>
      <c r="H2246" s="23">
        <f>MONTH(CtasReceber[[#This Row],[Data Vencimento]])</f>
        <v>1</v>
      </c>
      <c r="I2246" s="23">
        <f>YEAR(CtasReceber[[#This Row],[Data Vencimento]])</f>
        <v>1900</v>
      </c>
      <c r="J2246" s="156"/>
      <c r="K2246" s="23">
        <f>MONTH(CtasReceber[[#This Row],[Data Recebimento]])</f>
        <v>1</v>
      </c>
      <c r="L2246" s="23">
        <f>YEAR(CtasReceber[[#This Row],[Data Recebimento]])</f>
        <v>1900</v>
      </c>
      <c r="M2246" s="154"/>
      <c r="N2246" s="208"/>
      <c r="O22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7" spans="1:15">
      <c r="A2247" s="156"/>
      <c r="B2247" s="220"/>
      <c r="C2247" s="150"/>
      <c r="D2247" s="150"/>
      <c r="E2247" s="150"/>
      <c r="F2247" s="150"/>
      <c r="G2247" s="151"/>
      <c r="H2247" s="23">
        <f>MONTH(CtasReceber[[#This Row],[Data Vencimento]])</f>
        <v>1</v>
      </c>
      <c r="I2247" s="23">
        <f>YEAR(CtasReceber[[#This Row],[Data Vencimento]])</f>
        <v>1900</v>
      </c>
      <c r="J2247" s="156"/>
      <c r="K2247" s="23">
        <f>MONTH(CtasReceber[[#This Row],[Data Recebimento]])</f>
        <v>1</v>
      </c>
      <c r="L2247" s="23">
        <f>YEAR(CtasReceber[[#This Row],[Data Recebimento]])</f>
        <v>1900</v>
      </c>
      <c r="M2247" s="154"/>
      <c r="N2247" s="208"/>
      <c r="O22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8" spans="1:15">
      <c r="A2248" s="156"/>
      <c r="B2248" s="220"/>
      <c r="C2248" s="150"/>
      <c r="D2248" s="150"/>
      <c r="E2248" s="150"/>
      <c r="F2248" s="150"/>
      <c r="G2248" s="151"/>
      <c r="H2248" s="23">
        <f>MONTH(CtasReceber[[#This Row],[Data Vencimento]])</f>
        <v>1</v>
      </c>
      <c r="I2248" s="23">
        <f>YEAR(CtasReceber[[#This Row],[Data Vencimento]])</f>
        <v>1900</v>
      </c>
      <c r="J2248" s="156"/>
      <c r="K2248" s="23">
        <f>MONTH(CtasReceber[[#This Row],[Data Recebimento]])</f>
        <v>1</v>
      </c>
      <c r="L2248" s="23">
        <f>YEAR(CtasReceber[[#This Row],[Data Recebimento]])</f>
        <v>1900</v>
      </c>
      <c r="M2248" s="154"/>
      <c r="N2248" s="208"/>
      <c r="O22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49" spans="1:15">
      <c r="A2249" s="156"/>
      <c r="B2249" s="220"/>
      <c r="C2249" s="150"/>
      <c r="D2249" s="150"/>
      <c r="E2249" s="150"/>
      <c r="F2249" s="150"/>
      <c r="G2249" s="151"/>
      <c r="H2249" s="23">
        <f>MONTH(CtasReceber[[#This Row],[Data Vencimento]])</f>
        <v>1</v>
      </c>
      <c r="I2249" s="23">
        <f>YEAR(CtasReceber[[#This Row],[Data Vencimento]])</f>
        <v>1900</v>
      </c>
      <c r="J2249" s="156"/>
      <c r="K2249" s="23">
        <f>MONTH(CtasReceber[[#This Row],[Data Recebimento]])</f>
        <v>1</v>
      </c>
      <c r="L2249" s="23">
        <f>YEAR(CtasReceber[[#This Row],[Data Recebimento]])</f>
        <v>1900</v>
      </c>
      <c r="M2249" s="154"/>
      <c r="N2249" s="208"/>
      <c r="O22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0" spans="1:15">
      <c r="A2250" s="156"/>
      <c r="B2250" s="220"/>
      <c r="C2250" s="150"/>
      <c r="D2250" s="150"/>
      <c r="E2250" s="150"/>
      <c r="F2250" s="150"/>
      <c r="G2250" s="151"/>
      <c r="H2250" s="23">
        <f>MONTH(CtasReceber[[#This Row],[Data Vencimento]])</f>
        <v>1</v>
      </c>
      <c r="I2250" s="23">
        <f>YEAR(CtasReceber[[#This Row],[Data Vencimento]])</f>
        <v>1900</v>
      </c>
      <c r="J2250" s="156"/>
      <c r="K2250" s="23">
        <f>MONTH(CtasReceber[[#This Row],[Data Recebimento]])</f>
        <v>1</v>
      </c>
      <c r="L2250" s="23">
        <f>YEAR(CtasReceber[[#This Row],[Data Recebimento]])</f>
        <v>1900</v>
      </c>
      <c r="M2250" s="154"/>
      <c r="N2250" s="208"/>
      <c r="O22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1" spans="1:15">
      <c r="A2251" s="156"/>
      <c r="B2251" s="220"/>
      <c r="C2251" s="150"/>
      <c r="D2251" s="150"/>
      <c r="E2251" s="150"/>
      <c r="F2251" s="150"/>
      <c r="G2251" s="151"/>
      <c r="H2251" s="23">
        <f>MONTH(CtasReceber[[#This Row],[Data Vencimento]])</f>
        <v>1</v>
      </c>
      <c r="I2251" s="23">
        <f>YEAR(CtasReceber[[#This Row],[Data Vencimento]])</f>
        <v>1900</v>
      </c>
      <c r="J2251" s="156"/>
      <c r="K2251" s="23">
        <f>MONTH(CtasReceber[[#This Row],[Data Recebimento]])</f>
        <v>1</v>
      </c>
      <c r="L2251" s="23">
        <f>YEAR(CtasReceber[[#This Row],[Data Recebimento]])</f>
        <v>1900</v>
      </c>
      <c r="M2251" s="154"/>
      <c r="N2251" s="208"/>
      <c r="O22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2" spans="1:15">
      <c r="A2252" s="156"/>
      <c r="B2252" s="220"/>
      <c r="C2252" s="150"/>
      <c r="D2252" s="150"/>
      <c r="E2252" s="150"/>
      <c r="F2252" s="150"/>
      <c r="G2252" s="151"/>
      <c r="H2252" s="23">
        <f>MONTH(CtasReceber[[#This Row],[Data Vencimento]])</f>
        <v>1</v>
      </c>
      <c r="I2252" s="23">
        <f>YEAR(CtasReceber[[#This Row],[Data Vencimento]])</f>
        <v>1900</v>
      </c>
      <c r="J2252" s="156"/>
      <c r="K2252" s="23">
        <f>MONTH(CtasReceber[[#This Row],[Data Recebimento]])</f>
        <v>1</v>
      </c>
      <c r="L2252" s="23">
        <f>YEAR(CtasReceber[[#This Row],[Data Recebimento]])</f>
        <v>1900</v>
      </c>
      <c r="M2252" s="154"/>
      <c r="N2252" s="208"/>
      <c r="O22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3" spans="1:15">
      <c r="A2253" s="156"/>
      <c r="B2253" s="220"/>
      <c r="C2253" s="150"/>
      <c r="D2253" s="150"/>
      <c r="E2253" s="150"/>
      <c r="F2253" s="150"/>
      <c r="G2253" s="151"/>
      <c r="H2253" s="23">
        <f>MONTH(CtasReceber[[#This Row],[Data Vencimento]])</f>
        <v>1</v>
      </c>
      <c r="I2253" s="23">
        <f>YEAR(CtasReceber[[#This Row],[Data Vencimento]])</f>
        <v>1900</v>
      </c>
      <c r="J2253" s="156"/>
      <c r="K2253" s="23">
        <f>MONTH(CtasReceber[[#This Row],[Data Recebimento]])</f>
        <v>1</v>
      </c>
      <c r="L2253" s="23">
        <f>YEAR(CtasReceber[[#This Row],[Data Recebimento]])</f>
        <v>1900</v>
      </c>
      <c r="M2253" s="154"/>
      <c r="N2253" s="208"/>
      <c r="O22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4" spans="1:15">
      <c r="A2254" s="156"/>
      <c r="B2254" s="220"/>
      <c r="C2254" s="150"/>
      <c r="D2254" s="150"/>
      <c r="E2254" s="150"/>
      <c r="F2254" s="150"/>
      <c r="G2254" s="151"/>
      <c r="H2254" s="23">
        <f>MONTH(CtasReceber[[#This Row],[Data Vencimento]])</f>
        <v>1</v>
      </c>
      <c r="I2254" s="23">
        <f>YEAR(CtasReceber[[#This Row],[Data Vencimento]])</f>
        <v>1900</v>
      </c>
      <c r="J2254" s="156"/>
      <c r="K2254" s="23">
        <f>MONTH(CtasReceber[[#This Row],[Data Recebimento]])</f>
        <v>1</v>
      </c>
      <c r="L2254" s="23">
        <f>YEAR(CtasReceber[[#This Row],[Data Recebimento]])</f>
        <v>1900</v>
      </c>
      <c r="M2254" s="154"/>
      <c r="N2254" s="208"/>
      <c r="O22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5" spans="1:15">
      <c r="A2255" s="156"/>
      <c r="B2255" s="220"/>
      <c r="C2255" s="150"/>
      <c r="D2255" s="150"/>
      <c r="E2255" s="150"/>
      <c r="F2255" s="150"/>
      <c r="G2255" s="151"/>
      <c r="H2255" s="23">
        <f>MONTH(CtasReceber[[#This Row],[Data Vencimento]])</f>
        <v>1</v>
      </c>
      <c r="I2255" s="23">
        <f>YEAR(CtasReceber[[#This Row],[Data Vencimento]])</f>
        <v>1900</v>
      </c>
      <c r="J2255" s="156"/>
      <c r="K2255" s="23">
        <f>MONTH(CtasReceber[[#This Row],[Data Recebimento]])</f>
        <v>1</v>
      </c>
      <c r="L2255" s="23">
        <f>YEAR(CtasReceber[[#This Row],[Data Recebimento]])</f>
        <v>1900</v>
      </c>
      <c r="M2255" s="154"/>
      <c r="N2255" s="208"/>
      <c r="O22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6" spans="1:15">
      <c r="A2256" s="156"/>
      <c r="B2256" s="220"/>
      <c r="C2256" s="150"/>
      <c r="D2256" s="150"/>
      <c r="E2256" s="150"/>
      <c r="F2256" s="150"/>
      <c r="G2256" s="151"/>
      <c r="H2256" s="23">
        <f>MONTH(CtasReceber[[#This Row],[Data Vencimento]])</f>
        <v>1</v>
      </c>
      <c r="I2256" s="23">
        <f>YEAR(CtasReceber[[#This Row],[Data Vencimento]])</f>
        <v>1900</v>
      </c>
      <c r="J2256" s="156"/>
      <c r="K2256" s="23">
        <f>MONTH(CtasReceber[[#This Row],[Data Recebimento]])</f>
        <v>1</v>
      </c>
      <c r="L2256" s="23">
        <f>YEAR(CtasReceber[[#This Row],[Data Recebimento]])</f>
        <v>1900</v>
      </c>
      <c r="M2256" s="154"/>
      <c r="N2256" s="208"/>
      <c r="O22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7" spans="1:15">
      <c r="A2257" s="156"/>
      <c r="B2257" s="220"/>
      <c r="C2257" s="150"/>
      <c r="D2257" s="150"/>
      <c r="E2257" s="150"/>
      <c r="F2257" s="150"/>
      <c r="G2257" s="151"/>
      <c r="H2257" s="23">
        <f>MONTH(CtasReceber[[#This Row],[Data Vencimento]])</f>
        <v>1</v>
      </c>
      <c r="I2257" s="23">
        <f>YEAR(CtasReceber[[#This Row],[Data Vencimento]])</f>
        <v>1900</v>
      </c>
      <c r="J2257" s="156"/>
      <c r="K2257" s="23">
        <f>MONTH(CtasReceber[[#This Row],[Data Recebimento]])</f>
        <v>1</v>
      </c>
      <c r="L2257" s="23">
        <f>YEAR(CtasReceber[[#This Row],[Data Recebimento]])</f>
        <v>1900</v>
      </c>
      <c r="M2257" s="154"/>
      <c r="N2257" s="208"/>
      <c r="O22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8" spans="1:15">
      <c r="A2258" s="156"/>
      <c r="B2258" s="220"/>
      <c r="C2258" s="150"/>
      <c r="D2258" s="150"/>
      <c r="E2258" s="150"/>
      <c r="F2258" s="150"/>
      <c r="G2258" s="151"/>
      <c r="H2258" s="23">
        <f>MONTH(CtasReceber[[#This Row],[Data Vencimento]])</f>
        <v>1</v>
      </c>
      <c r="I2258" s="23">
        <f>YEAR(CtasReceber[[#This Row],[Data Vencimento]])</f>
        <v>1900</v>
      </c>
      <c r="J2258" s="156"/>
      <c r="K2258" s="23">
        <f>MONTH(CtasReceber[[#This Row],[Data Recebimento]])</f>
        <v>1</v>
      </c>
      <c r="L2258" s="23">
        <f>YEAR(CtasReceber[[#This Row],[Data Recebimento]])</f>
        <v>1900</v>
      </c>
      <c r="M2258" s="154"/>
      <c r="N2258" s="208"/>
      <c r="O22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59" spans="1:15">
      <c r="A2259" s="156"/>
      <c r="B2259" s="220"/>
      <c r="C2259" s="150"/>
      <c r="D2259" s="150"/>
      <c r="E2259" s="150"/>
      <c r="F2259" s="150"/>
      <c r="G2259" s="151"/>
      <c r="H2259" s="23">
        <f>MONTH(CtasReceber[[#This Row],[Data Vencimento]])</f>
        <v>1</v>
      </c>
      <c r="I2259" s="23">
        <f>YEAR(CtasReceber[[#This Row],[Data Vencimento]])</f>
        <v>1900</v>
      </c>
      <c r="J2259" s="156"/>
      <c r="K2259" s="23">
        <f>MONTH(CtasReceber[[#This Row],[Data Recebimento]])</f>
        <v>1</v>
      </c>
      <c r="L2259" s="23">
        <f>YEAR(CtasReceber[[#This Row],[Data Recebimento]])</f>
        <v>1900</v>
      </c>
      <c r="M2259" s="154"/>
      <c r="N2259" s="208"/>
      <c r="O22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0" spans="1:15">
      <c r="A2260" s="156"/>
      <c r="B2260" s="220"/>
      <c r="C2260" s="150"/>
      <c r="D2260" s="150"/>
      <c r="E2260" s="150"/>
      <c r="F2260" s="150"/>
      <c r="G2260" s="151"/>
      <c r="H2260" s="23">
        <f>MONTH(CtasReceber[[#This Row],[Data Vencimento]])</f>
        <v>1</v>
      </c>
      <c r="I2260" s="23">
        <f>YEAR(CtasReceber[[#This Row],[Data Vencimento]])</f>
        <v>1900</v>
      </c>
      <c r="J2260" s="156"/>
      <c r="K2260" s="23">
        <f>MONTH(CtasReceber[[#This Row],[Data Recebimento]])</f>
        <v>1</v>
      </c>
      <c r="L2260" s="23">
        <f>YEAR(CtasReceber[[#This Row],[Data Recebimento]])</f>
        <v>1900</v>
      </c>
      <c r="M2260" s="154"/>
      <c r="N2260" s="208"/>
      <c r="O22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1" spans="1:15">
      <c r="A2261" s="156"/>
      <c r="B2261" s="220"/>
      <c r="C2261" s="150"/>
      <c r="D2261" s="150"/>
      <c r="E2261" s="150"/>
      <c r="F2261" s="150"/>
      <c r="G2261" s="151"/>
      <c r="H2261" s="23">
        <f>MONTH(CtasReceber[[#This Row],[Data Vencimento]])</f>
        <v>1</v>
      </c>
      <c r="I2261" s="23">
        <f>YEAR(CtasReceber[[#This Row],[Data Vencimento]])</f>
        <v>1900</v>
      </c>
      <c r="J2261" s="156"/>
      <c r="K2261" s="23">
        <f>MONTH(CtasReceber[[#This Row],[Data Recebimento]])</f>
        <v>1</v>
      </c>
      <c r="L2261" s="23">
        <f>YEAR(CtasReceber[[#This Row],[Data Recebimento]])</f>
        <v>1900</v>
      </c>
      <c r="M2261" s="154"/>
      <c r="N2261" s="208"/>
      <c r="O22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2" spans="1:15">
      <c r="A2262" s="156"/>
      <c r="B2262" s="220"/>
      <c r="C2262" s="150"/>
      <c r="D2262" s="150"/>
      <c r="E2262" s="150"/>
      <c r="F2262" s="150"/>
      <c r="G2262" s="151"/>
      <c r="H2262" s="23">
        <f>MONTH(CtasReceber[[#This Row],[Data Vencimento]])</f>
        <v>1</v>
      </c>
      <c r="I2262" s="23">
        <f>YEAR(CtasReceber[[#This Row],[Data Vencimento]])</f>
        <v>1900</v>
      </c>
      <c r="J2262" s="156"/>
      <c r="K2262" s="23">
        <f>MONTH(CtasReceber[[#This Row],[Data Recebimento]])</f>
        <v>1</v>
      </c>
      <c r="L2262" s="23">
        <f>YEAR(CtasReceber[[#This Row],[Data Recebimento]])</f>
        <v>1900</v>
      </c>
      <c r="M2262" s="154"/>
      <c r="N2262" s="208"/>
      <c r="O22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3" spans="1:15">
      <c r="A2263" s="156"/>
      <c r="B2263" s="220"/>
      <c r="C2263" s="150"/>
      <c r="D2263" s="150"/>
      <c r="E2263" s="150"/>
      <c r="F2263" s="150"/>
      <c r="G2263" s="151"/>
      <c r="H2263" s="23">
        <f>MONTH(CtasReceber[[#This Row],[Data Vencimento]])</f>
        <v>1</v>
      </c>
      <c r="I2263" s="23">
        <f>YEAR(CtasReceber[[#This Row],[Data Vencimento]])</f>
        <v>1900</v>
      </c>
      <c r="J2263" s="156"/>
      <c r="K2263" s="23">
        <f>MONTH(CtasReceber[[#This Row],[Data Recebimento]])</f>
        <v>1</v>
      </c>
      <c r="L2263" s="23">
        <f>YEAR(CtasReceber[[#This Row],[Data Recebimento]])</f>
        <v>1900</v>
      </c>
      <c r="M2263" s="154"/>
      <c r="N2263" s="208"/>
      <c r="O22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4" spans="1:15">
      <c r="A2264" s="156"/>
      <c r="B2264" s="220"/>
      <c r="C2264" s="150"/>
      <c r="D2264" s="150"/>
      <c r="E2264" s="150"/>
      <c r="F2264" s="150"/>
      <c r="G2264" s="151"/>
      <c r="H2264" s="23">
        <f>MONTH(CtasReceber[[#This Row],[Data Vencimento]])</f>
        <v>1</v>
      </c>
      <c r="I2264" s="23">
        <f>YEAR(CtasReceber[[#This Row],[Data Vencimento]])</f>
        <v>1900</v>
      </c>
      <c r="J2264" s="156"/>
      <c r="K2264" s="23">
        <f>MONTH(CtasReceber[[#This Row],[Data Recebimento]])</f>
        <v>1</v>
      </c>
      <c r="L2264" s="23">
        <f>YEAR(CtasReceber[[#This Row],[Data Recebimento]])</f>
        <v>1900</v>
      </c>
      <c r="M2264" s="154"/>
      <c r="N2264" s="208"/>
      <c r="O22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5" spans="1:15">
      <c r="A2265" s="156"/>
      <c r="B2265" s="220"/>
      <c r="C2265" s="150"/>
      <c r="D2265" s="150"/>
      <c r="E2265" s="150"/>
      <c r="F2265" s="150"/>
      <c r="G2265" s="151"/>
      <c r="H2265" s="23">
        <f>MONTH(CtasReceber[[#This Row],[Data Vencimento]])</f>
        <v>1</v>
      </c>
      <c r="I2265" s="23">
        <f>YEAR(CtasReceber[[#This Row],[Data Vencimento]])</f>
        <v>1900</v>
      </c>
      <c r="J2265" s="156"/>
      <c r="K2265" s="23">
        <f>MONTH(CtasReceber[[#This Row],[Data Recebimento]])</f>
        <v>1</v>
      </c>
      <c r="L2265" s="23">
        <f>YEAR(CtasReceber[[#This Row],[Data Recebimento]])</f>
        <v>1900</v>
      </c>
      <c r="M2265" s="154"/>
      <c r="N2265" s="208"/>
      <c r="O22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6" spans="1:15">
      <c r="A2266" s="156"/>
      <c r="B2266" s="220"/>
      <c r="C2266" s="150"/>
      <c r="D2266" s="150"/>
      <c r="E2266" s="150"/>
      <c r="F2266" s="150"/>
      <c r="G2266" s="151"/>
      <c r="H2266" s="23">
        <f>MONTH(CtasReceber[[#This Row],[Data Vencimento]])</f>
        <v>1</v>
      </c>
      <c r="I2266" s="23">
        <f>YEAR(CtasReceber[[#This Row],[Data Vencimento]])</f>
        <v>1900</v>
      </c>
      <c r="J2266" s="156"/>
      <c r="K2266" s="23">
        <f>MONTH(CtasReceber[[#This Row],[Data Recebimento]])</f>
        <v>1</v>
      </c>
      <c r="L2266" s="23">
        <f>YEAR(CtasReceber[[#This Row],[Data Recebimento]])</f>
        <v>1900</v>
      </c>
      <c r="M2266" s="154"/>
      <c r="N2266" s="208"/>
      <c r="O22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7" spans="1:15">
      <c r="A2267" s="156"/>
      <c r="B2267" s="220"/>
      <c r="C2267" s="150"/>
      <c r="D2267" s="150"/>
      <c r="E2267" s="150"/>
      <c r="F2267" s="150"/>
      <c r="G2267" s="151"/>
      <c r="H2267" s="23">
        <f>MONTH(CtasReceber[[#This Row],[Data Vencimento]])</f>
        <v>1</v>
      </c>
      <c r="I2267" s="23">
        <f>YEAR(CtasReceber[[#This Row],[Data Vencimento]])</f>
        <v>1900</v>
      </c>
      <c r="J2267" s="156"/>
      <c r="K2267" s="23">
        <f>MONTH(CtasReceber[[#This Row],[Data Recebimento]])</f>
        <v>1</v>
      </c>
      <c r="L2267" s="23">
        <f>YEAR(CtasReceber[[#This Row],[Data Recebimento]])</f>
        <v>1900</v>
      </c>
      <c r="M2267" s="154"/>
      <c r="N2267" s="208"/>
      <c r="O22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8" spans="1:15">
      <c r="A2268" s="156"/>
      <c r="B2268" s="220"/>
      <c r="C2268" s="150"/>
      <c r="D2268" s="150"/>
      <c r="E2268" s="150"/>
      <c r="F2268" s="150"/>
      <c r="G2268" s="151"/>
      <c r="H2268" s="23">
        <f>MONTH(CtasReceber[[#This Row],[Data Vencimento]])</f>
        <v>1</v>
      </c>
      <c r="I2268" s="23">
        <f>YEAR(CtasReceber[[#This Row],[Data Vencimento]])</f>
        <v>1900</v>
      </c>
      <c r="J2268" s="156"/>
      <c r="K2268" s="23">
        <f>MONTH(CtasReceber[[#This Row],[Data Recebimento]])</f>
        <v>1</v>
      </c>
      <c r="L2268" s="23">
        <f>YEAR(CtasReceber[[#This Row],[Data Recebimento]])</f>
        <v>1900</v>
      </c>
      <c r="M2268" s="154"/>
      <c r="N2268" s="208"/>
      <c r="O22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69" spans="1:15">
      <c r="A2269" s="156"/>
      <c r="B2269" s="220"/>
      <c r="C2269" s="150"/>
      <c r="D2269" s="150"/>
      <c r="E2269" s="150"/>
      <c r="F2269" s="150"/>
      <c r="G2269" s="151"/>
      <c r="H2269" s="23">
        <f>MONTH(CtasReceber[[#This Row],[Data Vencimento]])</f>
        <v>1</v>
      </c>
      <c r="I2269" s="23">
        <f>YEAR(CtasReceber[[#This Row],[Data Vencimento]])</f>
        <v>1900</v>
      </c>
      <c r="J2269" s="156"/>
      <c r="K2269" s="23">
        <f>MONTH(CtasReceber[[#This Row],[Data Recebimento]])</f>
        <v>1</v>
      </c>
      <c r="L2269" s="23">
        <f>YEAR(CtasReceber[[#This Row],[Data Recebimento]])</f>
        <v>1900</v>
      </c>
      <c r="M2269" s="154"/>
      <c r="N2269" s="208"/>
      <c r="O22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0" spans="1:15">
      <c r="A2270" s="156"/>
      <c r="B2270" s="220"/>
      <c r="C2270" s="150"/>
      <c r="D2270" s="150"/>
      <c r="E2270" s="150"/>
      <c r="F2270" s="150"/>
      <c r="G2270" s="151"/>
      <c r="H2270" s="23">
        <f>MONTH(CtasReceber[[#This Row],[Data Vencimento]])</f>
        <v>1</v>
      </c>
      <c r="I2270" s="23">
        <f>YEAR(CtasReceber[[#This Row],[Data Vencimento]])</f>
        <v>1900</v>
      </c>
      <c r="J2270" s="156"/>
      <c r="K2270" s="23">
        <f>MONTH(CtasReceber[[#This Row],[Data Recebimento]])</f>
        <v>1</v>
      </c>
      <c r="L2270" s="23">
        <f>YEAR(CtasReceber[[#This Row],[Data Recebimento]])</f>
        <v>1900</v>
      </c>
      <c r="M2270" s="154"/>
      <c r="N2270" s="208"/>
      <c r="O22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1" spans="1:15">
      <c r="A2271" s="156"/>
      <c r="B2271" s="220"/>
      <c r="C2271" s="150"/>
      <c r="D2271" s="150"/>
      <c r="E2271" s="150"/>
      <c r="F2271" s="150"/>
      <c r="G2271" s="151"/>
      <c r="H2271" s="23">
        <f>MONTH(CtasReceber[[#This Row],[Data Vencimento]])</f>
        <v>1</v>
      </c>
      <c r="I2271" s="23">
        <f>YEAR(CtasReceber[[#This Row],[Data Vencimento]])</f>
        <v>1900</v>
      </c>
      <c r="J2271" s="156"/>
      <c r="K2271" s="23">
        <f>MONTH(CtasReceber[[#This Row],[Data Recebimento]])</f>
        <v>1</v>
      </c>
      <c r="L2271" s="23">
        <f>YEAR(CtasReceber[[#This Row],[Data Recebimento]])</f>
        <v>1900</v>
      </c>
      <c r="M2271" s="154"/>
      <c r="N2271" s="208"/>
      <c r="O22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2" spans="1:15">
      <c r="A2272" s="156"/>
      <c r="B2272" s="220"/>
      <c r="C2272" s="150"/>
      <c r="D2272" s="150"/>
      <c r="E2272" s="150"/>
      <c r="F2272" s="150"/>
      <c r="G2272" s="151"/>
      <c r="H2272" s="23">
        <f>MONTH(CtasReceber[[#This Row],[Data Vencimento]])</f>
        <v>1</v>
      </c>
      <c r="I2272" s="23">
        <f>YEAR(CtasReceber[[#This Row],[Data Vencimento]])</f>
        <v>1900</v>
      </c>
      <c r="J2272" s="156"/>
      <c r="K2272" s="23">
        <f>MONTH(CtasReceber[[#This Row],[Data Recebimento]])</f>
        <v>1</v>
      </c>
      <c r="L2272" s="23">
        <f>YEAR(CtasReceber[[#This Row],[Data Recebimento]])</f>
        <v>1900</v>
      </c>
      <c r="M2272" s="154"/>
      <c r="N2272" s="208"/>
      <c r="O22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3" spans="1:15">
      <c r="A2273" s="156"/>
      <c r="B2273" s="220"/>
      <c r="C2273" s="150"/>
      <c r="D2273" s="150"/>
      <c r="E2273" s="150"/>
      <c r="F2273" s="150"/>
      <c r="G2273" s="151"/>
      <c r="H2273" s="23">
        <f>MONTH(CtasReceber[[#This Row],[Data Vencimento]])</f>
        <v>1</v>
      </c>
      <c r="I2273" s="23">
        <f>YEAR(CtasReceber[[#This Row],[Data Vencimento]])</f>
        <v>1900</v>
      </c>
      <c r="J2273" s="156"/>
      <c r="K2273" s="23">
        <f>MONTH(CtasReceber[[#This Row],[Data Recebimento]])</f>
        <v>1</v>
      </c>
      <c r="L2273" s="23">
        <f>YEAR(CtasReceber[[#This Row],[Data Recebimento]])</f>
        <v>1900</v>
      </c>
      <c r="M2273" s="154"/>
      <c r="N2273" s="208"/>
      <c r="O22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4" spans="1:15">
      <c r="A2274" s="156"/>
      <c r="B2274" s="220"/>
      <c r="C2274" s="150"/>
      <c r="D2274" s="150"/>
      <c r="E2274" s="150"/>
      <c r="F2274" s="150"/>
      <c r="G2274" s="151"/>
      <c r="H2274" s="23">
        <f>MONTH(CtasReceber[[#This Row],[Data Vencimento]])</f>
        <v>1</v>
      </c>
      <c r="I2274" s="23">
        <f>YEAR(CtasReceber[[#This Row],[Data Vencimento]])</f>
        <v>1900</v>
      </c>
      <c r="J2274" s="156"/>
      <c r="K2274" s="23">
        <f>MONTH(CtasReceber[[#This Row],[Data Recebimento]])</f>
        <v>1</v>
      </c>
      <c r="L2274" s="23">
        <f>YEAR(CtasReceber[[#This Row],[Data Recebimento]])</f>
        <v>1900</v>
      </c>
      <c r="M2274" s="154"/>
      <c r="N2274" s="208"/>
      <c r="O22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5" spans="1:15">
      <c r="A2275" s="156"/>
      <c r="B2275" s="220"/>
      <c r="C2275" s="150"/>
      <c r="D2275" s="150"/>
      <c r="E2275" s="150"/>
      <c r="F2275" s="150"/>
      <c r="G2275" s="151"/>
      <c r="H2275" s="23">
        <f>MONTH(CtasReceber[[#This Row],[Data Vencimento]])</f>
        <v>1</v>
      </c>
      <c r="I2275" s="23">
        <f>YEAR(CtasReceber[[#This Row],[Data Vencimento]])</f>
        <v>1900</v>
      </c>
      <c r="J2275" s="156"/>
      <c r="K2275" s="23">
        <f>MONTH(CtasReceber[[#This Row],[Data Recebimento]])</f>
        <v>1</v>
      </c>
      <c r="L2275" s="23">
        <f>YEAR(CtasReceber[[#This Row],[Data Recebimento]])</f>
        <v>1900</v>
      </c>
      <c r="M2275" s="154"/>
      <c r="N2275" s="208"/>
      <c r="O22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6" spans="1:15">
      <c r="A2276" s="156"/>
      <c r="B2276" s="220"/>
      <c r="C2276" s="150"/>
      <c r="D2276" s="150"/>
      <c r="E2276" s="150"/>
      <c r="F2276" s="150"/>
      <c r="G2276" s="151"/>
      <c r="H2276" s="23">
        <f>MONTH(CtasReceber[[#This Row],[Data Vencimento]])</f>
        <v>1</v>
      </c>
      <c r="I2276" s="23">
        <f>YEAR(CtasReceber[[#This Row],[Data Vencimento]])</f>
        <v>1900</v>
      </c>
      <c r="J2276" s="156"/>
      <c r="K2276" s="23">
        <f>MONTH(CtasReceber[[#This Row],[Data Recebimento]])</f>
        <v>1</v>
      </c>
      <c r="L2276" s="23">
        <f>YEAR(CtasReceber[[#This Row],[Data Recebimento]])</f>
        <v>1900</v>
      </c>
      <c r="M2276" s="154"/>
      <c r="N2276" s="208"/>
      <c r="O22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7" spans="1:15">
      <c r="A2277" s="156"/>
      <c r="B2277" s="220"/>
      <c r="C2277" s="150"/>
      <c r="D2277" s="150"/>
      <c r="E2277" s="150"/>
      <c r="F2277" s="150"/>
      <c r="G2277" s="151"/>
      <c r="H2277" s="23">
        <f>MONTH(CtasReceber[[#This Row],[Data Vencimento]])</f>
        <v>1</v>
      </c>
      <c r="I2277" s="23">
        <f>YEAR(CtasReceber[[#This Row],[Data Vencimento]])</f>
        <v>1900</v>
      </c>
      <c r="J2277" s="156"/>
      <c r="K2277" s="23">
        <f>MONTH(CtasReceber[[#This Row],[Data Recebimento]])</f>
        <v>1</v>
      </c>
      <c r="L2277" s="23">
        <f>YEAR(CtasReceber[[#This Row],[Data Recebimento]])</f>
        <v>1900</v>
      </c>
      <c r="M2277" s="154"/>
      <c r="N2277" s="208"/>
      <c r="O22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8" spans="1:15">
      <c r="A2278" s="156"/>
      <c r="B2278" s="220"/>
      <c r="C2278" s="150"/>
      <c r="D2278" s="150"/>
      <c r="E2278" s="150"/>
      <c r="F2278" s="150"/>
      <c r="G2278" s="151"/>
      <c r="H2278" s="23">
        <f>MONTH(CtasReceber[[#This Row],[Data Vencimento]])</f>
        <v>1</v>
      </c>
      <c r="I2278" s="23">
        <f>YEAR(CtasReceber[[#This Row],[Data Vencimento]])</f>
        <v>1900</v>
      </c>
      <c r="J2278" s="156"/>
      <c r="K2278" s="23">
        <f>MONTH(CtasReceber[[#This Row],[Data Recebimento]])</f>
        <v>1</v>
      </c>
      <c r="L2278" s="23">
        <f>YEAR(CtasReceber[[#This Row],[Data Recebimento]])</f>
        <v>1900</v>
      </c>
      <c r="M2278" s="154"/>
      <c r="N2278" s="208"/>
      <c r="O22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79" spans="1:15">
      <c r="A2279" s="156"/>
      <c r="B2279" s="220"/>
      <c r="C2279" s="150"/>
      <c r="D2279" s="150"/>
      <c r="E2279" s="150"/>
      <c r="F2279" s="150"/>
      <c r="G2279" s="151"/>
      <c r="H2279" s="23">
        <f>MONTH(CtasReceber[[#This Row],[Data Vencimento]])</f>
        <v>1</v>
      </c>
      <c r="I2279" s="23">
        <f>YEAR(CtasReceber[[#This Row],[Data Vencimento]])</f>
        <v>1900</v>
      </c>
      <c r="J2279" s="156"/>
      <c r="K2279" s="23">
        <f>MONTH(CtasReceber[[#This Row],[Data Recebimento]])</f>
        <v>1</v>
      </c>
      <c r="L2279" s="23">
        <f>YEAR(CtasReceber[[#This Row],[Data Recebimento]])</f>
        <v>1900</v>
      </c>
      <c r="M2279" s="154"/>
      <c r="N2279" s="208"/>
      <c r="O22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0" spans="1:15">
      <c r="A2280" s="156"/>
      <c r="B2280" s="220"/>
      <c r="C2280" s="150"/>
      <c r="D2280" s="150"/>
      <c r="E2280" s="150"/>
      <c r="F2280" s="150"/>
      <c r="G2280" s="151"/>
      <c r="H2280" s="23">
        <f>MONTH(CtasReceber[[#This Row],[Data Vencimento]])</f>
        <v>1</v>
      </c>
      <c r="I2280" s="23">
        <f>YEAR(CtasReceber[[#This Row],[Data Vencimento]])</f>
        <v>1900</v>
      </c>
      <c r="J2280" s="156"/>
      <c r="K2280" s="23">
        <f>MONTH(CtasReceber[[#This Row],[Data Recebimento]])</f>
        <v>1</v>
      </c>
      <c r="L2280" s="23">
        <f>YEAR(CtasReceber[[#This Row],[Data Recebimento]])</f>
        <v>1900</v>
      </c>
      <c r="M2280" s="154"/>
      <c r="N2280" s="208"/>
      <c r="O22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1" spans="1:15">
      <c r="A2281" s="156"/>
      <c r="B2281" s="220"/>
      <c r="C2281" s="150"/>
      <c r="D2281" s="150"/>
      <c r="E2281" s="150"/>
      <c r="F2281" s="150"/>
      <c r="G2281" s="151"/>
      <c r="H2281" s="23">
        <f>MONTH(CtasReceber[[#This Row],[Data Vencimento]])</f>
        <v>1</v>
      </c>
      <c r="I2281" s="23">
        <f>YEAR(CtasReceber[[#This Row],[Data Vencimento]])</f>
        <v>1900</v>
      </c>
      <c r="J2281" s="156"/>
      <c r="K2281" s="23">
        <f>MONTH(CtasReceber[[#This Row],[Data Recebimento]])</f>
        <v>1</v>
      </c>
      <c r="L2281" s="23">
        <f>YEAR(CtasReceber[[#This Row],[Data Recebimento]])</f>
        <v>1900</v>
      </c>
      <c r="M2281" s="154"/>
      <c r="N2281" s="208"/>
      <c r="O22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2" spans="1:15">
      <c r="A2282" s="156"/>
      <c r="B2282" s="220"/>
      <c r="C2282" s="150"/>
      <c r="D2282" s="150"/>
      <c r="E2282" s="150"/>
      <c r="F2282" s="150"/>
      <c r="G2282" s="151"/>
      <c r="H2282" s="23">
        <f>MONTH(CtasReceber[[#This Row],[Data Vencimento]])</f>
        <v>1</v>
      </c>
      <c r="I2282" s="23">
        <f>YEAR(CtasReceber[[#This Row],[Data Vencimento]])</f>
        <v>1900</v>
      </c>
      <c r="J2282" s="156"/>
      <c r="K2282" s="23">
        <f>MONTH(CtasReceber[[#This Row],[Data Recebimento]])</f>
        <v>1</v>
      </c>
      <c r="L2282" s="23">
        <f>YEAR(CtasReceber[[#This Row],[Data Recebimento]])</f>
        <v>1900</v>
      </c>
      <c r="M2282" s="154"/>
      <c r="N2282" s="208"/>
      <c r="O22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3" spans="1:15">
      <c r="A2283" s="156"/>
      <c r="B2283" s="220"/>
      <c r="C2283" s="150"/>
      <c r="D2283" s="150"/>
      <c r="E2283" s="150"/>
      <c r="F2283" s="150"/>
      <c r="G2283" s="151"/>
      <c r="H2283" s="23">
        <f>MONTH(CtasReceber[[#This Row],[Data Vencimento]])</f>
        <v>1</v>
      </c>
      <c r="I2283" s="23">
        <f>YEAR(CtasReceber[[#This Row],[Data Vencimento]])</f>
        <v>1900</v>
      </c>
      <c r="J2283" s="156"/>
      <c r="K2283" s="23">
        <f>MONTH(CtasReceber[[#This Row],[Data Recebimento]])</f>
        <v>1</v>
      </c>
      <c r="L2283" s="23">
        <f>YEAR(CtasReceber[[#This Row],[Data Recebimento]])</f>
        <v>1900</v>
      </c>
      <c r="M2283" s="154"/>
      <c r="N2283" s="208"/>
      <c r="O22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4" spans="1:15">
      <c r="A2284" s="156"/>
      <c r="B2284" s="220"/>
      <c r="C2284" s="150"/>
      <c r="D2284" s="150"/>
      <c r="E2284" s="150"/>
      <c r="F2284" s="150"/>
      <c r="G2284" s="151"/>
      <c r="H2284" s="23">
        <f>MONTH(CtasReceber[[#This Row],[Data Vencimento]])</f>
        <v>1</v>
      </c>
      <c r="I2284" s="23">
        <f>YEAR(CtasReceber[[#This Row],[Data Vencimento]])</f>
        <v>1900</v>
      </c>
      <c r="J2284" s="156"/>
      <c r="K2284" s="23">
        <f>MONTH(CtasReceber[[#This Row],[Data Recebimento]])</f>
        <v>1</v>
      </c>
      <c r="L2284" s="23">
        <f>YEAR(CtasReceber[[#This Row],[Data Recebimento]])</f>
        <v>1900</v>
      </c>
      <c r="M2284" s="154"/>
      <c r="N2284" s="208"/>
      <c r="O22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5" spans="1:15">
      <c r="A2285" s="156"/>
      <c r="B2285" s="220"/>
      <c r="C2285" s="150"/>
      <c r="D2285" s="150"/>
      <c r="E2285" s="150"/>
      <c r="F2285" s="150"/>
      <c r="G2285" s="151"/>
      <c r="H2285" s="23">
        <f>MONTH(CtasReceber[[#This Row],[Data Vencimento]])</f>
        <v>1</v>
      </c>
      <c r="I2285" s="23">
        <f>YEAR(CtasReceber[[#This Row],[Data Vencimento]])</f>
        <v>1900</v>
      </c>
      <c r="J2285" s="156"/>
      <c r="K2285" s="23">
        <f>MONTH(CtasReceber[[#This Row],[Data Recebimento]])</f>
        <v>1</v>
      </c>
      <c r="L2285" s="23">
        <f>YEAR(CtasReceber[[#This Row],[Data Recebimento]])</f>
        <v>1900</v>
      </c>
      <c r="M2285" s="154"/>
      <c r="N2285" s="208"/>
      <c r="O22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6" spans="1:15">
      <c r="A2286" s="156"/>
      <c r="B2286" s="220"/>
      <c r="C2286" s="150"/>
      <c r="D2286" s="150"/>
      <c r="E2286" s="150"/>
      <c r="F2286" s="150"/>
      <c r="G2286" s="151"/>
      <c r="H2286" s="23">
        <f>MONTH(CtasReceber[[#This Row],[Data Vencimento]])</f>
        <v>1</v>
      </c>
      <c r="I2286" s="23">
        <f>YEAR(CtasReceber[[#This Row],[Data Vencimento]])</f>
        <v>1900</v>
      </c>
      <c r="J2286" s="156"/>
      <c r="K2286" s="23">
        <f>MONTH(CtasReceber[[#This Row],[Data Recebimento]])</f>
        <v>1</v>
      </c>
      <c r="L2286" s="23">
        <f>YEAR(CtasReceber[[#This Row],[Data Recebimento]])</f>
        <v>1900</v>
      </c>
      <c r="M2286" s="154"/>
      <c r="N2286" s="208"/>
      <c r="O22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7" spans="1:15">
      <c r="A2287" s="156"/>
      <c r="B2287" s="220"/>
      <c r="C2287" s="150"/>
      <c r="D2287" s="150"/>
      <c r="E2287" s="150"/>
      <c r="F2287" s="150"/>
      <c r="G2287" s="151"/>
      <c r="H2287" s="23">
        <f>MONTH(CtasReceber[[#This Row],[Data Vencimento]])</f>
        <v>1</v>
      </c>
      <c r="I2287" s="23">
        <f>YEAR(CtasReceber[[#This Row],[Data Vencimento]])</f>
        <v>1900</v>
      </c>
      <c r="J2287" s="156"/>
      <c r="K2287" s="23">
        <f>MONTH(CtasReceber[[#This Row],[Data Recebimento]])</f>
        <v>1</v>
      </c>
      <c r="L2287" s="23">
        <f>YEAR(CtasReceber[[#This Row],[Data Recebimento]])</f>
        <v>1900</v>
      </c>
      <c r="M2287" s="154"/>
      <c r="N2287" s="208"/>
      <c r="O22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8" spans="1:15">
      <c r="A2288" s="156"/>
      <c r="B2288" s="220"/>
      <c r="C2288" s="150"/>
      <c r="D2288" s="150"/>
      <c r="E2288" s="150"/>
      <c r="F2288" s="150"/>
      <c r="G2288" s="151"/>
      <c r="H2288" s="23">
        <f>MONTH(CtasReceber[[#This Row],[Data Vencimento]])</f>
        <v>1</v>
      </c>
      <c r="I2288" s="23">
        <f>YEAR(CtasReceber[[#This Row],[Data Vencimento]])</f>
        <v>1900</v>
      </c>
      <c r="J2288" s="156"/>
      <c r="K2288" s="23">
        <f>MONTH(CtasReceber[[#This Row],[Data Recebimento]])</f>
        <v>1</v>
      </c>
      <c r="L2288" s="23">
        <f>YEAR(CtasReceber[[#This Row],[Data Recebimento]])</f>
        <v>1900</v>
      </c>
      <c r="M2288" s="154"/>
      <c r="N2288" s="208"/>
      <c r="O22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89" spans="1:15">
      <c r="A2289" s="156"/>
      <c r="B2289" s="220"/>
      <c r="C2289" s="150"/>
      <c r="D2289" s="150"/>
      <c r="E2289" s="150"/>
      <c r="F2289" s="150"/>
      <c r="G2289" s="151"/>
      <c r="H2289" s="23">
        <f>MONTH(CtasReceber[[#This Row],[Data Vencimento]])</f>
        <v>1</v>
      </c>
      <c r="I2289" s="23">
        <f>YEAR(CtasReceber[[#This Row],[Data Vencimento]])</f>
        <v>1900</v>
      </c>
      <c r="J2289" s="156"/>
      <c r="K2289" s="23">
        <f>MONTH(CtasReceber[[#This Row],[Data Recebimento]])</f>
        <v>1</v>
      </c>
      <c r="L2289" s="23">
        <f>YEAR(CtasReceber[[#This Row],[Data Recebimento]])</f>
        <v>1900</v>
      </c>
      <c r="M2289" s="154"/>
      <c r="N2289" s="208"/>
      <c r="O22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0" spans="1:15">
      <c r="A2290" s="156"/>
      <c r="B2290" s="220"/>
      <c r="C2290" s="150"/>
      <c r="D2290" s="150"/>
      <c r="E2290" s="150"/>
      <c r="F2290" s="150"/>
      <c r="G2290" s="151"/>
      <c r="H2290" s="23">
        <f>MONTH(CtasReceber[[#This Row],[Data Vencimento]])</f>
        <v>1</v>
      </c>
      <c r="I2290" s="23">
        <f>YEAR(CtasReceber[[#This Row],[Data Vencimento]])</f>
        <v>1900</v>
      </c>
      <c r="J2290" s="156"/>
      <c r="K2290" s="23">
        <f>MONTH(CtasReceber[[#This Row],[Data Recebimento]])</f>
        <v>1</v>
      </c>
      <c r="L2290" s="23">
        <f>YEAR(CtasReceber[[#This Row],[Data Recebimento]])</f>
        <v>1900</v>
      </c>
      <c r="M2290" s="154"/>
      <c r="N2290" s="208"/>
      <c r="O22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1" spans="1:15">
      <c r="A2291" s="156"/>
      <c r="B2291" s="220"/>
      <c r="C2291" s="150"/>
      <c r="D2291" s="150"/>
      <c r="E2291" s="150"/>
      <c r="F2291" s="150"/>
      <c r="G2291" s="151"/>
      <c r="H2291" s="23">
        <f>MONTH(CtasReceber[[#This Row],[Data Vencimento]])</f>
        <v>1</v>
      </c>
      <c r="I2291" s="23">
        <f>YEAR(CtasReceber[[#This Row],[Data Vencimento]])</f>
        <v>1900</v>
      </c>
      <c r="J2291" s="156"/>
      <c r="K2291" s="23">
        <f>MONTH(CtasReceber[[#This Row],[Data Recebimento]])</f>
        <v>1</v>
      </c>
      <c r="L2291" s="23">
        <f>YEAR(CtasReceber[[#This Row],[Data Recebimento]])</f>
        <v>1900</v>
      </c>
      <c r="M2291" s="154"/>
      <c r="N2291" s="208"/>
      <c r="O22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2" spans="1:15">
      <c r="A2292" s="156"/>
      <c r="B2292" s="220"/>
      <c r="C2292" s="150"/>
      <c r="D2292" s="150"/>
      <c r="E2292" s="150"/>
      <c r="F2292" s="150"/>
      <c r="G2292" s="151"/>
      <c r="H2292" s="23">
        <f>MONTH(CtasReceber[[#This Row],[Data Vencimento]])</f>
        <v>1</v>
      </c>
      <c r="I2292" s="23">
        <f>YEAR(CtasReceber[[#This Row],[Data Vencimento]])</f>
        <v>1900</v>
      </c>
      <c r="J2292" s="156"/>
      <c r="K2292" s="23">
        <f>MONTH(CtasReceber[[#This Row],[Data Recebimento]])</f>
        <v>1</v>
      </c>
      <c r="L2292" s="23">
        <f>YEAR(CtasReceber[[#This Row],[Data Recebimento]])</f>
        <v>1900</v>
      </c>
      <c r="M2292" s="154"/>
      <c r="N2292" s="208"/>
      <c r="O22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3" spans="1:15">
      <c r="A2293" s="156"/>
      <c r="B2293" s="220"/>
      <c r="C2293" s="150"/>
      <c r="D2293" s="150"/>
      <c r="E2293" s="150"/>
      <c r="F2293" s="150"/>
      <c r="G2293" s="151"/>
      <c r="H2293" s="23">
        <f>MONTH(CtasReceber[[#This Row],[Data Vencimento]])</f>
        <v>1</v>
      </c>
      <c r="I2293" s="23">
        <f>YEAR(CtasReceber[[#This Row],[Data Vencimento]])</f>
        <v>1900</v>
      </c>
      <c r="J2293" s="156"/>
      <c r="K2293" s="23">
        <f>MONTH(CtasReceber[[#This Row],[Data Recebimento]])</f>
        <v>1</v>
      </c>
      <c r="L2293" s="23">
        <f>YEAR(CtasReceber[[#This Row],[Data Recebimento]])</f>
        <v>1900</v>
      </c>
      <c r="M2293" s="154"/>
      <c r="N2293" s="208"/>
      <c r="O22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4" spans="1:15">
      <c r="A2294" s="156"/>
      <c r="B2294" s="220"/>
      <c r="C2294" s="150"/>
      <c r="D2294" s="150"/>
      <c r="E2294" s="150"/>
      <c r="F2294" s="150"/>
      <c r="G2294" s="151"/>
      <c r="H2294" s="23">
        <f>MONTH(CtasReceber[[#This Row],[Data Vencimento]])</f>
        <v>1</v>
      </c>
      <c r="I2294" s="23">
        <f>YEAR(CtasReceber[[#This Row],[Data Vencimento]])</f>
        <v>1900</v>
      </c>
      <c r="J2294" s="156"/>
      <c r="K2294" s="23">
        <f>MONTH(CtasReceber[[#This Row],[Data Recebimento]])</f>
        <v>1</v>
      </c>
      <c r="L2294" s="23">
        <f>YEAR(CtasReceber[[#This Row],[Data Recebimento]])</f>
        <v>1900</v>
      </c>
      <c r="M2294" s="154"/>
      <c r="N2294" s="208"/>
      <c r="O22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5" spans="1:15">
      <c r="A2295" s="156"/>
      <c r="B2295" s="220"/>
      <c r="C2295" s="150"/>
      <c r="D2295" s="150"/>
      <c r="E2295" s="150"/>
      <c r="F2295" s="150"/>
      <c r="G2295" s="151"/>
      <c r="H2295" s="23">
        <f>MONTH(CtasReceber[[#This Row],[Data Vencimento]])</f>
        <v>1</v>
      </c>
      <c r="I2295" s="23">
        <f>YEAR(CtasReceber[[#This Row],[Data Vencimento]])</f>
        <v>1900</v>
      </c>
      <c r="J2295" s="156"/>
      <c r="K2295" s="23">
        <f>MONTH(CtasReceber[[#This Row],[Data Recebimento]])</f>
        <v>1</v>
      </c>
      <c r="L2295" s="23">
        <f>YEAR(CtasReceber[[#This Row],[Data Recebimento]])</f>
        <v>1900</v>
      </c>
      <c r="M2295" s="154"/>
      <c r="N2295" s="208"/>
      <c r="O22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6" spans="1:15">
      <c r="A2296" s="156"/>
      <c r="B2296" s="220"/>
      <c r="C2296" s="150"/>
      <c r="D2296" s="150"/>
      <c r="E2296" s="150"/>
      <c r="F2296" s="150"/>
      <c r="G2296" s="151"/>
      <c r="H2296" s="23">
        <f>MONTH(CtasReceber[[#This Row],[Data Vencimento]])</f>
        <v>1</v>
      </c>
      <c r="I2296" s="23">
        <f>YEAR(CtasReceber[[#This Row],[Data Vencimento]])</f>
        <v>1900</v>
      </c>
      <c r="J2296" s="156"/>
      <c r="K2296" s="23">
        <f>MONTH(CtasReceber[[#This Row],[Data Recebimento]])</f>
        <v>1</v>
      </c>
      <c r="L2296" s="23">
        <f>YEAR(CtasReceber[[#This Row],[Data Recebimento]])</f>
        <v>1900</v>
      </c>
      <c r="M2296" s="154"/>
      <c r="N2296" s="208"/>
      <c r="O22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7" spans="1:15">
      <c r="A2297" s="156"/>
      <c r="B2297" s="220"/>
      <c r="C2297" s="150"/>
      <c r="D2297" s="150"/>
      <c r="E2297" s="150"/>
      <c r="F2297" s="150"/>
      <c r="G2297" s="151"/>
      <c r="H2297" s="23">
        <f>MONTH(CtasReceber[[#This Row],[Data Vencimento]])</f>
        <v>1</v>
      </c>
      <c r="I2297" s="23">
        <f>YEAR(CtasReceber[[#This Row],[Data Vencimento]])</f>
        <v>1900</v>
      </c>
      <c r="J2297" s="156"/>
      <c r="K2297" s="23">
        <f>MONTH(CtasReceber[[#This Row],[Data Recebimento]])</f>
        <v>1</v>
      </c>
      <c r="L2297" s="23">
        <f>YEAR(CtasReceber[[#This Row],[Data Recebimento]])</f>
        <v>1900</v>
      </c>
      <c r="M2297" s="154"/>
      <c r="N2297" s="208"/>
      <c r="O22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8" spans="1:15">
      <c r="A2298" s="156"/>
      <c r="B2298" s="220"/>
      <c r="C2298" s="150"/>
      <c r="D2298" s="150"/>
      <c r="E2298" s="150"/>
      <c r="F2298" s="150"/>
      <c r="G2298" s="151"/>
      <c r="H2298" s="23">
        <f>MONTH(CtasReceber[[#This Row],[Data Vencimento]])</f>
        <v>1</v>
      </c>
      <c r="I2298" s="23">
        <f>YEAR(CtasReceber[[#This Row],[Data Vencimento]])</f>
        <v>1900</v>
      </c>
      <c r="J2298" s="156"/>
      <c r="K2298" s="23">
        <f>MONTH(CtasReceber[[#This Row],[Data Recebimento]])</f>
        <v>1</v>
      </c>
      <c r="L2298" s="23">
        <f>YEAR(CtasReceber[[#This Row],[Data Recebimento]])</f>
        <v>1900</v>
      </c>
      <c r="M2298" s="154"/>
      <c r="N2298" s="208"/>
      <c r="O22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299" spans="1:15">
      <c r="A2299" s="156"/>
      <c r="B2299" s="220"/>
      <c r="C2299" s="150"/>
      <c r="D2299" s="150"/>
      <c r="E2299" s="150"/>
      <c r="F2299" s="150"/>
      <c r="G2299" s="151"/>
      <c r="H2299" s="23">
        <f>MONTH(CtasReceber[[#This Row],[Data Vencimento]])</f>
        <v>1</v>
      </c>
      <c r="I2299" s="23">
        <f>YEAR(CtasReceber[[#This Row],[Data Vencimento]])</f>
        <v>1900</v>
      </c>
      <c r="J2299" s="156"/>
      <c r="K2299" s="23">
        <f>MONTH(CtasReceber[[#This Row],[Data Recebimento]])</f>
        <v>1</v>
      </c>
      <c r="L2299" s="23">
        <f>YEAR(CtasReceber[[#This Row],[Data Recebimento]])</f>
        <v>1900</v>
      </c>
      <c r="M2299" s="154"/>
      <c r="N2299" s="208"/>
      <c r="O22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0" spans="1:15">
      <c r="A2300" s="156"/>
      <c r="B2300" s="220"/>
      <c r="C2300" s="150"/>
      <c r="D2300" s="150"/>
      <c r="E2300" s="150"/>
      <c r="F2300" s="150"/>
      <c r="G2300" s="151"/>
      <c r="H2300" s="23">
        <f>MONTH(CtasReceber[[#This Row],[Data Vencimento]])</f>
        <v>1</v>
      </c>
      <c r="I2300" s="23">
        <f>YEAR(CtasReceber[[#This Row],[Data Vencimento]])</f>
        <v>1900</v>
      </c>
      <c r="J2300" s="156"/>
      <c r="K2300" s="23">
        <f>MONTH(CtasReceber[[#This Row],[Data Recebimento]])</f>
        <v>1</v>
      </c>
      <c r="L2300" s="23">
        <f>YEAR(CtasReceber[[#This Row],[Data Recebimento]])</f>
        <v>1900</v>
      </c>
      <c r="M2300" s="154"/>
      <c r="N2300" s="208"/>
      <c r="O23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1" spans="1:15">
      <c r="A2301" s="156"/>
      <c r="B2301" s="220"/>
      <c r="C2301" s="150"/>
      <c r="D2301" s="150"/>
      <c r="E2301" s="150"/>
      <c r="F2301" s="150"/>
      <c r="G2301" s="151"/>
      <c r="H2301" s="23">
        <f>MONTH(CtasReceber[[#This Row],[Data Vencimento]])</f>
        <v>1</v>
      </c>
      <c r="I2301" s="23">
        <f>YEAR(CtasReceber[[#This Row],[Data Vencimento]])</f>
        <v>1900</v>
      </c>
      <c r="J2301" s="156"/>
      <c r="K2301" s="23">
        <f>MONTH(CtasReceber[[#This Row],[Data Recebimento]])</f>
        <v>1</v>
      </c>
      <c r="L2301" s="23">
        <f>YEAR(CtasReceber[[#This Row],[Data Recebimento]])</f>
        <v>1900</v>
      </c>
      <c r="M2301" s="154"/>
      <c r="N2301" s="208"/>
      <c r="O23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2" spans="1:15">
      <c r="A2302" s="156"/>
      <c r="B2302" s="220"/>
      <c r="C2302" s="150"/>
      <c r="D2302" s="150"/>
      <c r="E2302" s="150"/>
      <c r="F2302" s="150"/>
      <c r="G2302" s="151"/>
      <c r="H2302" s="23">
        <f>MONTH(CtasReceber[[#This Row],[Data Vencimento]])</f>
        <v>1</v>
      </c>
      <c r="I2302" s="23">
        <f>YEAR(CtasReceber[[#This Row],[Data Vencimento]])</f>
        <v>1900</v>
      </c>
      <c r="J2302" s="156"/>
      <c r="K2302" s="23">
        <f>MONTH(CtasReceber[[#This Row],[Data Recebimento]])</f>
        <v>1</v>
      </c>
      <c r="L2302" s="23">
        <f>YEAR(CtasReceber[[#This Row],[Data Recebimento]])</f>
        <v>1900</v>
      </c>
      <c r="M2302" s="154"/>
      <c r="N2302" s="208"/>
      <c r="O23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3" spans="1:15">
      <c r="A2303" s="156"/>
      <c r="B2303" s="220"/>
      <c r="C2303" s="150"/>
      <c r="D2303" s="150"/>
      <c r="E2303" s="150"/>
      <c r="F2303" s="150"/>
      <c r="G2303" s="151"/>
      <c r="H2303" s="23">
        <f>MONTH(CtasReceber[[#This Row],[Data Vencimento]])</f>
        <v>1</v>
      </c>
      <c r="I2303" s="23">
        <f>YEAR(CtasReceber[[#This Row],[Data Vencimento]])</f>
        <v>1900</v>
      </c>
      <c r="J2303" s="156"/>
      <c r="K2303" s="23">
        <f>MONTH(CtasReceber[[#This Row],[Data Recebimento]])</f>
        <v>1</v>
      </c>
      <c r="L2303" s="23">
        <f>YEAR(CtasReceber[[#This Row],[Data Recebimento]])</f>
        <v>1900</v>
      </c>
      <c r="M2303" s="154"/>
      <c r="N2303" s="208"/>
      <c r="O23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4" spans="1:15">
      <c r="A2304" s="156"/>
      <c r="B2304" s="220"/>
      <c r="C2304" s="150"/>
      <c r="D2304" s="150"/>
      <c r="E2304" s="150"/>
      <c r="F2304" s="150"/>
      <c r="G2304" s="151"/>
      <c r="H2304" s="23">
        <f>MONTH(CtasReceber[[#This Row],[Data Vencimento]])</f>
        <v>1</v>
      </c>
      <c r="I2304" s="23">
        <f>YEAR(CtasReceber[[#This Row],[Data Vencimento]])</f>
        <v>1900</v>
      </c>
      <c r="J2304" s="156"/>
      <c r="K2304" s="23">
        <f>MONTH(CtasReceber[[#This Row],[Data Recebimento]])</f>
        <v>1</v>
      </c>
      <c r="L2304" s="23">
        <f>YEAR(CtasReceber[[#This Row],[Data Recebimento]])</f>
        <v>1900</v>
      </c>
      <c r="M2304" s="154"/>
      <c r="N2304" s="208"/>
      <c r="O23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5" spans="1:15">
      <c r="A2305" s="156"/>
      <c r="B2305" s="220"/>
      <c r="C2305" s="150"/>
      <c r="D2305" s="150"/>
      <c r="E2305" s="150"/>
      <c r="F2305" s="150"/>
      <c r="G2305" s="151"/>
      <c r="H2305" s="23">
        <f>MONTH(CtasReceber[[#This Row],[Data Vencimento]])</f>
        <v>1</v>
      </c>
      <c r="I2305" s="23">
        <f>YEAR(CtasReceber[[#This Row],[Data Vencimento]])</f>
        <v>1900</v>
      </c>
      <c r="J2305" s="156"/>
      <c r="K2305" s="23">
        <f>MONTH(CtasReceber[[#This Row],[Data Recebimento]])</f>
        <v>1</v>
      </c>
      <c r="L2305" s="23">
        <f>YEAR(CtasReceber[[#This Row],[Data Recebimento]])</f>
        <v>1900</v>
      </c>
      <c r="M2305" s="154"/>
      <c r="N2305" s="208"/>
      <c r="O23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6" spans="1:15">
      <c r="A2306" s="156"/>
      <c r="B2306" s="220"/>
      <c r="C2306" s="150"/>
      <c r="D2306" s="150"/>
      <c r="E2306" s="150"/>
      <c r="F2306" s="150"/>
      <c r="G2306" s="151"/>
      <c r="H2306" s="23">
        <f>MONTH(CtasReceber[[#This Row],[Data Vencimento]])</f>
        <v>1</v>
      </c>
      <c r="I2306" s="23">
        <f>YEAR(CtasReceber[[#This Row],[Data Vencimento]])</f>
        <v>1900</v>
      </c>
      <c r="J2306" s="156"/>
      <c r="K2306" s="23">
        <f>MONTH(CtasReceber[[#This Row],[Data Recebimento]])</f>
        <v>1</v>
      </c>
      <c r="L2306" s="23">
        <f>YEAR(CtasReceber[[#This Row],[Data Recebimento]])</f>
        <v>1900</v>
      </c>
      <c r="M2306" s="154"/>
      <c r="N2306" s="208"/>
      <c r="O23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7" spans="1:15">
      <c r="A2307" s="156"/>
      <c r="B2307" s="220"/>
      <c r="C2307" s="150"/>
      <c r="D2307" s="150"/>
      <c r="E2307" s="150"/>
      <c r="F2307" s="150"/>
      <c r="G2307" s="151"/>
      <c r="H2307" s="23">
        <f>MONTH(CtasReceber[[#This Row],[Data Vencimento]])</f>
        <v>1</v>
      </c>
      <c r="I2307" s="23">
        <f>YEAR(CtasReceber[[#This Row],[Data Vencimento]])</f>
        <v>1900</v>
      </c>
      <c r="J2307" s="156"/>
      <c r="K2307" s="23">
        <f>MONTH(CtasReceber[[#This Row],[Data Recebimento]])</f>
        <v>1</v>
      </c>
      <c r="L2307" s="23">
        <f>YEAR(CtasReceber[[#This Row],[Data Recebimento]])</f>
        <v>1900</v>
      </c>
      <c r="M2307" s="154"/>
      <c r="N2307" s="208"/>
      <c r="O23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8" spans="1:15">
      <c r="A2308" s="156"/>
      <c r="B2308" s="220"/>
      <c r="C2308" s="150"/>
      <c r="D2308" s="150"/>
      <c r="E2308" s="150"/>
      <c r="F2308" s="150"/>
      <c r="G2308" s="151"/>
      <c r="H2308" s="23">
        <f>MONTH(CtasReceber[[#This Row],[Data Vencimento]])</f>
        <v>1</v>
      </c>
      <c r="I2308" s="23">
        <f>YEAR(CtasReceber[[#This Row],[Data Vencimento]])</f>
        <v>1900</v>
      </c>
      <c r="J2308" s="156"/>
      <c r="K2308" s="23">
        <f>MONTH(CtasReceber[[#This Row],[Data Recebimento]])</f>
        <v>1</v>
      </c>
      <c r="L2308" s="23">
        <f>YEAR(CtasReceber[[#This Row],[Data Recebimento]])</f>
        <v>1900</v>
      </c>
      <c r="M2308" s="154"/>
      <c r="N2308" s="208"/>
      <c r="O23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09" spans="1:15">
      <c r="A2309" s="156"/>
      <c r="B2309" s="220"/>
      <c r="C2309" s="150"/>
      <c r="D2309" s="150"/>
      <c r="E2309" s="150"/>
      <c r="F2309" s="150"/>
      <c r="G2309" s="151"/>
      <c r="H2309" s="23">
        <f>MONTH(CtasReceber[[#This Row],[Data Vencimento]])</f>
        <v>1</v>
      </c>
      <c r="I2309" s="23">
        <f>YEAR(CtasReceber[[#This Row],[Data Vencimento]])</f>
        <v>1900</v>
      </c>
      <c r="J2309" s="156"/>
      <c r="K2309" s="23">
        <f>MONTH(CtasReceber[[#This Row],[Data Recebimento]])</f>
        <v>1</v>
      </c>
      <c r="L2309" s="23">
        <f>YEAR(CtasReceber[[#This Row],[Data Recebimento]])</f>
        <v>1900</v>
      </c>
      <c r="M2309" s="154"/>
      <c r="N2309" s="208"/>
      <c r="O23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0" spans="1:15">
      <c r="A2310" s="156"/>
      <c r="B2310" s="220"/>
      <c r="C2310" s="150"/>
      <c r="D2310" s="150"/>
      <c r="E2310" s="150"/>
      <c r="F2310" s="150"/>
      <c r="G2310" s="151"/>
      <c r="H2310" s="23">
        <f>MONTH(CtasReceber[[#This Row],[Data Vencimento]])</f>
        <v>1</v>
      </c>
      <c r="I2310" s="23">
        <f>YEAR(CtasReceber[[#This Row],[Data Vencimento]])</f>
        <v>1900</v>
      </c>
      <c r="J2310" s="156"/>
      <c r="K2310" s="23">
        <f>MONTH(CtasReceber[[#This Row],[Data Recebimento]])</f>
        <v>1</v>
      </c>
      <c r="L2310" s="23">
        <f>YEAR(CtasReceber[[#This Row],[Data Recebimento]])</f>
        <v>1900</v>
      </c>
      <c r="M2310" s="154"/>
      <c r="N2310" s="208"/>
      <c r="O23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1" spans="1:15">
      <c r="A2311" s="156"/>
      <c r="B2311" s="220"/>
      <c r="C2311" s="150"/>
      <c r="D2311" s="150"/>
      <c r="E2311" s="150"/>
      <c r="F2311" s="150"/>
      <c r="G2311" s="151"/>
      <c r="H2311" s="23">
        <f>MONTH(CtasReceber[[#This Row],[Data Vencimento]])</f>
        <v>1</v>
      </c>
      <c r="I2311" s="23">
        <f>YEAR(CtasReceber[[#This Row],[Data Vencimento]])</f>
        <v>1900</v>
      </c>
      <c r="J2311" s="156"/>
      <c r="K2311" s="23">
        <f>MONTH(CtasReceber[[#This Row],[Data Recebimento]])</f>
        <v>1</v>
      </c>
      <c r="L2311" s="23">
        <f>YEAR(CtasReceber[[#This Row],[Data Recebimento]])</f>
        <v>1900</v>
      </c>
      <c r="M2311" s="154"/>
      <c r="N2311" s="208"/>
      <c r="O23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2" spans="1:15">
      <c r="A2312" s="156"/>
      <c r="B2312" s="220"/>
      <c r="C2312" s="150"/>
      <c r="D2312" s="150"/>
      <c r="E2312" s="150"/>
      <c r="F2312" s="150"/>
      <c r="G2312" s="151"/>
      <c r="H2312" s="23">
        <f>MONTH(CtasReceber[[#This Row],[Data Vencimento]])</f>
        <v>1</v>
      </c>
      <c r="I2312" s="23">
        <f>YEAR(CtasReceber[[#This Row],[Data Vencimento]])</f>
        <v>1900</v>
      </c>
      <c r="J2312" s="156"/>
      <c r="K2312" s="23">
        <f>MONTH(CtasReceber[[#This Row],[Data Recebimento]])</f>
        <v>1</v>
      </c>
      <c r="L2312" s="23">
        <f>YEAR(CtasReceber[[#This Row],[Data Recebimento]])</f>
        <v>1900</v>
      </c>
      <c r="M2312" s="154"/>
      <c r="N2312" s="208"/>
      <c r="O23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3" spans="1:15">
      <c r="A2313" s="156"/>
      <c r="B2313" s="220"/>
      <c r="C2313" s="150"/>
      <c r="D2313" s="150"/>
      <c r="E2313" s="150"/>
      <c r="F2313" s="150"/>
      <c r="G2313" s="151"/>
      <c r="H2313" s="23">
        <f>MONTH(CtasReceber[[#This Row],[Data Vencimento]])</f>
        <v>1</v>
      </c>
      <c r="I2313" s="23">
        <f>YEAR(CtasReceber[[#This Row],[Data Vencimento]])</f>
        <v>1900</v>
      </c>
      <c r="J2313" s="156"/>
      <c r="K2313" s="23">
        <f>MONTH(CtasReceber[[#This Row],[Data Recebimento]])</f>
        <v>1</v>
      </c>
      <c r="L2313" s="23">
        <f>YEAR(CtasReceber[[#This Row],[Data Recebimento]])</f>
        <v>1900</v>
      </c>
      <c r="M2313" s="154"/>
      <c r="N2313" s="208"/>
      <c r="O23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4" spans="1:15">
      <c r="A2314" s="156"/>
      <c r="B2314" s="220"/>
      <c r="C2314" s="150"/>
      <c r="D2314" s="150"/>
      <c r="E2314" s="150"/>
      <c r="F2314" s="150"/>
      <c r="G2314" s="151"/>
      <c r="H2314" s="23">
        <f>MONTH(CtasReceber[[#This Row],[Data Vencimento]])</f>
        <v>1</v>
      </c>
      <c r="I2314" s="23">
        <f>YEAR(CtasReceber[[#This Row],[Data Vencimento]])</f>
        <v>1900</v>
      </c>
      <c r="J2314" s="156"/>
      <c r="K2314" s="23">
        <f>MONTH(CtasReceber[[#This Row],[Data Recebimento]])</f>
        <v>1</v>
      </c>
      <c r="L2314" s="23">
        <f>YEAR(CtasReceber[[#This Row],[Data Recebimento]])</f>
        <v>1900</v>
      </c>
      <c r="M2314" s="154"/>
      <c r="N2314" s="208"/>
      <c r="O23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5" spans="1:15">
      <c r="A2315" s="156"/>
      <c r="B2315" s="220"/>
      <c r="C2315" s="150"/>
      <c r="D2315" s="150"/>
      <c r="E2315" s="150"/>
      <c r="F2315" s="150"/>
      <c r="G2315" s="151"/>
      <c r="H2315" s="23">
        <f>MONTH(CtasReceber[[#This Row],[Data Vencimento]])</f>
        <v>1</v>
      </c>
      <c r="I2315" s="23">
        <f>YEAR(CtasReceber[[#This Row],[Data Vencimento]])</f>
        <v>1900</v>
      </c>
      <c r="J2315" s="156"/>
      <c r="K2315" s="23">
        <f>MONTH(CtasReceber[[#This Row],[Data Recebimento]])</f>
        <v>1</v>
      </c>
      <c r="L2315" s="23">
        <f>YEAR(CtasReceber[[#This Row],[Data Recebimento]])</f>
        <v>1900</v>
      </c>
      <c r="M2315" s="154"/>
      <c r="N2315" s="208"/>
      <c r="O23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6" spans="1:15">
      <c r="A2316" s="156"/>
      <c r="B2316" s="220"/>
      <c r="C2316" s="150"/>
      <c r="D2316" s="150"/>
      <c r="E2316" s="150"/>
      <c r="F2316" s="150"/>
      <c r="G2316" s="151"/>
      <c r="H2316" s="23">
        <f>MONTH(CtasReceber[[#This Row],[Data Vencimento]])</f>
        <v>1</v>
      </c>
      <c r="I2316" s="23">
        <f>YEAR(CtasReceber[[#This Row],[Data Vencimento]])</f>
        <v>1900</v>
      </c>
      <c r="J2316" s="156"/>
      <c r="K2316" s="23">
        <f>MONTH(CtasReceber[[#This Row],[Data Recebimento]])</f>
        <v>1</v>
      </c>
      <c r="L2316" s="23">
        <f>YEAR(CtasReceber[[#This Row],[Data Recebimento]])</f>
        <v>1900</v>
      </c>
      <c r="M2316" s="154"/>
      <c r="N2316" s="208"/>
      <c r="O23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7" spans="1:15">
      <c r="A2317" s="156"/>
      <c r="B2317" s="220"/>
      <c r="C2317" s="150"/>
      <c r="D2317" s="150"/>
      <c r="E2317" s="150"/>
      <c r="F2317" s="150"/>
      <c r="G2317" s="151"/>
      <c r="H2317" s="23">
        <f>MONTH(CtasReceber[[#This Row],[Data Vencimento]])</f>
        <v>1</v>
      </c>
      <c r="I2317" s="23">
        <f>YEAR(CtasReceber[[#This Row],[Data Vencimento]])</f>
        <v>1900</v>
      </c>
      <c r="J2317" s="156"/>
      <c r="K2317" s="23">
        <f>MONTH(CtasReceber[[#This Row],[Data Recebimento]])</f>
        <v>1</v>
      </c>
      <c r="L2317" s="23">
        <f>YEAR(CtasReceber[[#This Row],[Data Recebimento]])</f>
        <v>1900</v>
      </c>
      <c r="M2317" s="154"/>
      <c r="N2317" s="208"/>
      <c r="O23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8" spans="1:15">
      <c r="A2318" s="156"/>
      <c r="B2318" s="220"/>
      <c r="C2318" s="150"/>
      <c r="D2318" s="150"/>
      <c r="E2318" s="150"/>
      <c r="F2318" s="150"/>
      <c r="G2318" s="151"/>
      <c r="H2318" s="23">
        <f>MONTH(CtasReceber[[#This Row],[Data Vencimento]])</f>
        <v>1</v>
      </c>
      <c r="I2318" s="23">
        <f>YEAR(CtasReceber[[#This Row],[Data Vencimento]])</f>
        <v>1900</v>
      </c>
      <c r="J2318" s="156"/>
      <c r="K2318" s="23">
        <f>MONTH(CtasReceber[[#This Row],[Data Recebimento]])</f>
        <v>1</v>
      </c>
      <c r="L2318" s="23">
        <f>YEAR(CtasReceber[[#This Row],[Data Recebimento]])</f>
        <v>1900</v>
      </c>
      <c r="M2318" s="154"/>
      <c r="N2318" s="208"/>
      <c r="O23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19" spans="1:15">
      <c r="A2319" s="156"/>
      <c r="B2319" s="220"/>
      <c r="C2319" s="150"/>
      <c r="D2319" s="150"/>
      <c r="E2319" s="150"/>
      <c r="F2319" s="150"/>
      <c r="G2319" s="151"/>
      <c r="H2319" s="23">
        <f>MONTH(CtasReceber[[#This Row],[Data Vencimento]])</f>
        <v>1</v>
      </c>
      <c r="I2319" s="23">
        <f>YEAR(CtasReceber[[#This Row],[Data Vencimento]])</f>
        <v>1900</v>
      </c>
      <c r="J2319" s="156"/>
      <c r="K2319" s="23">
        <f>MONTH(CtasReceber[[#This Row],[Data Recebimento]])</f>
        <v>1</v>
      </c>
      <c r="L2319" s="23">
        <f>YEAR(CtasReceber[[#This Row],[Data Recebimento]])</f>
        <v>1900</v>
      </c>
      <c r="M2319" s="154"/>
      <c r="N2319" s="208"/>
      <c r="O23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0" spans="1:15">
      <c r="A2320" s="156"/>
      <c r="B2320" s="220"/>
      <c r="C2320" s="150"/>
      <c r="D2320" s="150"/>
      <c r="E2320" s="150"/>
      <c r="F2320" s="150"/>
      <c r="G2320" s="151"/>
      <c r="H2320" s="23">
        <f>MONTH(CtasReceber[[#This Row],[Data Vencimento]])</f>
        <v>1</v>
      </c>
      <c r="I2320" s="23">
        <f>YEAR(CtasReceber[[#This Row],[Data Vencimento]])</f>
        <v>1900</v>
      </c>
      <c r="J2320" s="156"/>
      <c r="K2320" s="23">
        <f>MONTH(CtasReceber[[#This Row],[Data Recebimento]])</f>
        <v>1</v>
      </c>
      <c r="L2320" s="23">
        <f>YEAR(CtasReceber[[#This Row],[Data Recebimento]])</f>
        <v>1900</v>
      </c>
      <c r="M2320" s="154"/>
      <c r="N2320" s="208"/>
      <c r="O23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1" spans="1:15">
      <c r="A2321" s="156"/>
      <c r="B2321" s="220"/>
      <c r="C2321" s="150"/>
      <c r="D2321" s="150"/>
      <c r="E2321" s="150"/>
      <c r="F2321" s="150"/>
      <c r="G2321" s="151"/>
      <c r="H2321" s="23">
        <f>MONTH(CtasReceber[[#This Row],[Data Vencimento]])</f>
        <v>1</v>
      </c>
      <c r="I2321" s="23">
        <f>YEAR(CtasReceber[[#This Row],[Data Vencimento]])</f>
        <v>1900</v>
      </c>
      <c r="J2321" s="156"/>
      <c r="K2321" s="23">
        <f>MONTH(CtasReceber[[#This Row],[Data Recebimento]])</f>
        <v>1</v>
      </c>
      <c r="L2321" s="23">
        <f>YEAR(CtasReceber[[#This Row],[Data Recebimento]])</f>
        <v>1900</v>
      </c>
      <c r="M2321" s="154"/>
      <c r="N2321" s="208"/>
      <c r="O23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2" spans="1:15">
      <c r="A2322" s="156"/>
      <c r="B2322" s="220"/>
      <c r="C2322" s="150"/>
      <c r="D2322" s="150"/>
      <c r="E2322" s="150"/>
      <c r="F2322" s="150"/>
      <c r="G2322" s="151"/>
      <c r="H2322" s="23">
        <f>MONTH(CtasReceber[[#This Row],[Data Vencimento]])</f>
        <v>1</v>
      </c>
      <c r="I2322" s="23">
        <f>YEAR(CtasReceber[[#This Row],[Data Vencimento]])</f>
        <v>1900</v>
      </c>
      <c r="J2322" s="156"/>
      <c r="K2322" s="23">
        <f>MONTH(CtasReceber[[#This Row],[Data Recebimento]])</f>
        <v>1</v>
      </c>
      <c r="L2322" s="23">
        <f>YEAR(CtasReceber[[#This Row],[Data Recebimento]])</f>
        <v>1900</v>
      </c>
      <c r="M2322" s="154"/>
      <c r="N2322" s="208"/>
      <c r="O23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3" spans="1:15">
      <c r="A2323" s="156"/>
      <c r="B2323" s="220"/>
      <c r="C2323" s="150"/>
      <c r="D2323" s="150"/>
      <c r="E2323" s="150"/>
      <c r="F2323" s="150"/>
      <c r="G2323" s="151"/>
      <c r="H2323" s="23">
        <f>MONTH(CtasReceber[[#This Row],[Data Vencimento]])</f>
        <v>1</v>
      </c>
      <c r="I2323" s="23">
        <f>YEAR(CtasReceber[[#This Row],[Data Vencimento]])</f>
        <v>1900</v>
      </c>
      <c r="J2323" s="156"/>
      <c r="K2323" s="23">
        <f>MONTH(CtasReceber[[#This Row],[Data Recebimento]])</f>
        <v>1</v>
      </c>
      <c r="L2323" s="23">
        <f>YEAR(CtasReceber[[#This Row],[Data Recebimento]])</f>
        <v>1900</v>
      </c>
      <c r="M2323" s="154"/>
      <c r="N2323" s="208"/>
      <c r="O23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4" spans="1:15">
      <c r="A2324" s="156"/>
      <c r="B2324" s="220"/>
      <c r="C2324" s="150"/>
      <c r="D2324" s="150"/>
      <c r="E2324" s="150"/>
      <c r="F2324" s="150"/>
      <c r="G2324" s="151"/>
      <c r="H2324" s="23">
        <f>MONTH(CtasReceber[[#This Row],[Data Vencimento]])</f>
        <v>1</v>
      </c>
      <c r="I2324" s="23">
        <f>YEAR(CtasReceber[[#This Row],[Data Vencimento]])</f>
        <v>1900</v>
      </c>
      <c r="J2324" s="156"/>
      <c r="K2324" s="23">
        <f>MONTH(CtasReceber[[#This Row],[Data Recebimento]])</f>
        <v>1</v>
      </c>
      <c r="L2324" s="23">
        <f>YEAR(CtasReceber[[#This Row],[Data Recebimento]])</f>
        <v>1900</v>
      </c>
      <c r="M2324" s="154"/>
      <c r="N2324" s="208"/>
      <c r="O23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5" spans="1:15">
      <c r="A2325" s="156"/>
      <c r="B2325" s="220"/>
      <c r="C2325" s="150"/>
      <c r="D2325" s="150"/>
      <c r="E2325" s="150"/>
      <c r="F2325" s="150"/>
      <c r="G2325" s="151"/>
      <c r="H2325" s="23">
        <f>MONTH(CtasReceber[[#This Row],[Data Vencimento]])</f>
        <v>1</v>
      </c>
      <c r="I2325" s="23">
        <f>YEAR(CtasReceber[[#This Row],[Data Vencimento]])</f>
        <v>1900</v>
      </c>
      <c r="J2325" s="156"/>
      <c r="K2325" s="23">
        <f>MONTH(CtasReceber[[#This Row],[Data Recebimento]])</f>
        <v>1</v>
      </c>
      <c r="L2325" s="23">
        <f>YEAR(CtasReceber[[#This Row],[Data Recebimento]])</f>
        <v>1900</v>
      </c>
      <c r="M2325" s="154"/>
      <c r="N2325" s="208"/>
      <c r="O23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6" spans="1:15">
      <c r="A2326" s="156"/>
      <c r="B2326" s="220"/>
      <c r="C2326" s="150"/>
      <c r="D2326" s="150"/>
      <c r="E2326" s="150"/>
      <c r="F2326" s="150"/>
      <c r="G2326" s="151"/>
      <c r="H2326" s="23">
        <f>MONTH(CtasReceber[[#This Row],[Data Vencimento]])</f>
        <v>1</v>
      </c>
      <c r="I2326" s="23">
        <f>YEAR(CtasReceber[[#This Row],[Data Vencimento]])</f>
        <v>1900</v>
      </c>
      <c r="J2326" s="156"/>
      <c r="K2326" s="23">
        <f>MONTH(CtasReceber[[#This Row],[Data Recebimento]])</f>
        <v>1</v>
      </c>
      <c r="L2326" s="23">
        <f>YEAR(CtasReceber[[#This Row],[Data Recebimento]])</f>
        <v>1900</v>
      </c>
      <c r="M2326" s="154"/>
      <c r="N2326" s="208"/>
      <c r="O23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7" spans="1:15">
      <c r="A2327" s="156"/>
      <c r="B2327" s="220"/>
      <c r="C2327" s="150"/>
      <c r="D2327" s="150"/>
      <c r="E2327" s="150"/>
      <c r="F2327" s="150"/>
      <c r="G2327" s="151"/>
      <c r="H2327" s="23">
        <f>MONTH(CtasReceber[[#This Row],[Data Vencimento]])</f>
        <v>1</v>
      </c>
      <c r="I2327" s="23">
        <f>YEAR(CtasReceber[[#This Row],[Data Vencimento]])</f>
        <v>1900</v>
      </c>
      <c r="J2327" s="156"/>
      <c r="K2327" s="23">
        <f>MONTH(CtasReceber[[#This Row],[Data Recebimento]])</f>
        <v>1</v>
      </c>
      <c r="L2327" s="23">
        <f>YEAR(CtasReceber[[#This Row],[Data Recebimento]])</f>
        <v>1900</v>
      </c>
      <c r="M2327" s="154"/>
      <c r="N2327" s="208"/>
      <c r="O23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8" spans="1:15">
      <c r="A2328" s="156"/>
      <c r="B2328" s="220"/>
      <c r="C2328" s="150"/>
      <c r="D2328" s="150"/>
      <c r="E2328" s="150"/>
      <c r="F2328" s="150"/>
      <c r="G2328" s="151"/>
      <c r="H2328" s="23">
        <f>MONTH(CtasReceber[[#This Row],[Data Vencimento]])</f>
        <v>1</v>
      </c>
      <c r="I2328" s="23">
        <f>YEAR(CtasReceber[[#This Row],[Data Vencimento]])</f>
        <v>1900</v>
      </c>
      <c r="J2328" s="156"/>
      <c r="K2328" s="23">
        <f>MONTH(CtasReceber[[#This Row],[Data Recebimento]])</f>
        <v>1</v>
      </c>
      <c r="L2328" s="23">
        <f>YEAR(CtasReceber[[#This Row],[Data Recebimento]])</f>
        <v>1900</v>
      </c>
      <c r="M2328" s="154"/>
      <c r="N2328" s="208"/>
      <c r="O23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29" spans="1:15">
      <c r="A2329" s="156"/>
      <c r="B2329" s="220"/>
      <c r="C2329" s="150"/>
      <c r="D2329" s="150"/>
      <c r="E2329" s="150"/>
      <c r="F2329" s="150"/>
      <c r="G2329" s="151"/>
      <c r="H2329" s="23">
        <f>MONTH(CtasReceber[[#This Row],[Data Vencimento]])</f>
        <v>1</v>
      </c>
      <c r="I2329" s="23">
        <f>YEAR(CtasReceber[[#This Row],[Data Vencimento]])</f>
        <v>1900</v>
      </c>
      <c r="J2329" s="156"/>
      <c r="K2329" s="23">
        <f>MONTH(CtasReceber[[#This Row],[Data Recebimento]])</f>
        <v>1</v>
      </c>
      <c r="L2329" s="23">
        <f>YEAR(CtasReceber[[#This Row],[Data Recebimento]])</f>
        <v>1900</v>
      </c>
      <c r="M2329" s="154"/>
      <c r="N2329" s="208"/>
      <c r="O23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0" spans="1:15">
      <c r="A2330" s="156"/>
      <c r="B2330" s="220"/>
      <c r="C2330" s="150"/>
      <c r="D2330" s="150"/>
      <c r="E2330" s="150"/>
      <c r="F2330" s="150"/>
      <c r="G2330" s="151"/>
      <c r="H2330" s="23">
        <f>MONTH(CtasReceber[[#This Row],[Data Vencimento]])</f>
        <v>1</v>
      </c>
      <c r="I2330" s="23">
        <f>YEAR(CtasReceber[[#This Row],[Data Vencimento]])</f>
        <v>1900</v>
      </c>
      <c r="J2330" s="156"/>
      <c r="K2330" s="23">
        <f>MONTH(CtasReceber[[#This Row],[Data Recebimento]])</f>
        <v>1</v>
      </c>
      <c r="L2330" s="23">
        <f>YEAR(CtasReceber[[#This Row],[Data Recebimento]])</f>
        <v>1900</v>
      </c>
      <c r="M2330" s="154"/>
      <c r="N2330" s="208"/>
      <c r="O23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1" spans="1:15">
      <c r="A2331" s="156"/>
      <c r="B2331" s="220"/>
      <c r="C2331" s="150"/>
      <c r="D2331" s="150"/>
      <c r="E2331" s="150"/>
      <c r="F2331" s="150"/>
      <c r="G2331" s="151"/>
      <c r="H2331" s="23">
        <f>MONTH(CtasReceber[[#This Row],[Data Vencimento]])</f>
        <v>1</v>
      </c>
      <c r="I2331" s="23">
        <f>YEAR(CtasReceber[[#This Row],[Data Vencimento]])</f>
        <v>1900</v>
      </c>
      <c r="J2331" s="156"/>
      <c r="K2331" s="23">
        <f>MONTH(CtasReceber[[#This Row],[Data Recebimento]])</f>
        <v>1</v>
      </c>
      <c r="L2331" s="23">
        <f>YEAR(CtasReceber[[#This Row],[Data Recebimento]])</f>
        <v>1900</v>
      </c>
      <c r="M2331" s="154"/>
      <c r="N2331" s="208"/>
      <c r="O23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2" spans="1:15">
      <c r="A2332" s="156"/>
      <c r="B2332" s="220"/>
      <c r="C2332" s="150"/>
      <c r="D2332" s="150"/>
      <c r="E2332" s="150"/>
      <c r="F2332" s="150"/>
      <c r="G2332" s="151"/>
      <c r="H2332" s="23">
        <f>MONTH(CtasReceber[[#This Row],[Data Vencimento]])</f>
        <v>1</v>
      </c>
      <c r="I2332" s="23">
        <f>YEAR(CtasReceber[[#This Row],[Data Vencimento]])</f>
        <v>1900</v>
      </c>
      <c r="J2332" s="156"/>
      <c r="K2332" s="23">
        <f>MONTH(CtasReceber[[#This Row],[Data Recebimento]])</f>
        <v>1</v>
      </c>
      <c r="L2332" s="23">
        <f>YEAR(CtasReceber[[#This Row],[Data Recebimento]])</f>
        <v>1900</v>
      </c>
      <c r="M2332" s="154"/>
      <c r="N2332" s="208"/>
      <c r="O23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3" spans="1:15">
      <c r="A2333" s="156"/>
      <c r="B2333" s="220"/>
      <c r="C2333" s="150"/>
      <c r="D2333" s="150"/>
      <c r="E2333" s="150"/>
      <c r="F2333" s="150"/>
      <c r="G2333" s="151"/>
      <c r="H2333" s="23">
        <f>MONTH(CtasReceber[[#This Row],[Data Vencimento]])</f>
        <v>1</v>
      </c>
      <c r="I2333" s="23">
        <f>YEAR(CtasReceber[[#This Row],[Data Vencimento]])</f>
        <v>1900</v>
      </c>
      <c r="J2333" s="156"/>
      <c r="K2333" s="23">
        <f>MONTH(CtasReceber[[#This Row],[Data Recebimento]])</f>
        <v>1</v>
      </c>
      <c r="L2333" s="23">
        <f>YEAR(CtasReceber[[#This Row],[Data Recebimento]])</f>
        <v>1900</v>
      </c>
      <c r="M2333" s="154"/>
      <c r="N2333" s="208"/>
      <c r="O23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4" spans="1:15">
      <c r="A2334" s="156"/>
      <c r="B2334" s="220"/>
      <c r="C2334" s="150"/>
      <c r="D2334" s="150"/>
      <c r="E2334" s="150"/>
      <c r="F2334" s="150"/>
      <c r="G2334" s="151"/>
      <c r="H2334" s="23">
        <f>MONTH(CtasReceber[[#This Row],[Data Vencimento]])</f>
        <v>1</v>
      </c>
      <c r="I2334" s="23">
        <f>YEAR(CtasReceber[[#This Row],[Data Vencimento]])</f>
        <v>1900</v>
      </c>
      <c r="J2334" s="156"/>
      <c r="K2334" s="23">
        <f>MONTH(CtasReceber[[#This Row],[Data Recebimento]])</f>
        <v>1</v>
      </c>
      <c r="L2334" s="23">
        <f>YEAR(CtasReceber[[#This Row],[Data Recebimento]])</f>
        <v>1900</v>
      </c>
      <c r="M2334" s="154"/>
      <c r="N2334" s="208"/>
      <c r="O23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5" spans="1:15">
      <c r="A2335" s="156"/>
      <c r="B2335" s="220"/>
      <c r="C2335" s="150"/>
      <c r="D2335" s="150"/>
      <c r="E2335" s="150"/>
      <c r="F2335" s="150"/>
      <c r="G2335" s="151"/>
      <c r="H2335" s="23">
        <f>MONTH(CtasReceber[[#This Row],[Data Vencimento]])</f>
        <v>1</v>
      </c>
      <c r="I2335" s="23">
        <f>YEAR(CtasReceber[[#This Row],[Data Vencimento]])</f>
        <v>1900</v>
      </c>
      <c r="J2335" s="156"/>
      <c r="K2335" s="23">
        <f>MONTH(CtasReceber[[#This Row],[Data Recebimento]])</f>
        <v>1</v>
      </c>
      <c r="L2335" s="23">
        <f>YEAR(CtasReceber[[#This Row],[Data Recebimento]])</f>
        <v>1900</v>
      </c>
      <c r="M2335" s="154"/>
      <c r="N2335" s="208"/>
      <c r="O23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6" spans="1:15">
      <c r="A2336" s="156"/>
      <c r="B2336" s="220"/>
      <c r="C2336" s="150"/>
      <c r="D2336" s="150"/>
      <c r="E2336" s="150"/>
      <c r="F2336" s="150"/>
      <c r="G2336" s="151"/>
      <c r="H2336" s="23">
        <f>MONTH(CtasReceber[[#This Row],[Data Vencimento]])</f>
        <v>1</v>
      </c>
      <c r="I2336" s="23">
        <f>YEAR(CtasReceber[[#This Row],[Data Vencimento]])</f>
        <v>1900</v>
      </c>
      <c r="J2336" s="156"/>
      <c r="K2336" s="23">
        <f>MONTH(CtasReceber[[#This Row],[Data Recebimento]])</f>
        <v>1</v>
      </c>
      <c r="L2336" s="23">
        <f>YEAR(CtasReceber[[#This Row],[Data Recebimento]])</f>
        <v>1900</v>
      </c>
      <c r="M2336" s="154"/>
      <c r="N2336" s="208"/>
      <c r="O23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7" spans="1:15">
      <c r="A2337" s="156"/>
      <c r="B2337" s="220"/>
      <c r="C2337" s="150"/>
      <c r="D2337" s="150"/>
      <c r="E2337" s="150"/>
      <c r="F2337" s="150"/>
      <c r="G2337" s="151"/>
      <c r="H2337" s="23">
        <f>MONTH(CtasReceber[[#This Row],[Data Vencimento]])</f>
        <v>1</v>
      </c>
      <c r="I2337" s="23">
        <f>YEAR(CtasReceber[[#This Row],[Data Vencimento]])</f>
        <v>1900</v>
      </c>
      <c r="J2337" s="156"/>
      <c r="K2337" s="23">
        <f>MONTH(CtasReceber[[#This Row],[Data Recebimento]])</f>
        <v>1</v>
      </c>
      <c r="L2337" s="23">
        <f>YEAR(CtasReceber[[#This Row],[Data Recebimento]])</f>
        <v>1900</v>
      </c>
      <c r="M2337" s="154"/>
      <c r="N2337" s="208"/>
      <c r="O23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8" spans="1:15">
      <c r="A2338" s="156"/>
      <c r="B2338" s="220"/>
      <c r="C2338" s="150"/>
      <c r="D2338" s="150"/>
      <c r="E2338" s="150"/>
      <c r="F2338" s="150"/>
      <c r="G2338" s="151"/>
      <c r="H2338" s="23">
        <f>MONTH(CtasReceber[[#This Row],[Data Vencimento]])</f>
        <v>1</v>
      </c>
      <c r="I2338" s="23">
        <f>YEAR(CtasReceber[[#This Row],[Data Vencimento]])</f>
        <v>1900</v>
      </c>
      <c r="J2338" s="156"/>
      <c r="K2338" s="23">
        <f>MONTH(CtasReceber[[#This Row],[Data Recebimento]])</f>
        <v>1</v>
      </c>
      <c r="L2338" s="23">
        <f>YEAR(CtasReceber[[#This Row],[Data Recebimento]])</f>
        <v>1900</v>
      </c>
      <c r="M2338" s="154"/>
      <c r="N2338" s="208"/>
      <c r="O23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39" spans="1:15">
      <c r="A2339" s="156"/>
      <c r="B2339" s="220"/>
      <c r="C2339" s="150"/>
      <c r="D2339" s="150"/>
      <c r="E2339" s="150"/>
      <c r="F2339" s="150"/>
      <c r="G2339" s="151"/>
      <c r="H2339" s="23">
        <f>MONTH(CtasReceber[[#This Row],[Data Vencimento]])</f>
        <v>1</v>
      </c>
      <c r="I2339" s="23">
        <f>YEAR(CtasReceber[[#This Row],[Data Vencimento]])</f>
        <v>1900</v>
      </c>
      <c r="J2339" s="156"/>
      <c r="K2339" s="23">
        <f>MONTH(CtasReceber[[#This Row],[Data Recebimento]])</f>
        <v>1</v>
      </c>
      <c r="L2339" s="23">
        <f>YEAR(CtasReceber[[#This Row],[Data Recebimento]])</f>
        <v>1900</v>
      </c>
      <c r="M2339" s="154"/>
      <c r="N2339" s="208"/>
      <c r="O23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0" spans="1:15">
      <c r="A2340" s="156"/>
      <c r="B2340" s="220"/>
      <c r="C2340" s="150"/>
      <c r="D2340" s="150"/>
      <c r="E2340" s="150"/>
      <c r="F2340" s="150"/>
      <c r="G2340" s="151"/>
      <c r="H2340" s="23">
        <f>MONTH(CtasReceber[[#This Row],[Data Vencimento]])</f>
        <v>1</v>
      </c>
      <c r="I2340" s="23">
        <f>YEAR(CtasReceber[[#This Row],[Data Vencimento]])</f>
        <v>1900</v>
      </c>
      <c r="J2340" s="156"/>
      <c r="K2340" s="23">
        <f>MONTH(CtasReceber[[#This Row],[Data Recebimento]])</f>
        <v>1</v>
      </c>
      <c r="L2340" s="23">
        <f>YEAR(CtasReceber[[#This Row],[Data Recebimento]])</f>
        <v>1900</v>
      </c>
      <c r="M2340" s="154"/>
      <c r="N2340" s="208"/>
      <c r="O23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1" spans="1:15">
      <c r="A2341" s="156"/>
      <c r="B2341" s="220"/>
      <c r="C2341" s="150"/>
      <c r="D2341" s="150"/>
      <c r="E2341" s="150"/>
      <c r="F2341" s="150"/>
      <c r="G2341" s="151"/>
      <c r="H2341" s="23">
        <f>MONTH(CtasReceber[[#This Row],[Data Vencimento]])</f>
        <v>1</v>
      </c>
      <c r="I2341" s="23">
        <f>YEAR(CtasReceber[[#This Row],[Data Vencimento]])</f>
        <v>1900</v>
      </c>
      <c r="J2341" s="156"/>
      <c r="K2341" s="23">
        <f>MONTH(CtasReceber[[#This Row],[Data Recebimento]])</f>
        <v>1</v>
      </c>
      <c r="L2341" s="23">
        <f>YEAR(CtasReceber[[#This Row],[Data Recebimento]])</f>
        <v>1900</v>
      </c>
      <c r="M2341" s="154"/>
      <c r="N2341" s="208"/>
      <c r="O23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2" spans="1:15">
      <c r="A2342" s="156"/>
      <c r="B2342" s="220"/>
      <c r="C2342" s="150"/>
      <c r="D2342" s="150"/>
      <c r="E2342" s="150"/>
      <c r="F2342" s="150"/>
      <c r="G2342" s="151"/>
      <c r="H2342" s="23">
        <f>MONTH(CtasReceber[[#This Row],[Data Vencimento]])</f>
        <v>1</v>
      </c>
      <c r="I2342" s="23">
        <f>YEAR(CtasReceber[[#This Row],[Data Vencimento]])</f>
        <v>1900</v>
      </c>
      <c r="J2342" s="156"/>
      <c r="K2342" s="23">
        <f>MONTH(CtasReceber[[#This Row],[Data Recebimento]])</f>
        <v>1</v>
      </c>
      <c r="L2342" s="23">
        <f>YEAR(CtasReceber[[#This Row],[Data Recebimento]])</f>
        <v>1900</v>
      </c>
      <c r="M2342" s="154"/>
      <c r="N2342" s="208"/>
      <c r="O23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3" spans="1:15">
      <c r="A2343" s="156"/>
      <c r="B2343" s="220"/>
      <c r="C2343" s="150"/>
      <c r="D2343" s="150"/>
      <c r="E2343" s="150"/>
      <c r="F2343" s="150"/>
      <c r="G2343" s="151"/>
      <c r="H2343" s="23">
        <f>MONTH(CtasReceber[[#This Row],[Data Vencimento]])</f>
        <v>1</v>
      </c>
      <c r="I2343" s="23">
        <f>YEAR(CtasReceber[[#This Row],[Data Vencimento]])</f>
        <v>1900</v>
      </c>
      <c r="J2343" s="156"/>
      <c r="K2343" s="23">
        <f>MONTH(CtasReceber[[#This Row],[Data Recebimento]])</f>
        <v>1</v>
      </c>
      <c r="L2343" s="23">
        <f>YEAR(CtasReceber[[#This Row],[Data Recebimento]])</f>
        <v>1900</v>
      </c>
      <c r="M2343" s="154"/>
      <c r="N2343" s="208"/>
      <c r="O23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4" spans="1:15">
      <c r="A2344" s="156"/>
      <c r="B2344" s="220"/>
      <c r="C2344" s="150"/>
      <c r="D2344" s="150"/>
      <c r="E2344" s="150"/>
      <c r="F2344" s="150"/>
      <c r="G2344" s="151"/>
      <c r="H2344" s="23">
        <f>MONTH(CtasReceber[[#This Row],[Data Vencimento]])</f>
        <v>1</v>
      </c>
      <c r="I2344" s="23">
        <f>YEAR(CtasReceber[[#This Row],[Data Vencimento]])</f>
        <v>1900</v>
      </c>
      <c r="J2344" s="156"/>
      <c r="K2344" s="23">
        <f>MONTH(CtasReceber[[#This Row],[Data Recebimento]])</f>
        <v>1</v>
      </c>
      <c r="L2344" s="23">
        <f>YEAR(CtasReceber[[#This Row],[Data Recebimento]])</f>
        <v>1900</v>
      </c>
      <c r="M2344" s="154"/>
      <c r="N2344" s="208"/>
      <c r="O23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5" spans="1:15">
      <c r="A2345" s="156"/>
      <c r="B2345" s="220"/>
      <c r="C2345" s="150"/>
      <c r="D2345" s="150"/>
      <c r="E2345" s="150"/>
      <c r="F2345" s="150"/>
      <c r="G2345" s="151"/>
      <c r="H2345" s="23">
        <f>MONTH(CtasReceber[[#This Row],[Data Vencimento]])</f>
        <v>1</v>
      </c>
      <c r="I2345" s="23">
        <f>YEAR(CtasReceber[[#This Row],[Data Vencimento]])</f>
        <v>1900</v>
      </c>
      <c r="J2345" s="156"/>
      <c r="K2345" s="23">
        <f>MONTH(CtasReceber[[#This Row],[Data Recebimento]])</f>
        <v>1</v>
      </c>
      <c r="L2345" s="23">
        <f>YEAR(CtasReceber[[#This Row],[Data Recebimento]])</f>
        <v>1900</v>
      </c>
      <c r="M2345" s="154"/>
      <c r="N2345" s="208"/>
      <c r="O23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6" spans="1:15">
      <c r="A2346" s="156"/>
      <c r="B2346" s="220"/>
      <c r="C2346" s="150"/>
      <c r="D2346" s="150"/>
      <c r="E2346" s="150"/>
      <c r="F2346" s="150"/>
      <c r="G2346" s="151"/>
      <c r="H2346" s="23">
        <f>MONTH(CtasReceber[[#This Row],[Data Vencimento]])</f>
        <v>1</v>
      </c>
      <c r="I2346" s="23">
        <f>YEAR(CtasReceber[[#This Row],[Data Vencimento]])</f>
        <v>1900</v>
      </c>
      <c r="J2346" s="156"/>
      <c r="K2346" s="23">
        <f>MONTH(CtasReceber[[#This Row],[Data Recebimento]])</f>
        <v>1</v>
      </c>
      <c r="L2346" s="23">
        <f>YEAR(CtasReceber[[#This Row],[Data Recebimento]])</f>
        <v>1900</v>
      </c>
      <c r="M2346" s="154"/>
      <c r="N2346" s="208"/>
      <c r="O23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7" spans="1:15">
      <c r="A2347" s="156"/>
      <c r="B2347" s="220"/>
      <c r="C2347" s="150"/>
      <c r="D2347" s="150"/>
      <c r="E2347" s="150"/>
      <c r="F2347" s="150"/>
      <c r="G2347" s="151"/>
      <c r="H2347" s="23">
        <f>MONTH(CtasReceber[[#This Row],[Data Vencimento]])</f>
        <v>1</v>
      </c>
      <c r="I2347" s="23">
        <f>YEAR(CtasReceber[[#This Row],[Data Vencimento]])</f>
        <v>1900</v>
      </c>
      <c r="J2347" s="156"/>
      <c r="K2347" s="23">
        <f>MONTH(CtasReceber[[#This Row],[Data Recebimento]])</f>
        <v>1</v>
      </c>
      <c r="L2347" s="23">
        <f>YEAR(CtasReceber[[#This Row],[Data Recebimento]])</f>
        <v>1900</v>
      </c>
      <c r="M2347" s="154"/>
      <c r="N2347" s="208"/>
      <c r="O23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8" spans="1:15">
      <c r="A2348" s="156"/>
      <c r="B2348" s="220"/>
      <c r="C2348" s="150"/>
      <c r="D2348" s="150"/>
      <c r="E2348" s="150"/>
      <c r="F2348" s="150"/>
      <c r="G2348" s="151"/>
      <c r="H2348" s="23">
        <f>MONTH(CtasReceber[[#This Row],[Data Vencimento]])</f>
        <v>1</v>
      </c>
      <c r="I2348" s="23">
        <f>YEAR(CtasReceber[[#This Row],[Data Vencimento]])</f>
        <v>1900</v>
      </c>
      <c r="J2348" s="156"/>
      <c r="K2348" s="23">
        <f>MONTH(CtasReceber[[#This Row],[Data Recebimento]])</f>
        <v>1</v>
      </c>
      <c r="L2348" s="23">
        <f>YEAR(CtasReceber[[#This Row],[Data Recebimento]])</f>
        <v>1900</v>
      </c>
      <c r="M2348" s="154"/>
      <c r="N2348" s="208"/>
      <c r="O23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49" spans="1:15">
      <c r="A2349" s="156"/>
      <c r="B2349" s="220"/>
      <c r="C2349" s="150"/>
      <c r="D2349" s="150"/>
      <c r="E2349" s="150"/>
      <c r="F2349" s="150"/>
      <c r="G2349" s="151"/>
      <c r="H2349" s="23">
        <f>MONTH(CtasReceber[[#This Row],[Data Vencimento]])</f>
        <v>1</v>
      </c>
      <c r="I2349" s="23">
        <f>YEAR(CtasReceber[[#This Row],[Data Vencimento]])</f>
        <v>1900</v>
      </c>
      <c r="J2349" s="156"/>
      <c r="K2349" s="23">
        <f>MONTH(CtasReceber[[#This Row],[Data Recebimento]])</f>
        <v>1</v>
      </c>
      <c r="L2349" s="23">
        <f>YEAR(CtasReceber[[#This Row],[Data Recebimento]])</f>
        <v>1900</v>
      </c>
      <c r="M2349" s="154"/>
      <c r="N2349" s="208"/>
      <c r="O23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0" spans="1:15">
      <c r="A2350" s="156"/>
      <c r="B2350" s="220"/>
      <c r="C2350" s="150"/>
      <c r="D2350" s="150"/>
      <c r="E2350" s="150"/>
      <c r="F2350" s="150"/>
      <c r="G2350" s="151"/>
      <c r="H2350" s="23">
        <f>MONTH(CtasReceber[[#This Row],[Data Vencimento]])</f>
        <v>1</v>
      </c>
      <c r="I2350" s="23">
        <f>YEAR(CtasReceber[[#This Row],[Data Vencimento]])</f>
        <v>1900</v>
      </c>
      <c r="J2350" s="156"/>
      <c r="K2350" s="23">
        <f>MONTH(CtasReceber[[#This Row],[Data Recebimento]])</f>
        <v>1</v>
      </c>
      <c r="L2350" s="23">
        <f>YEAR(CtasReceber[[#This Row],[Data Recebimento]])</f>
        <v>1900</v>
      </c>
      <c r="M2350" s="154"/>
      <c r="N2350" s="208"/>
      <c r="O23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1" spans="1:15">
      <c r="A2351" s="156"/>
      <c r="B2351" s="220"/>
      <c r="C2351" s="150"/>
      <c r="D2351" s="150"/>
      <c r="E2351" s="150"/>
      <c r="F2351" s="150"/>
      <c r="G2351" s="151"/>
      <c r="H2351" s="23">
        <f>MONTH(CtasReceber[[#This Row],[Data Vencimento]])</f>
        <v>1</v>
      </c>
      <c r="I2351" s="23">
        <f>YEAR(CtasReceber[[#This Row],[Data Vencimento]])</f>
        <v>1900</v>
      </c>
      <c r="J2351" s="156"/>
      <c r="K2351" s="23">
        <f>MONTH(CtasReceber[[#This Row],[Data Recebimento]])</f>
        <v>1</v>
      </c>
      <c r="L2351" s="23">
        <f>YEAR(CtasReceber[[#This Row],[Data Recebimento]])</f>
        <v>1900</v>
      </c>
      <c r="M2351" s="154"/>
      <c r="N2351" s="208"/>
      <c r="O23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2" spans="1:15">
      <c r="A2352" s="156"/>
      <c r="B2352" s="220"/>
      <c r="C2352" s="150"/>
      <c r="D2352" s="150"/>
      <c r="E2352" s="150"/>
      <c r="F2352" s="150"/>
      <c r="G2352" s="151"/>
      <c r="H2352" s="23">
        <f>MONTH(CtasReceber[[#This Row],[Data Vencimento]])</f>
        <v>1</v>
      </c>
      <c r="I2352" s="23">
        <f>YEAR(CtasReceber[[#This Row],[Data Vencimento]])</f>
        <v>1900</v>
      </c>
      <c r="J2352" s="156"/>
      <c r="K2352" s="23">
        <f>MONTH(CtasReceber[[#This Row],[Data Recebimento]])</f>
        <v>1</v>
      </c>
      <c r="L2352" s="23">
        <f>YEAR(CtasReceber[[#This Row],[Data Recebimento]])</f>
        <v>1900</v>
      </c>
      <c r="M2352" s="154"/>
      <c r="N2352" s="208"/>
      <c r="O23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3" spans="1:15">
      <c r="A2353" s="156"/>
      <c r="B2353" s="220"/>
      <c r="C2353" s="150"/>
      <c r="D2353" s="150"/>
      <c r="E2353" s="150"/>
      <c r="F2353" s="150"/>
      <c r="G2353" s="151"/>
      <c r="H2353" s="23">
        <f>MONTH(CtasReceber[[#This Row],[Data Vencimento]])</f>
        <v>1</v>
      </c>
      <c r="I2353" s="23">
        <f>YEAR(CtasReceber[[#This Row],[Data Vencimento]])</f>
        <v>1900</v>
      </c>
      <c r="J2353" s="156"/>
      <c r="K2353" s="23">
        <f>MONTH(CtasReceber[[#This Row],[Data Recebimento]])</f>
        <v>1</v>
      </c>
      <c r="L2353" s="23">
        <f>YEAR(CtasReceber[[#This Row],[Data Recebimento]])</f>
        <v>1900</v>
      </c>
      <c r="M2353" s="154"/>
      <c r="N2353" s="208"/>
      <c r="O23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4" spans="1:15">
      <c r="A2354" s="156"/>
      <c r="B2354" s="220"/>
      <c r="C2354" s="150"/>
      <c r="D2354" s="150"/>
      <c r="E2354" s="150"/>
      <c r="F2354" s="150"/>
      <c r="G2354" s="151"/>
      <c r="H2354" s="23">
        <f>MONTH(CtasReceber[[#This Row],[Data Vencimento]])</f>
        <v>1</v>
      </c>
      <c r="I2354" s="23">
        <f>YEAR(CtasReceber[[#This Row],[Data Vencimento]])</f>
        <v>1900</v>
      </c>
      <c r="J2354" s="156"/>
      <c r="K2354" s="23">
        <f>MONTH(CtasReceber[[#This Row],[Data Recebimento]])</f>
        <v>1</v>
      </c>
      <c r="L2354" s="23">
        <f>YEAR(CtasReceber[[#This Row],[Data Recebimento]])</f>
        <v>1900</v>
      </c>
      <c r="M2354" s="154"/>
      <c r="N2354" s="208"/>
      <c r="O23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5" spans="1:15">
      <c r="A2355" s="156"/>
      <c r="B2355" s="220"/>
      <c r="C2355" s="150"/>
      <c r="D2355" s="150"/>
      <c r="E2355" s="150"/>
      <c r="F2355" s="150"/>
      <c r="G2355" s="151"/>
      <c r="H2355" s="23">
        <f>MONTH(CtasReceber[[#This Row],[Data Vencimento]])</f>
        <v>1</v>
      </c>
      <c r="I2355" s="23">
        <f>YEAR(CtasReceber[[#This Row],[Data Vencimento]])</f>
        <v>1900</v>
      </c>
      <c r="J2355" s="156"/>
      <c r="K2355" s="23">
        <f>MONTH(CtasReceber[[#This Row],[Data Recebimento]])</f>
        <v>1</v>
      </c>
      <c r="L2355" s="23">
        <f>YEAR(CtasReceber[[#This Row],[Data Recebimento]])</f>
        <v>1900</v>
      </c>
      <c r="M2355" s="154"/>
      <c r="N2355" s="208"/>
      <c r="O23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6" spans="1:15">
      <c r="A2356" s="156"/>
      <c r="B2356" s="220"/>
      <c r="C2356" s="150"/>
      <c r="D2356" s="150"/>
      <c r="E2356" s="150"/>
      <c r="F2356" s="150"/>
      <c r="G2356" s="151"/>
      <c r="H2356" s="23">
        <f>MONTH(CtasReceber[[#This Row],[Data Vencimento]])</f>
        <v>1</v>
      </c>
      <c r="I2356" s="23">
        <f>YEAR(CtasReceber[[#This Row],[Data Vencimento]])</f>
        <v>1900</v>
      </c>
      <c r="J2356" s="156"/>
      <c r="K2356" s="23">
        <f>MONTH(CtasReceber[[#This Row],[Data Recebimento]])</f>
        <v>1</v>
      </c>
      <c r="L2356" s="23">
        <f>YEAR(CtasReceber[[#This Row],[Data Recebimento]])</f>
        <v>1900</v>
      </c>
      <c r="M2356" s="154"/>
      <c r="N2356" s="208"/>
      <c r="O23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7" spans="1:15">
      <c r="A2357" s="156"/>
      <c r="B2357" s="220"/>
      <c r="C2357" s="150"/>
      <c r="D2357" s="150"/>
      <c r="E2357" s="150"/>
      <c r="F2357" s="150"/>
      <c r="G2357" s="151"/>
      <c r="H2357" s="23">
        <f>MONTH(CtasReceber[[#This Row],[Data Vencimento]])</f>
        <v>1</v>
      </c>
      <c r="I2357" s="23">
        <f>YEAR(CtasReceber[[#This Row],[Data Vencimento]])</f>
        <v>1900</v>
      </c>
      <c r="J2357" s="156"/>
      <c r="K2357" s="23">
        <f>MONTH(CtasReceber[[#This Row],[Data Recebimento]])</f>
        <v>1</v>
      </c>
      <c r="L2357" s="23">
        <f>YEAR(CtasReceber[[#This Row],[Data Recebimento]])</f>
        <v>1900</v>
      </c>
      <c r="M2357" s="154"/>
      <c r="N2357" s="208"/>
      <c r="O23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8" spans="1:15">
      <c r="A2358" s="156"/>
      <c r="B2358" s="220"/>
      <c r="C2358" s="150"/>
      <c r="D2358" s="150"/>
      <c r="E2358" s="150"/>
      <c r="F2358" s="150"/>
      <c r="G2358" s="151"/>
      <c r="H2358" s="23">
        <f>MONTH(CtasReceber[[#This Row],[Data Vencimento]])</f>
        <v>1</v>
      </c>
      <c r="I2358" s="23">
        <f>YEAR(CtasReceber[[#This Row],[Data Vencimento]])</f>
        <v>1900</v>
      </c>
      <c r="J2358" s="156"/>
      <c r="K2358" s="23">
        <f>MONTH(CtasReceber[[#This Row],[Data Recebimento]])</f>
        <v>1</v>
      </c>
      <c r="L2358" s="23">
        <f>YEAR(CtasReceber[[#This Row],[Data Recebimento]])</f>
        <v>1900</v>
      </c>
      <c r="M2358" s="154"/>
      <c r="N2358" s="208"/>
      <c r="O23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59" spans="1:15">
      <c r="A2359" s="156"/>
      <c r="B2359" s="220"/>
      <c r="C2359" s="150"/>
      <c r="D2359" s="150"/>
      <c r="E2359" s="150"/>
      <c r="F2359" s="150"/>
      <c r="G2359" s="151"/>
      <c r="H2359" s="23">
        <f>MONTH(CtasReceber[[#This Row],[Data Vencimento]])</f>
        <v>1</v>
      </c>
      <c r="I2359" s="23">
        <f>YEAR(CtasReceber[[#This Row],[Data Vencimento]])</f>
        <v>1900</v>
      </c>
      <c r="J2359" s="156"/>
      <c r="K2359" s="23">
        <f>MONTH(CtasReceber[[#This Row],[Data Recebimento]])</f>
        <v>1</v>
      </c>
      <c r="L2359" s="23">
        <f>YEAR(CtasReceber[[#This Row],[Data Recebimento]])</f>
        <v>1900</v>
      </c>
      <c r="M2359" s="154"/>
      <c r="N2359" s="208"/>
      <c r="O23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0" spans="1:15">
      <c r="A2360" s="156"/>
      <c r="B2360" s="220"/>
      <c r="C2360" s="150"/>
      <c r="D2360" s="150"/>
      <c r="E2360" s="150"/>
      <c r="F2360" s="150"/>
      <c r="G2360" s="151"/>
      <c r="H2360" s="23">
        <f>MONTH(CtasReceber[[#This Row],[Data Vencimento]])</f>
        <v>1</v>
      </c>
      <c r="I2360" s="23">
        <f>YEAR(CtasReceber[[#This Row],[Data Vencimento]])</f>
        <v>1900</v>
      </c>
      <c r="J2360" s="156"/>
      <c r="K2360" s="23">
        <f>MONTH(CtasReceber[[#This Row],[Data Recebimento]])</f>
        <v>1</v>
      </c>
      <c r="L2360" s="23">
        <f>YEAR(CtasReceber[[#This Row],[Data Recebimento]])</f>
        <v>1900</v>
      </c>
      <c r="M2360" s="154"/>
      <c r="N2360" s="208"/>
      <c r="O23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1" spans="1:15">
      <c r="A2361" s="156"/>
      <c r="B2361" s="220"/>
      <c r="C2361" s="150"/>
      <c r="D2361" s="150"/>
      <c r="E2361" s="150"/>
      <c r="F2361" s="150"/>
      <c r="G2361" s="151"/>
      <c r="H2361" s="23">
        <f>MONTH(CtasReceber[[#This Row],[Data Vencimento]])</f>
        <v>1</v>
      </c>
      <c r="I2361" s="23">
        <f>YEAR(CtasReceber[[#This Row],[Data Vencimento]])</f>
        <v>1900</v>
      </c>
      <c r="J2361" s="156"/>
      <c r="K2361" s="23">
        <f>MONTH(CtasReceber[[#This Row],[Data Recebimento]])</f>
        <v>1</v>
      </c>
      <c r="L2361" s="23">
        <f>YEAR(CtasReceber[[#This Row],[Data Recebimento]])</f>
        <v>1900</v>
      </c>
      <c r="M2361" s="154"/>
      <c r="N2361" s="208"/>
      <c r="O23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2" spans="1:15">
      <c r="A2362" s="156"/>
      <c r="B2362" s="220"/>
      <c r="C2362" s="150"/>
      <c r="D2362" s="150"/>
      <c r="E2362" s="150"/>
      <c r="F2362" s="150"/>
      <c r="G2362" s="151"/>
      <c r="H2362" s="23">
        <f>MONTH(CtasReceber[[#This Row],[Data Vencimento]])</f>
        <v>1</v>
      </c>
      <c r="I2362" s="23">
        <f>YEAR(CtasReceber[[#This Row],[Data Vencimento]])</f>
        <v>1900</v>
      </c>
      <c r="J2362" s="156"/>
      <c r="K2362" s="23">
        <f>MONTH(CtasReceber[[#This Row],[Data Recebimento]])</f>
        <v>1</v>
      </c>
      <c r="L2362" s="23">
        <f>YEAR(CtasReceber[[#This Row],[Data Recebimento]])</f>
        <v>1900</v>
      </c>
      <c r="M2362" s="154"/>
      <c r="N2362" s="208"/>
      <c r="O23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3" spans="1:15">
      <c r="A2363" s="156"/>
      <c r="B2363" s="220"/>
      <c r="C2363" s="150"/>
      <c r="D2363" s="150"/>
      <c r="E2363" s="150"/>
      <c r="F2363" s="150"/>
      <c r="G2363" s="151"/>
      <c r="H2363" s="23">
        <f>MONTH(CtasReceber[[#This Row],[Data Vencimento]])</f>
        <v>1</v>
      </c>
      <c r="I2363" s="23">
        <f>YEAR(CtasReceber[[#This Row],[Data Vencimento]])</f>
        <v>1900</v>
      </c>
      <c r="J2363" s="156"/>
      <c r="K2363" s="23">
        <f>MONTH(CtasReceber[[#This Row],[Data Recebimento]])</f>
        <v>1</v>
      </c>
      <c r="L2363" s="23">
        <f>YEAR(CtasReceber[[#This Row],[Data Recebimento]])</f>
        <v>1900</v>
      </c>
      <c r="M2363" s="154"/>
      <c r="N2363" s="208"/>
      <c r="O23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4" spans="1:15">
      <c r="A2364" s="156"/>
      <c r="B2364" s="220"/>
      <c r="C2364" s="150"/>
      <c r="D2364" s="150"/>
      <c r="E2364" s="150"/>
      <c r="F2364" s="150"/>
      <c r="G2364" s="151"/>
      <c r="H2364" s="23">
        <f>MONTH(CtasReceber[[#This Row],[Data Vencimento]])</f>
        <v>1</v>
      </c>
      <c r="I2364" s="23">
        <f>YEAR(CtasReceber[[#This Row],[Data Vencimento]])</f>
        <v>1900</v>
      </c>
      <c r="J2364" s="156"/>
      <c r="K2364" s="23">
        <f>MONTH(CtasReceber[[#This Row],[Data Recebimento]])</f>
        <v>1</v>
      </c>
      <c r="L2364" s="23">
        <f>YEAR(CtasReceber[[#This Row],[Data Recebimento]])</f>
        <v>1900</v>
      </c>
      <c r="M2364" s="154"/>
      <c r="N2364" s="208"/>
      <c r="O23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5" spans="1:15">
      <c r="A2365" s="156"/>
      <c r="B2365" s="220"/>
      <c r="C2365" s="150"/>
      <c r="D2365" s="150"/>
      <c r="E2365" s="150"/>
      <c r="F2365" s="150"/>
      <c r="G2365" s="151"/>
      <c r="H2365" s="23">
        <f>MONTH(CtasReceber[[#This Row],[Data Vencimento]])</f>
        <v>1</v>
      </c>
      <c r="I2365" s="23">
        <f>YEAR(CtasReceber[[#This Row],[Data Vencimento]])</f>
        <v>1900</v>
      </c>
      <c r="J2365" s="156"/>
      <c r="K2365" s="23">
        <f>MONTH(CtasReceber[[#This Row],[Data Recebimento]])</f>
        <v>1</v>
      </c>
      <c r="L2365" s="23">
        <f>YEAR(CtasReceber[[#This Row],[Data Recebimento]])</f>
        <v>1900</v>
      </c>
      <c r="M2365" s="154"/>
      <c r="N2365" s="208"/>
      <c r="O23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6" spans="1:15">
      <c r="A2366" s="156"/>
      <c r="B2366" s="220"/>
      <c r="C2366" s="150"/>
      <c r="D2366" s="150"/>
      <c r="E2366" s="150"/>
      <c r="F2366" s="150"/>
      <c r="G2366" s="151"/>
      <c r="H2366" s="23">
        <f>MONTH(CtasReceber[[#This Row],[Data Vencimento]])</f>
        <v>1</v>
      </c>
      <c r="I2366" s="23">
        <f>YEAR(CtasReceber[[#This Row],[Data Vencimento]])</f>
        <v>1900</v>
      </c>
      <c r="J2366" s="156"/>
      <c r="K2366" s="23">
        <f>MONTH(CtasReceber[[#This Row],[Data Recebimento]])</f>
        <v>1</v>
      </c>
      <c r="L2366" s="23">
        <f>YEAR(CtasReceber[[#This Row],[Data Recebimento]])</f>
        <v>1900</v>
      </c>
      <c r="M2366" s="154"/>
      <c r="N2366" s="208"/>
      <c r="O23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7" spans="1:15">
      <c r="A2367" s="156"/>
      <c r="B2367" s="220"/>
      <c r="C2367" s="150"/>
      <c r="D2367" s="150"/>
      <c r="E2367" s="150"/>
      <c r="F2367" s="150"/>
      <c r="G2367" s="151"/>
      <c r="H2367" s="23">
        <f>MONTH(CtasReceber[[#This Row],[Data Vencimento]])</f>
        <v>1</v>
      </c>
      <c r="I2367" s="23">
        <f>YEAR(CtasReceber[[#This Row],[Data Vencimento]])</f>
        <v>1900</v>
      </c>
      <c r="J2367" s="156"/>
      <c r="K2367" s="23">
        <f>MONTH(CtasReceber[[#This Row],[Data Recebimento]])</f>
        <v>1</v>
      </c>
      <c r="L2367" s="23">
        <f>YEAR(CtasReceber[[#This Row],[Data Recebimento]])</f>
        <v>1900</v>
      </c>
      <c r="M2367" s="154"/>
      <c r="N2367" s="208"/>
      <c r="O23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8" spans="1:15">
      <c r="A2368" s="156"/>
      <c r="B2368" s="220"/>
      <c r="C2368" s="150"/>
      <c r="D2368" s="150"/>
      <c r="E2368" s="150"/>
      <c r="F2368" s="150"/>
      <c r="G2368" s="151"/>
      <c r="H2368" s="23">
        <f>MONTH(CtasReceber[[#This Row],[Data Vencimento]])</f>
        <v>1</v>
      </c>
      <c r="I2368" s="23">
        <f>YEAR(CtasReceber[[#This Row],[Data Vencimento]])</f>
        <v>1900</v>
      </c>
      <c r="J2368" s="156"/>
      <c r="K2368" s="23">
        <f>MONTH(CtasReceber[[#This Row],[Data Recebimento]])</f>
        <v>1</v>
      </c>
      <c r="L2368" s="23">
        <f>YEAR(CtasReceber[[#This Row],[Data Recebimento]])</f>
        <v>1900</v>
      </c>
      <c r="M2368" s="154"/>
      <c r="N2368" s="208"/>
      <c r="O23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69" spans="1:15">
      <c r="A2369" s="156"/>
      <c r="B2369" s="220"/>
      <c r="C2369" s="150"/>
      <c r="D2369" s="150"/>
      <c r="E2369" s="150"/>
      <c r="F2369" s="150"/>
      <c r="G2369" s="151"/>
      <c r="H2369" s="23">
        <f>MONTH(CtasReceber[[#This Row],[Data Vencimento]])</f>
        <v>1</v>
      </c>
      <c r="I2369" s="23">
        <f>YEAR(CtasReceber[[#This Row],[Data Vencimento]])</f>
        <v>1900</v>
      </c>
      <c r="J2369" s="156"/>
      <c r="K2369" s="23">
        <f>MONTH(CtasReceber[[#This Row],[Data Recebimento]])</f>
        <v>1</v>
      </c>
      <c r="L2369" s="23">
        <f>YEAR(CtasReceber[[#This Row],[Data Recebimento]])</f>
        <v>1900</v>
      </c>
      <c r="M2369" s="154"/>
      <c r="N2369" s="208"/>
      <c r="O23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0" spans="1:15">
      <c r="A2370" s="156"/>
      <c r="B2370" s="220"/>
      <c r="C2370" s="150"/>
      <c r="D2370" s="150"/>
      <c r="E2370" s="150"/>
      <c r="F2370" s="150"/>
      <c r="G2370" s="151"/>
      <c r="H2370" s="23">
        <f>MONTH(CtasReceber[[#This Row],[Data Vencimento]])</f>
        <v>1</v>
      </c>
      <c r="I2370" s="23">
        <f>YEAR(CtasReceber[[#This Row],[Data Vencimento]])</f>
        <v>1900</v>
      </c>
      <c r="J2370" s="156"/>
      <c r="K2370" s="23">
        <f>MONTH(CtasReceber[[#This Row],[Data Recebimento]])</f>
        <v>1</v>
      </c>
      <c r="L2370" s="23">
        <f>YEAR(CtasReceber[[#This Row],[Data Recebimento]])</f>
        <v>1900</v>
      </c>
      <c r="M2370" s="154"/>
      <c r="N2370" s="208"/>
      <c r="O23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1" spans="1:15">
      <c r="A2371" s="156"/>
      <c r="B2371" s="220"/>
      <c r="C2371" s="150"/>
      <c r="D2371" s="150"/>
      <c r="E2371" s="150"/>
      <c r="F2371" s="150"/>
      <c r="G2371" s="151"/>
      <c r="H2371" s="23">
        <f>MONTH(CtasReceber[[#This Row],[Data Vencimento]])</f>
        <v>1</v>
      </c>
      <c r="I2371" s="23">
        <f>YEAR(CtasReceber[[#This Row],[Data Vencimento]])</f>
        <v>1900</v>
      </c>
      <c r="J2371" s="156"/>
      <c r="K2371" s="23">
        <f>MONTH(CtasReceber[[#This Row],[Data Recebimento]])</f>
        <v>1</v>
      </c>
      <c r="L2371" s="23">
        <f>YEAR(CtasReceber[[#This Row],[Data Recebimento]])</f>
        <v>1900</v>
      </c>
      <c r="M2371" s="154"/>
      <c r="N2371" s="208"/>
      <c r="O23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2" spans="1:15">
      <c r="A2372" s="156"/>
      <c r="B2372" s="220"/>
      <c r="C2372" s="150"/>
      <c r="D2372" s="150"/>
      <c r="E2372" s="150"/>
      <c r="F2372" s="150"/>
      <c r="G2372" s="151"/>
      <c r="H2372" s="23">
        <f>MONTH(CtasReceber[[#This Row],[Data Vencimento]])</f>
        <v>1</v>
      </c>
      <c r="I2372" s="23">
        <f>YEAR(CtasReceber[[#This Row],[Data Vencimento]])</f>
        <v>1900</v>
      </c>
      <c r="J2372" s="156"/>
      <c r="K2372" s="23">
        <f>MONTH(CtasReceber[[#This Row],[Data Recebimento]])</f>
        <v>1</v>
      </c>
      <c r="L2372" s="23">
        <f>YEAR(CtasReceber[[#This Row],[Data Recebimento]])</f>
        <v>1900</v>
      </c>
      <c r="M2372" s="154"/>
      <c r="N2372" s="208"/>
      <c r="O23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3" spans="1:15">
      <c r="A2373" s="156"/>
      <c r="B2373" s="220"/>
      <c r="C2373" s="150"/>
      <c r="D2373" s="150"/>
      <c r="E2373" s="150"/>
      <c r="F2373" s="150"/>
      <c r="G2373" s="151"/>
      <c r="H2373" s="23">
        <f>MONTH(CtasReceber[[#This Row],[Data Vencimento]])</f>
        <v>1</v>
      </c>
      <c r="I2373" s="23">
        <f>YEAR(CtasReceber[[#This Row],[Data Vencimento]])</f>
        <v>1900</v>
      </c>
      <c r="J2373" s="156"/>
      <c r="K2373" s="23">
        <f>MONTH(CtasReceber[[#This Row],[Data Recebimento]])</f>
        <v>1</v>
      </c>
      <c r="L2373" s="23">
        <f>YEAR(CtasReceber[[#This Row],[Data Recebimento]])</f>
        <v>1900</v>
      </c>
      <c r="M2373" s="154"/>
      <c r="N2373" s="208"/>
      <c r="O23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4" spans="1:15">
      <c r="A2374" s="156"/>
      <c r="B2374" s="220"/>
      <c r="C2374" s="150"/>
      <c r="D2374" s="150"/>
      <c r="E2374" s="150"/>
      <c r="F2374" s="150"/>
      <c r="G2374" s="151"/>
      <c r="H2374" s="23">
        <f>MONTH(CtasReceber[[#This Row],[Data Vencimento]])</f>
        <v>1</v>
      </c>
      <c r="I2374" s="23">
        <f>YEAR(CtasReceber[[#This Row],[Data Vencimento]])</f>
        <v>1900</v>
      </c>
      <c r="J2374" s="156"/>
      <c r="K2374" s="23">
        <f>MONTH(CtasReceber[[#This Row],[Data Recebimento]])</f>
        <v>1</v>
      </c>
      <c r="L2374" s="23">
        <f>YEAR(CtasReceber[[#This Row],[Data Recebimento]])</f>
        <v>1900</v>
      </c>
      <c r="M2374" s="154"/>
      <c r="N2374" s="208"/>
      <c r="O23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5" spans="1:15">
      <c r="A2375" s="156"/>
      <c r="B2375" s="220"/>
      <c r="C2375" s="150"/>
      <c r="D2375" s="150"/>
      <c r="E2375" s="150"/>
      <c r="F2375" s="150"/>
      <c r="G2375" s="151"/>
      <c r="H2375" s="23">
        <f>MONTH(CtasReceber[[#This Row],[Data Vencimento]])</f>
        <v>1</v>
      </c>
      <c r="I2375" s="23">
        <f>YEAR(CtasReceber[[#This Row],[Data Vencimento]])</f>
        <v>1900</v>
      </c>
      <c r="J2375" s="156"/>
      <c r="K2375" s="23">
        <f>MONTH(CtasReceber[[#This Row],[Data Recebimento]])</f>
        <v>1</v>
      </c>
      <c r="L2375" s="23">
        <f>YEAR(CtasReceber[[#This Row],[Data Recebimento]])</f>
        <v>1900</v>
      </c>
      <c r="M2375" s="154"/>
      <c r="N2375" s="208"/>
      <c r="O23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6" spans="1:15">
      <c r="A2376" s="156"/>
      <c r="B2376" s="220"/>
      <c r="C2376" s="150"/>
      <c r="D2376" s="150"/>
      <c r="E2376" s="150"/>
      <c r="F2376" s="150"/>
      <c r="G2376" s="151"/>
      <c r="H2376" s="23">
        <f>MONTH(CtasReceber[[#This Row],[Data Vencimento]])</f>
        <v>1</v>
      </c>
      <c r="I2376" s="23">
        <f>YEAR(CtasReceber[[#This Row],[Data Vencimento]])</f>
        <v>1900</v>
      </c>
      <c r="J2376" s="156"/>
      <c r="K2376" s="23">
        <f>MONTH(CtasReceber[[#This Row],[Data Recebimento]])</f>
        <v>1</v>
      </c>
      <c r="L2376" s="23">
        <f>YEAR(CtasReceber[[#This Row],[Data Recebimento]])</f>
        <v>1900</v>
      </c>
      <c r="M2376" s="154"/>
      <c r="N2376" s="208"/>
      <c r="O23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7" spans="1:15">
      <c r="A2377" s="156"/>
      <c r="B2377" s="220"/>
      <c r="C2377" s="150"/>
      <c r="D2377" s="150"/>
      <c r="E2377" s="150"/>
      <c r="F2377" s="150"/>
      <c r="G2377" s="151"/>
      <c r="H2377" s="23">
        <f>MONTH(CtasReceber[[#This Row],[Data Vencimento]])</f>
        <v>1</v>
      </c>
      <c r="I2377" s="23">
        <f>YEAR(CtasReceber[[#This Row],[Data Vencimento]])</f>
        <v>1900</v>
      </c>
      <c r="J2377" s="156"/>
      <c r="K2377" s="23">
        <f>MONTH(CtasReceber[[#This Row],[Data Recebimento]])</f>
        <v>1</v>
      </c>
      <c r="L2377" s="23">
        <f>YEAR(CtasReceber[[#This Row],[Data Recebimento]])</f>
        <v>1900</v>
      </c>
      <c r="M2377" s="154"/>
      <c r="N2377" s="208"/>
      <c r="O23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8" spans="1:15">
      <c r="A2378" s="156"/>
      <c r="B2378" s="220"/>
      <c r="C2378" s="150"/>
      <c r="D2378" s="150"/>
      <c r="E2378" s="150"/>
      <c r="F2378" s="150"/>
      <c r="G2378" s="151"/>
      <c r="H2378" s="23">
        <f>MONTH(CtasReceber[[#This Row],[Data Vencimento]])</f>
        <v>1</v>
      </c>
      <c r="I2378" s="23">
        <f>YEAR(CtasReceber[[#This Row],[Data Vencimento]])</f>
        <v>1900</v>
      </c>
      <c r="J2378" s="156"/>
      <c r="K2378" s="23">
        <f>MONTH(CtasReceber[[#This Row],[Data Recebimento]])</f>
        <v>1</v>
      </c>
      <c r="L2378" s="23">
        <f>YEAR(CtasReceber[[#This Row],[Data Recebimento]])</f>
        <v>1900</v>
      </c>
      <c r="M2378" s="154"/>
      <c r="N2378" s="208"/>
      <c r="O23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79" spans="1:15">
      <c r="A2379" s="156"/>
      <c r="B2379" s="220"/>
      <c r="C2379" s="150"/>
      <c r="D2379" s="150"/>
      <c r="E2379" s="150"/>
      <c r="F2379" s="150"/>
      <c r="G2379" s="151"/>
      <c r="H2379" s="23">
        <f>MONTH(CtasReceber[[#This Row],[Data Vencimento]])</f>
        <v>1</v>
      </c>
      <c r="I2379" s="23">
        <f>YEAR(CtasReceber[[#This Row],[Data Vencimento]])</f>
        <v>1900</v>
      </c>
      <c r="J2379" s="156"/>
      <c r="K2379" s="23">
        <f>MONTH(CtasReceber[[#This Row],[Data Recebimento]])</f>
        <v>1</v>
      </c>
      <c r="L2379" s="23">
        <f>YEAR(CtasReceber[[#This Row],[Data Recebimento]])</f>
        <v>1900</v>
      </c>
      <c r="M2379" s="154"/>
      <c r="N2379" s="208"/>
      <c r="O23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0" spans="1:15">
      <c r="A2380" s="156"/>
      <c r="B2380" s="220"/>
      <c r="C2380" s="150"/>
      <c r="D2380" s="150"/>
      <c r="E2380" s="150"/>
      <c r="F2380" s="150"/>
      <c r="G2380" s="151"/>
      <c r="H2380" s="23">
        <f>MONTH(CtasReceber[[#This Row],[Data Vencimento]])</f>
        <v>1</v>
      </c>
      <c r="I2380" s="23">
        <f>YEAR(CtasReceber[[#This Row],[Data Vencimento]])</f>
        <v>1900</v>
      </c>
      <c r="J2380" s="156"/>
      <c r="K2380" s="23">
        <f>MONTH(CtasReceber[[#This Row],[Data Recebimento]])</f>
        <v>1</v>
      </c>
      <c r="L2380" s="23">
        <f>YEAR(CtasReceber[[#This Row],[Data Recebimento]])</f>
        <v>1900</v>
      </c>
      <c r="M2380" s="154"/>
      <c r="N2380" s="208"/>
      <c r="O23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1" spans="1:15">
      <c r="A2381" s="156"/>
      <c r="B2381" s="220"/>
      <c r="C2381" s="150"/>
      <c r="D2381" s="150"/>
      <c r="E2381" s="150"/>
      <c r="F2381" s="150"/>
      <c r="G2381" s="151"/>
      <c r="H2381" s="23">
        <f>MONTH(CtasReceber[[#This Row],[Data Vencimento]])</f>
        <v>1</v>
      </c>
      <c r="I2381" s="23">
        <f>YEAR(CtasReceber[[#This Row],[Data Vencimento]])</f>
        <v>1900</v>
      </c>
      <c r="J2381" s="156"/>
      <c r="K2381" s="23">
        <f>MONTH(CtasReceber[[#This Row],[Data Recebimento]])</f>
        <v>1</v>
      </c>
      <c r="L2381" s="23">
        <f>YEAR(CtasReceber[[#This Row],[Data Recebimento]])</f>
        <v>1900</v>
      </c>
      <c r="M2381" s="154"/>
      <c r="N2381" s="208"/>
      <c r="O23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2" spans="1:15">
      <c r="A2382" s="156"/>
      <c r="B2382" s="220"/>
      <c r="C2382" s="150"/>
      <c r="D2382" s="150"/>
      <c r="E2382" s="150"/>
      <c r="F2382" s="150"/>
      <c r="G2382" s="151"/>
      <c r="H2382" s="23">
        <f>MONTH(CtasReceber[[#This Row],[Data Vencimento]])</f>
        <v>1</v>
      </c>
      <c r="I2382" s="23">
        <f>YEAR(CtasReceber[[#This Row],[Data Vencimento]])</f>
        <v>1900</v>
      </c>
      <c r="J2382" s="156"/>
      <c r="K2382" s="23">
        <f>MONTH(CtasReceber[[#This Row],[Data Recebimento]])</f>
        <v>1</v>
      </c>
      <c r="L2382" s="23">
        <f>YEAR(CtasReceber[[#This Row],[Data Recebimento]])</f>
        <v>1900</v>
      </c>
      <c r="M2382" s="154"/>
      <c r="N2382" s="208"/>
      <c r="O23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3" spans="1:15">
      <c r="A2383" s="156"/>
      <c r="B2383" s="220"/>
      <c r="C2383" s="150"/>
      <c r="D2383" s="150"/>
      <c r="E2383" s="150"/>
      <c r="F2383" s="150"/>
      <c r="G2383" s="151"/>
      <c r="H2383" s="23">
        <f>MONTH(CtasReceber[[#This Row],[Data Vencimento]])</f>
        <v>1</v>
      </c>
      <c r="I2383" s="23">
        <f>YEAR(CtasReceber[[#This Row],[Data Vencimento]])</f>
        <v>1900</v>
      </c>
      <c r="J2383" s="156"/>
      <c r="K2383" s="23">
        <f>MONTH(CtasReceber[[#This Row],[Data Recebimento]])</f>
        <v>1</v>
      </c>
      <c r="L2383" s="23">
        <f>YEAR(CtasReceber[[#This Row],[Data Recebimento]])</f>
        <v>1900</v>
      </c>
      <c r="M2383" s="154"/>
      <c r="N2383" s="208"/>
      <c r="O23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4" spans="1:15">
      <c r="A2384" s="156"/>
      <c r="B2384" s="220"/>
      <c r="C2384" s="150"/>
      <c r="D2384" s="150"/>
      <c r="E2384" s="150"/>
      <c r="F2384" s="150"/>
      <c r="G2384" s="151"/>
      <c r="H2384" s="23">
        <f>MONTH(CtasReceber[[#This Row],[Data Vencimento]])</f>
        <v>1</v>
      </c>
      <c r="I2384" s="23">
        <f>YEAR(CtasReceber[[#This Row],[Data Vencimento]])</f>
        <v>1900</v>
      </c>
      <c r="J2384" s="156"/>
      <c r="K2384" s="23">
        <f>MONTH(CtasReceber[[#This Row],[Data Recebimento]])</f>
        <v>1</v>
      </c>
      <c r="L2384" s="23">
        <f>YEAR(CtasReceber[[#This Row],[Data Recebimento]])</f>
        <v>1900</v>
      </c>
      <c r="M2384" s="154"/>
      <c r="N2384" s="208"/>
      <c r="O23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5" spans="1:15">
      <c r="A2385" s="156"/>
      <c r="B2385" s="220"/>
      <c r="C2385" s="150"/>
      <c r="D2385" s="150"/>
      <c r="E2385" s="150"/>
      <c r="F2385" s="150"/>
      <c r="G2385" s="151"/>
      <c r="H2385" s="23">
        <f>MONTH(CtasReceber[[#This Row],[Data Vencimento]])</f>
        <v>1</v>
      </c>
      <c r="I2385" s="23">
        <f>YEAR(CtasReceber[[#This Row],[Data Vencimento]])</f>
        <v>1900</v>
      </c>
      <c r="J2385" s="156"/>
      <c r="K2385" s="23">
        <f>MONTH(CtasReceber[[#This Row],[Data Recebimento]])</f>
        <v>1</v>
      </c>
      <c r="L2385" s="23">
        <f>YEAR(CtasReceber[[#This Row],[Data Recebimento]])</f>
        <v>1900</v>
      </c>
      <c r="M2385" s="154"/>
      <c r="N2385" s="208"/>
      <c r="O23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6" spans="1:15">
      <c r="A2386" s="156"/>
      <c r="B2386" s="220"/>
      <c r="C2386" s="150"/>
      <c r="D2386" s="150"/>
      <c r="E2386" s="150"/>
      <c r="F2386" s="150"/>
      <c r="G2386" s="151"/>
      <c r="H2386" s="23">
        <f>MONTH(CtasReceber[[#This Row],[Data Vencimento]])</f>
        <v>1</v>
      </c>
      <c r="I2386" s="23">
        <f>YEAR(CtasReceber[[#This Row],[Data Vencimento]])</f>
        <v>1900</v>
      </c>
      <c r="J2386" s="156"/>
      <c r="K2386" s="23">
        <f>MONTH(CtasReceber[[#This Row],[Data Recebimento]])</f>
        <v>1</v>
      </c>
      <c r="L2386" s="23">
        <f>YEAR(CtasReceber[[#This Row],[Data Recebimento]])</f>
        <v>1900</v>
      </c>
      <c r="M2386" s="154"/>
      <c r="N2386" s="208"/>
      <c r="O23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7" spans="1:15">
      <c r="A2387" s="156"/>
      <c r="B2387" s="220"/>
      <c r="C2387" s="150"/>
      <c r="D2387" s="150"/>
      <c r="E2387" s="150"/>
      <c r="F2387" s="150"/>
      <c r="G2387" s="151"/>
      <c r="H2387" s="23">
        <f>MONTH(CtasReceber[[#This Row],[Data Vencimento]])</f>
        <v>1</v>
      </c>
      <c r="I2387" s="23">
        <f>YEAR(CtasReceber[[#This Row],[Data Vencimento]])</f>
        <v>1900</v>
      </c>
      <c r="J2387" s="156"/>
      <c r="K2387" s="23">
        <f>MONTH(CtasReceber[[#This Row],[Data Recebimento]])</f>
        <v>1</v>
      </c>
      <c r="L2387" s="23">
        <f>YEAR(CtasReceber[[#This Row],[Data Recebimento]])</f>
        <v>1900</v>
      </c>
      <c r="M2387" s="154"/>
      <c r="N2387" s="208"/>
      <c r="O23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8" spans="1:15">
      <c r="A2388" s="156"/>
      <c r="B2388" s="220"/>
      <c r="C2388" s="150"/>
      <c r="D2388" s="150"/>
      <c r="E2388" s="150"/>
      <c r="F2388" s="150"/>
      <c r="G2388" s="151"/>
      <c r="H2388" s="23">
        <f>MONTH(CtasReceber[[#This Row],[Data Vencimento]])</f>
        <v>1</v>
      </c>
      <c r="I2388" s="23">
        <f>YEAR(CtasReceber[[#This Row],[Data Vencimento]])</f>
        <v>1900</v>
      </c>
      <c r="J2388" s="156"/>
      <c r="K2388" s="23">
        <f>MONTH(CtasReceber[[#This Row],[Data Recebimento]])</f>
        <v>1</v>
      </c>
      <c r="L2388" s="23">
        <f>YEAR(CtasReceber[[#This Row],[Data Recebimento]])</f>
        <v>1900</v>
      </c>
      <c r="M2388" s="154"/>
      <c r="N2388" s="208"/>
      <c r="O23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89" spans="1:15">
      <c r="A2389" s="156"/>
      <c r="B2389" s="220"/>
      <c r="C2389" s="150"/>
      <c r="D2389" s="150"/>
      <c r="E2389" s="150"/>
      <c r="F2389" s="150"/>
      <c r="G2389" s="151"/>
      <c r="H2389" s="23">
        <f>MONTH(CtasReceber[[#This Row],[Data Vencimento]])</f>
        <v>1</v>
      </c>
      <c r="I2389" s="23">
        <f>YEAR(CtasReceber[[#This Row],[Data Vencimento]])</f>
        <v>1900</v>
      </c>
      <c r="J2389" s="156"/>
      <c r="K2389" s="23">
        <f>MONTH(CtasReceber[[#This Row],[Data Recebimento]])</f>
        <v>1</v>
      </c>
      <c r="L2389" s="23">
        <f>YEAR(CtasReceber[[#This Row],[Data Recebimento]])</f>
        <v>1900</v>
      </c>
      <c r="M2389" s="154"/>
      <c r="N2389" s="208"/>
      <c r="O23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0" spans="1:15">
      <c r="A2390" s="156"/>
      <c r="B2390" s="220"/>
      <c r="C2390" s="150"/>
      <c r="D2390" s="150"/>
      <c r="E2390" s="150"/>
      <c r="F2390" s="150"/>
      <c r="G2390" s="151"/>
      <c r="H2390" s="23">
        <f>MONTH(CtasReceber[[#This Row],[Data Vencimento]])</f>
        <v>1</v>
      </c>
      <c r="I2390" s="23">
        <f>YEAR(CtasReceber[[#This Row],[Data Vencimento]])</f>
        <v>1900</v>
      </c>
      <c r="J2390" s="156"/>
      <c r="K2390" s="23">
        <f>MONTH(CtasReceber[[#This Row],[Data Recebimento]])</f>
        <v>1</v>
      </c>
      <c r="L2390" s="23">
        <f>YEAR(CtasReceber[[#This Row],[Data Recebimento]])</f>
        <v>1900</v>
      </c>
      <c r="M2390" s="154"/>
      <c r="N2390" s="208"/>
      <c r="O23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1" spans="1:15">
      <c r="A2391" s="156"/>
      <c r="B2391" s="220"/>
      <c r="C2391" s="150"/>
      <c r="D2391" s="150"/>
      <c r="E2391" s="150"/>
      <c r="F2391" s="150"/>
      <c r="G2391" s="151"/>
      <c r="H2391" s="23">
        <f>MONTH(CtasReceber[[#This Row],[Data Vencimento]])</f>
        <v>1</v>
      </c>
      <c r="I2391" s="23">
        <f>YEAR(CtasReceber[[#This Row],[Data Vencimento]])</f>
        <v>1900</v>
      </c>
      <c r="J2391" s="156"/>
      <c r="K2391" s="23">
        <f>MONTH(CtasReceber[[#This Row],[Data Recebimento]])</f>
        <v>1</v>
      </c>
      <c r="L2391" s="23">
        <f>YEAR(CtasReceber[[#This Row],[Data Recebimento]])</f>
        <v>1900</v>
      </c>
      <c r="M2391" s="154"/>
      <c r="N2391" s="208"/>
      <c r="O23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2" spans="1:15">
      <c r="A2392" s="156"/>
      <c r="B2392" s="220"/>
      <c r="C2392" s="150"/>
      <c r="D2392" s="150"/>
      <c r="E2392" s="150"/>
      <c r="F2392" s="150"/>
      <c r="G2392" s="151"/>
      <c r="H2392" s="23">
        <f>MONTH(CtasReceber[[#This Row],[Data Vencimento]])</f>
        <v>1</v>
      </c>
      <c r="I2392" s="23">
        <f>YEAR(CtasReceber[[#This Row],[Data Vencimento]])</f>
        <v>1900</v>
      </c>
      <c r="J2392" s="156"/>
      <c r="K2392" s="23">
        <f>MONTH(CtasReceber[[#This Row],[Data Recebimento]])</f>
        <v>1</v>
      </c>
      <c r="L2392" s="23">
        <f>YEAR(CtasReceber[[#This Row],[Data Recebimento]])</f>
        <v>1900</v>
      </c>
      <c r="M2392" s="154"/>
      <c r="N2392" s="208"/>
      <c r="O23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3" spans="1:15">
      <c r="A2393" s="156"/>
      <c r="B2393" s="220"/>
      <c r="C2393" s="150"/>
      <c r="D2393" s="150"/>
      <c r="E2393" s="150"/>
      <c r="F2393" s="150"/>
      <c r="G2393" s="151"/>
      <c r="H2393" s="23">
        <f>MONTH(CtasReceber[[#This Row],[Data Vencimento]])</f>
        <v>1</v>
      </c>
      <c r="I2393" s="23">
        <f>YEAR(CtasReceber[[#This Row],[Data Vencimento]])</f>
        <v>1900</v>
      </c>
      <c r="J2393" s="156"/>
      <c r="K2393" s="23">
        <f>MONTH(CtasReceber[[#This Row],[Data Recebimento]])</f>
        <v>1</v>
      </c>
      <c r="L2393" s="23">
        <f>YEAR(CtasReceber[[#This Row],[Data Recebimento]])</f>
        <v>1900</v>
      </c>
      <c r="M2393" s="154"/>
      <c r="N2393" s="208"/>
      <c r="O23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4" spans="1:15">
      <c r="A2394" s="156"/>
      <c r="B2394" s="220"/>
      <c r="C2394" s="150"/>
      <c r="D2394" s="150"/>
      <c r="E2394" s="150"/>
      <c r="F2394" s="150"/>
      <c r="G2394" s="151"/>
      <c r="H2394" s="23">
        <f>MONTH(CtasReceber[[#This Row],[Data Vencimento]])</f>
        <v>1</v>
      </c>
      <c r="I2394" s="23">
        <f>YEAR(CtasReceber[[#This Row],[Data Vencimento]])</f>
        <v>1900</v>
      </c>
      <c r="J2394" s="156"/>
      <c r="K2394" s="23">
        <f>MONTH(CtasReceber[[#This Row],[Data Recebimento]])</f>
        <v>1</v>
      </c>
      <c r="L2394" s="23">
        <f>YEAR(CtasReceber[[#This Row],[Data Recebimento]])</f>
        <v>1900</v>
      </c>
      <c r="M2394" s="154"/>
      <c r="N2394" s="208"/>
      <c r="O23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5" spans="1:15">
      <c r="A2395" s="156"/>
      <c r="B2395" s="220"/>
      <c r="C2395" s="150"/>
      <c r="D2395" s="150"/>
      <c r="E2395" s="150"/>
      <c r="F2395" s="150"/>
      <c r="G2395" s="151"/>
      <c r="H2395" s="23">
        <f>MONTH(CtasReceber[[#This Row],[Data Vencimento]])</f>
        <v>1</v>
      </c>
      <c r="I2395" s="23">
        <f>YEAR(CtasReceber[[#This Row],[Data Vencimento]])</f>
        <v>1900</v>
      </c>
      <c r="J2395" s="156"/>
      <c r="K2395" s="23">
        <f>MONTH(CtasReceber[[#This Row],[Data Recebimento]])</f>
        <v>1</v>
      </c>
      <c r="L2395" s="23">
        <f>YEAR(CtasReceber[[#This Row],[Data Recebimento]])</f>
        <v>1900</v>
      </c>
      <c r="M2395" s="154"/>
      <c r="N2395" s="208"/>
      <c r="O23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6" spans="1:15">
      <c r="A2396" s="156"/>
      <c r="B2396" s="220"/>
      <c r="C2396" s="150"/>
      <c r="D2396" s="150"/>
      <c r="E2396" s="150"/>
      <c r="F2396" s="150"/>
      <c r="G2396" s="151"/>
      <c r="H2396" s="23">
        <f>MONTH(CtasReceber[[#This Row],[Data Vencimento]])</f>
        <v>1</v>
      </c>
      <c r="I2396" s="23">
        <f>YEAR(CtasReceber[[#This Row],[Data Vencimento]])</f>
        <v>1900</v>
      </c>
      <c r="J2396" s="156"/>
      <c r="K2396" s="23">
        <f>MONTH(CtasReceber[[#This Row],[Data Recebimento]])</f>
        <v>1</v>
      </c>
      <c r="L2396" s="23">
        <f>YEAR(CtasReceber[[#This Row],[Data Recebimento]])</f>
        <v>1900</v>
      </c>
      <c r="M2396" s="154"/>
      <c r="N2396" s="208"/>
      <c r="O23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7" spans="1:15">
      <c r="A2397" s="156"/>
      <c r="B2397" s="220"/>
      <c r="C2397" s="150"/>
      <c r="D2397" s="150"/>
      <c r="E2397" s="150"/>
      <c r="F2397" s="150"/>
      <c r="G2397" s="151"/>
      <c r="H2397" s="23">
        <f>MONTH(CtasReceber[[#This Row],[Data Vencimento]])</f>
        <v>1</v>
      </c>
      <c r="I2397" s="23">
        <f>YEAR(CtasReceber[[#This Row],[Data Vencimento]])</f>
        <v>1900</v>
      </c>
      <c r="J2397" s="156"/>
      <c r="K2397" s="23">
        <f>MONTH(CtasReceber[[#This Row],[Data Recebimento]])</f>
        <v>1</v>
      </c>
      <c r="L2397" s="23">
        <f>YEAR(CtasReceber[[#This Row],[Data Recebimento]])</f>
        <v>1900</v>
      </c>
      <c r="M2397" s="154"/>
      <c r="N2397" s="208"/>
      <c r="O23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8" spans="1:15">
      <c r="A2398" s="156"/>
      <c r="B2398" s="220"/>
      <c r="C2398" s="150"/>
      <c r="D2398" s="150"/>
      <c r="E2398" s="150"/>
      <c r="F2398" s="150"/>
      <c r="G2398" s="151"/>
      <c r="H2398" s="23">
        <f>MONTH(CtasReceber[[#This Row],[Data Vencimento]])</f>
        <v>1</v>
      </c>
      <c r="I2398" s="23">
        <f>YEAR(CtasReceber[[#This Row],[Data Vencimento]])</f>
        <v>1900</v>
      </c>
      <c r="J2398" s="156"/>
      <c r="K2398" s="23">
        <f>MONTH(CtasReceber[[#This Row],[Data Recebimento]])</f>
        <v>1</v>
      </c>
      <c r="L2398" s="23">
        <f>YEAR(CtasReceber[[#This Row],[Data Recebimento]])</f>
        <v>1900</v>
      </c>
      <c r="M2398" s="154"/>
      <c r="N2398" s="208"/>
      <c r="O23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399" spans="1:15">
      <c r="A2399" s="156"/>
      <c r="B2399" s="220"/>
      <c r="C2399" s="150"/>
      <c r="D2399" s="150"/>
      <c r="E2399" s="150"/>
      <c r="F2399" s="150"/>
      <c r="G2399" s="151"/>
      <c r="H2399" s="23">
        <f>MONTH(CtasReceber[[#This Row],[Data Vencimento]])</f>
        <v>1</v>
      </c>
      <c r="I2399" s="23">
        <f>YEAR(CtasReceber[[#This Row],[Data Vencimento]])</f>
        <v>1900</v>
      </c>
      <c r="J2399" s="156"/>
      <c r="K2399" s="23">
        <f>MONTH(CtasReceber[[#This Row],[Data Recebimento]])</f>
        <v>1</v>
      </c>
      <c r="L2399" s="23">
        <f>YEAR(CtasReceber[[#This Row],[Data Recebimento]])</f>
        <v>1900</v>
      </c>
      <c r="M2399" s="154"/>
      <c r="N2399" s="208"/>
      <c r="O23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0" spans="1:15">
      <c r="A2400" s="156"/>
      <c r="B2400" s="220"/>
      <c r="C2400" s="150"/>
      <c r="D2400" s="150"/>
      <c r="E2400" s="150"/>
      <c r="F2400" s="150"/>
      <c r="G2400" s="151"/>
      <c r="H2400" s="23">
        <f>MONTH(CtasReceber[[#This Row],[Data Vencimento]])</f>
        <v>1</v>
      </c>
      <c r="I2400" s="23">
        <f>YEAR(CtasReceber[[#This Row],[Data Vencimento]])</f>
        <v>1900</v>
      </c>
      <c r="J2400" s="156"/>
      <c r="K2400" s="23">
        <f>MONTH(CtasReceber[[#This Row],[Data Recebimento]])</f>
        <v>1</v>
      </c>
      <c r="L2400" s="23">
        <f>YEAR(CtasReceber[[#This Row],[Data Recebimento]])</f>
        <v>1900</v>
      </c>
      <c r="M2400" s="154"/>
      <c r="N2400" s="208"/>
      <c r="O24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1" spans="1:15">
      <c r="A2401" s="156"/>
      <c r="B2401" s="220"/>
      <c r="C2401" s="150"/>
      <c r="D2401" s="150"/>
      <c r="E2401" s="150"/>
      <c r="F2401" s="150"/>
      <c r="G2401" s="151"/>
      <c r="H2401" s="23">
        <f>MONTH(CtasReceber[[#This Row],[Data Vencimento]])</f>
        <v>1</v>
      </c>
      <c r="I2401" s="23">
        <f>YEAR(CtasReceber[[#This Row],[Data Vencimento]])</f>
        <v>1900</v>
      </c>
      <c r="J2401" s="156"/>
      <c r="K2401" s="23">
        <f>MONTH(CtasReceber[[#This Row],[Data Recebimento]])</f>
        <v>1</v>
      </c>
      <c r="L2401" s="23">
        <f>YEAR(CtasReceber[[#This Row],[Data Recebimento]])</f>
        <v>1900</v>
      </c>
      <c r="M2401" s="154"/>
      <c r="N2401" s="208"/>
      <c r="O24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2" spans="1:15">
      <c r="A2402" s="156"/>
      <c r="B2402" s="220"/>
      <c r="C2402" s="150"/>
      <c r="D2402" s="150"/>
      <c r="E2402" s="150"/>
      <c r="F2402" s="150"/>
      <c r="G2402" s="151"/>
      <c r="H2402" s="23">
        <f>MONTH(CtasReceber[[#This Row],[Data Vencimento]])</f>
        <v>1</v>
      </c>
      <c r="I2402" s="23">
        <f>YEAR(CtasReceber[[#This Row],[Data Vencimento]])</f>
        <v>1900</v>
      </c>
      <c r="J2402" s="156"/>
      <c r="K2402" s="23">
        <f>MONTH(CtasReceber[[#This Row],[Data Recebimento]])</f>
        <v>1</v>
      </c>
      <c r="L2402" s="23">
        <f>YEAR(CtasReceber[[#This Row],[Data Recebimento]])</f>
        <v>1900</v>
      </c>
      <c r="M2402" s="154"/>
      <c r="N2402" s="208"/>
      <c r="O24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3" spans="1:15">
      <c r="A2403" s="156"/>
      <c r="B2403" s="220"/>
      <c r="C2403" s="150"/>
      <c r="D2403" s="150"/>
      <c r="E2403" s="150"/>
      <c r="F2403" s="150"/>
      <c r="G2403" s="151"/>
      <c r="H2403" s="23">
        <f>MONTH(CtasReceber[[#This Row],[Data Vencimento]])</f>
        <v>1</v>
      </c>
      <c r="I2403" s="23">
        <f>YEAR(CtasReceber[[#This Row],[Data Vencimento]])</f>
        <v>1900</v>
      </c>
      <c r="J2403" s="156"/>
      <c r="K2403" s="23">
        <f>MONTH(CtasReceber[[#This Row],[Data Recebimento]])</f>
        <v>1</v>
      </c>
      <c r="L2403" s="23">
        <f>YEAR(CtasReceber[[#This Row],[Data Recebimento]])</f>
        <v>1900</v>
      </c>
      <c r="M2403" s="154"/>
      <c r="N2403" s="208"/>
      <c r="O24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4" spans="1:15">
      <c r="A2404" s="156"/>
      <c r="B2404" s="220"/>
      <c r="C2404" s="150"/>
      <c r="D2404" s="150"/>
      <c r="E2404" s="150"/>
      <c r="F2404" s="150"/>
      <c r="G2404" s="151"/>
      <c r="H2404" s="23">
        <f>MONTH(CtasReceber[[#This Row],[Data Vencimento]])</f>
        <v>1</v>
      </c>
      <c r="I2404" s="23">
        <f>YEAR(CtasReceber[[#This Row],[Data Vencimento]])</f>
        <v>1900</v>
      </c>
      <c r="J2404" s="156"/>
      <c r="K2404" s="23">
        <f>MONTH(CtasReceber[[#This Row],[Data Recebimento]])</f>
        <v>1</v>
      </c>
      <c r="L2404" s="23">
        <f>YEAR(CtasReceber[[#This Row],[Data Recebimento]])</f>
        <v>1900</v>
      </c>
      <c r="M2404" s="154"/>
      <c r="N2404" s="208"/>
      <c r="O24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5" spans="1:15">
      <c r="A2405" s="156"/>
      <c r="B2405" s="220"/>
      <c r="C2405" s="150"/>
      <c r="D2405" s="150"/>
      <c r="E2405" s="150"/>
      <c r="F2405" s="150"/>
      <c r="G2405" s="151"/>
      <c r="H2405" s="23">
        <f>MONTH(CtasReceber[[#This Row],[Data Vencimento]])</f>
        <v>1</v>
      </c>
      <c r="I2405" s="23">
        <f>YEAR(CtasReceber[[#This Row],[Data Vencimento]])</f>
        <v>1900</v>
      </c>
      <c r="J2405" s="156"/>
      <c r="K2405" s="23">
        <f>MONTH(CtasReceber[[#This Row],[Data Recebimento]])</f>
        <v>1</v>
      </c>
      <c r="L2405" s="23">
        <f>YEAR(CtasReceber[[#This Row],[Data Recebimento]])</f>
        <v>1900</v>
      </c>
      <c r="M2405" s="154"/>
      <c r="N2405" s="208"/>
      <c r="O24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6" spans="1:15">
      <c r="A2406" s="156"/>
      <c r="B2406" s="220"/>
      <c r="C2406" s="150"/>
      <c r="D2406" s="150"/>
      <c r="E2406" s="150"/>
      <c r="F2406" s="150"/>
      <c r="G2406" s="151"/>
      <c r="H2406" s="23">
        <f>MONTH(CtasReceber[[#This Row],[Data Vencimento]])</f>
        <v>1</v>
      </c>
      <c r="I2406" s="23">
        <f>YEAR(CtasReceber[[#This Row],[Data Vencimento]])</f>
        <v>1900</v>
      </c>
      <c r="J2406" s="156"/>
      <c r="K2406" s="23">
        <f>MONTH(CtasReceber[[#This Row],[Data Recebimento]])</f>
        <v>1</v>
      </c>
      <c r="L2406" s="23">
        <f>YEAR(CtasReceber[[#This Row],[Data Recebimento]])</f>
        <v>1900</v>
      </c>
      <c r="M2406" s="154"/>
      <c r="N2406" s="208"/>
      <c r="O24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7" spans="1:15">
      <c r="A2407" s="156"/>
      <c r="B2407" s="220"/>
      <c r="C2407" s="150"/>
      <c r="D2407" s="150"/>
      <c r="E2407" s="150"/>
      <c r="F2407" s="150"/>
      <c r="G2407" s="151"/>
      <c r="H2407" s="23">
        <f>MONTH(CtasReceber[[#This Row],[Data Vencimento]])</f>
        <v>1</v>
      </c>
      <c r="I2407" s="23">
        <f>YEAR(CtasReceber[[#This Row],[Data Vencimento]])</f>
        <v>1900</v>
      </c>
      <c r="J2407" s="156"/>
      <c r="K2407" s="23">
        <f>MONTH(CtasReceber[[#This Row],[Data Recebimento]])</f>
        <v>1</v>
      </c>
      <c r="L2407" s="23">
        <f>YEAR(CtasReceber[[#This Row],[Data Recebimento]])</f>
        <v>1900</v>
      </c>
      <c r="M2407" s="154"/>
      <c r="N2407" s="208"/>
      <c r="O24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8" spans="1:15">
      <c r="A2408" s="156"/>
      <c r="B2408" s="220"/>
      <c r="C2408" s="150"/>
      <c r="D2408" s="150"/>
      <c r="E2408" s="150"/>
      <c r="F2408" s="150"/>
      <c r="G2408" s="151"/>
      <c r="H2408" s="23">
        <f>MONTH(CtasReceber[[#This Row],[Data Vencimento]])</f>
        <v>1</v>
      </c>
      <c r="I2408" s="23">
        <f>YEAR(CtasReceber[[#This Row],[Data Vencimento]])</f>
        <v>1900</v>
      </c>
      <c r="J2408" s="156"/>
      <c r="K2408" s="23">
        <f>MONTH(CtasReceber[[#This Row],[Data Recebimento]])</f>
        <v>1</v>
      </c>
      <c r="L2408" s="23">
        <f>YEAR(CtasReceber[[#This Row],[Data Recebimento]])</f>
        <v>1900</v>
      </c>
      <c r="M2408" s="154"/>
      <c r="N2408" s="208"/>
      <c r="O24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09" spans="1:15">
      <c r="A2409" s="156"/>
      <c r="B2409" s="220"/>
      <c r="C2409" s="150"/>
      <c r="D2409" s="150"/>
      <c r="E2409" s="150"/>
      <c r="F2409" s="150"/>
      <c r="G2409" s="151"/>
      <c r="H2409" s="23">
        <f>MONTH(CtasReceber[[#This Row],[Data Vencimento]])</f>
        <v>1</v>
      </c>
      <c r="I2409" s="23">
        <f>YEAR(CtasReceber[[#This Row],[Data Vencimento]])</f>
        <v>1900</v>
      </c>
      <c r="J2409" s="156"/>
      <c r="K2409" s="23">
        <f>MONTH(CtasReceber[[#This Row],[Data Recebimento]])</f>
        <v>1</v>
      </c>
      <c r="L2409" s="23">
        <f>YEAR(CtasReceber[[#This Row],[Data Recebimento]])</f>
        <v>1900</v>
      </c>
      <c r="M2409" s="154"/>
      <c r="N2409" s="208"/>
      <c r="O24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0" spans="1:15">
      <c r="A2410" s="156"/>
      <c r="B2410" s="220"/>
      <c r="C2410" s="150"/>
      <c r="D2410" s="150"/>
      <c r="E2410" s="150"/>
      <c r="F2410" s="150"/>
      <c r="G2410" s="151"/>
      <c r="H2410" s="23">
        <f>MONTH(CtasReceber[[#This Row],[Data Vencimento]])</f>
        <v>1</v>
      </c>
      <c r="I2410" s="23">
        <f>YEAR(CtasReceber[[#This Row],[Data Vencimento]])</f>
        <v>1900</v>
      </c>
      <c r="J2410" s="156"/>
      <c r="K2410" s="23">
        <f>MONTH(CtasReceber[[#This Row],[Data Recebimento]])</f>
        <v>1</v>
      </c>
      <c r="L2410" s="23">
        <f>YEAR(CtasReceber[[#This Row],[Data Recebimento]])</f>
        <v>1900</v>
      </c>
      <c r="M2410" s="154"/>
      <c r="N2410" s="208"/>
      <c r="O24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1" spans="1:15">
      <c r="A2411" s="156"/>
      <c r="B2411" s="220"/>
      <c r="C2411" s="150"/>
      <c r="D2411" s="150"/>
      <c r="E2411" s="150"/>
      <c r="F2411" s="150"/>
      <c r="G2411" s="151"/>
      <c r="H2411" s="23">
        <f>MONTH(CtasReceber[[#This Row],[Data Vencimento]])</f>
        <v>1</v>
      </c>
      <c r="I2411" s="23">
        <f>YEAR(CtasReceber[[#This Row],[Data Vencimento]])</f>
        <v>1900</v>
      </c>
      <c r="J2411" s="156"/>
      <c r="K2411" s="23">
        <f>MONTH(CtasReceber[[#This Row],[Data Recebimento]])</f>
        <v>1</v>
      </c>
      <c r="L2411" s="23">
        <f>YEAR(CtasReceber[[#This Row],[Data Recebimento]])</f>
        <v>1900</v>
      </c>
      <c r="M2411" s="154"/>
      <c r="N2411" s="208"/>
      <c r="O24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2" spans="1:15">
      <c r="A2412" s="156"/>
      <c r="B2412" s="220"/>
      <c r="C2412" s="150"/>
      <c r="D2412" s="150"/>
      <c r="E2412" s="150"/>
      <c r="F2412" s="150"/>
      <c r="G2412" s="151"/>
      <c r="H2412" s="23">
        <f>MONTH(CtasReceber[[#This Row],[Data Vencimento]])</f>
        <v>1</v>
      </c>
      <c r="I2412" s="23">
        <f>YEAR(CtasReceber[[#This Row],[Data Vencimento]])</f>
        <v>1900</v>
      </c>
      <c r="J2412" s="156"/>
      <c r="K2412" s="23">
        <f>MONTH(CtasReceber[[#This Row],[Data Recebimento]])</f>
        <v>1</v>
      </c>
      <c r="L2412" s="23">
        <f>YEAR(CtasReceber[[#This Row],[Data Recebimento]])</f>
        <v>1900</v>
      </c>
      <c r="M2412" s="154"/>
      <c r="N2412" s="208"/>
      <c r="O24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3" spans="1:15">
      <c r="A2413" s="156"/>
      <c r="B2413" s="220"/>
      <c r="C2413" s="150"/>
      <c r="D2413" s="150"/>
      <c r="E2413" s="150"/>
      <c r="F2413" s="150"/>
      <c r="G2413" s="151"/>
      <c r="H2413" s="23">
        <f>MONTH(CtasReceber[[#This Row],[Data Vencimento]])</f>
        <v>1</v>
      </c>
      <c r="I2413" s="23">
        <f>YEAR(CtasReceber[[#This Row],[Data Vencimento]])</f>
        <v>1900</v>
      </c>
      <c r="J2413" s="156"/>
      <c r="K2413" s="23">
        <f>MONTH(CtasReceber[[#This Row],[Data Recebimento]])</f>
        <v>1</v>
      </c>
      <c r="L2413" s="23">
        <f>YEAR(CtasReceber[[#This Row],[Data Recebimento]])</f>
        <v>1900</v>
      </c>
      <c r="M2413" s="154"/>
      <c r="N2413" s="208"/>
      <c r="O24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4" spans="1:15">
      <c r="A2414" s="156"/>
      <c r="B2414" s="220"/>
      <c r="C2414" s="150"/>
      <c r="D2414" s="150"/>
      <c r="E2414" s="150"/>
      <c r="F2414" s="150"/>
      <c r="G2414" s="151"/>
      <c r="H2414" s="23">
        <f>MONTH(CtasReceber[[#This Row],[Data Vencimento]])</f>
        <v>1</v>
      </c>
      <c r="I2414" s="23">
        <f>YEAR(CtasReceber[[#This Row],[Data Vencimento]])</f>
        <v>1900</v>
      </c>
      <c r="J2414" s="156"/>
      <c r="K2414" s="23">
        <f>MONTH(CtasReceber[[#This Row],[Data Recebimento]])</f>
        <v>1</v>
      </c>
      <c r="L2414" s="23">
        <f>YEAR(CtasReceber[[#This Row],[Data Recebimento]])</f>
        <v>1900</v>
      </c>
      <c r="M2414" s="154"/>
      <c r="N2414" s="208"/>
      <c r="O24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5" spans="1:15">
      <c r="A2415" s="156"/>
      <c r="B2415" s="220"/>
      <c r="C2415" s="150"/>
      <c r="D2415" s="150"/>
      <c r="E2415" s="150"/>
      <c r="F2415" s="150"/>
      <c r="G2415" s="151"/>
      <c r="H2415" s="23">
        <f>MONTH(CtasReceber[[#This Row],[Data Vencimento]])</f>
        <v>1</v>
      </c>
      <c r="I2415" s="23">
        <f>YEAR(CtasReceber[[#This Row],[Data Vencimento]])</f>
        <v>1900</v>
      </c>
      <c r="J2415" s="156"/>
      <c r="K2415" s="23">
        <f>MONTH(CtasReceber[[#This Row],[Data Recebimento]])</f>
        <v>1</v>
      </c>
      <c r="L2415" s="23">
        <f>YEAR(CtasReceber[[#This Row],[Data Recebimento]])</f>
        <v>1900</v>
      </c>
      <c r="M2415" s="154"/>
      <c r="N2415" s="208"/>
      <c r="O24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6" spans="1:15">
      <c r="A2416" s="156"/>
      <c r="B2416" s="220"/>
      <c r="C2416" s="150"/>
      <c r="D2416" s="150"/>
      <c r="E2416" s="150"/>
      <c r="F2416" s="150"/>
      <c r="G2416" s="151"/>
      <c r="H2416" s="23">
        <f>MONTH(CtasReceber[[#This Row],[Data Vencimento]])</f>
        <v>1</v>
      </c>
      <c r="I2416" s="23">
        <f>YEAR(CtasReceber[[#This Row],[Data Vencimento]])</f>
        <v>1900</v>
      </c>
      <c r="J2416" s="156"/>
      <c r="K2416" s="23">
        <f>MONTH(CtasReceber[[#This Row],[Data Recebimento]])</f>
        <v>1</v>
      </c>
      <c r="L2416" s="23">
        <f>YEAR(CtasReceber[[#This Row],[Data Recebimento]])</f>
        <v>1900</v>
      </c>
      <c r="M2416" s="154"/>
      <c r="N2416" s="208"/>
      <c r="O24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7" spans="1:15">
      <c r="A2417" s="156"/>
      <c r="B2417" s="220"/>
      <c r="C2417" s="150"/>
      <c r="D2417" s="150"/>
      <c r="E2417" s="150"/>
      <c r="F2417" s="150"/>
      <c r="G2417" s="151"/>
      <c r="H2417" s="23">
        <f>MONTH(CtasReceber[[#This Row],[Data Vencimento]])</f>
        <v>1</v>
      </c>
      <c r="I2417" s="23">
        <f>YEAR(CtasReceber[[#This Row],[Data Vencimento]])</f>
        <v>1900</v>
      </c>
      <c r="J2417" s="156"/>
      <c r="K2417" s="23">
        <f>MONTH(CtasReceber[[#This Row],[Data Recebimento]])</f>
        <v>1</v>
      </c>
      <c r="L2417" s="23">
        <f>YEAR(CtasReceber[[#This Row],[Data Recebimento]])</f>
        <v>1900</v>
      </c>
      <c r="M2417" s="154"/>
      <c r="N2417" s="208"/>
      <c r="O24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8" spans="1:15">
      <c r="A2418" s="156"/>
      <c r="B2418" s="220"/>
      <c r="C2418" s="150"/>
      <c r="D2418" s="150"/>
      <c r="E2418" s="150"/>
      <c r="F2418" s="150"/>
      <c r="G2418" s="151"/>
      <c r="H2418" s="23">
        <f>MONTH(CtasReceber[[#This Row],[Data Vencimento]])</f>
        <v>1</v>
      </c>
      <c r="I2418" s="23">
        <f>YEAR(CtasReceber[[#This Row],[Data Vencimento]])</f>
        <v>1900</v>
      </c>
      <c r="J2418" s="156"/>
      <c r="K2418" s="23">
        <f>MONTH(CtasReceber[[#This Row],[Data Recebimento]])</f>
        <v>1</v>
      </c>
      <c r="L2418" s="23">
        <f>YEAR(CtasReceber[[#This Row],[Data Recebimento]])</f>
        <v>1900</v>
      </c>
      <c r="M2418" s="154"/>
      <c r="N2418" s="208"/>
      <c r="O24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19" spans="1:15">
      <c r="A2419" s="156"/>
      <c r="B2419" s="220"/>
      <c r="C2419" s="150"/>
      <c r="D2419" s="150"/>
      <c r="E2419" s="150"/>
      <c r="F2419" s="150"/>
      <c r="G2419" s="151"/>
      <c r="H2419" s="23">
        <f>MONTH(CtasReceber[[#This Row],[Data Vencimento]])</f>
        <v>1</v>
      </c>
      <c r="I2419" s="23">
        <f>YEAR(CtasReceber[[#This Row],[Data Vencimento]])</f>
        <v>1900</v>
      </c>
      <c r="J2419" s="156"/>
      <c r="K2419" s="23">
        <f>MONTH(CtasReceber[[#This Row],[Data Recebimento]])</f>
        <v>1</v>
      </c>
      <c r="L2419" s="23">
        <f>YEAR(CtasReceber[[#This Row],[Data Recebimento]])</f>
        <v>1900</v>
      </c>
      <c r="M2419" s="154"/>
      <c r="N2419" s="208"/>
      <c r="O24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0" spans="1:15">
      <c r="A2420" s="156"/>
      <c r="B2420" s="220"/>
      <c r="C2420" s="150"/>
      <c r="D2420" s="150"/>
      <c r="E2420" s="150"/>
      <c r="F2420" s="150"/>
      <c r="G2420" s="151"/>
      <c r="H2420" s="23">
        <f>MONTH(CtasReceber[[#This Row],[Data Vencimento]])</f>
        <v>1</v>
      </c>
      <c r="I2420" s="23">
        <f>YEAR(CtasReceber[[#This Row],[Data Vencimento]])</f>
        <v>1900</v>
      </c>
      <c r="J2420" s="156"/>
      <c r="K2420" s="23">
        <f>MONTH(CtasReceber[[#This Row],[Data Recebimento]])</f>
        <v>1</v>
      </c>
      <c r="L2420" s="23">
        <f>YEAR(CtasReceber[[#This Row],[Data Recebimento]])</f>
        <v>1900</v>
      </c>
      <c r="M2420" s="154"/>
      <c r="N2420" s="208"/>
      <c r="O24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1" spans="1:15">
      <c r="A2421" s="156"/>
      <c r="B2421" s="220"/>
      <c r="C2421" s="150"/>
      <c r="D2421" s="150"/>
      <c r="E2421" s="150"/>
      <c r="F2421" s="150"/>
      <c r="G2421" s="151"/>
      <c r="H2421" s="23">
        <f>MONTH(CtasReceber[[#This Row],[Data Vencimento]])</f>
        <v>1</v>
      </c>
      <c r="I2421" s="23">
        <f>YEAR(CtasReceber[[#This Row],[Data Vencimento]])</f>
        <v>1900</v>
      </c>
      <c r="J2421" s="156"/>
      <c r="K2421" s="23">
        <f>MONTH(CtasReceber[[#This Row],[Data Recebimento]])</f>
        <v>1</v>
      </c>
      <c r="L2421" s="23">
        <f>YEAR(CtasReceber[[#This Row],[Data Recebimento]])</f>
        <v>1900</v>
      </c>
      <c r="M2421" s="154"/>
      <c r="N2421" s="208"/>
      <c r="O24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2" spans="1:15">
      <c r="A2422" s="156"/>
      <c r="B2422" s="220"/>
      <c r="C2422" s="150"/>
      <c r="D2422" s="150"/>
      <c r="E2422" s="150"/>
      <c r="F2422" s="150"/>
      <c r="G2422" s="151"/>
      <c r="H2422" s="23">
        <f>MONTH(CtasReceber[[#This Row],[Data Vencimento]])</f>
        <v>1</v>
      </c>
      <c r="I2422" s="23">
        <f>YEAR(CtasReceber[[#This Row],[Data Vencimento]])</f>
        <v>1900</v>
      </c>
      <c r="J2422" s="156"/>
      <c r="K2422" s="23">
        <f>MONTH(CtasReceber[[#This Row],[Data Recebimento]])</f>
        <v>1</v>
      </c>
      <c r="L2422" s="23">
        <f>YEAR(CtasReceber[[#This Row],[Data Recebimento]])</f>
        <v>1900</v>
      </c>
      <c r="M2422" s="154"/>
      <c r="N2422" s="208"/>
      <c r="O24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3" spans="1:15">
      <c r="A2423" s="156"/>
      <c r="B2423" s="220"/>
      <c r="C2423" s="150"/>
      <c r="D2423" s="150"/>
      <c r="E2423" s="150"/>
      <c r="F2423" s="150"/>
      <c r="G2423" s="151"/>
      <c r="H2423" s="23">
        <f>MONTH(CtasReceber[[#This Row],[Data Vencimento]])</f>
        <v>1</v>
      </c>
      <c r="I2423" s="23">
        <f>YEAR(CtasReceber[[#This Row],[Data Vencimento]])</f>
        <v>1900</v>
      </c>
      <c r="J2423" s="156"/>
      <c r="K2423" s="23">
        <f>MONTH(CtasReceber[[#This Row],[Data Recebimento]])</f>
        <v>1</v>
      </c>
      <c r="L2423" s="23">
        <f>YEAR(CtasReceber[[#This Row],[Data Recebimento]])</f>
        <v>1900</v>
      </c>
      <c r="M2423" s="154"/>
      <c r="N2423" s="208"/>
      <c r="O24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4" spans="1:15">
      <c r="A2424" s="156"/>
      <c r="B2424" s="220"/>
      <c r="C2424" s="150"/>
      <c r="D2424" s="150"/>
      <c r="E2424" s="150"/>
      <c r="F2424" s="150"/>
      <c r="G2424" s="151"/>
      <c r="H2424" s="23">
        <f>MONTH(CtasReceber[[#This Row],[Data Vencimento]])</f>
        <v>1</v>
      </c>
      <c r="I2424" s="23">
        <f>YEAR(CtasReceber[[#This Row],[Data Vencimento]])</f>
        <v>1900</v>
      </c>
      <c r="J2424" s="156"/>
      <c r="K2424" s="23">
        <f>MONTH(CtasReceber[[#This Row],[Data Recebimento]])</f>
        <v>1</v>
      </c>
      <c r="L2424" s="23">
        <f>YEAR(CtasReceber[[#This Row],[Data Recebimento]])</f>
        <v>1900</v>
      </c>
      <c r="M2424" s="154"/>
      <c r="N2424" s="208"/>
      <c r="O24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5" spans="1:15">
      <c r="A2425" s="156"/>
      <c r="B2425" s="220"/>
      <c r="C2425" s="150"/>
      <c r="D2425" s="150"/>
      <c r="E2425" s="150"/>
      <c r="F2425" s="150"/>
      <c r="G2425" s="151"/>
      <c r="H2425" s="23">
        <f>MONTH(CtasReceber[[#This Row],[Data Vencimento]])</f>
        <v>1</v>
      </c>
      <c r="I2425" s="23">
        <f>YEAR(CtasReceber[[#This Row],[Data Vencimento]])</f>
        <v>1900</v>
      </c>
      <c r="J2425" s="156"/>
      <c r="K2425" s="23">
        <f>MONTH(CtasReceber[[#This Row],[Data Recebimento]])</f>
        <v>1</v>
      </c>
      <c r="L2425" s="23">
        <f>YEAR(CtasReceber[[#This Row],[Data Recebimento]])</f>
        <v>1900</v>
      </c>
      <c r="M2425" s="154"/>
      <c r="N2425" s="208"/>
      <c r="O24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6" spans="1:15">
      <c r="A2426" s="156"/>
      <c r="B2426" s="220"/>
      <c r="C2426" s="150"/>
      <c r="D2426" s="150"/>
      <c r="E2426" s="150"/>
      <c r="F2426" s="150"/>
      <c r="G2426" s="151"/>
      <c r="H2426" s="23">
        <f>MONTH(CtasReceber[[#This Row],[Data Vencimento]])</f>
        <v>1</v>
      </c>
      <c r="I2426" s="23">
        <f>YEAR(CtasReceber[[#This Row],[Data Vencimento]])</f>
        <v>1900</v>
      </c>
      <c r="J2426" s="156"/>
      <c r="K2426" s="23">
        <f>MONTH(CtasReceber[[#This Row],[Data Recebimento]])</f>
        <v>1</v>
      </c>
      <c r="L2426" s="23">
        <f>YEAR(CtasReceber[[#This Row],[Data Recebimento]])</f>
        <v>1900</v>
      </c>
      <c r="M2426" s="154"/>
      <c r="N2426" s="208"/>
      <c r="O24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7" spans="1:15">
      <c r="A2427" s="156"/>
      <c r="B2427" s="220"/>
      <c r="C2427" s="150"/>
      <c r="D2427" s="150"/>
      <c r="E2427" s="150"/>
      <c r="F2427" s="150"/>
      <c r="G2427" s="151"/>
      <c r="H2427" s="23">
        <f>MONTH(CtasReceber[[#This Row],[Data Vencimento]])</f>
        <v>1</v>
      </c>
      <c r="I2427" s="23">
        <f>YEAR(CtasReceber[[#This Row],[Data Vencimento]])</f>
        <v>1900</v>
      </c>
      <c r="J2427" s="156"/>
      <c r="K2427" s="23">
        <f>MONTH(CtasReceber[[#This Row],[Data Recebimento]])</f>
        <v>1</v>
      </c>
      <c r="L2427" s="23">
        <f>YEAR(CtasReceber[[#This Row],[Data Recebimento]])</f>
        <v>1900</v>
      </c>
      <c r="M2427" s="154"/>
      <c r="N2427" s="208"/>
      <c r="O24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8" spans="1:15">
      <c r="A2428" s="156"/>
      <c r="B2428" s="220"/>
      <c r="C2428" s="150"/>
      <c r="D2428" s="150"/>
      <c r="E2428" s="150"/>
      <c r="F2428" s="150"/>
      <c r="G2428" s="151"/>
      <c r="H2428" s="23">
        <f>MONTH(CtasReceber[[#This Row],[Data Vencimento]])</f>
        <v>1</v>
      </c>
      <c r="I2428" s="23">
        <f>YEAR(CtasReceber[[#This Row],[Data Vencimento]])</f>
        <v>1900</v>
      </c>
      <c r="J2428" s="156"/>
      <c r="K2428" s="23">
        <f>MONTH(CtasReceber[[#This Row],[Data Recebimento]])</f>
        <v>1</v>
      </c>
      <c r="L2428" s="23">
        <f>YEAR(CtasReceber[[#This Row],[Data Recebimento]])</f>
        <v>1900</v>
      </c>
      <c r="M2428" s="154"/>
      <c r="N2428" s="208"/>
      <c r="O24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29" spans="1:15">
      <c r="A2429" s="156"/>
      <c r="B2429" s="220"/>
      <c r="C2429" s="150"/>
      <c r="D2429" s="150"/>
      <c r="E2429" s="150"/>
      <c r="F2429" s="150"/>
      <c r="G2429" s="151"/>
      <c r="H2429" s="23">
        <f>MONTH(CtasReceber[[#This Row],[Data Vencimento]])</f>
        <v>1</v>
      </c>
      <c r="I2429" s="23">
        <f>YEAR(CtasReceber[[#This Row],[Data Vencimento]])</f>
        <v>1900</v>
      </c>
      <c r="J2429" s="156"/>
      <c r="K2429" s="23">
        <f>MONTH(CtasReceber[[#This Row],[Data Recebimento]])</f>
        <v>1</v>
      </c>
      <c r="L2429" s="23">
        <f>YEAR(CtasReceber[[#This Row],[Data Recebimento]])</f>
        <v>1900</v>
      </c>
      <c r="M2429" s="154"/>
      <c r="N2429" s="208"/>
      <c r="O24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0" spans="1:15">
      <c r="A2430" s="156"/>
      <c r="B2430" s="220"/>
      <c r="C2430" s="150"/>
      <c r="D2430" s="150"/>
      <c r="E2430" s="150"/>
      <c r="F2430" s="150"/>
      <c r="G2430" s="151"/>
      <c r="H2430" s="23">
        <f>MONTH(CtasReceber[[#This Row],[Data Vencimento]])</f>
        <v>1</v>
      </c>
      <c r="I2430" s="23">
        <f>YEAR(CtasReceber[[#This Row],[Data Vencimento]])</f>
        <v>1900</v>
      </c>
      <c r="J2430" s="156"/>
      <c r="K2430" s="23">
        <f>MONTH(CtasReceber[[#This Row],[Data Recebimento]])</f>
        <v>1</v>
      </c>
      <c r="L2430" s="23">
        <f>YEAR(CtasReceber[[#This Row],[Data Recebimento]])</f>
        <v>1900</v>
      </c>
      <c r="M2430" s="154"/>
      <c r="N2430" s="208"/>
      <c r="O24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1" spans="1:15">
      <c r="A2431" s="156"/>
      <c r="B2431" s="220"/>
      <c r="C2431" s="150"/>
      <c r="D2431" s="150"/>
      <c r="E2431" s="150"/>
      <c r="F2431" s="150"/>
      <c r="G2431" s="151"/>
      <c r="H2431" s="23">
        <f>MONTH(CtasReceber[[#This Row],[Data Vencimento]])</f>
        <v>1</v>
      </c>
      <c r="I2431" s="23">
        <f>YEAR(CtasReceber[[#This Row],[Data Vencimento]])</f>
        <v>1900</v>
      </c>
      <c r="J2431" s="156"/>
      <c r="K2431" s="23">
        <f>MONTH(CtasReceber[[#This Row],[Data Recebimento]])</f>
        <v>1</v>
      </c>
      <c r="L2431" s="23">
        <f>YEAR(CtasReceber[[#This Row],[Data Recebimento]])</f>
        <v>1900</v>
      </c>
      <c r="M2431" s="154"/>
      <c r="N2431" s="208"/>
      <c r="O24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2" spans="1:15">
      <c r="A2432" s="156"/>
      <c r="B2432" s="220"/>
      <c r="C2432" s="150"/>
      <c r="D2432" s="150"/>
      <c r="E2432" s="150"/>
      <c r="F2432" s="150"/>
      <c r="G2432" s="151"/>
      <c r="H2432" s="23">
        <f>MONTH(CtasReceber[[#This Row],[Data Vencimento]])</f>
        <v>1</v>
      </c>
      <c r="I2432" s="23">
        <f>YEAR(CtasReceber[[#This Row],[Data Vencimento]])</f>
        <v>1900</v>
      </c>
      <c r="J2432" s="156"/>
      <c r="K2432" s="23">
        <f>MONTH(CtasReceber[[#This Row],[Data Recebimento]])</f>
        <v>1</v>
      </c>
      <c r="L2432" s="23">
        <f>YEAR(CtasReceber[[#This Row],[Data Recebimento]])</f>
        <v>1900</v>
      </c>
      <c r="M2432" s="154"/>
      <c r="N2432" s="208"/>
      <c r="O24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3" spans="1:15">
      <c r="A2433" s="156"/>
      <c r="B2433" s="220"/>
      <c r="C2433" s="150"/>
      <c r="D2433" s="150"/>
      <c r="E2433" s="150"/>
      <c r="F2433" s="150"/>
      <c r="G2433" s="151"/>
      <c r="H2433" s="23">
        <f>MONTH(CtasReceber[[#This Row],[Data Vencimento]])</f>
        <v>1</v>
      </c>
      <c r="I2433" s="23">
        <f>YEAR(CtasReceber[[#This Row],[Data Vencimento]])</f>
        <v>1900</v>
      </c>
      <c r="J2433" s="156"/>
      <c r="K2433" s="23">
        <f>MONTH(CtasReceber[[#This Row],[Data Recebimento]])</f>
        <v>1</v>
      </c>
      <c r="L2433" s="23">
        <f>YEAR(CtasReceber[[#This Row],[Data Recebimento]])</f>
        <v>1900</v>
      </c>
      <c r="M2433" s="154"/>
      <c r="N2433" s="208"/>
      <c r="O24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4" spans="1:15">
      <c r="A2434" s="156"/>
      <c r="B2434" s="220"/>
      <c r="C2434" s="150"/>
      <c r="D2434" s="150"/>
      <c r="E2434" s="150"/>
      <c r="F2434" s="150"/>
      <c r="G2434" s="151"/>
      <c r="H2434" s="23">
        <f>MONTH(CtasReceber[[#This Row],[Data Vencimento]])</f>
        <v>1</v>
      </c>
      <c r="I2434" s="23">
        <f>YEAR(CtasReceber[[#This Row],[Data Vencimento]])</f>
        <v>1900</v>
      </c>
      <c r="J2434" s="156"/>
      <c r="K2434" s="23">
        <f>MONTH(CtasReceber[[#This Row],[Data Recebimento]])</f>
        <v>1</v>
      </c>
      <c r="L2434" s="23">
        <f>YEAR(CtasReceber[[#This Row],[Data Recebimento]])</f>
        <v>1900</v>
      </c>
      <c r="M2434" s="154"/>
      <c r="N2434" s="208"/>
      <c r="O24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5" spans="1:15">
      <c r="A2435" s="156"/>
      <c r="B2435" s="220"/>
      <c r="C2435" s="150"/>
      <c r="D2435" s="150"/>
      <c r="E2435" s="150"/>
      <c r="F2435" s="150"/>
      <c r="G2435" s="151"/>
      <c r="H2435" s="23">
        <f>MONTH(CtasReceber[[#This Row],[Data Vencimento]])</f>
        <v>1</v>
      </c>
      <c r="I2435" s="23">
        <f>YEAR(CtasReceber[[#This Row],[Data Vencimento]])</f>
        <v>1900</v>
      </c>
      <c r="J2435" s="156"/>
      <c r="K2435" s="23">
        <f>MONTH(CtasReceber[[#This Row],[Data Recebimento]])</f>
        <v>1</v>
      </c>
      <c r="L2435" s="23">
        <f>YEAR(CtasReceber[[#This Row],[Data Recebimento]])</f>
        <v>1900</v>
      </c>
      <c r="M2435" s="154"/>
      <c r="N2435" s="208"/>
      <c r="O24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6" spans="1:15">
      <c r="A2436" s="156"/>
      <c r="B2436" s="220"/>
      <c r="C2436" s="150"/>
      <c r="D2436" s="150"/>
      <c r="E2436" s="150"/>
      <c r="F2436" s="150"/>
      <c r="G2436" s="151"/>
      <c r="H2436" s="23">
        <f>MONTH(CtasReceber[[#This Row],[Data Vencimento]])</f>
        <v>1</v>
      </c>
      <c r="I2436" s="23">
        <f>YEAR(CtasReceber[[#This Row],[Data Vencimento]])</f>
        <v>1900</v>
      </c>
      <c r="J2436" s="156"/>
      <c r="K2436" s="23">
        <f>MONTH(CtasReceber[[#This Row],[Data Recebimento]])</f>
        <v>1</v>
      </c>
      <c r="L2436" s="23">
        <f>YEAR(CtasReceber[[#This Row],[Data Recebimento]])</f>
        <v>1900</v>
      </c>
      <c r="M2436" s="154"/>
      <c r="N2436" s="208"/>
      <c r="O24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7" spans="1:15">
      <c r="A2437" s="156"/>
      <c r="B2437" s="220"/>
      <c r="C2437" s="150"/>
      <c r="D2437" s="150"/>
      <c r="E2437" s="150"/>
      <c r="F2437" s="150"/>
      <c r="G2437" s="151"/>
      <c r="H2437" s="23">
        <f>MONTH(CtasReceber[[#This Row],[Data Vencimento]])</f>
        <v>1</v>
      </c>
      <c r="I2437" s="23">
        <f>YEAR(CtasReceber[[#This Row],[Data Vencimento]])</f>
        <v>1900</v>
      </c>
      <c r="J2437" s="156"/>
      <c r="K2437" s="23">
        <f>MONTH(CtasReceber[[#This Row],[Data Recebimento]])</f>
        <v>1</v>
      </c>
      <c r="L2437" s="23">
        <f>YEAR(CtasReceber[[#This Row],[Data Recebimento]])</f>
        <v>1900</v>
      </c>
      <c r="M2437" s="154"/>
      <c r="N2437" s="208"/>
      <c r="O24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8" spans="1:15">
      <c r="A2438" s="156"/>
      <c r="B2438" s="220"/>
      <c r="C2438" s="150"/>
      <c r="D2438" s="150"/>
      <c r="E2438" s="150"/>
      <c r="F2438" s="150"/>
      <c r="G2438" s="151"/>
      <c r="H2438" s="23">
        <f>MONTH(CtasReceber[[#This Row],[Data Vencimento]])</f>
        <v>1</v>
      </c>
      <c r="I2438" s="23">
        <f>YEAR(CtasReceber[[#This Row],[Data Vencimento]])</f>
        <v>1900</v>
      </c>
      <c r="J2438" s="156"/>
      <c r="K2438" s="23">
        <f>MONTH(CtasReceber[[#This Row],[Data Recebimento]])</f>
        <v>1</v>
      </c>
      <c r="L2438" s="23">
        <f>YEAR(CtasReceber[[#This Row],[Data Recebimento]])</f>
        <v>1900</v>
      </c>
      <c r="M2438" s="154"/>
      <c r="N2438" s="208"/>
      <c r="O24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39" spans="1:15">
      <c r="A2439" s="156"/>
      <c r="B2439" s="220"/>
      <c r="C2439" s="150"/>
      <c r="D2439" s="150"/>
      <c r="E2439" s="150"/>
      <c r="F2439" s="150"/>
      <c r="G2439" s="151"/>
      <c r="H2439" s="23">
        <f>MONTH(CtasReceber[[#This Row],[Data Vencimento]])</f>
        <v>1</v>
      </c>
      <c r="I2439" s="23">
        <f>YEAR(CtasReceber[[#This Row],[Data Vencimento]])</f>
        <v>1900</v>
      </c>
      <c r="J2439" s="156"/>
      <c r="K2439" s="23">
        <f>MONTH(CtasReceber[[#This Row],[Data Recebimento]])</f>
        <v>1</v>
      </c>
      <c r="L2439" s="23">
        <f>YEAR(CtasReceber[[#This Row],[Data Recebimento]])</f>
        <v>1900</v>
      </c>
      <c r="M2439" s="154"/>
      <c r="N2439" s="208"/>
      <c r="O24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0" spans="1:15">
      <c r="A2440" s="156"/>
      <c r="B2440" s="220"/>
      <c r="C2440" s="150"/>
      <c r="D2440" s="150"/>
      <c r="E2440" s="150"/>
      <c r="F2440" s="150"/>
      <c r="G2440" s="151"/>
      <c r="H2440" s="23">
        <f>MONTH(CtasReceber[[#This Row],[Data Vencimento]])</f>
        <v>1</v>
      </c>
      <c r="I2440" s="23">
        <f>YEAR(CtasReceber[[#This Row],[Data Vencimento]])</f>
        <v>1900</v>
      </c>
      <c r="J2440" s="156"/>
      <c r="K2440" s="23">
        <f>MONTH(CtasReceber[[#This Row],[Data Recebimento]])</f>
        <v>1</v>
      </c>
      <c r="L2440" s="23">
        <f>YEAR(CtasReceber[[#This Row],[Data Recebimento]])</f>
        <v>1900</v>
      </c>
      <c r="M2440" s="154"/>
      <c r="N2440" s="208"/>
      <c r="O24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1" spans="1:15">
      <c r="A2441" s="156"/>
      <c r="B2441" s="220"/>
      <c r="C2441" s="150"/>
      <c r="D2441" s="150"/>
      <c r="E2441" s="150"/>
      <c r="F2441" s="150"/>
      <c r="G2441" s="151"/>
      <c r="H2441" s="23">
        <f>MONTH(CtasReceber[[#This Row],[Data Vencimento]])</f>
        <v>1</v>
      </c>
      <c r="I2441" s="23">
        <f>YEAR(CtasReceber[[#This Row],[Data Vencimento]])</f>
        <v>1900</v>
      </c>
      <c r="J2441" s="156"/>
      <c r="K2441" s="23">
        <f>MONTH(CtasReceber[[#This Row],[Data Recebimento]])</f>
        <v>1</v>
      </c>
      <c r="L2441" s="23">
        <f>YEAR(CtasReceber[[#This Row],[Data Recebimento]])</f>
        <v>1900</v>
      </c>
      <c r="M2441" s="154"/>
      <c r="N2441" s="208"/>
      <c r="O24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2" spans="1:15">
      <c r="A2442" s="156"/>
      <c r="B2442" s="220"/>
      <c r="C2442" s="150"/>
      <c r="D2442" s="150"/>
      <c r="E2442" s="150"/>
      <c r="F2442" s="150"/>
      <c r="G2442" s="151"/>
      <c r="H2442" s="23">
        <f>MONTH(CtasReceber[[#This Row],[Data Vencimento]])</f>
        <v>1</v>
      </c>
      <c r="I2442" s="23">
        <f>YEAR(CtasReceber[[#This Row],[Data Vencimento]])</f>
        <v>1900</v>
      </c>
      <c r="J2442" s="156"/>
      <c r="K2442" s="23">
        <f>MONTH(CtasReceber[[#This Row],[Data Recebimento]])</f>
        <v>1</v>
      </c>
      <c r="L2442" s="23">
        <f>YEAR(CtasReceber[[#This Row],[Data Recebimento]])</f>
        <v>1900</v>
      </c>
      <c r="M2442" s="154"/>
      <c r="N2442" s="208"/>
      <c r="O24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3" spans="1:15">
      <c r="A2443" s="156"/>
      <c r="B2443" s="220"/>
      <c r="C2443" s="150"/>
      <c r="D2443" s="150"/>
      <c r="E2443" s="150"/>
      <c r="F2443" s="150"/>
      <c r="G2443" s="151"/>
      <c r="H2443" s="23">
        <f>MONTH(CtasReceber[[#This Row],[Data Vencimento]])</f>
        <v>1</v>
      </c>
      <c r="I2443" s="23">
        <f>YEAR(CtasReceber[[#This Row],[Data Vencimento]])</f>
        <v>1900</v>
      </c>
      <c r="J2443" s="156"/>
      <c r="K2443" s="23">
        <f>MONTH(CtasReceber[[#This Row],[Data Recebimento]])</f>
        <v>1</v>
      </c>
      <c r="L2443" s="23">
        <f>YEAR(CtasReceber[[#This Row],[Data Recebimento]])</f>
        <v>1900</v>
      </c>
      <c r="M2443" s="154"/>
      <c r="N2443" s="208"/>
      <c r="O24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4" spans="1:15">
      <c r="A2444" s="156"/>
      <c r="B2444" s="220"/>
      <c r="C2444" s="150"/>
      <c r="D2444" s="150"/>
      <c r="E2444" s="150"/>
      <c r="F2444" s="150"/>
      <c r="G2444" s="151"/>
      <c r="H2444" s="23">
        <f>MONTH(CtasReceber[[#This Row],[Data Vencimento]])</f>
        <v>1</v>
      </c>
      <c r="I2444" s="23">
        <f>YEAR(CtasReceber[[#This Row],[Data Vencimento]])</f>
        <v>1900</v>
      </c>
      <c r="J2444" s="156"/>
      <c r="K2444" s="23">
        <f>MONTH(CtasReceber[[#This Row],[Data Recebimento]])</f>
        <v>1</v>
      </c>
      <c r="L2444" s="23">
        <f>YEAR(CtasReceber[[#This Row],[Data Recebimento]])</f>
        <v>1900</v>
      </c>
      <c r="M2444" s="154"/>
      <c r="N2444" s="208"/>
      <c r="O24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5" spans="1:15">
      <c r="A2445" s="156"/>
      <c r="B2445" s="220"/>
      <c r="C2445" s="150"/>
      <c r="D2445" s="150"/>
      <c r="E2445" s="150"/>
      <c r="F2445" s="150"/>
      <c r="G2445" s="151"/>
      <c r="H2445" s="23">
        <f>MONTH(CtasReceber[[#This Row],[Data Vencimento]])</f>
        <v>1</v>
      </c>
      <c r="I2445" s="23">
        <f>YEAR(CtasReceber[[#This Row],[Data Vencimento]])</f>
        <v>1900</v>
      </c>
      <c r="J2445" s="156"/>
      <c r="K2445" s="23">
        <f>MONTH(CtasReceber[[#This Row],[Data Recebimento]])</f>
        <v>1</v>
      </c>
      <c r="L2445" s="23">
        <f>YEAR(CtasReceber[[#This Row],[Data Recebimento]])</f>
        <v>1900</v>
      </c>
      <c r="M2445" s="154"/>
      <c r="N2445" s="208"/>
      <c r="O24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6" spans="1:15">
      <c r="A2446" s="156"/>
      <c r="B2446" s="220"/>
      <c r="C2446" s="150"/>
      <c r="D2446" s="150"/>
      <c r="E2446" s="150"/>
      <c r="F2446" s="150"/>
      <c r="G2446" s="151"/>
      <c r="H2446" s="23">
        <f>MONTH(CtasReceber[[#This Row],[Data Vencimento]])</f>
        <v>1</v>
      </c>
      <c r="I2446" s="23">
        <f>YEAR(CtasReceber[[#This Row],[Data Vencimento]])</f>
        <v>1900</v>
      </c>
      <c r="J2446" s="156"/>
      <c r="K2446" s="23">
        <f>MONTH(CtasReceber[[#This Row],[Data Recebimento]])</f>
        <v>1</v>
      </c>
      <c r="L2446" s="23">
        <f>YEAR(CtasReceber[[#This Row],[Data Recebimento]])</f>
        <v>1900</v>
      </c>
      <c r="M2446" s="154"/>
      <c r="N2446" s="208"/>
      <c r="O24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7" spans="1:15">
      <c r="A2447" s="156"/>
      <c r="B2447" s="220"/>
      <c r="C2447" s="150"/>
      <c r="D2447" s="150"/>
      <c r="E2447" s="150"/>
      <c r="F2447" s="150"/>
      <c r="G2447" s="151"/>
      <c r="H2447" s="23">
        <f>MONTH(CtasReceber[[#This Row],[Data Vencimento]])</f>
        <v>1</v>
      </c>
      <c r="I2447" s="23">
        <f>YEAR(CtasReceber[[#This Row],[Data Vencimento]])</f>
        <v>1900</v>
      </c>
      <c r="J2447" s="156"/>
      <c r="K2447" s="23">
        <f>MONTH(CtasReceber[[#This Row],[Data Recebimento]])</f>
        <v>1</v>
      </c>
      <c r="L2447" s="23">
        <f>YEAR(CtasReceber[[#This Row],[Data Recebimento]])</f>
        <v>1900</v>
      </c>
      <c r="M2447" s="154"/>
      <c r="N2447" s="208"/>
      <c r="O24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8" spans="1:15">
      <c r="A2448" s="156"/>
      <c r="B2448" s="220"/>
      <c r="C2448" s="150"/>
      <c r="D2448" s="150"/>
      <c r="E2448" s="150"/>
      <c r="F2448" s="150"/>
      <c r="G2448" s="151"/>
      <c r="H2448" s="23">
        <f>MONTH(CtasReceber[[#This Row],[Data Vencimento]])</f>
        <v>1</v>
      </c>
      <c r="I2448" s="23">
        <f>YEAR(CtasReceber[[#This Row],[Data Vencimento]])</f>
        <v>1900</v>
      </c>
      <c r="J2448" s="156"/>
      <c r="K2448" s="23">
        <f>MONTH(CtasReceber[[#This Row],[Data Recebimento]])</f>
        <v>1</v>
      </c>
      <c r="L2448" s="23">
        <f>YEAR(CtasReceber[[#This Row],[Data Recebimento]])</f>
        <v>1900</v>
      </c>
      <c r="M2448" s="154"/>
      <c r="N2448" s="208"/>
      <c r="O24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49" spans="1:15">
      <c r="A2449" s="156"/>
      <c r="B2449" s="220"/>
      <c r="C2449" s="150"/>
      <c r="D2449" s="150"/>
      <c r="E2449" s="150"/>
      <c r="F2449" s="150"/>
      <c r="G2449" s="151"/>
      <c r="H2449" s="23">
        <f>MONTH(CtasReceber[[#This Row],[Data Vencimento]])</f>
        <v>1</v>
      </c>
      <c r="I2449" s="23">
        <f>YEAR(CtasReceber[[#This Row],[Data Vencimento]])</f>
        <v>1900</v>
      </c>
      <c r="J2449" s="156"/>
      <c r="K2449" s="23">
        <f>MONTH(CtasReceber[[#This Row],[Data Recebimento]])</f>
        <v>1</v>
      </c>
      <c r="L2449" s="23">
        <f>YEAR(CtasReceber[[#This Row],[Data Recebimento]])</f>
        <v>1900</v>
      </c>
      <c r="M2449" s="154"/>
      <c r="N2449" s="208"/>
      <c r="O24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0" spans="1:15">
      <c r="A2450" s="156"/>
      <c r="B2450" s="220"/>
      <c r="C2450" s="150"/>
      <c r="D2450" s="150"/>
      <c r="E2450" s="150"/>
      <c r="F2450" s="150"/>
      <c r="G2450" s="151"/>
      <c r="H2450" s="23">
        <f>MONTH(CtasReceber[[#This Row],[Data Vencimento]])</f>
        <v>1</v>
      </c>
      <c r="I2450" s="23">
        <f>YEAR(CtasReceber[[#This Row],[Data Vencimento]])</f>
        <v>1900</v>
      </c>
      <c r="J2450" s="156"/>
      <c r="K2450" s="23">
        <f>MONTH(CtasReceber[[#This Row],[Data Recebimento]])</f>
        <v>1</v>
      </c>
      <c r="L2450" s="23">
        <f>YEAR(CtasReceber[[#This Row],[Data Recebimento]])</f>
        <v>1900</v>
      </c>
      <c r="M2450" s="154"/>
      <c r="N2450" s="208"/>
      <c r="O24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1" spans="1:15">
      <c r="A2451" s="156"/>
      <c r="B2451" s="220"/>
      <c r="C2451" s="150"/>
      <c r="D2451" s="150"/>
      <c r="E2451" s="150"/>
      <c r="F2451" s="150"/>
      <c r="G2451" s="151"/>
      <c r="H2451" s="23">
        <f>MONTH(CtasReceber[[#This Row],[Data Vencimento]])</f>
        <v>1</v>
      </c>
      <c r="I2451" s="23">
        <f>YEAR(CtasReceber[[#This Row],[Data Vencimento]])</f>
        <v>1900</v>
      </c>
      <c r="J2451" s="156"/>
      <c r="K2451" s="23">
        <f>MONTH(CtasReceber[[#This Row],[Data Recebimento]])</f>
        <v>1</v>
      </c>
      <c r="L2451" s="23">
        <f>YEAR(CtasReceber[[#This Row],[Data Recebimento]])</f>
        <v>1900</v>
      </c>
      <c r="M2451" s="154"/>
      <c r="N2451" s="208"/>
      <c r="O24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2" spans="1:15">
      <c r="A2452" s="156"/>
      <c r="B2452" s="220"/>
      <c r="C2452" s="150"/>
      <c r="D2452" s="150"/>
      <c r="E2452" s="150"/>
      <c r="F2452" s="150"/>
      <c r="G2452" s="151"/>
      <c r="H2452" s="23">
        <f>MONTH(CtasReceber[[#This Row],[Data Vencimento]])</f>
        <v>1</v>
      </c>
      <c r="I2452" s="23">
        <f>YEAR(CtasReceber[[#This Row],[Data Vencimento]])</f>
        <v>1900</v>
      </c>
      <c r="J2452" s="156"/>
      <c r="K2452" s="23">
        <f>MONTH(CtasReceber[[#This Row],[Data Recebimento]])</f>
        <v>1</v>
      </c>
      <c r="L2452" s="23">
        <f>YEAR(CtasReceber[[#This Row],[Data Recebimento]])</f>
        <v>1900</v>
      </c>
      <c r="M2452" s="154"/>
      <c r="N2452" s="208"/>
      <c r="O24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3" spans="1:15">
      <c r="A2453" s="156"/>
      <c r="B2453" s="220"/>
      <c r="C2453" s="150"/>
      <c r="D2453" s="150"/>
      <c r="E2453" s="150"/>
      <c r="F2453" s="150"/>
      <c r="G2453" s="151"/>
      <c r="H2453" s="23">
        <f>MONTH(CtasReceber[[#This Row],[Data Vencimento]])</f>
        <v>1</v>
      </c>
      <c r="I2453" s="23">
        <f>YEAR(CtasReceber[[#This Row],[Data Vencimento]])</f>
        <v>1900</v>
      </c>
      <c r="J2453" s="156"/>
      <c r="K2453" s="23">
        <f>MONTH(CtasReceber[[#This Row],[Data Recebimento]])</f>
        <v>1</v>
      </c>
      <c r="L2453" s="23">
        <f>YEAR(CtasReceber[[#This Row],[Data Recebimento]])</f>
        <v>1900</v>
      </c>
      <c r="M2453" s="154"/>
      <c r="N2453" s="208"/>
      <c r="O24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4" spans="1:15">
      <c r="A2454" s="156"/>
      <c r="B2454" s="220"/>
      <c r="C2454" s="150"/>
      <c r="D2454" s="150"/>
      <c r="E2454" s="150"/>
      <c r="F2454" s="150"/>
      <c r="G2454" s="151"/>
      <c r="H2454" s="23">
        <f>MONTH(CtasReceber[[#This Row],[Data Vencimento]])</f>
        <v>1</v>
      </c>
      <c r="I2454" s="23">
        <f>YEAR(CtasReceber[[#This Row],[Data Vencimento]])</f>
        <v>1900</v>
      </c>
      <c r="J2454" s="156"/>
      <c r="K2454" s="23">
        <f>MONTH(CtasReceber[[#This Row],[Data Recebimento]])</f>
        <v>1</v>
      </c>
      <c r="L2454" s="23">
        <f>YEAR(CtasReceber[[#This Row],[Data Recebimento]])</f>
        <v>1900</v>
      </c>
      <c r="M2454" s="154"/>
      <c r="N2454" s="208"/>
      <c r="O24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5" spans="1:15">
      <c r="A2455" s="156"/>
      <c r="B2455" s="220"/>
      <c r="C2455" s="150"/>
      <c r="D2455" s="150"/>
      <c r="E2455" s="150"/>
      <c r="F2455" s="150"/>
      <c r="G2455" s="151"/>
      <c r="H2455" s="23">
        <f>MONTH(CtasReceber[[#This Row],[Data Vencimento]])</f>
        <v>1</v>
      </c>
      <c r="I2455" s="23">
        <f>YEAR(CtasReceber[[#This Row],[Data Vencimento]])</f>
        <v>1900</v>
      </c>
      <c r="J2455" s="156"/>
      <c r="K2455" s="23">
        <f>MONTH(CtasReceber[[#This Row],[Data Recebimento]])</f>
        <v>1</v>
      </c>
      <c r="L2455" s="23">
        <f>YEAR(CtasReceber[[#This Row],[Data Recebimento]])</f>
        <v>1900</v>
      </c>
      <c r="M2455" s="154"/>
      <c r="N2455" s="208"/>
      <c r="O24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6" spans="1:15">
      <c r="A2456" s="156"/>
      <c r="B2456" s="220"/>
      <c r="C2456" s="150"/>
      <c r="D2456" s="150"/>
      <c r="E2456" s="150"/>
      <c r="F2456" s="150"/>
      <c r="G2456" s="151"/>
      <c r="H2456" s="23">
        <f>MONTH(CtasReceber[[#This Row],[Data Vencimento]])</f>
        <v>1</v>
      </c>
      <c r="I2456" s="23">
        <f>YEAR(CtasReceber[[#This Row],[Data Vencimento]])</f>
        <v>1900</v>
      </c>
      <c r="J2456" s="156"/>
      <c r="K2456" s="23">
        <f>MONTH(CtasReceber[[#This Row],[Data Recebimento]])</f>
        <v>1</v>
      </c>
      <c r="L2456" s="23">
        <f>YEAR(CtasReceber[[#This Row],[Data Recebimento]])</f>
        <v>1900</v>
      </c>
      <c r="M2456" s="154"/>
      <c r="N2456" s="208"/>
      <c r="O24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7" spans="1:15">
      <c r="A2457" s="156"/>
      <c r="B2457" s="220"/>
      <c r="C2457" s="150"/>
      <c r="D2457" s="150"/>
      <c r="E2457" s="150"/>
      <c r="F2457" s="150"/>
      <c r="G2457" s="151"/>
      <c r="H2457" s="23">
        <f>MONTH(CtasReceber[[#This Row],[Data Vencimento]])</f>
        <v>1</v>
      </c>
      <c r="I2457" s="23">
        <f>YEAR(CtasReceber[[#This Row],[Data Vencimento]])</f>
        <v>1900</v>
      </c>
      <c r="J2457" s="156"/>
      <c r="K2457" s="23">
        <f>MONTH(CtasReceber[[#This Row],[Data Recebimento]])</f>
        <v>1</v>
      </c>
      <c r="L2457" s="23">
        <f>YEAR(CtasReceber[[#This Row],[Data Recebimento]])</f>
        <v>1900</v>
      </c>
      <c r="M2457" s="154"/>
      <c r="N2457" s="208"/>
      <c r="O24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8" spans="1:15">
      <c r="A2458" s="156"/>
      <c r="B2458" s="220"/>
      <c r="C2458" s="150"/>
      <c r="D2458" s="150"/>
      <c r="E2458" s="150"/>
      <c r="F2458" s="150"/>
      <c r="G2458" s="151"/>
      <c r="H2458" s="23">
        <f>MONTH(CtasReceber[[#This Row],[Data Vencimento]])</f>
        <v>1</v>
      </c>
      <c r="I2458" s="23">
        <f>YEAR(CtasReceber[[#This Row],[Data Vencimento]])</f>
        <v>1900</v>
      </c>
      <c r="J2458" s="156"/>
      <c r="K2458" s="23">
        <f>MONTH(CtasReceber[[#This Row],[Data Recebimento]])</f>
        <v>1</v>
      </c>
      <c r="L2458" s="23">
        <f>YEAR(CtasReceber[[#This Row],[Data Recebimento]])</f>
        <v>1900</v>
      </c>
      <c r="M2458" s="154"/>
      <c r="N2458" s="208"/>
      <c r="O24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59" spans="1:15">
      <c r="A2459" s="156"/>
      <c r="B2459" s="220"/>
      <c r="C2459" s="150"/>
      <c r="D2459" s="150"/>
      <c r="E2459" s="150"/>
      <c r="F2459" s="150"/>
      <c r="G2459" s="151"/>
      <c r="H2459" s="23">
        <f>MONTH(CtasReceber[[#This Row],[Data Vencimento]])</f>
        <v>1</v>
      </c>
      <c r="I2459" s="23">
        <f>YEAR(CtasReceber[[#This Row],[Data Vencimento]])</f>
        <v>1900</v>
      </c>
      <c r="J2459" s="156"/>
      <c r="K2459" s="23">
        <f>MONTH(CtasReceber[[#This Row],[Data Recebimento]])</f>
        <v>1</v>
      </c>
      <c r="L2459" s="23">
        <f>YEAR(CtasReceber[[#This Row],[Data Recebimento]])</f>
        <v>1900</v>
      </c>
      <c r="M2459" s="154"/>
      <c r="N2459" s="208"/>
      <c r="O24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0" spans="1:15">
      <c r="A2460" s="156"/>
      <c r="B2460" s="220"/>
      <c r="C2460" s="150"/>
      <c r="D2460" s="150"/>
      <c r="E2460" s="150"/>
      <c r="F2460" s="150"/>
      <c r="G2460" s="151"/>
      <c r="H2460" s="23">
        <f>MONTH(CtasReceber[[#This Row],[Data Vencimento]])</f>
        <v>1</v>
      </c>
      <c r="I2460" s="23">
        <f>YEAR(CtasReceber[[#This Row],[Data Vencimento]])</f>
        <v>1900</v>
      </c>
      <c r="J2460" s="156"/>
      <c r="K2460" s="23">
        <f>MONTH(CtasReceber[[#This Row],[Data Recebimento]])</f>
        <v>1</v>
      </c>
      <c r="L2460" s="23">
        <f>YEAR(CtasReceber[[#This Row],[Data Recebimento]])</f>
        <v>1900</v>
      </c>
      <c r="M2460" s="154"/>
      <c r="N2460" s="208"/>
      <c r="O24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1" spans="1:15">
      <c r="A2461" s="156"/>
      <c r="B2461" s="220"/>
      <c r="C2461" s="150"/>
      <c r="D2461" s="150"/>
      <c r="E2461" s="150"/>
      <c r="F2461" s="150"/>
      <c r="G2461" s="151"/>
      <c r="H2461" s="23">
        <f>MONTH(CtasReceber[[#This Row],[Data Vencimento]])</f>
        <v>1</v>
      </c>
      <c r="I2461" s="23">
        <f>YEAR(CtasReceber[[#This Row],[Data Vencimento]])</f>
        <v>1900</v>
      </c>
      <c r="J2461" s="156"/>
      <c r="K2461" s="23">
        <f>MONTH(CtasReceber[[#This Row],[Data Recebimento]])</f>
        <v>1</v>
      </c>
      <c r="L2461" s="23">
        <f>YEAR(CtasReceber[[#This Row],[Data Recebimento]])</f>
        <v>1900</v>
      </c>
      <c r="M2461" s="154"/>
      <c r="N2461" s="208"/>
      <c r="O24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2" spans="1:15">
      <c r="A2462" s="156"/>
      <c r="B2462" s="220"/>
      <c r="C2462" s="150"/>
      <c r="D2462" s="150"/>
      <c r="E2462" s="150"/>
      <c r="F2462" s="150"/>
      <c r="G2462" s="151"/>
      <c r="H2462" s="23">
        <f>MONTH(CtasReceber[[#This Row],[Data Vencimento]])</f>
        <v>1</v>
      </c>
      <c r="I2462" s="23">
        <f>YEAR(CtasReceber[[#This Row],[Data Vencimento]])</f>
        <v>1900</v>
      </c>
      <c r="J2462" s="156"/>
      <c r="K2462" s="23">
        <f>MONTH(CtasReceber[[#This Row],[Data Recebimento]])</f>
        <v>1</v>
      </c>
      <c r="L2462" s="23">
        <f>YEAR(CtasReceber[[#This Row],[Data Recebimento]])</f>
        <v>1900</v>
      </c>
      <c r="M2462" s="154"/>
      <c r="N2462" s="208"/>
      <c r="O24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3" spans="1:15">
      <c r="A2463" s="156"/>
      <c r="B2463" s="220"/>
      <c r="C2463" s="150"/>
      <c r="D2463" s="150"/>
      <c r="E2463" s="150"/>
      <c r="F2463" s="150"/>
      <c r="G2463" s="151"/>
      <c r="H2463" s="23">
        <f>MONTH(CtasReceber[[#This Row],[Data Vencimento]])</f>
        <v>1</v>
      </c>
      <c r="I2463" s="23">
        <f>YEAR(CtasReceber[[#This Row],[Data Vencimento]])</f>
        <v>1900</v>
      </c>
      <c r="J2463" s="156"/>
      <c r="K2463" s="23">
        <f>MONTH(CtasReceber[[#This Row],[Data Recebimento]])</f>
        <v>1</v>
      </c>
      <c r="L2463" s="23">
        <f>YEAR(CtasReceber[[#This Row],[Data Recebimento]])</f>
        <v>1900</v>
      </c>
      <c r="M2463" s="154"/>
      <c r="N2463" s="208"/>
      <c r="O24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4" spans="1:15">
      <c r="A2464" s="156"/>
      <c r="B2464" s="220"/>
      <c r="C2464" s="150"/>
      <c r="D2464" s="150"/>
      <c r="E2464" s="150"/>
      <c r="F2464" s="150"/>
      <c r="G2464" s="151"/>
      <c r="H2464" s="23">
        <f>MONTH(CtasReceber[[#This Row],[Data Vencimento]])</f>
        <v>1</v>
      </c>
      <c r="I2464" s="23">
        <f>YEAR(CtasReceber[[#This Row],[Data Vencimento]])</f>
        <v>1900</v>
      </c>
      <c r="J2464" s="156"/>
      <c r="K2464" s="23">
        <f>MONTH(CtasReceber[[#This Row],[Data Recebimento]])</f>
        <v>1</v>
      </c>
      <c r="L2464" s="23">
        <f>YEAR(CtasReceber[[#This Row],[Data Recebimento]])</f>
        <v>1900</v>
      </c>
      <c r="M2464" s="154"/>
      <c r="N2464" s="208"/>
      <c r="O24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5" spans="1:15">
      <c r="A2465" s="156"/>
      <c r="B2465" s="220"/>
      <c r="C2465" s="150"/>
      <c r="D2465" s="150"/>
      <c r="E2465" s="150"/>
      <c r="F2465" s="150"/>
      <c r="G2465" s="151"/>
      <c r="H2465" s="23">
        <f>MONTH(CtasReceber[[#This Row],[Data Vencimento]])</f>
        <v>1</v>
      </c>
      <c r="I2465" s="23">
        <f>YEAR(CtasReceber[[#This Row],[Data Vencimento]])</f>
        <v>1900</v>
      </c>
      <c r="J2465" s="156"/>
      <c r="K2465" s="23">
        <f>MONTH(CtasReceber[[#This Row],[Data Recebimento]])</f>
        <v>1</v>
      </c>
      <c r="L2465" s="23">
        <f>YEAR(CtasReceber[[#This Row],[Data Recebimento]])</f>
        <v>1900</v>
      </c>
      <c r="M2465" s="154"/>
      <c r="N2465" s="208"/>
      <c r="O24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6" spans="1:15">
      <c r="A2466" s="156"/>
      <c r="B2466" s="220"/>
      <c r="C2466" s="150"/>
      <c r="D2466" s="150"/>
      <c r="E2466" s="150"/>
      <c r="F2466" s="150"/>
      <c r="G2466" s="151"/>
      <c r="H2466" s="23">
        <f>MONTH(CtasReceber[[#This Row],[Data Vencimento]])</f>
        <v>1</v>
      </c>
      <c r="I2466" s="23">
        <f>YEAR(CtasReceber[[#This Row],[Data Vencimento]])</f>
        <v>1900</v>
      </c>
      <c r="J2466" s="156"/>
      <c r="K2466" s="23">
        <f>MONTH(CtasReceber[[#This Row],[Data Recebimento]])</f>
        <v>1</v>
      </c>
      <c r="L2466" s="23">
        <f>YEAR(CtasReceber[[#This Row],[Data Recebimento]])</f>
        <v>1900</v>
      </c>
      <c r="M2466" s="154"/>
      <c r="N2466" s="208"/>
      <c r="O24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7" spans="1:15">
      <c r="A2467" s="156"/>
      <c r="B2467" s="220"/>
      <c r="C2467" s="150"/>
      <c r="D2467" s="150"/>
      <c r="E2467" s="150"/>
      <c r="F2467" s="150"/>
      <c r="G2467" s="151"/>
      <c r="H2467" s="23">
        <f>MONTH(CtasReceber[[#This Row],[Data Vencimento]])</f>
        <v>1</v>
      </c>
      <c r="I2467" s="23">
        <f>YEAR(CtasReceber[[#This Row],[Data Vencimento]])</f>
        <v>1900</v>
      </c>
      <c r="J2467" s="156"/>
      <c r="K2467" s="23">
        <f>MONTH(CtasReceber[[#This Row],[Data Recebimento]])</f>
        <v>1</v>
      </c>
      <c r="L2467" s="23">
        <f>YEAR(CtasReceber[[#This Row],[Data Recebimento]])</f>
        <v>1900</v>
      </c>
      <c r="M2467" s="154"/>
      <c r="N2467" s="208"/>
      <c r="O24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8" spans="1:15">
      <c r="A2468" s="156"/>
      <c r="B2468" s="220"/>
      <c r="C2468" s="150"/>
      <c r="D2468" s="150"/>
      <c r="E2468" s="150"/>
      <c r="F2468" s="150"/>
      <c r="G2468" s="151"/>
      <c r="H2468" s="23">
        <f>MONTH(CtasReceber[[#This Row],[Data Vencimento]])</f>
        <v>1</v>
      </c>
      <c r="I2468" s="23">
        <f>YEAR(CtasReceber[[#This Row],[Data Vencimento]])</f>
        <v>1900</v>
      </c>
      <c r="J2468" s="156"/>
      <c r="K2468" s="23">
        <f>MONTH(CtasReceber[[#This Row],[Data Recebimento]])</f>
        <v>1</v>
      </c>
      <c r="L2468" s="23">
        <f>YEAR(CtasReceber[[#This Row],[Data Recebimento]])</f>
        <v>1900</v>
      </c>
      <c r="M2468" s="154"/>
      <c r="N2468" s="208"/>
      <c r="O24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69" spans="1:15">
      <c r="A2469" s="156"/>
      <c r="B2469" s="220"/>
      <c r="C2469" s="150"/>
      <c r="D2469" s="150"/>
      <c r="E2469" s="150"/>
      <c r="F2469" s="150"/>
      <c r="G2469" s="151"/>
      <c r="H2469" s="23">
        <f>MONTH(CtasReceber[[#This Row],[Data Vencimento]])</f>
        <v>1</v>
      </c>
      <c r="I2469" s="23">
        <f>YEAR(CtasReceber[[#This Row],[Data Vencimento]])</f>
        <v>1900</v>
      </c>
      <c r="J2469" s="156"/>
      <c r="K2469" s="23">
        <f>MONTH(CtasReceber[[#This Row],[Data Recebimento]])</f>
        <v>1</v>
      </c>
      <c r="L2469" s="23">
        <f>YEAR(CtasReceber[[#This Row],[Data Recebimento]])</f>
        <v>1900</v>
      </c>
      <c r="M2469" s="154"/>
      <c r="N2469" s="208"/>
      <c r="O24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0" spans="1:15">
      <c r="A2470" s="156"/>
      <c r="B2470" s="220"/>
      <c r="C2470" s="150"/>
      <c r="D2470" s="150"/>
      <c r="E2470" s="150"/>
      <c r="F2470" s="150"/>
      <c r="G2470" s="151"/>
      <c r="H2470" s="23">
        <f>MONTH(CtasReceber[[#This Row],[Data Vencimento]])</f>
        <v>1</v>
      </c>
      <c r="I2470" s="23">
        <f>YEAR(CtasReceber[[#This Row],[Data Vencimento]])</f>
        <v>1900</v>
      </c>
      <c r="J2470" s="156"/>
      <c r="K2470" s="23">
        <f>MONTH(CtasReceber[[#This Row],[Data Recebimento]])</f>
        <v>1</v>
      </c>
      <c r="L2470" s="23">
        <f>YEAR(CtasReceber[[#This Row],[Data Recebimento]])</f>
        <v>1900</v>
      </c>
      <c r="M2470" s="154"/>
      <c r="N2470" s="208"/>
      <c r="O24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1" spans="1:15">
      <c r="A2471" s="156"/>
      <c r="B2471" s="220"/>
      <c r="C2471" s="150"/>
      <c r="D2471" s="150"/>
      <c r="E2471" s="150"/>
      <c r="F2471" s="150"/>
      <c r="G2471" s="151"/>
      <c r="H2471" s="23">
        <f>MONTH(CtasReceber[[#This Row],[Data Vencimento]])</f>
        <v>1</v>
      </c>
      <c r="I2471" s="23">
        <f>YEAR(CtasReceber[[#This Row],[Data Vencimento]])</f>
        <v>1900</v>
      </c>
      <c r="J2471" s="156"/>
      <c r="K2471" s="23">
        <f>MONTH(CtasReceber[[#This Row],[Data Recebimento]])</f>
        <v>1</v>
      </c>
      <c r="L2471" s="23">
        <f>YEAR(CtasReceber[[#This Row],[Data Recebimento]])</f>
        <v>1900</v>
      </c>
      <c r="M2471" s="154"/>
      <c r="N2471" s="208"/>
      <c r="O24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2" spans="1:15">
      <c r="A2472" s="156"/>
      <c r="B2472" s="220"/>
      <c r="C2472" s="150"/>
      <c r="D2472" s="150"/>
      <c r="E2472" s="150"/>
      <c r="F2472" s="150"/>
      <c r="G2472" s="151"/>
      <c r="H2472" s="23">
        <f>MONTH(CtasReceber[[#This Row],[Data Vencimento]])</f>
        <v>1</v>
      </c>
      <c r="I2472" s="23">
        <f>YEAR(CtasReceber[[#This Row],[Data Vencimento]])</f>
        <v>1900</v>
      </c>
      <c r="J2472" s="156"/>
      <c r="K2472" s="23">
        <f>MONTH(CtasReceber[[#This Row],[Data Recebimento]])</f>
        <v>1</v>
      </c>
      <c r="L2472" s="23">
        <f>YEAR(CtasReceber[[#This Row],[Data Recebimento]])</f>
        <v>1900</v>
      </c>
      <c r="M2472" s="154"/>
      <c r="N2472" s="208"/>
      <c r="O24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3" spans="1:15">
      <c r="A2473" s="156"/>
      <c r="B2473" s="220"/>
      <c r="C2473" s="150"/>
      <c r="D2473" s="150"/>
      <c r="E2473" s="150"/>
      <c r="F2473" s="150"/>
      <c r="G2473" s="151"/>
      <c r="H2473" s="23">
        <f>MONTH(CtasReceber[[#This Row],[Data Vencimento]])</f>
        <v>1</v>
      </c>
      <c r="I2473" s="23">
        <f>YEAR(CtasReceber[[#This Row],[Data Vencimento]])</f>
        <v>1900</v>
      </c>
      <c r="J2473" s="156"/>
      <c r="K2473" s="23">
        <f>MONTH(CtasReceber[[#This Row],[Data Recebimento]])</f>
        <v>1</v>
      </c>
      <c r="L2473" s="23">
        <f>YEAR(CtasReceber[[#This Row],[Data Recebimento]])</f>
        <v>1900</v>
      </c>
      <c r="M2473" s="154"/>
      <c r="N2473" s="208"/>
      <c r="O24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4" spans="1:15">
      <c r="A2474" s="156"/>
      <c r="B2474" s="220"/>
      <c r="C2474" s="150"/>
      <c r="D2474" s="150"/>
      <c r="E2474" s="150"/>
      <c r="F2474" s="150"/>
      <c r="G2474" s="151"/>
      <c r="H2474" s="23">
        <f>MONTH(CtasReceber[[#This Row],[Data Vencimento]])</f>
        <v>1</v>
      </c>
      <c r="I2474" s="23">
        <f>YEAR(CtasReceber[[#This Row],[Data Vencimento]])</f>
        <v>1900</v>
      </c>
      <c r="J2474" s="156"/>
      <c r="K2474" s="23">
        <f>MONTH(CtasReceber[[#This Row],[Data Recebimento]])</f>
        <v>1</v>
      </c>
      <c r="L2474" s="23">
        <f>YEAR(CtasReceber[[#This Row],[Data Recebimento]])</f>
        <v>1900</v>
      </c>
      <c r="M2474" s="154"/>
      <c r="N2474" s="208"/>
      <c r="O24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5" spans="1:15">
      <c r="A2475" s="156"/>
      <c r="B2475" s="220"/>
      <c r="C2475" s="150"/>
      <c r="D2475" s="150"/>
      <c r="E2475" s="150"/>
      <c r="F2475" s="150"/>
      <c r="G2475" s="151"/>
      <c r="H2475" s="23">
        <f>MONTH(CtasReceber[[#This Row],[Data Vencimento]])</f>
        <v>1</v>
      </c>
      <c r="I2475" s="23">
        <f>YEAR(CtasReceber[[#This Row],[Data Vencimento]])</f>
        <v>1900</v>
      </c>
      <c r="J2475" s="156"/>
      <c r="K2475" s="23">
        <f>MONTH(CtasReceber[[#This Row],[Data Recebimento]])</f>
        <v>1</v>
      </c>
      <c r="L2475" s="23">
        <f>YEAR(CtasReceber[[#This Row],[Data Recebimento]])</f>
        <v>1900</v>
      </c>
      <c r="M2475" s="154"/>
      <c r="N2475" s="208"/>
      <c r="O24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6" spans="1:15">
      <c r="A2476" s="156"/>
      <c r="B2476" s="220"/>
      <c r="C2476" s="150"/>
      <c r="D2476" s="150"/>
      <c r="E2476" s="150"/>
      <c r="F2476" s="150"/>
      <c r="G2476" s="151"/>
      <c r="H2476" s="23">
        <f>MONTH(CtasReceber[[#This Row],[Data Vencimento]])</f>
        <v>1</v>
      </c>
      <c r="I2476" s="23">
        <f>YEAR(CtasReceber[[#This Row],[Data Vencimento]])</f>
        <v>1900</v>
      </c>
      <c r="J2476" s="156"/>
      <c r="K2476" s="23">
        <f>MONTH(CtasReceber[[#This Row],[Data Recebimento]])</f>
        <v>1</v>
      </c>
      <c r="L2476" s="23">
        <f>YEAR(CtasReceber[[#This Row],[Data Recebimento]])</f>
        <v>1900</v>
      </c>
      <c r="M2476" s="154"/>
      <c r="N2476" s="208"/>
      <c r="O24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7" spans="1:15">
      <c r="A2477" s="156"/>
      <c r="B2477" s="220"/>
      <c r="C2477" s="150"/>
      <c r="D2477" s="150"/>
      <c r="E2477" s="150"/>
      <c r="F2477" s="150"/>
      <c r="G2477" s="151"/>
      <c r="H2477" s="23">
        <f>MONTH(CtasReceber[[#This Row],[Data Vencimento]])</f>
        <v>1</v>
      </c>
      <c r="I2477" s="23">
        <f>YEAR(CtasReceber[[#This Row],[Data Vencimento]])</f>
        <v>1900</v>
      </c>
      <c r="J2477" s="156"/>
      <c r="K2477" s="23">
        <f>MONTH(CtasReceber[[#This Row],[Data Recebimento]])</f>
        <v>1</v>
      </c>
      <c r="L2477" s="23">
        <f>YEAR(CtasReceber[[#This Row],[Data Recebimento]])</f>
        <v>1900</v>
      </c>
      <c r="M2477" s="154"/>
      <c r="N2477" s="208"/>
      <c r="O24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8" spans="1:15">
      <c r="A2478" s="156"/>
      <c r="B2478" s="220"/>
      <c r="C2478" s="150"/>
      <c r="D2478" s="150"/>
      <c r="E2478" s="150"/>
      <c r="F2478" s="150"/>
      <c r="G2478" s="151"/>
      <c r="H2478" s="23">
        <f>MONTH(CtasReceber[[#This Row],[Data Vencimento]])</f>
        <v>1</v>
      </c>
      <c r="I2478" s="23">
        <f>YEAR(CtasReceber[[#This Row],[Data Vencimento]])</f>
        <v>1900</v>
      </c>
      <c r="J2478" s="156"/>
      <c r="K2478" s="23">
        <f>MONTH(CtasReceber[[#This Row],[Data Recebimento]])</f>
        <v>1</v>
      </c>
      <c r="L2478" s="23">
        <f>YEAR(CtasReceber[[#This Row],[Data Recebimento]])</f>
        <v>1900</v>
      </c>
      <c r="M2478" s="154"/>
      <c r="N2478" s="208"/>
      <c r="O24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79" spans="1:15">
      <c r="A2479" s="156"/>
      <c r="B2479" s="220"/>
      <c r="C2479" s="150"/>
      <c r="D2479" s="150"/>
      <c r="E2479" s="150"/>
      <c r="F2479" s="150"/>
      <c r="G2479" s="151"/>
      <c r="H2479" s="23">
        <f>MONTH(CtasReceber[[#This Row],[Data Vencimento]])</f>
        <v>1</v>
      </c>
      <c r="I2479" s="23">
        <f>YEAR(CtasReceber[[#This Row],[Data Vencimento]])</f>
        <v>1900</v>
      </c>
      <c r="J2479" s="156"/>
      <c r="K2479" s="23">
        <f>MONTH(CtasReceber[[#This Row],[Data Recebimento]])</f>
        <v>1</v>
      </c>
      <c r="L2479" s="23">
        <f>YEAR(CtasReceber[[#This Row],[Data Recebimento]])</f>
        <v>1900</v>
      </c>
      <c r="M2479" s="154"/>
      <c r="N2479" s="208"/>
      <c r="O24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0" spans="1:15">
      <c r="A2480" s="156"/>
      <c r="B2480" s="220"/>
      <c r="C2480" s="150"/>
      <c r="D2480" s="150"/>
      <c r="E2480" s="150"/>
      <c r="F2480" s="150"/>
      <c r="G2480" s="151"/>
      <c r="H2480" s="23">
        <f>MONTH(CtasReceber[[#This Row],[Data Vencimento]])</f>
        <v>1</v>
      </c>
      <c r="I2480" s="23">
        <f>YEAR(CtasReceber[[#This Row],[Data Vencimento]])</f>
        <v>1900</v>
      </c>
      <c r="J2480" s="156"/>
      <c r="K2480" s="23">
        <f>MONTH(CtasReceber[[#This Row],[Data Recebimento]])</f>
        <v>1</v>
      </c>
      <c r="L2480" s="23">
        <f>YEAR(CtasReceber[[#This Row],[Data Recebimento]])</f>
        <v>1900</v>
      </c>
      <c r="M2480" s="154"/>
      <c r="N2480" s="208"/>
      <c r="O24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1" spans="1:15">
      <c r="A2481" s="156"/>
      <c r="B2481" s="220"/>
      <c r="C2481" s="150"/>
      <c r="D2481" s="150"/>
      <c r="E2481" s="150"/>
      <c r="F2481" s="150"/>
      <c r="G2481" s="151"/>
      <c r="H2481" s="23">
        <f>MONTH(CtasReceber[[#This Row],[Data Vencimento]])</f>
        <v>1</v>
      </c>
      <c r="I2481" s="23">
        <f>YEAR(CtasReceber[[#This Row],[Data Vencimento]])</f>
        <v>1900</v>
      </c>
      <c r="J2481" s="156"/>
      <c r="K2481" s="23">
        <f>MONTH(CtasReceber[[#This Row],[Data Recebimento]])</f>
        <v>1</v>
      </c>
      <c r="L2481" s="23">
        <f>YEAR(CtasReceber[[#This Row],[Data Recebimento]])</f>
        <v>1900</v>
      </c>
      <c r="M2481" s="154"/>
      <c r="N2481" s="208"/>
      <c r="O24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2" spans="1:15">
      <c r="A2482" s="156"/>
      <c r="B2482" s="220"/>
      <c r="C2482" s="150"/>
      <c r="D2482" s="150"/>
      <c r="E2482" s="150"/>
      <c r="F2482" s="150"/>
      <c r="G2482" s="151"/>
      <c r="H2482" s="23">
        <f>MONTH(CtasReceber[[#This Row],[Data Vencimento]])</f>
        <v>1</v>
      </c>
      <c r="I2482" s="23">
        <f>YEAR(CtasReceber[[#This Row],[Data Vencimento]])</f>
        <v>1900</v>
      </c>
      <c r="J2482" s="156"/>
      <c r="K2482" s="23">
        <f>MONTH(CtasReceber[[#This Row],[Data Recebimento]])</f>
        <v>1</v>
      </c>
      <c r="L2482" s="23">
        <f>YEAR(CtasReceber[[#This Row],[Data Recebimento]])</f>
        <v>1900</v>
      </c>
      <c r="M2482" s="154"/>
      <c r="N2482" s="208"/>
      <c r="O24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3" spans="1:15">
      <c r="A2483" s="156"/>
      <c r="B2483" s="220"/>
      <c r="C2483" s="150"/>
      <c r="D2483" s="150"/>
      <c r="E2483" s="150"/>
      <c r="F2483" s="150"/>
      <c r="G2483" s="151"/>
      <c r="H2483" s="23">
        <f>MONTH(CtasReceber[[#This Row],[Data Vencimento]])</f>
        <v>1</v>
      </c>
      <c r="I2483" s="23">
        <f>YEAR(CtasReceber[[#This Row],[Data Vencimento]])</f>
        <v>1900</v>
      </c>
      <c r="J2483" s="156"/>
      <c r="K2483" s="23">
        <f>MONTH(CtasReceber[[#This Row],[Data Recebimento]])</f>
        <v>1</v>
      </c>
      <c r="L2483" s="23">
        <f>YEAR(CtasReceber[[#This Row],[Data Recebimento]])</f>
        <v>1900</v>
      </c>
      <c r="M2483" s="154"/>
      <c r="N2483" s="208"/>
      <c r="O24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4" spans="1:15">
      <c r="A2484" s="156"/>
      <c r="B2484" s="220"/>
      <c r="C2484" s="150"/>
      <c r="D2484" s="150"/>
      <c r="E2484" s="150"/>
      <c r="F2484" s="150"/>
      <c r="G2484" s="151"/>
      <c r="H2484" s="23">
        <f>MONTH(CtasReceber[[#This Row],[Data Vencimento]])</f>
        <v>1</v>
      </c>
      <c r="I2484" s="23">
        <f>YEAR(CtasReceber[[#This Row],[Data Vencimento]])</f>
        <v>1900</v>
      </c>
      <c r="J2484" s="156"/>
      <c r="K2484" s="23">
        <f>MONTH(CtasReceber[[#This Row],[Data Recebimento]])</f>
        <v>1</v>
      </c>
      <c r="L2484" s="23">
        <f>YEAR(CtasReceber[[#This Row],[Data Recebimento]])</f>
        <v>1900</v>
      </c>
      <c r="M2484" s="154"/>
      <c r="N2484" s="208"/>
      <c r="O24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5" spans="1:15">
      <c r="A2485" s="156"/>
      <c r="B2485" s="220"/>
      <c r="C2485" s="150"/>
      <c r="D2485" s="150"/>
      <c r="E2485" s="150"/>
      <c r="F2485" s="150"/>
      <c r="G2485" s="151"/>
      <c r="H2485" s="23">
        <f>MONTH(CtasReceber[[#This Row],[Data Vencimento]])</f>
        <v>1</v>
      </c>
      <c r="I2485" s="23">
        <f>YEAR(CtasReceber[[#This Row],[Data Vencimento]])</f>
        <v>1900</v>
      </c>
      <c r="J2485" s="156"/>
      <c r="K2485" s="23">
        <f>MONTH(CtasReceber[[#This Row],[Data Recebimento]])</f>
        <v>1</v>
      </c>
      <c r="L2485" s="23">
        <f>YEAR(CtasReceber[[#This Row],[Data Recebimento]])</f>
        <v>1900</v>
      </c>
      <c r="M2485" s="154"/>
      <c r="N2485" s="208"/>
      <c r="O24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6" spans="1:15">
      <c r="A2486" s="156"/>
      <c r="B2486" s="220"/>
      <c r="C2486" s="150"/>
      <c r="D2486" s="150"/>
      <c r="E2486" s="150"/>
      <c r="F2486" s="150"/>
      <c r="G2486" s="151"/>
      <c r="H2486" s="23">
        <f>MONTH(CtasReceber[[#This Row],[Data Vencimento]])</f>
        <v>1</v>
      </c>
      <c r="I2486" s="23">
        <f>YEAR(CtasReceber[[#This Row],[Data Vencimento]])</f>
        <v>1900</v>
      </c>
      <c r="J2486" s="156"/>
      <c r="K2486" s="23">
        <f>MONTH(CtasReceber[[#This Row],[Data Recebimento]])</f>
        <v>1</v>
      </c>
      <c r="L2486" s="23">
        <f>YEAR(CtasReceber[[#This Row],[Data Recebimento]])</f>
        <v>1900</v>
      </c>
      <c r="M2486" s="154"/>
      <c r="N2486" s="208"/>
      <c r="O24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7" spans="1:15">
      <c r="A2487" s="156"/>
      <c r="B2487" s="220"/>
      <c r="C2487" s="150"/>
      <c r="D2487" s="150"/>
      <c r="E2487" s="150"/>
      <c r="F2487" s="150"/>
      <c r="G2487" s="151"/>
      <c r="H2487" s="23">
        <f>MONTH(CtasReceber[[#This Row],[Data Vencimento]])</f>
        <v>1</v>
      </c>
      <c r="I2487" s="23">
        <f>YEAR(CtasReceber[[#This Row],[Data Vencimento]])</f>
        <v>1900</v>
      </c>
      <c r="J2487" s="156"/>
      <c r="K2487" s="23">
        <f>MONTH(CtasReceber[[#This Row],[Data Recebimento]])</f>
        <v>1</v>
      </c>
      <c r="L2487" s="23">
        <f>YEAR(CtasReceber[[#This Row],[Data Recebimento]])</f>
        <v>1900</v>
      </c>
      <c r="M2487" s="154"/>
      <c r="N2487" s="208"/>
      <c r="O24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8" spans="1:15">
      <c r="A2488" s="156"/>
      <c r="B2488" s="220"/>
      <c r="C2488" s="150"/>
      <c r="D2488" s="150"/>
      <c r="E2488" s="150"/>
      <c r="F2488" s="150"/>
      <c r="G2488" s="151"/>
      <c r="H2488" s="23">
        <f>MONTH(CtasReceber[[#This Row],[Data Vencimento]])</f>
        <v>1</v>
      </c>
      <c r="I2488" s="23">
        <f>YEAR(CtasReceber[[#This Row],[Data Vencimento]])</f>
        <v>1900</v>
      </c>
      <c r="J2488" s="156"/>
      <c r="K2488" s="23">
        <f>MONTH(CtasReceber[[#This Row],[Data Recebimento]])</f>
        <v>1</v>
      </c>
      <c r="L2488" s="23">
        <f>YEAR(CtasReceber[[#This Row],[Data Recebimento]])</f>
        <v>1900</v>
      </c>
      <c r="M2488" s="154"/>
      <c r="N2488" s="208"/>
      <c r="O24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89" spans="1:15">
      <c r="A2489" s="156"/>
      <c r="B2489" s="220"/>
      <c r="C2489" s="150"/>
      <c r="D2489" s="150"/>
      <c r="E2489" s="150"/>
      <c r="F2489" s="150"/>
      <c r="G2489" s="151"/>
      <c r="H2489" s="23">
        <f>MONTH(CtasReceber[[#This Row],[Data Vencimento]])</f>
        <v>1</v>
      </c>
      <c r="I2489" s="23">
        <f>YEAR(CtasReceber[[#This Row],[Data Vencimento]])</f>
        <v>1900</v>
      </c>
      <c r="J2489" s="156"/>
      <c r="K2489" s="23">
        <f>MONTH(CtasReceber[[#This Row],[Data Recebimento]])</f>
        <v>1</v>
      </c>
      <c r="L2489" s="23">
        <f>YEAR(CtasReceber[[#This Row],[Data Recebimento]])</f>
        <v>1900</v>
      </c>
      <c r="M2489" s="154"/>
      <c r="N2489" s="208"/>
      <c r="O24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0" spans="1:15">
      <c r="A2490" s="156"/>
      <c r="B2490" s="220"/>
      <c r="C2490" s="150"/>
      <c r="D2490" s="150"/>
      <c r="E2490" s="150"/>
      <c r="F2490" s="150"/>
      <c r="G2490" s="151"/>
      <c r="H2490" s="23">
        <f>MONTH(CtasReceber[[#This Row],[Data Vencimento]])</f>
        <v>1</v>
      </c>
      <c r="I2490" s="23">
        <f>YEAR(CtasReceber[[#This Row],[Data Vencimento]])</f>
        <v>1900</v>
      </c>
      <c r="J2490" s="156"/>
      <c r="K2490" s="23">
        <f>MONTH(CtasReceber[[#This Row],[Data Recebimento]])</f>
        <v>1</v>
      </c>
      <c r="L2490" s="23">
        <f>YEAR(CtasReceber[[#This Row],[Data Recebimento]])</f>
        <v>1900</v>
      </c>
      <c r="M2490" s="154"/>
      <c r="N2490" s="208"/>
      <c r="O24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1" spans="1:15">
      <c r="A2491" s="156"/>
      <c r="B2491" s="220"/>
      <c r="C2491" s="150"/>
      <c r="D2491" s="150"/>
      <c r="E2491" s="150"/>
      <c r="F2491" s="150"/>
      <c r="G2491" s="151"/>
      <c r="H2491" s="23">
        <f>MONTH(CtasReceber[[#This Row],[Data Vencimento]])</f>
        <v>1</v>
      </c>
      <c r="I2491" s="23">
        <f>YEAR(CtasReceber[[#This Row],[Data Vencimento]])</f>
        <v>1900</v>
      </c>
      <c r="J2491" s="156"/>
      <c r="K2491" s="23">
        <f>MONTH(CtasReceber[[#This Row],[Data Recebimento]])</f>
        <v>1</v>
      </c>
      <c r="L2491" s="23">
        <f>YEAR(CtasReceber[[#This Row],[Data Recebimento]])</f>
        <v>1900</v>
      </c>
      <c r="M2491" s="154"/>
      <c r="N2491" s="208"/>
      <c r="O24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2" spans="1:15">
      <c r="A2492" s="156"/>
      <c r="B2492" s="220"/>
      <c r="C2492" s="150"/>
      <c r="D2492" s="150"/>
      <c r="E2492" s="150"/>
      <c r="F2492" s="150"/>
      <c r="G2492" s="151"/>
      <c r="H2492" s="23">
        <f>MONTH(CtasReceber[[#This Row],[Data Vencimento]])</f>
        <v>1</v>
      </c>
      <c r="I2492" s="23">
        <f>YEAR(CtasReceber[[#This Row],[Data Vencimento]])</f>
        <v>1900</v>
      </c>
      <c r="J2492" s="156"/>
      <c r="K2492" s="23">
        <f>MONTH(CtasReceber[[#This Row],[Data Recebimento]])</f>
        <v>1</v>
      </c>
      <c r="L2492" s="23">
        <f>YEAR(CtasReceber[[#This Row],[Data Recebimento]])</f>
        <v>1900</v>
      </c>
      <c r="M2492" s="154"/>
      <c r="N2492" s="208"/>
      <c r="O24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3" spans="1:15">
      <c r="A2493" s="156"/>
      <c r="B2493" s="220"/>
      <c r="C2493" s="150"/>
      <c r="D2493" s="150"/>
      <c r="E2493" s="150"/>
      <c r="F2493" s="150"/>
      <c r="G2493" s="151"/>
      <c r="H2493" s="23">
        <f>MONTH(CtasReceber[[#This Row],[Data Vencimento]])</f>
        <v>1</v>
      </c>
      <c r="I2493" s="23">
        <f>YEAR(CtasReceber[[#This Row],[Data Vencimento]])</f>
        <v>1900</v>
      </c>
      <c r="J2493" s="156"/>
      <c r="K2493" s="23">
        <f>MONTH(CtasReceber[[#This Row],[Data Recebimento]])</f>
        <v>1</v>
      </c>
      <c r="L2493" s="23">
        <f>YEAR(CtasReceber[[#This Row],[Data Recebimento]])</f>
        <v>1900</v>
      </c>
      <c r="M2493" s="154"/>
      <c r="N2493" s="208"/>
      <c r="O24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4" spans="1:15">
      <c r="A2494" s="156"/>
      <c r="B2494" s="220"/>
      <c r="C2494" s="150"/>
      <c r="D2494" s="150"/>
      <c r="E2494" s="150"/>
      <c r="F2494" s="150"/>
      <c r="G2494" s="151"/>
      <c r="H2494" s="23">
        <f>MONTH(CtasReceber[[#This Row],[Data Vencimento]])</f>
        <v>1</v>
      </c>
      <c r="I2494" s="23">
        <f>YEAR(CtasReceber[[#This Row],[Data Vencimento]])</f>
        <v>1900</v>
      </c>
      <c r="J2494" s="156"/>
      <c r="K2494" s="23">
        <f>MONTH(CtasReceber[[#This Row],[Data Recebimento]])</f>
        <v>1</v>
      </c>
      <c r="L2494" s="23">
        <f>YEAR(CtasReceber[[#This Row],[Data Recebimento]])</f>
        <v>1900</v>
      </c>
      <c r="M2494" s="154"/>
      <c r="N2494" s="208"/>
      <c r="O24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5" spans="1:15">
      <c r="A2495" s="156"/>
      <c r="B2495" s="220"/>
      <c r="C2495" s="150"/>
      <c r="D2495" s="150"/>
      <c r="E2495" s="150"/>
      <c r="F2495" s="150"/>
      <c r="G2495" s="151"/>
      <c r="H2495" s="23">
        <f>MONTH(CtasReceber[[#This Row],[Data Vencimento]])</f>
        <v>1</v>
      </c>
      <c r="I2495" s="23">
        <f>YEAR(CtasReceber[[#This Row],[Data Vencimento]])</f>
        <v>1900</v>
      </c>
      <c r="J2495" s="156"/>
      <c r="K2495" s="23">
        <f>MONTH(CtasReceber[[#This Row],[Data Recebimento]])</f>
        <v>1</v>
      </c>
      <c r="L2495" s="23">
        <f>YEAR(CtasReceber[[#This Row],[Data Recebimento]])</f>
        <v>1900</v>
      </c>
      <c r="M2495" s="154"/>
      <c r="N2495" s="208"/>
      <c r="O24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6" spans="1:15">
      <c r="A2496" s="156"/>
      <c r="B2496" s="220"/>
      <c r="C2496" s="150"/>
      <c r="D2496" s="150"/>
      <c r="E2496" s="150"/>
      <c r="F2496" s="150"/>
      <c r="G2496" s="151"/>
      <c r="H2496" s="23">
        <f>MONTH(CtasReceber[[#This Row],[Data Vencimento]])</f>
        <v>1</v>
      </c>
      <c r="I2496" s="23">
        <f>YEAR(CtasReceber[[#This Row],[Data Vencimento]])</f>
        <v>1900</v>
      </c>
      <c r="J2496" s="156"/>
      <c r="K2496" s="23">
        <f>MONTH(CtasReceber[[#This Row],[Data Recebimento]])</f>
        <v>1</v>
      </c>
      <c r="L2496" s="23">
        <f>YEAR(CtasReceber[[#This Row],[Data Recebimento]])</f>
        <v>1900</v>
      </c>
      <c r="M2496" s="154"/>
      <c r="N2496" s="208"/>
      <c r="O24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7" spans="1:15">
      <c r="A2497" s="156"/>
      <c r="B2497" s="220"/>
      <c r="C2497" s="150"/>
      <c r="D2497" s="150"/>
      <c r="E2497" s="150"/>
      <c r="F2497" s="150"/>
      <c r="G2497" s="151"/>
      <c r="H2497" s="23">
        <f>MONTH(CtasReceber[[#This Row],[Data Vencimento]])</f>
        <v>1</v>
      </c>
      <c r="I2497" s="23">
        <f>YEAR(CtasReceber[[#This Row],[Data Vencimento]])</f>
        <v>1900</v>
      </c>
      <c r="J2497" s="156"/>
      <c r="K2497" s="23">
        <f>MONTH(CtasReceber[[#This Row],[Data Recebimento]])</f>
        <v>1</v>
      </c>
      <c r="L2497" s="23">
        <f>YEAR(CtasReceber[[#This Row],[Data Recebimento]])</f>
        <v>1900</v>
      </c>
      <c r="M2497" s="154"/>
      <c r="N2497" s="208"/>
      <c r="O24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8" spans="1:15">
      <c r="A2498" s="156"/>
      <c r="B2498" s="220"/>
      <c r="C2498" s="150"/>
      <c r="D2498" s="150"/>
      <c r="E2498" s="150"/>
      <c r="F2498" s="150"/>
      <c r="G2498" s="151"/>
      <c r="H2498" s="23">
        <f>MONTH(CtasReceber[[#This Row],[Data Vencimento]])</f>
        <v>1</v>
      </c>
      <c r="I2498" s="23">
        <f>YEAR(CtasReceber[[#This Row],[Data Vencimento]])</f>
        <v>1900</v>
      </c>
      <c r="J2498" s="156"/>
      <c r="K2498" s="23">
        <f>MONTH(CtasReceber[[#This Row],[Data Recebimento]])</f>
        <v>1</v>
      </c>
      <c r="L2498" s="23">
        <f>YEAR(CtasReceber[[#This Row],[Data Recebimento]])</f>
        <v>1900</v>
      </c>
      <c r="M2498" s="154"/>
      <c r="N2498" s="208"/>
      <c r="O24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499" spans="1:15">
      <c r="A2499" s="156"/>
      <c r="B2499" s="220"/>
      <c r="C2499" s="150"/>
      <c r="D2499" s="150"/>
      <c r="E2499" s="150"/>
      <c r="F2499" s="150"/>
      <c r="G2499" s="151"/>
      <c r="H2499" s="23">
        <f>MONTH(CtasReceber[[#This Row],[Data Vencimento]])</f>
        <v>1</v>
      </c>
      <c r="I2499" s="23">
        <f>YEAR(CtasReceber[[#This Row],[Data Vencimento]])</f>
        <v>1900</v>
      </c>
      <c r="J2499" s="156"/>
      <c r="K2499" s="23">
        <f>MONTH(CtasReceber[[#This Row],[Data Recebimento]])</f>
        <v>1</v>
      </c>
      <c r="L2499" s="23">
        <f>YEAR(CtasReceber[[#This Row],[Data Recebimento]])</f>
        <v>1900</v>
      </c>
      <c r="M2499" s="154"/>
      <c r="N2499" s="208"/>
      <c r="O24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0" spans="1:15">
      <c r="A2500" s="156"/>
      <c r="B2500" s="220"/>
      <c r="C2500" s="150"/>
      <c r="D2500" s="150"/>
      <c r="E2500" s="150"/>
      <c r="F2500" s="150"/>
      <c r="G2500" s="151"/>
      <c r="H2500" s="23">
        <f>MONTH(CtasReceber[[#This Row],[Data Vencimento]])</f>
        <v>1</v>
      </c>
      <c r="I2500" s="23">
        <f>YEAR(CtasReceber[[#This Row],[Data Vencimento]])</f>
        <v>1900</v>
      </c>
      <c r="J2500" s="156"/>
      <c r="K2500" s="23">
        <f>MONTH(CtasReceber[[#This Row],[Data Recebimento]])</f>
        <v>1</v>
      </c>
      <c r="L2500" s="23">
        <f>YEAR(CtasReceber[[#This Row],[Data Recebimento]])</f>
        <v>1900</v>
      </c>
      <c r="M2500" s="154"/>
      <c r="N2500" s="208"/>
      <c r="O25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1" spans="1:15">
      <c r="A2501" s="156"/>
      <c r="B2501" s="220"/>
      <c r="C2501" s="150"/>
      <c r="D2501" s="150"/>
      <c r="E2501" s="150"/>
      <c r="F2501" s="150"/>
      <c r="G2501" s="151"/>
      <c r="H2501" s="23">
        <f>MONTH(CtasReceber[[#This Row],[Data Vencimento]])</f>
        <v>1</v>
      </c>
      <c r="I2501" s="23">
        <f>YEAR(CtasReceber[[#This Row],[Data Vencimento]])</f>
        <v>1900</v>
      </c>
      <c r="J2501" s="156"/>
      <c r="K2501" s="23">
        <f>MONTH(CtasReceber[[#This Row],[Data Recebimento]])</f>
        <v>1</v>
      </c>
      <c r="L2501" s="23">
        <f>YEAR(CtasReceber[[#This Row],[Data Recebimento]])</f>
        <v>1900</v>
      </c>
      <c r="M2501" s="154"/>
      <c r="N2501" s="208"/>
      <c r="O25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2" spans="1:15">
      <c r="A2502" s="156"/>
      <c r="B2502" s="220"/>
      <c r="C2502" s="150"/>
      <c r="D2502" s="150"/>
      <c r="E2502" s="150"/>
      <c r="F2502" s="150"/>
      <c r="G2502" s="151"/>
      <c r="H2502" s="23">
        <f>MONTH(CtasReceber[[#This Row],[Data Vencimento]])</f>
        <v>1</v>
      </c>
      <c r="I2502" s="23">
        <f>YEAR(CtasReceber[[#This Row],[Data Vencimento]])</f>
        <v>1900</v>
      </c>
      <c r="J2502" s="156"/>
      <c r="K2502" s="23">
        <f>MONTH(CtasReceber[[#This Row],[Data Recebimento]])</f>
        <v>1</v>
      </c>
      <c r="L2502" s="23">
        <f>YEAR(CtasReceber[[#This Row],[Data Recebimento]])</f>
        <v>1900</v>
      </c>
      <c r="M2502" s="154"/>
      <c r="N2502" s="208"/>
      <c r="O25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3" spans="1:15">
      <c r="A2503" s="156"/>
      <c r="B2503" s="220"/>
      <c r="C2503" s="150"/>
      <c r="D2503" s="150"/>
      <c r="E2503" s="150"/>
      <c r="F2503" s="150"/>
      <c r="G2503" s="151"/>
      <c r="H2503" s="23">
        <f>MONTH(CtasReceber[[#This Row],[Data Vencimento]])</f>
        <v>1</v>
      </c>
      <c r="I2503" s="23">
        <f>YEAR(CtasReceber[[#This Row],[Data Vencimento]])</f>
        <v>1900</v>
      </c>
      <c r="J2503" s="156"/>
      <c r="K2503" s="23">
        <f>MONTH(CtasReceber[[#This Row],[Data Recebimento]])</f>
        <v>1</v>
      </c>
      <c r="L2503" s="23">
        <f>YEAR(CtasReceber[[#This Row],[Data Recebimento]])</f>
        <v>1900</v>
      </c>
      <c r="M2503" s="154"/>
      <c r="N2503" s="208"/>
      <c r="O25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4" spans="1:15">
      <c r="A2504" s="156"/>
      <c r="B2504" s="220"/>
      <c r="C2504" s="150"/>
      <c r="D2504" s="150"/>
      <c r="E2504" s="150"/>
      <c r="F2504" s="150"/>
      <c r="G2504" s="151"/>
      <c r="H2504" s="23">
        <f>MONTH(CtasReceber[[#This Row],[Data Vencimento]])</f>
        <v>1</v>
      </c>
      <c r="I2504" s="23">
        <f>YEAR(CtasReceber[[#This Row],[Data Vencimento]])</f>
        <v>1900</v>
      </c>
      <c r="J2504" s="156"/>
      <c r="K2504" s="23">
        <f>MONTH(CtasReceber[[#This Row],[Data Recebimento]])</f>
        <v>1</v>
      </c>
      <c r="L2504" s="23">
        <f>YEAR(CtasReceber[[#This Row],[Data Recebimento]])</f>
        <v>1900</v>
      </c>
      <c r="M2504" s="154"/>
      <c r="N2504" s="208"/>
      <c r="O25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5" spans="1:15">
      <c r="A2505" s="156"/>
      <c r="B2505" s="220"/>
      <c r="C2505" s="150"/>
      <c r="D2505" s="150"/>
      <c r="E2505" s="150"/>
      <c r="F2505" s="150"/>
      <c r="G2505" s="151"/>
      <c r="H2505" s="23">
        <f>MONTH(CtasReceber[[#This Row],[Data Vencimento]])</f>
        <v>1</v>
      </c>
      <c r="I2505" s="23">
        <f>YEAR(CtasReceber[[#This Row],[Data Vencimento]])</f>
        <v>1900</v>
      </c>
      <c r="J2505" s="156"/>
      <c r="K2505" s="23">
        <f>MONTH(CtasReceber[[#This Row],[Data Recebimento]])</f>
        <v>1</v>
      </c>
      <c r="L2505" s="23">
        <f>YEAR(CtasReceber[[#This Row],[Data Recebimento]])</f>
        <v>1900</v>
      </c>
      <c r="M2505" s="154"/>
      <c r="N2505" s="208"/>
      <c r="O25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6" spans="1:15">
      <c r="A2506" s="156"/>
      <c r="B2506" s="220"/>
      <c r="C2506" s="150"/>
      <c r="D2506" s="150"/>
      <c r="E2506" s="150"/>
      <c r="F2506" s="150"/>
      <c r="G2506" s="151"/>
      <c r="H2506" s="23">
        <f>MONTH(CtasReceber[[#This Row],[Data Vencimento]])</f>
        <v>1</v>
      </c>
      <c r="I2506" s="23">
        <f>YEAR(CtasReceber[[#This Row],[Data Vencimento]])</f>
        <v>1900</v>
      </c>
      <c r="J2506" s="156"/>
      <c r="K2506" s="23">
        <f>MONTH(CtasReceber[[#This Row],[Data Recebimento]])</f>
        <v>1</v>
      </c>
      <c r="L2506" s="23">
        <f>YEAR(CtasReceber[[#This Row],[Data Recebimento]])</f>
        <v>1900</v>
      </c>
      <c r="M2506" s="154"/>
      <c r="N2506" s="208"/>
      <c r="O25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7" spans="1:15">
      <c r="A2507" s="156"/>
      <c r="B2507" s="220"/>
      <c r="C2507" s="150"/>
      <c r="D2507" s="150"/>
      <c r="E2507" s="150"/>
      <c r="F2507" s="150"/>
      <c r="G2507" s="151"/>
      <c r="H2507" s="23">
        <f>MONTH(CtasReceber[[#This Row],[Data Vencimento]])</f>
        <v>1</v>
      </c>
      <c r="I2507" s="23">
        <f>YEAR(CtasReceber[[#This Row],[Data Vencimento]])</f>
        <v>1900</v>
      </c>
      <c r="J2507" s="156"/>
      <c r="K2507" s="23">
        <f>MONTH(CtasReceber[[#This Row],[Data Recebimento]])</f>
        <v>1</v>
      </c>
      <c r="L2507" s="23">
        <f>YEAR(CtasReceber[[#This Row],[Data Recebimento]])</f>
        <v>1900</v>
      </c>
      <c r="M2507" s="154"/>
      <c r="N2507" s="208"/>
      <c r="O25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8" spans="1:15">
      <c r="A2508" s="156"/>
      <c r="B2508" s="220"/>
      <c r="C2508" s="150"/>
      <c r="D2508" s="150"/>
      <c r="E2508" s="150"/>
      <c r="F2508" s="150"/>
      <c r="G2508" s="151"/>
      <c r="H2508" s="23">
        <f>MONTH(CtasReceber[[#This Row],[Data Vencimento]])</f>
        <v>1</v>
      </c>
      <c r="I2508" s="23">
        <f>YEAR(CtasReceber[[#This Row],[Data Vencimento]])</f>
        <v>1900</v>
      </c>
      <c r="J2508" s="156"/>
      <c r="K2508" s="23">
        <f>MONTH(CtasReceber[[#This Row],[Data Recebimento]])</f>
        <v>1</v>
      </c>
      <c r="L2508" s="23">
        <f>YEAR(CtasReceber[[#This Row],[Data Recebimento]])</f>
        <v>1900</v>
      </c>
      <c r="M2508" s="154"/>
      <c r="N2508" s="208"/>
      <c r="O25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09" spans="1:15">
      <c r="A2509" s="156"/>
      <c r="B2509" s="220"/>
      <c r="C2509" s="150"/>
      <c r="D2509" s="150"/>
      <c r="E2509" s="150"/>
      <c r="F2509" s="150"/>
      <c r="G2509" s="151"/>
      <c r="H2509" s="23">
        <f>MONTH(CtasReceber[[#This Row],[Data Vencimento]])</f>
        <v>1</v>
      </c>
      <c r="I2509" s="23">
        <f>YEAR(CtasReceber[[#This Row],[Data Vencimento]])</f>
        <v>1900</v>
      </c>
      <c r="J2509" s="156"/>
      <c r="K2509" s="23">
        <f>MONTH(CtasReceber[[#This Row],[Data Recebimento]])</f>
        <v>1</v>
      </c>
      <c r="L2509" s="23">
        <f>YEAR(CtasReceber[[#This Row],[Data Recebimento]])</f>
        <v>1900</v>
      </c>
      <c r="M2509" s="154"/>
      <c r="N2509" s="208"/>
      <c r="O25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0" spans="1:15">
      <c r="A2510" s="156"/>
      <c r="B2510" s="220"/>
      <c r="C2510" s="150"/>
      <c r="D2510" s="150"/>
      <c r="E2510" s="150"/>
      <c r="F2510" s="150"/>
      <c r="G2510" s="151"/>
      <c r="H2510" s="23">
        <f>MONTH(CtasReceber[[#This Row],[Data Vencimento]])</f>
        <v>1</v>
      </c>
      <c r="I2510" s="23">
        <f>YEAR(CtasReceber[[#This Row],[Data Vencimento]])</f>
        <v>1900</v>
      </c>
      <c r="J2510" s="156"/>
      <c r="K2510" s="23">
        <f>MONTH(CtasReceber[[#This Row],[Data Recebimento]])</f>
        <v>1</v>
      </c>
      <c r="L2510" s="23">
        <f>YEAR(CtasReceber[[#This Row],[Data Recebimento]])</f>
        <v>1900</v>
      </c>
      <c r="M2510" s="154"/>
      <c r="N2510" s="208"/>
      <c r="O25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1" spans="1:15">
      <c r="A2511" s="156"/>
      <c r="B2511" s="220"/>
      <c r="C2511" s="150"/>
      <c r="D2511" s="150"/>
      <c r="E2511" s="150"/>
      <c r="F2511" s="150"/>
      <c r="G2511" s="151"/>
      <c r="H2511" s="23">
        <f>MONTH(CtasReceber[[#This Row],[Data Vencimento]])</f>
        <v>1</v>
      </c>
      <c r="I2511" s="23">
        <f>YEAR(CtasReceber[[#This Row],[Data Vencimento]])</f>
        <v>1900</v>
      </c>
      <c r="J2511" s="156"/>
      <c r="K2511" s="23">
        <f>MONTH(CtasReceber[[#This Row],[Data Recebimento]])</f>
        <v>1</v>
      </c>
      <c r="L2511" s="23">
        <f>YEAR(CtasReceber[[#This Row],[Data Recebimento]])</f>
        <v>1900</v>
      </c>
      <c r="M2511" s="154"/>
      <c r="N2511" s="208"/>
      <c r="O25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2" spans="1:15">
      <c r="A2512" s="156"/>
      <c r="B2512" s="220"/>
      <c r="C2512" s="150"/>
      <c r="D2512" s="150"/>
      <c r="E2512" s="150"/>
      <c r="F2512" s="150"/>
      <c r="G2512" s="151"/>
      <c r="H2512" s="23">
        <f>MONTH(CtasReceber[[#This Row],[Data Vencimento]])</f>
        <v>1</v>
      </c>
      <c r="I2512" s="23">
        <f>YEAR(CtasReceber[[#This Row],[Data Vencimento]])</f>
        <v>1900</v>
      </c>
      <c r="J2512" s="156"/>
      <c r="K2512" s="23">
        <f>MONTH(CtasReceber[[#This Row],[Data Recebimento]])</f>
        <v>1</v>
      </c>
      <c r="L2512" s="23">
        <f>YEAR(CtasReceber[[#This Row],[Data Recebimento]])</f>
        <v>1900</v>
      </c>
      <c r="M2512" s="154"/>
      <c r="N2512" s="208"/>
      <c r="O25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3" spans="1:15">
      <c r="A2513" s="156"/>
      <c r="B2513" s="220"/>
      <c r="C2513" s="150"/>
      <c r="D2513" s="150"/>
      <c r="E2513" s="150"/>
      <c r="F2513" s="150"/>
      <c r="G2513" s="151"/>
      <c r="H2513" s="23">
        <f>MONTH(CtasReceber[[#This Row],[Data Vencimento]])</f>
        <v>1</v>
      </c>
      <c r="I2513" s="23">
        <f>YEAR(CtasReceber[[#This Row],[Data Vencimento]])</f>
        <v>1900</v>
      </c>
      <c r="J2513" s="156"/>
      <c r="K2513" s="23">
        <f>MONTH(CtasReceber[[#This Row],[Data Recebimento]])</f>
        <v>1</v>
      </c>
      <c r="L2513" s="23">
        <f>YEAR(CtasReceber[[#This Row],[Data Recebimento]])</f>
        <v>1900</v>
      </c>
      <c r="M2513" s="154"/>
      <c r="N2513" s="208"/>
      <c r="O25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4" spans="1:15">
      <c r="A2514" s="156"/>
      <c r="B2514" s="220"/>
      <c r="C2514" s="150"/>
      <c r="D2514" s="150"/>
      <c r="E2514" s="150"/>
      <c r="F2514" s="150"/>
      <c r="G2514" s="151"/>
      <c r="H2514" s="23">
        <f>MONTH(CtasReceber[[#This Row],[Data Vencimento]])</f>
        <v>1</v>
      </c>
      <c r="I2514" s="23">
        <f>YEAR(CtasReceber[[#This Row],[Data Vencimento]])</f>
        <v>1900</v>
      </c>
      <c r="J2514" s="156"/>
      <c r="K2514" s="23">
        <f>MONTH(CtasReceber[[#This Row],[Data Recebimento]])</f>
        <v>1</v>
      </c>
      <c r="L2514" s="23">
        <f>YEAR(CtasReceber[[#This Row],[Data Recebimento]])</f>
        <v>1900</v>
      </c>
      <c r="M2514" s="154"/>
      <c r="N2514" s="208"/>
      <c r="O25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5" spans="1:15">
      <c r="A2515" s="156"/>
      <c r="B2515" s="220"/>
      <c r="C2515" s="150"/>
      <c r="D2515" s="150"/>
      <c r="E2515" s="150"/>
      <c r="F2515" s="150"/>
      <c r="G2515" s="151"/>
      <c r="H2515" s="23">
        <f>MONTH(CtasReceber[[#This Row],[Data Vencimento]])</f>
        <v>1</v>
      </c>
      <c r="I2515" s="23">
        <f>YEAR(CtasReceber[[#This Row],[Data Vencimento]])</f>
        <v>1900</v>
      </c>
      <c r="J2515" s="156"/>
      <c r="K2515" s="23">
        <f>MONTH(CtasReceber[[#This Row],[Data Recebimento]])</f>
        <v>1</v>
      </c>
      <c r="L2515" s="23">
        <f>YEAR(CtasReceber[[#This Row],[Data Recebimento]])</f>
        <v>1900</v>
      </c>
      <c r="M2515" s="154"/>
      <c r="N2515" s="208"/>
      <c r="O25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6" spans="1:15">
      <c r="A2516" s="156"/>
      <c r="B2516" s="220"/>
      <c r="C2516" s="150"/>
      <c r="D2516" s="150"/>
      <c r="E2516" s="150"/>
      <c r="F2516" s="150"/>
      <c r="G2516" s="151"/>
      <c r="H2516" s="23">
        <f>MONTH(CtasReceber[[#This Row],[Data Vencimento]])</f>
        <v>1</v>
      </c>
      <c r="I2516" s="23">
        <f>YEAR(CtasReceber[[#This Row],[Data Vencimento]])</f>
        <v>1900</v>
      </c>
      <c r="J2516" s="156"/>
      <c r="K2516" s="23">
        <f>MONTH(CtasReceber[[#This Row],[Data Recebimento]])</f>
        <v>1</v>
      </c>
      <c r="L2516" s="23">
        <f>YEAR(CtasReceber[[#This Row],[Data Recebimento]])</f>
        <v>1900</v>
      </c>
      <c r="M2516" s="154"/>
      <c r="N2516" s="208"/>
      <c r="O25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7" spans="1:15">
      <c r="A2517" s="156"/>
      <c r="B2517" s="220"/>
      <c r="C2517" s="150"/>
      <c r="D2517" s="150"/>
      <c r="E2517" s="150"/>
      <c r="F2517" s="150"/>
      <c r="G2517" s="151"/>
      <c r="H2517" s="23">
        <f>MONTH(CtasReceber[[#This Row],[Data Vencimento]])</f>
        <v>1</v>
      </c>
      <c r="I2517" s="23">
        <f>YEAR(CtasReceber[[#This Row],[Data Vencimento]])</f>
        <v>1900</v>
      </c>
      <c r="J2517" s="156"/>
      <c r="K2517" s="23">
        <f>MONTH(CtasReceber[[#This Row],[Data Recebimento]])</f>
        <v>1</v>
      </c>
      <c r="L2517" s="23">
        <f>YEAR(CtasReceber[[#This Row],[Data Recebimento]])</f>
        <v>1900</v>
      </c>
      <c r="M2517" s="154"/>
      <c r="N2517" s="208"/>
      <c r="O25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8" spans="1:15">
      <c r="A2518" s="156"/>
      <c r="B2518" s="220"/>
      <c r="C2518" s="150"/>
      <c r="D2518" s="150"/>
      <c r="E2518" s="150"/>
      <c r="F2518" s="150"/>
      <c r="G2518" s="151"/>
      <c r="H2518" s="23">
        <f>MONTH(CtasReceber[[#This Row],[Data Vencimento]])</f>
        <v>1</v>
      </c>
      <c r="I2518" s="23">
        <f>YEAR(CtasReceber[[#This Row],[Data Vencimento]])</f>
        <v>1900</v>
      </c>
      <c r="J2518" s="156"/>
      <c r="K2518" s="23">
        <f>MONTH(CtasReceber[[#This Row],[Data Recebimento]])</f>
        <v>1</v>
      </c>
      <c r="L2518" s="23">
        <f>YEAR(CtasReceber[[#This Row],[Data Recebimento]])</f>
        <v>1900</v>
      </c>
      <c r="M2518" s="154"/>
      <c r="N2518" s="208"/>
      <c r="O25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19" spans="1:15">
      <c r="A2519" s="156"/>
      <c r="B2519" s="220"/>
      <c r="C2519" s="150"/>
      <c r="D2519" s="150"/>
      <c r="E2519" s="150"/>
      <c r="F2519" s="150"/>
      <c r="G2519" s="151"/>
      <c r="H2519" s="23">
        <f>MONTH(CtasReceber[[#This Row],[Data Vencimento]])</f>
        <v>1</v>
      </c>
      <c r="I2519" s="23">
        <f>YEAR(CtasReceber[[#This Row],[Data Vencimento]])</f>
        <v>1900</v>
      </c>
      <c r="J2519" s="156"/>
      <c r="K2519" s="23">
        <f>MONTH(CtasReceber[[#This Row],[Data Recebimento]])</f>
        <v>1</v>
      </c>
      <c r="L2519" s="23">
        <f>YEAR(CtasReceber[[#This Row],[Data Recebimento]])</f>
        <v>1900</v>
      </c>
      <c r="M2519" s="154"/>
      <c r="N2519" s="208"/>
      <c r="O25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0" spans="1:15">
      <c r="A2520" s="156"/>
      <c r="B2520" s="220"/>
      <c r="C2520" s="150"/>
      <c r="D2520" s="150"/>
      <c r="E2520" s="150"/>
      <c r="F2520" s="150"/>
      <c r="G2520" s="151"/>
      <c r="H2520" s="23">
        <f>MONTH(CtasReceber[[#This Row],[Data Vencimento]])</f>
        <v>1</v>
      </c>
      <c r="I2520" s="23">
        <f>YEAR(CtasReceber[[#This Row],[Data Vencimento]])</f>
        <v>1900</v>
      </c>
      <c r="J2520" s="156"/>
      <c r="K2520" s="23">
        <f>MONTH(CtasReceber[[#This Row],[Data Recebimento]])</f>
        <v>1</v>
      </c>
      <c r="L2520" s="23">
        <f>YEAR(CtasReceber[[#This Row],[Data Recebimento]])</f>
        <v>1900</v>
      </c>
      <c r="M2520" s="154"/>
      <c r="N2520" s="208"/>
      <c r="O25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1" spans="1:15">
      <c r="A2521" s="156"/>
      <c r="B2521" s="220"/>
      <c r="C2521" s="150"/>
      <c r="D2521" s="150"/>
      <c r="E2521" s="150"/>
      <c r="F2521" s="150"/>
      <c r="G2521" s="151"/>
      <c r="H2521" s="23">
        <f>MONTH(CtasReceber[[#This Row],[Data Vencimento]])</f>
        <v>1</v>
      </c>
      <c r="I2521" s="23">
        <f>YEAR(CtasReceber[[#This Row],[Data Vencimento]])</f>
        <v>1900</v>
      </c>
      <c r="J2521" s="156"/>
      <c r="K2521" s="23">
        <f>MONTH(CtasReceber[[#This Row],[Data Recebimento]])</f>
        <v>1</v>
      </c>
      <c r="L2521" s="23">
        <f>YEAR(CtasReceber[[#This Row],[Data Recebimento]])</f>
        <v>1900</v>
      </c>
      <c r="M2521" s="154"/>
      <c r="N2521" s="208"/>
      <c r="O25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2" spans="1:15">
      <c r="A2522" s="156"/>
      <c r="B2522" s="220"/>
      <c r="C2522" s="150"/>
      <c r="D2522" s="150"/>
      <c r="E2522" s="150"/>
      <c r="F2522" s="150"/>
      <c r="G2522" s="151"/>
      <c r="H2522" s="23">
        <f>MONTH(CtasReceber[[#This Row],[Data Vencimento]])</f>
        <v>1</v>
      </c>
      <c r="I2522" s="23">
        <f>YEAR(CtasReceber[[#This Row],[Data Vencimento]])</f>
        <v>1900</v>
      </c>
      <c r="J2522" s="156"/>
      <c r="K2522" s="23">
        <f>MONTH(CtasReceber[[#This Row],[Data Recebimento]])</f>
        <v>1</v>
      </c>
      <c r="L2522" s="23">
        <f>YEAR(CtasReceber[[#This Row],[Data Recebimento]])</f>
        <v>1900</v>
      </c>
      <c r="M2522" s="154"/>
      <c r="N2522" s="208"/>
      <c r="O25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3" spans="1:15">
      <c r="A2523" s="156"/>
      <c r="B2523" s="220"/>
      <c r="C2523" s="150"/>
      <c r="D2523" s="150"/>
      <c r="E2523" s="150"/>
      <c r="F2523" s="150"/>
      <c r="G2523" s="151"/>
      <c r="H2523" s="23">
        <f>MONTH(CtasReceber[[#This Row],[Data Vencimento]])</f>
        <v>1</v>
      </c>
      <c r="I2523" s="23">
        <f>YEAR(CtasReceber[[#This Row],[Data Vencimento]])</f>
        <v>1900</v>
      </c>
      <c r="J2523" s="156"/>
      <c r="K2523" s="23">
        <f>MONTH(CtasReceber[[#This Row],[Data Recebimento]])</f>
        <v>1</v>
      </c>
      <c r="L2523" s="23">
        <f>YEAR(CtasReceber[[#This Row],[Data Recebimento]])</f>
        <v>1900</v>
      </c>
      <c r="M2523" s="154"/>
      <c r="N2523" s="208"/>
      <c r="O25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4" spans="1:15">
      <c r="A2524" s="156"/>
      <c r="B2524" s="220"/>
      <c r="C2524" s="150"/>
      <c r="D2524" s="150"/>
      <c r="E2524" s="150"/>
      <c r="F2524" s="150"/>
      <c r="G2524" s="151"/>
      <c r="H2524" s="23">
        <f>MONTH(CtasReceber[[#This Row],[Data Vencimento]])</f>
        <v>1</v>
      </c>
      <c r="I2524" s="23">
        <f>YEAR(CtasReceber[[#This Row],[Data Vencimento]])</f>
        <v>1900</v>
      </c>
      <c r="J2524" s="156"/>
      <c r="K2524" s="23">
        <f>MONTH(CtasReceber[[#This Row],[Data Recebimento]])</f>
        <v>1</v>
      </c>
      <c r="L2524" s="23">
        <f>YEAR(CtasReceber[[#This Row],[Data Recebimento]])</f>
        <v>1900</v>
      </c>
      <c r="M2524" s="154"/>
      <c r="N2524" s="208"/>
      <c r="O25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5" spans="1:15">
      <c r="A2525" s="156"/>
      <c r="B2525" s="220"/>
      <c r="C2525" s="150"/>
      <c r="D2525" s="150"/>
      <c r="E2525" s="150"/>
      <c r="F2525" s="150"/>
      <c r="G2525" s="151"/>
      <c r="H2525" s="23">
        <f>MONTH(CtasReceber[[#This Row],[Data Vencimento]])</f>
        <v>1</v>
      </c>
      <c r="I2525" s="23">
        <f>YEAR(CtasReceber[[#This Row],[Data Vencimento]])</f>
        <v>1900</v>
      </c>
      <c r="J2525" s="156"/>
      <c r="K2525" s="23">
        <f>MONTH(CtasReceber[[#This Row],[Data Recebimento]])</f>
        <v>1</v>
      </c>
      <c r="L2525" s="23">
        <f>YEAR(CtasReceber[[#This Row],[Data Recebimento]])</f>
        <v>1900</v>
      </c>
      <c r="M2525" s="154"/>
      <c r="N2525" s="208"/>
      <c r="O25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6" spans="1:15">
      <c r="A2526" s="156"/>
      <c r="B2526" s="220"/>
      <c r="C2526" s="150"/>
      <c r="D2526" s="150"/>
      <c r="E2526" s="150"/>
      <c r="F2526" s="150"/>
      <c r="G2526" s="151"/>
      <c r="H2526" s="23">
        <f>MONTH(CtasReceber[[#This Row],[Data Vencimento]])</f>
        <v>1</v>
      </c>
      <c r="I2526" s="23">
        <f>YEAR(CtasReceber[[#This Row],[Data Vencimento]])</f>
        <v>1900</v>
      </c>
      <c r="J2526" s="156"/>
      <c r="K2526" s="23">
        <f>MONTH(CtasReceber[[#This Row],[Data Recebimento]])</f>
        <v>1</v>
      </c>
      <c r="L2526" s="23">
        <f>YEAR(CtasReceber[[#This Row],[Data Recebimento]])</f>
        <v>1900</v>
      </c>
      <c r="M2526" s="154"/>
      <c r="N2526" s="208"/>
      <c r="O25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7" spans="1:15">
      <c r="A2527" s="156"/>
      <c r="B2527" s="220"/>
      <c r="C2527" s="150"/>
      <c r="D2527" s="150"/>
      <c r="E2527" s="150"/>
      <c r="F2527" s="150"/>
      <c r="G2527" s="151"/>
      <c r="H2527" s="23">
        <f>MONTH(CtasReceber[[#This Row],[Data Vencimento]])</f>
        <v>1</v>
      </c>
      <c r="I2527" s="23">
        <f>YEAR(CtasReceber[[#This Row],[Data Vencimento]])</f>
        <v>1900</v>
      </c>
      <c r="J2527" s="156"/>
      <c r="K2527" s="23">
        <f>MONTH(CtasReceber[[#This Row],[Data Recebimento]])</f>
        <v>1</v>
      </c>
      <c r="L2527" s="23">
        <f>YEAR(CtasReceber[[#This Row],[Data Recebimento]])</f>
        <v>1900</v>
      </c>
      <c r="M2527" s="154"/>
      <c r="N2527" s="208"/>
      <c r="O25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8" spans="1:15">
      <c r="A2528" s="156"/>
      <c r="B2528" s="220"/>
      <c r="C2528" s="150"/>
      <c r="D2528" s="150"/>
      <c r="E2528" s="150"/>
      <c r="F2528" s="150"/>
      <c r="G2528" s="151"/>
      <c r="H2528" s="23">
        <f>MONTH(CtasReceber[[#This Row],[Data Vencimento]])</f>
        <v>1</v>
      </c>
      <c r="I2528" s="23">
        <f>YEAR(CtasReceber[[#This Row],[Data Vencimento]])</f>
        <v>1900</v>
      </c>
      <c r="J2528" s="156"/>
      <c r="K2528" s="23">
        <f>MONTH(CtasReceber[[#This Row],[Data Recebimento]])</f>
        <v>1</v>
      </c>
      <c r="L2528" s="23">
        <f>YEAR(CtasReceber[[#This Row],[Data Recebimento]])</f>
        <v>1900</v>
      </c>
      <c r="M2528" s="154"/>
      <c r="N2528" s="208"/>
      <c r="O25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29" spans="1:15">
      <c r="A2529" s="156"/>
      <c r="B2529" s="220"/>
      <c r="C2529" s="150"/>
      <c r="D2529" s="150"/>
      <c r="E2529" s="150"/>
      <c r="F2529" s="150"/>
      <c r="G2529" s="151"/>
      <c r="H2529" s="23">
        <f>MONTH(CtasReceber[[#This Row],[Data Vencimento]])</f>
        <v>1</v>
      </c>
      <c r="I2529" s="23">
        <f>YEAR(CtasReceber[[#This Row],[Data Vencimento]])</f>
        <v>1900</v>
      </c>
      <c r="J2529" s="156"/>
      <c r="K2529" s="23">
        <f>MONTH(CtasReceber[[#This Row],[Data Recebimento]])</f>
        <v>1</v>
      </c>
      <c r="L2529" s="23">
        <f>YEAR(CtasReceber[[#This Row],[Data Recebimento]])</f>
        <v>1900</v>
      </c>
      <c r="M2529" s="154"/>
      <c r="N2529" s="208"/>
      <c r="O25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0" spans="1:15">
      <c r="A2530" s="156"/>
      <c r="B2530" s="220"/>
      <c r="C2530" s="150"/>
      <c r="D2530" s="150"/>
      <c r="E2530" s="150"/>
      <c r="F2530" s="150"/>
      <c r="G2530" s="151"/>
      <c r="H2530" s="23">
        <f>MONTH(CtasReceber[[#This Row],[Data Vencimento]])</f>
        <v>1</v>
      </c>
      <c r="I2530" s="23">
        <f>YEAR(CtasReceber[[#This Row],[Data Vencimento]])</f>
        <v>1900</v>
      </c>
      <c r="J2530" s="156"/>
      <c r="K2530" s="23">
        <f>MONTH(CtasReceber[[#This Row],[Data Recebimento]])</f>
        <v>1</v>
      </c>
      <c r="L2530" s="23">
        <f>YEAR(CtasReceber[[#This Row],[Data Recebimento]])</f>
        <v>1900</v>
      </c>
      <c r="M2530" s="154"/>
      <c r="N2530" s="208"/>
      <c r="O25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1" spans="1:15">
      <c r="A2531" s="156"/>
      <c r="B2531" s="220"/>
      <c r="C2531" s="150"/>
      <c r="D2531" s="150"/>
      <c r="E2531" s="150"/>
      <c r="F2531" s="150"/>
      <c r="G2531" s="151"/>
      <c r="H2531" s="23">
        <f>MONTH(CtasReceber[[#This Row],[Data Vencimento]])</f>
        <v>1</v>
      </c>
      <c r="I2531" s="23">
        <f>YEAR(CtasReceber[[#This Row],[Data Vencimento]])</f>
        <v>1900</v>
      </c>
      <c r="J2531" s="156"/>
      <c r="K2531" s="23">
        <f>MONTH(CtasReceber[[#This Row],[Data Recebimento]])</f>
        <v>1</v>
      </c>
      <c r="L2531" s="23">
        <f>YEAR(CtasReceber[[#This Row],[Data Recebimento]])</f>
        <v>1900</v>
      </c>
      <c r="M2531" s="154"/>
      <c r="N2531" s="208"/>
      <c r="O25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2" spans="1:15">
      <c r="A2532" s="156"/>
      <c r="B2532" s="220"/>
      <c r="C2532" s="150"/>
      <c r="D2532" s="150"/>
      <c r="E2532" s="150"/>
      <c r="F2532" s="150"/>
      <c r="G2532" s="151"/>
      <c r="H2532" s="23">
        <f>MONTH(CtasReceber[[#This Row],[Data Vencimento]])</f>
        <v>1</v>
      </c>
      <c r="I2532" s="23">
        <f>YEAR(CtasReceber[[#This Row],[Data Vencimento]])</f>
        <v>1900</v>
      </c>
      <c r="J2532" s="156"/>
      <c r="K2532" s="23">
        <f>MONTH(CtasReceber[[#This Row],[Data Recebimento]])</f>
        <v>1</v>
      </c>
      <c r="L2532" s="23">
        <f>YEAR(CtasReceber[[#This Row],[Data Recebimento]])</f>
        <v>1900</v>
      </c>
      <c r="M2532" s="154"/>
      <c r="N2532" s="208"/>
      <c r="O25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3" spans="1:15">
      <c r="A2533" s="156"/>
      <c r="B2533" s="220"/>
      <c r="C2533" s="150"/>
      <c r="D2533" s="150"/>
      <c r="E2533" s="150"/>
      <c r="F2533" s="150"/>
      <c r="G2533" s="151"/>
      <c r="H2533" s="23">
        <f>MONTH(CtasReceber[[#This Row],[Data Vencimento]])</f>
        <v>1</v>
      </c>
      <c r="I2533" s="23">
        <f>YEAR(CtasReceber[[#This Row],[Data Vencimento]])</f>
        <v>1900</v>
      </c>
      <c r="J2533" s="156"/>
      <c r="K2533" s="23">
        <f>MONTH(CtasReceber[[#This Row],[Data Recebimento]])</f>
        <v>1</v>
      </c>
      <c r="L2533" s="23">
        <f>YEAR(CtasReceber[[#This Row],[Data Recebimento]])</f>
        <v>1900</v>
      </c>
      <c r="M2533" s="154"/>
      <c r="N2533" s="208"/>
      <c r="O25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4" spans="1:15">
      <c r="A2534" s="156"/>
      <c r="B2534" s="220"/>
      <c r="C2534" s="150"/>
      <c r="D2534" s="150"/>
      <c r="E2534" s="150"/>
      <c r="F2534" s="150"/>
      <c r="G2534" s="151"/>
      <c r="H2534" s="23">
        <f>MONTH(CtasReceber[[#This Row],[Data Vencimento]])</f>
        <v>1</v>
      </c>
      <c r="I2534" s="23">
        <f>YEAR(CtasReceber[[#This Row],[Data Vencimento]])</f>
        <v>1900</v>
      </c>
      <c r="J2534" s="156"/>
      <c r="K2534" s="23">
        <f>MONTH(CtasReceber[[#This Row],[Data Recebimento]])</f>
        <v>1</v>
      </c>
      <c r="L2534" s="23">
        <f>YEAR(CtasReceber[[#This Row],[Data Recebimento]])</f>
        <v>1900</v>
      </c>
      <c r="M2534" s="154"/>
      <c r="N2534" s="208"/>
      <c r="O25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5" spans="1:15">
      <c r="A2535" s="156"/>
      <c r="B2535" s="220"/>
      <c r="C2535" s="150"/>
      <c r="D2535" s="150"/>
      <c r="E2535" s="150"/>
      <c r="F2535" s="150"/>
      <c r="G2535" s="151"/>
      <c r="H2535" s="23">
        <f>MONTH(CtasReceber[[#This Row],[Data Vencimento]])</f>
        <v>1</v>
      </c>
      <c r="I2535" s="23">
        <f>YEAR(CtasReceber[[#This Row],[Data Vencimento]])</f>
        <v>1900</v>
      </c>
      <c r="J2535" s="156"/>
      <c r="K2535" s="23">
        <f>MONTH(CtasReceber[[#This Row],[Data Recebimento]])</f>
        <v>1</v>
      </c>
      <c r="L2535" s="23">
        <f>YEAR(CtasReceber[[#This Row],[Data Recebimento]])</f>
        <v>1900</v>
      </c>
      <c r="M2535" s="154"/>
      <c r="N2535" s="208"/>
      <c r="O25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6" spans="1:15">
      <c r="A2536" s="156"/>
      <c r="B2536" s="220"/>
      <c r="C2536" s="150"/>
      <c r="D2536" s="150"/>
      <c r="E2536" s="150"/>
      <c r="F2536" s="150"/>
      <c r="G2536" s="151"/>
      <c r="H2536" s="23">
        <f>MONTH(CtasReceber[[#This Row],[Data Vencimento]])</f>
        <v>1</v>
      </c>
      <c r="I2536" s="23">
        <f>YEAR(CtasReceber[[#This Row],[Data Vencimento]])</f>
        <v>1900</v>
      </c>
      <c r="J2536" s="156"/>
      <c r="K2536" s="23">
        <f>MONTH(CtasReceber[[#This Row],[Data Recebimento]])</f>
        <v>1</v>
      </c>
      <c r="L2536" s="23">
        <f>YEAR(CtasReceber[[#This Row],[Data Recebimento]])</f>
        <v>1900</v>
      </c>
      <c r="M2536" s="154"/>
      <c r="N2536" s="208"/>
      <c r="O25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7" spans="1:15">
      <c r="A2537" s="156"/>
      <c r="B2537" s="220"/>
      <c r="C2537" s="150"/>
      <c r="D2537" s="150"/>
      <c r="E2537" s="150"/>
      <c r="F2537" s="150"/>
      <c r="G2537" s="151"/>
      <c r="H2537" s="23">
        <f>MONTH(CtasReceber[[#This Row],[Data Vencimento]])</f>
        <v>1</v>
      </c>
      <c r="I2537" s="23">
        <f>YEAR(CtasReceber[[#This Row],[Data Vencimento]])</f>
        <v>1900</v>
      </c>
      <c r="J2537" s="156"/>
      <c r="K2537" s="23">
        <f>MONTH(CtasReceber[[#This Row],[Data Recebimento]])</f>
        <v>1</v>
      </c>
      <c r="L2537" s="23">
        <f>YEAR(CtasReceber[[#This Row],[Data Recebimento]])</f>
        <v>1900</v>
      </c>
      <c r="M2537" s="154"/>
      <c r="N2537" s="208"/>
      <c r="O25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8" spans="1:15">
      <c r="A2538" s="156"/>
      <c r="B2538" s="220"/>
      <c r="C2538" s="150"/>
      <c r="D2538" s="150"/>
      <c r="E2538" s="150"/>
      <c r="F2538" s="150"/>
      <c r="G2538" s="151"/>
      <c r="H2538" s="23">
        <f>MONTH(CtasReceber[[#This Row],[Data Vencimento]])</f>
        <v>1</v>
      </c>
      <c r="I2538" s="23">
        <f>YEAR(CtasReceber[[#This Row],[Data Vencimento]])</f>
        <v>1900</v>
      </c>
      <c r="J2538" s="156"/>
      <c r="K2538" s="23">
        <f>MONTH(CtasReceber[[#This Row],[Data Recebimento]])</f>
        <v>1</v>
      </c>
      <c r="L2538" s="23">
        <f>YEAR(CtasReceber[[#This Row],[Data Recebimento]])</f>
        <v>1900</v>
      </c>
      <c r="M2538" s="154"/>
      <c r="N2538" s="208"/>
      <c r="O25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39" spans="1:15">
      <c r="A2539" s="156"/>
      <c r="B2539" s="220"/>
      <c r="C2539" s="150"/>
      <c r="D2539" s="150"/>
      <c r="E2539" s="150"/>
      <c r="F2539" s="150"/>
      <c r="G2539" s="151"/>
      <c r="H2539" s="23">
        <f>MONTH(CtasReceber[[#This Row],[Data Vencimento]])</f>
        <v>1</v>
      </c>
      <c r="I2539" s="23">
        <f>YEAR(CtasReceber[[#This Row],[Data Vencimento]])</f>
        <v>1900</v>
      </c>
      <c r="J2539" s="156"/>
      <c r="K2539" s="23">
        <f>MONTH(CtasReceber[[#This Row],[Data Recebimento]])</f>
        <v>1</v>
      </c>
      <c r="L2539" s="23">
        <f>YEAR(CtasReceber[[#This Row],[Data Recebimento]])</f>
        <v>1900</v>
      </c>
      <c r="M2539" s="154"/>
      <c r="N2539" s="208"/>
      <c r="O25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0" spans="1:15">
      <c r="A2540" s="156"/>
      <c r="B2540" s="220"/>
      <c r="C2540" s="150"/>
      <c r="D2540" s="150"/>
      <c r="E2540" s="150"/>
      <c r="F2540" s="150"/>
      <c r="G2540" s="151"/>
      <c r="H2540" s="23">
        <f>MONTH(CtasReceber[[#This Row],[Data Vencimento]])</f>
        <v>1</v>
      </c>
      <c r="I2540" s="23">
        <f>YEAR(CtasReceber[[#This Row],[Data Vencimento]])</f>
        <v>1900</v>
      </c>
      <c r="J2540" s="156"/>
      <c r="K2540" s="23">
        <f>MONTH(CtasReceber[[#This Row],[Data Recebimento]])</f>
        <v>1</v>
      </c>
      <c r="L2540" s="23">
        <f>YEAR(CtasReceber[[#This Row],[Data Recebimento]])</f>
        <v>1900</v>
      </c>
      <c r="M2540" s="154"/>
      <c r="N2540" s="208"/>
      <c r="O25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1" spans="1:15">
      <c r="A2541" s="156"/>
      <c r="B2541" s="220"/>
      <c r="C2541" s="150"/>
      <c r="D2541" s="150"/>
      <c r="E2541" s="150"/>
      <c r="F2541" s="150"/>
      <c r="G2541" s="151"/>
      <c r="H2541" s="23">
        <f>MONTH(CtasReceber[[#This Row],[Data Vencimento]])</f>
        <v>1</v>
      </c>
      <c r="I2541" s="23">
        <f>YEAR(CtasReceber[[#This Row],[Data Vencimento]])</f>
        <v>1900</v>
      </c>
      <c r="J2541" s="156"/>
      <c r="K2541" s="23">
        <f>MONTH(CtasReceber[[#This Row],[Data Recebimento]])</f>
        <v>1</v>
      </c>
      <c r="L2541" s="23">
        <f>YEAR(CtasReceber[[#This Row],[Data Recebimento]])</f>
        <v>1900</v>
      </c>
      <c r="M2541" s="154"/>
      <c r="N2541" s="208"/>
      <c r="O25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2" spans="1:15">
      <c r="A2542" s="156"/>
      <c r="B2542" s="220"/>
      <c r="C2542" s="150"/>
      <c r="D2542" s="150"/>
      <c r="E2542" s="150"/>
      <c r="F2542" s="150"/>
      <c r="G2542" s="151"/>
      <c r="H2542" s="23">
        <f>MONTH(CtasReceber[[#This Row],[Data Vencimento]])</f>
        <v>1</v>
      </c>
      <c r="I2542" s="23">
        <f>YEAR(CtasReceber[[#This Row],[Data Vencimento]])</f>
        <v>1900</v>
      </c>
      <c r="J2542" s="156"/>
      <c r="K2542" s="23">
        <f>MONTH(CtasReceber[[#This Row],[Data Recebimento]])</f>
        <v>1</v>
      </c>
      <c r="L2542" s="23">
        <f>YEAR(CtasReceber[[#This Row],[Data Recebimento]])</f>
        <v>1900</v>
      </c>
      <c r="M2542" s="154"/>
      <c r="N2542" s="208"/>
      <c r="O25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3" spans="1:15">
      <c r="A2543" s="156"/>
      <c r="B2543" s="220"/>
      <c r="C2543" s="150"/>
      <c r="D2543" s="150"/>
      <c r="E2543" s="150"/>
      <c r="F2543" s="150"/>
      <c r="G2543" s="151"/>
      <c r="H2543" s="23">
        <f>MONTH(CtasReceber[[#This Row],[Data Vencimento]])</f>
        <v>1</v>
      </c>
      <c r="I2543" s="23">
        <f>YEAR(CtasReceber[[#This Row],[Data Vencimento]])</f>
        <v>1900</v>
      </c>
      <c r="J2543" s="156"/>
      <c r="K2543" s="23">
        <f>MONTH(CtasReceber[[#This Row],[Data Recebimento]])</f>
        <v>1</v>
      </c>
      <c r="L2543" s="23">
        <f>YEAR(CtasReceber[[#This Row],[Data Recebimento]])</f>
        <v>1900</v>
      </c>
      <c r="M2543" s="154"/>
      <c r="N2543" s="208"/>
      <c r="O25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4" spans="1:15">
      <c r="A2544" s="156"/>
      <c r="B2544" s="220"/>
      <c r="C2544" s="150"/>
      <c r="D2544" s="150"/>
      <c r="E2544" s="150"/>
      <c r="F2544" s="150"/>
      <c r="G2544" s="151"/>
      <c r="H2544" s="23">
        <f>MONTH(CtasReceber[[#This Row],[Data Vencimento]])</f>
        <v>1</v>
      </c>
      <c r="I2544" s="23">
        <f>YEAR(CtasReceber[[#This Row],[Data Vencimento]])</f>
        <v>1900</v>
      </c>
      <c r="J2544" s="156"/>
      <c r="K2544" s="23">
        <f>MONTH(CtasReceber[[#This Row],[Data Recebimento]])</f>
        <v>1</v>
      </c>
      <c r="L2544" s="23">
        <f>YEAR(CtasReceber[[#This Row],[Data Recebimento]])</f>
        <v>1900</v>
      </c>
      <c r="M2544" s="154"/>
      <c r="N2544" s="208"/>
      <c r="O25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5" spans="1:15">
      <c r="A2545" s="156"/>
      <c r="B2545" s="220"/>
      <c r="C2545" s="150"/>
      <c r="D2545" s="150"/>
      <c r="E2545" s="150"/>
      <c r="F2545" s="150"/>
      <c r="G2545" s="151"/>
      <c r="H2545" s="23">
        <f>MONTH(CtasReceber[[#This Row],[Data Vencimento]])</f>
        <v>1</v>
      </c>
      <c r="I2545" s="23">
        <f>YEAR(CtasReceber[[#This Row],[Data Vencimento]])</f>
        <v>1900</v>
      </c>
      <c r="J2545" s="156"/>
      <c r="K2545" s="23">
        <f>MONTH(CtasReceber[[#This Row],[Data Recebimento]])</f>
        <v>1</v>
      </c>
      <c r="L2545" s="23">
        <f>YEAR(CtasReceber[[#This Row],[Data Recebimento]])</f>
        <v>1900</v>
      </c>
      <c r="M2545" s="154"/>
      <c r="N2545" s="208"/>
      <c r="O25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6" spans="1:15">
      <c r="A2546" s="156"/>
      <c r="B2546" s="220"/>
      <c r="C2546" s="150"/>
      <c r="D2546" s="150"/>
      <c r="E2546" s="150"/>
      <c r="F2546" s="150"/>
      <c r="G2546" s="151"/>
      <c r="H2546" s="23">
        <f>MONTH(CtasReceber[[#This Row],[Data Vencimento]])</f>
        <v>1</v>
      </c>
      <c r="I2546" s="23">
        <f>YEAR(CtasReceber[[#This Row],[Data Vencimento]])</f>
        <v>1900</v>
      </c>
      <c r="J2546" s="156"/>
      <c r="K2546" s="23">
        <f>MONTH(CtasReceber[[#This Row],[Data Recebimento]])</f>
        <v>1</v>
      </c>
      <c r="L2546" s="23">
        <f>YEAR(CtasReceber[[#This Row],[Data Recebimento]])</f>
        <v>1900</v>
      </c>
      <c r="M2546" s="154"/>
      <c r="N2546" s="208"/>
      <c r="O25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7" spans="1:15">
      <c r="A2547" s="156"/>
      <c r="B2547" s="220"/>
      <c r="C2547" s="150"/>
      <c r="D2547" s="150"/>
      <c r="E2547" s="150"/>
      <c r="F2547" s="150"/>
      <c r="G2547" s="151"/>
      <c r="H2547" s="23">
        <f>MONTH(CtasReceber[[#This Row],[Data Vencimento]])</f>
        <v>1</v>
      </c>
      <c r="I2547" s="23">
        <f>YEAR(CtasReceber[[#This Row],[Data Vencimento]])</f>
        <v>1900</v>
      </c>
      <c r="J2547" s="156"/>
      <c r="K2547" s="23">
        <f>MONTH(CtasReceber[[#This Row],[Data Recebimento]])</f>
        <v>1</v>
      </c>
      <c r="L2547" s="23">
        <f>YEAR(CtasReceber[[#This Row],[Data Recebimento]])</f>
        <v>1900</v>
      </c>
      <c r="M2547" s="154"/>
      <c r="N2547" s="208"/>
      <c r="O25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8" spans="1:15">
      <c r="A2548" s="156"/>
      <c r="B2548" s="220"/>
      <c r="C2548" s="150"/>
      <c r="D2548" s="150"/>
      <c r="E2548" s="150"/>
      <c r="F2548" s="150"/>
      <c r="G2548" s="151"/>
      <c r="H2548" s="23">
        <f>MONTH(CtasReceber[[#This Row],[Data Vencimento]])</f>
        <v>1</v>
      </c>
      <c r="I2548" s="23">
        <f>YEAR(CtasReceber[[#This Row],[Data Vencimento]])</f>
        <v>1900</v>
      </c>
      <c r="J2548" s="156"/>
      <c r="K2548" s="23">
        <f>MONTH(CtasReceber[[#This Row],[Data Recebimento]])</f>
        <v>1</v>
      </c>
      <c r="L2548" s="23">
        <f>YEAR(CtasReceber[[#This Row],[Data Recebimento]])</f>
        <v>1900</v>
      </c>
      <c r="M2548" s="154"/>
      <c r="N2548" s="208"/>
      <c r="O25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49" spans="1:15">
      <c r="A2549" s="156"/>
      <c r="B2549" s="220"/>
      <c r="C2549" s="150"/>
      <c r="D2549" s="150"/>
      <c r="E2549" s="150"/>
      <c r="F2549" s="150"/>
      <c r="G2549" s="151"/>
      <c r="H2549" s="23">
        <f>MONTH(CtasReceber[[#This Row],[Data Vencimento]])</f>
        <v>1</v>
      </c>
      <c r="I2549" s="23">
        <f>YEAR(CtasReceber[[#This Row],[Data Vencimento]])</f>
        <v>1900</v>
      </c>
      <c r="J2549" s="156"/>
      <c r="K2549" s="23">
        <f>MONTH(CtasReceber[[#This Row],[Data Recebimento]])</f>
        <v>1</v>
      </c>
      <c r="L2549" s="23">
        <f>YEAR(CtasReceber[[#This Row],[Data Recebimento]])</f>
        <v>1900</v>
      </c>
      <c r="M2549" s="154"/>
      <c r="N2549" s="208"/>
      <c r="O25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0" spans="1:15">
      <c r="A2550" s="156"/>
      <c r="B2550" s="220"/>
      <c r="C2550" s="150"/>
      <c r="D2550" s="150"/>
      <c r="E2550" s="150"/>
      <c r="F2550" s="150"/>
      <c r="G2550" s="151"/>
      <c r="H2550" s="23">
        <f>MONTH(CtasReceber[[#This Row],[Data Vencimento]])</f>
        <v>1</v>
      </c>
      <c r="I2550" s="23">
        <f>YEAR(CtasReceber[[#This Row],[Data Vencimento]])</f>
        <v>1900</v>
      </c>
      <c r="J2550" s="156"/>
      <c r="K2550" s="23">
        <f>MONTH(CtasReceber[[#This Row],[Data Recebimento]])</f>
        <v>1</v>
      </c>
      <c r="L2550" s="23">
        <f>YEAR(CtasReceber[[#This Row],[Data Recebimento]])</f>
        <v>1900</v>
      </c>
      <c r="M2550" s="154"/>
      <c r="N2550" s="208"/>
      <c r="O25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1" spans="1:15">
      <c r="A2551" s="156"/>
      <c r="B2551" s="220"/>
      <c r="C2551" s="150"/>
      <c r="D2551" s="150"/>
      <c r="E2551" s="150"/>
      <c r="F2551" s="150"/>
      <c r="G2551" s="151"/>
      <c r="H2551" s="23">
        <f>MONTH(CtasReceber[[#This Row],[Data Vencimento]])</f>
        <v>1</v>
      </c>
      <c r="I2551" s="23">
        <f>YEAR(CtasReceber[[#This Row],[Data Vencimento]])</f>
        <v>1900</v>
      </c>
      <c r="J2551" s="156"/>
      <c r="K2551" s="23">
        <f>MONTH(CtasReceber[[#This Row],[Data Recebimento]])</f>
        <v>1</v>
      </c>
      <c r="L2551" s="23">
        <f>YEAR(CtasReceber[[#This Row],[Data Recebimento]])</f>
        <v>1900</v>
      </c>
      <c r="M2551" s="154"/>
      <c r="N2551" s="208"/>
      <c r="O25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2" spans="1:15">
      <c r="A2552" s="156"/>
      <c r="B2552" s="220"/>
      <c r="C2552" s="150"/>
      <c r="D2552" s="150"/>
      <c r="E2552" s="150"/>
      <c r="F2552" s="150"/>
      <c r="G2552" s="151"/>
      <c r="H2552" s="23">
        <f>MONTH(CtasReceber[[#This Row],[Data Vencimento]])</f>
        <v>1</v>
      </c>
      <c r="I2552" s="23">
        <f>YEAR(CtasReceber[[#This Row],[Data Vencimento]])</f>
        <v>1900</v>
      </c>
      <c r="J2552" s="156"/>
      <c r="K2552" s="23">
        <f>MONTH(CtasReceber[[#This Row],[Data Recebimento]])</f>
        <v>1</v>
      </c>
      <c r="L2552" s="23">
        <f>YEAR(CtasReceber[[#This Row],[Data Recebimento]])</f>
        <v>1900</v>
      </c>
      <c r="M2552" s="154"/>
      <c r="N2552" s="208"/>
      <c r="O25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3" spans="1:15">
      <c r="A2553" s="156"/>
      <c r="B2553" s="220"/>
      <c r="C2553" s="150"/>
      <c r="D2553" s="150"/>
      <c r="E2553" s="150"/>
      <c r="F2553" s="150"/>
      <c r="G2553" s="151"/>
      <c r="H2553" s="23">
        <f>MONTH(CtasReceber[[#This Row],[Data Vencimento]])</f>
        <v>1</v>
      </c>
      <c r="I2553" s="23">
        <f>YEAR(CtasReceber[[#This Row],[Data Vencimento]])</f>
        <v>1900</v>
      </c>
      <c r="J2553" s="156"/>
      <c r="K2553" s="23">
        <f>MONTH(CtasReceber[[#This Row],[Data Recebimento]])</f>
        <v>1</v>
      </c>
      <c r="L2553" s="23">
        <f>YEAR(CtasReceber[[#This Row],[Data Recebimento]])</f>
        <v>1900</v>
      </c>
      <c r="M2553" s="154"/>
      <c r="N2553" s="208"/>
      <c r="O25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4" spans="1:15">
      <c r="A2554" s="156"/>
      <c r="B2554" s="220"/>
      <c r="C2554" s="150"/>
      <c r="D2554" s="150"/>
      <c r="E2554" s="150"/>
      <c r="F2554" s="150"/>
      <c r="G2554" s="151"/>
      <c r="H2554" s="23">
        <f>MONTH(CtasReceber[[#This Row],[Data Vencimento]])</f>
        <v>1</v>
      </c>
      <c r="I2554" s="23">
        <f>YEAR(CtasReceber[[#This Row],[Data Vencimento]])</f>
        <v>1900</v>
      </c>
      <c r="J2554" s="156"/>
      <c r="K2554" s="23">
        <f>MONTH(CtasReceber[[#This Row],[Data Recebimento]])</f>
        <v>1</v>
      </c>
      <c r="L2554" s="23">
        <f>YEAR(CtasReceber[[#This Row],[Data Recebimento]])</f>
        <v>1900</v>
      </c>
      <c r="M2554" s="154"/>
      <c r="N2554" s="208"/>
      <c r="O25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5" spans="1:15">
      <c r="A2555" s="156"/>
      <c r="B2555" s="220"/>
      <c r="C2555" s="150"/>
      <c r="D2555" s="150"/>
      <c r="E2555" s="150"/>
      <c r="F2555" s="150"/>
      <c r="G2555" s="151"/>
      <c r="H2555" s="23">
        <f>MONTH(CtasReceber[[#This Row],[Data Vencimento]])</f>
        <v>1</v>
      </c>
      <c r="I2555" s="23">
        <f>YEAR(CtasReceber[[#This Row],[Data Vencimento]])</f>
        <v>1900</v>
      </c>
      <c r="J2555" s="156"/>
      <c r="K2555" s="23">
        <f>MONTH(CtasReceber[[#This Row],[Data Recebimento]])</f>
        <v>1</v>
      </c>
      <c r="L2555" s="23">
        <f>YEAR(CtasReceber[[#This Row],[Data Recebimento]])</f>
        <v>1900</v>
      </c>
      <c r="M2555" s="154"/>
      <c r="N2555" s="208"/>
      <c r="O25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6" spans="1:15">
      <c r="A2556" s="156"/>
      <c r="B2556" s="220"/>
      <c r="C2556" s="150"/>
      <c r="D2556" s="150"/>
      <c r="E2556" s="150"/>
      <c r="F2556" s="150"/>
      <c r="G2556" s="151"/>
      <c r="H2556" s="23">
        <f>MONTH(CtasReceber[[#This Row],[Data Vencimento]])</f>
        <v>1</v>
      </c>
      <c r="I2556" s="23">
        <f>YEAR(CtasReceber[[#This Row],[Data Vencimento]])</f>
        <v>1900</v>
      </c>
      <c r="J2556" s="156"/>
      <c r="K2556" s="23">
        <f>MONTH(CtasReceber[[#This Row],[Data Recebimento]])</f>
        <v>1</v>
      </c>
      <c r="L2556" s="23">
        <f>YEAR(CtasReceber[[#This Row],[Data Recebimento]])</f>
        <v>1900</v>
      </c>
      <c r="M2556" s="154"/>
      <c r="N2556" s="208"/>
      <c r="O25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7" spans="1:15">
      <c r="A2557" s="156"/>
      <c r="B2557" s="220"/>
      <c r="C2557" s="150"/>
      <c r="D2557" s="150"/>
      <c r="E2557" s="150"/>
      <c r="F2557" s="150"/>
      <c r="G2557" s="151"/>
      <c r="H2557" s="23">
        <f>MONTH(CtasReceber[[#This Row],[Data Vencimento]])</f>
        <v>1</v>
      </c>
      <c r="I2557" s="23">
        <f>YEAR(CtasReceber[[#This Row],[Data Vencimento]])</f>
        <v>1900</v>
      </c>
      <c r="J2557" s="156"/>
      <c r="K2557" s="23">
        <f>MONTH(CtasReceber[[#This Row],[Data Recebimento]])</f>
        <v>1</v>
      </c>
      <c r="L2557" s="23">
        <f>YEAR(CtasReceber[[#This Row],[Data Recebimento]])</f>
        <v>1900</v>
      </c>
      <c r="M2557" s="154"/>
      <c r="N2557" s="208"/>
      <c r="O25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8" spans="1:15">
      <c r="A2558" s="156"/>
      <c r="B2558" s="220"/>
      <c r="C2558" s="150"/>
      <c r="D2558" s="150"/>
      <c r="E2558" s="150"/>
      <c r="F2558" s="150"/>
      <c r="G2558" s="151"/>
      <c r="H2558" s="23">
        <f>MONTH(CtasReceber[[#This Row],[Data Vencimento]])</f>
        <v>1</v>
      </c>
      <c r="I2558" s="23">
        <f>YEAR(CtasReceber[[#This Row],[Data Vencimento]])</f>
        <v>1900</v>
      </c>
      <c r="J2558" s="156"/>
      <c r="K2558" s="23">
        <f>MONTH(CtasReceber[[#This Row],[Data Recebimento]])</f>
        <v>1</v>
      </c>
      <c r="L2558" s="23">
        <f>YEAR(CtasReceber[[#This Row],[Data Recebimento]])</f>
        <v>1900</v>
      </c>
      <c r="M2558" s="154"/>
      <c r="N2558" s="208"/>
      <c r="O25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59" spans="1:15">
      <c r="A2559" s="156"/>
      <c r="B2559" s="220"/>
      <c r="C2559" s="150"/>
      <c r="D2559" s="150"/>
      <c r="E2559" s="150"/>
      <c r="F2559" s="150"/>
      <c r="G2559" s="151"/>
      <c r="H2559" s="23">
        <f>MONTH(CtasReceber[[#This Row],[Data Vencimento]])</f>
        <v>1</v>
      </c>
      <c r="I2559" s="23">
        <f>YEAR(CtasReceber[[#This Row],[Data Vencimento]])</f>
        <v>1900</v>
      </c>
      <c r="J2559" s="156"/>
      <c r="K2559" s="23">
        <f>MONTH(CtasReceber[[#This Row],[Data Recebimento]])</f>
        <v>1</v>
      </c>
      <c r="L2559" s="23">
        <f>YEAR(CtasReceber[[#This Row],[Data Recebimento]])</f>
        <v>1900</v>
      </c>
      <c r="M2559" s="154"/>
      <c r="N2559" s="208"/>
      <c r="O25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0" spans="1:15">
      <c r="A2560" s="156"/>
      <c r="B2560" s="220"/>
      <c r="C2560" s="150"/>
      <c r="D2560" s="150"/>
      <c r="E2560" s="150"/>
      <c r="F2560" s="150"/>
      <c r="G2560" s="151"/>
      <c r="H2560" s="23">
        <f>MONTH(CtasReceber[[#This Row],[Data Vencimento]])</f>
        <v>1</v>
      </c>
      <c r="I2560" s="23">
        <f>YEAR(CtasReceber[[#This Row],[Data Vencimento]])</f>
        <v>1900</v>
      </c>
      <c r="J2560" s="156"/>
      <c r="K2560" s="23">
        <f>MONTH(CtasReceber[[#This Row],[Data Recebimento]])</f>
        <v>1</v>
      </c>
      <c r="L2560" s="23">
        <f>YEAR(CtasReceber[[#This Row],[Data Recebimento]])</f>
        <v>1900</v>
      </c>
      <c r="M2560" s="154"/>
      <c r="N2560" s="208"/>
      <c r="O25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1" spans="1:15">
      <c r="A2561" s="156"/>
      <c r="B2561" s="220"/>
      <c r="C2561" s="150"/>
      <c r="D2561" s="150"/>
      <c r="E2561" s="150"/>
      <c r="F2561" s="150"/>
      <c r="G2561" s="151"/>
      <c r="H2561" s="23">
        <f>MONTH(CtasReceber[[#This Row],[Data Vencimento]])</f>
        <v>1</v>
      </c>
      <c r="I2561" s="23">
        <f>YEAR(CtasReceber[[#This Row],[Data Vencimento]])</f>
        <v>1900</v>
      </c>
      <c r="J2561" s="156"/>
      <c r="K2561" s="23">
        <f>MONTH(CtasReceber[[#This Row],[Data Recebimento]])</f>
        <v>1</v>
      </c>
      <c r="L2561" s="23">
        <f>YEAR(CtasReceber[[#This Row],[Data Recebimento]])</f>
        <v>1900</v>
      </c>
      <c r="M2561" s="154"/>
      <c r="N2561" s="208"/>
      <c r="O25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2" spans="1:15">
      <c r="A2562" s="156"/>
      <c r="B2562" s="220"/>
      <c r="C2562" s="150"/>
      <c r="D2562" s="150"/>
      <c r="E2562" s="150"/>
      <c r="F2562" s="150"/>
      <c r="G2562" s="151"/>
      <c r="H2562" s="23">
        <f>MONTH(CtasReceber[[#This Row],[Data Vencimento]])</f>
        <v>1</v>
      </c>
      <c r="I2562" s="23">
        <f>YEAR(CtasReceber[[#This Row],[Data Vencimento]])</f>
        <v>1900</v>
      </c>
      <c r="J2562" s="156"/>
      <c r="K2562" s="23">
        <f>MONTH(CtasReceber[[#This Row],[Data Recebimento]])</f>
        <v>1</v>
      </c>
      <c r="L2562" s="23">
        <f>YEAR(CtasReceber[[#This Row],[Data Recebimento]])</f>
        <v>1900</v>
      </c>
      <c r="M2562" s="154"/>
      <c r="N2562" s="208"/>
      <c r="O25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3" spans="1:15">
      <c r="A2563" s="156"/>
      <c r="B2563" s="220"/>
      <c r="C2563" s="150"/>
      <c r="D2563" s="150"/>
      <c r="E2563" s="150"/>
      <c r="F2563" s="150"/>
      <c r="G2563" s="151"/>
      <c r="H2563" s="23">
        <f>MONTH(CtasReceber[[#This Row],[Data Vencimento]])</f>
        <v>1</v>
      </c>
      <c r="I2563" s="23">
        <f>YEAR(CtasReceber[[#This Row],[Data Vencimento]])</f>
        <v>1900</v>
      </c>
      <c r="J2563" s="156"/>
      <c r="K2563" s="23">
        <f>MONTH(CtasReceber[[#This Row],[Data Recebimento]])</f>
        <v>1</v>
      </c>
      <c r="L2563" s="23">
        <f>YEAR(CtasReceber[[#This Row],[Data Recebimento]])</f>
        <v>1900</v>
      </c>
      <c r="M2563" s="154"/>
      <c r="N2563" s="208"/>
      <c r="O25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4" spans="1:15">
      <c r="A2564" s="156"/>
      <c r="B2564" s="220"/>
      <c r="C2564" s="150"/>
      <c r="D2564" s="150"/>
      <c r="E2564" s="150"/>
      <c r="F2564" s="150"/>
      <c r="G2564" s="151"/>
      <c r="H2564" s="23">
        <f>MONTH(CtasReceber[[#This Row],[Data Vencimento]])</f>
        <v>1</v>
      </c>
      <c r="I2564" s="23">
        <f>YEAR(CtasReceber[[#This Row],[Data Vencimento]])</f>
        <v>1900</v>
      </c>
      <c r="J2564" s="156"/>
      <c r="K2564" s="23">
        <f>MONTH(CtasReceber[[#This Row],[Data Recebimento]])</f>
        <v>1</v>
      </c>
      <c r="L2564" s="23">
        <f>YEAR(CtasReceber[[#This Row],[Data Recebimento]])</f>
        <v>1900</v>
      </c>
      <c r="M2564" s="154"/>
      <c r="N2564" s="208"/>
      <c r="O25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5" spans="1:15">
      <c r="A2565" s="156"/>
      <c r="B2565" s="220"/>
      <c r="C2565" s="150"/>
      <c r="D2565" s="150"/>
      <c r="E2565" s="150"/>
      <c r="F2565" s="150"/>
      <c r="G2565" s="151"/>
      <c r="H2565" s="23">
        <f>MONTH(CtasReceber[[#This Row],[Data Vencimento]])</f>
        <v>1</v>
      </c>
      <c r="I2565" s="23">
        <f>YEAR(CtasReceber[[#This Row],[Data Vencimento]])</f>
        <v>1900</v>
      </c>
      <c r="J2565" s="156"/>
      <c r="K2565" s="23">
        <f>MONTH(CtasReceber[[#This Row],[Data Recebimento]])</f>
        <v>1</v>
      </c>
      <c r="L2565" s="23">
        <f>YEAR(CtasReceber[[#This Row],[Data Recebimento]])</f>
        <v>1900</v>
      </c>
      <c r="M2565" s="154"/>
      <c r="N2565" s="208"/>
      <c r="O25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6" spans="1:15">
      <c r="A2566" s="156"/>
      <c r="B2566" s="220"/>
      <c r="C2566" s="150"/>
      <c r="D2566" s="150"/>
      <c r="E2566" s="150"/>
      <c r="F2566" s="150"/>
      <c r="G2566" s="151"/>
      <c r="H2566" s="23">
        <f>MONTH(CtasReceber[[#This Row],[Data Vencimento]])</f>
        <v>1</v>
      </c>
      <c r="I2566" s="23">
        <f>YEAR(CtasReceber[[#This Row],[Data Vencimento]])</f>
        <v>1900</v>
      </c>
      <c r="J2566" s="156"/>
      <c r="K2566" s="23">
        <f>MONTH(CtasReceber[[#This Row],[Data Recebimento]])</f>
        <v>1</v>
      </c>
      <c r="L2566" s="23">
        <f>YEAR(CtasReceber[[#This Row],[Data Recebimento]])</f>
        <v>1900</v>
      </c>
      <c r="M2566" s="154"/>
      <c r="N2566" s="208"/>
      <c r="O25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7" spans="1:15">
      <c r="A2567" s="156"/>
      <c r="B2567" s="220"/>
      <c r="C2567" s="150"/>
      <c r="D2567" s="150"/>
      <c r="E2567" s="150"/>
      <c r="F2567" s="150"/>
      <c r="G2567" s="151"/>
      <c r="H2567" s="23">
        <f>MONTH(CtasReceber[[#This Row],[Data Vencimento]])</f>
        <v>1</v>
      </c>
      <c r="I2567" s="23">
        <f>YEAR(CtasReceber[[#This Row],[Data Vencimento]])</f>
        <v>1900</v>
      </c>
      <c r="J2567" s="156"/>
      <c r="K2567" s="23">
        <f>MONTH(CtasReceber[[#This Row],[Data Recebimento]])</f>
        <v>1</v>
      </c>
      <c r="L2567" s="23">
        <f>YEAR(CtasReceber[[#This Row],[Data Recebimento]])</f>
        <v>1900</v>
      </c>
      <c r="M2567" s="154"/>
      <c r="N2567" s="208"/>
      <c r="O25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8" spans="1:15">
      <c r="A2568" s="156"/>
      <c r="B2568" s="220"/>
      <c r="C2568" s="150"/>
      <c r="D2568" s="150"/>
      <c r="E2568" s="150"/>
      <c r="F2568" s="150"/>
      <c r="G2568" s="151"/>
      <c r="H2568" s="23">
        <f>MONTH(CtasReceber[[#This Row],[Data Vencimento]])</f>
        <v>1</v>
      </c>
      <c r="I2568" s="23">
        <f>YEAR(CtasReceber[[#This Row],[Data Vencimento]])</f>
        <v>1900</v>
      </c>
      <c r="J2568" s="156"/>
      <c r="K2568" s="23">
        <f>MONTH(CtasReceber[[#This Row],[Data Recebimento]])</f>
        <v>1</v>
      </c>
      <c r="L2568" s="23">
        <f>YEAR(CtasReceber[[#This Row],[Data Recebimento]])</f>
        <v>1900</v>
      </c>
      <c r="M2568" s="154"/>
      <c r="N2568" s="208"/>
      <c r="O25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69" spans="1:15">
      <c r="A2569" s="156"/>
      <c r="B2569" s="220"/>
      <c r="C2569" s="150"/>
      <c r="D2569" s="150"/>
      <c r="E2569" s="150"/>
      <c r="F2569" s="150"/>
      <c r="G2569" s="151"/>
      <c r="H2569" s="23">
        <f>MONTH(CtasReceber[[#This Row],[Data Vencimento]])</f>
        <v>1</v>
      </c>
      <c r="I2569" s="23">
        <f>YEAR(CtasReceber[[#This Row],[Data Vencimento]])</f>
        <v>1900</v>
      </c>
      <c r="J2569" s="156"/>
      <c r="K2569" s="23">
        <f>MONTH(CtasReceber[[#This Row],[Data Recebimento]])</f>
        <v>1</v>
      </c>
      <c r="L2569" s="23">
        <f>YEAR(CtasReceber[[#This Row],[Data Recebimento]])</f>
        <v>1900</v>
      </c>
      <c r="M2569" s="154"/>
      <c r="N2569" s="208"/>
      <c r="O25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0" spans="1:15">
      <c r="A2570" s="156"/>
      <c r="B2570" s="220"/>
      <c r="C2570" s="150"/>
      <c r="D2570" s="150"/>
      <c r="E2570" s="150"/>
      <c r="F2570" s="150"/>
      <c r="G2570" s="151"/>
      <c r="H2570" s="23">
        <f>MONTH(CtasReceber[[#This Row],[Data Vencimento]])</f>
        <v>1</v>
      </c>
      <c r="I2570" s="23">
        <f>YEAR(CtasReceber[[#This Row],[Data Vencimento]])</f>
        <v>1900</v>
      </c>
      <c r="J2570" s="156"/>
      <c r="K2570" s="23">
        <f>MONTH(CtasReceber[[#This Row],[Data Recebimento]])</f>
        <v>1</v>
      </c>
      <c r="L2570" s="23">
        <f>YEAR(CtasReceber[[#This Row],[Data Recebimento]])</f>
        <v>1900</v>
      </c>
      <c r="M2570" s="154"/>
      <c r="N2570" s="208"/>
      <c r="O25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1" spans="1:15">
      <c r="A2571" s="156"/>
      <c r="B2571" s="220"/>
      <c r="C2571" s="150"/>
      <c r="D2571" s="150"/>
      <c r="E2571" s="150"/>
      <c r="F2571" s="150"/>
      <c r="G2571" s="151"/>
      <c r="H2571" s="23">
        <f>MONTH(CtasReceber[[#This Row],[Data Vencimento]])</f>
        <v>1</v>
      </c>
      <c r="I2571" s="23">
        <f>YEAR(CtasReceber[[#This Row],[Data Vencimento]])</f>
        <v>1900</v>
      </c>
      <c r="J2571" s="156"/>
      <c r="K2571" s="23">
        <f>MONTH(CtasReceber[[#This Row],[Data Recebimento]])</f>
        <v>1</v>
      </c>
      <c r="L2571" s="23">
        <f>YEAR(CtasReceber[[#This Row],[Data Recebimento]])</f>
        <v>1900</v>
      </c>
      <c r="M2571" s="154"/>
      <c r="N2571" s="208"/>
      <c r="O25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2" spans="1:15">
      <c r="A2572" s="156"/>
      <c r="B2572" s="220"/>
      <c r="C2572" s="150"/>
      <c r="D2572" s="150"/>
      <c r="E2572" s="150"/>
      <c r="F2572" s="150"/>
      <c r="G2572" s="151"/>
      <c r="H2572" s="23">
        <f>MONTH(CtasReceber[[#This Row],[Data Vencimento]])</f>
        <v>1</v>
      </c>
      <c r="I2572" s="23">
        <f>YEAR(CtasReceber[[#This Row],[Data Vencimento]])</f>
        <v>1900</v>
      </c>
      <c r="J2572" s="156"/>
      <c r="K2572" s="23">
        <f>MONTH(CtasReceber[[#This Row],[Data Recebimento]])</f>
        <v>1</v>
      </c>
      <c r="L2572" s="23">
        <f>YEAR(CtasReceber[[#This Row],[Data Recebimento]])</f>
        <v>1900</v>
      </c>
      <c r="M2572" s="154"/>
      <c r="N2572" s="208"/>
      <c r="O25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3" spans="1:15">
      <c r="A2573" s="156"/>
      <c r="B2573" s="220"/>
      <c r="C2573" s="150"/>
      <c r="D2573" s="150"/>
      <c r="E2573" s="150"/>
      <c r="F2573" s="150"/>
      <c r="G2573" s="151"/>
      <c r="H2573" s="23">
        <f>MONTH(CtasReceber[[#This Row],[Data Vencimento]])</f>
        <v>1</v>
      </c>
      <c r="I2573" s="23">
        <f>YEAR(CtasReceber[[#This Row],[Data Vencimento]])</f>
        <v>1900</v>
      </c>
      <c r="J2573" s="156"/>
      <c r="K2573" s="23">
        <f>MONTH(CtasReceber[[#This Row],[Data Recebimento]])</f>
        <v>1</v>
      </c>
      <c r="L2573" s="23">
        <f>YEAR(CtasReceber[[#This Row],[Data Recebimento]])</f>
        <v>1900</v>
      </c>
      <c r="M2573" s="154"/>
      <c r="N2573" s="208"/>
      <c r="O25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4" spans="1:15">
      <c r="A2574" s="156"/>
      <c r="B2574" s="220"/>
      <c r="C2574" s="150"/>
      <c r="D2574" s="150"/>
      <c r="E2574" s="150"/>
      <c r="F2574" s="150"/>
      <c r="G2574" s="151"/>
      <c r="H2574" s="23">
        <f>MONTH(CtasReceber[[#This Row],[Data Vencimento]])</f>
        <v>1</v>
      </c>
      <c r="I2574" s="23">
        <f>YEAR(CtasReceber[[#This Row],[Data Vencimento]])</f>
        <v>1900</v>
      </c>
      <c r="J2574" s="156"/>
      <c r="K2574" s="23">
        <f>MONTH(CtasReceber[[#This Row],[Data Recebimento]])</f>
        <v>1</v>
      </c>
      <c r="L2574" s="23">
        <f>YEAR(CtasReceber[[#This Row],[Data Recebimento]])</f>
        <v>1900</v>
      </c>
      <c r="M2574" s="154"/>
      <c r="N2574" s="208"/>
      <c r="O25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5" spans="1:15">
      <c r="A2575" s="156"/>
      <c r="B2575" s="220"/>
      <c r="C2575" s="150"/>
      <c r="D2575" s="150"/>
      <c r="E2575" s="150"/>
      <c r="F2575" s="150"/>
      <c r="G2575" s="151"/>
      <c r="H2575" s="23">
        <f>MONTH(CtasReceber[[#This Row],[Data Vencimento]])</f>
        <v>1</v>
      </c>
      <c r="I2575" s="23">
        <f>YEAR(CtasReceber[[#This Row],[Data Vencimento]])</f>
        <v>1900</v>
      </c>
      <c r="J2575" s="156"/>
      <c r="K2575" s="23">
        <f>MONTH(CtasReceber[[#This Row],[Data Recebimento]])</f>
        <v>1</v>
      </c>
      <c r="L2575" s="23">
        <f>YEAR(CtasReceber[[#This Row],[Data Recebimento]])</f>
        <v>1900</v>
      </c>
      <c r="M2575" s="154"/>
      <c r="N2575" s="208"/>
      <c r="O25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6" spans="1:15">
      <c r="A2576" s="156"/>
      <c r="B2576" s="220"/>
      <c r="C2576" s="150"/>
      <c r="D2576" s="150"/>
      <c r="E2576" s="150"/>
      <c r="F2576" s="150"/>
      <c r="G2576" s="151"/>
      <c r="H2576" s="23">
        <f>MONTH(CtasReceber[[#This Row],[Data Vencimento]])</f>
        <v>1</v>
      </c>
      <c r="I2576" s="23">
        <f>YEAR(CtasReceber[[#This Row],[Data Vencimento]])</f>
        <v>1900</v>
      </c>
      <c r="J2576" s="156"/>
      <c r="K2576" s="23">
        <f>MONTH(CtasReceber[[#This Row],[Data Recebimento]])</f>
        <v>1</v>
      </c>
      <c r="L2576" s="23">
        <f>YEAR(CtasReceber[[#This Row],[Data Recebimento]])</f>
        <v>1900</v>
      </c>
      <c r="M2576" s="154"/>
      <c r="N2576" s="208"/>
      <c r="O25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7" spans="1:15">
      <c r="A2577" s="156"/>
      <c r="B2577" s="220"/>
      <c r="C2577" s="150"/>
      <c r="D2577" s="150"/>
      <c r="E2577" s="150"/>
      <c r="F2577" s="150"/>
      <c r="G2577" s="151"/>
      <c r="H2577" s="23">
        <f>MONTH(CtasReceber[[#This Row],[Data Vencimento]])</f>
        <v>1</v>
      </c>
      <c r="I2577" s="23">
        <f>YEAR(CtasReceber[[#This Row],[Data Vencimento]])</f>
        <v>1900</v>
      </c>
      <c r="J2577" s="156"/>
      <c r="K2577" s="23">
        <f>MONTH(CtasReceber[[#This Row],[Data Recebimento]])</f>
        <v>1</v>
      </c>
      <c r="L2577" s="23">
        <f>YEAR(CtasReceber[[#This Row],[Data Recebimento]])</f>
        <v>1900</v>
      </c>
      <c r="M2577" s="154"/>
      <c r="N2577" s="208"/>
      <c r="O25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8" spans="1:15">
      <c r="A2578" s="156"/>
      <c r="B2578" s="220"/>
      <c r="C2578" s="150"/>
      <c r="D2578" s="150"/>
      <c r="E2578" s="150"/>
      <c r="F2578" s="150"/>
      <c r="G2578" s="151"/>
      <c r="H2578" s="23">
        <f>MONTH(CtasReceber[[#This Row],[Data Vencimento]])</f>
        <v>1</v>
      </c>
      <c r="I2578" s="23">
        <f>YEAR(CtasReceber[[#This Row],[Data Vencimento]])</f>
        <v>1900</v>
      </c>
      <c r="J2578" s="156"/>
      <c r="K2578" s="23">
        <f>MONTH(CtasReceber[[#This Row],[Data Recebimento]])</f>
        <v>1</v>
      </c>
      <c r="L2578" s="23">
        <f>YEAR(CtasReceber[[#This Row],[Data Recebimento]])</f>
        <v>1900</v>
      </c>
      <c r="M2578" s="154"/>
      <c r="N2578" s="208"/>
      <c r="O25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79" spans="1:15">
      <c r="A2579" s="156"/>
      <c r="B2579" s="220"/>
      <c r="C2579" s="150"/>
      <c r="D2579" s="150"/>
      <c r="E2579" s="150"/>
      <c r="F2579" s="150"/>
      <c r="G2579" s="151"/>
      <c r="H2579" s="23">
        <f>MONTH(CtasReceber[[#This Row],[Data Vencimento]])</f>
        <v>1</v>
      </c>
      <c r="I2579" s="23">
        <f>YEAR(CtasReceber[[#This Row],[Data Vencimento]])</f>
        <v>1900</v>
      </c>
      <c r="J2579" s="156"/>
      <c r="K2579" s="23">
        <f>MONTH(CtasReceber[[#This Row],[Data Recebimento]])</f>
        <v>1</v>
      </c>
      <c r="L2579" s="23">
        <f>YEAR(CtasReceber[[#This Row],[Data Recebimento]])</f>
        <v>1900</v>
      </c>
      <c r="M2579" s="154"/>
      <c r="N2579" s="208"/>
      <c r="O25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0" spans="1:15">
      <c r="A2580" s="156"/>
      <c r="B2580" s="220"/>
      <c r="C2580" s="150"/>
      <c r="D2580" s="150"/>
      <c r="E2580" s="150"/>
      <c r="F2580" s="150"/>
      <c r="G2580" s="151"/>
      <c r="H2580" s="23">
        <f>MONTH(CtasReceber[[#This Row],[Data Vencimento]])</f>
        <v>1</v>
      </c>
      <c r="I2580" s="23">
        <f>YEAR(CtasReceber[[#This Row],[Data Vencimento]])</f>
        <v>1900</v>
      </c>
      <c r="J2580" s="156"/>
      <c r="K2580" s="23">
        <f>MONTH(CtasReceber[[#This Row],[Data Recebimento]])</f>
        <v>1</v>
      </c>
      <c r="L2580" s="23">
        <f>YEAR(CtasReceber[[#This Row],[Data Recebimento]])</f>
        <v>1900</v>
      </c>
      <c r="M2580" s="154"/>
      <c r="N2580" s="208"/>
      <c r="O25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1" spans="1:15">
      <c r="A2581" s="156"/>
      <c r="B2581" s="220"/>
      <c r="C2581" s="150"/>
      <c r="D2581" s="150"/>
      <c r="E2581" s="150"/>
      <c r="F2581" s="150"/>
      <c r="G2581" s="151"/>
      <c r="H2581" s="23">
        <f>MONTH(CtasReceber[[#This Row],[Data Vencimento]])</f>
        <v>1</v>
      </c>
      <c r="I2581" s="23">
        <f>YEAR(CtasReceber[[#This Row],[Data Vencimento]])</f>
        <v>1900</v>
      </c>
      <c r="J2581" s="156"/>
      <c r="K2581" s="23">
        <f>MONTH(CtasReceber[[#This Row],[Data Recebimento]])</f>
        <v>1</v>
      </c>
      <c r="L2581" s="23">
        <f>YEAR(CtasReceber[[#This Row],[Data Recebimento]])</f>
        <v>1900</v>
      </c>
      <c r="M2581" s="154"/>
      <c r="N2581" s="208"/>
      <c r="O25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2" spans="1:15">
      <c r="A2582" s="156"/>
      <c r="B2582" s="220"/>
      <c r="C2582" s="150"/>
      <c r="D2582" s="150"/>
      <c r="E2582" s="150"/>
      <c r="F2582" s="150"/>
      <c r="G2582" s="151"/>
      <c r="H2582" s="23">
        <f>MONTH(CtasReceber[[#This Row],[Data Vencimento]])</f>
        <v>1</v>
      </c>
      <c r="I2582" s="23">
        <f>YEAR(CtasReceber[[#This Row],[Data Vencimento]])</f>
        <v>1900</v>
      </c>
      <c r="J2582" s="156"/>
      <c r="K2582" s="23">
        <f>MONTH(CtasReceber[[#This Row],[Data Recebimento]])</f>
        <v>1</v>
      </c>
      <c r="L2582" s="23">
        <f>YEAR(CtasReceber[[#This Row],[Data Recebimento]])</f>
        <v>1900</v>
      </c>
      <c r="M2582" s="154"/>
      <c r="N2582" s="208"/>
      <c r="O25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3" spans="1:15">
      <c r="A2583" s="156"/>
      <c r="B2583" s="220"/>
      <c r="C2583" s="150"/>
      <c r="D2583" s="150"/>
      <c r="E2583" s="150"/>
      <c r="F2583" s="150"/>
      <c r="G2583" s="151"/>
      <c r="H2583" s="23">
        <f>MONTH(CtasReceber[[#This Row],[Data Vencimento]])</f>
        <v>1</v>
      </c>
      <c r="I2583" s="23">
        <f>YEAR(CtasReceber[[#This Row],[Data Vencimento]])</f>
        <v>1900</v>
      </c>
      <c r="J2583" s="156"/>
      <c r="K2583" s="23">
        <f>MONTH(CtasReceber[[#This Row],[Data Recebimento]])</f>
        <v>1</v>
      </c>
      <c r="L2583" s="23">
        <f>YEAR(CtasReceber[[#This Row],[Data Recebimento]])</f>
        <v>1900</v>
      </c>
      <c r="M2583" s="154"/>
      <c r="N2583" s="208"/>
      <c r="O25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4" spans="1:15">
      <c r="A2584" s="156"/>
      <c r="B2584" s="220"/>
      <c r="C2584" s="150"/>
      <c r="D2584" s="150"/>
      <c r="E2584" s="150"/>
      <c r="F2584" s="150"/>
      <c r="G2584" s="151"/>
      <c r="H2584" s="23">
        <f>MONTH(CtasReceber[[#This Row],[Data Vencimento]])</f>
        <v>1</v>
      </c>
      <c r="I2584" s="23">
        <f>YEAR(CtasReceber[[#This Row],[Data Vencimento]])</f>
        <v>1900</v>
      </c>
      <c r="J2584" s="156"/>
      <c r="K2584" s="23">
        <f>MONTH(CtasReceber[[#This Row],[Data Recebimento]])</f>
        <v>1</v>
      </c>
      <c r="L2584" s="23">
        <f>YEAR(CtasReceber[[#This Row],[Data Recebimento]])</f>
        <v>1900</v>
      </c>
      <c r="M2584" s="154"/>
      <c r="N2584" s="208"/>
      <c r="O25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5" spans="1:15">
      <c r="A2585" s="156"/>
      <c r="B2585" s="220"/>
      <c r="C2585" s="150"/>
      <c r="D2585" s="150"/>
      <c r="E2585" s="150"/>
      <c r="F2585" s="150"/>
      <c r="G2585" s="151"/>
      <c r="H2585" s="23">
        <f>MONTH(CtasReceber[[#This Row],[Data Vencimento]])</f>
        <v>1</v>
      </c>
      <c r="I2585" s="23">
        <f>YEAR(CtasReceber[[#This Row],[Data Vencimento]])</f>
        <v>1900</v>
      </c>
      <c r="J2585" s="156"/>
      <c r="K2585" s="23">
        <f>MONTH(CtasReceber[[#This Row],[Data Recebimento]])</f>
        <v>1</v>
      </c>
      <c r="L2585" s="23">
        <f>YEAR(CtasReceber[[#This Row],[Data Recebimento]])</f>
        <v>1900</v>
      </c>
      <c r="M2585" s="154"/>
      <c r="N2585" s="208"/>
      <c r="O25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6" spans="1:15">
      <c r="A2586" s="156"/>
      <c r="B2586" s="220"/>
      <c r="C2586" s="150"/>
      <c r="D2586" s="150"/>
      <c r="E2586" s="150"/>
      <c r="F2586" s="150"/>
      <c r="G2586" s="151"/>
      <c r="H2586" s="23">
        <f>MONTH(CtasReceber[[#This Row],[Data Vencimento]])</f>
        <v>1</v>
      </c>
      <c r="I2586" s="23">
        <f>YEAR(CtasReceber[[#This Row],[Data Vencimento]])</f>
        <v>1900</v>
      </c>
      <c r="J2586" s="156"/>
      <c r="K2586" s="23">
        <f>MONTH(CtasReceber[[#This Row],[Data Recebimento]])</f>
        <v>1</v>
      </c>
      <c r="L2586" s="23">
        <f>YEAR(CtasReceber[[#This Row],[Data Recebimento]])</f>
        <v>1900</v>
      </c>
      <c r="M2586" s="154"/>
      <c r="N2586" s="208"/>
      <c r="O25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7" spans="1:15">
      <c r="A2587" s="156"/>
      <c r="B2587" s="220"/>
      <c r="C2587" s="150"/>
      <c r="D2587" s="150"/>
      <c r="E2587" s="150"/>
      <c r="F2587" s="150"/>
      <c r="G2587" s="151"/>
      <c r="H2587" s="23">
        <f>MONTH(CtasReceber[[#This Row],[Data Vencimento]])</f>
        <v>1</v>
      </c>
      <c r="I2587" s="23">
        <f>YEAR(CtasReceber[[#This Row],[Data Vencimento]])</f>
        <v>1900</v>
      </c>
      <c r="J2587" s="156"/>
      <c r="K2587" s="23">
        <f>MONTH(CtasReceber[[#This Row],[Data Recebimento]])</f>
        <v>1</v>
      </c>
      <c r="L2587" s="23">
        <f>YEAR(CtasReceber[[#This Row],[Data Recebimento]])</f>
        <v>1900</v>
      </c>
      <c r="M2587" s="154"/>
      <c r="N2587" s="208"/>
      <c r="O25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8" spans="1:15">
      <c r="A2588" s="156"/>
      <c r="B2588" s="220"/>
      <c r="C2588" s="150"/>
      <c r="D2588" s="150"/>
      <c r="E2588" s="150"/>
      <c r="F2588" s="150"/>
      <c r="G2588" s="151"/>
      <c r="H2588" s="23">
        <f>MONTH(CtasReceber[[#This Row],[Data Vencimento]])</f>
        <v>1</v>
      </c>
      <c r="I2588" s="23">
        <f>YEAR(CtasReceber[[#This Row],[Data Vencimento]])</f>
        <v>1900</v>
      </c>
      <c r="J2588" s="156"/>
      <c r="K2588" s="23">
        <f>MONTH(CtasReceber[[#This Row],[Data Recebimento]])</f>
        <v>1</v>
      </c>
      <c r="L2588" s="23">
        <f>YEAR(CtasReceber[[#This Row],[Data Recebimento]])</f>
        <v>1900</v>
      </c>
      <c r="M2588" s="154"/>
      <c r="N2588" s="208"/>
      <c r="O25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89" spans="1:15">
      <c r="A2589" s="156"/>
      <c r="B2589" s="220"/>
      <c r="C2589" s="150"/>
      <c r="D2589" s="150"/>
      <c r="E2589" s="150"/>
      <c r="F2589" s="150"/>
      <c r="G2589" s="151"/>
      <c r="H2589" s="23">
        <f>MONTH(CtasReceber[[#This Row],[Data Vencimento]])</f>
        <v>1</v>
      </c>
      <c r="I2589" s="23">
        <f>YEAR(CtasReceber[[#This Row],[Data Vencimento]])</f>
        <v>1900</v>
      </c>
      <c r="J2589" s="156"/>
      <c r="K2589" s="23">
        <f>MONTH(CtasReceber[[#This Row],[Data Recebimento]])</f>
        <v>1</v>
      </c>
      <c r="L2589" s="23">
        <f>YEAR(CtasReceber[[#This Row],[Data Recebimento]])</f>
        <v>1900</v>
      </c>
      <c r="M2589" s="154"/>
      <c r="N2589" s="208"/>
      <c r="O25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0" spans="1:15">
      <c r="A2590" s="156"/>
      <c r="B2590" s="220"/>
      <c r="C2590" s="150"/>
      <c r="D2590" s="150"/>
      <c r="E2590" s="150"/>
      <c r="F2590" s="150"/>
      <c r="G2590" s="151"/>
      <c r="H2590" s="23">
        <f>MONTH(CtasReceber[[#This Row],[Data Vencimento]])</f>
        <v>1</v>
      </c>
      <c r="I2590" s="23">
        <f>YEAR(CtasReceber[[#This Row],[Data Vencimento]])</f>
        <v>1900</v>
      </c>
      <c r="J2590" s="156"/>
      <c r="K2590" s="23">
        <f>MONTH(CtasReceber[[#This Row],[Data Recebimento]])</f>
        <v>1</v>
      </c>
      <c r="L2590" s="23">
        <f>YEAR(CtasReceber[[#This Row],[Data Recebimento]])</f>
        <v>1900</v>
      </c>
      <c r="M2590" s="154"/>
      <c r="N2590" s="208"/>
      <c r="O25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1" spans="1:15">
      <c r="A2591" s="156"/>
      <c r="B2591" s="220"/>
      <c r="C2591" s="150"/>
      <c r="D2591" s="150"/>
      <c r="E2591" s="150"/>
      <c r="F2591" s="150"/>
      <c r="G2591" s="151"/>
      <c r="H2591" s="23">
        <f>MONTH(CtasReceber[[#This Row],[Data Vencimento]])</f>
        <v>1</v>
      </c>
      <c r="I2591" s="23">
        <f>YEAR(CtasReceber[[#This Row],[Data Vencimento]])</f>
        <v>1900</v>
      </c>
      <c r="J2591" s="156"/>
      <c r="K2591" s="23">
        <f>MONTH(CtasReceber[[#This Row],[Data Recebimento]])</f>
        <v>1</v>
      </c>
      <c r="L2591" s="23">
        <f>YEAR(CtasReceber[[#This Row],[Data Recebimento]])</f>
        <v>1900</v>
      </c>
      <c r="M2591" s="154"/>
      <c r="N2591" s="208"/>
      <c r="O25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2" spans="1:15">
      <c r="A2592" s="156"/>
      <c r="B2592" s="220"/>
      <c r="C2592" s="150"/>
      <c r="D2592" s="150"/>
      <c r="E2592" s="150"/>
      <c r="F2592" s="150"/>
      <c r="G2592" s="151"/>
      <c r="H2592" s="23">
        <f>MONTH(CtasReceber[[#This Row],[Data Vencimento]])</f>
        <v>1</v>
      </c>
      <c r="I2592" s="23">
        <f>YEAR(CtasReceber[[#This Row],[Data Vencimento]])</f>
        <v>1900</v>
      </c>
      <c r="J2592" s="156"/>
      <c r="K2592" s="23">
        <f>MONTH(CtasReceber[[#This Row],[Data Recebimento]])</f>
        <v>1</v>
      </c>
      <c r="L2592" s="23">
        <f>YEAR(CtasReceber[[#This Row],[Data Recebimento]])</f>
        <v>1900</v>
      </c>
      <c r="M2592" s="154"/>
      <c r="N2592" s="208"/>
      <c r="O25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3" spans="1:15">
      <c r="A2593" s="156"/>
      <c r="B2593" s="220"/>
      <c r="C2593" s="150"/>
      <c r="D2593" s="150"/>
      <c r="E2593" s="150"/>
      <c r="F2593" s="150"/>
      <c r="G2593" s="151"/>
      <c r="H2593" s="23">
        <f>MONTH(CtasReceber[[#This Row],[Data Vencimento]])</f>
        <v>1</v>
      </c>
      <c r="I2593" s="23">
        <f>YEAR(CtasReceber[[#This Row],[Data Vencimento]])</f>
        <v>1900</v>
      </c>
      <c r="J2593" s="156"/>
      <c r="K2593" s="23">
        <f>MONTH(CtasReceber[[#This Row],[Data Recebimento]])</f>
        <v>1</v>
      </c>
      <c r="L2593" s="23">
        <f>YEAR(CtasReceber[[#This Row],[Data Recebimento]])</f>
        <v>1900</v>
      </c>
      <c r="M2593" s="154"/>
      <c r="N2593" s="208"/>
      <c r="O25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4" spans="1:15">
      <c r="A2594" s="156"/>
      <c r="B2594" s="220"/>
      <c r="C2594" s="150"/>
      <c r="D2594" s="150"/>
      <c r="E2594" s="150"/>
      <c r="F2594" s="150"/>
      <c r="G2594" s="151"/>
      <c r="H2594" s="23">
        <f>MONTH(CtasReceber[[#This Row],[Data Vencimento]])</f>
        <v>1</v>
      </c>
      <c r="I2594" s="23">
        <f>YEAR(CtasReceber[[#This Row],[Data Vencimento]])</f>
        <v>1900</v>
      </c>
      <c r="J2594" s="156"/>
      <c r="K2594" s="23">
        <f>MONTH(CtasReceber[[#This Row],[Data Recebimento]])</f>
        <v>1</v>
      </c>
      <c r="L2594" s="23">
        <f>YEAR(CtasReceber[[#This Row],[Data Recebimento]])</f>
        <v>1900</v>
      </c>
      <c r="M2594" s="154"/>
      <c r="N2594" s="208"/>
      <c r="O25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5" spans="1:15">
      <c r="A2595" s="156"/>
      <c r="B2595" s="220"/>
      <c r="C2595" s="150"/>
      <c r="D2595" s="150"/>
      <c r="E2595" s="150"/>
      <c r="F2595" s="150"/>
      <c r="G2595" s="151"/>
      <c r="H2595" s="23">
        <f>MONTH(CtasReceber[[#This Row],[Data Vencimento]])</f>
        <v>1</v>
      </c>
      <c r="I2595" s="23">
        <f>YEAR(CtasReceber[[#This Row],[Data Vencimento]])</f>
        <v>1900</v>
      </c>
      <c r="J2595" s="156"/>
      <c r="K2595" s="23">
        <f>MONTH(CtasReceber[[#This Row],[Data Recebimento]])</f>
        <v>1</v>
      </c>
      <c r="L2595" s="23">
        <f>YEAR(CtasReceber[[#This Row],[Data Recebimento]])</f>
        <v>1900</v>
      </c>
      <c r="M2595" s="154"/>
      <c r="N2595" s="208"/>
      <c r="O25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6" spans="1:15">
      <c r="A2596" s="156"/>
      <c r="B2596" s="220"/>
      <c r="C2596" s="150"/>
      <c r="D2596" s="150"/>
      <c r="E2596" s="150"/>
      <c r="F2596" s="150"/>
      <c r="G2596" s="151"/>
      <c r="H2596" s="23">
        <f>MONTH(CtasReceber[[#This Row],[Data Vencimento]])</f>
        <v>1</v>
      </c>
      <c r="I2596" s="23">
        <f>YEAR(CtasReceber[[#This Row],[Data Vencimento]])</f>
        <v>1900</v>
      </c>
      <c r="J2596" s="156"/>
      <c r="K2596" s="23">
        <f>MONTH(CtasReceber[[#This Row],[Data Recebimento]])</f>
        <v>1</v>
      </c>
      <c r="L2596" s="23">
        <f>YEAR(CtasReceber[[#This Row],[Data Recebimento]])</f>
        <v>1900</v>
      </c>
      <c r="M2596" s="154"/>
      <c r="N2596" s="208"/>
      <c r="O25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7" spans="1:15">
      <c r="A2597" s="156"/>
      <c r="B2597" s="220"/>
      <c r="C2597" s="150"/>
      <c r="D2597" s="150"/>
      <c r="E2597" s="150"/>
      <c r="F2597" s="150"/>
      <c r="G2597" s="151"/>
      <c r="H2597" s="23">
        <f>MONTH(CtasReceber[[#This Row],[Data Vencimento]])</f>
        <v>1</v>
      </c>
      <c r="I2597" s="23">
        <f>YEAR(CtasReceber[[#This Row],[Data Vencimento]])</f>
        <v>1900</v>
      </c>
      <c r="J2597" s="156"/>
      <c r="K2597" s="23">
        <f>MONTH(CtasReceber[[#This Row],[Data Recebimento]])</f>
        <v>1</v>
      </c>
      <c r="L2597" s="23">
        <f>YEAR(CtasReceber[[#This Row],[Data Recebimento]])</f>
        <v>1900</v>
      </c>
      <c r="M2597" s="154"/>
      <c r="N2597" s="208"/>
      <c r="O25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8" spans="1:15">
      <c r="A2598" s="156"/>
      <c r="B2598" s="220"/>
      <c r="C2598" s="150"/>
      <c r="D2598" s="150"/>
      <c r="E2598" s="150"/>
      <c r="F2598" s="150"/>
      <c r="G2598" s="151"/>
      <c r="H2598" s="23">
        <f>MONTH(CtasReceber[[#This Row],[Data Vencimento]])</f>
        <v>1</v>
      </c>
      <c r="I2598" s="23">
        <f>YEAR(CtasReceber[[#This Row],[Data Vencimento]])</f>
        <v>1900</v>
      </c>
      <c r="J2598" s="156"/>
      <c r="K2598" s="23">
        <f>MONTH(CtasReceber[[#This Row],[Data Recebimento]])</f>
        <v>1</v>
      </c>
      <c r="L2598" s="23">
        <f>YEAR(CtasReceber[[#This Row],[Data Recebimento]])</f>
        <v>1900</v>
      </c>
      <c r="M2598" s="154"/>
      <c r="N2598" s="208"/>
      <c r="O25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599" spans="1:15">
      <c r="A2599" s="156"/>
      <c r="B2599" s="220"/>
      <c r="C2599" s="150"/>
      <c r="D2599" s="150"/>
      <c r="E2599" s="150"/>
      <c r="F2599" s="150"/>
      <c r="G2599" s="151"/>
      <c r="H2599" s="23">
        <f>MONTH(CtasReceber[[#This Row],[Data Vencimento]])</f>
        <v>1</v>
      </c>
      <c r="I2599" s="23">
        <f>YEAR(CtasReceber[[#This Row],[Data Vencimento]])</f>
        <v>1900</v>
      </c>
      <c r="J2599" s="156"/>
      <c r="K2599" s="23">
        <f>MONTH(CtasReceber[[#This Row],[Data Recebimento]])</f>
        <v>1</v>
      </c>
      <c r="L2599" s="23">
        <f>YEAR(CtasReceber[[#This Row],[Data Recebimento]])</f>
        <v>1900</v>
      </c>
      <c r="M2599" s="154"/>
      <c r="N2599" s="208"/>
      <c r="O25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0" spans="1:15">
      <c r="A2600" s="156"/>
      <c r="B2600" s="220"/>
      <c r="C2600" s="150"/>
      <c r="D2600" s="150"/>
      <c r="E2600" s="150"/>
      <c r="F2600" s="150"/>
      <c r="G2600" s="151"/>
      <c r="H2600" s="23">
        <f>MONTH(CtasReceber[[#This Row],[Data Vencimento]])</f>
        <v>1</v>
      </c>
      <c r="I2600" s="23">
        <f>YEAR(CtasReceber[[#This Row],[Data Vencimento]])</f>
        <v>1900</v>
      </c>
      <c r="J2600" s="156"/>
      <c r="K2600" s="23">
        <f>MONTH(CtasReceber[[#This Row],[Data Recebimento]])</f>
        <v>1</v>
      </c>
      <c r="L2600" s="23">
        <f>YEAR(CtasReceber[[#This Row],[Data Recebimento]])</f>
        <v>1900</v>
      </c>
      <c r="M2600" s="154"/>
      <c r="N2600" s="208"/>
      <c r="O26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1" spans="1:15">
      <c r="A2601" s="156"/>
      <c r="B2601" s="220"/>
      <c r="C2601" s="150"/>
      <c r="D2601" s="150"/>
      <c r="E2601" s="150"/>
      <c r="F2601" s="150"/>
      <c r="G2601" s="151"/>
      <c r="H2601" s="23">
        <f>MONTH(CtasReceber[[#This Row],[Data Vencimento]])</f>
        <v>1</v>
      </c>
      <c r="I2601" s="23">
        <f>YEAR(CtasReceber[[#This Row],[Data Vencimento]])</f>
        <v>1900</v>
      </c>
      <c r="J2601" s="156"/>
      <c r="K2601" s="23">
        <f>MONTH(CtasReceber[[#This Row],[Data Recebimento]])</f>
        <v>1</v>
      </c>
      <c r="L2601" s="23">
        <f>YEAR(CtasReceber[[#This Row],[Data Recebimento]])</f>
        <v>1900</v>
      </c>
      <c r="M2601" s="154"/>
      <c r="N2601" s="208"/>
      <c r="O26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2" spans="1:15">
      <c r="A2602" s="156"/>
      <c r="B2602" s="220"/>
      <c r="C2602" s="150"/>
      <c r="D2602" s="150"/>
      <c r="E2602" s="150"/>
      <c r="F2602" s="150"/>
      <c r="G2602" s="151"/>
      <c r="H2602" s="23">
        <f>MONTH(CtasReceber[[#This Row],[Data Vencimento]])</f>
        <v>1</v>
      </c>
      <c r="I2602" s="23">
        <f>YEAR(CtasReceber[[#This Row],[Data Vencimento]])</f>
        <v>1900</v>
      </c>
      <c r="J2602" s="156"/>
      <c r="K2602" s="23">
        <f>MONTH(CtasReceber[[#This Row],[Data Recebimento]])</f>
        <v>1</v>
      </c>
      <c r="L2602" s="23">
        <f>YEAR(CtasReceber[[#This Row],[Data Recebimento]])</f>
        <v>1900</v>
      </c>
      <c r="M2602" s="154"/>
      <c r="N2602" s="208"/>
      <c r="O26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3" spans="1:15">
      <c r="A2603" s="156"/>
      <c r="B2603" s="220"/>
      <c r="C2603" s="150"/>
      <c r="D2603" s="150"/>
      <c r="E2603" s="150"/>
      <c r="F2603" s="150"/>
      <c r="G2603" s="151"/>
      <c r="H2603" s="23">
        <f>MONTH(CtasReceber[[#This Row],[Data Vencimento]])</f>
        <v>1</v>
      </c>
      <c r="I2603" s="23">
        <f>YEAR(CtasReceber[[#This Row],[Data Vencimento]])</f>
        <v>1900</v>
      </c>
      <c r="J2603" s="156"/>
      <c r="K2603" s="23">
        <f>MONTH(CtasReceber[[#This Row],[Data Recebimento]])</f>
        <v>1</v>
      </c>
      <c r="L2603" s="23">
        <f>YEAR(CtasReceber[[#This Row],[Data Recebimento]])</f>
        <v>1900</v>
      </c>
      <c r="M2603" s="154"/>
      <c r="N2603" s="208"/>
      <c r="O26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4" spans="1:15">
      <c r="A2604" s="156"/>
      <c r="B2604" s="220"/>
      <c r="C2604" s="150"/>
      <c r="D2604" s="150"/>
      <c r="E2604" s="150"/>
      <c r="F2604" s="150"/>
      <c r="G2604" s="151"/>
      <c r="H2604" s="23">
        <f>MONTH(CtasReceber[[#This Row],[Data Vencimento]])</f>
        <v>1</v>
      </c>
      <c r="I2604" s="23">
        <f>YEAR(CtasReceber[[#This Row],[Data Vencimento]])</f>
        <v>1900</v>
      </c>
      <c r="J2604" s="156"/>
      <c r="K2604" s="23">
        <f>MONTH(CtasReceber[[#This Row],[Data Recebimento]])</f>
        <v>1</v>
      </c>
      <c r="L2604" s="23">
        <f>YEAR(CtasReceber[[#This Row],[Data Recebimento]])</f>
        <v>1900</v>
      </c>
      <c r="M2604" s="154"/>
      <c r="N2604" s="208"/>
      <c r="O26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5" spans="1:15">
      <c r="A2605" s="156"/>
      <c r="B2605" s="220"/>
      <c r="C2605" s="150"/>
      <c r="D2605" s="150"/>
      <c r="E2605" s="150"/>
      <c r="F2605" s="150"/>
      <c r="G2605" s="151"/>
      <c r="H2605" s="23">
        <f>MONTH(CtasReceber[[#This Row],[Data Vencimento]])</f>
        <v>1</v>
      </c>
      <c r="I2605" s="23">
        <f>YEAR(CtasReceber[[#This Row],[Data Vencimento]])</f>
        <v>1900</v>
      </c>
      <c r="J2605" s="156"/>
      <c r="K2605" s="23">
        <f>MONTH(CtasReceber[[#This Row],[Data Recebimento]])</f>
        <v>1</v>
      </c>
      <c r="L2605" s="23">
        <f>YEAR(CtasReceber[[#This Row],[Data Recebimento]])</f>
        <v>1900</v>
      </c>
      <c r="M2605" s="154"/>
      <c r="N2605" s="208"/>
      <c r="O26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6" spans="1:15">
      <c r="A2606" s="156"/>
      <c r="B2606" s="220"/>
      <c r="C2606" s="150"/>
      <c r="D2606" s="150"/>
      <c r="E2606" s="150"/>
      <c r="F2606" s="150"/>
      <c r="G2606" s="151"/>
      <c r="H2606" s="23">
        <f>MONTH(CtasReceber[[#This Row],[Data Vencimento]])</f>
        <v>1</v>
      </c>
      <c r="I2606" s="23">
        <f>YEAR(CtasReceber[[#This Row],[Data Vencimento]])</f>
        <v>1900</v>
      </c>
      <c r="J2606" s="156"/>
      <c r="K2606" s="23">
        <f>MONTH(CtasReceber[[#This Row],[Data Recebimento]])</f>
        <v>1</v>
      </c>
      <c r="L2606" s="23">
        <f>YEAR(CtasReceber[[#This Row],[Data Recebimento]])</f>
        <v>1900</v>
      </c>
      <c r="M2606" s="154"/>
      <c r="N2606" s="208"/>
      <c r="O26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7" spans="1:15">
      <c r="A2607" s="156"/>
      <c r="B2607" s="220"/>
      <c r="C2607" s="150"/>
      <c r="D2607" s="150"/>
      <c r="E2607" s="150"/>
      <c r="F2607" s="150"/>
      <c r="G2607" s="151"/>
      <c r="H2607" s="23">
        <f>MONTH(CtasReceber[[#This Row],[Data Vencimento]])</f>
        <v>1</v>
      </c>
      <c r="I2607" s="23">
        <f>YEAR(CtasReceber[[#This Row],[Data Vencimento]])</f>
        <v>1900</v>
      </c>
      <c r="J2607" s="156"/>
      <c r="K2607" s="23">
        <f>MONTH(CtasReceber[[#This Row],[Data Recebimento]])</f>
        <v>1</v>
      </c>
      <c r="L2607" s="23">
        <f>YEAR(CtasReceber[[#This Row],[Data Recebimento]])</f>
        <v>1900</v>
      </c>
      <c r="M2607" s="154"/>
      <c r="N2607" s="208"/>
      <c r="O26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8" spans="1:15">
      <c r="A2608" s="156"/>
      <c r="B2608" s="220"/>
      <c r="C2608" s="150"/>
      <c r="D2608" s="150"/>
      <c r="E2608" s="150"/>
      <c r="F2608" s="150"/>
      <c r="G2608" s="151"/>
      <c r="H2608" s="23">
        <f>MONTH(CtasReceber[[#This Row],[Data Vencimento]])</f>
        <v>1</v>
      </c>
      <c r="I2608" s="23">
        <f>YEAR(CtasReceber[[#This Row],[Data Vencimento]])</f>
        <v>1900</v>
      </c>
      <c r="J2608" s="156"/>
      <c r="K2608" s="23">
        <f>MONTH(CtasReceber[[#This Row],[Data Recebimento]])</f>
        <v>1</v>
      </c>
      <c r="L2608" s="23">
        <f>YEAR(CtasReceber[[#This Row],[Data Recebimento]])</f>
        <v>1900</v>
      </c>
      <c r="M2608" s="154"/>
      <c r="N2608" s="208"/>
      <c r="O26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09" spans="1:15">
      <c r="A2609" s="156"/>
      <c r="B2609" s="220"/>
      <c r="C2609" s="150"/>
      <c r="D2609" s="150"/>
      <c r="E2609" s="150"/>
      <c r="F2609" s="150"/>
      <c r="G2609" s="151"/>
      <c r="H2609" s="23">
        <f>MONTH(CtasReceber[[#This Row],[Data Vencimento]])</f>
        <v>1</v>
      </c>
      <c r="I2609" s="23">
        <f>YEAR(CtasReceber[[#This Row],[Data Vencimento]])</f>
        <v>1900</v>
      </c>
      <c r="J2609" s="156"/>
      <c r="K2609" s="23">
        <f>MONTH(CtasReceber[[#This Row],[Data Recebimento]])</f>
        <v>1</v>
      </c>
      <c r="L2609" s="23">
        <f>YEAR(CtasReceber[[#This Row],[Data Recebimento]])</f>
        <v>1900</v>
      </c>
      <c r="M2609" s="154"/>
      <c r="N2609" s="208"/>
      <c r="O26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0" spans="1:15">
      <c r="A2610" s="156"/>
      <c r="B2610" s="220"/>
      <c r="C2610" s="150"/>
      <c r="D2610" s="150"/>
      <c r="E2610" s="150"/>
      <c r="F2610" s="150"/>
      <c r="G2610" s="151"/>
      <c r="H2610" s="23">
        <f>MONTH(CtasReceber[[#This Row],[Data Vencimento]])</f>
        <v>1</v>
      </c>
      <c r="I2610" s="23">
        <f>YEAR(CtasReceber[[#This Row],[Data Vencimento]])</f>
        <v>1900</v>
      </c>
      <c r="J2610" s="156"/>
      <c r="K2610" s="23">
        <f>MONTH(CtasReceber[[#This Row],[Data Recebimento]])</f>
        <v>1</v>
      </c>
      <c r="L2610" s="23">
        <f>YEAR(CtasReceber[[#This Row],[Data Recebimento]])</f>
        <v>1900</v>
      </c>
      <c r="M2610" s="154"/>
      <c r="N2610" s="208"/>
      <c r="O26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1" spans="1:15">
      <c r="A2611" s="156"/>
      <c r="B2611" s="220"/>
      <c r="C2611" s="150"/>
      <c r="D2611" s="150"/>
      <c r="E2611" s="150"/>
      <c r="F2611" s="150"/>
      <c r="G2611" s="151"/>
      <c r="H2611" s="23">
        <f>MONTH(CtasReceber[[#This Row],[Data Vencimento]])</f>
        <v>1</v>
      </c>
      <c r="I2611" s="23">
        <f>YEAR(CtasReceber[[#This Row],[Data Vencimento]])</f>
        <v>1900</v>
      </c>
      <c r="J2611" s="156"/>
      <c r="K2611" s="23">
        <f>MONTH(CtasReceber[[#This Row],[Data Recebimento]])</f>
        <v>1</v>
      </c>
      <c r="L2611" s="23">
        <f>YEAR(CtasReceber[[#This Row],[Data Recebimento]])</f>
        <v>1900</v>
      </c>
      <c r="M2611" s="154"/>
      <c r="N2611" s="208"/>
      <c r="O26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2" spans="1:15">
      <c r="A2612" s="156"/>
      <c r="B2612" s="220"/>
      <c r="C2612" s="150"/>
      <c r="D2612" s="150"/>
      <c r="E2612" s="150"/>
      <c r="F2612" s="150"/>
      <c r="G2612" s="151"/>
      <c r="H2612" s="23">
        <f>MONTH(CtasReceber[[#This Row],[Data Vencimento]])</f>
        <v>1</v>
      </c>
      <c r="I2612" s="23">
        <f>YEAR(CtasReceber[[#This Row],[Data Vencimento]])</f>
        <v>1900</v>
      </c>
      <c r="J2612" s="156"/>
      <c r="K2612" s="23">
        <f>MONTH(CtasReceber[[#This Row],[Data Recebimento]])</f>
        <v>1</v>
      </c>
      <c r="L2612" s="23">
        <f>YEAR(CtasReceber[[#This Row],[Data Recebimento]])</f>
        <v>1900</v>
      </c>
      <c r="M2612" s="154"/>
      <c r="N2612" s="208"/>
      <c r="O26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3" spans="1:15">
      <c r="A2613" s="156"/>
      <c r="B2613" s="220"/>
      <c r="C2613" s="150"/>
      <c r="D2613" s="150"/>
      <c r="E2613" s="150"/>
      <c r="F2613" s="150"/>
      <c r="G2613" s="151"/>
      <c r="H2613" s="23">
        <f>MONTH(CtasReceber[[#This Row],[Data Vencimento]])</f>
        <v>1</v>
      </c>
      <c r="I2613" s="23">
        <f>YEAR(CtasReceber[[#This Row],[Data Vencimento]])</f>
        <v>1900</v>
      </c>
      <c r="J2613" s="156"/>
      <c r="K2613" s="23">
        <f>MONTH(CtasReceber[[#This Row],[Data Recebimento]])</f>
        <v>1</v>
      </c>
      <c r="L2613" s="23">
        <f>YEAR(CtasReceber[[#This Row],[Data Recebimento]])</f>
        <v>1900</v>
      </c>
      <c r="M2613" s="154"/>
      <c r="N2613" s="208"/>
      <c r="O26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4" spans="1:15">
      <c r="A2614" s="156"/>
      <c r="B2614" s="220"/>
      <c r="C2614" s="150"/>
      <c r="D2614" s="150"/>
      <c r="E2614" s="150"/>
      <c r="F2614" s="150"/>
      <c r="G2614" s="151"/>
      <c r="H2614" s="23">
        <f>MONTH(CtasReceber[[#This Row],[Data Vencimento]])</f>
        <v>1</v>
      </c>
      <c r="I2614" s="23">
        <f>YEAR(CtasReceber[[#This Row],[Data Vencimento]])</f>
        <v>1900</v>
      </c>
      <c r="J2614" s="156"/>
      <c r="K2614" s="23">
        <f>MONTH(CtasReceber[[#This Row],[Data Recebimento]])</f>
        <v>1</v>
      </c>
      <c r="L2614" s="23">
        <f>YEAR(CtasReceber[[#This Row],[Data Recebimento]])</f>
        <v>1900</v>
      </c>
      <c r="M2614" s="154"/>
      <c r="N2614" s="208"/>
      <c r="O26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5" spans="1:15">
      <c r="A2615" s="156"/>
      <c r="B2615" s="220"/>
      <c r="C2615" s="150"/>
      <c r="D2615" s="150"/>
      <c r="E2615" s="150"/>
      <c r="F2615" s="150"/>
      <c r="G2615" s="151"/>
      <c r="H2615" s="23">
        <f>MONTH(CtasReceber[[#This Row],[Data Vencimento]])</f>
        <v>1</v>
      </c>
      <c r="I2615" s="23">
        <f>YEAR(CtasReceber[[#This Row],[Data Vencimento]])</f>
        <v>1900</v>
      </c>
      <c r="J2615" s="156"/>
      <c r="K2615" s="23">
        <f>MONTH(CtasReceber[[#This Row],[Data Recebimento]])</f>
        <v>1</v>
      </c>
      <c r="L2615" s="23">
        <f>YEAR(CtasReceber[[#This Row],[Data Recebimento]])</f>
        <v>1900</v>
      </c>
      <c r="M2615" s="154"/>
      <c r="N2615" s="208"/>
      <c r="O26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6" spans="1:15">
      <c r="A2616" s="156"/>
      <c r="B2616" s="220"/>
      <c r="C2616" s="150"/>
      <c r="D2616" s="150"/>
      <c r="E2616" s="150"/>
      <c r="F2616" s="150"/>
      <c r="G2616" s="151"/>
      <c r="H2616" s="23">
        <f>MONTH(CtasReceber[[#This Row],[Data Vencimento]])</f>
        <v>1</v>
      </c>
      <c r="I2616" s="23">
        <f>YEAR(CtasReceber[[#This Row],[Data Vencimento]])</f>
        <v>1900</v>
      </c>
      <c r="J2616" s="156"/>
      <c r="K2616" s="23">
        <f>MONTH(CtasReceber[[#This Row],[Data Recebimento]])</f>
        <v>1</v>
      </c>
      <c r="L2616" s="23">
        <f>YEAR(CtasReceber[[#This Row],[Data Recebimento]])</f>
        <v>1900</v>
      </c>
      <c r="M2616" s="154"/>
      <c r="N2616" s="208"/>
      <c r="O26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7" spans="1:15">
      <c r="A2617" s="156"/>
      <c r="B2617" s="220"/>
      <c r="C2617" s="150"/>
      <c r="D2617" s="150"/>
      <c r="E2617" s="150"/>
      <c r="F2617" s="150"/>
      <c r="G2617" s="151"/>
      <c r="H2617" s="23">
        <f>MONTH(CtasReceber[[#This Row],[Data Vencimento]])</f>
        <v>1</v>
      </c>
      <c r="I2617" s="23">
        <f>YEAR(CtasReceber[[#This Row],[Data Vencimento]])</f>
        <v>1900</v>
      </c>
      <c r="J2617" s="156"/>
      <c r="K2617" s="23">
        <f>MONTH(CtasReceber[[#This Row],[Data Recebimento]])</f>
        <v>1</v>
      </c>
      <c r="L2617" s="23">
        <f>YEAR(CtasReceber[[#This Row],[Data Recebimento]])</f>
        <v>1900</v>
      </c>
      <c r="M2617" s="154"/>
      <c r="N2617" s="208"/>
      <c r="O26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8" spans="1:15">
      <c r="A2618" s="156"/>
      <c r="B2618" s="220"/>
      <c r="C2618" s="150"/>
      <c r="D2618" s="150"/>
      <c r="E2618" s="150"/>
      <c r="F2618" s="150"/>
      <c r="G2618" s="151"/>
      <c r="H2618" s="23">
        <f>MONTH(CtasReceber[[#This Row],[Data Vencimento]])</f>
        <v>1</v>
      </c>
      <c r="I2618" s="23">
        <f>YEAR(CtasReceber[[#This Row],[Data Vencimento]])</f>
        <v>1900</v>
      </c>
      <c r="J2618" s="156"/>
      <c r="K2618" s="23">
        <f>MONTH(CtasReceber[[#This Row],[Data Recebimento]])</f>
        <v>1</v>
      </c>
      <c r="L2618" s="23">
        <f>YEAR(CtasReceber[[#This Row],[Data Recebimento]])</f>
        <v>1900</v>
      </c>
      <c r="M2618" s="154"/>
      <c r="N2618" s="208"/>
      <c r="O26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19" spans="1:15">
      <c r="A2619" s="156"/>
      <c r="B2619" s="220"/>
      <c r="C2619" s="150"/>
      <c r="D2619" s="150"/>
      <c r="E2619" s="150"/>
      <c r="F2619" s="150"/>
      <c r="G2619" s="151"/>
      <c r="H2619" s="23">
        <f>MONTH(CtasReceber[[#This Row],[Data Vencimento]])</f>
        <v>1</v>
      </c>
      <c r="I2619" s="23">
        <f>YEAR(CtasReceber[[#This Row],[Data Vencimento]])</f>
        <v>1900</v>
      </c>
      <c r="J2619" s="156"/>
      <c r="K2619" s="23">
        <f>MONTH(CtasReceber[[#This Row],[Data Recebimento]])</f>
        <v>1</v>
      </c>
      <c r="L2619" s="23">
        <f>YEAR(CtasReceber[[#This Row],[Data Recebimento]])</f>
        <v>1900</v>
      </c>
      <c r="M2619" s="154"/>
      <c r="N2619" s="208"/>
      <c r="O26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0" spans="1:15">
      <c r="A2620" s="156"/>
      <c r="B2620" s="220"/>
      <c r="C2620" s="150"/>
      <c r="D2620" s="150"/>
      <c r="E2620" s="150"/>
      <c r="F2620" s="150"/>
      <c r="G2620" s="151"/>
      <c r="H2620" s="23">
        <f>MONTH(CtasReceber[[#This Row],[Data Vencimento]])</f>
        <v>1</v>
      </c>
      <c r="I2620" s="23">
        <f>YEAR(CtasReceber[[#This Row],[Data Vencimento]])</f>
        <v>1900</v>
      </c>
      <c r="J2620" s="156"/>
      <c r="K2620" s="23">
        <f>MONTH(CtasReceber[[#This Row],[Data Recebimento]])</f>
        <v>1</v>
      </c>
      <c r="L2620" s="23">
        <f>YEAR(CtasReceber[[#This Row],[Data Recebimento]])</f>
        <v>1900</v>
      </c>
      <c r="M2620" s="154"/>
      <c r="N2620" s="208"/>
      <c r="O26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1" spans="1:15">
      <c r="A2621" s="156"/>
      <c r="B2621" s="220"/>
      <c r="C2621" s="150"/>
      <c r="D2621" s="150"/>
      <c r="E2621" s="150"/>
      <c r="F2621" s="150"/>
      <c r="G2621" s="151"/>
      <c r="H2621" s="23">
        <f>MONTH(CtasReceber[[#This Row],[Data Vencimento]])</f>
        <v>1</v>
      </c>
      <c r="I2621" s="23">
        <f>YEAR(CtasReceber[[#This Row],[Data Vencimento]])</f>
        <v>1900</v>
      </c>
      <c r="J2621" s="156"/>
      <c r="K2621" s="23">
        <f>MONTH(CtasReceber[[#This Row],[Data Recebimento]])</f>
        <v>1</v>
      </c>
      <c r="L2621" s="23">
        <f>YEAR(CtasReceber[[#This Row],[Data Recebimento]])</f>
        <v>1900</v>
      </c>
      <c r="M2621" s="154"/>
      <c r="N2621" s="208"/>
      <c r="O26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2" spans="1:15">
      <c r="A2622" s="156"/>
      <c r="B2622" s="220"/>
      <c r="C2622" s="150"/>
      <c r="D2622" s="150"/>
      <c r="E2622" s="150"/>
      <c r="F2622" s="150"/>
      <c r="G2622" s="151"/>
      <c r="H2622" s="23">
        <f>MONTH(CtasReceber[[#This Row],[Data Vencimento]])</f>
        <v>1</v>
      </c>
      <c r="I2622" s="23">
        <f>YEAR(CtasReceber[[#This Row],[Data Vencimento]])</f>
        <v>1900</v>
      </c>
      <c r="J2622" s="156"/>
      <c r="K2622" s="23">
        <f>MONTH(CtasReceber[[#This Row],[Data Recebimento]])</f>
        <v>1</v>
      </c>
      <c r="L2622" s="23">
        <f>YEAR(CtasReceber[[#This Row],[Data Recebimento]])</f>
        <v>1900</v>
      </c>
      <c r="M2622" s="154"/>
      <c r="N2622" s="208"/>
      <c r="O26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3" spans="1:15">
      <c r="A2623" s="156"/>
      <c r="B2623" s="220"/>
      <c r="C2623" s="150"/>
      <c r="D2623" s="150"/>
      <c r="E2623" s="150"/>
      <c r="F2623" s="150"/>
      <c r="G2623" s="151"/>
      <c r="H2623" s="23">
        <f>MONTH(CtasReceber[[#This Row],[Data Vencimento]])</f>
        <v>1</v>
      </c>
      <c r="I2623" s="23">
        <f>YEAR(CtasReceber[[#This Row],[Data Vencimento]])</f>
        <v>1900</v>
      </c>
      <c r="J2623" s="156"/>
      <c r="K2623" s="23">
        <f>MONTH(CtasReceber[[#This Row],[Data Recebimento]])</f>
        <v>1</v>
      </c>
      <c r="L2623" s="23">
        <f>YEAR(CtasReceber[[#This Row],[Data Recebimento]])</f>
        <v>1900</v>
      </c>
      <c r="M2623" s="154"/>
      <c r="N2623" s="208"/>
      <c r="O26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4" spans="1:15">
      <c r="A2624" s="156"/>
      <c r="B2624" s="220"/>
      <c r="C2624" s="150"/>
      <c r="D2624" s="150"/>
      <c r="E2624" s="150"/>
      <c r="F2624" s="150"/>
      <c r="G2624" s="151"/>
      <c r="H2624" s="23">
        <f>MONTH(CtasReceber[[#This Row],[Data Vencimento]])</f>
        <v>1</v>
      </c>
      <c r="I2624" s="23">
        <f>YEAR(CtasReceber[[#This Row],[Data Vencimento]])</f>
        <v>1900</v>
      </c>
      <c r="J2624" s="156"/>
      <c r="K2624" s="23">
        <f>MONTH(CtasReceber[[#This Row],[Data Recebimento]])</f>
        <v>1</v>
      </c>
      <c r="L2624" s="23">
        <f>YEAR(CtasReceber[[#This Row],[Data Recebimento]])</f>
        <v>1900</v>
      </c>
      <c r="M2624" s="154"/>
      <c r="N2624" s="208"/>
      <c r="O26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5" spans="1:15">
      <c r="A2625" s="156"/>
      <c r="B2625" s="220"/>
      <c r="C2625" s="150"/>
      <c r="D2625" s="150"/>
      <c r="E2625" s="150"/>
      <c r="F2625" s="150"/>
      <c r="G2625" s="151"/>
      <c r="H2625" s="23">
        <f>MONTH(CtasReceber[[#This Row],[Data Vencimento]])</f>
        <v>1</v>
      </c>
      <c r="I2625" s="23">
        <f>YEAR(CtasReceber[[#This Row],[Data Vencimento]])</f>
        <v>1900</v>
      </c>
      <c r="J2625" s="156"/>
      <c r="K2625" s="23">
        <f>MONTH(CtasReceber[[#This Row],[Data Recebimento]])</f>
        <v>1</v>
      </c>
      <c r="L2625" s="23">
        <f>YEAR(CtasReceber[[#This Row],[Data Recebimento]])</f>
        <v>1900</v>
      </c>
      <c r="M2625" s="154"/>
      <c r="N2625" s="208"/>
      <c r="O26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6" spans="1:15">
      <c r="A2626" s="156"/>
      <c r="B2626" s="220"/>
      <c r="C2626" s="150"/>
      <c r="D2626" s="150"/>
      <c r="E2626" s="150"/>
      <c r="F2626" s="150"/>
      <c r="G2626" s="151"/>
      <c r="H2626" s="23">
        <f>MONTH(CtasReceber[[#This Row],[Data Vencimento]])</f>
        <v>1</v>
      </c>
      <c r="I2626" s="23">
        <f>YEAR(CtasReceber[[#This Row],[Data Vencimento]])</f>
        <v>1900</v>
      </c>
      <c r="J2626" s="156"/>
      <c r="K2626" s="23">
        <f>MONTH(CtasReceber[[#This Row],[Data Recebimento]])</f>
        <v>1</v>
      </c>
      <c r="L2626" s="23">
        <f>YEAR(CtasReceber[[#This Row],[Data Recebimento]])</f>
        <v>1900</v>
      </c>
      <c r="M2626" s="154"/>
      <c r="N2626" s="208"/>
      <c r="O26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7" spans="1:15">
      <c r="A2627" s="156"/>
      <c r="B2627" s="220"/>
      <c r="C2627" s="150"/>
      <c r="D2627" s="150"/>
      <c r="E2627" s="150"/>
      <c r="F2627" s="150"/>
      <c r="G2627" s="151"/>
      <c r="H2627" s="23">
        <f>MONTH(CtasReceber[[#This Row],[Data Vencimento]])</f>
        <v>1</v>
      </c>
      <c r="I2627" s="23">
        <f>YEAR(CtasReceber[[#This Row],[Data Vencimento]])</f>
        <v>1900</v>
      </c>
      <c r="J2627" s="156"/>
      <c r="K2627" s="23">
        <f>MONTH(CtasReceber[[#This Row],[Data Recebimento]])</f>
        <v>1</v>
      </c>
      <c r="L2627" s="23">
        <f>YEAR(CtasReceber[[#This Row],[Data Recebimento]])</f>
        <v>1900</v>
      </c>
      <c r="M2627" s="154"/>
      <c r="N2627" s="208"/>
      <c r="O26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8" spans="1:15">
      <c r="A2628" s="156"/>
      <c r="B2628" s="220"/>
      <c r="C2628" s="150"/>
      <c r="D2628" s="150"/>
      <c r="E2628" s="150"/>
      <c r="F2628" s="150"/>
      <c r="G2628" s="151"/>
      <c r="H2628" s="23">
        <f>MONTH(CtasReceber[[#This Row],[Data Vencimento]])</f>
        <v>1</v>
      </c>
      <c r="I2628" s="23">
        <f>YEAR(CtasReceber[[#This Row],[Data Vencimento]])</f>
        <v>1900</v>
      </c>
      <c r="J2628" s="156"/>
      <c r="K2628" s="23">
        <f>MONTH(CtasReceber[[#This Row],[Data Recebimento]])</f>
        <v>1</v>
      </c>
      <c r="L2628" s="23">
        <f>YEAR(CtasReceber[[#This Row],[Data Recebimento]])</f>
        <v>1900</v>
      </c>
      <c r="M2628" s="154"/>
      <c r="N2628" s="208"/>
      <c r="O26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29" spans="1:15">
      <c r="A2629" s="156"/>
      <c r="B2629" s="220"/>
      <c r="C2629" s="150"/>
      <c r="D2629" s="150"/>
      <c r="E2629" s="150"/>
      <c r="F2629" s="150"/>
      <c r="G2629" s="151"/>
      <c r="H2629" s="23">
        <f>MONTH(CtasReceber[[#This Row],[Data Vencimento]])</f>
        <v>1</v>
      </c>
      <c r="I2629" s="23">
        <f>YEAR(CtasReceber[[#This Row],[Data Vencimento]])</f>
        <v>1900</v>
      </c>
      <c r="J2629" s="156"/>
      <c r="K2629" s="23">
        <f>MONTH(CtasReceber[[#This Row],[Data Recebimento]])</f>
        <v>1</v>
      </c>
      <c r="L2629" s="23">
        <f>YEAR(CtasReceber[[#This Row],[Data Recebimento]])</f>
        <v>1900</v>
      </c>
      <c r="M2629" s="154"/>
      <c r="N2629" s="208"/>
      <c r="O26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0" spans="1:15">
      <c r="A2630" s="156"/>
      <c r="B2630" s="220"/>
      <c r="C2630" s="150"/>
      <c r="D2630" s="150"/>
      <c r="E2630" s="150"/>
      <c r="F2630" s="150"/>
      <c r="G2630" s="151"/>
      <c r="H2630" s="23">
        <f>MONTH(CtasReceber[[#This Row],[Data Vencimento]])</f>
        <v>1</v>
      </c>
      <c r="I2630" s="23">
        <f>YEAR(CtasReceber[[#This Row],[Data Vencimento]])</f>
        <v>1900</v>
      </c>
      <c r="J2630" s="156"/>
      <c r="K2630" s="23">
        <f>MONTH(CtasReceber[[#This Row],[Data Recebimento]])</f>
        <v>1</v>
      </c>
      <c r="L2630" s="23">
        <f>YEAR(CtasReceber[[#This Row],[Data Recebimento]])</f>
        <v>1900</v>
      </c>
      <c r="M2630" s="154"/>
      <c r="N2630" s="208"/>
      <c r="O26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1" spans="1:15">
      <c r="A2631" s="156"/>
      <c r="B2631" s="220"/>
      <c r="C2631" s="150"/>
      <c r="D2631" s="150"/>
      <c r="E2631" s="150"/>
      <c r="F2631" s="150"/>
      <c r="G2631" s="151"/>
      <c r="H2631" s="23">
        <f>MONTH(CtasReceber[[#This Row],[Data Vencimento]])</f>
        <v>1</v>
      </c>
      <c r="I2631" s="23">
        <f>YEAR(CtasReceber[[#This Row],[Data Vencimento]])</f>
        <v>1900</v>
      </c>
      <c r="J2631" s="156"/>
      <c r="K2631" s="23">
        <f>MONTH(CtasReceber[[#This Row],[Data Recebimento]])</f>
        <v>1</v>
      </c>
      <c r="L2631" s="23">
        <f>YEAR(CtasReceber[[#This Row],[Data Recebimento]])</f>
        <v>1900</v>
      </c>
      <c r="M2631" s="154"/>
      <c r="N2631" s="208"/>
      <c r="O26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2" spans="1:15">
      <c r="A2632" s="156"/>
      <c r="B2632" s="220"/>
      <c r="C2632" s="150"/>
      <c r="D2632" s="150"/>
      <c r="E2632" s="150"/>
      <c r="F2632" s="150"/>
      <c r="G2632" s="151"/>
      <c r="H2632" s="23">
        <f>MONTH(CtasReceber[[#This Row],[Data Vencimento]])</f>
        <v>1</v>
      </c>
      <c r="I2632" s="23">
        <f>YEAR(CtasReceber[[#This Row],[Data Vencimento]])</f>
        <v>1900</v>
      </c>
      <c r="J2632" s="156"/>
      <c r="K2632" s="23">
        <f>MONTH(CtasReceber[[#This Row],[Data Recebimento]])</f>
        <v>1</v>
      </c>
      <c r="L2632" s="23">
        <f>YEAR(CtasReceber[[#This Row],[Data Recebimento]])</f>
        <v>1900</v>
      </c>
      <c r="M2632" s="154"/>
      <c r="N2632" s="208"/>
      <c r="O26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3" spans="1:15">
      <c r="A2633" s="156"/>
      <c r="B2633" s="220"/>
      <c r="C2633" s="150"/>
      <c r="D2633" s="150"/>
      <c r="E2633" s="150"/>
      <c r="F2633" s="150"/>
      <c r="G2633" s="151"/>
      <c r="H2633" s="23">
        <f>MONTH(CtasReceber[[#This Row],[Data Vencimento]])</f>
        <v>1</v>
      </c>
      <c r="I2633" s="23">
        <f>YEAR(CtasReceber[[#This Row],[Data Vencimento]])</f>
        <v>1900</v>
      </c>
      <c r="J2633" s="156"/>
      <c r="K2633" s="23">
        <f>MONTH(CtasReceber[[#This Row],[Data Recebimento]])</f>
        <v>1</v>
      </c>
      <c r="L2633" s="23">
        <f>YEAR(CtasReceber[[#This Row],[Data Recebimento]])</f>
        <v>1900</v>
      </c>
      <c r="M2633" s="154"/>
      <c r="N2633" s="208"/>
      <c r="O26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4" spans="1:15">
      <c r="A2634" s="156"/>
      <c r="B2634" s="220"/>
      <c r="C2634" s="150"/>
      <c r="D2634" s="150"/>
      <c r="E2634" s="150"/>
      <c r="F2634" s="150"/>
      <c r="G2634" s="151"/>
      <c r="H2634" s="23">
        <f>MONTH(CtasReceber[[#This Row],[Data Vencimento]])</f>
        <v>1</v>
      </c>
      <c r="I2634" s="23">
        <f>YEAR(CtasReceber[[#This Row],[Data Vencimento]])</f>
        <v>1900</v>
      </c>
      <c r="J2634" s="156"/>
      <c r="K2634" s="23">
        <f>MONTH(CtasReceber[[#This Row],[Data Recebimento]])</f>
        <v>1</v>
      </c>
      <c r="L2634" s="23">
        <f>YEAR(CtasReceber[[#This Row],[Data Recebimento]])</f>
        <v>1900</v>
      </c>
      <c r="M2634" s="154"/>
      <c r="N2634" s="208"/>
      <c r="O26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5" spans="1:15">
      <c r="A2635" s="156"/>
      <c r="B2635" s="220"/>
      <c r="C2635" s="150"/>
      <c r="D2635" s="150"/>
      <c r="E2635" s="150"/>
      <c r="F2635" s="150"/>
      <c r="G2635" s="151"/>
      <c r="H2635" s="23">
        <f>MONTH(CtasReceber[[#This Row],[Data Vencimento]])</f>
        <v>1</v>
      </c>
      <c r="I2635" s="23">
        <f>YEAR(CtasReceber[[#This Row],[Data Vencimento]])</f>
        <v>1900</v>
      </c>
      <c r="J2635" s="156"/>
      <c r="K2635" s="23">
        <f>MONTH(CtasReceber[[#This Row],[Data Recebimento]])</f>
        <v>1</v>
      </c>
      <c r="L2635" s="23">
        <f>YEAR(CtasReceber[[#This Row],[Data Recebimento]])</f>
        <v>1900</v>
      </c>
      <c r="M2635" s="154"/>
      <c r="N2635" s="208"/>
      <c r="O26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6" spans="1:15">
      <c r="A2636" s="156"/>
      <c r="B2636" s="220"/>
      <c r="C2636" s="150"/>
      <c r="D2636" s="150"/>
      <c r="E2636" s="150"/>
      <c r="F2636" s="150"/>
      <c r="G2636" s="151"/>
      <c r="H2636" s="23">
        <f>MONTH(CtasReceber[[#This Row],[Data Vencimento]])</f>
        <v>1</v>
      </c>
      <c r="I2636" s="23">
        <f>YEAR(CtasReceber[[#This Row],[Data Vencimento]])</f>
        <v>1900</v>
      </c>
      <c r="J2636" s="156"/>
      <c r="K2636" s="23">
        <f>MONTH(CtasReceber[[#This Row],[Data Recebimento]])</f>
        <v>1</v>
      </c>
      <c r="L2636" s="23">
        <f>YEAR(CtasReceber[[#This Row],[Data Recebimento]])</f>
        <v>1900</v>
      </c>
      <c r="M2636" s="154"/>
      <c r="N2636" s="208"/>
      <c r="O26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7" spans="1:15">
      <c r="A2637" s="156"/>
      <c r="B2637" s="220"/>
      <c r="C2637" s="150"/>
      <c r="D2637" s="150"/>
      <c r="E2637" s="150"/>
      <c r="F2637" s="150"/>
      <c r="G2637" s="151"/>
      <c r="H2637" s="23">
        <f>MONTH(CtasReceber[[#This Row],[Data Vencimento]])</f>
        <v>1</v>
      </c>
      <c r="I2637" s="23">
        <f>YEAR(CtasReceber[[#This Row],[Data Vencimento]])</f>
        <v>1900</v>
      </c>
      <c r="J2637" s="156"/>
      <c r="K2637" s="23">
        <f>MONTH(CtasReceber[[#This Row],[Data Recebimento]])</f>
        <v>1</v>
      </c>
      <c r="L2637" s="23">
        <f>YEAR(CtasReceber[[#This Row],[Data Recebimento]])</f>
        <v>1900</v>
      </c>
      <c r="M2637" s="154"/>
      <c r="N2637" s="208"/>
      <c r="O26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8" spans="1:15">
      <c r="A2638" s="156"/>
      <c r="B2638" s="220"/>
      <c r="C2638" s="150"/>
      <c r="D2638" s="150"/>
      <c r="E2638" s="150"/>
      <c r="F2638" s="150"/>
      <c r="G2638" s="151"/>
      <c r="H2638" s="23">
        <f>MONTH(CtasReceber[[#This Row],[Data Vencimento]])</f>
        <v>1</v>
      </c>
      <c r="I2638" s="23">
        <f>YEAR(CtasReceber[[#This Row],[Data Vencimento]])</f>
        <v>1900</v>
      </c>
      <c r="J2638" s="156"/>
      <c r="K2638" s="23">
        <f>MONTH(CtasReceber[[#This Row],[Data Recebimento]])</f>
        <v>1</v>
      </c>
      <c r="L2638" s="23">
        <f>YEAR(CtasReceber[[#This Row],[Data Recebimento]])</f>
        <v>1900</v>
      </c>
      <c r="M2638" s="154"/>
      <c r="N2638" s="208"/>
      <c r="O26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39" spans="1:15">
      <c r="A2639" s="156"/>
      <c r="B2639" s="220"/>
      <c r="C2639" s="150"/>
      <c r="D2639" s="150"/>
      <c r="E2639" s="150"/>
      <c r="F2639" s="150"/>
      <c r="G2639" s="151"/>
      <c r="H2639" s="23">
        <f>MONTH(CtasReceber[[#This Row],[Data Vencimento]])</f>
        <v>1</v>
      </c>
      <c r="I2639" s="23">
        <f>YEAR(CtasReceber[[#This Row],[Data Vencimento]])</f>
        <v>1900</v>
      </c>
      <c r="J2639" s="156"/>
      <c r="K2639" s="23">
        <f>MONTH(CtasReceber[[#This Row],[Data Recebimento]])</f>
        <v>1</v>
      </c>
      <c r="L2639" s="23">
        <f>YEAR(CtasReceber[[#This Row],[Data Recebimento]])</f>
        <v>1900</v>
      </c>
      <c r="M2639" s="154"/>
      <c r="N2639" s="208"/>
      <c r="O26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0" spans="1:15">
      <c r="A2640" s="156"/>
      <c r="B2640" s="220"/>
      <c r="C2640" s="150"/>
      <c r="D2640" s="150"/>
      <c r="E2640" s="150"/>
      <c r="F2640" s="150"/>
      <c r="G2640" s="151"/>
      <c r="H2640" s="23">
        <f>MONTH(CtasReceber[[#This Row],[Data Vencimento]])</f>
        <v>1</v>
      </c>
      <c r="I2640" s="23">
        <f>YEAR(CtasReceber[[#This Row],[Data Vencimento]])</f>
        <v>1900</v>
      </c>
      <c r="J2640" s="156"/>
      <c r="K2640" s="23">
        <f>MONTH(CtasReceber[[#This Row],[Data Recebimento]])</f>
        <v>1</v>
      </c>
      <c r="L2640" s="23">
        <f>YEAR(CtasReceber[[#This Row],[Data Recebimento]])</f>
        <v>1900</v>
      </c>
      <c r="M2640" s="154"/>
      <c r="N2640" s="208"/>
      <c r="O26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1" spans="1:15">
      <c r="A2641" s="156"/>
      <c r="B2641" s="220"/>
      <c r="C2641" s="150"/>
      <c r="D2641" s="150"/>
      <c r="E2641" s="150"/>
      <c r="F2641" s="150"/>
      <c r="G2641" s="151"/>
      <c r="H2641" s="23">
        <f>MONTH(CtasReceber[[#This Row],[Data Vencimento]])</f>
        <v>1</v>
      </c>
      <c r="I2641" s="23">
        <f>YEAR(CtasReceber[[#This Row],[Data Vencimento]])</f>
        <v>1900</v>
      </c>
      <c r="J2641" s="156"/>
      <c r="K2641" s="23">
        <f>MONTH(CtasReceber[[#This Row],[Data Recebimento]])</f>
        <v>1</v>
      </c>
      <c r="L2641" s="23">
        <f>YEAR(CtasReceber[[#This Row],[Data Recebimento]])</f>
        <v>1900</v>
      </c>
      <c r="M2641" s="154"/>
      <c r="N2641" s="208"/>
      <c r="O26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2" spans="1:15">
      <c r="A2642" s="156"/>
      <c r="B2642" s="220"/>
      <c r="C2642" s="150"/>
      <c r="D2642" s="150"/>
      <c r="E2642" s="150"/>
      <c r="F2642" s="150"/>
      <c r="G2642" s="151"/>
      <c r="H2642" s="23">
        <f>MONTH(CtasReceber[[#This Row],[Data Vencimento]])</f>
        <v>1</v>
      </c>
      <c r="I2642" s="23">
        <f>YEAR(CtasReceber[[#This Row],[Data Vencimento]])</f>
        <v>1900</v>
      </c>
      <c r="J2642" s="156"/>
      <c r="K2642" s="23">
        <f>MONTH(CtasReceber[[#This Row],[Data Recebimento]])</f>
        <v>1</v>
      </c>
      <c r="L2642" s="23">
        <f>YEAR(CtasReceber[[#This Row],[Data Recebimento]])</f>
        <v>1900</v>
      </c>
      <c r="M2642" s="154"/>
      <c r="N2642" s="208"/>
      <c r="O26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3" spans="1:15">
      <c r="A2643" s="156"/>
      <c r="B2643" s="220"/>
      <c r="C2643" s="150"/>
      <c r="D2643" s="150"/>
      <c r="E2643" s="150"/>
      <c r="F2643" s="150"/>
      <c r="G2643" s="151"/>
      <c r="H2643" s="23">
        <f>MONTH(CtasReceber[[#This Row],[Data Vencimento]])</f>
        <v>1</v>
      </c>
      <c r="I2643" s="23">
        <f>YEAR(CtasReceber[[#This Row],[Data Vencimento]])</f>
        <v>1900</v>
      </c>
      <c r="J2643" s="156"/>
      <c r="K2643" s="23">
        <f>MONTH(CtasReceber[[#This Row],[Data Recebimento]])</f>
        <v>1</v>
      </c>
      <c r="L2643" s="23">
        <f>YEAR(CtasReceber[[#This Row],[Data Recebimento]])</f>
        <v>1900</v>
      </c>
      <c r="M2643" s="154"/>
      <c r="N2643" s="208"/>
      <c r="O26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4" spans="1:15">
      <c r="A2644" s="156"/>
      <c r="B2644" s="220"/>
      <c r="C2644" s="150"/>
      <c r="D2644" s="150"/>
      <c r="E2644" s="150"/>
      <c r="F2644" s="150"/>
      <c r="G2644" s="151"/>
      <c r="H2644" s="23">
        <f>MONTH(CtasReceber[[#This Row],[Data Vencimento]])</f>
        <v>1</v>
      </c>
      <c r="I2644" s="23">
        <f>YEAR(CtasReceber[[#This Row],[Data Vencimento]])</f>
        <v>1900</v>
      </c>
      <c r="J2644" s="156"/>
      <c r="K2644" s="23">
        <f>MONTH(CtasReceber[[#This Row],[Data Recebimento]])</f>
        <v>1</v>
      </c>
      <c r="L2644" s="23">
        <f>YEAR(CtasReceber[[#This Row],[Data Recebimento]])</f>
        <v>1900</v>
      </c>
      <c r="M2644" s="154"/>
      <c r="N2644" s="208"/>
      <c r="O26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5" spans="1:15">
      <c r="A2645" s="156"/>
      <c r="B2645" s="220"/>
      <c r="C2645" s="150"/>
      <c r="D2645" s="150"/>
      <c r="E2645" s="150"/>
      <c r="F2645" s="150"/>
      <c r="G2645" s="151"/>
      <c r="H2645" s="23">
        <f>MONTH(CtasReceber[[#This Row],[Data Vencimento]])</f>
        <v>1</v>
      </c>
      <c r="I2645" s="23">
        <f>YEAR(CtasReceber[[#This Row],[Data Vencimento]])</f>
        <v>1900</v>
      </c>
      <c r="J2645" s="156"/>
      <c r="K2645" s="23">
        <f>MONTH(CtasReceber[[#This Row],[Data Recebimento]])</f>
        <v>1</v>
      </c>
      <c r="L2645" s="23">
        <f>YEAR(CtasReceber[[#This Row],[Data Recebimento]])</f>
        <v>1900</v>
      </c>
      <c r="M2645" s="154"/>
      <c r="N2645" s="208"/>
      <c r="O26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6" spans="1:15">
      <c r="A2646" s="156"/>
      <c r="B2646" s="220"/>
      <c r="C2646" s="150"/>
      <c r="D2646" s="150"/>
      <c r="E2646" s="150"/>
      <c r="F2646" s="150"/>
      <c r="G2646" s="151"/>
      <c r="H2646" s="23">
        <f>MONTH(CtasReceber[[#This Row],[Data Vencimento]])</f>
        <v>1</v>
      </c>
      <c r="I2646" s="23">
        <f>YEAR(CtasReceber[[#This Row],[Data Vencimento]])</f>
        <v>1900</v>
      </c>
      <c r="J2646" s="156"/>
      <c r="K2646" s="23">
        <f>MONTH(CtasReceber[[#This Row],[Data Recebimento]])</f>
        <v>1</v>
      </c>
      <c r="L2646" s="23">
        <f>YEAR(CtasReceber[[#This Row],[Data Recebimento]])</f>
        <v>1900</v>
      </c>
      <c r="M2646" s="154"/>
      <c r="N2646" s="208"/>
      <c r="O26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7" spans="1:15">
      <c r="A2647" s="156"/>
      <c r="B2647" s="220"/>
      <c r="C2647" s="150"/>
      <c r="D2647" s="150"/>
      <c r="E2647" s="150"/>
      <c r="F2647" s="150"/>
      <c r="G2647" s="151"/>
      <c r="H2647" s="23">
        <f>MONTH(CtasReceber[[#This Row],[Data Vencimento]])</f>
        <v>1</v>
      </c>
      <c r="I2647" s="23">
        <f>YEAR(CtasReceber[[#This Row],[Data Vencimento]])</f>
        <v>1900</v>
      </c>
      <c r="J2647" s="156"/>
      <c r="K2647" s="23">
        <f>MONTH(CtasReceber[[#This Row],[Data Recebimento]])</f>
        <v>1</v>
      </c>
      <c r="L2647" s="23">
        <f>YEAR(CtasReceber[[#This Row],[Data Recebimento]])</f>
        <v>1900</v>
      </c>
      <c r="M2647" s="154"/>
      <c r="N2647" s="208"/>
      <c r="O26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8" spans="1:15">
      <c r="A2648" s="156"/>
      <c r="B2648" s="220"/>
      <c r="C2648" s="150"/>
      <c r="D2648" s="150"/>
      <c r="E2648" s="150"/>
      <c r="F2648" s="150"/>
      <c r="G2648" s="151"/>
      <c r="H2648" s="23">
        <f>MONTH(CtasReceber[[#This Row],[Data Vencimento]])</f>
        <v>1</v>
      </c>
      <c r="I2648" s="23">
        <f>YEAR(CtasReceber[[#This Row],[Data Vencimento]])</f>
        <v>1900</v>
      </c>
      <c r="J2648" s="156"/>
      <c r="K2648" s="23">
        <f>MONTH(CtasReceber[[#This Row],[Data Recebimento]])</f>
        <v>1</v>
      </c>
      <c r="L2648" s="23">
        <f>YEAR(CtasReceber[[#This Row],[Data Recebimento]])</f>
        <v>1900</v>
      </c>
      <c r="M2648" s="154"/>
      <c r="N2648" s="208"/>
      <c r="O26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49" spans="1:15">
      <c r="A2649" s="156"/>
      <c r="B2649" s="220"/>
      <c r="C2649" s="150"/>
      <c r="D2649" s="150"/>
      <c r="E2649" s="150"/>
      <c r="F2649" s="150"/>
      <c r="G2649" s="151"/>
      <c r="H2649" s="23">
        <f>MONTH(CtasReceber[[#This Row],[Data Vencimento]])</f>
        <v>1</v>
      </c>
      <c r="I2649" s="23">
        <f>YEAR(CtasReceber[[#This Row],[Data Vencimento]])</f>
        <v>1900</v>
      </c>
      <c r="J2649" s="156"/>
      <c r="K2649" s="23">
        <f>MONTH(CtasReceber[[#This Row],[Data Recebimento]])</f>
        <v>1</v>
      </c>
      <c r="L2649" s="23">
        <f>YEAR(CtasReceber[[#This Row],[Data Recebimento]])</f>
        <v>1900</v>
      </c>
      <c r="M2649" s="154"/>
      <c r="N2649" s="208"/>
      <c r="O26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0" spans="1:15">
      <c r="A2650" s="156"/>
      <c r="B2650" s="220"/>
      <c r="C2650" s="150"/>
      <c r="D2650" s="150"/>
      <c r="E2650" s="150"/>
      <c r="F2650" s="150"/>
      <c r="G2650" s="151"/>
      <c r="H2650" s="23">
        <f>MONTH(CtasReceber[[#This Row],[Data Vencimento]])</f>
        <v>1</v>
      </c>
      <c r="I2650" s="23">
        <f>YEAR(CtasReceber[[#This Row],[Data Vencimento]])</f>
        <v>1900</v>
      </c>
      <c r="J2650" s="156"/>
      <c r="K2650" s="23">
        <f>MONTH(CtasReceber[[#This Row],[Data Recebimento]])</f>
        <v>1</v>
      </c>
      <c r="L2650" s="23">
        <f>YEAR(CtasReceber[[#This Row],[Data Recebimento]])</f>
        <v>1900</v>
      </c>
      <c r="M2650" s="154"/>
      <c r="N2650" s="208"/>
      <c r="O26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1" spans="1:15">
      <c r="A2651" s="156"/>
      <c r="B2651" s="220"/>
      <c r="C2651" s="150"/>
      <c r="D2651" s="150"/>
      <c r="E2651" s="150"/>
      <c r="F2651" s="150"/>
      <c r="G2651" s="151"/>
      <c r="H2651" s="23">
        <f>MONTH(CtasReceber[[#This Row],[Data Vencimento]])</f>
        <v>1</v>
      </c>
      <c r="I2651" s="23">
        <f>YEAR(CtasReceber[[#This Row],[Data Vencimento]])</f>
        <v>1900</v>
      </c>
      <c r="J2651" s="156"/>
      <c r="K2651" s="23">
        <f>MONTH(CtasReceber[[#This Row],[Data Recebimento]])</f>
        <v>1</v>
      </c>
      <c r="L2651" s="23">
        <f>YEAR(CtasReceber[[#This Row],[Data Recebimento]])</f>
        <v>1900</v>
      </c>
      <c r="M2651" s="154"/>
      <c r="N2651" s="208"/>
      <c r="O26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2" spans="1:15">
      <c r="A2652" s="156"/>
      <c r="B2652" s="220"/>
      <c r="C2652" s="150"/>
      <c r="D2652" s="150"/>
      <c r="E2652" s="150"/>
      <c r="F2652" s="150"/>
      <c r="G2652" s="151"/>
      <c r="H2652" s="23">
        <f>MONTH(CtasReceber[[#This Row],[Data Vencimento]])</f>
        <v>1</v>
      </c>
      <c r="I2652" s="23">
        <f>YEAR(CtasReceber[[#This Row],[Data Vencimento]])</f>
        <v>1900</v>
      </c>
      <c r="J2652" s="156"/>
      <c r="K2652" s="23">
        <f>MONTH(CtasReceber[[#This Row],[Data Recebimento]])</f>
        <v>1</v>
      </c>
      <c r="L2652" s="23">
        <f>YEAR(CtasReceber[[#This Row],[Data Recebimento]])</f>
        <v>1900</v>
      </c>
      <c r="M2652" s="154"/>
      <c r="N2652" s="208"/>
      <c r="O26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3" spans="1:15">
      <c r="A2653" s="156"/>
      <c r="B2653" s="220"/>
      <c r="C2653" s="150"/>
      <c r="D2653" s="150"/>
      <c r="E2653" s="150"/>
      <c r="F2653" s="150"/>
      <c r="G2653" s="151"/>
      <c r="H2653" s="23">
        <f>MONTH(CtasReceber[[#This Row],[Data Vencimento]])</f>
        <v>1</v>
      </c>
      <c r="I2653" s="23">
        <f>YEAR(CtasReceber[[#This Row],[Data Vencimento]])</f>
        <v>1900</v>
      </c>
      <c r="J2653" s="156"/>
      <c r="K2653" s="23">
        <f>MONTH(CtasReceber[[#This Row],[Data Recebimento]])</f>
        <v>1</v>
      </c>
      <c r="L2653" s="23">
        <f>YEAR(CtasReceber[[#This Row],[Data Recebimento]])</f>
        <v>1900</v>
      </c>
      <c r="M2653" s="154"/>
      <c r="N2653" s="208"/>
      <c r="O26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4" spans="1:15">
      <c r="A2654" s="156"/>
      <c r="B2654" s="220"/>
      <c r="C2654" s="150"/>
      <c r="D2654" s="150"/>
      <c r="E2654" s="150"/>
      <c r="F2654" s="150"/>
      <c r="G2654" s="151"/>
      <c r="H2654" s="23">
        <f>MONTH(CtasReceber[[#This Row],[Data Vencimento]])</f>
        <v>1</v>
      </c>
      <c r="I2654" s="23">
        <f>YEAR(CtasReceber[[#This Row],[Data Vencimento]])</f>
        <v>1900</v>
      </c>
      <c r="J2654" s="156"/>
      <c r="K2654" s="23">
        <f>MONTH(CtasReceber[[#This Row],[Data Recebimento]])</f>
        <v>1</v>
      </c>
      <c r="L2654" s="23">
        <f>YEAR(CtasReceber[[#This Row],[Data Recebimento]])</f>
        <v>1900</v>
      </c>
      <c r="M2654" s="154"/>
      <c r="N2654" s="208"/>
      <c r="O26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5" spans="1:15">
      <c r="A2655" s="156"/>
      <c r="B2655" s="220"/>
      <c r="C2655" s="150"/>
      <c r="D2655" s="150"/>
      <c r="E2655" s="150"/>
      <c r="F2655" s="150"/>
      <c r="G2655" s="151"/>
      <c r="H2655" s="23">
        <f>MONTH(CtasReceber[[#This Row],[Data Vencimento]])</f>
        <v>1</v>
      </c>
      <c r="I2655" s="23">
        <f>YEAR(CtasReceber[[#This Row],[Data Vencimento]])</f>
        <v>1900</v>
      </c>
      <c r="J2655" s="156"/>
      <c r="K2655" s="23">
        <f>MONTH(CtasReceber[[#This Row],[Data Recebimento]])</f>
        <v>1</v>
      </c>
      <c r="L2655" s="23">
        <f>YEAR(CtasReceber[[#This Row],[Data Recebimento]])</f>
        <v>1900</v>
      </c>
      <c r="M2655" s="154"/>
      <c r="N2655" s="208"/>
      <c r="O26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6" spans="1:15">
      <c r="A2656" s="156"/>
      <c r="B2656" s="220"/>
      <c r="C2656" s="150"/>
      <c r="D2656" s="150"/>
      <c r="E2656" s="150"/>
      <c r="F2656" s="150"/>
      <c r="G2656" s="151"/>
      <c r="H2656" s="23">
        <f>MONTH(CtasReceber[[#This Row],[Data Vencimento]])</f>
        <v>1</v>
      </c>
      <c r="I2656" s="23">
        <f>YEAR(CtasReceber[[#This Row],[Data Vencimento]])</f>
        <v>1900</v>
      </c>
      <c r="J2656" s="156"/>
      <c r="K2656" s="23">
        <f>MONTH(CtasReceber[[#This Row],[Data Recebimento]])</f>
        <v>1</v>
      </c>
      <c r="L2656" s="23">
        <f>YEAR(CtasReceber[[#This Row],[Data Recebimento]])</f>
        <v>1900</v>
      </c>
      <c r="M2656" s="154"/>
      <c r="N2656" s="208"/>
      <c r="O26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7" spans="1:15">
      <c r="A2657" s="156"/>
      <c r="B2657" s="220"/>
      <c r="C2657" s="150"/>
      <c r="D2657" s="150"/>
      <c r="E2657" s="150"/>
      <c r="F2657" s="150"/>
      <c r="G2657" s="151"/>
      <c r="H2657" s="23">
        <f>MONTH(CtasReceber[[#This Row],[Data Vencimento]])</f>
        <v>1</v>
      </c>
      <c r="I2657" s="23">
        <f>YEAR(CtasReceber[[#This Row],[Data Vencimento]])</f>
        <v>1900</v>
      </c>
      <c r="J2657" s="156"/>
      <c r="K2657" s="23">
        <f>MONTH(CtasReceber[[#This Row],[Data Recebimento]])</f>
        <v>1</v>
      </c>
      <c r="L2657" s="23">
        <f>YEAR(CtasReceber[[#This Row],[Data Recebimento]])</f>
        <v>1900</v>
      </c>
      <c r="M2657" s="154"/>
      <c r="N2657" s="208"/>
      <c r="O26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8" spans="1:15">
      <c r="A2658" s="156"/>
      <c r="B2658" s="220"/>
      <c r="C2658" s="150"/>
      <c r="D2658" s="150"/>
      <c r="E2658" s="150"/>
      <c r="F2658" s="150"/>
      <c r="G2658" s="151"/>
      <c r="H2658" s="23">
        <f>MONTH(CtasReceber[[#This Row],[Data Vencimento]])</f>
        <v>1</v>
      </c>
      <c r="I2658" s="23">
        <f>YEAR(CtasReceber[[#This Row],[Data Vencimento]])</f>
        <v>1900</v>
      </c>
      <c r="J2658" s="156"/>
      <c r="K2658" s="23">
        <f>MONTH(CtasReceber[[#This Row],[Data Recebimento]])</f>
        <v>1</v>
      </c>
      <c r="L2658" s="23">
        <f>YEAR(CtasReceber[[#This Row],[Data Recebimento]])</f>
        <v>1900</v>
      </c>
      <c r="M2658" s="154"/>
      <c r="N2658" s="208"/>
      <c r="O26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59" spans="1:15">
      <c r="A2659" s="156"/>
      <c r="B2659" s="220"/>
      <c r="C2659" s="150"/>
      <c r="D2659" s="150"/>
      <c r="E2659" s="150"/>
      <c r="F2659" s="150"/>
      <c r="G2659" s="151"/>
      <c r="H2659" s="23">
        <f>MONTH(CtasReceber[[#This Row],[Data Vencimento]])</f>
        <v>1</v>
      </c>
      <c r="I2659" s="23">
        <f>YEAR(CtasReceber[[#This Row],[Data Vencimento]])</f>
        <v>1900</v>
      </c>
      <c r="J2659" s="156"/>
      <c r="K2659" s="23">
        <f>MONTH(CtasReceber[[#This Row],[Data Recebimento]])</f>
        <v>1</v>
      </c>
      <c r="L2659" s="23">
        <f>YEAR(CtasReceber[[#This Row],[Data Recebimento]])</f>
        <v>1900</v>
      </c>
      <c r="M2659" s="154"/>
      <c r="N2659" s="208"/>
      <c r="O26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0" spans="1:15">
      <c r="A2660" s="156"/>
      <c r="B2660" s="220"/>
      <c r="C2660" s="150"/>
      <c r="D2660" s="150"/>
      <c r="E2660" s="150"/>
      <c r="F2660" s="150"/>
      <c r="G2660" s="151"/>
      <c r="H2660" s="23">
        <f>MONTH(CtasReceber[[#This Row],[Data Vencimento]])</f>
        <v>1</v>
      </c>
      <c r="I2660" s="23">
        <f>YEAR(CtasReceber[[#This Row],[Data Vencimento]])</f>
        <v>1900</v>
      </c>
      <c r="J2660" s="156"/>
      <c r="K2660" s="23">
        <f>MONTH(CtasReceber[[#This Row],[Data Recebimento]])</f>
        <v>1</v>
      </c>
      <c r="L2660" s="23">
        <f>YEAR(CtasReceber[[#This Row],[Data Recebimento]])</f>
        <v>1900</v>
      </c>
      <c r="M2660" s="154"/>
      <c r="N2660" s="208"/>
      <c r="O26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1" spans="1:15">
      <c r="A2661" s="156"/>
      <c r="B2661" s="220"/>
      <c r="C2661" s="150"/>
      <c r="D2661" s="150"/>
      <c r="E2661" s="150"/>
      <c r="F2661" s="150"/>
      <c r="G2661" s="151"/>
      <c r="H2661" s="23">
        <f>MONTH(CtasReceber[[#This Row],[Data Vencimento]])</f>
        <v>1</v>
      </c>
      <c r="I2661" s="23">
        <f>YEAR(CtasReceber[[#This Row],[Data Vencimento]])</f>
        <v>1900</v>
      </c>
      <c r="J2661" s="156"/>
      <c r="K2661" s="23">
        <f>MONTH(CtasReceber[[#This Row],[Data Recebimento]])</f>
        <v>1</v>
      </c>
      <c r="L2661" s="23">
        <f>YEAR(CtasReceber[[#This Row],[Data Recebimento]])</f>
        <v>1900</v>
      </c>
      <c r="M2661" s="154"/>
      <c r="N2661" s="208"/>
      <c r="O26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2" spans="1:15">
      <c r="A2662" s="156"/>
      <c r="B2662" s="220"/>
      <c r="C2662" s="150"/>
      <c r="D2662" s="150"/>
      <c r="E2662" s="150"/>
      <c r="F2662" s="150"/>
      <c r="G2662" s="151"/>
      <c r="H2662" s="23">
        <f>MONTH(CtasReceber[[#This Row],[Data Vencimento]])</f>
        <v>1</v>
      </c>
      <c r="I2662" s="23">
        <f>YEAR(CtasReceber[[#This Row],[Data Vencimento]])</f>
        <v>1900</v>
      </c>
      <c r="J2662" s="156"/>
      <c r="K2662" s="23">
        <f>MONTH(CtasReceber[[#This Row],[Data Recebimento]])</f>
        <v>1</v>
      </c>
      <c r="L2662" s="23">
        <f>YEAR(CtasReceber[[#This Row],[Data Recebimento]])</f>
        <v>1900</v>
      </c>
      <c r="M2662" s="154"/>
      <c r="N2662" s="208"/>
      <c r="O26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3" spans="1:15">
      <c r="A2663" s="156"/>
      <c r="B2663" s="220"/>
      <c r="C2663" s="150"/>
      <c r="D2663" s="150"/>
      <c r="E2663" s="150"/>
      <c r="F2663" s="150"/>
      <c r="G2663" s="151"/>
      <c r="H2663" s="23">
        <f>MONTH(CtasReceber[[#This Row],[Data Vencimento]])</f>
        <v>1</v>
      </c>
      <c r="I2663" s="23">
        <f>YEAR(CtasReceber[[#This Row],[Data Vencimento]])</f>
        <v>1900</v>
      </c>
      <c r="J2663" s="156"/>
      <c r="K2663" s="23">
        <f>MONTH(CtasReceber[[#This Row],[Data Recebimento]])</f>
        <v>1</v>
      </c>
      <c r="L2663" s="23">
        <f>YEAR(CtasReceber[[#This Row],[Data Recebimento]])</f>
        <v>1900</v>
      </c>
      <c r="M2663" s="154"/>
      <c r="N2663" s="208"/>
      <c r="O26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4" spans="1:15">
      <c r="A2664" s="156"/>
      <c r="B2664" s="220"/>
      <c r="C2664" s="150"/>
      <c r="D2664" s="150"/>
      <c r="E2664" s="150"/>
      <c r="F2664" s="150"/>
      <c r="G2664" s="151"/>
      <c r="H2664" s="23">
        <f>MONTH(CtasReceber[[#This Row],[Data Vencimento]])</f>
        <v>1</v>
      </c>
      <c r="I2664" s="23">
        <f>YEAR(CtasReceber[[#This Row],[Data Vencimento]])</f>
        <v>1900</v>
      </c>
      <c r="J2664" s="156"/>
      <c r="K2664" s="23">
        <f>MONTH(CtasReceber[[#This Row],[Data Recebimento]])</f>
        <v>1</v>
      </c>
      <c r="L2664" s="23">
        <f>YEAR(CtasReceber[[#This Row],[Data Recebimento]])</f>
        <v>1900</v>
      </c>
      <c r="M2664" s="154"/>
      <c r="N2664" s="208"/>
      <c r="O26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5" spans="1:15">
      <c r="A2665" s="156"/>
      <c r="B2665" s="220"/>
      <c r="C2665" s="150"/>
      <c r="D2665" s="150"/>
      <c r="E2665" s="150"/>
      <c r="F2665" s="150"/>
      <c r="G2665" s="151"/>
      <c r="H2665" s="23">
        <f>MONTH(CtasReceber[[#This Row],[Data Vencimento]])</f>
        <v>1</v>
      </c>
      <c r="I2665" s="23">
        <f>YEAR(CtasReceber[[#This Row],[Data Vencimento]])</f>
        <v>1900</v>
      </c>
      <c r="J2665" s="156"/>
      <c r="K2665" s="23">
        <f>MONTH(CtasReceber[[#This Row],[Data Recebimento]])</f>
        <v>1</v>
      </c>
      <c r="L2665" s="23">
        <f>YEAR(CtasReceber[[#This Row],[Data Recebimento]])</f>
        <v>1900</v>
      </c>
      <c r="M2665" s="154"/>
      <c r="N2665" s="208"/>
      <c r="O26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6" spans="1:15">
      <c r="A2666" s="156"/>
      <c r="B2666" s="220"/>
      <c r="C2666" s="150"/>
      <c r="D2666" s="150"/>
      <c r="E2666" s="150"/>
      <c r="F2666" s="150"/>
      <c r="G2666" s="151"/>
      <c r="H2666" s="23">
        <f>MONTH(CtasReceber[[#This Row],[Data Vencimento]])</f>
        <v>1</v>
      </c>
      <c r="I2666" s="23">
        <f>YEAR(CtasReceber[[#This Row],[Data Vencimento]])</f>
        <v>1900</v>
      </c>
      <c r="J2666" s="156"/>
      <c r="K2666" s="23">
        <f>MONTH(CtasReceber[[#This Row],[Data Recebimento]])</f>
        <v>1</v>
      </c>
      <c r="L2666" s="23">
        <f>YEAR(CtasReceber[[#This Row],[Data Recebimento]])</f>
        <v>1900</v>
      </c>
      <c r="M2666" s="154"/>
      <c r="N2666" s="208"/>
      <c r="O26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7" spans="1:15">
      <c r="A2667" s="156"/>
      <c r="B2667" s="220"/>
      <c r="C2667" s="150"/>
      <c r="D2667" s="150"/>
      <c r="E2667" s="150"/>
      <c r="F2667" s="150"/>
      <c r="G2667" s="151"/>
      <c r="H2667" s="23">
        <f>MONTH(CtasReceber[[#This Row],[Data Vencimento]])</f>
        <v>1</v>
      </c>
      <c r="I2667" s="23">
        <f>YEAR(CtasReceber[[#This Row],[Data Vencimento]])</f>
        <v>1900</v>
      </c>
      <c r="J2667" s="156"/>
      <c r="K2667" s="23">
        <f>MONTH(CtasReceber[[#This Row],[Data Recebimento]])</f>
        <v>1</v>
      </c>
      <c r="L2667" s="23">
        <f>YEAR(CtasReceber[[#This Row],[Data Recebimento]])</f>
        <v>1900</v>
      </c>
      <c r="M2667" s="154"/>
      <c r="N2667" s="208"/>
      <c r="O26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8" spans="1:15">
      <c r="A2668" s="156"/>
      <c r="B2668" s="220"/>
      <c r="C2668" s="150"/>
      <c r="D2668" s="150"/>
      <c r="E2668" s="150"/>
      <c r="F2668" s="150"/>
      <c r="G2668" s="151"/>
      <c r="H2668" s="23">
        <f>MONTH(CtasReceber[[#This Row],[Data Vencimento]])</f>
        <v>1</v>
      </c>
      <c r="I2668" s="23">
        <f>YEAR(CtasReceber[[#This Row],[Data Vencimento]])</f>
        <v>1900</v>
      </c>
      <c r="J2668" s="156"/>
      <c r="K2668" s="23">
        <f>MONTH(CtasReceber[[#This Row],[Data Recebimento]])</f>
        <v>1</v>
      </c>
      <c r="L2668" s="23">
        <f>YEAR(CtasReceber[[#This Row],[Data Recebimento]])</f>
        <v>1900</v>
      </c>
      <c r="M2668" s="154"/>
      <c r="N2668" s="208"/>
      <c r="O26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69" spans="1:15">
      <c r="A2669" s="156"/>
      <c r="B2669" s="220"/>
      <c r="C2669" s="150"/>
      <c r="D2669" s="150"/>
      <c r="E2669" s="150"/>
      <c r="F2669" s="150"/>
      <c r="G2669" s="151"/>
      <c r="H2669" s="23">
        <f>MONTH(CtasReceber[[#This Row],[Data Vencimento]])</f>
        <v>1</v>
      </c>
      <c r="I2669" s="23">
        <f>YEAR(CtasReceber[[#This Row],[Data Vencimento]])</f>
        <v>1900</v>
      </c>
      <c r="J2669" s="156"/>
      <c r="K2669" s="23">
        <f>MONTH(CtasReceber[[#This Row],[Data Recebimento]])</f>
        <v>1</v>
      </c>
      <c r="L2669" s="23">
        <f>YEAR(CtasReceber[[#This Row],[Data Recebimento]])</f>
        <v>1900</v>
      </c>
      <c r="M2669" s="154"/>
      <c r="N2669" s="208"/>
      <c r="O26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0" spans="1:15">
      <c r="A2670" s="156"/>
      <c r="B2670" s="220"/>
      <c r="C2670" s="150"/>
      <c r="D2670" s="150"/>
      <c r="E2670" s="150"/>
      <c r="F2670" s="150"/>
      <c r="G2670" s="151"/>
      <c r="H2670" s="23">
        <f>MONTH(CtasReceber[[#This Row],[Data Vencimento]])</f>
        <v>1</v>
      </c>
      <c r="I2670" s="23">
        <f>YEAR(CtasReceber[[#This Row],[Data Vencimento]])</f>
        <v>1900</v>
      </c>
      <c r="J2670" s="156"/>
      <c r="K2670" s="23">
        <f>MONTH(CtasReceber[[#This Row],[Data Recebimento]])</f>
        <v>1</v>
      </c>
      <c r="L2670" s="23">
        <f>YEAR(CtasReceber[[#This Row],[Data Recebimento]])</f>
        <v>1900</v>
      </c>
      <c r="M2670" s="154"/>
      <c r="N2670" s="208"/>
      <c r="O26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1" spans="1:15">
      <c r="A2671" s="156"/>
      <c r="B2671" s="220"/>
      <c r="C2671" s="150"/>
      <c r="D2671" s="150"/>
      <c r="E2671" s="150"/>
      <c r="F2671" s="150"/>
      <c r="G2671" s="151"/>
      <c r="H2671" s="23">
        <f>MONTH(CtasReceber[[#This Row],[Data Vencimento]])</f>
        <v>1</v>
      </c>
      <c r="I2671" s="23">
        <f>YEAR(CtasReceber[[#This Row],[Data Vencimento]])</f>
        <v>1900</v>
      </c>
      <c r="J2671" s="156"/>
      <c r="K2671" s="23">
        <f>MONTH(CtasReceber[[#This Row],[Data Recebimento]])</f>
        <v>1</v>
      </c>
      <c r="L2671" s="23">
        <f>YEAR(CtasReceber[[#This Row],[Data Recebimento]])</f>
        <v>1900</v>
      </c>
      <c r="M2671" s="154"/>
      <c r="N2671" s="208"/>
      <c r="O26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2" spans="1:15">
      <c r="A2672" s="156"/>
      <c r="B2672" s="220"/>
      <c r="C2672" s="150"/>
      <c r="D2672" s="150"/>
      <c r="E2672" s="150"/>
      <c r="F2672" s="150"/>
      <c r="G2672" s="151"/>
      <c r="H2672" s="23">
        <f>MONTH(CtasReceber[[#This Row],[Data Vencimento]])</f>
        <v>1</v>
      </c>
      <c r="I2672" s="23">
        <f>YEAR(CtasReceber[[#This Row],[Data Vencimento]])</f>
        <v>1900</v>
      </c>
      <c r="J2672" s="156"/>
      <c r="K2672" s="23">
        <f>MONTH(CtasReceber[[#This Row],[Data Recebimento]])</f>
        <v>1</v>
      </c>
      <c r="L2672" s="23">
        <f>YEAR(CtasReceber[[#This Row],[Data Recebimento]])</f>
        <v>1900</v>
      </c>
      <c r="M2672" s="154"/>
      <c r="N2672" s="208"/>
      <c r="O26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3" spans="1:15">
      <c r="A2673" s="156"/>
      <c r="B2673" s="220"/>
      <c r="C2673" s="150"/>
      <c r="D2673" s="150"/>
      <c r="E2673" s="150"/>
      <c r="F2673" s="150"/>
      <c r="G2673" s="151"/>
      <c r="H2673" s="23">
        <f>MONTH(CtasReceber[[#This Row],[Data Vencimento]])</f>
        <v>1</v>
      </c>
      <c r="I2673" s="23">
        <f>YEAR(CtasReceber[[#This Row],[Data Vencimento]])</f>
        <v>1900</v>
      </c>
      <c r="J2673" s="156"/>
      <c r="K2673" s="23">
        <f>MONTH(CtasReceber[[#This Row],[Data Recebimento]])</f>
        <v>1</v>
      </c>
      <c r="L2673" s="23">
        <f>YEAR(CtasReceber[[#This Row],[Data Recebimento]])</f>
        <v>1900</v>
      </c>
      <c r="M2673" s="154"/>
      <c r="N2673" s="208"/>
      <c r="O26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4" spans="1:15">
      <c r="A2674" s="156"/>
      <c r="B2674" s="220"/>
      <c r="C2674" s="150"/>
      <c r="D2674" s="150"/>
      <c r="E2674" s="150"/>
      <c r="F2674" s="150"/>
      <c r="G2674" s="151"/>
      <c r="H2674" s="23">
        <f>MONTH(CtasReceber[[#This Row],[Data Vencimento]])</f>
        <v>1</v>
      </c>
      <c r="I2674" s="23">
        <f>YEAR(CtasReceber[[#This Row],[Data Vencimento]])</f>
        <v>1900</v>
      </c>
      <c r="J2674" s="156"/>
      <c r="K2674" s="23">
        <f>MONTH(CtasReceber[[#This Row],[Data Recebimento]])</f>
        <v>1</v>
      </c>
      <c r="L2674" s="23">
        <f>YEAR(CtasReceber[[#This Row],[Data Recebimento]])</f>
        <v>1900</v>
      </c>
      <c r="M2674" s="154"/>
      <c r="N2674" s="208"/>
      <c r="O26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5" spans="1:15">
      <c r="A2675" s="156"/>
      <c r="B2675" s="220"/>
      <c r="C2675" s="150"/>
      <c r="D2675" s="150"/>
      <c r="E2675" s="150"/>
      <c r="F2675" s="150"/>
      <c r="G2675" s="151"/>
      <c r="H2675" s="23">
        <f>MONTH(CtasReceber[[#This Row],[Data Vencimento]])</f>
        <v>1</v>
      </c>
      <c r="I2675" s="23">
        <f>YEAR(CtasReceber[[#This Row],[Data Vencimento]])</f>
        <v>1900</v>
      </c>
      <c r="J2675" s="156"/>
      <c r="K2675" s="23">
        <f>MONTH(CtasReceber[[#This Row],[Data Recebimento]])</f>
        <v>1</v>
      </c>
      <c r="L2675" s="23">
        <f>YEAR(CtasReceber[[#This Row],[Data Recebimento]])</f>
        <v>1900</v>
      </c>
      <c r="M2675" s="154"/>
      <c r="N2675" s="208"/>
      <c r="O26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6" spans="1:15">
      <c r="A2676" s="156"/>
      <c r="B2676" s="220"/>
      <c r="C2676" s="150"/>
      <c r="D2676" s="150"/>
      <c r="E2676" s="150"/>
      <c r="F2676" s="150"/>
      <c r="G2676" s="151"/>
      <c r="H2676" s="23">
        <f>MONTH(CtasReceber[[#This Row],[Data Vencimento]])</f>
        <v>1</v>
      </c>
      <c r="I2676" s="23">
        <f>YEAR(CtasReceber[[#This Row],[Data Vencimento]])</f>
        <v>1900</v>
      </c>
      <c r="J2676" s="156"/>
      <c r="K2676" s="23">
        <f>MONTH(CtasReceber[[#This Row],[Data Recebimento]])</f>
        <v>1</v>
      </c>
      <c r="L2676" s="23">
        <f>YEAR(CtasReceber[[#This Row],[Data Recebimento]])</f>
        <v>1900</v>
      </c>
      <c r="M2676" s="154"/>
      <c r="N2676" s="208"/>
      <c r="O26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7" spans="1:15">
      <c r="A2677" s="156"/>
      <c r="B2677" s="220"/>
      <c r="C2677" s="150"/>
      <c r="D2677" s="150"/>
      <c r="E2677" s="150"/>
      <c r="F2677" s="150"/>
      <c r="G2677" s="151"/>
      <c r="H2677" s="23">
        <f>MONTH(CtasReceber[[#This Row],[Data Vencimento]])</f>
        <v>1</v>
      </c>
      <c r="I2677" s="23">
        <f>YEAR(CtasReceber[[#This Row],[Data Vencimento]])</f>
        <v>1900</v>
      </c>
      <c r="J2677" s="156"/>
      <c r="K2677" s="23">
        <f>MONTH(CtasReceber[[#This Row],[Data Recebimento]])</f>
        <v>1</v>
      </c>
      <c r="L2677" s="23">
        <f>YEAR(CtasReceber[[#This Row],[Data Recebimento]])</f>
        <v>1900</v>
      </c>
      <c r="M2677" s="154"/>
      <c r="N2677" s="208"/>
      <c r="O26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8" spans="1:15">
      <c r="A2678" s="156"/>
      <c r="B2678" s="220"/>
      <c r="C2678" s="150"/>
      <c r="D2678" s="150"/>
      <c r="E2678" s="150"/>
      <c r="F2678" s="150"/>
      <c r="G2678" s="151"/>
      <c r="H2678" s="23">
        <f>MONTH(CtasReceber[[#This Row],[Data Vencimento]])</f>
        <v>1</v>
      </c>
      <c r="I2678" s="23">
        <f>YEAR(CtasReceber[[#This Row],[Data Vencimento]])</f>
        <v>1900</v>
      </c>
      <c r="J2678" s="156"/>
      <c r="K2678" s="23">
        <f>MONTH(CtasReceber[[#This Row],[Data Recebimento]])</f>
        <v>1</v>
      </c>
      <c r="L2678" s="23">
        <f>YEAR(CtasReceber[[#This Row],[Data Recebimento]])</f>
        <v>1900</v>
      </c>
      <c r="M2678" s="154"/>
      <c r="N2678" s="208"/>
      <c r="O26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79" spans="1:15">
      <c r="A2679" s="156"/>
      <c r="B2679" s="220"/>
      <c r="C2679" s="150"/>
      <c r="D2679" s="150"/>
      <c r="E2679" s="150"/>
      <c r="F2679" s="150"/>
      <c r="G2679" s="151"/>
      <c r="H2679" s="23">
        <f>MONTH(CtasReceber[[#This Row],[Data Vencimento]])</f>
        <v>1</v>
      </c>
      <c r="I2679" s="23">
        <f>YEAR(CtasReceber[[#This Row],[Data Vencimento]])</f>
        <v>1900</v>
      </c>
      <c r="J2679" s="156"/>
      <c r="K2679" s="23">
        <f>MONTH(CtasReceber[[#This Row],[Data Recebimento]])</f>
        <v>1</v>
      </c>
      <c r="L2679" s="23">
        <f>YEAR(CtasReceber[[#This Row],[Data Recebimento]])</f>
        <v>1900</v>
      </c>
      <c r="M2679" s="154"/>
      <c r="N2679" s="208"/>
      <c r="O26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0" spans="1:15">
      <c r="A2680" s="156"/>
      <c r="B2680" s="220"/>
      <c r="C2680" s="150"/>
      <c r="D2680" s="150"/>
      <c r="E2680" s="150"/>
      <c r="F2680" s="150"/>
      <c r="G2680" s="151"/>
      <c r="H2680" s="23">
        <f>MONTH(CtasReceber[[#This Row],[Data Vencimento]])</f>
        <v>1</v>
      </c>
      <c r="I2680" s="23">
        <f>YEAR(CtasReceber[[#This Row],[Data Vencimento]])</f>
        <v>1900</v>
      </c>
      <c r="J2680" s="156"/>
      <c r="K2680" s="23">
        <f>MONTH(CtasReceber[[#This Row],[Data Recebimento]])</f>
        <v>1</v>
      </c>
      <c r="L2680" s="23">
        <f>YEAR(CtasReceber[[#This Row],[Data Recebimento]])</f>
        <v>1900</v>
      </c>
      <c r="M2680" s="154"/>
      <c r="N2680" s="208"/>
      <c r="O26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1" spans="1:15">
      <c r="A2681" s="156"/>
      <c r="B2681" s="220"/>
      <c r="C2681" s="150"/>
      <c r="D2681" s="150"/>
      <c r="E2681" s="150"/>
      <c r="F2681" s="150"/>
      <c r="G2681" s="151"/>
      <c r="H2681" s="23">
        <f>MONTH(CtasReceber[[#This Row],[Data Vencimento]])</f>
        <v>1</v>
      </c>
      <c r="I2681" s="23">
        <f>YEAR(CtasReceber[[#This Row],[Data Vencimento]])</f>
        <v>1900</v>
      </c>
      <c r="J2681" s="156"/>
      <c r="K2681" s="23">
        <f>MONTH(CtasReceber[[#This Row],[Data Recebimento]])</f>
        <v>1</v>
      </c>
      <c r="L2681" s="23">
        <f>YEAR(CtasReceber[[#This Row],[Data Recebimento]])</f>
        <v>1900</v>
      </c>
      <c r="M2681" s="154"/>
      <c r="N2681" s="208"/>
      <c r="O26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2" spans="1:15">
      <c r="A2682" s="156"/>
      <c r="B2682" s="220"/>
      <c r="C2682" s="150"/>
      <c r="D2682" s="150"/>
      <c r="E2682" s="150"/>
      <c r="F2682" s="150"/>
      <c r="G2682" s="151"/>
      <c r="H2682" s="23">
        <f>MONTH(CtasReceber[[#This Row],[Data Vencimento]])</f>
        <v>1</v>
      </c>
      <c r="I2682" s="23">
        <f>YEAR(CtasReceber[[#This Row],[Data Vencimento]])</f>
        <v>1900</v>
      </c>
      <c r="J2682" s="156"/>
      <c r="K2682" s="23">
        <f>MONTH(CtasReceber[[#This Row],[Data Recebimento]])</f>
        <v>1</v>
      </c>
      <c r="L2682" s="23">
        <f>YEAR(CtasReceber[[#This Row],[Data Recebimento]])</f>
        <v>1900</v>
      </c>
      <c r="M2682" s="154"/>
      <c r="N2682" s="208"/>
      <c r="O26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3" spans="1:15">
      <c r="A2683" s="156"/>
      <c r="B2683" s="220"/>
      <c r="C2683" s="150"/>
      <c r="D2683" s="150"/>
      <c r="E2683" s="150"/>
      <c r="F2683" s="150"/>
      <c r="G2683" s="151"/>
      <c r="H2683" s="23">
        <f>MONTH(CtasReceber[[#This Row],[Data Vencimento]])</f>
        <v>1</v>
      </c>
      <c r="I2683" s="23">
        <f>YEAR(CtasReceber[[#This Row],[Data Vencimento]])</f>
        <v>1900</v>
      </c>
      <c r="J2683" s="156"/>
      <c r="K2683" s="23">
        <f>MONTH(CtasReceber[[#This Row],[Data Recebimento]])</f>
        <v>1</v>
      </c>
      <c r="L2683" s="23">
        <f>YEAR(CtasReceber[[#This Row],[Data Recebimento]])</f>
        <v>1900</v>
      </c>
      <c r="M2683" s="154"/>
      <c r="N2683" s="208"/>
      <c r="O26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4" spans="1:15">
      <c r="A2684" s="156"/>
      <c r="B2684" s="220"/>
      <c r="C2684" s="150"/>
      <c r="D2684" s="150"/>
      <c r="E2684" s="150"/>
      <c r="F2684" s="150"/>
      <c r="G2684" s="151"/>
      <c r="H2684" s="23">
        <f>MONTH(CtasReceber[[#This Row],[Data Vencimento]])</f>
        <v>1</v>
      </c>
      <c r="I2684" s="23">
        <f>YEAR(CtasReceber[[#This Row],[Data Vencimento]])</f>
        <v>1900</v>
      </c>
      <c r="J2684" s="156"/>
      <c r="K2684" s="23">
        <f>MONTH(CtasReceber[[#This Row],[Data Recebimento]])</f>
        <v>1</v>
      </c>
      <c r="L2684" s="23">
        <f>YEAR(CtasReceber[[#This Row],[Data Recebimento]])</f>
        <v>1900</v>
      </c>
      <c r="M2684" s="154"/>
      <c r="N2684" s="208"/>
      <c r="O26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5" spans="1:15">
      <c r="A2685" s="156"/>
      <c r="B2685" s="220"/>
      <c r="C2685" s="150"/>
      <c r="D2685" s="150"/>
      <c r="E2685" s="150"/>
      <c r="F2685" s="150"/>
      <c r="G2685" s="151"/>
      <c r="H2685" s="23">
        <f>MONTH(CtasReceber[[#This Row],[Data Vencimento]])</f>
        <v>1</v>
      </c>
      <c r="I2685" s="23">
        <f>YEAR(CtasReceber[[#This Row],[Data Vencimento]])</f>
        <v>1900</v>
      </c>
      <c r="J2685" s="156"/>
      <c r="K2685" s="23">
        <f>MONTH(CtasReceber[[#This Row],[Data Recebimento]])</f>
        <v>1</v>
      </c>
      <c r="L2685" s="23">
        <f>YEAR(CtasReceber[[#This Row],[Data Recebimento]])</f>
        <v>1900</v>
      </c>
      <c r="M2685" s="154"/>
      <c r="N2685" s="208"/>
      <c r="O26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6" spans="1:15">
      <c r="A2686" s="156"/>
      <c r="B2686" s="220"/>
      <c r="C2686" s="150"/>
      <c r="D2686" s="150"/>
      <c r="E2686" s="150"/>
      <c r="F2686" s="150"/>
      <c r="G2686" s="151"/>
      <c r="H2686" s="23">
        <f>MONTH(CtasReceber[[#This Row],[Data Vencimento]])</f>
        <v>1</v>
      </c>
      <c r="I2686" s="23">
        <f>YEAR(CtasReceber[[#This Row],[Data Vencimento]])</f>
        <v>1900</v>
      </c>
      <c r="J2686" s="156"/>
      <c r="K2686" s="23">
        <f>MONTH(CtasReceber[[#This Row],[Data Recebimento]])</f>
        <v>1</v>
      </c>
      <c r="L2686" s="23">
        <f>YEAR(CtasReceber[[#This Row],[Data Recebimento]])</f>
        <v>1900</v>
      </c>
      <c r="M2686" s="154"/>
      <c r="N2686" s="208"/>
      <c r="O26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7" spans="1:15">
      <c r="A2687" s="156"/>
      <c r="B2687" s="220"/>
      <c r="C2687" s="150"/>
      <c r="D2687" s="150"/>
      <c r="E2687" s="150"/>
      <c r="F2687" s="150"/>
      <c r="G2687" s="151"/>
      <c r="H2687" s="23">
        <f>MONTH(CtasReceber[[#This Row],[Data Vencimento]])</f>
        <v>1</v>
      </c>
      <c r="I2687" s="23">
        <f>YEAR(CtasReceber[[#This Row],[Data Vencimento]])</f>
        <v>1900</v>
      </c>
      <c r="J2687" s="156"/>
      <c r="K2687" s="23">
        <f>MONTH(CtasReceber[[#This Row],[Data Recebimento]])</f>
        <v>1</v>
      </c>
      <c r="L2687" s="23">
        <f>YEAR(CtasReceber[[#This Row],[Data Recebimento]])</f>
        <v>1900</v>
      </c>
      <c r="M2687" s="154"/>
      <c r="N2687" s="208"/>
      <c r="O26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8" spans="1:15">
      <c r="A2688" s="156"/>
      <c r="B2688" s="220"/>
      <c r="C2688" s="150"/>
      <c r="D2688" s="150"/>
      <c r="E2688" s="150"/>
      <c r="F2688" s="150"/>
      <c r="G2688" s="151"/>
      <c r="H2688" s="23">
        <f>MONTH(CtasReceber[[#This Row],[Data Vencimento]])</f>
        <v>1</v>
      </c>
      <c r="I2688" s="23">
        <f>YEAR(CtasReceber[[#This Row],[Data Vencimento]])</f>
        <v>1900</v>
      </c>
      <c r="J2688" s="156"/>
      <c r="K2688" s="23">
        <f>MONTH(CtasReceber[[#This Row],[Data Recebimento]])</f>
        <v>1</v>
      </c>
      <c r="L2688" s="23">
        <f>YEAR(CtasReceber[[#This Row],[Data Recebimento]])</f>
        <v>1900</v>
      </c>
      <c r="M2688" s="154"/>
      <c r="N2688" s="208"/>
      <c r="O26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89" spans="1:15">
      <c r="A2689" s="156"/>
      <c r="B2689" s="220"/>
      <c r="C2689" s="150"/>
      <c r="D2689" s="150"/>
      <c r="E2689" s="150"/>
      <c r="F2689" s="150"/>
      <c r="G2689" s="151"/>
      <c r="H2689" s="23">
        <f>MONTH(CtasReceber[[#This Row],[Data Vencimento]])</f>
        <v>1</v>
      </c>
      <c r="I2689" s="23">
        <f>YEAR(CtasReceber[[#This Row],[Data Vencimento]])</f>
        <v>1900</v>
      </c>
      <c r="J2689" s="156"/>
      <c r="K2689" s="23">
        <f>MONTH(CtasReceber[[#This Row],[Data Recebimento]])</f>
        <v>1</v>
      </c>
      <c r="L2689" s="23">
        <f>YEAR(CtasReceber[[#This Row],[Data Recebimento]])</f>
        <v>1900</v>
      </c>
      <c r="M2689" s="154"/>
      <c r="N2689" s="208"/>
      <c r="O26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0" spans="1:15">
      <c r="A2690" s="156"/>
      <c r="B2690" s="220"/>
      <c r="C2690" s="150"/>
      <c r="D2690" s="150"/>
      <c r="E2690" s="150"/>
      <c r="F2690" s="150"/>
      <c r="G2690" s="151"/>
      <c r="H2690" s="23">
        <f>MONTH(CtasReceber[[#This Row],[Data Vencimento]])</f>
        <v>1</v>
      </c>
      <c r="I2690" s="23">
        <f>YEAR(CtasReceber[[#This Row],[Data Vencimento]])</f>
        <v>1900</v>
      </c>
      <c r="J2690" s="156"/>
      <c r="K2690" s="23">
        <f>MONTH(CtasReceber[[#This Row],[Data Recebimento]])</f>
        <v>1</v>
      </c>
      <c r="L2690" s="23">
        <f>YEAR(CtasReceber[[#This Row],[Data Recebimento]])</f>
        <v>1900</v>
      </c>
      <c r="M2690" s="154"/>
      <c r="N2690" s="208"/>
      <c r="O26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1" spans="1:15">
      <c r="A2691" s="156"/>
      <c r="B2691" s="220"/>
      <c r="C2691" s="150"/>
      <c r="D2691" s="150"/>
      <c r="E2691" s="150"/>
      <c r="F2691" s="150"/>
      <c r="G2691" s="151"/>
      <c r="H2691" s="23">
        <f>MONTH(CtasReceber[[#This Row],[Data Vencimento]])</f>
        <v>1</v>
      </c>
      <c r="I2691" s="23">
        <f>YEAR(CtasReceber[[#This Row],[Data Vencimento]])</f>
        <v>1900</v>
      </c>
      <c r="J2691" s="156"/>
      <c r="K2691" s="23">
        <f>MONTH(CtasReceber[[#This Row],[Data Recebimento]])</f>
        <v>1</v>
      </c>
      <c r="L2691" s="23">
        <f>YEAR(CtasReceber[[#This Row],[Data Recebimento]])</f>
        <v>1900</v>
      </c>
      <c r="M2691" s="154"/>
      <c r="N2691" s="208"/>
      <c r="O26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2" spans="1:15">
      <c r="A2692" s="156"/>
      <c r="B2692" s="220"/>
      <c r="C2692" s="150"/>
      <c r="D2692" s="150"/>
      <c r="E2692" s="150"/>
      <c r="F2692" s="150"/>
      <c r="G2692" s="151"/>
      <c r="H2692" s="23">
        <f>MONTH(CtasReceber[[#This Row],[Data Vencimento]])</f>
        <v>1</v>
      </c>
      <c r="I2692" s="23">
        <f>YEAR(CtasReceber[[#This Row],[Data Vencimento]])</f>
        <v>1900</v>
      </c>
      <c r="J2692" s="156"/>
      <c r="K2692" s="23">
        <f>MONTH(CtasReceber[[#This Row],[Data Recebimento]])</f>
        <v>1</v>
      </c>
      <c r="L2692" s="23">
        <f>YEAR(CtasReceber[[#This Row],[Data Recebimento]])</f>
        <v>1900</v>
      </c>
      <c r="M2692" s="154"/>
      <c r="N2692" s="208"/>
      <c r="O26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3" spans="1:15">
      <c r="A2693" s="156"/>
      <c r="B2693" s="220"/>
      <c r="C2693" s="150"/>
      <c r="D2693" s="150"/>
      <c r="E2693" s="150"/>
      <c r="F2693" s="150"/>
      <c r="G2693" s="151"/>
      <c r="H2693" s="23">
        <f>MONTH(CtasReceber[[#This Row],[Data Vencimento]])</f>
        <v>1</v>
      </c>
      <c r="I2693" s="23">
        <f>YEAR(CtasReceber[[#This Row],[Data Vencimento]])</f>
        <v>1900</v>
      </c>
      <c r="J2693" s="156"/>
      <c r="K2693" s="23">
        <f>MONTH(CtasReceber[[#This Row],[Data Recebimento]])</f>
        <v>1</v>
      </c>
      <c r="L2693" s="23">
        <f>YEAR(CtasReceber[[#This Row],[Data Recebimento]])</f>
        <v>1900</v>
      </c>
      <c r="M2693" s="154"/>
      <c r="N2693" s="208"/>
      <c r="O26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4" spans="1:15">
      <c r="A2694" s="156"/>
      <c r="B2694" s="220"/>
      <c r="C2694" s="150"/>
      <c r="D2694" s="150"/>
      <c r="E2694" s="150"/>
      <c r="F2694" s="150"/>
      <c r="G2694" s="151"/>
      <c r="H2694" s="23">
        <f>MONTH(CtasReceber[[#This Row],[Data Vencimento]])</f>
        <v>1</v>
      </c>
      <c r="I2694" s="23">
        <f>YEAR(CtasReceber[[#This Row],[Data Vencimento]])</f>
        <v>1900</v>
      </c>
      <c r="J2694" s="156"/>
      <c r="K2694" s="23">
        <f>MONTH(CtasReceber[[#This Row],[Data Recebimento]])</f>
        <v>1</v>
      </c>
      <c r="L2694" s="23">
        <f>YEAR(CtasReceber[[#This Row],[Data Recebimento]])</f>
        <v>1900</v>
      </c>
      <c r="M2694" s="154"/>
      <c r="N2694" s="208"/>
      <c r="O26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5" spans="1:15">
      <c r="A2695" s="156"/>
      <c r="B2695" s="220"/>
      <c r="C2695" s="150"/>
      <c r="D2695" s="150"/>
      <c r="E2695" s="150"/>
      <c r="F2695" s="150"/>
      <c r="G2695" s="151"/>
      <c r="H2695" s="23">
        <f>MONTH(CtasReceber[[#This Row],[Data Vencimento]])</f>
        <v>1</v>
      </c>
      <c r="I2695" s="23">
        <f>YEAR(CtasReceber[[#This Row],[Data Vencimento]])</f>
        <v>1900</v>
      </c>
      <c r="J2695" s="156"/>
      <c r="K2695" s="23">
        <f>MONTH(CtasReceber[[#This Row],[Data Recebimento]])</f>
        <v>1</v>
      </c>
      <c r="L2695" s="23">
        <f>YEAR(CtasReceber[[#This Row],[Data Recebimento]])</f>
        <v>1900</v>
      </c>
      <c r="M2695" s="154"/>
      <c r="N2695" s="208"/>
      <c r="O26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6" spans="1:15">
      <c r="A2696" s="156"/>
      <c r="B2696" s="220"/>
      <c r="C2696" s="150"/>
      <c r="D2696" s="150"/>
      <c r="E2696" s="150"/>
      <c r="F2696" s="150"/>
      <c r="G2696" s="151"/>
      <c r="H2696" s="23">
        <f>MONTH(CtasReceber[[#This Row],[Data Vencimento]])</f>
        <v>1</v>
      </c>
      <c r="I2696" s="23">
        <f>YEAR(CtasReceber[[#This Row],[Data Vencimento]])</f>
        <v>1900</v>
      </c>
      <c r="J2696" s="156"/>
      <c r="K2696" s="23">
        <f>MONTH(CtasReceber[[#This Row],[Data Recebimento]])</f>
        <v>1</v>
      </c>
      <c r="L2696" s="23">
        <f>YEAR(CtasReceber[[#This Row],[Data Recebimento]])</f>
        <v>1900</v>
      </c>
      <c r="M2696" s="154"/>
      <c r="N2696" s="208"/>
      <c r="O26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7" spans="1:15">
      <c r="A2697" s="156"/>
      <c r="B2697" s="220"/>
      <c r="C2697" s="150"/>
      <c r="D2697" s="150"/>
      <c r="E2697" s="150"/>
      <c r="F2697" s="150"/>
      <c r="G2697" s="151"/>
      <c r="H2697" s="23">
        <f>MONTH(CtasReceber[[#This Row],[Data Vencimento]])</f>
        <v>1</v>
      </c>
      <c r="I2697" s="23">
        <f>YEAR(CtasReceber[[#This Row],[Data Vencimento]])</f>
        <v>1900</v>
      </c>
      <c r="J2697" s="156"/>
      <c r="K2697" s="23">
        <f>MONTH(CtasReceber[[#This Row],[Data Recebimento]])</f>
        <v>1</v>
      </c>
      <c r="L2697" s="23">
        <f>YEAR(CtasReceber[[#This Row],[Data Recebimento]])</f>
        <v>1900</v>
      </c>
      <c r="M2697" s="154"/>
      <c r="N2697" s="208"/>
      <c r="O26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8" spans="1:15">
      <c r="A2698" s="156"/>
      <c r="B2698" s="220"/>
      <c r="C2698" s="150"/>
      <c r="D2698" s="150"/>
      <c r="E2698" s="150"/>
      <c r="F2698" s="150"/>
      <c r="G2698" s="151"/>
      <c r="H2698" s="23">
        <f>MONTH(CtasReceber[[#This Row],[Data Vencimento]])</f>
        <v>1</v>
      </c>
      <c r="I2698" s="23">
        <f>YEAR(CtasReceber[[#This Row],[Data Vencimento]])</f>
        <v>1900</v>
      </c>
      <c r="J2698" s="156"/>
      <c r="K2698" s="23">
        <f>MONTH(CtasReceber[[#This Row],[Data Recebimento]])</f>
        <v>1</v>
      </c>
      <c r="L2698" s="23">
        <f>YEAR(CtasReceber[[#This Row],[Data Recebimento]])</f>
        <v>1900</v>
      </c>
      <c r="M2698" s="154"/>
      <c r="N2698" s="208"/>
      <c r="O26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699" spans="1:15">
      <c r="A2699" s="156"/>
      <c r="B2699" s="220"/>
      <c r="C2699" s="150"/>
      <c r="D2699" s="150"/>
      <c r="E2699" s="150"/>
      <c r="F2699" s="150"/>
      <c r="G2699" s="151"/>
      <c r="H2699" s="23">
        <f>MONTH(CtasReceber[[#This Row],[Data Vencimento]])</f>
        <v>1</v>
      </c>
      <c r="I2699" s="23">
        <f>YEAR(CtasReceber[[#This Row],[Data Vencimento]])</f>
        <v>1900</v>
      </c>
      <c r="J2699" s="156"/>
      <c r="K2699" s="23">
        <f>MONTH(CtasReceber[[#This Row],[Data Recebimento]])</f>
        <v>1</v>
      </c>
      <c r="L2699" s="23">
        <f>YEAR(CtasReceber[[#This Row],[Data Recebimento]])</f>
        <v>1900</v>
      </c>
      <c r="M2699" s="154"/>
      <c r="N2699" s="208"/>
      <c r="O26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0" spans="1:15">
      <c r="A2700" s="156"/>
      <c r="B2700" s="220"/>
      <c r="C2700" s="150"/>
      <c r="D2700" s="150"/>
      <c r="E2700" s="150"/>
      <c r="F2700" s="150"/>
      <c r="G2700" s="151"/>
      <c r="H2700" s="23">
        <f>MONTH(CtasReceber[[#This Row],[Data Vencimento]])</f>
        <v>1</v>
      </c>
      <c r="I2700" s="23">
        <f>YEAR(CtasReceber[[#This Row],[Data Vencimento]])</f>
        <v>1900</v>
      </c>
      <c r="J2700" s="156"/>
      <c r="K2700" s="23">
        <f>MONTH(CtasReceber[[#This Row],[Data Recebimento]])</f>
        <v>1</v>
      </c>
      <c r="L2700" s="23">
        <f>YEAR(CtasReceber[[#This Row],[Data Recebimento]])</f>
        <v>1900</v>
      </c>
      <c r="M2700" s="154"/>
      <c r="N2700" s="208"/>
      <c r="O27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1" spans="1:15">
      <c r="A2701" s="156"/>
      <c r="B2701" s="220"/>
      <c r="C2701" s="150"/>
      <c r="D2701" s="150"/>
      <c r="E2701" s="150"/>
      <c r="F2701" s="150"/>
      <c r="G2701" s="151"/>
      <c r="H2701" s="23">
        <f>MONTH(CtasReceber[[#This Row],[Data Vencimento]])</f>
        <v>1</v>
      </c>
      <c r="I2701" s="23">
        <f>YEAR(CtasReceber[[#This Row],[Data Vencimento]])</f>
        <v>1900</v>
      </c>
      <c r="J2701" s="156"/>
      <c r="K2701" s="23">
        <f>MONTH(CtasReceber[[#This Row],[Data Recebimento]])</f>
        <v>1</v>
      </c>
      <c r="L2701" s="23">
        <f>YEAR(CtasReceber[[#This Row],[Data Recebimento]])</f>
        <v>1900</v>
      </c>
      <c r="M2701" s="154"/>
      <c r="N2701" s="208"/>
      <c r="O27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2" spans="1:15">
      <c r="A2702" s="156"/>
      <c r="B2702" s="220"/>
      <c r="C2702" s="150"/>
      <c r="D2702" s="150"/>
      <c r="E2702" s="150"/>
      <c r="F2702" s="150"/>
      <c r="G2702" s="151"/>
      <c r="H2702" s="23">
        <f>MONTH(CtasReceber[[#This Row],[Data Vencimento]])</f>
        <v>1</v>
      </c>
      <c r="I2702" s="23">
        <f>YEAR(CtasReceber[[#This Row],[Data Vencimento]])</f>
        <v>1900</v>
      </c>
      <c r="J2702" s="156"/>
      <c r="K2702" s="23">
        <f>MONTH(CtasReceber[[#This Row],[Data Recebimento]])</f>
        <v>1</v>
      </c>
      <c r="L2702" s="23">
        <f>YEAR(CtasReceber[[#This Row],[Data Recebimento]])</f>
        <v>1900</v>
      </c>
      <c r="M2702" s="154"/>
      <c r="N2702" s="208"/>
      <c r="O27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3" spans="1:15">
      <c r="A2703" s="156"/>
      <c r="B2703" s="220"/>
      <c r="C2703" s="150"/>
      <c r="D2703" s="150"/>
      <c r="E2703" s="150"/>
      <c r="F2703" s="150"/>
      <c r="G2703" s="151"/>
      <c r="H2703" s="23">
        <f>MONTH(CtasReceber[[#This Row],[Data Vencimento]])</f>
        <v>1</v>
      </c>
      <c r="I2703" s="23">
        <f>YEAR(CtasReceber[[#This Row],[Data Vencimento]])</f>
        <v>1900</v>
      </c>
      <c r="J2703" s="156"/>
      <c r="K2703" s="23">
        <f>MONTH(CtasReceber[[#This Row],[Data Recebimento]])</f>
        <v>1</v>
      </c>
      <c r="L2703" s="23">
        <f>YEAR(CtasReceber[[#This Row],[Data Recebimento]])</f>
        <v>1900</v>
      </c>
      <c r="M2703" s="154"/>
      <c r="N2703" s="208"/>
      <c r="O27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4" spans="1:15">
      <c r="A2704" s="156"/>
      <c r="B2704" s="220"/>
      <c r="C2704" s="150"/>
      <c r="D2704" s="150"/>
      <c r="E2704" s="150"/>
      <c r="F2704" s="150"/>
      <c r="G2704" s="151"/>
      <c r="H2704" s="23">
        <f>MONTH(CtasReceber[[#This Row],[Data Vencimento]])</f>
        <v>1</v>
      </c>
      <c r="I2704" s="23">
        <f>YEAR(CtasReceber[[#This Row],[Data Vencimento]])</f>
        <v>1900</v>
      </c>
      <c r="J2704" s="156"/>
      <c r="K2704" s="23">
        <f>MONTH(CtasReceber[[#This Row],[Data Recebimento]])</f>
        <v>1</v>
      </c>
      <c r="L2704" s="23">
        <f>YEAR(CtasReceber[[#This Row],[Data Recebimento]])</f>
        <v>1900</v>
      </c>
      <c r="M2704" s="154"/>
      <c r="N2704" s="208"/>
      <c r="O27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5" spans="1:15">
      <c r="A2705" s="156"/>
      <c r="B2705" s="220"/>
      <c r="C2705" s="150"/>
      <c r="D2705" s="150"/>
      <c r="E2705" s="150"/>
      <c r="F2705" s="150"/>
      <c r="G2705" s="151"/>
      <c r="H2705" s="23">
        <f>MONTH(CtasReceber[[#This Row],[Data Vencimento]])</f>
        <v>1</v>
      </c>
      <c r="I2705" s="23">
        <f>YEAR(CtasReceber[[#This Row],[Data Vencimento]])</f>
        <v>1900</v>
      </c>
      <c r="J2705" s="156"/>
      <c r="K2705" s="23">
        <f>MONTH(CtasReceber[[#This Row],[Data Recebimento]])</f>
        <v>1</v>
      </c>
      <c r="L2705" s="23">
        <f>YEAR(CtasReceber[[#This Row],[Data Recebimento]])</f>
        <v>1900</v>
      </c>
      <c r="M2705" s="154"/>
      <c r="N2705" s="208"/>
      <c r="O27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6" spans="1:15">
      <c r="A2706" s="156"/>
      <c r="B2706" s="220"/>
      <c r="C2706" s="150"/>
      <c r="D2706" s="150"/>
      <c r="E2706" s="150"/>
      <c r="F2706" s="150"/>
      <c r="G2706" s="151"/>
      <c r="H2706" s="23">
        <f>MONTH(CtasReceber[[#This Row],[Data Vencimento]])</f>
        <v>1</v>
      </c>
      <c r="I2706" s="23">
        <f>YEAR(CtasReceber[[#This Row],[Data Vencimento]])</f>
        <v>1900</v>
      </c>
      <c r="J2706" s="156"/>
      <c r="K2706" s="23">
        <f>MONTH(CtasReceber[[#This Row],[Data Recebimento]])</f>
        <v>1</v>
      </c>
      <c r="L2706" s="23">
        <f>YEAR(CtasReceber[[#This Row],[Data Recebimento]])</f>
        <v>1900</v>
      </c>
      <c r="M2706" s="154"/>
      <c r="N2706" s="208"/>
      <c r="O27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7" spans="1:15">
      <c r="A2707" s="156"/>
      <c r="B2707" s="220"/>
      <c r="C2707" s="150"/>
      <c r="D2707" s="150"/>
      <c r="E2707" s="150"/>
      <c r="F2707" s="150"/>
      <c r="G2707" s="151"/>
      <c r="H2707" s="23">
        <f>MONTH(CtasReceber[[#This Row],[Data Vencimento]])</f>
        <v>1</v>
      </c>
      <c r="I2707" s="23">
        <f>YEAR(CtasReceber[[#This Row],[Data Vencimento]])</f>
        <v>1900</v>
      </c>
      <c r="J2707" s="156"/>
      <c r="K2707" s="23">
        <f>MONTH(CtasReceber[[#This Row],[Data Recebimento]])</f>
        <v>1</v>
      </c>
      <c r="L2707" s="23">
        <f>YEAR(CtasReceber[[#This Row],[Data Recebimento]])</f>
        <v>1900</v>
      </c>
      <c r="M2707" s="154"/>
      <c r="N2707" s="208"/>
      <c r="O27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8" spans="1:15">
      <c r="A2708" s="156"/>
      <c r="B2708" s="220"/>
      <c r="C2708" s="150"/>
      <c r="D2708" s="150"/>
      <c r="E2708" s="150"/>
      <c r="F2708" s="150"/>
      <c r="G2708" s="151"/>
      <c r="H2708" s="23">
        <f>MONTH(CtasReceber[[#This Row],[Data Vencimento]])</f>
        <v>1</v>
      </c>
      <c r="I2708" s="23">
        <f>YEAR(CtasReceber[[#This Row],[Data Vencimento]])</f>
        <v>1900</v>
      </c>
      <c r="J2708" s="156"/>
      <c r="K2708" s="23">
        <f>MONTH(CtasReceber[[#This Row],[Data Recebimento]])</f>
        <v>1</v>
      </c>
      <c r="L2708" s="23">
        <f>YEAR(CtasReceber[[#This Row],[Data Recebimento]])</f>
        <v>1900</v>
      </c>
      <c r="M2708" s="154"/>
      <c r="N2708" s="208"/>
      <c r="O27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09" spans="1:15">
      <c r="A2709" s="156"/>
      <c r="B2709" s="220"/>
      <c r="C2709" s="150"/>
      <c r="D2709" s="150"/>
      <c r="E2709" s="150"/>
      <c r="F2709" s="150"/>
      <c r="G2709" s="151"/>
      <c r="H2709" s="23">
        <f>MONTH(CtasReceber[[#This Row],[Data Vencimento]])</f>
        <v>1</v>
      </c>
      <c r="I2709" s="23">
        <f>YEAR(CtasReceber[[#This Row],[Data Vencimento]])</f>
        <v>1900</v>
      </c>
      <c r="J2709" s="156"/>
      <c r="K2709" s="23">
        <f>MONTH(CtasReceber[[#This Row],[Data Recebimento]])</f>
        <v>1</v>
      </c>
      <c r="L2709" s="23">
        <f>YEAR(CtasReceber[[#This Row],[Data Recebimento]])</f>
        <v>1900</v>
      </c>
      <c r="M2709" s="154"/>
      <c r="N2709" s="208"/>
      <c r="O27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0" spans="1:15">
      <c r="A2710" s="156"/>
      <c r="B2710" s="220"/>
      <c r="C2710" s="150"/>
      <c r="D2710" s="150"/>
      <c r="E2710" s="150"/>
      <c r="F2710" s="150"/>
      <c r="G2710" s="151"/>
      <c r="H2710" s="23">
        <f>MONTH(CtasReceber[[#This Row],[Data Vencimento]])</f>
        <v>1</v>
      </c>
      <c r="I2710" s="23">
        <f>YEAR(CtasReceber[[#This Row],[Data Vencimento]])</f>
        <v>1900</v>
      </c>
      <c r="J2710" s="156"/>
      <c r="K2710" s="23">
        <f>MONTH(CtasReceber[[#This Row],[Data Recebimento]])</f>
        <v>1</v>
      </c>
      <c r="L2710" s="23">
        <f>YEAR(CtasReceber[[#This Row],[Data Recebimento]])</f>
        <v>1900</v>
      </c>
      <c r="M2710" s="154"/>
      <c r="N2710" s="208"/>
      <c r="O27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1" spans="1:15">
      <c r="A2711" s="156"/>
      <c r="B2711" s="220"/>
      <c r="C2711" s="150"/>
      <c r="D2711" s="150"/>
      <c r="E2711" s="150"/>
      <c r="F2711" s="150"/>
      <c r="G2711" s="151"/>
      <c r="H2711" s="23">
        <f>MONTH(CtasReceber[[#This Row],[Data Vencimento]])</f>
        <v>1</v>
      </c>
      <c r="I2711" s="23">
        <f>YEAR(CtasReceber[[#This Row],[Data Vencimento]])</f>
        <v>1900</v>
      </c>
      <c r="J2711" s="156"/>
      <c r="K2711" s="23">
        <f>MONTH(CtasReceber[[#This Row],[Data Recebimento]])</f>
        <v>1</v>
      </c>
      <c r="L2711" s="23">
        <f>YEAR(CtasReceber[[#This Row],[Data Recebimento]])</f>
        <v>1900</v>
      </c>
      <c r="M2711" s="154"/>
      <c r="N2711" s="208"/>
      <c r="O27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2" spans="1:15">
      <c r="A2712" s="156"/>
      <c r="B2712" s="220"/>
      <c r="C2712" s="150"/>
      <c r="D2712" s="150"/>
      <c r="E2712" s="150"/>
      <c r="F2712" s="150"/>
      <c r="G2712" s="151"/>
      <c r="H2712" s="23">
        <f>MONTH(CtasReceber[[#This Row],[Data Vencimento]])</f>
        <v>1</v>
      </c>
      <c r="I2712" s="23">
        <f>YEAR(CtasReceber[[#This Row],[Data Vencimento]])</f>
        <v>1900</v>
      </c>
      <c r="J2712" s="156"/>
      <c r="K2712" s="23">
        <f>MONTH(CtasReceber[[#This Row],[Data Recebimento]])</f>
        <v>1</v>
      </c>
      <c r="L2712" s="23">
        <f>YEAR(CtasReceber[[#This Row],[Data Recebimento]])</f>
        <v>1900</v>
      </c>
      <c r="M2712" s="154"/>
      <c r="N2712" s="208"/>
      <c r="O27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3" spans="1:15">
      <c r="A2713" s="156"/>
      <c r="B2713" s="220"/>
      <c r="C2713" s="150"/>
      <c r="D2713" s="150"/>
      <c r="E2713" s="150"/>
      <c r="F2713" s="150"/>
      <c r="G2713" s="151"/>
      <c r="H2713" s="23">
        <f>MONTH(CtasReceber[[#This Row],[Data Vencimento]])</f>
        <v>1</v>
      </c>
      <c r="I2713" s="23">
        <f>YEAR(CtasReceber[[#This Row],[Data Vencimento]])</f>
        <v>1900</v>
      </c>
      <c r="J2713" s="156"/>
      <c r="K2713" s="23">
        <f>MONTH(CtasReceber[[#This Row],[Data Recebimento]])</f>
        <v>1</v>
      </c>
      <c r="L2713" s="23">
        <f>YEAR(CtasReceber[[#This Row],[Data Recebimento]])</f>
        <v>1900</v>
      </c>
      <c r="M2713" s="154"/>
      <c r="N2713" s="208"/>
      <c r="O27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4" spans="1:15">
      <c r="A2714" s="156"/>
      <c r="B2714" s="220"/>
      <c r="C2714" s="150"/>
      <c r="D2714" s="150"/>
      <c r="E2714" s="150"/>
      <c r="F2714" s="150"/>
      <c r="G2714" s="151"/>
      <c r="H2714" s="23">
        <f>MONTH(CtasReceber[[#This Row],[Data Vencimento]])</f>
        <v>1</v>
      </c>
      <c r="I2714" s="23">
        <f>YEAR(CtasReceber[[#This Row],[Data Vencimento]])</f>
        <v>1900</v>
      </c>
      <c r="J2714" s="156"/>
      <c r="K2714" s="23">
        <f>MONTH(CtasReceber[[#This Row],[Data Recebimento]])</f>
        <v>1</v>
      </c>
      <c r="L2714" s="23">
        <f>YEAR(CtasReceber[[#This Row],[Data Recebimento]])</f>
        <v>1900</v>
      </c>
      <c r="M2714" s="154"/>
      <c r="N2714" s="208"/>
      <c r="O27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5" spans="1:15">
      <c r="A2715" s="156"/>
      <c r="B2715" s="220"/>
      <c r="C2715" s="150"/>
      <c r="D2715" s="150"/>
      <c r="E2715" s="150"/>
      <c r="F2715" s="150"/>
      <c r="G2715" s="151"/>
      <c r="H2715" s="23">
        <f>MONTH(CtasReceber[[#This Row],[Data Vencimento]])</f>
        <v>1</v>
      </c>
      <c r="I2715" s="23">
        <f>YEAR(CtasReceber[[#This Row],[Data Vencimento]])</f>
        <v>1900</v>
      </c>
      <c r="J2715" s="156"/>
      <c r="K2715" s="23">
        <f>MONTH(CtasReceber[[#This Row],[Data Recebimento]])</f>
        <v>1</v>
      </c>
      <c r="L2715" s="23">
        <f>YEAR(CtasReceber[[#This Row],[Data Recebimento]])</f>
        <v>1900</v>
      </c>
      <c r="M2715" s="154"/>
      <c r="N2715" s="208"/>
      <c r="O27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6" spans="1:15">
      <c r="A2716" s="156"/>
      <c r="B2716" s="220"/>
      <c r="C2716" s="150"/>
      <c r="D2716" s="150"/>
      <c r="E2716" s="150"/>
      <c r="F2716" s="150"/>
      <c r="G2716" s="151"/>
      <c r="H2716" s="23">
        <f>MONTH(CtasReceber[[#This Row],[Data Vencimento]])</f>
        <v>1</v>
      </c>
      <c r="I2716" s="23">
        <f>YEAR(CtasReceber[[#This Row],[Data Vencimento]])</f>
        <v>1900</v>
      </c>
      <c r="J2716" s="156"/>
      <c r="K2716" s="23">
        <f>MONTH(CtasReceber[[#This Row],[Data Recebimento]])</f>
        <v>1</v>
      </c>
      <c r="L2716" s="23">
        <f>YEAR(CtasReceber[[#This Row],[Data Recebimento]])</f>
        <v>1900</v>
      </c>
      <c r="M2716" s="154"/>
      <c r="N2716" s="208"/>
      <c r="O27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7" spans="1:15">
      <c r="A2717" s="156"/>
      <c r="B2717" s="220"/>
      <c r="C2717" s="150"/>
      <c r="D2717" s="150"/>
      <c r="E2717" s="150"/>
      <c r="F2717" s="150"/>
      <c r="G2717" s="151"/>
      <c r="H2717" s="23">
        <f>MONTH(CtasReceber[[#This Row],[Data Vencimento]])</f>
        <v>1</v>
      </c>
      <c r="I2717" s="23">
        <f>YEAR(CtasReceber[[#This Row],[Data Vencimento]])</f>
        <v>1900</v>
      </c>
      <c r="J2717" s="156"/>
      <c r="K2717" s="23">
        <f>MONTH(CtasReceber[[#This Row],[Data Recebimento]])</f>
        <v>1</v>
      </c>
      <c r="L2717" s="23">
        <f>YEAR(CtasReceber[[#This Row],[Data Recebimento]])</f>
        <v>1900</v>
      </c>
      <c r="M2717" s="154"/>
      <c r="N2717" s="208"/>
      <c r="O27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8" spans="1:15">
      <c r="A2718" s="156"/>
      <c r="B2718" s="220"/>
      <c r="C2718" s="150"/>
      <c r="D2718" s="150"/>
      <c r="E2718" s="150"/>
      <c r="F2718" s="150"/>
      <c r="G2718" s="151"/>
      <c r="H2718" s="23">
        <f>MONTH(CtasReceber[[#This Row],[Data Vencimento]])</f>
        <v>1</v>
      </c>
      <c r="I2718" s="23">
        <f>YEAR(CtasReceber[[#This Row],[Data Vencimento]])</f>
        <v>1900</v>
      </c>
      <c r="J2718" s="156"/>
      <c r="K2718" s="23">
        <f>MONTH(CtasReceber[[#This Row],[Data Recebimento]])</f>
        <v>1</v>
      </c>
      <c r="L2718" s="23">
        <f>YEAR(CtasReceber[[#This Row],[Data Recebimento]])</f>
        <v>1900</v>
      </c>
      <c r="M2718" s="154"/>
      <c r="N2718" s="208"/>
      <c r="O27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19" spans="1:15">
      <c r="A2719" s="156"/>
      <c r="B2719" s="220"/>
      <c r="C2719" s="150"/>
      <c r="D2719" s="150"/>
      <c r="E2719" s="150"/>
      <c r="F2719" s="150"/>
      <c r="G2719" s="151"/>
      <c r="H2719" s="23">
        <f>MONTH(CtasReceber[[#This Row],[Data Vencimento]])</f>
        <v>1</v>
      </c>
      <c r="I2719" s="23">
        <f>YEAR(CtasReceber[[#This Row],[Data Vencimento]])</f>
        <v>1900</v>
      </c>
      <c r="J2719" s="156"/>
      <c r="K2719" s="23">
        <f>MONTH(CtasReceber[[#This Row],[Data Recebimento]])</f>
        <v>1</v>
      </c>
      <c r="L2719" s="23">
        <f>YEAR(CtasReceber[[#This Row],[Data Recebimento]])</f>
        <v>1900</v>
      </c>
      <c r="M2719" s="154"/>
      <c r="N2719" s="208"/>
      <c r="O27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0" spans="1:15">
      <c r="A2720" s="156"/>
      <c r="B2720" s="220"/>
      <c r="C2720" s="150"/>
      <c r="D2720" s="150"/>
      <c r="E2720" s="150"/>
      <c r="F2720" s="150"/>
      <c r="G2720" s="151"/>
      <c r="H2720" s="23">
        <f>MONTH(CtasReceber[[#This Row],[Data Vencimento]])</f>
        <v>1</v>
      </c>
      <c r="I2720" s="23">
        <f>YEAR(CtasReceber[[#This Row],[Data Vencimento]])</f>
        <v>1900</v>
      </c>
      <c r="J2720" s="156"/>
      <c r="K2720" s="23">
        <f>MONTH(CtasReceber[[#This Row],[Data Recebimento]])</f>
        <v>1</v>
      </c>
      <c r="L2720" s="23">
        <f>YEAR(CtasReceber[[#This Row],[Data Recebimento]])</f>
        <v>1900</v>
      </c>
      <c r="M2720" s="154"/>
      <c r="N2720" s="208"/>
      <c r="O27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1" spans="1:15">
      <c r="A2721" s="156"/>
      <c r="B2721" s="220"/>
      <c r="C2721" s="150"/>
      <c r="D2721" s="150"/>
      <c r="E2721" s="150"/>
      <c r="F2721" s="150"/>
      <c r="G2721" s="151"/>
      <c r="H2721" s="23">
        <f>MONTH(CtasReceber[[#This Row],[Data Vencimento]])</f>
        <v>1</v>
      </c>
      <c r="I2721" s="23">
        <f>YEAR(CtasReceber[[#This Row],[Data Vencimento]])</f>
        <v>1900</v>
      </c>
      <c r="J2721" s="156"/>
      <c r="K2721" s="23">
        <f>MONTH(CtasReceber[[#This Row],[Data Recebimento]])</f>
        <v>1</v>
      </c>
      <c r="L2721" s="23">
        <f>YEAR(CtasReceber[[#This Row],[Data Recebimento]])</f>
        <v>1900</v>
      </c>
      <c r="M2721" s="154"/>
      <c r="N2721" s="208"/>
      <c r="O27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2" spans="1:15">
      <c r="A2722" s="156"/>
      <c r="B2722" s="220"/>
      <c r="C2722" s="150"/>
      <c r="D2722" s="150"/>
      <c r="E2722" s="150"/>
      <c r="F2722" s="150"/>
      <c r="G2722" s="151"/>
      <c r="H2722" s="23">
        <f>MONTH(CtasReceber[[#This Row],[Data Vencimento]])</f>
        <v>1</v>
      </c>
      <c r="I2722" s="23">
        <f>YEAR(CtasReceber[[#This Row],[Data Vencimento]])</f>
        <v>1900</v>
      </c>
      <c r="J2722" s="156"/>
      <c r="K2722" s="23">
        <f>MONTH(CtasReceber[[#This Row],[Data Recebimento]])</f>
        <v>1</v>
      </c>
      <c r="L2722" s="23">
        <f>YEAR(CtasReceber[[#This Row],[Data Recebimento]])</f>
        <v>1900</v>
      </c>
      <c r="M2722" s="154"/>
      <c r="N2722" s="208"/>
      <c r="O27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3" spans="1:15">
      <c r="A2723" s="156"/>
      <c r="B2723" s="220"/>
      <c r="C2723" s="150"/>
      <c r="D2723" s="150"/>
      <c r="E2723" s="150"/>
      <c r="F2723" s="150"/>
      <c r="G2723" s="151"/>
      <c r="H2723" s="23">
        <f>MONTH(CtasReceber[[#This Row],[Data Vencimento]])</f>
        <v>1</v>
      </c>
      <c r="I2723" s="23">
        <f>YEAR(CtasReceber[[#This Row],[Data Vencimento]])</f>
        <v>1900</v>
      </c>
      <c r="J2723" s="156"/>
      <c r="K2723" s="23">
        <f>MONTH(CtasReceber[[#This Row],[Data Recebimento]])</f>
        <v>1</v>
      </c>
      <c r="L2723" s="23">
        <f>YEAR(CtasReceber[[#This Row],[Data Recebimento]])</f>
        <v>1900</v>
      </c>
      <c r="M2723" s="154"/>
      <c r="N2723" s="208"/>
      <c r="O27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4" spans="1:15">
      <c r="A2724" s="156"/>
      <c r="B2724" s="220"/>
      <c r="C2724" s="150"/>
      <c r="D2724" s="150"/>
      <c r="E2724" s="150"/>
      <c r="F2724" s="150"/>
      <c r="G2724" s="151"/>
      <c r="H2724" s="23">
        <f>MONTH(CtasReceber[[#This Row],[Data Vencimento]])</f>
        <v>1</v>
      </c>
      <c r="I2724" s="23">
        <f>YEAR(CtasReceber[[#This Row],[Data Vencimento]])</f>
        <v>1900</v>
      </c>
      <c r="J2724" s="156"/>
      <c r="K2724" s="23">
        <f>MONTH(CtasReceber[[#This Row],[Data Recebimento]])</f>
        <v>1</v>
      </c>
      <c r="L2724" s="23">
        <f>YEAR(CtasReceber[[#This Row],[Data Recebimento]])</f>
        <v>1900</v>
      </c>
      <c r="M2724" s="154"/>
      <c r="N2724" s="208"/>
      <c r="O27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5" spans="1:15">
      <c r="A2725" s="156"/>
      <c r="B2725" s="220"/>
      <c r="C2725" s="150"/>
      <c r="D2725" s="150"/>
      <c r="E2725" s="150"/>
      <c r="F2725" s="150"/>
      <c r="G2725" s="151"/>
      <c r="H2725" s="23">
        <f>MONTH(CtasReceber[[#This Row],[Data Vencimento]])</f>
        <v>1</v>
      </c>
      <c r="I2725" s="23">
        <f>YEAR(CtasReceber[[#This Row],[Data Vencimento]])</f>
        <v>1900</v>
      </c>
      <c r="J2725" s="156"/>
      <c r="K2725" s="23">
        <f>MONTH(CtasReceber[[#This Row],[Data Recebimento]])</f>
        <v>1</v>
      </c>
      <c r="L2725" s="23">
        <f>YEAR(CtasReceber[[#This Row],[Data Recebimento]])</f>
        <v>1900</v>
      </c>
      <c r="M2725" s="154"/>
      <c r="N2725" s="208"/>
      <c r="O27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6" spans="1:15">
      <c r="A2726" s="156"/>
      <c r="B2726" s="220"/>
      <c r="C2726" s="150"/>
      <c r="D2726" s="150"/>
      <c r="E2726" s="150"/>
      <c r="F2726" s="150"/>
      <c r="G2726" s="151"/>
      <c r="H2726" s="23">
        <f>MONTH(CtasReceber[[#This Row],[Data Vencimento]])</f>
        <v>1</v>
      </c>
      <c r="I2726" s="23">
        <f>YEAR(CtasReceber[[#This Row],[Data Vencimento]])</f>
        <v>1900</v>
      </c>
      <c r="J2726" s="156"/>
      <c r="K2726" s="23">
        <f>MONTH(CtasReceber[[#This Row],[Data Recebimento]])</f>
        <v>1</v>
      </c>
      <c r="L2726" s="23">
        <f>YEAR(CtasReceber[[#This Row],[Data Recebimento]])</f>
        <v>1900</v>
      </c>
      <c r="M2726" s="154"/>
      <c r="N2726" s="208"/>
      <c r="O27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7" spans="1:15">
      <c r="A2727" s="156"/>
      <c r="B2727" s="220"/>
      <c r="C2727" s="150"/>
      <c r="D2727" s="150"/>
      <c r="E2727" s="150"/>
      <c r="F2727" s="150"/>
      <c r="G2727" s="151"/>
      <c r="H2727" s="23">
        <f>MONTH(CtasReceber[[#This Row],[Data Vencimento]])</f>
        <v>1</v>
      </c>
      <c r="I2727" s="23">
        <f>YEAR(CtasReceber[[#This Row],[Data Vencimento]])</f>
        <v>1900</v>
      </c>
      <c r="J2727" s="156"/>
      <c r="K2727" s="23">
        <f>MONTH(CtasReceber[[#This Row],[Data Recebimento]])</f>
        <v>1</v>
      </c>
      <c r="L2727" s="23">
        <f>YEAR(CtasReceber[[#This Row],[Data Recebimento]])</f>
        <v>1900</v>
      </c>
      <c r="M2727" s="154"/>
      <c r="N2727" s="208"/>
      <c r="O27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8" spans="1:15">
      <c r="A2728" s="156"/>
      <c r="B2728" s="220"/>
      <c r="C2728" s="150"/>
      <c r="D2728" s="150"/>
      <c r="E2728" s="150"/>
      <c r="F2728" s="150"/>
      <c r="G2728" s="151"/>
      <c r="H2728" s="23">
        <f>MONTH(CtasReceber[[#This Row],[Data Vencimento]])</f>
        <v>1</v>
      </c>
      <c r="I2728" s="23">
        <f>YEAR(CtasReceber[[#This Row],[Data Vencimento]])</f>
        <v>1900</v>
      </c>
      <c r="J2728" s="156"/>
      <c r="K2728" s="23">
        <f>MONTH(CtasReceber[[#This Row],[Data Recebimento]])</f>
        <v>1</v>
      </c>
      <c r="L2728" s="23">
        <f>YEAR(CtasReceber[[#This Row],[Data Recebimento]])</f>
        <v>1900</v>
      </c>
      <c r="M2728" s="154"/>
      <c r="N2728" s="208"/>
      <c r="O27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29" spans="1:15">
      <c r="A2729" s="156"/>
      <c r="B2729" s="220"/>
      <c r="C2729" s="150"/>
      <c r="D2729" s="150"/>
      <c r="E2729" s="150"/>
      <c r="F2729" s="150"/>
      <c r="G2729" s="151"/>
      <c r="H2729" s="23">
        <f>MONTH(CtasReceber[[#This Row],[Data Vencimento]])</f>
        <v>1</v>
      </c>
      <c r="I2729" s="23">
        <f>YEAR(CtasReceber[[#This Row],[Data Vencimento]])</f>
        <v>1900</v>
      </c>
      <c r="J2729" s="156"/>
      <c r="K2729" s="23">
        <f>MONTH(CtasReceber[[#This Row],[Data Recebimento]])</f>
        <v>1</v>
      </c>
      <c r="L2729" s="23">
        <f>YEAR(CtasReceber[[#This Row],[Data Recebimento]])</f>
        <v>1900</v>
      </c>
      <c r="M2729" s="154"/>
      <c r="N2729" s="208"/>
      <c r="O27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0" spans="1:15">
      <c r="A2730" s="156"/>
      <c r="B2730" s="220"/>
      <c r="C2730" s="150"/>
      <c r="D2730" s="150"/>
      <c r="E2730" s="150"/>
      <c r="F2730" s="150"/>
      <c r="G2730" s="151"/>
      <c r="H2730" s="23">
        <f>MONTH(CtasReceber[[#This Row],[Data Vencimento]])</f>
        <v>1</v>
      </c>
      <c r="I2730" s="23">
        <f>YEAR(CtasReceber[[#This Row],[Data Vencimento]])</f>
        <v>1900</v>
      </c>
      <c r="J2730" s="156"/>
      <c r="K2730" s="23">
        <f>MONTH(CtasReceber[[#This Row],[Data Recebimento]])</f>
        <v>1</v>
      </c>
      <c r="L2730" s="23">
        <f>YEAR(CtasReceber[[#This Row],[Data Recebimento]])</f>
        <v>1900</v>
      </c>
      <c r="M2730" s="154"/>
      <c r="N2730" s="208"/>
      <c r="O27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1" spans="1:15">
      <c r="A2731" s="156"/>
      <c r="B2731" s="220"/>
      <c r="C2731" s="150"/>
      <c r="D2731" s="150"/>
      <c r="E2731" s="150"/>
      <c r="F2731" s="150"/>
      <c r="G2731" s="151"/>
      <c r="H2731" s="23">
        <f>MONTH(CtasReceber[[#This Row],[Data Vencimento]])</f>
        <v>1</v>
      </c>
      <c r="I2731" s="23">
        <f>YEAR(CtasReceber[[#This Row],[Data Vencimento]])</f>
        <v>1900</v>
      </c>
      <c r="J2731" s="156"/>
      <c r="K2731" s="23">
        <f>MONTH(CtasReceber[[#This Row],[Data Recebimento]])</f>
        <v>1</v>
      </c>
      <c r="L2731" s="23">
        <f>YEAR(CtasReceber[[#This Row],[Data Recebimento]])</f>
        <v>1900</v>
      </c>
      <c r="M2731" s="154"/>
      <c r="N2731" s="208"/>
      <c r="O27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2" spans="1:15">
      <c r="A2732" s="156"/>
      <c r="B2732" s="220"/>
      <c r="C2732" s="150"/>
      <c r="D2732" s="150"/>
      <c r="E2732" s="150"/>
      <c r="F2732" s="150"/>
      <c r="G2732" s="151"/>
      <c r="H2732" s="23">
        <f>MONTH(CtasReceber[[#This Row],[Data Vencimento]])</f>
        <v>1</v>
      </c>
      <c r="I2732" s="23">
        <f>YEAR(CtasReceber[[#This Row],[Data Vencimento]])</f>
        <v>1900</v>
      </c>
      <c r="J2732" s="156"/>
      <c r="K2732" s="23">
        <f>MONTH(CtasReceber[[#This Row],[Data Recebimento]])</f>
        <v>1</v>
      </c>
      <c r="L2732" s="23">
        <f>YEAR(CtasReceber[[#This Row],[Data Recebimento]])</f>
        <v>1900</v>
      </c>
      <c r="M2732" s="154"/>
      <c r="N2732" s="208"/>
      <c r="O27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3" spans="1:15">
      <c r="A2733" s="156"/>
      <c r="B2733" s="220"/>
      <c r="C2733" s="150"/>
      <c r="D2733" s="150"/>
      <c r="E2733" s="150"/>
      <c r="F2733" s="150"/>
      <c r="G2733" s="151"/>
      <c r="H2733" s="23">
        <f>MONTH(CtasReceber[[#This Row],[Data Vencimento]])</f>
        <v>1</v>
      </c>
      <c r="I2733" s="23">
        <f>YEAR(CtasReceber[[#This Row],[Data Vencimento]])</f>
        <v>1900</v>
      </c>
      <c r="J2733" s="156"/>
      <c r="K2733" s="23">
        <f>MONTH(CtasReceber[[#This Row],[Data Recebimento]])</f>
        <v>1</v>
      </c>
      <c r="L2733" s="23">
        <f>YEAR(CtasReceber[[#This Row],[Data Recebimento]])</f>
        <v>1900</v>
      </c>
      <c r="M2733" s="154"/>
      <c r="N2733" s="208"/>
      <c r="O27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4" spans="1:15">
      <c r="A2734" s="156"/>
      <c r="B2734" s="220"/>
      <c r="C2734" s="150"/>
      <c r="D2734" s="150"/>
      <c r="E2734" s="150"/>
      <c r="F2734" s="150"/>
      <c r="G2734" s="151"/>
      <c r="H2734" s="23">
        <f>MONTH(CtasReceber[[#This Row],[Data Vencimento]])</f>
        <v>1</v>
      </c>
      <c r="I2734" s="23">
        <f>YEAR(CtasReceber[[#This Row],[Data Vencimento]])</f>
        <v>1900</v>
      </c>
      <c r="J2734" s="156"/>
      <c r="K2734" s="23">
        <f>MONTH(CtasReceber[[#This Row],[Data Recebimento]])</f>
        <v>1</v>
      </c>
      <c r="L2734" s="23">
        <f>YEAR(CtasReceber[[#This Row],[Data Recebimento]])</f>
        <v>1900</v>
      </c>
      <c r="M2734" s="154"/>
      <c r="N2734" s="208"/>
      <c r="O27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5" spans="1:15">
      <c r="A2735" s="156"/>
      <c r="B2735" s="220"/>
      <c r="C2735" s="150"/>
      <c r="D2735" s="150"/>
      <c r="E2735" s="150"/>
      <c r="F2735" s="150"/>
      <c r="G2735" s="151"/>
      <c r="H2735" s="23">
        <f>MONTH(CtasReceber[[#This Row],[Data Vencimento]])</f>
        <v>1</v>
      </c>
      <c r="I2735" s="23">
        <f>YEAR(CtasReceber[[#This Row],[Data Vencimento]])</f>
        <v>1900</v>
      </c>
      <c r="J2735" s="156"/>
      <c r="K2735" s="23">
        <f>MONTH(CtasReceber[[#This Row],[Data Recebimento]])</f>
        <v>1</v>
      </c>
      <c r="L2735" s="23">
        <f>YEAR(CtasReceber[[#This Row],[Data Recebimento]])</f>
        <v>1900</v>
      </c>
      <c r="M2735" s="154"/>
      <c r="N2735" s="208"/>
      <c r="O27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6" spans="1:15">
      <c r="A2736" s="156"/>
      <c r="B2736" s="220"/>
      <c r="C2736" s="150"/>
      <c r="D2736" s="150"/>
      <c r="E2736" s="150"/>
      <c r="F2736" s="150"/>
      <c r="G2736" s="151"/>
      <c r="H2736" s="23">
        <f>MONTH(CtasReceber[[#This Row],[Data Vencimento]])</f>
        <v>1</v>
      </c>
      <c r="I2736" s="23">
        <f>YEAR(CtasReceber[[#This Row],[Data Vencimento]])</f>
        <v>1900</v>
      </c>
      <c r="J2736" s="156"/>
      <c r="K2736" s="23">
        <f>MONTH(CtasReceber[[#This Row],[Data Recebimento]])</f>
        <v>1</v>
      </c>
      <c r="L2736" s="23">
        <f>YEAR(CtasReceber[[#This Row],[Data Recebimento]])</f>
        <v>1900</v>
      </c>
      <c r="M2736" s="154"/>
      <c r="N2736" s="208"/>
      <c r="O27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7" spans="1:15">
      <c r="A2737" s="156"/>
      <c r="B2737" s="220"/>
      <c r="C2737" s="150"/>
      <c r="D2737" s="150"/>
      <c r="E2737" s="150"/>
      <c r="F2737" s="150"/>
      <c r="G2737" s="151"/>
      <c r="H2737" s="23">
        <f>MONTH(CtasReceber[[#This Row],[Data Vencimento]])</f>
        <v>1</v>
      </c>
      <c r="I2737" s="23">
        <f>YEAR(CtasReceber[[#This Row],[Data Vencimento]])</f>
        <v>1900</v>
      </c>
      <c r="J2737" s="156"/>
      <c r="K2737" s="23">
        <f>MONTH(CtasReceber[[#This Row],[Data Recebimento]])</f>
        <v>1</v>
      </c>
      <c r="L2737" s="23">
        <f>YEAR(CtasReceber[[#This Row],[Data Recebimento]])</f>
        <v>1900</v>
      </c>
      <c r="M2737" s="154"/>
      <c r="N2737" s="208"/>
      <c r="O27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8" spans="1:15">
      <c r="A2738" s="156"/>
      <c r="B2738" s="220"/>
      <c r="C2738" s="150"/>
      <c r="D2738" s="150"/>
      <c r="E2738" s="150"/>
      <c r="F2738" s="150"/>
      <c r="G2738" s="151"/>
      <c r="H2738" s="23">
        <f>MONTH(CtasReceber[[#This Row],[Data Vencimento]])</f>
        <v>1</v>
      </c>
      <c r="I2738" s="23">
        <f>YEAR(CtasReceber[[#This Row],[Data Vencimento]])</f>
        <v>1900</v>
      </c>
      <c r="J2738" s="156"/>
      <c r="K2738" s="23">
        <f>MONTH(CtasReceber[[#This Row],[Data Recebimento]])</f>
        <v>1</v>
      </c>
      <c r="L2738" s="23">
        <f>YEAR(CtasReceber[[#This Row],[Data Recebimento]])</f>
        <v>1900</v>
      </c>
      <c r="M2738" s="154"/>
      <c r="N2738" s="208"/>
      <c r="O27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39" spans="1:15">
      <c r="A2739" s="156"/>
      <c r="B2739" s="220"/>
      <c r="C2739" s="150"/>
      <c r="D2739" s="150"/>
      <c r="E2739" s="150"/>
      <c r="F2739" s="150"/>
      <c r="G2739" s="151"/>
      <c r="H2739" s="23">
        <f>MONTH(CtasReceber[[#This Row],[Data Vencimento]])</f>
        <v>1</v>
      </c>
      <c r="I2739" s="23">
        <f>YEAR(CtasReceber[[#This Row],[Data Vencimento]])</f>
        <v>1900</v>
      </c>
      <c r="J2739" s="156"/>
      <c r="K2739" s="23">
        <f>MONTH(CtasReceber[[#This Row],[Data Recebimento]])</f>
        <v>1</v>
      </c>
      <c r="L2739" s="23">
        <f>YEAR(CtasReceber[[#This Row],[Data Recebimento]])</f>
        <v>1900</v>
      </c>
      <c r="M2739" s="154"/>
      <c r="N2739" s="208"/>
      <c r="O27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0" spans="1:15">
      <c r="A2740" s="156"/>
      <c r="B2740" s="220"/>
      <c r="C2740" s="150"/>
      <c r="D2740" s="150"/>
      <c r="E2740" s="150"/>
      <c r="F2740" s="150"/>
      <c r="G2740" s="151"/>
      <c r="H2740" s="23">
        <f>MONTH(CtasReceber[[#This Row],[Data Vencimento]])</f>
        <v>1</v>
      </c>
      <c r="I2740" s="23">
        <f>YEAR(CtasReceber[[#This Row],[Data Vencimento]])</f>
        <v>1900</v>
      </c>
      <c r="J2740" s="156"/>
      <c r="K2740" s="23">
        <f>MONTH(CtasReceber[[#This Row],[Data Recebimento]])</f>
        <v>1</v>
      </c>
      <c r="L2740" s="23">
        <f>YEAR(CtasReceber[[#This Row],[Data Recebimento]])</f>
        <v>1900</v>
      </c>
      <c r="M2740" s="154"/>
      <c r="N2740" s="208"/>
      <c r="O27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1" spans="1:15">
      <c r="A2741" s="156"/>
      <c r="B2741" s="220"/>
      <c r="C2741" s="150"/>
      <c r="D2741" s="150"/>
      <c r="E2741" s="150"/>
      <c r="F2741" s="150"/>
      <c r="G2741" s="151"/>
      <c r="H2741" s="23">
        <f>MONTH(CtasReceber[[#This Row],[Data Vencimento]])</f>
        <v>1</v>
      </c>
      <c r="I2741" s="23">
        <f>YEAR(CtasReceber[[#This Row],[Data Vencimento]])</f>
        <v>1900</v>
      </c>
      <c r="J2741" s="156"/>
      <c r="K2741" s="23">
        <f>MONTH(CtasReceber[[#This Row],[Data Recebimento]])</f>
        <v>1</v>
      </c>
      <c r="L2741" s="23">
        <f>YEAR(CtasReceber[[#This Row],[Data Recebimento]])</f>
        <v>1900</v>
      </c>
      <c r="M2741" s="154"/>
      <c r="N2741" s="208"/>
      <c r="O27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2" spans="1:15">
      <c r="A2742" s="156"/>
      <c r="B2742" s="220"/>
      <c r="C2742" s="150"/>
      <c r="D2742" s="150"/>
      <c r="E2742" s="150"/>
      <c r="F2742" s="150"/>
      <c r="G2742" s="151"/>
      <c r="H2742" s="23">
        <f>MONTH(CtasReceber[[#This Row],[Data Vencimento]])</f>
        <v>1</v>
      </c>
      <c r="I2742" s="23">
        <f>YEAR(CtasReceber[[#This Row],[Data Vencimento]])</f>
        <v>1900</v>
      </c>
      <c r="J2742" s="156"/>
      <c r="K2742" s="23">
        <f>MONTH(CtasReceber[[#This Row],[Data Recebimento]])</f>
        <v>1</v>
      </c>
      <c r="L2742" s="23">
        <f>YEAR(CtasReceber[[#This Row],[Data Recebimento]])</f>
        <v>1900</v>
      </c>
      <c r="M2742" s="154"/>
      <c r="N2742" s="208"/>
      <c r="O27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3" spans="1:15">
      <c r="A2743" s="156"/>
      <c r="B2743" s="220"/>
      <c r="C2743" s="150"/>
      <c r="D2743" s="150"/>
      <c r="E2743" s="150"/>
      <c r="F2743" s="150"/>
      <c r="G2743" s="151"/>
      <c r="H2743" s="23">
        <f>MONTH(CtasReceber[[#This Row],[Data Vencimento]])</f>
        <v>1</v>
      </c>
      <c r="I2743" s="23">
        <f>YEAR(CtasReceber[[#This Row],[Data Vencimento]])</f>
        <v>1900</v>
      </c>
      <c r="J2743" s="156"/>
      <c r="K2743" s="23">
        <f>MONTH(CtasReceber[[#This Row],[Data Recebimento]])</f>
        <v>1</v>
      </c>
      <c r="L2743" s="23">
        <f>YEAR(CtasReceber[[#This Row],[Data Recebimento]])</f>
        <v>1900</v>
      </c>
      <c r="M2743" s="154"/>
      <c r="N2743" s="208"/>
      <c r="O27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4" spans="1:15">
      <c r="A2744" s="156"/>
      <c r="B2744" s="220"/>
      <c r="C2744" s="150"/>
      <c r="D2744" s="150"/>
      <c r="E2744" s="150"/>
      <c r="F2744" s="150"/>
      <c r="G2744" s="151"/>
      <c r="H2744" s="23">
        <f>MONTH(CtasReceber[[#This Row],[Data Vencimento]])</f>
        <v>1</v>
      </c>
      <c r="I2744" s="23">
        <f>YEAR(CtasReceber[[#This Row],[Data Vencimento]])</f>
        <v>1900</v>
      </c>
      <c r="J2744" s="156"/>
      <c r="K2744" s="23">
        <f>MONTH(CtasReceber[[#This Row],[Data Recebimento]])</f>
        <v>1</v>
      </c>
      <c r="L2744" s="23">
        <f>YEAR(CtasReceber[[#This Row],[Data Recebimento]])</f>
        <v>1900</v>
      </c>
      <c r="M2744" s="154"/>
      <c r="N2744" s="208"/>
      <c r="O27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5" spans="1:15">
      <c r="A2745" s="156"/>
      <c r="B2745" s="220"/>
      <c r="C2745" s="150"/>
      <c r="D2745" s="150"/>
      <c r="E2745" s="150"/>
      <c r="F2745" s="150"/>
      <c r="G2745" s="151"/>
      <c r="H2745" s="23">
        <f>MONTH(CtasReceber[[#This Row],[Data Vencimento]])</f>
        <v>1</v>
      </c>
      <c r="I2745" s="23">
        <f>YEAR(CtasReceber[[#This Row],[Data Vencimento]])</f>
        <v>1900</v>
      </c>
      <c r="J2745" s="156"/>
      <c r="K2745" s="23">
        <f>MONTH(CtasReceber[[#This Row],[Data Recebimento]])</f>
        <v>1</v>
      </c>
      <c r="L2745" s="23">
        <f>YEAR(CtasReceber[[#This Row],[Data Recebimento]])</f>
        <v>1900</v>
      </c>
      <c r="M2745" s="154"/>
      <c r="N2745" s="208"/>
      <c r="O27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6" spans="1:15">
      <c r="A2746" s="156"/>
      <c r="B2746" s="220"/>
      <c r="C2746" s="150"/>
      <c r="D2746" s="150"/>
      <c r="E2746" s="150"/>
      <c r="F2746" s="150"/>
      <c r="G2746" s="151"/>
      <c r="H2746" s="23">
        <f>MONTH(CtasReceber[[#This Row],[Data Vencimento]])</f>
        <v>1</v>
      </c>
      <c r="I2746" s="23">
        <f>YEAR(CtasReceber[[#This Row],[Data Vencimento]])</f>
        <v>1900</v>
      </c>
      <c r="J2746" s="156"/>
      <c r="K2746" s="23">
        <f>MONTH(CtasReceber[[#This Row],[Data Recebimento]])</f>
        <v>1</v>
      </c>
      <c r="L2746" s="23">
        <f>YEAR(CtasReceber[[#This Row],[Data Recebimento]])</f>
        <v>1900</v>
      </c>
      <c r="M2746" s="154"/>
      <c r="N2746" s="208"/>
      <c r="O27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7" spans="1:15">
      <c r="A2747" s="156"/>
      <c r="B2747" s="220"/>
      <c r="C2747" s="150"/>
      <c r="D2747" s="150"/>
      <c r="E2747" s="150"/>
      <c r="F2747" s="150"/>
      <c r="G2747" s="151"/>
      <c r="H2747" s="23">
        <f>MONTH(CtasReceber[[#This Row],[Data Vencimento]])</f>
        <v>1</v>
      </c>
      <c r="I2747" s="23">
        <f>YEAR(CtasReceber[[#This Row],[Data Vencimento]])</f>
        <v>1900</v>
      </c>
      <c r="J2747" s="156"/>
      <c r="K2747" s="23">
        <f>MONTH(CtasReceber[[#This Row],[Data Recebimento]])</f>
        <v>1</v>
      </c>
      <c r="L2747" s="23">
        <f>YEAR(CtasReceber[[#This Row],[Data Recebimento]])</f>
        <v>1900</v>
      </c>
      <c r="M2747" s="154"/>
      <c r="N2747" s="208"/>
      <c r="O27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8" spans="1:15">
      <c r="A2748" s="156"/>
      <c r="B2748" s="220"/>
      <c r="C2748" s="150"/>
      <c r="D2748" s="150"/>
      <c r="E2748" s="150"/>
      <c r="F2748" s="150"/>
      <c r="G2748" s="151"/>
      <c r="H2748" s="23">
        <f>MONTH(CtasReceber[[#This Row],[Data Vencimento]])</f>
        <v>1</v>
      </c>
      <c r="I2748" s="23">
        <f>YEAR(CtasReceber[[#This Row],[Data Vencimento]])</f>
        <v>1900</v>
      </c>
      <c r="J2748" s="156"/>
      <c r="K2748" s="23">
        <f>MONTH(CtasReceber[[#This Row],[Data Recebimento]])</f>
        <v>1</v>
      </c>
      <c r="L2748" s="23">
        <f>YEAR(CtasReceber[[#This Row],[Data Recebimento]])</f>
        <v>1900</v>
      </c>
      <c r="M2748" s="154"/>
      <c r="N2748" s="208"/>
      <c r="O27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49" spans="1:15">
      <c r="A2749" s="156"/>
      <c r="B2749" s="220"/>
      <c r="C2749" s="150"/>
      <c r="D2749" s="150"/>
      <c r="E2749" s="150"/>
      <c r="F2749" s="150"/>
      <c r="G2749" s="151"/>
      <c r="H2749" s="23">
        <f>MONTH(CtasReceber[[#This Row],[Data Vencimento]])</f>
        <v>1</v>
      </c>
      <c r="I2749" s="23">
        <f>YEAR(CtasReceber[[#This Row],[Data Vencimento]])</f>
        <v>1900</v>
      </c>
      <c r="J2749" s="156"/>
      <c r="K2749" s="23">
        <f>MONTH(CtasReceber[[#This Row],[Data Recebimento]])</f>
        <v>1</v>
      </c>
      <c r="L2749" s="23">
        <f>YEAR(CtasReceber[[#This Row],[Data Recebimento]])</f>
        <v>1900</v>
      </c>
      <c r="M2749" s="154"/>
      <c r="N2749" s="208"/>
      <c r="O27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0" spans="1:15">
      <c r="A2750" s="156"/>
      <c r="B2750" s="220"/>
      <c r="C2750" s="150"/>
      <c r="D2750" s="150"/>
      <c r="E2750" s="150"/>
      <c r="F2750" s="150"/>
      <c r="G2750" s="151"/>
      <c r="H2750" s="23">
        <f>MONTH(CtasReceber[[#This Row],[Data Vencimento]])</f>
        <v>1</v>
      </c>
      <c r="I2750" s="23">
        <f>YEAR(CtasReceber[[#This Row],[Data Vencimento]])</f>
        <v>1900</v>
      </c>
      <c r="J2750" s="156"/>
      <c r="K2750" s="23">
        <f>MONTH(CtasReceber[[#This Row],[Data Recebimento]])</f>
        <v>1</v>
      </c>
      <c r="L2750" s="23">
        <f>YEAR(CtasReceber[[#This Row],[Data Recebimento]])</f>
        <v>1900</v>
      </c>
      <c r="M2750" s="154"/>
      <c r="N2750" s="208"/>
      <c r="O27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1" spans="1:15">
      <c r="A2751" s="156"/>
      <c r="B2751" s="220"/>
      <c r="C2751" s="150"/>
      <c r="D2751" s="150"/>
      <c r="E2751" s="150"/>
      <c r="F2751" s="150"/>
      <c r="G2751" s="151"/>
      <c r="H2751" s="23">
        <f>MONTH(CtasReceber[[#This Row],[Data Vencimento]])</f>
        <v>1</v>
      </c>
      <c r="I2751" s="23">
        <f>YEAR(CtasReceber[[#This Row],[Data Vencimento]])</f>
        <v>1900</v>
      </c>
      <c r="J2751" s="156"/>
      <c r="K2751" s="23">
        <f>MONTH(CtasReceber[[#This Row],[Data Recebimento]])</f>
        <v>1</v>
      </c>
      <c r="L2751" s="23">
        <f>YEAR(CtasReceber[[#This Row],[Data Recebimento]])</f>
        <v>1900</v>
      </c>
      <c r="M2751" s="154"/>
      <c r="N2751" s="208"/>
      <c r="O27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2" spans="1:15">
      <c r="A2752" s="156"/>
      <c r="B2752" s="220"/>
      <c r="C2752" s="150"/>
      <c r="D2752" s="150"/>
      <c r="E2752" s="150"/>
      <c r="F2752" s="150"/>
      <c r="G2752" s="151"/>
      <c r="H2752" s="23">
        <f>MONTH(CtasReceber[[#This Row],[Data Vencimento]])</f>
        <v>1</v>
      </c>
      <c r="I2752" s="23">
        <f>YEAR(CtasReceber[[#This Row],[Data Vencimento]])</f>
        <v>1900</v>
      </c>
      <c r="J2752" s="156"/>
      <c r="K2752" s="23">
        <f>MONTH(CtasReceber[[#This Row],[Data Recebimento]])</f>
        <v>1</v>
      </c>
      <c r="L2752" s="23">
        <f>YEAR(CtasReceber[[#This Row],[Data Recebimento]])</f>
        <v>1900</v>
      </c>
      <c r="M2752" s="154"/>
      <c r="N2752" s="208"/>
      <c r="O27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3" spans="1:15">
      <c r="A2753" s="156"/>
      <c r="B2753" s="220"/>
      <c r="C2753" s="150"/>
      <c r="D2753" s="150"/>
      <c r="E2753" s="150"/>
      <c r="F2753" s="150"/>
      <c r="G2753" s="151"/>
      <c r="H2753" s="23">
        <f>MONTH(CtasReceber[[#This Row],[Data Vencimento]])</f>
        <v>1</v>
      </c>
      <c r="I2753" s="23">
        <f>YEAR(CtasReceber[[#This Row],[Data Vencimento]])</f>
        <v>1900</v>
      </c>
      <c r="J2753" s="156"/>
      <c r="K2753" s="23">
        <f>MONTH(CtasReceber[[#This Row],[Data Recebimento]])</f>
        <v>1</v>
      </c>
      <c r="L2753" s="23">
        <f>YEAR(CtasReceber[[#This Row],[Data Recebimento]])</f>
        <v>1900</v>
      </c>
      <c r="M2753" s="154"/>
      <c r="N2753" s="208"/>
      <c r="O27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4" spans="1:15">
      <c r="A2754" s="156"/>
      <c r="B2754" s="220"/>
      <c r="C2754" s="150"/>
      <c r="D2754" s="150"/>
      <c r="E2754" s="150"/>
      <c r="F2754" s="150"/>
      <c r="G2754" s="151"/>
      <c r="H2754" s="23">
        <f>MONTH(CtasReceber[[#This Row],[Data Vencimento]])</f>
        <v>1</v>
      </c>
      <c r="I2754" s="23">
        <f>YEAR(CtasReceber[[#This Row],[Data Vencimento]])</f>
        <v>1900</v>
      </c>
      <c r="J2754" s="156"/>
      <c r="K2754" s="23">
        <f>MONTH(CtasReceber[[#This Row],[Data Recebimento]])</f>
        <v>1</v>
      </c>
      <c r="L2754" s="23">
        <f>YEAR(CtasReceber[[#This Row],[Data Recebimento]])</f>
        <v>1900</v>
      </c>
      <c r="M2754" s="154"/>
      <c r="N2754" s="208"/>
      <c r="O27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5" spans="1:15">
      <c r="A2755" s="156"/>
      <c r="B2755" s="220"/>
      <c r="C2755" s="150"/>
      <c r="D2755" s="150"/>
      <c r="E2755" s="150"/>
      <c r="F2755" s="150"/>
      <c r="G2755" s="151"/>
      <c r="H2755" s="23">
        <f>MONTH(CtasReceber[[#This Row],[Data Vencimento]])</f>
        <v>1</v>
      </c>
      <c r="I2755" s="23">
        <f>YEAR(CtasReceber[[#This Row],[Data Vencimento]])</f>
        <v>1900</v>
      </c>
      <c r="J2755" s="156"/>
      <c r="K2755" s="23">
        <f>MONTH(CtasReceber[[#This Row],[Data Recebimento]])</f>
        <v>1</v>
      </c>
      <c r="L2755" s="23">
        <f>YEAR(CtasReceber[[#This Row],[Data Recebimento]])</f>
        <v>1900</v>
      </c>
      <c r="M2755" s="154"/>
      <c r="N2755" s="208"/>
      <c r="O27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6" spans="1:15">
      <c r="A2756" s="156"/>
      <c r="B2756" s="220"/>
      <c r="C2756" s="150"/>
      <c r="D2756" s="150"/>
      <c r="E2756" s="150"/>
      <c r="F2756" s="150"/>
      <c r="G2756" s="151"/>
      <c r="H2756" s="23">
        <f>MONTH(CtasReceber[[#This Row],[Data Vencimento]])</f>
        <v>1</v>
      </c>
      <c r="I2756" s="23">
        <f>YEAR(CtasReceber[[#This Row],[Data Vencimento]])</f>
        <v>1900</v>
      </c>
      <c r="J2756" s="156"/>
      <c r="K2756" s="23">
        <f>MONTH(CtasReceber[[#This Row],[Data Recebimento]])</f>
        <v>1</v>
      </c>
      <c r="L2756" s="23">
        <f>YEAR(CtasReceber[[#This Row],[Data Recebimento]])</f>
        <v>1900</v>
      </c>
      <c r="M2756" s="154"/>
      <c r="N2756" s="208"/>
      <c r="O27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7" spans="1:15">
      <c r="A2757" s="156"/>
      <c r="B2757" s="220"/>
      <c r="C2757" s="150"/>
      <c r="D2757" s="150"/>
      <c r="E2757" s="150"/>
      <c r="F2757" s="150"/>
      <c r="G2757" s="151"/>
      <c r="H2757" s="23">
        <f>MONTH(CtasReceber[[#This Row],[Data Vencimento]])</f>
        <v>1</v>
      </c>
      <c r="I2757" s="23">
        <f>YEAR(CtasReceber[[#This Row],[Data Vencimento]])</f>
        <v>1900</v>
      </c>
      <c r="J2757" s="156"/>
      <c r="K2757" s="23">
        <f>MONTH(CtasReceber[[#This Row],[Data Recebimento]])</f>
        <v>1</v>
      </c>
      <c r="L2757" s="23">
        <f>YEAR(CtasReceber[[#This Row],[Data Recebimento]])</f>
        <v>1900</v>
      </c>
      <c r="M2757" s="154"/>
      <c r="N2757" s="208"/>
      <c r="O27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8" spans="1:15">
      <c r="A2758" s="156"/>
      <c r="B2758" s="220"/>
      <c r="C2758" s="150"/>
      <c r="D2758" s="150"/>
      <c r="E2758" s="150"/>
      <c r="F2758" s="150"/>
      <c r="G2758" s="151"/>
      <c r="H2758" s="23">
        <f>MONTH(CtasReceber[[#This Row],[Data Vencimento]])</f>
        <v>1</v>
      </c>
      <c r="I2758" s="23">
        <f>YEAR(CtasReceber[[#This Row],[Data Vencimento]])</f>
        <v>1900</v>
      </c>
      <c r="J2758" s="156"/>
      <c r="K2758" s="23">
        <f>MONTH(CtasReceber[[#This Row],[Data Recebimento]])</f>
        <v>1</v>
      </c>
      <c r="L2758" s="23">
        <f>YEAR(CtasReceber[[#This Row],[Data Recebimento]])</f>
        <v>1900</v>
      </c>
      <c r="M2758" s="154"/>
      <c r="N2758" s="208"/>
      <c r="O27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59" spans="1:15">
      <c r="A2759" s="156"/>
      <c r="B2759" s="220"/>
      <c r="C2759" s="150"/>
      <c r="D2759" s="150"/>
      <c r="E2759" s="150"/>
      <c r="F2759" s="150"/>
      <c r="G2759" s="151"/>
      <c r="H2759" s="23">
        <f>MONTH(CtasReceber[[#This Row],[Data Vencimento]])</f>
        <v>1</v>
      </c>
      <c r="I2759" s="23">
        <f>YEAR(CtasReceber[[#This Row],[Data Vencimento]])</f>
        <v>1900</v>
      </c>
      <c r="J2759" s="156"/>
      <c r="K2759" s="23">
        <f>MONTH(CtasReceber[[#This Row],[Data Recebimento]])</f>
        <v>1</v>
      </c>
      <c r="L2759" s="23">
        <f>YEAR(CtasReceber[[#This Row],[Data Recebimento]])</f>
        <v>1900</v>
      </c>
      <c r="M2759" s="154"/>
      <c r="N2759" s="208"/>
      <c r="O27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0" spans="1:15">
      <c r="A2760" s="156"/>
      <c r="B2760" s="220"/>
      <c r="C2760" s="150"/>
      <c r="D2760" s="150"/>
      <c r="E2760" s="150"/>
      <c r="F2760" s="150"/>
      <c r="G2760" s="151"/>
      <c r="H2760" s="23">
        <f>MONTH(CtasReceber[[#This Row],[Data Vencimento]])</f>
        <v>1</v>
      </c>
      <c r="I2760" s="23">
        <f>YEAR(CtasReceber[[#This Row],[Data Vencimento]])</f>
        <v>1900</v>
      </c>
      <c r="J2760" s="156"/>
      <c r="K2760" s="23">
        <f>MONTH(CtasReceber[[#This Row],[Data Recebimento]])</f>
        <v>1</v>
      </c>
      <c r="L2760" s="23">
        <f>YEAR(CtasReceber[[#This Row],[Data Recebimento]])</f>
        <v>1900</v>
      </c>
      <c r="M2760" s="154"/>
      <c r="N2760" s="208"/>
      <c r="O27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1" spans="1:15">
      <c r="A2761" s="156"/>
      <c r="B2761" s="220"/>
      <c r="C2761" s="150"/>
      <c r="D2761" s="150"/>
      <c r="E2761" s="150"/>
      <c r="F2761" s="150"/>
      <c r="G2761" s="151"/>
      <c r="H2761" s="23">
        <f>MONTH(CtasReceber[[#This Row],[Data Vencimento]])</f>
        <v>1</v>
      </c>
      <c r="I2761" s="23">
        <f>YEAR(CtasReceber[[#This Row],[Data Vencimento]])</f>
        <v>1900</v>
      </c>
      <c r="J2761" s="156"/>
      <c r="K2761" s="23">
        <f>MONTH(CtasReceber[[#This Row],[Data Recebimento]])</f>
        <v>1</v>
      </c>
      <c r="L2761" s="23">
        <f>YEAR(CtasReceber[[#This Row],[Data Recebimento]])</f>
        <v>1900</v>
      </c>
      <c r="M2761" s="154"/>
      <c r="N2761" s="208"/>
      <c r="O27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2" spans="1:15">
      <c r="A2762" s="156"/>
      <c r="B2762" s="220"/>
      <c r="C2762" s="150"/>
      <c r="D2762" s="150"/>
      <c r="E2762" s="150"/>
      <c r="F2762" s="150"/>
      <c r="G2762" s="151"/>
      <c r="H2762" s="23">
        <f>MONTH(CtasReceber[[#This Row],[Data Vencimento]])</f>
        <v>1</v>
      </c>
      <c r="I2762" s="23">
        <f>YEAR(CtasReceber[[#This Row],[Data Vencimento]])</f>
        <v>1900</v>
      </c>
      <c r="J2762" s="156"/>
      <c r="K2762" s="23">
        <f>MONTH(CtasReceber[[#This Row],[Data Recebimento]])</f>
        <v>1</v>
      </c>
      <c r="L2762" s="23">
        <f>YEAR(CtasReceber[[#This Row],[Data Recebimento]])</f>
        <v>1900</v>
      </c>
      <c r="M2762" s="154"/>
      <c r="N2762" s="208"/>
      <c r="O27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3" spans="1:15">
      <c r="A2763" s="156"/>
      <c r="B2763" s="220"/>
      <c r="C2763" s="150"/>
      <c r="D2763" s="150"/>
      <c r="E2763" s="150"/>
      <c r="F2763" s="150"/>
      <c r="G2763" s="151"/>
      <c r="H2763" s="23">
        <f>MONTH(CtasReceber[[#This Row],[Data Vencimento]])</f>
        <v>1</v>
      </c>
      <c r="I2763" s="23">
        <f>YEAR(CtasReceber[[#This Row],[Data Vencimento]])</f>
        <v>1900</v>
      </c>
      <c r="J2763" s="156"/>
      <c r="K2763" s="23">
        <f>MONTH(CtasReceber[[#This Row],[Data Recebimento]])</f>
        <v>1</v>
      </c>
      <c r="L2763" s="23">
        <f>YEAR(CtasReceber[[#This Row],[Data Recebimento]])</f>
        <v>1900</v>
      </c>
      <c r="M2763" s="154"/>
      <c r="N2763" s="208"/>
      <c r="O27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4" spans="1:15">
      <c r="A2764" s="156"/>
      <c r="B2764" s="220"/>
      <c r="C2764" s="150"/>
      <c r="D2764" s="150"/>
      <c r="E2764" s="150"/>
      <c r="F2764" s="150"/>
      <c r="G2764" s="151"/>
      <c r="H2764" s="23">
        <f>MONTH(CtasReceber[[#This Row],[Data Vencimento]])</f>
        <v>1</v>
      </c>
      <c r="I2764" s="23">
        <f>YEAR(CtasReceber[[#This Row],[Data Vencimento]])</f>
        <v>1900</v>
      </c>
      <c r="J2764" s="156"/>
      <c r="K2764" s="23">
        <f>MONTH(CtasReceber[[#This Row],[Data Recebimento]])</f>
        <v>1</v>
      </c>
      <c r="L2764" s="23">
        <f>YEAR(CtasReceber[[#This Row],[Data Recebimento]])</f>
        <v>1900</v>
      </c>
      <c r="M2764" s="154"/>
      <c r="N2764" s="208"/>
      <c r="O27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5" spans="1:15">
      <c r="A2765" s="156"/>
      <c r="B2765" s="220"/>
      <c r="C2765" s="150"/>
      <c r="D2765" s="150"/>
      <c r="E2765" s="150"/>
      <c r="F2765" s="150"/>
      <c r="G2765" s="151"/>
      <c r="H2765" s="23">
        <f>MONTH(CtasReceber[[#This Row],[Data Vencimento]])</f>
        <v>1</v>
      </c>
      <c r="I2765" s="23">
        <f>YEAR(CtasReceber[[#This Row],[Data Vencimento]])</f>
        <v>1900</v>
      </c>
      <c r="J2765" s="156"/>
      <c r="K2765" s="23">
        <f>MONTH(CtasReceber[[#This Row],[Data Recebimento]])</f>
        <v>1</v>
      </c>
      <c r="L2765" s="23">
        <f>YEAR(CtasReceber[[#This Row],[Data Recebimento]])</f>
        <v>1900</v>
      </c>
      <c r="M2765" s="154"/>
      <c r="N2765" s="208"/>
      <c r="O27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6" spans="1:15">
      <c r="A2766" s="156"/>
      <c r="B2766" s="220"/>
      <c r="C2766" s="150"/>
      <c r="D2766" s="150"/>
      <c r="E2766" s="150"/>
      <c r="F2766" s="150"/>
      <c r="G2766" s="151"/>
      <c r="H2766" s="23">
        <f>MONTH(CtasReceber[[#This Row],[Data Vencimento]])</f>
        <v>1</v>
      </c>
      <c r="I2766" s="23">
        <f>YEAR(CtasReceber[[#This Row],[Data Vencimento]])</f>
        <v>1900</v>
      </c>
      <c r="J2766" s="156"/>
      <c r="K2766" s="23">
        <f>MONTH(CtasReceber[[#This Row],[Data Recebimento]])</f>
        <v>1</v>
      </c>
      <c r="L2766" s="23">
        <f>YEAR(CtasReceber[[#This Row],[Data Recebimento]])</f>
        <v>1900</v>
      </c>
      <c r="M2766" s="154"/>
      <c r="N2766" s="208"/>
      <c r="O27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7" spans="1:15">
      <c r="A2767" s="156"/>
      <c r="B2767" s="220"/>
      <c r="C2767" s="150"/>
      <c r="D2767" s="150"/>
      <c r="E2767" s="150"/>
      <c r="F2767" s="150"/>
      <c r="G2767" s="151"/>
      <c r="H2767" s="23">
        <f>MONTH(CtasReceber[[#This Row],[Data Vencimento]])</f>
        <v>1</v>
      </c>
      <c r="I2767" s="23">
        <f>YEAR(CtasReceber[[#This Row],[Data Vencimento]])</f>
        <v>1900</v>
      </c>
      <c r="J2767" s="156"/>
      <c r="K2767" s="23">
        <f>MONTH(CtasReceber[[#This Row],[Data Recebimento]])</f>
        <v>1</v>
      </c>
      <c r="L2767" s="23">
        <f>YEAR(CtasReceber[[#This Row],[Data Recebimento]])</f>
        <v>1900</v>
      </c>
      <c r="M2767" s="154"/>
      <c r="N2767" s="208"/>
      <c r="O27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8" spans="1:15">
      <c r="A2768" s="156"/>
      <c r="B2768" s="220"/>
      <c r="C2768" s="150"/>
      <c r="D2768" s="150"/>
      <c r="E2768" s="150"/>
      <c r="F2768" s="150"/>
      <c r="G2768" s="151"/>
      <c r="H2768" s="23">
        <f>MONTH(CtasReceber[[#This Row],[Data Vencimento]])</f>
        <v>1</v>
      </c>
      <c r="I2768" s="23">
        <f>YEAR(CtasReceber[[#This Row],[Data Vencimento]])</f>
        <v>1900</v>
      </c>
      <c r="J2768" s="156"/>
      <c r="K2768" s="23">
        <f>MONTH(CtasReceber[[#This Row],[Data Recebimento]])</f>
        <v>1</v>
      </c>
      <c r="L2768" s="23">
        <f>YEAR(CtasReceber[[#This Row],[Data Recebimento]])</f>
        <v>1900</v>
      </c>
      <c r="M2768" s="154"/>
      <c r="N2768" s="208"/>
      <c r="O27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69" spans="1:15">
      <c r="A2769" s="156"/>
      <c r="B2769" s="220"/>
      <c r="C2769" s="150"/>
      <c r="D2769" s="150"/>
      <c r="E2769" s="150"/>
      <c r="F2769" s="150"/>
      <c r="G2769" s="151"/>
      <c r="H2769" s="23">
        <f>MONTH(CtasReceber[[#This Row],[Data Vencimento]])</f>
        <v>1</v>
      </c>
      <c r="I2769" s="23">
        <f>YEAR(CtasReceber[[#This Row],[Data Vencimento]])</f>
        <v>1900</v>
      </c>
      <c r="J2769" s="156"/>
      <c r="K2769" s="23">
        <f>MONTH(CtasReceber[[#This Row],[Data Recebimento]])</f>
        <v>1</v>
      </c>
      <c r="L2769" s="23">
        <f>YEAR(CtasReceber[[#This Row],[Data Recebimento]])</f>
        <v>1900</v>
      </c>
      <c r="M2769" s="154"/>
      <c r="N2769" s="208"/>
      <c r="O27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0" spans="1:15">
      <c r="A2770" s="156"/>
      <c r="B2770" s="220"/>
      <c r="C2770" s="150"/>
      <c r="D2770" s="150"/>
      <c r="E2770" s="150"/>
      <c r="F2770" s="150"/>
      <c r="G2770" s="151"/>
      <c r="H2770" s="23">
        <f>MONTH(CtasReceber[[#This Row],[Data Vencimento]])</f>
        <v>1</v>
      </c>
      <c r="I2770" s="23">
        <f>YEAR(CtasReceber[[#This Row],[Data Vencimento]])</f>
        <v>1900</v>
      </c>
      <c r="J2770" s="156"/>
      <c r="K2770" s="23">
        <f>MONTH(CtasReceber[[#This Row],[Data Recebimento]])</f>
        <v>1</v>
      </c>
      <c r="L2770" s="23">
        <f>YEAR(CtasReceber[[#This Row],[Data Recebimento]])</f>
        <v>1900</v>
      </c>
      <c r="M2770" s="154"/>
      <c r="N2770" s="208"/>
      <c r="O27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1" spans="1:15">
      <c r="A2771" s="156"/>
      <c r="B2771" s="220"/>
      <c r="C2771" s="150"/>
      <c r="D2771" s="150"/>
      <c r="E2771" s="150"/>
      <c r="F2771" s="150"/>
      <c r="G2771" s="151"/>
      <c r="H2771" s="23">
        <f>MONTH(CtasReceber[[#This Row],[Data Vencimento]])</f>
        <v>1</v>
      </c>
      <c r="I2771" s="23">
        <f>YEAR(CtasReceber[[#This Row],[Data Vencimento]])</f>
        <v>1900</v>
      </c>
      <c r="J2771" s="156"/>
      <c r="K2771" s="23">
        <f>MONTH(CtasReceber[[#This Row],[Data Recebimento]])</f>
        <v>1</v>
      </c>
      <c r="L2771" s="23">
        <f>YEAR(CtasReceber[[#This Row],[Data Recebimento]])</f>
        <v>1900</v>
      </c>
      <c r="M2771" s="154"/>
      <c r="N2771" s="208"/>
      <c r="O27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2" spans="1:15">
      <c r="A2772" s="156"/>
      <c r="B2772" s="220"/>
      <c r="C2772" s="150"/>
      <c r="D2772" s="150"/>
      <c r="E2772" s="150"/>
      <c r="F2772" s="150"/>
      <c r="G2772" s="151"/>
      <c r="H2772" s="23">
        <f>MONTH(CtasReceber[[#This Row],[Data Vencimento]])</f>
        <v>1</v>
      </c>
      <c r="I2772" s="23">
        <f>YEAR(CtasReceber[[#This Row],[Data Vencimento]])</f>
        <v>1900</v>
      </c>
      <c r="J2772" s="156"/>
      <c r="K2772" s="23">
        <f>MONTH(CtasReceber[[#This Row],[Data Recebimento]])</f>
        <v>1</v>
      </c>
      <c r="L2772" s="23">
        <f>YEAR(CtasReceber[[#This Row],[Data Recebimento]])</f>
        <v>1900</v>
      </c>
      <c r="M2772" s="154"/>
      <c r="N2772" s="208"/>
      <c r="O27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3" spans="1:15">
      <c r="A2773" s="156"/>
      <c r="B2773" s="220"/>
      <c r="C2773" s="150"/>
      <c r="D2773" s="150"/>
      <c r="E2773" s="150"/>
      <c r="F2773" s="150"/>
      <c r="G2773" s="151"/>
      <c r="H2773" s="23">
        <f>MONTH(CtasReceber[[#This Row],[Data Vencimento]])</f>
        <v>1</v>
      </c>
      <c r="I2773" s="23">
        <f>YEAR(CtasReceber[[#This Row],[Data Vencimento]])</f>
        <v>1900</v>
      </c>
      <c r="J2773" s="156"/>
      <c r="K2773" s="23">
        <f>MONTH(CtasReceber[[#This Row],[Data Recebimento]])</f>
        <v>1</v>
      </c>
      <c r="L2773" s="23">
        <f>YEAR(CtasReceber[[#This Row],[Data Recebimento]])</f>
        <v>1900</v>
      </c>
      <c r="M2773" s="154"/>
      <c r="N2773" s="208"/>
      <c r="O27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4" spans="1:15">
      <c r="A2774" s="156"/>
      <c r="B2774" s="220"/>
      <c r="C2774" s="150"/>
      <c r="D2774" s="150"/>
      <c r="E2774" s="150"/>
      <c r="F2774" s="150"/>
      <c r="G2774" s="151"/>
      <c r="H2774" s="23">
        <f>MONTH(CtasReceber[[#This Row],[Data Vencimento]])</f>
        <v>1</v>
      </c>
      <c r="I2774" s="23">
        <f>YEAR(CtasReceber[[#This Row],[Data Vencimento]])</f>
        <v>1900</v>
      </c>
      <c r="J2774" s="156"/>
      <c r="K2774" s="23">
        <f>MONTH(CtasReceber[[#This Row],[Data Recebimento]])</f>
        <v>1</v>
      </c>
      <c r="L2774" s="23">
        <f>YEAR(CtasReceber[[#This Row],[Data Recebimento]])</f>
        <v>1900</v>
      </c>
      <c r="M2774" s="154"/>
      <c r="N2774" s="208"/>
      <c r="O27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5" spans="1:15">
      <c r="A2775" s="156"/>
      <c r="B2775" s="220"/>
      <c r="C2775" s="150"/>
      <c r="D2775" s="150"/>
      <c r="E2775" s="150"/>
      <c r="F2775" s="150"/>
      <c r="G2775" s="151"/>
      <c r="H2775" s="23">
        <f>MONTH(CtasReceber[[#This Row],[Data Vencimento]])</f>
        <v>1</v>
      </c>
      <c r="I2775" s="23">
        <f>YEAR(CtasReceber[[#This Row],[Data Vencimento]])</f>
        <v>1900</v>
      </c>
      <c r="J2775" s="156"/>
      <c r="K2775" s="23">
        <f>MONTH(CtasReceber[[#This Row],[Data Recebimento]])</f>
        <v>1</v>
      </c>
      <c r="L2775" s="23">
        <f>YEAR(CtasReceber[[#This Row],[Data Recebimento]])</f>
        <v>1900</v>
      </c>
      <c r="M2775" s="154"/>
      <c r="N2775" s="208"/>
      <c r="O27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6" spans="1:15">
      <c r="A2776" s="156"/>
      <c r="B2776" s="220"/>
      <c r="C2776" s="150"/>
      <c r="D2776" s="150"/>
      <c r="E2776" s="150"/>
      <c r="F2776" s="150"/>
      <c r="G2776" s="151"/>
      <c r="H2776" s="23">
        <f>MONTH(CtasReceber[[#This Row],[Data Vencimento]])</f>
        <v>1</v>
      </c>
      <c r="I2776" s="23">
        <f>YEAR(CtasReceber[[#This Row],[Data Vencimento]])</f>
        <v>1900</v>
      </c>
      <c r="J2776" s="156"/>
      <c r="K2776" s="23">
        <f>MONTH(CtasReceber[[#This Row],[Data Recebimento]])</f>
        <v>1</v>
      </c>
      <c r="L2776" s="23">
        <f>YEAR(CtasReceber[[#This Row],[Data Recebimento]])</f>
        <v>1900</v>
      </c>
      <c r="M2776" s="154"/>
      <c r="N2776" s="208"/>
      <c r="O27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7" spans="1:15">
      <c r="A2777" s="156"/>
      <c r="B2777" s="220"/>
      <c r="C2777" s="150"/>
      <c r="D2777" s="150"/>
      <c r="E2777" s="150"/>
      <c r="F2777" s="150"/>
      <c r="G2777" s="151"/>
      <c r="H2777" s="23">
        <f>MONTH(CtasReceber[[#This Row],[Data Vencimento]])</f>
        <v>1</v>
      </c>
      <c r="I2777" s="23">
        <f>YEAR(CtasReceber[[#This Row],[Data Vencimento]])</f>
        <v>1900</v>
      </c>
      <c r="J2777" s="156"/>
      <c r="K2777" s="23">
        <f>MONTH(CtasReceber[[#This Row],[Data Recebimento]])</f>
        <v>1</v>
      </c>
      <c r="L2777" s="23">
        <f>YEAR(CtasReceber[[#This Row],[Data Recebimento]])</f>
        <v>1900</v>
      </c>
      <c r="M2777" s="154"/>
      <c r="N2777" s="208"/>
      <c r="O27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8" spans="1:15">
      <c r="A2778" s="156"/>
      <c r="B2778" s="220"/>
      <c r="C2778" s="150"/>
      <c r="D2778" s="150"/>
      <c r="E2778" s="150"/>
      <c r="F2778" s="150"/>
      <c r="G2778" s="151"/>
      <c r="H2778" s="23">
        <f>MONTH(CtasReceber[[#This Row],[Data Vencimento]])</f>
        <v>1</v>
      </c>
      <c r="I2778" s="23">
        <f>YEAR(CtasReceber[[#This Row],[Data Vencimento]])</f>
        <v>1900</v>
      </c>
      <c r="J2778" s="156"/>
      <c r="K2778" s="23">
        <f>MONTH(CtasReceber[[#This Row],[Data Recebimento]])</f>
        <v>1</v>
      </c>
      <c r="L2778" s="23">
        <f>YEAR(CtasReceber[[#This Row],[Data Recebimento]])</f>
        <v>1900</v>
      </c>
      <c r="M2778" s="154"/>
      <c r="N2778" s="208"/>
      <c r="O27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79" spans="1:15">
      <c r="A2779" s="156"/>
      <c r="B2779" s="220"/>
      <c r="C2779" s="150"/>
      <c r="D2779" s="150"/>
      <c r="E2779" s="150"/>
      <c r="F2779" s="150"/>
      <c r="G2779" s="151"/>
      <c r="H2779" s="23">
        <f>MONTH(CtasReceber[[#This Row],[Data Vencimento]])</f>
        <v>1</v>
      </c>
      <c r="I2779" s="23">
        <f>YEAR(CtasReceber[[#This Row],[Data Vencimento]])</f>
        <v>1900</v>
      </c>
      <c r="J2779" s="156"/>
      <c r="K2779" s="23">
        <f>MONTH(CtasReceber[[#This Row],[Data Recebimento]])</f>
        <v>1</v>
      </c>
      <c r="L2779" s="23">
        <f>YEAR(CtasReceber[[#This Row],[Data Recebimento]])</f>
        <v>1900</v>
      </c>
      <c r="M2779" s="154"/>
      <c r="N2779" s="208"/>
      <c r="O27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0" spans="1:15">
      <c r="A2780" s="156"/>
      <c r="B2780" s="220"/>
      <c r="C2780" s="150"/>
      <c r="D2780" s="150"/>
      <c r="E2780" s="150"/>
      <c r="F2780" s="150"/>
      <c r="G2780" s="151"/>
      <c r="H2780" s="23">
        <f>MONTH(CtasReceber[[#This Row],[Data Vencimento]])</f>
        <v>1</v>
      </c>
      <c r="I2780" s="23">
        <f>YEAR(CtasReceber[[#This Row],[Data Vencimento]])</f>
        <v>1900</v>
      </c>
      <c r="J2780" s="156"/>
      <c r="K2780" s="23">
        <f>MONTH(CtasReceber[[#This Row],[Data Recebimento]])</f>
        <v>1</v>
      </c>
      <c r="L2780" s="23">
        <f>YEAR(CtasReceber[[#This Row],[Data Recebimento]])</f>
        <v>1900</v>
      </c>
      <c r="M2780" s="154"/>
      <c r="N2780" s="208"/>
      <c r="O27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1" spans="1:15">
      <c r="A2781" s="156"/>
      <c r="B2781" s="220"/>
      <c r="C2781" s="150"/>
      <c r="D2781" s="150"/>
      <c r="E2781" s="150"/>
      <c r="F2781" s="150"/>
      <c r="G2781" s="151"/>
      <c r="H2781" s="23">
        <f>MONTH(CtasReceber[[#This Row],[Data Vencimento]])</f>
        <v>1</v>
      </c>
      <c r="I2781" s="23">
        <f>YEAR(CtasReceber[[#This Row],[Data Vencimento]])</f>
        <v>1900</v>
      </c>
      <c r="J2781" s="156"/>
      <c r="K2781" s="23">
        <f>MONTH(CtasReceber[[#This Row],[Data Recebimento]])</f>
        <v>1</v>
      </c>
      <c r="L2781" s="23">
        <f>YEAR(CtasReceber[[#This Row],[Data Recebimento]])</f>
        <v>1900</v>
      </c>
      <c r="M2781" s="154"/>
      <c r="N2781" s="208"/>
      <c r="O27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2" spans="1:15">
      <c r="A2782" s="156"/>
      <c r="B2782" s="220"/>
      <c r="C2782" s="150"/>
      <c r="D2782" s="150"/>
      <c r="E2782" s="150"/>
      <c r="F2782" s="150"/>
      <c r="G2782" s="151"/>
      <c r="H2782" s="23">
        <f>MONTH(CtasReceber[[#This Row],[Data Vencimento]])</f>
        <v>1</v>
      </c>
      <c r="I2782" s="23">
        <f>YEAR(CtasReceber[[#This Row],[Data Vencimento]])</f>
        <v>1900</v>
      </c>
      <c r="J2782" s="156"/>
      <c r="K2782" s="23">
        <f>MONTH(CtasReceber[[#This Row],[Data Recebimento]])</f>
        <v>1</v>
      </c>
      <c r="L2782" s="23">
        <f>YEAR(CtasReceber[[#This Row],[Data Recebimento]])</f>
        <v>1900</v>
      </c>
      <c r="M2782" s="154"/>
      <c r="N2782" s="208"/>
      <c r="O27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3" spans="1:15">
      <c r="A2783" s="156"/>
      <c r="B2783" s="220"/>
      <c r="C2783" s="150"/>
      <c r="D2783" s="150"/>
      <c r="E2783" s="150"/>
      <c r="F2783" s="150"/>
      <c r="G2783" s="151"/>
      <c r="H2783" s="23">
        <f>MONTH(CtasReceber[[#This Row],[Data Vencimento]])</f>
        <v>1</v>
      </c>
      <c r="I2783" s="23">
        <f>YEAR(CtasReceber[[#This Row],[Data Vencimento]])</f>
        <v>1900</v>
      </c>
      <c r="J2783" s="156"/>
      <c r="K2783" s="23">
        <f>MONTH(CtasReceber[[#This Row],[Data Recebimento]])</f>
        <v>1</v>
      </c>
      <c r="L2783" s="23">
        <f>YEAR(CtasReceber[[#This Row],[Data Recebimento]])</f>
        <v>1900</v>
      </c>
      <c r="M2783" s="154"/>
      <c r="N2783" s="208"/>
      <c r="O27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4" spans="1:15">
      <c r="A2784" s="156"/>
      <c r="B2784" s="220"/>
      <c r="C2784" s="150"/>
      <c r="D2784" s="150"/>
      <c r="E2784" s="150"/>
      <c r="F2784" s="150"/>
      <c r="G2784" s="151"/>
      <c r="H2784" s="23">
        <f>MONTH(CtasReceber[[#This Row],[Data Vencimento]])</f>
        <v>1</v>
      </c>
      <c r="I2784" s="23">
        <f>YEAR(CtasReceber[[#This Row],[Data Vencimento]])</f>
        <v>1900</v>
      </c>
      <c r="J2784" s="156"/>
      <c r="K2784" s="23">
        <f>MONTH(CtasReceber[[#This Row],[Data Recebimento]])</f>
        <v>1</v>
      </c>
      <c r="L2784" s="23">
        <f>YEAR(CtasReceber[[#This Row],[Data Recebimento]])</f>
        <v>1900</v>
      </c>
      <c r="M2784" s="154"/>
      <c r="N2784" s="208"/>
      <c r="O27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5" spans="1:15">
      <c r="A2785" s="156"/>
      <c r="B2785" s="220"/>
      <c r="C2785" s="150"/>
      <c r="D2785" s="150"/>
      <c r="E2785" s="150"/>
      <c r="F2785" s="150"/>
      <c r="G2785" s="151"/>
      <c r="H2785" s="23">
        <f>MONTH(CtasReceber[[#This Row],[Data Vencimento]])</f>
        <v>1</v>
      </c>
      <c r="I2785" s="23">
        <f>YEAR(CtasReceber[[#This Row],[Data Vencimento]])</f>
        <v>1900</v>
      </c>
      <c r="J2785" s="156"/>
      <c r="K2785" s="23">
        <f>MONTH(CtasReceber[[#This Row],[Data Recebimento]])</f>
        <v>1</v>
      </c>
      <c r="L2785" s="23">
        <f>YEAR(CtasReceber[[#This Row],[Data Recebimento]])</f>
        <v>1900</v>
      </c>
      <c r="M2785" s="154"/>
      <c r="N2785" s="208"/>
      <c r="O27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6" spans="1:15">
      <c r="A2786" s="156"/>
      <c r="B2786" s="220"/>
      <c r="C2786" s="150"/>
      <c r="D2786" s="150"/>
      <c r="E2786" s="150"/>
      <c r="F2786" s="150"/>
      <c r="G2786" s="151"/>
      <c r="H2786" s="23">
        <f>MONTH(CtasReceber[[#This Row],[Data Vencimento]])</f>
        <v>1</v>
      </c>
      <c r="I2786" s="23">
        <f>YEAR(CtasReceber[[#This Row],[Data Vencimento]])</f>
        <v>1900</v>
      </c>
      <c r="J2786" s="156"/>
      <c r="K2786" s="23">
        <f>MONTH(CtasReceber[[#This Row],[Data Recebimento]])</f>
        <v>1</v>
      </c>
      <c r="L2786" s="23">
        <f>YEAR(CtasReceber[[#This Row],[Data Recebimento]])</f>
        <v>1900</v>
      </c>
      <c r="M2786" s="154"/>
      <c r="N2786" s="208"/>
      <c r="O27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7" spans="1:15">
      <c r="A2787" s="156"/>
      <c r="B2787" s="220"/>
      <c r="C2787" s="150"/>
      <c r="D2787" s="150"/>
      <c r="E2787" s="150"/>
      <c r="F2787" s="150"/>
      <c r="G2787" s="151"/>
      <c r="H2787" s="23">
        <f>MONTH(CtasReceber[[#This Row],[Data Vencimento]])</f>
        <v>1</v>
      </c>
      <c r="I2787" s="23">
        <f>YEAR(CtasReceber[[#This Row],[Data Vencimento]])</f>
        <v>1900</v>
      </c>
      <c r="J2787" s="156"/>
      <c r="K2787" s="23">
        <f>MONTH(CtasReceber[[#This Row],[Data Recebimento]])</f>
        <v>1</v>
      </c>
      <c r="L2787" s="23">
        <f>YEAR(CtasReceber[[#This Row],[Data Recebimento]])</f>
        <v>1900</v>
      </c>
      <c r="M2787" s="154"/>
      <c r="N2787" s="208"/>
      <c r="O27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8" spans="1:15">
      <c r="A2788" s="156"/>
      <c r="B2788" s="220"/>
      <c r="C2788" s="150"/>
      <c r="D2788" s="150"/>
      <c r="E2788" s="150"/>
      <c r="F2788" s="150"/>
      <c r="G2788" s="151"/>
      <c r="H2788" s="23">
        <f>MONTH(CtasReceber[[#This Row],[Data Vencimento]])</f>
        <v>1</v>
      </c>
      <c r="I2788" s="23">
        <f>YEAR(CtasReceber[[#This Row],[Data Vencimento]])</f>
        <v>1900</v>
      </c>
      <c r="J2788" s="156"/>
      <c r="K2788" s="23">
        <f>MONTH(CtasReceber[[#This Row],[Data Recebimento]])</f>
        <v>1</v>
      </c>
      <c r="L2788" s="23">
        <f>YEAR(CtasReceber[[#This Row],[Data Recebimento]])</f>
        <v>1900</v>
      </c>
      <c r="M2788" s="154"/>
      <c r="N2788" s="208"/>
      <c r="O27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89" spans="1:15">
      <c r="A2789" s="156"/>
      <c r="B2789" s="220"/>
      <c r="C2789" s="150"/>
      <c r="D2789" s="150"/>
      <c r="E2789" s="150"/>
      <c r="F2789" s="150"/>
      <c r="G2789" s="151"/>
      <c r="H2789" s="23">
        <f>MONTH(CtasReceber[[#This Row],[Data Vencimento]])</f>
        <v>1</v>
      </c>
      <c r="I2789" s="23">
        <f>YEAR(CtasReceber[[#This Row],[Data Vencimento]])</f>
        <v>1900</v>
      </c>
      <c r="J2789" s="156"/>
      <c r="K2789" s="23">
        <f>MONTH(CtasReceber[[#This Row],[Data Recebimento]])</f>
        <v>1</v>
      </c>
      <c r="L2789" s="23">
        <f>YEAR(CtasReceber[[#This Row],[Data Recebimento]])</f>
        <v>1900</v>
      </c>
      <c r="M2789" s="154"/>
      <c r="N2789" s="208"/>
      <c r="O27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0" spans="1:15">
      <c r="A2790" s="156"/>
      <c r="B2790" s="220"/>
      <c r="C2790" s="150"/>
      <c r="D2790" s="150"/>
      <c r="E2790" s="150"/>
      <c r="F2790" s="150"/>
      <c r="G2790" s="151"/>
      <c r="H2790" s="23">
        <f>MONTH(CtasReceber[[#This Row],[Data Vencimento]])</f>
        <v>1</v>
      </c>
      <c r="I2790" s="23">
        <f>YEAR(CtasReceber[[#This Row],[Data Vencimento]])</f>
        <v>1900</v>
      </c>
      <c r="J2790" s="156"/>
      <c r="K2790" s="23">
        <f>MONTH(CtasReceber[[#This Row],[Data Recebimento]])</f>
        <v>1</v>
      </c>
      <c r="L2790" s="23">
        <f>YEAR(CtasReceber[[#This Row],[Data Recebimento]])</f>
        <v>1900</v>
      </c>
      <c r="M2790" s="154"/>
      <c r="N2790" s="208"/>
      <c r="O27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1" spans="1:15">
      <c r="A2791" s="156"/>
      <c r="B2791" s="220"/>
      <c r="C2791" s="150"/>
      <c r="D2791" s="150"/>
      <c r="E2791" s="150"/>
      <c r="F2791" s="150"/>
      <c r="G2791" s="151"/>
      <c r="H2791" s="23">
        <f>MONTH(CtasReceber[[#This Row],[Data Vencimento]])</f>
        <v>1</v>
      </c>
      <c r="I2791" s="23">
        <f>YEAR(CtasReceber[[#This Row],[Data Vencimento]])</f>
        <v>1900</v>
      </c>
      <c r="J2791" s="156"/>
      <c r="K2791" s="23">
        <f>MONTH(CtasReceber[[#This Row],[Data Recebimento]])</f>
        <v>1</v>
      </c>
      <c r="L2791" s="23">
        <f>YEAR(CtasReceber[[#This Row],[Data Recebimento]])</f>
        <v>1900</v>
      </c>
      <c r="M2791" s="154"/>
      <c r="N2791" s="208"/>
      <c r="O27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2" spans="1:15">
      <c r="A2792" s="156"/>
      <c r="B2792" s="220"/>
      <c r="C2792" s="150"/>
      <c r="D2792" s="150"/>
      <c r="E2792" s="150"/>
      <c r="F2792" s="150"/>
      <c r="G2792" s="151"/>
      <c r="H2792" s="23">
        <f>MONTH(CtasReceber[[#This Row],[Data Vencimento]])</f>
        <v>1</v>
      </c>
      <c r="I2792" s="23">
        <f>YEAR(CtasReceber[[#This Row],[Data Vencimento]])</f>
        <v>1900</v>
      </c>
      <c r="J2792" s="156"/>
      <c r="K2792" s="23">
        <f>MONTH(CtasReceber[[#This Row],[Data Recebimento]])</f>
        <v>1</v>
      </c>
      <c r="L2792" s="23">
        <f>YEAR(CtasReceber[[#This Row],[Data Recebimento]])</f>
        <v>1900</v>
      </c>
      <c r="M2792" s="154"/>
      <c r="N2792" s="208"/>
      <c r="O27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3" spans="1:15">
      <c r="A2793" s="156"/>
      <c r="B2793" s="220"/>
      <c r="C2793" s="150"/>
      <c r="D2793" s="150"/>
      <c r="E2793" s="150"/>
      <c r="F2793" s="150"/>
      <c r="G2793" s="151"/>
      <c r="H2793" s="23">
        <f>MONTH(CtasReceber[[#This Row],[Data Vencimento]])</f>
        <v>1</v>
      </c>
      <c r="I2793" s="23">
        <f>YEAR(CtasReceber[[#This Row],[Data Vencimento]])</f>
        <v>1900</v>
      </c>
      <c r="J2793" s="156"/>
      <c r="K2793" s="23">
        <f>MONTH(CtasReceber[[#This Row],[Data Recebimento]])</f>
        <v>1</v>
      </c>
      <c r="L2793" s="23">
        <f>YEAR(CtasReceber[[#This Row],[Data Recebimento]])</f>
        <v>1900</v>
      </c>
      <c r="M2793" s="154"/>
      <c r="N2793" s="208"/>
      <c r="O27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4" spans="1:15">
      <c r="A2794" s="156"/>
      <c r="B2794" s="220"/>
      <c r="C2794" s="150"/>
      <c r="D2794" s="150"/>
      <c r="E2794" s="150"/>
      <c r="F2794" s="150"/>
      <c r="G2794" s="151"/>
      <c r="H2794" s="23">
        <f>MONTH(CtasReceber[[#This Row],[Data Vencimento]])</f>
        <v>1</v>
      </c>
      <c r="I2794" s="23">
        <f>YEAR(CtasReceber[[#This Row],[Data Vencimento]])</f>
        <v>1900</v>
      </c>
      <c r="J2794" s="156"/>
      <c r="K2794" s="23">
        <f>MONTH(CtasReceber[[#This Row],[Data Recebimento]])</f>
        <v>1</v>
      </c>
      <c r="L2794" s="23">
        <f>YEAR(CtasReceber[[#This Row],[Data Recebimento]])</f>
        <v>1900</v>
      </c>
      <c r="M2794" s="154"/>
      <c r="N2794" s="208"/>
      <c r="O27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5" spans="1:15">
      <c r="A2795" s="156"/>
      <c r="B2795" s="220"/>
      <c r="C2795" s="150"/>
      <c r="D2795" s="150"/>
      <c r="E2795" s="150"/>
      <c r="F2795" s="150"/>
      <c r="G2795" s="151"/>
      <c r="H2795" s="23">
        <f>MONTH(CtasReceber[[#This Row],[Data Vencimento]])</f>
        <v>1</v>
      </c>
      <c r="I2795" s="23">
        <f>YEAR(CtasReceber[[#This Row],[Data Vencimento]])</f>
        <v>1900</v>
      </c>
      <c r="J2795" s="156"/>
      <c r="K2795" s="23">
        <f>MONTH(CtasReceber[[#This Row],[Data Recebimento]])</f>
        <v>1</v>
      </c>
      <c r="L2795" s="23">
        <f>YEAR(CtasReceber[[#This Row],[Data Recebimento]])</f>
        <v>1900</v>
      </c>
      <c r="M2795" s="154"/>
      <c r="N2795" s="208"/>
      <c r="O27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6" spans="1:15">
      <c r="A2796" s="156"/>
      <c r="B2796" s="220"/>
      <c r="C2796" s="150"/>
      <c r="D2796" s="150"/>
      <c r="E2796" s="150"/>
      <c r="F2796" s="150"/>
      <c r="G2796" s="151"/>
      <c r="H2796" s="23">
        <f>MONTH(CtasReceber[[#This Row],[Data Vencimento]])</f>
        <v>1</v>
      </c>
      <c r="I2796" s="23">
        <f>YEAR(CtasReceber[[#This Row],[Data Vencimento]])</f>
        <v>1900</v>
      </c>
      <c r="J2796" s="156"/>
      <c r="K2796" s="23">
        <f>MONTH(CtasReceber[[#This Row],[Data Recebimento]])</f>
        <v>1</v>
      </c>
      <c r="L2796" s="23">
        <f>YEAR(CtasReceber[[#This Row],[Data Recebimento]])</f>
        <v>1900</v>
      </c>
      <c r="M2796" s="154"/>
      <c r="N2796" s="208"/>
      <c r="O27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7" spans="1:15">
      <c r="A2797" s="156"/>
      <c r="B2797" s="220"/>
      <c r="C2797" s="150"/>
      <c r="D2797" s="150"/>
      <c r="E2797" s="150"/>
      <c r="F2797" s="150"/>
      <c r="G2797" s="151"/>
      <c r="H2797" s="23">
        <f>MONTH(CtasReceber[[#This Row],[Data Vencimento]])</f>
        <v>1</v>
      </c>
      <c r="I2797" s="23">
        <f>YEAR(CtasReceber[[#This Row],[Data Vencimento]])</f>
        <v>1900</v>
      </c>
      <c r="J2797" s="156"/>
      <c r="K2797" s="23">
        <f>MONTH(CtasReceber[[#This Row],[Data Recebimento]])</f>
        <v>1</v>
      </c>
      <c r="L2797" s="23">
        <f>YEAR(CtasReceber[[#This Row],[Data Recebimento]])</f>
        <v>1900</v>
      </c>
      <c r="M2797" s="154"/>
      <c r="N2797" s="208"/>
      <c r="O27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8" spans="1:15">
      <c r="A2798" s="156"/>
      <c r="B2798" s="220"/>
      <c r="C2798" s="150"/>
      <c r="D2798" s="150"/>
      <c r="E2798" s="150"/>
      <c r="F2798" s="150"/>
      <c r="G2798" s="151"/>
      <c r="H2798" s="23">
        <f>MONTH(CtasReceber[[#This Row],[Data Vencimento]])</f>
        <v>1</v>
      </c>
      <c r="I2798" s="23">
        <f>YEAR(CtasReceber[[#This Row],[Data Vencimento]])</f>
        <v>1900</v>
      </c>
      <c r="J2798" s="156"/>
      <c r="K2798" s="23">
        <f>MONTH(CtasReceber[[#This Row],[Data Recebimento]])</f>
        <v>1</v>
      </c>
      <c r="L2798" s="23">
        <f>YEAR(CtasReceber[[#This Row],[Data Recebimento]])</f>
        <v>1900</v>
      </c>
      <c r="M2798" s="154"/>
      <c r="N2798" s="208"/>
      <c r="O27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799" spans="1:15">
      <c r="A2799" s="156"/>
      <c r="B2799" s="220"/>
      <c r="C2799" s="150"/>
      <c r="D2799" s="150"/>
      <c r="E2799" s="150"/>
      <c r="F2799" s="150"/>
      <c r="G2799" s="151"/>
      <c r="H2799" s="23">
        <f>MONTH(CtasReceber[[#This Row],[Data Vencimento]])</f>
        <v>1</v>
      </c>
      <c r="I2799" s="23">
        <f>YEAR(CtasReceber[[#This Row],[Data Vencimento]])</f>
        <v>1900</v>
      </c>
      <c r="J2799" s="156"/>
      <c r="K2799" s="23">
        <f>MONTH(CtasReceber[[#This Row],[Data Recebimento]])</f>
        <v>1</v>
      </c>
      <c r="L2799" s="23">
        <f>YEAR(CtasReceber[[#This Row],[Data Recebimento]])</f>
        <v>1900</v>
      </c>
      <c r="M2799" s="154"/>
      <c r="N2799" s="208"/>
      <c r="O27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0" spans="1:15">
      <c r="A2800" s="156"/>
      <c r="B2800" s="220"/>
      <c r="C2800" s="150"/>
      <c r="D2800" s="150"/>
      <c r="E2800" s="150"/>
      <c r="F2800" s="150"/>
      <c r="G2800" s="151"/>
      <c r="H2800" s="23">
        <f>MONTH(CtasReceber[[#This Row],[Data Vencimento]])</f>
        <v>1</v>
      </c>
      <c r="I2800" s="23">
        <f>YEAR(CtasReceber[[#This Row],[Data Vencimento]])</f>
        <v>1900</v>
      </c>
      <c r="J2800" s="156"/>
      <c r="K2800" s="23">
        <f>MONTH(CtasReceber[[#This Row],[Data Recebimento]])</f>
        <v>1</v>
      </c>
      <c r="L2800" s="23">
        <f>YEAR(CtasReceber[[#This Row],[Data Recebimento]])</f>
        <v>1900</v>
      </c>
      <c r="M2800" s="154"/>
      <c r="N2800" s="208"/>
      <c r="O28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1" spans="1:15">
      <c r="A2801" s="156"/>
      <c r="B2801" s="220"/>
      <c r="C2801" s="150"/>
      <c r="D2801" s="150"/>
      <c r="E2801" s="150"/>
      <c r="F2801" s="150"/>
      <c r="G2801" s="151"/>
      <c r="H2801" s="23">
        <f>MONTH(CtasReceber[[#This Row],[Data Vencimento]])</f>
        <v>1</v>
      </c>
      <c r="I2801" s="23">
        <f>YEAR(CtasReceber[[#This Row],[Data Vencimento]])</f>
        <v>1900</v>
      </c>
      <c r="J2801" s="156"/>
      <c r="K2801" s="23">
        <f>MONTH(CtasReceber[[#This Row],[Data Recebimento]])</f>
        <v>1</v>
      </c>
      <c r="L2801" s="23">
        <f>YEAR(CtasReceber[[#This Row],[Data Recebimento]])</f>
        <v>1900</v>
      </c>
      <c r="M2801" s="154"/>
      <c r="N2801" s="208"/>
      <c r="O28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2" spans="1:15">
      <c r="A2802" s="156"/>
      <c r="B2802" s="220"/>
      <c r="C2802" s="150"/>
      <c r="D2802" s="150"/>
      <c r="E2802" s="150"/>
      <c r="F2802" s="150"/>
      <c r="G2802" s="151"/>
      <c r="H2802" s="23">
        <f>MONTH(CtasReceber[[#This Row],[Data Vencimento]])</f>
        <v>1</v>
      </c>
      <c r="I2802" s="23">
        <f>YEAR(CtasReceber[[#This Row],[Data Vencimento]])</f>
        <v>1900</v>
      </c>
      <c r="J2802" s="156"/>
      <c r="K2802" s="23">
        <f>MONTH(CtasReceber[[#This Row],[Data Recebimento]])</f>
        <v>1</v>
      </c>
      <c r="L2802" s="23">
        <f>YEAR(CtasReceber[[#This Row],[Data Recebimento]])</f>
        <v>1900</v>
      </c>
      <c r="M2802" s="154"/>
      <c r="N2802" s="208"/>
      <c r="O28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3" spans="1:15">
      <c r="A2803" s="156"/>
      <c r="B2803" s="220"/>
      <c r="C2803" s="150"/>
      <c r="D2803" s="150"/>
      <c r="E2803" s="150"/>
      <c r="F2803" s="150"/>
      <c r="G2803" s="151"/>
      <c r="H2803" s="23">
        <f>MONTH(CtasReceber[[#This Row],[Data Vencimento]])</f>
        <v>1</v>
      </c>
      <c r="I2803" s="23">
        <f>YEAR(CtasReceber[[#This Row],[Data Vencimento]])</f>
        <v>1900</v>
      </c>
      <c r="J2803" s="156"/>
      <c r="K2803" s="23">
        <f>MONTH(CtasReceber[[#This Row],[Data Recebimento]])</f>
        <v>1</v>
      </c>
      <c r="L2803" s="23">
        <f>YEAR(CtasReceber[[#This Row],[Data Recebimento]])</f>
        <v>1900</v>
      </c>
      <c r="M2803" s="154"/>
      <c r="N2803" s="208"/>
      <c r="O28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4" spans="1:15">
      <c r="A2804" s="156"/>
      <c r="B2804" s="220"/>
      <c r="C2804" s="150"/>
      <c r="D2804" s="150"/>
      <c r="E2804" s="150"/>
      <c r="F2804" s="150"/>
      <c r="G2804" s="151"/>
      <c r="H2804" s="23">
        <f>MONTH(CtasReceber[[#This Row],[Data Vencimento]])</f>
        <v>1</v>
      </c>
      <c r="I2804" s="23">
        <f>YEAR(CtasReceber[[#This Row],[Data Vencimento]])</f>
        <v>1900</v>
      </c>
      <c r="J2804" s="156"/>
      <c r="K2804" s="23">
        <f>MONTH(CtasReceber[[#This Row],[Data Recebimento]])</f>
        <v>1</v>
      </c>
      <c r="L2804" s="23">
        <f>YEAR(CtasReceber[[#This Row],[Data Recebimento]])</f>
        <v>1900</v>
      </c>
      <c r="M2804" s="154"/>
      <c r="N2804" s="208"/>
      <c r="O28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5" spans="1:15">
      <c r="A2805" s="156"/>
      <c r="B2805" s="220"/>
      <c r="C2805" s="150"/>
      <c r="D2805" s="150"/>
      <c r="E2805" s="150"/>
      <c r="F2805" s="150"/>
      <c r="G2805" s="151"/>
      <c r="H2805" s="23">
        <f>MONTH(CtasReceber[[#This Row],[Data Vencimento]])</f>
        <v>1</v>
      </c>
      <c r="I2805" s="23">
        <f>YEAR(CtasReceber[[#This Row],[Data Vencimento]])</f>
        <v>1900</v>
      </c>
      <c r="J2805" s="156"/>
      <c r="K2805" s="23">
        <f>MONTH(CtasReceber[[#This Row],[Data Recebimento]])</f>
        <v>1</v>
      </c>
      <c r="L2805" s="23">
        <f>YEAR(CtasReceber[[#This Row],[Data Recebimento]])</f>
        <v>1900</v>
      </c>
      <c r="M2805" s="154"/>
      <c r="N2805" s="208"/>
      <c r="O28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6" spans="1:15">
      <c r="A2806" s="156"/>
      <c r="B2806" s="220"/>
      <c r="C2806" s="150"/>
      <c r="D2806" s="150"/>
      <c r="E2806" s="150"/>
      <c r="F2806" s="150"/>
      <c r="G2806" s="151"/>
      <c r="H2806" s="23">
        <f>MONTH(CtasReceber[[#This Row],[Data Vencimento]])</f>
        <v>1</v>
      </c>
      <c r="I2806" s="23">
        <f>YEAR(CtasReceber[[#This Row],[Data Vencimento]])</f>
        <v>1900</v>
      </c>
      <c r="J2806" s="156"/>
      <c r="K2806" s="23">
        <f>MONTH(CtasReceber[[#This Row],[Data Recebimento]])</f>
        <v>1</v>
      </c>
      <c r="L2806" s="23">
        <f>YEAR(CtasReceber[[#This Row],[Data Recebimento]])</f>
        <v>1900</v>
      </c>
      <c r="M2806" s="154"/>
      <c r="N2806" s="208"/>
      <c r="O28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7" spans="1:15">
      <c r="A2807" s="156"/>
      <c r="B2807" s="220"/>
      <c r="C2807" s="150"/>
      <c r="D2807" s="150"/>
      <c r="E2807" s="150"/>
      <c r="F2807" s="150"/>
      <c r="G2807" s="151"/>
      <c r="H2807" s="23">
        <f>MONTH(CtasReceber[[#This Row],[Data Vencimento]])</f>
        <v>1</v>
      </c>
      <c r="I2807" s="23">
        <f>YEAR(CtasReceber[[#This Row],[Data Vencimento]])</f>
        <v>1900</v>
      </c>
      <c r="J2807" s="156"/>
      <c r="K2807" s="23">
        <f>MONTH(CtasReceber[[#This Row],[Data Recebimento]])</f>
        <v>1</v>
      </c>
      <c r="L2807" s="23">
        <f>YEAR(CtasReceber[[#This Row],[Data Recebimento]])</f>
        <v>1900</v>
      </c>
      <c r="M2807" s="154"/>
      <c r="N2807" s="208"/>
      <c r="O28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8" spans="1:15">
      <c r="A2808" s="156"/>
      <c r="B2808" s="220"/>
      <c r="C2808" s="150"/>
      <c r="D2808" s="150"/>
      <c r="E2808" s="150"/>
      <c r="F2808" s="150"/>
      <c r="G2808" s="151"/>
      <c r="H2808" s="23">
        <f>MONTH(CtasReceber[[#This Row],[Data Vencimento]])</f>
        <v>1</v>
      </c>
      <c r="I2808" s="23">
        <f>YEAR(CtasReceber[[#This Row],[Data Vencimento]])</f>
        <v>1900</v>
      </c>
      <c r="J2808" s="156"/>
      <c r="K2808" s="23">
        <f>MONTH(CtasReceber[[#This Row],[Data Recebimento]])</f>
        <v>1</v>
      </c>
      <c r="L2808" s="23">
        <f>YEAR(CtasReceber[[#This Row],[Data Recebimento]])</f>
        <v>1900</v>
      </c>
      <c r="M2808" s="154"/>
      <c r="N2808" s="208"/>
      <c r="O28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09" spans="1:15">
      <c r="A2809" s="156"/>
      <c r="B2809" s="220"/>
      <c r="C2809" s="150"/>
      <c r="D2809" s="150"/>
      <c r="E2809" s="150"/>
      <c r="F2809" s="150"/>
      <c r="G2809" s="151"/>
      <c r="H2809" s="23">
        <f>MONTH(CtasReceber[[#This Row],[Data Vencimento]])</f>
        <v>1</v>
      </c>
      <c r="I2809" s="23">
        <f>YEAR(CtasReceber[[#This Row],[Data Vencimento]])</f>
        <v>1900</v>
      </c>
      <c r="J2809" s="156"/>
      <c r="K2809" s="23">
        <f>MONTH(CtasReceber[[#This Row],[Data Recebimento]])</f>
        <v>1</v>
      </c>
      <c r="L2809" s="23">
        <f>YEAR(CtasReceber[[#This Row],[Data Recebimento]])</f>
        <v>1900</v>
      </c>
      <c r="M2809" s="154"/>
      <c r="N2809" s="208"/>
      <c r="O28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0" spans="1:15">
      <c r="A2810" s="156"/>
      <c r="B2810" s="220"/>
      <c r="C2810" s="150"/>
      <c r="D2810" s="150"/>
      <c r="E2810" s="150"/>
      <c r="F2810" s="150"/>
      <c r="G2810" s="151"/>
      <c r="H2810" s="23">
        <f>MONTH(CtasReceber[[#This Row],[Data Vencimento]])</f>
        <v>1</v>
      </c>
      <c r="I2810" s="23">
        <f>YEAR(CtasReceber[[#This Row],[Data Vencimento]])</f>
        <v>1900</v>
      </c>
      <c r="J2810" s="156"/>
      <c r="K2810" s="23">
        <f>MONTH(CtasReceber[[#This Row],[Data Recebimento]])</f>
        <v>1</v>
      </c>
      <c r="L2810" s="23">
        <f>YEAR(CtasReceber[[#This Row],[Data Recebimento]])</f>
        <v>1900</v>
      </c>
      <c r="M2810" s="154"/>
      <c r="N2810" s="208"/>
      <c r="O28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1" spans="1:15">
      <c r="A2811" s="156"/>
      <c r="B2811" s="220"/>
      <c r="C2811" s="150"/>
      <c r="D2811" s="150"/>
      <c r="E2811" s="150"/>
      <c r="F2811" s="150"/>
      <c r="G2811" s="151"/>
      <c r="H2811" s="23">
        <f>MONTH(CtasReceber[[#This Row],[Data Vencimento]])</f>
        <v>1</v>
      </c>
      <c r="I2811" s="23">
        <f>YEAR(CtasReceber[[#This Row],[Data Vencimento]])</f>
        <v>1900</v>
      </c>
      <c r="J2811" s="156"/>
      <c r="K2811" s="23">
        <f>MONTH(CtasReceber[[#This Row],[Data Recebimento]])</f>
        <v>1</v>
      </c>
      <c r="L2811" s="23">
        <f>YEAR(CtasReceber[[#This Row],[Data Recebimento]])</f>
        <v>1900</v>
      </c>
      <c r="M2811" s="154"/>
      <c r="N2811" s="208"/>
      <c r="O28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2" spans="1:15">
      <c r="A2812" s="156"/>
      <c r="B2812" s="220"/>
      <c r="C2812" s="150"/>
      <c r="D2812" s="150"/>
      <c r="E2812" s="150"/>
      <c r="F2812" s="150"/>
      <c r="G2812" s="151"/>
      <c r="H2812" s="23">
        <f>MONTH(CtasReceber[[#This Row],[Data Vencimento]])</f>
        <v>1</v>
      </c>
      <c r="I2812" s="23">
        <f>YEAR(CtasReceber[[#This Row],[Data Vencimento]])</f>
        <v>1900</v>
      </c>
      <c r="J2812" s="156"/>
      <c r="K2812" s="23">
        <f>MONTH(CtasReceber[[#This Row],[Data Recebimento]])</f>
        <v>1</v>
      </c>
      <c r="L2812" s="23">
        <f>YEAR(CtasReceber[[#This Row],[Data Recebimento]])</f>
        <v>1900</v>
      </c>
      <c r="M2812" s="154"/>
      <c r="N2812" s="208"/>
      <c r="O28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3" spans="1:15">
      <c r="A2813" s="156"/>
      <c r="B2813" s="220"/>
      <c r="C2813" s="150"/>
      <c r="D2813" s="150"/>
      <c r="E2813" s="150"/>
      <c r="F2813" s="150"/>
      <c r="G2813" s="151"/>
      <c r="H2813" s="23">
        <f>MONTH(CtasReceber[[#This Row],[Data Vencimento]])</f>
        <v>1</v>
      </c>
      <c r="I2813" s="23">
        <f>YEAR(CtasReceber[[#This Row],[Data Vencimento]])</f>
        <v>1900</v>
      </c>
      <c r="J2813" s="156"/>
      <c r="K2813" s="23">
        <f>MONTH(CtasReceber[[#This Row],[Data Recebimento]])</f>
        <v>1</v>
      </c>
      <c r="L2813" s="23">
        <f>YEAR(CtasReceber[[#This Row],[Data Recebimento]])</f>
        <v>1900</v>
      </c>
      <c r="M2813" s="154"/>
      <c r="N2813" s="208"/>
      <c r="O28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4" spans="1:15">
      <c r="A2814" s="156"/>
      <c r="B2814" s="220"/>
      <c r="C2814" s="150"/>
      <c r="D2814" s="150"/>
      <c r="E2814" s="150"/>
      <c r="F2814" s="150"/>
      <c r="G2814" s="151"/>
      <c r="H2814" s="23">
        <f>MONTH(CtasReceber[[#This Row],[Data Vencimento]])</f>
        <v>1</v>
      </c>
      <c r="I2814" s="23">
        <f>YEAR(CtasReceber[[#This Row],[Data Vencimento]])</f>
        <v>1900</v>
      </c>
      <c r="J2814" s="156"/>
      <c r="K2814" s="23">
        <f>MONTH(CtasReceber[[#This Row],[Data Recebimento]])</f>
        <v>1</v>
      </c>
      <c r="L2814" s="23">
        <f>YEAR(CtasReceber[[#This Row],[Data Recebimento]])</f>
        <v>1900</v>
      </c>
      <c r="M2814" s="154"/>
      <c r="N2814" s="208"/>
      <c r="O28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5" spans="1:15">
      <c r="A2815" s="156"/>
      <c r="B2815" s="220"/>
      <c r="C2815" s="150"/>
      <c r="D2815" s="150"/>
      <c r="E2815" s="150"/>
      <c r="F2815" s="150"/>
      <c r="G2815" s="151"/>
      <c r="H2815" s="23">
        <f>MONTH(CtasReceber[[#This Row],[Data Vencimento]])</f>
        <v>1</v>
      </c>
      <c r="I2815" s="23">
        <f>YEAR(CtasReceber[[#This Row],[Data Vencimento]])</f>
        <v>1900</v>
      </c>
      <c r="J2815" s="156"/>
      <c r="K2815" s="23">
        <f>MONTH(CtasReceber[[#This Row],[Data Recebimento]])</f>
        <v>1</v>
      </c>
      <c r="L2815" s="23">
        <f>YEAR(CtasReceber[[#This Row],[Data Recebimento]])</f>
        <v>1900</v>
      </c>
      <c r="M2815" s="154"/>
      <c r="N2815" s="208"/>
      <c r="O28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6" spans="1:15">
      <c r="A2816" s="156"/>
      <c r="B2816" s="220"/>
      <c r="C2816" s="150"/>
      <c r="D2816" s="150"/>
      <c r="E2816" s="150"/>
      <c r="F2816" s="150"/>
      <c r="G2816" s="151"/>
      <c r="H2816" s="23">
        <f>MONTH(CtasReceber[[#This Row],[Data Vencimento]])</f>
        <v>1</v>
      </c>
      <c r="I2816" s="23">
        <f>YEAR(CtasReceber[[#This Row],[Data Vencimento]])</f>
        <v>1900</v>
      </c>
      <c r="J2816" s="156"/>
      <c r="K2816" s="23">
        <f>MONTH(CtasReceber[[#This Row],[Data Recebimento]])</f>
        <v>1</v>
      </c>
      <c r="L2816" s="23">
        <f>YEAR(CtasReceber[[#This Row],[Data Recebimento]])</f>
        <v>1900</v>
      </c>
      <c r="M2816" s="154"/>
      <c r="N2816" s="208"/>
      <c r="O28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7" spans="1:15">
      <c r="A2817" s="156"/>
      <c r="B2817" s="220"/>
      <c r="C2817" s="150"/>
      <c r="D2817" s="150"/>
      <c r="E2817" s="150"/>
      <c r="F2817" s="150"/>
      <c r="G2817" s="151"/>
      <c r="H2817" s="23">
        <f>MONTH(CtasReceber[[#This Row],[Data Vencimento]])</f>
        <v>1</v>
      </c>
      <c r="I2817" s="23">
        <f>YEAR(CtasReceber[[#This Row],[Data Vencimento]])</f>
        <v>1900</v>
      </c>
      <c r="J2817" s="156"/>
      <c r="K2817" s="23">
        <f>MONTH(CtasReceber[[#This Row],[Data Recebimento]])</f>
        <v>1</v>
      </c>
      <c r="L2817" s="23">
        <f>YEAR(CtasReceber[[#This Row],[Data Recebimento]])</f>
        <v>1900</v>
      </c>
      <c r="M2817" s="154"/>
      <c r="N2817" s="208"/>
      <c r="O28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8" spans="1:15">
      <c r="A2818" s="156"/>
      <c r="B2818" s="220"/>
      <c r="C2818" s="150"/>
      <c r="D2818" s="150"/>
      <c r="E2818" s="150"/>
      <c r="F2818" s="150"/>
      <c r="G2818" s="151"/>
      <c r="H2818" s="23">
        <f>MONTH(CtasReceber[[#This Row],[Data Vencimento]])</f>
        <v>1</v>
      </c>
      <c r="I2818" s="23">
        <f>YEAR(CtasReceber[[#This Row],[Data Vencimento]])</f>
        <v>1900</v>
      </c>
      <c r="J2818" s="156"/>
      <c r="K2818" s="23">
        <f>MONTH(CtasReceber[[#This Row],[Data Recebimento]])</f>
        <v>1</v>
      </c>
      <c r="L2818" s="23">
        <f>YEAR(CtasReceber[[#This Row],[Data Recebimento]])</f>
        <v>1900</v>
      </c>
      <c r="M2818" s="154"/>
      <c r="N2818" s="208"/>
      <c r="O28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19" spans="1:15">
      <c r="A2819" s="156"/>
      <c r="B2819" s="220"/>
      <c r="C2819" s="150"/>
      <c r="D2819" s="150"/>
      <c r="E2819" s="150"/>
      <c r="F2819" s="150"/>
      <c r="G2819" s="151"/>
      <c r="H2819" s="23">
        <f>MONTH(CtasReceber[[#This Row],[Data Vencimento]])</f>
        <v>1</v>
      </c>
      <c r="I2819" s="23">
        <f>YEAR(CtasReceber[[#This Row],[Data Vencimento]])</f>
        <v>1900</v>
      </c>
      <c r="J2819" s="156"/>
      <c r="K2819" s="23">
        <f>MONTH(CtasReceber[[#This Row],[Data Recebimento]])</f>
        <v>1</v>
      </c>
      <c r="L2819" s="23">
        <f>YEAR(CtasReceber[[#This Row],[Data Recebimento]])</f>
        <v>1900</v>
      </c>
      <c r="M2819" s="154"/>
      <c r="N2819" s="208"/>
      <c r="O28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0" spans="1:15">
      <c r="A2820" s="156"/>
      <c r="B2820" s="220"/>
      <c r="C2820" s="150"/>
      <c r="D2820" s="150"/>
      <c r="E2820" s="150"/>
      <c r="F2820" s="150"/>
      <c r="G2820" s="151"/>
      <c r="H2820" s="23">
        <f>MONTH(CtasReceber[[#This Row],[Data Vencimento]])</f>
        <v>1</v>
      </c>
      <c r="I2820" s="23">
        <f>YEAR(CtasReceber[[#This Row],[Data Vencimento]])</f>
        <v>1900</v>
      </c>
      <c r="J2820" s="156"/>
      <c r="K2820" s="23">
        <f>MONTH(CtasReceber[[#This Row],[Data Recebimento]])</f>
        <v>1</v>
      </c>
      <c r="L2820" s="23">
        <f>YEAR(CtasReceber[[#This Row],[Data Recebimento]])</f>
        <v>1900</v>
      </c>
      <c r="M2820" s="154"/>
      <c r="N2820" s="208"/>
      <c r="O28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1" spans="1:15">
      <c r="A2821" s="156"/>
      <c r="B2821" s="220"/>
      <c r="C2821" s="150"/>
      <c r="D2821" s="150"/>
      <c r="E2821" s="150"/>
      <c r="F2821" s="150"/>
      <c r="G2821" s="151"/>
      <c r="H2821" s="23">
        <f>MONTH(CtasReceber[[#This Row],[Data Vencimento]])</f>
        <v>1</v>
      </c>
      <c r="I2821" s="23">
        <f>YEAR(CtasReceber[[#This Row],[Data Vencimento]])</f>
        <v>1900</v>
      </c>
      <c r="J2821" s="156"/>
      <c r="K2821" s="23">
        <f>MONTH(CtasReceber[[#This Row],[Data Recebimento]])</f>
        <v>1</v>
      </c>
      <c r="L2821" s="23">
        <f>YEAR(CtasReceber[[#This Row],[Data Recebimento]])</f>
        <v>1900</v>
      </c>
      <c r="M2821" s="154"/>
      <c r="N2821" s="208"/>
      <c r="O28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2" spans="1:15">
      <c r="A2822" s="156"/>
      <c r="B2822" s="220"/>
      <c r="C2822" s="150"/>
      <c r="D2822" s="150"/>
      <c r="E2822" s="150"/>
      <c r="F2822" s="150"/>
      <c r="G2822" s="151"/>
      <c r="H2822" s="23">
        <f>MONTH(CtasReceber[[#This Row],[Data Vencimento]])</f>
        <v>1</v>
      </c>
      <c r="I2822" s="23">
        <f>YEAR(CtasReceber[[#This Row],[Data Vencimento]])</f>
        <v>1900</v>
      </c>
      <c r="J2822" s="156"/>
      <c r="K2822" s="23">
        <f>MONTH(CtasReceber[[#This Row],[Data Recebimento]])</f>
        <v>1</v>
      </c>
      <c r="L2822" s="23">
        <f>YEAR(CtasReceber[[#This Row],[Data Recebimento]])</f>
        <v>1900</v>
      </c>
      <c r="M2822" s="154"/>
      <c r="N2822" s="208"/>
      <c r="O28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3" spans="1:15">
      <c r="A2823" s="156"/>
      <c r="B2823" s="220"/>
      <c r="C2823" s="150"/>
      <c r="D2823" s="150"/>
      <c r="E2823" s="150"/>
      <c r="F2823" s="150"/>
      <c r="G2823" s="151"/>
      <c r="H2823" s="23">
        <f>MONTH(CtasReceber[[#This Row],[Data Vencimento]])</f>
        <v>1</v>
      </c>
      <c r="I2823" s="23">
        <f>YEAR(CtasReceber[[#This Row],[Data Vencimento]])</f>
        <v>1900</v>
      </c>
      <c r="J2823" s="156"/>
      <c r="K2823" s="23">
        <f>MONTH(CtasReceber[[#This Row],[Data Recebimento]])</f>
        <v>1</v>
      </c>
      <c r="L2823" s="23">
        <f>YEAR(CtasReceber[[#This Row],[Data Recebimento]])</f>
        <v>1900</v>
      </c>
      <c r="M2823" s="154"/>
      <c r="N2823" s="208"/>
      <c r="O28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4" spans="1:15">
      <c r="A2824" s="156"/>
      <c r="B2824" s="220"/>
      <c r="C2824" s="150"/>
      <c r="D2824" s="150"/>
      <c r="E2824" s="150"/>
      <c r="F2824" s="150"/>
      <c r="G2824" s="151"/>
      <c r="H2824" s="23">
        <f>MONTH(CtasReceber[[#This Row],[Data Vencimento]])</f>
        <v>1</v>
      </c>
      <c r="I2824" s="23">
        <f>YEAR(CtasReceber[[#This Row],[Data Vencimento]])</f>
        <v>1900</v>
      </c>
      <c r="J2824" s="156"/>
      <c r="K2824" s="23">
        <f>MONTH(CtasReceber[[#This Row],[Data Recebimento]])</f>
        <v>1</v>
      </c>
      <c r="L2824" s="23">
        <f>YEAR(CtasReceber[[#This Row],[Data Recebimento]])</f>
        <v>1900</v>
      </c>
      <c r="M2824" s="154"/>
      <c r="N2824" s="208"/>
      <c r="O28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5" spans="1:15">
      <c r="A2825" s="156"/>
      <c r="B2825" s="220"/>
      <c r="C2825" s="150"/>
      <c r="D2825" s="150"/>
      <c r="E2825" s="150"/>
      <c r="F2825" s="150"/>
      <c r="G2825" s="151"/>
      <c r="H2825" s="23">
        <f>MONTH(CtasReceber[[#This Row],[Data Vencimento]])</f>
        <v>1</v>
      </c>
      <c r="I2825" s="23">
        <f>YEAR(CtasReceber[[#This Row],[Data Vencimento]])</f>
        <v>1900</v>
      </c>
      <c r="J2825" s="156"/>
      <c r="K2825" s="23">
        <f>MONTH(CtasReceber[[#This Row],[Data Recebimento]])</f>
        <v>1</v>
      </c>
      <c r="L2825" s="23">
        <f>YEAR(CtasReceber[[#This Row],[Data Recebimento]])</f>
        <v>1900</v>
      </c>
      <c r="M2825" s="154"/>
      <c r="N2825" s="208"/>
      <c r="O28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6" spans="1:15">
      <c r="A2826" s="156"/>
      <c r="B2826" s="220"/>
      <c r="C2826" s="150"/>
      <c r="D2826" s="150"/>
      <c r="E2826" s="150"/>
      <c r="F2826" s="150"/>
      <c r="G2826" s="151"/>
      <c r="H2826" s="23">
        <f>MONTH(CtasReceber[[#This Row],[Data Vencimento]])</f>
        <v>1</v>
      </c>
      <c r="I2826" s="23">
        <f>YEAR(CtasReceber[[#This Row],[Data Vencimento]])</f>
        <v>1900</v>
      </c>
      <c r="J2826" s="156"/>
      <c r="K2826" s="23">
        <f>MONTH(CtasReceber[[#This Row],[Data Recebimento]])</f>
        <v>1</v>
      </c>
      <c r="L2826" s="23">
        <f>YEAR(CtasReceber[[#This Row],[Data Recebimento]])</f>
        <v>1900</v>
      </c>
      <c r="M2826" s="154"/>
      <c r="N2826" s="208"/>
      <c r="O28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7" spans="1:15">
      <c r="A2827" s="156"/>
      <c r="B2827" s="220"/>
      <c r="C2827" s="150"/>
      <c r="D2827" s="150"/>
      <c r="E2827" s="150"/>
      <c r="F2827" s="150"/>
      <c r="G2827" s="151"/>
      <c r="H2827" s="23">
        <f>MONTH(CtasReceber[[#This Row],[Data Vencimento]])</f>
        <v>1</v>
      </c>
      <c r="I2827" s="23">
        <f>YEAR(CtasReceber[[#This Row],[Data Vencimento]])</f>
        <v>1900</v>
      </c>
      <c r="J2827" s="156"/>
      <c r="K2827" s="23">
        <f>MONTH(CtasReceber[[#This Row],[Data Recebimento]])</f>
        <v>1</v>
      </c>
      <c r="L2827" s="23">
        <f>YEAR(CtasReceber[[#This Row],[Data Recebimento]])</f>
        <v>1900</v>
      </c>
      <c r="M2827" s="154"/>
      <c r="N2827" s="208"/>
      <c r="O28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8" spans="1:15">
      <c r="A2828" s="156"/>
      <c r="B2828" s="220"/>
      <c r="C2828" s="150"/>
      <c r="D2828" s="150"/>
      <c r="E2828" s="150"/>
      <c r="F2828" s="150"/>
      <c r="G2828" s="151"/>
      <c r="H2828" s="23">
        <f>MONTH(CtasReceber[[#This Row],[Data Vencimento]])</f>
        <v>1</v>
      </c>
      <c r="I2828" s="23">
        <f>YEAR(CtasReceber[[#This Row],[Data Vencimento]])</f>
        <v>1900</v>
      </c>
      <c r="J2828" s="156"/>
      <c r="K2828" s="23">
        <f>MONTH(CtasReceber[[#This Row],[Data Recebimento]])</f>
        <v>1</v>
      </c>
      <c r="L2828" s="23">
        <f>YEAR(CtasReceber[[#This Row],[Data Recebimento]])</f>
        <v>1900</v>
      </c>
      <c r="M2828" s="154"/>
      <c r="N2828" s="208"/>
      <c r="O28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29" spans="1:15">
      <c r="A2829" s="156"/>
      <c r="B2829" s="220"/>
      <c r="C2829" s="150"/>
      <c r="D2829" s="150"/>
      <c r="E2829" s="150"/>
      <c r="F2829" s="150"/>
      <c r="G2829" s="151"/>
      <c r="H2829" s="23">
        <f>MONTH(CtasReceber[[#This Row],[Data Vencimento]])</f>
        <v>1</v>
      </c>
      <c r="I2829" s="23">
        <f>YEAR(CtasReceber[[#This Row],[Data Vencimento]])</f>
        <v>1900</v>
      </c>
      <c r="J2829" s="156"/>
      <c r="K2829" s="23">
        <f>MONTH(CtasReceber[[#This Row],[Data Recebimento]])</f>
        <v>1</v>
      </c>
      <c r="L2829" s="23">
        <f>YEAR(CtasReceber[[#This Row],[Data Recebimento]])</f>
        <v>1900</v>
      </c>
      <c r="M2829" s="154"/>
      <c r="N2829" s="208"/>
      <c r="O28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0" spans="1:15">
      <c r="A2830" s="156"/>
      <c r="B2830" s="220"/>
      <c r="C2830" s="150"/>
      <c r="D2830" s="150"/>
      <c r="E2830" s="150"/>
      <c r="F2830" s="150"/>
      <c r="G2830" s="151"/>
      <c r="H2830" s="23">
        <f>MONTH(CtasReceber[[#This Row],[Data Vencimento]])</f>
        <v>1</v>
      </c>
      <c r="I2830" s="23">
        <f>YEAR(CtasReceber[[#This Row],[Data Vencimento]])</f>
        <v>1900</v>
      </c>
      <c r="J2830" s="156"/>
      <c r="K2830" s="23">
        <f>MONTH(CtasReceber[[#This Row],[Data Recebimento]])</f>
        <v>1</v>
      </c>
      <c r="L2830" s="23">
        <f>YEAR(CtasReceber[[#This Row],[Data Recebimento]])</f>
        <v>1900</v>
      </c>
      <c r="M2830" s="154"/>
      <c r="N2830" s="208"/>
      <c r="O28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1" spans="1:15">
      <c r="A2831" s="156"/>
      <c r="B2831" s="220"/>
      <c r="C2831" s="150"/>
      <c r="D2831" s="150"/>
      <c r="E2831" s="150"/>
      <c r="F2831" s="150"/>
      <c r="G2831" s="151"/>
      <c r="H2831" s="23">
        <f>MONTH(CtasReceber[[#This Row],[Data Vencimento]])</f>
        <v>1</v>
      </c>
      <c r="I2831" s="23">
        <f>YEAR(CtasReceber[[#This Row],[Data Vencimento]])</f>
        <v>1900</v>
      </c>
      <c r="J2831" s="156"/>
      <c r="K2831" s="23">
        <f>MONTH(CtasReceber[[#This Row],[Data Recebimento]])</f>
        <v>1</v>
      </c>
      <c r="L2831" s="23">
        <f>YEAR(CtasReceber[[#This Row],[Data Recebimento]])</f>
        <v>1900</v>
      </c>
      <c r="M2831" s="154"/>
      <c r="N2831" s="208"/>
      <c r="O28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2" spans="1:15">
      <c r="A2832" s="156"/>
      <c r="B2832" s="220"/>
      <c r="C2832" s="150"/>
      <c r="D2832" s="150"/>
      <c r="E2832" s="150"/>
      <c r="F2832" s="150"/>
      <c r="G2832" s="151"/>
      <c r="H2832" s="23">
        <f>MONTH(CtasReceber[[#This Row],[Data Vencimento]])</f>
        <v>1</v>
      </c>
      <c r="I2832" s="23">
        <f>YEAR(CtasReceber[[#This Row],[Data Vencimento]])</f>
        <v>1900</v>
      </c>
      <c r="J2832" s="156"/>
      <c r="K2832" s="23">
        <f>MONTH(CtasReceber[[#This Row],[Data Recebimento]])</f>
        <v>1</v>
      </c>
      <c r="L2832" s="23">
        <f>YEAR(CtasReceber[[#This Row],[Data Recebimento]])</f>
        <v>1900</v>
      </c>
      <c r="M2832" s="154"/>
      <c r="N2832" s="208"/>
      <c r="O28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3" spans="1:15">
      <c r="A2833" s="156"/>
      <c r="B2833" s="220"/>
      <c r="C2833" s="150"/>
      <c r="D2833" s="150"/>
      <c r="E2833" s="150"/>
      <c r="F2833" s="150"/>
      <c r="G2833" s="151"/>
      <c r="H2833" s="23">
        <f>MONTH(CtasReceber[[#This Row],[Data Vencimento]])</f>
        <v>1</v>
      </c>
      <c r="I2833" s="23">
        <f>YEAR(CtasReceber[[#This Row],[Data Vencimento]])</f>
        <v>1900</v>
      </c>
      <c r="J2833" s="156"/>
      <c r="K2833" s="23">
        <f>MONTH(CtasReceber[[#This Row],[Data Recebimento]])</f>
        <v>1</v>
      </c>
      <c r="L2833" s="23">
        <f>YEAR(CtasReceber[[#This Row],[Data Recebimento]])</f>
        <v>1900</v>
      </c>
      <c r="M2833" s="154"/>
      <c r="N2833" s="208"/>
      <c r="O28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4" spans="1:15">
      <c r="A2834" s="156"/>
      <c r="B2834" s="220"/>
      <c r="C2834" s="150"/>
      <c r="D2834" s="150"/>
      <c r="E2834" s="150"/>
      <c r="F2834" s="150"/>
      <c r="G2834" s="151"/>
      <c r="H2834" s="23">
        <f>MONTH(CtasReceber[[#This Row],[Data Vencimento]])</f>
        <v>1</v>
      </c>
      <c r="I2834" s="23">
        <f>YEAR(CtasReceber[[#This Row],[Data Vencimento]])</f>
        <v>1900</v>
      </c>
      <c r="J2834" s="156"/>
      <c r="K2834" s="23">
        <f>MONTH(CtasReceber[[#This Row],[Data Recebimento]])</f>
        <v>1</v>
      </c>
      <c r="L2834" s="23">
        <f>YEAR(CtasReceber[[#This Row],[Data Recebimento]])</f>
        <v>1900</v>
      </c>
      <c r="M2834" s="154"/>
      <c r="N2834" s="208"/>
      <c r="O28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5" spans="1:15">
      <c r="A2835" s="156"/>
      <c r="B2835" s="220"/>
      <c r="C2835" s="150"/>
      <c r="D2835" s="150"/>
      <c r="E2835" s="150"/>
      <c r="F2835" s="150"/>
      <c r="G2835" s="151"/>
      <c r="H2835" s="23">
        <f>MONTH(CtasReceber[[#This Row],[Data Vencimento]])</f>
        <v>1</v>
      </c>
      <c r="I2835" s="23">
        <f>YEAR(CtasReceber[[#This Row],[Data Vencimento]])</f>
        <v>1900</v>
      </c>
      <c r="J2835" s="156"/>
      <c r="K2835" s="23">
        <f>MONTH(CtasReceber[[#This Row],[Data Recebimento]])</f>
        <v>1</v>
      </c>
      <c r="L2835" s="23">
        <f>YEAR(CtasReceber[[#This Row],[Data Recebimento]])</f>
        <v>1900</v>
      </c>
      <c r="M2835" s="154"/>
      <c r="N2835" s="208"/>
      <c r="O28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6" spans="1:15">
      <c r="A2836" s="156"/>
      <c r="B2836" s="220"/>
      <c r="C2836" s="150"/>
      <c r="D2836" s="150"/>
      <c r="E2836" s="150"/>
      <c r="F2836" s="150"/>
      <c r="G2836" s="151"/>
      <c r="H2836" s="23">
        <f>MONTH(CtasReceber[[#This Row],[Data Vencimento]])</f>
        <v>1</v>
      </c>
      <c r="I2836" s="23">
        <f>YEAR(CtasReceber[[#This Row],[Data Vencimento]])</f>
        <v>1900</v>
      </c>
      <c r="J2836" s="156"/>
      <c r="K2836" s="23">
        <f>MONTH(CtasReceber[[#This Row],[Data Recebimento]])</f>
        <v>1</v>
      </c>
      <c r="L2836" s="23">
        <f>YEAR(CtasReceber[[#This Row],[Data Recebimento]])</f>
        <v>1900</v>
      </c>
      <c r="M2836" s="154"/>
      <c r="N2836" s="208"/>
      <c r="O28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7" spans="1:15">
      <c r="A2837" s="156"/>
      <c r="B2837" s="220"/>
      <c r="C2837" s="150"/>
      <c r="D2837" s="150"/>
      <c r="E2837" s="150"/>
      <c r="F2837" s="150"/>
      <c r="G2837" s="151"/>
      <c r="H2837" s="23">
        <f>MONTH(CtasReceber[[#This Row],[Data Vencimento]])</f>
        <v>1</v>
      </c>
      <c r="I2837" s="23">
        <f>YEAR(CtasReceber[[#This Row],[Data Vencimento]])</f>
        <v>1900</v>
      </c>
      <c r="J2837" s="156"/>
      <c r="K2837" s="23">
        <f>MONTH(CtasReceber[[#This Row],[Data Recebimento]])</f>
        <v>1</v>
      </c>
      <c r="L2837" s="23">
        <f>YEAR(CtasReceber[[#This Row],[Data Recebimento]])</f>
        <v>1900</v>
      </c>
      <c r="M2837" s="154"/>
      <c r="N2837" s="208"/>
      <c r="O28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8" spans="1:15">
      <c r="A2838" s="156"/>
      <c r="B2838" s="220"/>
      <c r="C2838" s="150"/>
      <c r="D2838" s="150"/>
      <c r="E2838" s="150"/>
      <c r="F2838" s="150"/>
      <c r="G2838" s="151"/>
      <c r="H2838" s="23">
        <f>MONTH(CtasReceber[[#This Row],[Data Vencimento]])</f>
        <v>1</v>
      </c>
      <c r="I2838" s="23">
        <f>YEAR(CtasReceber[[#This Row],[Data Vencimento]])</f>
        <v>1900</v>
      </c>
      <c r="J2838" s="156"/>
      <c r="K2838" s="23">
        <f>MONTH(CtasReceber[[#This Row],[Data Recebimento]])</f>
        <v>1</v>
      </c>
      <c r="L2838" s="23">
        <f>YEAR(CtasReceber[[#This Row],[Data Recebimento]])</f>
        <v>1900</v>
      </c>
      <c r="M2838" s="154"/>
      <c r="N2838" s="208"/>
      <c r="O28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39" spans="1:15">
      <c r="A2839" s="156"/>
      <c r="B2839" s="220"/>
      <c r="C2839" s="150"/>
      <c r="D2839" s="150"/>
      <c r="E2839" s="150"/>
      <c r="F2839" s="150"/>
      <c r="G2839" s="151"/>
      <c r="H2839" s="23">
        <f>MONTH(CtasReceber[[#This Row],[Data Vencimento]])</f>
        <v>1</v>
      </c>
      <c r="I2839" s="23">
        <f>YEAR(CtasReceber[[#This Row],[Data Vencimento]])</f>
        <v>1900</v>
      </c>
      <c r="J2839" s="156"/>
      <c r="K2839" s="23">
        <f>MONTH(CtasReceber[[#This Row],[Data Recebimento]])</f>
        <v>1</v>
      </c>
      <c r="L2839" s="23">
        <f>YEAR(CtasReceber[[#This Row],[Data Recebimento]])</f>
        <v>1900</v>
      </c>
      <c r="M2839" s="154"/>
      <c r="N2839" s="208"/>
      <c r="O28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0" spans="1:15">
      <c r="A2840" s="156"/>
      <c r="B2840" s="220"/>
      <c r="C2840" s="150"/>
      <c r="D2840" s="150"/>
      <c r="E2840" s="150"/>
      <c r="F2840" s="150"/>
      <c r="G2840" s="151"/>
      <c r="H2840" s="23">
        <f>MONTH(CtasReceber[[#This Row],[Data Vencimento]])</f>
        <v>1</v>
      </c>
      <c r="I2840" s="23">
        <f>YEAR(CtasReceber[[#This Row],[Data Vencimento]])</f>
        <v>1900</v>
      </c>
      <c r="J2840" s="156"/>
      <c r="K2840" s="23">
        <f>MONTH(CtasReceber[[#This Row],[Data Recebimento]])</f>
        <v>1</v>
      </c>
      <c r="L2840" s="23">
        <f>YEAR(CtasReceber[[#This Row],[Data Recebimento]])</f>
        <v>1900</v>
      </c>
      <c r="M2840" s="154"/>
      <c r="N2840" s="208"/>
      <c r="O28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1" spans="1:15">
      <c r="A2841" s="156"/>
      <c r="B2841" s="220"/>
      <c r="C2841" s="150"/>
      <c r="D2841" s="150"/>
      <c r="E2841" s="150"/>
      <c r="F2841" s="150"/>
      <c r="G2841" s="151"/>
      <c r="H2841" s="23">
        <f>MONTH(CtasReceber[[#This Row],[Data Vencimento]])</f>
        <v>1</v>
      </c>
      <c r="I2841" s="23">
        <f>YEAR(CtasReceber[[#This Row],[Data Vencimento]])</f>
        <v>1900</v>
      </c>
      <c r="J2841" s="156"/>
      <c r="K2841" s="23">
        <f>MONTH(CtasReceber[[#This Row],[Data Recebimento]])</f>
        <v>1</v>
      </c>
      <c r="L2841" s="23">
        <f>YEAR(CtasReceber[[#This Row],[Data Recebimento]])</f>
        <v>1900</v>
      </c>
      <c r="M2841" s="154"/>
      <c r="N2841" s="208"/>
      <c r="O28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2" spans="1:15">
      <c r="A2842" s="156"/>
      <c r="B2842" s="220"/>
      <c r="C2842" s="150"/>
      <c r="D2842" s="150"/>
      <c r="E2842" s="150"/>
      <c r="F2842" s="150"/>
      <c r="G2842" s="151"/>
      <c r="H2842" s="23">
        <f>MONTH(CtasReceber[[#This Row],[Data Vencimento]])</f>
        <v>1</v>
      </c>
      <c r="I2842" s="23">
        <f>YEAR(CtasReceber[[#This Row],[Data Vencimento]])</f>
        <v>1900</v>
      </c>
      <c r="J2842" s="156"/>
      <c r="K2842" s="23">
        <f>MONTH(CtasReceber[[#This Row],[Data Recebimento]])</f>
        <v>1</v>
      </c>
      <c r="L2842" s="23">
        <f>YEAR(CtasReceber[[#This Row],[Data Recebimento]])</f>
        <v>1900</v>
      </c>
      <c r="M2842" s="154"/>
      <c r="N2842" s="208"/>
      <c r="O28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3" spans="1:15">
      <c r="A2843" s="156"/>
      <c r="B2843" s="220"/>
      <c r="C2843" s="150"/>
      <c r="D2843" s="150"/>
      <c r="E2843" s="150"/>
      <c r="F2843" s="150"/>
      <c r="G2843" s="151"/>
      <c r="H2843" s="23">
        <f>MONTH(CtasReceber[[#This Row],[Data Vencimento]])</f>
        <v>1</v>
      </c>
      <c r="I2843" s="23">
        <f>YEAR(CtasReceber[[#This Row],[Data Vencimento]])</f>
        <v>1900</v>
      </c>
      <c r="J2843" s="156"/>
      <c r="K2843" s="23">
        <f>MONTH(CtasReceber[[#This Row],[Data Recebimento]])</f>
        <v>1</v>
      </c>
      <c r="L2843" s="23">
        <f>YEAR(CtasReceber[[#This Row],[Data Recebimento]])</f>
        <v>1900</v>
      </c>
      <c r="M2843" s="154"/>
      <c r="N2843" s="208"/>
      <c r="O28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4" spans="1:15">
      <c r="A2844" s="156"/>
      <c r="B2844" s="220"/>
      <c r="C2844" s="150"/>
      <c r="D2844" s="150"/>
      <c r="E2844" s="150"/>
      <c r="F2844" s="150"/>
      <c r="G2844" s="151"/>
      <c r="H2844" s="23">
        <f>MONTH(CtasReceber[[#This Row],[Data Vencimento]])</f>
        <v>1</v>
      </c>
      <c r="I2844" s="23">
        <f>YEAR(CtasReceber[[#This Row],[Data Vencimento]])</f>
        <v>1900</v>
      </c>
      <c r="J2844" s="156"/>
      <c r="K2844" s="23">
        <f>MONTH(CtasReceber[[#This Row],[Data Recebimento]])</f>
        <v>1</v>
      </c>
      <c r="L2844" s="23">
        <f>YEAR(CtasReceber[[#This Row],[Data Recebimento]])</f>
        <v>1900</v>
      </c>
      <c r="M2844" s="154"/>
      <c r="N2844" s="208"/>
      <c r="O28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5" spans="1:15">
      <c r="A2845" s="156"/>
      <c r="B2845" s="220"/>
      <c r="C2845" s="150"/>
      <c r="D2845" s="150"/>
      <c r="E2845" s="150"/>
      <c r="F2845" s="150"/>
      <c r="G2845" s="151"/>
      <c r="H2845" s="23">
        <f>MONTH(CtasReceber[[#This Row],[Data Vencimento]])</f>
        <v>1</v>
      </c>
      <c r="I2845" s="23">
        <f>YEAR(CtasReceber[[#This Row],[Data Vencimento]])</f>
        <v>1900</v>
      </c>
      <c r="J2845" s="156"/>
      <c r="K2845" s="23">
        <f>MONTH(CtasReceber[[#This Row],[Data Recebimento]])</f>
        <v>1</v>
      </c>
      <c r="L2845" s="23">
        <f>YEAR(CtasReceber[[#This Row],[Data Recebimento]])</f>
        <v>1900</v>
      </c>
      <c r="M2845" s="154"/>
      <c r="N2845" s="208"/>
      <c r="O28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6" spans="1:15">
      <c r="A2846" s="156"/>
      <c r="B2846" s="220"/>
      <c r="C2846" s="150"/>
      <c r="D2846" s="150"/>
      <c r="E2846" s="150"/>
      <c r="F2846" s="150"/>
      <c r="G2846" s="151"/>
      <c r="H2846" s="23">
        <f>MONTH(CtasReceber[[#This Row],[Data Vencimento]])</f>
        <v>1</v>
      </c>
      <c r="I2846" s="23">
        <f>YEAR(CtasReceber[[#This Row],[Data Vencimento]])</f>
        <v>1900</v>
      </c>
      <c r="J2846" s="156"/>
      <c r="K2846" s="23">
        <f>MONTH(CtasReceber[[#This Row],[Data Recebimento]])</f>
        <v>1</v>
      </c>
      <c r="L2846" s="23">
        <f>YEAR(CtasReceber[[#This Row],[Data Recebimento]])</f>
        <v>1900</v>
      </c>
      <c r="M2846" s="154"/>
      <c r="N2846" s="208"/>
      <c r="O28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7" spans="1:15">
      <c r="A2847" s="156"/>
      <c r="B2847" s="220"/>
      <c r="C2847" s="150"/>
      <c r="D2847" s="150"/>
      <c r="E2847" s="150"/>
      <c r="F2847" s="150"/>
      <c r="G2847" s="151"/>
      <c r="H2847" s="23">
        <f>MONTH(CtasReceber[[#This Row],[Data Vencimento]])</f>
        <v>1</v>
      </c>
      <c r="I2847" s="23">
        <f>YEAR(CtasReceber[[#This Row],[Data Vencimento]])</f>
        <v>1900</v>
      </c>
      <c r="J2847" s="156"/>
      <c r="K2847" s="23">
        <f>MONTH(CtasReceber[[#This Row],[Data Recebimento]])</f>
        <v>1</v>
      </c>
      <c r="L2847" s="23">
        <f>YEAR(CtasReceber[[#This Row],[Data Recebimento]])</f>
        <v>1900</v>
      </c>
      <c r="M2847" s="154"/>
      <c r="N2847" s="208"/>
      <c r="O28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8" spans="1:15">
      <c r="A2848" s="156"/>
      <c r="B2848" s="220"/>
      <c r="C2848" s="150"/>
      <c r="D2848" s="150"/>
      <c r="E2848" s="150"/>
      <c r="F2848" s="150"/>
      <c r="G2848" s="151"/>
      <c r="H2848" s="23">
        <f>MONTH(CtasReceber[[#This Row],[Data Vencimento]])</f>
        <v>1</v>
      </c>
      <c r="I2848" s="23">
        <f>YEAR(CtasReceber[[#This Row],[Data Vencimento]])</f>
        <v>1900</v>
      </c>
      <c r="J2848" s="156"/>
      <c r="K2848" s="23">
        <f>MONTH(CtasReceber[[#This Row],[Data Recebimento]])</f>
        <v>1</v>
      </c>
      <c r="L2848" s="23">
        <f>YEAR(CtasReceber[[#This Row],[Data Recebimento]])</f>
        <v>1900</v>
      </c>
      <c r="M2848" s="154"/>
      <c r="N2848" s="208"/>
      <c r="O28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49" spans="1:15">
      <c r="A2849" s="156"/>
      <c r="B2849" s="220"/>
      <c r="C2849" s="150"/>
      <c r="D2849" s="150"/>
      <c r="E2849" s="150"/>
      <c r="F2849" s="150"/>
      <c r="G2849" s="151"/>
      <c r="H2849" s="23">
        <f>MONTH(CtasReceber[[#This Row],[Data Vencimento]])</f>
        <v>1</v>
      </c>
      <c r="I2849" s="23">
        <f>YEAR(CtasReceber[[#This Row],[Data Vencimento]])</f>
        <v>1900</v>
      </c>
      <c r="J2849" s="156"/>
      <c r="K2849" s="23">
        <f>MONTH(CtasReceber[[#This Row],[Data Recebimento]])</f>
        <v>1</v>
      </c>
      <c r="L2849" s="23">
        <f>YEAR(CtasReceber[[#This Row],[Data Recebimento]])</f>
        <v>1900</v>
      </c>
      <c r="M2849" s="154"/>
      <c r="N2849" s="208"/>
      <c r="O28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0" spans="1:15">
      <c r="A2850" s="156"/>
      <c r="B2850" s="220"/>
      <c r="C2850" s="150"/>
      <c r="D2850" s="150"/>
      <c r="E2850" s="150"/>
      <c r="F2850" s="150"/>
      <c r="G2850" s="151"/>
      <c r="H2850" s="23">
        <f>MONTH(CtasReceber[[#This Row],[Data Vencimento]])</f>
        <v>1</v>
      </c>
      <c r="I2850" s="23">
        <f>YEAR(CtasReceber[[#This Row],[Data Vencimento]])</f>
        <v>1900</v>
      </c>
      <c r="J2850" s="156"/>
      <c r="K2850" s="23">
        <f>MONTH(CtasReceber[[#This Row],[Data Recebimento]])</f>
        <v>1</v>
      </c>
      <c r="L2850" s="23">
        <f>YEAR(CtasReceber[[#This Row],[Data Recebimento]])</f>
        <v>1900</v>
      </c>
      <c r="M2850" s="154"/>
      <c r="N2850" s="208"/>
      <c r="O28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1" spans="1:15">
      <c r="A2851" s="156"/>
      <c r="B2851" s="220"/>
      <c r="C2851" s="150"/>
      <c r="D2851" s="150"/>
      <c r="E2851" s="150"/>
      <c r="F2851" s="150"/>
      <c r="G2851" s="151"/>
      <c r="H2851" s="23">
        <f>MONTH(CtasReceber[[#This Row],[Data Vencimento]])</f>
        <v>1</v>
      </c>
      <c r="I2851" s="23">
        <f>YEAR(CtasReceber[[#This Row],[Data Vencimento]])</f>
        <v>1900</v>
      </c>
      <c r="J2851" s="156"/>
      <c r="K2851" s="23">
        <f>MONTH(CtasReceber[[#This Row],[Data Recebimento]])</f>
        <v>1</v>
      </c>
      <c r="L2851" s="23">
        <f>YEAR(CtasReceber[[#This Row],[Data Recebimento]])</f>
        <v>1900</v>
      </c>
      <c r="M2851" s="154"/>
      <c r="N2851" s="208"/>
      <c r="O28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2" spans="1:15">
      <c r="A2852" s="156"/>
      <c r="B2852" s="220"/>
      <c r="C2852" s="150"/>
      <c r="D2852" s="150"/>
      <c r="E2852" s="150"/>
      <c r="F2852" s="150"/>
      <c r="G2852" s="151"/>
      <c r="H2852" s="23">
        <f>MONTH(CtasReceber[[#This Row],[Data Vencimento]])</f>
        <v>1</v>
      </c>
      <c r="I2852" s="23">
        <f>YEAR(CtasReceber[[#This Row],[Data Vencimento]])</f>
        <v>1900</v>
      </c>
      <c r="J2852" s="156"/>
      <c r="K2852" s="23">
        <f>MONTH(CtasReceber[[#This Row],[Data Recebimento]])</f>
        <v>1</v>
      </c>
      <c r="L2852" s="23">
        <f>YEAR(CtasReceber[[#This Row],[Data Recebimento]])</f>
        <v>1900</v>
      </c>
      <c r="M2852" s="154"/>
      <c r="N2852" s="208"/>
      <c r="O28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3" spans="1:15">
      <c r="A2853" s="156"/>
      <c r="B2853" s="220"/>
      <c r="C2853" s="150"/>
      <c r="D2853" s="150"/>
      <c r="E2853" s="150"/>
      <c r="F2853" s="150"/>
      <c r="G2853" s="151"/>
      <c r="H2853" s="23">
        <f>MONTH(CtasReceber[[#This Row],[Data Vencimento]])</f>
        <v>1</v>
      </c>
      <c r="I2853" s="23">
        <f>YEAR(CtasReceber[[#This Row],[Data Vencimento]])</f>
        <v>1900</v>
      </c>
      <c r="J2853" s="156"/>
      <c r="K2853" s="23">
        <f>MONTH(CtasReceber[[#This Row],[Data Recebimento]])</f>
        <v>1</v>
      </c>
      <c r="L2853" s="23">
        <f>YEAR(CtasReceber[[#This Row],[Data Recebimento]])</f>
        <v>1900</v>
      </c>
      <c r="M2853" s="154"/>
      <c r="N2853" s="208"/>
      <c r="O28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4" spans="1:15">
      <c r="A2854" s="156"/>
      <c r="B2854" s="220"/>
      <c r="C2854" s="150"/>
      <c r="D2854" s="150"/>
      <c r="E2854" s="150"/>
      <c r="F2854" s="150"/>
      <c r="G2854" s="151"/>
      <c r="H2854" s="23">
        <f>MONTH(CtasReceber[[#This Row],[Data Vencimento]])</f>
        <v>1</v>
      </c>
      <c r="I2854" s="23">
        <f>YEAR(CtasReceber[[#This Row],[Data Vencimento]])</f>
        <v>1900</v>
      </c>
      <c r="J2854" s="156"/>
      <c r="K2854" s="23">
        <f>MONTH(CtasReceber[[#This Row],[Data Recebimento]])</f>
        <v>1</v>
      </c>
      <c r="L2854" s="23">
        <f>YEAR(CtasReceber[[#This Row],[Data Recebimento]])</f>
        <v>1900</v>
      </c>
      <c r="M2854" s="154"/>
      <c r="N2854" s="208"/>
      <c r="O28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5" spans="1:15">
      <c r="A2855" s="156"/>
      <c r="B2855" s="220"/>
      <c r="C2855" s="150"/>
      <c r="D2855" s="150"/>
      <c r="E2855" s="150"/>
      <c r="F2855" s="150"/>
      <c r="G2855" s="151"/>
      <c r="H2855" s="23">
        <f>MONTH(CtasReceber[[#This Row],[Data Vencimento]])</f>
        <v>1</v>
      </c>
      <c r="I2855" s="23">
        <f>YEAR(CtasReceber[[#This Row],[Data Vencimento]])</f>
        <v>1900</v>
      </c>
      <c r="J2855" s="156"/>
      <c r="K2855" s="23">
        <f>MONTH(CtasReceber[[#This Row],[Data Recebimento]])</f>
        <v>1</v>
      </c>
      <c r="L2855" s="23">
        <f>YEAR(CtasReceber[[#This Row],[Data Recebimento]])</f>
        <v>1900</v>
      </c>
      <c r="M2855" s="154"/>
      <c r="N2855" s="208"/>
      <c r="O28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6" spans="1:15">
      <c r="A2856" s="156"/>
      <c r="B2856" s="220"/>
      <c r="C2856" s="150"/>
      <c r="D2856" s="150"/>
      <c r="E2856" s="150"/>
      <c r="F2856" s="150"/>
      <c r="G2856" s="151"/>
      <c r="H2856" s="23">
        <f>MONTH(CtasReceber[[#This Row],[Data Vencimento]])</f>
        <v>1</v>
      </c>
      <c r="I2856" s="23">
        <f>YEAR(CtasReceber[[#This Row],[Data Vencimento]])</f>
        <v>1900</v>
      </c>
      <c r="J2856" s="156"/>
      <c r="K2856" s="23">
        <f>MONTH(CtasReceber[[#This Row],[Data Recebimento]])</f>
        <v>1</v>
      </c>
      <c r="L2856" s="23">
        <f>YEAR(CtasReceber[[#This Row],[Data Recebimento]])</f>
        <v>1900</v>
      </c>
      <c r="M2856" s="154"/>
      <c r="N2856" s="208"/>
      <c r="O28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7" spans="1:15">
      <c r="A2857" s="156"/>
      <c r="B2857" s="220"/>
      <c r="C2857" s="150"/>
      <c r="D2857" s="150"/>
      <c r="E2857" s="150"/>
      <c r="F2857" s="150"/>
      <c r="G2857" s="151"/>
      <c r="H2857" s="23">
        <f>MONTH(CtasReceber[[#This Row],[Data Vencimento]])</f>
        <v>1</v>
      </c>
      <c r="I2857" s="23">
        <f>YEAR(CtasReceber[[#This Row],[Data Vencimento]])</f>
        <v>1900</v>
      </c>
      <c r="J2857" s="156"/>
      <c r="K2857" s="23">
        <f>MONTH(CtasReceber[[#This Row],[Data Recebimento]])</f>
        <v>1</v>
      </c>
      <c r="L2857" s="23">
        <f>YEAR(CtasReceber[[#This Row],[Data Recebimento]])</f>
        <v>1900</v>
      </c>
      <c r="M2857" s="154"/>
      <c r="N2857" s="208"/>
      <c r="O28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8" spans="1:15">
      <c r="A2858" s="156"/>
      <c r="B2858" s="220"/>
      <c r="C2858" s="150"/>
      <c r="D2858" s="150"/>
      <c r="E2858" s="150"/>
      <c r="F2858" s="150"/>
      <c r="G2858" s="151"/>
      <c r="H2858" s="23">
        <f>MONTH(CtasReceber[[#This Row],[Data Vencimento]])</f>
        <v>1</v>
      </c>
      <c r="I2858" s="23">
        <f>YEAR(CtasReceber[[#This Row],[Data Vencimento]])</f>
        <v>1900</v>
      </c>
      <c r="J2858" s="156"/>
      <c r="K2858" s="23">
        <f>MONTH(CtasReceber[[#This Row],[Data Recebimento]])</f>
        <v>1</v>
      </c>
      <c r="L2858" s="23">
        <f>YEAR(CtasReceber[[#This Row],[Data Recebimento]])</f>
        <v>1900</v>
      </c>
      <c r="M2858" s="154"/>
      <c r="N2858" s="208"/>
      <c r="O28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59" spans="1:15">
      <c r="A2859" s="156"/>
      <c r="B2859" s="220"/>
      <c r="C2859" s="150"/>
      <c r="D2859" s="150"/>
      <c r="E2859" s="150"/>
      <c r="F2859" s="150"/>
      <c r="G2859" s="151"/>
      <c r="H2859" s="23">
        <f>MONTH(CtasReceber[[#This Row],[Data Vencimento]])</f>
        <v>1</v>
      </c>
      <c r="I2859" s="23">
        <f>YEAR(CtasReceber[[#This Row],[Data Vencimento]])</f>
        <v>1900</v>
      </c>
      <c r="J2859" s="156"/>
      <c r="K2859" s="23">
        <f>MONTH(CtasReceber[[#This Row],[Data Recebimento]])</f>
        <v>1</v>
      </c>
      <c r="L2859" s="23">
        <f>YEAR(CtasReceber[[#This Row],[Data Recebimento]])</f>
        <v>1900</v>
      </c>
      <c r="M2859" s="154"/>
      <c r="N2859" s="208"/>
      <c r="O28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0" spans="1:15">
      <c r="A2860" s="156"/>
      <c r="B2860" s="220"/>
      <c r="C2860" s="150"/>
      <c r="D2860" s="150"/>
      <c r="E2860" s="150"/>
      <c r="F2860" s="150"/>
      <c r="G2860" s="151"/>
      <c r="H2860" s="23">
        <f>MONTH(CtasReceber[[#This Row],[Data Vencimento]])</f>
        <v>1</v>
      </c>
      <c r="I2860" s="23">
        <f>YEAR(CtasReceber[[#This Row],[Data Vencimento]])</f>
        <v>1900</v>
      </c>
      <c r="J2860" s="156"/>
      <c r="K2860" s="23">
        <f>MONTH(CtasReceber[[#This Row],[Data Recebimento]])</f>
        <v>1</v>
      </c>
      <c r="L2860" s="23">
        <f>YEAR(CtasReceber[[#This Row],[Data Recebimento]])</f>
        <v>1900</v>
      </c>
      <c r="M2860" s="154"/>
      <c r="N2860" s="208"/>
      <c r="O28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1" spans="1:15">
      <c r="A2861" s="156"/>
      <c r="B2861" s="220"/>
      <c r="C2861" s="150"/>
      <c r="D2861" s="150"/>
      <c r="E2861" s="150"/>
      <c r="F2861" s="150"/>
      <c r="G2861" s="151"/>
      <c r="H2861" s="23">
        <f>MONTH(CtasReceber[[#This Row],[Data Vencimento]])</f>
        <v>1</v>
      </c>
      <c r="I2861" s="23">
        <f>YEAR(CtasReceber[[#This Row],[Data Vencimento]])</f>
        <v>1900</v>
      </c>
      <c r="J2861" s="156"/>
      <c r="K2861" s="23">
        <f>MONTH(CtasReceber[[#This Row],[Data Recebimento]])</f>
        <v>1</v>
      </c>
      <c r="L2861" s="23">
        <f>YEAR(CtasReceber[[#This Row],[Data Recebimento]])</f>
        <v>1900</v>
      </c>
      <c r="M2861" s="154"/>
      <c r="N2861" s="208"/>
      <c r="O28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2" spans="1:15">
      <c r="A2862" s="156"/>
      <c r="B2862" s="220"/>
      <c r="C2862" s="150"/>
      <c r="D2862" s="150"/>
      <c r="E2862" s="150"/>
      <c r="F2862" s="150"/>
      <c r="G2862" s="151"/>
      <c r="H2862" s="23">
        <f>MONTH(CtasReceber[[#This Row],[Data Vencimento]])</f>
        <v>1</v>
      </c>
      <c r="I2862" s="23">
        <f>YEAR(CtasReceber[[#This Row],[Data Vencimento]])</f>
        <v>1900</v>
      </c>
      <c r="J2862" s="156"/>
      <c r="K2862" s="23">
        <f>MONTH(CtasReceber[[#This Row],[Data Recebimento]])</f>
        <v>1</v>
      </c>
      <c r="L2862" s="23">
        <f>YEAR(CtasReceber[[#This Row],[Data Recebimento]])</f>
        <v>1900</v>
      </c>
      <c r="M2862" s="154"/>
      <c r="N2862" s="208"/>
      <c r="O28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3" spans="1:15">
      <c r="A2863" s="156"/>
      <c r="B2863" s="220"/>
      <c r="C2863" s="150"/>
      <c r="D2863" s="150"/>
      <c r="E2863" s="150"/>
      <c r="F2863" s="150"/>
      <c r="G2863" s="151"/>
      <c r="H2863" s="23">
        <f>MONTH(CtasReceber[[#This Row],[Data Vencimento]])</f>
        <v>1</v>
      </c>
      <c r="I2863" s="23">
        <f>YEAR(CtasReceber[[#This Row],[Data Vencimento]])</f>
        <v>1900</v>
      </c>
      <c r="J2863" s="156"/>
      <c r="K2863" s="23">
        <f>MONTH(CtasReceber[[#This Row],[Data Recebimento]])</f>
        <v>1</v>
      </c>
      <c r="L2863" s="23">
        <f>YEAR(CtasReceber[[#This Row],[Data Recebimento]])</f>
        <v>1900</v>
      </c>
      <c r="M2863" s="154"/>
      <c r="N2863" s="208"/>
      <c r="O28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4" spans="1:15">
      <c r="A2864" s="156"/>
      <c r="B2864" s="220"/>
      <c r="C2864" s="150"/>
      <c r="D2864" s="150"/>
      <c r="E2864" s="150"/>
      <c r="F2864" s="150"/>
      <c r="G2864" s="151"/>
      <c r="H2864" s="23">
        <f>MONTH(CtasReceber[[#This Row],[Data Vencimento]])</f>
        <v>1</v>
      </c>
      <c r="I2864" s="23">
        <f>YEAR(CtasReceber[[#This Row],[Data Vencimento]])</f>
        <v>1900</v>
      </c>
      <c r="J2864" s="156"/>
      <c r="K2864" s="23">
        <f>MONTH(CtasReceber[[#This Row],[Data Recebimento]])</f>
        <v>1</v>
      </c>
      <c r="L2864" s="23">
        <f>YEAR(CtasReceber[[#This Row],[Data Recebimento]])</f>
        <v>1900</v>
      </c>
      <c r="M2864" s="154"/>
      <c r="N2864" s="208"/>
      <c r="O28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5" spans="1:15">
      <c r="A2865" s="156"/>
      <c r="B2865" s="220"/>
      <c r="C2865" s="150"/>
      <c r="D2865" s="150"/>
      <c r="E2865" s="150"/>
      <c r="F2865" s="150"/>
      <c r="G2865" s="151"/>
      <c r="H2865" s="23">
        <f>MONTH(CtasReceber[[#This Row],[Data Vencimento]])</f>
        <v>1</v>
      </c>
      <c r="I2865" s="23">
        <f>YEAR(CtasReceber[[#This Row],[Data Vencimento]])</f>
        <v>1900</v>
      </c>
      <c r="J2865" s="156"/>
      <c r="K2865" s="23">
        <f>MONTH(CtasReceber[[#This Row],[Data Recebimento]])</f>
        <v>1</v>
      </c>
      <c r="L2865" s="23">
        <f>YEAR(CtasReceber[[#This Row],[Data Recebimento]])</f>
        <v>1900</v>
      </c>
      <c r="M2865" s="154"/>
      <c r="N2865" s="208"/>
      <c r="O28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6" spans="1:15">
      <c r="A2866" s="156"/>
      <c r="B2866" s="220"/>
      <c r="C2866" s="150"/>
      <c r="D2866" s="150"/>
      <c r="E2866" s="150"/>
      <c r="F2866" s="150"/>
      <c r="G2866" s="151"/>
      <c r="H2866" s="23">
        <f>MONTH(CtasReceber[[#This Row],[Data Vencimento]])</f>
        <v>1</v>
      </c>
      <c r="I2866" s="23">
        <f>YEAR(CtasReceber[[#This Row],[Data Vencimento]])</f>
        <v>1900</v>
      </c>
      <c r="J2866" s="156"/>
      <c r="K2866" s="23">
        <f>MONTH(CtasReceber[[#This Row],[Data Recebimento]])</f>
        <v>1</v>
      </c>
      <c r="L2866" s="23">
        <f>YEAR(CtasReceber[[#This Row],[Data Recebimento]])</f>
        <v>1900</v>
      </c>
      <c r="M2866" s="154"/>
      <c r="N2866" s="208"/>
      <c r="O28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7" spans="1:15">
      <c r="A2867" s="156"/>
      <c r="B2867" s="220"/>
      <c r="C2867" s="150"/>
      <c r="D2867" s="150"/>
      <c r="E2867" s="150"/>
      <c r="F2867" s="150"/>
      <c r="G2867" s="151"/>
      <c r="H2867" s="23">
        <f>MONTH(CtasReceber[[#This Row],[Data Vencimento]])</f>
        <v>1</v>
      </c>
      <c r="I2867" s="23">
        <f>YEAR(CtasReceber[[#This Row],[Data Vencimento]])</f>
        <v>1900</v>
      </c>
      <c r="J2867" s="156"/>
      <c r="K2867" s="23">
        <f>MONTH(CtasReceber[[#This Row],[Data Recebimento]])</f>
        <v>1</v>
      </c>
      <c r="L2867" s="23">
        <f>YEAR(CtasReceber[[#This Row],[Data Recebimento]])</f>
        <v>1900</v>
      </c>
      <c r="M2867" s="154"/>
      <c r="N2867" s="208"/>
      <c r="O28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8" spans="1:15">
      <c r="A2868" s="156"/>
      <c r="B2868" s="220"/>
      <c r="C2868" s="150"/>
      <c r="D2868" s="150"/>
      <c r="E2868" s="150"/>
      <c r="F2868" s="150"/>
      <c r="G2868" s="151"/>
      <c r="H2868" s="23">
        <f>MONTH(CtasReceber[[#This Row],[Data Vencimento]])</f>
        <v>1</v>
      </c>
      <c r="I2868" s="23">
        <f>YEAR(CtasReceber[[#This Row],[Data Vencimento]])</f>
        <v>1900</v>
      </c>
      <c r="J2868" s="156"/>
      <c r="K2868" s="23">
        <f>MONTH(CtasReceber[[#This Row],[Data Recebimento]])</f>
        <v>1</v>
      </c>
      <c r="L2868" s="23">
        <f>YEAR(CtasReceber[[#This Row],[Data Recebimento]])</f>
        <v>1900</v>
      </c>
      <c r="M2868" s="154"/>
      <c r="N2868" s="208"/>
      <c r="O28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69" spans="1:15">
      <c r="A2869" s="156"/>
      <c r="B2869" s="220"/>
      <c r="C2869" s="150"/>
      <c r="D2869" s="150"/>
      <c r="E2869" s="150"/>
      <c r="F2869" s="150"/>
      <c r="G2869" s="151"/>
      <c r="H2869" s="23">
        <f>MONTH(CtasReceber[[#This Row],[Data Vencimento]])</f>
        <v>1</v>
      </c>
      <c r="I2869" s="23">
        <f>YEAR(CtasReceber[[#This Row],[Data Vencimento]])</f>
        <v>1900</v>
      </c>
      <c r="J2869" s="156"/>
      <c r="K2869" s="23">
        <f>MONTH(CtasReceber[[#This Row],[Data Recebimento]])</f>
        <v>1</v>
      </c>
      <c r="L2869" s="23">
        <f>YEAR(CtasReceber[[#This Row],[Data Recebimento]])</f>
        <v>1900</v>
      </c>
      <c r="M2869" s="154"/>
      <c r="N2869" s="208"/>
      <c r="O28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0" spans="1:15">
      <c r="A2870" s="156"/>
      <c r="B2870" s="220"/>
      <c r="C2870" s="150"/>
      <c r="D2870" s="150"/>
      <c r="E2870" s="150"/>
      <c r="F2870" s="150"/>
      <c r="G2870" s="151"/>
      <c r="H2870" s="23">
        <f>MONTH(CtasReceber[[#This Row],[Data Vencimento]])</f>
        <v>1</v>
      </c>
      <c r="I2870" s="23">
        <f>YEAR(CtasReceber[[#This Row],[Data Vencimento]])</f>
        <v>1900</v>
      </c>
      <c r="J2870" s="156"/>
      <c r="K2870" s="23">
        <f>MONTH(CtasReceber[[#This Row],[Data Recebimento]])</f>
        <v>1</v>
      </c>
      <c r="L2870" s="23">
        <f>YEAR(CtasReceber[[#This Row],[Data Recebimento]])</f>
        <v>1900</v>
      </c>
      <c r="M2870" s="154"/>
      <c r="N2870" s="208"/>
      <c r="O28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1" spans="1:15">
      <c r="A2871" s="156"/>
      <c r="B2871" s="220"/>
      <c r="C2871" s="150"/>
      <c r="D2871" s="150"/>
      <c r="E2871" s="150"/>
      <c r="F2871" s="150"/>
      <c r="G2871" s="151"/>
      <c r="H2871" s="23">
        <f>MONTH(CtasReceber[[#This Row],[Data Vencimento]])</f>
        <v>1</v>
      </c>
      <c r="I2871" s="23">
        <f>YEAR(CtasReceber[[#This Row],[Data Vencimento]])</f>
        <v>1900</v>
      </c>
      <c r="J2871" s="156"/>
      <c r="K2871" s="23">
        <f>MONTH(CtasReceber[[#This Row],[Data Recebimento]])</f>
        <v>1</v>
      </c>
      <c r="L2871" s="23">
        <f>YEAR(CtasReceber[[#This Row],[Data Recebimento]])</f>
        <v>1900</v>
      </c>
      <c r="M2871" s="154"/>
      <c r="N2871" s="208"/>
      <c r="O28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2" spans="1:15">
      <c r="A2872" s="156"/>
      <c r="B2872" s="220"/>
      <c r="C2872" s="150"/>
      <c r="D2872" s="150"/>
      <c r="E2872" s="150"/>
      <c r="F2872" s="150"/>
      <c r="G2872" s="151"/>
      <c r="H2872" s="23">
        <f>MONTH(CtasReceber[[#This Row],[Data Vencimento]])</f>
        <v>1</v>
      </c>
      <c r="I2872" s="23">
        <f>YEAR(CtasReceber[[#This Row],[Data Vencimento]])</f>
        <v>1900</v>
      </c>
      <c r="J2872" s="156"/>
      <c r="K2872" s="23">
        <f>MONTH(CtasReceber[[#This Row],[Data Recebimento]])</f>
        <v>1</v>
      </c>
      <c r="L2872" s="23">
        <f>YEAR(CtasReceber[[#This Row],[Data Recebimento]])</f>
        <v>1900</v>
      </c>
      <c r="M2872" s="154"/>
      <c r="N2872" s="208"/>
      <c r="O28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3" spans="1:15">
      <c r="A2873" s="156"/>
      <c r="B2873" s="220"/>
      <c r="C2873" s="150"/>
      <c r="D2873" s="150"/>
      <c r="E2873" s="150"/>
      <c r="F2873" s="150"/>
      <c r="G2873" s="151"/>
      <c r="H2873" s="23">
        <f>MONTH(CtasReceber[[#This Row],[Data Vencimento]])</f>
        <v>1</v>
      </c>
      <c r="I2873" s="23">
        <f>YEAR(CtasReceber[[#This Row],[Data Vencimento]])</f>
        <v>1900</v>
      </c>
      <c r="J2873" s="156"/>
      <c r="K2873" s="23">
        <f>MONTH(CtasReceber[[#This Row],[Data Recebimento]])</f>
        <v>1</v>
      </c>
      <c r="L2873" s="23">
        <f>YEAR(CtasReceber[[#This Row],[Data Recebimento]])</f>
        <v>1900</v>
      </c>
      <c r="M2873" s="154"/>
      <c r="N2873" s="208"/>
      <c r="O28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4" spans="1:15">
      <c r="A2874" s="156"/>
      <c r="B2874" s="220"/>
      <c r="C2874" s="150"/>
      <c r="D2874" s="150"/>
      <c r="E2874" s="150"/>
      <c r="F2874" s="150"/>
      <c r="G2874" s="151"/>
      <c r="H2874" s="23">
        <f>MONTH(CtasReceber[[#This Row],[Data Vencimento]])</f>
        <v>1</v>
      </c>
      <c r="I2874" s="23">
        <f>YEAR(CtasReceber[[#This Row],[Data Vencimento]])</f>
        <v>1900</v>
      </c>
      <c r="J2874" s="156"/>
      <c r="K2874" s="23">
        <f>MONTH(CtasReceber[[#This Row],[Data Recebimento]])</f>
        <v>1</v>
      </c>
      <c r="L2874" s="23">
        <f>YEAR(CtasReceber[[#This Row],[Data Recebimento]])</f>
        <v>1900</v>
      </c>
      <c r="M2874" s="154"/>
      <c r="N2874" s="208"/>
      <c r="O28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5" spans="1:15">
      <c r="A2875" s="156"/>
      <c r="B2875" s="220"/>
      <c r="C2875" s="150"/>
      <c r="D2875" s="150"/>
      <c r="E2875" s="150"/>
      <c r="F2875" s="150"/>
      <c r="G2875" s="151"/>
      <c r="H2875" s="23">
        <f>MONTH(CtasReceber[[#This Row],[Data Vencimento]])</f>
        <v>1</v>
      </c>
      <c r="I2875" s="23">
        <f>YEAR(CtasReceber[[#This Row],[Data Vencimento]])</f>
        <v>1900</v>
      </c>
      <c r="J2875" s="156"/>
      <c r="K2875" s="23">
        <f>MONTH(CtasReceber[[#This Row],[Data Recebimento]])</f>
        <v>1</v>
      </c>
      <c r="L2875" s="23">
        <f>YEAR(CtasReceber[[#This Row],[Data Recebimento]])</f>
        <v>1900</v>
      </c>
      <c r="M2875" s="154"/>
      <c r="N2875" s="208"/>
      <c r="O28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6" spans="1:15">
      <c r="A2876" s="156"/>
      <c r="B2876" s="220"/>
      <c r="C2876" s="150"/>
      <c r="D2876" s="150"/>
      <c r="E2876" s="150"/>
      <c r="F2876" s="150"/>
      <c r="G2876" s="151"/>
      <c r="H2876" s="23">
        <f>MONTH(CtasReceber[[#This Row],[Data Vencimento]])</f>
        <v>1</v>
      </c>
      <c r="I2876" s="23">
        <f>YEAR(CtasReceber[[#This Row],[Data Vencimento]])</f>
        <v>1900</v>
      </c>
      <c r="J2876" s="156"/>
      <c r="K2876" s="23">
        <f>MONTH(CtasReceber[[#This Row],[Data Recebimento]])</f>
        <v>1</v>
      </c>
      <c r="L2876" s="23">
        <f>YEAR(CtasReceber[[#This Row],[Data Recebimento]])</f>
        <v>1900</v>
      </c>
      <c r="M2876" s="154"/>
      <c r="N2876" s="208"/>
      <c r="O28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7" spans="1:15">
      <c r="A2877" s="156"/>
      <c r="B2877" s="220"/>
      <c r="C2877" s="150"/>
      <c r="D2877" s="150"/>
      <c r="E2877" s="150"/>
      <c r="F2877" s="150"/>
      <c r="G2877" s="151"/>
      <c r="H2877" s="23">
        <f>MONTH(CtasReceber[[#This Row],[Data Vencimento]])</f>
        <v>1</v>
      </c>
      <c r="I2877" s="23">
        <f>YEAR(CtasReceber[[#This Row],[Data Vencimento]])</f>
        <v>1900</v>
      </c>
      <c r="J2877" s="156"/>
      <c r="K2877" s="23">
        <f>MONTH(CtasReceber[[#This Row],[Data Recebimento]])</f>
        <v>1</v>
      </c>
      <c r="L2877" s="23">
        <f>YEAR(CtasReceber[[#This Row],[Data Recebimento]])</f>
        <v>1900</v>
      </c>
      <c r="M2877" s="154"/>
      <c r="N2877" s="208"/>
      <c r="O28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8" spans="1:15">
      <c r="A2878" s="156"/>
      <c r="B2878" s="220"/>
      <c r="C2878" s="150"/>
      <c r="D2878" s="150"/>
      <c r="E2878" s="150"/>
      <c r="F2878" s="150"/>
      <c r="G2878" s="151"/>
      <c r="H2878" s="23">
        <f>MONTH(CtasReceber[[#This Row],[Data Vencimento]])</f>
        <v>1</v>
      </c>
      <c r="I2878" s="23">
        <f>YEAR(CtasReceber[[#This Row],[Data Vencimento]])</f>
        <v>1900</v>
      </c>
      <c r="J2878" s="156"/>
      <c r="K2878" s="23">
        <f>MONTH(CtasReceber[[#This Row],[Data Recebimento]])</f>
        <v>1</v>
      </c>
      <c r="L2878" s="23">
        <f>YEAR(CtasReceber[[#This Row],[Data Recebimento]])</f>
        <v>1900</v>
      </c>
      <c r="M2878" s="154"/>
      <c r="N2878" s="208"/>
      <c r="O28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79" spans="1:15">
      <c r="A2879" s="156"/>
      <c r="B2879" s="220"/>
      <c r="C2879" s="150"/>
      <c r="D2879" s="150"/>
      <c r="E2879" s="150"/>
      <c r="F2879" s="150"/>
      <c r="G2879" s="151"/>
      <c r="H2879" s="23">
        <f>MONTH(CtasReceber[[#This Row],[Data Vencimento]])</f>
        <v>1</v>
      </c>
      <c r="I2879" s="23">
        <f>YEAR(CtasReceber[[#This Row],[Data Vencimento]])</f>
        <v>1900</v>
      </c>
      <c r="J2879" s="156"/>
      <c r="K2879" s="23">
        <f>MONTH(CtasReceber[[#This Row],[Data Recebimento]])</f>
        <v>1</v>
      </c>
      <c r="L2879" s="23">
        <f>YEAR(CtasReceber[[#This Row],[Data Recebimento]])</f>
        <v>1900</v>
      </c>
      <c r="M2879" s="154"/>
      <c r="N2879" s="208"/>
      <c r="O28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0" spans="1:15">
      <c r="A2880" s="156"/>
      <c r="B2880" s="220"/>
      <c r="C2880" s="150"/>
      <c r="D2880" s="150"/>
      <c r="E2880" s="150"/>
      <c r="F2880" s="150"/>
      <c r="G2880" s="151"/>
      <c r="H2880" s="23">
        <f>MONTH(CtasReceber[[#This Row],[Data Vencimento]])</f>
        <v>1</v>
      </c>
      <c r="I2880" s="23">
        <f>YEAR(CtasReceber[[#This Row],[Data Vencimento]])</f>
        <v>1900</v>
      </c>
      <c r="J2880" s="156"/>
      <c r="K2880" s="23">
        <f>MONTH(CtasReceber[[#This Row],[Data Recebimento]])</f>
        <v>1</v>
      </c>
      <c r="L2880" s="23">
        <f>YEAR(CtasReceber[[#This Row],[Data Recebimento]])</f>
        <v>1900</v>
      </c>
      <c r="M2880" s="154"/>
      <c r="N2880" s="208"/>
      <c r="O28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1" spans="1:15">
      <c r="A2881" s="156"/>
      <c r="B2881" s="220"/>
      <c r="C2881" s="150"/>
      <c r="D2881" s="150"/>
      <c r="E2881" s="150"/>
      <c r="F2881" s="150"/>
      <c r="G2881" s="151"/>
      <c r="H2881" s="23">
        <f>MONTH(CtasReceber[[#This Row],[Data Vencimento]])</f>
        <v>1</v>
      </c>
      <c r="I2881" s="23">
        <f>YEAR(CtasReceber[[#This Row],[Data Vencimento]])</f>
        <v>1900</v>
      </c>
      <c r="J2881" s="156"/>
      <c r="K2881" s="23">
        <f>MONTH(CtasReceber[[#This Row],[Data Recebimento]])</f>
        <v>1</v>
      </c>
      <c r="L2881" s="23">
        <f>YEAR(CtasReceber[[#This Row],[Data Recebimento]])</f>
        <v>1900</v>
      </c>
      <c r="M2881" s="154"/>
      <c r="N2881" s="208"/>
      <c r="O28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2" spans="1:15">
      <c r="A2882" s="156"/>
      <c r="B2882" s="220"/>
      <c r="C2882" s="150"/>
      <c r="D2882" s="150"/>
      <c r="E2882" s="150"/>
      <c r="F2882" s="150"/>
      <c r="G2882" s="151"/>
      <c r="H2882" s="23">
        <f>MONTH(CtasReceber[[#This Row],[Data Vencimento]])</f>
        <v>1</v>
      </c>
      <c r="I2882" s="23">
        <f>YEAR(CtasReceber[[#This Row],[Data Vencimento]])</f>
        <v>1900</v>
      </c>
      <c r="J2882" s="156"/>
      <c r="K2882" s="23">
        <f>MONTH(CtasReceber[[#This Row],[Data Recebimento]])</f>
        <v>1</v>
      </c>
      <c r="L2882" s="23">
        <f>YEAR(CtasReceber[[#This Row],[Data Recebimento]])</f>
        <v>1900</v>
      </c>
      <c r="M2882" s="154"/>
      <c r="N2882" s="208"/>
      <c r="O28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3" spans="1:15">
      <c r="A2883" s="156"/>
      <c r="B2883" s="220"/>
      <c r="C2883" s="150"/>
      <c r="D2883" s="150"/>
      <c r="E2883" s="150"/>
      <c r="F2883" s="150"/>
      <c r="G2883" s="151"/>
      <c r="H2883" s="23">
        <f>MONTH(CtasReceber[[#This Row],[Data Vencimento]])</f>
        <v>1</v>
      </c>
      <c r="I2883" s="23">
        <f>YEAR(CtasReceber[[#This Row],[Data Vencimento]])</f>
        <v>1900</v>
      </c>
      <c r="J2883" s="156"/>
      <c r="K2883" s="23">
        <f>MONTH(CtasReceber[[#This Row],[Data Recebimento]])</f>
        <v>1</v>
      </c>
      <c r="L2883" s="23">
        <f>YEAR(CtasReceber[[#This Row],[Data Recebimento]])</f>
        <v>1900</v>
      </c>
      <c r="M2883" s="154"/>
      <c r="N2883" s="208"/>
      <c r="O28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4" spans="1:15">
      <c r="A2884" s="156"/>
      <c r="B2884" s="220"/>
      <c r="C2884" s="150"/>
      <c r="D2884" s="150"/>
      <c r="E2884" s="150"/>
      <c r="F2884" s="150"/>
      <c r="G2884" s="151"/>
      <c r="H2884" s="23">
        <f>MONTH(CtasReceber[[#This Row],[Data Vencimento]])</f>
        <v>1</v>
      </c>
      <c r="I2884" s="23">
        <f>YEAR(CtasReceber[[#This Row],[Data Vencimento]])</f>
        <v>1900</v>
      </c>
      <c r="J2884" s="156"/>
      <c r="K2884" s="23">
        <f>MONTH(CtasReceber[[#This Row],[Data Recebimento]])</f>
        <v>1</v>
      </c>
      <c r="L2884" s="23">
        <f>YEAR(CtasReceber[[#This Row],[Data Recebimento]])</f>
        <v>1900</v>
      </c>
      <c r="M2884" s="154"/>
      <c r="N2884" s="208"/>
      <c r="O28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5" spans="1:15">
      <c r="A2885" s="156"/>
      <c r="B2885" s="220"/>
      <c r="C2885" s="150"/>
      <c r="D2885" s="150"/>
      <c r="E2885" s="150"/>
      <c r="F2885" s="150"/>
      <c r="G2885" s="151"/>
      <c r="H2885" s="23">
        <f>MONTH(CtasReceber[[#This Row],[Data Vencimento]])</f>
        <v>1</v>
      </c>
      <c r="I2885" s="23">
        <f>YEAR(CtasReceber[[#This Row],[Data Vencimento]])</f>
        <v>1900</v>
      </c>
      <c r="J2885" s="156"/>
      <c r="K2885" s="23">
        <f>MONTH(CtasReceber[[#This Row],[Data Recebimento]])</f>
        <v>1</v>
      </c>
      <c r="L2885" s="23">
        <f>YEAR(CtasReceber[[#This Row],[Data Recebimento]])</f>
        <v>1900</v>
      </c>
      <c r="M2885" s="154"/>
      <c r="N2885" s="208"/>
      <c r="O28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6" spans="1:15">
      <c r="A2886" s="156"/>
      <c r="B2886" s="220"/>
      <c r="C2886" s="150"/>
      <c r="D2886" s="150"/>
      <c r="E2886" s="150"/>
      <c r="F2886" s="150"/>
      <c r="G2886" s="151"/>
      <c r="H2886" s="23">
        <f>MONTH(CtasReceber[[#This Row],[Data Vencimento]])</f>
        <v>1</v>
      </c>
      <c r="I2886" s="23">
        <f>YEAR(CtasReceber[[#This Row],[Data Vencimento]])</f>
        <v>1900</v>
      </c>
      <c r="J2886" s="156"/>
      <c r="K2886" s="23">
        <f>MONTH(CtasReceber[[#This Row],[Data Recebimento]])</f>
        <v>1</v>
      </c>
      <c r="L2886" s="23">
        <f>YEAR(CtasReceber[[#This Row],[Data Recebimento]])</f>
        <v>1900</v>
      </c>
      <c r="M2886" s="154"/>
      <c r="N2886" s="208"/>
      <c r="O28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7" spans="1:15">
      <c r="A2887" s="156"/>
      <c r="B2887" s="220"/>
      <c r="C2887" s="150"/>
      <c r="D2887" s="150"/>
      <c r="E2887" s="150"/>
      <c r="F2887" s="150"/>
      <c r="G2887" s="151"/>
      <c r="H2887" s="23">
        <f>MONTH(CtasReceber[[#This Row],[Data Vencimento]])</f>
        <v>1</v>
      </c>
      <c r="I2887" s="23">
        <f>YEAR(CtasReceber[[#This Row],[Data Vencimento]])</f>
        <v>1900</v>
      </c>
      <c r="J2887" s="156"/>
      <c r="K2887" s="23">
        <f>MONTH(CtasReceber[[#This Row],[Data Recebimento]])</f>
        <v>1</v>
      </c>
      <c r="L2887" s="23">
        <f>YEAR(CtasReceber[[#This Row],[Data Recebimento]])</f>
        <v>1900</v>
      </c>
      <c r="M2887" s="154"/>
      <c r="N2887" s="208"/>
      <c r="O28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8" spans="1:15">
      <c r="A2888" s="156"/>
      <c r="B2888" s="220"/>
      <c r="C2888" s="150"/>
      <c r="D2888" s="150"/>
      <c r="E2888" s="150"/>
      <c r="F2888" s="150"/>
      <c r="G2888" s="151"/>
      <c r="H2888" s="23">
        <f>MONTH(CtasReceber[[#This Row],[Data Vencimento]])</f>
        <v>1</v>
      </c>
      <c r="I2888" s="23">
        <f>YEAR(CtasReceber[[#This Row],[Data Vencimento]])</f>
        <v>1900</v>
      </c>
      <c r="J2888" s="156"/>
      <c r="K2888" s="23">
        <f>MONTH(CtasReceber[[#This Row],[Data Recebimento]])</f>
        <v>1</v>
      </c>
      <c r="L2888" s="23">
        <f>YEAR(CtasReceber[[#This Row],[Data Recebimento]])</f>
        <v>1900</v>
      </c>
      <c r="M2888" s="154"/>
      <c r="N2888" s="208"/>
      <c r="O28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89" spans="1:15">
      <c r="A2889" s="156"/>
      <c r="B2889" s="220"/>
      <c r="C2889" s="150"/>
      <c r="D2889" s="150"/>
      <c r="E2889" s="150"/>
      <c r="F2889" s="150"/>
      <c r="G2889" s="151"/>
      <c r="H2889" s="23">
        <f>MONTH(CtasReceber[[#This Row],[Data Vencimento]])</f>
        <v>1</v>
      </c>
      <c r="I2889" s="23">
        <f>YEAR(CtasReceber[[#This Row],[Data Vencimento]])</f>
        <v>1900</v>
      </c>
      <c r="J2889" s="156"/>
      <c r="K2889" s="23">
        <f>MONTH(CtasReceber[[#This Row],[Data Recebimento]])</f>
        <v>1</v>
      </c>
      <c r="L2889" s="23">
        <f>YEAR(CtasReceber[[#This Row],[Data Recebimento]])</f>
        <v>1900</v>
      </c>
      <c r="M2889" s="154"/>
      <c r="N2889" s="208"/>
      <c r="O28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0" spans="1:15">
      <c r="A2890" s="156"/>
      <c r="B2890" s="220"/>
      <c r="C2890" s="150"/>
      <c r="D2890" s="150"/>
      <c r="E2890" s="150"/>
      <c r="F2890" s="150"/>
      <c r="G2890" s="151"/>
      <c r="H2890" s="23">
        <f>MONTH(CtasReceber[[#This Row],[Data Vencimento]])</f>
        <v>1</v>
      </c>
      <c r="I2890" s="23">
        <f>YEAR(CtasReceber[[#This Row],[Data Vencimento]])</f>
        <v>1900</v>
      </c>
      <c r="J2890" s="156"/>
      <c r="K2890" s="23">
        <f>MONTH(CtasReceber[[#This Row],[Data Recebimento]])</f>
        <v>1</v>
      </c>
      <c r="L2890" s="23">
        <f>YEAR(CtasReceber[[#This Row],[Data Recebimento]])</f>
        <v>1900</v>
      </c>
      <c r="M2890" s="154"/>
      <c r="N2890" s="208"/>
      <c r="O28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1" spans="1:15">
      <c r="A2891" s="156"/>
      <c r="B2891" s="220"/>
      <c r="C2891" s="150"/>
      <c r="D2891" s="150"/>
      <c r="E2891" s="150"/>
      <c r="F2891" s="150"/>
      <c r="G2891" s="151"/>
      <c r="H2891" s="23">
        <f>MONTH(CtasReceber[[#This Row],[Data Vencimento]])</f>
        <v>1</v>
      </c>
      <c r="I2891" s="23">
        <f>YEAR(CtasReceber[[#This Row],[Data Vencimento]])</f>
        <v>1900</v>
      </c>
      <c r="J2891" s="156"/>
      <c r="K2891" s="23">
        <f>MONTH(CtasReceber[[#This Row],[Data Recebimento]])</f>
        <v>1</v>
      </c>
      <c r="L2891" s="23">
        <f>YEAR(CtasReceber[[#This Row],[Data Recebimento]])</f>
        <v>1900</v>
      </c>
      <c r="M2891" s="154"/>
      <c r="N2891" s="208"/>
      <c r="O28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2" spans="1:15">
      <c r="A2892" s="156"/>
      <c r="B2892" s="220"/>
      <c r="C2892" s="150"/>
      <c r="D2892" s="150"/>
      <c r="E2892" s="150"/>
      <c r="F2892" s="150"/>
      <c r="G2892" s="151"/>
      <c r="H2892" s="23">
        <f>MONTH(CtasReceber[[#This Row],[Data Vencimento]])</f>
        <v>1</v>
      </c>
      <c r="I2892" s="23">
        <f>YEAR(CtasReceber[[#This Row],[Data Vencimento]])</f>
        <v>1900</v>
      </c>
      <c r="J2892" s="156"/>
      <c r="K2892" s="23">
        <f>MONTH(CtasReceber[[#This Row],[Data Recebimento]])</f>
        <v>1</v>
      </c>
      <c r="L2892" s="23">
        <f>YEAR(CtasReceber[[#This Row],[Data Recebimento]])</f>
        <v>1900</v>
      </c>
      <c r="M2892" s="154"/>
      <c r="N2892" s="208"/>
      <c r="O28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3" spans="1:15">
      <c r="A2893" s="156"/>
      <c r="B2893" s="220"/>
      <c r="C2893" s="150"/>
      <c r="D2893" s="150"/>
      <c r="E2893" s="150"/>
      <c r="F2893" s="150"/>
      <c r="G2893" s="151"/>
      <c r="H2893" s="23">
        <f>MONTH(CtasReceber[[#This Row],[Data Vencimento]])</f>
        <v>1</v>
      </c>
      <c r="I2893" s="23">
        <f>YEAR(CtasReceber[[#This Row],[Data Vencimento]])</f>
        <v>1900</v>
      </c>
      <c r="J2893" s="156"/>
      <c r="K2893" s="23">
        <f>MONTH(CtasReceber[[#This Row],[Data Recebimento]])</f>
        <v>1</v>
      </c>
      <c r="L2893" s="23">
        <f>YEAR(CtasReceber[[#This Row],[Data Recebimento]])</f>
        <v>1900</v>
      </c>
      <c r="M2893" s="154"/>
      <c r="N2893" s="208"/>
      <c r="O28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4" spans="1:15">
      <c r="A2894" s="156"/>
      <c r="B2894" s="220"/>
      <c r="C2894" s="150"/>
      <c r="D2894" s="150"/>
      <c r="E2894" s="150"/>
      <c r="F2894" s="150"/>
      <c r="G2894" s="151"/>
      <c r="H2894" s="23">
        <f>MONTH(CtasReceber[[#This Row],[Data Vencimento]])</f>
        <v>1</v>
      </c>
      <c r="I2894" s="23">
        <f>YEAR(CtasReceber[[#This Row],[Data Vencimento]])</f>
        <v>1900</v>
      </c>
      <c r="J2894" s="156"/>
      <c r="K2894" s="23">
        <f>MONTH(CtasReceber[[#This Row],[Data Recebimento]])</f>
        <v>1</v>
      </c>
      <c r="L2894" s="23">
        <f>YEAR(CtasReceber[[#This Row],[Data Recebimento]])</f>
        <v>1900</v>
      </c>
      <c r="M2894" s="154"/>
      <c r="N2894" s="208"/>
      <c r="O28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5" spans="1:15">
      <c r="A2895" s="156"/>
      <c r="B2895" s="220"/>
      <c r="C2895" s="150"/>
      <c r="D2895" s="150"/>
      <c r="E2895" s="150"/>
      <c r="F2895" s="150"/>
      <c r="G2895" s="151"/>
      <c r="H2895" s="23">
        <f>MONTH(CtasReceber[[#This Row],[Data Vencimento]])</f>
        <v>1</v>
      </c>
      <c r="I2895" s="23">
        <f>YEAR(CtasReceber[[#This Row],[Data Vencimento]])</f>
        <v>1900</v>
      </c>
      <c r="J2895" s="156"/>
      <c r="K2895" s="23">
        <f>MONTH(CtasReceber[[#This Row],[Data Recebimento]])</f>
        <v>1</v>
      </c>
      <c r="L2895" s="23">
        <f>YEAR(CtasReceber[[#This Row],[Data Recebimento]])</f>
        <v>1900</v>
      </c>
      <c r="M2895" s="154"/>
      <c r="N2895" s="208"/>
      <c r="O28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6" spans="1:15">
      <c r="A2896" s="156"/>
      <c r="B2896" s="220"/>
      <c r="C2896" s="150"/>
      <c r="D2896" s="150"/>
      <c r="E2896" s="150"/>
      <c r="F2896" s="150"/>
      <c r="G2896" s="151"/>
      <c r="H2896" s="23">
        <f>MONTH(CtasReceber[[#This Row],[Data Vencimento]])</f>
        <v>1</v>
      </c>
      <c r="I2896" s="23">
        <f>YEAR(CtasReceber[[#This Row],[Data Vencimento]])</f>
        <v>1900</v>
      </c>
      <c r="J2896" s="156"/>
      <c r="K2896" s="23">
        <f>MONTH(CtasReceber[[#This Row],[Data Recebimento]])</f>
        <v>1</v>
      </c>
      <c r="L2896" s="23">
        <f>YEAR(CtasReceber[[#This Row],[Data Recebimento]])</f>
        <v>1900</v>
      </c>
      <c r="M2896" s="154"/>
      <c r="N2896" s="208"/>
      <c r="O28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7" spans="1:15">
      <c r="A2897" s="156"/>
      <c r="B2897" s="220"/>
      <c r="C2897" s="150"/>
      <c r="D2897" s="150"/>
      <c r="E2897" s="150"/>
      <c r="F2897" s="150"/>
      <c r="G2897" s="151"/>
      <c r="H2897" s="23">
        <f>MONTH(CtasReceber[[#This Row],[Data Vencimento]])</f>
        <v>1</v>
      </c>
      <c r="I2897" s="23">
        <f>YEAR(CtasReceber[[#This Row],[Data Vencimento]])</f>
        <v>1900</v>
      </c>
      <c r="J2897" s="156"/>
      <c r="K2897" s="23">
        <f>MONTH(CtasReceber[[#This Row],[Data Recebimento]])</f>
        <v>1</v>
      </c>
      <c r="L2897" s="23">
        <f>YEAR(CtasReceber[[#This Row],[Data Recebimento]])</f>
        <v>1900</v>
      </c>
      <c r="M2897" s="154"/>
      <c r="N2897" s="208"/>
      <c r="O28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8" spans="1:15">
      <c r="A2898" s="156"/>
      <c r="B2898" s="220"/>
      <c r="C2898" s="150"/>
      <c r="D2898" s="150"/>
      <c r="E2898" s="150"/>
      <c r="F2898" s="150"/>
      <c r="G2898" s="151"/>
      <c r="H2898" s="23">
        <f>MONTH(CtasReceber[[#This Row],[Data Vencimento]])</f>
        <v>1</v>
      </c>
      <c r="I2898" s="23">
        <f>YEAR(CtasReceber[[#This Row],[Data Vencimento]])</f>
        <v>1900</v>
      </c>
      <c r="J2898" s="156"/>
      <c r="K2898" s="23">
        <f>MONTH(CtasReceber[[#This Row],[Data Recebimento]])</f>
        <v>1</v>
      </c>
      <c r="L2898" s="23">
        <f>YEAR(CtasReceber[[#This Row],[Data Recebimento]])</f>
        <v>1900</v>
      </c>
      <c r="M2898" s="154"/>
      <c r="N2898" s="208"/>
      <c r="O28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899" spans="1:15">
      <c r="A2899" s="156"/>
      <c r="B2899" s="220"/>
      <c r="C2899" s="150"/>
      <c r="D2899" s="150"/>
      <c r="E2899" s="150"/>
      <c r="F2899" s="150"/>
      <c r="G2899" s="151"/>
      <c r="H2899" s="23">
        <f>MONTH(CtasReceber[[#This Row],[Data Vencimento]])</f>
        <v>1</v>
      </c>
      <c r="I2899" s="23">
        <f>YEAR(CtasReceber[[#This Row],[Data Vencimento]])</f>
        <v>1900</v>
      </c>
      <c r="J2899" s="156"/>
      <c r="K2899" s="23">
        <f>MONTH(CtasReceber[[#This Row],[Data Recebimento]])</f>
        <v>1</v>
      </c>
      <c r="L2899" s="23">
        <f>YEAR(CtasReceber[[#This Row],[Data Recebimento]])</f>
        <v>1900</v>
      </c>
      <c r="M2899" s="154"/>
      <c r="N2899" s="208"/>
      <c r="O28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0" spans="1:15">
      <c r="A2900" s="156"/>
      <c r="B2900" s="220"/>
      <c r="C2900" s="150"/>
      <c r="D2900" s="150"/>
      <c r="E2900" s="150"/>
      <c r="F2900" s="150"/>
      <c r="G2900" s="151"/>
      <c r="H2900" s="23">
        <f>MONTH(CtasReceber[[#This Row],[Data Vencimento]])</f>
        <v>1</v>
      </c>
      <c r="I2900" s="23">
        <f>YEAR(CtasReceber[[#This Row],[Data Vencimento]])</f>
        <v>1900</v>
      </c>
      <c r="J2900" s="156"/>
      <c r="K2900" s="23">
        <f>MONTH(CtasReceber[[#This Row],[Data Recebimento]])</f>
        <v>1</v>
      </c>
      <c r="L2900" s="23">
        <f>YEAR(CtasReceber[[#This Row],[Data Recebimento]])</f>
        <v>1900</v>
      </c>
      <c r="M2900" s="154"/>
      <c r="N2900" s="208"/>
      <c r="O29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1" spans="1:15">
      <c r="A2901" s="156"/>
      <c r="B2901" s="220"/>
      <c r="C2901" s="150"/>
      <c r="D2901" s="150"/>
      <c r="E2901" s="150"/>
      <c r="F2901" s="150"/>
      <c r="G2901" s="151"/>
      <c r="H2901" s="23">
        <f>MONTH(CtasReceber[[#This Row],[Data Vencimento]])</f>
        <v>1</v>
      </c>
      <c r="I2901" s="23">
        <f>YEAR(CtasReceber[[#This Row],[Data Vencimento]])</f>
        <v>1900</v>
      </c>
      <c r="J2901" s="156"/>
      <c r="K2901" s="23">
        <f>MONTH(CtasReceber[[#This Row],[Data Recebimento]])</f>
        <v>1</v>
      </c>
      <c r="L2901" s="23">
        <f>YEAR(CtasReceber[[#This Row],[Data Recebimento]])</f>
        <v>1900</v>
      </c>
      <c r="M2901" s="154"/>
      <c r="N2901" s="208"/>
      <c r="O29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2" spans="1:15">
      <c r="A2902" s="156"/>
      <c r="B2902" s="220"/>
      <c r="C2902" s="150"/>
      <c r="D2902" s="150"/>
      <c r="E2902" s="150"/>
      <c r="F2902" s="150"/>
      <c r="G2902" s="151"/>
      <c r="H2902" s="23">
        <f>MONTH(CtasReceber[[#This Row],[Data Vencimento]])</f>
        <v>1</v>
      </c>
      <c r="I2902" s="23">
        <f>YEAR(CtasReceber[[#This Row],[Data Vencimento]])</f>
        <v>1900</v>
      </c>
      <c r="J2902" s="156"/>
      <c r="K2902" s="23">
        <f>MONTH(CtasReceber[[#This Row],[Data Recebimento]])</f>
        <v>1</v>
      </c>
      <c r="L2902" s="23">
        <f>YEAR(CtasReceber[[#This Row],[Data Recebimento]])</f>
        <v>1900</v>
      </c>
      <c r="M2902" s="154"/>
      <c r="N2902" s="208"/>
      <c r="O29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3" spans="1:15">
      <c r="A2903" s="156"/>
      <c r="B2903" s="220"/>
      <c r="C2903" s="150"/>
      <c r="D2903" s="150"/>
      <c r="E2903" s="150"/>
      <c r="F2903" s="150"/>
      <c r="G2903" s="151"/>
      <c r="H2903" s="23">
        <f>MONTH(CtasReceber[[#This Row],[Data Vencimento]])</f>
        <v>1</v>
      </c>
      <c r="I2903" s="23">
        <f>YEAR(CtasReceber[[#This Row],[Data Vencimento]])</f>
        <v>1900</v>
      </c>
      <c r="J2903" s="156"/>
      <c r="K2903" s="23">
        <f>MONTH(CtasReceber[[#This Row],[Data Recebimento]])</f>
        <v>1</v>
      </c>
      <c r="L2903" s="23">
        <f>YEAR(CtasReceber[[#This Row],[Data Recebimento]])</f>
        <v>1900</v>
      </c>
      <c r="M2903" s="154"/>
      <c r="N2903" s="208"/>
      <c r="O29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4" spans="1:15">
      <c r="A2904" s="156"/>
      <c r="B2904" s="220"/>
      <c r="C2904" s="150"/>
      <c r="D2904" s="150"/>
      <c r="E2904" s="150"/>
      <c r="F2904" s="150"/>
      <c r="G2904" s="151"/>
      <c r="H2904" s="23">
        <f>MONTH(CtasReceber[[#This Row],[Data Vencimento]])</f>
        <v>1</v>
      </c>
      <c r="I2904" s="23">
        <f>YEAR(CtasReceber[[#This Row],[Data Vencimento]])</f>
        <v>1900</v>
      </c>
      <c r="J2904" s="156"/>
      <c r="K2904" s="23">
        <f>MONTH(CtasReceber[[#This Row],[Data Recebimento]])</f>
        <v>1</v>
      </c>
      <c r="L2904" s="23">
        <f>YEAR(CtasReceber[[#This Row],[Data Recebimento]])</f>
        <v>1900</v>
      </c>
      <c r="M2904" s="154"/>
      <c r="N2904" s="208"/>
      <c r="O29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5" spans="1:15">
      <c r="A2905" s="156"/>
      <c r="B2905" s="220"/>
      <c r="C2905" s="150"/>
      <c r="D2905" s="150"/>
      <c r="E2905" s="150"/>
      <c r="F2905" s="150"/>
      <c r="G2905" s="151"/>
      <c r="H2905" s="23">
        <f>MONTH(CtasReceber[[#This Row],[Data Vencimento]])</f>
        <v>1</v>
      </c>
      <c r="I2905" s="23">
        <f>YEAR(CtasReceber[[#This Row],[Data Vencimento]])</f>
        <v>1900</v>
      </c>
      <c r="J2905" s="156"/>
      <c r="K2905" s="23">
        <f>MONTH(CtasReceber[[#This Row],[Data Recebimento]])</f>
        <v>1</v>
      </c>
      <c r="L2905" s="23">
        <f>YEAR(CtasReceber[[#This Row],[Data Recebimento]])</f>
        <v>1900</v>
      </c>
      <c r="M2905" s="154"/>
      <c r="N2905" s="208"/>
      <c r="O29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6" spans="1:15">
      <c r="A2906" s="156"/>
      <c r="B2906" s="220"/>
      <c r="C2906" s="150"/>
      <c r="D2906" s="150"/>
      <c r="E2906" s="150"/>
      <c r="F2906" s="150"/>
      <c r="G2906" s="151"/>
      <c r="H2906" s="23">
        <f>MONTH(CtasReceber[[#This Row],[Data Vencimento]])</f>
        <v>1</v>
      </c>
      <c r="I2906" s="23">
        <f>YEAR(CtasReceber[[#This Row],[Data Vencimento]])</f>
        <v>1900</v>
      </c>
      <c r="J2906" s="156"/>
      <c r="K2906" s="23">
        <f>MONTH(CtasReceber[[#This Row],[Data Recebimento]])</f>
        <v>1</v>
      </c>
      <c r="L2906" s="23">
        <f>YEAR(CtasReceber[[#This Row],[Data Recebimento]])</f>
        <v>1900</v>
      </c>
      <c r="M2906" s="154"/>
      <c r="N2906" s="208"/>
      <c r="O29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7" spans="1:15">
      <c r="A2907" s="156"/>
      <c r="B2907" s="220"/>
      <c r="C2907" s="150"/>
      <c r="D2907" s="150"/>
      <c r="E2907" s="150"/>
      <c r="F2907" s="150"/>
      <c r="G2907" s="151"/>
      <c r="H2907" s="23">
        <f>MONTH(CtasReceber[[#This Row],[Data Vencimento]])</f>
        <v>1</v>
      </c>
      <c r="I2907" s="23">
        <f>YEAR(CtasReceber[[#This Row],[Data Vencimento]])</f>
        <v>1900</v>
      </c>
      <c r="J2907" s="156"/>
      <c r="K2907" s="23">
        <f>MONTH(CtasReceber[[#This Row],[Data Recebimento]])</f>
        <v>1</v>
      </c>
      <c r="L2907" s="23">
        <f>YEAR(CtasReceber[[#This Row],[Data Recebimento]])</f>
        <v>1900</v>
      </c>
      <c r="M2907" s="154"/>
      <c r="N2907" s="208"/>
      <c r="O29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8" spans="1:15">
      <c r="A2908" s="156"/>
      <c r="B2908" s="220"/>
      <c r="C2908" s="150"/>
      <c r="D2908" s="150"/>
      <c r="E2908" s="150"/>
      <c r="F2908" s="150"/>
      <c r="G2908" s="151"/>
      <c r="H2908" s="23">
        <f>MONTH(CtasReceber[[#This Row],[Data Vencimento]])</f>
        <v>1</v>
      </c>
      <c r="I2908" s="23">
        <f>YEAR(CtasReceber[[#This Row],[Data Vencimento]])</f>
        <v>1900</v>
      </c>
      <c r="J2908" s="156"/>
      <c r="K2908" s="23">
        <f>MONTH(CtasReceber[[#This Row],[Data Recebimento]])</f>
        <v>1</v>
      </c>
      <c r="L2908" s="23">
        <f>YEAR(CtasReceber[[#This Row],[Data Recebimento]])</f>
        <v>1900</v>
      </c>
      <c r="M2908" s="154"/>
      <c r="N2908" s="208"/>
      <c r="O29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09" spans="1:15">
      <c r="A2909" s="156"/>
      <c r="B2909" s="220"/>
      <c r="C2909" s="150"/>
      <c r="D2909" s="150"/>
      <c r="E2909" s="150"/>
      <c r="F2909" s="150"/>
      <c r="G2909" s="151"/>
      <c r="H2909" s="23">
        <f>MONTH(CtasReceber[[#This Row],[Data Vencimento]])</f>
        <v>1</v>
      </c>
      <c r="I2909" s="23">
        <f>YEAR(CtasReceber[[#This Row],[Data Vencimento]])</f>
        <v>1900</v>
      </c>
      <c r="J2909" s="156"/>
      <c r="K2909" s="23">
        <f>MONTH(CtasReceber[[#This Row],[Data Recebimento]])</f>
        <v>1</v>
      </c>
      <c r="L2909" s="23">
        <f>YEAR(CtasReceber[[#This Row],[Data Recebimento]])</f>
        <v>1900</v>
      </c>
      <c r="M2909" s="154"/>
      <c r="N2909" s="208"/>
      <c r="O29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0" spans="1:15">
      <c r="A2910" s="156"/>
      <c r="B2910" s="220"/>
      <c r="C2910" s="150"/>
      <c r="D2910" s="150"/>
      <c r="E2910" s="150"/>
      <c r="F2910" s="150"/>
      <c r="G2910" s="151"/>
      <c r="H2910" s="23">
        <f>MONTH(CtasReceber[[#This Row],[Data Vencimento]])</f>
        <v>1</v>
      </c>
      <c r="I2910" s="23">
        <f>YEAR(CtasReceber[[#This Row],[Data Vencimento]])</f>
        <v>1900</v>
      </c>
      <c r="J2910" s="156"/>
      <c r="K2910" s="23">
        <f>MONTH(CtasReceber[[#This Row],[Data Recebimento]])</f>
        <v>1</v>
      </c>
      <c r="L2910" s="23">
        <f>YEAR(CtasReceber[[#This Row],[Data Recebimento]])</f>
        <v>1900</v>
      </c>
      <c r="M2910" s="154"/>
      <c r="N2910" s="208"/>
      <c r="O29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1" spans="1:15">
      <c r="A2911" s="156"/>
      <c r="B2911" s="220"/>
      <c r="C2911" s="150"/>
      <c r="D2911" s="150"/>
      <c r="E2911" s="150"/>
      <c r="F2911" s="150"/>
      <c r="G2911" s="151"/>
      <c r="H2911" s="23">
        <f>MONTH(CtasReceber[[#This Row],[Data Vencimento]])</f>
        <v>1</v>
      </c>
      <c r="I2911" s="23">
        <f>YEAR(CtasReceber[[#This Row],[Data Vencimento]])</f>
        <v>1900</v>
      </c>
      <c r="J2911" s="156"/>
      <c r="K2911" s="23">
        <f>MONTH(CtasReceber[[#This Row],[Data Recebimento]])</f>
        <v>1</v>
      </c>
      <c r="L2911" s="23">
        <f>YEAR(CtasReceber[[#This Row],[Data Recebimento]])</f>
        <v>1900</v>
      </c>
      <c r="M2911" s="154"/>
      <c r="N2911" s="208"/>
      <c r="O29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2" spans="1:15">
      <c r="A2912" s="156"/>
      <c r="B2912" s="220"/>
      <c r="C2912" s="150"/>
      <c r="D2912" s="150"/>
      <c r="E2912" s="150"/>
      <c r="F2912" s="150"/>
      <c r="G2912" s="151"/>
      <c r="H2912" s="23">
        <f>MONTH(CtasReceber[[#This Row],[Data Vencimento]])</f>
        <v>1</v>
      </c>
      <c r="I2912" s="23">
        <f>YEAR(CtasReceber[[#This Row],[Data Vencimento]])</f>
        <v>1900</v>
      </c>
      <c r="J2912" s="156"/>
      <c r="K2912" s="23">
        <f>MONTH(CtasReceber[[#This Row],[Data Recebimento]])</f>
        <v>1</v>
      </c>
      <c r="L2912" s="23">
        <f>YEAR(CtasReceber[[#This Row],[Data Recebimento]])</f>
        <v>1900</v>
      </c>
      <c r="M2912" s="154"/>
      <c r="N2912" s="208"/>
      <c r="O29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3" spans="1:15">
      <c r="A2913" s="156"/>
      <c r="B2913" s="220"/>
      <c r="C2913" s="150"/>
      <c r="D2913" s="150"/>
      <c r="E2913" s="150"/>
      <c r="F2913" s="150"/>
      <c r="G2913" s="151"/>
      <c r="H2913" s="23">
        <f>MONTH(CtasReceber[[#This Row],[Data Vencimento]])</f>
        <v>1</v>
      </c>
      <c r="I2913" s="23">
        <f>YEAR(CtasReceber[[#This Row],[Data Vencimento]])</f>
        <v>1900</v>
      </c>
      <c r="J2913" s="156"/>
      <c r="K2913" s="23">
        <f>MONTH(CtasReceber[[#This Row],[Data Recebimento]])</f>
        <v>1</v>
      </c>
      <c r="L2913" s="23">
        <f>YEAR(CtasReceber[[#This Row],[Data Recebimento]])</f>
        <v>1900</v>
      </c>
      <c r="M2913" s="154"/>
      <c r="N2913" s="208"/>
      <c r="O29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4" spans="1:15">
      <c r="A2914" s="156"/>
      <c r="B2914" s="220"/>
      <c r="C2914" s="150"/>
      <c r="D2914" s="150"/>
      <c r="E2914" s="150"/>
      <c r="F2914" s="150"/>
      <c r="G2914" s="151"/>
      <c r="H2914" s="23">
        <f>MONTH(CtasReceber[[#This Row],[Data Vencimento]])</f>
        <v>1</v>
      </c>
      <c r="I2914" s="23">
        <f>YEAR(CtasReceber[[#This Row],[Data Vencimento]])</f>
        <v>1900</v>
      </c>
      <c r="J2914" s="156"/>
      <c r="K2914" s="23">
        <f>MONTH(CtasReceber[[#This Row],[Data Recebimento]])</f>
        <v>1</v>
      </c>
      <c r="L2914" s="23">
        <f>YEAR(CtasReceber[[#This Row],[Data Recebimento]])</f>
        <v>1900</v>
      </c>
      <c r="M2914" s="154"/>
      <c r="N2914" s="208"/>
      <c r="O29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5" spans="1:15">
      <c r="A2915" s="156"/>
      <c r="B2915" s="220"/>
      <c r="C2915" s="150"/>
      <c r="D2915" s="150"/>
      <c r="E2915" s="150"/>
      <c r="F2915" s="150"/>
      <c r="G2915" s="151"/>
      <c r="H2915" s="23">
        <f>MONTH(CtasReceber[[#This Row],[Data Vencimento]])</f>
        <v>1</v>
      </c>
      <c r="I2915" s="23">
        <f>YEAR(CtasReceber[[#This Row],[Data Vencimento]])</f>
        <v>1900</v>
      </c>
      <c r="J2915" s="156"/>
      <c r="K2915" s="23">
        <f>MONTH(CtasReceber[[#This Row],[Data Recebimento]])</f>
        <v>1</v>
      </c>
      <c r="L2915" s="23">
        <f>YEAR(CtasReceber[[#This Row],[Data Recebimento]])</f>
        <v>1900</v>
      </c>
      <c r="M2915" s="154"/>
      <c r="N2915" s="208"/>
      <c r="O29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6" spans="1:15">
      <c r="A2916" s="156"/>
      <c r="B2916" s="220"/>
      <c r="C2916" s="150"/>
      <c r="D2916" s="150"/>
      <c r="E2916" s="150"/>
      <c r="F2916" s="150"/>
      <c r="G2916" s="151"/>
      <c r="H2916" s="23">
        <f>MONTH(CtasReceber[[#This Row],[Data Vencimento]])</f>
        <v>1</v>
      </c>
      <c r="I2916" s="23">
        <f>YEAR(CtasReceber[[#This Row],[Data Vencimento]])</f>
        <v>1900</v>
      </c>
      <c r="J2916" s="156"/>
      <c r="K2916" s="23">
        <f>MONTH(CtasReceber[[#This Row],[Data Recebimento]])</f>
        <v>1</v>
      </c>
      <c r="L2916" s="23">
        <f>YEAR(CtasReceber[[#This Row],[Data Recebimento]])</f>
        <v>1900</v>
      </c>
      <c r="M2916" s="154"/>
      <c r="N2916" s="208"/>
      <c r="O29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7" spans="1:15">
      <c r="A2917" s="156"/>
      <c r="B2917" s="220"/>
      <c r="C2917" s="150"/>
      <c r="D2917" s="150"/>
      <c r="E2917" s="150"/>
      <c r="F2917" s="150"/>
      <c r="G2917" s="151"/>
      <c r="H2917" s="23">
        <f>MONTH(CtasReceber[[#This Row],[Data Vencimento]])</f>
        <v>1</v>
      </c>
      <c r="I2917" s="23">
        <f>YEAR(CtasReceber[[#This Row],[Data Vencimento]])</f>
        <v>1900</v>
      </c>
      <c r="J2917" s="156"/>
      <c r="K2917" s="23">
        <f>MONTH(CtasReceber[[#This Row],[Data Recebimento]])</f>
        <v>1</v>
      </c>
      <c r="L2917" s="23">
        <f>YEAR(CtasReceber[[#This Row],[Data Recebimento]])</f>
        <v>1900</v>
      </c>
      <c r="M2917" s="154"/>
      <c r="N2917" s="208"/>
      <c r="O29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8" spans="1:15">
      <c r="A2918" s="156"/>
      <c r="B2918" s="220"/>
      <c r="C2918" s="150"/>
      <c r="D2918" s="150"/>
      <c r="E2918" s="150"/>
      <c r="F2918" s="150"/>
      <c r="G2918" s="151"/>
      <c r="H2918" s="23">
        <f>MONTH(CtasReceber[[#This Row],[Data Vencimento]])</f>
        <v>1</v>
      </c>
      <c r="I2918" s="23">
        <f>YEAR(CtasReceber[[#This Row],[Data Vencimento]])</f>
        <v>1900</v>
      </c>
      <c r="J2918" s="156"/>
      <c r="K2918" s="23">
        <f>MONTH(CtasReceber[[#This Row],[Data Recebimento]])</f>
        <v>1</v>
      </c>
      <c r="L2918" s="23">
        <f>YEAR(CtasReceber[[#This Row],[Data Recebimento]])</f>
        <v>1900</v>
      </c>
      <c r="M2918" s="154"/>
      <c r="N2918" s="208"/>
      <c r="O29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19" spans="1:15">
      <c r="A2919" s="156"/>
      <c r="B2919" s="220"/>
      <c r="C2919" s="150"/>
      <c r="D2919" s="150"/>
      <c r="E2919" s="150"/>
      <c r="F2919" s="150"/>
      <c r="G2919" s="151"/>
      <c r="H2919" s="23">
        <f>MONTH(CtasReceber[[#This Row],[Data Vencimento]])</f>
        <v>1</v>
      </c>
      <c r="I2919" s="23">
        <f>YEAR(CtasReceber[[#This Row],[Data Vencimento]])</f>
        <v>1900</v>
      </c>
      <c r="J2919" s="156"/>
      <c r="K2919" s="23">
        <f>MONTH(CtasReceber[[#This Row],[Data Recebimento]])</f>
        <v>1</v>
      </c>
      <c r="L2919" s="23">
        <f>YEAR(CtasReceber[[#This Row],[Data Recebimento]])</f>
        <v>1900</v>
      </c>
      <c r="M2919" s="154"/>
      <c r="N2919" s="208"/>
      <c r="O29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0" spans="1:15">
      <c r="A2920" s="156"/>
      <c r="B2920" s="220"/>
      <c r="C2920" s="150"/>
      <c r="D2920" s="150"/>
      <c r="E2920" s="150"/>
      <c r="F2920" s="150"/>
      <c r="G2920" s="151"/>
      <c r="H2920" s="23">
        <f>MONTH(CtasReceber[[#This Row],[Data Vencimento]])</f>
        <v>1</v>
      </c>
      <c r="I2920" s="23">
        <f>YEAR(CtasReceber[[#This Row],[Data Vencimento]])</f>
        <v>1900</v>
      </c>
      <c r="J2920" s="156"/>
      <c r="K2920" s="23">
        <f>MONTH(CtasReceber[[#This Row],[Data Recebimento]])</f>
        <v>1</v>
      </c>
      <c r="L2920" s="23">
        <f>YEAR(CtasReceber[[#This Row],[Data Recebimento]])</f>
        <v>1900</v>
      </c>
      <c r="M2920" s="154"/>
      <c r="N2920" s="208"/>
      <c r="O29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1" spans="1:15">
      <c r="A2921" s="156"/>
      <c r="B2921" s="220"/>
      <c r="C2921" s="150"/>
      <c r="D2921" s="150"/>
      <c r="E2921" s="150"/>
      <c r="F2921" s="150"/>
      <c r="G2921" s="151"/>
      <c r="H2921" s="23">
        <f>MONTH(CtasReceber[[#This Row],[Data Vencimento]])</f>
        <v>1</v>
      </c>
      <c r="I2921" s="23">
        <f>YEAR(CtasReceber[[#This Row],[Data Vencimento]])</f>
        <v>1900</v>
      </c>
      <c r="J2921" s="156"/>
      <c r="K2921" s="23">
        <f>MONTH(CtasReceber[[#This Row],[Data Recebimento]])</f>
        <v>1</v>
      </c>
      <c r="L2921" s="23">
        <f>YEAR(CtasReceber[[#This Row],[Data Recebimento]])</f>
        <v>1900</v>
      </c>
      <c r="M2921" s="154"/>
      <c r="N2921" s="208"/>
      <c r="O29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2" spans="1:15">
      <c r="A2922" s="156"/>
      <c r="B2922" s="220"/>
      <c r="C2922" s="150"/>
      <c r="D2922" s="150"/>
      <c r="E2922" s="150"/>
      <c r="F2922" s="150"/>
      <c r="G2922" s="151"/>
      <c r="H2922" s="23">
        <f>MONTH(CtasReceber[[#This Row],[Data Vencimento]])</f>
        <v>1</v>
      </c>
      <c r="I2922" s="23">
        <f>YEAR(CtasReceber[[#This Row],[Data Vencimento]])</f>
        <v>1900</v>
      </c>
      <c r="J2922" s="156"/>
      <c r="K2922" s="23">
        <f>MONTH(CtasReceber[[#This Row],[Data Recebimento]])</f>
        <v>1</v>
      </c>
      <c r="L2922" s="23">
        <f>YEAR(CtasReceber[[#This Row],[Data Recebimento]])</f>
        <v>1900</v>
      </c>
      <c r="M2922" s="154"/>
      <c r="N2922" s="208"/>
      <c r="O29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3" spans="1:15">
      <c r="A2923" s="156"/>
      <c r="B2923" s="220"/>
      <c r="C2923" s="150"/>
      <c r="D2923" s="150"/>
      <c r="E2923" s="150"/>
      <c r="F2923" s="150"/>
      <c r="G2923" s="151"/>
      <c r="H2923" s="23">
        <f>MONTH(CtasReceber[[#This Row],[Data Vencimento]])</f>
        <v>1</v>
      </c>
      <c r="I2923" s="23">
        <f>YEAR(CtasReceber[[#This Row],[Data Vencimento]])</f>
        <v>1900</v>
      </c>
      <c r="J2923" s="156"/>
      <c r="K2923" s="23">
        <f>MONTH(CtasReceber[[#This Row],[Data Recebimento]])</f>
        <v>1</v>
      </c>
      <c r="L2923" s="23">
        <f>YEAR(CtasReceber[[#This Row],[Data Recebimento]])</f>
        <v>1900</v>
      </c>
      <c r="M2923" s="154"/>
      <c r="N2923" s="208"/>
      <c r="O29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4" spans="1:15">
      <c r="A2924" s="156"/>
      <c r="B2924" s="220"/>
      <c r="C2924" s="150"/>
      <c r="D2924" s="150"/>
      <c r="E2924" s="150"/>
      <c r="F2924" s="150"/>
      <c r="G2924" s="151"/>
      <c r="H2924" s="23">
        <f>MONTH(CtasReceber[[#This Row],[Data Vencimento]])</f>
        <v>1</v>
      </c>
      <c r="I2924" s="23">
        <f>YEAR(CtasReceber[[#This Row],[Data Vencimento]])</f>
        <v>1900</v>
      </c>
      <c r="J2924" s="156"/>
      <c r="K2924" s="23">
        <f>MONTH(CtasReceber[[#This Row],[Data Recebimento]])</f>
        <v>1</v>
      </c>
      <c r="L2924" s="23">
        <f>YEAR(CtasReceber[[#This Row],[Data Recebimento]])</f>
        <v>1900</v>
      </c>
      <c r="M2924" s="154"/>
      <c r="N2924" s="208"/>
      <c r="O29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5" spans="1:15">
      <c r="A2925" s="156"/>
      <c r="B2925" s="220"/>
      <c r="C2925" s="150"/>
      <c r="D2925" s="150"/>
      <c r="E2925" s="150"/>
      <c r="F2925" s="150"/>
      <c r="G2925" s="151"/>
      <c r="H2925" s="23">
        <f>MONTH(CtasReceber[[#This Row],[Data Vencimento]])</f>
        <v>1</v>
      </c>
      <c r="I2925" s="23">
        <f>YEAR(CtasReceber[[#This Row],[Data Vencimento]])</f>
        <v>1900</v>
      </c>
      <c r="J2925" s="156"/>
      <c r="K2925" s="23">
        <f>MONTH(CtasReceber[[#This Row],[Data Recebimento]])</f>
        <v>1</v>
      </c>
      <c r="L2925" s="23">
        <f>YEAR(CtasReceber[[#This Row],[Data Recebimento]])</f>
        <v>1900</v>
      </c>
      <c r="M2925" s="154"/>
      <c r="N2925" s="208"/>
      <c r="O29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6" spans="1:15">
      <c r="A2926" s="156"/>
      <c r="B2926" s="220"/>
      <c r="C2926" s="150"/>
      <c r="D2926" s="150"/>
      <c r="E2926" s="150"/>
      <c r="F2926" s="150"/>
      <c r="G2926" s="151"/>
      <c r="H2926" s="23">
        <f>MONTH(CtasReceber[[#This Row],[Data Vencimento]])</f>
        <v>1</v>
      </c>
      <c r="I2926" s="23">
        <f>YEAR(CtasReceber[[#This Row],[Data Vencimento]])</f>
        <v>1900</v>
      </c>
      <c r="J2926" s="156"/>
      <c r="K2926" s="23">
        <f>MONTH(CtasReceber[[#This Row],[Data Recebimento]])</f>
        <v>1</v>
      </c>
      <c r="L2926" s="23">
        <f>YEAR(CtasReceber[[#This Row],[Data Recebimento]])</f>
        <v>1900</v>
      </c>
      <c r="M2926" s="154"/>
      <c r="N2926" s="208"/>
      <c r="O29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7" spans="1:15">
      <c r="A2927" s="156"/>
      <c r="B2927" s="220"/>
      <c r="C2927" s="150"/>
      <c r="D2927" s="150"/>
      <c r="E2927" s="150"/>
      <c r="F2927" s="150"/>
      <c r="G2927" s="151"/>
      <c r="H2927" s="23">
        <f>MONTH(CtasReceber[[#This Row],[Data Vencimento]])</f>
        <v>1</v>
      </c>
      <c r="I2927" s="23">
        <f>YEAR(CtasReceber[[#This Row],[Data Vencimento]])</f>
        <v>1900</v>
      </c>
      <c r="J2927" s="156"/>
      <c r="K2927" s="23">
        <f>MONTH(CtasReceber[[#This Row],[Data Recebimento]])</f>
        <v>1</v>
      </c>
      <c r="L2927" s="23">
        <f>YEAR(CtasReceber[[#This Row],[Data Recebimento]])</f>
        <v>1900</v>
      </c>
      <c r="M2927" s="154"/>
      <c r="N2927" s="208"/>
      <c r="O29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8" spans="1:15">
      <c r="A2928" s="156"/>
      <c r="B2928" s="220"/>
      <c r="C2928" s="150"/>
      <c r="D2928" s="150"/>
      <c r="E2928" s="150"/>
      <c r="F2928" s="150"/>
      <c r="G2928" s="151"/>
      <c r="H2928" s="23">
        <f>MONTH(CtasReceber[[#This Row],[Data Vencimento]])</f>
        <v>1</v>
      </c>
      <c r="I2928" s="23">
        <f>YEAR(CtasReceber[[#This Row],[Data Vencimento]])</f>
        <v>1900</v>
      </c>
      <c r="J2928" s="156"/>
      <c r="K2928" s="23">
        <f>MONTH(CtasReceber[[#This Row],[Data Recebimento]])</f>
        <v>1</v>
      </c>
      <c r="L2928" s="23">
        <f>YEAR(CtasReceber[[#This Row],[Data Recebimento]])</f>
        <v>1900</v>
      </c>
      <c r="M2928" s="154"/>
      <c r="N2928" s="208"/>
      <c r="O29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29" spans="1:15">
      <c r="A2929" s="156"/>
      <c r="B2929" s="220"/>
      <c r="C2929" s="150"/>
      <c r="D2929" s="150"/>
      <c r="E2929" s="150"/>
      <c r="F2929" s="150"/>
      <c r="G2929" s="151"/>
      <c r="H2929" s="23">
        <f>MONTH(CtasReceber[[#This Row],[Data Vencimento]])</f>
        <v>1</v>
      </c>
      <c r="I2929" s="23">
        <f>YEAR(CtasReceber[[#This Row],[Data Vencimento]])</f>
        <v>1900</v>
      </c>
      <c r="J2929" s="156"/>
      <c r="K2929" s="23">
        <f>MONTH(CtasReceber[[#This Row],[Data Recebimento]])</f>
        <v>1</v>
      </c>
      <c r="L2929" s="23">
        <f>YEAR(CtasReceber[[#This Row],[Data Recebimento]])</f>
        <v>1900</v>
      </c>
      <c r="M2929" s="154"/>
      <c r="N2929" s="208"/>
      <c r="O29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0" spans="1:15">
      <c r="A2930" s="156"/>
      <c r="B2930" s="220"/>
      <c r="C2930" s="150"/>
      <c r="D2930" s="150"/>
      <c r="E2930" s="150"/>
      <c r="F2930" s="150"/>
      <c r="G2930" s="151"/>
      <c r="H2930" s="23">
        <f>MONTH(CtasReceber[[#This Row],[Data Vencimento]])</f>
        <v>1</v>
      </c>
      <c r="I2930" s="23">
        <f>YEAR(CtasReceber[[#This Row],[Data Vencimento]])</f>
        <v>1900</v>
      </c>
      <c r="J2930" s="156"/>
      <c r="K2930" s="23">
        <f>MONTH(CtasReceber[[#This Row],[Data Recebimento]])</f>
        <v>1</v>
      </c>
      <c r="L2930" s="23">
        <f>YEAR(CtasReceber[[#This Row],[Data Recebimento]])</f>
        <v>1900</v>
      </c>
      <c r="M2930" s="154"/>
      <c r="N2930" s="208"/>
      <c r="O29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1" spans="1:15">
      <c r="A2931" s="156"/>
      <c r="B2931" s="220"/>
      <c r="C2931" s="150"/>
      <c r="D2931" s="150"/>
      <c r="E2931" s="150"/>
      <c r="F2931" s="150"/>
      <c r="G2931" s="151"/>
      <c r="H2931" s="23">
        <f>MONTH(CtasReceber[[#This Row],[Data Vencimento]])</f>
        <v>1</v>
      </c>
      <c r="I2931" s="23">
        <f>YEAR(CtasReceber[[#This Row],[Data Vencimento]])</f>
        <v>1900</v>
      </c>
      <c r="J2931" s="156"/>
      <c r="K2931" s="23">
        <f>MONTH(CtasReceber[[#This Row],[Data Recebimento]])</f>
        <v>1</v>
      </c>
      <c r="L2931" s="23">
        <f>YEAR(CtasReceber[[#This Row],[Data Recebimento]])</f>
        <v>1900</v>
      </c>
      <c r="M2931" s="154"/>
      <c r="N2931" s="208"/>
      <c r="O29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2" spans="1:15">
      <c r="A2932" s="156"/>
      <c r="B2932" s="220"/>
      <c r="C2932" s="150"/>
      <c r="D2932" s="150"/>
      <c r="E2932" s="150"/>
      <c r="F2932" s="150"/>
      <c r="G2932" s="151"/>
      <c r="H2932" s="23">
        <f>MONTH(CtasReceber[[#This Row],[Data Vencimento]])</f>
        <v>1</v>
      </c>
      <c r="I2932" s="23">
        <f>YEAR(CtasReceber[[#This Row],[Data Vencimento]])</f>
        <v>1900</v>
      </c>
      <c r="J2932" s="156"/>
      <c r="K2932" s="23">
        <f>MONTH(CtasReceber[[#This Row],[Data Recebimento]])</f>
        <v>1</v>
      </c>
      <c r="L2932" s="23">
        <f>YEAR(CtasReceber[[#This Row],[Data Recebimento]])</f>
        <v>1900</v>
      </c>
      <c r="M2932" s="154"/>
      <c r="N2932" s="208"/>
      <c r="O29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3" spans="1:15">
      <c r="A2933" s="156"/>
      <c r="B2933" s="220"/>
      <c r="C2933" s="150"/>
      <c r="D2933" s="150"/>
      <c r="E2933" s="150"/>
      <c r="F2933" s="150"/>
      <c r="G2933" s="151"/>
      <c r="H2933" s="23">
        <f>MONTH(CtasReceber[[#This Row],[Data Vencimento]])</f>
        <v>1</v>
      </c>
      <c r="I2933" s="23">
        <f>YEAR(CtasReceber[[#This Row],[Data Vencimento]])</f>
        <v>1900</v>
      </c>
      <c r="J2933" s="156"/>
      <c r="K2933" s="23">
        <f>MONTH(CtasReceber[[#This Row],[Data Recebimento]])</f>
        <v>1</v>
      </c>
      <c r="L2933" s="23">
        <f>YEAR(CtasReceber[[#This Row],[Data Recebimento]])</f>
        <v>1900</v>
      </c>
      <c r="M2933" s="154"/>
      <c r="N2933" s="208"/>
      <c r="O29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4" spans="1:15">
      <c r="A2934" s="156"/>
      <c r="B2934" s="220"/>
      <c r="C2934" s="150"/>
      <c r="D2934" s="150"/>
      <c r="E2934" s="150"/>
      <c r="F2934" s="150"/>
      <c r="G2934" s="151"/>
      <c r="H2934" s="23">
        <f>MONTH(CtasReceber[[#This Row],[Data Vencimento]])</f>
        <v>1</v>
      </c>
      <c r="I2934" s="23">
        <f>YEAR(CtasReceber[[#This Row],[Data Vencimento]])</f>
        <v>1900</v>
      </c>
      <c r="J2934" s="156"/>
      <c r="K2934" s="23">
        <f>MONTH(CtasReceber[[#This Row],[Data Recebimento]])</f>
        <v>1</v>
      </c>
      <c r="L2934" s="23">
        <f>YEAR(CtasReceber[[#This Row],[Data Recebimento]])</f>
        <v>1900</v>
      </c>
      <c r="M2934" s="154"/>
      <c r="N2934" s="208"/>
      <c r="O29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5" spans="1:15">
      <c r="A2935" s="156"/>
      <c r="B2935" s="220"/>
      <c r="C2935" s="150"/>
      <c r="D2935" s="150"/>
      <c r="E2935" s="150"/>
      <c r="F2935" s="150"/>
      <c r="G2935" s="151"/>
      <c r="H2935" s="23">
        <f>MONTH(CtasReceber[[#This Row],[Data Vencimento]])</f>
        <v>1</v>
      </c>
      <c r="I2935" s="23">
        <f>YEAR(CtasReceber[[#This Row],[Data Vencimento]])</f>
        <v>1900</v>
      </c>
      <c r="J2935" s="156"/>
      <c r="K2935" s="23">
        <f>MONTH(CtasReceber[[#This Row],[Data Recebimento]])</f>
        <v>1</v>
      </c>
      <c r="L2935" s="23">
        <f>YEAR(CtasReceber[[#This Row],[Data Recebimento]])</f>
        <v>1900</v>
      </c>
      <c r="M2935" s="154"/>
      <c r="N2935" s="208"/>
      <c r="O29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6" spans="1:15">
      <c r="A2936" s="156"/>
      <c r="B2936" s="220"/>
      <c r="C2936" s="150"/>
      <c r="D2936" s="150"/>
      <c r="E2936" s="150"/>
      <c r="F2936" s="150"/>
      <c r="G2936" s="151"/>
      <c r="H2936" s="23">
        <f>MONTH(CtasReceber[[#This Row],[Data Vencimento]])</f>
        <v>1</v>
      </c>
      <c r="I2936" s="23">
        <f>YEAR(CtasReceber[[#This Row],[Data Vencimento]])</f>
        <v>1900</v>
      </c>
      <c r="J2936" s="156"/>
      <c r="K2936" s="23">
        <f>MONTH(CtasReceber[[#This Row],[Data Recebimento]])</f>
        <v>1</v>
      </c>
      <c r="L2936" s="23">
        <f>YEAR(CtasReceber[[#This Row],[Data Recebimento]])</f>
        <v>1900</v>
      </c>
      <c r="M2936" s="154"/>
      <c r="N2936" s="208"/>
      <c r="O29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7" spans="1:15">
      <c r="A2937" s="156"/>
      <c r="B2937" s="220"/>
      <c r="C2937" s="150"/>
      <c r="D2937" s="150"/>
      <c r="E2937" s="150"/>
      <c r="F2937" s="150"/>
      <c r="G2937" s="151"/>
      <c r="H2937" s="23">
        <f>MONTH(CtasReceber[[#This Row],[Data Vencimento]])</f>
        <v>1</v>
      </c>
      <c r="I2937" s="23">
        <f>YEAR(CtasReceber[[#This Row],[Data Vencimento]])</f>
        <v>1900</v>
      </c>
      <c r="J2937" s="156"/>
      <c r="K2937" s="23">
        <f>MONTH(CtasReceber[[#This Row],[Data Recebimento]])</f>
        <v>1</v>
      </c>
      <c r="L2937" s="23">
        <f>YEAR(CtasReceber[[#This Row],[Data Recebimento]])</f>
        <v>1900</v>
      </c>
      <c r="M2937" s="154"/>
      <c r="N2937" s="208"/>
      <c r="O29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8" spans="1:15">
      <c r="A2938" s="156"/>
      <c r="B2938" s="220"/>
      <c r="C2938" s="150"/>
      <c r="D2938" s="150"/>
      <c r="E2938" s="150"/>
      <c r="F2938" s="150"/>
      <c r="G2938" s="151"/>
      <c r="H2938" s="23">
        <f>MONTH(CtasReceber[[#This Row],[Data Vencimento]])</f>
        <v>1</v>
      </c>
      <c r="I2938" s="23">
        <f>YEAR(CtasReceber[[#This Row],[Data Vencimento]])</f>
        <v>1900</v>
      </c>
      <c r="J2938" s="156"/>
      <c r="K2938" s="23">
        <f>MONTH(CtasReceber[[#This Row],[Data Recebimento]])</f>
        <v>1</v>
      </c>
      <c r="L2938" s="23">
        <f>YEAR(CtasReceber[[#This Row],[Data Recebimento]])</f>
        <v>1900</v>
      </c>
      <c r="M2938" s="154"/>
      <c r="N2938" s="208"/>
      <c r="O29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39" spans="1:15">
      <c r="A2939" s="156"/>
      <c r="B2939" s="220"/>
      <c r="C2939" s="150"/>
      <c r="D2939" s="150"/>
      <c r="E2939" s="150"/>
      <c r="F2939" s="150"/>
      <c r="G2939" s="151"/>
      <c r="H2939" s="23">
        <f>MONTH(CtasReceber[[#This Row],[Data Vencimento]])</f>
        <v>1</v>
      </c>
      <c r="I2939" s="23">
        <f>YEAR(CtasReceber[[#This Row],[Data Vencimento]])</f>
        <v>1900</v>
      </c>
      <c r="J2939" s="156"/>
      <c r="K2939" s="23">
        <f>MONTH(CtasReceber[[#This Row],[Data Recebimento]])</f>
        <v>1</v>
      </c>
      <c r="L2939" s="23">
        <f>YEAR(CtasReceber[[#This Row],[Data Recebimento]])</f>
        <v>1900</v>
      </c>
      <c r="M2939" s="154"/>
      <c r="N2939" s="208"/>
      <c r="O29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0" spans="1:15">
      <c r="A2940" s="156"/>
      <c r="B2940" s="220"/>
      <c r="C2940" s="150"/>
      <c r="D2940" s="150"/>
      <c r="E2940" s="150"/>
      <c r="F2940" s="150"/>
      <c r="G2940" s="151"/>
      <c r="H2940" s="23">
        <f>MONTH(CtasReceber[[#This Row],[Data Vencimento]])</f>
        <v>1</v>
      </c>
      <c r="I2940" s="23">
        <f>YEAR(CtasReceber[[#This Row],[Data Vencimento]])</f>
        <v>1900</v>
      </c>
      <c r="J2940" s="156"/>
      <c r="K2940" s="23">
        <f>MONTH(CtasReceber[[#This Row],[Data Recebimento]])</f>
        <v>1</v>
      </c>
      <c r="L2940" s="23">
        <f>YEAR(CtasReceber[[#This Row],[Data Recebimento]])</f>
        <v>1900</v>
      </c>
      <c r="M2940" s="154"/>
      <c r="N2940" s="208"/>
      <c r="O29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1" spans="1:15">
      <c r="A2941" s="156"/>
      <c r="B2941" s="220"/>
      <c r="C2941" s="150"/>
      <c r="D2941" s="150"/>
      <c r="E2941" s="150"/>
      <c r="F2941" s="150"/>
      <c r="G2941" s="151"/>
      <c r="H2941" s="23">
        <f>MONTH(CtasReceber[[#This Row],[Data Vencimento]])</f>
        <v>1</v>
      </c>
      <c r="I2941" s="23">
        <f>YEAR(CtasReceber[[#This Row],[Data Vencimento]])</f>
        <v>1900</v>
      </c>
      <c r="J2941" s="156"/>
      <c r="K2941" s="23">
        <f>MONTH(CtasReceber[[#This Row],[Data Recebimento]])</f>
        <v>1</v>
      </c>
      <c r="L2941" s="23">
        <f>YEAR(CtasReceber[[#This Row],[Data Recebimento]])</f>
        <v>1900</v>
      </c>
      <c r="M2941" s="154"/>
      <c r="N2941" s="208"/>
      <c r="O29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2" spans="1:15">
      <c r="A2942" s="156"/>
      <c r="B2942" s="220"/>
      <c r="C2942" s="150"/>
      <c r="D2942" s="150"/>
      <c r="E2942" s="150"/>
      <c r="F2942" s="150"/>
      <c r="G2942" s="151"/>
      <c r="H2942" s="23">
        <f>MONTH(CtasReceber[[#This Row],[Data Vencimento]])</f>
        <v>1</v>
      </c>
      <c r="I2942" s="23">
        <f>YEAR(CtasReceber[[#This Row],[Data Vencimento]])</f>
        <v>1900</v>
      </c>
      <c r="J2942" s="156"/>
      <c r="K2942" s="23">
        <f>MONTH(CtasReceber[[#This Row],[Data Recebimento]])</f>
        <v>1</v>
      </c>
      <c r="L2942" s="23">
        <f>YEAR(CtasReceber[[#This Row],[Data Recebimento]])</f>
        <v>1900</v>
      </c>
      <c r="M2942" s="154"/>
      <c r="N2942" s="208"/>
      <c r="O29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3" spans="1:15">
      <c r="A2943" s="156"/>
      <c r="B2943" s="220"/>
      <c r="C2943" s="150"/>
      <c r="D2943" s="150"/>
      <c r="E2943" s="150"/>
      <c r="F2943" s="150"/>
      <c r="G2943" s="151"/>
      <c r="H2943" s="23">
        <f>MONTH(CtasReceber[[#This Row],[Data Vencimento]])</f>
        <v>1</v>
      </c>
      <c r="I2943" s="23">
        <f>YEAR(CtasReceber[[#This Row],[Data Vencimento]])</f>
        <v>1900</v>
      </c>
      <c r="J2943" s="156"/>
      <c r="K2943" s="23">
        <f>MONTH(CtasReceber[[#This Row],[Data Recebimento]])</f>
        <v>1</v>
      </c>
      <c r="L2943" s="23">
        <f>YEAR(CtasReceber[[#This Row],[Data Recebimento]])</f>
        <v>1900</v>
      </c>
      <c r="M2943" s="154"/>
      <c r="N2943" s="208"/>
      <c r="O29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4" spans="1:15">
      <c r="A2944" s="156"/>
      <c r="B2944" s="220"/>
      <c r="C2944" s="150"/>
      <c r="D2944" s="150"/>
      <c r="E2944" s="150"/>
      <c r="F2944" s="150"/>
      <c r="G2944" s="151"/>
      <c r="H2944" s="23">
        <f>MONTH(CtasReceber[[#This Row],[Data Vencimento]])</f>
        <v>1</v>
      </c>
      <c r="I2944" s="23">
        <f>YEAR(CtasReceber[[#This Row],[Data Vencimento]])</f>
        <v>1900</v>
      </c>
      <c r="J2944" s="156"/>
      <c r="K2944" s="23">
        <f>MONTH(CtasReceber[[#This Row],[Data Recebimento]])</f>
        <v>1</v>
      </c>
      <c r="L2944" s="23">
        <f>YEAR(CtasReceber[[#This Row],[Data Recebimento]])</f>
        <v>1900</v>
      </c>
      <c r="M2944" s="154"/>
      <c r="N2944" s="208"/>
      <c r="O29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5" spans="1:15">
      <c r="A2945" s="156"/>
      <c r="B2945" s="220"/>
      <c r="C2945" s="150"/>
      <c r="D2945" s="150"/>
      <c r="E2945" s="150"/>
      <c r="F2945" s="150"/>
      <c r="G2945" s="151"/>
      <c r="H2945" s="23">
        <f>MONTH(CtasReceber[[#This Row],[Data Vencimento]])</f>
        <v>1</v>
      </c>
      <c r="I2945" s="23">
        <f>YEAR(CtasReceber[[#This Row],[Data Vencimento]])</f>
        <v>1900</v>
      </c>
      <c r="J2945" s="156"/>
      <c r="K2945" s="23">
        <f>MONTH(CtasReceber[[#This Row],[Data Recebimento]])</f>
        <v>1</v>
      </c>
      <c r="L2945" s="23">
        <f>YEAR(CtasReceber[[#This Row],[Data Recebimento]])</f>
        <v>1900</v>
      </c>
      <c r="M2945" s="154"/>
      <c r="N2945" s="208"/>
      <c r="O29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6" spans="1:15">
      <c r="A2946" s="156"/>
      <c r="B2946" s="220"/>
      <c r="C2946" s="150"/>
      <c r="D2946" s="150"/>
      <c r="E2946" s="150"/>
      <c r="F2946" s="150"/>
      <c r="G2946" s="151"/>
      <c r="H2946" s="23">
        <f>MONTH(CtasReceber[[#This Row],[Data Vencimento]])</f>
        <v>1</v>
      </c>
      <c r="I2946" s="23">
        <f>YEAR(CtasReceber[[#This Row],[Data Vencimento]])</f>
        <v>1900</v>
      </c>
      <c r="J2946" s="156"/>
      <c r="K2946" s="23">
        <f>MONTH(CtasReceber[[#This Row],[Data Recebimento]])</f>
        <v>1</v>
      </c>
      <c r="L2946" s="23">
        <f>YEAR(CtasReceber[[#This Row],[Data Recebimento]])</f>
        <v>1900</v>
      </c>
      <c r="M2946" s="154"/>
      <c r="N2946" s="208"/>
      <c r="O29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7" spans="1:15">
      <c r="A2947" s="156"/>
      <c r="B2947" s="220"/>
      <c r="C2947" s="150"/>
      <c r="D2947" s="150"/>
      <c r="E2947" s="150"/>
      <c r="F2947" s="150"/>
      <c r="G2947" s="151"/>
      <c r="H2947" s="23">
        <f>MONTH(CtasReceber[[#This Row],[Data Vencimento]])</f>
        <v>1</v>
      </c>
      <c r="I2947" s="23">
        <f>YEAR(CtasReceber[[#This Row],[Data Vencimento]])</f>
        <v>1900</v>
      </c>
      <c r="J2947" s="156"/>
      <c r="K2947" s="23">
        <f>MONTH(CtasReceber[[#This Row],[Data Recebimento]])</f>
        <v>1</v>
      </c>
      <c r="L2947" s="23">
        <f>YEAR(CtasReceber[[#This Row],[Data Recebimento]])</f>
        <v>1900</v>
      </c>
      <c r="M2947" s="154"/>
      <c r="N2947" s="208"/>
      <c r="O29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8" spans="1:15">
      <c r="A2948" s="156"/>
      <c r="B2948" s="220"/>
      <c r="C2948" s="150"/>
      <c r="D2948" s="150"/>
      <c r="E2948" s="150"/>
      <c r="F2948" s="150"/>
      <c r="G2948" s="151"/>
      <c r="H2948" s="23">
        <f>MONTH(CtasReceber[[#This Row],[Data Vencimento]])</f>
        <v>1</v>
      </c>
      <c r="I2948" s="23">
        <f>YEAR(CtasReceber[[#This Row],[Data Vencimento]])</f>
        <v>1900</v>
      </c>
      <c r="J2948" s="156"/>
      <c r="K2948" s="23">
        <f>MONTH(CtasReceber[[#This Row],[Data Recebimento]])</f>
        <v>1</v>
      </c>
      <c r="L2948" s="23">
        <f>YEAR(CtasReceber[[#This Row],[Data Recebimento]])</f>
        <v>1900</v>
      </c>
      <c r="M2948" s="154"/>
      <c r="N2948" s="208"/>
      <c r="O29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49" spans="1:15">
      <c r="A2949" s="156"/>
      <c r="B2949" s="220"/>
      <c r="C2949" s="150"/>
      <c r="D2949" s="150"/>
      <c r="E2949" s="150"/>
      <c r="F2949" s="150"/>
      <c r="G2949" s="151"/>
      <c r="H2949" s="23">
        <f>MONTH(CtasReceber[[#This Row],[Data Vencimento]])</f>
        <v>1</v>
      </c>
      <c r="I2949" s="23">
        <f>YEAR(CtasReceber[[#This Row],[Data Vencimento]])</f>
        <v>1900</v>
      </c>
      <c r="J2949" s="156"/>
      <c r="K2949" s="23">
        <f>MONTH(CtasReceber[[#This Row],[Data Recebimento]])</f>
        <v>1</v>
      </c>
      <c r="L2949" s="23">
        <f>YEAR(CtasReceber[[#This Row],[Data Recebimento]])</f>
        <v>1900</v>
      </c>
      <c r="M2949" s="154"/>
      <c r="N2949" s="208"/>
      <c r="O29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0" spans="1:15">
      <c r="A2950" s="156"/>
      <c r="B2950" s="220"/>
      <c r="C2950" s="150"/>
      <c r="D2950" s="150"/>
      <c r="E2950" s="150"/>
      <c r="F2950" s="150"/>
      <c r="G2950" s="151"/>
      <c r="H2950" s="23">
        <f>MONTH(CtasReceber[[#This Row],[Data Vencimento]])</f>
        <v>1</v>
      </c>
      <c r="I2950" s="23">
        <f>YEAR(CtasReceber[[#This Row],[Data Vencimento]])</f>
        <v>1900</v>
      </c>
      <c r="J2950" s="156"/>
      <c r="K2950" s="23">
        <f>MONTH(CtasReceber[[#This Row],[Data Recebimento]])</f>
        <v>1</v>
      </c>
      <c r="L2950" s="23">
        <f>YEAR(CtasReceber[[#This Row],[Data Recebimento]])</f>
        <v>1900</v>
      </c>
      <c r="M2950" s="154"/>
      <c r="N2950" s="208"/>
      <c r="O29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1" spans="1:15">
      <c r="A2951" s="156"/>
      <c r="B2951" s="220"/>
      <c r="C2951" s="150"/>
      <c r="D2951" s="150"/>
      <c r="E2951" s="150"/>
      <c r="F2951" s="150"/>
      <c r="G2951" s="151"/>
      <c r="H2951" s="23">
        <f>MONTH(CtasReceber[[#This Row],[Data Vencimento]])</f>
        <v>1</v>
      </c>
      <c r="I2951" s="23">
        <f>YEAR(CtasReceber[[#This Row],[Data Vencimento]])</f>
        <v>1900</v>
      </c>
      <c r="J2951" s="156"/>
      <c r="K2951" s="23">
        <f>MONTH(CtasReceber[[#This Row],[Data Recebimento]])</f>
        <v>1</v>
      </c>
      <c r="L2951" s="23">
        <f>YEAR(CtasReceber[[#This Row],[Data Recebimento]])</f>
        <v>1900</v>
      </c>
      <c r="M2951" s="154"/>
      <c r="N2951" s="208"/>
      <c r="O29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2" spans="1:15">
      <c r="A2952" s="156"/>
      <c r="B2952" s="220"/>
      <c r="C2952" s="150"/>
      <c r="D2952" s="150"/>
      <c r="E2952" s="150"/>
      <c r="F2952" s="150"/>
      <c r="G2952" s="151"/>
      <c r="H2952" s="23">
        <f>MONTH(CtasReceber[[#This Row],[Data Vencimento]])</f>
        <v>1</v>
      </c>
      <c r="I2952" s="23">
        <f>YEAR(CtasReceber[[#This Row],[Data Vencimento]])</f>
        <v>1900</v>
      </c>
      <c r="J2952" s="156"/>
      <c r="K2952" s="23">
        <f>MONTH(CtasReceber[[#This Row],[Data Recebimento]])</f>
        <v>1</v>
      </c>
      <c r="L2952" s="23">
        <f>YEAR(CtasReceber[[#This Row],[Data Recebimento]])</f>
        <v>1900</v>
      </c>
      <c r="M2952" s="154"/>
      <c r="N2952" s="208"/>
      <c r="O29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3" spans="1:15">
      <c r="A2953" s="156"/>
      <c r="B2953" s="220"/>
      <c r="C2953" s="150"/>
      <c r="D2953" s="150"/>
      <c r="E2953" s="150"/>
      <c r="F2953" s="150"/>
      <c r="G2953" s="151"/>
      <c r="H2953" s="23">
        <f>MONTH(CtasReceber[[#This Row],[Data Vencimento]])</f>
        <v>1</v>
      </c>
      <c r="I2953" s="23">
        <f>YEAR(CtasReceber[[#This Row],[Data Vencimento]])</f>
        <v>1900</v>
      </c>
      <c r="J2953" s="156"/>
      <c r="K2953" s="23">
        <f>MONTH(CtasReceber[[#This Row],[Data Recebimento]])</f>
        <v>1</v>
      </c>
      <c r="L2953" s="23">
        <f>YEAR(CtasReceber[[#This Row],[Data Recebimento]])</f>
        <v>1900</v>
      </c>
      <c r="M2953" s="154"/>
      <c r="N2953" s="208"/>
      <c r="O29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4" spans="1:15">
      <c r="A2954" s="156"/>
      <c r="B2954" s="220"/>
      <c r="C2954" s="150"/>
      <c r="D2954" s="150"/>
      <c r="E2954" s="150"/>
      <c r="F2954" s="150"/>
      <c r="G2954" s="151"/>
      <c r="H2954" s="23">
        <f>MONTH(CtasReceber[[#This Row],[Data Vencimento]])</f>
        <v>1</v>
      </c>
      <c r="I2954" s="23">
        <f>YEAR(CtasReceber[[#This Row],[Data Vencimento]])</f>
        <v>1900</v>
      </c>
      <c r="J2954" s="156"/>
      <c r="K2954" s="23">
        <f>MONTH(CtasReceber[[#This Row],[Data Recebimento]])</f>
        <v>1</v>
      </c>
      <c r="L2954" s="23">
        <f>YEAR(CtasReceber[[#This Row],[Data Recebimento]])</f>
        <v>1900</v>
      </c>
      <c r="M2954" s="154"/>
      <c r="N2954" s="208"/>
      <c r="O29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5" spans="1:15">
      <c r="A2955" s="156"/>
      <c r="B2955" s="220"/>
      <c r="C2955" s="150"/>
      <c r="D2955" s="150"/>
      <c r="E2955" s="150"/>
      <c r="F2955" s="150"/>
      <c r="G2955" s="151"/>
      <c r="H2955" s="23">
        <f>MONTH(CtasReceber[[#This Row],[Data Vencimento]])</f>
        <v>1</v>
      </c>
      <c r="I2955" s="23">
        <f>YEAR(CtasReceber[[#This Row],[Data Vencimento]])</f>
        <v>1900</v>
      </c>
      <c r="J2955" s="156"/>
      <c r="K2955" s="23">
        <f>MONTH(CtasReceber[[#This Row],[Data Recebimento]])</f>
        <v>1</v>
      </c>
      <c r="L2955" s="23">
        <f>YEAR(CtasReceber[[#This Row],[Data Recebimento]])</f>
        <v>1900</v>
      </c>
      <c r="M2955" s="154"/>
      <c r="N2955" s="208"/>
      <c r="O29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6" spans="1:15">
      <c r="A2956" s="156"/>
      <c r="B2956" s="220"/>
      <c r="C2956" s="150"/>
      <c r="D2956" s="150"/>
      <c r="E2956" s="150"/>
      <c r="F2956" s="150"/>
      <c r="G2956" s="151"/>
      <c r="H2956" s="23">
        <f>MONTH(CtasReceber[[#This Row],[Data Vencimento]])</f>
        <v>1</v>
      </c>
      <c r="I2956" s="23">
        <f>YEAR(CtasReceber[[#This Row],[Data Vencimento]])</f>
        <v>1900</v>
      </c>
      <c r="J2956" s="156"/>
      <c r="K2956" s="23">
        <f>MONTH(CtasReceber[[#This Row],[Data Recebimento]])</f>
        <v>1</v>
      </c>
      <c r="L2956" s="23">
        <f>YEAR(CtasReceber[[#This Row],[Data Recebimento]])</f>
        <v>1900</v>
      </c>
      <c r="M2956" s="154"/>
      <c r="N2956" s="208"/>
      <c r="O29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7" spans="1:15">
      <c r="A2957" s="156"/>
      <c r="B2957" s="220"/>
      <c r="C2957" s="150"/>
      <c r="D2957" s="150"/>
      <c r="E2957" s="150"/>
      <c r="F2957" s="150"/>
      <c r="G2957" s="151"/>
      <c r="H2957" s="23">
        <f>MONTH(CtasReceber[[#This Row],[Data Vencimento]])</f>
        <v>1</v>
      </c>
      <c r="I2957" s="23">
        <f>YEAR(CtasReceber[[#This Row],[Data Vencimento]])</f>
        <v>1900</v>
      </c>
      <c r="J2957" s="156"/>
      <c r="K2957" s="23">
        <f>MONTH(CtasReceber[[#This Row],[Data Recebimento]])</f>
        <v>1</v>
      </c>
      <c r="L2957" s="23">
        <f>YEAR(CtasReceber[[#This Row],[Data Recebimento]])</f>
        <v>1900</v>
      </c>
      <c r="M2957" s="154"/>
      <c r="N2957" s="208"/>
      <c r="O29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8" spans="1:15">
      <c r="A2958" s="156"/>
      <c r="B2958" s="220"/>
      <c r="C2958" s="150"/>
      <c r="D2958" s="150"/>
      <c r="E2958" s="150"/>
      <c r="F2958" s="150"/>
      <c r="G2958" s="151"/>
      <c r="H2958" s="23">
        <f>MONTH(CtasReceber[[#This Row],[Data Vencimento]])</f>
        <v>1</v>
      </c>
      <c r="I2958" s="23">
        <f>YEAR(CtasReceber[[#This Row],[Data Vencimento]])</f>
        <v>1900</v>
      </c>
      <c r="J2958" s="156"/>
      <c r="K2958" s="23">
        <f>MONTH(CtasReceber[[#This Row],[Data Recebimento]])</f>
        <v>1</v>
      </c>
      <c r="L2958" s="23">
        <f>YEAR(CtasReceber[[#This Row],[Data Recebimento]])</f>
        <v>1900</v>
      </c>
      <c r="M2958" s="154"/>
      <c r="N2958" s="208"/>
      <c r="O29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59" spans="1:15">
      <c r="A2959" s="156"/>
      <c r="B2959" s="220"/>
      <c r="C2959" s="150"/>
      <c r="D2959" s="150"/>
      <c r="E2959" s="150"/>
      <c r="F2959" s="150"/>
      <c r="G2959" s="151"/>
      <c r="H2959" s="23">
        <f>MONTH(CtasReceber[[#This Row],[Data Vencimento]])</f>
        <v>1</v>
      </c>
      <c r="I2959" s="23">
        <f>YEAR(CtasReceber[[#This Row],[Data Vencimento]])</f>
        <v>1900</v>
      </c>
      <c r="J2959" s="156"/>
      <c r="K2959" s="23">
        <f>MONTH(CtasReceber[[#This Row],[Data Recebimento]])</f>
        <v>1</v>
      </c>
      <c r="L2959" s="23">
        <f>YEAR(CtasReceber[[#This Row],[Data Recebimento]])</f>
        <v>1900</v>
      </c>
      <c r="M2959" s="154"/>
      <c r="N2959" s="208"/>
      <c r="O29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0" spans="1:15">
      <c r="A2960" s="156"/>
      <c r="B2960" s="220"/>
      <c r="C2960" s="150"/>
      <c r="D2960" s="150"/>
      <c r="E2960" s="150"/>
      <c r="F2960" s="150"/>
      <c r="G2960" s="151"/>
      <c r="H2960" s="23">
        <f>MONTH(CtasReceber[[#This Row],[Data Vencimento]])</f>
        <v>1</v>
      </c>
      <c r="I2960" s="23">
        <f>YEAR(CtasReceber[[#This Row],[Data Vencimento]])</f>
        <v>1900</v>
      </c>
      <c r="J2960" s="156"/>
      <c r="K2960" s="23">
        <f>MONTH(CtasReceber[[#This Row],[Data Recebimento]])</f>
        <v>1</v>
      </c>
      <c r="L2960" s="23">
        <f>YEAR(CtasReceber[[#This Row],[Data Recebimento]])</f>
        <v>1900</v>
      </c>
      <c r="M2960" s="154"/>
      <c r="N2960" s="208"/>
      <c r="O29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1" spans="1:15">
      <c r="A2961" s="156"/>
      <c r="B2961" s="220"/>
      <c r="C2961" s="150"/>
      <c r="D2961" s="150"/>
      <c r="E2961" s="150"/>
      <c r="F2961" s="150"/>
      <c r="G2961" s="151"/>
      <c r="H2961" s="23">
        <f>MONTH(CtasReceber[[#This Row],[Data Vencimento]])</f>
        <v>1</v>
      </c>
      <c r="I2961" s="23">
        <f>YEAR(CtasReceber[[#This Row],[Data Vencimento]])</f>
        <v>1900</v>
      </c>
      <c r="J2961" s="156"/>
      <c r="K2961" s="23">
        <f>MONTH(CtasReceber[[#This Row],[Data Recebimento]])</f>
        <v>1</v>
      </c>
      <c r="L2961" s="23">
        <f>YEAR(CtasReceber[[#This Row],[Data Recebimento]])</f>
        <v>1900</v>
      </c>
      <c r="M2961" s="154"/>
      <c r="N2961" s="208"/>
      <c r="O29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2" spans="1:15">
      <c r="A2962" s="156"/>
      <c r="B2962" s="220"/>
      <c r="C2962" s="150"/>
      <c r="D2962" s="150"/>
      <c r="E2962" s="150"/>
      <c r="F2962" s="150"/>
      <c r="G2962" s="151"/>
      <c r="H2962" s="23">
        <f>MONTH(CtasReceber[[#This Row],[Data Vencimento]])</f>
        <v>1</v>
      </c>
      <c r="I2962" s="23">
        <f>YEAR(CtasReceber[[#This Row],[Data Vencimento]])</f>
        <v>1900</v>
      </c>
      <c r="J2962" s="156"/>
      <c r="K2962" s="23">
        <f>MONTH(CtasReceber[[#This Row],[Data Recebimento]])</f>
        <v>1</v>
      </c>
      <c r="L2962" s="23">
        <f>YEAR(CtasReceber[[#This Row],[Data Recebimento]])</f>
        <v>1900</v>
      </c>
      <c r="M2962" s="154"/>
      <c r="N2962" s="208"/>
      <c r="O29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3" spans="1:15">
      <c r="A2963" s="156"/>
      <c r="B2963" s="220"/>
      <c r="C2963" s="150"/>
      <c r="D2963" s="150"/>
      <c r="E2963" s="150"/>
      <c r="F2963" s="150"/>
      <c r="G2963" s="151"/>
      <c r="H2963" s="23">
        <f>MONTH(CtasReceber[[#This Row],[Data Vencimento]])</f>
        <v>1</v>
      </c>
      <c r="I2963" s="23">
        <f>YEAR(CtasReceber[[#This Row],[Data Vencimento]])</f>
        <v>1900</v>
      </c>
      <c r="J2963" s="156"/>
      <c r="K2963" s="23">
        <f>MONTH(CtasReceber[[#This Row],[Data Recebimento]])</f>
        <v>1</v>
      </c>
      <c r="L2963" s="23">
        <f>YEAR(CtasReceber[[#This Row],[Data Recebimento]])</f>
        <v>1900</v>
      </c>
      <c r="M2963" s="154"/>
      <c r="N2963" s="208"/>
      <c r="O29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4" spans="1:15">
      <c r="A2964" s="156"/>
      <c r="B2964" s="220"/>
      <c r="C2964" s="150"/>
      <c r="D2964" s="150"/>
      <c r="E2964" s="150"/>
      <c r="F2964" s="150"/>
      <c r="G2964" s="151"/>
      <c r="H2964" s="23">
        <f>MONTH(CtasReceber[[#This Row],[Data Vencimento]])</f>
        <v>1</v>
      </c>
      <c r="I2964" s="23">
        <f>YEAR(CtasReceber[[#This Row],[Data Vencimento]])</f>
        <v>1900</v>
      </c>
      <c r="J2964" s="156"/>
      <c r="K2964" s="23">
        <f>MONTH(CtasReceber[[#This Row],[Data Recebimento]])</f>
        <v>1</v>
      </c>
      <c r="L2964" s="23">
        <f>YEAR(CtasReceber[[#This Row],[Data Recebimento]])</f>
        <v>1900</v>
      </c>
      <c r="M2964" s="154"/>
      <c r="N2964" s="208"/>
      <c r="O29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5" spans="1:15">
      <c r="A2965" s="156"/>
      <c r="B2965" s="220"/>
      <c r="C2965" s="150"/>
      <c r="D2965" s="150"/>
      <c r="E2965" s="150"/>
      <c r="F2965" s="150"/>
      <c r="G2965" s="151"/>
      <c r="H2965" s="23">
        <f>MONTH(CtasReceber[[#This Row],[Data Vencimento]])</f>
        <v>1</v>
      </c>
      <c r="I2965" s="23">
        <f>YEAR(CtasReceber[[#This Row],[Data Vencimento]])</f>
        <v>1900</v>
      </c>
      <c r="J2965" s="156"/>
      <c r="K2965" s="23">
        <f>MONTH(CtasReceber[[#This Row],[Data Recebimento]])</f>
        <v>1</v>
      </c>
      <c r="L2965" s="23">
        <f>YEAR(CtasReceber[[#This Row],[Data Recebimento]])</f>
        <v>1900</v>
      </c>
      <c r="M2965" s="154"/>
      <c r="N2965" s="208"/>
      <c r="O29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6" spans="1:15">
      <c r="A2966" s="156"/>
      <c r="B2966" s="220"/>
      <c r="C2966" s="150"/>
      <c r="D2966" s="150"/>
      <c r="E2966" s="150"/>
      <c r="F2966" s="150"/>
      <c r="G2966" s="151"/>
      <c r="H2966" s="23">
        <f>MONTH(CtasReceber[[#This Row],[Data Vencimento]])</f>
        <v>1</v>
      </c>
      <c r="I2966" s="23">
        <f>YEAR(CtasReceber[[#This Row],[Data Vencimento]])</f>
        <v>1900</v>
      </c>
      <c r="J2966" s="156"/>
      <c r="K2966" s="23">
        <f>MONTH(CtasReceber[[#This Row],[Data Recebimento]])</f>
        <v>1</v>
      </c>
      <c r="L2966" s="23">
        <f>YEAR(CtasReceber[[#This Row],[Data Recebimento]])</f>
        <v>1900</v>
      </c>
      <c r="M2966" s="154"/>
      <c r="N2966" s="208"/>
      <c r="O29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7" spans="1:15">
      <c r="A2967" s="156"/>
      <c r="B2967" s="220"/>
      <c r="C2967" s="150"/>
      <c r="D2967" s="150"/>
      <c r="E2967" s="150"/>
      <c r="F2967" s="150"/>
      <c r="G2967" s="151"/>
      <c r="H2967" s="23">
        <f>MONTH(CtasReceber[[#This Row],[Data Vencimento]])</f>
        <v>1</v>
      </c>
      <c r="I2967" s="23">
        <f>YEAR(CtasReceber[[#This Row],[Data Vencimento]])</f>
        <v>1900</v>
      </c>
      <c r="J2967" s="156"/>
      <c r="K2967" s="23">
        <f>MONTH(CtasReceber[[#This Row],[Data Recebimento]])</f>
        <v>1</v>
      </c>
      <c r="L2967" s="23">
        <f>YEAR(CtasReceber[[#This Row],[Data Recebimento]])</f>
        <v>1900</v>
      </c>
      <c r="M2967" s="154"/>
      <c r="N2967" s="208"/>
      <c r="O29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8" spans="1:15">
      <c r="A2968" s="156"/>
      <c r="B2968" s="220"/>
      <c r="C2968" s="150"/>
      <c r="D2968" s="150"/>
      <c r="E2968" s="150"/>
      <c r="F2968" s="150"/>
      <c r="G2968" s="151"/>
      <c r="H2968" s="23">
        <f>MONTH(CtasReceber[[#This Row],[Data Vencimento]])</f>
        <v>1</v>
      </c>
      <c r="I2968" s="23">
        <f>YEAR(CtasReceber[[#This Row],[Data Vencimento]])</f>
        <v>1900</v>
      </c>
      <c r="J2968" s="156"/>
      <c r="K2968" s="23">
        <f>MONTH(CtasReceber[[#This Row],[Data Recebimento]])</f>
        <v>1</v>
      </c>
      <c r="L2968" s="23">
        <f>YEAR(CtasReceber[[#This Row],[Data Recebimento]])</f>
        <v>1900</v>
      </c>
      <c r="M2968" s="154"/>
      <c r="N2968" s="208"/>
      <c r="O29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69" spans="1:15">
      <c r="A2969" s="156"/>
      <c r="B2969" s="220"/>
      <c r="C2969" s="150"/>
      <c r="D2969" s="150"/>
      <c r="E2969" s="150"/>
      <c r="F2969" s="150"/>
      <c r="G2969" s="151"/>
      <c r="H2969" s="23">
        <f>MONTH(CtasReceber[[#This Row],[Data Vencimento]])</f>
        <v>1</v>
      </c>
      <c r="I2969" s="23">
        <f>YEAR(CtasReceber[[#This Row],[Data Vencimento]])</f>
        <v>1900</v>
      </c>
      <c r="J2969" s="156"/>
      <c r="K2969" s="23">
        <f>MONTH(CtasReceber[[#This Row],[Data Recebimento]])</f>
        <v>1</v>
      </c>
      <c r="L2969" s="23">
        <f>YEAR(CtasReceber[[#This Row],[Data Recebimento]])</f>
        <v>1900</v>
      </c>
      <c r="M2969" s="154"/>
      <c r="N2969" s="208"/>
      <c r="O29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0" spans="1:15">
      <c r="A2970" s="156"/>
      <c r="B2970" s="220"/>
      <c r="C2970" s="150"/>
      <c r="D2970" s="150"/>
      <c r="E2970" s="150"/>
      <c r="F2970" s="150"/>
      <c r="G2970" s="151"/>
      <c r="H2970" s="23">
        <f>MONTH(CtasReceber[[#This Row],[Data Vencimento]])</f>
        <v>1</v>
      </c>
      <c r="I2970" s="23">
        <f>YEAR(CtasReceber[[#This Row],[Data Vencimento]])</f>
        <v>1900</v>
      </c>
      <c r="J2970" s="156"/>
      <c r="K2970" s="23">
        <f>MONTH(CtasReceber[[#This Row],[Data Recebimento]])</f>
        <v>1</v>
      </c>
      <c r="L2970" s="23">
        <f>YEAR(CtasReceber[[#This Row],[Data Recebimento]])</f>
        <v>1900</v>
      </c>
      <c r="M2970" s="154"/>
      <c r="N2970" s="208"/>
      <c r="O29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1" spans="1:15">
      <c r="A2971" s="156"/>
      <c r="B2971" s="220"/>
      <c r="C2971" s="150"/>
      <c r="D2971" s="150"/>
      <c r="E2971" s="150"/>
      <c r="F2971" s="150"/>
      <c r="G2971" s="151"/>
      <c r="H2971" s="23">
        <f>MONTH(CtasReceber[[#This Row],[Data Vencimento]])</f>
        <v>1</v>
      </c>
      <c r="I2971" s="23">
        <f>YEAR(CtasReceber[[#This Row],[Data Vencimento]])</f>
        <v>1900</v>
      </c>
      <c r="J2971" s="156"/>
      <c r="K2971" s="23">
        <f>MONTH(CtasReceber[[#This Row],[Data Recebimento]])</f>
        <v>1</v>
      </c>
      <c r="L2971" s="23">
        <f>YEAR(CtasReceber[[#This Row],[Data Recebimento]])</f>
        <v>1900</v>
      </c>
      <c r="M2971" s="154"/>
      <c r="N2971" s="208"/>
      <c r="O29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2" spans="1:15">
      <c r="A2972" s="156"/>
      <c r="B2972" s="220"/>
      <c r="C2972" s="150"/>
      <c r="D2972" s="150"/>
      <c r="E2972" s="150"/>
      <c r="F2972" s="150"/>
      <c r="G2972" s="151"/>
      <c r="H2972" s="23">
        <f>MONTH(CtasReceber[[#This Row],[Data Vencimento]])</f>
        <v>1</v>
      </c>
      <c r="I2972" s="23">
        <f>YEAR(CtasReceber[[#This Row],[Data Vencimento]])</f>
        <v>1900</v>
      </c>
      <c r="J2972" s="156"/>
      <c r="K2972" s="23">
        <f>MONTH(CtasReceber[[#This Row],[Data Recebimento]])</f>
        <v>1</v>
      </c>
      <c r="L2972" s="23">
        <f>YEAR(CtasReceber[[#This Row],[Data Recebimento]])</f>
        <v>1900</v>
      </c>
      <c r="M2972" s="154"/>
      <c r="N2972" s="208"/>
      <c r="O29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3" spans="1:15">
      <c r="A2973" s="156"/>
      <c r="B2973" s="220"/>
      <c r="C2973" s="150"/>
      <c r="D2973" s="150"/>
      <c r="E2973" s="150"/>
      <c r="F2973" s="150"/>
      <c r="G2973" s="151"/>
      <c r="H2973" s="23">
        <f>MONTH(CtasReceber[[#This Row],[Data Vencimento]])</f>
        <v>1</v>
      </c>
      <c r="I2973" s="23">
        <f>YEAR(CtasReceber[[#This Row],[Data Vencimento]])</f>
        <v>1900</v>
      </c>
      <c r="J2973" s="156"/>
      <c r="K2973" s="23">
        <f>MONTH(CtasReceber[[#This Row],[Data Recebimento]])</f>
        <v>1</v>
      </c>
      <c r="L2973" s="23">
        <f>YEAR(CtasReceber[[#This Row],[Data Recebimento]])</f>
        <v>1900</v>
      </c>
      <c r="M2973" s="154"/>
      <c r="N2973" s="208"/>
      <c r="O29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4" spans="1:15">
      <c r="A2974" s="156"/>
      <c r="B2974" s="220"/>
      <c r="C2974" s="150"/>
      <c r="D2974" s="150"/>
      <c r="E2974" s="150"/>
      <c r="F2974" s="150"/>
      <c r="G2974" s="151"/>
      <c r="H2974" s="23">
        <f>MONTH(CtasReceber[[#This Row],[Data Vencimento]])</f>
        <v>1</v>
      </c>
      <c r="I2974" s="23">
        <f>YEAR(CtasReceber[[#This Row],[Data Vencimento]])</f>
        <v>1900</v>
      </c>
      <c r="J2974" s="156"/>
      <c r="K2974" s="23">
        <f>MONTH(CtasReceber[[#This Row],[Data Recebimento]])</f>
        <v>1</v>
      </c>
      <c r="L2974" s="23">
        <f>YEAR(CtasReceber[[#This Row],[Data Recebimento]])</f>
        <v>1900</v>
      </c>
      <c r="M2974" s="154"/>
      <c r="N2974" s="208"/>
      <c r="O29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5" spans="1:15">
      <c r="A2975" s="156"/>
      <c r="B2975" s="220"/>
      <c r="C2975" s="150"/>
      <c r="D2975" s="150"/>
      <c r="E2975" s="150"/>
      <c r="F2975" s="150"/>
      <c r="G2975" s="151"/>
      <c r="H2975" s="23">
        <f>MONTH(CtasReceber[[#This Row],[Data Vencimento]])</f>
        <v>1</v>
      </c>
      <c r="I2975" s="23">
        <f>YEAR(CtasReceber[[#This Row],[Data Vencimento]])</f>
        <v>1900</v>
      </c>
      <c r="J2975" s="156"/>
      <c r="K2975" s="23">
        <f>MONTH(CtasReceber[[#This Row],[Data Recebimento]])</f>
        <v>1</v>
      </c>
      <c r="L2975" s="23">
        <f>YEAR(CtasReceber[[#This Row],[Data Recebimento]])</f>
        <v>1900</v>
      </c>
      <c r="M2975" s="154"/>
      <c r="N2975" s="208"/>
      <c r="O29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6" spans="1:15">
      <c r="A2976" s="156"/>
      <c r="B2976" s="220"/>
      <c r="C2976" s="150"/>
      <c r="D2976" s="150"/>
      <c r="E2976" s="150"/>
      <c r="F2976" s="150"/>
      <c r="G2976" s="151"/>
      <c r="H2976" s="23">
        <f>MONTH(CtasReceber[[#This Row],[Data Vencimento]])</f>
        <v>1</v>
      </c>
      <c r="I2976" s="23">
        <f>YEAR(CtasReceber[[#This Row],[Data Vencimento]])</f>
        <v>1900</v>
      </c>
      <c r="J2976" s="156"/>
      <c r="K2976" s="23">
        <f>MONTH(CtasReceber[[#This Row],[Data Recebimento]])</f>
        <v>1</v>
      </c>
      <c r="L2976" s="23">
        <f>YEAR(CtasReceber[[#This Row],[Data Recebimento]])</f>
        <v>1900</v>
      </c>
      <c r="M2976" s="154"/>
      <c r="N2976" s="208"/>
      <c r="O29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7" spans="1:15">
      <c r="A2977" s="156"/>
      <c r="B2977" s="220"/>
      <c r="C2977" s="150"/>
      <c r="D2977" s="150"/>
      <c r="E2977" s="150"/>
      <c r="F2977" s="150"/>
      <c r="G2977" s="151"/>
      <c r="H2977" s="23">
        <f>MONTH(CtasReceber[[#This Row],[Data Vencimento]])</f>
        <v>1</v>
      </c>
      <c r="I2977" s="23">
        <f>YEAR(CtasReceber[[#This Row],[Data Vencimento]])</f>
        <v>1900</v>
      </c>
      <c r="J2977" s="156"/>
      <c r="K2977" s="23">
        <f>MONTH(CtasReceber[[#This Row],[Data Recebimento]])</f>
        <v>1</v>
      </c>
      <c r="L2977" s="23">
        <f>YEAR(CtasReceber[[#This Row],[Data Recebimento]])</f>
        <v>1900</v>
      </c>
      <c r="M2977" s="154"/>
      <c r="N2977" s="208"/>
      <c r="O29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8" spans="1:15">
      <c r="A2978" s="156"/>
      <c r="B2978" s="220"/>
      <c r="C2978" s="150"/>
      <c r="D2978" s="150"/>
      <c r="E2978" s="150"/>
      <c r="F2978" s="150"/>
      <c r="G2978" s="151"/>
      <c r="H2978" s="23">
        <f>MONTH(CtasReceber[[#This Row],[Data Vencimento]])</f>
        <v>1</v>
      </c>
      <c r="I2978" s="23">
        <f>YEAR(CtasReceber[[#This Row],[Data Vencimento]])</f>
        <v>1900</v>
      </c>
      <c r="J2978" s="156"/>
      <c r="K2978" s="23">
        <f>MONTH(CtasReceber[[#This Row],[Data Recebimento]])</f>
        <v>1</v>
      </c>
      <c r="L2978" s="23">
        <f>YEAR(CtasReceber[[#This Row],[Data Recebimento]])</f>
        <v>1900</v>
      </c>
      <c r="M2978" s="154"/>
      <c r="N2978" s="208"/>
      <c r="O29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79" spans="1:15">
      <c r="A2979" s="156"/>
      <c r="B2979" s="220"/>
      <c r="C2979" s="150"/>
      <c r="D2979" s="150"/>
      <c r="E2979" s="150"/>
      <c r="F2979" s="150"/>
      <c r="G2979" s="151"/>
      <c r="H2979" s="23">
        <f>MONTH(CtasReceber[[#This Row],[Data Vencimento]])</f>
        <v>1</v>
      </c>
      <c r="I2979" s="23">
        <f>YEAR(CtasReceber[[#This Row],[Data Vencimento]])</f>
        <v>1900</v>
      </c>
      <c r="J2979" s="156"/>
      <c r="K2979" s="23">
        <f>MONTH(CtasReceber[[#This Row],[Data Recebimento]])</f>
        <v>1</v>
      </c>
      <c r="L2979" s="23">
        <f>YEAR(CtasReceber[[#This Row],[Data Recebimento]])</f>
        <v>1900</v>
      </c>
      <c r="M2979" s="154"/>
      <c r="N2979" s="208"/>
      <c r="O29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0" spans="1:15">
      <c r="A2980" s="156"/>
      <c r="B2980" s="220"/>
      <c r="C2980" s="150"/>
      <c r="D2980" s="150"/>
      <c r="E2980" s="150"/>
      <c r="F2980" s="150"/>
      <c r="G2980" s="151"/>
      <c r="H2980" s="23">
        <f>MONTH(CtasReceber[[#This Row],[Data Vencimento]])</f>
        <v>1</v>
      </c>
      <c r="I2980" s="23">
        <f>YEAR(CtasReceber[[#This Row],[Data Vencimento]])</f>
        <v>1900</v>
      </c>
      <c r="J2980" s="156"/>
      <c r="K2980" s="23">
        <f>MONTH(CtasReceber[[#This Row],[Data Recebimento]])</f>
        <v>1</v>
      </c>
      <c r="L2980" s="23">
        <f>YEAR(CtasReceber[[#This Row],[Data Recebimento]])</f>
        <v>1900</v>
      </c>
      <c r="M2980" s="154"/>
      <c r="N2980" s="208"/>
      <c r="O29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1" spans="1:15">
      <c r="A2981" s="156"/>
      <c r="B2981" s="220"/>
      <c r="C2981" s="150"/>
      <c r="D2981" s="150"/>
      <c r="E2981" s="150"/>
      <c r="F2981" s="150"/>
      <c r="G2981" s="151"/>
      <c r="H2981" s="23">
        <f>MONTH(CtasReceber[[#This Row],[Data Vencimento]])</f>
        <v>1</v>
      </c>
      <c r="I2981" s="23">
        <f>YEAR(CtasReceber[[#This Row],[Data Vencimento]])</f>
        <v>1900</v>
      </c>
      <c r="J2981" s="156"/>
      <c r="K2981" s="23">
        <f>MONTH(CtasReceber[[#This Row],[Data Recebimento]])</f>
        <v>1</v>
      </c>
      <c r="L2981" s="23">
        <f>YEAR(CtasReceber[[#This Row],[Data Recebimento]])</f>
        <v>1900</v>
      </c>
      <c r="M2981" s="154"/>
      <c r="N2981" s="208"/>
      <c r="O29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2" spans="1:15">
      <c r="A2982" s="156"/>
      <c r="B2982" s="220"/>
      <c r="C2982" s="150"/>
      <c r="D2982" s="150"/>
      <c r="E2982" s="150"/>
      <c r="F2982" s="150"/>
      <c r="G2982" s="151"/>
      <c r="H2982" s="23">
        <f>MONTH(CtasReceber[[#This Row],[Data Vencimento]])</f>
        <v>1</v>
      </c>
      <c r="I2982" s="23">
        <f>YEAR(CtasReceber[[#This Row],[Data Vencimento]])</f>
        <v>1900</v>
      </c>
      <c r="J2982" s="156"/>
      <c r="K2982" s="23">
        <f>MONTH(CtasReceber[[#This Row],[Data Recebimento]])</f>
        <v>1</v>
      </c>
      <c r="L2982" s="23">
        <f>YEAR(CtasReceber[[#This Row],[Data Recebimento]])</f>
        <v>1900</v>
      </c>
      <c r="M2982" s="154"/>
      <c r="N2982" s="208"/>
      <c r="O29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3" spans="1:15">
      <c r="A2983" s="156"/>
      <c r="B2983" s="220"/>
      <c r="C2983" s="150"/>
      <c r="D2983" s="150"/>
      <c r="E2983" s="150"/>
      <c r="F2983" s="150"/>
      <c r="G2983" s="151"/>
      <c r="H2983" s="23">
        <f>MONTH(CtasReceber[[#This Row],[Data Vencimento]])</f>
        <v>1</v>
      </c>
      <c r="I2983" s="23">
        <f>YEAR(CtasReceber[[#This Row],[Data Vencimento]])</f>
        <v>1900</v>
      </c>
      <c r="J2983" s="156"/>
      <c r="K2983" s="23">
        <f>MONTH(CtasReceber[[#This Row],[Data Recebimento]])</f>
        <v>1</v>
      </c>
      <c r="L2983" s="23">
        <f>YEAR(CtasReceber[[#This Row],[Data Recebimento]])</f>
        <v>1900</v>
      </c>
      <c r="M2983" s="154"/>
      <c r="N2983" s="208"/>
      <c r="O29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4" spans="1:15">
      <c r="A2984" s="156"/>
      <c r="B2984" s="220"/>
      <c r="C2984" s="150"/>
      <c r="D2984" s="150"/>
      <c r="E2984" s="150"/>
      <c r="F2984" s="150"/>
      <c r="G2984" s="151"/>
      <c r="H2984" s="23">
        <f>MONTH(CtasReceber[[#This Row],[Data Vencimento]])</f>
        <v>1</v>
      </c>
      <c r="I2984" s="23">
        <f>YEAR(CtasReceber[[#This Row],[Data Vencimento]])</f>
        <v>1900</v>
      </c>
      <c r="J2984" s="156"/>
      <c r="K2984" s="23">
        <f>MONTH(CtasReceber[[#This Row],[Data Recebimento]])</f>
        <v>1</v>
      </c>
      <c r="L2984" s="23">
        <f>YEAR(CtasReceber[[#This Row],[Data Recebimento]])</f>
        <v>1900</v>
      </c>
      <c r="M2984" s="154"/>
      <c r="N2984" s="208"/>
      <c r="O29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5" spans="1:15">
      <c r="A2985" s="156"/>
      <c r="B2985" s="220"/>
      <c r="C2985" s="150"/>
      <c r="D2985" s="150"/>
      <c r="E2985" s="150"/>
      <c r="F2985" s="150"/>
      <c r="G2985" s="151"/>
      <c r="H2985" s="23">
        <f>MONTH(CtasReceber[[#This Row],[Data Vencimento]])</f>
        <v>1</v>
      </c>
      <c r="I2985" s="23">
        <f>YEAR(CtasReceber[[#This Row],[Data Vencimento]])</f>
        <v>1900</v>
      </c>
      <c r="J2985" s="156"/>
      <c r="K2985" s="23">
        <f>MONTH(CtasReceber[[#This Row],[Data Recebimento]])</f>
        <v>1</v>
      </c>
      <c r="L2985" s="23">
        <f>YEAR(CtasReceber[[#This Row],[Data Recebimento]])</f>
        <v>1900</v>
      </c>
      <c r="M2985" s="154"/>
      <c r="N2985" s="208"/>
      <c r="O29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6" spans="1:15">
      <c r="A2986" s="156"/>
      <c r="B2986" s="220"/>
      <c r="C2986" s="150"/>
      <c r="D2986" s="150"/>
      <c r="E2986" s="150"/>
      <c r="F2986" s="150"/>
      <c r="G2986" s="151"/>
      <c r="H2986" s="23">
        <f>MONTH(CtasReceber[[#This Row],[Data Vencimento]])</f>
        <v>1</v>
      </c>
      <c r="I2986" s="23">
        <f>YEAR(CtasReceber[[#This Row],[Data Vencimento]])</f>
        <v>1900</v>
      </c>
      <c r="J2986" s="156"/>
      <c r="K2986" s="23">
        <f>MONTH(CtasReceber[[#This Row],[Data Recebimento]])</f>
        <v>1</v>
      </c>
      <c r="L2986" s="23">
        <f>YEAR(CtasReceber[[#This Row],[Data Recebimento]])</f>
        <v>1900</v>
      </c>
      <c r="M2986" s="154"/>
      <c r="N2986" s="208"/>
      <c r="O29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7" spans="1:15">
      <c r="A2987" s="156"/>
      <c r="B2987" s="220"/>
      <c r="C2987" s="150"/>
      <c r="D2987" s="150"/>
      <c r="E2987" s="150"/>
      <c r="F2987" s="150"/>
      <c r="G2987" s="151"/>
      <c r="H2987" s="23">
        <f>MONTH(CtasReceber[[#This Row],[Data Vencimento]])</f>
        <v>1</v>
      </c>
      <c r="I2987" s="23">
        <f>YEAR(CtasReceber[[#This Row],[Data Vencimento]])</f>
        <v>1900</v>
      </c>
      <c r="J2987" s="156"/>
      <c r="K2987" s="23">
        <f>MONTH(CtasReceber[[#This Row],[Data Recebimento]])</f>
        <v>1</v>
      </c>
      <c r="L2987" s="23">
        <f>YEAR(CtasReceber[[#This Row],[Data Recebimento]])</f>
        <v>1900</v>
      </c>
      <c r="M2987" s="154"/>
      <c r="N2987" s="208"/>
      <c r="O29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8" spans="1:15">
      <c r="A2988" s="156"/>
      <c r="B2988" s="220"/>
      <c r="C2988" s="150"/>
      <c r="D2988" s="150"/>
      <c r="E2988" s="150"/>
      <c r="F2988" s="150"/>
      <c r="G2988" s="151"/>
      <c r="H2988" s="23">
        <f>MONTH(CtasReceber[[#This Row],[Data Vencimento]])</f>
        <v>1</v>
      </c>
      <c r="I2988" s="23">
        <f>YEAR(CtasReceber[[#This Row],[Data Vencimento]])</f>
        <v>1900</v>
      </c>
      <c r="J2988" s="156"/>
      <c r="K2988" s="23">
        <f>MONTH(CtasReceber[[#This Row],[Data Recebimento]])</f>
        <v>1</v>
      </c>
      <c r="L2988" s="23">
        <f>YEAR(CtasReceber[[#This Row],[Data Recebimento]])</f>
        <v>1900</v>
      </c>
      <c r="M2988" s="154"/>
      <c r="N2988" s="208"/>
      <c r="O29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89" spans="1:15">
      <c r="A2989" s="156"/>
      <c r="B2989" s="220"/>
      <c r="C2989" s="150"/>
      <c r="D2989" s="150"/>
      <c r="E2989" s="150"/>
      <c r="F2989" s="150"/>
      <c r="G2989" s="151"/>
      <c r="H2989" s="23">
        <f>MONTH(CtasReceber[[#This Row],[Data Vencimento]])</f>
        <v>1</v>
      </c>
      <c r="I2989" s="23">
        <f>YEAR(CtasReceber[[#This Row],[Data Vencimento]])</f>
        <v>1900</v>
      </c>
      <c r="J2989" s="156"/>
      <c r="K2989" s="23">
        <f>MONTH(CtasReceber[[#This Row],[Data Recebimento]])</f>
        <v>1</v>
      </c>
      <c r="L2989" s="23">
        <f>YEAR(CtasReceber[[#This Row],[Data Recebimento]])</f>
        <v>1900</v>
      </c>
      <c r="M2989" s="154"/>
      <c r="N2989" s="208"/>
      <c r="O29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0" spans="1:15">
      <c r="A2990" s="156"/>
      <c r="B2990" s="220"/>
      <c r="C2990" s="150"/>
      <c r="D2990" s="150"/>
      <c r="E2990" s="150"/>
      <c r="F2990" s="150"/>
      <c r="G2990" s="151"/>
      <c r="H2990" s="23">
        <f>MONTH(CtasReceber[[#This Row],[Data Vencimento]])</f>
        <v>1</v>
      </c>
      <c r="I2990" s="23">
        <f>YEAR(CtasReceber[[#This Row],[Data Vencimento]])</f>
        <v>1900</v>
      </c>
      <c r="J2990" s="156"/>
      <c r="K2990" s="23">
        <f>MONTH(CtasReceber[[#This Row],[Data Recebimento]])</f>
        <v>1</v>
      </c>
      <c r="L2990" s="23">
        <f>YEAR(CtasReceber[[#This Row],[Data Recebimento]])</f>
        <v>1900</v>
      </c>
      <c r="M2990" s="154"/>
      <c r="N2990" s="208"/>
      <c r="O29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1" spans="1:15">
      <c r="A2991" s="156"/>
      <c r="B2991" s="220"/>
      <c r="C2991" s="150"/>
      <c r="D2991" s="150"/>
      <c r="E2991" s="150"/>
      <c r="F2991" s="150"/>
      <c r="G2991" s="151"/>
      <c r="H2991" s="23">
        <f>MONTH(CtasReceber[[#This Row],[Data Vencimento]])</f>
        <v>1</v>
      </c>
      <c r="I2991" s="23">
        <f>YEAR(CtasReceber[[#This Row],[Data Vencimento]])</f>
        <v>1900</v>
      </c>
      <c r="J2991" s="156"/>
      <c r="K2991" s="23">
        <f>MONTH(CtasReceber[[#This Row],[Data Recebimento]])</f>
        <v>1</v>
      </c>
      <c r="L2991" s="23">
        <f>YEAR(CtasReceber[[#This Row],[Data Recebimento]])</f>
        <v>1900</v>
      </c>
      <c r="M2991" s="154"/>
      <c r="N2991" s="208"/>
      <c r="O29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2" spans="1:15">
      <c r="A2992" s="156"/>
      <c r="B2992" s="220"/>
      <c r="C2992" s="150"/>
      <c r="D2992" s="150"/>
      <c r="E2992" s="150"/>
      <c r="F2992" s="150"/>
      <c r="G2992" s="151"/>
      <c r="H2992" s="23">
        <f>MONTH(CtasReceber[[#This Row],[Data Vencimento]])</f>
        <v>1</v>
      </c>
      <c r="I2992" s="23">
        <f>YEAR(CtasReceber[[#This Row],[Data Vencimento]])</f>
        <v>1900</v>
      </c>
      <c r="J2992" s="156"/>
      <c r="K2992" s="23">
        <f>MONTH(CtasReceber[[#This Row],[Data Recebimento]])</f>
        <v>1</v>
      </c>
      <c r="L2992" s="23">
        <f>YEAR(CtasReceber[[#This Row],[Data Recebimento]])</f>
        <v>1900</v>
      </c>
      <c r="M2992" s="154"/>
      <c r="N2992" s="208"/>
      <c r="O29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3" spans="1:15">
      <c r="A2993" s="156"/>
      <c r="B2993" s="220"/>
      <c r="C2993" s="150"/>
      <c r="D2993" s="150"/>
      <c r="E2993" s="150"/>
      <c r="F2993" s="150"/>
      <c r="G2993" s="151"/>
      <c r="H2993" s="23">
        <f>MONTH(CtasReceber[[#This Row],[Data Vencimento]])</f>
        <v>1</v>
      </c>
      <c r="I2993" s="23">
        <f>YEAR(CtasReceber[[#This Row],[Data Vencimento]])</f>
        <v>1900</v>
      </c>
      <c r="J2993" s="156"/>
      <c r="K2993" s="23">
        <f>MONTH(CtasReceber[[#This Row],[Data Recebimento]])</f>
        <v>1</v>
      </c>
      <c r="L2993" s="23">
        <f>YEAR(CtasReceber[[#This Row],[Data Recebimento]])</f>
        <v>1900</v>
      </c>
      <c r="M2993" s="154"/>
      <c r="N2993" s="208"/>
      <c r="O29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4" spans="1:15">
      <c r="A2994" s="156"/>
      <c r="B2994" s="220"/>
      <c r="C2994" s="150"/>
      <c r="D2994" s="150"/>
      <c r="E2994" s="150"/>
      <c r="F2994" s="150"/>
      <c r="G2994" s="151"/>
      <c r="H2994" s="23">
        <f>MONTH(CtasReceber[[#This Row],[Data Vencimento]])</f>
        <v>1</v>
      </c>
      <c r="I2994" s="23">
        <f>YEAR(CtasReceber[[#This Row],[Data Vencimento]])</f>
        <v>1900</v>
      </c>
      <c r="J2994" s="156"/>
      <c r="K2994" s="23">
        <f>MONTH(CtasReceber[[#This Row],[Data Recebimento]])</f>
        <v>1</v>
      </c>
      <c r="L2994" s="23">
        <f>YEAR(CtasReceber[[#This Row],[Data Recebimento]])</f>
        <v>1900</v>
      </c>
      <c r="M2994" s="154"/>
      <c r="N2994" s="208"/>
      <c r="O29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5" spans="1:15">
      <c r="A2995" s="156"/>
      <c r="B2995" s="220"/>
      <c r="C2995" s="150"/>
      <c r="D2995" s="150"/>
      <c r="E2995" s="150"/>
      <c r="F2995" s="150"/>
      <c r="G2995" s="151"/>
      <c r="H2995" s="23">
        <f>MONTH(CtasReceber[[#This Row],[Data Vencimento]])</f>
        <v>1</v>
      </c>
      <c r="I2995" s="23">
        <f>YEAR(CtasReceber[[#This Row],[Data Vencimento]])</f>
        <v>1900</v>
      </c>
      <c r="J2995" s="156"/>
      <c r="K2995" s="23">
        <f>MONTH(CtasReceber[[#This Row],[Data Recebimento]])</f>
        <v>1</v>
      </c>
      <c r="L2995" s="23">
        <f>YEAR(CtasReceber[[#This Row],[Data Recebimento]])</f>
        <v>1900</v>
      </c>
      <c r="M2995" s="154"/>
      <c r="N2995" s="208"/>
      <c r="O29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6" spans="1:15">
      <c r="A2996" s="156"/>
      <c r="B2996" s="220"/>
      <c r="C2996" s="150"/>
      <c r="D2996" s="150"/>
      <c r="E2996" s="150"/>
      <c r="F2996" s="150"/>
      <c r="G2996" s="151"/>
      <c r="H2996" s="23">
        <f>MONTH(CtasReceber[[#This Row],[Data Vencimento]])</f>
        <v>1</v>
      </c>
      <c r="I2996" s="23">
        <f>YEAR(CtasReceber[[#This Row],[Data Vencimento]])</f>
        <v>1900</v>
      </c>
      <c r="J2996" s="156"/>
      <c r="K2996" s="23">
        <f>MONTH(CtasReceber[[#This Row],[Data Recebimento]])</f>
        <v>1</v>
      </c>
      <c r="L2996" s="23">
        <f>YEAR(CtasReceber[[#This Row],[Data Recebimento]])</f>
        <v>1900</v>
      </c>
      <c r="M2996" s="154"/>
      <c r="N2996" s="208"/>
      <c r="O29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7" spans="1:15">
      <c r="A2997" s="156"/>
      <c r="B2997" s="220"/>
      <c r="C2997" s="150"/>
      <c r="D2997" s="150"/>
      <c r="E2997" s="150"/>
      <c r="F2997" s="150"/>
      <c r="G2997" s="151"/>
      <c r="H2997" s="23">
        <f>MONTH(CtasReceber[[#This Row],[Data Vencimento]])</f>
        <v>1</v>
      </c>
      <c r="I2997" s="23">
        <f>YEAR(CtasReceber[[#This Row],[Data Vencimento]])</f>
        <v>1900</v>
      </c>
      <c r="J2997" s="156"/>
      <c r="K2997" s="23">
        <f>MONTH(CtasReceber[[#This Row],[Data Recebimento]])</f>
        <v>1</v>
      </c>
      <c r="L2997" s="23">
        <f>YEAR(CtasReceber[[#This Row],[Data Recebimento]])</f>
        <v>1900</v>
      </c>
      <c r="M2997" s="154"/>
      <c r="N2997" s="208"/>
      <c r="O29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8" spans="1:15">
      <c r="A2998" s="156"/>
      <c r="B2998" s="220"/>
      <c r="C2998" s="150"/>
      <c r="D2998" s="150"/>
      <c r="E2998" s="150"/>
      <c r="F2998" s="150"/>
      <c r="G2998" s="151"/>
      <c r="H2998" s="23">
        <f>MONTH(CtasReceber[[#This Row],[Data Vencimento]])</f>
        <v>1</v>
      </c>
      <c r="I2998" s="23">
        <f>YEAR(CtasReceber[[#This Row],[Data Vencimento]])</f>
        <v>1900</v>
      </c>
      <c r="J2998" s="156"/>
      <c r="K2998" s="23">
        <f>MONTH(CtasReceber[[#This Row],[Data Recebimento]])</f>
        <v>1</v>
      </c>
      <c r="L2998" s="23">
        <f>YEAR(CtasReceber[[#This Row],[Data Recebimento]])</f>
        <v>1900</v>
      </c>
      <c r="M2998" s="154"/>
      <c r="N2998" s="208"/>
      <c r="O29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2999" spans="1:15">
      <c r="A2999" s="156"/>
      <c r="B2999" s="220"/>
      <c r="C2999" s="150"/>
      <c r="D2999" s="150"/>
      <c r="E2999" s="150"/>
      <c r="F2999" s="150"/>
      <c r="G2999" s="151"/>
      <c r="H2999" s="23">
        <f>MONTH(CtasReceber[[#This Row],[Data Vencimento]])</f>
        <v>1</v>
      </c>
      <c r="I2999" s="23">
        <f>YEAR(CtasReceber[[#This Row],[Data Vencimento]])</f>
        <v>1900</v>
      </c>
      <c r="J2999" s="156"/>
      <c r="K2999" s="23">
        <f>MONTH(CtasReceber[[#This Row],[Data Recebimento]])</f>
        <v>1</v>
      </c>
      <c r="L2999" s="23">
        <f>YEAR(CtasReceber[[#This Row],[Data Recebimento]])</f>
        <v>1900</v>
      </c>
      <c r="M2999" s="154"/>
      <c r="N2999" s="208"/>
      <c r="O29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0" spans="1:15">
      <c r="A3000" s="156"/>
      <c r="B3000" s="220"/>
      <c r="C3000" s="150"/>
      <c r="D3000" s="150"/>
      <c r="E3000" s="150"/>
      <c r="F3000" s="150"/>
      <c r="G3000" s="151"/>
      <c r="H3000" s="23">
        <f>MONTH(CtasReceber[[#This Row],[Data Vencimento]])</f>
        <v>1</v>
      </c>
      <c r="I3000" s="23">
        <f>YEAR(CtasReceber[[#This Row],[Data Vencimento]])</f>
        <v>1900</v>
      </c>
      <c r="J3000" s="156"/>
      <c r="K3000" s="23">
        <f>MONTH(CtasReceber[[#This Row],[Data Recebimento]])</f>
        <v>1</v>
      </c>
      <c r="L3000" s="23">
        <f>YEAR(CtasReceber[[#This Row],[Data Recebimento]])</f>
        <v>1900</v>
      </c>
      <c r="M3000" s="154"/>
      <c r="N3000" s="208"/>
      <c r="O30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1" spans="1:15">
      <c r="A3001" s="156"/>
      <c r="B3001" s="220"/>
      <c r="C3001" s="150"/>
      <c r="D3001" s="150"/>
      <c r="E3001" s="150"/>
      <c r="F3001" s="150"/>
      <c r="G3001" s="151"/>
      <c r="H3001" s="23">
        <f>MONTH(CtasReceber[[#This Row],[Data Vencimento]])</f>
        <v>1</v>
      </c>
      <c r="I3001" s="23">
        <f>YEAR(CtasReceber[[#This Row],[Data Vencimento]])</f>
        <v>1900</v>
      </c>
      <c r="J3001" s="156"/>
      <c r="K3001" s="23">
        <f>MONTH(CtasReceber[[#This Row],[Data Recebimento]])</f>
        <v>1</v>
      </c>
      <c r="L3001" s="23">
        <f>YEAR(CtasReceber[[#This Row],[Data Recebimento]])</f>
        <v>1900</v>
      </c>
      <c r="M3001" s="154"/>
      <c r="N3001" s="208"/>
      <c r="O30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2" spans="1:15">
      <c r="A3002" s="156"/>
      <c r="B3002" s="220"/>
      <c r="C3002" s="150"/>
      <c r="D3002" s="150"/>
      <c r="E3002" s="150"/>
      <c r="F3002" s="150"/>
      <c r="G3002" s="151"/>
      <c r="H3002" s="23">
        <f>MONTH(CtasReceber[[#This Row],[Data Vencimento]])</f>
        <v>1</v>
      </c>
      <c r="I3002" s="23">
        <f>YEAR(CtasReceber[[#This Row],[Data Vencimento]])</f>
        <v>1900</v>
      </c>
      <c r="J3002" s="156"/>
      <c r="K3002" s="23">
        <f>MONTH(CtasReceber[[#This Row],[Data Recebimento]])</f>
        <v>1</v>
      </c>
      <c r="L3002" s="23">
        <f>YEAR(CtasReceber[[#This Row],[Data Recebimento]])</f>
        <v>1900</v>
      </c>
      <c r="M3002" s="154"/>
      <c r="N3002" s="208"/>
      <c r="O30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3" spans="1:15">
      <c r="A3003" s="156"/>
      <c r="B3003" s="220"/>
      <c r="C3003" s="150"/>
      <c r="D3003" s="150"/>
      <c r="E3003" s="150"/>
      <c r="F3003" s="150"/>
      <c r="G3003" s="151"/>
      <c r="H3003" s="23">
        <f>MONTH(CtasReceber[[#This Row],[Data Vencimento]])</f>
        <v>1</v>
      </c>
      <c r="I3003" s="23">
        <f>YEAR(CtasReceber[[#This Row],[Data Vencimento]])</f>
        <v>1900</v>
      </c>
      <c r="J3003" s="156"/>
      <c r="K3003" s="23">
        <f>MONTH(CtasReceber[[#This Row],[Data Recebimento]])</f>
        <v>1</v>
      </c>
      <c r="L3003" s="23">
        <f>YEAR(CtasReceber[[#This Row],[Data Recebimento]])</f>
        <v>1900</v>
      </c>
      <c r="M3003" s="154"/>
      <c r="N3003" s="208"/>
      <c r="O30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4" spans="1:15">
      <c r="A3004" s="156"/>
      <c r="B3004" s="220"/>
      <c r="C3004" s="150"/>
      <c r="D3004" s="150"/>
      <c r="E3004" s="150"/>
      <c r="F3004" s="150"/>
      <c r="G3004" s="151"/>
      <c r="H3004" s="23">
        <f>MONTH(CtasReceber[[#This Row],[Data Vencimento]])</f>
        <v>1</v>
      </c>
      <c r="I3004" s="23">
        <f>YEAR(CtasReceber[[#This Row],[Data Vencimento]])</f>
        <v>1900</v>
      </c>
      <c r="J3004" s="156"/>
      <c r="K3004" s="23">
        <f>MONTH(CtasReceber[[#This Row],[Data Recebimento]])</f>
        <v>1</v>
      </c>
      <c r="L3004" s="23">
        <f>YEAR(CtasReceber[[#This Row],[Data Recebimento]])</f>
        <v>1900</v>
      </c>
      <c r="M3004" s="154"/>
      <c r="N3004" s="208"/>
      <c r="O30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5" spans="1:15">
      <c r="A3005" s="156"/>
      <c r="B3005" s="220"/>
      <c r="C3005" s="150"/>
      <c r="D3005" s="150"/>
      <c r="E3005" s="150"/>
      <c r="F3005" s="150"/>
      <c r="G3005" s="151"/>
      <c r="H3005" s="23">
        <f>MONTH(CtasReceber[[#This Row],[Data Vencimento]])</f>
        <v>1</v>
      </c>
      <c r="I3005" s="23">
        <f>YEAR(CtasReceber[[#This Row],[Data Vencimento]])</f>
        <v>1900</v>
      </c>
      <c r="J3005" s="156"/>
      <c r="K3005" s="23">
        <f>MONTH(CtasReceber[[#This Row],[Data Recebimento]])</f>
        <v>1</v>
      </c>
      <c r="L3005" s="23">
        <f>YEAR(CtasReceber[[#This Row],[Data Recebimento]])</f>
        <v>1900</v>
      </c>
      <c r="M3005" s="154"/>
      <c r="N3005" s="208"/>
      <c r="O30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6" spans="1:15">
      <c r="A3006" s="156"/>
      <c r="B3006" s="220"/>
      <c r="C3006" s="150"/>
      <c r="D3006" s="150"/>
      <c r="E3006" s="150"/>
      <c r="F3006" s="150"/>
      <c r="G3006" s="151"/>
      <c r="H3006" s="23">
        <f>MONTH(CtasReceber[[#This Row],[Data Vencimento]])</f>
        <v>1</v>
      </c>
      <c r="I3006" s="23">
        <f>YEAR(CtasReceber[[#This Row],[Data Vencimento]])</f>
        <v>1900</v>
      </c>
      <c r="J3006" s="156"/>
      <c r="K3006" s="23">
        <f>MONTH(CtasReceber[[#This Row],[Data Recebimento]])</f>
        <v>1</v>
      </c>
      <c r="L3006" s="23">
        <f>YEAR(CtasReceber[[#This Row],[Data Recebimento]])</f>
        <v>1900</v>
      </c>
      <c r="M3006" s="154"/>
      <c r="N3006" s="208"/>
      <c r="O30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7" spans="1:15">
      <c r="A3007" s="156"/>
      <c r="B3007" s="220"/>
      <c r="C3007" s="150"/>
      <c r="D3007" s="150"/>
      <c r="E3007" s="150"/>
      <c r="F3007" s="150"/>
      <c r="G3007" s="151"/>
      <c r="H3007" s="23">
        <f>MONTH(CtasReceber[[#This Row],[Data Vencimento]])</f>
        <v>1</v>
      </c>
      <c r="I3007" s="23">
        <f>YEAR(CtasReceber[[#This Row],[Data Vencimento]])</f>
        <v>1900</v>
      </c>
      <c r="J3007" s="156"/>
      <c r="K3007" s="23">
        <f>MONTH(CtasReceber[[#This Row],[Data Recebimento]])</f>
        <v>1</v>
      </c>
      <c r="L3007" s="23">
        <f>YEAR(CtasReceber[[#This Row],[Data Recebimento]])</f>
        <v>1900</v>
      </c>
      <c r="M3007" s="154"/>
      <c r="N3007" s="208"/>
      <c r="O30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8" spans="1:15">
      <c r="A3008" s="156"/>
      <c r="B3008" s="220"/>
      <c r="C3008" s="150"/>
      <c r="D3008" s="150"/>
      <c r="E3008" s="150"/>
      <c r="F3008" s="150"/>
      <c r="G3008" s="151"/>
      <c r="H3008" s="23">
        <f>MONTH(CtasReceber[[#This Row],[Data Vencimento]])</f>
        <v>1</v>
      </c>
      <c r="I3008" s="23">
        <f>YEAR(CtasReceber[[#This Row],[Data Vencimento]])</f>
        <v>1900</v>
      </c>
      <c r="J3008" s="156"/>
      <c r="K3008" s="23">
        <f>MONTH(CtasReceber[[#This Row],[Data Recebimento]])</f>
        <v>1</v>
      </c>
      <c r="L3008" s="23">
        <f>YEAR(CtasReceber[[#This Row],[Data Recebimento]])</f>
        <v>1900</v>
      </c>
      <c r="M3008" s="154"/>
      <c r="N3008" s="208"/>
      <c r="O30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09" spans="1:15">
      <c r="A3009" s="156"/>
      <c r="B3009" s="220"/>
      <c r="C3009" s="150"/>
      <c r="D3009" s="150"/>
      <c r="E3009" s="150"/>
      <c r="F3009" s="150"/>
      <c r="G3009" s="151"/>
      <c r="H3009" s="23">
        <f>MONTH(CtasReceber[[#This Row],[Data Vencimento]])</f>
        <v>1</v>
      </c>
      <c r="I3009" s="23">
        <f>YEAR(CtasReceber[[#This Row],[Data Vencimento]])</f>
        <v>1900</v>
      </c>
      <c r="J3009" s="156"/>
      <c r="K3009" s="23">
        <f>MONTH(CtasReceber[[#This Row],[Data Recebimento]])</f>
        <v>1</v>
      </c>
      <c r="L3009" s="23">
        <f>YEAR(CtasReceber[[#This Row],[Data Recebimento]])</f>
        <v>1900</v>
      </c>
      <c r="M3009" s="154"/>
      <c r="N3009" s="208"/>
      <c r="O30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0" spans="1:15">
      <c r="A3010" s="156"/>
      <c r="B3010" s="220"/>
      <c r="C3010" s="150"/>
      <c r="D3010" s="150"/>
      <c r="E3010" s="150"/>
      <c r="F3010" s="150"/>
      <c r="G3010" s="151"/>
      <c r="H3010" s="23">
        <f>MONTH(CtasReceber[[#This Row],[Data Vencimento]])</f>
        <v>1</v>
      </c>
      <c r="I3010" s="23">
        <f>YEAR(CtasReceber[[#This Row],[Data Vencimento]])</f>
        <v>1900</v>
      </c>
      <c r="J3010" s="156"/>
      <c r="K3010" s="23">
        <f>MONTH(CtasReceber[[#This Row],[Data Recebimento]])</f>
        <v>1</v>
      </c>
      <c r="L3010" s="23">
        <f>YEAR(CtasReceber[[#This Row],[Data Recebimento]])</f>
        <v>1900</v>
      </c>
      <c r="M3010" s="154"/>
      <c r="N3010" s="208"/>
      <c r="O30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1" spans="1:15">
      <c r="A3011" s="156"/>
      <c r="B3011" s="220"/>
      <c r="C3011" s="150"/>
      <c r="D3011" s="150"/>
      <c r="E3011" s="150"/>
      <c r="F3011" s="150"/>
      <c r="G3011" s="151"/>
      <c r="H3011" s="23">
        <f>MONTH(CtasReceber[[#This Row],[Data Vencimento]])</f>
        <v>1</v>
      </c>
      <c r="I3011" s="23">
        <f>YEAR(CtasReceber[[#This Row],[Data Vencimento]])</f>
        <v>1900</v>
      </c>
      <c r="J3011" s="156"/>
      <c r="K3011" s="23">
        <f>MONTH(CtasReceber[[#This Row],[Data Recebimento]])</f>
        <v>1</v>
      </c>
      <c r="L3011" s="23">
        <f>YEAR(CtasReceber[[#This Row],[Data Recebimento]])</f>
        <v>1900</v>
      </c>
      <c r="M3011" s="154"/>
      <c r="N3011" s="208"/>
      <c r="O30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2" spans="1:15">
      <c r="A3012" s="156"/>
      <c r="B3012" s="220"/>
      <c r="C3012" s="150"/>
      <c r="D3012" s="150"/>
      <c r="E3012" s="150"/>
      <c r="F3012" s="150"/>
      <c r="G3012" s="151"/>
      <c r="H3012" s="23">
        <f>MONTH(CtasReceber[[#This Row],[Data Vencimento]])</f>
        <v>1</v>
      </c>
      <c r="I3012" s="23">
        <f>YEAR(CtasReceber[[#This Row],[Data Vencimento]])</f>
        <v>1900</v>
      </c>
      <c r="J3012" s="156"/>
      <c r="K3012" s="23">
        <f>MONTH(CtasReceber[[#This Row],[Data Recebimento]])</f>
        <v>1</v>
      </c>
      <c r="L3012" s="23">
        <f>YEAR(CtasReceber[[#This Row],[Data Recebimento]])</f>
        <v>1900</v>
      </c>
      <c r="M3012" s="154"/>
      <c r="N3012" s="208"/>
      <c r="O30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3" spans="1:15">
      <c r="A3013" s="156"/>
      <c r="B3013" s="220"/>
      <c r="C3013" s="150"/>
      <c r="D3013" s="150"/>
      <c r="E3013" s="150"/>
      <c r="F3013" s="150"/>
      <c r="G3013" s="151"/>
      <c r="H3013" s="23">
        <f>MONTH(CtasReceber[[#This Row],[Data Vencimento]])</f>
        <v>1</v>
      </c>
      <c r="I3013" s="23">
        <f>YEAR(CtasReceber[[#This Row],[Data Vencimento]])</f>
        <v>1900</v>
      </c>
      <c r="J3013" s="156"/>
      <c r="K3013" s="23">
        <f>MONTH(CtasReceber[[#This Row],[Data Recebimento]])</f>
        <v>1</v>
      </c>
      <c r="L3013" s="23">
        <f>YEAR(CtasReceber[[#This Row],[Data Recebimento]])</f>
        <v>1900</v>
      </c>
      <c r="M3013" s="154"/>
      <c r="N3013" s="208"/>
      <c r="O30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4" spans="1:15">
      <c r="A3014" s="156"/>
      <c r="B3014" s="220"/>
      <c r="C3014" s="150"/>
      <c r="D3014" s="150"/>
      <c r="E3014" s="150"/>
      <c r="F3014" s="150"/>
      <c r="G3014" s="151"/>
      <c r="H3014" s="23">
        <f>MONTH(CtasReceber[[#This Row],[Data Vencimento]])</f>
        <v>1</v>
      </c>
      <c r="I3014" s="23">
        <f>YEAR(CtasReceber[[#This Row],[Data Vencimento]])</f>
        <v>1900</v>
      </c>
      <c r="J3014" s="156"/>
      <c r="K3014" s="23">
        <f>MONTH(CtasReceber[[#This Row],[Data Recebimento]])</f>
        <v>1</v>
      </c>
      <c r="L3014" s="23">
        <f>YEAR(CtasReceber[[#This Row],[Data Recebimento]])</f>
        <v>1900</v>
      </c>
      <c r="M3014" s="154"/>
      <c r="N3014" s="208"/>
      <c r="O30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5" spans="1:15">
      <c r="A3015" s="156"/>
      <c r="B3015" s="220"/>
      <c r="C3015" s="150"/>
      <c r="D3015" s="150"/>
      <c r="E3015" s="150"/>
      <c r="F3015" s="150"/>
      <c r="G3015" s="151"/>
      <c r="H3015" s="23">
        <f>MONTH(CtasReceber[[#This Row],[Data Vencimento]])</f>
        <v>1</v>
      </c>
      <c r="I3015" s="23">
        <f>YEAR(CtasReceber[[#This Row],[Data Vencimento]])</f>
        <v>1900</v>
      </c>
      <c r="J3015" s="156"/>
      <c r="K3015" s="23">
        <f>MONTH(CtasReceber[[#This Row],[Data Recebimento]])</f>
        <v>1</v>
      </c>
      <c r="L3015" s="23">
        <f>YEAR(CtasReceber[[#This Row],[Data Recebimento]])</f>
        <v>1900</v>
      </c>
      <c r="M3015" s="154"/>
      <c r="N3015" s="208"/>
      <c r="O30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6" spans="1:15">
      <c r="A3016" s="156"/>
      <c r="B3016" s="220"/>
      <c r="C3016" s="150"/>
      <c r="D3016" s="150"/>
      <c r="E3016" s="150"/>
      <c r="F3016" s="150"/>
      <c r="G3016" s="151"/>
      <c r="H3016" s="23">
        <f>MONTH(CtasReceber[[#This Row],[Data Vencimento]])</f>
        <v>1</v>
      </c>
      <c r="I3016" s="23">
        <f>YEAR(CtasReceber[[#This Row],[Data Vencimento]])</f>
        <v>1900</v>
      </c>
      <c r="J3016" s="156"/>
      <c r="K3016" s="23">
        <f>MONTH(CtasReceber[[#This Row],[Data Recebimento]])</f>
        <v>1</v>
      </c>
      <c r="L3016" s="23">
        <f>YEAR(CtasReceber[[#This Row],[Data Recebimento]])</f>
        <v>1900</v>
      </c>
      <c r="M3016" s="154"/>
      <c r="N3016" s="208"/>
      <c r="O30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7" spans="1:15">
      <c r="A3017" s="156"/>
      <c r="B3017" s="220"/>
      <c r="C3017" s="150"/>
      <c r="D3017" s="150"/>
      <c r="E3017" s="150"/>
      <c r="F3017" s="150"/>
      <c r="G3017" s="151"/>
      <c r="H3017" s="23">
        <f>MONTH(CtasReceber[[#This Row],[Data Vencimento]])</f>
        <v>1</v>
      </c>
      <c r="I3017" s="23">
        <f>YEAR(CtasReceber[[#This Row],[Data Vencimento]])</f>
        <v>1900</v>
      </c>
      <c r="J3017" s="156"/>
      <c r="K3017" s="23">
        <f>MONTH(CtasReceber[[#This Row],[Data Recebimento]])</f>
        <v>1</v>
      </c>
      <c r="L3017" s="23">
        <f>YEAR(CtasReceber[[#This Row],[Data Recebimento]])</f>
        <v>1900</v>
      </c>
      <c r="M3017" s="154"/>
      <c r="N3017" s="208"/>
      <c r="O30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8" spans="1:15">
      <c r="A3018" s="156"/>
      <c r="B3018" s="220"/>
      <c r="C3018" s="150"/>
      <c r="D3018" s="150"/>
      <c r="E3018" s="150"/>
      <c r="F3018" s="150"/>
      <c r="G3018" s="151"/>
      <c r="H3018" s="23">
        <f>MONTH(CtasReceber[[#This Row],[Data Vencimento]])</f>
        <v>1</v>
      </c>
      <c r="I3018" s="23">
        <f>YEAR(CtasReceber[[#This Row],[Data Vencimento]])</f>
        <v>1900</v>
      </c>
      <c r="J3018" s="156"/>
      <c r="K3018" s="23">
        <f>MONTH(CtasReceber[[#This Row],[Data Recebimento]])</f>
        <v>1</v>
      </c>
      <c r="L3018" s="23">
        <f>YEAR(CtasReceber[[#This Row],[Data Recebimento]])</f>
        <v>1900</v>
      </c>
      <c r="M3018" s="154"/>
      <c r="N3018" s="208"/>
      <c r="O30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19" spans="1:15">
      <c r="A3019" s="156"/>
      <c r="B3019" s="220"/>
      <c r="C3019" s="150"/>
      <c r="D3019" s="150"/>
      <c r="E3019" s="150"/>
      <c r="F3019" s="150"/>
      <c r="G3019" s="151"/>
      <c r="H3019" s="23">
        <f>MONTH(CtasReceber[[#This Row],[Data Vencimento]])</f>
        <v>1</v>
      </c>
      <c r="I3019" s="23">
        <f>YEAR(CtasReceber[[#This Row],[Data Vencimento]])</f>
        <v>1900</v>
      </c>
      <c r="J3019" s="156"/>
      <c r="K3019" s="23">
        <f>MONTH(CtasReceber[[#This Row],[Data Recebimento]])</f>
        <v>1</v>
      </c>
      <c r="L3019" s="23">
        <f>YEAR(CtasReceber[[#This Row],[Data Recebimento]])</f>
        <v>1900</v>
      </c>
      <c r="M3019" s="154"/>
      <c r="N3019" s="208"/>
      <c r="O30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0" spans="1:15">
      <c r="A3020" s="156"/>
      <c r="B3020" s="220"/>
      <c r="C3020" s="150"/>
      <c r="D3020" s="150"/>
      <c r="E3020" s="150"/>
      <c r="F3020" s="150"/>
      <c r="G3020" s="151"/>
      <c r="H3020" s="23">
        <f>MONTH(CtasReceber[[#This Row],[Data Vencimento]])</f>
        <v>1</v>
      </c>
      <c r="I3020" s="23">
        <f>YEAR(CtasReceber[[#This Row],[Data Vencimento]])</f>
        <v>1900</v>
      </c>
      <c r="J3020" s="156"/>
      <c r="K3020" s="23">
        <f>MONTH(CtasReceber[[#This Row],[Data Recebimento]])</f>
        <v>1</v>
      </c>
      <c r="L3020" s="23">
        <f>YEAR(CtasReceber[[#This Row],[Data Recebimento]])</f>
        <v>1900</v>
      </c>
      <c r="M3020" s="154"/>
      <c r="N3020" s="208"/>
      <c r="O30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1" spans="1:15">
      <c r="A3021" s="156"/>
      <c r="B3021" s="220"/>
      <c r="C3021" s="150"/>
      <c r="D3021" s="150"/>
      <c r="E3021" s="150"/>
      <c r="F3021" s="150"/>
      <c r="G3021" s="151"/>
      <c r="H3021" s="23">
        <f>MONTH(CtasReceber[[#This Row],[Data Vencimento]])</f>
        <v>1</v>
      </c>
      <c r="I3021" s="23">
        <f>YEAR(CtasReceber[[#This Row],[Data Vencimento]])</f>
        <v>1900</v>
      </c>
      <c r="J3021" s="156"/>
      <c r="K3021" s="23">
        <f>MONTH(CtasReceber[[#This Row],[Data Recebimento]])</f>
        <v>1</v>
      </c>
      <c r="L3021" s="23">
        <f>YEAR(CtasReceber[[#This Row],[Data Recebimento]])</f>
        <v>1900</v>
      </c>
      <c r="M3021" s="154"/>
      <c r="N3021" s="208"/>
      <c r="O30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2" spans="1:15">
      <c r="A3022" s="156"/>
      <c r="B3022" s="220"/>
      <c r="C3022" s="150"/>
      <c r="D3022" s="150"/>
      <c r="E3022" s="150"/>
      <c r="F3022" s="150"/>
      <c r="G3022" s="151"/>
      <c r="H3022" s="23">
        <f>MONTH(CtasReceber[[#This Row],[Data Vencimento]])</f>
        <v>1</v>
      </c>
      <c r="I3022" s="23">
        <f>YEAR(CtasReceber[[#This Row],[Data Vencimento]])</f>
        <v>1900</v>
      </c>
      <c r="J3022" s="156"/>
      <c r="K3022" s="23">
        <f>MONTH(CtasReceber[[#This Row],[Data Recebimento]])</f>
        <v>1</v>
      </c>
      <c r="L3022" s="23">
        <f>YEAR(CtasReceber[[#This Row],[Data Recebimento]])</f>
        <v>1900</v>
      </c>
      <c r="M3022" s="154"/>
      <c r="N3022" s="208"/>
      <c r="O30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3" spans="1:15">
      <c r="A3023" s="156"/>
      <c r="B3023" s="220"/>
      <c r="C3023" s="150"/>
      <c r="D3023" s="150"/>
      <c r="E3023" s="150"/>
      <c r="F3023" s="150"/>
      <c r="G3023" s="151"/>
      <c r="H3023" s="23">
        <f>MONTH(CtasReceber[[#This Row],[Data Vencimento]])</f>
        <v>1</v>
      </c>
      <c r="I3023" s="23">
        <f>YEAR(CtasReceber[[#This Row],[Data Vencimento]])</f>
        <v>1900</v>
      </c>
      <c r="J3023" s="156"/>
      <c r="K3023" s="23">
        <f>MONTH(CtasReceber[[#This Row],[Data Recebimento]])</f>
        <v>1</v>
      </c>
      <c r="L3023" s="23">
        <f>YEAR(CtasReceber[[#This Row],[Data Recebimento]])</f>
        <v>1900</v>
      </c>
      <c r="M3023" s="154"/>
      <c r="N3023" s="208"/>
      <c r="O30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4" spans="1:15">
      <c r="A3024" s="156"/>
      <c r="B3024" s="220"/>
      <c r="C3024" s="150"/>
      <c r="D3024" s="150"/>
      <c r="E3024" s="150"/>
      <c r="F3024" s="150"/>
      <c r="G3024" s="151"/>
      <c r="H3024" s="23">
        <f>MONTH(CtasReceber[[#This Row],[Data Vencimento]])</f>
        <v>1</v>
      </c>
      <c r="I3024" s="23">
        <f>YEAR(CtasReceber[[#This Row],[Data Vencimento]])</f>
        <v>1900</v>
      </c>
      <c r="J3024" s="156"/>
      <c r="K3024" s="23">
        <f>MONTH(CtasReceber[[#This Row],[Data Recebimento]])</f>
        <v>1</v>
      </c>
      <c r="L3024" s="23">
        <f>YEAR(CtasReceber[[#This Row],[Data Recebimento]])</f>
        <v>1900</v>
      </c>
      <c r="M3024" s="154"/>
      <c r="N3024" s="208"/>
      <c r="O30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5" spans="1:15">
      <c r="A3025" s="156"/>
      <c r="B3025" s="220"/>
      <c r="C3025" s="150"/>
      <c r="D3025" s="150"/>
      <c r="E3025" s="150"/>
      <c r="F3025" s="150"/>
      <c r="G3025" s="151"/>
      <c r="H3025" s="23">
        <f>MONTH(CtasReceber[[#This Row],[Data Vencimento]])</f>
        <v>1</v>
      </c>
      <c r="I3025" s="23">
        <f>YEAR(CtasReceber[[#This Row],[Data Vencimento]])</f>
        <v>1900</v>
      </c>
      <c r="J3025" s="156"/>
      <c r="K3025" s="23">
        <f>MONTH(CtasReceber[[#This Row],[Data Recebimento]])</f>
        <v>1</v>
      </c>
      <c r="L3025" s="23">
        <f>YEAR(CtasReceber[[#This Row],[Data Recebimento]])</f>
        <v>1900</v>
      </c>
      <c r="M3025" s="154"/>
      <c r="N3025" s="208"/>
      <c r="O30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6" spans="1:15">
      <c r="A3026" s="156"/>
      <c r="B3026" s="220"/>
      <c r="C3026" s="150"/>
      <c r="D3026" s="150"/>
      <c r="E3026" s="150"/>
      <c r="F3026" s="150"/>
      <c r="G3026" s="151"/>
      <c r="H3026" s="23">
        <f>MONTH(CtasReceber[[#This Row],[Data Vencimento]])</f>
        <v>1</v>
      </c>
      <c r="I3026" s="23">
        <f>YEAR(CtasReceber[[#This Row],[Data Vencimento]])</f>
        <v>1900</v>
      </c>
      <c r="J3026" s="156"/>
      <c r="K3026" s="23">
        <f>MONTH(CtasReceber[[#This Row],[Data Recebimento]])</f>
        <v>1</v>
      </c>
      <c r="L3026" s="23">
        <f>YEAR(CtasReceber[[#This Row],[Data Recebimento]])</f>
        <v>1900</v>
      </c>
      <c r="M3026" s="154"/>
      <c r="N3026" s="208"/>
      <c r="O30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7" spans="1:15">
      <c r="A3027" s="156"/>
      <c r="B3027" s="220"/>
      <c r="C3027" s="150"/>
      <c r="D3027" s="150"/>
      <c r="E3027" s="150"/>
      <c r="F3027" s="150"/>
      <c r="G3027" s="151"/>
      <c r="H3027" s="23">
        <f>MONTH(CtasReceber[[#This Row],[Data Vencimento]])</f>
        <v>1</v>
      </c>
      <c r="I3027" s="23">
        <f>YEAR(CtasReceber[[#This Row],[Data Vencimento]])</f>
        <v>1900</v>
      </c>
      <c r="J3027" s="156"/>
      <c r="K3027" s="23">
        <f>MONTH(CtasReceber[[#This Row],[Data Recebimento]])</f>
        <v>1</v>
      </c>
      <c r="L3027" s="23">
        <f>YEAR(CtasReceber[[#This Row],[Data Recebimento]])</f>
        <v>1900</v>
      </c>
      <c r="M3027" s="154"/>
      <c r="N3027" s="208"/>
      <c r="O30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8" spans="1:15">
      <c r="A3028" s="156"/>
      <c r="B3028" s="220"/>
      <c r="C3028" s="150"/>
      <c r="D3028" s="150"/>
      <c r="E3028" s="150"/>
      <c r="F3028" s="150"/>
      <c r="G3028" s="151"/>
      <c r="H3028" s="23">
        <f>MONTH(CtasReceber[[#This Row],[Data Vencimento]])</f>
        <v>1</v>
      </c>
      <c r="I3028" s="23">
        <f>YEAR(CtasReceber[[#This Row],[Data Vencimento]])</f>
        <v>1900</v>
      </c>
      <c r="J3028" s="156"/>
      <c r="K3028" s="23">
        <f>MONTH(CtasReceber[[#This Row],[Data Recebimento]])</f>
        <v>1</v>
      </c>
      <c r="L3028" s="23">
        <f>YEAR(CtasReceber[[#This Row],[Data Recebimento]])</f>
        <v>1900</v>
      </c>
      <c r="M3028" s="154"/>
      <c r="N3028" s="208"/>
      <c r="O30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29" spans="1:15">
      <c r="A3029" s="156"/>
      <c r="B3029" s="220"/>
      <c r="C3029" s="150"/>
      <c r="D3029" s="150"/>
      <c r="E3029" s="150"/>
      <c r="F3029" s="150"/>
      <c r="G3029" s="151"/>
      <c r="H3029" s="23">
        <f>MONTH(CtasReceber[[#This Row],[Data Vencimento]])</f>
        <v>1</v>
      </c>
      <c r="I3029" s="23">
        <f>YEAR(CtasReceber[[#This Row],[Data Vencimento]])</f>
        <v>1900</v>
      </c>
      <c r="J3029" s="156"/>
      <c r="K3029" s="23">
        <f>MONTH(CtasReceber[[#This Row],[Data Recebimento]])</f>
        <v>1</v>
      </c>
      <c r="L3029" s="23">
        <f>YEAR(CtasReceber[[#This Row],[Data Recebimento]])</f>
        <v>1900</v>
      </c>
      <c r="M3029" s="154"/>
      <c r="N3029" s="208"/>
      <c r="O30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0" spans="1:15">
      <c r="A3030" s="156"/>
      <c r="B3030" s="220"/>
      <c r="C3030" s="150"/>
      <c r="D3030" s="150"/>
      <c r="E3030" s="150"/>
      <c r="F3030" s="150"/>
      <c r="G3030" s="151"/>
      <c r="H3030" s="23">
        <f>MONTH(CtasReceber[[#This Row],[Data Vencimento]])</f>
        <v>1</v>
      </c>
      <c r="I3030" s="23">
        <f>YEAR(CtasReceber[[#This Row],[Data Vencimento]])</f>
        <v>1900</v>
      </c>
      <c r="J3030" s="156"/>
      <c r="K3030" s="23">
        <f>MONTH(CtasReceber[[#This Row],[Data Recebimento]])</f>
        <v>1</v>
      </c>
      <c r="L3030" s="23">
        <f>YEAR(CtasReceber[[#This Row],[Data Recebimento]])</f>
        <v>1900</v>
      </c>
      <c r="M3030" s="154"/>
      <c r="N3030" s="208"/>
      <c r="O30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1" spans="1:15">
      <c r="A3031" s="156"/>
      <c r="B3031" s="220"/>
      <c r="C3031" s="150"/>
      <c r="D3031" s="150"/>
      <c r="E3031" s="150"/>
      <c r="F3031" s="150"/>
      <c r="G3031" s="151"/>
      <c r="H3031" s="23">
        <f>MONTH(CtasReceber[[#This Row],[Data Vencimento]])</f>
        <v>1</v>
      </c>
      <c r="I3031" s="23">
        <f>YEAR(CtasReceber[[#This Row],[Data Vencimento]])</f>
        <v>1900</v>
      </c>
      <c r="J3031" s="156"/>
      <c r="K3031" s="23">
        <f>MONTH(CtasReceber[[#This Row],[Data Recebimento]])</f>
        <v>1</v>
      </c>
      <c r="L3031" s="23">
        <f>YEAR(CtasReceber[[#This Row],[Data Recebimento]])</f>
        <v>1900</v>
      </c>
      <c r="M3031" s="154"/>
      <c r="N3031" s="208"/>
      <c r="O30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2" spans="1:15">
      <c r="A3032" s="156"/>
      <c r="B3032" s="220"/>
      <c r="C3032" s="150"/>
      <c r="D3032" s="150"/>
      <c r="E3032" s="150"/>
      <c r="F3032" s="150"/>
      <c r="G3032" s="151"/>
      <c r="H3032" s="23">
        <f>MONTH(CtasReceber[[#This Row],[Data Vencimento]])</f>
        <v>1</v>
      </c>
      <c r="I3032" s="23">
        <f>YEAR(CtasReceber[[#This Row],[Data Vencimento]])</f>
        <v>1900</v>
      </c>
      <c r="J3032" s="156"/>
      <c r="K3032" s="23">
        <f>MONTH(CtasReceber[[#This Row],[Data Recebimento]])</f>
        <v>1</v>
      </c>
      <c r="L3032" s="23">
        <f>YEAR(CtasReceber[[#This Row],[Data Recebimento]])</f>
        <v>1900</v>
      </c>
      <c r="M3032" s="154"/>
      <c r="N3032" s="208"/>
      <c r="O30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3" spans="1:15">
      <c r="A3033" s="156"/>
      <c r="B3033" s="220"/>
      <c r="C3033" s="150"/>
      <c r="D3033" s="150"/>
      <c r="E3033" s="150"/>
      <c r="F3033" s="150"/>
      <c r="G3033" s="151"/>
      <c r="H3033" s="23">
        <f>MONTH(CtasReceber[[#This Row],[Data Vencimento]])</f>
        <v>1</v>
      </c>
      <c r="I3033" s="23">
        <f>YEAR(CtasReceber[[#This Row],[Data Vencimento]])</f>
        <v>1900</v>
      </c>
      <c r="J3033" s="156"/>
      <c r="K3033" s="23">
        <f>MONTH(CtasReceber[[#This Row],[Data Recebimento]])</f>
        <v>1</v>
      </c>
      <c r="L3033" s="23">
        <f>YEAR(CtasReceber[[#This Row],[Data Recebimento]])</f>
        <v>1900</v>
      </c>
      <c r="M3033" s="154"/>
      <c r="N3033" s="208"/>
      <c r="O30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4" spans="1:15">
      <c r="A3034" s="156"/>
      <c r="B3034" s="220"/>
      <c r="C3034" s="150"/>
      <c r="D3034" s="150"/>
      <c r="E3034" s="150"/>
      <c r="F3034" s="150"/>
      <c r="G3034" s="151"/>
      <c r="H3034" s="23">
        <f>MONTH(CtasReceber[[#This Row],[Data Vencimento]])</f>
        <v>1</v>
      </c>
      <c r="I3034" s="23">
        <f>YEAR(CtasReceber[[#This Row],[Data Vencimento]])</f>
        <v>1900</v>
      </c>
      <c r="J3034" s="156"/>
      <c r="K3034" s="23">
        <f>MONTH(CtasReceber[[#This Row],[Data Recebimento]])</f>
        <v>1</v>
      </c>
      <c r="L3034" s="23">
        <f>YEAR(CtasReceber[[#This Row],[Data Recebimento]])</f>
        <v>1900</v>
      </c>
      <c r="M3034" s="154"/>
      <c r="N3034" s="208"/>
      <c r="O30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5" spans="1:15">
      <c r="A3035" s="156"/>
      <c r="B3035" s="220"/>
      <c r="C3035" s="150"/>
      <c r="D3035" s="150"/>
      <c r="E3035" s="150"/>
      <c r="F3035" s="150"/>
      <c r="G3035" s="151"/>
      <c r="H3035" s="23">
        <f>MONTH(CtasReceber[[#This Row],[Data Vencimento]])</f>
        <v>1</v>
      </c>
      <c r="I3035" s="23">
        <f>YEAR(CtasReceber[[#This Row],[Data Vencimento]])</f>
        <v>1900</v>
      </c>
      <c r="J3035" s="156"/>
      <c r="K3035" s="23">
        <f>MONTH(CtasReceber[[#This Row],[Data Recebimento]])</f>
        <v>1</v>
      </c>
      <c r="L3035" s="23">
        <f>YEAR(CtasReceber[[#This Row],[Data Recebimento]])</f>
        <v>1900</v>
      </c>
      <c r="M3035" s="154"/>
      <c r="N3035" s="208"/>
      <c r="O30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6" spans="1:15">
      <c r="A3036" s="156"/>
      <c r="B3036" s="220"/>
      <c r="C3036" s="150"/>
      <c r="D3036" s="150"/>
      <c r="E3036" s="150"/>
      <c r="F3036" s="150"/>
      <c r="G3036" s="151"/>
      <c r="H3036" s="23">
        <f>MONTH(CtasReceber[[#This Row],[Data Vencimento]])</f>
        <v>1</v>
      </c>
      <c r="I3036" s="23">
        <f>YEAR(CtasReceber[[#This Row],[Data Vencimento]])</f>
        <v>1900</v>
      </c>
      <c r="J3036" s="156"/>
      <c r="K3036" s="23">
        <f>MONTH(CtasReceber[[#This Row],[Data Recebimento]])</f>
        <v>1</v>
      </c>
      <c r="L3036" s="23">
        <f>YEAR(CtasReceber[[#This Row],[Data Recebimento]])</f>
        <v>1900</v>
      </c>
      <c r="M3036" s="154"/>
      <c r="N3036" s="208"/>
      <c r="O30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7" spans="1:15">
      <c r="A3037" s="156"/>
      <c r="B3037" s="220"/>
      <c r="C3037" s="150"/>
      <c r="D3037" s="150"/>
      <c r="E3037" s="150"/>
      <c r="F3037" s="150"/>
      <c r="G3037" s="151"/>
      <c r="H3037" s="23">
        <f>MONTH(CtasReceber[[#This Row],[Data Vencimento]])</f>
        <v>1</v>
      </c>
      <c r="I3037" s="23">
        <f>YEAR(CtasReceber[[#This Row],[Data Vencimento]])</f>
        <v>1900</v>
      </c>
      <c r="J3037" s="156"/>
      <c r="K3037" s="23">
        <f>MONTH(CtasReceber[[#This Row],[Data Recebimento]])</f>
        <v>1</v>
      </c>
      <c r="L3037" s="23">
        <f>YEAR(CtasReceber[[#This Row],[Data Recebimento]])</f>
        <v>1900</v>
      </c>
      <c r="M3037" s="154"/>
      <c r="N3037" s="208"/>
      <c r="O30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8" spans="1:15">
      <c r="A3038" s="156"/>
      <c r="B3038" s="220"/>
      <c r="C3038" s="150"/>
      <c r="D3038" s="150"/>
      <c r="E3038" s="150"/>
      <c r="F3038" s="150"/>
      <c r="G3038" s="151"/>
      <c r="H3038" s="23">
        <f>MONTH(CtasReceber[[#This Row],[Data Vencimento]])</f>
        <v>1</v>
      </c>
      <c r="I3038" s="23">
        <f>YEAR(CtasReceber[[#This Row],[Data Vencimento]])</f>
        <v>1900</v>
      </c>
      <c r="J3038" s="156"/>
      <c r="K3038" s="23">
        <f>MONTH(CtasReceber[[#This Row],[Data Recebimento]])</f>
        <v>1</v>
      </c>
      <c r="L3038" s="23">
        <f>YEAR(CtasReceber[[#This Row],[Data Recebimento]])</f>
        <v>1900</v>
      </c>
      <c r="M3038" s="154"/>
      <c r="N3038" s="208"/>
      <c r="O30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39" spans="1:15">
      <c r="A3039" s="156"/>
      <c r="B3039" s="220"/>
      <c r="C3039" s="150"/>
      <c r="D3039" s="150"/>
      <c r="E3039" s="150"/>
      <c r="F3039" s="150"/>
      <c r="G3039" s="151"/>
      <c r="H3039" s="23">
        <f>MONTH(CtasReceber[[#This Row],[Data Vencimento]])</f>
        <v>1</v>
      </c>
      <c r="I3039" s="23">
        <f>YEAR(CtasReceber[[#This Row],[Data Vencimento]])</f>
        <v>1900</v>
      </c>
      <c r="J3039" s="156"/>
      <c r="K3039" s="23">
        <f>MONTH(CtasReceber[[#This Row],[Data Recebimento]])</f>
        <v>1</v>
      </c>
      <c r="L3039" s="23">
        <f>YEAR(CtasReceber[[#This Row],[Data Recebimento]])</f>
        <v>1900</v>
      </c>
      <c r="M3039" s="154"/>
      <c r="N3039" s="208"/>
      <c r="O30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0" spans="1:15">
      <c r="A3040" s="156"/>
      <c r="B3040" s="220"/>
      <c r="C3040" s="150"/>
      <c r="D3040" s="150"/>
      <c r="E3040" s="150"/>
      <c r="F3040" s="150"/>
      <c r="G3040" s="151"/>
      <c r="H3040" s="23">
        <f>MONTH(CtasReceber[[#This Row],[Data Vencimento]])</f>
        <v>1</v>
      </c>
      <c r="I3040" s="23">
        <f>YEAR(CtasReceber[[#This Row],[Data Vencimento]])</f>
        <v>1900</v>
      </c>
      <c r="J3040" s="156"/>
      <c r="K3040" s="23">
        <f>MONTH(CtasReceber[[#This Row],[Data Recebimento]])</f>
        <v>1</v>
      </c>
      <c r="L3040" s="23">
        <f>YEAR(CtasReceber[[#This Row],[Data Recebimento]])</f>
        <v>1900</v>
      </c>
      <c r="M3040" s="154"/>
      <c r="N3040" s="208"/>
      <c r="O30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1" spans="1:15">
      <c r="A3041" s="156"/>
      <c r="B3041" s="220"/>
      <c r="C3041" s="150"/>
      <c r="D3041" s="150"/>
      <c r="E3041" s="150"/>
      <c r="F3041" s="150"/>
      <c r="G3041" s="151"/>
      <c r="H3041" s="23">
        <f>MONTH(CtasReceber[[#This Row],[Data Vencimento]])</f>
        <v>1</v>
      </c>
      <c r="I3041" s="23">
        <f>YEAR(CtasReceber[[#This Row],[Data Vencimento]])</f>
        <v>1900</v>
      </c>
      <c r="J3041" s="156"/>
      <c r="K3041" s="23">
        <f>MONTH(CtasReceber[[#This Row],[Data Recebimento]])</f>
        <v>1</v>
      </c>
      <c r="L3041" s="23">
        <f>YEAR(CtasReceber[[#This Row],[Data Recebimento]])</f>
        <v>1900</v>
      </c>
      <c r="M3041" s="154"/>
      <c r="N3041" s="208"/>
      <c r="O30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2" spans="1:15">
      <c r="A3042" s="156"/>
      <c r="B3042" s="220"/>
      <c r="C3042" s="150"/>
      <c r="D3042" s="150"/>
      <c r="E3042" s="150"/>
      <c r="F3042" s="150"/>
      <c r="G3042" s="151"/>
      <c r="H3042" s="23">
        <f>MONTH(CtasReceber[[#This Row],[Data Vencimento]])</f>
        <v>1</v>
      </c>
      <c r="I3042" s="23">
        <f>YEAR(CtasReceber[[#This Row],[Data Vencimento]])</f>
        <v>1900</v>
      </c>
      <c r="J3042" s="156"/>
      <c r="K3042" s="23">
        <f>MONTH(CtasReceber[[#This Row],[Data Recebimento]])</f>
        <v>1</v>
      </c>
      <c r="L3042" s="23">
        <f>YEAR(CtasReceber[[#This Row],[Data Recebimento]])</f>
        <v>1900</v>
      </c>
      <c r="M3042" s="154"/>
      <c r="N3042" s="208"/>
      <c r="O30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3" spans="1:15">
      <c r="A3043" s="156"/>
      <c r="B3043" s="220"/>
      <c r="C3043" s="150"/>
      <c r="D3043" s="150"/>
      <c r="E3043" s="150"/>
      <c r="F3043" s="150"/>
      <c r="G3043" s="151"/>
      <c r="H3043" s="23">
        <f>MONTH(CtasReceber[[#This Row],[Data Vencimento]])</f>
        <v>1</v>
      </c>
      <c r="I3043" s="23">
        <f>YEAR(CtasReceber[[#This Row],[Data Vencimento]])</f>
        <v>1900</v>
      </c>
      <c r="J3043" s="156"/>
      <c r="K3043" s="23">
        <f>MONTH(CtasReceber[[#This Row],[Data Recebimento]])</f>
        <v>1</v>
      </c>
      <c r="L3043" s="23">
        <f>YEAR(CtasReceber[[#This Row],[Data Recebimento]])</f>
        <v>1900</v>
      </c>
      <c r="M3043" s="154"/>
      <c r="N3043" s="208"/>
      <c r="O30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4" spans="1:15">
      <c r="A3044" s="156"/>
      <c r="B3044" s="220"/>
      <c r="C3044" s="150"/>
      <c r="D3044" s="150"/>
      <c r="E3044" s="150"/>
      <c r="F3044" s="150"/>
      <c r="G3044" s="151"/>
      <c r="H3044" s="23">
        <f>MONTH(CtasReceber[[#This Row],[Data Vencimento]])</f>
        <v>1</v>
      </c>
      <c r="I3044" s="23">
        <f>YEAR(CtasReceber[[#This Row],[Data Vencimento]])</f>
        <v>1900</v>
      </c>
      <c r="J3044" s="156"/>
      <c r="K3044" s="23">
        <f>MONTH(CtasReceber[[#This Row],[Data Recebimento]])</f>
        <v>1</v>
      </c>
      <c r="L3044" s="23">
        <f>YEAR(CtasReceber[[#This Row],[Data Recebimento]])</f>
        <v>1900</v>
      </c>
      <c r="M3044" s="154"/>
      <c r="N3044" s="208"/>
      <c r="O30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5" spans="1:15">
      <c r="A3045" s="156"/>
      <c r="B3045" s="220"/>
      <c r="C3045" s="150"/>
      <c r="D3045" s="150"/>
      <c r="E3045" s="150"/>
      <c r="F3045" s="150"/>
      <c r="G3045" s="151"/>
      <c r="H3045" s="23">
        <f>MONTH(CtasReceber[[#This Row],[Data Vencimento]])</f>
        <v>1</v>
      </c>
      <c r="I3045" s="23">
        <f>YEAR(CtasReceber[[#This Row],[Data Vencimento]])</f>
        <v>1900</v>
      </c>
      <c r="J3045" s="156"/>
      <c r="K3045" s="23">
        <f>MONTH(CtasReceber[[#This Row],[Data Recebimento]])</f>
        <v>1</v>
      </c>
      <c r="L3045" s="23">
        <f>YEAR(CtasReceber[[#This Row],[Data Recebimento]])</f>
        <v>1900</v>
      </c>
      <c r="M3045" s="154"/>
      <c r="N3045" s="208"/>
      <c r="O30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6" spans="1:15">
      <c r="A3046" s="156"/>
      <c r="B3046" s="220"/>
      <c r="C3046" s="150"/>
      <c r="D3046" s="150"/>
      <c r="E3046" s="150"/>
      <c r="F3046" s="150"/>
      <c r="G3046" s="151"/>
      <c r="H3046" s="23">
        <f>MONTH(CtasReceber[[#This Row],[Data Vencimento]])</f>
        <v>1</v>
      </c>
      <c r="I3046" s="23">
        <f>YEAR(CtasReceber[[#This Row],[Data Vencimento]])</f>
        <v>1900</v>
      </c>
      <c r="J3046" s="156"/>
      <c r="K3046" s="23">
        <f>MONTH(CtasReceber[[#This Row],[Data Recebimento]])</f>
        <v>1</v>
      </c>
      <c r="L3046" s="23">
        <f>YEAR(CtasReceber[[#This Row],[Data Recebimento]])</f>
        <v>1900</v>
      </c>
      <c r="M3046" s="154"/>
      <c r="N3046" s="208"/>
      <c r="O30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7" spans="1:15">
      <c r="A3047" s="156"/>
      <c r="B3047" s="220"/>
      <c r="C3047" s="150"/>
      <c r="D3047" s="150"/>
      <c r="E3047" s="150"/>
      <c r="F3047" s="150"/>
      <c r="G3047" s="151"/>
      <c r="H3047" s="23">
        <f>MONTH(CtasReceber[[#This Row],[Data Vencimento]])</f>
        <v>1</v>
      </c>
      <c r="I3047" s="23">
        <f>YEAR(CtasReceber[[#This Row],[Data Vencimento]])</f>
        <v>1900</v>
      </c>
      <c r="J3047" s="156"/>
      <c r="K3047" s="23">
        <f>MONTH(CtasReceber[[#This Row],[Data Recebimento]])</f>
        <v>1</v>
      </c>
      <c r="L3047" s="23">
        <f>YEAR(CtasReceber[[#This Row],[Data Recebimento]])</f>
        <v>1900</v>
      </c>
      <c r="M3047" s="154"/>
      <c r="N3047" s="208"/>
      <c r="O30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8" spans="1:15">
      <c r="A3048" s="156"/>
      <c r="B3048" s="220"/>
      <c r="C3048" s="150"/>
      <c r="D3048" s="150"/>
      <c r="E3048" s="150"/>
      <c r="F3048" s="150"/>
      <c r="G3048" s="151"/>
      <c r="H3048" s="23">
        <f>MONTH(CtasReceber[[#This Row],[Data Vencimento]])</f>
        <v>1</v>
      </c>
      <c r="I3048" s="23">
        <f>YEAR(CtasReceber[[#This Row],[Data Vencimento]])</f>
        <v>1900</v>
      </c>
      <c r="J3048" s="156"/>
      <c r="K3048" s="23">
        <f>MONTH(CtasReceber[[#This Row],[Data Recebimento]])</f>
        <v>1</v>
      </c>
      <c r="L3048" s="23">
        <f>YEAR(CtasReceber[[#This Row],[Data Recebimento]])</f>
        <v>1900</v>
      </c>
      <c r="M3048" s="154"/>
      <c r="N3048" s="208"/>
      <c r="O30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49" spans="1:15">
      <c r="A3049" s="156"/>
      <c r="B3049" s="220"/>
      <c r="C3049" s="150"/>
      <c r="D3049" s="150"/>
      <c r="E3049" s="150"/>
      <c r="F3049" s="150"/>
      <c r="G3049" s="151"/>
      <c r="H3049" s="23">
        <f>MONTH(CtasReceber[[#This Row],[Data Vencimento]])</f>
        <v>1</v>
      </c>
      <c r="I3049" s="23">
        <f>YEAR(CtasReceber[[#This Row],[Data Vencimento]])</f>
        <v>1900</v>
      </c>
      <c r="J3049" s="156"/>
      <c r="K3049" s="23">
        <f>MONTH(CtasReceber[[#This Row],[Data Recebimento]])</f>
        <v>1</v>
      </c>
      <c r="L3049" s="23">
        <f>YEAR(CtasReceber[[#This Row],[Data Recebimento]])</f>
        <v>1900</v>
      </c>
      <c r="M3049" s="154"/>
      <c r="N3049" s="208"/>
      <c r="O30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0" spans="1:15">
      <c r="A3050" s="156"/>
      <c r="B3050" s="220"/>
      <c r="C3050" s="150"/>
      <c r="D3050" s="150"/>
      <c r="E3050" s="150"/>
      <c r="F3050" s="150"/>
      <c r="G3050" s="151"/>
      <c r="H3050" s="23">
        <f>MONTH(CtasReceber[[#This Row],[Data Vencimento]])</f>
        <v>1</v>
      </c>
      <c r="I3050" s="23">
        <f>YEAR(CtasReceber[[#This Row],[Data Vencimento]])</f>
        <v>1900</v>
      </c>
      <c r="J3050" s="156"/>
      <c r="K3050" s="23">
        <f>MONTH(CtasReceber[[#This Row],[Data Recebimento]])</f>
        <v>1</v>
      </c>
      <c r="L3050" s="23">
        <f>YEAR(CtasReceber[[#This Row],[Data Recebimento]])</f>
        <v>1900</v>
      </c>
      <c r="M3050" s="154"/>
      <c r="N3050" s="208"/>
      <c r="O30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1" spans="1:15">
      <c r="A3051" s="156"/>
      <c r="B3051" s="220"/>
      <c r="C3051" s="150"/>
      <c r="D3051" s="150"/>
      <c r="E3051" s="150"/>
      <c r="F3051" s="150"/>
      <c r="G3051" s="151"/>
      <c r="H3051" s="23">
        <f>MONTH(CtasReceber[[#This Row],[Data Vencimento]])</f>
        <v>1</v>
      </c>
      <c r="I3051" s="23">
        <f>YEAR(CtasReceber[[#This Row],[Data Vencimento]])</f>
        <v>1900</v>
      </c>
      <c r="J3051" s="156"/>
      <c r="K3051" s="23">
        <f>MONTH(CtasReceber[[#This Row],[Data Recebimento]])</f>
        <v>1</v>
      </c>
      <c r="L3051" s="23">
        <f>YEAR(CtasReceber[[#This Row],[Data Recebimento]])</f>
        <v>1900</v>
      </c>
      <c r="M3051" s="154"/>
      <c r="N3051" s="208"/>
      <c r="O30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2" spans="1:15">
      <c r="A3052" s="156"/>
      <c r="B3052" s="220"/>
      <c r="C3052" s="150"/>
      <c r="D3052" s="150"/>
      <c r="E3052" s="150"/>
      <c r="F3052" s="150"/>
      <c r="G3052" s="151"/>
      <c r="H3052" s="23">
        <f>MONTH(CtasReceber[[#This Row],[Data Vencimento]])</f>
        <v>1</v>
      </c>
      <c r="I3052" s="23">
        <f>YEAR(CtasReceber[[#This Row],[Data Vencimento]])</f>
        <v>1900</v>
      </c>
      <c r="J3052" s="156"/>
      <c r="K3052" s="23">
        <f>MONTH(CtasReceber[[#This Row],[Data Recebimento]])</f>
        <v>1</v>
      </c>
      <c r="L3052" s="23">
        <f>YEAR(CtasReceber[[#This Row],[Data Recebimento]])</f>
        <v>1900</v>
      </c>
      <c r="M3052" s="154"/>
      <c r="N3052" s="208"/>
      <c r="O30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3" spans="1:15">
      <c r="A3053" s="156"/>
      <c r="B3053" s="220"/>
      <c r="C3053" s="150"/>
      <c r="D3053" s="150"/>
      <c r="E3053" s="150"/>
      <c r="F3053" s="150"/>
      <c r="G3053" s="151"/>
      <c r="H3053" s="23">
        <f>MONTH(CtasReceber[[#This Row],[Data Vencimento]])</f>
        <v>1</v>
      </c>
      <c r="I3053" s="23">
        <f>YEAR(CtasReceber[[#This Row],[Data Vencimento]])</f>
        <v>1900</v>
      </c>
      <c r="J3053" s="156"/>
      <c r="K3053" s="23">
        <f>MONTH(CtasReceber[[#This Row],[Data Recebimento]])</f>
        <v>1</v>
      </c>
      <c r="L3053" s="23">
        <f>YEAR(CtasReceber[[#This Row],[Data Recebimento]])</f>
        <v>1900</v>
      </c>
      <c r="M3053" s="154"/>
      <c r="N3053" s="208"/>
      <c r="O30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4" spans="1:15">
      <c r="A3054" s="156"/>
      <c r="B3054" s="220"/>
      <c r="C3054" s="150"/>
      <c r="D3054" s="150"/>
      <c r="E3054" s="150"/>
      <c r="F3054" s="150"/>
      <c r="G3054" s="151"/>
      <c r="H3054" s="23">
        <f>MONTH(CtasReceber[[#This Row],[Data Vencimento]])</f>
        <v>1</v>
      </c>
      <c r="I3054" s="23">
        <f>YEAR(CtasReceber[[#This Row],[Data Vencimento]])</f>
        <v>1900</v>
      </c>
      <c r="J3054" s="156"/>
      <c r="K3054" s="23">
        <f>MONTH(CtasReceber[[#This Row],[Data Recebimento]])</f>
        <v>1</v>
      </c>
      <c r="L3054" s="23">
        <f>YEAR(CtasReceber[[#This Row],[Data Recebimento]])</f>
        <v>1900</v>
      </c>
      <c r="M3054" s="154"/>
      <c r="N3054" s="208"/>
      <c r="O30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5" spans="1:15">
      <c r="A3055" s="156"/>
      <c r="B3055" s="220"/>
      <c r="C3055" s="150"/>
      <c r="D3055" s="150"/>
      <c r="E3055" s="150"/>
      <c r="F3055" s="150"/>
      <c r="G3055" s="151"/>
      <c r="H3055" s="23">
        <f>MONTH(CtasReceber[[#This Row],[Data Vencimento]])</f>
        <v>1</v>
      </c>
      <c r="I3055" s="23">
        <f>YEAR(CtasReceber[[#This Row],[Data Vencimento]])</f>
        <v>1900</v>
      </c>
      <c r="J3055" s="156"/>
      <c r="K3055" s="23">
        <f>MONTH(CtasReceber[[#This Row],[Data Recebimento]])</f>
        <v>1</v>
      </c>
      <c r="L3055" s="23">
        <f>YEAR(CtasReceber[[#This Row],[Data Recebimento]])</f>
        <v>1900</v>
      </c>
      <c r="M3055" s="154"/>
      <c r="N3055" s="208"/>
      <c r="O30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6" spans="1:15">
      <c r="A3056" s="156"/>
      <c r="B3056" s="220"/>
      <c r="C3056" s="150"/>
      <c r="D3056" s="150"/>
      <c r="E3056" s="150"/>
      <c r="F3056" s="150"/>
      <c r="G3056" s="151"/>
      <c r="H3056" s="23">
        <f>MONTH(CtasReceber[[#This Row],[Data Vencimento]])</f>
        <v>1</v>
      </c>
      <c r="I3056" s="23">
        <f>YEAR(CtasReceber[[#This Row],[Data Vencimento]])</f>
        <v>1900</v>
      </c>
      <c r="J3056" s="156"/>
      <c r="K3056" s="23">
        <f>MONTH(CtasReceber[[#This Row],[Data Recebimento]])</f>
        <v>1</v>
      </c>
      <c r="L3056" s="23">
        <f>YEAR(CtasReceber[[#This Row],[Data Recebimento]])</f>
        <v>1900</v>
      </c>
      <c r="M3056" s="154"/>
      <c r="N3056" s="208"/>
      <c r="O30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7" spans="1:15">
      <c r="A3057" s="156"/>
      <c r="B3057" s="220"/>
      <c r="C3057" s="150"/>
      <c r="D3057" s="150"/>
      <c r="E3057" s="150"/>
      <c r="F3057" s="150"/>
      <c r="G3057" s="151"/>
      <c r="H3057" s="23">
        <f>MONTH(CtasReceber[[#This Row],[Data Vencimento]])</f>
        <v>1</v>
      </c>
      <c r="I3057" s="23">
        <f>YEAR(CtasReceber[[#This Row],[Data Vencimento]])</f>
        <v>1900</v>
      </c>
      <c r="J3057" s="156"/>
      <c r="K3057" s="23">
        <f>MONTH(CtasReceber[[#This Row],[Data Recebimento]])</f>
        <v>1</v>
      </c>
      <c r="L3057" s="23">
        <f>YEAR(CtasReceber[[#This Row],[Data Recebimento]])</f>
        <v>1900</v>
      </c>
      <c r="M3057" s="154"/>
      <c r="N3057" s="208"/>
      <c r="O30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8" spans="1:15">
      <c r="A3058" s="156"/>
      <c r="B3058" s="220"/>
      <c r="C3058" s="150"/>
      <c r="D3058" s="150"/>
      <c r="E3058" s="150"/>
      <c r="F3058" s="150"/>
      <c r="G3058" s="151"/>
      <c r="H3058" s="23">
        <f>MONTH(CtasReceber[[#This Row],[Data Vencimento]])</f>
        <v>1</v>
      </c>
      <c r="I3058" s="23">
        <f>YEAR(CtasReceber[[#This Row],[Data Vencimento]])</f>
        <v>1900</v>
      </c>
      <c r="J3058" s="156"/>
      <c r="K3058" s="23">
        <f>MONTH(CtasReceber[[#This Row],[Data Recebimento]])</f>
        <v>1</v>
      </c>
      <c r="L3058" s="23">
        <f>YEAR(CtasReceber[[#This Row],[Data Recebimento]])</f>
        <v>1900</v>
      </c>
      <c r="M3058" s="154"/>
      <c r="N3058" s="208"/>
      <c r="O30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59" spans="1:15">
      <c r="A3059" s="156"/>
      <c r="B3059" s="220"/>
      <c r="C3059" s="150"/>
      <c r="D3059" s="150"/>
      <c r="E3059" s="150"/>
      <c r="F3059" s="150"/>
      <c r="G3059" s="151"/>
      <c r="H3059" s="23">
        <f>MONTH(CtasReceber[[#This Row],[Data Vencimento]])</f>
        <v>1</v>
      </c>
      <c r="I3059" s="23">
        <f>YEAR(CtasReceber[[#This Row],[Data Vencimento]])</f>
        <v>1900</v>
      </c>
      <c r="J3059" s="156"/>
      <c r="K3059" s="23">
        <f>MONTH(CtasReceber[[#This Row],[Data Recebimento]])</f>
        <v>1</v>
      </c>
      <c r="L3059" s="23">
        <f>YEAR(CtasReceber[[#This Row],[Data Recebimento]])</f>
        <v>1900</v>
      </c>
      <c r="M3059" s="154"/>
      <c r="N3059" s="208"/>
      <c r="O30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0" spans="1:15">
      <c r="A3060" s="156"/>
      <c r="B3060" s="220"/>
      <c r="C3060" s="150"/>
      <c r="D3060" s="150"/>
      <c r="E3060" s="150"/>
      <c r="F3060" s="150"/>
      <c r="G3060" s="151"/>
      <c r="H3060" s="23">
        <f>MONTH(CtasReceber[[#This Row],[Data Vencimento]])</f>
        <v>1</v>
      </c>
      <c r="I3060" s="23">
        <f>YEAR(CtasReceber[[#This Row],[Data Vencimento]])</f>
        <v>1900</v>
      </c>
      <c r="J3060" s="156"/>
      <c r="K3060" s="23">
        <f>MONTH(CtasReceber[[#This Row],[Data Recebimento]])</f>
        <v>1</v>
      </c>
      <c r="L3060" s="23">
        <f>YEAR(CtasReceber[[#This Row],[Data Recebimento]])</f>
        <v>1900</v>
      </c>
      <c r="M3060" s="154"/>
      <c r="N3060" s="208"/>
      <c r="O30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1" spans="1:15">
      <c r="A3061" s="156"/>
      <c r="B3061" s="220"/>
      <c r="C3061" s="150"/>
      <c r="D3061" s="150"/>
      <c r="E3061" s="150"/>
      <c r="F3061" s="150"/>
      <c r="G3061" s="151"/>
      <c r="H3061" s="23">
        <f>MONTH(CtasReceber[[#This Row],[Data Vencimento]])</f>
        <v>1</v>
      </c>
      <c r="I3061" s="23">
        <f>YEAR(CtasReceber[[#This Row],[Data Vencimento]])</f>
        <v>1900</v>
      </c>
      <c r="J3061" s="156"/>
      <c r="K3061" s="23">
        <f>MONTH(CtasReceber[[#This Row],[Data Recebimento]])</f>
        <v>1</v>
      </c>
      <c r="L3061" s="23">
        <f>YEAR(CtasReceber[[#This Row],[Data Recebimento]])</f>
        <v>1900</v>
      </c>
      <c r="M3061" s="154"/>
      <c r="N3061" s="208"/>
      <c r="O30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2" spans="1:15">
      <c r="A3062" s="156"/>
      <c r="B3062" s="220"/>
      <c r="C3062" s="150"/>
      <c r="D3062" s="150"/>
      <c r="E3062" s="150"/>
      <c r="F3062" s="150"/>
      <c r="G3062" s="151"/>
      <c r="H3062" s="23">
        <f>MONTH(CtasReceber[[#This Row],[Data Vencimento]])</f>
        <v>1</v>
      </c>
      <c r="I3062" s="23">
        <f>YEAR(CtasReceber[[#This Row],[Data Vencimento]])</f>
        <v>1900</v>
      </c>
      <c r="J3062" s="156"/>
      <c r="K3062" s="23">
        <f>MONTH(CtasReceber[[#This Row],[Data Recebimento]])</f>
        <v>1</v>
      </c>
      <c r="L3062" s="23">
        <f>YEAR(CtasReceber[[#This Row],[Data Recebimento]])</f>
        <v>1900</v>
      </c>
      <c r="M3062" s="154"/>
      <c r="N3062" s="208"/>
      <c r="O30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3" spans="1:15">
      <c r="A3063" s="156"/>
      <c r="B3063" s="220"/>
      <c r="C3063" s="150"/>
      <c r="D3063" s="150"/>
      <c r="E3063" s="150"/>
      <c r="F3063" s="150"/>
      <c r="G3063" s="151"/>
      <c r="H3063" s="23">
        <f>MONTH(CtasReceber[[#This Row],[Data Vencimento]])</f>
        <v>1</v>
      </c>
      <c r="I3063" s="23">
        <f>YEAR(CtasReceber[[#This Row],[Data Vencimento]])</f>
        <v>1900</v>
      </c>
      <c r="J3063" s="156"/>
      <c r="K3063" s="23">
        <f>MONTH(CtasReceber[[#This Row],[Data Recebimento]])</f>
        <v>1</v>
      </c>
      <c r="L3063" s="23">
        <f>YEAR(CtasReceber[[#This Row],[Data Recebimento]])</f>
        <v>1900</v>
      </c>
      <c r="M3063" s="154"/>
      <c r="N3063" s="208"/>
      <c r="O30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4" spans="1:15">
      <c r="A3064" s="156"/>
      <c r="B3064" s="220"/>
      <c r="C3064" s="150"/>
      <c r="D3064" s="150"/>
      <c r="E3064" s="150"/>
      <c r="F3064" s="150"/>
      <c r="G3064" s="151"/>
      <c r="H3064" s="23">
        <f>MONTH(CtasReceber[[#This Row],[Data Vencimento]])</f>
        <v>1</v>
      </c>
      <c r="I3064" s="23">
        <f>YEAR(CtasReceber[[#This Row],[Data Vencimento]])</f>
        <v>1900</v>
      </c>
      <c r="J3064" s="156"/>
      <c r="K3064" s="23">
        <f>MONTH(CtasReceber[[#This Row],[Data Recebimento]])</f>
        <v>1</v>
      </c>
      <c r="L3064" s="23">
        <f>YEAR(CtasReceber[[#This Row],[Data Recebimento]])</f>
        <v>1900</v>
      </c>
      <c r="M3064" s="154"/>
      <c r="N3064" s="208"/>
      <c r="O30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5" spans="1:15">
      <c r="A3065" s="156"/>
      <c r="B3065" s="220"/>
      <c r="C3065" s="150"/>
      <c r="D3065" s="150"/>
      <c r="E3065" s="150"/>
      <c r="F3065" s="150"/>
      <c r="G3065" s="151"/>
      <c r="H3065" s="23">
        <f>MONTH(CtasReceber[[#This Row],[Data Vencimento]])</f>
        <v>1</v>
      </c>
      <c r="I3065" s="23">
        <f>YEAR(CtasReceber[[#This Row],[Data Vencimento]])</f>
        <v>1900</v>
      </c>
      <c r="J3065" s="156"/>
      <c r="K3065" s="23">
        <f>MONTH(CtasReceber[[#This Row],[Data Recebimento]])</f>
        <v>1</v>
      </c>
      <c r="L3065" s="23">
        <f>YEAR(CtasReceber[[#This Row],[Data Recebimento]])</f>
        <v>1900</v>
      </c>
      <c r="M3065" s="154"/>
      <c r="N3065" s="208"/>
      <c r="O30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6" spans="1:15">
      <c r="A3066" s="156"/>
      <c r="B3066" s="220"/>
      <c r="C3066" s="150"/>
      <c r="D3066" s="150"/>
      <c r="E3066" s="150"/>
      <c r="F3066" s="150"/>
      <c r="G3066" s="151"/>
      <c r="H3066" s="23">
        <f>MONTH(CtasReceber[[#This Row],[Data Vencimento]])</f>
        <v>1</v>
      </c>
      <c r="I3066" s="23">
        <f>YEAR(CtasReceber[[#This Row],[Data Vencimento]])</f>
        <v>1900</v>
      </c>
      <c r="J3066" s="156"/>
      <c r="K3066" s="23">
        <f>MONTH(CtasReceber[[#This Row],[Data Recebimento]])</f>
        <v>1</v>
      </c>
      <c r="L3066" s="23">
        <f>YEAR(CtasReceber[[#This Row],[Data Recebimento]])</f>
        <v>1900</v>
      </c>
      <c r="M3066" s="154"/>
      <c r="N3066" s="208"/>
      <c r="O30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7" spans="1:15">
      <c r="A3067" s="156"/>
      <c r="B3067" s="220"/>
      <c r="C3067" s="150"/>
      <c r="D3067" s="150"/>
      <c r="E3067" s="150"/>
      <c r="F3067" s="150"/>
      <c r="G3067" s="151"/>
      <c r="H3067" s="23">
        <f>MONTH(CtasReceber[[#This Row],[Data Vencimento]])</f>
        <v>1</v>
      </c>
      <c r="I3067" s="23">
        <f>YEAR(CtasReceber[[#This Row],[Data Vencimento]])</f>
        <v>1900</v>
      </c>
      <c r="J3067" s="156"/>
      <c r="K3067" s="23">
        <f>MONTH(CtasReceber[[#This Row],[Data Recebimento]])</f>
        <v>1</v>
      </c>
      <c r="L3067" s="23">
        <f>YEAR(CtasReceber[[#This Row],[Data Recebimento]])</f>
        <v>1900</v>
      </c>
      <c r="M3067" s="154"/>
      <c r="N3067" s="208"/>
      <c r="O30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8" spans="1:15">
      <c r="A3068" s="156"/>
      <c r="B3068" s="220"/>
      <c r="C3068" s="150"/>
      <c r="D3068" s="150"/>
      <c r="E3068" s="150"/>
      <c r="F3068" s="150"/>
      <c r="G3068" s="151"/>
      <c r="H3068" s="23">
        <f>MONTH(CtasReceber[[#This Row],[Data Vencimento]])</f>
        <v>1</v>
      </c>
      <c r="I3068" s="23">
        <f>YEAR(CtasReceber[[#This Row],[Data Vencimento]])</f>
        <v>1900</v>
      </c>
      <c r="J3068" s="156"/>
      <c r="K3068" s="23">
        <f>MONTH(CtasReceber[[#This Row],[Data Recebimento]])</f>
        <v>1</v>
      </c>
      <c r="L3068" s="23">
        <f>YEAR(CtasReceber[[#This Row],[Data Recebimento]])</f>
        <v>1900</v>
      </c>
      <c r="M3068" s="154"/>
      <c r="N3068" s="208"/>
      <c r="O30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69" spans="1:15">
      <c r="A3069" s="156"/>
      <c r="B3069" s="220"/>
      <c r="C3069" s="150"/>
      <c r="D3069" s="150"/>
      <c r="E3069" s="150"/>
      <c r="F3069" s="150"/>
      <c r="G3069" s="151"/>
      <c r="H3069" s="23">
        <f>MONTH(CtasReceber[[#This Row],[Data Vencimento]])</f>
        <v>1</v>
      </c>
      <c r="I3069" s="23">
        <f>YEAR(CtasReceber[[#This Row],[Data Vencimento]])</f>
        <v>1900</v>
      </c>
      <c r="J3069" s="156"/>
      <c r="K3069" s="23">
        <f>MONTH(CtasReceber[[#This Row],[Data Recebimento]])</f>
        <v>1</v>
      </c>
      <c r="L3069" s="23">
        <f>YEAR(CtasReceber[[#This Row],[Data Recebimento]])</f>
        <v>1900</v>
      </c>
      <c r="M3069" s="154"/>
      <c r="N3069" s="208"/>
      <c r="O30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0" spans="1:15">
      <c r="A3070" s="156"/>
      <c r="B3070" s="220"/>
      <c r="C3070" s="150"/>
      <c r="D3070" s="150"/>
      <c r="E3070" s="150"/>
      <c r="F3070" s="150"/>
      <c r="G3070" s="151"/>
      <c r="H3070" s="23">
        <f>MONTH(CtasReceber[[#This Row],[Data Vencimento]])</f>
        <v>1</v>
      </c>
      <c r="I3070" s="23">
        <f>YEAR(CtasReceber[[#This Row],[Data Vencimento]])</f>
        <v>1900</v>
      </c>
      <c r="J3070" s="156"/>
      <c r="K3070" s="23">
        <f>MONTH(CtasReceber[[#This Row],[Data Recebimento]])</f>
        <v>1</v>
      </c>
      <c r="L3070" s="23">
        <f>YEAR(CtasReceber[[#This Row],[Data Recebimento]])</f>
        <v>1900</v>
      </c>
      <c r="M3070" s="154"/>
      <c r="N3070" s="208"/>
      <c r="O30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1" spans="1:15">
      <c r="A3071" s="156"/>
      <c r="B3071" s="220"/>
      <c r="C3071" s="150"/>
      <c r="D3071" s="150"/>
      <c r="E3071" s="150"/>
      <c r="F3071" s="150"/>
      <c r="G3071" s="151"/>
      <c r="H3071" s="23">
        <f>MONTH(CtasReceber[[#This Row],[Data Vencimento]])</f>
        <v>1</v>
      </c>
      <c r="I3071" s="23">
        <f>YEAR(CtasReceber[[#This Row],[Data Vencimento]])</f>
        <v>1900</v>
      </c>
      <c r="J3071" s="156"/>
      <c r="K3071" s="23">
        <f>MONTH(CtasReceber[[#This Row],[Data Recebimento]])</f>
        <v>1</v>
      </c>
      <c r="L3071" s="23">
        <f>YEAR(CtasReceber[[#This Row],[Data Recebimento]])</f>
        <v>1900</v>
      </c>
      <c r="M3071" s="154"/>
      <c r="N3071" s="208"/>
      <c r="O30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2" spans="1:15">
      <c r="A3072" s="156"/>
      <c r="B3072" s="220"/>
      <c r="C3072" s="150"/>
      <c r="D3072" s="150"/>
      <c r="E3072" s="150"/>
      <c r="F3072" s="150"/>
      <c r="G3072" s="151"/>
      <c r="H3072" s="23">
        <f>MONTH(CtasReceber[[#This Row],[Data Vencimento]])</f>
        <v>1</v>
      </c>
      <c r="I3072" s="23">
        <f>YEAR(CtasReceber[[#This Row],[Data Vencimento]])</f>
        <v>1900</v>
      </c>
      <c r="J3072" s="156"/>
      <c r="K3072" s="23">
        <f>MONTH(CtasReceber[[#This Row],[Data Recebimento]])</f>
        <v>1</v>
      </c>
      <c r="L3072" s="23">
        <f>YEAR(CtasReceber[[#This Row],[Data Recebimento]])</f>
        <v>1900</v>
      </c>
      <c r="M3072" s="154"/>
      <c r="N3072" s="208"/>
      <c r="O30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3" spans="1:15">
      <c r="A3073" s="156"/>
      <c r="B3073" s="220"/>
      <c r="C3073" s="150"/>
      <c r="D3073" s="150"/>
      <c r="E3073" s="150"/>
      <c r="F3073" s="150"/>
      <c r="G3073" s="151"/>
      <c r="H3073" s="23">
        <f>MONTH(CtasReceber[[#This Row],[Data Vencimento]])</f>
        <v>1</v>
      </c>
      <c r="I3073" s="23">
        <f>YEAR(CtasReceber[[#This Row],[Data Vencimento]])</f>
        <v>1900</v>
      </c>
      <c r="J3073" s="156"/>
      <c r="K3073" s="23">
        <f>MONTH(CtasReceber[[#This Row],[Data Recebimento]])</f>
        <v>1</v>
      </c>
      <c r="L3073" s="23">
        <f>YEAR(CtasReceber[[#This Row],[Data Recebimento]])</f>
        <v>1900</v>
      </c>
      <c r="M3073" s="154"/>
      <c r="N3073" s="208"/>
      <c r="O30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4" spans="1:15">
      <c r="A3074" s="156"/>
      <c r="B3074" s="220"/>
      <c r="C3074" s="150"/>
      <c r="D3074" s="150"/>
      <c r="E3074" s="150"/>
      <c r="F3074" s="150"/>
      <c r="G3074" s="151"/>
      <c r="H3074" s="23">
        <f>MONTH(CtasReceber[[#This Row],[Data Vencimento]])</f>
        <v>1</v>
      </c>
      <c r="I3074" s="23">
        <f>YEAR(CtasReceber[[#This Row],[Data Vencimento]])</f>
        <v>1900</v>
      </c>
      <c r="J3074" s="156"/>
      <c r="K3074" s="23">
        <f>MONTH(CtasReceber[[#This Row],[Data Recebimento]])</f>
        <v>1</v>
      </c>
      <c r="L3074" s="23">
        <f>YEAR(CtasReceber[[#This Row],[Data Recebimento]])</f>
        <v>1900</v>
      </c>
      <c r="M3074" s="154"/>
      <c r="N3074" s="208"/>
      <c r="O30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5" spans="1:15">
      <c r="A3075" s="156"/>
      <c r="B3075" s="220"/>
      <c r="C3075" s="150"/>
      <c r="D3075" s="150"/>
      <c r="E3075" s="150"/>
      <c r="F3075" s="150"/>
      <c r="G3075" s="151"/>
      <c r="H3075" s="23">
        <f>MONTH(CtasReceber[[#This Row],[Data Vencimento]])</f>
        <v>1</v>
      </c>
      <c r="I3075" s="23">
        <f>YEAR(CtasReceber[[#This Row],[Data Vencimento]])</f>
        <v>1900</v>
      </c>
      <c r="J3075" s="156"/>
      <c r="K3075" s="23">
        <f>MONTH(CtasReceber[[#This Row],[Data Recebimento]])</f>
        <v>1</v>
      </c>
      <c r="L3075" s="23">
        <f>YEAR(CtasReceber[[#This Row],[Data Recebimento]])</f>
        <v>1900</v>
      </c>
      <c r="M3075" s="154"/>
      <c r="N3075" s="208"/>
      <c r="O30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6" spans="1:15">
      <c r="A3076" s="156"/>
      <c r="B3076" s="220"/>
      <c r="C3076" s="150"/>
      <c r="D3076" s="150"/>
      <c r="E3076" s="150"/>
      <c r="F3076" s="150"/>
      <c r="G3076" s="151"/>
      <c r="H3076" s="23">
        <f>MONTH(CtasReceber[[#This Row],[Data Vencimento]])</f>
        <v>1</v>
      </c>
      <c r="I3076" s="23">
        <f>YEAR(CtasReceber[[#This Row],[Data Vencimento]])</f>
        <v>1900</v>
      </c>
      <c r="J3076" s="156"/>
      <c r="K3076" s="23">
        <f>MONTH(CtasReceber[[#This Row],[Data Recebimento]])</f>
        <v>1</v>
      </c>
      <c r="L3076" s="23">
        <f>YEAR(CtasReceber[[#This Row],[Data Recebimento]])</f>
        <v>1900</v>
      </c>
      <c r="M3076" s="154"/>
      <c r="N3076" s="208"/>
      <c r="O30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7" spans="1:15">
      <c r="A3077" s="156"/>
      <c r="B3077" s="220"/>
      <c r="C3077" s="150"/>
      <c r="D3077" s="150"/>
      <c r="E3077" s="150"/>
      <c r="F3077" s="150"/>
      <c r="G3077" s="151"/>
      <c r="H3077" s="23">
        <f>MONTH(CtasReceber[[#This Row],[Data Vencimento]])</f>
        <v>1</v>
      </c>
      <c r="I3077" s="23">
        <f>YEAR(CtasReceber[[#This Row],[Data Vencimento]])</f>
        <v>1900</v>
      </c>
      <c r="J3077" s="156"/>
      <c r="K3077" s="23">
        <f>MONTH(CtasReceber[[#This Row],[Data Recebimento]])</f>
        <v>1</v>
      </c>
      <c r="L3077" s="23">
        <f>YEAR(CtasReceber[[#This Row],[Data Recebimento]])</f>
        <v>1900</v>
      </c>
      <c r="M3077" s="154"/>
      <c r="N3077" s="208"/>
      <c r="O30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8" spans="1:15">
      <c r="A3078" s="156"/>
      <c r="B3078" s="220"/>
      <c r="C3078" s="150"/>
      <c r="D3078" s="150"/>
      <c r="E3078" s="150"/>
      <c r="F3078" s="150"/>
      <c r="G3078" s="151"/>
      <c r="H3078" s="23">
        <f>MONTH(CtasReceber[[#This Row],[Data Vencimento]])</f>
        <v>1</v>
      </c>
      <c r="I3078" s="23">
        <f>YEAR(CtasReceber[[#This Row],[Data Vencimento]])</f>
        <v>1900</v>
      </c>
      <c r="J3078" s="156"/>
      <c r="K3078" s="23">
        <f>MONTH(CtasReceber[[#This Row],[Data Recebimento]])</f>
        <v>1</v>
      </c>
      <c r="L3078" s="23">
        <f>YEAR(CtasReceber[[#This Row],[Data Recebimento]])</f>
        <v>1900</v>
      </c>
      <c r="M3078" s="154"/>
      <c r="N3078" s="208"/>
      <c r="O30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79" spans="1:15">
      <c r="A3079" s="156"/>
      <c r="B3079" s="220"/>
      <c r="C3079" s="150"/>
      <c r="D3079" s="150"/>
      <c r="E3079" s="150"/>
      <c r="F3079" s="150"/>
      <c r="G3079" s="151"/>
      <c r="H3079" s="23">
        <f>MONTH(CtasReceber[[#This Row],[Data Vencimento]])</f>
        <v>1</v>
      </c>
      <c r="I3079" s="23">
        <f>YEAR(CtasReceber[[#This Row],[Data Vencimento]])</f>
        <v>1900</v>
      </c>
      <c r="J3079" s="156"/>
      <c r="K3079" s="23">
        <f>MONTH(CtasReceber[[#This Row],[Data Recebimento]])</f>
        <v>1</v>
      </c>
      <c r="L3079" s="23">
        <f>YEAR(CtasReceber[[#This Row],[Data Recebimento]])</f>
        <v>1900</v>
      </c>
      <c r="M3079" s="154"/>
      <c r="N3079" s="208"/>
      <c r="O30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0" spans="1:15">
      <c r="A3080" s="156"/>
      <c r="B3080" s="220"/>
      <c r="C3080" s="150"/>
      <c r="D3080" s="150"/>
      <c r="E3080" s="150"/>
      <c r="F3080" s="150"/>
      <c r="G3080" s="151"/>
      <c r="H3080" s="23">
        <f>MONTH(CtasReceber[[#This Row],[Data Vencimento]])</f>
        <v>1</v>
      </c>
      <c r="I3080" s="23">
        <f>YEAR(CtasReceber[[#This Row],[Data Vencimento]])</f>
        <v>1900</v>
      </c>
      <c r="J3080" s="156"/>
      <c r="K3080" s="23">
        <f>MONTH(CtasReceber[[#This Row],[Data Recebimento]])</f>
        <v>1</v>
      </c>
      <c r="L3080" s="23">
        <f>YEAR(CtasReceber[[#This Row],[Data Recebimento]])</f>
        <v>1900</v>
      </c>
      <c r="M3080" s="154"/>
      <c r="N3080" s="208"/>
      <c r="O30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1" spans="1:15">
      <c r="A3081" s="156"/>
      <c r="B3081" s="220"/>
      <c r="C3081" s="150"/>
      <c r="D3081" s="150"/>
      <c r="E3081" s="150"/>
      <c r="F3081" s="150"/>
      <c r="G3081" s="151"/>
      <c r="H3081" s="23">
        <f>MONTH(CtasReceber[[#This Row],[Data Vencimento]])</f>
        <v>1</v>
      </c>
      <c r="I3081" s="23">
        <f>YEAR(CtasReceber[[#This Row],[Data Vencimento]])</f>
        <v>1900</v>
      </c>
      <c r="J3081" s="156"/>
      <c r="K3081" s="23">
        <f>MONTH(CtasReceber[[#This Row],[Data Recebimento]])</f>
        <v>1</v>
      </c>
      <c r="L3081" s="23">
        <f>YEAR(CtasReceber[[#This Row],[Data Recebimento]])</f>
        <v>1900</v>
      </c>
      <c r="M3081" s="154"/>
      <c r="N3081" s="208"/>
      <c r="O30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2" spans="1:15">
      <c r="A3082" s="156"/>
      <c r="B3082" s="220"/>
      <c r="C3082" s="150"/>
      <c r="D3082" s="150"/>
      <c r="E3082" s="150"/>
      <c r="F3082" s="150"/>
      <c r="G3082" s="151"/>
      <c r="H3082" s="23">
        <f>MONTH(CtasReceber[[#This Row],[Data Vencimento]])</f>
        <v>1</v>
      </c>
      <c r="I3082" s="23">
        <f>YEAR(CtasReceber[[#This Row],[Data Vencimento]])</f>
        <v>1900</v>
      </c>
      <c r="J3082" s="156"/>
      <c r="K3082" s="23">
        <f>MONTH(CtasReceber[[#This Row],[Data Recebimento]])</f>
        <v>1</v>
      </c>
      <c r="L3082" s="23">
        <f>YEAR(CtasReceber[[#This Row],[Data Recebimento]])</f>
        <v>1900</v>
      </c>
      <c r="M3082" s="154"/>
      <c r="N3082" s="208"/>
      <c r="O30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3" spans="1:15">
      <c r="A3083" s="156"/>
      <c r="B3083" s="220"/>
      <c r="C3083" s="150"/>
      <c r="D3083" s="150"/>
      <c r="E3083" s="150"/>
      <c r="F3083" s="150"/>
      <c r="G3083" s="151"/>
      <c r="H3083" s="23">
        <f>MONTH(CtasReceber[[#This Row],[Data Vencimento]])</f>
        <v>1</v>
      </c>
      <c r="I3083" s="23">
        <f>YEAR(CtasReceber[[#This Row],[Data Vencimento]])</f>
        <v>1900</v>
      </c>
      <c r="J3083" s="156"/>
      <c r="K3083" s="23">
        <f>MONTH(CtasReceber[[#This Row],[Data Recebimento]])</f>
        <v>1</v>
      </c>
      <c r="L3083" s="23">
        <f>YEAR(CtasReceber[[#This Row],[Data Recebimento]])</f>
        <v>1900</v>
      </c>
      <c r="M3083" s="154"/>
      <c r="N3083" s="208"/>
      <c r="O30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4" spans="1:15">
      <c r="A3084" s="156"/>
      <c r="B3084" s="220"/>
      <c r="C3084" s="150"/>
      <c r="D3084" s="150"/>
      <c r="E3084" s="150"/>
      <c r="F3084" s="150"/>
      <c r="G3084" s="151"/>
      <c r="H3084" s="23">
        <f>MONTH(CtasReceber[[#This Row],[Data Vencimento]])</f>
        <v>1</v>
      </c>
      <c r="I3084" s="23">
        <f>YEAR(CtasReceber[[#This Row],[Data Vencimento]])</f>
        <v>1900</v>
      </c>
      <c r="J3084" s="156"/>
      <c r="K3084" s="23">
        <f>MONTH(CtasReceber[[#This Row],[Data Recebimento]])</f>
        <v>1</v>
      </c>
      <c r="L3084" s="23">
        <f>YEAR(CtasReceber[[#This Row],[Data Recebimento]])</f>
        <v>1900</v>
      </c>
      <c r="M3084" s="154"/>
      <c r="N3084" s="208"/>
      <c r="O30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5" spans="1:15">
      <c r="A3085" s="156"/>
      <c r="B3085" s="220"/>
      <c r="C3085" s="150"/>
      <c r="D3085" s="150"/>
      <c r="E3085" s="150"/>
      <c r="F3085" s="150"/>
      <c r="G3085" s="151"/>
      <c r="H3085" s="23">
        <f>MONTH(CtasReceber[[#This Row],[Data Vencimento]])</f>
        <v>1</v>
      </c>
      <c r="I3085" s="23">
        <f>YEAR(CtasReceber[[#This Row],[Data Vencimento]])</f>
        <v>1900</v>
      </c>
      <c r="J3085" s="156"/>
      <c r="K3085" s="23">
        <f>MONTH(CtasReceber[[#This Row],[Data Recebimento]])</f>
        <v>1</v>
      </c>
      <c r="L3085" s="23">
        <f>YEAR(CtasReceber[[#This Row],[Data Recebimento]])</f>
        <v>1900</v>
      </c>
      <c r="M3085" s="154"/>
      <c r="N3085" s="208"/>
      <c r="O30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6" spans="1:15">
      <c r="A3086" s="156"/>
      <c r="B3086" s="220"/>
      <c r="C3086" s="150"/>
      <c r="D3086" s="150"/>
      <c r="E3086" s="150"/>
      <c r="F3086" s="150"/>
      <c r="G3086" s="151"/>
      <c r="H3086" s="23">
        <f>MONTH(CtasReceber[[#This Row],[Data Vencimento]])</f>
        <v>1</v>
      </c>
      <c r="I3086" s="23">
        <f>YEAR(CtasReceber[[#This Row],[Data Vencimento]])</f>
        <v>1900</v>
      </c>
      <c r="J3086" s="156"/>
      <c r="K3086" s="23">
        <f>MONTH(CtasReceber[[#This Row],[Data Recebimento]])</f>
        <v>1</v>
      </c>
      <c r="L3086" s="23">
        <f>YEAR(CtasReceber[[#This Row],[Data Recebimento]])</f>
        <v>1900</v>
      </c>
      <c r="M3086" s="154"/>
      <c r="N3086" s="208"/>
      <c r="O30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7" spans="1:15">
      <c r="A3087" s="156"/>
      <c r="B3087" s="220"/>
      <c r="C3087" s="150"/>
      <c r="D3087" s="150"/>
      <c r="E3087" s="150"/>
      <c r="F3087" s="150"/>
      <c r="G3087" s="151"/>
      <c r="H3087" s="23">
        <f>MONTH(CtasReceber[[#This Row],[Data Vencimento]])</f>
        <v>1</v>
      </c>
      <c r="I3087" s="23">
        <f>YEAR(CtasReceber[[#This Row],[Data Vencimento]])</f>
        <v>1900</v>
      </c>
      <c r="J3087" s="156"/>
      <c r="K3087" s="23">
        <f>MONTH(CtasReceber[[#This Row],[Data Recebimento]])</f>
        <v>1</v>
      </c>
      <c r="L3087" s="23">
        <f>YEAR(CtasReceber[[#This Row],[Data Recebimento]])</f>
        <v>1900</v>
      </c>
      <c r="M3087" s="154"/>
      <c r="N3087" s="208"/>
      <c r="O30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8" spans="1:15">
      <c r="A3088" s="156"/>
      <c r="B3088" s="220"/>
      <c r="C3088" s="150"/>
      <c r="D3088" s="150"/>
      <c r="E3088" s="150"/>
      <c r="F3088" s="150"/>
      <c r="G3088" s="151"/>
      <c r="H3088" s="23">
        <f>MONTH(CtasReceber[[#This Row],[Data Vencimento]])</f>
        <v>1</v>
      </c>
      <c r="I3088" s="23">
        <f>YEAR(CtasReceber[[#This Row],[Data Vencimento]])</f>
        <v>1900</v>
      </c>
      <c r="J3088" s="156"/>
      <c r="K3088" s="23">
        <f>MONTH(CtasReceber[[#This Row],[Data Recebimento]])</f>
        <v>1</v>
      </c>
      <c r="L3088" s="23">
        <f>YEAR(CtasReceber[[#This Row],[Data Recebimento]])</f>
        <v>1900</v>
      </c>
      <c r="M3088" s="154"/>
      <c r="N3088" s="208"/>
      <c r="O30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89" spans="1:15">
      <c r="A3089" s="156"/>
      <c r="B3089" s="220"/>
      <c r="C3089" s="150"/>
      <c r="D3089" s="150"/>
      <c r="E3089" s="150"/>
      <c r="F3089" s="150"/>
      <c r="G3089" s="151"/>
      <c r="H3089" s="23">
        <f>MONTH(CtasReceber[[#This Row],[Data Vencimento]])</f>
        <v>1</v>
      </c>
      <c r="I3089" s="23">
        <f>YEAR(CtasReceber[[#This Row],[Data Vencimento]])</f>
        <v>1900</v>
      </c>
      <c r="J3089" s="156"/>
      <c r="K3089" s="23">
        <f>MONTH(CtasReceber[[#This Row],[Data Recebimento]])</f>
        <v>1</v>
      </c>
      <c r="L3089" s="23">
        <f>YEAR(CtasReceber[[#This Row],[Data Recebimento]])</f>
        <v>1900</v>
      </c>
      <c r="M3089" s="154"/>
      <c r="N3089" s="208"/>
      <c r="O30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0" spans="1:15">
      <c r="A3090" s="156"/>
      <c r="B3090" s="220"/>
      <c r="C3090" s="150"/>
      <c r="D3090" s="150"/>
      <c r="E3090" s="150"/>
      <c r="F3090" s="150"/>
      <c r="G3090" s="151"/>
      <c r="H3090" s="23">
        <f>MONTH(CtasReceber[[#This Row],[Data Vencimento]])</f>
        <v>1</v>
      </c>
      <c r="I3090" s="23">
        <f>YEAR(CtasReceber[[#This Row],[Data Vencimento]])</f>
        <v>1900</v>
      </c>
      <c r="J3090" s="156"/>
      <c r="K3090" s="23">
        <f>MONTH(CtasReceber[[#This Row],[Data Recebimento]])</f>
        <v>1</v>
      </c>
      <c r="L3090" s="23">
        <f>YEAR(CtasReceber[[#This Row],[Data Recebimento]])</f>
        <v>1900</v>
      </c>
      <c r="M3090" s="154"/>
      <c r="N3090" s="208"/>
      <c r="O30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1" spans="1:15">
      <c r="A3091" s="156"/>
      <c r="B3091" s="220"/>
      <c r="C3091" s="150"/>
      <c r="D3091" s="150"/>
      <c r="E3091" s="150"/>
      <c r="F3091" s="150"/>
      <c r="G3091" s="151"/>
      <c r="H3091" s="23">
        <f>MONTH(CtasReceber[[#This Row],[Data Vencimento]])</f>
        <v>1</v>
      </c>
      <c r="I3091" s="23">
        <f>YEAR(CtasReceber[[#This Row],[Data Vencimento]])</f>
        <v>1900</v>
      </c>
      <c r="J3091" s="156"/>
      <c r="K3091" s="23">
        <f>MONTH(CtasReceber[[#This Row],[Data Recebimento]])</f>
        <v>1</v>
      </c>
      <c r="L3091" s="23">
        <f>YEAR(CtasReceber[[#This Row],[Data Recebimento]])</f>
        <v>1900</v>
      </c>
      <c r="M3091" s="154"/>
      <c r="N3091" s="208"/>
      <c r="O30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2" spans="1:15">
      <c r="A3092" s="156"/>
      <c r="B3092" s="220"/>
      <c r="C3092" s="150"/>
      <c r="D3092" s="150"/>
      <c r="E3092" s="150"/>
      <c r="F3092" s="150"/>
      <c r="G3092" s="151"/>
      <c r="H3092" s="23">
        <f>MONTH(CtasReceber[[#This Row],[Data Vencimento]])</f>
        <v>1</v>
      </c>
      <c r="I3092" s="23">
        <f>YEAR(CtasReceber[[#This Row],[Data Vencimento]])</f>
        <v>1900</v>
      </c>
      <c r="J3092" s="156"/>
      <c r="K3092" s="23">
        <f>MONTH(CtasReceber[[#This Row],[Data Recebimento]])</f>
        <v>1</v>
      </c>
      <c r="L3092" s="23">
        <f>YEAR(CtasReceber[[#This Row],[Data Recebimento]])</f>
        <v>1900</v>
      </c>
      <c r="M3092" s="154"/>
      <c r="N3092" s="208"/>
      <c r="O30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3" spans="1:15">
      <c r="A3093" s="156"/>
      <c r="B3093" s="220"/>
      <c r="C3093" s="150"/>
      <c r="D3093" s="150"/>
      <c r="E3093" s="150"/>
      <c r="F3093" s="150"/>
      <c r="G3093" s="151"/>
      <c r="H3093" s="23">
        <f>MONTH(CtasReceber[[#This Row],[Data Vencimento]])</f>
        <v>1</v>
      </c>
      <c r="I3093" s="23">
        <f>YEAR(CtasReceber[[#This Row],[Data Vencimento]])</f>
        <v>1900</v>
      </c>
      <c r="J3093" s="156"/>
      <c r="K3093" s="23">
        <f>MONTH(CtasReceber[[#This Row],[Data Recebimento]])</f>
        <v>1</v>
      </c>
      <c r="L3093" s="23">
        <f>YEAR(CtasReceber[[#This Row],[Data Recebimento]])</f>
        <v>1900</v>
      </c>
      <c r="M3093" s="154"/>
      <c r="N3093" s="208"/>
      <c r="O30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4" spans="1:15">
      <c r="A3094" s="156"/>
      <c r="B3094" s="220"/>
      <c r="C3094" s="150"/>
      <c r="D3094" s="150"/>
      <c r="E3094" s="150"/>
      <c r="F3094" s="150"/>
      <c r="G3094" s="151"/>
      <c r="H3094" s="23">
        <f>MONTH(CtasReceber[[#This Row],[Data Vencimento]])</f>
        <v>1</v>
      </c>
      <c r="I3094" s="23">
        <f>YEAR(CtasReceber[[#This Row],[Data Vencimento]])</f>
        <v>1900</v>
      </c>
      <c r="J3094" s="156"/>
      <c r="K3094" s="23">
        <f>MONTH(CtasReceber[[#This Row],[Data Recebimento]])</f>
        <v>1</v>
      </c>
      <c r="L3094" s="23">
        <f>YEAR(CtasReceber[[#This Row],[Data Recebimento]])</f>
        <v>1900</v>
      </c>
      <c r="M3094" s="154"/>
      <c r="N3094" s="208"/>
      <c r="O30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5" spans="1:15">
      <c r="A3095" s="156"/>
      <c r="B3095" s="220"/>
      <c r="C3095" s="150"/>
      <c r="D3095" s="150"/>
      <c r="E3095" s="150"/>
      <c r="F3095" s="150"/>
      <c r="G3095" s="151"/>
      <c r="H3095" s="23">
        <f>MONTH(CtasReceber[[#This Row],[Data Vencimento]])</f>
        <v>1</v>
      </c>
      <c r="I3095" s="23">
        <f>YEAR(CtasReceber[[#This Row],[Data Vencimento]])</f>
        <v>1900</v>
      </c>
      <c r="J3095" s="156"/>
      <c r="K3095" s="23">
        <f>MONTH(CtasReceber[[#This Row],[Data Recebimento]])</f>
        <v>1</v>
      </c>
      <c r="L3095" s="23">
        <f>YEAR(CtasReceber[[#This Row],[Data Recebimento]])</f>
        <v>1900</v>
      </c>
      <c r="M3095" s="154"/>
      <c r="N3095" s="208"/>
      <c r="O30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6" spans="1:15">
      <c r="A3096" s="156"/>
      <c r="B3096" s="220"/>
      <c r="C3096" s="150"/>
      <c r="D3096" s="150"/>
      <c r="E3096" s="150"/>
      <c r="F3096" s="150"/>
      <c r="G3096" s="151"/>
      <c r="H3096" s="23">
        <f>MONTH(CtasReceber[[#This Row],[Data Vencimento]])</f>
        <v>1</v>
      </c>
      <c r="I3096" s="23">
        <f>YEAR(CtasReceber[[#This Row],[Data Vencimento]])</f>
        <v>1900</v>
      </c>
      <c r="J3096" s="156"/>
      <c r="K3096" s="23">
        <f>MONTH(CtasReceber[[#This Row],[Data Recebimento]])</f>
        <v>1</v>
      </c>
      <c r="L3096" s="23">
        <f>YEAR(CtasReceber[[#This Row],[Data Recebimento]])</f>
        <v>1900</v>
      </c>
      <c r="M3096" s="154"/>
      <c r="N3096" s="208"/>
      <c r="O30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7" spans="1:15">
      <c r="A3097" s="156"/>
      <c r="B3097" s="220"/>
      <c r="C3097" s="150"/>
      <c r="D3097" s="150"/>
      <c r="E3097" s="150"/>
      <c r="F3097" s="150"/>
      <c r="G3097" s="151"/>
      <c r="H3097" s="23">
        <f>MONTH(CtasReceber[[#This Row],[Data Vencimento]])</f>
        <v>1</v>
      </c>
      <c r="I3097" s="23">
        <f>YEAR(CtasReceber[[#This Row],[Data Vencimento]])</f>
        <v>1900</v>
      </c>
      <c r="J3097" s="156"/>
      <c r="K3097" s="23">
        <f>MONTH(CtasReceber[[#This Row],[Data Recebimento]])</f>
        <v>1</v>
      </c>
      <c r="L3097" s="23">
        <f>YEAR(CtasReceber[[#This Row],[Data Recebimento]])</f>
        <v>1900</v>
      </c>
      <c r="M3097" s="154"/>
      <c r="N3097" s="208"/>
      <c r="O30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8" spans="1:15">
      <c r="A3098" s="156"/>
      <c r="B3098" s="220"/>
      <c r="C3098" s="150"/>
      <c r="D3098" s="150"/>
      <c r="E3098" s="150"/>
      <c r="F3098" s="150"/>
      <c r="G3098" s="151"/>
      <c r="H3098" s="23">
        <f>MONTH(CtasReceber[[#This Row],[Data Vencimento]])</f>
        <v>1</v>
      </c>
      <c r="I3098" s="23">
        <f>YEAR(CtasReceber[[#This Row],[Data Vencimento]])</f>
        <v>1900</v>
      </c>
      <c r="J3098" s="156"/>
      <c r="K3098" s="23">
        <f>MONTH(CtasReceber[[#This Row],[Data Recebimento]])</f>
        <v>1</v>
      </c>
      <c r="L3098" s="23">
        <f>YEAR(CtasReceber[[#This Row],[Data Recebimento]])</f>
        <v>1900</v>
      </c>
      <c r="M3098" s="154"/>
      <c r="N3098" s="208"/>
      <c r="O30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099" spans="1:15">
      <c r="A3099" s="156"/>
      <c r="B3099" s="220"/>
      <c r="C3099" s="150"/>
      <c r="D3099" s="150"/>
      <c r="E3099" s="150"/>
      <c r="F3099" s="150"/>
      <c r="G3099" s="151"/>
      <c r="H3099" s="23">
        <f>MONTH(CtasReceber[[#This Row],[Data Vencimento]])</f>
        <v>1</v>
      </c>
      <c r="I3099" s="23">
        <f>YEAR(CtasReceber[[#This Row],[Data Vencimento]])</f>
        <v>1900</v>
      </c>
      <c r="J3099" s="156"/>
      <c r="K3099" s="23">
        <f>MONTH(CtasReceber[[#This Row],[Data Recebimento]])</f>
        <v>1</v>
      </c>
      <c r="L3099" s="23">
        <f>YEAR(CtasReceber[[#This Row],[Data Recebimento]])</f>
        <v>1900</v>
      </c>
      <c r="M3099" s="154"/>
      <c r="N3099" s="208"/>
      <c r="O30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0" spans="1:15">
      <c r="A3100" s="156"/>
      <c r="B3100" s="220"/>
      <c r="C3100" s="150"/>
      <c r="D3100" s="150"/>
      <c r="E3100" s="150"/>
      <c r="F3100" s="150"/>
      <c r="G3100" s="151"/>
      <c r="H3100" s="23">
        <f>MONTH(CtasReceber[[#This Row],[Data Vencimento]])</f>
        <v>1</v>
      </c>
      <c r="I3100" s="23">
        <f>YEAR(CtasReceber[[#This Row],[Data Vencimento]])</f>
        <v>1900</v>
      </c>
      <c r="J3100" s="156"/>
      <c r="K3100" s="23">
        <f>MONTH(CtasReceber[[#This Row],[Data Recebimento]])</f>
        <v>1</v>
      </c>
      <c r="L3100" s="23">
        <f>YEAR(CtasReceber[[#This Row],[Data Recebimento]])</f>
        <v>1900</v>
      </c>
      <c r="M3100" s="154"/>
      <c r="N3100" s="208"/>
      <c r="O31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1" spans="1:15">
      <c r="A3101" s="156"/>
      <c r="B3101" s="220"/>
      <c r="C3101" s="150"/>
      <c r="D3101" s="150"/>
      <c r="E3101" s="150"/>
      <c r="F3101" s="150"/>
      <c r="G3101" s="151"/>
      <c r="H3101" s="23">
        <f>MONTH(CtasReceber[[#This Row],[Data Vencimento]])</f>
        <v>1</v>
      </c>
      <c r="I3101" s="23">
        <f>YEAR(CtasReceber[[#This Row],[Data Vencimento]])</f>
        <v>1900</v>
      </c>
      <c r="J3101" s="156"/>
      <c r="K3101" s="23">
        <f>MONTH(CtasReceber[[#This Row],[Data Recebimento]])</f>
        <v>1</v>
      </c>
      <c r="L3101" s="23">
        <f>YEAR(CtasReceber[[#This Row],[Data Recebimento]])</f>
        <v>1900</v>
      </c>
      <c r="M3101" s="154"/>
      <c r="N3101" s="208"/>
      <c r="O31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2" spans="1:15">
      <c r="A3102" s="156"/>
      <c r="B3102" s="220"/>
      <c r="C3102" s="150"/>
      <c r="D3102" s="150"/>
      <c r="E3102" s="150"/>
      <c r="F3102" s="150"/>
      <c r="G3102" s="151"/>
      <c r="H3102" s="23">
        <f>MONTH(CtasReceber[[#This Row],[Data Vencimento]])</f>
        <v>1</v>
      </c>
      <c r="I3102" s="23">
        <f>YEAR(CtasReceber[[#This Row],[Data Vencimento]])</f>
        <v>1900</v>
      </c>
      <c r="J3102" s="156"/>
      <c r="K3102" s="23">
        <f>MONTH(CtasReceber[[#This Row],[Data Recebimento]])</f>
        <v>1</v>
      </c>
      <c r="L3102" s="23">
        <f>YEAR(CtasReceber[[#This Row],[Data Recebimento]])</f>
        <v>1900</v>
      </c>
      <c r="M3102" s="154"/>
      <c r="N3102" s="208"/>
      <c r="O31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3" spans="1:15">
      <c r="A3103" s="156"/>
      <c r="B3103" s="220"/>
      <c r="C3103" s="150"/>
      <c r="D3103" s="150"/>
      <c r="E3103" s="150"/>
      <c r="F3103" s="150"/>
      <c r="G3103" s="151"/>
      <c r="H3103" s="23">
        <f>MONTH(CtasReceber[[#This Row],[Data Vencimento]])</f>
        <v>1</v>
      </c>
      <c r="I3103" s="23">
        <f>YEAR(CtasReceber[[#This Row],[Data Vencimento]])</f>
        <v>1900</v>
      </c>
      <c r="J3103" s="156"/>
      <c r="K3103" s="23">
        <f>MONTH(CtasReceber[[#This Row],[Data Recebimento]])</f>
        <v>1</v>
      </c>
      <c r="L3103" s="23">
        <f>YEAR(CtasReceber[[#This Row],[Data Recebimento]])</f>
        <v>1900</v>
      </c>
      <c r="M3103" s="154"/>
      <c r="N3103" s="208"/>
      <c r="O31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4" spans="1:15">
      <c r="A3104" s="156"/>
      <c r="B3104" s="220"/>
      <c r="C3104" s="150"/>
      <c r="D3104" s="150"/>
      <c r="E3104" s="150"/>
      <c r="F3104" s="150"/>
      <c r="G3104" s="151"/>
      <c r="H3104" s="23">
        <f>MONTH(CtasReceber[[#This Row],[Data Vencimento]])</f>
        <v>1</v>
      </c>
      <c r="I3104" s="23">
        <f>YEAR(CtasReceber[[#This Row],[Data Vencimento]])</f>
        <v>1900</v>
      </c>
      <c r="J3104" s="156"/>
      <c r="K3104" s="23">
        <f>MONTH(CtasReceber[[#This Row],[Data Recebimento]])</f>
        <v>1</v>
      </c>
      <c r="L3104" s="23">
        <f>YEAR(CtasReceber[[#This Row],[Data Recebimento]])</f>
        <v>1900</v>
      </c>
      <c r="M3104" s="154"/>
      <c r="N3104" s="208"/>
      <c r="O31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5" spans="1:15">
      <c r="A3105" s="156"/>
      <c r="B3105" s="220"/>
      <c r="C3105" s="150"/>
      <c r="D3105" s="150"/>
      <c r="E3105" s="150"/>
      <c r="F3105" s="150"/>
      <c r="G3105" s="151"/>
      <c r="H3105" s="23">
        <f>MONTH(CtasReceber[[#This Row],[Data Vencimento]])</f>
        <v>1</v>
      </c>
      <c r="I3105" s="23">
        <f>YEAR(CtasReceber[[#This Row],[Data Vencimento]])</f>
        <v>1900</v>
      </c>
      <c r="J3105" s="156"/>
      <c r="K3105" s="23">
        <f>MONTH(CtasReceber[[#This Row],[Data Recebimento]])</f>
        <v>1</v>
      </c>
      <c r="L3105" s="23">
        <f>YEAR(CtasReceber[[#This Row],[Data Recebimento]])</f>
        <v>1900</v>
      </c>
      <c r="M3105" s="154"/>
      <c r="N3105" s="208"/>
      <c r="O31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6" spans="1:15">
      <c r="A3106" s="156"/>
      <c r="B3106" s="220"/>
      <c r="C3106" s="150"/>
      <c r="D3106" s="150"/>
      <c r="E3106" s="150"/>
      <c r="F3106" s="150"/>
      <c r="G3106" s="151"/>
      <c r="H3106" s="23">
        <f>MONTH(CtasReceber[[#This Row],[Data Vencimento]])</f>
        <v>1</v>
      </c>
      <c r="I3106" s="23">
        <f>YEAR(CtasReceber[[#This Row],[Data Vencimento]])</f>
        <v>1900</v>
      </c>
      <c r="J3106" s="156"/>
      <c r="K3106" s="23">
        <f>MONTH(CtasReceber[[#This Row],[Data Recebimento]])</f>
        <v>1</v>
      </c>
      <c r="L3106" s="23">
        <f>YEAR(CtasReceber[[#This Row],[Data Recebimento]])</f>
        <v>1900</v>
      </c>
      <c r="M3106" s="154"/>
      <c r="N3106" s="208"/>
      <c r="O31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7" spans="1:15">
      <c r="A3107" s="156"/>
      <c r="B3107" s="220"/>
      <c r="C3107" s="150"/>
      <c r="D3107" s="150"/>
      <c r="E3107" s="150"/>
      <c r="F3107" s="150"/>
      <c r="G3107" s="151"/>
      <c r="H3107" s="23">
        <f>MONTH(CtasReceber[[#This Row],[Data Vencimento]])</f>
        <v>1</v>
      </c>
      <c r="I3107" s="23">
        <f>YEAR(CtasReceber[[#This Row],[Data Vencimento]])</f>
        <v>1900</v>
      </c>
      <c r="J3107" s="156"/>
      <c r="K3107" s="23">
        <f>MONTH(CtasReceber[[#This Row],[Data Recebimento]])</f>
        <v>1</v>
      </c>
      <c r="L3107" s="23">
        <f>YEAR(CtasReceber[[#This Row],[Data Recebimento]])</f>
        <v>1900</v>
      </c>
      <c r="M3107" s="154"/>
      <c r="N3107" s="208"/>
      <c r="O31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8" spans="1:15">
      <c r="A3108" s="156"/>
      <c r="B3108" s="220"/>
      <c r="C3108" s="150"/>
      <c r="D3108" s="150"/>
      <c r="E3108" s="150"/>
      <c r="F3108" s="150"/>
      <c r="G3108" s="151"/>
      <c r="H3108" s="23">
        <f>MONTH(CtasReceber[[#This Row],[Data Vencimento]])</f>
        <v>1</v>
      </c>
      <c r="I3108" s="23">
        <f>YEAR(CtasReceber[[#This Row],[Data Vencimento]])</f>
        <v>1900</v>
      </c>
      <c r="J3108" s="156"/>
      <c r="K3108" s="23">
        <f>MONTH(CtasReceber[[#This Row],[Data Recebimento]])</f>
        <v>1</v>
      </c>
      <c r="L3108" s="23">
        <f>YEAR(CtasReceber[[#This Row],[Data Recebimento]])</f>
        <v>1900</v>
      </c>
      <c r="M3108" s="154"/>
      <c r="N3108" s="208"/>
      <c r="O31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09" spans="1:15">
      <c r="A3109" s="156"/>
      <c r="B3109" s="220"/>
      <c r="C3109" s="150"/>
      <c r="D3109" s="150"/>
      <c r="E3109" s="150"/>
      <c r="F3109" s="150"/>
      <c r="G3109" s="151"/>
      <c r="H3109" s="23">
        <f>MONTH(CtasReceber[[#This Row],[Data Vencimento]])</f>
        <v>1</v>
      </c>
      <c r="I3109" s="23">
        <f>YEAR(CtasReceber[[#This Row],[Data Vencimento]])</f>
        <v>1900</v>
      </c>
      <c r="J3109" s="156"/>
      <c r="K3109" s="23">
        <f>MONTH(CtasReceber[[#This Row],[Data Recebimento]])</f>
        <v>1</v>
      </c>
      <c r="L3109" s="23">
        <f>YEAR(CtasReceber[[#This Row],[Data Recebimento]])</f>
        <v>1900</v>
      </c>
      <c r="M3109" s="154"/>
      <c r="N3109" s="208"/>
      <c r="O31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0" spans="1:15">
      <c r="A3110" s="156"/>
      <c r="B3110" s="220"/>
      <c r="C3110" s="150"/>
      <c r="D3110" s="150"/>
      <c r="E3110" s="150"/>
      <c r="F3110" s="150"/>
      <c r="G3110" s="151"/>
      <c r="H3110" s="23">
        <f>MONTH(CtasReceber[[#This Row],[Data Vencimento]])</f>
        <v>1</v>
      </c>
      <c r="I3110" s="23">
        <f>YEAR(CtasReceber[[#This Row],[Data Vencimento]])</f>
        <v>1900</v>
      </c>
      <c r="J3110" s="156"/>
      <c r="K3110" s="23">
        <f>MONTH(CtasReceber[[#This Row],[Data Recebimento]])</f>
        <v>1</v>
      </c>
      <c r="L3110" s="23">
        <f>YEAR(CtasReceber[[#This Row],[Data Recebimento]])</f>
        <v>1900</v>
      </c>
      <c r="M3110" s="154"/>
      <c r="N3110" s="208"/>
      <c r="O31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1" spans="1:15">
      <c r="A3111" s="156"/>
      <c r="B3111" s="220"/>
      <c r="C3111" s="150"/>
      <c r="D3111" s="150"/>
      <c r="E3111" s="150"/>
      <c r="F3111" s="150"/>
      <c r="G3111" s="151"/>
      <c r="H3111" s="23">
        <f>MONTH(CtasReceber[[#This Row],[Data Vencimento]])</f>
        <v>1</v>
      </c>
      <c r="I3111" s="23">
        <f>YEAR(CtasReceber[[#This Row],[Data Vencimento]])</f>
        <v>1900</v>
      </c>
      <c r="J3111" s="156"/>
      <c r="K3111" s="23">
        <f>MONTH(CtasReceber[[#This Row],[Data Recebimento]])</f>
        <v>1</v>
      </c>
      <c r="L3111" s="23">
        <f>YEAR(CtasReceber[[#This Row],[Data Recebimento]])</f>
        <v>1900</v>
      </c>
      <c r="M3111" s="154"/>
      <c r="N3111" s="208"/>
      <c r="O31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2" spans="1:15">
      <c r="A3112" s="156"/>
      <c r="B3112" s="220"/>
      <c r="C3112" s="150"/>
      <c r="D3112" s="150"/>
      <c r="E3112" s="150"/>
      <c r="F3112" s="150"/>
      <c r="G3112" s="151"/>
      <c r="H3112" s="23">
        <f>MONTH(CtasReceber[[#This Row],[Data Vencimento]])</f>
        <v>1</v>
      </c>
      <c r="I3112" s="23">
        <f>YEAR(CtasReceber[[#This Row],[Data Vencimento]])</f>
        <v>1900</v>
      </c>
      <c r="J3112" s="156"/>
      <c r="K3112" s="23">
        <f>MONTH(CtasReceber[[#This Row],[Data Recebimento]])</f>
        <v>1</v>
      </c>
      <c r="L3112" s="23">
        <f>YEAR(CtasReceber[[#This Row],[Data Recebimento]])</f>
        <v>1900</v>
      </c>
      <c r="M3112" s="154"/>
      <c r="N3112" s="208"/>
      <c r="O31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3" spans="1:15">
      <c r="A3113" s="156"/>
      <c r="B3113" s="220"/>
      <c r="C3113" s="150"/>
      <c r="D3113" s="150"/>
      <c r="E3113" s="150"/>
      <c r="F3113" s="150"/>
      <c r="G3113" s="151"/>
      <c r="H3113" s="23">
        <f>MONTH(CtasReceber[[#This Row],[Data Vencimento]])</f>
        <v>1</v>
      </c>
      <c r="I3113" s="23">
        <f>YEAR(CtasReceber[[#This Row],[Data Vencimento]])</f>
        <v>1900</v>
      </c>
      <c r="J3113" s="156"/>
      <c r="K3113" s="23">
        <f>MONTH(CtasReceber[[#This Row],[Data Recebimento]])</f>
        <v>1</v>
      </c>
      <c r="L3113" s="23">
        <f>YEAR(CtasReceber[[#This Row],[Data Recebimento]])</f>
        <v>1900</v>
      </c>
      <c r="M3113" s="154"/>
      <c r="N3113" s="208"/>
      <c r="O31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4" spans="1:15">
      <c r="A3114" s="156"/>
      <c r="B3114" s="220"/>
      <c r="C3114" s="150"/>
      <c r="D3114" s="150"/>
      <c r="E3114" s="150"/>
      <c r="F3114" s="150"/>
      <c r="G3114" s="151"/>
      <c r="H3114" s="23">
        <f>MONTH(CtasReceber[[#This Row],[Data Vencimento]])</f>
        <v>1</v>
      </c>
      <c r="I3114" s="23">
        <f>YEAR(CtasReceber[[#This Row],[Data Vencimento]])</f>
        <v>1900</v>
      </c>
      <c r="J3114" s="156"/>
      <c r="K3114" s="23">
        <f>MONTH(CtasReceber[[#This Row],[Data Recebimento]])</f>
        <v>1</v>
      </c>
      <c r="L3114" s="23">
        <f>YEAR(CtasReceber[[#This Row],[Data Recebimento]])</f>
        <v>1900</v>
      </c>
      <c r="M3114" s="154"/>
      <c r="N3114" s="208"/>
      <c r="O31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5" spans="1:15">
      <c r="A3115" s="156"/>
      <c r="B3115" s="220"/>
      <c r="C3115" s="150"/>
      <c r="D3115" s="150"/>
      <c r="E3115" s="150"/>
      <c r="F3115" s="150"/>
      <c r="G3115" s="151"/>
      <c r="H3115" s="23">
        <f>MONTH(CtasReceber[[#This Row],[Data Vencimento]])</f>
        <v>1</v>
      </c>
      <c r="I3115" s="23">
        <f>YEAR(CtasReceber[[#This Row],[Data Vencimento]])</f>
        <v>1900</v>
      </c>
      <c r="J3115" s="156"/>
      <c r="K3115" s="23">
        <f>MONTH(CtasReceber[[#This Row],[Data Recebimento]])</f>
        <v>1</v>
      </c>
      <c r="L3115" s="23">
        <f>YEAR(CtasReceber[[#This Row],[Data Recebimento]])</f>
        <v>1900</v>
      </c>
      <c r="M3115" s="154"/>
      <c r="N3115" s="208"/>
      <c r="O31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6" spans="1:15">
      <c r="A3116" s="156"/>
      <c r="B3116" s="220"/>
      <c r="C3116" s="150"/>
      <c r="D3116" s="150"/>
      <c r="E3116" s="150"/>
      <c r="F3116" s="150"/>
      <c r="G3116" s="151"/>
      <c r="H3116" s="23">
        <f>MONTH(CtasReceber[[#This Row],[Data Vencimento]])</f>
        <v>1</v>
      </c>
      <c r="I3116" s="23">
        <f>YEAR(CtasReceber[[#This Row],[Data Vencimento]])</f>
        <v>1900</v>
      </c>
      <c r="J3116" s="156"/>
      <c r="K3116" s="23">
        <f>MONTH(CtasReceber[[#This Row],[Data Recebimento]])</f>
        <v>1</v>
      </c>
      <c r="L3116" s="23">
        <f>YEAR(CtasReceber[[#This Row],[Data Recebimento]])</f>
        <v>1900</v>
      </c>
      <c r="M3116" s="154"/>
      <c r="N3116" s="208"/>
      <c r="O31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7" spans="1:15">
      <c r="A3117" s="156"/>
      <c r="B3117" s="220"/>
      <c r="C3117" s="150"/>
      <c r="D3117" s="150"/>
      <c r="E3117" s="150"/>
      <c r="F3117" s="150"/>
      <c r="G3117" s="151"/>
      <c r="H3117" s="23">
        <f>MONTH(CtasReceber[[#This Row],[Data Vencimento]])</f>
        <v>1</v>
      </c>
      <c r="I3117" s="23">
        <f>YEAR(CtasReceber[[#This Row],[Data Vencimento]])</f>
        <v>1900</v>
      </c>
      <c r="J3117" s="156"/>
      <c r="K3117" s="23">
        <f>MONTH(CtasReceber[[#This Row],[Data Recebimento]])</f>
        <v>1</v>
      </c>
      <c r="L3117" s="23">
        <f>YEAR(CtasReceber[[#This Row],[Data Recebimento]])</f>
        <v>1900</v>
      </c>
      <c r="M3117" s="154"/>
      <c r="N3117" s="208"/>
      <c r="O31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8" spans="1:15">
      <c r="A3118" s="156"/>
      <c r="B3118" s="220"/>
      <c r="C3118" s="150"/>
      <c r="D3118" s="150"/>
      <c r="E3118" s="150"/>
      <c r="F3118" s="150"/>
      <c r="G3118" s="151"/>
      <c r="H3118" s="23">
        <f>MONTH(CtasReceber[[#This Row],[Data Vencimento]])</f>
        <v>1</v>
      </c>
      <c r="I3118" s="23">
        <f>YEAR(CtasReceber[[#This Row],[Data Vencimento]])</f>
        <v>1900</v>
      </c>
      <c r="J3118" s="156"/>
      <c r="K3118" s="23">
        <f>MONTH(CtasReceber[[#This Row],[Data Recebimento]])</f>
        <v>1</v>
      </c>
      <c r="L3118" s="23">
        <f>YEAR(CtasReceber[[#This Row],[Data Recebimento]])</f>
        <v>1900</v>
      </c>
      <c r="M3118" s="154"/>
      <c r="N3118" s="208"/>
      <c r="O31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19" spans="1:15">
      <c r="A3119" s="156"/>
      <c r="B3119" s="220"/>
      <c r="C3119" s="150"/>
      <c r="D3119" s="150"/>
      <c r="E3119" s="150"/>
      <c r="F3119" s="150"/>
      <c r="G3119" s="151"/>
      <c r="H3119" s="23">
        <f>MONTH(CtasReceber[[#This Row],[Data Vencimento]])</f>
        <v>1</v>
      </c>
      <c r="I3119" s="23">
        <f>YEAR(CtasReceber[[#This Row],[Data Vencimento]])</f>
        <v>1900</v>
      </c>
      <c r="J3119" s="156"/>
      <c r="K3119" s="23">
        <f>MONTH(CtasReceber[[#This Row],[Data Recebimento]])</f>
        <v>1</v>
      </c>
      <c r="L3119" s="23">
        <f>YEAR(CtasReceber[[#This Row],[Data Recebimento]])</f>
        <v>1900</v>
      </c>
      <c r="M3119" s="154"/>
      <c r="N3119" s="208"/>
      <c r="O31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0" spans="1:15">
      <c r="A3120" s="156"/>
      <c r="B3120" s="220"/>
      <c r="C3120" s="150"/>
      <c r="D3120" s="150"/>
      <c r="E3120" s="150"/>
      <c r="F3120" s="150"/>
      <c r="G3120" s="151"/>
      <c r="H3120" s="23">
        <f>MONTH(CtasReceber[[#This Row],[Data Vencimento]])</f>
        <v>1</v>
      </c>
      <c r="I3120" s="23">
        <f>YEAR(CtasReceber[[#This Row],[Data Vencimento]])</f>
        <v>1900</v>
      </c>
      <c r="J3120" s="156"/>
      <c r="K3120" s="23">
        <f>MONTH(CtasReceber[[#This Row],[Data Recebimento]])</f>
        <v>1</v>
      </c>
      <c r="L3120" s="23">
        <f>YEAR(CtasReceber[[#This Row],[Data Recebimento]])</f>
        <v>1900</v>
      </c>
      <c r="M3120" s="154"/>
      <c r="N3120" s="208"/>
      <c r="O31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1" spans="1:15">
      <c r="A3121" s="156"/>
      <c r="B3121" s="220"/>
      <c r="C3121" s="150"/>
      <c r="D3121" s="150"/>
      <c r="E3121" s="150"/>
      <c r="F3121" s="150"/>
      <c r="G3121" s="151"/>
      <c r="H3121" s="23">
        <f>MONTH(CtasReceber[[#This Row],[Data Vencimento]])</f>
        <v>1</v>
      </c>
      <c r="I3121" s="23">
        <f>YEAR(CtasReceber[[#This Row],[Data Vencimento]])</f>
        <v>1900</v>
      </c>
      <c r="J3121" s="156"/>
      <c r="K3121" s="23">
        <f>MONTH(CtasReceber[[#This Row],[Data Recebimento]])</f>
        <v>1</v>
      </c>
      <c r="L3121" s="23">
        <f>YEAR(CtasReceber[[#This Row],[Data Recebimento]])</f>
        <v>1900</v>
      </c>
      <c r="M3121" s="154"/>
      <c r="N3121" s="208"/>
      <c r="O31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2" spans="1:15">
      <c r="A3122" s="156"/>
      <c r="B3122" s="220"/>
      <c r="C3122" s="150"/>
      <c r="D3122" s="150"/>
      <c r="E3122" s="150"/>
      <c r="F3122" s="150"/>
      <c r="G3122" s="151"/>
      <c r="H3122" s="23">
        <f>MONTH(CtasReceber[[#This Row],[Data Vencimento]])</f>
        <v>1</v>
      </c>
      <c r="I3122" s="23">
        <f>YEAR(CtasReceber[[#This Row],[Data Vencimento]])</f>
        <v>1900</v>
      </c>
      <c r="J3122" s="156"/>
      <c r="K3122" s="23">
        <f>MONTH(CtasReceber[[#This Row],[Data Recebimento]])</f>
        <v>1</v>
      </c>
      <c r="L3122" s="23">
        <f>YEAR(CtasReceber[[#This Row],[Data Recebimento]])</f>
        <v>1900</v>
      </c>
      <c r="M3122" s="154"/>
      <c r="N3122" s="208"/>
      <c r="O31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3" spans="1:15">
      <c r="A3123" s="156"/>
      <c r="B3123" s="220"/>
      <c r="C3123" s="150"/>
      <c r="D3123" s="150"/>
      <c r="E3123" s="150"/>
      <c r="F3123" s="150"/>
      <c r="G3123" s="151"/>
      <c r="H3123" s="23">
        <f>MONTH(CtasReceber[[#This Row],[Data Vencimento]])</f>
        <v>1</v>
      </c>
      <c r="I3123" s="23">
        <f>YEAR(CtasReceber[[#This Row],[Data Vencimento]])</f>
        <v>1900</v>
      </c>
      <c r="J3123" s="156"/>
      <c r="K3123" s="23">
        <f>MONTH(CtasReceber[[#This Row],[Data Recebimento]])</f>
        <v>1</v>
      </c>
      <c r="L3123" s="23">
        <f>YEAR(CtasReceber[[#This Row],[Data Recebimento]])</f>
        <v>1900</v>
      </c>
      <c r="M3123" s="154"/>
      <c r="N3123" s="208"/>
      <c r="O31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4" spans="1:15">
      <c r="A3124" s="156"/>
      <c r="B3124" s="220"/>
      <c r="C3124" s="150"/>
      <c r="D3124" s="150"/>
      <c r="E3124" s="150"/>
      <c r="F3124" s="150"/>
      <c r="G3124" s="151"/>
      <c r="H3124" s="23">
        <f>MONTH(CtasReceber[[#This Row],[Data Vencimento]])</f>
        <v>1</v>
      </c>
      <c r="I3124" s="23">
        <f>YEAR(CtasReceber[[#This Row],[Data Vencimento]])</f>
        <v>1900</v>
      </c>
      <c r="J3124" s="156"/>
      <c r="K3124" s="23">
        <f>MONTH(CtasReceber[[#This Row],[Data Recebimento]])</f>
        <v>1</v>
      </c>
      <c r="L3124" s="23">
        <f>YEAR(CtasReceber[[#This Row],[Data Recebimento]])</f>
        <v>1900</v>
      </c>
      <c r="M3124" s="154"/>
      <c r="N3124" s="208"/>
      <c r="O31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5" spans="1:15">
      <c r="A3125" s="156"/>
      <c r="B3125" s="220"/>
      <c r="C3125" s="150"/>
      <c r="D3125" s="150"/>
      <c r="E3125" s="150"/>
      <c r="F3125" s="150"/>
      <c r="G3125" s="151"/>
      <c r="H3125" s="23">
        <f>MONTH(CtasReceber[[#This Row],[Data Vencimento]])</f>
        <v>1</v>
      </c>
      <c r="I3125" s="23">
        <f>YEAR(CtasReceber[[#This Row],[Data Vencimento]])</f>
        <v>1900</v>
      </c>
      <c r="J3125" s="156"/>
      <c r="K3125" s="23">
        <f>MONTH(CtasReceber[[#This Row],[Data Recebimento]])</f>
        <v>1</v>
      </c>
      <c r="L3125" s="23">
        <f>YEAR(CtasReceber[[#This Row],[Data Recebimento]])</f>
        <v>1900</v>
      </c>
      <c r="M3125" s="154"/>
      <c r="N3125" s="208"/>
      <c r="O31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6" spans="1:15">
      <c r="A3126" s="156"/>
      <c r="B3126" s="220"/>
      <c r="C3126" s="150"/>
      <c r="D3126" s="150"/>
      <c r="E3126" s="150"/>
      <c r="F3126" s="150"/>
      <c r="G3126" s="151"/>
      <c r="H3126" s="23">
        <f>MONTH(CtasReceber[[#This Row],[Data Vencimento]])</f>
        <v>1</v>
      </c>
      <c r="I3126" s="23">
        <f>YEAR(CtasReceber[[#This Row],[Data Vencimento]])</f>
        <v>1900</v>
      </c>
      <c r="J3126" s="156"/>
      <c r="K3126" s="23">
        <f>MONTH(CtasReceber[[#This Row],[Data Recebimento]])</f>
        <v>1</v>
      </c>
      <c r="L3126" s="23">
        <f>YEAR(CtasReceber[[#This Row],[Data Recebimento]])</f>
        <v>1900</v>
      </c>
      <c r="M3126" s="154"/>
      <c r="N3126" s="208"/>
      <c r="O31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7" spans="1:15">
      <c r="A3127" s="156"/>
      <c r="B3127" s="220"/>
      <c r="C3127" s="150"/>
      <c r="D3127" s="150"/>
      <c r="E3127" s="150"/>
      <c r="F3127" s="150"/>
      <c r="G3127" s="151"/>
      <c r="H3127" s="23">
        <f>MONTH(CtasReceber[[#This Row],[Data Vencimento]])</f>
        <v>1</v>
      </c>
      <c r="I3127" s="23">
        <f>YEAR(CtasReceber[[#This Row],[Data Vencimento]])</f>
        <v>1900</v>
      </c>
      <c r="J3127" s="156"/>
      <c r="K3127" s="23">
        <f>MONTH(CtasReceber[[#This Row],[Data Recebimento]])</f>
        <v>1</v>
      </c>
      <c r="L3127" s="23">
        <f>YEAR(CtasReceber[[#This Row],[Data Recebimento]])</f>
        <v>1900</v>
      </c>
      <c r="M3127" s="154"/>
      <c r="N3127" s="208"/>
      <c r="O31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8" spans="1:15">
      <c r="A3128" s="156"/>
      <c r="B3128" s="220"/>
      <c r="C3128" s="150"/>
      <c r="D3128" s="150"/>
      <c r="E3128" s="150"/>
      <c r="F3128" s="150"/>
      <c r="G3128" s="151"/>
      <c r="H3128" s="23">
        <f>MONTH(CtasReceber[[#This Row],[Data Vencimento]])</f>
        <v>1</v>
      </c>
      <c r="I3128" s="23">
        <f>YEAR(CtasReceber[[#This Row],[Data Vencimento]])</f>
        <v>1900</v>
      </c>
      <c r="J3128" s="156"/>
      <c r="K3128" s="23">
        <f>MONTH(CtasReceber[[#This Row],[Data Recebimento]])</f>
        <v>1</v>
      </c>
      <c r="L3128" s="23">
        <f>YEAR(CtasReceber[[#This Row],[Data Recebimento]])</f>
        <v>1900</v>
      </c>
      <c r="M3128" s="154"/>
      <c r="N3128" s="208"/>
      <c r="O31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29" spans="1:15">
      <c r="A3129" s="156"/>
      <c r="B3129" s="220"/>
      <c r="C3129" s="150"/>
      <c r="D3129" s="150"/>
      <c r="E3129" s="150"/>
      <c r="F3129" s="150"/>
      <c r="G3129" s="151"/>
      <c r="H3129" s="23">
        <f>MONTH(CtasReceber[[#This Row],[Data Vencimento]])</f>
        <v>1</v>
      </c>
      <c r="I3129" s="23">
        <f>YEAR(CtasReceber[[#This Row],[Data Vencimento]])</f>
        <v>1900</v>
      </c>
      <c r="J3129" s="156"/>
      <c r="K3129" s="23">
        <f>MONTH(CtasReceber[[#This Row],[Data Recebimento]])</f>
        <v>1</v>
      </c>
      <c r="L3129" s="23">
        <f>YEAR(CtasReceber[[#This Row],[Data Recebimento]])</f>
        <v>1900</v>
      </c>
      <c r="M3129" s="154"/>
      <c r="N3129" s="208"/>
      <c r="O31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0" spans="1:15">
      <c r="A3130" s="156"/>
      <c r="B3130" s="220"/>
      <c r="C3130" s="150"/>
      <c r="D3130" s="150"/>
      <c r="E3130" s="150"/>
      <c r="F3130" s="150"/>
      <c r="G3130" s="151"/>
      <c r="H3130" s="23">
        <f>MONTH(CtasReceber[[#This Row],[Data Vencimento]])</f>
        <v>1</v>
      </c>
      <c r="I3130" s="23">
        <f>YEAR(CtasReceber[[#This Row],[Data Vencimento]])</f>
        <v>1900</v>
      </c>
      <c r="J3130" s="156"/>
      <c r="K3130" s="23">
        <f>MONTH(CtasReceber[[#This Row],[Data Recebimento]])</f>
        <v>1</v>
      </c>
      <c r="L3130" s="23">
        <f>YEAR(CtasReceber[[#This Row],[Data Recebimento]])</f>
        <v>1900</v>
      </c>
      <c r="M3130" s="154"/>
      <c r="N3130" s="208"/>
      <c r="O31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1" spans="1:15">
      <c r="A3131" s="156"/>
      <c r="B3131" s="220"/>
      <c r="C3131" s="150"/>
      <c r="D3131" s="150"/>
      <c r="E3131" s="150"/>
      <c r="F3131" s="150"/>
      <c r="G3131" s="151"/>
      <c r="H3131" s="23">
        <f>MONTH(CtasReceber[[#This Row],[Data Vencimento]])</f>
        <v>1</v>
      </c>
      <c r="I3131" s="23">
        <f>YEAR(CtasReceber[[#This Row],[Data Vencimento]])</f>
        <v>1900</v>
      </c>
      <c r="J3131" s="156"/>
      <c r="K3131" s="23">
        <f>MONTH(CtasReceber[[#This Row],[Data Recebimento]])</f>
        <v>1</v>
      </c>
      <c r="L3131" s="23">
        <f>YEAR(CtasReceber[[#This Row],[Data Recebimento]])</f>
        <v>1900</v>
      </c>
      <c r="M3131" s="154"/>
      <c r="N3131" s="208"/>
      <c r="O31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2" spans="1:15">
      <c r="A3132" s="156"/>
      <c r="B3132" s="220"/>
      <c r="C3132" s="150"/>
      <c r="D3132" s="150"/>
      <c r="E3132" s="150"/>
      <c r="F3132" s="150"/>
      <c r="G3132" s="151"/>
      <c r="H3132" s="23">
        <f>MONTH(CtasReceber[[#This Row],[Data Vencimento]])</f>
        <v>1</v>
      </c>
      <c r="I3132" s="23">
        <f>YEAR(CtasReceber[[#This Row],[Data Vencimento]])</f>
        <v>1900</v>
      </c>
      <c r="J3132" s="156"/>
      <c r="K3132" s="23">
        <f>MONTH(CtasReceber[[#This Row],[Data Recebimento]])</f>
        <v>1</v>
      </c>
      <c r="L3132" s="23">
        <f>YEAR(CtasReceber[[#This Row],[Data Recebimento]])</f>
        <v>1900</v>
      </c>
      <c r="M3132" s="154"/>
      <c r="N3132" s="208"/>
      <c r="O31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3" spans="1:15">
      <c r="A3133" s="156"/>
      <c r="B3133" s="220"/>
      <c r="C3133" s="150"/>
      <c r="D3133" s="150"/>
      <c r="E3133" s="150"/>
      <c r="F3133" s="150"/>
      <c r="G3133" s="151"/>
      <c r="H3133" s="23">
        <f>MONTH(CtasReceber[[#This Row],[Data Vencimento]])</f>
        <v>1</v>
      </c>
      <c r="I3133" s="23">
        <f>YEAR(CtasReceber[[#This Row],[Data Vencimento]])</f>
        <v>1900</v>
      </c>
      <c r="J3133" s="156"/>
      <c r="K3133" s="23">
        <f>MONTH(CtasReceber[[#This Row],[Data Recebimento]])</f>
        <v>1</v>
      </c>
      <c r="L3133" s="23">
        <f>YEAR(CtasReceber[[#This Row],[Data Recebimento]])</f>
        <v>1900</v>
      </c>
      <c r="M3133" s="154"/>
      <c r="N3133" s="208"/>
      <c r="O31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4" spans="1:15">
      <c r="A3134" s="156"/>
      <c r="B3134" s="220"/>
      <c r="C3134" s="150"/>
      <c r="D3134" s="150"/>
      <c r="E3134" s="150"/>
      <c r="F3134" s="150"/>
      <c r="G3134" s="151"/>
      <c r="H3134" s="23">
        <f>MONTH(CtasReceber[[#This Row],[Data Vencimento]])</f>
        <v>1</v>
      </c>
      <c r="I3134" s="23">
        <f>YEAR(CtasReceber[[#This Row],[Data Vencimento]])</f>
        <v>1900</v>
      </c>
      <c r="J3134" s="156"/>
      <c r="K3134" s="23">
        <f>MONTH(CtasReceber[[#This Row],[Data Recebimento]])</f>
        <v>1</v>
      </c>
      <c r="L3134" s="23">
        <f>YEAR(CtasReceber[[#This Row],[Data Recebimento]])</f>
        <v>1900</v>
      </c>
      <c r="M3134" s="154"/>
      <c r="N3134" s="208"/>
      <c r="O31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5" spans="1:15">
      <c r="A3135" s="156"/>
      <c r="B3135" s="220"/>
      <c r="C3135" s="150"/>
      <c r="D3135" s="150"/>
      <c r="E3135" s="150"/>
      <c r="F3135" s="150"/>
      <c r="G3135" s="151"/>
      <c r="H3135" s="23">
        <f>MONTH(CtasReceber[[#This Row],[Data Vencimento]])</f>
        <v>1</v>
      </c>
      <c r="I3135" s="23">
        <f>YEAR(CtasReceber[[#This Row],[Data Vencimento]])</f>
        <v>1900</v>
      </c>
      <c r="J3135" s="156"/>
      <c r="K3135" s="23">
        <f>MONTH(CtasReceber[[#This Row],[Data Recebimento]])</f>
        <v>1</v>
      </c>
      <c r="L3135" s="23">
        <f>YEAR(CtasReceber[[#This Row],[Data Recebimento]])</f>
        <v>1900</v>
      </c>
      <c r="M3135" s="154"/>
      <c r="N3135" s="208"/>
      <c r="O31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6" spans="1:15">
      <c r="A3136" s="156"/>
      <c r="B3136" s="220"/>
      <c r="C3136" s="150"/>
      <c r="D3136" s="150"/>
      <c r="E3136" s="150"/>
      <c r="F3136" s="150"/>
      <c r="G3136" s="151"/>
      <c r="H3136" s="23">
        <f>MONTH(CtasReceber[[#This Row],[Data Vencimento]])</f>
        <v>1</v>
      </c>
      <c r="I3136" s="23">
        <f>YEAR(CtasReceber[[#This Row],[Data Vencimento]])</f>
        <v>1900</v>
      </c>
      <c r="J3136" s="156"/>
      <c r="K3136" s="23">
        <f>MONTH(CtasReceber[[#This Row],[Data Recebimento]])</f>
        <v>1</v>
      </c>
      <c r="L3136" s="23">
        <f>YEAR(CtasReceber[[#This Row],[Data Recebimento]])</f>
        <v>1900</v>
      </c>
      <c r="M3136" s="154"/>
      <c r="N3136" s="208"/>
      <c r="O31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7" spans="1:15">
      <c r="A3137" s="156"/>
      <c r="B3137" s="220"/>
      <c r="C3137" s="150"/>
      <c r="D3137" s="150"/>
      <c r="E3137" s="150"/>
      <c r="F3137" s="150"/>
      <c r="G3137" s="151"/>
      <c r="H3137" s="23">
        <f>MONTH(CtasReceber[[#This Row],[Data Vencimento]])</f>
        <v>1</v>
      </c>
      <c r="I3137" s="23">
        <f>YEAR(CtasReceber[[#This Row],[Data Vencimento]])</f>
        <v>1900</v>
      </c>
      <c r="J3137" s="156"/>
      <c r="K3137" s="23">
        <f>MONTH(CtasReceber[[#This Row],[Data Recebimento]])</f>
        <v>1</v>
      </c>
      <c r="L3137" s="23">
        <f>YEAR(CtasReceber[[#This Row],[Data Recebimento]])</f>
        <v>1900</v>
      </c>
      <c r="M3137" s="154"/>
      <c r="N3137" s="208"/>
      <c r="O31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8" spans="1:15">
      <c r="A3138" s="156"/>
      <c r="B3138" s="220"/>
      <c r="C3138" s="150"/>
      <c r="D3138" s="150"/>
      <c r="E3138" s="150"/>
      <c r="F3138" s="150"/>
      <c r="G3138" s="151"/>
      <c r="H3138" s="23">
        <f>MONTH(CtasReceber[[#This Row],[Data Vencimento]])</f>
        <v>1</v>
      </c>
      <c r="I3138" s="23">
        <f>YEAR(CtasReceber[[#This Row],[Data Vencimento]])</f>
        <v>1900</v>
      </c>
      <c r="J3138" s="156"/>
      <c r="K3138" s="23">
        <f>MONTH(CtasReceber[[#This Row],[Data Recebimento]])</f>
        <v>1</v>
      </c>
      <c r="L3138" s="23">
        <f>YEAR(CtasReceber[[#This Row],[Data Recebimento]])</f>
        <v>1900</v>
      </c>
      <c r="M3138" s="154"/>
      <c r="N3138" s="208"/>
      <c r="O31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39" spans="1:15">
      <c r="A3139" s="156"/>
      <c r="B3139" s="220"/>
      <c r="C3139" s="150"/>
      <c r="D3139" s="150"/>
      <c r="E3139" s="150"/>
      <c r="F3139" s="150"/>
      <c r="G3139" s="151"/>
      <c r="H3139" s="23">
        <f>MONTH(CtasReceber[[#This Row],[Data Vencimento]])</f>
        <v>1</v>
      </c>
      <c r="I3139" s="23">
        <f>YEAR(CtasReceber[[#This Row],[Data Vencimento]])</f>
        <v>1900</v>
      </c>
      <c r="J3139" s="156"/>
      <c r="K3139" s="23">
        <f>MONTH(CtasReceber[[#This Row],[Data Recebimento]])</f>
        <v>1</v>
      </c>
      <c r="L3139" s="23">
        <f>YEAR(CtasReceber[[#This Row],[Data Recebimento]])</f>
        <v>1900</v>
      </c>
      <c r="M3139" s="154"/>
      <c r="N3139" s="208"/>
      <c r="O31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0" spans="1:15">
      <c r="A3140" s="156"/>
      <c r="B3140" s="220"/>
      <c r="C3140" s="150"/>
      <c r="D3140" s="150"/>
      <c r="E3140" s="150"/>
      <c r="F3140" s="150"/>
      <c r="G3140" s="151"/>
      <c r="H3140" s="23">
        <f>MONTH(CtasReceber[[#This Row],[Data Vencimento]])</f>
        <v>1</v>
      </c>
      <c r="I3140" s="23">
        <f>YEAR(CtasReceber[[#This Row],[Data Vencimento]])</f>
        <v>1900</v>
      </c>
      <c r="J3140" s="156"/>
      <c r="K3140" s="23">
        <f>MONTH(CtasReceber[[#This Row],[Data Recebimento]])</f>
        <v>1</v>
      </c>
      <c r="L3140" s="23">
        <f>YEAR(CtasReceber[[#This Row],[Data Recebimento]])</f>
        <v>1900</v>
      </c>
      <c r="M3140" s="154"/>
      <c r="N3140" s="208"/>
      <c r="O31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1" spans="1:15">
      <c r="A3141" s="156"/>
      <c r="B3141" s="220"/>
      <c r="C3141" s="150"/>
      <c r="D3141" s="150"/>
      <c r="E3141" s="150"/>
      <c r="F3141" s="150"/>
      <c r="G3141" s="151"/>
      <c r="H3141" s="23">
        <f>MONTH(CtasReceber[[#This Row],[Data Vencimento]])</f>
        <v>1</v>
      </c>
      <c r="I3141" s="23">
        <f>YEAR(CtasReceber[[#This Row],[Data Vencimento]])</f>
        <v>1900</v>
      </c>
      <c r="J3141" s="156"/>
      <c r="K3141" s="23">
        <f>MONTH(CtasReceber[[#This Row],[Data Recebimento]])</f>
        <v>1</v>
      </c>
      <c r="L3141" s="23">
        <f>YEAR(CtasReceber[[#This Row],[Data Recebimento]])</f>
        <v>1900</v>
      </c>
      <c r="M3141" s="154"/>
      <c r="N3141" s="208"/>
      <c r="O31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2" spans="1:15">
      <c r="A3142" s="156"/>
      <c r="B3142" s="220"/>
      <c r="C3142" s="150"/>
      <c r="D3142" s="150"/>
      <c r="E3142" s="150"/>
      <c r="F3142" s="150"/>
      <c r="G3142" s="151"/>
      <c r="H3142" s="23">
        <f>MONTH(CtasReceber[[#This Row],[Data Vencimento]])</f>
        <v>1</v>
      </c>
      <c r="I3142" s="23">
        <f>YEAR(CtasReceber[[#This Row],[Data Vencimento]])</f>
        <v>1900</v>
      </c>
      <c r="J3142" s="156"/>
      <c r="K3142" s="23">
        <f>MONTH(CtasReceber[[#This Row],[Data Recebimento]])</f>
        <v>1</v>
      </c>
      <c r="L3142" s="23">
        <f>YEAR(CtasReceber[[#This Row],[Data Recebimento]])</f>
        <v>1900</v>
      </c>
      <c r="M3142" s="154"/>
      <c r="N3142" s="208"/>
      <c r="O31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3" spans="1:15">
      <c r="A3143" s="156"/>
      <c r="B3143" s="220"/>
      <c r="C3143" s="150"/>
      <c r="D3143" s="150"/>
      <c r="E3143" s="150"/>
      <c r="F3143" s="150"/>
      <c r="G3143" s="151"/>
      <c r="H3143" s="23">
        <f>MONTH(CtasReceber[[#This Row],[Data Vencimento]])</f>
        <v>1</v>
      </c>
      <c r="I3143" s="23">
        <f>YEAR(CtasReceber[[#This Row],[Data Vencimento]])</f>
        <v>1900</v>
      </c>
      <c r="J3143" s="156"/>
      <c r="K3143" s="23">
        <f>MONTH(CtasReceber[[#This Row],[Data Recebimento]])</f>
        <v>1</v>
      </c>
      <c r="L3143" s="23">
        <f>YEAR(CtasReceber[[#This Row],[Data Recebimento]])</f>
        <v>1900</v>
      </c>
      <c r="M3143" s="154"/>
      <c r="N3143" s="208"/>
      <c r="O31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4" spans="1:15">
      <c r="A3144" s="156"/>
      <c r="B3144" s="220"/>
      <c r="C3144" s="150"/>
      <c r="D3144" s="150"/>
      <c r="E3144" s="150"/>
      <c r="F3144" s="150"/>
      <c r="G3144" s="151"/>
      <c r="H3144" s="23">
        <f>MONTH(CtasReceber[[#This Row],[Data Vencimento]])</f>
        <v>1</v>
      </c>
      <c r="I3144" s="23">
        <f>YEAR(CtasReceber[[#This Row],[Data Vencimento]])</f>
        <v>1900</v>
      </c>
      <c r="J3144" s="156"/>
      <c r="K3144" s="23">
        <f>MONTH(CtasReceber[[#This Row],[Data Recebimento]])</f>
        <v>1</v>
      </c>
      <c r="L3144" s="23">
        <f>YEAR(CtasReceber[[#This Row],[Data Recebimento]])</f>
        <v>1900</v>
      </c>
      <c r="M3144" s="154"/>
      <c r="N3144" s="208"/>
      <c r="O31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5" spans="1:15">
      <c r="A3145" s="156"/>
      <c r="B3145" s="220"/>
      <c r="C3145" s="150"/>
      <c r="D3145" s="150"/>
      <c r="E3145" s="150"/>
      <c r="F3145" s="150"/>
      <c r="G3145" s="151"/>
      <c r="H3145" s="23">
        <f>MONTH(CtasReceber[[#This Row],[Data Vencimento]])</f>
        <v>1</v>
      </c>
      <c r="I3145" s="23">
        <f>YEAR(CtasReceber[[#This Row],[Data Vencimento]])</f>
        <v>1900</v>
      </c>
      <c r="J3145" s="156"/>
      <c r="K3145" s="23">
        <f>MONTH(CtasReceber[[#This Row],[Data Recebimento]])</f>
        <v>1</v>
      </c>
      <c r="L3145" s="23">
        <f>YEAR(CtasReceber[[#This Row],[Data Recebimento]])</f>
        <v>1900</v>
      </c>
      <c r="M3145" s="154"/>
      <c r="N3145" s="208"/>
      <c r="O31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6" spans="1:15">
      <c r="A3146" s="156"/>
      <c r="B3146" s="220"/>
      <c r="C3146" s="150"/>
      <c r="D3146" s="150"/>
      <c r="E3146" s="150"/>
      <c r="F3146" s="150"/>
      <c r="G3146" s="151"/>
      <c r="H3146" s="23">
        <f>MONTH(CtasReceber[[#This Row],[Data Vencimento]])</f>
        <v>1</v>
      </c>
      <c r="I3146" s="23">
        <f>YEAR(CtasReceber[[#This Row],[Data Vencimento]])</f>
        <v>1900</v>
      </c>
      <c r="J3146" s="156"/>
      <c r="K3146" s="23">
        <f>MONTH(CtasReceber[[#This Row],[Data Recebimento]])</f>
        <v>1</v>
      </c>
      <c r="L3146" s="23">
        <f>YEAR(CtasReceber[[#This Row],[Data Recebimento]])</f>
        <v>1900</v>
      </c>
      <c r="M3146" s="154"/>
      <c r="N3146" s="208"/>
      <c r="O31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7" spans="1:15">
      <c r="A3147" s="156"/>
      <c r="B3147" s="220"/>
      <c r="C3147" s="150"/>
      <c r="D3147" s="150"/>
      <c r="E3147" s="150"/>
      <c r="F3147" s="150"/>
      <c r="G3147" s="151"/>
      <c r="H3147" s="23">
        <f>MONTH(CtasReceber[[#This Row],[Data Vencimento]])</f>
        <v>1</v>
      </c>
      <c r="I3147" s="23">
        <f>YEAR(CtasReceber[[#This Row],[Data Vencimento]])</f>
        <v>1900</v>
      </c>
      <c r="J3147" s="156"/>
      <c r="K3147" s="23">
        <f>MONTH(CtasReceber[[#This Row],[Data Recebimento]])</f>
        <v>1</v>
      </c>
      <c r="L3147" s="23">
        <f>YEAR(CtasReceber[[#This Row],[Data Recebimento]])</f>
        <v>1900</v>
      </c>
      <c r="M3147" s="154"/>
      <c r="N3147" s="208"/>
      <c r="O31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8" spans="1:15">
      <c r="A3148" s="156"/>
      <c r="B3148" s="220"/>
      <c r="C3148" s="150"/>
      <c r="D3148" s="150"/>
      <c r="E3148" s="150"/>
      <c r="F3148" s="150"/>
      <c r="G3148" s="151"/>
      <c r="H3148" s="23">
        <f>MONTH(CtasReceber[[#This Row],[Data Vencimento]])</f>
        <v>1</v>
      </c>
      <c r="I3148" s="23">
        <f>YEAR(CtasReceber[[#This Row],[Data Vencimento]])</f>
        <v>1900</v>
      </c>
      <c r="J3148" s="156"/>
      <c r="K3148" s="23">
        <f>MONTH(CtasReceber[[#This Row],[Data Recebimento]])</f>
        <v>1</v>
      </c>
      <c r="L3148" s="23">
        <f>YEAR(CtasReceber[[#This Row],[Data Recebimento]])</f>
        <v>1900</v>
      </c>
      <c r="M3148" s="154"/>
      <c r="N3148" s="208"/>
      <c r="O31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49" spans="1:15">
      <c r="A3149" s="156"/>
      <c r="B3149" s="220"/>
      <c r="C3149" s="150"/>
      <c r="D3149" s="150"/>
      <c r="E3149" s="150"/>
      <c r="F3149" s="150"/>
      <c r="G3149" s="151"/>
      <c r="H3149" s="23">
        <f>MONTH(CtasReceber[[#This Row],[Data Vencimento]])</f>
        <v>1</v>
      </c>
      <c r="I3149" s="23">
        <f>YEAR(CtasReceber[[#This Row],[Data Vencimento]])</f>
        <v>1900</v>
      </c>
      <c r="J3149" s="156"/>
      <c r="K3149" s="23">
        <f>MONTH(CtasReceber[[#This Row],[Data Recebimento]])</f>
        <v>1</v>
      </c>
      <c r="L3149" s="23">
        <f>YEAR(CtasReceber[[#This Row],[Data Recebimento]])</f>
        <v>1900</v>
      </c>
      <c r="M3149" s="154"/>
      <c r="N3149" s="208"/>
      <c r="O31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0" spans="1:15">
      <c r="A3150" s="156"/>
      <c r="B3150" s="220"/>
      <c r="C3150" s="150"/>
      <c r="D3150" s="150"/>
      <c r="E3150" s="150"/>
      <c r="F3150" s="150"/>
      <c r="G3150" s="151"/>
      <c r="H3150" s="23">
        <f>MONTH(CtasReceber[[#This Row],[Data Vencimento]])</f>
        <v>1</v>
      </c>
      <c r="I3150" s="23">
        <f>YEAR(CtasReceber[[#This Row],[Data Vencimento]])</f>
        <v>1900</v>
      </c>
      <c r="J3150" s="156"/>
      <c r="K3150" s="23">
        <f>MONTH(CtasReceber[[#This Row],[Data Recebimento]])</f>
        <v>1</v>
      </c>
      <c r="L3150" s="23">
        <f>YEAR(CtasReceber[[#This Row],[Data Recebimento]])</f>
        <v>1900</v>
      </c>
      <c r="M3150" s="154"/>
      <c r="N3150" s="208"/>
      <c r="O31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1" spans="1:15">
      <c r="A3151" s="156"/>
      <c r="B3151" s="220"/>
      <c r="C3151" s="150"/>
      <c r="D3151" s="150"/>
      <c r="E3151" s="150"/>
      <c r="F3151" s="150"/>
      <c r="G3151" s="151"/>
      <c r="H3151" s="23">
        <f>MONTH(CtasReceber[[#This Row],[Data Vencimento]])</f>
        <v>1</v>
      </c>
      <c r="I3151" s="23">
        <f>YEAR(CtasReceber[[#This Row],[Data Vencimento]])</f>
        <v>1900</v>
      </c>
      <c r="J3151" s="156"/>
      <c r="K3151" s="23">
        <f>MONTH(CtasReceber[[#This Row],[Data Recebimento]])</f>
        <v>1</v>
      </c>
      <c r="L3151" s="23">
        <f>YEAR(CtasReceber[[#This Row],[Data Recebimento]])</f>
        <v>1900</v>
      </c>
      <c r="M3151" s="154"/>
      <c r="N3151" s="208"/>
      <c r="O31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2" spans="1:15">
      <c r="A3152" s="156"/>
      <c r="B3152" s="220"/>
      <c r="C3152" s="150"/>
      <c r="D3152" s="150"/>
      <c r="E3152" s="150"/>
      <c r="F3152" s="150"/>
      <c r="G3152" s="151"/>
      <c r="H3152" s="23">
        <f>MONTH(CtasReceber[[#This Row],[Data Vencimento]])</f>
        <v>1</v>
      </c>
      <c r="I3152" s="23">
        <f>YEAR(CtasReceber[[#This Row],[Data Vencimento]])</f>
        <v>1900</v>
      </c>
      <c r="J3152" s="156"/>
      <c r="K3152" s="23">
        <f>MONTH(CtasReceber[[#This Row],[Data Recebimento]])</f>
        <v>1</v>
      </c>
      <c r="L3152" s="23">
        <f>YEAR(CtasReceber[[#This Row],[Data Recebimento]])</f>
        <v>1900</v>
      </c>
      <c r="M3152" s="154"/>
      <c r="N3152" s="208"/>
      <c r="O31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3" spans="1:15">
      <c r="A3153" s="156"/>
      <c r="B3153" s="220"/>
      <c r="C3153" s="150"/>
      <c r="D3153" s="150"/>
      <c r="E3153" s="150"/>
      <c r="F3153" s="150"/>
      <c r="G3153" s="151"/>
      <c r="H3153" s="23">
        <f>MONTH(CtasReceber[[#This Row],[Data Vencimento]])</f>
        <v>1</v>
      </c>
      <c r="I3153" s="23">
        <f>YEAR(CtasReceber[[#This Row],[Data Vencimento]])</f>
        <v>1900</v>
      </c>
      <c r="J3153" s="156"/>
      <c r="K3153" s="23">
        <f>MONTH(CtasReceber[[#This Row],[Data Recebimento]])</f>
        <v>1</v>
      </c>
      <c r="L3153" s="23">
        <f>YEAR(CtasReceber[[#This Row],[Data Recebimento]])</f>
        <v>1900</v>
      </c>
      <c r="M3153" s="154"/>
      <c r="N3153" s="208"/>
      <c r="O31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4" spans="1:15">
      <c r="A3154" s="156"/>
      <c r="B3154" s="220"/>
      <c r="C3154" s="150"/>
      <c r="D3154" s="150"/>
      <c r="E3154" s="150"/>
      <c r="F3154" s="150"/>
      <c r="G3154" s="151"/>
      <c r="H3154" s="23">
        <f>MONTH(CtasReceber[[#This Row],[Data Vencimento]])</f>
        <v>1</v>
      </c>
      <c r="I3154" s="23">
        <f>YEAR(CtasReceber[[#This Row],[Data Vencimento]])</f>
        <v>1900</v>
      </c>
      <c r="J3154" s="156"/>
      <c r="K3154" s="23">
        <f>MONTH(CtasReceber[[#This Row],[Data Recebimento]])</f>
        <v>1</v>
      </c>
      <c r="L3154" s="23">
        <f>YEAR(CtasReceber[[#This Row],[Data Recebimento]])</f>
        <v>1900</v>
      </c>
      <c r="M3154" s="154"/>
      <c r="N3154" s="208"/>
      <c r="O31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5" spans="1:15">
      <c r="A3155" s="156"/>
      <c r="B3155" s="220"/>
      <c r="C3155" s="150"/>
      <c r="D3155" s="150"/>
      <c r="E3155" s="150"/>
      <c r="F3155" s="150"/>
      <c r="G3155" s="151"/>
      <c r="H3155" s="23">
        <f>MONTH(CtasReceber[[#This Row],[Data Vencimento]])</f>
        <v>1</v>
      </c>
      <c r="I3155" s="23">
        <f>YEAR(CtasReceber[[#This Row],[Data Vencimento]])</f>
        <v>1900</v>
      </c>
      <c r="J3155" s="156"/>
      <c r="K3155" s="23">
        <f>MONTH(CtasReceber[[#This Row],[Data Recebimento]])</f>
        <v>1</v>
      </c>
      <c r="L3155" s="23">
        <f>YEAR(CtasReceber[[#This Row],[Data Recebimento]])</f>
        <v>1900</v>
      </c>
      <c r="M3155" s="154"/>
      <c r="N3155" s="208"/>
      <c r="O31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6" spans="1:15">
      <c r="A3156" s="156"/>
      <c r="B3156" s="220"/>
      <c r="C3156" s="150"/>
      <c r="D3156" s="150"/>
      <c r="E3156" s="150"/>
      <c r="F3156" s="150"/>
      <c r="G3156" s="151"/>
      <c r="H3156" s="23">
        <f>MONTH(CtasReceber[[#This Row],[Data Vencimento]])</f>
        <v>1</v>
      </c>
      <c r="I3156" s="23">
        <f>YEAR(CtasReceber[[#This Row],[Data Vencimento]])</f>
        <v>1900</v>
      </c>
      <c r="J3156" s="156"/>
      <c r="K3156" s="23">
        <f>MONTH(CtasReceber[[#This Row],[Data Recebimento]])</f>
        <v>1</v>
      </c>
      <c r="L3156" s="23">
        <f>YEAR(CtasReceber[[#This Row],[Data Recebimento]])</f>
        <v>1900</v>
      </c>
      <c r="M3156" s="154"/>
      <c r="N3156" s="208"/>
      <c r="O31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7" spans="1:15">
      <c r="A3157" s="156"/>
      <c r="B3157" s="220"/>
      <c r="C3157" s="150"/>
      <c r="D3157" s="150"/>
      <c r="E3157" s="150"/>
      <c r="F3157" s="150"/>
      <c r="G3157" s="151"/>
      <c r="H3157" s="23">
        <f>MONTH(CtasReceber[[#This Row],[Data Vencimento]])</f>
        <v>1</v>
      </c>
      <c r="I3157" s="23">
        <f>YEAR(CtasReceber[[#This Row],[Data Vencimento]])</f>
        <v>1900</v>
      </c>
      <c r="J3157" s="156"/>
      <c r="K3157" s="23">
        <f>MONTH(CtasReceber[[#This Row],[Data Recebimento]])</f>
        <v>1</v>
      </c>
      <c r="L3157" s="23">
        <f>YEAR(CtasReceber[[#This Row],[Data Recebimento]])</f>
        <v>1900</v>
      </c>
      <c r="M3157" s="154"/>
      <c r="N3157" s="208"/>
      <c r="O31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8" spans="1:15">
      <c r="A3158" s="156"/>
      <c r="B3158" s="220"/>
      <c r="C3158" s="150"/>
      <c r="D3158" s="150"/>
      <c r="E3158" s="150"/>
      <c r="F3158" s="150"/>
      <c r="G3158" s="151"/>
      <c r="H3158" s="23">
        <f>MONTH(CtasReceber[[#This Row],[Data Vencimento]])</f>
        <v>1</v>
      </c>
      <c r="I3158" s="23">
        <f>YEAR(CtasReceber[[#This Row],[Data Vencimento]])</f>
        <v>1900</v>
      </c>
      <c r="J3158" s="156"/>
      <c r="K3158" s="23">
        <f>MONTH(CtasReceber[[#This Row],[Data Recebimento]])</f>
        <v>1</v>
      </c>
      <c r="L3158" s="23">
        <f>YEAR(CtasReceber[[#This Row],[Data Recebimento]])</f>
        <v>1900</v>
      </c>
      <c r="M3158" s="154"/>
      <c r="N3158" s="208"/>
      <c r="O31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59" spans="1:15">
      <c r="A3159" s="156"/>
      <c r="B3159" s="220"/>
      <c r="C3159" s="150"/>
      <c r="D3159" s="150"/>
      <c r="E3159" s="150"/>
      <c r="F3159" s="150"/>
      <c r="G3159" s="151"/>
      <c r="H3159" s="23">
        <f>MONTH(CtasReceber[[#This Row],[Data Vencimento]])</f>
        <v>1</v>
      </c>
      <c r="I3159" s="23">
        <f>YEAR(CtasReceber[[#This Row],[Data Vencimento]])</f>
        <v>1900</v>
      </c>
      <c r="J3159" s="156"/>
      <c r="K3159" s="23">
        <f>MONTH(CtasReceber[[#This Row],[Data Recebimento]])</f>
        <v>1</v>
      </c>
      <c r="L3159" s="23">
        <f>YEAR(CtasReceber[[#This Row],[Data Recebimento]])</f>
        <v>1900</v>
      </c>
      <c r="M3159" s="154"/>
      <c r="N3159" s="208"/>
      <c r="O31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0" spans="1:15">
      <c r="A3160" s="156"/>
      <c r="B3160" s="220"/>
      <c r="C3160" s="150"/>
      <c r="D3160" s="150"/>
      <c r="E3160" s="150"/>
      <c r="F3160" s="150"/>
      <c r="G3160" s="151"/>
      <c r="H3160" s="23">
        <f>MONTH(CtasReceber[[#This Row],[Data Vencimento]])</f>
        <v>1</v>
      </c>
      <c r="I3160" s="23">
        <f>YEAR(CtasReceber[[#This Row],[Data Vencimento]])</f>
        <v>1900</v>
      </c>
      <c r="J3160" s="156"/>
      <c r="K3160" s="23">
        <f>MONTH(CtasReceber[[#This Row],[Data Recebimento]])</f>
        <v>1</v>
      </c>
      <c r="L3160" s="23">
        <f>YEAR(CtasReceber[[#This Row],[Data Recebimento]])</f>
        <v>1900</v>
      </c>
      <c r="M3160" s="154"/>
      <c r="N3160" s="208"/>
      <c r="O31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1" spans="1:15">
      <c r="A3161" s="156"/>
      <c r="B3161" s="220"/>
      <c r="C3161" s="150"/>
      <c r="D3161" s="150"/>
      <c r="E3161" s="150"/>
      <c r="F3161" s="150"/>
      <c r="G3161" s="151"/>
      <c r="H3161" s="23">
        <f>MONTH(CtasReceber[[#This Row],[Data Vencimento]])</f>
        <v>1</v>
      </c>
      <c r="I3161" s="23">
        <f>YEAR(CtasReceber[[#This Row],[Data Vencimento]])</f>
        <v>1900</v>
      </c>
      <c r="J3161" s="156"/>
      <c r="K3161" s="23">
        <f>MONTH(CtasReceber[[#This Row],[Data Recebimento]])</f>
        <v>1</v>
      </c>
      <c r="L3161" s="23">
        <f>YEAR(CtasReceber[[#This Row],[Data Recebimento]])</f>
        <v>1900</v>
      </c>
      <c r="M3161" s="154"/>
      <c r="N3161" s="208"/>
      <c r="O31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2" spans="1:15">
      <c r="A3162" s="156"/>
      <c r="B3162" s="220"/>
      <c r="C3162" s="150"/>
      <c r="D3162" s="150"/>
      <c r="E3162" s="150"/>
      <c r="F3162" s="150"/>
      <c r="G3162" s="151"/>
      <c r="H3162" s="23">
        <f>MONTH(CtasReceber[[#This Row],[Data Vencimento]])</f>
        <v>1</v>
      </c>
      <c r="I3162" s="23">
        <f>YEAR(CtasReceber[[#This Row],[Data Vencimento]])</f>
        <v>1900</v>
      </c>
      <c r="J3162" s="156"/>
      <c r="K3162" s="23">
        <f>MONTH(CtasReceber[[#This Row],[Data Recebimento]])</f>
        <v>1</v>
      </c>
      <c r="L3162" s="23">
        <f>YEAR(CtasReceber[[#This Row],[Data Recebimento]])</f>
        <v>1900</v>
      </c>
      <c r="M3162" s="154"/>
      <c r="N3162" s="208"/>
      <c r="O31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3" spans="1:15">
      <c r="A3163" s="156"/>
      <c r="B3163" s="220"/>
      <c r="C3163" s="150"/>
      <c r="D3163" s="150"/>
      <c r="E3163" s="150"/>
      <c r="F3163" s="150"/>
      <c r="G3163" s="151"/>
      <c r="H3163" s="23">
        <f>MONTH(CtasReceber[[#This Row],[Data Vencimento]])</f>
        <v>1</v>
      </c>
      <c r="I3163" s="23">
        <f>YEAR(CtasReceber[[#This Row],[Data Vencimento]])</f>
        <v>1900</v>
      </c>
      <c r="J3163" s="156"/>
      <c r="K3163" s="23">
        <f>MONTH(CtasReceber[[#This Row],[Data Recebimento]])</f>
        <v>1</v>
      </c>
      <c r="L3163" s="23">
        <f>YEAR(CtasReceber[[#This Row],[Data Recebimento]])</f>
        <v>1900</v>
      </c>
      <c r="M3163" s="154"/>
      <c r="N3163" s="208"/>
      <c r="O31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4" spans="1:15">
      <c r="A3164" s="156"/>
      <c r="B3164" s="220"/>
      <c r="C3164" s="150"/>
      <c r="D3164" s="150"/>
      <c r="E3164" s="150"/>
      <c r="F3164" s="150"/>
      <c r="G3164" s="151"/>
      <c r="H3164" s="23">
        <f>MONTH(CtasReceber[[#This Row],[Data Vencimento]])</f>
        <v>1</v>
      </c>
      <c r="I3164" s="23">
        <f>YEAR(CtasReceber[[#This Row],[Data Vencimento]])</f>
        <v>1900</v>
      </c>
      <c r="J3164" s="156"/>
      <c r="K3164" s="23">
        <f>MONTH(CtasReceber[[#This Row],[Data Recebimento]])</f>
        <v>1</v>
      </c>
      <c r="L3164" s="23">
        <f>YEAR(CtasReceber[[#This Row],[Data Recebimento]])</f>
        <v>1900</v>
      </c>
      <c r="M3164" s="154"/>
      <c r="N3164" s="208"/>
      <c r="O31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5" spans="1:15">
      <c r="A3165" s="156"/>
      <c r="B3165" s="220"/>
      <c r="C3165" s="150"/>
      <c r="D3165" s="150"/>
      <c r="E3165" s="150"/>
      <c r="F3165" s="150"/>
      <c r="G3165" s="151"/>
      <c r="H3165" s="23">
        <f>MONTH(CtasReceber[[#This Row],[Data Vencimento]])</f>
        <v>1</v>
      </c>
      <c r="I3165" s="23">
        <f>YEAR(CtasReceber[[#This Row],[Data Vencimento]])</f>
        <v>1900</v>
      </c>
      <c r="J3165" s="156"/>
      <c r="K3165" s="23">
        <f>MONTH(CtasReceber[[#This Row],[Data Recebimento]])</f>
        <v>1</v>
      </c>
      <c r="L3165" s="23">
        <f>YEAR(CtasReceber[[#This Row],[Data Recebimento]])</f>
        <v>1900</v>
      </c>
      <c r="M3165" s="154"/>
      <c r="N3165" s="208"/>
      <c r="O31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6" spans="1:15">
      <c r="A3166" s="156"/>
      <c r="B3166" s="220"/>
      <c r="C3166" s="150"/>
      <c r="D3166" s="150"/>
      <c r="E3166" s="150"/>
      <c r="F3166" s="150"/>
      <c r="G3166" s="151"/>
      <c r="H3166" s="23">
        <f>MONTH(CtasReceber[[#This Row],[Data Vencimento]])</f>
        <v>1</v>
      </c>
      <c r="I3166" s="23">
        <f>YEAR(CtasReceber[[#This Row],[Data Vencimento]])</f>
        <v>1900</v>
      </c>
      <c r="J3166" s="156"/>
      <c r="K3166" s="23">
        <f>MONTH(CtasReceber[[#This Row],[Data Recebimento]])</f>
        <v>1</v>
      </c>
      <c r="L3166" s="23">
        <f>YEAR(CtasReceber[[#This Row],[Data Recebimento]])</f>
        <v>1900</v>
      </c>
      <c r="M3166" s="154"/>
      <c r="N3166" s="208"/>
      <c r="O31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7" spans="1:15">
      <c r="A3167" s="156"/>
      <c r="B3167" s="220"/>
      <c r="C3167" s="150"/>
      <c r="D3167" s="150"/>
      <c r="E3167" s="150"/>
      <c r="F3167" s="150"/>
      <c r="G3167" s="151"/>
      <c r="H3167" s="23">
        <f>MONTH(CtasReceber[[#This Row],[Data Vencimento]])</f>
        <v>1</v>
      </c>
      <c r="I3167" s="23">
        <f>YEAR(CtasReceber[[#This Row],[Data Vencimento]])</f>
        <v>1900</v>
      </c>
      <c r="J3167" s="156"/>
      <c r="K3167" s="23">
        <f>MONTH(CtasReceber[[#This Row],[Data Recebimento]])</f>
        <v>1</v>
      </c>
      <c r="L3167" s="23">
        <f>YEAR(CtasReceber[[#This Row],[Data Recebimento]])</f>
        <v>1900</v>
      </c>
      <c r="M3167" s="154"/>
      <c r="N3167" s="208"/>
      <c r="O31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8" spans="1:15">
      <c r="A3168" s="156"/>
      <c r="B3168" s="220"/>
      <c r="C3168" s="150"/>
      <c r="D3168" s="150"/>
      <c r="E3168" s="150"/>
      <c r="F3168" s="150"/>
      <c r="G3168" s="151"/>
      <c r="H3168" s="23">
        <f>MONTH(CtasReceber[[#This Row],[Data Vencimento]])</f>
        <v>1</v>
      </c>
      <c r="I3168" s="23">
        <f>YEAR(CtasReceber[[#This Row],[Data Vencimento]])</f>
        <v>1900</v>
      </c>
      <c r="J3168" s="156"/>
      <c r="K3168" s="23">
        <f>MONTH(CtasReceber[[#This Row],[Data Recebimento]])</f>
        <v>1</v>
      </c>
      <c r="L3168" s="23">
        <f>YEAR(CtasReceber[[#This Row],[Data Recebimento]])</f>
        <v>1900</v>
      </c>
      <c r="M3168" s="154"/>
      <c r="N3168" s="208"/>
      <c r="O31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69" spans="1:15">
      <c r="A3169" s="156"/>
      <c r="B3169" s="220"/>
      <c r="C3169" s="150"/>
      <c r="D3169" s="150"/>
      <c r="E3169" s="150"/>
      <c r="F3169" s="150"/>
      <c r="G3169" s="151"/>
      <c r="H3169" s="23">
        <f>MONTH(CtasReceber[[#This Row],[Data Vencimento]])</f>
        <v>1</v>
      </c>
      <c r="I3169" s="23">
        <f>YEAR(CtasReceber[[#This Row],[Data Vencimento]])</f>
        <v>1900</v>
      </c>
      <c r="J3169" s="156"/>
      <c r="K3169" s="23">
        <f>MONTH(CtasReceber[[#This Row],[Data Recebimento]])</f>
        <v>1</v>
      </c>
      <c r="L3169" s="23">
        <f>YEAR(CtasReceber[[#This Row],[Data Recebimento]])</f>
        <v>1900</v>
      </c>
      <c r="M3169" s="154"/>
      <c r="N3169" s="208"/>
      <c r="O31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0" spans="1:15">
      <c r="A3170" s="156"/>
      <c r="B3170" s="220"/>
      <c r="C3170" s="150"/>
      <c r="D3170" s="150"/>
      <c r="E3170" s="150"/>
      <c r="F3170" s="150"/>
      <c r="G3170" s="151"/>
      <c r="H3170" s="23">
        <f>MONTH(CtasReceber[[#This Row],[Data Vencimento]])</f>
        <v>1</v>
      </c>
      <c r="I3170" s="23">
        <f>YEAR(CtasReceber[[#This Row],[Data Vencimento]])</f>
        <v>1900</v>
      </c>
      <c r="J3170" s="156"/>
      <c r="K3170" s="23">
        <f>MONTH(CtasReceber[[#This Row],[Data Recebimento]])</f>
        <v>1</v>
      </c>
      <c r="L3170" s="23">
        <f>YEAR(CtasReceber[[#This Row],[Data Recebimento]])</f>
        <v>1900</v>
      </c>
      <c r="M3170" s="154"/>
      <c r="N3170" s="208"/>
      <c r="O31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1" spans="1:15">
      <c r="A3171" s="156"/>
      <c r="B3171" s="220"/>
      <c r="C3171" s="150"/>
      <c r="D3171" s="150"/>
      <c r="E3171" s="150"/>
      <c r="F3171" s="150"/>
      <c r="G3171" s="151"/>
      <c r="H3171" s="23">
        <f>MONTH(CtasReceber[[#This Row],[Data Vencimento]])</f>
        <v>1</v>
      </c>
      <c r="I3171" s="23">
        <f>YEAR(CtasReceber[[#This Row],[Data Vencimento]])</f>
        <v>1900</v>
      </c>
      <c r="J3171" s="156"/>
      <c r="K3171" s="23">
        <f>MONTH(CtasReceber[[#This Row],[Data Recebimento]])</f>
        <v>1</v>
      </c>
      <c r="L3171" s="23">
        <f>YEAR(CtasReceber[[#This Row],[Data Recebimento]])</f>
        <v>1900</v>
      </c>
      <c r="M3171" s="154"/>
      <c r="N3171" s="208"/>
      <c r="O31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2" spans="1:15">
      <c r="A3172" s="156"/>
      <c r="B3172" s="220"/>
      <c r="C3172" s="150"/>
      <c r="D3172" s="150"/>
      <c r="E3172" s="150"/>
      <c r="F3172" s="150"/>
      <c r="G3172" s="151"/>
      <c r="H3172" s="23">
        <f>MONTH(CtasReceber[[#This Row],[Data Vencimento]])</f>
        <v>1</v>
      </c>
      <c r="I3172" s="23">
        <f>YEAR(CtasReceber[[#This Row],[Data Vencimento]])</f>
        <v>1900</v>
      </c>
      <c r="J3172" s="156"/>
      <c r="K3172" s="23">
        <f>MONTH(CtasReceber[[#This Row],[Data Recebimento]])</f>
        <v>1</v>
      </c>
      <c r="L3172" s="23">
        <f>YEAR(CtasReceber[[#This Row],[Data Recebimento]])</f>
        <v>1900</v>
      </c>
      <c r="M3172" s="154"/>
      <c r="N3172" s="208"/>
      <c r="O31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3" spans="1:15">
      <c r="A3173" s="156"/>
      <c r="B3173" s="220"/>
      <c r="C3173" s="150"/>
      <c r="D3173" s="150"/>
      <c r="E3173" s="150"/>
      <c r="F3173" s="150"/>
      <c r="G3173" s="151"/>
      <c r="H3173" s="23">
        <f>MONTH(CtasReceber[[#This Row],[Data Vencimento]])</f>
        <v>1</v>
      </c>
      <c r="I3173" s="23">
        <f>YEAR(CtasReceber[[#This Row],[Data Vencimento]])</f>
        <v>1900</v>
      </c>
      <c r="J3173" s="156"/>
      <c r="K3173" s="23">
        <f>MONTH(CtasReceber[[#This Row],[Data Recebimento]])</f>
        <v>1</v>
      </c>
      <c r="L3173" s="23">
        <f>YEAR(CtasReceber[[#This Row],[Data Recebimento]])</f>
        <v>1900</v>
      </c>
      <c r="M3173" s="154"/>
      <c r="N3173" s="208"/>
      <c r="O31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4" spans="1:15">
      <c r="A3174" s="156"/>
      <c r="B3174" s="220"/>
      <c r="C3174" s="150"/>
      <c r="D3174" s="150"/>
      <c r="E3174" s="150"/>
      <c r="F3174" s="150"/>
      <c r="G3174" s="151"/>
      <c r="H3174" s="23">
        <f>MONTH(CtasReceber[[#This Row],[Data Vencimento]])</f>
        <v>1</v>
      </c>
      <c r="I3174" s="23">
        <f>YEAR(CtasReceber[[#This Row],[Data Vencimento]])</f>
        <v>1900</v>
      </c>
      <c r="J3174" s="156"/>
      <c r="K3174" s="23">
        <f>MONTH(CtasReceber[[#This Row],[Data Recebimento]])</f>
        <v>1</v>
      </c>
      <c r="L3174" s="23">
        <f>YEAR(CtasReceber[[#This Row],[Data Recebimento]])</f>
        <v>1900</v>
      </c>
      <c r="M3174" s="154"/>
      <c r="N3174" s="208"/>
      <c r="O31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5" spans="1:15">
      <c r="A3175" s="156"/>
      <c r="B3175" s="220"/>
      <c r="C3175" s="150"/>
      <c r="D3175" s="150"/>
      <c r="E3175" s="150"/>
      <c r="F3175" s="150"/>
      <c r="G3175" s="151"/>
      <c r="H3175" s="23">
        <f>MONTH(CtasReceber[[#This Row],[Data Vencimento]])</f>
        <v>1</v>
      </c>
      <c r="I3175" s="23">
        <f>YEAR(CtasReceber[[#This Row],[Data Vencimento]])</f>
        <v>1900</v>
      </c>
      <c r="J3175" s="156"/>
      <c r="K3175" s="23">
        <f>MONTH(CtasReceber[[#This Row],[Data Recebimento]])</f>
        <v>1</v>
      </c>
      <c r="L3175" s="23">
        <f>YEAR(CtasReceber[[#This Row],[Data Recebimento]])</f>
        <v>1900</v>
      </c>
      <c r="M3175" s="154"/>
      <c r="N3175" s="208"/>
      <c r="O31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6" spans="1:15">
      <c r="A3176" s="156"/>
      <c r="B3176" s="220"/>
      <c r="C3176" s="150"/>
      <c r="D3176" s="150"/>
      <c r="E3176" s="150"/>
      <c r="F3176" s="150"/>
      <c r="G3176" s="151"/>
      <c r="H3176" s="23">
        <f>MONTH(CtasReceber[[#This Row],[Data Vencimento]])</f>
        <v>1</v>
      </c>
      <c r="I3176" s="23">
        <f>YEAR(CtasReceber[[#This Row],[Data Vencimento]])</f>
        <v>1900</v>
      </c>
      <c r="J3176" s="156"/>
      <c r="K3176" s="23">
        <f>MONTH(CtasReceber[[#This Row],[Data Recebimento]])</f>
        <v>1</v>
      </c>
      <c r="L3176" s="23">
        <f>YEAR(CtasReceber[[#This Row],[Data Recebimento]])</f>
        <v>1900</v>
      </c>
      <c r="M3176" s="154"/>
      <c r="N3176" s="208"/>
      <c r="O31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7" spans="1:15">
      <c r="A3177" s="156"/>
      <c r="B3177" s="220"/>
      <c r="C3177" s="150"/>
      <c r="D3177" s="150"/>
      <c r="E3177" s="150"/>
      <c r="F3177" s="150"/>
      <c r="G3177" s="151"/>
      <c r="H3177" s="23">
        <f>MONTH(CtasReceber[[#This Row],[Data Vencimento]])</f>
        <v>1</v>
      </c>
      <c r="I3177" s="23">
        <f>YEAR(CtasReceber[[#This Row],[Data Vencimento]])</f>
        <v>1900</v>
      </c>
      <c r="J3177" s="156"/>
      <c r="K3177" s="23">
        <f>MONTH(CtasReceber[[#This Row],[Data Recebimento]])</f>
        <v>1</v>
      </c>
      <c r="L3177" s="23">
        <f>YEAR(CtasReceber[[#This Row],[Data Recebimento]])</f>
        <v>1900</v>
      </c>
      <c r="M3177" s="154"/>
      <c r="N3177" s="208"/>
      <c r="O31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8" spans="1:15">
      <c r="A3178" s="156"/>
      <c r="B3178" s="220"/>
      <c r="C3178" s="150"/>
      <c r="D3178" s="150"/>
      <c r="E3178" s="150"/>
      <c r="F3178" s="150"/>
      <c r="G3178" s="151"/>
      <c r="H3178" s="23">
        <f>MONTH(CtasReceber[[#This Row],[Data Vencimento]])</f>
        <v>1</v>
      </c>
      <c r="I3178" s="23">
        <f>YEAR(CtasReceber[[#This Row],[Data Vencimento]])</f>
        <v>1900</v>
      </c>
      <c r="J3178" s="156"/>
      <c r="K3178" s="23">
        <f>MONTH(CtasReceber[[#This Row],[Data Recebimento]])</f>
        <v>1</v>
      </c>
      <c r="L3178" s="23">
        <f>YEAR(CtasReceber[[#This Row],[Data Recebimento]])</f>
        <v>1900</v>
      </c>
      <c r="M3178" s="154"/>
      <c r="N3178" s="208"/>
      <c r="O31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79" spans="1:15">
      <c r="A3179" s="156"/>
      <c r="B3179" s="220"/>
      <c r="C3179" s="150"/>
      <c r="D3179" s="150"/>
      <c r="E3179" s="150"/>
      <c r="F3179" s="150"/>
      <c r="G3179" s="151"/>
      <c r="H3179" s="23">
        <f>MONTH(CtasReceber[[#This Row],[Data Vencimento]])</f>
        <v>1</v>
      </c>
      <c r="I3179" s="23">
        <f>YEAR(CtasReceber[[#This Row],[Data Vencimento]])</f>
        <v>1900</v>
      </c>
      <c r="J3179" s="156"/>
      <c r="K3179" s="23">
        <f>MONTH(CtasReceber[[#This Row],[Data Recebimento]])</f>
        <v>1</v>
      </c>
      <c r="L3179" s="23">
        <f>YEAR(CtasReceber[[#This Row],[Data Recebimento]])</f>
        <v>1900</v>
      </c>
      <c r="M3179" s="154"/>
      <c r="N3179" s="208"/>
      <c r="O31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0" spans="1:15">
      <c r="A3180" s="156"/>
      <c r="B3180" s="220"/>
      <c r="C3180" s="150"/>
      <c r="D3180" s="150"/>
      <c r="E3180" s="150"/>
      <c r="F3180" s="150"/>
      <c r="G3180" s="151"/>
      <c r="H3180" s="23">
        <f>MONTH(CtasReceber[[#This Row],[Data Vencimento]])</f>
        <v>1</v>
      </c>
      <c r="I3180" s="23">
        <f>YEAR(CtasReceber[[#This Row],[Data Vencimento]])</f>
        <v>1900</v>
      </c>
      <c r="J3180" s="156"/>
      <c r="K3180" s="23">
        <f>MONTH(CtasReceber[[#This Row],[Data Recebimento]])</f>
        <v>1</v>
      </c>
      <c r="L3180" s="23">
        <f>YEAR(CtasReceber[[#This Row],[Data Recebimento]])</f>
        <v>1900</v>
      </c>
      <c r="M3180" s="154"/>
      <c r="N3180" s="208"/>
      <c r="O31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1" spans="1:15">
      <c r="A3181" s="156"/>
      <c r="B3181" s="220"/>
      <c r="C3181" s="150"/>
      <c r="D3181" s="150"/>
      <c r="E3181" s="150"/>
      <c r="F3181" s="150"/>
      <c r="G3181" s="151"/>
      <c r="H3181" s="23">
        <f>MONTH(CtasReceber[[#This Row],[Data Vencimento]])</f>
        <v>1</v>
      </c>
      <c r="I3181" s="23">
        <f>YEAR(CtasReceber[[#This Row],[Data Vencimento]])</f>
        <v>1900</v>
      </c>
      <c r="J3181" s="156"/>
      <c r="K3181" s="23">
        <f>MONTH(CtasReceber[[#This Row],[Data Recebimento]])</f>
        <v>1</v>
      </c>
      <c r="L3181" s="23">
        <f>YEAR(CtasReceber[[#This Row],[Data Recebimento]])</f>
        <v>1900</v>
      </c>
      <c r="M3181" s="154"/>
      <c r="N3181" s="208"/>
      <c r="O31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2" spans="1:15">
      <c r="A3182" s="156"/>
      <c r="B3182" s="220"/>
      <c r="C3182" s="150"/>
      <c r="D3182" s="150"/>
      <c r="E3182" s="150"/>
      <c r="F3182" s="150"/>
      <c r="G3182" s="151"/>
      <c r="H3182" s="23">
        <f>MONTH(CtasReceber[[#This Row],[Data Vencimento]])</f>
        <v>1</v>
      </c>
      <c r="I3182" s="23">
        <f>YEAR(CtasReceber[[#This Row],[Data Vencimento]])</f>
        <v>1900</v>
      </c>
      <c r="J3182" s="156"/>
      <c r="K3182" s="23">
        <f>MONTH(CtasReceber[[#This Row],[Data Recebimento]])</f>
        <v>1</v>
      </c>
      <c r="L3182" s="23">
        <f>YEAR(CtasReceber[[#This Row],[Data Recebimento]])</f>
        <v>1900</v>
      </c>
      <c r="M3182" s="154"/>
      <c r="N3182" s="208"/>
      <c r="O31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3" spans="1:15">
      <c r="A3183" s="156"/>
      <c r="B3183" s="220"/>
      <c r="C3183" s="150"/>
      <c r="D3183" s="150"/>
      <c r="E3183" s="150"/>
      <c r="F3183" s="150"/>
      <c r="G3183" s="151"/>
      <c r="H3183" s="23">
        <f>MONTH(CtasReceber[[#This Row],[Data Vencimento]])</f>
        <v>1</v>
      </c>
      <c r="I3183" s="23">
        <f>YEAR(CtasReceber[[#This Row],[Data Vencimento]])</f>
        <v>1900</v>
      </c>
      <c r="J3183" s="156"/>
      <c r="K3183" s="23">
        <f>MONTH(CtasReceber[[#This Row],[Data Recebimento]])</f>
        <v>1</v>
      </c>
      <c r="L3183" s="23">
        <f>YEAR(CtasReceber[[#This Row],[Data Recebimento]])</f>
        <v>1900</v>
      </c>
      <c r="M3183" s="154"/>
      <c r="N3183" s="208"/>
      <c r="O31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4" spans="1:15">
      <c r="A3184" s="156"/>
      <c r="B3184" s="220"/>
      <c r="C3184" s="150"/>
      <c r="D3184" s="150"/>
      <c r="E3184" s="150"/>
      <c r="F3184" s="150"/>
      <c r="G3184" s="151"/>
      <c r="H3184" s="23">
        <f>MONTH(CtasReceber[[#This Row],[Data Vencimento]])</f>
        <v>1</v>
      </c>
      <c r="I3184" s="23">
        <f>YEAR(CtasReceber[[#This Row],[Data Vencimento]])</f>
        <v>1900</v>
      </c>
      <c r="J3184" s="156"/>
      <c r="K3184" s="23">
        <f>MONTH(CtasReceber[[#This Row],[Data Recebimento]])</f>
        <v>1</v>
      </c>
      <c r="L3184" s="23">
        <f>YEAR(CtasReceber[[#This Row],[Data Recebimento]])</f>
        <v>1900</v>
      </c>
      <c r="M3184" s="154"/>
      <c r="N3184" s="208"/>
      <c r="O31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5" spans="1:15">
      <c r="A3185" s="156"/>
      <c r="B3185" s="220"/>
      <c r="C3185" s="150"/>
      <c r="D3185" s="150"/>
      <c r="E3185" s="150"/>
      <c r="F3185" s="150"/>
      <c r="G3185" s="151"/>
      <c r="H3185" s="23">
        <f>MONTH(CtasReceber[[#This Row],[Data Vencimento]])</f>
        <v>1</v>
      </c>
      <c r="I3185" s="23">
        <f>YEAR(CtasReceber[[#This Row],[Data Vencimento]])</f>
        <v>1900</v>
      </c>
      <c r="J3185" s="156"/>
      <c r="K3185" s="23">
        <f>MONTH(CtasReceber[[#This Row],[Data Recebimento]])</f>
        <v>1</v>
      </c>
      <c r="L3185" s="23">
        <f>YEAR(CtasReceber[[#This Row],[Data Recebimento]])</f>
        <v>1900</v>
      </c>
      <c r="M3185" s="154"/>
      <c r="N3185" s="208"/>
      <c r="O31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6" spans="1:15">
      <c r="A3186" s="156"/>
      <c r="B3186" s="220"/>
      <c r="C3186" s="150"/>
      <c r="D3186" s="150"/>
      <c r="E3186" s="150"/>
      <c r="F3186" s="150"/>
      <c r="G3186" s="151"/>
      <c r="H3186" s="23">
        <f>MONTH(CtasReceber[[#This Row],[Data Vencimento]])</f>
        <v>1</v>
      </c>
      <c r="I3186" s="23">
        <f>YEAR(CtasReceber[[#This Row],[Data Vencimento]])</f>
        <v>1900</v>
      </c>
      <c r="J3186" s="156"/>
      <c r="K3186" s="23">
        <f>MONTH(CtasReceber[[#This Row],[Data Recebimento]])</f>
        <v>1</v>
      </c>
      <c r="L3186" s="23">
        <f>YEAR(CtasReceber[[#This Row],[Data Recebimento]])</f>
        <v>1900</v>
      </c>
      <c r="M3186" s="154"/>
      <c r="N3186" s="208"/>
      <c r="O31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7" spans="1:15">
      <c r="A3187" s="156"/>
      <c r="B3187" s="220"/>
      <c r="C3187" s="150"/>
      <c r="D3187" s="150"/>
      <c r="E3187" s="150"/>
      <c r="F3187" s="150"/>
      <c r="G3187" s="151"/>
      <c r="H3187" s="23">
        <f>MONTH(CtasReceber[[#This Row],[Data Vencimento]])</f>
        <v>1</v>
      </c>
      <c r="I3187" s="23">
        <f>YEAR(CtasReceber[[#This Row],[Data Vencimento]])</f>
        <v>1900</v>
      </c>
      <c r="J3187" s="156"/>
      <c r="K3187" s="23">
        <f>MONTH(CtasReceber[[#This Row],[Data Recebimento]])</f>
        <v>1</v>
      </c>
      <c r="L3187" s="23">
        <f>YEAR(CtasReceber[[#This Row],[Data Recebimento]])</f>
        <v>1900</v>
      </c>
      <c r="M3187" s="154"/>
      <c r="N3187" s="208"/>
      <c r="O31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8" spans="1:15">
      <c r="A3188" s="156"/>
      <c r="B3188" s="220"/>
      <c r="C3188" s="150"/>
      <c r="D3188" s="150"/>
      <c r="E3188" s="150"/>
      <c r="F3188" s="150"/>
      <c r="G3188" s="151"/>
      <c r="H3188" s="23">
        <f>MONTH(CtasReceber[[#This Row],[Data Vencimento]])</f>
        <v>1</v>
      </c>
      <c r="I3188" s="23">
        <f>YEAR(CtasReceber[[#This Row],[Data Vencimento]])</f>
        <v>1900</v>
      </c>
      <c r="J3188" s="156"/>
      <c r="K3188" s="23">
        <f>MONTH(CtasReceber[[#This Row],[Data Recebimento]])</f>
        <v>1</v>
      </c>
      <c r="L3188" s="23">
        <f>YEAR(CtasReceber[[#This Row],[Data Recebimento]])</f>
        <v>1900</v>
      </c>
      <c r="M3188" s="154"/>
      <c r="N3188" s="208"/>
      <c r="O31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89" spans="1:15">
      <c r="A3189" s="156"/>
      <c r="B3189" s="220"/>
      <c r="C3189" s="150"/>
      <c r="D3189" s="150"/>
      <c r="E3189" s="150"/>
      <c r="F3189" s="150"/>
      <c r="G3189" s="151"/>
      <c r="H3189" s="23">
        <f>MONTH(CtasReceber[[#This Row],[Data Vencimento]])</f>
        <v>1</v>
      </c>
      <c r="I3189" s="23">
        <f>YEAR(CtasReceber[[#This Row],[Data Vencimento]])</f>
        <v>1900</v>
      </c>
      <c r="J3189" s="156"/>
      <c r="K3189" s="23">
        <f>MONTH(CtasReceber[[#This Row],[Data Recebimento]])</f>
        <v>1</v>
      </c>
      <c r="L3189" s="23">
        <f>YEAR(CtasReceber[[#This Row],[Data Recebimento]])</f>
        <v>1900</v>
      </c>
      <c r="M3189" s="154"/>
      <c r="N3189" s="208"/>
      <c r="O31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0" spans="1:15">
      <c r="A3190" s="156"/>
      <c r="B3190" s="220"/>
      <c r="C3190" s="150"/>
      <c r="D3190" s="150"/>
      <c r="E3190" s="150"/>
      <c r="F3190" s="150"/>
      <c r="G3190" s="151"/>
      <c r="H3190" s="23">
        <f>MONTH(CtasReceber[[#This Row],[Data Vencimento]])</f>
        <v>1</v>
      </c>
      <c r="I3190" s="23">
        <f>YEAR(CtasReceber[[#This Row],[Data Vencimento]])</f>
        <v>1900</v>
      </c>
      <c r="J3190" s="156"/>
      <c r="K3190" s="23">
        <f>MONTH(CtasReceber[[#This Row],[Data Recebimento]])</f>
        <v>1</v>
      </c>
      <c r="L3190" s="23">
        <f>YEAR(CtasReceber[[#This Row],[Data Recebimento]])</f>
        <v>1900</v>
      </c>
      <c r="M3190" s="154"/>
      <c r="N3190" s="208"/>
      <c r="O31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1" spans="1:15">
      <c r="A3191" s="156"/>
      <c r="B3191" s="220"/>
      <c r="C3191" s="150"/>
      <c r="D3191" s="150"/>
      <c r="E3191" s="150"/>
      <c r="F3191" s="150"/>
      <c r="G3191" s="151"/>
      <c r="H3191" s="23">
        <f>MONTH(CtasReceber[[#This Row],[Data Vencimento]])</f>
        <v>1</v>
      </c>
      <c r="I3191" s="23">
        <f>YEAR(CtasReceber[[#This Row],[Data Vencimento]])</f>
        <v>1900</v>
      </c>
      <c r="J3191" s="156"/>
      <c r="K3191" s="23">
        <f>MONTH(CtasReceber[[#This Row],[Data Recebimento]])</f>
        <v>1</v>
      </c>
      <c r="L3191" s="23">
        <f>YEAR(CtasReceber[[#This Row],[Data Recebimento]])</f>
        <v>1900</v>
      </c>
      <c r="M3191" s="154"/>
      <c r="N3191" s="208"/>
      <c r="O31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2" spans="1:15">
      <c r="A3192" s="156"/>
      <c r="B3192" s="220"/>
      <c r="C3192" s="150"/>
      <c r="D3192" s="150"/>
      <c r="E3192" s="150"/>
      <c r="F3192" s="150"/>
      <c r="G3192" s="151"/>
      <c r="H3192" s="23">
        <f>MONTH(CtasReceber[[#This Row],[Data Vencimento]])</f>
        <v>1</v>
      </c>
      <c r="I3192" s="23">
        <f>YEAR(CtasReceber[[#This Row],[Data Vencimento]])</f>
        <v>1900</v>
      </c>
      <c r="J3192" s="156"/>
      <c r="K3192" s="23">
        <f>MONTH(CtasReceber[[#This Row],[Data Recebimento]])</f>
        <v>1</v>
      </c>
      <c r="L3192" s="23">
        <f>YEAR(CtasReceber[[#This Row],[Data Recebimento]])</f>
        <v>1900</v>
      </c>
      <c r="M3192" s="154"/>
      <c r="N3192" s="208"/>
      <c r="O31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3" spans="1:15">
      <c r="A3193" s="156"/>
      <c r="B3193" s="220"/>
      <c r="C3193" s="150"/>
      <c r="D3193" s="150"/>
      <c r="E3193" s="150"/>
      <c r="F3193" s="150"/>
      <c r="G3193" s="151"/>
      <c r="H3193" s="23">
        <f>MONTH(CtasReceber[[#This Row],[Data Vencimento]])</f>
        <v>1</v>
      </c>
      <c r="I3193" s="23">
        <f>YEAR(CtasReceber[[#This Row],[Data Vencimento]])</f>
        <v>1900</v>
      </c>
      <c r="J3193" s="156"/>
      <c r="K3193" s="23">
        <f>MONTH(CtasReceber[[#This Row],[Data Recebimento]])</f>
        <v>1</v>
      </c>
      <c r="L3193" s="23">
        <f>YEAR(CtasReceber[[#This Row],[Data Recebimento]])</f>
        <v>1900</v>
      </c>
      <c r="M3193" s="154"/>
      <c r="N3193" s="208"/>
      <c r="O31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4" spans="1:15">
      <c r="A3194" s="156"/>
      <c r="B3194" s="220"/>
      <c r="C3194" s="150"/>
      <c r="D3194" s="150"/>
      <c r="E3194" s="150"/>
      <c r="F3194" s="150"/>
      <c r="G3194" s="151"/>
      <c r="H3194" s="23">
        <f>MONTH(CtasReceber[[#This Row],[Data Vencimento]])</f>
        <v>1</v>
      </c>
      <c r="I3194" s="23">
        <f>YEAR(CtasReceber[[#This Row],[Data Vencimento]])</f>
        <v>1900</v>
      </c>
      <c r="J3194" s="156"/>
      <c r="K3194" s="23">
        <f>MONTH(CtasReceber[[#This Row],[Data Recebimento]])</f>
        <v>1</v>
      </c>
      <c r="L3194" s="23">
        <f>YEAR(CtasReceber[[#This Row],[Data Recebimento]])</f>
        <v>1900</v>
      </c>
      <c r="M3194" s="154"/>
      <c r="N3194" s="208"/>
      <c r="O31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5" spans="1:15">
      <c r="A3195" s="156"/>
      <c r="B3195" s="220"/>
      <c r="C3195" s="150"/>
      <c r="D3195" s="150"/>
      <c r="E3195" s="150"/>
      <c r="F3195" s="150"/>
      <c r="G3195" s="151"/>
      <c r="H3195" s="23">
        <f>MONTH(CtasReceber[[#This Row],[Data Vencimento]])</f>
        <v>1</v>
      </c>
      <c r="I3195" s="23">
        <f>YEAR(CtasReceber[[#This Row],[Data Vencimento]])</f>
        <v>1900</v>
      </c>
      <c r="J3195" s="156"/>
      <c r="K3195" s="23">
        <f>MONTH(CtasReceber[[#This Row],[Data Recebimento]])</f>
        <v>1</v>
      </c>
      <c r="L3195" s="23">
        <f>YEAR(CtasReceber[[#This Row],[Data Recebimento]])</f>
        <v>1900</v>
      </c>
      <c r="M3195" s="154"/>
      <c r="N3195" s="208"/>
      <c r="O31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6" spans="1:15">
      <c r="A3196" s="156"/>
      <c r="B3196" s="220"/>
      <c r="C3196" s="150"/>
      <c r="D3196" s="150"/>
      <c r="E3196" s="150"/>
      <c r="F3196" s="150"/>
      <c r="G3196" s="151"/>
      <c r="H3196" s="23">
        <f>MONTH(CtasReceber[[#This Row],[Data Vencimento]])</f>
        <v>1</v>
      </c>
      <c r="I3196" s="23">
        <f>YEAR(CtasReceber[[#This Row],[Data Vencimento]])</f>
        <v>1900</v>
      </c>
      <c r="J3196" s="156"/>
      <c r="K3196" s="23">
        <f>MONTH(CtasReceber[[#This Row],[Data Recebimento]])</f>
        <v>1</v>
      </c>
      <c r="L3196" s="23">
        <f>YEAR(CtasReceber[[#This Row],[Data Recebimento]])</f>
        <v>1900</v>
      </c>
      <c r="M3196" s="154"/>
      <c r="N3196" s="208"/>
      <c r="O31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7" spans="1:15">
      <c r="A3197" s="156"/>
      <c r="B3197" s="220"/>
      <c r="C3197" s="150"/>
      <c r="D3197" s="150"/>
      <c r="E3197" s="150"/>
      <c r="F3197" s="150"/>
      <c r="G3197" s="151"/>
      <c r="H3197" s="23">
        <f>MONTH(CtasReceber[[#This Row],[Data Vencimento]])</f>
        <v>1</v>
      </c>
      <c r="I3197" s="23">
        <f>YEAR(CtasReceber[[#This Row],[Data Vencimento]])</f>
        <v>1900</v>
      </c>
      <c r="J3197" s="156"/>
      <c r="K3197" s="23">
        <f>MONTH(CtasReceber[[#This Row],[Data Recebimento]])</f>
        <v>1</v>
      </c>
      <c r="L3197" s="23">
        <f>YEAR(CtasReceber[[#This Row],[Data Recebimento]])</f>
        <v>1900</v>
      </c>
      <c r="M3197" s="154"/>
      <c r="N3197" s="208"/>
      <c r="O31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8" spans="1:15">
      <c r="A3198" s="156"/>
      <c r="B3198" s="220"/>
      <c r="C3198" s="150"/>
      <c r="D3198" s="150"/>
      <c r="E3198" s="150"/>
      <c r="F3198" s="150"/>
      <c r="G3198" s="151"/>
      <c r="H3198" s="23">
        <f>MONTH(CtasReceber[[#This Row],[Data Vencimento]])</f>
        <v>1</v>
      </c>
      <c r="I3198" s="23">
        <f>YEAR(CtasReceber[[#This Row],[Data Vencimento]])</f>
        <v>1900</v>
      </c>
      <c r="J3198" s="156"/>
      <c r="K3198" s="23">
        <f>MONTH(CtasReceber[[#This Row],[Data Recebimento]])</f>
        <v>1</v>
      </c>
      <c r="L3198" s="23">
        <f>YEAR(CtasReceber[[#This Row],[Data Recebimento]])</f>
        <v>1900</v>
      </c>
      <c r="M3198" s="154"/>
      <c r="N3198" s="208"/>
      <c r="O31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199" spans="1:15">
      <c r="A3199" s="156"/>
      <c r="B3199" s="220"/>
      <c r="C3199" s="150"/>
      <c r="D3199" s="150"/>
      <c r="E3199" s="150"/>
      <c r="F3199" s="150"/>
      <c r="G3199" s="151"/>
      <c r="H3199" s="23">
        <f>MONTH(CtasReceber[[#This Row],[Data Vencimento]])</f>
        <v>1</v>
      </c>
      <c r="I3199" s="23">
        <f>YEAR(CtasReceber[[#This Row],[Data Vencimento]])</f>
        <v>1900</v>
      </c>
      <c r="J3199" s="156"/>
      <c r="K3199" s="23">
        <f>MONTH(CtasReceber[[#This Row],[Data Recebimento]])</f>
        <v>1</v>
      </c>
      <c r="L3199" s="23">
        <f>YEAR(CtasReceber[[#This Row],[Data Recebimento]])</f>
        <v>1900</v>
      </c>
      <c r="M3199" s="154"/>
      <c r="N3199" s="208"/>
      <c r="O31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0" spans="1:15">
      <c r="A3200" s="156"/>
      <c r="B3200" s="220"/>
      <c r="C3200" s="150"/>
      <c r="D3200" s="150"/>
      <c r="E3200" s="150"/>
      <c r="F3200" s="150"/>
      <c r="G3200" s="151"/>
      <c r="H3200" s="23">
        <f>MONTH(CtasReceber[[#This Row],[Data Vencimento]])</f>
        <v>1</v>
      </c>
      <c r="I3200" s="23">
        <f>YEAR(CtasReceber[[#This Row],[Data Vencimento]])</f>
        <v>1900</v>
      </c>
      <c r="J3200" s="156"/>
      <c r="K3200" s="23">
        <f>MONTH(CtasReceber[[#This Row],[Data Recebimento]])</f>
        <v>1</v>
      </c>
      <c r="L3200" s="23">
        <f>YEAR(CtasReceber[[#This Row],[Data Recebimento]])</f>
        <v>1900</v>
      </c>
      <c r="M3200" s="154"/>
      <c r="N3200" s="208"/>
      <c r="O32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1" spans="1:15">
      <c r="A3201" s="156"/>
      <c r="B3201" s="220"/>
      <c r="C3201" s="150"/>
      <c r="D3201" s="150"/>
      <c r="E3201" s="150"/>
      <c r="F3201" s="150"/>
      <c r="G3201" s="151"/>
      <c r="H3201" s="23">
        <f>MONTH(CtasReceber[[#This Row],[Data Vencimento]])</f>
        <v>1</v>
      </c>
      <c r="I3201" s="23">
        <f>YEAR(CtasReceber[[#This Row],[Data Vencimento]])</f>
        <v>1900</v>
      </c>
      <c r="J3201" s="156"/>
      <c r="K3201" s="23">
        <f>MONTH(CtasReceber[[#This Row],[Data Recebimento]])</f>
        <v>1</v>
      </c>
      <c r="L3201" s="23">
        <f>YEAR(CtasReceber[[#This Row],[Data Recebimento]])</f>
        <v>1900</v>
      </c>
      <c r="M3201" s="154"/>
      <c r="N3201" s="208"/>
      <c r="O32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2" spans="1:15">
      <c r="A3202" s="156"/>
      <c r="B3202" s="220"/>
      <c r="C3202" s="150"/>
      <c r="D3202" s="150"/>
      <c r="E3202" s="150"/>
      <c r="F3202" s="150"/>
      <c r="G3202" s="151"/>
      <c r="H3202" s="23">
        <f>MONTH(CtasReceber[[#This Row],[Data Vencimento]])</f>
        <v>1</v>
      </c>
      <c r="I3202" s="23">
        <f>YEAR(CtasReceber[[#This Row],[Data Vencimento]])</f>
        <v>1900</v>
      </c>
      <c r="J3202" s="156"/>
      <c r="K3202" s="23">
        <f>MONTH(CtasReceber[[#This Row],[Data Recebimento]])</f>
        <v>1</v>
      </c>
      <c r="L3202" s="23">
        <f>YEAR(CtasReceber[[#This Row],[Data Recebimento]])</f>
        <v>1900</v>
      </c>
      <c r="M3202" s="154"/>
      <c r="N3202" s="208"/>
      <c r="O32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3" spans="1:15">
      <c r="A3203" s="156"/>
      <c r="B3203" s="220"/>
      <c r="C3203" s="150"/>
      <c r="D3203" s="150"/>
      <c r="E3203" s="150"/>
      <c r="F3203" s="150"/>
      <c r="G3203" s="151"/>
      <c r="H3203" s="23">
        <f>MONTH(CtasReceber[[#This Row],[Data Vencimento]])</f>
        <v>1</v>
      </c>
      <c r="I3203" s="23">
        <f>YEAR(CtasReceber[[#This Row],[Data Vencimento]])</f>
        <v>1900</v>
      </c>
      <c r="J3203" s="156"/>
      <c r="K3203" s="23">
        <f>MONTH(CtasReceber[[#This Row],[Data Recebimento]])</f>
        <v>1</v>
      </c>
      <c r="L3203" s="23">
        <f>YEAR(CtasReceber[[#This Row],[Data Recebimento]])</f>
        <v>1900</v>
      </c>
      <c r="M3203" s="154"/>
      <c r="N3203" s="208"/>
      <c r="O32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4" spans="1:15">
      <c r="A3204" s="156"/>
      <c r="B3204" s="220"/>
      <c r="C3204" s="150"/>
      <c r="D3204" s="150"/>
      <c r="E3204" s="150"/>
      <c r="F3204" s="150"/>
      <c r="G3204" s="151"/>
      <c r="H3204" s="23">
        <f>MONTH(CtasReceber[[#This Row],[Data Vencimento]])</f>
        <v>1</v>
      </c>
      <c r="I3204" s="23">
        <f>YEAR(CtasReceber[[#This Row],[Data Vencimento]])</f>
        <v>1900</v>
      </c>
      <c r="J3204" s="156"/>
      <c r="K3204" s="23">
        <f>MONTH(CtasReceber[[#This Row],[Data Recebimento]])</f>
        <v>1</v>
      </c>
      <c r="L3204" s="23">
        <f>YEAR(CtasReceber[[#This Row],[Data Recebimento]])</f>
        <v>1900</v>
      </c>
      <c r="M3204" s="154"/>
      <c r="N3204" s="208"/>
      <c r="O32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5" spans="1:15">
      <c r="A3205" s="156"/>
      <c r="B3205" s="220"/>
      <c r="C3205" s="150"/>
      <c r="D3205" s="150"/>
      <c r="E3205" s="150"/>
      <c r="F3205" s="150"/>
      <c r="G3205" s="151"/>
      <c r="H3205" s="23">
        <f>MONTH(CtasReceber[[#This Row],[Data Vencimento]])</f>
        <v>1</v>
      </c>
      <c r="I3205" s="23">
        <f>YEAR(CtasReceber[[#This Row],[Data Vencimento]])</f>
        <v>1900</v>
      </c>
      <c r="J3205" s="156"/>
      <c r="K3205" s="23">
        <f>MONTH(CtasReceber[[#This Row],[Data Recebimento]])</f>
        <v>1</v>
      </c>
      <c r="L3205" s="23">
        <f>YEAR(CtasReceber[[#This Row],[Data Recebimento]])</f>
        <v>1900</v>
      </c>
      <c r="M3205" s="154"/>
      <c r="N3205" s="208"/>
      <c r="O32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6" spans="1:15">
      <c r="A3206" s="156"/>
      <c r="B3206" s="220"/>
      <c r="C3206" s="150"/>
      <c r="D3206" s="150"/>
      <c r="E3206" s="150"/>
      <c r="F3206" s="150"/>
      <c r="G3206" s="151"/>
      <c r="H3206" s="23">
        <f>MONTH(CtasReceber[[#This Row],[Data Vencimento]])</f>
        <v>1</v>
      </c>
      <c r="I3206" s="23">
        <f>YEAR(CtasReceber[[#This Row],[Data Vencimento]])</f>
        <v>1900</v>
      </c>
      <c r="J3206" s="156"/>
      <c r="K3206" s="23">
        <f>MONTH(CtasReceber[[#This Row],[Data Recebimento]])</f>
        <v>1</v>
      </c>
      <c r="L3206" s="23">
        <f>YEAR(CtasReceber[[#This Row],[Data Recebimento]])</f>
        <v>1900</v>
      </c>
      <c r="M3206" s="154"/>
      <c r="N3206" s="208"/>
      <c r="O32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7" spans="1:15">
      <c r="A3207" s="156"/>
      <c r="B3207" s="220"/>
      <c r="C3207" s="150"/>
      <c r="D3207" s="150"/>
      <c r="E3207" s="150"/>
      <c r="F3207" s="150"/>
      <c r="G3207" s="151"/>
      <c r="H3207" s="23">
        <f>MONTH(CtasReceber[[#This Row],[Data Vencimento]])</f>
        <v>1</v>
      </c>
      <c r="I3207" s="23">
        <f>YEAR(CtasReceber[[#This Row],[Data Vencimento]])</f>
        <v>1900</v>
      </c>
      <c r="J3207" s="156"/>
      <c r="K3207" s="23">
        <f>MONTH(CtasReceber[[#This Row],[Data Recebimento]])</f>
        <v>1</v>
      </c>
      <c r="L3207" s="23">
        <f>YEAR(CtasReceber[[#This Row],[Data Recebimento]])</f>
        <v>1900</v>
      </c>
      <c r="M3207" s="154"/>
      <c r="N3207" s="208"/>
      <c r="O32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8" spans="1:15">
      <c r="A3208" s="156"/>
      <c r="B3208" s="220"/>
      <c r="C3208" s="150"/>
      <c r="D3208" s="150"/>
      <c r="E3208" s="150"/>
      <c r="F3208" s="150"/>
      <c r="G3208" s="151"/>
      <c r="H3208" s="23">
        <f>MONTH(CtasReceber[[#This Row],[Data Vencimento]])</f>
        <v>1</v>
      </c>
      <c r="I3208" s="23">
        <f>YEAR(CtasReceber[[#This Row],[Data Vencimento]])</f>
        <v>1900</v>
      </c>
      <c r="J3208" s="156"/>
      <c r="K3208" s="23">
        <f>MONTH(CtasReceber[[#This Row],[Data Recebimento]])</f>
        <v>1</v>
      </c>
      <c r="L3208" s="23">
        <f>YEAR(CtasReceber[[#This Row],[Data Recebimento]])</f>
        <v>1900</v>
      </c>
      <c r="M3208" s="154"/>
      <c r="N3208" s="208"/>
      <c r="O32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09" spans="1:15">
      <c r="A3209" s="156"/>
      <c r="B3209" s="220"/>
      <c r="C3209" s="150"/>
      <c r="D3209" s="150"/>
      <c r="E3209" s="150"/>
      <c r="F3209" s="150"/>
      <c r="G3209" s="151"/>
      <c r="H3209" s="23">
        <f>MONTH(CtasReceber[[#This Row],[Data Vencimento]])</f>
        <v>1</v>
      </c>
      <c r="I3209" s="23">
        <f>YEAR(CtasReceber[[#This Row],[Data Vencimento]])</f>
        <v>1900</v>
      </c>
      <c r="J3209" s="156"/>
      <c r="K3209" s="23">
        <f>MONTH(CtasReceber[[#This Row],[Data Recebimento]])</f>
        <v>1</v>
      </c>
      <c r="L3209" s="23">
        <f>YEAR(CtasReceber[[#This Row],[Data Recebimento]])</f>
        <v>1900</v>
      </c>
      <c r="M3209" s="154"/>
      <c r="N3209" s="208"/>
      <c r="O32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0" spans="1:15">
      <c r="A3210" s="156"/>
      <c r="B3210" s="220"/>
      <c r="C3210" s="150"/>
      <c r="D3210" s="150"/>
      <c r="E3210" s="150"/>
      <c r="F3210" s="150"/>
      <c r="G3210" s="151"/>
      <c r="H3210" s="23">
        <f>MONTH(CtasReceber[[#This Row],[Data Vencimento]])</f>
        <v>1</v>
      </c>
      <c r="I3210" s="23">
        <f>YEAR(CtasReceber[[#This Row],[Data Vencimento]])</f>
        <v>1900</v>
      </c>
      <c r="J3210" s="156"/>
      <c r="K3210" s="23">
        <f>MONTH(CtasReceber[[#This Row],[Data Recebimento]])</f>
        <v>1</v>
      </c>
      <c r="L3210" s="23">
        <f>YEAR(CtasReceber[[#This Row],[Data Recebimento]])</f>
        <v>1900</v>
      </c>
      <c r="M3210" s="154"/>
      <c r="N3210" s="208"/>
      <c r="O32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1" spans="1:15">
      <c r="A3211" s="156"/>
      <c r="B3211" s="220"/>
      <c r="C3211" s="150"/>
      <c r="D3211" s="150"/>
      <c r="E3211" s="150"/>
      <c r="F3211" s="150"/>
      <c r="G3211" s="151"/>
      <c r="H3211" s="23">
        <f>MONTH(CtasReceber[[#This Row],[Data Vencimento]])</f>
        <v>1</v>
      </c>
      <c r="I3211" s="23">
        <f>YEAR(CtasReceber[[#This Row],[Data Vencimento]])</f>
        <v>1900</v>
      </c>
      <c r="J3211" s="156"/>
      <c r="K3211" s="23">
        <f>MONTH(CtasReceber[[#This Row],[Data Recebimento]])</f>
        <v>1</v>
      </c>
      <c r="L3211" s="23">
        <f>YEAR(CtasReceber[[#This Row],[Data Recebimento]])</f>
        <v>1900</v>
      </c>
      <c r="M3211" s="154"/>
      <c r="N3211" s="208"/>
      <c r="O32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2" spans="1:15">
      <c r="A3212" s="156"/>
      <c r="B3212" s="220"/>
      <c r="C3212" s="150"/>
      <c r="D3212" s="150"/>
      <c r="E3212" s="150"/>
      <c r="F3212" s="150"/>
      <c r="G3212" s="151"/>
      <c r="H3212" s="23">
        <f>MONTH(CtasReceber[[#This Row],[Data Vencimento]])</f>
        <v>1</v>
      </c>
      <c r="I3212" s="23">
        <f>YEAR(CtasReceber[[#This Row],[Data Vencimento]])</f>
        <v>1900</v>
      </c>
      <c r="J3212" s="156"/>
      <c r="K3212" s="23">
        <f>MONTH(CtasReceber[[#This Row],[Data Recebimento]])</f>
        <v>1</v>
      </c>
      <c r="L3212" s="23">
        <f>YEAR(CtasReceber[[#This Row],[Data Recebimento]])</f>
        <v>1900</v>
      </c>
      <c r="M3212" s="154"/>
      <c r="N3212" s="208"/>
      <c r="O32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3" spans="1:15">
      <c r="A3213" s="156"/>
      <c r="B3213" s="220"/>
      <c r="C3213" s="150"/>
      <c r="D3213" s="150"/>
      <c r="E3213" s="150"/>
      <c r="F3213" s="150"/>
      <c r="G3213" s="151"/>
      <c r="H3213" s="23">
        <f>MONTH(CtasReceber[[#This Row],[Data Vencimento]])</f>
        <v>1</v>
      </c>
      <c r="I3213" s="23">
        <f>YEAR(CtasReceber[[#This Row],[Data Vencimento]])</f>
        <v>1900</v>
      </c>
      <c r="J3213" s="156"/>
      <c r="K3213" s="23">
        <f>MONTH(CtasReceber[[#This Row],[Data Recebimento]])</f>
        <v>1</v>
      </c>
      <c r="L3213" s="23">
        <f>YEAR(CtasReceber[[#This Row],[Data Recebimento]])</f>
        <v>1900</v>
      </c>
      <c r="M3213" s="154"/>
      <c r="N3213" s="208"/>
      <c r="O32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4" spans="1:15">
      <c r="A3214" s="156"/>
      <c r="B3214" s="220"/>
      <c r="C3214" s="150"/>
      <c r="D3214" s="150"/>
      <c r="E3214" s="150"/>
      <c r="F3214" s="150"/>
      <c r="G3214" s="151"/>
      <c r="H3214" s="23">
        <f>MONTH(CtasReceber[[#This Row],[Data Vencimento]])</f>
        <v>1</v>
      </c>
      <c r="I3214" s="23">
        <f>YEAR(CtasReceber[[#This Row],[Data Vencimento]])</f>
        <v>1900</v>
      </c>
      <c r="J3214" s="156"/>
      <c r="K3214" s="23">
        <f>MONTH(CtasReceber[[#This Row],[Data Recebimento]])</f>
        <v>1</v>
      </c>
      <c r="L3214" s="23">
        <f>YEAR(CtasReceber[[#This Row],[Data Recebimento]])</f>
        <v>1900</v>
      </c>
      <c r="M3214" s="154"/>
      <c r="N3214" s="208"/>
      <c r="O32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5" spans="1:15">
      <c r="A3215" s="156"/>
      <c r="B3215" s="220"/>
      <c r="C3215" s="150"/>
      <c r="D3215" s="150"/>
      <c r="E3215" s="150"/>
      <c r="F3215" s="150"/>
      <c r="G3215" s="151"/>
      <c r="H3215" s="23">
        <f>MONTH(CtasReceber[[#This Row],[Data Vencimento]])</f>
        <v>1</v>
      </c>
      <c r="I3215" s="23">
        <f>YEAR(CtasReceber[[#This Row],[Data Vencimento]])</f>
        <v>1900</v>
      </c>
      <c r="J3215" s="156"/>
      <c r="K3215" s="23">
        <f>MONTH(CtasReceber[[#This Row],[Data Recebimento]])</f>
        <v>1</v>
      </c>
      <c r="L3215" s="23">
        <f>YEAR(CtasReceber[[#This Row],[Data Recebimento]])</f>
        <v>1900</v>
      </c>
      <c r="M3215" s="154"/>
      <c r="N3215" s="208"/>
      <c r="O32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6" spans="1:15">
      <c r="A3216" s="156"/>
      <c r="B3216" s="220"/>
      <c r="C3216" s="150"/>
      <c r="D3216" s="150"/>
      <c r="E3216" s="150"/>
      <c r="F3216" s="150"/>
      <c r="G3216" s="151"/>
      <c r="H3216" s="23">
        <f>MONTH(CtasReceber[[#This Row],[Data Vencimento]])</f>
        <v>1</v>
      </c>
      <c r="I3216" s="23">
        <f>YEAR(CtasReceber[[#This Row],[Data Vencimento]])</f>
        <v>1900</v>
      </c>
      <c r="J3216" s="156"/>
      <c r="K3216" s="23">
        <f>MONTH(CtasReceber[[#This Row],[Data Recebimento]])</f>
        <v>1</v>
      </c>
      <c r="L3216" s="23">
        <f>YEAR(CtasReceber[[#This Row],[Data Recebimento]])</f>
        <v>1900</v>
      </c>
      <c r="M3216" s="154"/>
      <c r="N3216" s="208"/>
      <c r="O32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7" spans="1:15">
      <c r="A3217" s="156"/>
      <c r="B3217" s="220"/>
      <c r="C3217" s="150"/>
      <c r="D3217" s="150"/>
      <c r="E3217" s="150"/>
      <c r="F3217" s="150"/>
      <c r="G3217" s="151"/>
      <c r="H3217" s="23">
        <f>MONTH(CtasReceber[[#This Row],[Data Vencimento]])</f>
        <v>1</v>
      </c>
      <c r="I3217" s="23">
        <f>YEAR(CtasReceber[[#This Row],[Data Vencimento]])</f>
        <v>1900</v>
      </c>
      <c r="J3217" s="156"/>
      <c r="K3217" s="23">
        <f>MONTH(CtasReceber[[#This Row],[Data Recebimento]])</f>
        <v>1</v>
      </c>
      <c r="L3217" s="23">
        <f>YEAR(CtasReceber[[#This Row],[Data Recebimento]])</f>
        <v>1900</v>
      </c>
      <c r="M3217" s="154"/>
      <c r="N3217" s="208"/>
      <c r="O32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8" spans="1:15">
      <c r="A3218" s="156"/>
      <c r="B3218" s="220"/>
      <c r="C3218" s="150"/>
      <c r="D3218" s="150"/>
      <c r="E3218" s="150"/>
      <c r="F3218" s="150"/>
      <c r="G3218" s="151"/>
      <c r="H3218" s="23">
        <f>MONTH(CtasReceber[[#This Row],[Data Vencimento]])</f>
        <v>1</v>
      </c>
      <c r="I3218" s="23">
        <f>YEAR(CtasReceber[[#This Row],[Data Vencimento]])</f>
        <v>1900</v>
      </c>
      <c r="J3218" s="156"/>
      <c r="K3218" s="23">
        <f>MONTH(CtasReceber[[#This Row],[Data Recebimento]])</f>
        <v>1</v>
      </c>
      <c r="L3218" s="23">
        <f>YEAR(CtasReceber[[#This Row],[Data Recebimento]])</f>
        <v>1900</v>
      </c>
      <c r="M3218" s="154"/>
      <c r="N3218" s="208"/>
      <c r="O32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19" spans="1:15">
      <c r="A3219" s="156"/>
      <c r="B3219" s="220"/>
      <c r="C3219" s="150"/>
      <c r="D3219" s="150"/>
      <c r="E3219" s="150"/>
      <c r="F3219" s="150"/>
      <c r="G3219" s="151"/>
      <c r="H3219" s="23">
        <f>MONTH(CtasReceber[[#This Row],[Data Vencimento]])</f>
        <v>1</v>
      </c>
      <c r="I3219" s="23">
        <f>YEAR(CtasReceber[[#This Row],[Data Vencimento]])</f>
        <v>1900</v>
      </c>
      <c r="J3219" s="156"/>
      <c r="K3219" s="23">
        <f>MONTH(CtasReceber[[#This Row],[Data Recebimento]])</f>
        <v>1</v>
      </c>
      <c r="L3219" s="23">
        <f>YEAR(CtasReceber[[#This Row],[Data Recebimento]])</f>
        <v>1900</v>
      </c>
      <c r="M3219" s="154"/>
      <c r="N3219" s="208"/>
      <c r="O32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0" spans="1:15">
      <c r="A3220" s="156"/>
      <c r="B3220" s="220"/>
      <c r="C3220" s="150"/>
      <c r="D3220" s="150"/>
      <c r="E3220" s="150"/>
      <c r="F3220" s="150"/>
      <c r="G3220" s="151"/>
      <c r="H3220" s="23">
        <f>MONTH(CtasReceber[[#This Row],[Data Vencimento]])</f>
        <v>1</v>
      </c>
      <c r="I3220" s="23">
        <f>YEAR(CtasReceber[[#This Row],[Data Vencimento]])</f>
        <v>1900</v>
      </c>
      <c r="J3220" s="156"/>
      <c r="K3220" s="23">
        <f>MONTH(CtasReceber[[#This Row],[Data Recebimento]])</f>
        <v>1</v>
      </c>
      <c r="L3220" s="23">
        <f>YEAR(CtasReceber[[#This Row],[Data Recebimento]])</f>
        <v>1900</v>
      </c>
      <c r="M3220" s="154"/>
      <c r="N3220" s="208"/>
      <c r="O32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1" spans="1:15">
      <c r="A3221" s="156"/>
      <c r="B3221" s="220"/>
      <c r="C3221" s="150"/>
      <c r="D3221" s="150"/>
      <c r="E3221" s="150"/>
      <c r="F3221" s="150"/>
      <c r="G3221" s="151"/>
      <c r="H3221" s="23">
        <f>MONTH(CtasReceber[[#This Row],[Data Vencimento]])</f>
        <v>1</v>
      </c>
      <c r="I3221" s="23">
        <f>YEAR(CtasReceber[[#This Row],[Data Vencimento]])</f>
        <v>1900</v>
      </c>
      <c r="J3221" s="156"/>
      <c r="K3221" s="23">
        <f>MONTH(CtasReceber[[#This Row],[Data Recebimento]])</f>
        <v>1</v>
      </c>
      <c r="L3221" s="23">
        <f>YEAR(CtasReceber[[#This Row],[Data Recebimento]])</f>
        <v>1900</v>
      </c>
      <c r="M3221" s="154"/>
      <c r="N3221" s="208"/>
      <c r="O32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2" spans="1:15">
      <c r="A3222" s="156"/>
      <c r="B3222" s="220"/>
      <c r="C3222" s="150"/>
      <c r="D3222" s="150"/>
      <c r="E3222" s="150"/>
      <c r="F3222" s="150"/>
      <c r="G3222" s="151"/>
      <c r="H3222" s="23">
        <f>MONTH(CtasReceber[[#This Row],[Data Vencimento]])</f>
        <v>1</v>
      </c>
      <c r="I3222" s="23">
        <f>YEAR(CtasReceber[[#This Row],[Data Vencimento]])</f>
        <v>1900</v>
      </c>
      <c r="J3222" s="156"/>
      <c r="K3222" s="23">
        <f>MONTH(CtasReceber[[#This Row],[Data Recebimento]])</f>
        <v>1</v>
      </c>
      <c r="L3222" s="23">
        <f>YEAR(CtasReceber[[#This Row],[Data Recebimento]])</f>
        <v>1900</v>
      </c>
      <c r="M3222" s="154"/>
      <c r="N3222" s="208"/>
      <c r="O32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3" spans="1:15">
      <c r="A3223" s="156"/>
      <c r="B3223" s="220"/>
      <c r="C3223" s="150"/>
      <c r="D3223" s="150"/>
      <c r="E3223" s="150"/>
      <c r="F3223" s="150"/>
      <c r="G3223" s="151"/>
      <c r="H3223" s="23">
        <f>MONTH(CtasReceber[[#This Row],[Data Vencimento]])</f>
        <v>1</v>
      </c>
      <c r="I3223" s="23">
        <f>YEAR(CtasReceber[[#This Row],[Data Vencimento]])</f>
        <v>1900</v>
      </c>
      <c r="J3223" s="156"/>
      <c r="K3223" s="23">
        <f>MONTH(CtasReceber[[#This Row],[Data Recebimento]])</f>
        <v>1</v>
      </c>
      <c r="L3223" s="23">
        <f>YEAR(CtasReceber[[#This Row],[Data Recebimento]])</f>
        <v>1900</v>
      </c>
      <c r="M3223" s="154"/>
      <c r="N3223" s="208"/>
      <c r="O32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4" spans="1:15">
      <c r="A3224" s="156"/>
      <c r="B3224" s="220"/>
      <c r="C3224" s="150"/>
      <c r="D3224" s="150"/>
      <c r="E3224" s="150"/>
      <c r="F3224" s="150"/>
      <c r="G3224" s="151"/>
      <c r="H3224" s="23">
        <f>MONTH(CtasReceber[[#This Row],[Data Vencimento]])</f>
        <v>1</v>
      </c>
      <c r="I3224" s="23">
        <f>YEAR(CtasReceber[[#This Row],[Data Vencimento]])</f>
        <v>1900</v>
      </c>
      <c r="J3224" s="156"/>
      <c r="K3224" s="23">
        <f>MONTH(CtasReceber[[#This Row],[Data Recebimento]])</f>
        <v>1</v>
      </c>
      <c r="L3224" s="23">
        <f>YEAR(CtasReceber[[#This Row],[Data Recebimento]])</f>
        <v>1900</v>
      </c>
      <c r="M3224" s="154"/>
      <c r="N3224" s="208"/>
      <c r="O32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5" spans="1:15">
      <c r="A3225" s="156"/>
      <c r="B3225" s="220"/>
      <c r="C3225" s="150"/>
      <c r="D3225" s="150"/>
      <c r="E3225" s="150"/>
      <c r="F3225" s="150"/>
      <c r="G3225" s="151"/>
      <c r="H3225" s="23">
        <f>MONTH(CtasReceber[[#This Row],[Data Vencimento]])</f>
        <v>1</v>
      </c>
      <c r="I3225" s="23">
        <f>YEAR(CtasReceber[[#This Row],[Data Vencimento]])</f>
        <v>1900</v>
      </c>
      <c r="J3225" s="156"/>
      <c r="K3225" s="23">
        <f>MONTH(CtasReceber[[#This Row],[Data Recebimento]])</f>
        <v>1</v>
      </c>
      <c r="L3225" s="23">
        <f>YEAR(CtasReceber[[#This Row],[Data Recebimento]])</f>
        <v>1900</v>
      </c>
      <c r="M3225" s="154"/>
      <c r="N3225" s="208"/>
      <c r="O32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6" spans="1:15">
      <c r="A3226" s="156"/>
      <c r="B3226" s="220"/>
      <c r="C3226" s="150"/>
      <c r="D3226" s="150"/>
      <c r="E3226" s="150"/>
      <c r="F3226" s="150"/>
      <c r="G3226" s="151"/>
      <c r="H3226" s="23">
        <f>MONTH(CtasReceber[[#This Row],[Data Vencimento]])</f>
        <v>1</v>
      </c>
      <c r="I3226" s="23">
        <f>YEAR(CtasReceber[[#This Row],[Data Vencimento]])</f>
        <v>1900</v>
      </c>
      <c r="J3226" s="156"/>
      <c r="K3226" s="23">
        <f>MONTH(CtasReceber[[#This Row],[Data Recebimento]])</f>
        <v>1</v>
      </c>
      <c r="L3226" s="23">
        <f>YEAR(CtasReceber[[#This Row],[Data Recebimento]])</f>
        <v>1900</v>
      </c>
      <c r="M3226" s="154"/>
      <c r="N3226" s="208"/>
      <c r="O32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7" spans="1:15">
      <c r="A3227" s="156"/>
      <c r="B3227" s="220"/>
      <c r="C3227" s="150"/>
      <c r="D3227" s="150"/>
      <c r="E3227" s="150"/>
      <c r="F3227" s="150"/>
      <c r="G3227" s="151"/>
      <c r="H3227" s="23">
        <f>MONTH(CtasReceber[[#This Row],[Data Vencimento]])</f>
        <v>1</v>
      </c>
      <c r="I3227" s="23">
        <f>YEAR(CtasReceber[[#This Row],[Data Vencimento]])</f>
        <v>1900</v>
      </c>
      <c r="J3227" s="156"/>
      <c r="K3227" s="23">
        <f>MONTH(CtasReceber[[#This Row],[Data Recebimento]])</f>
        <v>1</v>
      </c>
      <c r="L3227" s="23">
        <f>YEAR(CtasReceber[[#This Row],[Data Recebimento]])</f>
        <v>1900</v>
      </c>
      <c r="M3227" s="154"/>
      <c r="N3227" s="208"/>
      <c r="O32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8" spans="1:15">
      <c r="A3228" s="156"/>
      <c r="B3228" s="220"/>
      <c r="C3228" s="150"/>
      <c r="D3228" s="150"/>
      <c r="E3228" s="150"/>
      <c r="F3228" s="150"/>
      <c r="G3228" s="151"/>
      <c r="H3228" s="23">
        <f>MONTH(CtasReceber[[#This Row],[Data Vencimento]])</f>
        <v>1</v>
      </c>
      <c r="I3228" s="23">
        <f>YEAR(CtasReceber[[#This Row],[Data Vencimento]])</f>
        <v>1900</v>
      </c>
      <c r="J3228" s="156"/>
      <c r="K3228" s="23">
        <f>MONTH(CtasReceber[[#This Row],[Data Recebimento]])</f>
        <v>1</v>
      </c>
      <c r="L3228" s="23">
        <f>YEAR(CtasReceber[[#This Row],[Data Recebimento]])</f>
        <v>1900</v>
      </c>
      <c r="M3228" s="154"/>
      <c r="N3228" s="208"/>
      <c r="O32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29" spans="1:15">
      <c r="A3229" s="156"/>
      <c r="B3229" s="220"/>
      <c r="C3229" s="150"/>
      <c r="D3229" s="150"/>
      <c r="E3229" s="150"/>
      <c r="F3229" s="150"/>
      <c r="G3229" s="151"/>
      <c r="H3229" s="23">
        <f>MONTH(CtasReceber[[#This Row],[Data Vencimento]])</f>
        <v>1</v>
      </c>
      <c r="I3229" s="23">
        <f>YEAR(CtasReceber[[#This Row],[Data Vencimento]])</f>
        <v>1900</v>
      </c>
      <c r="J3229" s="156"/>
      <c r="K3229" s="23">
        <f>MONTH(CtasReceber[[#This Row],[Data Recebimento]])</f>
        <v>1</v>
      </c>
      <c r="L3229" s="23">
        <f>YEAR(CtasReceber[[#This Row],[Data Recebimento]])</f>
        <v>1900</v>
      </c>
      <c r="M3229" s="154"/>
      <c r="N3229" s="208"/>
      <c r="O32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0" spans="1:15">
      <c r="A3230" s="156"/>
      <c r="B3230" s="220"/>
      <c r="C3230" s="150"/>
      <c r="D3230" s="150"/>
      <c r="E3230" s="150"/>
      <c r="F3230" s="150"/>
      <c r="G3230" s="151"/>
      <c r="H3230" s="23">
        <f>MONTH(CtasReceber[[#This Row],[Data Vencimento]])</f>
        <v>1</v>
      </c>
      <c r="I3230" s="23">
        <f>YEAR(CtasReceber[[#This Row],[Data Vencimento]])</f>
        <v>1900</v>
      </c>
      <c r="J3230" s="156"/>
      <c r="K3230" s="23">
        <f>MONTH(CtasReceber[[#This Row],[Data Recebimento]])</f>
        <v>1</v>
      </c>
      <c r="L3230" s="23">
        <f>YEAR(CtasReceber[[#This Row],[Data Recebimento]])</f>
        <v>1900</v>
      </c>
      <c r="M3230" s="154"/>
      <c r="N3230" s="208"/>
      <c r="O32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1" spans="1:15">
      <c r="A3231" s="156"/>
      <c r="B3231" s="220"/>
      <c r="C3231" s="150"/>
      <c r="D3231" s="150"/>
      <c r="E3231" s="150"/>
      <c r="F3231" s="150"/>
      <c r="G3231" s="151"/>
      <c r="H3231" s="23">
        <f>MONTH(CtasReceber[[#This Row],[Data Vencimento]])</f>
        <v>1</v>
      </c>
      <c r="I3231" s="23">
        <f>YEAR(CtasReceber[[#This Row],[Data Vencimento]])</f>
        <v>1900</v>
      </c>
      <c r="J3231" s="156"/>
      <c r="K3231" s="23">
        <f>MONTH(CtasReceber[[#This Row],[Data Recebimento]])</f>
        <v>1</v>
      </c>
      <c r="L3231" s="23">
        <f>YEAR(CtasReceber[[#This Row],[Data Recebimento]])</f>
        <v>1900</v>
      </c>
      <c r="M3231" s="154"/>
      <c r="N3231" s="208"/>
      <c r="O32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2" spans="1:15">
      <c r="A3232" s="156"/>
      <c r="B3232" s="220"/>
      <c r="C3232" s="150"/>
      <c r="D3232" s="150"/>
      <c r="E3232" s="150"/>
      <c r="F3232" s="150"/>
      <c r="G3232" s="151"/>
      <c r="H3232" s="23">
        <f>MONTH(CtasReceber[[#This Row],[Data Vencimento]])</f>
        <v>1</v>
      </c>
      <c r="I3232" s="23">
        <f>YEAR(CtasReceber[[#This Row],[Data Vencimento]])</f>
        <v>1900</v>
      </c>
      <c r="J3232" s="156"/>
      <c r="K3232" s="23">
        <f>MONTH(CtasReceber[[#This Row],[Data Recebimento]])</f>
        <v>1</v>
      </c>
      <c r="L3232" s="23">
        <f>YEAR(CtasReceber[[#This Row],[Data Recebimento]])</f>
        <v>1900</v>
      </c>
      <c r="M3232" s="154"/>
      <c r="N3232" s="208"/>
      <c r="O32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3" spans="1:15">
      <c r="A3233" s="156"/>
      <c r="B3233" s="220"/>
      <c r="C3233" s="150"/>
      <c r="D3233" s="150"/>
      <c r="E3233" s="150"/>
      <c r="F3233" s="150"/>
      <c r="G3233" s="151"/>
      <c r="H3233" s="23">
        <f>MONTH(CtasReceber[[#This Row],[Data Vencimento]])</f>
        <v>1</v>
      </c>
      <c r="I3233" s="23">
        <f>YEAR(CtasReceber[[#This Row],[Data Vencimento]])</f>
        <v>1900</v>
      </c>
      <c r="J3233" s="156"/>
      <c r="K3233" s="23">
        <f>MONTH(CtasReceber[[#This Row],[Data Recebimento]])</f>
        <v>1</v>
      </c>
      <c r="L3233" s="23">
        <f>YEAR(CtasReceber[[#This Row],[Data Recebimento]])</f>
        <v>1900</v>
      </c>
      <c r="M3233" s="154"/>
      <c r="N3233" s="208"/>
      <c r="O32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4" spans="1:15">
      <c r="A3234" s="156"/>
      <c r="B3234" s="220"/>
      <c r="C3234" s="150"/>
      <c r="D3234" s="150"/>
      <c r="E3234" s="150"/>
      <c r="F3234" s="150"/>
      <c r="G3234" s="151"/>
      <c r="H3234" s="23">
        <f>MONTH(CtasReceber[[#This Row],[Data Vencimento]])</f>
        <v>1</v>
      </c>
      <c r="I3234" s="23">
        <f>YEAR(CtasReceber[[#This Row],[Data Vencimento]])</f>
        <v>1900</v>
      </c>
      <c r="J3234" s="156"/>
      <c r="K3234" s="23">
        <f>MONTH(CtasReceber[[#This Row],[Data Recebimento]])</f>
        <v>1</v>
      </c>
      <c r="L3234" s="23">
        <f>YEAR(CtasReceber[[#This Row],[Data Recebimento]])</f>
        <v>1900</v>
      </c>
      <c r="M3234" s="154"/>
      <c r="N3234" s="208"/>
      <c r="O32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5" spans="1:15">
      <c r="A3235" s="156"/>
      <c r="B3235" s="220"/>
      <c r="C3235" s="150"/>
      <c r="D3235" s="150"/>
      <c r="E3235" s="150"/>
      <c r="F3235" s="150"/>
      <c r="G3235" s="151"/>
      <c r="H3235" s="23">
        <f>MONTH(CtasReceber[[#This Row],[Data Vencimento]])</f>
        <v>1</v>
      </c>
      <c r="I3235" s="23">
        <f>YEAR(CtasReceber[[#This Row],[Data Vencimento]])</f>
        <v>1900</v>
      </c>
      <c r="J3235" s="156"/>
      <c r="K3235" s="23">
        <f>MONTH(CtasReceber[[#This Row],[Data Recebimento]])</f>
        <v>1</v>
      </c>
      <c r="L3235" s="23">
        <f>YEAR(CtasReceber[[#This Row],[Data Recebimento]])</f>
        <v>1900</v>
      </c>
      <c r="M3235" s="154"/>
      <c r="N3235" s="208"/>
      <c r="O32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6" spans="1:15">
      <c r="A3236" s="156"/>
      <c r="B3236" s="220"/>
      <c r="C3236" s="150"/>
      <c r="D3236" s="150"/>
      <c r="E3236" s="150"/>
      <c r="F3236" s="150"/>
      <c r="G3236" s="151"/>
      <c r="H3236" s="23">
        <f>MONTH(CtasReceber[[#This Row],[Data Vencimento]])</f>
        <v>1</v>
      </c>
      <c r="I3236" s="23">
        <f>YEAR(CtasReceber[[#This Row],[Data Vencimento]])</f>
        <v>1900</v>
      </c>
      <c r="J3236" s="156"/>
      <c r="K3236" s="23">
        <f>MONTH(CtasReceber[[#This Row],[Data Recebimento]])</f>
        <v>1</v>
      </c>
      <c r="L3236" s="23">
        <f>YEAR(CtasReceber[[#This Row],[Data Recebimento]])</f>
        <v>1900</v>
      </c>
      <c r="M3236" s="154"/>
      <c r="N3236" s="208"/>
      <c r="O32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7" spans="1:15">
      <c r="A3237" s="156"/>
      <c r="B3237" s="220"/>
      <c r="C3237" s="150"/>
      <c r="D3237" s="150"/>
      <c r="E3237" s="150"/>
      <c r="F3237" s="150"/>
      <c r="G3237" s="151"/>
      <c r="H3237" s="23">
        <f>MONTH(CtasReceber[[#This Row],[Data Vencimento]])</f>
        <v>1</v>
      </c>
      <c r="I3237" s="23">
        <f>YEAR(CtasReceber[[#This Row],[Data Vencimento]])</f>
        <v>1900</v>
      </c>
      <c r="J3237" s="156"/>
      <c r="K3237" s="23">
        <f>MONTH(CtasReceber[[#This Row],[Data Recebimento]])</f>
        <v>1</v>
      </c>
      <c r="L3237" s="23">
        <f>YEAR(CtasReceber[[#This Row],[Data Recebimento]])</f>
        <v>1900</v>
      </c>
      <c r="M3237" s="154"/>
      <c r="N3237" s="208"/>
      <c r="O32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8" spans="1:15">
      <c r="A3238" s="156"/>
      <c r="B3238" s="220"/>
      <c r="C3238" s="150"/>
      <c r="D3238" s="150"/>
      <c r="E3238" s="150"/>
      <c r="F3238" s="150"/>
      <c r="G3238" s="151"/>
      <c r="H3238" s="23">
        <f>MONTH(CtasReceber[[#This Row],[Data Vencimento]])</f>
        <v>1</v>
      </c>
      <c r="I3238" s="23">
        <f>YEAR(CtasReceber[[#This Row],[Data Vencimento]])</f>
        <v>1900</v>
      </c>
      <c r="J3238" s="156"/>
      <c r="K3238" s="23">
        <f>MONTH(CtasReceber[[#This Row],[Data Recebimento]])</f>
        <v>1</v>
      </c>
      <c r="L3238" s="23">
        <f>YEAR(CtasReceber[[#This Row],[Data Recebimento]])</f>
        <v>1900</v>
      </c>
      <c r="M3238" s="154"/>
      <c r="N3238" s="208"/>
      <c r="O32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39" spans="1:15">
      <c r="A3239" s="156"/>
      <c r="B3239" s="220"/>
      <c r="C3239" s="150"/>
      <c r="D3239" s="150"/>
      <c r="E3239" s="150"/>
      <c r="F3239" s="150"/>
      <c r="G3239" s="151"/>
      <c r="H3239" s="23">
        <f>MONTH(CtasReceber[[#This Row],[Data Vencimento]])</f>
        <v>1</v>
      </c>
      <c r="I3239" s="23">
        <f>YEAR(CtasReceber[[#This Row],[Data Vencimento]])</f>
        <v>1900</v>
      </c>
      <c r="J3239" s="156"/>
      <c r="K3239" s="23">
        <f>MONTH(CtasReceber[[#This Row],[Data Recebimento]])</f>
        <v>1</v>
      </c>
      <c r="L3239" s="23">
        <f>YEAR(CtasReceber[[#This Row],[Data Recebimento]])</f>
        <v>1900</v>
      </c>
      <c r="M3239" s="154"/>
      <c r="N3239" s="208"/>
      <c r="O32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0" spans="1:15">
      <c r="A3240" s="156"/>
      <c r="B3240" s="220"/>
      <c r="C3240" s="150"/>
      <c r="D3240" s="150"/>
      <c r="E3240" s="150"/>
      <c r="F3240" s="150"/>
      <c r="G3240" s="151"/>
      <c r="H3240" s="23">
        <f>MONTH(CtasReceber[[#This Row],[Data Vencimento]])</f>
        <v>1</v>
      </c>
      <c r="I3240" s="23">
        <f>YEAR(CtasReceber[[#This Row],[Data Vencimento]])</f>
        <v>1900</v>
      </c>
      <c r="J3240" s="156"/>
      <c r="K3240" s="23">
        <f>MONTH(CtasReceber[[#This Row],[Data Recebimento]])</f>
        <v>1</v>
      </c>
      <c r="L3240" s="23">
        <f>YEAR(CtasReceber[[#This Row],[Data Recebimento]])</f>
        <v>1900</v>
      </c>
      <c r="M3240" s="154"/>
      <c r="N3240" s="208"/>
      <c r="O32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1" spans="1:15">
      <c r="A3241" s="156"/>
      <c r="B3241" s="220"/>
      <c r="C3241" s="150"/>
      <c r="D3241" s="150"/>
      <c r="E3241" s="150"/>
      <c r="F3241" s="150"/>
      <c r="G3241" s="151"/>
      <c r="H3241" s="23">
        <f>MONTH(CtasReceber[[#This Row],[Data Vencimento]])</f>
        <v>1</v>
      </c>
      <c r="I3241" s="23">
        <f>YEAR(CtasReceber[[#This Row],[Data Vencimento]])</f>
        <v>1900</v>
      </c>
      <c r="J3241" s="156"/>
      <c r="K3241" s="23">
        <f>MONTH(CtasReceber[[#This Row],[Data Recebimento]])</f>
        <v>1</v>
      </c>
      <c r="L3241" s="23">
        <f>YEAR(CtasReceber[[#This Row],[Data Recebimento]])</f>
        <v>1900</v>
      </c>
      <c r="M3241" s="154"/>
      <c r="N3241" s="208"/>
      <c r="O32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2" spans="1:15">
      <c r="A3242" s="156"/>
      <c r="B3242" s="220"/>
      <c r="C3242" s="150"/>
      <c r="D3242" s="150"/>
      <c r="E3242" s="150"/>
      <c r="F3242" s="150"/>
      <c r="G3242" s="151"/>
      <c r="H3242" s="23">
        <f>MONTH(CtasReceber[[#This Row],[Data Vencimento]])</f>
        <v>1</v>
      </c>
      <c r="I3242" s="23">
        <f>YEAR(CtasReceber[[#This Row],[Data Vencimento]])</f>
        <v>1900</v>
      </c>
      <c r="J3242" s="156"/>
      <c r="K3242" s="23">
        <f>MONTH(CtasReceber[[#This Row],[Data Recebimento]])</f>
        <v>1</v>
      </c>
      <c r="L3242" s="23">
        <f>YEAR(CtasReceber[[#This Row],[Data Recebimento]])</f>
        <v>1900</v>
      </c>
      <c r="M3242" s="154"/>
      <c r="N3242" s="208"/>
      <c r="O32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3" spans="1:15">
      <c r="A3243" s="156"/>
      <c r="B3243" s="220"/>
      <c r="C3243" s="150"/>
      <c r="D3243" s="150"/>
      <c r="E3243" s="150"/>
      <c r="F3243" s="150"/>
      <c r="G3243" s="151"/>
      <c r="H3243" s="23">
        <f>MONTH(CtasReceber[[#This Row],[Data Vencimento]])</f>
        <v>1</v>
      </c>
      <c r="I3243" s="23">
        <f>YEAR(CtasReceber[[#This Row],[Data Vencimento]])</f>
        <v>1900</v>
      </c>
      <c r="J3243" s="156"/>
      <c r="K3243" s="23">
        <f>MONTH(CtasReceber[[#This Row],[Data Recebimento]])</f>
        <v>1</v>
      </c>
      <c r="L3243" s="23">
        <f>YEAR(CtasReceber[[#This Row],[Data Recebimento]])</f>
        <v>1900</v>
      </c>
      <c r="M3243" s="154"/>
      <c r="N3243" s="208"/>
      <c r="O32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4" spans="1:15">
      <c r="A3244" s="156"/>
      <c r="B3244" s="220"/>
      <c r="C3244" s="150"/>
      <c r="D3244" s="150"/>
      <c r="E3244" s="150"/>
      <c r="F3244" s="150"/>
      <c r="G3244" s="151"/>
      <c r="H3244" s="23">
        <f>MONTH(CtasReceber[[#This Row],[Data Vencimento]])</f>
        <v>1</v>
      </c>
      <c r="I3244" s="23">
        <f>YEAR(CtasReceber[[#This Row],[Data Vencimento]])</f>
        <v>1900</v>
      </c>
      <c r="J3244" s="156"/>
      <c r="K3244" s="23">
        <f>MONTH(CtasReceber[[#This Row],[Data Recebimento]])</f>
        <v>1</v>
      </c>
      <c r="L3244" s="23">
        <f>YEAR(CtasReceber[[#This Row],[Data Recebimento]])</f>
        <v>1900</v>
      </c>
      <c r="M3244" s="154"/>
      <c r="N3244" s="208"/>
      <c r="O32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5" spans="1:15">
      <c r="A3245" s="156"/>
      <c r="B3245" s="220"/>
      <c r="C3245" s="150"/>
      <c r="D3245" s="150"/>
      <c r="E3245" s="150"/>
      <c r="F3245" s="150"/>
      <c r="G3245" s="151"/>
      <c r="H3245" s="23">
        <f>MONTH(CtasReceber[[#This Row],[Data Vencimento]])</f>
        <v>1</v>
      </c>
      <c r="I3245" s="23">
        <f>YEAR(CtasReceber[[#This Row],[Data Vencimento]])</f>
        <v>1900</v>
      </c>
      <c r="J3245" s="156"/>
      <c r="K3245" s="23">
        <f>MONTH(CtasReceber[[#This Row],[Data Recebimento]])</f>
        <v>1</v>
      </c>
      <c r="L3245" s="23">
        <f>YEAR(CtasReceber[[#This Row],[Data Recebimento]])</f>
        <v>1900</v>
      </c>
      <c r="M3245" s="154"/>
      <c r="N3245" s="208"/>
      <c r="O32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6" spans="1:15">
      <c r="A3246" s="156"/>
      <c r="B3246" s="220"/>
      <c r="C3246" s="150"/>
      <c r="D3246" s="150"/>
      <c r="E3246" s="150"/>
      <c r="F3246" s="150"/>
      <c r="G3246" s="151"/>
      <c r="H3246" s="23">
        <f>MONTH(CtasReceber[[#This Row],[Data Vencimento]])</f>
        <v>1</v>
      </c>
      <c r="I3246" s="23">
        <f>YEAR(CtasReceber[[#This Row],[Data Vencimento]])</f>
        <v>1900</v>
      </c>
      <c r="J3246" s="156"/>
      <c r="K3246" s="23">
        <f>MONTH(CtasReceber[[#This Row],[Data Recebimento]])</f>
        <v>1</v>
      </c>
      <c r="L3246" s="23">
        <f>YEAR(CtasReceber[[#This Row],[Data Recebimento]])</f>
        <v>1900</v>
      </c>
      <c r="M3246" s="154"/>
      <c r="N3246" s="208"/>
      <c r="O32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7" spans="1:15">
      <c r="A3247" s="156"/>
      <c r="B3247" s="220"/>
      <c r="C3247" s="150"/>
      <c r="D3247" s="150"/>
      <c r="E3247" s="150"/>
      <c r="F3247" s="150"/>
      <c r="G3247" s="151"/>
      <c r="H3247" s="23">
        <f>MONTH(CtasReceber[[#This Row],[Data Vencimento]])</f>
        <v>1</v>
      </c>
      <c r="I3247" s="23">
        <f>YEAR(CtasReceber[[#This Row],[Data Vencimento]])</f>
        <v>1900</v>
      </c>
      <c r="J3247" s="156"/>
      <c r="K3247" s="23">
        <f>MONTH(CtasReceber[[#This Row],[Data Recebimento]])</f>
        <v>1</v>
      </c>
      <c r="L3247" s="23">
        <f>YEAR(CtasReceber[[#This Row],[Data Recebimento]])</f>
        <v>1900</v>
      </c>
      <c r="M3247" s="154"/>
      <c r="N3247" s="208"/>
      <c r="O32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8" spans="1:15">
      <c r="A3248" s="156"/>
      <c r="B3248" s="220"/>
      <c r="C3248" s="150"/>
      <c r="D3248" s="150"/>
      <c r="E3248" s="150"/>
      <c r="F3248" s="150"/>
      <c r="G3248" s="151"/>
      <c r="H3248" s="23">
        <f>MONTH(CtasReceber[[#This Row],[Data Vencimento]])</f>
        <v>1</v>
      </c>
      <c r="I3248" s="23">
        <f>YEAR(CtasReceber[[#This Row],[Data Vencimento]])</f>
        <v>1900</v>
      </c>
      <c r="J3248" s="156"/>
      <c r="K3248" s="23">
        <f>MONTH(CtasReceber[[#This Row],[Data Recebimento]])</f>
        <v>1</v>
      </c>
      <c r="L3248" s="23">
        <f>YEAR(CtasReceber[[#This Row],[Data Recebimento]])</f>
        <v>1900</v>
      </c>
      <c r="M3248" s="154"/>
      <c r="N3248" s="208"/>
      <c r="O32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49" spans="1:15">
      <c r="A3249" s="156"/>
      <c r="B3249" s="220"/>
      <c r="C3249" s="150"/>
      <c r="D3249" s="150"/>
      <c r="E3249" s="150"/>
      <c r="F3249" s="150"/>
      <c r="G3249" s="151"/>
      <c r="H3249" s="23">
        <f>MONTH(CtasReceber[[#This Row],[Data Vencimento]])</f>
        <v>1</v>
      </c>
      <c r="I3249" s="23">
        <f>YEAR(CtasReceber[[#This Row],[Data Vencimento]])</f>
        <v>1900</v>
      </c>
      <c r="J3249" s="156"/>
      <c r="K3249" s="23">
        <f>MONTH(CtasReceber[[#This Row],[Data Recebimento]])</f>
        <v>1</v>
      </c>
      <c r="L3249" s="23">
        <f>YEAR(CtasReceber[[#This Row],[Data Recebimento]])</f>
        <v>1900</v>
      </c>
      <c r="M3249" s="154"/>
      <c r="N3249" s="208"/>
      <c r="O32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0" spans="1:15">
      <c r="A3250" s="156"/>
      <c r="B3250" s="220"/>
      <c r="C3250" s="150"/>
      <c r="D3250" s="150"/>
      <c r="E3250" s="150"/>
      <c r="F3250" s="150"/>
      <c r="G3250" s="151"/>
      <c r="H3250" s="23">
        <f>MONTH(CtasReceber[[#This Row],[Data Vencimento]])</f>
        <v>1</v>
      </c>
      <c r="I3250" s="23">
        <f>YEAR(CtasReceber[[#This Row],[Data Vencimento]])</f>
        <v>1900</v>
      </c>
      <c r="J3250" s="156"/>
      <c r="K3250" s="23">
        <f>MONTH(CtasReceber[[#This Row],[Data Recebimento]])</f>
        <v>1</v>
      </c>
      <c r="L3250" s="23">
        <f>YEAR(CtasReceber[[#This Row],[Data Recebimento]])</f>
        <v>1900</v>
      </c>
      <c r="M3250" s="154"/>
      <c r="N3250" s="208"/>
      <c r="O32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1" spans="1:15">
      <c r="A3251" s="156"/>
      <c r="B3251" s="220"/>
      <c r="C3251" s="150"/>
      <c r="D3251" s="150"/>
      <c r="E3251" s="150"/>
      <c r="F3251" s="150"/>
      <c r="G3251" s="151"/>
      <c r="H3251" s="23">
        <f>MONTH(CtasReceber[[#This Row],[Data Vencimento]])</f>
        <v>1</v>
      </c>
      <c r="I3251" s="23">
        <f>YEAR(CtasReceber[[#This Row],[Data Vencimento]])</f>
        <v>1900</v>
      </c>
      <c r="J3251" s="156"/>
      <c r="K3251" s="23">
        <f>MONTH(CtasReceber[[#This Row],[Data Recebimento]])</f>
        <v>1</v>
      </c>
      <c r="L3251" s="23">
        <f>YEAR(CtasReceber[[#This Row],[Data Recebimento]])</f>
        <v>1900</v>
      </c>
      <c r="M3251" s="154"/>
      <c r="N3251" s="208"/>
      <c r="O32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2" spans="1:15">
      <c r="A3252" s="156"/>
      <c r="B3252" s="220"/>
      <c r="C3252" s="150"/>
      <c r="D3252" s="150"/>
      <c r="E3252" s="150"/>
      <c r="F3252" s="150"/>
      <c r="G3252" s="151"/>
      <c r="H3252" s="23">
        <f>MONTH(CtasReceber[[#This Row],[Data Vencimento]])</f>
        <v>1</v>
      </c>
      <c r="I3252" s="23">
        <f>YEAR(CtasReceber[[#This Row],[Data Vencimento]])</f>
        <v>1900</v>
      </c>
      <c r="J3252" s="156"/>
      <c r="K3252" s="23">
        <f>MONTH(CtasReceber[[#This Row],[Data Recebimento]])</f>
        <v>1</v>
      </c>
      <c r="L3252" s="23">
        <f>YEAR(CtasReceber[[#This Row],[Data Recebimento]])</f>
        <v>1900</v>
      </c>
      <c r="M3252" s="154"/>
      <c r="N3252" s="208"/>
      <c r="O32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3" spans="1:15">
      <c r="A3253" s="156"/>
      <c r="B3253" s="220"/>
      <c r="C3253" s="150"/>
      <c r="D3253" s="150"/>
      <c r="E3253" s="150"/>
      <c r="F3253" s="150"/>
      <c r="G3253" s="151"/>
      <c r="H3253" s="23">
        <f>MONTH(CtasReceber[[#This Row],[Data Vencimento]])</f>
        <v>1</v>
      </c>
      <c r="I3253" s="23">
        <f>YEAR(CtasReceber[[#This Row],[Data Vencimento]])</f>
        <v>1900</v>
      </c>
      <c r="J3253" s="156"/>
      <c r="K3253" s="23">
        <f>MONTH(CtasReceber[[#This Row],[Data Recebimento]])</f>
        <v>1</v>
      </c>
      <c r="L3253" s="23">
        <f>YEAR(CtasReceber[[#This Row],[Data Recebimento]])</f>
        <v>1900</v>
      </c>
      <c r="M3253" s="154"/>
      <c r="N3253" s="208"/>
      <c r="O32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4" spans="1:15">
      <c r="A3254" s="156"/>
      <c r="B3254" s="220"/>
      <c r="C3254" s="150"/>
      <c r="D3254" s="150"/>
      <c r="E3254" s="150"/>
      <c r="F3254" s="150"/>
      <c r="G3254" s="151"/>
      <c r="H3254" s="23">
        <f>MONTH(CtasReceber[[#This Row],[Data Vencimento]])</f>
        <v>1</v>
      </c>
      <c r="I3254" s="23">
        <f>YEAR(CtasReceber[[#This Row],[Data Vencimento]])</f>
        <v>1900</v>
      </c>
      <c r="J3254" s="156"/>
      <c r="K3254" s="23">
        <f>MONTH(CtasReceber[[#This Row],[Data Recebimento]])</f>
        <v>1</v>
      </c>
      <c r="L3254" s="23">
        <f>YEAR(CtasReceber[[#This Row],[Data Recebimento]])</f>
        <v>1900</v>
      </c>
      <c r="M3254" s="154"/>
      <c r="N3254" s="208"/>
      <c r="O32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5" spans="1:15">
      <c r="A3255" s="156"/>
      <c r="B3255" s="220"/>
      <c r="C3255" s="150"/>
      <c r="D3255" s="150"/>
      <c r="E3255" s="150"/>
      <c r="F3255" s="150"/>
      <c r="G3255" s="151"/>
      <c r="H3255" s="23">
        <f>MONTH(CtasReceber[[#This Row],[Data Vencimento]])</f>
        <v>1</v>
      </c>
      <c r="I3255" s="23">
        <f>YEAR(CtasReceber[[#This Row],[Data Vencimento]])</f>
        <v>1900</v>
      </c>
      <c r="J3255" s="156"/>
      <c r="K3255" s="23">
        <f>MONTH(CtasReceber[[#This Row],[Data Recebimento]])</f>
        <v>1</v>
      </c>
      <c r="L3255" s="23">
        <f>YEAR(CtasReceber[[#This Row],[Data Recebimento]])</f>
        <v>1900</v>
      </c>
      <c r="M3255" s="154"/>
      <c r="N3255" s="208"/>
      <c r="O32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6" spans="1:15">
      <c r="A3256" s="156"/>
      <c r="B3256" s="220"/>
      <c r="C3256" s="150"/>
      <c r="D3256" s="150"/>
      <c r="E3256" s="150"/>
      <c r="F3256" s="150"/>
      <c r="G3256" s="151"/>
      <c r="H3256" s="23">
        <f>MONTH(CtasReceber[[#This Row],[Data Vencimento]])</f>
        <v>1</v>
      </c>
      <c r="I3256" s="23">
        <f>YEAR(CtasReceber[[#This Row],[Data Vencimento]])</f>
        <v>1900</v>
      </c>
      <c r="J3256" s="156"/>
      <c r="K3256" s="23">
        <f>MONTH(CtasReceber[[#This Row],[Data Recebimento]])</f>
        <v>1</v>
      </c>
      <c r="L3256" s="23">
        <f>YEAR(CtasReceber[[#This Row],[Data Recebimento]])</f>
        <v>1900</v>
      </c>
      <c r="M3256" s="154"/>
      <c r="N3256" s="208"/>
      <c r="O32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7" spans="1:15">
      <c r="A3257" s="156"/>
      <c r="B3257" s="220"/>
      <c r="C3257" s="150"/>
      <c r="D3257" s="150"/>
      <c r="E3257" s="150"/>
      <c r="F3257" s="150"/>
      <c r="G3257" s="151"/>
      <c r="H3257" s="23">
        <f>MONTH(CtasReceber[[#This Row],[Data Vencimento]])</f>
        <v>1</v>
      </c>
      <c r="I3257" s="23">
        <f>YEAR(CtasReceber[[#This Row],[Data Vencimento]])</f>
        <v>1900</v>
      </c>
      <c r="J3257" s="156"/>
      <c r="K3257" s="23">
        <f>MONTH(CtasReceber[[#This Row],[Data Recebimento]])</f>
        <v>1</v>
      </c>
      <c r="L3257" s="23">
        <f>YEAR(CtasReceber[[#This Row],[Data Recebimento]])</f>
        <v>1900</v>
      </c>
      <c r="M3257" s="154"/>
      <c r="N3257" s="208"/>
      <c r="O32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8" spans="1:15">
      <c r="A3258" s="156"/>
      <c r="B3258" s="220"/>
      <c r="C3258" s="150"/>
      <c r="D3258" s="150"/>
      <c r="E3258" s="150"/>
      <c r="F3258" s="150"/>
      <c r="G3258" s="151"/>
      <c r="H3258" s="23">
        <f>MONTH(CtasReceber[[#This Row],[Data Vencimento]])</f>
        <v>1</v>
      </c>
      <c r="I3258" s="23">
        <f>YEAR(CtasReceber[[#This Row],[Data Vencimento]])</f>
        <v>1900</v>
      </c>
      <c r="J3258" s="156"/>
      <c r="K3258" s="23">
        <f>MONTH(CtasReceber[[#This Row],[Data Recebimento]])</f>
        <v>1</v>
      </c>
      <c r="L3258" s="23">
        <f>YEAR(CtasReceber[[#This Row],[Data Recebimento]])</f>
        <v>1900</v>
      </c>
      <c r="M3258" s="154"/>
      <c r="N3258" s="208"/>
      <c r="O32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59" spans="1:15">
      <c r="A3259" s="156"/>
      <c r="B3259" s="220"/>
      <c r="C3259" s="150"/>
      <c r="D3259" s="150"/>
      <c r="E3259" s="150"/>
      <c r="F3259" s="150"/>
      <c r="G3259" s="151"/>
      <c r="H3259" s="23">
        <f>MONTH(CtasReceber[[#This Row],[Data Vencimento]])</f>
        <v>1</v>
      </c>
      <c r="I3259" s="23">
        <f>YEAR(CtasReceber[[#This Row],[Data Vencimento]])</f>
        <v>1900</v>
      </c>
      <c r="J3259" s="156"/>
      <c r="K3259" s="23">
        <f>MONTH(CtasReceber[[#This Row],[Data Recebimento]])</f>
        <v>1</v>
      </c>
      <c r="L3259" s="23">
        <f>YEAR(CtasReceber[[#This Row],[Data Recebimento]])</f>
        <v>1900</v>
      </c>
      <c r="M3259" s="154"/>
      <c r="N3259" s="208"/>
      <c r="O32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0" spans="1:15">
      <c r="A3260" s="156"/>
      <c r="B3260" s="220"/>
      <c r="C3260" s="150"/>
      <c r="D3260" s="150"/>
      <c r="E3260" s="150"/>
      <c r="F3260" s="150"/>
      <c r="G3260" s="151"/>
      <c r="H3260" s="23">
        <f>MONTH(CtasReceber[[#This Row],[Data Vencimento]])</f>
        <v>1</v>
      </c>
      <c r="I3260" s="23">
        <f>YEAR(CtasReceber[[#This Row],[Data Vencimento]])</f>
        <v>1900</v>
      </c>
      <c r="J3260" s="156"/>
      <c r="K3260" s="23">
        <f>MONTH(CtasReceber[[#This Row],[Data Recebimento]])</f>
        <v>1</v>
      </c>
      <c r="L3260" s="23">
        <f>YEAR(CtasReceber[[#This Row],[Data Recebimento]])</f>
        <v>1900</v>
      </c>
      <c r="M3260" s="154"/>
      <c r="N3260" s="208"/>
      <c r="O32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1" spans="1:15">
      <c r="A3261" s="156"/>
      <c r="B3261" s="220"/>
      <c r="C3261" s="150"/>
      <c r="D3261" s="150"/>
      <c r="E3261" s="150"/>
      <c r="F3261" s="150"/>
      <c r="G3261" s="151"/>
      <c r="H3261" s="23">
        <f>MONTH(CtasReceber[[#This Row],[Data Vencimento]])</f>
        <v>1</v>
      </c>
      <c r="I3261" s="23">
        <f>YEAR(CtasReceber[[#This Row],[Data Vencimento]])</f>
        <v>1900</v>
      </c>
      <c r="J3261" s="156"/>
      <c r="K3261" s="23">
        <f>MONTH(CtasReceber[[#This Row],[Data Recebimento]])</f>
        <v>1</v>
      </c>
      <c r="L3261" s="23">
        <f>YEAR(CtasReceber[[#This Row],[Data Recebimento]])</f>
        <v>1900</v>
      </c>
      <c r="M3261" s="154"/>
      <c r="N3261" s="208"/>
      <c r="O32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2" spans="1:15">
      <c r="A3262" s="156"/>
      <c r="B3262" s="220"/>
      <c r="C3262" s="150"/>
      <c r="D3262" s="150"/>
      <c r="E3262" s="150"/>
      <c r="F3262" s="150"/>
      <c r="G3262" s="151"/>
      <c r="H3262" s="23">
        <f>MONTH(CtasReceber[[#This Row],[Data Vencimento]])</f>
        <v>1</v>
      </c>
      <c r="I3262" s="23">
        <f>YEAR(CtasReceber[[#This Row],[Data Vencimento]])</f>
        <v>1900</v>
      </c>
      <c r="J3262" s="156"/>
      <c r="K3262" s="23">
        <f>MONTH(CtasReceber[[#This Row],[Data Recebimento]])</f>
        <v>1</v>
      </c>
      <c r="L3262" s="23">
        <f>YEAR(CtasReceber[[#This Row],[Data Recebimento]])</f>
        <v>1900</v>
      </c>
      <c r="M3262" s="154"/>
      <c r="N3262" s="208"/>
      <c r="O32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3" spans="1:15">
      <c r="A3263" s="156"/>
      <c r="B3263" s="220"/>
      <c r="C3263" s="150"/>
      <c r="D3263" s="150"/>
      <c r="E3263" s="150"/>
      <c r="F3263" s="150"/>
      <c r="G3263" s="151"/>
      <c r="H3263" s="23">
        <f>MONTH(CtasReceber[[#This Row],[Data Vencimento]])</f>
        <v>1</v>
      </c>
      <c r="I3263" s="23">
        <f>YEAR(CtasReceber[[#This Row],[Data Vencimento]])</f>
        <v>1900</v>
      </c>
      <c r="J3263" s="156"/>
      <c r="K3263" s="23">
        <f>MONTH(CtasReceber[[#This Row],[Data Recebimento]])</f>
        <v>1</v>
      </c>
      <c r="L3263" s="23">
        <f>YEAR(CtasReceber[[#This Row],[Data Recebimento]])</f>
        <v>1900</v>
      </c>
      <c r="M3263" s="154"/>
      <c r="N3263" s="208"/>
      <c r="O32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4" spans="1:15">
      <c r="A3264" s="156"/>
      <c r="B3264" s="220"/>
      <c r="C3264" s="150"/>
      <c r="D3264" s="150"/>
      <c r="E3264" s="150"/>
      <c r="F3264" s="150"/>
      <c r="G3264" s="151"/>
      <c r="H3264" s="23">
        <f>MONTH(CtasReceber[[#This Row],[Data Vencimento]])</f>
        <v>1</v>
      </c>
      <c r="I3264" s="23">
        <f>YEAR(CtasReceber[[#This Row],[Data Vencimento]])</f>
        <v>1900</v>
      </c>
      <c r="J3264" s="156"/>
      <c r="K3264" s="23">
        <f>MONTH(CtasReceber[[#This Row],[Data Recebimento]])</f>
        <v>1</v>
      </c>
      <c r="L3264" s="23">
        <f>YEAR(CtasReceber[[#This Row],[Data Recebimento]])</f>
        <v>1900</v>
      </c>
      <c r="M3264" s="154"/>
      <c r="N3264" s="208"/>
      <c r="O32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5" spans="1:15">
      <c r="A3265" s="156"/>
      <c r="B3265" s="220"/>
      <c r="C3265" s="150"/>
      <c r="D3265" s="150"/>
      <c r="E3265" s="150"/>
      <c r="F3265" s="150"/>
      <c r="G3265" s="151"/>
      <c r="H3265" s="23">
        <f>MONTH(CtasReceber[[#This Row],[Data Vencimento]])</f>
        <v>1</v>
      </c>
      <c r="I3265" s="23">
        <f>YEAR(CtasReceber[[#This Row],[Data Vencimento]])</f>
        <v>1900</v>
      </c>
      <c r="J3265" s="156"/>
      <c r="K3265" s="23">
        <f>MONTH(CtasReceber[[#This Row],[Data Recebimento]])</f>
        <v>1</v>
      </c>
      <c r="L3265" s="23">
        <f>YEAR(CtasReceber[[#This Row],[Data Recebimento]])</f>
        <v>1900</v>
      </c>
      <c r="M3265" s="154"/>
      <c r="N3265" s="208"/>
      <c r="O32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6" spans="1:15">
      <c r="A3266" s="156"/>
      <c r="B3266" s="220"/>
      <c r="C3266" s="150"/>
      <c r="D3266" s="150"/>
      <c r="E3266" s="150"/>
      <c r="F3266" s="150"/>
      <c r="G3266" s="151"/>
      <c r="H3266" s="23">
        <f>MONTH(CtasReceber[[#This Row],[Data Vencimento]])</f>
        <v>1</v>
      </c>
      <c r="I3266" s="23">
        <f>YEAR(CtasReceber[[#This Row],[Data Vencimento]])</f>
        <v>1900</v>
      </c>
      <c r="J3266" s="156"/>
      <c r="K3266" s="23">
        <f>MONTH(CtasReceber[[#This Row],[Data Recebimento]])</f>
        <v>1</v>
      </c>
      <c r="L3266" s="23">
        <f>YEAR(CtasReceber[[#This Row],[Data Recebimento]])</f>
        <v>1900</v>
      </c>
      <c r="M3266" s="154"/>
      <c r="N3266" s="208"/>
      <c r="O32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7" spans="1:15">
      <c r="A3267" s="156"/>
      <c r="B3267" s="220"/>
      <c r="C3267" s="150"/>
      <c r="D3267" s="150"/>
      <c r="E3267" s="150"/>
      <c r="F3267" s="150"/>
      <c r="G3267" s="151"/>
      <c r="H3267" s="23">
        <f>MONTH(CtasReceber[[#This Row],[Data Vencimento]])</f>
        <v>1</v>
      </c>
      <c r="I3267" s="23">
        <f>YEAR(CtasReceber[[#This Row],[Data Vencimento]])</f>
        <v>1900</v>
      </c>
      <c r="J3267" s="156"/>
      <c r="K3267" s="23">
        <f>MONTH(CtasReceber[[#This Row],[Data Recebimento]])</f>
        <v>1</v>
      </c>
      <c r="L3267" s="23">
        <f>YEAR(CtasReceber[[#This Row],[Data Recebimento]])</f>
        <v>1900</v>
      </c>
      <c r="M3267" s="154"/>
      <c r="N3267" s="208"/>
      <c r="O32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8" spans="1:15">
      <c r="A3268" s="156"/>
      <c r="B3268" s="220"/>
      <c r="C3268" s="150"/>
      <c r="D3268" s="150"/>
      <c r="E3268" s="150"/>
      <c r="F3268" s="150"/>
      <c r="G3268" s="151"/>
      <c r="H3268" s="23">
        <f>MONTH(CtasReceber[[#This Row],[Data Vencimento]])</f>
        <v>1</v>
      </c>
      <c r="I3268" s="23">
        <f>YEAR(CtasReceber[[#This Row],[Data Vencimento]])</f>
        <v>1900</v>
      </c>
      <c r="J3268" s="156"/>
      <c r="K3268" s="23">
        <f>MONTH(CtasReceber[[#This Row],[Data Recebimento]])</f>
        <v>1</v>
      </c>
      <c r="L3268" s="23">
        <f>YEAR(CtasReceber[[#This Row],[Data Recebimento]])</f>
        <v>1900</v>
      </c>
      <c r="M3268" s="154"/>
      <c r="N3268" s="208"/>
      <c r="O32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69" spans="1:15">
      <c r="A3269" s="156"/>
      <c r="B3269" s="220"/>
      <c r="C3269" s="150"/>
      <c r="D3269" s="150"/>
      <c r="E3269" s="150"/>
      <c r="F3269" s="150"/>
      <c r="G3269" s="151"/>
      <c r="H3269" s="23">
        <f>MONTH(CtasReceber[[#This Row],[Data Vencimento]])</f>
        <v>1</v>
      </c>
      <c r="I3269" s="23">
        <f>YEAR(CtasReceber[[#This Row],[Data Vencimento]])</f>
        <v>1900</v>
      </c>
      <c r="J3269" s="156"/>
      <c r="K3269" s="23">
        <f>MONTH(CtasReceber[[#This Row],[Data Recebimento]])</f>
        <v>1</v>
      </c>
      <c r="L3269" s="23">
        <f>YEAR(CtasReceber[[#This Row],[Data Recebimento]])</f>
        <v>1900</v>
      </c>
      <c r="M3269" s="154"/>
      <c r="N3269" s="208"/>
      <c r="O32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0" spans="1:15">
      <c r="A3270" s="156"/>
      <c r="B3270" s="220"/>
      <c r="C3270" s="150"/>
      <c r="D3270" s="150"/>
      <c r="E3270" s="150"/>
      <c r="F3270" s="150"/>
      <c r="G3270" s="151"/>
      <c r="H3270" s="23">
        <f>MONTH(CtasReceber[[#This Row],[Data Vencimento]])</f>
        <v>1</v>
      </c>
      <c r="I3270" s="23">
        <f>YEAR(CtasReceber[[#This Row],[Data Vencimento]])</f>
        <v>1900</v>
      </c>
      <c r="J3270" s="156"/>
      <c r="K3270" s="23">
        <f>MONTH(CtasReceber[[#This Row],[Data Recebimento]])</f>
        <v>1</v>
      </c>
      <c r="L3270" s="23">
        <f>YEAR(CtasReceber[[#This Row],[Data Recebimento]])</f>
        <v>1900</v>
      </c>
      <c r="M3270" s="154"/>
      <c r="N3270" s="208"/>
      <c r="O32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1" spans="1:15">
      <c r="A3271" s="156"/>
      <c r="B3271" s="220"/>
      <c r="C3271" s="150"/>
      <c r="D3271" s="150"/>
      <c r="E3271" s="150"/>
      <c r="F3271" s="150"/>
      <c r="G3271" s="151"/>
      <c r="H3271" s="23">
        <f>MONTH(CtasReceber[[#This Row],[Data Vencimento]])</f>
        <v>1</v>
      </c>
      <c r="I3271" s="23">
        <f>YEAR(CtasReceber[[#This Row],[Data Vencimento]])</f>
        <v>1900</v>
      </c>
      <c r="J3271" s="156"/>
      <c r="K3271" s="23">
        <f>MONTH(CtasReceber[[#This Row],[Data Recebimento]])</f>
        <v>1</v>
      </c>
      <c r="L3271" s="23">
        <f>YEAR(CtasReceber[[#This Row],[Data Recebimento]])</f>
        <v>1900</v>
      </c>
      <c r="M3271" s="154"/>
      <c r="N3271" s="208"/>
      <c r="O32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2" spans="1:15">
      <c r="A3272" s="156"/>
      <c r="B3272" s="220"/>
      <c r="C3272" s="150"/>
      <c r="D3272" s="150"/>
      <c r="E3272" s="150"/>
      <c r="F3272" s="150"/>
      <c r="G3272" s="151"/>
      <c r="H3272" s="23">
        <f>MONTH(CtasReceber[[#This Row],[Data Vencimento]])</f>
        <v>1</v>
      </c>
      <c r="I3272" s="23">
        <f>YEAR(CtasReceber[[#This Row],[Data Vencimento]])</f>
        <v>1900</v>
      </c>
      <c r="J3272" s="156"/>
      <c r="K3272" s="23">
        <f>MONTH(CtasReceber[[#This Row],[Data Recebimento]])</f>
        <v>1</v>
      </c>
      <c r="L3272" s="23">
        <f>YEAR(CtasReceber[[#This Row],[Data Recebimento]])</f>
        <v>1900</v>
      </c>
      <c r="M3272" s="154"/>
      <c r="N3272" s="208"/>
      <c r="O32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3" spans="1:15">
      <c r="A3273" s="156"/>
      <c r="B3273" s="220"/>
      <c r="C3273" s="150"/>
      <c r="D3273" s="150"/>
      <c r="E3273" s="150"/>
      <c r="F3273" s="150"/>
      <c r="G3273" s="151"/>
      <c r="H3273" s="23">
        <f>MONTH(CtasReceber[[#This Row],[Data Vencimento]])</f>
        <v>1</v>
      </c>
      <c r="I3273" s="23">
        <f>YEAR(CtasReceber[[#This Row],[Data Vencimento]])</f>
        <v>1900</v>
      </c>
      <c r="J3273" s="156"/>
      <c r="K3273" s="23">
        <f>MONTH(CtasReceber[[#This Row],[Data Recebimento]])</f>
        <v>1</v>
      </c>
      <c r="L3273" s="23">
        <f>YEAR(CtasReceber[[#This Row],[Data Recebimento]])</f>
        <v>1900</v>
      </c>
      <c r="M3273" s="154"/>
      <c r="N3273" s="208"/>
      <c r="O32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4" spans="1:15">
      <c r="A3274" s="156"/>
      <c r="B3274" s="220"/>
      <c r="C3274" s="150"/>
      <c r="D3274" s="150"/>
      <c r="E3274" s="150"/>
      <c r="F3274" s="150"/>
      <c r="G3274" s="151"/>
      <c r="H3274" s="23">
        <f>MONTH(CtasReceber[[#This Row],[Data Vencimento]])</f>
        <v>1</v>
      </c>
      <c r="I3274" s="23">
        <f>YEAR(CtasReceber[[#This Row],[Data Vencimento]])</f>
        <v>1900</v>
      </c>
      <c r="J3274" s="156"/>
      <c r="K3274" s="23">
        <f>MONTH(CtasReceber[[#This Row],[Data Recebimento]])</f>
        <v>1</v>
      </c>
      <c r="L3274" s="23">
        <f>YEAR(CtasReceber[[#This Row],[Data Recebimento]])</f>
        <v>1900</v>
      </c>
      <c r="M3274" s="154"/>
      <c r="N3274" s="208"/>
      <c r="O32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5" spans="1:15">
      <c r="A3275" s="156"/>
      <c r="B3275" s="220"/>
      <c r="C3275" s="150"/>
      <c r="D3275" s="150"/>
      <c r="E3275" s="150"/>
      <c r="F3275" s="150"/>
      <c r="G3275" s="151"/>
      <c r="H3275" s="23">
        <f>MONTH(CtasReceber[[#This Row],[Data Vencimento]])</f>
        <v>1</v>
      </c>
      <c r="I3275" s="23">
        <f>YEAR(CtasReceber[[#This Row],[Data Vencimento]])</f>
        <v>1900</v>
      </c>
      <c r="J3275" s="156"/>
      <c r="K3275" s="23">
        <f>MONTH(CtasReceber[[#This Row],[Data Recebimento]])</f>
        <v>1</v>
      </c>
      <c r="L3275" s="23">
        <f>YEAR(CtasReceber[[#This Row],[Data Recebimento]])</f>
        <v>1900</v>
      </c>
      <c r="M3275" s="154"/>
      <c r="N3275" s="208"/>
      <c r="O32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6" spans="1:15">
      <c r="A3276" s="156"/>
      <c r="B3276" s="220"/>
      <c r="C3276" s="150"/>
      <c r="D3276" s="150"/>
      <c r="E3276" s="150"/>
      <c r="F3276" s="150"/>
      <c r="G3276" s="151"/>
      <c r="H3276" s="23">
        <f>MONTH(CtasReceber[[#This Row],[Data Vencimento]])</f>
        <v>1</v>
      </c>
      <c r="I3276" s="23">
        <f>YEAR(CtasReceber[[#This Row],[Data Vencimento]])</f>
        <v>1900</v>
      </c>
      <c r="J3276" s="156"/>
      <c r="K3276" s="23">
        <f>MONTH(CtasReceber[[#This Row],[Data Recebimento]])</f>
        <v>1</v>
      </c>
      <c r="L3276" s="23">
        <f>YEAR(CtasReceber[[#This Row],[Data Recebimento]])</f>
        <v>1900</v>
      </c>
      <c r="M3276" s="154"/>
      <c r="N3276" s="208"/>
      <c r="O32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7" spans="1:15">
      <c r="A3277" s="156"/>
      <c r="B3277" s="220"/>
      <c r="C3277" s="150"/>
      <c r="D3277" s="150"/>
      <c r="E3277" s="150"/>
      <c r="F3277" s="150"/>
      <c r="G3277" s="151"/>
      <c r="H3277" s="23">
        <f>MONTH(CtasReceber[[#This Row],[Data Vencimento]])</f>
        <v>1</v>
      </c>
      <c r="I3277" s="23">
        <f>YEAR(CtasReceber[[#This Row],[Data Vencimento]])</f>
        <v>1900</v>
      </c>
      <c r="J3277" s="156"/>
      <c r="K3277" s="23">
        <f>MONTH(CtasReceber[[#This Row],[Data Recebimento]])</f>
        <v>1</v>
      </c>
      <c r="L3277" s="23">
        <f>YEAR(CtasReceber[[#This Row],[Data Recebimento]])</f>
        <v>1900</v>
      </c>
      <c r="M3277" s="154"/>
      <c r="N3277" s="208"/>
      <c r="O32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8" spans="1:15">
      <c r="A3278" s="156"/>
      <c r="B3278" s="220"/>
      <c r="C3278" s="150"/>
      <c r="D3278" s="150"/>
      <c r="E3278" s="150"/>
      <c r="F3278" s="150"/>
      <c r="G3278" s="151"/>
      <c r="H3278" s="23">
        <f>MONTH(CtasReceber[[#This Row],[Data Vencimento]])</f>
        <v>1</v>
      </c>
      <c r="I3278" s="23">
        <f>YEAR(CtasReceber[[#This Row],[Data Vencimento]])</f>
        <v>1900</v>
      </c>
      <c r="J3278" s="156"/>
      <c r="K3278" s="23">
        <f>MONTH(CtasReceber[[#This Row],[Data Recebimento]])</f>
        <v>1</v>
      </c>
      <c r="L3278" s="23">
        <f>YEAR(CtasReceber[[#This Row],[Data Recebimento]])</f>
        <v>1900</v>
      </c>
      <c r="M3278" s="154"/>
      <c r="N3278" s="208"/>
      <c r="O32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79" spans="1:15">
      <c r="A3279" s="156"/>
      <c r="B3279" s="220"/>
      <c r="C3279" s="150"/>
      <c r="D3279" s="150"/>
      <c r="E3279" s="150"/>
      <c r="F3279" s="150"/>
      <c r="G3279" s="151"/>
      <c r="H3279" s="23">
        <f>MONTH(CtasReceber[[#This Row],[Data Vencimento]])</f>
        <v>1</v>
      </c>
      <c r="I3279" s="23">
        <f>YEAR(CtasReceber[[#This Row],[Data Vencimento]])</f>
        <v>1900</v>
      </c>
      <c r="J3279" s="156"/>
      <c r="K3279" s="23">
        <f>MONTH(CtasReceber[[#This Row],[Data Recebimento]])</f>
        <v>1</v>
      </c>
      <c r="L3279" s="23">
        <f>YEAR(CtasReceber[[#This Row],[Data Recebimento]])</f>
        <v>1900</v>
      </c>
      <c r="M3279" s="154"/>
      <c r="N3279" s="208"/>
      <c r="O32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0" spans="1:15">
      <c r="A3280" s="156"/>
      <c r="B3280" s="220"/>
      <c r="C3280" s="150"/>
      <c r="D3280" s="150"/>
      <c r="E3280" s="150"/>
      <c r="F3280" s="150"/>
      <c r="G3280" s="151"/>
      <c r="H3280" s="23">
        <f>MONTH(CtasReceber[[#This Row],[Data Vencimento]])</f>
        <v>1</v>
      </c>
      <c r="I3280" s="23">
        <f>YEAR(CtasReceber[[#This Row],[Data Vencimento]])</f>
        <v>1900</v>
      </c>
      <c r="J3280" s="156"/>
      <c r="K3280" s="23">
        <f>MONTH(CtasReceber[[#This Row],[Data Recebimento]])</f>
        <v>1</v>
      </c>
      <c r="L3280" s="23">
        <f>YEAR(CtasReceber[[#This Row],[Data Recebimento]])</f>
        <v>1900</v>
      </c>
      <c r="M3280" s="154"/>
      <c r="N3280" s="208"/>
      <c r="O32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1" spans="1:15">
      <c r="A3281" s="156"/>
      <c r="B3281" s="220"/>
      <c r="C3281" s="150"/>
      <c r="D3281" s="150"/>
      <c r="E3281" s="150"/>
      <c r="F3281" s="150"/>
      <c r="G3281" s="151"/>
      <c r="H3281" s="23">
        <f>MONTH(CtasReceber[[#This Row],[Data Vencimento]])</f>
        <v>1</v>
      </c>
      <c r="I3281" s="23">
        <f>YEAR(CtasReceber[[#This Row],[Data Vencimento]])</f>
        <v>1900</v>
      </c>
      <c r="J3281" s="156"/>
      <c r="K3281" s="23">
        <f>MONTH(CtasReceber[[#This Row],[Data Recebimento]])</f>
        <v>1</v>
      </c>
      <c r="L3281" s="23">
        <f>YEAR(CtasReceber[[#This Row],[Data Recebimento]])</f>
        <v>1900</v>
      </c>
      <c r="M3281" s="154"/>
      <c r="N3281" s="208"/>
      <c r="O32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2" spans="1:15">
      <c r="A3282" s="156"/>
      <c r="B3282" s="220"/>
      <c r="C3282" s="150"/>
      <c r="D3282" s="150"/>
      <c r="E3282" s="150"/>
      <c r="F3282" s="150"/>
      <c r="G3282" s="151"/>
      <c r="H3282" s="23">
        <f>MONTH(CtasReceber[[#This Row],[Data Vencimento]])</f>
        <v>1</v>
      </c>
      <c r="I3282" s="23">
        <f>YEAR(CtasReceber[[#This Row],[Data Vencimento]])</f>
        <v>1900</v>
      </c>
      <c r="J3282" s="156"/>
      <c r="K3282" s="23">
        <f>MONTH(CtasReceber[[#This Row],[Data Recebimento]])</f>
        <v>1</v>
      </c>
      <c r="L3282" s="23">
        <f>YEAR(CtasReceber[[#This Row],[Data Recebimento]])</f>
        <v>1900</v>
      </c>
      <c r="M3282" s="154"/>
      <c r="N3282" s="208"/>
      <c r="O32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3" spans="1:15">
      <c r="A3283" s="156"/>
      <c r="B3283" s="220"/>
      <c r="C3283" s="150"/>
      <c r="D3283" s="150"/>
      <c r="E3283" s="150"/>
      <c r="F3283" s="150"/>
      <c r="G3283" s="151"/>
      <c r="H3283" s="23">
        <f>MONTH(CtasReceber[[#This Row],[Data Vencimento]])</f>
        <v>1</v>
      </c>
      <c r="I3283" s="23">
        <f>YEAR(CtasReceber[[#This Row],[Data Vencimento]])</f>
        <v>1900</v>
      </c>
      <c r="J3283" s="156"/>
      <c r="K3283" s="23">
        <f>MONTH(CtasReceber[[#This Row],[Data Recebimento]])</f>
        <v>1</v>
      </c>
      <c r="L3283" s="23">
        <f>YEAR(CtasReceber[[#This Row],[Data Recebimento]])</f>
        <v>1900</v>
      </c>
      <c r="M3283" s="154"/>
      <c r="N3283" s="208"/>
      <c r="O32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4" spans="1:15">
      <c r="A3284" s="156"/>
      <c r="B3284" s="220"/>
      <c r="C3284" s="150"/>
      <c r="D3284" s="150"/>
      <c r="E3284" s="150"/>
      <c r="F3284" s="150"/>
      <c r="G3284" s="151"/>
      <c r="H3284" s="23">
        <f>MONTH(CtasReceber[[#This Row],[Data Vencimento]])</f>
        <v>1</v>
      </c>
      <c r="I3284" s="23">
        <f>YEAR(CtasReceber[[#This Row],[Data Vencimento]])</f>
        <v>1900</v>
      </c>
      <c r="J3284" s="156"/>
      <c r="K3284" s="23">
        <f>MONTH(CtasReceber[[#This Row],[Data Recebimento]])</f>
        <v>1</v>
      </c>
      <c r="L3284" s="23">
        <f>YEAR(CtasReceber[[#This Row],[Data Recebimento]])</f>
        <v>1900</v>
      </c>
      <c r="M3284" s="154"/>
      <c r="N3284" s="208"/>
      <c r="O32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5" spans="1:15">
      <c r="A3285" s="156"/>
      <c r="B3285" s="220"/>
      <c r="C3285" s="150"/>
      <c r="D3285" s="150"/>
      <c r="E3285" s="150"/>
      <c r="F3285" s="150"/>
      <c r="G3285" s="151"/>
      <c r="H3285" s="23">
        <f>MONTH(CtasReceber[[#This Row],[Data Vencimento]])</f>
        <v>1</v>
      </c>
      <c r="I3285" s="23">
        <f>YEAR(CtasReceber[[#This Row],[Data Vencimento]])</f>
        <v>1900</v>
      </c>
      <c r="J3285" s="156"/>
      <c r="K3285" s="23">
        <f>MONTH(CtasReceber[[#This Row],[Data Recebimento]])</f>
        <v>1</v>
      </c>
      <c r="L3285" s="23">
        <f>YEAR(CtasReceber[[#This Row],[Data Recebimento]])</f>
        <v>1900</v>
      </c>
      <c r="M3285" s="154"/>
      <c r="N3285" s="208"/>
      <c r="O32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6" spans="1:15">
      <c r="A3286" s="156"/>
      <c r="B3286" s="220"/>
      <c r="C3286" s="150"/>
      <c r="D3286" s="150"/>
      <c r="E3286" s="150"/>
      <c r="F3286" s="150"/>
      <c r="G3286" s="151"/>
      <c r="H3286" s="23">
        <f>MONTH(CtasReceber[[#This Row],[Data Vencimento]])</f>
        <v>1</v>
      </c>
      <c r="I3286" s="23">
        <f>YEAR(CtasReceber[[#This Row],[Data Vencimento]])</f>
        <v>1900</v>
      </c>
      <c r="J3286" s="156"/>
      <c r="K3286" s="23">
        <f>MONTH(CtasReceber[[#This Row],[Data Recebimento]])</f>
        <v>1</v>
      </c>
      <c r="L3286" s="23">
        <f>YEAR(CtasReceber[[#This Row],[Data Recebimento]])</f>
        <v>1900</v>
      </c>
      <c r="M3286" s="154"/>
      <c r="N3286" s="208"/>
      <c r="O32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7" spans="1:15">
      <c r="A3287" s="156"/>
      <c r="B3287" s="220"/>
      <c r="C3287" s="150"/>
      <c r="D3287" s="150"/>
      <c r="E3287" s="150"/>
      <c r="F3287" s="150"/>
      <c r="G3287" s="151"/>
      <c r="H3287" s="23">
        <f>MONTH(CtasReceber[[#This Row],[Data Vencimento]])</f>
        <v>1</v>
      </c>
      <c r="I3287" s="23">
        <f>YEAR(CtasReceber[[#This Row],[Data Vencimento]])</f>
        <v>1900</v>
      </c>
      <c r="J3287" s="156"/>
      <c r="K3287" s="23">
        <f>MONTH(CtasReceber[[#This Row],[Data Recebimento]])</f>
        <v>1</v>
      </c>
      <c r="L3287" s="23">
        <f>YEAR(CtasReceber[[#This Row],[Data Recebimento]])</f>
        <v>1900</v>
      </c>
      <c r="M3287" s="154"/>
      <c r="N3287" s="208"/>
      <c r="O32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8" spans="1:15">
      <c r="A3288" s="156"/>
      <c r="B3288" s="220"/>
      <c r="C3288" s="150"/>
      <c r="D3288" s="150"/>
      <c r="E3288" s="150"/>
      <c r="F3288" s="150"/>
      <c r="G3288" s="151"/>
      <c r="H3288" s="23">
        <f>MONTH(CtasReceber[[#This Row],[Data Vencimento]])</f>
        <v>1</v>
      </c>
      <c r="I3288" s="23">
        <f>YEAR(CtasReceber[[#This Row],[Data Vencimento]])</f>
        <v>1900</v>
      </c>
      <c r="J3288" s="156"/>
      <c r="K3288" s="23">
        <f>MONTH(CtasReceber[[#This Row],[Data Recebimento]])</f>
        <v>1</v>
      </c>
      <c r="L3288" s="23">
        <f>YEAR(CtasReceber[[#This Row],[Data Recebimento]])</f>
        <v>1900</v>
      </c>
      <c r="M3288" s="154"/>
      <c r="N3288" s="208"/>
      <c r="O32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89" spans="1:15">
      <c r="A3289" s="156"/>
      <c r="B3289" s="220"/>
      <c r="C3289" s="150"/>
      <c r="D3289" s="150"/>
      <c r="E3289" s="150"/>
      <c r="F3289" s="150"/>
      <c r="G3289" s="151"/>
      <c r="H3289" s="23">
        <f>MONTH(CtasReceber[[#This Row],[Data Vencimento]])</f>
        <v>1</v>
      </c>
      <c r="I3289" s="23">
        <f>YEAR(CtasReceber[[#This Row],[Data Vencimento]])</f>
        <v>1900</v>
      </c>
      <c r="J3289" s="156"/>
      <c r="K3289" s="23">
        <f>MONTH(CtasReceber[[#This Row],[Data Recebimento]])</f>
        <v>1</v>
      </c>
      <c r="L3289" s="23">
        <f>YEAR(CtasReceber[[#This Row],[Data Recebimento]])</f>
        <v>1900</v>
      </c>
      <c r="M3289" s="154"/>
      <c r="N3289" s="208"/>
      <c r="O32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0" spans="1:15">
      <c r="A3290" s="156"/>
      <c r="B3290" s="220"/>
      <c r="C3290" s="150"/>
      <c r="D3290" s="150"/>
      <c r="E3290" s="150"/>
      <c r="F3290" s="150"/>
      <c r="G3290" s="151"/>
      <c r="H3290" s="23">
        <f>MONTH(CtasReceber[[#This Row],[Data Vencimento]])</f>
        <v>1</v>
      </c>
      <c r="I3290" s="23">
        <f>YEAR(CtasReceber[[#This Row],[Data Vencimento]])</f>
        <v>1900</v>
      </c>
      <c r="J3290" s="156"/>
      <c r="K3290" s="23">
        <f>MONTH(CtasReceber[[#This Row],[Data Recebimento]])</f>
        <v>1</v>
      </c>
      <c r="L3290" s="23">
        <f>YEAR(CtasReceber[[#This Row],[Data Recebimento]])</f>
        <v>1900</v>
      </c>
      <c r="M3290" s="154"/>
      <c r="N3290" s="208"/>
      <c r="O32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1" spans="1:15">
      <c r="A3291" s="156"/>
      <c r="B3291" s="220"/>
      <c r="C3291" s="150"/>
      <c r="D3291" s="150"/>
      <c r="E3291" s="150"/>
      <c r="F3291" s="150"/>
      <c r="G3291" s="151"/>
      <c r="H3291" s="23">
        <f>MONTH(CtasReceber[[#This Row],[Data Vencimento]])</f>
        <v>1</v>
      </c>
      <c r="I3291" s="23">
        <f>YEAR(CtasReceber[[#This Row],[Data Vencimento]])</f>
        <v>1900</v>
      </c>
      <c r="J3291" s="156"/>
      <c r="K3291" s="23">
        <f>MONTH(CtasReceber[[#This Row],[Data Recebimento]])</f>
        <v>1</v>
      </c>
      <c r="L3291" s="23">
        <f>YEAR(CtasReceber[[#This Row],[Data Recebimento]])</f>
        <v>1900</v>
      </c>
      <c r="M3291" s="154"/>
      <c r="N3291" s="208"/>
      <c r="O32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2" spans="1:15">
      <c r="A3292" s="156"/>
      <c r="B3292" s="220"/>
      <c r="C3292" s="150"/>
      <c r="D3292" s="150"/>
      <c r="E3292" s="150"/>
      <c r="F3292" s="150"/>
      <c r="G3292" s="151"/>
      <c r="H3292" s="23">
        <f>MONTH(CtasReceber[[#This Row],[Data Vencimento]])</f>
        <v>1</v>
      </c>
      <c r="I3292" s="23">
        <f>YEAR(CtasReceber[[#This Row],[Data Vencimento]])</f>
        <v>1900</v>
      </c>
      <c r="J3292" s="156"/>
      <c r="K3292" s="23">
        <f>MONTH(CtasReceber[[#This Row],[Data Recebimento]])</f>
        <v>1</v>
      </c>
      <c r="L3292" s="23">
        <f>YEAR(CtasReceber[[#This Row],[Data Recebimento]])</f>
        <v>1900</v>
      </c>
      <c r="M3292" s="154"/>
      <c r="N3292" s="208"/>
      <c r="O32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3" spans="1:15">
      <c r="A3293" s="156"/>
      <c r="B3293" s="220"/>
      <c r="C3293" s="150"/>
      <c r="D3293" s="150"/>
      <c r="E3293" s="150"/>
      <c r="F3293" s="150"/>
      <c r="G3293" s="151"/>
      <c r="H3293" s="23">
        <f>MONTH(CtasReceber[[#This Row],[Data Vencimento]])</f>
        <v>1</v>
      </c>
      <c r="I3293" s="23">
        <f>YEAR(CtasReceber[[#This Row],[Data Vencimento]])</f>
        <v>1900</v>
      </c>
      <c r="J3293" s="156"/>
      <c r="K3293" s="23">
        <f>MONTH(CtasReceber[[#This Row],[Data Recebimento]])</f>
        <v>1</v>
      </c>
      <c r="L3293" s="23">
        <f>YEAR(CtasReceber[[#This Row],[Data Recebimento]])</f>
        <v>1900</v>
      </c>
      <c r="M3293" s="154"/>
      <c r="N3293" s="208"/>
      <c r="O32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4" spans="1:15">
      <c r="A3294" s="156"/>
      <c r="B3294" s="220"/>
      <c r="C3294" s="150"/>
      <c r="D3294" s="150"/>
      <c r="E3294" s="150"/>
      <c r="F3294" s="150"/>
      <c r="G3294" s="151"/>
      <c r="H3294" s="23">
        <f>MONTH(CtasReceber[[#This Row],[Data Vencimento]])</f>
        <v>1</v>
      </c>
      <c r="I3294" s="23">
        <f>YEAR(CtasReceber[[#This Row],[Data Vencimento]])</f>
        <v>1900</v>
      </c>
      <c r="J3294" s="156"/>
      <c r="K3294" s="23">
        <f>MONTH(CtasReceber[[#This Row],[Data Recebimento]])</f>
        <v>1</v>
      </c>
      <c r="L3294" s="23">
        <f>YEAR(CtasReceber[[#This Row],[Data Recebimento]])</f>
        <v>1900</v>
      </c>
      <c r="M3294" s="154"/>
      <c r="N3294" s="208"/>
      <c r="O32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5" spans="1:15">
      <c r="A3295" s="156"/>
      <c r="B3295" s="220"/>
      <c r="C3295" s="150"/>
      <c r="D3295" s="150"/>
      <c r="E3295" s="150"/>
      <c r="F3295" s="150"/>
      <c r="G3295" s="151"/>
      <c r="H3295" s="23">
        <f>MONTH(CtasReceber[[#This Row],[Data Vencimento]])</f>
        <v>1</v>
      </c>
      <c r="I3295" s="23">
        <f>YEAR(CtasReceber[[#This Row],[Data Vencimento]])</f>
        <v>1900</v>
      </c>
      <c r="J3295" s="156"/>
      <c r="K3295" s="23">
        <f>MONTH(CtasReceber[[#This Row],[Data Recebimento]])</f>
        <v>1</v>
      </c>
      <c r="L3295" s="23">
        <f>YEAR(CtasReceber[[#This Row],[Data Recebimento]])</f>
        <v>1900</v>
      </c>
      <c r="M3295" s="154"/>
      <c r="N3295" s="208"/>
      <c r="O32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6" spans="1:15">
      <c r="A3296" s="156"/>
      <c r="B3296" s="220"/>
      <c r="C3296" s="150"/>
      <c r="D3296" s="150"/>
      <c r="E3296" s="150"/>
      <c r="F3296" s="150"/>
      <c r="G3296" s="151"/>
      <c r="H3296" s="23">
        <f>MONTH(CtasReceber[[#This Row],[Data Vencimento]])</f>
        <v>1</v>
      </c>
      <c r="I3296" s="23">
        <f>YEAR(CtasReceber[[#This Row],[Data Vencimento]])</f>
        <v>1900</v>
      </c>
      <c r="J3296" s="156"/>
      <c r="K3296" s="23">
        <f>MONTH(CtasReceber[[#This Row],[Data Recebimento]])</f>
        <v>1</v>
      </c>
      <c r="L3296" s="23">
        <f>YEAR(CtasReceber[[#This Row],[Data Recebimento]])</f>
        <v>1900</v>
      </c>
      <c r="M3296" s="154"/>
      <c r="N3296" s="208"/>
      <c r="O32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7" spans="1:15">
      <c r="A3297" s="156"/>
      <c r="B3297" s="220"/>
      <c r="C3297" s="150"/>
      <c r="D3297" s="150"/>
      <c r="E3297" s="150"/>
      <c r="F3297" s="150"/>
      <c r="G3297" s="151"/>
      <c r="H3297" s="23">
        <f>MONTH(CtasReceber[[#This Row],[Data Vencimento]])</f>
        <v>1</v>
      </c>
      <c r="I3297" s="23">
        <f>YEAR(CtasReceber[[#This Row],[Data Vencimento]])</f>
        <v>1900</v>
      </c>
      <c r="J3297" s="156"/>
      <c r="K3297" s="23">
        <f>MONTH(CtasReceber[[#This Row],[Data Recebimento]])</f>
        <v>1</v>
      </c>
      <c r="L3297" s="23">
        <f>YEAR(CtasReceber[[#This Row],[Data Recebimento]])</f>
        <v>1900</v>
      </c>
      <c r="M3297" s="154"/>
      <c r="N3297" s="208"/>
      <c r="O32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8" spans="1:15">
      <c r="A3298" s="156"/>
      <c r="B3298" s="220"/>
      <c r="C3298" s="150"/>
      <c r="D3298" s="150"/>
      <c r="E3298" s="150"/>
      <c r="F3298" s="150"/>
      <c r="G3298" s="151"/>
      <c r="H3298" s="23">
        <f>MONTH(CtasReceber[[#This Row],[Data Vencimento]])</f>
        <v>1</v>
      </c>
      <c r="I3298" s="23">
        <f>YEAR(CtasReceber[[#This Row],[Data Vencimento]])</f>
        <v>1900</v>
      </c>
      <c r="J3298" s="156"/>
      <c r="K3298" s="23">
        <f>MONTH(CtasReceber[[#This Row],[Data Recebimento]])</f>
        <v>1</v>
      </c>
      <c r="L3298" s="23">
        <f>YEAR(CtasReceber[[#This Row],[Data Recebimento]])</f>
        <v>1900</v>
      </c>
      <c r="M3298" s="154"/>
      <c r="N3298" s="208"/>
      <c r="O32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299" spans="1:15">
      <c r="A3299" s="156"/>
      <c r="B3299" s="220"/>
      <c r="C3299" s="150"/>
      <c r="D3299" s="150"/>
      <c r="E3299" s="150"/>
      <c r="F3299" s="150"/>
      <c r="G3299" s="151"/>
      <c r="H3299" s="23">
        <f>MONTH(CtasReceber[[#This Row],[Data Vencimento]])</f>
        <v>1</v>
      </c>
      <c r="I3299" s="23">
        <f>YEAR(CtasReceber[[#This Row],[Data Vencimento]])</f>
        <v>1900</v>
      </c>
      <c r="J3299" s="156"/>
      <c r="K3299" s="23">
        <f>MONTH(CtasReceber[[#This Row],[Data Recebimento]])</f>
        <v>1</v>
      </c>
      <c r="L3299" s="23">
        <f>YEAR(CtasReceber[[#This Row],[Data Recebimento]])</f>
        <v>1900</v>
      </c>
      <c r="M3299" s="154"/>
      <c r="N3299" s="208"/>
      <c r="O32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0" spans="1:15">
      <c r="A3300" s="156"/>
      <c r="B3300" s="220"/>
      <c r="C3300" s="150"/>
      <c r="D3300" s="150"/>
      <c r="E3300" s="150"/>
      <c r="F3300" s="150"/>
      <c r="G3300" s="151"/>
      <c r="H3300" s="23">
        <f>MONTH(CtasReceber[[#This Row],[Data Vencimento]])</f>
        <v>1</v>
      </c>
      <c r="I3300" s="23">
        <f>YEAR(CtasReceber[[#This Row],[Data Vencimento]])</f>
        <v>1900</v>
      </c>
      <c r="J3300" s="156"/>
      <c r="K3300" s="23">
        <f>MONTH(CtasReceber[[#This Row],[Data Recebimento]])</f>
        <v>1</v>
      </c>
      <c r="L3300" s="23">
        <f>YEAR(CtasReceber[[#This Row],[Data Recebimento]])</f>
        <v>1900</v>
      </c>
      <c r="M3300" s="154"/>
      <c r="N3300" s="208"/>
      <c r="O33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1" spans="1:15">
      <c r="A3301" s="156"/>
      <c r="B3301" s="220"/>
      <c r="C3301" s="150"/>
      <c r="D3301" s="150"/>
      <c r="E3301" s="150"/>
      <c r="F3301" s="150"/>
      <c r="G3301" s="151"/>
      <c r="H3301" s="23">
        <f>MONTH(CtasReceber[[#This Row],[Data Vencimento]])</f>
        <v>1</v>
      </c>
      <c r="I3301" s="23">
        <f>YEAR(CtasReceber[[#This Row],[Data Vencimento]])</f>
        <v>1900</v>
      </c>
      <c r="J3301" s="156"/>
      <c r="K3301" s="23">
        <f>MONTH(CtasReceber[[#This Row],[Data Recebimento]])</f>
        <v>1</v>
      </c>
      <c r="L3301" s="23">
        <f>YEAR(CtasReceber[[#This Row],[Data Recebimento]])</f>
        <v>1900</v>
      </c>
      <c r="M3301" s="154"/>
      <c r="N3301" s="208"/>
      <c r="O33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2" spans="1:15">
      <c r="A3302" s="156"/>
      <c r="B3302" s="220"/>
      <c r="C3302" s="150"/>
      <c r="D3302" s="150"/>
      <c r="E3302" s="150"/>
      <c r="F3302" s="150"/>
      <c r="G3302" s="151"/>
      <c r="H3302" s="23">
        <f>MONTH(CtasReceber[[#This Row],[Data Vencimento]])</f>
        <v>1</v>
      </c>
      <c r="I3302" s="23">
        <f>YEAR(CtasReceber[[#This Row],[Data Vencimento]])</f>
        <v>1900</v>
      </c>
      <c r="J3302" s="156"/>
      <c r="K3302" s="23">
        <f>MONTH(CtasReceber[[#This Row],[Data Recebimento]])</f>
        <v>1</v>
      </c>
      <c r="L3302" s="23">
        <f>YEAR(CtasReceber[[#This Row],[Data Recebimento]])</f>
        <v>1900</v>
      </c>
      <c r="M3302" s="154"/>
      <c r="N3302" s="208"/>
      <c r="O33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3" spans="1:15">
      <c r="A3303" s="156"/>
      <c r="B3303" s="220"/>
      <c r="C3303" s="150"/>
      <c r="D3303" s="150"/>
      <c r="E3303" s="150"/>
      <c r="F3303" s="150"/>
      <c r="G3303" s="151"/>
      <c r="H3303" s="23">
        <f>MONTH(CtasReceber[[#This Row],[Data Vencimento]])</f>
        <v>1</v>
      </c>
      <c r="I3303" s="23">
        <f>YEAR(CtasReceber[[#This Row],[Data Vencimento]])</f>
        <v>1900</v>
      </c>
      <c r="J3303" s="156"/>
      <c r="K3303" s="23">
        <f>MONTH(CtasReceber[[#This Row],[Data Recebimento]])</f>
        <v>1</v>
      </c>
      <c r="L3303" s="23">
        <f>YEAR(CtasReceber[[#This Row],[Data Recebimento]])</f>
        <v>1900</v>
      </c>
      <c r="M3303" s="154"/>
      <c r="N3303" s="208"/>
      <c r="O33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4" spans="1:15">
      <c r="A3304" s="156"/>
      <c r="B3304" s="220"/>
      <c r="C3304" s="150"/>
      <c r="D3304" s="150"/>
      <c r="E3304" s="150"/>
      <c r="F3304" s="150"/>
      <c r="G3304" s="151"/>
      <c r="H3304" s="23">
        <f>MONTH(CtasReceber[[#This Row],[Data Vencimento]])</f>
        <v>1</v>
      </c>
      <c r="I3304" s="23">
        <f>YEAR(CtasReceber[[#This Row],[Data Vencimento]])</f>
        <v>1900</v>
      </c>
      <c r="J3304" s="156"/>
      <c r="K3304" s="23">
        <f>MONTH(CtasReceber[[#This Row],[Data Recebimento]])</f>
        <v>1</v>
      </c>
      <c r="L3304" s="23">
        <f>YEAR(CtasReceber[[#This Row],[Data Recebimento]])</f>
        <v>1900</v>
      </c>
      <c r="M3304" s="154"/>
      <c r="N3304" s="208"/>
      <c r="O33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5" spans="1:15">
      <c r="A3305" s="156"/>
      <c r="B3305" s="220"/>
      <c r="C3305" s="150"/>
      <c r="D3305" s="150"/>
      <c r="E3305" s="150"/>
      <c r="F3305" s="150"/>
      <c r="G3305" s="151"/>
      <c r="H3305" s="23">
        <f>MONTH(CtasReceber[[#This Row],[Data Vencimento]])</f>
        <v>1</v>
      </c>
      <c r="I3305" s="23">
        <f>YEAR(CtasReceber[[#This Row],[Data Vencimento]])</f>
        <v>1900</v>
      </c>
      <c r="J3305" s="156"/>
      <c r="K3305" s="23">
        <f>MONTH(CtasReceber[[#This Row],[Data Recebimento]])</f>
        <v>1</v>
      </c>
      <c r="L3305" s="23">
        <f>YEAR(CtasReceber[[#This Row],[Data Recebimento]])</f>
        <v>1900</v>
      </c>
      <c r="M3305" s="154"/>
      <c r="N3305" s="208"/>
      <c r="O33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6" spans="1:15">
      <c r="A3306" s="156"/>
      <c r="B3306" s="220"/>
      <c r="C3306" s="150"/>
      <c r="D3306" s="150"/>
      <c r="E3306" s="150"/>
      <c r="F3306" s="150"/>
      <c r="G3306" s="151"/>
      <c r="H3306" s="23">
        <f>MONTH(CtasReceber[[#This Row],[Data Vencimento]])</f>
        <v>1</v>
      </c>
      <c r="I3306" s="23">
        <f>YEAR(CtasReceber[[#This Row],[Data Vencimento]])</f>
        <v>1900</v>
      </c>
      <c r="J3306" s="156"/>
      <c r="K3306" s="23">
        <f>MONTH(CtasReceber[[#This Row],[Data Recebimento]])</f>
        <v>1</v>
      </c>
      <c r="L3306" s="23">
        <f>YEAR(CtasReceber[[#This Row],[Data Recebimento]])</f>
        <v>1900</v>
      </c>
      <c r="M3306" s="154"/>
      <c r="N3306" s="208"/>
      <c r="O33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7" spans="1:15">
      <c r="A3307" s="156"/>
      <c r="B3307" s="220"/>
      <c r="C3307" s="150"/>
      <c r="D3307" s="150"/>
      <c r="E3307" s="150"/>
      <c r="F3307" s="150"/>
      <c r="G3307" s="151"/>
      <c r="H3307" s="23">
        <f>MONTH(CtasReceber[[#This Row],[Data Vencimento]])</f>
        <v>1</v>
      </c>
      <c r="I3307" s="23">
        <f>YEAR(CtasReceber[[#This Row],[Data Vencimento]])</f>
        <v>1900</v>
      </c>
      <c r="J3307" s="156"/>
      <c r="K3307" s="23">
        <f>MONTH(CtasReceber[[#This Row],[Data Recebimento]])</f>
        <v>1</v>
      </c>
      <c r="L3307" s="23">
        <f>YEAR(CtasReceber[[#This Row],[Data Recebimento]])</f>
        <v>1900</v>
      </c>
      <c r="M3307" s="154"/>
      <c r="N3307" s="208"/>
      <c r="O33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8" spans="1:15">
      <c r="A3308" s="156"/>
      <c r="B3308" s="220"/>
      <c r="C3308" s="150"/>
      <c r="D3308" s="150"/>
      <c r="E3308" s="150"/>
      <c r="F3308" s="150"/>
      <c r="G3308" s="151"/>
      <c r="H3308" s="23">
        <f>MONTH(CtasReceber[[#This Row],[Data Vencimento]])</f>
        <v>1</v>
      </c>
      <c r="I3308" s="23">
        <f>YEAR(CtasReceber[[#This Row],[Data Vencimento]])</f>
        <v>1900</v>
      </c>
      <c r="J3308" s="156"/>
      <c r="K3308" s="23">
        <f>MONTH(CtasReceber[[#This Row],[Data Recebimento]])</f>
        <v>1</v>
      </c>
      <c r="L3308" s="23">
        <f>YEAR(CtasReceber[[#This Row],[Data Recebimento]])</f>
        <v>1900</v>
      </c>
      <c r="M3308" s="154"/>
      <c r="N3308" s="208"/>
      <c r="O33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09" spans="1:15">
      <c r="A3309" s="156"/>
      <c r="B3309" s="220"/>
      <c r="C3309" s="150"/>
      <c r="D3309" s="150"/>
      <c r="E3309" s="150"/>
      <c r="F3309" s="150"/>
      <c r="G3309" s="151"/>
      <c r="H3309" s="23">
        <f>MONTH(CtasReceber[[#This Row],[Data Vencimento]])</f>
        <v>1</v>
      </c>
      <c r="I3309" s="23">
        <f>YEAR(CtasReceber[[#This Row],[Data Vencimento]])</f>
        <v>1900</v>
      </c>
      <c r="J3309" s="156"/>
      <c r="K3309" s="23">
        <f>MONTH(CtasReceber[[#This Row],[Data Recebimento]])</f>
        <v>1</v>
      </c>
      <c r="L3309" s="23">
        <f>YEAR(CtasReceber[[#This Row],[Data Recebimento]])</f>
        <v>1900</v>
      </c>
      <c r="M3309" s="154"/>
      <c r="N3309" s="208"/>
      <c r="O33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0" spans="1:15">
      <c r="A3310" s="156"/>
      <c r="B3310" s="220"/>
      <c r="C3310" s="150"/>
      <c r="D3310" s="150"/>
      <c r="E3310" s="150"/>
      <c r="F3310" s="150"/>
      <c r="G3310" s="151"/>
      <c r="H3310" s="23">
        <f>MONTH(CtasReceber[[#This Row],[Data Vencimento]])</f>
        <v>1</v>
      </c>
      <c r="I3310" s="23">
        <f>YEAR(CtasReceber[[#This Row],[Data Vencimento]])</f>
        <v>1900</v>
      </c>
      <c r="J3310" s="156"/>
      <c r="K3310" s="23">
        <f>MONTH(CtasReceber[[#This Row],[Data Recebimento]])</f>
        <v>1</v>
      </c>
      <c r="L3310" s="23">
        <f>YEAR(CtasReceber[[#This Row],[Data Recebimento]])</f>
        <v>1900</v>
      </c>
      <c r="M3310" s="154"/>
      <c r="N3310" s="208"/>
      <c r="O33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1" spans="1:15">
      <c r="A3311" s="156"/>
      <c r="B3311" s="220"/>
      <c r="C3311" s="150"/>
      <c r="D3311" s="150"/>
      <c r="E3311" s="150"/>
      <c r="F3311" s="150"/>
      <c r="G3311" s="151"/>
      <c r="H3311" s="23">
        <f>MONTH(CtasReceber[[#This Row],[Data Vencimento]])</f>
        <v>1</v>
      </c>
      <c r="I3311" s="23">
        <f>YEAR(CtasReceber[[#This Row],[Data Vencimento]])</f>
        <v>1900</v>
      </c>
      <c r="J3311" s="156"/>
      <c r="K3311" s="23">
        <f>MONTH(CtasReceber[[#This Row],[Data Recebimento]])</f>
        <v>1</v>
      </c>
      <c r="L3311" s="23">
        <f>YEAR(CtasReceber[[#This Row],[Data Recebimento]])</f>
        <v>1900</v>
      </c>
      <c r="M3311" s="154"/>
      <c r="N3311" s="208"/>
      <c r="O33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2" spans="1:15">
      <c r="A3312" s="156"/>
      <c r="B3312" s="220"/>
      <c r="C3312" s="150"/>
      <c r="D3312" s="150"/>
      <c r="E3312" s="150"/>
      <c r="F3312" s="150"/>
      <c r="G3312" s="151"/>
      <c r="H3312" s="23">
        <f>MONTH(CtasReceber[[#This Row],[Data Vencimento]])</f>
        <v>1</v>
      </c>
      <c r="I3312" s="23">
        <f>YEAR(CtasReceber[[#This Row],[Data Vencimento]])</f>
        <v>1900</v>
      </c>
      <c r="J3312" s="156"/>
      <c r="K3312" s="23">
        <f>MONTH(CtasReceber[[#This Row],[Data Recebimento]])</f>
        <v>1</v>
      </c>
      <c r="L3312" s="23">
        <f>YEAR(CtasReceber[[#This Row],[Data Recebimento]])</f>
        <v>1900</v>
      </c>
      <c r="M3312" s="154"/>
      <c r="N3312" s="208"/>
      <c r="O33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3" spans="1:15">
      <c r="A3313" s="156"/>
      <c r="B3313" s="220"/>
      <c r="C3313" s="150"/>
      <c r="D3313" s="150"/>
      <c r="E3313" s="150"/>
      <c r="F3313" s="150"/>
      <c r="G3313" s="151"/>
      <c r="H3313" s="23">
        <f>MONTH(CtasReceber[[#This Row],[Data Vencimento]])</f>
        <v>1</v>
      </c>
      <c r="I3313" s="23">
        <f>YEAR(CtasReceber[[#This Row],[Data Vencimento]])</f>
        <v>1900</v>
      </c>
      <c r="J3313" s="156"/>
      <c r="K3313" s="23">
        <f>MONTH(CtasReceber[[#This Row],[Data Recebimento]])</f>
        <v>1</v>
      </c>
      <c r="L3313" s="23">
        <f>YEAR(CtasReceber[[#This Row],[Data Recebimento]])</f>
        <v>1900</v>
      </c>
      <c r="M3313" s="154"/>
      <c r="N3313" s="208"/>
      <c r="O33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4" spans="1:15">
      <c r="A3314" s="156"/>
      <c r="B3314" s="220"/>
      <c r="C3314" s="150"/>
      <c r="D3314" s="150"/>
      <c r="E3314" s="150"/>
      <c r="F3314" s="150"/>
      <c r="G3314" s="151"/>
      <c r="H3314" s="23">
        <f>MONTH(CtasReceber[[#This Row],[Data Vencimento]])</f>
        <v>1</v>
      </c>
      <c r="I3314" s="23">
        <f>YEAR(CtasReceber[[#This Row],[Data Vencimento]])</f>
        <v>1900</v>
      </c>
      <c r="J3314" s="156"/>
      <c r="K3314" s="23">
        <f>MONTH(CtasReceber[[#This Row],[Data Recebimento]])</f>
        <v>1</v>
      </c>
      <c r="L3314" s="23">
        <f>YEAR(CtasReceber[[#This Row],[Data Recebimento]])</f>
        <v>1900</v>
      </c>
      <c r="M3314" s="154"/>
      <c r="N3314" s="208"/>
      <c r="O33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5" spans="1:15">
      <c r="A3315" s="156"/>
      <c r="B3315" s="220"/>
      <c r="C3315" s="150"/>
      <c r="D3315" s="150"/>
      <c r="E3315" s="150"/>
      <c r="F3315" s="150"/>
      <c r="G3315" s="151"/>
      <c r="H3315" s="23">
        <f>MONTH(CtasReceber[[#This Row],[Data Vencimento]])</f>
        <v>1</v>
      </c>
      <c r="I3315" s="23">
        <f>YEAR(CtasReceber[[#This Row],[Data Vencimento]])</f>
        <v>1900</v>
      </c>
      <c r="J3315" s="156"/>
      <c r="K3315" s="23">
        <f>MONTH(CtasReceber[[#This Row],[Data Recebimento]])</f>
        <v>1</v>
      </c>
      <c r="L3315" s="23">
        <f>YEAR(CtasReceber[[#This Row],[Data Recebimento]])</f>
        <v>1900</v>
      </c>
      <c r="M3315" s="154"/>
      <c r="N3315" s="208"/>
      <c r="O33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6" spans="1:15">
      <c r="A3316" s="156"/>
      <c r="B3316" s="220"/>
      <c r="C3316" s="150"/>
      <c r="D3316" s="150"/>
      <c r="E3316" s="150"/>
      <c r="F3316" s="150"/>
      <c r="G3316" s="151"/>
      <c r="H3316" s="23">
        <f>MONTH(CtasReceber[[#This Row],[Data Vencimento]])</f>
        <v>1</v>
      </c>
      <c r="I3316" s="23">
        <f>YEAR(CtasReceber[[#This Row],[Data Vencimento]])</f>
        <v>1900</v>
      </c>
      <c r="J3316" s="156"/>
      <c r="K3316" s="23">
        <f>MONTH(CtasReceber[[#This Row],[Data Recebimento]])</f>
        <v>1</v>
      </c>
      <c r="L3316" s="23">
        <f>YEAR(CtasReceber[[#This Row],[Data Recebimento]])</f>
        <v>1900</v>
      </c>
      <c r="M3316" s="154"/>
      <c r="N3316" s="208"/>
      <c r="O33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7" spans="1:15">
      <c r="A3317" s="156"/>
      <c r="B3317" s="220"/>
      <c r="C3317" s="150"/>
      <c r="D3317" s="150"/>
      <c r="E3317" s="150"/>
      <c r="F3317" s="150"/>
      <c r="G3317" s="151"/>
      <c r="H3317" s="23">
        <f>MONTH(CtasReceber[[#This Row],[Data Vencimento]])</f>
        <v>1</v>
      </c>
      <c r="I3317" s="23">
        <f>YEAR(CtasReceber[[#This Row],[Data Vencimento]])</f>
        <v>1900</v>
      </c>
      <c r="J3317" s="156"/>
      <c r="K3317" s="23">
        <f>MONTH(CtasReceber[[#This Row],[Data Recebimento]])</f>
        <v>1</v>
      </c>
      <c r="L3317" s="23">
        <f>YEAR(CtasReceber[[#This Row],[Data Recebimento]])</f>
        <v>1900</v>
      </c>
      <c r="M3317" s="154"/>
      <c r="N3317" s="208"/>
      <c r="O33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8" spans="1:15">
      <c r="A3318" s="156"/>
      <c r="B3318" s="220"/>
      <c r="C3318" s="150"/>
      <c r="D3318" s="150"/>
      <c r="E3318" s="150"/>
      <c r="F3318" s="150"/>
      <c r="G3318" s="151"/>
      <c r="H3318" s="23">
        <f>MONTH(CtasReceber[[#This Row],[Data Vencimento]])</f>
        <v>1</v>
      </c>
      <c r="I3318" s="23">
        <f>YEAR(CtasReceber[[#This Row],[Data Vencimento]])</f>
        <v>1900</v>
      </c>
      <c r="J3318" s="156"/>
      <c r="K3318" s="23">
        <f>MONTH(CtasReceber[[#This Row],[Data Recebimento]])</f>
        <v>1</v>
      </c>
      <c r="L3318" s="23">
        <f>YEAR(CtasReceber[[#This Row],[Data Recebimento]])</f>
        <v>1900</v>
      </c>
      <c r="M3318" s="154"/>
      <c r="N3318" s="208"/>
      <c r="O33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19" spans="1:15">
      <c r="A3319" s="156"/>
      <c r="B3319" s="220"/>
      <c r="C3319" s="150"/>
      <c r="D3319" s="150"/>
      <c r="E3319" s="150"/>
      <c r="F3319" s="150"/>
      <c r="G3319" s="151"/>
      <c r="H3319" s="23">
        <f>MONTH(CtasReceber[[#This Row],[Data Vencimento]])</f>
        <v>1</v>
      </c>
      <c r="I3319" s="23">
        <f>YEAR(CtasReceber[[#This Row],[Data Vencimento]])</f>
        <v>1900</v>
      </c>
      <c r="J3319" s="156"/>
      <c r="K3319" s="23">
        <f>MONTH(CtasReceber[[#This Row],[Data Recebimento]])</f>
        <v>1</v>
      </c>
      <c r="L3319" s="23">
        <f>YEAR(CtasReceber[[#This Row],[Data Recebimento]])</f>
        <v>1900</v>
      </c>
      <c r="M3319" s="154"/>
      <c r="N3319" s="208"/>
      <c r="O33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0" spans="1:15">
      <c r="A3320" s="156"/>
      <c r="B3320" s="220"/>
      <c r="C3320" s="150"/>
      <c r="D3320" s="150"/>
      <c r="E3320" s="150"/>
      <c r="F3320" s="150"/>
      <c r="G3320" s="151"/>
      <c r="H3320" s="23">
        <f>MONTH(CtasReceber[[#This Row],[Data Vencimento]])</f>
        <v>1</v>
      </c>
      <c r="I3320" s="23">
        <f>YEAR(CtasReceber[[#This Row],[Data Vencimento]])</f>
        <v>1900</v>
      </c>
      <c r="J3320" s="156"/>
      <c r="K3320" s="23">
        <f>MONTH(CtasReceber[[#This Row],[Data Recebimento]])</f>
        <v>1</v>
      </c>
      <c r="L3320" s="23">
        <f>YEAR(CtasReceber[[#This Row],[Data Recebimento]])</f>
        <v>1900</v>
      </c>
      <c r="M3320" s="154"/>
      <c r="N3320" s="208"/>
      <c r="O33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1" spans="1:15">
      <c r="A3321" s="156"/>
      <c r="B3321" s="220"/>
      <c r="C3321" s="150"/>
      <c r="D3321" s="150"/>
      <c r="E3321" s="150"/>
      <c r="F3321" s="150"/>
      <c r="G3321" s="151"/>
      <c r="H3321" s="23">
        <f>MONTH(CtasReceber[[#This Row],[Data Vencimento]])</f>
        <v>1</v>
      </c>
      <c r="I3321" s="23">
        <f>YEAR(CtasReceber[[#This Row],[Data Vencimento]])</f>
        <v>1900</v>
      </c>
      <c r="J3321" s="156"/>
      <c r="K3321" s="23">
        <f>MONTH(CtasReceber[[#This Row],[Data Recebimento]])</f>
        <v>1</v>
      </c>
      <c r="L3321" s="23">
        <f>YEAR(CtasReceber[[#This Row],[Data Recebimento]])</f>
        <v>1900</v>
      </c>
      <c r="M3321" s="154"/>
      <c r="N3321" s="208"/>
      <c r="O33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2" spans="1:15">
      <c r="A3322" s="156"/>
      <c r="B3322" s="220"/>
      <c r="C3322" s="150"/>
      <c r="D3322" s="150"/>
      <c r="E3322" s="150"/>
      <c r="F3322" s="150"/>
      <c r="G3322" s="151"/>
      <c r="H3322" s="23">
        <f>MONTH(CtasReceber[[#This Row],[Data Vencimento]])</f>
        <v>1</v>
      </c>
      <c r="I3322" s="23">
        <f>YEAR(CtasReceber[[#This Row],[Data Vencimento]])</f>
        <v>1900</v>
      </c>
      <c r="J3322" s="156"/>
      <c r="K3322" s="23">
        <f>MONTH(CtasReceber[[#This Row],[Data Recebimento]])</f>
        <v>1</v>
      </c>
      <c r="L3322" s="23">
        <f>YEAR(CtasReceber[[#This Row],[Data Recebimento]])</f>
        <v>1900</v>
      </c>
      <c r="M3322" s="154"/>
      <c r="N3322" s="208"/>
      <c r="O33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3" spans="1:15">
      <c r="A3323" s="156"/>
      <c r="B3323" s="220"/>
      <c r="C3323" s="150"/>
      <c r="D3323" s="150"/>
      <c r="E3323" s="150"/>
      <c r="F3323" s="150"/>
      <c r="G3323" s="151"/>
      <c r="H3323" s="23">
        <f>MONTH(CtasReceber[[#This Row],[Data Vencimento]])</f>
        <v>1</v>
      </c>
      <c r="I3323" s="23">
        <f>YEAR(CtasReceber[[#This Row],[Data Vencimento]])</f>
        <v>1900</v>
      </c>
      <c r="J3323" s="156"/>
      <c r="K3323" s="23">
        <f>MONTH(CtasReceber[[#This Row],[Data Recebimento]])</f>
        <v>1</v>
      </c>
      <c r="L3323" s="23">
        <f>YEAR(CtasReceber[[#This Row],[Data Recebimento]])</f>
        <v>1900</v>
      </c>
      <c r="M3323" s="154"/>
      <c r="N3323" s="208"/>
      <c r="O33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4" spans="1:15">
      <c r="A3324" s="156"/>
      <c r="B3324" s="220"/>
      <c r="C3324" s="150"/>
      <c r="D3324" s="150"/>
      <c r="E3324" s="150"/>
      <c r="F3324" s="150"/>
      <c r="G3324" s="151"/>
      <c r="H3324" s="23">
        <f>MONTH(CtasReceber[[#This Row],[Data Vencimento]])</f>
        <v>1</v>
      </c>
      <c r="I3324" s="23">
        <f>YEAR(CtasReceber[[#This Row],[Data Vencimento]])</f>
        <v>1900</v>
      </c>
      <c r="J3324" s="156"/>
      <c r="K3324" s="23">
        <f>MONTH(CtasReceber[[#This Row],[Data Recebimento]])</f>
        <v>1</v>
      </c>
      <c r="L3324" s="23">
        <f>YEAR(CtasReceber[[#This Row],[Data Recebimento]])</f>
        <v>1900</v>
      </c>
      <c r="M3324" s="154"/>
      <c r="N3324" s="208"/>
      <c r="O33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5" spans="1:15">
      <c r="A3325" s="156"/>
      <c r="B3325" s="220"/>
      <c r="C3325" s="150"/>
      <c r="D3325" s="150"/>
      <c r="E3325" s="150"/>
      <c r="F3325" s="150"/>
      <c r="G3325" s="151"/>
      <c r="H3325" s="23">
        <f>MONTH(CtasReceber[[#This Row],[Data Vencimento]])</f>
        <v>1</v>
      </c>
      <c r="I3325" s="23">
        <f>YEAR(CtasReceber[[#This Row],[Data Vencimento]])</f>
        <v>1900</v>
      </c>
      <c r="J3325" s="156"/>
      <c r="K3325" s="23">
        <f>MONTH(CtasReceber[[#This Row],[Data Recebimento]])</f>
        <v>1</v>
      </c>
      <c r="L3325" s="23">
        <f>YEAR(CtasReceber[[#This Row],[Data Recebimento]])</f>
        <v>1900</v>
      </c>
      <c r="M3325" s="154"/>
      <c r="N3325" s="208"/>
      <c r="O33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6" spans="1:15">
      <c r="A3326" s="156"/>
      <c r="B3326" s="220"/>
      <c r="C3326" s="150"/>
      <c r="D3326" s="150"/>
      <c r="E3326" s="150"/>
      <c r="F3326" s="150"/>
      <c r="G3326" s="151"/>
      <c r="H3326" s="23">
        <f>MONTH(CtasReceber[[#This Row],[Data Vencimento]])</f>
        <v>1</v>
      </c>
      <c r="I3326" s="23">
        <f>YEAR(CtasReceber[[#This Row],[Data Vencimento]])</f>
        <v>1900</v>
      </c>
      <c r="J3326" s="156"/>
      <c r="K3326" s="23">
        <f>MONTH(CtasReceber[[#This Row],[Data Recebimento]])</f>
        <v>1</v>
      </c>
      <c r="L3326" s="23">
        <f>YEAR(CtasReceber[[#This Row],[Data Recebimento]])</f>
        <v>1900</v>
      </c>
      <c r="M3326" s="154"/>
      <c r="N3326" s="208"/>
      <c r="O33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7" spans="1:15">
      <c r="A3327" s="156"/>
      <c r="B3327" s="220"/>
      <c r="C3327" s="150"/>
      <c r="D3327" s="150"/>
      <c r="E3327" s="150"/>
      <c r="F3327" s="150"/>
      <c r="G3327" s="151"/>
      <c r="H3327" s="23">
        <f>MONTH(CtasReceber[[#This Row],[Data Vencimento]])</f>
        <v>1</v>
      </c>
      <c r="I3327" s="23">
        <f>YEAR(CtasReceber[[#This Row],[Data Vencimento]])</f>
        <v>1900</v>
      </c>
      <c r="J3327" s="156"/>
      <c r="K3327" s="23">
        <f>MONTH(CtasReceber[[#This Row],[Data Recebimento]])</f>
        <v>1</v>
      </c>
      <c r="L3327" s="23">
        <f>YEAR(CtasReceber[[#This Row],[Data Recebimento]])</f>
        <v>1900</v>
      </c>
      <c r="M3327" s="154"/>
      <c r="N3327" s="208"/>
      <c r="O33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8" spans="1:15">
      <c r="A3328" s="156"/>
      <c r="B3328" s="220"/>
      <c r="C3328" s="150"/>
      <c r="D3328" s="150"/>
      <c r="E3328" s="150"/>
      <c r="F3328" s="150"/>
      <c r="G3328" s="151"/>
      <c r="H3328" s="23">
        <f>MONTH(CtasReceber[[#This Row],[Data Vencimento]])</f>
        <v>1</v>
      </c>
      <c r="I3328" s="23">
        <f>YEAR(CtasReceber[[#This Row],[Data Vencimento]])</f>
        <v>1900</v>
      </c>
      <c r="J3328" s="156"/>
      <c r="K3328" s="23">
        <f>MONTH(CtasReceber[[#This Row],[Data Recebimento]])</f>
        <v>1</v>
      </c>
      <c r="L3328" s="23">
        <f>YEAR(CtasReceber[[#This Row],[Data Recebimento]])</f>
        <v>1900</v>
      </c>
      <c r="M3328" s="154"/>
      <c r="N3328" s="208"/>
      <c r="O33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29" spans="1:15">
      <c r="A3329" s="156"/>
      <c r="B3329" s="220"/>
      <c r="C3329" s="150"/>
      <c r="D3329" s="150"/>
      <c r="E3329" s="150"/>
      <c r="F3329" s="150"/>
      <c r="G3329" s="151"/>
      <c r="H3329" s="23">
        <f>MONTH(CtasReceber[[#This Row],[Data Vencimento]])</f>
        <v>1</v>
      </c>
      <c r="I3329" s="23">
        <f>YEAR(CtasReceber[[#This Row],[Data Vencimento]])</f>
        <v>1900</v>
      </c>
      <c r="J3329" s="156"/>
      <c r="K3329" s="23">
        <f>MONTH(CtasReceber[[#This Row],[Data Recebimento]])</f>
        <v>1</v>
      </c>
      <c r="L3329" s="23">
        <f>YEAR(CtasReceber[[#This Row],[Data Recebimento]])</f>
        <v>1900</v>
      </c>
      <c r="M3329" s="154"/>
      <c r="N3329" s="208"/>
      <c r="O33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0" spans="1:15">
      <c r="A3330" s="156"/>
      <c r="B3330" s="220"/>
      <c r="C3330" s="150"/>
      <c r="D3330" s="150"/>
      <c r="E3330" s="150"/>
      <c r="F3330" s="150"/>
      <c r="G3330" s="151"/>
      <c r="H3330" s="23">
        <f>MONTH(CtasReceber[[#This Row],[Data Vencimento]])</f>
        <v>1</v>
      </c>
      <c r="I3330" s="23">
        <f>YEAR(CtasReceber[[#This Row],[Data Vencimento]])</f>
        <v>1900</v>
      </c>
      <c r="J3330" s="156"/>
      <c r="K3330" s="23">
        <f>MONTH(CtasReceber[[#This Row],[Data Recebimento]])</f>
        <v>1</v>
      </c>
      <c r="L3330" s="23">
        <f>YEAR(CtasReceber[[#This Row],[Data Recebimento]])</f>
        <v>1900</v>
      </c>
      <c r="M3330" s="154"/>
      <c r="N3330" s="208"/>
      <c r="O33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1" spans="1:15">
      <c r="A3331" s="156"/>
      <c r="B3331" s="220"/>
      <c r="C3331" s="150"/>
      <c r="D3331" s="150"/>
      <c r="E3331" s="150"/>
      <c r="F3331" s="150"/>
      <c r="G3331" s="151"/>
      <c r="H3331" s="23">
        <f>MONTH(CtasReceber[[#This Row],[Data Vencimento]])</f>
        <v>1</v>
      </c>
      <c r="I3331" s="23">
        <f>YEAR(CtasReceber[[#This Row],[Data Vencimento]])</f>
        <v>1900</v>
      </c>
      <c r="J3331" s="156"/>
      <c r="K3331" s="23">
        <f>MONTH(CtasReceber[[#This Row],[Data Recebimento]])</f>
        <v>1</v>
      </c>
      <c r="L3331" s="23">
        <f>YEAR(CtasReceber[[#This Row],[Data Recebimento]])</f>
        <v>1900</v>
      </c>
      <c r="M3331" s="154"/>
      <c r="N3331" s="208"/>
      <c r="O33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2" spans="1:15">
      <c r="A3332" s="156"/>
      <c r="B3332" s="220"/>
      <c r="C3332" s="150"/>
      <c r="D3332" s="150"/>
      <c r="E3332" s="150"/>
      <c r="F3332" s="150"/>
      <c r="G3332" s="151"/>
      <c r="H3332" s="23">
        <f>MONTH(CtasReceber[[#This Row],[Data Vencimento]])</f>
        <v>1</v>
      </c>
      <c r="I3332" s="23">
        <f>YEAR(CtasReceber[[#This Row],[Data Vencimento]])</f>
        <v>1900</v>
      </c>
      <c r="J3332" s="156"/>
      <c r="K3332" s="23">
        <f>MONTH(CtasReceber[[#This Row],[Data Recebimento]])</f>
        <v>1</v>
      </c>
      <c r="L3332" s="23">
        <f>YEAR(CtasReceber[[#This Row],[Data Recebimento]])</f>
        <v>1900</v>
      </c>
      <c r="M3332" s="154"/>
      <c r="N3332" s="208"/>
      <c r="O33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3" spans="1:15">
      <c r="A3333" s="156"/>
      <c r="B3333" s="220"/>
      <c r="C3333" s="150"/>
      <c r="D3333" s="150"/>
      <c r="E3333" s="150"/>
      <c r="F3333" s="150"/>
      <c r="G3333" s="151"/>
      <c r="H3333" s="23">
        <f>MONTH(CtasReceber[[#This Row],[Data Vencimento]])</f>
        <v>1</v>
      </c>
      <c r="I3333" s="23">
        <f>YEAR(CtasReceber[[#This Row],[Data Vencimento]])</f>
        <v>1900</v>
      </c>
      <c r="J3333" s="156"/>
      <c r="K3333" s="23">
        <f>MONTH(CtasReceber[[#This Row],[Data Recebimento]])</f>
        <v>1</v>
      </c>
      <c r="L3333" s="23">
        <f>YEAR(CtasReceber[[#This Row],[Data Recebimento]])</f>
        <v>1900</v>
      </c>
      <c r="M3333" s="154"/>
      <c r="N3333" s="208"/>
      <c r="O33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4" spans="1:15">
      <c r="A3334" s="156"/>
      <c r="B3334" s="220"/>
      <c r="C3334" s="150"/>
      <c r="D3334" s="150"/>
      <c r="E3334" s="150"/>
      <c r="F3334" s="150"/>
      <c r="G3334" s="151"/>
      <c r="H3334" s="23">
        <f>MONTH(CtasReceber[[#This Row],[Data Vencimento]])</f>
        <v>1</v>
      </c>
      <c r="I3334" s="23">
        <f>YEAR(CtasReceber[[#This Row],[Data Vencimento]])</f>
        <v>1900</v>
      </c>
      <c r="J3334" s="156"/>
      <c r="K3334" s="23">
        <f>MONTH(CtasReceber[[#This Row],[Data Recebimento]])</f>
        <v>1</v>
      </c>
      <c r="L3334" s="23">
        <f>YEAR(CtasReceber[[#This Row],[Data Recebimento]])</f>
        <v>1900</v>
      </c>
      <c r="M3334" s="154"/>
      <c r="N3334" s="208"/>
      <c r="O33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5" spans="1:15">
      <c r="A3335" s="156"/>
      <c r="B3335" s="220"/>
      <c r="C3335" s="150"/>
      <c r="D3335" s="150"/>
      <c r="E3335" s="150"/>
      <c r="F3335" s="150"/>
      <c r="G3335" s="151"/>
      <c r="H3335" s="23">
        <f>MONTH(CtasReceber[[#This Row],[Data Vencimento]])</f>
        <v>1</v>
      </c>
      <c r="I3335" s="23">
        <f>YEAR(CtasReceber[[#This Row],[Data Vencimento]])</f>
        <v>1900</v>
      </c>
      <c r="J3335" s="156"/>
      <c r="K3335" s="23">
        <f>MONTH(CtasReceber[[#This Row],[Data Recebimento]])</f>
        <v>1</v>
      </c>
      <c r="L3335" s="23">
        <f>YEAR(CtasReceber[[#This Row],[Data Recebimento]])</f>
        <v>1900</v>
      </c>
      <c r="M3335" s="154"/>
      <c r="N3335" s="208"/>
      <c r="O33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6" spans="1:15">
      <c r="A3336" s="156"/>
      <c r="B3336" s="220"/>
      <c r="C3336" s="150"/>
      <c r="D3336" s="150"/>
      <c r="E3336" s="150"/>
      <c r="F3336" s="150"/>
      <c r="G3336" s="151"/>
      <c r="H3336" s="23">
        <f>MONTH(CtasReceber[[#This Row],[Data Vencimento]])</f>
        <v>1</v>
      </c>
      <c r="I3336" s="23">
        <f>YEAR(CtasReceber[[#This Row],[Data Vencimento]])</f>
        <v>1900</v>
      </c>
      <c r="J3336" s="156"/>
      <c r="K3336" s="23">
        <f>MONTH(CtasReceber[[#This Row],[Data Recebimento]])</f>
        <v>1</v>
      </c>
      <c r="L3336" s="23">
        <f>YEAR(CtasReceber[[#This Row],[Data Recebimento]])</f>
        <v>1900</v>
      </c>
      <c r="M3336" s="154"/>
      <c r="N3336" s="208"/>
      <c r="O33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7" spans="1:15">
      <c r="A3337" s="156"/>
      <c r="B3337" s="220"/>
      <c r="C3337" s="150"/>
      <c r="D3337" s="150"/>
      <c r="E3337" s="150"/>
      <c r="F3337" s="150"/>
      <c r="G3337" s="151"/>
      <c r="H3337" s="23">
        <f>MONTH(CtasReceber[[#This Row],[Data Vencimento]])</f>
        <v>1</v>
      </c>
      <c r="I3337" s="23">
        <f>YEAR(CtasReceber[[#This Row],[Data Vencimento]])</f>
        <v>1900</v>
      </c>
      <c r="J3337" s="156"/>
      <c r="K3337" s="23">
        <f>MONTH(CtasReceber[[#This Row],[Data Recebimento]])</f>
        <v>1</v>
      </c>
      <c r="L3337" s="23">
        <f>YEAR(CtasReceber[[#This Row],[Data Recebimento]])</f>
        <v>1900</v>
      </c>
      <c r="M3337" s="154"/>
      <c r="N3337" s="208"/>
      <c r="O33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8" spans="1:15">
      <c r="A3338" s="156"/>
      <c r="B3338" s="220"/>
      <c r="C3338" s="150"/>
      <c r="D3338" s="150"/>
      <c r="E3338" s="150"/>
      <c r="F3338" s="150"/>
      <c r="G3338" s="151"/>
      <c r="H3338" s="23">
        <f>MONTH(CtasReceber[[#This Row],[Data Vencimento]])</f>
        <v>1</v>
      </c>
      <c r="I3338" s="23">
        <f>YEAR(CtasReceber[[#This Row],[Data Vencimento]])</f>
        <v>1900</v>
      </c>
      <c r="J3338" s="156"/>
      <c r="K3338" s="23">
        <f>MONTH(CtasReceber[[#This Row],[Data Recebimento]])</f>
        <v>1</v>
      </c>
      <c r="L3338" s="23">
        <f>YEAR(CtasReceber[[#This Row],[Data Recebimento]])</f>
        <v>1900</v>
      </c>
      <c r="M3338" s="154"/>
      <c r="N3338" s="208"/>
      <c r="O33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39" spans="1:15">
      <c r="A3339" s="156"/>
      <c r="B3339" s="220"/>
      <c r="C3339" s="150"/>
      <c r="D3339" s="150"/>
      <c r="E3339" s="150"/>
      <c r="F3339" s="150"/>
      <c r="G3339" s="151"/>
      <c r="H3339" s="23">
        <f>MONTH(CtasReceber[[#This Row],[Data Vencimento]])</f>
        <v>1</v>
      </c>
      <c r="I3339" s="23">
        <f>YEAR(CtasReceber[[#This Row],[Data Vencimento]])</f>
        <v>1900</v>
      </c>
      <c r="J3339" s="156"/>
      <c r="K3339" s="23">
        <f>MONTH(CtasReceber[[#This Row],[Data Recebimento]])</f>
        <v>1</v>
      </c>
      <c r="L3339" s="23">
        <f>YEAR(CtasReceber[[#This Row],[Data Recebimento]])</f>
        <v>1900</v>
      </c>
      <c r="M3339" s="154"/>
      <c r="N3339" s="208"/>
      <c r="O33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0" spans="1:15">
      <c r="A3340" s="156"/>
      <c r="B3340" s="220"/>
      <c r="C3340" s="150"/>
      <c r="D3340" s="150"/>
      <c r="E3340" s="150"/>
      <c r="F3340" s="150"/>
      <c r="G3340" s="151"/>
      <c r="H3340" s="23">
        <f>MONTH(CtasReceber[[#This Row],[Data Vencimento]])</f>
        <v>1</v>
      </c>
      <c r="I3340" s="23">
        <f>YEAR(CtasReceber[[#This Row],[Data Vencimento]])</f>
        <v>1900</v>
      </c>
      <c r="J3340" s="156"/>
      <c r="K3340" s="23">
        <f>MONTH(CtasReceber[[#This Row],[Data Recebimento]])</f>
        <v>1</v>
      </c>
      <c r="L3340" s="23">
        <f>YEAR(CtasReceber[[#This Row],[Data Recebimento]])</f>
        <v>1900</v>
      </c>
      <c r="M3340" s="154"/>
      <c r="N3340" s="208"/>
      <c r="O33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1" spans="1:15">
      <c r="A3341" s="156"/>
      <c r="B3341" s="220"/>
      <c r="C3341" s="150"/>
      <c r="D3341" s="150"/>
      <c r="E3341" s="150"/>
      <c r="F3341" s="150"/>
      <c r="G3341" s="151"/>
      <c r="H3341" s="23">
        <f>MONTH(CtasReceber[[#This Row],[Data Vencimento]])</f>
        <v>1</v>
      </c>
      <c r="I3341" s="23">
        <f>YEAR(CtasReceber[[#This Row],[Data Vencimento]])</f>
        <v>1900</v>
      </c>
      <c r="J3341" s="156"/>
      <c r="K3341" s="23">
        <f>MONTH(CtasReceber[[#This Row],[Data Recebimento]])</f>
        <v>1</v>
      </c>
      <c r="L3341" s="23">
        <f>YEAR(CtasReceber[[#This Row],[Data Recebimento]])</f>
        <v>1900</v>
      </c>
      <c r="M3341" s="154"/>
      <c r="N3341" s="208"/>
      <c r="O33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2" spans="1:15">
      <c r="A3342" s="156"/>
      <c r="B3342" s="220"/>
      <c r="C3342" s="150"/>
      <c r="D3342" s="150"/>
      <c r="E3342" s="150"/>
      <c r="F3342" s="150"/>
      <c r="G3342" s="151"/>
      <c r="H3342" s="23">
        <f>MONTH(CtasReceber[[#This Row],[Data Vencimento]])</f>
        <v>1</v>
      </c>
      <c r="I3342" s="23">
        <f>YEAR(CtasReceber[[#This Row],[Data Vencimento]])</f>
        <v>1900</v>
      </c>
      <c r="J3342" s="156"/>
      <c r="K3342" s="23">
        <f>MONTH(CtasReceber[[#This Row],[Data Recebimento]])</f>
        <v>1</v>
      </c>
      <c r="L3342" s="23">
        <f>YEAR(CtasReceber[[#This Row],[Data Recebimento]])</f>
        <v>1900</v>
      </c>
      <c r="M3342" s="154"/>
      <c r="N3342" s="208"/>
      <c r="O33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3" spans="1:15">
      <c r="A3343" s="156"/>
      <c r="B3343" s="220"/>
      <c r="C3343" s="150"/>
      <c r="D3343" s="150"/>
      <c r="E3343" s="150"/>
      <c r="F3343" s="150"/>
      <c r="G3343" s="151"/>
      <c r="H3343" s="23">
        <f>MONTH(CtasReceber[[#This Row],[Data Vencimento]])</f>
        <v>1</v>
      </c>
      <c r="I3343" s="23">
        <f>YEAR(CtasReceber[[#This Row],[Data Vencimento]])</f>
        <v>1900</v>
      </c>
      <c r="J3343" s="156"/>
      <c r="K3343" s="23">
        <f>MONTH(CtasReceber[[#This Row],[Data Recebimento]])</f>
        <v>1</v>
      </c>
      <c r="L3343" s="23">
        <f>YEAR(CtasReceber[[#This Row],[Data Recebimento]])</f>
        <v>1900</v>
      </c>
      <c r="M3343" s="154"/>
      <c r="N3343" s="208"/>
      <c r="O33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4" spans="1:15">
      <c r="A3344" s="156"/>
      <c r="B3344" s="220"/>
      <c r="C3344" s="150"/>
      <c r="D3344" s="150"/>
      <c r="E3344" s="150"/>
      <c r="F3344" s="150"/>
      <c r="G3344" s="151"/>
      <c r="H3344" s="23">
        <f>MONTH(CtasReceber[[#This Row],[Data Vencimento]])</f>
        <v>1</v>
      </c>
      <c r="I3344" s="23">
        <f>YEAR(CtasReceber[[#This Row],[Data Vencimento]])</f>
        <v>1900</v>
      </c>
      <c r="J3344" s="156"/>
      <c r="K3344" s="23">
        <f>MONTH(CtasReceber[[#This Row],[Data Recebimento]])</f>
        <v>1</v>
      </c>
      <c r="L3344" s="23">
        <f>YEAR(CtasReceber[[#This Row],[Data Recebimento]])</f>
        <v>1900</v>
      </c>
      <c r="M3344" s="154"/>
      <c r="N3344" s="208"/>
      <c r="O33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5" spans="1:15">
      <c r="A3345" s="156"/>
      <c r="B3345" s="220"/>
      <c r="C3345" s="150"/>
      <c r="D3345" s="150"/>
      <c r="E3345" s="150"/>
      <c r="F3345" s="150"/>
      <c r="G3345" s="151"/>
      <c r="H3345" s="23">
        <f>MONTH(CtasReceber[[#This Row],[Data Vencimento]])</f>
        <v>1</v>
      </c>
      <c r="I3345" s="23">
        <f>YEAR(CtasReceber[[#This Row],[Data Vencimento]])</f>
        <v>1900</v>
      </c>
      <c r="J3345" s="156"/>
      <c r="K3345" s="23">
        <f>MONTH(CtasReceber[[#This Row],[Data Recebimento]])</f>
        <v>1</v>
      </c>
      <c r="L3345" s="23">
        <f>YEAR(CtasReceber[[#This Row],[Data Recebimento]])</f>
        <v>1900</v>
      </c>
      <c r="M3345" s="154"/>
      <c r="N3345" s="208"/>
      <c r="O33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6" spans="1:15">
      <c r="A3346" s="156"/>
      <c r="B3346" s="220"/>
      <c r="C3346" s="150"/>
      <c r="D3346" s="150"/>
      <c r="E3346" s="150"/>
      <c r="F3346" s="150"/>
      <c r="G3346" s="151"/>
      <c r="H3346" s="23">
        <f>MONTH(CtasReceber[[#This Row],[Data Vencimento]])</f>
        <v>1</v>
      </c>
      <c r="I3346" s="23">
        <f>YEAR(CtasReceber[[#This Row],[Data Vencimento]])</f>
        <v>1900</v>
      </c>
      <c r="J3346" s="156"/>
      <c r="K3346" s="23">
        <f>MONTH(CtasReceber[[#This Row],[Data Recebimento]])</f>
        <v>1</v>
      </c>
      <c r="L3346" s="23">
        <f>YEAR(CtasReceber[[#This Row],[Data Recebimento]])</f>
        <v>1900</v>
      </c>
      <c r="M3346" s="154"/>
      <c r="N3346" s="208"/>
      <c r="O33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7" spans="1:15">
      <c r="A3347" s="156"/>
      <c r="B3347" s="220"/>
      <c r="C3347" s="150"/>
      <c r="D3347" s="150"/>
      <c r="E3347" s="150"/>
      <c r="F3347" s="150"/>
      <c r="G3347" s="151"/>
      <c r="H3347" s="23">
        <f>MONTH(CtasReceber[[#This Row],[Data Vencimento]])</f>
        <v>1</v>
      </c>
      <c r="I3347" s="23">
        <f>YEAR(CtasReceber[[#This Row],[Data Vencimento]])</f>
        <v>1900</v>
      </c>
      <c r="J3347" s="156"/>
      <c r="K3347" s="23">
        <f>MONTH(CtasReceber[[#This Row],[Data Recebimento]])</f>
        <v>1</v>
      </c>
      <c r="L3347" s="23">
        <f>YEAR(CtasReceber[[#This Row],[Data Recebimento]])</f>
        <v>1900</v>
      </c>
      <c r="M3347" s="154"/>
      <c r="N3347" s="208"/>
      <c r="O33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8" spans="1:15">
      <c r="A3348" s="156"/>
      <c r="B3348" s="220"/>
      <c r="C3348" s="150"/>
      <c r="D3348" s="150"/>
      <c r="E3348" s="150"/>
      <c r="F3348" s="150"/>
      <c r="G3348" s="151"/>
      <c r="H3348" s="23">
        <f>MONTH(CtasReceber[[#This Row],[Data Vencimento]])</f>
        <v>1</v>
      </c>
      <c r="I3348" s="23">
        <f>YEAR(CtasReceber[[#This Row],[Data Vencimento]])</f>
        <v>1900</v>
      </c>
      <c r="J3348" s="156"/>
      <c r="K3348" s="23">
        <f>MONTH(CtasReceber[[#This Row],[Data Recebimento]])</f>
        <v>1</v>
      </c>
      <c r="L3348" s="23">
        <f>YEAR(CtasReceber[[#This Row],[Data Recebimento]])</f>
        <v>1900</v>
      </c>
      <c r="M3348" s="154"/>
      <c r="N3348" s="208"/>
      <c r="O33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49" spans="1:15">
      <c r="A3349" s="156"/>
      <c r="B3349" s="220"/>
      <c r="C3349" s="150"/>
      <c r="D3349" s="150"/>
      <c r="E3349" s="150"/>
      <c r="F3349" s="150"/>
      <c r="G3349" s="151"/>
      <c r="H3349" s="23">
        <f>MONTH(CtasReceber[[#This Row],[Data Vencimento]])</f>
        <v>1</v>
      </c>
      <c r="I3349" s="23">
        <f>YEAR(CtasReceber[[#This Row],[Data Vencimento]])</f>
        <v>1900</v>
      </c>
      <c r="J3349" s="156"/>
      <c r="K3349" s="23">
        <f>MONTH(CtasReceber[[#This Row],[Data Recebimento]])</f>
        <v>1</v>
      </c>
      <c r="L3349" s="23">
        <f>YEAR(CtasReceber[[#This Row],[Data Recebimento]])</f>
        <v>1900</v>
      </c>
      <c r="M3349" s="154"/>
      <c r="N3349" s="208"/>
      <c r="O33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0" spans="1:15">
      <c r="A3350" s="156"/>
      <c r="B3350" s="220"/>
      <c r="C3350" s="150"/>
      <c r="D3350" s="150"/>
      <c r="E3350" s="150"/>
      <c r="F3350" s="150"/>
      <c r="G3350" s="151"/>
      <c r="H3350" s="23">
        <f>MONTH(CtasReceber[[#This Row],[Data Vencimento]])</f>
        <v>1</v>
      </c>
      <c r="I3350" s="23">
        <f>YEAR(CtasReceber[[#This Row],[Data Vencimento]])</f>
        <v>1900</v>
      </c>
      <c r="J3350" s="156"/>
      <c r="K3350" s="23">
        <f>MONTH(CtasReceber[[#This Row],[Data Recebimento]])</f>
        <v>1</v>
      </c>
      <c r="L3350" s="23">
        <f>YEAR(CtasReceber[[#This Row],[Data Recebimento]])</f>
        <v>1900</v>
      </c>
      <c r="M3350" s="154"/>
      <c r="N3350" s="208"/>
      <c r="O33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1" spans="1:15">
      <c r="A3351" s="156"/>
      <c r="B3351" s="220"/>
      <c r="C3351" s="150"/>
      <c r="D3351" s="150"/>
      <c r="E3351" s="150"/>
      <c r="F3351" s="150"/>
      <c r="G3351" s="151"/>
      <c r="H3351" s="23">
        <f>MONTH(CtasReceber[[#This Row],[Data Vencimento]])</f>
        <v>1</v>
      </c>
      <c r="I3351" s="23">
        <f>YEAR(CtasReceber[[#This Row],[Data Vencimento]])</f>
        <v>1900</v>
      </c>
      <c r="J3351" s="156"/>
      <c r="K3351" s="23">
        <f>MONTH(CtasReceber[[#This Row],[Data Recebimento]])</f>
        <v>1</v>
      </c>
      <c r="L3351" s="23">
        <f>YEAR(CtasReceber[[#This Row],[Data Recebimento]])</f>
        <v>1900</v>
      </c>
      <c r="M3351" s="154"/>
      <c r="N3351" s="208"/>
      <c r="O33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2" spans="1:15">
      <c r="A3352" s="156"/>
      <c r="B3352" s="220"/>
      <c r="C3352" s="150"/>
      <c r="D3352" s="150"/>
      <c r="E3352" s="150"/>
      <c r="F3352" s="150"/>
      <c r="G3352" s="151"/>
      <c r="H3352" s="23">
        <f>MONTH(CtasReceber[[#This Row],[Data Vencimento]])</f>
        <v>1</v>
      </c>
      <c r="I3352" s="23">
        <f>YEAR(CtasReceber[[#This Row],[Data Vencimento]])</f>
        <v>1900</v>
      </c>
      <c r="J3352" s="156"/>
      <c r="K3352" s="23">
        <f>MONTH(CtasReceber[[#This Row],[Data Recebimento]])</f>
        <v>1</v>
      </c>
      <c r="L3352" s="23">
        <f>YEAR(CtasReceber[[#This Row],[Data Recebimento]])</f>
        <v>1900</v>
      </c>
      <c r="M3352" s="154"/>
      <c r="N3352" s="208"/>
      <c r="O33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3" spans="1:15">
      <c r="A3353" s="156"/>
      <c r="B3353" s="220"/>
      <c r="C3353" s="150"/>
      <c r="D3353" s="150"/>
      <c r="E3353" s="150"/>
      <c r="F3353" s="150"/>
      <c r="G3353" s="151"/>
      <c r="H3353" s="23">
        <f>MONTH(CtasReceber[[#This Row],[Data Vencimento]])</f>
        <v>1</v>
      </c>
      <c r="I3353" s="23">
        <f>YEAR(CtasReceber[[#This Row],[Data Vencimento]])</f>
        <v>1900</v>
      </c>
      <c r="J3353" s="156"/>
      <c r="K3353" s="23">
        <f>MONTH(CtasReceber[[#This Row],[Data Recebimento]])</f>
        <v>1</v>
      </c>
      <c r="L3353" s="23">
        <f>YEAR(CtasReceber[[#This Row],[Data Recebimento]])</f>
        <v>1900</v>
      </c>
      <c r="M3353" s="154"/>
      <c r="N3353" s="208"/>
      <c r="O33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4" spans="1:15">
      <c r="A3354" s="156"/>
      <c r="B3354" s="220"/>
      <c r="C3354" s="150"/>
      <c r="D3354" s="150"/>
      <c r="E3354" s="150"/>
      <c r="F3354" s="150"/>
      <c r="G3354" s="151"/>
      <c r="H3354" s="23">
        <f>MONTH(CtasReceber[[#This Row],[Data Vencimento]])</f>
        <v>1</v>
      </c>
      <c r="I3354" s="23">
        <f>YEAR(CtasReceber[[#This Row],[Data Vencimento]])</f>
        <v>1900</v>
      </c>
      <c r="J3354" s="156"/>
      <c r="K3354" s="23">
        <f>MONTH(CtasReceber[[#This Row],[Data Recebimento]])</f>
        <v>1</v>
      </c>
      <c r="L3354" s="23">
        <f>YEAR(CtasReceber[[#This Row],[Data Recebimento]])</f>
        <v>1900</v>
      </c>
      <c r="M3354" s="154"/>
      <c r="N3354" s="208"/>
      <c r="O33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5" spans="1:15">
      <c r="A3355" s="156"/>
      <c r="B3355" s="220"/>
      <c r="C3355" s="150"/>
      <c r="D3355" s="150"/>
      <c r="E3355" s="150"/>
      <c r="F3355" s="150"/>
      <c r="G3355" s="151"/>
      <c r="H3355" s="23">
        <f>MONTH(CtasReceber[[#This Row],[Data Vencimento]])</f>
        <v>1</v>
      </c>
      <c r="I3355" s="23">
        <f>YEAR(CtasReceber[[#This Row],[Data Vencimento]])</f>
        <v>1900</v>
      </c>
      <c r="J3355" s="156"/>
      <c r="K3355" s="23">
        <f>MONTH(CtasReceber[[#This Row],[Data Recebimento]])</f>
        <v>1</v>
      </c>
      <c r="L3355" s="23">
        <f>YEAR(CtasReceber[[#This Row],[Data Recebimento]])</f>
        <v>1900</v>
      </c>
      <c r="M3355" s="154"/>
      <c r="N3355" s="208"/>
      <c r="O33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6" spans="1:15">
      <c r="A3356" s="156"/>
      <c r="B3356" s="220"/>
      <c r="C3356" s="150"/>
      <c r="D3356" s="150"/>
      <c r="E3356" s="150"/>
      <c r="F3356" s="150"/>
      <c r="G3356" s="151"/>
      <c r="H3356" s="23">
        <f>MONTH(CtasReceber[[#This Row],[Data Vencimento]])</f>
        <v>1</v>
      </c>
      <c r="I3356" s="23">
        <f>YEAR(CtasReceber[[#This Row],[Data Vencimento]])</f>
        <v>1900</v>
      </c>
      <c r="J3356" s="156"/>
      <c r="K3356" s="23">
        <f>MONTH(CtasReceber[[#This Row],[Data Recebimento]])</f>
        <v>1</v>
      </c>
      <c r="L3356" s="23">
        <f>YEAR(CtasReceber[[#This Row],[Data Recebimento]])</f>
        <v>1900</v>
      </c>
      <c r="M3356" s="154"/>
      <c r="N3356" s="208"/>
      <c r="O33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7" spans="1:15">
      <c r="A3357" s="156"/>
      <c r="B3357" s="220"/>
      <c r="C3357" s="150"/>
      <c r="D3357" s="150"/>
      <c r="E3357" s="150"/>
      <c r="F3357" s="150"/>
      <c r="G3357" s="151"/>
      <c r="H3357" s="23">
        <f>MONTH(CtasReceber[[#This Row],[Data Vencimento]])</f>
        <v>1</v>
      </c>
      <c r="I3357" s="23">
        <f>YEAR(CtasReceber[[#This Row],[Data Vencimento]])</f>
        <v>1900</v>
      </c>
      <c r="J3357" s="156"/>
      <c r="K3357" s="23">
        <f>MONTH(CtasReceber[[#This Row],[Data Recebimento]])</f>
        <v>1</v>
      </c>
      <c r="L3357" s="23">
        <f>YEAR(CtasReceber[[#This Row],[Data Recebimento]])</f>
        <v>1900</v>
      </c>
      <c r="M3357" s="154"/>
      <c r="N3357" s="208"/>
      <c r="O33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8" spans="1:15">
      <c r="A3358" s="156"/>
      <c r="B3358" s="220"/>
      <c r="C3358" s="150"/>
      <c r="D3358" s="150"/>
      <c r="E3358" s="150"/>
      <c r="F3358" s="150"/>
      <c r="G3358" s="151"/>
      <c r="H3358" s="23">
        <f>MONTH(CtasReceber[[#This Row],[Data Vencimento]])</f>
        <v>1</v>
      </c>
      <c r="I3358" s="23">
        <f>YEAR(CtasReceber[[#This Row],[Data Vencimento]])</f>
        <v>1900</v>
      </c>
      <c r="J3358" s="156"/>
      <c r="K3358" s="23">
        <f>MONTH(CtasReceber[[#This Row],[Data Recebimento]])</f>
        <v>1</v>
      </c>
      <c r="L3358" s="23">
        <f>YEAR(CtasReceber[[#This Row],[Data Recebimento]])</f>
        <v>1900</v>
      </c>
      <c r="M3358" s="154"/>
      <c r="N3358" s="208"/>
      <c r="O33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59" spans="1:15">
      <c r="A3359" s="156"/>
      <c r="B3359" s="220"/>
      <c r="C3359" s="150"/>
      <c r="D3359" s="150"/>
      <c r="E3359" s="150"/>
      <c r="F3359" s="150"/>
      <c r="G3359" s="151"/>
      <c r="H3359" s="23">
        <f>MONTH(CtasReceber[[#This Row],[Data Vencimento]])</f>
        <v>1</v>
      </c>
      <c r="I3359" s="23">
        <f>YEAR(CtasReceber[[#This Row],[Data Vencimento]])</f>
        <v>1900</v>
      </c>
      <c r="J3359" s="156"/>
      <c r="K3359" s="23">
        <f>MONTH(CtasReceber[[#This Row],[Data Recebimento]])</f>
        <v>1</v>
      </c>
      <c r="L3359" s="23">
        <f>YEAR(CtasReceber[[#This Row],[Data Recebimento]])</f>
        <v>1900</v>
      </c>
      <c r="M3359" s="154"/>
      <c r="N3359" s="208"/>
      <c r="O33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0" spans="1:15">
      <c r="A3360" s="156"/>
      <c r="B3360" s="220"/>
      <c r="C3360" s="150"/>
      <c r="D3360" s="150"/>
      <c r="E3360" s="150"/>
      <c r="F3360" s="150"/>
      <c r="G3360" s="151"/>
      <c r="H3360" s="23">
        <f>MONTH(CtasReceber[[#This Row],[Data Vencimento]])</f>
        <v>1</v>
      </c>
      <c r="I3360" s="23">
        <f>YEAR(CtasReceber[[#This Row],[Data Vencimento]])</f>
        <v>1900</v>
      </c>
      <c r="J3360" s="156"/>
      <c r="K3360" s="23">
        <f>MONTH(CtasReceber[[#This Row],[Data Recebimento]])</f>
        <v>1</v>
      </c>
      <c r="L3360" s="23">
        <f>YEAR(CtasReceber[[#This Row],[Data Recebimento]])</f>
        <v>1900</v>
      </c>
      <c r="M3360" s="154"/>
      <c r="N3360" s="208"/>
      <c r="O33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1" spans="1:15">
      <c r="A3361" s="156"/>
      <c r="B3361" s="220"/>
      <c r="C3361" s="150"/>
      <c r="D3361" s="150"/>
      <c r="E3361" s="150"/>
      <c r="F3361" s="150"/>
      <c r="G3361" s="151"/>
      <c r="H3361" s="23">
        <f>MONTH(CtasReceber[[#This Row],[Data Vencimento]])</f>
        <v>1</v>
      </c>
      <c r="I3361" s="23">
        <f>YEAR(CtasReceber[[#This Row],[Data Vencimento]])</f>
        <v>1900</v>
      </c>
      <c r="J3361" s="156"/>
      <c r="K3361" s="23">
        <f>MONTH(CtasReceber[[#This Row],[Data Recebimento]])</f>
        <v>1</v>
      </c>
      <c r="L3361" s="23">
        <f>YEAR(CtasReceber[[#This Row],[Data Recebimento]])</f>
        <v>1900</v>
      </c>
      <c r="M3361" s="154"/>
      <c r="N3361" s="208"/>
      <c r="O33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2" spans="1:15">
      <c r="A3362" s="156"/>
      <c r="B3362" s="220"/>
      <c r="C3362" s="150"/>
      <c r="D3362" s="150"/>
      <c r="E3362" s="150"/>
      <c r="F3362" s="150"/>
      <c r="G3362" s="151"/>
      <c r="H3362" s="23">
        <f>MONTH(CtasReceber[[#This Row],[Data Vencimento]])</f>
        <v>1</v>
      </c>
      <c r="I3362" s="23">
        <f>YEAR(CtasReceber[[#This Row],[Data Vencimento]])</f>
        <v>1900</v>
      </c>
      <c r="J3362" s="156"/>
      <c r="K3362" s="23">
        <f>MONTH(CtasReceber[[#This Row],[Data Recebimento]])</f>
        <v>1</v>
      </c>
      <c r="L3362" s="23">
        <f>YEAR(CtasReceber[[#This Row],[Data Recebimento]])</f>
        <v>1900</v>
      </c>
      <c r="M3362" s="154"/>
      <c r="N3362" s="208"/>
      <c r="O33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3" spans="1:15">
      <c r="A3363" s="156"/>
      <c r="B3363" s="220"/>
      <c r="C3363" s="150"/>
      <c r="D3363" s="150"/>
      <c r="E3363" s="150"/>
      <c r="F3363" s="150"/>
      <c r="G3363" s="151"/>
      <c r="H3363" s="23">
        <f>MONTH(CtasReceber[[#This Row],[Data Vencimento]])</f>
        <v>1</v>
      </c>
      <c r="I3363" s="23">
        <f>YEAR(CtasReceber[[#This Row],[Data Vencimento]])</f>
        <v>1900</v>
      </c>
      <c r="J3363" s="156"/>
      <c r="K3363" s="23">
        <f>MONTH(CtasReceber[[#This Row],[Data Recebimento]])</f>
        <v>1</v>
      </c>
      <c r="L3363" s="23">
        <f>YEAR(CtasReceber[[#This Row],[Data Recebimento]])</f>
        <v>1900</v>
      </c>
      <c r="M3363" s="154"/>
      <c r="N3363" s="208"/>
      <c r="O33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4" spans="1:15">
      <c r="A3364" s="156"/>
      <c r="B3364" s="220"/>
      <c r="C3364" s="150"/>
      <c r="D3364" s="150"/>
      <c r="E3364" s="150"/>
      <c r="F3364" s="150"/>
      <c r="G3364" s="151"/>
      <c r="H3364" s="23">
        <f>MONTH(CtasReceber[[#This Row],[Data Vencimento]])</f>
        <v>1</v>
      </c>
      <c r="I3364" s="23">
        <f>YEAR(CtasReceber[[#This Row],[Data Vencimento]])</f>
        <v>1900</v>
      </c>
      <c r="J3364" s="156"/>
      <c r="K3364" s="23">
        <f>MONTH(CtasReceber[[#This Row],[Data Recebimento]])</f>
        <v>1</v>
      </c>
      <c r="L3364" s="23">
        <f>YEAR(CtasReceber[[#This Row],[Data Recebimento]])</f>
        <v>1900</v>
      </c>
      <c r="M3364" s="154"/>
      <c r="N3364" s="208"/>
      <c r="O33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5" spans="1:15">
      <c r="A3365" s="156"/>
      <c r="B3365" s="220"/>
      <c r="C3365" s="150"/>
      <c r="D3365" s="150"/>
      <c r="E3365" s="150"/>
      <c r="F3365" s="150"/>
      <c r="G3365" s="151"/>
      <c r="H3365" s="23">
        <f>MONTH(CtasReceber[[#This Row],[Data Vencimento]])</f>
        <v>1</v>
      </c>
      <c r="I3365" s="23">
        <f>YEAR(CtasReceber[[#This Row],[Data Vencimento]])</f>
        <v>1900</v>
      </c>
      <c r="J3365" s="156"/>
      <c r="K3365" s="23">
        <f>MONTH(CtasReceber[[#This Row],[Data Recebimento]])</f>
        <v>1</v>
      </c>
      <c r="L3365" s="23">
        <f>YEAR(CtasReceber[[#This Row],[Data Recebimento]])</f>
        <v>1900</v>
      </c>
      <c r="M3365" s="154"/>
      <c r="N3365" s="208"/>
      <c r="O33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6" spans="1:15">
      <c r="A3366" s="156"/>
      <c r="B3366" s="220"/>
      <c r="C3366" s="150"/>
      <c r="D3366" s="150"/>
      <c r="E3366" s="150"/>
      <c r="F3366" s="150"/>
      <c r="G3366" s="151"/>
      <c r="H3366" s="23">
        <f>MONTH(CtasReceber[[#This Row],[Data Vencimento]])</f>
        <v>1</v>
      </c>
      <c r="I3366" s="23">
        <f>YEAR(CtasReceber[[#This Row],[Data Vencimento]])</f>
        <v>1900</v>
      </c>
      <c r="J3366" s="156"/>
      <c r="K3366" s="23">
        <f>MONTH(CtasReceber[[#This Row],[Data Recebimento]])</f>
        <v>1</v>
      </c>
      <c r="L3366" s="23">
        <f>YEAR(CtasReceber[[#This Row],[Data Recebimento]])</f>
        <v>1900</v>
      </c>
      <c r="M3366" s="154"/>
      <c r="N3366" s="208"/>
      <c r="O33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7" spans="1:15">
      <c r="A3367" s="156"/>
      <c r="B3367" s="220"/>
      <c r="C3367" s="150"/>
      <c r="D3367" s="150"/>
      <c r="E3367" s="150"/>
      <c r="F3367" s="150"/>
      <c r="G3367" s="151"/>
      <c r="H3367" s="23">
        <f>MONTH(CtasReceber[[#This Row],[Data Vencimento]])</f>
        <v>1</v>
      </c>
      <c r="I3367" s="23">
        <f>YEAR(CtasReceber[[#This Row],[Data Vencimento]])</f>
        <v>1900</v>
      </c>
      <c r="J3367" s="156"/>
      <c r="K3367" s="23">
        <f>MONTH(CtasReceber[[#This Row],[Data Recebimento]])</f>
        <v>1</v>
      </c>
      <c r="L3367" s="23">
        <f>YEAR(CtasReceber[[#This Row],[Data Recebimento]])</f>
        <v>1900</v>
      </c>
      <c r="M3367" s="154"/>
      <c r="N3367" s="208"/>
      <c r="O33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8" spans="1:15">
      <c r="A3368" s="156"/>
      <c r="B3368" s="220"/>
      <c r="C3368" s="150"/>
      <c r="D3368" s="150"/>
      <c r="E3368" s="150"/>
      <c r="F3368" s="150"/>
      <c r="G3368" s="151"/>
      <c r="H3368" s="23">
        <f>MONTH(CtasReceber[[#This Row],[Data Vencimento]])</f>
        <v>1</v>
      </c>
      <c r="I3368" s="23">
        <f>YEAR(CtasReceber[[#This Row],[Data Vencimento]])</f>
        <v>1900</v>
      </c>
      <c r="J3368" s="156"/>
      <c r="K3368" s="23">
        <f>MONTH(CtasReceber[[#This Row],[Data Recebimento]])</f>
        <v>1</v>
      </c>
      <c r="L3368" s="23">
        <f>YEAR(CtasReceber[[#This Row],[Data Recebimento]])</f>
        <v>1900</v>
      </c>
      <c r="M3368" s="154"/>
      <c r="N3368" s="208"/>
      <c r="O33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69" spans="1:15">
      <c r="A3369" s="156"/>
      <c r="B3369" s="220"/>
      <c r="C3369" s="150"/>
      <c r="D3369" s="150"/>
      <c r="E3369" s="150"/>
      <c r="F3369" s="150"/>
      <c r="G3369" s="151"/>
      <c r="H3369" s="23">
        <f>MONTH(CtasReceber[[#This Row],[Data Vencimento]])</f>
        <v>1</v>
      </c>
      <c r="I3369" s="23">
        <f>YEAR(CtasReceber[[#This Row],[Data Vencimento]])</f>
        <v>1900</v>
      </c>
      <c r="J3369" s="156"/>
      <c r="K3369" s="23">
        <f>MONTH(CtasReceber[[#This Row],[Data Recebimento]])</f>
        <v>1</v>
      </c>
      <c r="L3369" s="23">
        <f>YEAR(CtasReceber[[#This Row],[Data Recebimento]])</f>
        <v>1900</v>
      </c>
      <c r="M3369" s="154"/>
      <c r="N3369" s="208"/>
      <c r="O33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0" spans="1:15">
      <c r="A3370" s="156"/>
      <c r="B3370" s="220"/>
      <c r="C3370" s="150"/>
      <c r="D3370" s="150"/>
      <c r="E3370" s="150"/>
      <c r="F3370" s="150"/>
      <c r="G3370" s="151"/>
      <c r="H3370" s="23">
        <f>MONTH(CtasReceber[[#This Row],[Data Vencimento]])</f>
        <v>1</v>
      </c>
      <c r="I3370" s="23">
        <f>YEAR(CtasReceber[[#This Row],[Data Vencimento]])</f>
        <v>1900</v>
      </c>
      <c r="J3370" s="156"/>
      <c r="K3370" s="23">
        <f>MONTH(CtasReceber[[#This Row],[Data Recebimento]])</f>
        <v>1</v>
      </c>
      <c r="L3370" s="23">
        <f>YEAR(CtasReceber[[#This Row],[Data Recebimento]])</f>
        <v>1900</v>
      </c>
      <c r="M3370" s="154"/>
      <c r="N3370" s="208"/>
      <c r="O33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1" spans="1:15">
      <c r="A3371" s="156"/>
      <c r="B3371" s="220"/>
      <c r="C3371" s="150"/>
      <c r="D3371" s="150"/>
      <c r="E3371" s="150"/>
      <c r="F3371" s="150"/>
      <c r="G3371" s="151"/>
      <c r="H3371" s="23">
        <f>MONTH(CtasReceber[[#This Row],[Data Vencimento]])</f>
        <v>1</v>
      </c>
      <c r="I3371" s="23">
        <f>YEAR(CtasReceber[[#This Row],[Data Vencimento]])</f>
        <v>1900</v>
      </c>
      <c r="J3371" s="156"/>
      <c r="K3371" s="23">
        <f>MONTH(CtasReceber[[#This Row],[Data Recebimento]])</f>
        <v>1</v>
      </c>
      <c r="L3371" s="23">
        <f>YEAR(CtasReceber[[#This Row],[Data Recebimento]])</f>
        <v>1900</v>
      </c>
      <c r="M3371" s="154"/>
      <c r="N3371" s="208"/>
      <c r="O33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2" spans="1:15">
      <c r="A3372" s="156"/>
      <c r="B3372" s="220"/>
      <c r="C3372" s="150"/>
      <c r="D3372" s="150"/>
      <c r="E3372" s="150"/>
      <c r="F3372" s="150"/>
      <c r="G3372" s="151"/>
      <c r="H3372" s="23">
        <f>MONTH(CtasReceber[[#This Row],[Data Vencimento]])</f>
        <v>1</v>
      </c>
      <c r="I3372" s="23">
        <f>YEAR(CtasReceber[[#This Row],[Data Vencimento]])</f>
        <v>1900</v>
      </c>
      <c r="J3372" s="156"/>
      <c r="K3372" s="23">
        <f>MONTH(CtasReceber[[#This Row],[Data Recebimento]])</f>
        <v>1</v>
      </c>
      <c r="L3372" s="23">
        <f>YEAR(CtasReceber[[#This Row],[Data Recebimento]])</f>
        <v>1900</v>
      </c>
      <c r="M3372" s="154"/>
      <c r="N3372" s="208"/>
      <c r="O33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3" spans="1:15">
      <c r="A3373" s="156"/>
      <c r="B3373" s="220"/>
      <c r="C3373" s="150"/>
      <c r="D3373" s="150"/>
      <c r="E3373" s="150"/>
      <c r="F3373" s="150"/>
      <c r="G3373" s="151"/>
      <c r="H3373" s="23">
        <f>MONTH(CtasReceber[[#This Row],[Data Vencimento]])</f>
        <v>1</v>
      </c>
      <c r="I3373" s="23">
        <f>YEAR(CtasReceber[[#This Row],[Data Vencimento]])</f>
        <v>1900</v>
      </c>
      <c r="J3373" s="156"/>
      <c r="K3373" s="23">
        <f>MONTH(CtasReceber[[#This Row],[Data Recebimento]])</f>
        <v>1</v>
      </c>
      <c r="L3373" s="23">
        <f>YEAR(CtasReceber[[#This Row],[Data Recebimento]])</f>
        <v>1900</v>
      </c>
      <c r="M3373" s="154"/>
      <c r="N3373" s="208"/>
      <c r="O33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4" spans="1:15">
      <c r="A3374" s="156"/>
      <c r="B3374" s="220"/>
      <c r="C3374" s="150"/>
      <c r="D3374" s="150"/>
      <c r="E3374" s="150"/>
      <c r="F3374" s="150"/>
      <c r="G3374" s="151"/>
      <c r="H3374" s="23">
        <f>MONTH(CtasReceber[[#This Row],[Data Vencimento]])</f>
        <v>1</v>
      </c>
      <c r="I3374" s="23">
        <f>YEAR(CtasReceber[[#This Row],[Data Vencimento]])</f>
        <v>1900</v>
      </c>
      <c r="J3374" s="156"/>
      <c r="K3374" s="23">
        <f>MONTH(CtasReceber[[#This Row],[Data Recebimento]])</f>
        <v>1</v>
      </c>
      <c r="L3374" s="23">
        <f>YEAR(CtasReceber[[#This Row],[Data Recebimento]])</f>
        <v>1900</v>
      </c>
      <c r="M3374" s="154"/>
      <c r="N3374" s="208"/>
      <c r="O33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5" spans="1:15">
      <c r="A3375" s="156"/>
      <c r="B3375" s="220"/>
      <c r="C3375" s="150"/>
      <c r="D3375" s="150"/>
      <c r="E3375" s="150"/>
      <c r="F3375" s="150"/>
      <c r="G3375" s="151"/>
      <c r="H3375" s="23">
        <f>MONTH(CtasReceber[[#This Row],[Data Vencimento]])</f>
        <v>1</v>
      </c>
      <c r="I3375" s="23">
        <f>YEAR(CtasReceber[[#This Row],[Data Vencimento]])</f>
        <v>1900</v>
      </c>
      <c r="J3375" s="156"/>
      <c r="K3375" s="23">
        <f>MONTH(CtasReceber[[#This Row],[Data Recebimento]])</f>
        <v>1</v>
      </c>
      <c r="L3375" s="23">
        <f>YEAR(CtasReceber[[#This Row],[Data Recebimento]])</f>
        <v>1900</v>
      </c>
      <c r="M3375" s="154"/>
      <c r="N3375" s="208"/>
      <c r="O33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6" spans="1:15">
      <c r="A3376" s="156"/>
      <c r="B3376" s="220"/>
      <c r="C3376" s="150"/>
      <c r="D3376" s="150"/>
      <c r="E3376" s="150"/>
      <c r="F3376" s="150"/>
      <c r="G3376" s="151"/>
      <c r="H3376" s="23">
        <f>MONTH(CtasReceber[[#This Row],[Data Vencimento]])</f>
        <v>1</v>
      </c>
      <c r="I3376" s="23">
        <f>YEAR(CtasReceber[[#This Row],[Data Vencimento]])</f>
        <v>1900</v>
      </c>
      <c r="J3376" s="156"/>
      <c r="K3376" s="23">
        <f>MONTH(CtasReceber[[#This Row],[Data Recebimento]])</f>
        <v>1</v>
      </c>
      <c r="L3376" s="23">
        <f>YEAR(CtasReceber[[#This Row],[Data Recebimento]])</f>
        <v>1900</v>
      </c>
      <c r="M3376" s="154"/>
      <c r="N3376" s="208"/>
      <c r="O33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7" spans="1:15">
      <c r="A3377" s="156"/>
      <c r="B3377" s="220"/>
      <c r="C3377" s="150"/>
      <c r="D3377" s="150"/>
      <c r="E3377" s="150"/>
      <c r="F3377" s="150"/>
      <c r="G3377" s="151"/>
      <c r="H3377" s="23">
        <f>MONTH(CtasReceber[[#This Row],[Data Vencimento]])</f>
        <v>1</v>
      </c>
      <c r="I3377" s="23">
        <f>YEAR(CtasReceber[[#This Row],[Data Vencimento]])</f>
        <v>1900</v>
      </c>
      <c r="J3377" s="156"/>
      <c r="K3377" s="23">
        <f>MONTH(CtasReceber[[#This Row],[Data Recebimento]])</f>
        <v>1</v>
      </c>
      <c r="L3377" s="23">
        <f>YEAR(CtasReceber[[#This Row],[Data Recebimento]])</f>
        <v>1900</v>
      </c>
      <c r="M3377" s="154"/>
      <c r="N3377" s="208"/>
      <c r="O33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8" spans="1:15">
      <c r="A3378" s="156"/>
      <c r="B3378" s="220"/>
      <c r="C3378" s="150"/>
      <c r="D3378" s="150"/>
      <c r="E3378" s="150"/>
      <c r="F3378" s="150"/>
      <c r="G3378" s="151"/>
      <c r="H3378" s="23">
        <f>MONTH(CtasReceber[[#This Row],[Data Vencimento]])</f>
        <v>1</v>
      </c>
      <c r="I3378" s="23">
        <f>YEAR(CtasReceber[[#This Row],[Data Vencimento]])</f>
        <v>1900</v>
      </c>
      <c r="J3378" s="156"/>
      <c r="K3378" s="23">
        <f>MONTH(CtasReceber[[#This Row],[Data Recebimento]])</f>
        <v>1</v>
      </c>
      <c r="L3378" s="23">
        <f>YEAR(CtasReceber[[#This Row],[Data Recebimento]])</f>
        <v>1900</v>
      </c>
      <c r="M3378" s="154"/>
      <c r="N3378" s="208"/>
      <c r="O33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79" spans="1:15">
      <c r="A3379" s="156"/>
      <c r="B3379" s="220"/>
      <c r="C3379" s="150"/>
      <c r="D3379" s="150"/>
      <c r="E3379" s="150"/>
      <c r="F3379" s="150"/>
      <c r="G3379" s="151"/>
      <c r="H3379" s="23">
        <f>MONTH(CtasReceber[[#This Row],[Data Vencimento]])</f>
        <v>1</v>
      </c>
      <c r="I3379" s="23">
        <f>YEAR(CtasReceber[[#This Row],[Data Vencimento]])</f>
        <v>1900</v>
      </c>
      <c r="J3379" s="156"/>
      <c r="K3379" s="23">
        <f>MONTH(CtasReceber[[#This Row],[Data Recebimento]])</f>
        <v>1</v>
      </c>
      <c r="L3379" s="23">
        <f>YEAR(CtasReceber[[#This Row],[Data Recebimento]])</f>
        <v>1900</v>
      </c>
      <c r="M3379" s="154"/>
      <c r="N3379" s="208"/>
      <c r="O33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0" spans="1:15">
      <c r="A3380" s="156"/>
      <c r="B3380" s="220"/>
      <c r="C3380" s="150"/>
      <c r="D3380" s="150"/>
      <c r="E3380" s="150"/>
      <c r="F3380" s="150"/>
      <c r="G3380" s="151"/>
      <c r="H3380" s="23">
        <f>MONTH(CtasReceber[[#This Row],[Data Vencimento]])</f>
        <v>1</v>
      </c>
      <c r="I3380" s="23">
        <f>YEAR(CtasReceber[[#This Row],[Data Vencimento]])</f>
        <v>1900</v>
      </c>
      <c r="J3380" s="156"/>
      <c r="K3380" s="23">
        <f>MONTH(CtasReceber[[#This Row],[Data Recebimento]])</f>
        <v>1</v>
      </c>
      <c r="L3380" s="23">
        <f>YEAR(CtasReceber[[#This Row],[Data Recebimento]])</f>
        <v>1900</v>
      </c>
      <c r="M3380" s="154"/>
      <c r="N3380" s="208"/>
      <c r="O33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1" spans="1:15">
      <c r="A3381" s="156"/>
      <c r="B3381" s="220"/>
      <c r="C3381" s="150"/>
      <c r="D3381" s="150"/>
      <c r="E3381" s="150"/>
      <c r="F3381" s="150"/>
      <c r="G3381" s="151"/>
      <c r="H3381" s="23">
        <f>MONTH(CtasReceber[[#This Row],[Data Vencimento]])</f>
        <v>1</v>
      </c>
      <c r="I3381" s="23">
        <f>YEAR(CtasReceber[[#This Row],[Data Vencimento]])</f>
        <v>1900</v>
      </c>
      <c r="J3381" s="156"/>
      <c r="K3381" s="23">
        <f>MONTH(CtasReceber[[#This Row],[Data Recebimento]])</f>
        <v>1</v>
      </c>
      <c r="L3381" s="23">
        <f>YEAR(CtasReceber[[#This Row],[Data Recebimento]])</f>
        <v>1900</v>
      </c>
      <c r="M3381" s="154"/>
      <c r="N3381" s="208"/>
      <c r="O33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2" spans="1:15">
      <c r="A3382" s="156"/>
      <c r="B3382" s="220"/>
      <c r="C3382" s="150"/>
      <c r="D3382" s="150"/>
      <c r="E3382" s="150"/>
      <c r="F3382" s="150"/>
      <c r="G3382" s="151"/>
      <c r="H3382" s="23">
        <f>MONTH(CtasReceber[[#This Row],[Data Vencimento]])</f>
        <v>1</v>
      </c>
      <c r="I3382" s="23">
        <f>YEAR(CtasReceber[[#This Row],[Data Vencimento]])</f>
        <v>1900</v>
      </c>
      <c r="J3382" s="156"/>
      <c r="K3382" s="23">
        <f>MONTH(CtasReceber[[#This Row],[Data Recebimento]])</f>
        <v>1</v>
      </c>
      <c r="L3382" s="23">
        <f>YEAR(CtasReceber[[#This Row],[Data Recebimento]])</f>
        <v>1900</v>
      </c>
      <c r="M3382" s="154"/>
      <c r="N3382" s="208"/>
      <c r="O33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3" spans="1:15">
      <c r="A3383" s="156"/>
      <c r="B3383" s="220"/>
      <c r="C3383" s="150"/>
      <c r="D3383" s="150"/>
      <c r="E3383" s="150"/>
      <c r="F3383" s="150"/>
      <c r="G3383" s="151"/>
      <c r="H3383" s="23">
        <f>MONTH(CtasReceber[[#This Row],[Data Vencimento]])</f>
        <v>1</v>
      </c>
      <c r="I3383" s="23">
        <f>YEAR(CtasReceber[[#This Row],[Data Vencimento]])</f>
        <v>1900</v>
      </c>
      <c r="J3383" s="156"/>
      <c r="K3383" s="23">
        <f>MONTH(CtasReceber[[#This Row],[Data Recebimento]])</f>
        <v>1</v>
      </c>
      <c r="L3383" s="23">
        <f>YEAR(CtasReceber[[#This Row],[Data Recebimento]])</f>
        <v>1900</v>
      </c>
      <c r="M3383" s="154"/>
      <c r="N3383" s="208"/>
      <c r="O33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4" spans="1:15">
      <c r="A3384" s="156"/>
      <c r="B3384" s="220"/>
      <c r="C3384" s="150"/>
      <c r="D3384" s="150"/>
      <c r="E3384" s="150"/>
      <c r="F3384" s="150"/>
      <c r="G3384" s="151"/>
      <c r="H3384" s="23">
        <f>MONTH(CtasReceber[[#This Row],[Data Vencimento]])</f>
        <v>1</v>
      </c>
      <c r="I3384" s="23">
        <f>YEAR(CtasReceber[[#This Row],[Data Vencimento]])</f>
        <v>1900</v>
      </c>
      <c r="J3384" s="156"/>
      <c r="K3384" s="23">
        <f>MONTH(CtasReceber[[#This Row],[Data Recebimento]])</f>
        <v>1</v>
      </c>
      <c r="L3384" s="23">
        <f>YEAR(CtasReceber[[#This Row],[Data Recebimento]])</f>
        <v>1900</v>
      </c>
      <c r="M3384" s="154"/>
      <c r="N3384" s="208"/>
      <c r="O33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5" spans="1:15">
      <c r="A3385" s="156"/>
      <c r="B3385" s="220"/>
      <c r="C3385" s="150"/>
      <c r="D3385" s="150"/>
      <c r="E3385" s="150"/>
      <c r="F3385" s="150"/>
      <c r="G3385" s="151"/>
      <c r="H3385" s="23">
        <f>MONTH(CtasReceber[[#This Row],[Data Vencimento]])</f>
        <v>1</v>
      </c>
      <c r="I3385" s="23">
        <f>YEAR(CtasReceber[[#This Row],[Data Vencimento]])</f>
        <v>1900</v>
      </c>
      <c r="J3385" s="156"/>
      <c r="K3385" s="23">
        <f>MONTH(CtasReceber[[#This Row],[Data Recebimento]])</f>
        <v>1</v>
      </c>
      <c r="L3385" s="23">
        <f>YEAR(CtasReceber[[#This Row],[Data Recebimento]])</f>
        <v>1900</v>
      </c>
      <c r="M3385" s="154"/>
      <c r="N3385" s="208"/>
      <c r="O33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6" spans="1:15">
      <c r="A3386" s="156"/>
      <c r="B3386" s="220"/>
      <c r="C3386" s="150"/>
      <c r="D3386" s="150"/>
      <c r="E3386" s="150"/>
      <c r="F3386" s="150"/>
      <c r="G3386" s="151"/>
      <c r="H3386" s="23">
        <f>MONTH(CtasReceber[[#This Row],[Data Vencimento]])</f>
        <v>1</v>
      </c>
      <c r="I3386" s="23">
        <f>YEAR(CtasReceber[[#This Row],[Data Vencimento]])</f>
        <v>1900</v>
      </c>
      <c r="J3386" s="156"/>
      <c r="K3386" s="23">
        <f>MONTH(CtasReceber[[#This Row],[Data Recebimento]])</f>
        <v>1</v>
      </c>
      <c r="L3386" s="23">
        <f>YEAR(CtasReceber[[#This Row],[Data Recebimento]])</f>
        <v>1900</v>
      </c>
      <c r="M3386" s="154"/>
      <c r="N3386" s="208"/>
      <c r="O33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7" spans="1:15">
      <c r="A3387" s="156"/>
      <c r="B3387" s="220"/>
      <c r="C3387" s="150"/>
      <c r="D3387" s="150"/>
      <c r="E3387" s="150"/>
      <c r="F3387" s="150"/>
      <c r="G3387" s="151"/>
      <c r="H3387" s="23">
        <f>MONTH(CtasReceber[[#This Row],[Data Vencimento]])</f>
        <v>1</v>
      </c>
      <c r="I3387" s="23">
        <f>YEAR(CtasReceber[[#This Row],[Data Vencimento]])</f>
        <v>1900</v>
      </c>
      <c r="J3387" s="156"/>
      <c r="K3387" s="23">
        <f>MONTH(CtasReceber[[#This Row],[Data Recebimento]])</f>
        <v>1</v>
      </c>
      <c r="L3387" s="23">
        <f>YEAR(CtasReceber[[#This Row],[Data Recebimento]])</f>
        <v>1900</v>
      </c>
      <c r="M3387" s="154"/>
      <c r="N3387" s="208"/>
      <c r="O33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8" spans="1:15">
      <c r="A3388" s="156"/>
      <c r="B3388" s="220"/>
      <c r="C3388" s="150"/>
      <c r="D3388" s="150"/>
      <c r="E3388" s="150"/>
      <c r="F3388" s="150"/>
      <c r="G3388" s="151"/>
      <c r="H3388" s="23">
        <f>MONTH(CtasReceber[[#This Row],[Data Vencimento]])</f>
        <v>1</v>
      </c>
      <c r="I3388" s="23">
        <f>YEAR(CtasReceber[[#This Row],[Data Vencimento]])</f>
        <v>1900</v>
      </c>
      <c r="J3388" s="156"/>
      <c r="K3388" s="23">
        <f>MONTH(CtasReceber[[#This Row],[Data Recebimento]])</f>
        <v>1</v>
      </c>
      <c r="L3388" s="23">
        <f>YEAR(CtasReceber[[#This Row],[Data Recebimento]])</f>
        <v>1900</v>
      </c>
      <c r="M3388" s="154"/>
      <c r="N3388" s="208"/>
      <c r="O33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89" spans="1:15">
      <c r="A3389" s="156"/>
      <c r="B3389" s="220"/>
      <c r="C3389" s="150"/>
      <c r="D3389" s="150"/>
      <c r="E3389" s="150"/>
      <c r="F3389" s="150"/>
      <c r="G3389" s="151"/>
      <c r="H3389" s="23">
        <f>MONTH(CtasReceber[[#This Row],[Data Vencimento]])</f>
        <v>1</v>
      </c>
      <c r="I3389" s="23">
        <f>YEAR(CtasReceber[[#This Row],[Data Vencimento]])</f>
        <v>1900</v>
      </c>
      <c r="J3389" s="156"/>
      <c r="K3389" s="23">
        <f>MONTH(CtasReceber[[#This Row],[Data Recebimento]])</f>
        <v>1</v>
      </c>
      <c r="L3389" s="23">
        <f>YEAR(CtasReceber[[#This Row],[Data Recebimento]])</f>
        <v>1900</v>
      </c>
      <c r="M3389" s="154"/>
      <c r="N3389" s="208"/>
      <c r="O33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0" spans="1:15">
      <c r="A3390" s="156"/>
      <c r="B3390" s="220"/>
      <c r="C3390" s="150"/>
      <c r="D3390" s="150"/>
      <c r="E3390" s="150"/>
      <c r="F3390" s="150"/>
      <c r="G3390" s="151"/>
      <c r="H3390" s="23">
        <f>MONTH(CtasReceber[[#This Row],[Data Vencimento]])</f>
        <v>1</v>
      </c>
      <c r="I3390" s="23">
        <f>YEAR(CtasReceber[[#This Row],[Data Vencimento]])</f>
        <v>1900</v>
      </c>
      <c r="J3390" s="156"/>
      <c r="K3390" s="23">
        <f>MONTH(CtasReceber[[#This Row],[Data Recebimento]])</f>
        <v>1</v>
      </c>
      <c r="L3390" s="23">
        <f>YEAR(CtasReceber[[#This Row],[Data Recebimento]])</f>
        <v>1900</v>
      </c>
      <c r="M3390" s="154"/>
      <c r="N3390" s="208"/>
      <c r="O33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1" spans="1:15">
      <c r="A3391" s="156"/>
      <c r="B3391" s="220"/>
      <c r="C3391" s="150"/>
      <c r="D3391" s="150"/>
      <c r="E3391" s="150"/>
      <c r="F3391" s="150"/>
      <c r="G3391" s="151"/>
      <c r="H3391" s="23">
        <f>MONTH(CtasReceber[[#This Row],[Data Vencimento]])</f>
        <v>1</v>
      </c>
      <c r="I3391" s="23">
        <f>YEAR(CtasReceber[[#This Row],[Data Vencimento]])</f>
        <v>1900</v>
      </c>
      <c r="J3391" s="156"/>
      <c r="K3391" s="23">
        <f>MONTH(CtasReceber[[#This Row],[Data Recebimento]])</f>
        <v>1</v>
      </c>
      <c r="L3391" s="23">
        <f>YEAR(CtasReceber[[#This Row],[Data Recebimento]])</f>
        <v>1900</v>
      </c>
      <c r="M3391" s="154"/>
      <c r="N3391" s="208"/>
      <c r="O33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2" spans="1:15">
      <c r="A3392" s="156"/>
      <c r="B3392" s="220"/>
      <c r="C3392" s="150"/>
      <c r="D3392" s="150"/>
      <c r="E3392" s="150"/>
      <c r="F3392" s="150"/>
      <c r="G3392" s="151"/>
      <c r="H3392" s="23">
        <f>MONTH(CtasReceber[[#This Row],[Data Vencimento]])</f>
        <v>1</v>
      </c>
      <c r="I3392" s="23">
        <f>YEAR(CtasReceber[[#This Row],[Data Vencimento]])</f>
        <v>1900</v>
      </c>
      <c r="J3392" s="156"/>
      <c r="K3392" s="23">
        <f>MONTH(CtasReceber[[#This Row],[Data Recebimento]])</f>
        <v>1</v>
      </c>
      <c r="L3392" s="23">
        <f>YEAR(CtasReceber[[#This Row],[Data Recebimento]])</f>
        <v>1900</v>
      </c>
      <c r="M3392" s="154"/>
      <c r="N3392" s="208"/>
      <c r="O33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3" spans="1:15">
      <c r="A3393" s="156"/>
      <c r="B3393" s="220"/>
      <c r="C3393" s="150"/>
      <c r="D3393" s="150"/>
      <c r="E3393" s="150"/>
      <c r="F3393" s="150"/>
      <c r="G3393" s="151"/>
      <c r="H3393" s="23">
        <f>MONTH(CtasReceber[[#This Row],[Data Vencimento]])</f>
        <v>1</v>
      </c>
      <c r="I3393" s="23">
        <f>YEAR(CtasReceber[[#This Row],[Data Vencimento]])</f>
        <v>1900</v>
      </c>
      <c r="J3393" s="156"/>
      <c r="K3393" s="23">
        <f>MONTH(CtasReceber[[#This Row],[Data Recebimento]])</f>
        <v>1</v>
      </c>
      <c r="L3393" s="23">
        <f>YEAR(CtasReceber[[#This Row],[Data Recebimento]])</f>
        <v>1900</v>
      </c>
      <c r="M3393" s="154"/>
      <c r="N3393" s="208"/>
      <c r="O33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4" spans="1:15">
      <c r="A3394" s="156"/>
      <c r="B3394" s="220"/>
      <c r="C3394" s="150"/>
      <c r="D3394" s="150"/>
      <c r="E3394" s="150"/>
      <c r="F3394" s="150"/>
      <c r="G3394" s="151"/>
      <c r="H3394" s="23">
        <f>MONTH(CtasReceber[[#This Row],[Data Vencimento]])</f>
        <v>1</v>
      </c>
      <c r="I3394" s="23">
        <f>YEAR(CtasReceber[[#This Row],[Data Vencimento]])</f>
        <v>1900</v>
      </c>
      <c r="J3394" s="156"/>
      <c r="K3394" s="23">
        <f>MONTH(CtasReceber[[#This Row],[Data Recebimento]])</f>
        <v>1</v>
      </c>
      <c r="L3394" s="23">
        <f>YEAR(CtasReceber[[#This Row],[Data Recebimento]])</f>
        <v>1900</v>
      </c>
      <c r="M3394" s="154"/>
      <c r="N3394" s="208"/>
      <c r="O33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5" spans="1:15">
      <c r="A3395" s="156"/>
      <c r="B3395" s="220"/>
      <c r="C3395" s="150"/>
      <c r="D3395" s="150"/>
      <c r="E3395" s="150"/>
      <c r="F3395" s="150"/>
      <c r="G3395" s="151"/>
      <c r="H3395" s="23">
        <f>MONTH(CtasReceber[[#This Row],[Data Vencimento]])</f>
        <v>1</v>
      </c>
      <c r="I3395" s="23">
        <f>YEAR(CtasReceber[[#This Row],[Data Vencimento]])</f>
        <v>1900</v>
      </c>
      <c r="J3395" s="156"/>
      <c r="K3395" s="23">
        <f>MONTH(CtasReceber[[#This Row],[Data Recebimento]])</f>
        <v>1</v>
      </c>
      <c r="L3395" s="23">
        <f>YEAR(CtasReceber[[#This Row],[Data Recebimento]])</f>
        <v>1900</v>
      </c>
      <c r="M3395" s="154"/>
      <c r="N3395" s="208"/>
      <c r="O33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6" spans="1:15">
      <c r="A3396" s="156"/>
      <c r="B3396" s="220"/>
      <c r="C3396" s="150"/>
      <c r="D3396" s="150"/>
      <c r="E3396" s="150"/>
      <c r="F3396" s="150"/>
      <c r="G3396" s="151"/>
      <c r="H3396" s="23">
        <f>MONTH(CtasReceber[[#This Row],[Data Vencimento]])</f>
        <v>1</v>
      </c>
      <c r="I3396" s="23">
        <f>YEAR(CtasReceber[[#This Row],[Data Vencimento]])</f>
        <v>1900</v>
      </c>
      <c r="J3396" s="156"/>
      <c r="K3396" s="23">
        <f>MONTH(CtasReceber[[#This Row],[Data Recebimento]])</f>
        <v>1</v>
      </c>
      <c r="L3396" s="23">
        <f>YEAR(CtasReceber[[#This Row],[Data Recebimento]])</f>
        <v>1900</v>
      </c>
      <c r="M3396" s="154"/>
      <c r="N3396" s="208"/>
      <c r="O33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7" spans="1:15">
      <c r="A3397" s="156"/>
      <c r="B3397" s="220"/>
      <c r="C3397" s="150"/>
      <c r="D3397" s="150"/>
      <c r="E3397" s="150"/>
      <c r="F3397" s="150"/>
      <c r="G3397" s="151"/>
      <c r="H3397" s="23">
        <f>MONTH(CtasReceber[[#This Row],[Data Vencimento]])</f>
        <v>1</v>
      </c>
      <c r="I3397" s="23">
        <f>YEAR(CtasReceber[[#This Row],[Data Vencimento]])</f>
        <v>1900</v>
      </c>
      <c r="J3397" s="156"/>
      <c r="K3397" s="23">
        <f>MONTH(CtasReceber[[#This Row],[Data Recebimento]])</f>
        <v>1</v>
      </c>
      <c r="L3397" s="23">
        <f>YEAR(CtasReceber[[#This Row],[Data Recebimento]])</f>
        <v>1900</v>
      </c>
      <c r="M3397" s="154"/>
      <c r="N3397" s="208"/>
      <c r="O33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8" spans="1:15">
      <c r="A3398" s="156"/>
      <c r="B3398" s="220"/>
      <c r="C3398" s="150"/>
      <c r="D3398" s="150"/>
      <c r="E3398" s="150"/>
      <c r="F3398" s="150"/>
      <c r="G3398" s="151"/>
      <c r="H3398" s="23">
        <f>MONTH(CtasReceber[[#This Row],[Data Vencimento]])</f>
        <v>1</v>
      </c>
      <c r="I3398" s="23">
        <f>YEAR(CtasReceber[[#This Row],[Data Vencimento]])</f>
        <v>1900</v>
      </c>
      <c r="J3398" s="156"/>
      <c r="K3398" s="23">
        <f>MONTH(CtasReceber[[#This Row],[Data Recebimento]])</f>
        <v>1</v>
      </c>
      <c r="L3398" s="23">
        <f>YEAR(CtasReceber[[#This Row],[Data Recebimento]])</f>
        <v>1900</v>
      </c>
      <c r="M3398" s="154"/>
      <c r="N3398" s="208"/>
      <c r="O33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399" spans="1:15">
      <c r="A3399" s="156"/>
      <c r="B3399" s="220"/>
      <c r="C3399" s="150"/>
      <c r="D3399" s="150"/>
      <c r="E3399" s="150"/>
      <c r="F3399" s="150"/>
      <c r="G3399" s="151"/>
      <c r="H3399" s="23">
        <f>MONTH(CtasReceber[[#This Row],[Data Vencimento]])</f>
        <v>1</v>
      </c>
      <c r="I3399" s="23">
        <f>YEAR(CtasReceber[[#This Row],[Data Vencimento]])</f>
        <v>1900</v>
      </c>
      <c r="J3399" s="156"/>
      <c r="K3399" s="23">
        <f>MONTH(CtasReceber[[#This Row],[Data Recebimento]])</f>
        <v>1</v>
      </c>
      <c r="L3399" s="23">
        <f>YEAR(CtasReceber[[#This Row],[Data Recebimento]])</f>
        <v>1900</v>
      </c>
      <c r="M3399" s="154"/>
      <c r="N3399" s="208"/>
      <c r="O33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0" spans="1:15">
      <c r="A3400" s="156"/>
      <c r="B3400" s="220"/>
      <c r="C3400" s="150"/>
      <c r="D3400" s="150"/>
      <c r="E3400" s="150"/>
      <c r="F3400" s="150"/>
      <c r="G3400" s="151"/>
      <c r="H3400" s="23">
        <f>MONTH(CtasReceber[[#This Row],[Data Vencimento]])</f>
        <v>1</v>
      </c>
      <c r="I3400" s="23">
        <f>YEAR(CtasReceber[[#This Row],[Data Vencimento]])</f>
        <v>1900</v>
      </c>
      <c r="J3400" s="156"/>
      <c r="K3400" s="23">
        <f>MONTH(CtasReceber[[#This Row],[Data Recebimento]])</f>
        <v>1</v>
      </c>
      <c r="L3400" s="23">
        <f>YEAR(CtasReceber[[#This Row],[Data Recebimento]])</f>
        <v>1900</v>
      </c>
      <c r="M3400" s="154"/>
      <c r="N3400" s="208"/>
      <c r="O34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1" spans="1:15">
      <c r="A3401" s="156"/>
      <c r="B3401" s="220"/>
      <c r="C3401" s="150"/>
      <c r="D3401" s="150"/>
      <c r="E3401" s="150"/>
      <c r="F3401" s="150"/>
      <c r="G3401" s="151"/>
      <c r="H3401" s="23">
        <f>MONTH(CtasReceber[[#This Row],[Data Vencimento]])</f>
        <v>1</v>
      </c>
      <c r="I3401" s="23">
        <f>YEAR(CtasReceber[[#This Row],[Data Vencimento]])</f>
        <v>1900</v>
      </c>
      <c r="J3401" s="156"/>
      <c r="K3401" s="23">
        <f>MONTH(CtasReceber[[#This Row],[Data Recebimento]])</f>
        <v>1</v>
      </c>
      <c r="L3401" s="23">
        <f>YEAR(CtasReceber[[#This Row],[Data Recebimento]])</f>
        <v>1900</v>
      </c>
      <c r="M3401" s="154"/>
      <c r="N3401" s="208"/>
      <c r="O34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2" spans="1:15">
      <c r="A3402" s="156"/>
      <c r="B3402" s="220"/>
      <c r="C3402" s="150"/>
      <c r="D3402" s="150"/>
      <c r="E3402" s="150"/>
      <c r="F3402" s="150"/>
      <c r="G3402" s="151"/>
      <c r="H3402" s="23">
        <f>MONTH(CtasReceber[[#This Row],[Data Vencimento]])</f>
        <v>1</v>
      </c>
      <c r="I3402" s="23">
        <f>YEAR(CtasReceber[[#This Row],[Data Vencimento]])</f>
        <v>1900</v>
      </c>
      <c r="J3402" s="156"/>
      <c r="K3402" s="23">
        <f>MONTH(CtasReceber[[#This Row],[Data Recebimento]])</f>
        <v>1</v>
      </c>
      <c r="L3402" s="23">
        <f>YEAR(CtasReceber[[#This Row],[Data Recebimento]])</f>
        <v>1900</v>
      </c>
      <c r="M3402" s="154"/>
      <c r="N3402" s="208"/>
      <c r="O34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3" spans="1:15">
      <c r="A3403" s="156"/>
      <c r="B3403" s="220"/>
      <c r="C3403" s="150"/>
      <c r="D3403" s="150"/>
      <c r="E3403" s="150"/>
      <c r="F3403" s="150"/>
      <c r="G3403" s="151"/>
      <c r="H3403" s="23">
        <f>MONTH(CtasReceber[[#This Row],[Data Vencimento]])</f>
        <v>1</v>
      </c>
      <c r="I3403" s="23">
        <f>YEAR(CtasReceber[[#This Row],[Data Vencimento]])</f>
        <v>1900</v>
      </c>
      <c r="J3403" s="156"/>
      <c r="K3403" s="23">
        <f>MONTH(CtasReceber[[#This Row],[Data Recebimento]])</f>
        <v>1</v>
      </c>
      <c r="L3403" s="23">
        <f>YEAR(CtasReceber[[#This Row],[Data Recebimento]])</f>
        <v>1900</v>
      </c>
      <c r="M3403" s="154"/>
      <c r="N3403" s="208"/>
      <c r="O34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4" spans="1:15">
      <c r="A3404" s="156"/>
      <c r="B3404" s="220"/>
      <c r="C3404" s="150"/>
      <c r="D3404" s="150"/>
      <c r="E3404" s="150"/>
      <c r="F3404" s="150"/>
      <c r="G3404" s="151"/>
      <c r="H3404" s="23">
        <f>MONTH(CtasReceber[[#This Row],[Data Vencimento]])</f>
        <v>1</v>
      </c>
      <c r="I3404" s="23">
        <f>YEAR(CtasReceber[[#This Row],[Data Vencimento]])</f>
        <v>1900</v>
      </c>
      <c r="J3404" s="156"/>
      <c r="K3404" s="23">
        <f>MONTH(CtasReceber[[#This Row],[Data Recebimento]])</f>
        <v>1</v>
      </c>
      <c r="L3404" s="23">
        <f>YEAR(CtasReceber[[#This Row],[Data Recebimento]])</f>
        <v>1900</v>
      </c>
      <c r="M3404" s="154"/>
      <c r="N3404" s="208"/>
      <c r="O34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5" spans="1:15">
      <c r="A3405" s="156"/>
      <c r="B3405" s="220"/>
      <c r="C3405" s="150"/>
      <c r="D3405" s="150"/>
      <c r="E3405" s="150"/>
      <c r="F3405" s="150"/>
      <c r="G3405" s="151"/>
      <c r="H3405" s="23">
        <f>MONTH(CtasReceber[[#This Row],[Data Vencimento]])</f>
        <v>1</v>
      </c>
      <c r="I3405" s="23">
        <f>YEAR(CtasReceber[[#This Row],[Data Vencimento]])</f>
        <v>1900</v>
      </c>
      <c r="J3405" s="156"/>
      <c r="K3405" s="23">
        <f>MONTH(CtasReceber[[#This Row],[Data Recebimento]])</f>
        <v>1</v>
      </c>
      <c r="L3405" s="23">
        <f>YEAR(CtasReceber[[#This Row],[Data Recebimento]])</f>
        <v>1900</v>
      </c>
      <c r="M3405" s="154"/>
      <c r="N3405" s="208"/>
      <c r="O34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6" spans="1:15">
      <c r="A3406" s="156"/>
      <c r="B3406" s="220"/>
      <c r="C3406" s="150"/>
      <c r="D3406" s="150"/>
      <c r="E3406" s="150"/>
      <c r="F3406" s="150"/>
      <c r="G3406" s="151"/>
      <c r="H3406" s="23">
        <f>MONTH(CtasReceber[[#This Row],[Data Vencimento]])</f>
        <v>1</v>
      </c>
      <c r="I3406" s="23">
        <f>YEAR(CtasReceber[[#This Row],[Data Vencimento]])</f>
        <v>1900</v>
      </c>
      <c r="J3406" s="156"/>
      <c r="K3406" s="23">
        <f>MONTH(CtasReceber[[#This Row],[Data Recebimento]])</f>
        <v>1</v>
      </c>
      <c r="L3406" s="23">
        <f>YEAR(CtasReceber[[#This Row],[Data Recebimento]])</f>
        <v>1900</v>
      </c>
      <c r="M3406" s="154"/>
      <c r="N3406" s="208"/>
      <c r="O34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7" spans="1:15">
      <c r="A3407" s="156"/>
      <c r="B3407" s="220"/>
      <c r="C3407" s="150"/>
      <c r="D3407" s="150"/>
      <c r="E3407" s="150"/>
      <c r="F3407" s="150"/>
      <c r="G3407" s="151"/>
      <c r="H3407" s="23">
        <f>MONTH(CtasReceber[[#This Row],[Data Vencimento]])</f>
        <v>1</v>
      </c>
      <c r="I3407" s="23">
        <f>YEAR(CtasReceber[[#This Row],[Data Vencimento]])</f>
        <v>1900</v>
      </c>
      <c r="J3407" s="156"/>
      <c r="K3407" s="23">
        <f>MONTH(CtasReceber[[#This Row],[Data Recebimento]])</f>
        <v>1</v>
      </c>
      <c r="L3407" s="23">
        <f>YEAR(CtasReceber[[#This Row],[Data Recebimento]])</f>
        <v>1900</v>
      </c>
      <c r="M3407" s="154"/>
      <c r="N3407" s="208"/>
      <c r="O34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8" spans="1:15">
      <c r="A3408" s="156"/>
      <c r="B3408" s="220"/>
      <c r="C3408" s="150"/>
      <c r="D3408" s="150"/>
      <c r="E3408" s="150"/>
      <c r="F3408" s="150"/>
      <c r="G3408" s="151"/>
      <c r="H3408" s="23">
        <f>MONTH(CtasReceber[[#This Row],[Data Vencimento]])</f>
        <v>1</v>
      </c>
      <c r="I3408" s="23">
        <f>YEAR(CtasReceber[[#This Row],[Data Vencimento]])</f>
        <v>1900</v>
      </c>
      <c r="J3408" s="156"/>
      <c r="K3408" s="23">
        <f>MONTH(CtasReceber[[#This Row],[Data Recebimento]])</f>
        <v>1</v>
      </c>
      <c r="L3408" s="23">
        <f>YEAR(CtasReceber[[#This Row],[Data Recebimento]])</f>
        <v>1900</v>
      </c>
      <c r="M3408" s="154"/>
      <c r="N3408" s="208"/>
      <c r="O34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09" spans="1:15">
      <c r="A3409" s="156"/>
      <c r="B3409" s="220"/>
      <c r="C3409" s="150"/>
      <c r="D3409" s="150"/>
      <c r="E3409" s="150"/>
      <c r="F3409" s="150"/>
      <c r="G3409" s="151"/>
      <c r="H3409" s="23">
        <f>MONTH(CtasReceber[[#This Row],[Data Vencimento]])</f>
        <v>1</v>
      </c>
      <c r="I3409" s="23">
        <f>YEAR(CtasReceber[[#This Row],[Data Vencimento]])</f>
        <v>1900</v>
      </c>
      <c r="J3409" s="156"/>
      <c r="K3409" s="23">
        <f>MONTH(CtasReceber[[#This Row],[Data Recebimento]])</f>
        <v>1</v>
      </c>
      <c r="L3409" s="23">
        <f>YEAR(CtasReceber[[#This Row],[Data Recebimento]])</f>
        <v>1900</v>
      </c>
      <c r="M3409" s="154"/>
      <c r="N3409" s="208"/>
      <c r="O34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0" spans="1:15">
      <c r="A3410" s="156"/>
      <c r="B3410" s="220"/>
      <c r="C3410" s="150"/>
      <c r="D3410" s="150"/>
      <c r="E3410" s="150"/>
      <c r="F3410" s="150"/>
      <c r="G3410" s="151"/>
      <c r="H3410" s="23">
        <f>MONTH(CtasReceber[[#This Row],[Data Vencimento]])</f>
        <v>1</v>
      </c>
      <c r="I3410" s="23">
        <f>YEAR(CtasReceber[[#This Row],[Data Vencimento]])</f>
        <v>1900</v>
      </c>
      <c r="J3410" s="156"/>
      <c r="K3410" s="23">
        <f>MONTH(CtasReceber[[#This Row],[Data Recebimento]])</f>
        <v>1</v>
      </c>
      <c r="L3410" s="23">
        <f>YEAR(CtasReceber[[#This Row],[Data Recebimento]])</f>
        <v>1900</v>
      </c>
      <c r="M3410" s="154"/>
      <c r="N3410" s="208"/>
      <c r="O34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1" spans="1:15">
      <c r="A3411" s="156"/>
      <c r="B3411" s="220"/>
      <c r="C3411" s="150"/>
      <c r="D3411" s="150"/>
      <c r="E3411" s="150"/>
      <c r="F3411" s="150"/>
      <c r="G3411" s="151"/>
      <c r="H3411" s="23">
        <f>MONTH(CtasReceber[[#This Row],[Data Vencimento]])</f>
        <v>1</v>
      </c>
      <c r="I3411" s="23">
        <f>YEAR(CtasReceber[[#This Row],[Data Vencimento]])</f>
        <v>1900</v>
      </c>
      <c r="J3411" s="156"/>
      <c r="K3411" s="23">
        <f>MONTH(CtasReceber[[#This Row],[Data Recebimento]])</f>
        <v>1</v>
      </c>
      <c r="L3411" s="23">
        <f>YEAR(CtasReceber[[#This Row],[Data Recebimento]])</f>
        <v>1900</v>
      </c>
      <c r="M3411" s="154"/>
      <c r="N3411" s="208"/>
      <c r="O34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2" spans="1:15">
      <c r="A3412" s="156"/>
      <c r="B3412" s="220"/>
      <c r="C3412" s="150"/>
      <c r="D3412" s="150"/>
      <c r="E3412" s="150"/>
      <c r="F3412" s="150"/>
      <c r="G3412" s="151"/>
      <c r="H3412" s="23">
        <f>MONTH(CtasReceber[[#This Row],[Data Vencimento]])</f>
        <v>1</v>
      </c>
      <c r="I3412" s="23">
        <f>YEAR(CtasReceber[[#This Row],[Data Vencimento]])</f>
        <v>1900</v>
      </c>
      <c r="J3412" s="156"/>
      <c r="K3412" s="23">
        <f>MONTH(CtasReceber[[#This Row],[Data Recebimento]])</f>
        <v>1</v>
      </c>
      <c r="L3412" s="23">
        <f>YEAR(CtasReceber[[#This Row],[Data Recebimento]])</f>
        <v>1900</v>
      </c>
      <c r="M3412" s="154"/>
      <c r="N3412" s="208"/>
      <c r="O34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3" spans="1:15">
      <c r="A3413" s="156"/>
      <c r="B3413" s="220"/>
      <c r="C3413" s="150"/>
      <c r="D3413" s="150"/>
      <c r="E3413" s="150"/>
      <c r="F3413" s="150"/>
      <c r="G3413" s="151"/>
      <c r="H3413" s="23">
        <f>MONTH(CtasReceber[[#This Row],[Data Vencimento]])</f>
        <v>1</v>
      </c>
      <c r="I3413" s="23">
        <f>YEAR(CtasReceber[[#This Row],[Data Vencimento]])</f>
        <v>1900</v>
      </c>
      <c r="J3413" s="156"/>
      <c r="K3413" s="23">
        <f>MONTH(CtasReceber[[#This Row],[Data Recebimento]])</f>
        <v>1</v>
      </c>
      <c r="L3413" s="23">
        <f>YEAR(CtasReceber[[#This Row],[Data Recebimento]])</f>
        <v>1900</v>
      </c>
      <c r="M3413" s="154"/>
      <c r="N3413" s="208"/>
      <c r="O34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4" spans="1:15">
      <c r="A3414" s="156"/>
      <c r="B3414" s="220"/>
      <c r="C3414" s="150"/>
      <c r="D3414" s="150"/>
      <c r="E3414" s="150"/>
      <c r="F3414" s="150"/>
      <c r="G3414" s="151"/>
      <c r="H3414" s="23">
        <f>MONTH(CtasReceber[[#This Row],[Data Vencimento]])</f>
        <v>1</v>
      </c>
      <c r="I3414" s="23">
        <f>YEAR(CtasReceber[[#This Row],[Data Vencimento]])</f>
        <v>1900</v>
      </c>
      <c r="J3414" s="156"/>
      <c r="K3414" s="23">
        <f>MONTH(CtasReceber[[#This Row],[Data Recebimento]])</f>
        <v>1</v>
      </c>
      <c r="L3414" s="23">
        <f>YEAR(CtasReceber[[#This Row],[Data Recebimento]])</f>
        <v>1900</v>
      </c>
      <c r="M3414" s="154"/>
      <c r="N3414" s="208"/>
      <c r="O34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5" spans="1:15">
      <c r="A3415" s="156"/>
      <c r="B3415" s="220"/>
      <c r="C3415" s="150"/>
      <c r="D3415" s="150"/>
      <c r="E3415" s="150"/>
      <c r="F3415" s="150"/>
      <c r="G3415" s="151"/>
      <c r="H3415" s="23">
        <f>MONTH(CtasReceber[[#This Row],[Data Vencimento]])</f>
        <v>1</v>
      </c>
      <c r="I3415" s="23">
        <f>YEAR(CtasReceber[[#This Row],[Data Vencimento]])</f>
        <v>1900</v>
      </c>
      <c r="J3415" s="156"/>
      <c r="K3415" s="23">
        <f>MONTH(CtasReceber[[#This Row],[Data Recebimento]])</f>
        <v>1</v>
      </c>
      <c r="L3415" s="23">
        <f>YEAR(CtasReceber[[#This Row],[Data Recebimento]])</f>
        <v>1900</v>
      </c>
      <c r="M3415" s="154"/>
      <c r="N3415" s="208"/>
      <c r="O34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6" spans="1:15">
      <c r="A3416" s="156"/>
      <c r="B3416" s="220"/>
      <c r="C3416" s="150"/>
      <c r="D3416" s="150"/>
      <c r="E3416" s="150"/>
      <c r="F3416" s="150"/>
      <c r="G3416" s="151"/>
      <c r="H3416" s="23">
        <f>MONTH(CtasReceber[[#This Row],[Data Vencimento]])</f>
        <v>1</v>
      </c>
      <c r="I3416" s="23">
        <f>YEAR(CtasReceber[[#This Row],[Data Vencimento]])</f>
        <v>1900</v>
      </c>
      <c r="J3416" s="156"/>
      <c r="K3416" s="23">
        <f>MONTH(CtasReceber[[#This Row],[Data Recebimento]])</f>
        <v>1</v>
      </c>
      <c r="L3416" s="23">
        <f>YEAR(CtasReceber[[#This Row],[Data Recebimento]])</f>
        <v>1900</v>
      </c>
      <c r="M3416" s="154"/>
      <c r="N3416" s="208"/>
      <c r="O34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7" spans="1:15">
      <c r="A3417" s="156"/>
      <c r="B3417" s="220"/>
      <c r="C3417" s="150"/>
      <c r="D3417" s="150"/>
      <c r="E3417" s="150"/>
      <c r="F3417" s="150"/>
      <c r="G3417" s="151"/>
      <c r="H3417" s="23">
        <f>MONTH(CtasReceber[[#This Row],[Data Vencimento]])</f>
        <v>1</v>
      </c>
      <c r="I3417" s="23">
        <f>YEAR(CtasReceber[[#This Row],[Data Vencimento]])</f>
        <v>1900</v>
      </c>
      <c r="J3417" s="156"/>
      <c r="K3417" s="23">
        <f>MONTH(CtasReceber[[#This Row],[Data Recebimento]])</f>
        <v>1</v>
      </c>
      <c r="L3417" s="23">
        <f>YEAR(CtasReceber[[#This Row],[Data Recebimento]])</f>
        <v>1900</v>
      </c>
      <c r="M3417" s="154"/>
      <c r="N3417" s="208"/>
      <c r="O34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8" spans="1:15">
      <c r="A3418" s="156"/>
      <c r="B3418" s="220"/>
      <c r="C3418" s="150"/>
      <c r="D3418" s="150"/>
      <c r="E3418" s="150"/>
      <c r="F3418" s="150"/>
      <c r="G3418" s="151"/>
      <c r="H3418" s="23">
        <f>MONTH(CtasReceber[[#This Row],[Data Vencimento]])</f>
        <v>1</v>
      </c>
      <c r="I3418" s="23">
        <f>YEAR(CtasReceber[[#This Row],[Data Vencimento]])</f>
        <v>1900</v>
      </c>
      <c r="J3418" s="156"/>
      <c r="K3418" s="23">
        <f>MONTH(CtasReceber[[#This Row],[Data Recebimento]])</f>
        <v>1</v>
      </c>
      <c r="L3418" s="23">
        <f>YEAR(CtasReceber[[#This Row],[Data Recebimento]])</f>
        <v>1900</v>
      </c>
      <c r="M3418" s="154"/>
      <c r="N3418" s="208"/>
      <c r="O34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19" spans="1:15">
      <c r="A3419" s="156"/>
      <c r="B3419" s="220"/>
      <c r="C3419" s="150"/>
      <c r="D3419" s="150"/>
      <c r="E3419" s="150"/>
      <c r="F3419" s="150"/>
      <c r="G3419" s="151"/>
      <c r="H3419" s="23">
        <f>MONTH(CtasReceber[[#This Row],[Data Vencimento]])</f>
        <v>1</v>
      </c>
      <c r="I3419" s="23">
        <f>YEAR(CtasReceber[[#This Row],[Data Vencimento]])</f>
        <v>1900</v>
      </c>
      <c r="J3419" s="156"/>
      <c r="K3419" s="23">
        <f>MONTH(CtasReceber[[#This Row],[Data Recebimento]])</f>
        <v>1</v>
      </c>
      <c r="L3419" s="23">
        <f>YEAR(CtasReceber[[#This Row],[Data Recebimento]])</f>
        <v>1900</v>
      </c>
      <c r="M3419" s="154"/>
      <c r="N3419" s="208"/>
      <c r="O34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0" spans="1:15">
      <c r="A3420" s="156"/>
      <c r="B3420" s="220"/>
      <c r="C3420" s="150"/>
      <c r="D3420" s="150"/>
      <c r="E3420" s="150"/>
      <c r="F3420" s="150"/>
      <c r="G3420" s="151"/>
      <c r="H3420" s="23">
        <f>MONTH(CtasReceber[[#This Row],[Data Vencimento]])</f>
        <v>1</v>
      </c>
      <c r="I3420" s="23">
        <f>YEAR(CtasReceber[[#This Row],[Data Vencimento]])</f>
        <v>1900</v>
      </c>
      <c r="J3420" s="156"/>
      <c r="K3420" s="23">
        <f>MONTH(CtasReceber[[#This Row],[Data Recebimento]])</f>
        <v>1</v>
      </c>
      <c r="L3420" s="23">
        <f>YEAR(CtasReceber[[#This Row],[Data Recebimento]])</f>
        <v>1900</v>
      </c>
      <c r="M3420" s="154"/>
      <c r="N3420" s="208"/>
      <c r="O34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1" spans="1:15">
      <c r="A3421" s="156"/>
      <c r="B3421" s="220"/>
      <c r="C3421" s="150"/>
      <c r="D3421" s="150"/>
      <c r="E3421" s="150"/>
      <c r="F3421" s="150"/>
      <c r="G3421" s="151"/>
      <c r="H3421" s="23">
        <f>MONTH(CtasReceber[[#This Row],[Data Vencimento]])</f>
        <v>1</v>
      </c>
      <c r="I3421" s="23">
        <f>YEAR(CtasReceber[[#This Row],[Data Vencimento]])</f>
        <v>1900</v>
      </c>
      <c r="J3421" s="156"/>
      <c r="K3421" s="23">
        <f>MONTH(CtasReceber[[#This Row],[Data Recebimento]])</f>
        <v>1</v>
      </c>
      <c r="L3421" s="23">
        <f>YEAR(CtasReceber[[#This Row],[Data Recebimento]])</f>
        <v>1900</v>
      </c>
      <c r="M3421" s="154"/>
      <c r="N3421" s="208"/>
      <c r="O34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2" spans="1:15">
      <c r="A3422" s="156"/>
      <c r="B3422" s="220"/>
      <c r="C3422" s="150"/>
      <c r="D3422" s="150"/>
      <c r="E3422" s="150"/>
      <c r="F3422" s="150"/>
      <c r="G3422" s="151"/>
      <c r="H3422" s="23">
        <f>MONTH(CtasReceber[[#This Row],[Data Vencimento]])</f>
        <v>1</v>
      </c>
      <c r="I3422" s="23">
        <f>YEAR(CtasReceber[[#This Row],[Data Vencimento]])</f>
        <v>1900</v>
      </c>
      <c r="J3422" s="156"/>
      <c r="K3422" s="23">
        <f>MONTH(CtasReceber[[#This Row],[Data Recebimento]])</f>
        <v>1</v>
      </c>
      <c r="L3422" s="23">
        <f>YEAR(CtasReceber[[#This Row],[Data Recebimento]])</f>
        <v>1900</v>
      </c>
      <c r="M3422" s="154"/>
      <c r="N3422" s="208"/>
      <c r="O34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3" spans="1:15">
      <c r="A3423" s="156"/>
      <c r="B3423" s="220"/>
      <c r="C3423" s="150"/>
      <c r="D3423" s="150"/>
      <c r="E3423" s="150"/>
      <c r="F3423" s="150"/>
      <c r="G3423" s="151"/>
      <c r="H3423" s="23">
        <f>MONTH(CtasReceber[[#This Row],[Data Vencimento]])</f>
        <v>1</v>
      </c>
      <c r="I3423" s="23">
        <f>YEAR(CtasReceber[[#This Row],[Data Vencimento]])</f>
        <v>1900</v>
      </c>
      <c r="J3423" s="156"/>
      <c r="K3423" s="23">
        <f>MONTH(CtasReceber[[#This Row],[Data Recebimento]])</f>
        <v>1</v>
      </c>
      <c r="L3423" s="23">
        <f>YEAR(CtasReceber[[#This Row],[Data Recebimento]])</f>
        <v>1900</v>
      </c>
      <c r="M3423" s="154"/>
      <c r="N3423" s="208"/>
      <c r="O34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4" spans="1:15">
      <c r="A3424" s="156"/>
      <c r="B3424" s="220"/>
      <c r="C3424" s="150"/>
      <c r="D3424" s="150"/>
      <c r="E3424" s="150"/>
      <c r="F3424" s="150"/>
      <c r="G3424" s="151"/>
      <c r="H3424" s="23">
        <f>MONTH(CtasReceber[[#This Row],[Data Vencimento]])</f>
        <v>1</v>
      </c>
      <c r="I3424" s="23">
        <f>YEAR(CtasReceber[[#This Row],[Data Vencimento]])</f>
        <v>1900</v>
      </c>
      <c r="J3424" s="156"/>
      <c r="K3424" s="23">
        <f>MONTH(CtasReceber[[#This Row],[Data Recebimento]])</f>
        <v>1</v>
      </c>
      <c r="L3424" s="23">
        <f>YEAR(CtasReceber[[#This Row],[Data Recebimento]])</f>
        <v>1900</v>
      </c>
      <c r="M3424" s="154"/>
      <c r="N3424" s="208"/>
      <c r="O34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5" spans="1:15">
      <c r="A3425" s="156"/>
      <c r="B3425" s="220"/>
      <c r="C3425" s="150"/>
      <c r="D3425" s="150"/>
      <c r="E3425" s="150"/>
      <c r="F3425" s="150"/>
      <c r="G3425" s="151"/>
      <c r="H3425" s="23">
        <f>MONTH(CtasReceber[[#This Row],[Data Vencimento]])</f>
        <v>1</v>
      </c>
      <c r="I3425" s="23">
        <f>YEAR(CtasReceber[[#This Row],[Data Vencimento]])</f>
        <v>1900</v>
      </c>
      <c r="J3425" s="156"/>
      <c r="K3425" s="23">
        <f>MONTH(CtasReceber[[#This Row],[Data Recebimento]])</f>
        <v>1</v>
      </c>
      <c r="L3425" s="23">
        <f>YEAR(CtasReceber[[#This Row],[Data Recebimento]])</f>
        <v>1900</v>
      </c>
      <c r="M3425" s="154"/>
      <c r="N3425" s="208"/>
      <c r="O34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6" spans="1:15">
      <c r="A3426" s="156"/>
      <c r="B3426" s="220"/>
      <c r="C3426" s="150"/>
      <c r="D3426" s="150"/>
      <c r="E3426" s="150"/>
      <c r="F3426" s="150"/>
      <c r="G3426" s="151"/>
      <c r="H3426" s="23">
        <f>MONTH(CtasReceber[[#This Row],[Data Vencimento]])</f>
        <v>1</v>
      </c>
      <c r="I3426" s="23">
        <f>YEAR(CtasReceber[[#This Row],[Data Vencimento]])</f>
        <v>1900</v>
      </c>
      <c r="J3426" s="156"/>
      <c r="K3426" s="23">
        <f>MONTH(CtasReceber[[#This Row],[Data Recebimento]])</f>
        <v>1</v>
      </c>
      <c r="L3426" s="23">
        <f>YEAR(CtasReceber[[#This Row],[Data Recebimento]])</f>
        <v>1900</v>
      </c>
      <c r="M3426" s="154"/>
      <c r="N3426" s="208"/>
      <c r="O34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7" spans="1:15">
      <c r="A3427" s="156"/>
      <c r="B3427" s="220"/>
      <c r="C3427" s="150"/>
      <c r="D3427" s="150"/>
      <c r="E3427" s="150"/>
      <c r="F3427" s="150"/>
      <c r="G3427" s="151"/>
      <c r="H3427" s="23">
        <f>MONTH(CtasReceber[[#This Row],[Data Vencimento]])</f>
        <v>1</v>
      </c>
      <c r="I3427" s="23">
        <f>YEAR(CtasReceber[[#This Row],[Data Vencimento]])</f>
        <v>1900</v>
      </c>
      <c r="J3427" s="156"/>
      <c r="K3427" s="23">
        <f>MONTH(CtasReceber[[#This Row],[Data Recebimento]])</f>
        <v>1</v>
      </c>
      <c r="L3427" s="23">
        <f>YEAR(CtasReceber[[#This Row],[Data Recebimento]])</f>
        <v>1900</v>
      </c>
      <c r="M3427" s="154"/>
      <c r="N3427" s="208"/>
      <c r="O34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8" spans="1:15">
      <c r="A3428" s="156"/>
      <c r="B3428" s="220"/>
      <c r="C3428" s="150"/>
      <c r="D3428" s="150"/>
      <c r="E3428" s="150"/>
      <c r="F3428" s="150"/>
      <c r="G3428" s="151"/>
      <c r="H3428" s="23">
        <f>MONTH(CtasReceber[[#This Row],[Data Vencimento]])</f>
        <v>1</v>
      </c>
      <c r="I3428" s="23">
        <f>YEAR(CtasReceber[[#This Row],[Data Vencimento]])</f>
        <v>1900</v>
      </c>
      <c r="J3428" s="156"/>
      <c r="K3428" s="23">
        <f>MONTH(CtasReceber[[#This Row],[Data Recebimento]])</f>
        <v>1</v>
      </c>
      <c r="L3428" s="23">
        <f>YEAR(CtasReceber[[#This Row],[Data Recebimento]])</f>
        <v>1900</v>
      </c>
      <c r="M3428" s="154"/>
      <c r="N3428" s="208"/>
      <c r="O34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29" spans="1:15">
      <c r="A3429" s="156"/>
      <c r="B3429" s="220"/>
      <c r="C3429" s="150"/>
      <c r="D3429" s="150"/>
      <c r="E3429" s="150"/>
      <c r="F3429" s="150"/>
      <c r="G3429" s="151"/>
      <c r="H3429" s="23">
        <f>MONTH(CtasReceber[[#This Row],[Data Vencimento]])</f>
        <v>1</v>
      </c>
      <c r="I3429" s="23">
        <f>YEAR(CtasReceber[[#This Row],[Data Vencimento]])</f>
        <v>1900</v>
      </c>
      <c r="J3429" s="156"/>
      <c r="K3429" s="23">
        <f>MONTH(CtasReceber[[#This Row],[Data Recebimento]])</f>
        <v>1</v>
      </c>
      <c r="L3429" s="23">
        <f>YEAR(CtasReceber[[#This Row],[Data Recebimento]])</f>
        <v>1900</v>
      </c>
      <c r="M3429" s="154"/>
      <c r="N3429" s="208"/>
      <c r="O34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0" spans="1:15">
      <c r="A3430" s="156"/>
      <c r="B3430" s="220"/>
      <c r="C3430" s="150"/>
      <c r="D3430" s="150"/>
      <c r="E3430" s="150"/>
      <c r="F3430" s="150"/>
      <c r="G3430" s="151"/>
      <c r="H3430" s="23">
        <f>MONTH(CtasReceber[[#This Row],[Data Vencimento]])</f>
        <v>1</v>
      </c>
      <c r="I3430" s="23">
        <f>YEAR(CtasReceber[[#This Row],[Data Vencimento]])</f>
        <v>1900</v>
      </c>
      <c r="J3430" s="156"/>
      <c r="K3430" s="23">
        <f>MONTH(CtasReceber[[#This Row],[Data Recebimento]])</f>
        <v>1</v>
      </c>
      <c r="L3430" s="23">
        <f>YEAR(CtasReceber[[#This Row],[Data Recebimento]])</f>
        <v>1900</v>
      </c>
      <c r="M3430" s="154"/>
      <c r="N3430" s="208"/>
      <c r="O34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1" spans="1:15">
      <c r="A3431" s="156"/>
      <c r="B3431" s="220"/>
      <c r="C3431" s="150"/>
      <c r="D3431" s="150"/>
      <c r="E3431" s="150"/>
      <c r="F3431" s="150"/>
      <c r="G3431" s="151"/>
      <c r="H3431" s="23">
        <f>MONTH(CtasReceber[[#This Row],[Data Vencimento]])</f>
        <v>1</v>
      </c>
      <c r="I3431" s="23">
        <f>YEAR(CtasReceber[[#This Row],[Data Vencimento]])</f>
        <v>1900</v>
      </c>
      <c r="J3431" s="156"/>
      <c r="K3431" s="23">
        <f>MONTH(CtasReceber[[#This Row],[Data Recebimento]])</f>
        <v>1</v>
      </c>
      <c r="L3431" s="23">
        <f>YEAR(CtasReceber[[#This Row],[Data Recebimento]])</f>
        <v>1900</v>
      </c>
      <c r="M3431" s="154"/>
      <c r="N3431" s="208"/>
      <c r="O34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2" spans="1:15">
      <c r="A3432" s="156"/>
      <c r="B3432" s="220"/>
      <c r="C3432" s="150"/>
      <c r="D3432" s="150"/>
      <c r="E3432" s="150"/>
      <c r="F3432" s="150"/>
      <c r="G3432" s="151"/>
      <c r="H3432" s="23">
        <f>MONTH(CtasReceber[[#This Row],[Data Vencimento]])</f>
        <v>1</v>
      </c>
      <c r="I3432" s="23">
        <f>YEAR(CtasReceber[[#This Row],[Data Vencimento]])</f>
        <v>1900</v>
      </c>
      <c r="J3432" s="156"/>
      <c r="K3432" s="23">
        <f>MONTH(CtasReceber[[#This Row],[Data Recebimento]])</f>
        <v>1</v>
      </c>
      <c r="L3432" s="23">
        <f>YEAR(CtasReceber[[#This Row],[Data Recebimento]])</f>
        <v>1900</v>
      </c>
      <c r="M3432" s="154"/>
      <c r="N3432" s="208"/>
      <c r="O34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3" spans="1:15">
      <c r="A3433" s="156"/>
      <c r="B3433" s="220"/>
      <c r="C3433" s="150"/>
      <c r="D3433" s="150"/>
      <c r="E3433" s="150"/>
      <c r="F3433" s="150"/>
      <c r="G3433" s="151"/>
      <c r="H3433" s="23">
        <f>MONTH(CtasReceber[[#This Row],[Data Vencimento]])</f>
        <v>1</v>
      </c>
      <c r="I3433" s="23">
        <f>YEAR(CtasReceber[[#This Row],[Data Vencimento]])</f>
        <v>1900</v>
      </c>
      <c r="J3433" s="156"/>
      <c r="K3433" s="23">
        <f>MONTH(CtasReceber[[#This Row],[Data Recebimento]])</f>
        <v>1</v>
      </c>
      <c r="L3433" s="23">
        <f>YEAR(CtasReceber[[#This Row],[Data Recebimento]])</f>
        <v>1900</v>
      </c>
      <c r="M3433" s="154"/>
      <c r="N3433" s="208"/>
      <c r="O34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4" spans="1:15">
      <c r="A3434" s="156"/>
      <c r="B3434" s="220"/>
      <c r="C3434" s="150"/>
      <c r="D3434" s="150"/>
      <c r="E3434" s="150"/>
      <c r="F3434" s="150"/>
      <c r="G3434" s="151"/>
      <c r="H3434" s="23">
        <f>MONTH(CtasReceber[[#This Row],[Data Vencimento]])</f>
        <v>1</v>
      </c>
      <c r="I3434" s="23">
        <f>YEAR(CtasReceber[[#This Row],[Data Vencimento]])</f>
        <v>1900</v>
      </c>
      <c r="J3434" s="156"/>
      <c r="K3434" s="23">
        <f>MONTH(CtasReceber[[#This Row],[Data Recebimento]])</f>
        <v>1</v>
      </c>
      <c r="L3434" s="23">
        <f>YEAR(CtasReceber[[#This Row],[Data Recebimento]])</f>
        <v>1900</v>
      </c>
      <c r="M3434" s="154"/>
      <c r="N3434" s="208"/>
      <c r="O34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5" spans="1:15">
      <c r="A3435" s="156"/>
      <c r="B3435" s="220"/>
      <c r="C3435" s="150"/>
      <c r="D3435" s="150"/>
      <c r="E3435" s="150"/>
      <c r="F3435" s="150"/>
      <c r="G3435" s="151"/>
      <c r="H3435" s="23">
        <f>MONTH(CtasReceber[[#This Row],[Data Vencimento]])</f>
        <v>1</v>
      </c>
      <c r="I3435" s="23">
        <f>YEAR(CtasReceber[[#This Row],[Data Vencimento]])</f>
        <v>1900</v>
      </c>
      <c r="J3435" s="156"/>
      <c r="K3435" s="23">
        <f>MONTH(CtasReceber[[#This Row],[Data Recebimento]])</f>
        <v>1</v>
      </c>
      <c r="L3435" s="23">
        <f>YEAR(CtasReceber[[#This Row],[Data Recebimento]])</f>
        <v>1900</v>
      </c>
      <c r="M3435" s="154"/>
      <c r="N3435" s="208"/>
      <c r="O34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6" spans="1:15">
      <c r="A3436" s="156"/>
      <c r="B3436" s="220"/>
      <c r="C3436" s="150"/>
      <c r="D3436" s="150"/>
      <c r="E3436" s="150"/>
      <c r="F3436" s="150"/>
      <c r="G3436" s="151"/>
      <c r="H3436" s="23">
        <f>MONTH(CtasReceber[[#This Row],[Data Vencimento]])</f>
        <v>1</v>
      </c>
      <c r="I3436" s="23">
        <f>YEAR(CtasReceber[[#This Row],[Data Vencimento]])</f>
        <v>1900</v>
      </c>
      <c r="J3436" s="156"/>
      <c r="K3436" s="23">
        <f>MONTH(CtasReceber[[#This Row],[Data Recebimento]])</f>
        <v>1</v>
      </c>
      <c r="L3436" s="23">
        <f>YEAR(CtasReceber[[#This Row],[Data Recebimento]])</f>
        <v>1900</v>
      </c>
      <c r="M3436" s="154"/>
      <c r="N3436" s="208"/>
      <c r="O34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7" spans="1:15">
      <c r="A3437" s="156"/>
      <c r="B3437" s="220"/>
      <c r="C3437" s="150"/>
      <c r="D3437" s="150"/>
      <c r="E3437" s="150"/>
      <c r="F3437" s="150"/>
      <c r="G3437" s="151"/>
      <c r="H3437" s="23">
        <f>MONTH(CtasReceber[[#This Row],[Data Vencimento]])</f>
        <v>1</v>
      </c>
      <c r="I3437" s="23">
        <f>YEAR(CtasReceber[[#This Row],[Data Vencimento]])</f>
        <v>1900</v>
      </c>
      <c r="J3437" s="156"/>
      <c r="K3437" s="23">
        <f>MONTH(CtasReceber[[#This Row],[Data Recebimento]])</f>
        <v>1</v>
      </c>
      <c r="L3437" s="23">
        <f>YEAR(CtasReceber[[#This Row],[Data Recebimento]])</f>
        <v>1900</v>
      </c>
      <c r="M3437" s="154"/>
      <c r="N3437" s="208"/>
      <c r="O34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8" spans="1:15">
      <c r="A3438" s="156"/>
      <c r="B3438" s="220"/>
      <c r="C3438" s="150"/>
      <c r="D3438" s="150"/>
      <c r="E3438" s="150"/>
      <c r="F3438" s="150"/>
      <c r="G3438" s="151"/>
      <c r="H3438" s="23">
        <f>MONTH(CtasReceber[[#This Row],[Data Vencimento]])</f>
        <v>1</v>
      </c>
      <c r="I3438" s="23">
        <f>YEAR(CtasReceber[[#This Row],[Data Vencimento]])</f>
        <v>1900</v>
      </c>
      <c r="J3438" s="156"/>
      <c r="K3438" s="23">
        <f>MONTH(CtasReceber[[#This Row],[Data Recebimento]])</f>
        <v>1</v>
      </c>
      <c r="L3438" s="23">
        <f>YEAR(CtasReceber[[#This Row],[Data Recebimento]])</f>
        <v>1900</v>
      </c>
      <c r="M3438" s="154"/>
      <c r="N3438" s="208"/>
      <c r="O34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39" spans="1:15">
      <c r="A3439" s="156"/>
      <c r="B3439" s="220"/>
      <c r="C3439" s="150"/>
      <c r="D3439" s="150"/>
      <c r="E3439" s="150"/>
      <c r="F3439" s="150"/>
      <c r="G3439" s="151"/>
      <c r="H3439" s="23">
        <f>MONTH(CtasReceber[[#This Row],[Data Vencimento]])</f>
        <v>1</v>
      </c>
      <c r="I3439" s="23">
        <f>YEAR(CtasReceber[[#This Row],[Data Vencimento]])</f>
        <v>1900</v>
      </c>
      <c r="J3439" s="156"/>
      <c r="K3439" s="23">
        <f>MONTH(CtasReceber[[#This Row],[Data Recebimento]])</f>
        <v>1</v>
      </c>
      <c r="L3439" s="23">
        <f>YEAR(CtasReceber[[#This Row],[Data Recebimento]])</f>
        <v>1900</v>
      </c>
      <c r="M3439" s="154"/>
      <c r="N3439" s="208"/>
      <c r="O34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0" spans="1:15">
      <c r="A3440" s="156"/>
      <c r="B3440" s="220"/>
      <c r="C3440" s="150"/>
      <c r="D3440" s="150"/>
      <c r="E3440" s="150"/>
      <c r="F3440" s="150"/>
      <c r="G3440" s="151"/>
      <c r="H3440" s="23">
        <f>MONTH(CtasReceber[[#This Row],[Data Vencimento]])</f>
        <v>1</v>
      </c>
      <c r="I3440" s="23">
        <f>YEAR(CtasReceber[[#This Row],[Data Vencimento]])</f>
        <v>1900</v>
      </c>
      <c r="J3440" s="156"/>
      <c r="K3440" s="23">
        <f>MONTH(CtasReceber[[#This Row],[Data Recebimento]])</f>
        <v>1</v>
      </c>
      <c r="L3440" s="23">
        <f>YEAR(CtasReceber[[#This Row],[Data Recebimento]])</f>
        <v>1900</v>
      </c>
      <c r="M3440" s="154"/>
      <c r="N3440" s="208"/>
      <c r="O34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1" spans="1:15">
      <c r="A3441" s="156"/>
      <c r="B3441" s="220"/>
      <c r="C3441" s="150"/>
      <c r="D3441" s="150"/>
      <c r="E3441" s="150"/>
      <c r="F3441" s="150"/>
      <c r="G3441" s="151"/>
      <c r="H3441" s="23">
        <f>MONTH(CtasReceber[[#This Row],[Data Vencimento]])</f>
        <v>1</v>
      </c>
      <c r="I3441" s="23">
        <f>YEAR(CtasReceber[[#This Row],[Data Vencimento]])</f>
        <v>1900</v>
      </c>
      <c r="J3441" s="156"/>
      <c r="K3441" s="23">
        <f>MONTH(CtasReceber[[#This Row],[Data Recebimento]])</f>
        <v>1</v>
      </c>
      <c r="L3441" s="23">
        <f>YEAR(CtasReceber[[#This Row],[Data Recebimento]])</f>
        <v>1900</v>
      </c>
      <c r="M3441" s="154"/>
      <c r="N3441" s="208"/>
      <c r="O34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2" spans="1:15">
      <c r="A3442" s="156"/>
      <c r="B3442" s="220"/>
      <c r="C3442" s="150"/>
      <c r="D3442" s="150"/>
      <c r="E3442" s="150"/>
      <c r="F3442" s="150"/>
      <c r="G3442" s="151"/>
      <c r="H3442" s="23">
        <f>MONTH(CtasReceber[[#This Row],[Data Vencimento]])</f>
        <v>1</v>
      </c>
      <c r="I3442" s="23">
        <f>YEAR(CtasReceber[[#This Row],[Data Vencimento]])</f>
        <v>1900</v>
      </c>
      <c r="J3442" s="156"/>
      <c r="K3442" s="23">
        <f>MONTH(CtasReceber[[#This Row],[Data Recebimento]])</f>
        <v>1</v>
      </c>
      <c r="L3442" s="23">
        <f>YEAR(CtasReceber[[#This Row],[Data Recebimento]])</f>
        <v>1900</v>
      </c>
      <c r="M3442" s="154"/>
      <c r="N3442" s="208"/>
      <c r="O34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3" spans="1:15">
      <c r="A3443" s="156"/>
      <c r="B3443" s="220"/>
      <c r="C3443" s="150"/>
      <c r="D3443" s="150"/>
      <c r="E3443" s="150"/>
      <c r="F3443" s="150"/>
      <c r="G3443" s="151"/>
      <c r="H3443" s="23">
        <f>MONTH(CtasReceber[[#This Row],[Data Vencimento]])</f>
        <v>1</v>
      </c>
      <c r="I3443" s="23">
        <f>YEAR(CtasReceber[[#This Row],[Data Vencimento]])</f>
        <v>1900</v>
      </c>
      <c r="J3443" s="156"/>
      <c r="K3443" s="23">
        <f>MONTH(CtasReceber[[#This Row],[Data Recebimento]])</f>
        <v>1</v>
      </c>
      <c r="L3443" s="23">
        <f>YEAR(CtasReceber[[#This Row],[Data Recebimento]])</f>
        <v>1900</v>
      </c>
      <c r="M3443" s="154"/>
      <c r="N3443" s="208"/>
      <c r="O34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4" spans="1:15">
      <c r="A3444" s="156"/>
      <c r="B3444" s="220"/>
      <c r="C3444" s="150"/>
      <c r="D3444" s="150"/>
      <c r="E3444" s="150"/>
      <c r="F3444" s="150"/>
      <c r="G3444" s="151"/>
      <c r="H3444" s="23">
        <f>MONTH(CtasReceber[[#This Row],[Data Vencimento]])</f>
        <v>1</v>
      </c>
      <c r="I3444" s="23">
        <f>YEAR(CtasReceber[[#This Row],[Data Vencimento]])</f>
        <v>1900</v>
      </c>
      <c r="J3444" s="156"/>
      <c r="K3444" s="23">
        <f>MONTH(CtasReceber[[#This Row],[Data Recebimento]])</f>
        <v>1</v>
      </c>
      <c r="L3444" s="23">
        <f>YEAR(CtasReceber[[#This Row],[Data Recebimento]])</f>
        <v>1900</v>
      </c>
      <c r="M3444" s="154"/>
      <c r="N3444" s="208"/>
      <c r="O34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5" spans="1:15">
      <c r="A3445" s="156"/>
      <c r="B3445" s="220"/>
      <c r="C3445" s="150"/>
      <c r="D3445" s="150"/>
      <c r="E3445" s="150"/>
      <c r="F3445" s="150"/>
      <c r="G3445" s="151"/>
      <c r="H3445" s="23">
        <f>MONTH(CtasReceber[[#This Row],[Data Vencimento]])</f>
        <v>1</v>
      </c>
      <c r="I3445" s="23">
        <f>YEAR(CtasReceber[[#This Row],[Data Vencimento]])</f>
        <v>1900</v>
      </c>
      <c r="J3445" s="156"/>
      <c r="K3445" s="23">
        <f>MONTH(CtasReceber[[#This Row],[Data Recebimento]])</f>
        <v>1</v>
      </c>
      <c r="L3445" s="23">
        <f>YEAR(CtasReceber[[#This Row],[Data Recebimento]])</f>
        <v>1900</v>
      </c>
      <c r="M3445" s="154"/>
      <c r="N3445" s="208"/>
      <c r="O34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6" spans="1:15">
      <c r="A3446" s="156"/>
      <c r="B3446" s="220"/>
      <c r="C3446" s="150"/>
      <c r="D3446" s="150"/>
      <c r="E3446" s="150"/>
      <c r="F3446" s="150"/>
      <c r="G3446" s="151"/>
      <c r="H3446" s="23">
        <f>MONTH(CtasReceber[[#This Row],[Data Vencimento]])</f>
        <v>1</v>
      </c>
      <c r="I3446" s="23">
        <f>YEAR(CtasReceber[[#This Row],[Data Vencimento]])</f>
        <v>1900</v>
      </c>
      <c r="J3446" s="156"/>
      <c r="K3446" s="23">
        <f>MONTH(CtasReceber[[#This Row],[Data Recebimento]])</f>
        <v>1</v>
      </c>
      <c r="L3446" s="23">
        <f>YEAR(CtasReceber[[#This Row],[Data Recebimento]])</f>
        <v>1900</v>
      </c>
      <c r="M3446" s="154"/>
      <c r="N3446" s="208"/>
      <c r="O34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7" spans="1:15">
      <c r="A3447" s="156"/>
      <c r="B3447" s="220"/>
      <c r="C3447" s="150"/>
      <c r="D3447" s="150"/>
      <c r="E3447" s="150"/>
      <c r="F3447" s="150"/>
      <c r="G3447" s="151"/>
      <c r="H3447" s="23">
        <f>MONTH(CtasReceber[[#This Row],[Data Vencimento]])</f>
        <v>1</v>
      </c>
      <c r="I3447" s="23">
        <f>YEAR(CtasReceber[[#This Row],[Data Vencimento]])</f>
        <v>1900</v>
      </c>
      <c r="J3447" s="156"/>
      <c r="K3447" s="23">
        <f>MONTH(CtasReceber[[#This Row],[Data Recebimento]])</f>
        <v>1</v>
      </c>
      <c r="L3447" s="23">
        <f>YEAR(CtasReceber[[#This Row],[Data Recebimento]])</f>
        <v>1900</v>
      </c>
      <c r="M3447" s="154"/>
      <c r="N3447" s="208"/>
      <c r="O34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8" spans="1:15">
      <c r="A3448" s="156"/>
      <c r="B3448" s="220"/>
      <c r="C3448" s="150"/>
      <c r="D3448" s="150"/>
      <c r="E3448" s="150"/>
      <c r="F3448" s="150"/>
      <c r="G3448" s="151"/>
      <c r="H3448" s="23">
        <f>MONTH(CtasReceber[[#This Row],[Data Vencimento]])</f>
        <v>1</v>
      </c>
      <c r="I3448" s="23">
        <f>YEAR(CtasReceber[[#This Row],[Data Vencimento]])</f>
        <v>1900</v>
      </c>
      <c r="J3448" s="156"/>
      <c r="K3448" s="23">
        <f>MONTH(CtasReceber[[#This Row],[Data Recebimento]])</f>
        <v>1</v>
      </c>
      <c r="L3448" s="23">
        <f>YEAR(CtasReceber[[#This Row],[Data Recebimento]])</f>
        <v>1900</v>
      </c>
      <c r="M3448" s="154"/>
      <c r="N3448" s="208"/>
      <c r="O34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49" spans="1:15">
      <c r="A3449" s="156"/>
      <c r="B3449" s="220"/>
      <c r="C3449" s="150"/>
      <c r="D3449" s="150"/>
      <c r="E3449" s="150"/>
      <c r="F3449" s="150"/>
      <c r="G3449" s="151"/>
      <c r="H3449" s="23">
        <f>MONTH(CtasReceber[[#This Row],[Data Vencimento]])</f>
        <v>1</v>
      </c>
      <c r="I3449" s="23">
        <f>YEAR(CtasReceber[[#This Row],[Data Vencimento]])</f>
        <v>1900</v>
      </c>
      <c r="J3449" s="156"/>
      <c r="K3449" s="23">
        <f>MONTH(CtasReceber[[#This Row],[Data Recebimento]])</f>
        <v>1</v>
      </c>
      <c r="L3449" s="23">
        <f>YEAR(CtasReceber[[#This Row],[Data Recebimento]])</f>
        <v>1900</v>
      </c>
      <c r="M3449" s="154"/>
      <c r="N3449" s="208"/>
      <c r="O34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0" spans="1:15">
      <c r="A3450" s="156"/>
      <c r="B3450" s="220"/>
      <c r="C3450" s="150"/>
      <c r="D3450" s="150"/>
      <c r="E3450" s="150"/>
      <c r="F3450" s="150"/>
      <c r="G3450" s="151"/>
      <c r="H3450" s="23">
        <f>MONTH(CtasReceber[[#This Row],[Data Vencimento]])</f>
        <v>1</v>
      </c>
      <c r="I3450" s="23">
        <f>YEAR(CtasReceber[[#This Row],[Data Vencimento]])</f>
        <v>1900</v>
      </c>
      <c r="J3450" s="156"/>
      <c r="K3450" s="23">
        <f>MONTH(CtasReceber[[#This Row],[Data Recebimento]])</f>
        <v>1</v>
      </c>
      <c r="L3450" s="23">
        <f>YEAR(CtasReceber[[#This Row],[Data Recebimento]])</f>
        <v>1900</v>
      </c>
      <c r="M3450" s="154"/>
      <c r="N3450" s="208"/>
      <c r="O34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1" spans="1:15">
      <c r="A3451" s="156"/>
      <c r="B3451" s="220"/>
      <c r="C3451" s="150"/>
      <c r="D3451" s="150"/>
      <c r="E3451" s="150"/>
      <c r="F3451" s="150"/>
      <c r="G3451" s="151"/>
      <c r="H3451" s="23">
        <f>MONTH(CtasReceber[[#This Row],[Data Vencimento]])</f>
        <v>1</v>
      </c>
      <c r="I3451" s="23">
        <f>YEAR(CtasReceber[[#This Row],[Data Vencimento]])</f>
        <v>1900</v>
      </c>
      <c r="J3451" s="156"/>
      <c r="K3451" s="23">
        <f>MONTH(CtasReceber[[#This Row],[Data Recebimento]])</f>
        <v>1</v>
      </c>
      <c r="L3451" s="23">
        <f>YEAR(CtasReceber[[#This Row],[Data Recebimento]])</f>
        <v>1900</v>
      </c>
      <c r="M3451" s="154"/>
      <c r="N3451" s="208"/>
      <c r="O34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2" spans="1:15">
      <c r="A3452" s="156"/>
      <c r="B3452" s="220"/>
      <c r="C3452" s="150"/>
      <c r="D3452" s="150"/>
      <c r="E3452" s="150"/>
      <c r="F3452" s="150"/>
      <c r="G3452" s="151"/>
      <c r="H3452" s="23">
        <f>MONTH(CtasReceber[[#This Row],[Data Vencimento]])</f>
        <v>1</v>
      </c>
      <c r="I3452" s="23">
        <f>YEAR(CtasReceber[[#This Row],[Data Vencimento]])</f>
        <v>1900</v>
      </c>
      <c r="J3452" s="156"/>
      <c r="K3452" s="23">
        <f>MONTH(CtasReceber[[#This Row],[Data Recebimento]])</f>
        <v>1</v>
      </c>
      <c r="L3452" s="23">
        <f>YEAR(CtasReceber[[#This Row],[Data Recebimento]])</f>
        <v>1900</v>
      </c>
      <c r="M3452" s="154"/>
      <c r="N3452" s="208"/>
      <c r="O34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3" spans="1:15">
      <c r="A3453" s="156"/>
      <c r="B3453" s="220"/>
      <c r="C3453" s="150"/>
      <c r="D3453" s="150"/>
      <c r="E3453" s="150"/>
      <c r="F3453" s="150"/>
      <c r="G3453" s="151"/>
      <c r="H3453" s="23">
        <f>MONTH(CtasReceber[[#This Row],[Data Vencimento]])</f>
        <v>1</v>
      </c>
      <c r="I3453" s="23">
        <f>YEAR(CtasReceber[[#This Row],[Data Vencimento]])</f>
        <v>1900</v>
      </c>
      <c r="J3453" s="156"/>
      <c r="K3453" s="23">
        <f>MONTH(CtasReceber[[#This Row],[Data Recebimento]])</f>
        <v>1</v>
      </c>
      <c r="L3453" s="23">
        <f>YEAR(CtasReceber[[#This Row],[Data Recebimento]])</f>
        <v>1900</v>
      </c>
      <c r="M3453" s="154"/>
      <c r="N3453" s="208"/>
      <c r="O34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4" spans="1:15">
      <c r="A3454" s="156"/>
      <c r="B3454" s="220"/>
      <c r="C3454" s="150"/>
      <c r="D3454" s="150"/>
      <c r="E3454" s="150"/>
      <c r="F3454" s="150"/>
      <c r="G3454" s="151"/>
      <c r="H3454" s="23">
        <f>MONTH(CtasReceber[[#This Row],[Data Vencimento]])</f>
        <v>1</v>
      </c>
      <c r="I3454" s="23">
        <f>YEAR(CtasReceber[[#This Row],[Data Vencimento]])</f>
        <v>1900</v>
      </c>
      <c r="J3454" s="156"/>
      <c r="K3454" s="23">
        <f>MONTH(CtasReceber[[#This Row],[Data Recebimento]])</f>
        <v>1</v>
      </c>
      <c r="L3454" s="23">
        <f>YEAR(CtasReceber[[#This Row],[Data Recebimento]])</f>
        <v>1900</v>
      </c>
      <c r="M3454" s="154"/>
      <c r="N3454" s="208"/>
      <c r="O34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5" spans="1:15">
      <c r="A3455" s="156"/>
      <c r="B3455" s="220"/>
      <c r="C3455" s="150"/>
      <c r="D3455" s="150"/>
      <c r="E3455" s="150"/>
      <c r="F3455" s="150"/>
      <c r="G3455" s="151"/>
      <c r="H3455" s="23">
        <f>MONTH(CtasReceber[[#This Row],[Data Vencimento]])</f>
        <v>1</v>
      </c>
      <c r="I3455" s="23">
        <f>YEAR(CtasReceber[[#This Row],[Data Vencimento]])</f>
        <v>1900</v>
      </c>
      <c r="J3455" s="156"/>
      <c r="K3455" s="23">
        <f>MONTH(CtasReceber[[#This Row],[Data Recebimento]])</f>
        <v>1</v>
      </c>
      <c r="L3455" s="23">
        <f>YEAR(CtasReceber[[#This Row],[Data Recebimento]])</f>
        <v>1900</v>
      </c>
      <c r="M3455" s="154"/>
      <c r="N3455" s="208"/>
      <c r="O34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6" spans="1:15">
      <c r="A3456" s="156"/>
      <c r="B3456" s="220"/>
      <c r="C3456" s="150"/>
      <c r="D3456" s="150"/>
      <c r="E3456" s="150"/>
      <c r="F3456" s="150"/>
      <c r="G3456" s="151"/>
      <c r="H3456" s="23">
        <f>MONTH(CtasReceber[[#This Row],[Data Vencimento]])</f>
        <v>1</v>
      </c>
      <c r="I3456" s="23">
        <f>YEAR(CtasReceber[[#This Row],[Data Vencimento]])</f>
        <v>1900</v>
      </c>
      <c r="J3456" s="156"/>
      <c r="K3456" s="23">
        <f>MONTH(CtasReceber[[#This Row],[Data Recebimento]])</f>
        <v>1</v>
      </c>
      <c r="L3456" s="23">
        <f>YEAR(CtasReceber[[#This Row],[Data Recebimento]])</f>
        <v>1900</v>
      </c>
      <c r="M3456" s="154"/>
      <c r="N3456" s="208"/>
      <c r="O34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7" spans="1:15">
      <c r="A3457" s="156"/>
      <c r="B3457" s="220"/>
      <c r="C3457" s="150"/>
      <c r="D3457" s="150"/>
      <c r="E3457" s="150"/>
      <c r="F3457" s="150"/>
      <c r="G3457" s="151"/>
      <c r="H3457" s="23">
        <f>MONTH(CtasReceber[[#This Row],[Data Vencimento]])</f>
        <v>1</v>
      </c>
      <c r="I3457" s="23">
        <f>YEAR(CtasReceber[[#This Row],[Data Vencimento]])</f>
        <v>1900</v>
      </c>
      <c r="J3457" s="156"/>
      <c r="K3457" s="23">
        <f>MONTH(CtasReceber[[#This Row],[Data Recebimento]])</f>
        <v>1</v>
      </c>
      <c r="L3457" s="23">
        <f>YEAR(CtasReceber[[#This Row],[Data Recebimento]])</f>
        <v>1900</v>
      </c>
      <c r="M3457" s="154"/>
      <c r="N3457" s="208"/>
      <c r="O34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8" spans="1:15">
      <c r="A3458" s="156"/>
      <c r="B3458" s="220"/>
      <c r="C3458" s="150"/>
      <c r="D3458" s="150"/>
      <c r="E3458" s="150"/>
      <c r="F3458" s="150"/>
      <c r="G3458" s="151"/>
      <c r="H3458" s="23">
        <f>MONTH(CtasReceber[[#This Row],[Data Vencimento]])</f>
        <v>1</v>
      </c>
      <c r="I3458" s="23">
        <f>YEAR(CtasReceber[[#This Row],[Data Vencimento]])</f>
        <v>1900</v>
      </c>
      <c r="J3458" s="156"/>
      <c r="K3458" s="23">
        <f>MONTH(CtasReceber[[#This Row],[Data Recebimento]])</f>
        <v>1</v>
      </c>
      <c r="L3458" s="23">
        <f>YEAR(CtasReceber[[#This Row],[Data Recebimento]])</f>
        <v>1900</v>
      </c>
      <c r="M3458" s="154"/>
      <c r="N3458" s="208"/>
      <c r="O34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59" spans="1:15">
      <c r="A3459" s="156"/>
      <c r="B3459" s="220"/>
      <c r="C3459" s="150"/>
      <c r="D3459" s="150"/>
      <c r="E3459" s="150"/>
      <c r="F3459" s="150"/>
      <c r="G3459" s="151"/>
      <c r="H3459" s="23">
        <f>MONTH(CtasReceber[[#This Row],[Data Vencimento]])</f>
        <v>1</v>
      </c>
      <c r="I3459" s="23">
        <f>YEAR(CtasReceber[[#This Row],[Data Vencimento]])</f>
        <v>1900</v>
      </c>
      <c r="J3459" s="156"/>
      <c r="K3459" s="23">
        <f>MONTH(CtasReceber[[#This Row],[Data Recebimento]])</f>
        <v>1</v>
      </c>
      <c r="L3459" s="23">
        <f>YEAR(CtasReceber[[#This Row],[Data Recebimento]])</f>
        <v>1900</v>
      </c>
      <c r="M3459" s="154"/>
      <c r="N3459" s="208"/>
      <c r="O34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0" spans="1:15">
      <c r="A3460" s="156"/>
      <c r="B3460" s="220"/>
      <c r="C3460" s="150"/>
      <c r="D3460" s="150"/>
      <c r="E3460" s="150"/>
      <c r="F3460" s="150"/>
      <c r="G3460" s="151"/>
      <c r="H3460" s="23">
        <f>MONTH(CtasReceber[[#This Row],[Data Vencimento]])</f>
        <v>1</v>
      </c>
      <c r="I3460" s="23">
        <f>YEAR(CtasReceber[[#This Row],[Data Vencimento]])</f>
        <v>1900</v>
      </c>
      <c r="J3460" s="156"/>
      <c r="K3460" s="23">
        <f>MONTH(CtasReceber[[#This Row],[Data Recebimento]])</f>
        <v>1</v>
      </c>
      <c r="L3460" s="23">
        <f>YEAR(CtasReceber[[#This Row],[Data Recebimento]])</f>
        <v>1900</v>
      </c>
      <c r="M3460" s="154"/>
      <c r="N3460" s="208"/>
      <c r="O34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1" spans="1:15">
      <c r="A3461" s="156"/>
      <c r="B3461" s="220"/>
      <c r="C3461" s="150"/>
      <c r="D3461" s="150"/>
      <c r="E3461" s="150"/>
      <c r="F3461" s="150"/>
      <c r="G3461" s="151"/>
      <c r="H3461" s="23">
        <f>MONTH(CtasReceber[[#This Row],[Data Vencimento]])</f>
        <v>1</v>
      </c>
      <c r="I3461" s="23">
        <f>YEAR(CtasReceber[[#This Row],[Data Vencimento]])</f>
        <v>1900</v>
      </c>
      <c r="J3461" s="156"/>
      <c r="K3461" s="23">
        <f>MONTH(CtasReceber[[#This Row],[Data Recebimento]])</f>
        <v>1</v>
      </c>
      <c r="L3461" s="23">
        <f>YEAR(CtasReceber[[#This Row],[Data Recebimento]])</f>
        <v>1900</v>
      </c>
      <c r="M3461" s="154"/>
      <c r="N3461" s="208"/>
      <c r="O34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2" spans="1:15">
      <c r="A3462" s="156"/>
      <c r="B3462" s="220"/>
      <c r="C3462" s="150"/>
      <c r="D3462" s="150"/>
      <c r="E3462" s="150"/>
      <c r="F3462" s="150"/>
      <c r="G3462" s="151"/>
      <c r="H3462" s="23">
        <f>MONTH(CtasReceber[[#This Row],[Data Vencimento]])</f>
        <v>1</v>
      </c>
      <c r="I3462" s="23">
        <f>YEAR(CtasReceber[[#This Row],[Data Vencimento]])</f>
        <v>1900</v>
      </c>
      <c r="J3462" s="156"/>
      <c r="K3462" s="23">
        <f>MONTH(CtasReceber[[#This Row],[Data Recebimento]])</f>
        <v>1</v>
      </c>
      <c r="L3462" s="23">
        <f>YEAR(CtasReceber[[#This Row],[Data Recebimento]])</f>
        <v>1900</v>
      </c>
      <c r="M3462" s="154"/>
      <c r="N3462" s="208"/>
      <c r="O34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3" spans="1:15">
      <c r="A3463" s="156"/>
      <c r="B3463" s="220"/>
      <c r="C3463" s="150"/>
      <c r="D3463" s="150"/>
      <c r="E3463" s="150"/>
      <c r="F3463" s="150"/>
      <c r="G3463" s="151"/>
      <c r="H3463" s="23">
        <f>MONTH(CtasReceber[[#This Row],[Data Vencimento]])</f>
        <v>1</v>
      </c>
      <c r="I3463" s="23">
        <f>YEAR(CtasReceber[[#This Row],[Data Vencimento]])</f>
        <v>1900</v>
      </c>
      <c r="J3463" s="156"/>
      <c r="K3463" s="23">
        <f>MONTH(CtasReceber[[#This Row],[Data Recebimento]])</f>
        <v>1</v>
      </c>
      <c r="L3463" s="23">
        <f>YEAR(CtasReceber[[#This Row],[Data Recebimento]])</f>
        <v>1900</v>
      </c>
      <c r="M3463" s="154"/>
      <c r="N3463" s="208"/>
      <c r="O34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4" spans="1:15">
      <c r="A3464" s="156"/>
      <c r="B3464" s="220"/>
      <c r="C3464" s="150"/>
      <c r="D3464" s="150"/>
      <c r="E3464" s="150"/>
      <c r="F3464" s="150"/>
      <c r="G3464" s="151"/>
      <c r="H3464" s="23">
        <f>MONTH(CtasReceber[[#This Row],[Data Vencimento]])</f>
        <v>1</v>
      </c>
      <c r="I3464" s="23">
        <f>YEAR(CtasReceber[[#This Row],[Data Vencimento]])</f>
        <v>1900</v>
      </c>
      <c r="J3464" s="156"/>
      <c r="K3464" s="23">
        <f>MONTH(CtasReceber[[#This Row],[Data Recebimento]])</f>
        <v>1</v>
      </c>
      <c r="L3464" s="23">
        <f>YEAR(CtasReceber[[#This Row],[Data Recebimento]])</f>
        <v>1900</v>
      </c>
      <c r="M3464" s="154"/>
      <c r="N3464" s="208"/>
      <c r="O34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5" spans="1:15">
      <c r="A3465" s="156"/>
      <c r="B3465" s="220"/>
      <c r="C3465" s="150"/>
      <c r="D3465" s="150"/>
      <c r="E3465" s="150"/>
      <c r="F3465" s="150"/>
      <c r="G3465" s="151"/>
      <c r="H3465" s="23">
        <f>MONTH(CtasReceber[[#This Row],[Data Vencimento]])</f>
        <v>1</v>
      </c>
      <c r="I3465" s="23">
        <f>YEAR(CtasReceber[[#This Row],[Data Vencimento]])</f>
        <v>1900</v>
      </c>
      <c r="J3465" s="156"/>
      <c r="K3465" s="23">
        <f>MONTH(CtasReceber[[#This Row],[Data Recebimento]])</f>
        <v>1</v>
      </c>
      <c r="L3465" s="23">
        <f>YEAR(CtasReceber[[#This Row],[Data Recebimento]])</f>
        <v>1900</v>
      </c>
      <c r="M3465" s="154"/>
      <c r="N3465" s="208"/>
      <c r="O34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6" spans="1:15">
      <c r="A3466" s="156"/>
      <c r="B3466" s="220"/>
      <c r="C3466" s="150"/>
      <c r="D3466" s="150"/>
      <c r="E3466" s="150"/>
      <c r="F3466" s="150"/>
      <c r="G3466" s="151"/>
      <c r="H3466" s="23">
        <f>MONTH(CtasReceber[[#This Row],[Data Vencimento]])</f>
        <v>1</v>
      </c>
      <c r="I3466" s="23">
        <f>YEAR(CtasReceber[[#This Row],[Data Vencimento]])</f>
        <v>1900</v>
      </c>
      <c r="J3466" s="156"/>
      <c r="K3466" s="23">
        <f>MONTH(CtasReceber[[#This Row],[Data Recebimento]])</f>
        <v>1</v>
      </c>
      <c r="L3466" s="23">
        <f>YEAR(CtasReceber[[#This Row],[Data Recebimento]])</f>
        <v>1900</v>
      </c>
      <c r="M3466" s="154"/>
      <c r="N3466" s="208"/>
      <c r="O34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7" spans="1:15">
      <c r="A3467" s="156"/>
      <c r="B3467" s="220"/>
      <c r="C3467" s="150"/>
      <c r="D3467" s="150"/>
      <c r="E3467" s="150"/>
      <c r="F3467" s="150"/>
      <c r="G3467" s="151"/>
      <c r="H3467" s="23">
        <f>MONTH(CtasReceber[[#This Row],[Data Vencimento]])</f>
        <v>1</v>
      </c>
      <c r="I3467" s="23">
        <f>YEAR(CtasReceber[[#This Row],[Data Vencimento]])</f>
        <v>1900</v>
      </c>
      <c r="J3467" s="156"/>
      <c r="K3467" s="23">
        <f>MONTH(CtasReceber[[#This Row],[Data Recebimento]])</f>
        <v>1</v>
      </c>
      <c r="L3467" s="23">
        <f>YEAR(CtasReceber[[#This Row],[Data Recebimento]])</f>
        <v>1900</v>
      </c>
      <c r="M3467" s="154"/>
      <c r="N3467" s="208"/>
      <c r="O34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8" spans="1:15">
      <c r="A3468" s="156"/>
      <c r="B3468" s="220"/>
      <c r="C3468" s="150"/>
      <c r="D3468" s="150"/>
      <c r="E3468" s="150"/>
      <c r="F3468" s="150"/>
      <c r="G3468" s="151"/>
      <c r="H3468" s="23">
        <f>MONTH(CtasReceber[[#This Row],[Data Vencimento]])</f>
        <v>1</v>
      </c>
      <c r="I3468" s="23">
        <f>YEAR(CtasReceber[[#This Row],[Data Vencimento]])</f>
        <v>1900</v>
      </c>
      <c r="J3468" s="156"/>
      <c r="K3468" s="23">
        <f>MONTH(CtasReceber[[#This Row],[Data Recebimento]])</f>
        <v>1</v>
      </c>
      <c r="L3468" s="23">
        <f>YEAR(CtasReceber[[#This Row],[Data Recebimento]])</f>
        <v>1900</v>
      </c>
      <c r="M3468" s="154"/>
      <c r="N3468" s="208"/>
      <c r="O34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69" spans="1:15">
      <c r="A3469" s="156"/>
      <c r="B3469" s="220"/>
      <c r="C3469" s="150"/>
      <c r="D3469" s="150"/>
      <c r="E3469" s="150"/>
      <c r="F3469" s="150"/>
      <c r="G3469" s="151"/>
      <c r="H3469" s="23">
        <f>MONTH(CtasReceber[[#This Row],[Data Vencimento]])</f>
        <v>1</v>
      </c>
      <c r="I3469" s="23">
        <f>YEAR(CtasReceber[[#This Row],[Data Vencimento]])</f>
        <v>1900</v>
      </c>
      <c r="J3469" s="156"/>
      <c r="K3469" s="23">
        <f>MONTH(CtasReceber[[#This Row],[Data Recebimento]])</f>
        <v>1</v>
      </c>
      <c r="L3469" s="23">
        <f>YEAR(CtasReceber[[#This Row],[Data Recebimento]])</f>
        <v>1900</v>
      </c>
      <c r="M3469" s="154"/>
      <c r="N3469" s="208"/>
      <c r="O34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0" spans="1:15">
      <c r="A3470" s="156"/>
      <c r="B3470" s="220"/>
      <c r="C3470" s="150"/>
      <c r="D3470" s="150"/>
      <c r="E3470" s="150"/>
      <c r="F3470" s="150"/>
      <c r="G3470" s="151"/>
      <c r="H3470" s="23">
        <f>MONTH(CtasReceber[[#This Row],[Data Vencimento]])</f>
        <v>1</v>
      </c>
      <c r="I3470" s="23">
        <f>YEAR(CtasReceber[[#This Row],[Data Vencimento]])</f>
        <v>1900</v>
      </c>
      <c r="J3470" s="156"/>
      <c r="K3470" s="23">
        <f>MONTH(CtasReceber[[#This Row],[Data Recebimento]])</f>
        <v>1</v>
      </c>
      <c r="L3470" s="23">
        <f>YEAR(CtasReceber[[#This Row],[Data Recebimento]])</f>
        <v>1900</v>
      </c>
      <c r="M3470" s="154"/>
      <c r="N3470" s="208"/>
      <c r="O34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1" spans="1:15">
      <c r="A3471" s="156"/>
      <c r="B3471" s="220"/>
      <c r="C3471" s="150"/>
      <c r="D3471" s="150"/>
      <c r="E3471" s="150"/>
      <c r="F3471" s="150"/>
      <c r="G3471" s="151"/>
      <c r="H3471" s="23">
        <f>MONTH(CtasReceber[[#This Row],[Data Vencimento]])</f>
        <v>1</v>
      </c>
      <c r="I3471" s="23">
        <f>YEAR(CtasReceber[[#This Row],[Data Vencimento]])</f>
        <v>1900</v>
      </c>
      <c r="J3471" s="156"/>
      <c r="K3471" s="23">
        <f>MONTH(CtasReceber[[#This Row],[Data Recebimento]])</f>
        <v>1</v>
      </c>
      <c r="L3471" s="23">
        <f>YEAR(CtasReceber[[#This Row],[Data Recebimento]])</f>
        <v>1900</v>
      </c>
      <c r="M3471" s="154"/>
      <c r="N3471" s="208"/>
      <c r="O34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2" spans="1:15">
      <c r="A3472" s="156"/>
      <c r="B3472" s="220"/>
      <c r="C3472" s="150"/>
      <c r="D3472" s="150"/>
      <c r="E3472" s="150"/>
      <c r="F3472" s="150"/>
      <c r="G3472" s="151"/>
      <c r="H3472" s="23">
        <f>MONTH(CtasReceber[[#This Row],[Data Vencimento]])</f>
        <v>1</v>
      </c>
      <c r="I3472" s="23">
        <f>YEAR(CtasReceber[[#This Row],[Data Vencimento]])</f>
        <v>1900</v>
      </c>
      <c r="J3472" s="156"/>
      <c r="K3472" s="23">
        <f>MONTH(CtasReceber[[#This Row],[Data Recebimento]])</f>
        <v>1</v>
      </c>
      <c r="L3472" s="23">
        <f>YEAR(CtasReceber[[#This Row],[Data Recebimento]])</f>
        <v>1900</v>
      </c>
      <c r="M3472" s="154"/>
      <c r="N3472" s="208"/>
      <c r="O34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3" spans="1:15">
      <c r="A3473" s="156"/>
      <c r="B3473" s="220"/>
      <c r="C3473" s="150"/>
      <c r="D3473" s="150"/>
      <c r="E3473" s="150"/>
      <c r="F3473" s="150"/>
      <c r="G3473" s="151"/>
      <c r="H3473" s="23">
        <f>MONTH(CtasReceber[[#This Row],[Data Vencimento]])</f>
        <v>1</v>
      </c>
      <c r="I3473" s="23">
        <f>YEAR(CtasReceber[[#This Row],[Data Vencimento]])</f>
        <v>1900</v>
      </c>
      <c r="J3473" s="156"/>
      <c r="K3473" s="23">
        <f>MONTH(CtasReceber[[#This Row],[Data Recebimento]])</f>
        <v>1</v>
      </c>
      <c r="L3473" s="23">
        <f>YEAR(CtasReceber[[#This Row],[Data Recebimento]])</f>
        <v>1900</v>
      </c>
      <c r="M3473" s="154"/>
      <c r="N3473" s="208"/>
      <c r="O34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4" spans="1:15">
      <c r="A3474" s="156"/>
      <c r="B3474" s="220"/>
      <c r="C3474" s="150"/>
      <c r="D3474" s="150"/>
      <c r="E3474" s="150"/>
      <c r="F3474" s="150"/>
      <c r="G3474" s="151"/>
      <c r="H3474" s="23">
        <f>MONTH(CtasReceber[[#This Row],[Data Vencimento]])</f>
        <v>1</v>
      </c>
      <c r="I3474" s="23">
        <f>YEAR(CtasReceber[[#This Row],[Data Vencimento]])</f>
        <v>1900</v>
      </c>
      <c r="J3474" s="156"/>
      <c r="K3474" s="23">
        <f>MONTH(CtasReceber[[#This Row],[Data Recebimento]])</f>
        <v>1</v>
      </c>
      <c r="L3474" s="23">
        <f>YEAR(CtasReceber[[#This Row],[Data Recebimento]])</f>
        <v>1900</v>
      </c>
      <c r="M3474" s="154"/>
      <c r="N3474" s="208"/>
      <c r="O34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5" spans="1:15">
      <c r="A3475" s="156"/>
      <c r="B3475" s="220"/>
      <c r="C3475" s="150"/>
      <c r="D3475" s="150"/>
      <c r="E3475" s="150"/>
      <c r="F3475" s="150"/>
      <c r="G3475" s="151"/>
      <c r="H3475" s="23">
        <f>MONTH(CtasReceber[[#This Row],[Data Vencimento]])</f>
        <v>1</v>
      </c>
      <c r="I3475" s="23">
        <f>YEAR(CtasReceber[[#This Row],[Data Vencimento]])</f>
        <v>1900</v>
      </c>
      <c r="J3475" s="156"/>
      <c r="K3475" s="23">
        <f>MONTH(CtasReceber[[#This Row],[Data Recebimento]])</f>
        <v>1</v>
      </c>
      <c r="L3475" s="23">
        <f>YEAR(CtasReceber[[#This Row],[Data Recebimento]])</f>
        <v>1900</v>
      </c>
      <c r="M3475" s="154"/>
      <c r="N3475" s="208"/>
      <c r="O34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6" spans="1:15">
      <c r="A3476" s="156"/>
      <c r="B3476" s="220"/>
      <c r="C3476" s="150"/>
      <c r="D3476" s="150"/>
      <c r="E3476" s="150"/>
      <c r="F3476" s="150"/>
      <c r="G3476" s="151"/>
      <c r="H3476" s="23">
        <f>MONTH(CtasReceber[[#This Row],[Data Vencimento]])</f>
        <v>1</v>
      </c>
      <c r="I3476" s="23">
        <f>YEAR(CtasReceber[[#This Row],[Data Vencimento]])</f>
        <v>1900</v>
      </c>
      <c r="J3476" s="156"/>
      <c r="K3476" s="23">
        <f>MONTH(CtasReceber[[#This Row],[Data Recebimento]])</f>
        <v>1</v>
      </c>
      <c r="L3476" s="23">
        <f>YEAR(CtasReceber[[#This Row],[Data Recebimento]])</f>
        <v>1900</v>
      </c>
      <c r="M3476" s="154"/>
      <c r="N3476" s="208"/>
      <c r="O34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7" spans="1:15">
      <c r="A3477" s="156"/>
      <c r="B3477" s="220"/>
      <c r="C3477" s="150"/>
      <c r="D3477" s="150"/>
      <c r="E3477" s="150"/>
      <c r="F3477" s="150"/>
      <c r="G3477" s="151"/>
      <c r="H3477" s="23">
        <f>MONTH(CtasReceber[[#This Row],[Data Vencimento]])</f>
        <v>1</v>
      </c>
      <c r="I3477" s="23">
        <f>YEAR(CtasReceber[[#This Row],[Data Vencimento]])</f>
        <v>1900</v>
      </c>
      <c r="J3477" s="156"/>
      <c r="K3477" s="23">
        <f>MONTH(CtasReceber[[#This Row],[Data Recebimento]])</f>
        <v>1</v>
      </c>
      <c r="L3477" s="23">
        <f>YEAR(CtasReceber[[#This Row],[Data Recebimento]])</f>
        <v>1900</v>
      </c>
      <c r="M3477" s="154"/>
      <c r="N3477" s="208"/>
      <c r="O34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8" spans="1:15">
      <c r="A3478" s="156"/>
      <c r="B3478" s="220"/>
      <c r="C3478" s="150"/>
      <c r="D3478" s="150"/>
      <c r="E3478" s="150"/>
      <c r="F3478" s="150"/>
      <c r="G3478" s="151"/>
      <c r="H3478" s="23">
        <f>MONTH(CtasReceber[[#This Row],[Data Vencimento]])</f>
        <v>1</v>
      </c>
      <c r="I3478" s="23">
        <f>YEAR(CtasReceber[[#This Row],[Data Vencimento]])</f>
        <v>1900</v>
      </c>
      <c r="J3478" s="156"/>
      <c r="K3478" s="23">
        <f>MONTH(CtasReceber[[#This Row],[Data Recebimento]])</f>
        <v>1</v>
      </c>
      <c r="L3478" s="23">
        <f>YEAR(CtasReceber[[#This Row],[Data Recebimento]])</f>
        <v>1900</v>
      </c>
      <c r="M3478" s="154"/>
      <c r="N3478" s="208"/>
      <c r="O34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79" spans="1:15">
      <c r="A3479" s="156"/>
      <c r="B3479" s="220"/>
      <c r="C3479" s="150"/>
      <c r="D3479" s="150"/>
      <c r="E3479" s="150"/>
      <c r="F3479" s="150"/>
      <c r="G3479" s="151"/>
      <c r="H3479" s="23">
        <f>MONTH(CtasReceber[[#This Row],[Data Vencimento]])</f>
        <v>1</v>
      </c>
      <c r="I3479" s="23">
        <f>YEAR(CtasReceber[[#This Row],[Data Vencimento]])</f>
        <v>1900</v>
      </c>
      <c r="J3479" s="156"/>
      <c r="K3479" s="23">
        <f>MONTH(CtasReceber[[#This Row],[Data Recebimento]])</f>
        <v>1</v>
      </c>
      <c r="L3479" s="23">
        <f>YEAR(CtasReceber[[#This Row],[Data Recebimento]])</f>
        <v>1900</v>
      </c>
      <c r="M3479" s="154"/>
      <c r="N3479" s="208"/>
      <c r="O34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0" spans="1:15">
      <c r="A3480" s="156"/>
      <c r="B3480" s="220"/>
      <c r="C3480" s="150"/>
      <c r="D3480" s="150"/>
      <c r="E3480" s="150"/>
      <c r="F3480" s="150"/>
      <c r="G3480" s="151"/>
      <c r="H3480" s="23">
        <f>MONTH(CtasReceber[[#This Row],[Data Vencimento]])</f>
        <v>1</v>
      </c>
      <c r="I3480" s="23">
        <f>YEAR(CtasReceber[[#This Row],[Data Vencimento]])</f>
        <v>1900</v>
      </c>
      <c r="J3480" s="156"/>
      <c r="K3480" s="23">
        <f>MONTH(CtasReceber[[#This Row],[Data Recebimento]])</f>
        <v>1</v>
      </c>
      <c r="L3480" s="23">
        <f>YEAR(CtasReceber[[#This Row],[Data Recebimento]])</f>
        <v>1900</v>
      </c>
      <c r="M3480" s="154"/>
      <c r="N3480" s="208"/>
      <c r="O34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1" spans="1:15">
      <c r="A3481" s="156"/>
      <c r="B3481" s="220"/>
      <c r="C3481" s="150"/>
      <c r="D3481" s="150"/>
      <c r="E3481" s="150"/>
      <c r="F3481" s="150"/>
      <c r="G3481" s="151"/>
      <c r="H3481" s="23">
        <f>MONTH(CtasReceber[[#This Row],[Data Vencimento]])</f>
        <v>1</v>
      </c>
      <c r="I3481" s="23">
        <f>YEAR(CtasReceber[[#This Row],[Data Vencimento]])</f>
        <v>1900</v>
      </c>
      <c r="J3481" s="156"/>
      <c r="K3481" s="23">
        <f>MONTH(CtasReceber[[#This Row],[Data Recebimento]])</f>
        <v>1</v>
      </c>
      <c r="L3481" s="23">
        <f>YEAR(CtasReceber[[#This Row],[Data Recebimento]])</f>
        <v>1900</v>
      </c>
      <c r="M3481" s="154"/>
      <c r="N3481" s="208"/>
      <c r="O34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2" spans="1:15">
      <c r="A3482" s="156"/>
      <c r="B3482" s="220"/>
      <c r="C3482" s="150"/>
      <c r="D3482" s="150"/>
      <c r="E3482" s="150"/>
      <c r="F3482" s="150"/>
      <c r="G3482" s="151"/>
      <c r="H3482" s="23">
        <f>MONTH(CtasReceber[[#This Row],[Data Vencimento]])</f>
        <v>1</v>
      </c>
      <c r="I3482" s="23">
        <f>YEAR(CtasReceber[[#This Row],[Data Vencimento]])</f>
        <v>1900</v>
      </c>
      <c r="J3482" s="156"/>
      <c r="K3482" s="23">
        <f>MONTH(CtasReceber[[#This Row],[Data Recebimento]])</f>
        <v>1</v>
      </c>
      <c r="L3482" s="23">
        <f>YEAR(CtasReceber[[#This Row],[Data Recebimento]])</f>
        <v>1900</v>
      </c>
      <c r="M3482" s="154"/>
      <c r="N3482" s="208"/>
      <c r="O34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3" spans="1:15">
      <c r="A3483" s="156"/>
      <c r="B3483" s="220"/>
      <c r="C3483" s="150"/>
      <c r="D3483" s="150"/>
      <c r="E3483" s="150"/>
      <c r="F3483" s="150"/>
      <c r="G3483" s="151"/>
      <c r="H3483" s="23">
        <f>MONTH(CtasReceber[[#This Row],[Data Vencimento]])</f>
        <v>1</v>
      </c>
      <c r="I3483" s="23">
        <f>YEAR(CtasReceber[[#This Row],[Data Vencimento]])</f>
        <v>1900</v>
      </c>
      <c r="J3483" s="156"/>
      <c r="K3483" s="23">
        <f>MONTH(CtasReceber[[#This Row],[Data Recebimento]])</f>
        <v>1</v>
      </c>
      <c r="L3483" s="23">
        <f>YEAR(CtasReceber[[#This Row],[Data Recebimento]])</f>
        <v>1900</v>
      </c>
      <c r="M3483" s="154"/>
      <c r="N3483" s="208"/>
      <c r="O34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4" spans="1:15">
      <c r="A3484" s="156"/>
      <c r="B3484" s="220"/>
      <c r="C3484" s="150"/>
      <c r="D3484" s="150"/>
      <c r="E3484" s="150"/>
      <c r="F3484" s="150"/>
      <c r="G3484" s="151"/>
      <c r="H3484" s="23">
        <f>MONTH(CtasReceber[[#This Row],[Data Vencimento]])</f>
        <v>1</v>
      </c>
      <c r="I3484" s="23">
        <f>YEAR(CtasReceber[[#This Row],[Data Vencimento]])</f>
        <v>1900</v>
      </c>
      <c r="J3484" s="156"/>
      <c r="K3484" s="23">
        <f>MONTH(CtasReceber[[#This Row],[Data Recebimento]])</f>
        <v>1</v>
      </c>
      <c r="L3484" s="23">
        <f>YEAR(CtasReceber[[#This Row],[Data Recebimento]])</f>
        <v>1900</v>
      </c>
      <c r="M3484" s="154"/>
      <c r="N3484" s="208"/>
      <c r="O34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5" spans="1:15">
      <c r="A3485" s="156"/>
      <c r="B3485" s="220"/>
      <c r="C3485" s="150"/>
      <c r="D3485" s="150"/>
      <c r="E3485" s="150"/>
      <c r="F3485" s="150"/>
      <c r="G3485" s="151"/>
      <c r="H3485" s="23">
        <f>MONTH(CtasReceber[[#This Row],[Data Vencimento]])</f>
        <v>1</v>
      </c>
      <c r="I3485" s="23">
        <f>YEAR(CtasReceber[[#This Row],[Data Vencimento]])</f>
        <v>1900</v>
      </c>
      <c r="J3485" s="156"/>
      <c r="K3485" s="23">
        <f>MONTH(CtasReceber[[#This Row],[Data Recebimento]])</f>
        <v>1</v>
      </c>
      <c r="L3485" s="23">
        <f>YEAR(CtasReceber[[#This Row],[Data Recebimento]])</f>
        <v>1900</v>
      </c>
      <c r="M3485" s="154"/>
      <c r="N3485" s="208"/>
      <c r="O34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6" spans="1:15">
      <c r="A3486" s="156"/>
      <c r="B3486" s="220"/>
      <c r="C3486" s="150"/>
      <c r="D3486" s="150"/>
      <c r="E3486" s="150"/>
      <c r="F3486" s="150"/>
      <c r="G3486" s="151"/>
      <c r="H3486" s="23">
        <f>MONTH(CtasReceber[[#This Row],[Data Vencimento]])</f>
        <v>1</v>
      </c>
      <c r="I3486" s="23">
        <f>YEAR(CtasReceber[[#This Row],[Data Vencimento]])</f>
        <v>1900</v>
      </c>
      <c r="J3486" s="156"/>
      <c r="K3486" s="23">
        <f>MONTH(CtasReceber[[#This Row],[Data Recebimento]])</f>
        <v>1</v>
      </c>
      <c r="L3486" s="23">
        <f>YEAR(CtasReceber[[#This Row],[Data Recebimento]])</f>
        <v>1900</v>
      </c>
      <c r="M3486" s="154"/>
      <c r="N3486" s="208"/>
      <c r="O34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7" spans="1:15">
      <c r="A3487" s="156"/>
      <c r="B3487" s="220"/>
      <c r="C3487" s="150"/>
      <c r="D3487" s="150"/>
      <c r="E3487" s="150"/>
      <c r="F3487" s="150"/>
      <c r="G3487" s="151"/>
      <c r="H3487" s="23">
        <f>MONTH(CtasReceber[[#This Row],[Data Vencimento]])</f>
        <v>1</v>
      </c>
      <c r="I3487" s="23">
        <f>YEAR(CtasReceber[[#This Row],[Data Vencimento]])</f>
        <v>1900</v>
      </c>
      <c r="J3487" s="156"/>
      <c r="K3487" s="23">
        <f>MONTH(CtasReceber[[#This Row],[Data Recebimento]])</f>
        <v>1</v>
      </c>
      <c r="L3487" s="23">
        <f>YEAR(CtasReceber[[#This Row],[Data Recebimento]])</f>
        <v>1900</v>
      </c>
      <c r="M3487" s="154"/>
      <c r="N3487" s="208"/>
      <c r="O34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8" spans="1:15">
      <c r="A3488" s="156"/>
      <c r="B3488" s="220"/>
      <c r="C3488" s="150"/>
      <c r="D3488" s="150"/>
      <c r="E3488" s="150"/>
      <c r="F3488" s="150"/>
      <c r="G3488" s="151"/>
      <c r="H3488" s="23">
        <f>MONTH(CtasReceber[[#This Row],[Data Vencimento]])</f>
        <v>1</v>
      </c>
      <c r="I3488" s="23">
        <f>YEAR(CtasReceber[[#This Row],[Data Vencimento]])</f>
        <v>1900</v>
      </c>
      <c r="J3488" s="156"/>
      <c r="K3488" s="23">
        <f>MONTH(CtasReceber[[#This Row],[Data Recebimento]])</f>
        <v>1</v>
      </c>
      <c r="L3488" s="23">
        <f>YEAR(CtasReceber[[#This Row],[Data Recebimento]])</f>
        <v>1900</v>
      </c>
      <c r="M3488" s="154"/>
      <c r="N3488" s="208"/>
      <c r="O34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89" spans="1:15">
      <c r="A3489" s="156"/>
      <c r="B3489" s="220"/>
      <c r="C3489" s="150"/>
      <c r="D3489" s="150"/>
      <c r="E3489" s="150"/>
      <c r="F3489" s="150"/>
      <c r="G3489" s="151"/>
      <c r="H3489" s="23">
        <f>MONTH(CtasReceber[[#This Row],[Data Vencimento]])</f>
        <v>1</v>
      </c>
      <c r="I3489" s="23">
        <f>YEAR(CtasReceber[[#This Row],[Data Vencimento]])</f>
        <v>1900</v>
      </c>
      <c r="J3489" s="156"/>
      <c r="K3489" s="23">
        <f>MONTH(CtasReceber[[#This Row],[Data Recebimento]])</f>
        <v>1</v>
      </c>
      <c r="L3489" s="23">
        <f>YEAR(CtasReceber[[#This Row],[Data Recebimento]])</f>
        <v>1900</v>
      </c>
      <c r="M3489" s="154"/>
      <c r="N3489" s="208"/>
      <c r="O34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0" spans="1:15">
      <c r="A3490" s="156"/>
      <c r="B3490" s="220"/>
      <c r="C3490" s="150"/>
      <c r="D3490" s="150"/>
      <c r="E3490" s="150"/>
      <c r="F3490" s="150"/>
      <c r="G3490" s="151"/>
      <c r="H3490" s="23">
        <f>MONTH(CtasReceber[[#This Row],[Data Vencimento]])</f>
        <v>1</v>
      </c>
      <c r="I3490" s="23">
        <f>YEAR(CtasReceber[[#This Row],[Data Vencimento]])</f>
        <v>1900</v>
      </c>
      <c r="J3490" s="156"/>
      <c r="K3490" s="23">
        <f>MONTH(CtasReceber[[#This Row],[Data Recebimento]])</f>
        <v>1</v>
      </c>
      <c r="L3490" s="23">
        <f>YEAR(CtasReceber[[#This Row],[Data Recebimento]])</f>
        <v>1900</v>
      </c>
      <c r="M3490" s="154"/>
      <c r="N3490" s="208"/>
      <c r="O34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1" spans="1:15">
      <c r="A3491" s="156"/>
      <c r="B3491" s="220"/>
      <c r="C3491" s="150"/>
      <c r="D3491" s="150"/>
      <c r="E3491" s="150"/>
      <c r="F3491" s="150"/>
      <c r="G3491" s="151"/>
      <c r="H3491" s="23">
        <f>MONTH(CtasReceber[[#This Row],[Data Vencimento]])</f>
        <v>1</v>
      </c>
      <c r="I3491" s="23">
        <f>YEAR(CtasReceber[[#This Row],[Data Vencimento]])</f>
        <v>1900</v>
      </c>
      <c r="J3491" s="156"/>
      <c r="K3491" s="23">
        <f>MONTH(CtasReceber[[#This Row],[Data Recebimento]])</f>
        <v>1</v>
      </c>
      <c r="L3491" s="23">
        <f>YEAR(CtasReceber[[#This Row],[Data Recebimento]])</f>
        <v>1900</v>
      </c>
      <c r="M3491" s="154"/>
      <c r="N3491" s="208"/>
      <c r="O34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2" spans="1:15">
      <c r="A3492" s="156"/>
      <c r="B3492" s="220"/>
      <c r="C3492" s="150"/>
      <c r="D3492" s="150"/>
      <c r="E3492" s="150"/>
      <c r="F3492" s="150"/>
      <c r="G3492" s="151"/>
      <c r="H3492" s="23">
        <f>MONTH(CtasReceber[[#This Row],[Data Vencimento]])</f>
        <v>1</v>
      </c>
      <c r="I3492" s="23">
        <f>YEAR(CtasReceber[[#This Row],[Data Vencimento]])</f>
        <v>1900</v>
      </c>
      <c r="J3492" s="156"/>
      <c r="K3492" s="23">
        <f>MONTH(CtasReceber[[#This Row],[Data Recebimento]])</f>
        <v>1</v>
      </c>
      <c r="L3492" s="23">
        <f>YEAR(CtasReceber[[#This Row],[Data Recebimento]])</f>
        <v>1900</v>
      </c>
      <c r="M3492" s="154"/>
      <c r="N3492" s="208"/>
      <c r="O34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3" spans="1:15">
      <c r="A3493" s="156"/>
      <c r="B3493" s="220"/>
      <c r="C3493" s="150"/>
      <c r="D3493" s="150"/>
      <c r="E3493" s="150"/>
      <c r="F3493" s="150"/>
      <c r="G3493" s="151"/>
      <c r="H3493" s="23">
        <f>MONTH(CtasReceber[[#This Row],[Data Vencimento]])</f>
        <v>1</v>
      </c>
      <c r="I3493" s="23">
        <f>YEAR(CtasReceber[[#This Row],[Data Vencimento]])</f>
        <v>1900</v>
      </c>
      <c r="J3493" s="156"/>
      <c r="K3493" s="23">
        <f>MONTH(CtasReceber[[#This Row],[Data Recebimento]])</f>
        <v>1</v>
      </c>
      <c r="L3493" s="23">
        <f>YEAR(CtasReceber[[#This Row],[Data Recebimento]])</f>
        <v>1900</v>
      </c>
      <c r="M3493" s="154"/>
      <c r="N3493" s="208"/>
      <c r="O34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4" spans="1:15">
      <c r="A3494" s="156"/>
      <c r="B3494" s="220"/>
      <c r="C3494" s="150"/>
      <c r="D3494" s="150"/>
      <c r="E3494" s="150"/>
      <c r="F3494" s="150"/>
      <c r="G3494" s="151"/>
      <c r="H3494" s="23">
        <f>MONTH(CtasReceber[[#This Row],[Data Vencimento]])</f>
        <v>1</v>
      </c>
      <c r="I3494" s="23">
        <f>YEAR(CtasReceber[[#This Row],[Data Vencimento]])</f>
        <v>1900</v>
      </c>
      <c r="J3494" s="156"/>
      <c r="K3494" s="23">
        <f>MONTH(CtasReceber[[#This Row],[Data Recebimento]])</f>
        <v>1</v>
      </c>
      <c r="L3494" s="23">
        <f>YEAR(CtasReceber[[#This Row],[Data Recebimento]])</f>
        <v>1900</v>
      </c>
      <c r="M3494" s="154"/>
      <c r="N3494" s="208"/>
      <c r="O34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5" spans="1:15">
      <c r="A3495" s="156"/>
      <c r="B3495" s="220"/>
      <c r="C3495" s="150"/>
      <c r="D3495" s="150"/>
      <c r="E3495" s="150"/>
      <c r="F3495" s="150"/>
      <c r="G3495" s="151"/>
      <c r="H3495" s="23">
        <f>MONTH(CtasReceber[[#This Row],[Data Vencimento]])</f>
        <v>1</v>
      </c>
      <c r="I3495" s="23">
        <f>YEAR(CtasReceber[[#This Row],[Data Vencimento]])</f>
        <v>1900</v>
      </c>
      <c r="J3495" s="156"/>
      <c r="K3495" s="23">
        <f>MONTH(CtasReceber[[#This Row],[Data Recebimento]])</f>
        <v>1</v>
      </c>
      <c r="L3495" s="23">
        <f>YEAR(CtasReceber[[#This Row],[Data Recebimento]])</f>
        <v>1900</v>
      </c>
      <c r="M3495" s="154"/>
      <c r="N3495" s="208"/>
      <c r="O34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6" spans="1:15">
      <c r="A3496" s="156"/>
      <c r="B3496" s="220"/>
      <c r="C3496" s="150"/>
      <c r="D3496" s="150"/>
      <c r="E3496" s="150"/>
      <c r="F3496" s="150"/>
      <c r="G3496" s="151"/>
      <c r="H3496" s="23">
        <f>MONTH(CtasReceber[[#This Row],[Data Vencimento]])</f>
        <v>1</v>
      </c>
      <c r="I3496" s="23">
        <f>YEAR(CtasReceber[[#This Row],[Data Vencimento]])</f>
        <v>1900</v>
      </c>
      <c r="J3496" s="156"/>
      <c r="K3496" s="23">
        <f>MONTH(CtasReceber[[#This Row],[Data Recebimento]])</f>
        <v>1</v>
      </c>
      <c r="L3496" s="23">
        <f>YEAR(CtasReceber[[#This Row],[Data Recebimento]])</f>
        <v>1900</v>
      </c>
      <c r="M3496" s="154"/>
      <c r="N3496" s="208"/>
      <c r="O34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7" spans="1:15">
      <c r="A3497" s="156"/>
      <c r="B3497" s="220"/>
      <c r="C3497" s="150"/>
      <c r="D3497" s="150"/>
      <c r="E3497" s="150"/>
      <c r="F3497" s="150"/>
      <c r="G3497" s="151"/>
      <c r="H3497" s="23">
        <f>MONTH(CtasReceber[[#This Row],[Data Vencimento]])</f>
        <v>1</v>
      </c>
      <c r="I3497" s="23">
        <f>YEAR(CtasReceber[[#This Row],[Data Vencimento]])</f>
        <v>1900</v>
      </c>
      <c r="J3497" s="156"/>
      <c r="K3497" s="23">
        <f>MONTH(CtasReceber[[#This Row],[Data Recebimento]])</f>
        <v>1</v>
      </c>
      <c r="L3497" s="23">
        <f>YEAR(CtasReceber[[#This Row],[Data Recebimento]])</f>
        <v>1900</v>
      </c>
      <c r="M3497" s="154"/>
      <c r="N3497" s="208"/>
      <c r="O34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8" spans="1:15">
      <c r="A3498" s="156"/>
      <c r="B3498" s="220"/>
      <c r="C3498" s="150"/>
      <c r="D3498" s="150"/>
      <c r="E3498" s="150"/>
      <c r="F3498" s="150"/>
      <c r="G3498" s="151"/>
      <c r="H3498" s="23">
        <f>MONTH(CtasReceber[[#This Row],[Data Vencimento]])</f>
        <v>1</v>
      </c>
      <c r="I3498" s="23">
        <f>YEAR(CtasReceber[[#This Row],[Data Vencimento]])</f>
        <v>1900</v>
      </c>
      <c r="J3498" s="156"/>
      <c r="K3498" s="23">
        <f>MONTH(CtasReceber[[#This Row],[Data Recebimento]])</f>
        <v>1</v>
      </c>
      <c r="L3498" s="23">
        <f>YEAR(CtasReceber[[#This Row],[Data Recebimento]])</f>
        <v>1900</v>
      </c>
      <c r="M3498" s="154"/>
      <c r="N3498" s="208"/>
      <c r="O34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499" spans="1:15">
      <c r="A3499" s="156"/>
      <c r="B3499" s="220"/>
      <c r="C3499" s="150"/>
      <c r="D3499" s="150"/>
      <c r="E3499" s="150"/>
      <c r="F3499" s="150"/>
      <c r="G3499" s="151"/>
      <c r="H3499" s="23">
        <f>MONTH(CtasReceber[[#This Row],[Data Vencimento]])</f>
        <v>1</v>
      </c>
      <c r="I3499" s="23">
        <f>YEAR(CtasReceber[[#This Row],[Data Vencimento]])</f>
        <v>1900</v>
      </c>
      <c r="J3499" s="156"/>
      <c r="K3499" s="23">
        <f>MONTH(CtasReceber[[#This Row],[Data Recebimento]])</f>
        <v>1</v>
      </c>
      <c r="L3499" s="23">
        <f>YEAR(CtasReceber[[#This Row],[Data Recebimento]])</f>
        <v>1900</v>
      </c>
      <c r="M3499" s="154"/>
      <c r="N3499" s="208"/>
      <c r="O34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0" spans="1:15">
      <c r="A3500" s="156"/>
      <c r="B3500" s="220"/>
      <c r="C3500" s="150"/>
      <c r="D3500" s="150"/>
      <c r="E3500" s="150"/>
      <c r="F3500" s="150"/>
      <c r="G3500" s="151"/>
      <c r="H3500" s="23">
        <f>MONTH(CtasReceber[[#This Row],[Data Vencimento]])</f>
        <v>1</v>
      </c>
      <c r="I3500" s="23">
        <f>YEAR(CtasReceber[[#This Row],[Data Vencimento]])</f>
        <v>1900</v>
      </c>
      <c r="J3500" s="156"/>
      <c r="K3500" s="23">
        <f>MONTH(CtasReceber[[#This Row],[Data Recebimento]])</f>
        <v>1</v>
      </c>
      <c r="L3500" s="23">
        <f>YEAR(CtasReceber[[#This Row],[Data Recebimento]])</f>
        <v>1900</v>
      </c>
      <c r="M3500" s="154"/>
      <c r="N3500" s="208"/>
      <c r="O35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1" spans="1:15">
      <c r="A3501" s="156"/>
      <c r="B3501" s="220"/>
      <c r="C3501" s="150"/>
      <c r="D3501" s="150"/>
      <c r="E3501" s="150"/>
      <c r="F3501" s="150"/>
      <c r="G3501" s="151"/>
      <c r="H3501" s="23">
        <f>MONTH(CtasReceber[[#This Row],[Data Vencimento]])</f>
        <v>1</v>
      </c>
      <c r="I3501" s="23">
        <f>YEAR(CtasReceber[[#This Row],[Data Vencimento]])</f>
        <v>1900</v>
      </c>
      <c r="J3501" s="156"/>
      <c r="K3501" s="23">
        <f>MONTH(CtasReceber[[#This Row],[Data Recebimento]])</f>
        <v>1</v>
      </c>
      <c r="L3501" s="23">
        <f>YEAR(CtasReceber[[#This Row],[Data Recebimento]])</f>
        <v>1900</v>
      </c>
      <c r="M3501" s="154"/>
      <c r="N3501" s="208"/>
      <c r="O35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2" spans="1:15">
      <c r="A3502" s="156"/>
      <c r="B3502" s="220"/>
      <c r="C3502" s="150"/>
      <c r="D3502" s="150"/>
      <c r="E3502" s="150"/>
      <c r="F3502" s="150"/>
      <c r="G3502" s="151"/>
      <c r="H3502" s="23">
        <f>MONTH(CtasReceber[[#This Row],[Data Vencimento]])</f>
        <v>1</v>
      </c>
      <c r="I3502" s="23">
        <f>YEAR(CtasReceber[[#This Row],[Data Vencimento]])</f>
        <v>1900</v>
      </c>
      <c r="J3502" s="156"/>
      <c r="K3502" s="23">
        <f>MONTH(CtasReceber[[#This Row],[Data Recebimento]])</f>
        <v>1</v>
      </c>
      <c r="L3502" s="23">
        <f>YEAR(CtasReceber[[#This Row],[Data Recebimento]])</f>
        <v>1900</v>
      </c>
      <c r="M3502" s="154"/>
      <c r="N3502" s="208"/>
      <c r="O35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3" spans="1:15">
      <c r="A3503" s="156"/>
      <c r="B3503" s="220"/>
      <c r="C3503" s="150"/>
      <c r="D3503" s="150"/>
      <c r="E3503" s="150"/>
      <c r="F3503" s="150"/>
      <c r="G3503" s="151"/>
      <c r="H3503" s="23">
        <f>MONTH(CtasReceber[[#This Row],[Data Vencimento]])</f>
        <v>1</v>
      </c>
      <c r="I3503" s="23">
        <f>YEAR(CtasReceber[[#This Row],[Data Vencimento]])</f>
        <v>1900</v>
      </c>
      <c r="J3503" s="156"/>
      <c r="K3503" s="23">
        <f>MONTH(CtasReceber[[#This Row],[Data Recebimento]])</f>
        <v>1</v>
      </c>
      <c r="L3503" s="23">
        <f>YEAR(CtasReceber[[#This Row],[Data Recebimento]])</f>
        <v>1900</v>
      </c>
      <c r="M3503" s="154"/>
      <c r="N3503" s="208"/>
      <c r="O35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4" spans="1:15">
      <c r="A3504" s="156"/>
      <c r="B3504" s="220"/>
      <c r="C3504" s="150"/>
      <c r="D3504" s="150"/>
      <c r="E3504" s="150"/>
      <c r="F3504" s="150"/>
      <c r="G3504" s="151"/>
      <c r="H3504" s="23">
        <f>MONTH(CtasReceber[[#This Row],[Data Vencimento]])</f>
        <v>1</v>
      </c>
      <c r="I3504" s="23">
        <f>YEAR(CtasReceber[[#This Row],[Data Vencimento]])</f>
        <v>1900</v>
      </c>
      <c r="J3504" s="156"/>
      <c r="K3504" s="23">
        <f>MONTH(CtasReceber[[#This Row],[Data Recebimento]])</f>
        <v>1</v>
      </c>
      <c r="L3504" s="23">
        <f>YEAR(CtasReceber[[#This Row],[Data Recebimento]])</f>
        <v>1900</v>
      </c>
      <c r="M3504" s="154"/>
      <c r="N3504" s="208"/>
      <c r="O35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5" spans="1:15">
      <c r="A3505" s="156"/>
      <c r="B3505" s="220"/>
      <c r="C3505" s="150"/>
      <c r="D3505" s="150"/>
      <c r="E3505" s="150"/>
      <c r="F3505" s="150"/>
      <c r="G3505" s="151"/>
      <c r="H3505" s="23">
        <f>MONTH(CtasReceber[[#This Row],[Data Vencimento]])</f>
        <v>1</v>
      </c>
      <c r="I3505" s="23">
        <f>YEAR(CtasReceber[[#This Row],[Data Vencimento]])</f>
        <v>1900</v>
      </c>
      <c r="J3505" s="156"/>
      <c r="K3505" s="23">
        <f>MONTH(CtasReceber[[#This Row],[Data Recebimento]])</f>
        <v>1</v>
      </c>
      <c r="L3505" s="23">
        <f>YEAR(CtasReceber[[#This Row],[Data Recebimento]])</f>
        <v>1900</v>
      </c>
      <c r="M3505" s="154"/>
      <c r="N3505" s="208"/>
      <c r="O35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6" spans="1:15">
      <c r="A3506" s="156"/>
      <c r="B3506" s="220"/>
      <c r="C3506" s="150"/>
      <c r="D3506" s="150"/>
      <c r="E3506" s="150"/>
      <c r="F3506" s="150"/>
      <c r="G3506" s="151"/>
      <c r="H3506" s="23">
        <f>MONTH(CtasReceber[[#This Row],[Data Vencimento]])</f>
        <v>1</v>
      </c>
      <c r="I3506" s="23">
        <f>YEAR(CtasReceber[[#This Row],[Data Vencimento]])</f>
        <v>1900</v>
      </c>
      <c r="J3506" s="156"/>
      <c r="K3506" s="23">
        <f>MONTH(CtasReceber[[#This Row],[Data Recebimento]])</f>
        <v>1</v>
      </c>
      <c r="L3506" s="23">
        <f>YEAR(CtasReceber[[#This Row],[Data Recebimento]])</f>
        <v>1900</v>
      </c>
      <c r="M3506" s="154"/>
      <c r="N3506" s="208"/>
      <c r="O35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7" spans="1:15">
      <c r="A3507" s="156"/>
      <c r="B3507" s="220"/>
      <c r="C3507" s="150"/>
      <c r="D3507" s="150"/>
      <c r="E3507" s="150"/>
      <c r="F3507" s="150"/>
      <c r="G3507" s="151"/>
      <c r="H3507" s="23">
        <f>MONTH(CtasReceber[[#This Row],[Data Vencimento]])</f>
        <v>1</v>
      </c>
      <c r="I3507" s="23">
        <f>YEAR(CtasReceber[[#This Row],[Data Vencimento]])</f>
        <v>1900</v>
      </c>
      <c r="J3507" s="156"/>
      <c r="K3507" s="23">
        <f>MONTH(CtasReceber[[#This Row],[Data Recebimento]])</f>
        <v>1</v>
      </c>
      <c r="L3507" s="23">
        <f>YEAR(CtasReceber[[#This Row],[Data Recebimento]])</f>
        <v>1900</v>
      </c>
      <c r="M3507" s="154"/>
      <c r="N3507" s="208"/>
      <c r="O35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8" spans="1:15">
      <c r="A3508" s="156"/>
      <c r="B3508" s="220"/>
      <c r="C3508" s="150"/>
      <c r="D3508" s="150"/>
      <c r="E3508" s="150"/>
      <c r="F3508" s="150"/>
      <c r="G3508" s="151"/>
      <c r="H3508" s="23">
        <f>MONTH(CtasReceber[[#This Row],[Data Vencimento]])</f>
        <v>1</v>
      </c>
      <c r="I3508" s="23">
        <f>YEAR(CtasReceber[[#This Row],[Data Vencimento]])</f>
        <v>1900</v>
      </c>
      <c r="J3508" s="156"/>
      <c r="K3508" s="23">
        <f>MONTH(CtasReceber[[#This Row],[Data Recebimento]])</f>
        <v>1</v>
      </c>
      <c r="L3508" s="23">
        <f>YEAR(CtasReceber[[#This Row],[Data Recebimento]])</f>
        <v>1900</v>
      </c>
      <c r="M3508" s="154"/>
      <c r="N3508" s="208"/>
      <c r="O35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09" spans="1:15">
      <c r="A3509" s="156"/>
      <c r="B3509" s="220"/>
      <c r="C3509" s="150"/>
      <c r="D3509" s="150"/>
      <c r="E3509" s="150"/>
      <c r="F3509" s="150"/>
      <c r="G3509" s="151"/>
      <c r="H3509" s="23">
        <f>MONTH(CtasReceber[[#This Row],[Data Vencimento]])</f>
        <v>1</v>
      </c>
      <c r="I3509" s="23">
        <f>YEAR(CtasReceber[[#This Row],[Data Vencimento]])</f>
        <v>1900</v>
      </c>
      <c r="J3509" s="156"/>
      <c r="K3509" s="23">
        <f>MONTH(CtasReceber[[#This Row],[Data Recebimento]])</f>
        <v>1</v>
      </c>
      <c r="L3509" s="23">
        <f>YEAR(CtasReceber[[#This Row],[Data Recebimento]])</f>
        <v>1900</v>
      </c>
      <c r="M3509" s="154"/>
      <c r="N3509" s="208"/>
      <c r="O35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0" spans="1:15">
      <c r="A3510" s="156"/>
      <c r="B3510" s="220"/>
      <c r="C3510" s="150"/>
      <c r="D3510" s="150"/>
      <c r="E3510" s="150"/>
      <c r="F3510" s="150"/>
      <c r="G3510" s="151"/>
      <c r="H3510" s="23">
        <f>MONTH(CtasReceber[[#This Row],[Data Vencimento]])</f>
        <v>1</v>
      </c>
      <c r="I3510" s="23">
        <f>YEAR(CtasReceber[[#This Row],[Data Vencimento]])</f>
        <v>1900</v>
      </c>
      <c r="J3510" s="156"/>
      <c r="K3510" s="23">
        <f>MONTH(CtasReceber[[#This Row],[Data Recebimento]])</f>
        <v>1</v>
      </c>
      <c r="L3510" s="23">
        <f>YEAR(CtasReceber[[#This Row],[Data Recebimento]])</f>
        <v>1900</v>
      </c>
      <c r="M3510" s="154"/>
      <c r="N3510" s="208"/>
      <c r="O35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1" spans="1:15">
      <c r="A3511" s="156"/>
      <c r="B3511" s="220"/>
      <c r="C3511" s="150"/>
      <c r="D3511" s="150"/>
      <c r="E3511" s="150"/>
      <c r="F3511" s="150"/>
      <c r="G3511" s="151"/>
      <c r="H3511" s="23">
        <f>MONTH(CtasReceber[[#This Row],[Data Vencimento]])</f>
        <v>1</v>
      </c>
      <c r="I3511" s="23">
        <f>YEAR(CtasReceber[[#This Row],[Data Vencimento]])</f>
        <v>1900</v>
      </c>
      <c r="J3511" s="156"/>
      <c r="K3511" s="23">
        <f>MONTH(CtasReceber[[#This Row],[Data Recebimento]])</f>
        <v>1</v>
      </c>
      <c r="L3511" s="23">
        <f>YEAR(CtasReceber[[#This Row],[Data Recebimento]])</f>
        <v>1900</v>
      </c>
      <c r="M3511" s="154"/>
      <c r="N3511" s="208"/>
      <c r="O35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2" spans="1:15">
      <c r="A3512" s="156"/>
      <c r="B3512" s="220"/>
      <c r="C3512" s="150"/>
      <c r="D3512" s="150"/>
      <c r="E3512" s="150"/>
      <c r="F3512" s="150"/>
      <c r="G3512" s="151"/>
      <c r="H3512" s="23">
        <f>MONTH(CtasReceber[[#This Row],[Data Vencimento]])</f>
        <v>1</v>
      </c>
      <c r="I3512" s="23">
        <f>YEAR(CtasReceber[[#This Row],[Data Vencimento]])</f>
        <v>1900</v>
      </c>
      <c r="J3512" s="156"/>
      <c r="K3512" s="23">
        <f>MONTH(CtasReceber[[#This Row],[Data Recebimento]])</f>
        <v>1</v>
      </c>
      <c r="L3512" s="23">
        <f>YEAR(CtasReceber[[#This Row],[Data Recebimento]])</f>
        <v>1900</v>
      </c>
      <c r="M3512" s="154"/>
      <c r="N3512" s="208"/>
      <c r="O35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3" spans="1:15">
      <c r="A3513" s="156"/>
      <c r="B3513" s="220"/>
      <c r="C3513" s="150"/>
      <c r="D3513" s="150"/>
      <c r="E3513" s="150"/>
      <c r="F3513" s="150"/>
      <c r="G3513" s="151"/>
      <c r="H3513" s="23">
        <f>MONTH(CtasReceber[[#This Row],[Data Vencimento]])</f>
        <v>1</v>
      </c>
      <c r="I3513" s="23">
        <f>YEAR(CtasReceber[[#This Row],[Data Vencimento]])</f>
        <v>1900</v>
      </c>
      <c r="J3513" s="156"/>
      <c r="K3513" s="23">
        <f>MONTH(CtasReceber[[#This Row],[Data Recebimento]])</f>
        <v>1</v>
      </c>
      <c r="L3513" s="23">
        <f>YEAR(CtasReceber[[#This Row],[Data Recebimento]])</f>
        <v>1900</v>
      </c>
      <c r="M3513" s="154"/>
      <c r="N3513" s="208"/>
      <c r="O35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4" spans="1:15">
      <c r="A3514" s="156"/>
      <c r="B3514" s="220"/>
      <c r="C3514" s="150"/>
      <c r="D3514" s="150"/>
      <c r="E3514" s="150"/>
      <c r="F3514" s="150"/>
      <c r="G3514" s="151"/>
      <c r="H3514" s="23">
        <f>MONTH(CtasReceber[[#This Row],[Data Vencimento]])</f>
        <v>1</v>
      </c>
      <c r="I3514" s="23">
        <f>YEAR(CtasReceber[[#This Row],[Data Vencimento]])</f>
        <v>1900</v>
      </c>
      <c r="J3514" s="156"/>
      <c r="K3514" s="23">
        <f>MONTH(CtasReceber[[#This Row],[Data Recebimento]])</f>
        <v>1</v>
      </c>
      <c r="L3514" s="23">
        <f>YEAR(CtasReceber[[#This Row],[Data Recebimento]])</f>
        <v>1900</v>
      </c>
      <c r="M3514" s="154"/>
      <c r="N3514" s="208"/>
      <c r="O35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5" spans="1:15">
      <c r="A3515" s="156"/>
      <c r="B3515" s="220"/>
      <c r="C3515" s="150"/>
      <c r="D3515" s="150"/>
      <c r="E3515" s="150"/>
      <c r="F3515" s="150"/>
      <c r="G3515" s="151"/>
      <c r="H3515" s="23">
        <f>MONTH(CtasReceber[[#This Row],[Data Vencimento]])</f>
        <v>1</v>
      </c>
      <c r="I3515" s="23">
        <f>YEAR(CtasReceber[[#This Row],[Data Vencimento]])</f>
        <v>1900</v>
      </c>
      <c r="J3515" s="156"/>
      <c r="K3515" s="23">
        <f>MONTH(CtasReceber[[#This Row],[Data Recebimento]])</f>
        <v>1</v>
      </c>
      <c r="L3515" s="23">
        <f>YEAR(CtasReceber[[#This Row],[Data Recebimento]])</f>
        <v>1900</v>
      </c>
      <c r="M3515" s="154"/>
      <c r="N3515" s="208"/>
      <c r="O35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6" spans="1:15">
      <c r="A3516" s="156"/>
      <c r="B3516" s="220"/>
      <c r="C3516" s="150"/>
      <c r="D3516" s="150"/>
      <c r="E3516" s="150"/>
      <c r="F3516" s="150"/>
      <c r="G3516" s="151"/>
      <c r="H3516" s="23">
        <f>MONTH(CtasReceber[[#This Row],[Data Vencimento]])</f>
        <v>1</v>
      </c>
      <c r="I3516" s="23">
        <f>YEAR(CtasReceber[[#This Row],[Data Vencimento]])</f>
        <v>1900</v>
      </c>
      <c r="J3516" s="156"/>
      <c r="K3516" s="23">
        <f>MONTH(CtasReceber[[#This Row],[Data Recebimento]])</f>
        <v>1</v>
      </c>
      <c r="L3516" s="23">
        <f>YEAR(CtasReceber[[#This Row],[Data Recebimento]])</f>
        <v>1900</v>
      </c>
      <c r="M3516" s="154"/>
      <c r="N3516" s="208"/>
      <c r="O35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7" spans="1:15">
      <c r="A3517" s="156"/>
      <c r="B3517" s="220"/>
      <c r="C3517" s="150"/>
      <c r="D3517" s="150"/>
      <c r="E3517" s="150"/>
      <c r="F3517" s="150"/>
      <c r="G3517" s="151"/>
      <c r="H3517" s="23">
        <f>MONTH(CtasReceber[[#This Row],[Data Vencimento]])</f>
        <v>1</v>
      </c>
      <c r="I3517" s="23">
        <f>YEAR(CtasReceber[[#This Row],[Data Vencimento]])</f>
        <v>1900</v>
      </c>
      <c r="J3517" s="156"/>
      <c r="K3517" s="23">
        <f>MONTH(CtasReceber[[#This Row],[Data Recebimento]])</f>
        <v>1</v>
      </c>
      <c r="L3517" s="23">
        <f>YEAR(CtasReceber[[#This Row],[Data Recebimento]])</f>
        <v>1900</v>
      </c>
      <c r="M3517" s="154"/>
      <c r="N3517" s="208"/>
      <c r="O35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8" spans="1:15">
      <c r="A3518" s="156"/>
      <c r="B3518" s="220"/>
      <c r="C3518" s="150"/>
      <c r="D3518" s="150"/>
      <c r="E3518" s="150"/>
      <c r="F3518" s="150"/>
      <c r="G3518" s="151"/>
      <c r="H3518" s="23">
        <f>MONTH(CtasReceber[[#This Row],[Data Vencimento]])</f>
        <v>1</v>
      </c>
      <c r="I3518" s="23">
        <f>YEAR(CtasReceber[[#This Row],[Data Vencimento]])</f>
        <v>1900</v>
      </c>
      <c r="J3518" s="156"/>
      <c r="K3518" s="23">
        <f>MONTH(CtasReceber[[#This Row],[Data Recebimento]])</f>
        <v>1</v>
      </c>
      <c r="L3518" s="23">
        <f>YEAR(CtasReceber[[#This Row],[Data Recebimento]])</f>
        <v>1900</v>
      </c>
      <c r="M3518" s="154"/>
      <c r="N3518" s="208"/>
      <c r="O35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19" spans="1:15">
      <c r="A3519" s="156"/>
      <c r="B3519" s="220"/>
      <c r="C3519" s="150"/>
      <c r="D3519" s="150"/>
      <c r="E3519" s="150"/>
      <c r="F3519" s="150"/>
      <c r="G3519" s="151"/>
      <c r="H3519" s="23">
        <f>MONTH(CtasReceber[[#This Row],[Data Vencimento]])</f>
        <v>1</v>
      </c>
      <c r="I3519" s="23">
        <f>YEAR(CtasReceber[[#This Row],[Data Vencimento]])</f>
        <v>1900</v>
      </c>
      <c r="J3519" s="156"/>
      <c r="K3519" s="23">
        <f>MONTH(CtasReceber[[#This Row],[Data Recebimento]])</f>
        <v>1</v>
      </c>
      <c r="L3519" s="23">
        <f>YEAR(CtasReceber[[#This Row],[Data Recebimento]])</f>
        <v>1900</v>
      </c>
      <c r="M3519" s="154"/>
      <c r="N3519" s="208"/>
      <c r="O35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0" spans="1:15">
      <c r="A3520" s="156"/>
      <c r="B3520" s="220"/>
      <c r="C3520" s="150"/>
      <c r="D3520" s="150"/>
      <c r="E3520" s="150"/>
      <c r="F3520" s="150"/>
      <c r="G3520" s="151"/>
      <c r="H3520" s="23">
        <f>MONTH(CtasReceber[[#This Row],[Data Vencimento]])</f>
        <v>1</v>
      </c>
      <c r="I3520" s="23">
        <f>YEAR(CtasReceber[[#This Row],[Data Vencimento]])</f>
        <v>1900</v>
      </c>
      <c r="J3520" s="156"/>
      <c r="K3520" s="23">
        <f>MONTH(CtasReceber[[#This Row],[Data Recebimento]])</f>
        <v>1</v>
      </c>
      <c r="L3520" s="23">
        <f>YEAR(CtasReceber[[#This Row],[Data Recebimento]])</f>
        <v>1900</v>
      </c>
      <c r="M3520" s="154"/>
      <c r="N3520" s="208"/>
      <c r="O35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1" spans="1:15">
      <c r="A3521" s="156"/>
      <c r="B3521" s="220"/>
      <c r="C3521" s="150"/>
      <c r="D3521" s="150"/>
      <c r="E3521" s="150"/>
      <c r="F3521" s="150"/>
      <c r="G3521" s="151"/>
      <c r="H3521" s="23">
        <f>MONTH(CtasReceber[[#This Row],[Data Vencimento]])</f>
        <v>1</v>
      </c>
      <c r="I3521" s="23">
        <f>YEAR(CtasReceber[[#This Row],[Data Vencimento]])</f>
        <v>1900</v>
      </c>
      <c r="J3521" s="156"/>
      <c r="K3521" s="23">
        <f>MONTH(CtasReceber[[#This Row],[Data Recebimento]])</f>
        <v>1</v>
      </c>
      <c r="L3521" s="23">
        <f>YEAR(CtasReceber[[#This Row],[Data Recebimento]])</f>
        <v>1900</v>
      </c>
      <c r="M3521" s="154"/>
      <c r="N3521" s="208"/>
      <c r="O35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2" spans="1:15">
      <c r="A3522" s="156"/>
      <c r="B3522" s="220"/>
      <c r="C3522" s="150"/>
      <c r="D3522" s="150"/>
      <c r="E3522" s="150"/>
      <c r="F3522" s="150"/>
      <c r="G3522" s="151"/>
      <c r="H3522" s="23">
        <f>MONTH(CtasReceber[[#This Row],[Data Vencimento]])</f>
        <v>1</v>
      </c>
      <c r="I3522" s="23">
        <f>YEAR(CtasReceber[[#This Row],[Data Vencimento]])</f>
        <v>1900</v>
      </c>
      <c r="J3522" s="156"/>
      <c r="K3522" s="23">
        <f>MONTH(CtasReceber[[#This Row],[Data Recebimento]])</f>
        <v>1</v>
      </c>
      <c r="L3522" s="23">
        <f>YEAR(CtasReceber[[#This Row],[Data Recebimento]])</f>
        <v>1900</v>
      </c>
      <c r="M3522" s="154"/>
      <c r="N3522" s="208"/>
      <c r="O35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3" spans="1:15">
      <c r="A3523" s="156"/>
      <c r="B3523" s="220"/>
      <c r="C3523" s="150"/>
      <c r="D3523" s="150"/>
      <c r="E3523" s="150"/>
      <c r="F3523" s="150"/>
      <c r="G3523" s="151"/>
      <c r="H3523" s="23">
        <f>MONTH(CtasReceber[[#This Row],[Data Vencimento]])</f>
        <v>1</v>
      </c>
      <c r="I3523" s="23">
        <f>YEAR(CtasReceber[[#This Row],[Data Vencimento]])</f>
        <v>1900</v>
      </c>
      <c r="J3523" s="156"/>
      <c r="K3523" s="23">
        <f>MONTH(CtasReceber[[#This Row],[Data Recebimento]])</f>
        <v>1</v>
      </c>
      <c r="L3523" s="23">
        <f>YEAR(CtasReceber[[#This Row],[Data Recebimento]])</f>
        <v>1900</v>
      </c>
      <c r="M3523" s="154"/>
      <c r="N3523" s="208"/>
      <c r="O35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4" spans="1:15">
      <c r="A3524" s="156"/>
      <c r="B3524" s="220"/>
      <c r="C3524" s="150"/>
      <c r="D3524" s="150"/>
      <c r="E3524" s="150"/>
      <c r="F3524" s="150"/>
      <c r="G3524" s="151"/>
      <c r="H3524" s="23">
        <f>MONTH(CtasReceber[[#This Row],[Data Vencimento]])</f>
        <v>1</v>
      </c>
      <c r="I3524" s="23">
        <f>YEAR(CtasReceber[[#This Row],[Data Vencimento]])</f>
        <v>1900</v>
      </c>
      <c r="J3524" s="156"/>
      <c r="K3524" s="23">
        <f>MONTH(CtasReceber[[#This Row],[Data Recebimento]])</f>
        <v>1</v>
      </c>
      <c r="L3524" s="23">
        <f>YEAR(CtasReceber[[#This Row],[Data Recebimento]])</f>
        <v>1900</v>
      </c>
      <c r="M3524" s="154"/>
      <c r="N3524" s="208"/>
      <c r="O35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5" spans="1:15">
      <c r="A3525" s="156"/>
      <c r="B3525" s="220"/>
      <c r="C3525" s="150"/>
      <c r="D3525" s="150"/>
      <c r="E3525" s="150"/>
      <c r="F3525" s="150"/>
      <c r="G3525" s="151"/>
      <c r="H3525" s="23">
        <f>MONTH(CtasReceber[[#This Row],[Data Vencimento]])</f>
        <v>1</v>
      </c>
      <c r="I3525" s="23">
        <f>YEAR(CtasReceber[[#This Row],[Data Vencimento]])</f>
        <v>1900</v>
      </c>
      <c r="J3525" s="156"/>
      <c r="K3525" s="23">
        <f>MONTH(CtasReceber[[#This Row],[Data Recebimento]])</f>
        <v>1</v>
      </c>
      <c r="L3525" s="23">
        <f>YEAR(CtasReceber[[#This Row],[Data Recebimento]])</f>
        <v>1900</v>
      </c>
      <c r="M3525" s="154"/>
      <c r="N3525" s="208"/>
      <c r="O35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6" spans="1:15">
      <c r="A3526" s="156"/>
      <c r="B3526" s="220"/>
      <c r="C3526" s="150"/>
      <c r="D3526" s="150"/>
      <c r="E3526" s="150"/>
      <c r="F3526" s="150"/>
      <c r="G3526" s="151"/>
      <c r="H3526" s="23">
        <f>MONTH(CtasReceber[[#This Row],[Data Vencimento]])</f>
        <v>1</v>
      </c>
      <c r="I3526" s="23">
        <f>YEAR(CtasReceber[[#This Row],[Data Vencimento]])</f>
        <v>1900</v>
      </c>
      <c r="J3526" s="156"/>
      <c r="K3526" s="23">
        <f>MONTH(CtasReceber[[#This Row],[Data Recebimento]])</f>
        <v>1</v>
      </c>
      <c r="L3526" s="23">
        <f>YEAR(CtasReceber[[#This Row],[Data Recebimento]])</f>
        <v>1900</v>
      </c>
      <c r="M3526" s="154"/>
      <c r="N3526" s="208"/>
      <c r="O35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7" spans="1:15">
      <c r="A3527" s="156"/>
      <c r="B3527" s="220"/>
      <c r="C3527" s="150"/>
      <c r="D3527" s="150"/>
      <c r="E3527" s="150"/>
      <c r="F3527" s="150"/>
      <c r="G3527" s="151"/>
      <c r="H3527" s="23">
        <f>MONTH(CtasReceber[[#This Row],[Data Vencimento]])</f>
        <v>1</v>
      </c>
      <c r="I3527" s="23">
        <f>YEAR(CtasReceber[[#This Row],[Data Vencimento]])</f>
        <v>1900</v>
      </c>
      <c r="J3527" s="156"/>
      <c r="K3527" s="23">
        <f>MONTH(CtasReceber[[#This Row],[Data Recebimento]])</f>
        <v>1</v>
      </c>
      <c r="L3527" s="23">
        <f>YEAR(CtasReceber[[#This Row],[Data Recebimento]])</f>
        <v>1900</v>
      </c>
      <c r="M3527" s="154"/>
      <c r="N3527" s="208"/>
      <c r="O35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8" spans="1:15">
      <c r="A3528" s="156"/>
      <c r="B3528" s="220"/>
      <c r="C3528" s="150"/>
      <c r="D3528" s="150"/>
      <c r="E3528" s="150"/>
      <c r="F3528" s="150"/>
      <c r="G3528" s="151"/>
      <c r="H3528" s="23">
        <f>MONTH(CtasReceber[[#This Row],[Data Vencimento]])</f>
        <v>1</v>
      </c>
      <c r="I3528" s="23">
        <f>YEAR(CtasReceber[[#This Row],[Data Vencimento]])</f>
        <v>1900</v>
      </c>
      <c r="J3528" s="156"/>
      <c r="K3528" s="23">
        <f>MONTH(CtasReceber[[#This Row],[Data Recebimento]])</f>
        <v>1</v>
      </c>
      <c r="L3528" s="23">
        <f>YEAR(CtasReceber[[#This Row],[Data Recebimento]])</f>
        <v>1900</v>
      </c>
      <c r="M3528" s="154"/>
      <c r="N3528" s="208"/>
      <c r="O35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29" spans="1:15">
      <c r="A3529" s="156"/>
      <c r="B3529" s="220"/>
      <c r="C3529" s="150"/>
      <c r="D3529" s="150"/>
      <c r="E3529" s="150"/>
      <c r="F3529" s="150"/>
      <c r="G3529" s="151"/>
      <c r="H3529" s="23">
        <f>MONTH(CtasReceber[[#This Row],[Data Vencimento]])</f>
        <v>1</v>
      </c>
      <c r="I3529" s="23">
        <f>YEAR(CtasReceber[[#This Row],[Data Vencimento]])</f>
        <v>1900</v>
      </c>
      <c r="J3529" s="156"/>
      <c r="K3529" s="23">
        <f>MONTH(CtasReceber[[#This Row],[Data Recebimento]])</f>
        <v>1</v>
      </c>
      <c r="L3529" s="23">
        <f>YEAR(CtasReceber[[#This Row],[Data Recebimento]])</f>
        <v>1900</v>
      </c>
      <c r="M3529" s="154"/>
      <c r="N3529" s="208"/>
      <c r="O35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0" spans="1:15">
      <c r="A3530" s="156"/>
      <c r="B3530" s="220"/>
      <c r="C3530" s="150"/>
      <c r="D3530" s="150"/>
      <c r="E3530" s="150"/>
      <c r="F3530" s="150"/>
      <c r="G3530" s="151"/>
      <c r="H3530" s="23">
        <f>MONTH(CtasReceber[[#This Row],[Data Vencimento]])</f>
        <v>1</v>
      </c>
      <c r="I3530" s="23">
        <f>YEAR(CtasReceber[[#This Row],[Data Vencimento]])</f>
        <v>1900</v>
      </c>
      <c r="J3530" s="156"/>
      <c r="K3530" s="23">
        <f>MONTH(CtasReceber[[#This Row],[Data Recebimento]])</f>
        <v>1</v>
      </c>
      <c r="L3530" s="23">
        <f>YEAR(CtasReceber[[#This Row],[Data Recebimento]])</f>
        <v>1900</v>
      </c>
      <c r="M3530" s="154"/>
      <c r="N3530" s="208"/>
      <c r="O35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1" spans="1:15">
      <c r="A3531" s="156"/>
      <c r="B3531" s="220"/>
      <c r="C3531" s="150"/>
      <c r="D3531" s="150"/>
      <c r="E3531" s="150"/>
      <c r="F3531" s="150"/>
      <c r="G3531" s="151"/>
      <c r="H3531" s="23">
        <f>MONTH(CtasReceber[[#This Row],[Data Vencimento]])</f>
        <v>1</v>
      </c>
      <c r="I3531" s="23">
        <f>YEAR(CtasReceber[[#This Row],[Data Vencimento]])</f>
        <v>1900</v>
      </c>
      <c r="J3531" s="156"/>
      <c r="K3531" s="23">
        <f>MONTH(CtasReceber[[#This Row],[Data Recebimento]])</f>
        <v>1</v>
      </c>
      <c r="L3531" s="23">
        <f>YEAR(CtasReceber[[#This Row],[Data Recebimento]])</f>
        <v>1900</v>
      </c>
      <c r="M3531" s="154"/>
      <c r="N3531" s="208"/>
      <c r="O35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2" spans="1:15">
      <c r="A3532" s="156"/>
      <c r="B3532" s="220"/>
      <c r="C3532" s="150"/>
      <c r="D3532" s="150"/>
      <c r="E3532" s="150"/>
      <c r="F3532" s="150"/>
      <c r="G3532" s="151"/>
      <c r="H3532" s="23">
        <f>MONTH(CtasReceber[[#This Row],[Data Vencimento]])</f>
        <v>1</v>
      </c>
      <c r="I3532" s="23">
        <f>YEAR(CtasReceber[[#This Row],[Data Vencimento]])</f>
        <v>1900</v>
      </c>
      <c r="J3532" s="156"/>
      <c r="K3532" s="23">
        <f>MONTH(CtasReceber[[#This Row],[Data Recebimento]])</f>
        <v>1</v>
      </c>
      <c r="L3532" s="23">
        <f>YEAR(CtasReceber[[#This Row],[Data Recebimento]])</f>
        <v>1900</v>
      </c>
      <c r="M3532" s="154"/>
      <c r="N3532" s="208"/>
      <c r="O35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3" spans="1:15">
      <c r="A3533" s="156"/>
      <c r="B3533" s="220"/>
      <c r="C3533" s="150"/>
      <c r="D3533" s="150"/>
      <c r="E3533" s="150"/>
      <c r="F3533" s="150"/>
      <c r="G3533" s="151"/>
      <c r="H3533" s="23">
        <f>MONTH(CtasReceber[[#This Row],[Data Vencimento]])</f>
        <v>1</v>
      </c>
      <c r="I3533" s="23">
        <f>YEAR(CtasReceber[[#This Row],[Data Vencimento]])</f>
        <v>1900</v>
      </c>
      <c r="J3533" s="156"/>
      <c r="K3533" s="23">
        <f>MONTH(CtasReceber[[#This Row],[Data Recebimento]])</f>
        <v>1</v>
      </c>
      <c r="L3533" s="23">
        <f>YEAR(CtasReceber[[#This Row],[Data Recebimento]])</f>
        <v>1900</v>
      </c>
      <c r="M3533" s="154"/>
      <c r="N3533" s="208"/>
      <c r="O35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4" spans="1:15">
      <c r="A3534" s="156"/>
      <c r="B3534" s="220"/>
      <c r="C3534" s="150"/>
      <c r="D3534" s="150"/>
      <c r="E3534" s="150"/>
      <c r="F3534" s="150"/>
      <c r="G3534" s="151"/>
      <c r="H3534" s="23">
        <f>MONTH(CtasReceber[[#This Row],[Data Vencimento]])</f>
        <v>1</v>
      </c>
      <c r="I3534" s="23">
        <f>YEAR(CtasReceber[[#This Row],[Data Vencimento]])</f>
        <v>1900</v>
      </c>
      <c r="J3534" s="156"/>
      <c r="K3534" s="23">
        <f>MONTH(CtasReceber[[#This Row],[Data Recebimento]])</f>
        <v>1</v>
      </c>
      <c r="L3534" s="23">
        <f>YEAR(CtasReceber[[#This Row],[Data Recebimento]])</f>
        <v>1900</v>
      </c>
      <c r="M3534" s="154"/>
      <c r="N3534" s="208"/>
      <c r="O35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5" spans="1:15">
      <c r="A3535" s="156"/>
      <c r="B3535" s="220"/>
      <c r="C3535" s="150"/>
      <c r="D3535" s="150"/>
      <c r="E3535" s="150"/>
      <c r="F3535" s="150"/>
      <c r="G3535" s="151"/>
      <c r="H3535" s="23">
        <f>MONTH(CtasReceber[[#This Row],[Data Vencimento]])</f>
        <v>1</v>
      </c>
      <c r="I3535" s="23">
        <f>YEAR(CtasReceber[[#This Row],[Data Vencimento]])</f>
        <v>1900</v>
      </c>
      <c r="J3535" s="156"/>
      <c r="K3535" s="23">
        <f>MONTH(CtasReceber[[#This Row],[Data Recebimento]])</f>
        <v>1</v>
      </c>
      <c r="L3535" s="23">
        <f>YEAR(CtasReceber[[#This Row],[Data Recebimento]])</f>
        <v>1900</v>
      </c>
      <c r="M3535" s="154"/>
      <c r="N3535" s="208"/>
      <c r="O35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6" spans="1:15">
      <c r="A3536" s="156"/>
      <c r="B3536" s="220"/>
      <c r="C3536" s="150"/>
      <c r="D3536" s="150"/>
      <c r="E3536" s="150"/>
      <c r="F3536" s="150"/>
      <c r="G3536" s="151"/>
      <c r="H3536" s="23">
        <f>MONTH(CtasReceber[[#This Row],[Data Vencimento]])</f>
        <v>1</v>
      </c>
      <c r="I3536" s="23">
        <f>YEAR(CtasReceber[[#This Row],[Data Vencimento]])</f>
        <v>1900</v>
      </c>
      <c r="J3536" s="156"/>
      <c r="K3536" s="23">
        <f>MONTH(CtasReceber[[#This Row],[Data Recebimento]])</f>
        <v>1</v>
      </c>
      <c r="L3536" s="23">
        <f>YEAR(CtasReceber[[#This Row],[Data Recebimento]])</f>
        <v>1900</v>
      </c>
      <c r="M3536" s="154"/>
      <c r="N3536" s="208"/>
      <c r="O35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7" spans="1:15">
      <c r="A3537" s="156"/>
      <c r="B3537" s="220"/>
      <c r="C3537" s="150"/>
      <c r="D3537" s="150"/>
      <c r="E3537" s="150"/>
      <c r="F3537" s="150"/>
      <c r="G3537" s="151"/>
      <c r="H3537" s="23">
        <f>MONTH(CtasReceber[[#This Row],[Data Vencimento]])</f>
        <v>1</v>
      </c>
      <c r="I3537" s="23">
        <f>YEAR(CtasReceber[[#This Row],[Data Vencimento]])</f>
        <v>1900</v>
      </c>
      <c r="J3537" s="156"/>
      <c r="K3537" s="23">
        <f>MONTH(CtasReceber[[#This Row],[Data Recebimento]])</f>
        <v>1</v>
      </c>
      <c r="L3537" s="23">
        <f>YEAR(CtasReceber[[#This Row],[Data Recebimento]])</f>
        <v>1900</v>
      </c>
      <c r="M3537" s="154"/>
      <c r="N3537" s="208"/>
      <c r="O35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8" spans="1:15">
      <c r="A3538" s="156"/>
      <c r="B3538" s="220"/>
      <c r="C3538" s="150"/>
      <c r="D3538" s="150"/>
      <c r="E3538" s="150"/>
      <c r="F3538" s="150"/>
      <c r="G3538" s="151"/>
      <c r="H3538" s="23">
        <f>MONTH(CtasReceber[[#This Row],[Data Vencimento]])</f>
        <v>1</v>
      </c>
      <c r="I3538" s="23">
        <f>YEAR(CtasReceber[[#This Row],[Data Vencimento]])</f>
        <v>1900</v>
      </c>
      <c r="J3538" s="156"/>
      <c r="K3538" s="23">
        <f>MONTH(CtasReceber[[#This Row],[Data Recebimento]])</f>
        <v>1</v>
      </c>
      <c r="L3538" s="23">
        <f>YEAR(CtasReceber[[#This Row],[Data Recebimento]])</f>
        <v>1900</v>
      </c>
      <c r="M3538" s="154"/>
      <c r="N3538" s="208"/>
      <c r="O35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39" spans="1:15">
      <c r="A3539" s="156"/>
      <c r="B3539" s="220"/>
      <c r="C3539" s="150"/>
      <c r="D3539" s="150"/>
      <c r="E3539" s="150"/>
      <c r="F3539" s="150"/>
      <c r="G3539" s="151"/>
      <c r="H3539" s="23">
        <f>MONTH(CtasReceber[[#This Row],[Data Vencimento]])</f>
        <v>1</v>
      </c>
      <c r="I3539" s="23">
        <f>YEAR(CtasReceber[[#This Row],[Data Vencimento]])</f>
        <v>1900</v>
      </c>
      <c r="J3539" s="156"/>
      <c r="K3539" s="23">
        <f>MONTH(CtasReceber[[#This Row],[Data Recebimento]])</f>
        <v>1</v>
      </c>
      <c r="L3539" s="23">
        <f>YEAR(CtasReceber[[#This Row],[Data Recebimento]])</f>
        <v>1900</v>
      </c>
      <c r="M3539" s="154"/>
      <c r="N3539" s="208"/>
      <c r="O35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0" spans="1:15">
      <c r="A3540" s="156"/>
      <c r="B3540" s="220"/>
      <c r="C3540" s="150"/>
      <c r="D3540" s="150"/>
      <c r="E3540" s="150"/>
      <c r="F3540" s="150"/>
      <c r="G3540" s="151"/>
      <c r="H3540" s="23">
        <f>MONTH(CtasReceber[[#This Row],[Data Vencimento]])</f>
        <v>1</v>
      </c>
      <c r="I3540" s="23">
        <f>YEAR(CtasReceber[[#This Row],[Data Vencimento]])</f>
        <v>1900</v>
      </c>
      <c r="J3540" s="156"/>
      <c r="K3540" s="23">
        <f>MONTH(CtasReceber[[#This Row],[Data Recebimento]])</f>
        <v>1</v>
      </c>
      <c r="L3540" s="23">
        <f>YEAR(CtasReceber[[#This Row],[Data Recebimento]])</f>
        <v>1900</v>
      </c>
      <c r="M3540" s="154"/>
      <c r="N3540" s="208"/>
      <c r="O35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1" spans="1:15">
      <c r="A3541" s="156"/>
      <c r="B3541" s="220"/>
      <c r="C3541" s="150"/>
      <c r="D3541" s="150"/>
      <c r="E3541" s="150"/>
      <c r="F3541" s="150"/>
      <c r="G3541" s="151"/>
      <c r="H3541" s="23">
        <f>MONTH(CtasReceber[[#This Row],[Data Vencimento]])</f>
        <v>1</v>
      </c>
      <c r="I3541" s="23">
        <f>YEAR(CtasReceber[[#This Row],[Data Vencimento]])</f>
        <v>1900</v>
      </c>
      <c r="J3541" s="156"/>
      <c r="K3541" s="23">
        <f>MONTH(CtasReceber[[#This Row],[Data Recebimento]])</f>
        <v>1</v>
      </c>
      <c r="L3541" s="23">
        <f>YEAR(CtasReceber[[#This Row],[Data Recebimento]])</f>
        <v>1900</v>
      </c>
      <c r="M3541" s="154"/>
      <c r="N3541" s="208"/>
      <c r="O35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2" spans="1:15">
      <c r="A3542" s="156"/>
      <c r="B3542" s="220"/>
      <c r="C3542" s="150"/>
      <c r="D3542" s="150"/>
      <c r="E3542" s="150"/>
      <c r="F3542" s="150"/>
      <c r="G3542" s="151"/>
      <c r="H3542" s="23">
        <f>MONTH(CtasReceber[[#This Row],[Data Vencimento]])</f>
        <v>1</v>
      </c>
      <c r="I3542" s="23">
        <f>YEAR(CtasReceber[[#This Row],[Data Vencimento]])</f>
        <v>1900</v>
      </c>
      <c r="J3542" s="156"/>
      <c r="K3542" s="23">
        <f>MONTH(CtasReceber[[#This Row],[Data Recebimento]])</f>
        <v>1</v>
      </c>
      <c r="L3542" s="23">
        <f>YEAR(CtasReceber[[#This Row],[Data Recebimento]])</f>
        <v>1900</v>
      </c>
      <c r="M3542" s="154"/>
      <c r="N3542" s="208"/>
      <c r="O35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3" spans="1:15">
      <c r="A3543" s="156"/>
      <c r="B3543" s="220"/>
      <c r="C3543" s="150"/>
      <c r="D3543" s="150"/>
      <c r="E3543" s="150"/>
      <c r="F3543" s="150"/>
      <c r="G3543" s="151"/>
      <c r="H3543" s="23">
        <f>MONTH(CtasReceber[[#This Row],[Data Vencimento]])</f>
        <v>1</v>
      </c>
      <c r="I3543" s="23">
        <f>YEAR(CtasReceber[[#This Row],[Data Vencimento]])</f>
        <v>1900</v>
      </c>
      <c r="J3543" s="156"/>
      <c r="K3543" s="23">
        <f>MONTH(CtasReceber[[#This Row],[Data Recebimento]])</f>
        <v>1</v>
      </c>
      <c r="L3543" s="23">
        <f>YEAR(CtasReceber[[#This Row],[Data Recebimento]])</f>
        <v>1900</v>
      </c>
      <c r="M3543" s="154"/>
      <c r="N3543" s="208"/>
      <c r="O35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4" spans="1:15">
      <c r="A3544" s="156"/>
      <c r="B3544" s="220"/>
      <c r="C3544" s="150"/>
      <c r="D3544" s="150"/>
      <c r="E3544" s="150"/>
      <c r="F3544" s="150"/>
      <c r="G3544" s="151"/>
      <c r="H3544" s="23">
        <f>MONTH(CtasReceber[[#This Row],[Data Vencimento]])</f>
        <v>1</v>
      </c>
      <c r="I3544" s="23">
        <f>YEAR(CtasReceber[[#This Row],[Data Vencimento]])</f>
        <v>1900</v>
      </c>
      <c r="J3544" s="156"/>
      <c r="K3544" s="23">
        <f>MONTH(CtasReceber[[#This Row],[Data Recebimento]])</f>
        <v>1</v>
      </c>
      <c r="L3544" s="23">
        <f>YEAR(CtasReceber[[#This Row],[Data Recebimento]])</f>
        <v>1900</v>
      </c>
      <c r="M3544" s="154"/>
      <c r="N3544" s="208"/>
      <c r="O35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5" spans="1:15">
      <c r="A3545" s="156"/>
      <c r="B3545" s="220"/>
      <c r="C3545" s="150"/>
      <c r="D3545" s="150"/>
      <c r="E3545" s="150"/>
      <c r="F3545" s="150"/>
      <c r="G3545" s="151"/>
      <c r="H3545" s="23">
        <f>MONTH(CtasReceber[[#This Row],[Data Vencimento]])</f>
        <v>1</v>
      </c>
      <c r="I3545" s="23">
        <f>YEAR(CtasReceber[[#This Row],[Data Vencimento]])</f>
        <v>1900</v>
      </c>
      <c r="J3545" s="156"/>
      <c r="K3545" s="23">
        <f>MONTH(CtasReceber[[#This Row],[Data Recebimento]])</f>
        <v>1</v>
      </c>
      <c r="L3545" s="23">
        <f>YEAR(CtasReceber[[#This Row],[Data Recebimento]])</f>
        <v>1900</v>
      </c>
      <c r="M3545" s="154"/>
      <c r="N3545" s="208"/>
      <c r="O35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6" spans="1:15">
      <c r="A3546" s="156"/>
      <c r="B3546" s="220"/>
      <c r="C3546" s="150"/>
      <c r="D3546" s="150"/>
      <c r="E3546" s="150"/>
      <c r="F3546" s="150"/>
      <c r="G3546" s="151"/>
      <c r="H3546" s="23">
        <f>MONTH(CtasReceber[[#This Row],[Data Vencimento]])</f>
        <v>1</v>
      </c>
      <c r="I3546" s="23">
        <f>YEAR(CtasReceber[[#This Row],[Data Vencimento]])</f>
        <v>1900</v>
      </c>
      <c r="J3546" s="156"/>
      <c r="K3546" s="23">
        <f>MONTH(CtasReceber[[#This Row],[Data Recebimento]])</f>
        <v>1</v>
      </c>
      <c r="L3546" s="23">
        <f>YEAR(CtasReceber[[#This Row],[Data Recebimento]])</f>
        <v>1900</v>
      </c>
      <c r="M3546" s="154"/>
      <c r="N3546" s="208"/>
      <c r="O35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7" spans="1:15">
      <c r="A3547" s="156"/>
      <c r="B3547" s="220"/>
      <c r="C3547" s="150"/>
      <c r="D3547" s="150"/>
      <c r="E3547" s="150"/>
      <c r="F3547" s="150"/>
      <c r="G3547" s="151"/>
      <c r="H3547" s="23">
        <f>MONTH(CtasReceber[[#This Row],[Data Vencimento]])</f>
        <v>1</v>
      </c>
      <c r="I3547" s="23">
        <f>YEAR(CtasReceber[[#This Row],[Data Vencimento]])</f>
        <v>1900</v>
      </c>
      <c r="J3547" s="156"/>
      <c r="K3547" s="23">
        <f>MONTH(CtasReceber[[#This Row],[Data Recebimento]])</f>
        <v>1</v>
      </c>
      <c r="L3547" s="23">
        <f>YEAR(CtasReceber[[#This Row],[Data Recebimento]])</f>
        <v>1900</v>
      </c>
      <c r="M3547" s="154"/>
      <c r="N3547" s="208"/>
      <c r="O35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8" spans="1:15">
      <c r="A3548" s="156"/>
      <c r="B3548" s="220"/>
      <c r="C3548" s="150"/>
      <c r="D3548" s="150"/>
      <c r="E3548" s="150"/>
      <c r="F3548" s="150"/>
      <c r="G3548" s="151"/>
      <c r="H3548" s="23">
        <f>MONTH(CtasReceber[[#This Row],[Data Vencimento]])</f>
        <v>1</v>
      </c>
      <c r="I3548" s="23">
        <f>YEAR(CtasReceber[[#This Row],[Data Vencimento]])</f>
        <v>1900</v>
      </c>
      <c r="J3548" s="156"/>
      <c r="K3548" s="23">
        <f>MONTH(CtasReceber[[#This Row],[Data Recebimento]])</f>
        <v>1</v>
      </c>
      <c r="L3548" s="23">
        <f>YEAR(CtasReceber[[#This Row],[Data Recebimento]])</f>
        <v>1900</v>
      </c>
      <c r="M3548" s="154"/>
      <c r="N3548" s="208"/>
      <c r="O35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49" spans="1:15">
      <c r="A3549" s="156"/>
      <c r="B3549" s="220"/>
      <c r="C3549" s="150"/>
      <c r="D3549" s="150"/>
      <c r="E3549" s="150"/>
      <c r="F3549" s="150"/>
      <c r="G3549" s="151"/>
      <c r="H3549" s="23">
        <f>MONTH(CtasReceber[[#This Row],[Data Vencimento]])</f>
        <v>1</v>
      </c>
      <c r="I3549" s="23">
        <f>YEAR(CtasReceber[[#This Row],[Data Vencimento]])</f>
        <v>1900</v>
      </c>
      <c r="J3549" s="156"/>
      <c r="K3549" s="23">
        <f>MONTH(CtasReceber[[#This Row],[Data Recebimento]])</f>
        <v>1</v>
      </c>
      <c r="L3549" s="23">
        <f>YEAR(CtasReceber[[#This Row],[Data Recebimento]])</f>
        <v>1900</v>
      </c>
      <c r="M3549" s="154"/>
      <c r="N3549" s="208"/>
      <c r="O35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0" spans="1:15">
      <c r="A3550" s="156"/>
      <c r="B3550" s="220"/>
      <c r="C3550" s="150"/>
      <c r="D3550" s="150"/>
      <c r="E3550" s="150"/>
      <c r="F3550" s="150"/>
      <c r="G3550" s="151"/>
      <c r="H3550" s="23">
        <f>MONTH(CtasReceber[[#This Row],[Data Vencimento]])</f>
        <v>1</v>
      </c>
      <c r="I3550" s="23">
        <f>YEAR(CtasReceber[[#This Row],[Data Vencimento]])</f>
        <v>1900</v>
      </c>
      <c r="J3550" s="156"/>
      <c r="K3550" s="23">
        <f>MONTH(CtasReceber[[#This Row],[Data Recebimento]])</f>
        <v>1</v>
      </c>
      <c r="L3550" s="23">
        <f>YEAR(CtasReceber[[#This Row],[Data Recebimento]])</f>
        <v>1900</v>
      </c>
      <c r="M3550" s="154"/>
      <c r="N3550" s="208"/>
      <c r="O35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1" spans="1:15">
      <c r="A3551" s="156"/>
      <c r="B3551" s="220"/>
      <c r="C3551" s="150"/>
      <c r="D3551" s="150"/>
      <c r="E3551" s="150"/>
      <c r="F3551" s="150"/>
      <c r="G3551" s="151"/>
      <c r="H3551" s="23">
        <f>MONTH(CtasReceber[[#This Row],[Data Vencimento]])</f>
        <v>1</v>
      </c>
      <c r="I3551" s="23">
        <f>YEAR(CtasReceber[[#This Row],[Data Vencimento]])</f>
        <v>1900</v>
      </c>
      <c r="J3551" s="156"/>
      <c r="K3551" s="23">
        <f>MONTH(CtasReceber[[#This Row],[Data Recebimento]])</f>
        <v>1</v>
      </c>
      <c r="L3551" s="23">
        <f>YEAR(CtasReceber[[#This Row],[Data Recebimento]])</f>
        <v>1900</v>
      </c>
      <c r="M3551" s="154"/>
      <c r="N3551" s="208"/>
      <c r="O35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2" spans="1:15">
      <c r="A3552" s="156"/>
      <c r="B3552" s="220"/>
      <c r="C3552" s="150"/>
      <c r="D3552" s="150"/>
      <c r="E3552" s="150"/>
      <c r="F3552" s="150"/>
      <c r="G3552" s="151"/>
      <c r="H3552" s="23">
        <f>MONTH(CtasReceber[[#This Row],[Data Vencimento]])</f>
        <v>1</v>
      </c>
      <c r="I3552" s="23">
        <f>YEAR(CtasReceber[[#This Row],[Data Vencimento]])</f>
        <v>1900</v>
      </c>
      <c r="J3552" s="156"/>
      <c r="K3552" s="23">
        <f>MONTH(CtasReceber[[#This Row],[Data Recebimento]])</f>
        <v>1</v>
      </c>
      <c r="L3552" s="23">
        <f>YEAR(CtasReceber[[#This Row],[Data Recebimento]])</f>
        <v>1900</v>
      </c>
      <c r="M3552" s="154"/>
      <c r="N3552" s="208"/>
      <c r="O35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3" spans="1:15">
      <c r="A3553" s="156"/>
      <c r="B3553" s="220"/>
      <c r="C3553" s="150"/>
      <c r="D3553" s="150"/>
      <c r="E3553" s="150"/>
      <c r="F3553" s="150"/>
      <c r="G3553" s="151"/>
      <c r="H3553" s="23">
        <f>MONTH(CtasReceber[[#This Row],[Data Vencimento]])</f>
        <v>1</v>
      </c>
      <c r="I3553" s="23">
        <f>YEAR(CtasReceber[[#This Row],[Data Vencimento]])</f>
        <v>1900</v>
      </c>
      <c r="J3553" s="156"/>
      <c r="K3553" s="23">
        <f>MONTH(CtasReceber[[#This Row],[Data Recebimento]])</f>
        <v>1</v>
      </c>
      <c r="L3553" s="23">
        <f>YEAR(CtasReceber[[#This Row],[Data Recebimento]])</f>
        <v>1900</v>
      </c>
      <c r="M3553" s="154"/>
      <c r="N3553" s="208"/>
      <c r="O35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4" spans="1:15">
      <c r="A3554" s="156"/>
      <c r="B3554" s="220"/>
      <c r="C3554" s="150"/>
      <c r="D3554" s="150"/>
      <c r="E3554" s="150"/>
      <c r="F3554" s="150"/>
      <c r="G3554" s="151"/>
      <c r="H3554" s="23">
        <f>MONTH(CtasReceber[[#This Row],[Data Vencimento]])</f>
        <v>1</v>
      </c>
      <c r="I3554" s="23">
        <f>YEAR(CtasReceber[[#This Row],[Data Vencimento]])</f>
        <v>1900</v>
      </c>
      <c r="J3554" s="156"/>
      <c r="K3554" s="23">
        <f>MONTH(CtasReceber[[#This Row],[Data Recebimento]])</f>
        <v>1</v>
      </c>
      <c r="L3554" s="23">
        <f>YEAR(CtasReceber[[#This Row],[Data Recebimento]])</f>
        <v>1900</v>
      </c>
      <c r="M3554" s="154"/>
      <c r="N3554" s="208"/>
      <c r="O35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5" spans="1:15">
      <c r="A3555" s="156"/>
      <c r="B3555" s="220"/>
      <c r="C3555" s="150"/>
      <c r="D3555" s="150"/>
      <c r="E3555" s="150"/>
      <c r="F3555" s="150"/>
      <c r="G3555" s="151"/>
      <c r="H3555" s="23">
        <f>MONTH(CtasReceber[[#This Row],[Data Vencimento]])</f>
        <v>1</v>
      </c>
      <c r="I3555" s="23">
        <f>YEAR(CtasReceber[[#This Row],[Data Vencimento]])</f>
        <v>1900</v>
      </c>
      <c r="J3555" s="156"/>
      <c r="K3555" s="23">
        <f>MONTH(CtasReceber[[#This Row],[Data Recebimento]])</f>
        <v>1</v>
      </c>
      <c r="L3555" s="23">
        <f>YEAR(CtasReceber[[#This Row],[Data Recebimento]])</f>
        <v>1900</v>
      </c>
      <c r="M3555" s="154"/>
      <c r="N3555" s="208"/>
      <c r="O35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6" spans="1:15">
      <c r="A3556" s="156"/>
      <c r="B3556" s="220"/>
      <c r="C3556" s="150"/>
      <c r="D3556" s="150"/>
      <c r="E3556" s="150"/>
      <c r="F3556" s="150"/>
      <c r="G3556" s="151"/>
      <c r="H3556" s="23">
        <f>MONTH(CtasReceber[[#This Row],[Data Vencimento]])</f>
        <v>1</v>
      </c>
      <c r="I3556" s="23">
        <f>YEAR(CtasReceber[[#This Row],[Data Vencimento]])</f>
        <v>1900</v>
      </c>
      <c r="J3556" s="156"/>
      <c r="K3556" s="23">
        <f>MONTH(CtasReceber[[#This Row],[Data Recebimento]])</f>
        <v>1</v>
      </c>
      <c r="L3556" s="23">
        <f>YEAR(CtasReceber[[#This Row],[Data Recebimento]])</f>
        <v>1900</v>
      </c>
      <c r="M3556" s="154"/>
      <c r="N3556" s="208"/>
      <c r="O35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7" spans="1:15">
      <c r="A3557" s="156"/>
      <c r="B3557" s="220"/>
      <c r="C3557" s="150"/>
      <c r="D3557" s="150"/>
      <c r="E3557" s="150"/>
      <c r="F3557" s="150"/>
      <c r="G3557" s="151"/>
      <c r="H3557" s="23">
        <f>MONTH(CtasReceber[[#This Row],[Data Vencimento]])</f>
        <v>1</v>
      </c>
      <c r="I3557" s="23">
        <f>YEAR(CtasReceber[[#This Row],[Data Vencimento]])</f>
        <v>1900</v>
      </c>
      <c r="J3557" s="156"/>
      <c r="K3557" s="23">
        <f>MONTH(CtasReceber[[#This Row],[Data Recebimento]])</f>
        <v>1</v>
      </c>
      <c r="L3557" s="23">
        <f>YEAR(CtasReceber[[#This Row],[Data Recebimento]])</f>
        <v>1900</v>
      </c>
      <c r="M3557" s="154"/>
      <c r="N3557" s="208"/>
      <c r="O35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8" spans="1:15">
      <c r="A3558" s="156"/>
      <c r="B3558" s="220"/>
      <c r="C3558" s="150"/>
      <c r="D3558" s="150"/>
      <c r="E3558" s="150"/>
      <c r="F3558" s="150"/>
      <c r="G3558" s="151"/>
      <c r="H3558" s="23">
        <f>MONTH(CtasReceber[[#This Row],[Data Vencimento]])</f>
        <v>1</v>
      </c>
      <c r="I3558" s="23">
        <f>YEAR(CtasReceber[[#This Row],[Data Vencimento]])</f>
        <v>1900</v>
      </c>
      <c r="J3558" s="156"/>
      <c r="K3558" s="23">
        <f>MONTH(CtasReceber[[#This Row],[Data Recebimento]])</f>
        <v>1</v>
      </c>
      <c r="L3558" s="23">
        <f>YEAR(CtasReceber[[#This Row],[Data Recebimento]])</f>
        <v>1900</v>
      </c>
      <c r="M3558" s="154"/>
      <c r="N3558" s="208"/>
      <c r="O35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59" spans="1:15">
      <c r="A3559" s="156"/>
      <c r="B3559" s="220"/>
      <c r="C3559" s="150"/>
      <c r="D3559" s="150"/>
      <c r="E3559" s="150"/>
      <c r="F3559" s="150"/>
      <c r="G3559" s="151"/>
      <c r="H3559" s="23">
        <f>MONTH(CtasReceber[[#This Row],[Data Vencimento]])</f>
        <v>1</v>
      </c>
      <c r="I3559" s="23">
        <f>YEAR(CtasReceber[[#This Row],[Data Vencimento]])</f>
        <v>1900</v>
      </c>
      <c r="J3559" s="156"/>
      <c r="K3559" s="23">
        <f>MONTH(CtasReceber[[#This Row],[Data Recebimento]])</f>
        <v>1</v>
      </c>
      <c r="L3559" s="23">
        <f>YEAR(CtasReceber[[#This Row],[Data Recebimento]])</f>
        <v>1900</v>
      </c>
      <c r="M3559" s="154"/>
      <c r="N3559" s="208"/>
      <c r="O35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0" spans="1:15">
      <c r="A3560" s="156"/>
      <c r="B3560" s="220"/>
      <c r="C3560" s="150"/>
      <c r="D3560" s="150"/>
      <c r="E3560" s="150"/>
      <c r="F3560" s="150"/>
      <c r="G3560" s="151"/>
      <c r="H3560" s="23">
        <f>MONTH(CtasReceber[[#This Row],[Data Vencimento]])</f>
        <v>1</v>
      </c>
      <c r="I3560" s="23">
        <f>YEAR(CtasReceber[[#This Row],[Data Vencimento]])</f>
        <v>1900</v>
      </c>
      <c r="J3560" s="156"/>
      <c r="K3560" s="23">
        <f>MONTH(CtasReceber[[#This Row],[Data Recebimento]])</f>
        <v>1</v>
      </c>
      <c r="L3560" s="23">
        <f>YEAR(CtasReceber[[#This Row],[Data Recebimento]])</f>
        <v>1900</v>
      </c>
      <c r="M3560" s="154"/>
      <c r="N3560" s="208"/>
      <c r="O35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1" spans="1:15">
      <c r="A3561" s="156"/>
      <c r="B3561" s="220"/>
      <c r="C3561" s="150"/>
      <c r="D3561" s="150"/>
      <c r="E3561" s="150"/>
      <c r="F3561" s="150"/>
      <c r="G3561" s="151"/>
      <c r="H3561" s="23">
        <f>MONTH(CtasReceber[[#This Row],[Data Vencimento]])</f>
        <v>1</v>
      </c>
      <c r="I3561" s="23">
        <f>YEAR(CtasReceber[[#This Row],[Data Vencimento]])</f>
        <v>1900</v>
      </c>
      <c r="J3561" s="156"/>
      <c r="K3561" s="23">
        <f>MONTH(CtasReceber[[#This Row],[Data Recebimento]])</f>
        <v>1</v>
      </c>
      <c r="L3561" s="23">
        <f>YEAR(CtasReceber[[#This Row],[Data Recebimento]])</f>
        <v>1900</v>
      </c>
      <c r="M3561" s="154"/>
      <c r="N3561" s="208"/>
      <c r="O35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2" spans="1:15">
      <c r="A3562" s="156"/>
      <c r="B3562" s="220"/>
      <c r="C3562" s="150"/>
      <c r="D3562" s="150"/>
      <c r="E3562" s="150"/>
      <c r="F3562" s="150"/>
      <c r="G3562" s="151"/>
      <c r="H3562" s="23">
        <f>MONTH(CtasReceber[[#This Row],[Data Vencimento]])</f>
        <v>1</v>
      </c>
      <c r="I3562" s="23">
        <f>YEAR(CtasReceber[[#This Row],[Data Vencimento]])</f>
        <v>1900</v>
      </c>
      <c r="J3562" s="156"/>
      <c r="K3562" s="23">
        <f>MONTH(CtasReceber[[#This Row],[Data Recebimento]])</f>
        <v>1</v>
      </c>
      <c r="L3562" s="23">
        <f>YEAR(CtasReceber[[#This Row],[Data Recebimento]])</f>
        <v>1900</v>
      </c>
      <c r="M3562" s="154"/>
      <c r="N3562" s="208"/>
      <c r="O35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3" spans="1:15">
      <c r="A3563" s="156"/>
      <c r="B3563" s="220"/>
      <c r="C3563" s="150"/>
      <c r="D3563" s="150"/>
      <c r="E3563" s="150"/>
      <c r="F3563" s="150"/>
      <c r="G3563" s="151"/>
      <c r="H3563" s="23">
        <f>MONTH(CtasReceber[[#This Row],[Data Vencimento]])</f>
        <v>1</v>
      </c>
      <c r="I3563" s="23">
        <f>YEAR(CtasReceber[[#This Row],[Data Vencimento]])</f>
        <v>1900</v>
      </c>
      <c r="J3563" s="156"/>
      <c r="K3563" s="23">
        <f>MONTH(CtasReceber[[#This Row],[Data Recebimento]])</f>
        <v>1</v>
      </c>
      <c r="L3563" s="23">
        <f>YEAR(CtasReceber[[#This Row],[Data Recebimento]])</f>
        <v>1900</v>
      </c>
      <c r="M3563" s="154"/>
      <c r="N3563" s="208"/>
      <c r="O35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4" spans="1:15">
      <c r="A3564" s="156"/>
      <c r="B3564" s="220"/>
      <c r="C3564" s="150"/>
      <c r="D3564" s="150"/>
      <c r="E3564" s="150"/>
      <c r="F3564" s="150"/>
      <c r="G3564" s="151"/>
      <c r="H3564" s="23">
        <f>MONTH(CtasReceber[[#This Row],[Data Vencimento]])</f>
        <v>1</v>
      </c>
      <c r="I3564" s="23">
        <f>YEAR(CtasReceber[[#This Row],[Data Vencimento]])</f>
        <v>1900</v>
      </c>
      <c r="J3564" s="156"/>
      <c r="K3564" s="23">
        <f>MONTH(CtasReceber[[#This Row],[Data Recebimento]])</f>
        <v>1</v>
      </c>
      <c r="L3564" s="23">
        <f>YEAR(CtasReceber[[#This Row],[Data Recebimento]])</f>
        <v>1900</v>
      </c>
      <c r="M3564" s="154"/>
      <c r="N3564" s="208"/>
      <c r="O35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5" spans="1:15">
      <c r="A3565" s="156"/>
      <c r="B3565" s="220"/>
      <c r="C3565" s="150"/>
      <c r="D3565" s="150"/>
      <c r="E3565" s="150"/>
      <c r="F3565" s="150"/>
      <c r="G3565" s="151"/>
      <c r="H3565" s="23">
        <f>MONTH(CtasReceber[[#This Row],[Data Vencimento]])</f>
        <v>1</v>
      </c>
      <c r="I3565" s="23">
        <f>YEAR(CtasReceber[[#This Row],[Data Vencimento]])</f>
        <v>1900</v>
      </c>
      <c r="J3565" s="156"/>
      <c r="K3565" s="23">
        <f>MONTH(CtasReceber[[#This Row],[Data Recebimento]])</f>
        <v>1</v>
      </c>
      <c r="L3565" s="23">
        <f>YEAR(CtasReceber[[#This Row],[Data Recebimento]])</f>
        <v>1900</v>
      </c>
      <c r="M3565" s="154"/>
      <c r="N3565" s="208"/>
      <c r="O35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6" spans="1:15">
      <c r="A3566" s="156"/>
      <c r="B3566" s="220"/>
      <c r="C3566" s="150"/>
      <c r="D3566" s="150"/>
      <c r="E3566" s="150"/>
      <c r="F3566" s="150"/>
      <c r="G3566" s="151"/>
      <c r="H3566" s="23">
        <f>MONTH(CtasReceber[[#This Row],[Data Vencimento]])</f>
        <v>1</v>
      </c>
      <c r="I3566" s="23">
        <f>YEAR(CtasReceber[[#This Row],[Data Vencimento]])</f>
        <v>1900</v>
      </c>
      <c r="J3566" s="156"/>
      <c r="K3566" s="23">
        <f>MONTH(CtasReceber[[#This Row],[Data Recebimento]])</f>
        <v>1</v>
      </c>
      <c r="L3566" s="23">
        <f>YEAR(CtasReceber[[#This Row],[Data Recebimento]])</f>
        <v>1900</v>
      </c>
      <c r="M3566" s="154"/>
      <c r="N3566" s="208"/>
      <c r="O35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7" spans="1:15">
      <c r="A3567" s="156"/>
      <c r="B3567" s="220"/>
      <c r="C3567" s="150"/>
      <c r="D3567" s="150"/>
      <c r="E3567" s="150"/>
      <c r="F3567" s="150"/>
      <c r="G3567" s="151"/>
      <c r="H3567" s="23">
        <f>MONTH(CtasReceber[[#This Row],[Data Vencimento]])</f>
        <v>1</v>
      </c>
      <c r="I3567" s="23">
        <f>YEAR(CtasReceber[[#This Row],[Data Vencimento]])</f>
        <v>1900</v>
      </c>
      <c r="J3567" s="156"/>
      <c r="K3567" s="23">
        <f>MONTH(CtasReceber[[#This Row],[Data Recebimento]])</f>
        <v>1</v>
      </c>
      <c r="L3567" s="23">
        <f>YEAR(CtasReceber[[#This Row],[Data Recebimento]])</f>
        <v>1900</v>
      </c>
      <c r="M3567" s="154"/>
      <c r="N3567" s="208"/>
      <c r="O35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8" spans="1:15">
      <c r="A3568" s="156"/>
      <c r="B3568" s="220"/>
      <c r="C3568" s="150"/>
      <c r="D3568" s="150"/>
      <c r="E3568" s="150"/>
      <c r="F3568" s="150"/>
      <c r="G3568" s="151"/>
      <c r="H3568" s="23">
        <f>MONTH(CtasReceber[[#This Row],[Data Vencimento]])</f>
        <v>1</v>
      </c>
      <c r="I3568" s="23">
        <f>YEAR(CtasReceber[[#This Row],[Data Vencimento]])</f>
        <v>1900</v>
      </c>
      <c r="J3568" s="156"/>
      <c r="K3568" s="23">
        <f>MONTH(CtasReceber[[#This Row],[Data Recebimento]])</f>
        <v>1</v>
      </c>
      <c r="L3568" s="23">
        <f>YEAR(CtasReceber[[#This Row],[Data Recebimento]])</f>
        <v>1900</v>
      </c>
      <c r="M3568" s="154"/>
      <c r="N3568" s="208"/>
      <c r="O35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69" spans="1:15">
      <c r="A3569" s="156"/>
      <c r="B3569" s="220"/>
      <c r="C3569" s="150"/>
      <c r="D3569" s="150"/>
      <c r="E3569" s="150"/>
      <c r="F3569" s="150"/>
      <c r="G3569" s="151"/>
      <c r="H3569" s="23">
        <f>MONTH(CtasReceber[[#This Row],[Data Vencimento]])</f>
        <v>1</v>
      </c>
      <c r="I3569" s="23">
        <f>YEAR(CtasReceber[[#This Row],[Data Vencimento]])</f>
        <v>1900</v>
      </c>
      <c r="J3569" s="156"/>
      <c r="K3569" s="23">
        <f>MONTH(CtasReceber[[#This Row],[Data Recebimento]])</f>
        <v>1</v>
      </c>
      <c r="L3569" s="23">
        <f>YEAR(CtasReceber[[#This Row],[Data Recebimento]])</f>
        <v>1900</v>
      </c>
      <c r="M3569" s="154"/>
      <c r="N3569" s="208"/>
      <c r="O35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0" spans="1:15">
      <c r="A3570" s="156"/>
      <c r="B3570" s="220"/>
      <c r="C3570" s="150"/>
      <c r="D3570" s="150"/>
      <c r="E3570" s="150"/>
      <c r="F3570" s="150"/>
      <c r="G3570" s="151"/>
      <c r="H3570" s="23">
        <f>MONTH(CtasReceber[[#This Row],[Data Vencimento]])</f>
        <v>1</v>
      </c>
      <c r="I3570" s="23">
        <f>YEAR(CtasReceber[[#This Row],[Data Vencimento]])</f>
        <v>1900</v>
      </c>
      <c r="J3570" s="156"/>
      <c r="K3570" s="23">
        <f>MONTH(CtasReceber[[#This Row],[Data Recebimento]])</f>
        <v>1</v>
      </c>
      <c r="L3570" s="23">
        <f>YEAR(CtasReceber[[#This Row],[Data Recebimento]])</f>
        <v>1900</v>
      </c>
      <c r="M3570" s="154"/>
      <c r="N3570" s="208"/>
      <c r="O35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1" spans="1:15">
      <c r="A3571" s="156"/>
      <c r="B3571" s="220"/>
      <c r="C3571" s="150"/>
      <c r="D3571" s="150"/>
      <c r="E3571" s="150"/>
      <c r="F3571" s="150"/>
      <c r="G3571" s="151"/>
      <c r="H3571" s="23">
        <f>MONTH(CtasReceber[[#This Row],[Data Vencimento]])</f>
        <v>1</v>
      </c>
      <c r="I3571" s="23">
        <f>YEAR(CtasReceber[[#This Row],[Data Vencimento]])</f>
        <v>1900</v>
      </c>
      <c r="J3571" s="156"/>
      <c r="K3571" s="23">
        <f>MONTH(CtasReceber[[#This Row],[Data Recebimento]])</f>
        <v>1</v>
      </c>
      <c r="L3571" s="23">
        <f>YEAR(CtasReceber[[#This Row],[Data Recebimento]])</f>
        <v>1900</v>
      </c>
      <c r="M3571" s="154"/>
      <c r="N3571" s="208"/>
      <c r="O35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2" spans="1:15">
      <c r="A3572" s="156"/>
      <c r="B3572" s="220"/>
      <c r="C3572" s="150"/>
      <c r="D3572" s="150"/>
      <c r="E3572" s="150"/>
      <c r="F3572" s="150"/>
      <c r="G3572" s="151"/>
      <c r="H3572" s="23">
        <f>MONTH(CtasReceber[[#This Row],[Data Vencimento]])</f>
        <v>1</v>
      </c>
      <c r="I3572" s="23">
        <f>YEAR(CtasReceber[[#This Row],[Data Vencimento]])</f>
        <v>1900</v>
      </c>
      <c r="J3572" s="156"/>
      <c r="K3572" s="23">
        <f>MONTH(CtasReceber[[#This Row],[Data Recebimento]])</f>
        <v>1</v>
      </c>
      <c r="L3572" s="23">
        <f>YEAR(CtasReceber[[#This Row],[Data Recebimento]])</f>
        <v>1900</v>
      </c>
      <c r="M3572" s="154"/>
      <c r="N3572" s="208"/>
      <c r="O35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3" spans="1:15">
      <c r="A3573" s="156"/>
      <c r="B3573" s="220"/>
      <c r="C3573" s="150"/>
      <c r="D3573" s="150"/>
      <c r="E3573" s="150"/>
      <c r="F3573" s="150"/>
      <c r="G3573" s="151"/>
      <c r="H3573" s="23">
        <f>MONTH(CtasReceber[[#This Row],[Data Vencimento]])</f>
        <v>1</v>
      </c>
      <c r="I3573" s="23">
        <f>YEAR(CtasReceber[[#This Row],[Data Vencimento]])</f>
        <v>1900</v>
      </c>
      <c r="J3573" s="156"/>
      <c r="K3573" s="23">
        <f>MONTH(CtasReceber[[#This Row],[Data Recebimento]])</f>
        <v>1</v>
      </c>
      <c r="L3573" s="23">
        <f>YEAR(CtasReceber[[#This Row],[Data Recebimento]])</f>
        <v>1900</v>
      </c>
      <c r="M3573" s="154"/>
      <c r="N3573" s="208"/>
      <c r="O35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4" spans="1:15">
      <c r="A3574" s="156"/>
      <c r="B3574" s="220"/>
      <c r="C3574" s="150"/>
      <c r="D3574" s="150"/>
      <c r="E3574" s="150"/>
      <c r="F3574" s="150"/>
      <c r="G3574" s="151"/>
      <c r="H3574" s="23">
        <f>MONTH(CtasReceber[[#This Row],[Data Vencimento]])</f>
        <v>1</v>
      </c>
      <c r="I3574" s="23">
        <f>YEAR(CtasReceber[[#This Row],[Data Vencimento]])</f>
        <v>1900</v>
      </c>
      <c r="J3574" s="156"/>
      <c r="K3574" s="23">
        <f>MONTH(CtasReceber[[#This Row],[Data Recebimento]])</f>
        <v>1</v>
      </c>
      <c r="L3574" s="23">
        <f>YEAR(CtasReceber[[#This Row],[Data Recebimento]])</f>
        <v>1900</v>
      </c>
      <c r="M3574" s="154"/>
      <c r="N3574" s="208"/>
      <c r="O35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5" spans="1:15">
      <c r="A3575" s="156"/>
      <c r="B3575" s="220"/>
      <c r="C3575" s="150"/>
      <c r="D3575" s="150"/>
      <c r="E3575" s="150"/>
      <c r="F3575" s="150"/>
      <c r="G3575" s="151"/>
      <c r="H3575" s="23">
        <f>MONTH(CtasReceber[[#This Row],[Data Vencimento]])</f>
        <v>1</v>
      </c>
      <c r="I3575" s="23">
        <f>YEAR(CtasReceber[[#This Row],[Data Vencimento]])</f>
        <v>1900</v>
      </c>
      <c r="J3575" s="156"/>
      <c r="K3575" s="23">
        <f>MONTH(CtasReceber[[#This Row],[Data Recebimento]])</f>
        <v>1</v>
      </c>
      <c r="L3575" s="23">
        <f>YEAR(CtasReceber[[#This Row],[Data Recebimento]])</f>
        <v>1900</v>
      </c>
      <c r="M3575" s="154"/>
      <c r="N3575" s="208"/>
      <c r="O35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6" spans="1:15">
      <c r="A3576" s="156"/>
      <c r="B3576" s="220"/>
      <c r="C3576" s="150"/>
      <c r="D3576" s="150"/>
      <c r="E3576" s="150"/>
      <c r="F3576" s="150"/>
      <c r="G3576" s="151"/>
      <c r="H3576" s="23">
        <f>MONTH(CtasReceber[[#This Row],[Data Vencimento]])</f>
        <v>1</v>
      </c>
      <c r="I3576" s="23">
        <f>YEAR(CtasReceber[[#This Row],[Data Vencimento]])</f>
        <v>1900</v>
      </c>
      <c r="J3576" s="156"/>
      <c r="K3576" s="23">
        <f>MONTH(CtasReceber[[#This Row],[Data Recebimento]])</f>
        <v>1</v>
      </c>
      <c r="L3576" s="23">
        <f>YEAR(CtasReceber[[#This Row],[Data Recebimento]])</f>
        <v>1900</v>
      </c>
      <c r="M3576" s="154"/>
      <c r="N3576" s="208"/>
      <c r="O35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7" spans="1:15">
      <c r="A3577" s="156"/>
      <c r="B3577" s="220"/>
      <c r="C3577" s="150"/>
      <c r="D3577" s="150"/>
      <c r="E3577" s="150"/>
      <c r="F3577" s="150"/>
      <c r="G3577" s="151"/>
      <c r="H3577" s="23">
        <f>MONTH(CtasReceber[[#This Row],[Data Vencimento]])</f>
        <v>1</v>
      </c>
      <c r="I3577" s="23">
        <f>YEAR(CtasReceber[[#This Row],[Data Vencimento]])</f>
        <v>1900</v>
      </c>
      <c r="J3577" s="156"/>
      <c r="K3577" s="23">
        <f>MONTH(CtasReceber[[#This Row],[Data Recebimento]])</f>
        <v>1</v>
      </c>
      <c r="L3577" s="23">
        <f>YEAR(CtasReceber[[#This Row],[Data Recebimento]])</f>
        <v>1900</v>
      </c>
      <c r="M3577" s="154"/>
      <c r="N3577" s="208"/>
      <c r="O35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8" spans="1:15">
      <c r="A3578" s="156"/>
      <c r="B3578" s="220"/>
      <c r="C3578" s="150"/>
      <c r="D3578" s="150"/>
      <c r="E3578" s="150"/>
      <c r="F3578" s="150"/>
      <c r="G3578" s="151"/>
      <c r="H3578" s="23">
        <f>MONTH(CtasReceber[[#This Row],[Data Vencimento]])</f>
        <v>1</v>
      </c>
      <c r="I3578" s="23">
        <f>YEAR(CtasReceber[[#This Row],[Data Vencimento]])</f>
        <v>1900</v>
      </c>
      <c r="J3578" s="156"/>
      <c r="K3578" s="23">
        <f>MONTH(CtasReceber[[#This Row],[Data Recebimento]])</f>
        <v>1</v>
      </c>
      <c r="L3578" s="23">
        <f>YEAR(CtasReceber[[#This Row],[Data Recebimento]])</f>
        <v>1900</v>
      </c>
      <c r="M3578" s="154"/>
      <c r="N3578" s="208"/>
      <c r="O35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79" spans="1:15">
      <c r="A3579" s="156"/>
      <c r="B3579" s="220"/>
      <c r="C3579" s="150"/>
      <c r="D3579" s="150"/>
      <c r="E3579" s="150"/>
      <c r="F3579" s="150"/>
      <c r="G3579" s="151"/>
      <c r="H3579" s="23">
        <f>MONTH(CtasReceber[[#This Row],[Data Vencimento]])</f>
        <v>1</v>
      </c>
      <c r="I3579" s="23">
        <f>YEAR(CtasReceber[[#This Row],[Data Vencimento]])</f>
        <v>1900</v>
      </c>
      <c r="J3579" s="156"/>
      <c r="K3579" s="23">
        <f>MONTH(CtasReceber[[#This Row],[Data Recebimento]])</f>
        <v>1</v>
      </c>
      <c r="L3579" s="23">
        <f>YEAR(CtasReceber[[#This Row],[Data Recebimento]])</f>
        <v>1900</v>
      </c>
      <c r="M3579" s="154"/>
      <c r="N3579" s="208"/>
      <c r="O35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0" spans="1:15">
      <c r="A3580" s="156"/>
      <c r="B3580" s="220"/>
      <c r="C3580" s="150"/>
      <c r="D3580" s="150"/>
      <c r="E3580" s="150"/>
      <c r="F3580" s="150"/>
      <c r="G3580" s="151"/>
      <c r="H3580" s="23">
        <f>MONTH(CtasReceber[[#This Row],[Data Vencimento]])</f>
        <v>1</v>
      </c>
      <c r="I3580" s="23">
        <f>YEAR(CtasReceber[[#This Row],[Data Vencimento]])</f>
        <v>1900</v>
      </c>
      <c r="J3580" s="156"/>
      <c r="K3580" s="23">
        <f>MONTH(CtasReceber[[#This Row],[Data Recebimento]])</f>
        <v>1</v>
      </c>
      <c r="L3580" s="23">
        <f>YEAR(CtasReceber[[#This Row],[Data Recebimento]])</f>
        <v>1900</v>
      </c>
      <c r="M3580" s="154"/>
      <c r="N3580" s="208"/>
      <c r="O35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1" spans="1:15">
      <c r="A3581" s="156"/>
      <c r="B3581" s="220"/>
      <c r="C3581" s="150"/>
      <c r="D3581" s="150"/>
      <c r="E3581" s="150"/>
      <c r="F3581" s="150"/>
      <c r="G3581" s="151"/>
      <c r="H3581" s="23">
        <f>MONTH(CtasReceber[[#This Row],[Data Vencimento]])</f>
        <v>1</v>
      </c>
      <c r="I3581" s="23">
        <f>YEAR(CtasReceber[[#This Row],[Data Vencimento]])</f>
        <v>1900</v>
      </c>
      <c r="J3581" s="156"/>
      <c r="K3581" s="23">
        <f>MONTH(CtasReceber[[#This Row],[Data Recebimento]])</f>
        <v>1</v>
      </c>
      <c r="L3581" s="23">
        <f>YEAR(CtasReceber[[#This Row],[Data Recebimento]])</f>
        <v>1900</v>
      </c>
      <c r="M3581" s="154"/>
      <c r="N3581" s="208"/>
      <c r="O35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2" spans="1:15">
      <c r="A3582" s="156"/>
      <c r="B3582" s="220"/>
      <c r="C3582" s="150"/>
      <c r="D3582" s="150"/>
      <c r="E3582" s="150"/>
      <c r="F3582" s="150"/>
      <c r="G3582" s="151"/>
      <c r="H3582" s="23">
        <f>MONTH(CtasReceber[[#This Row],[Data Vencimento]])</f>
        <v>1</v>
      </c>
      <c r="I3582" s="23">
        <f>YEAR(CtasReceber[[#This Row],[Data Vencimento]])</f>
        <v>1900</v>
      </c>
      <c r="J3582" s="156"/>
      <c r="K3582" s="23">
        <f>MONTH(CtasReceber[[#This Row],[Data Recebimento]])</f>
        <v>1</v>
      </c>
      <c r="L3582" s="23">
        <f>YEAR(CtasReceber[[#This Row],[Data Recebimento]])</f>
        <v>1900</v>
      </c>
      <c r="M3582" s="154"/>
      <c r="N3582" s="208"/>
      <c r="O35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3" spans="1:15">
      <c r="A3583" s="156"/>
      <c r="B3583" s="220"/>
      <c r="C3583" s="150"/>
      <c r="D3583" s="150"/>
      <c r="E3583" s="150"/>
      <c r="F3583" s="150"/>
      <c r="G3583" s="151"/>
      <c r="H3583" s="23">
        <f>MONTH(CtasReceber[[#This Row],[Data Vencimento]])</f>
        <v>1</v>
      </c>
      <c r="I3583" s="23">
        <f>YEAR(CtasReceber[[#This Row],[Data Vencimento]])</f>
        <v>1900</v>
      </c>
      <c r="J3583" s="156"/>
      <c r="K3583" s="23">
        <f>MONTH(CtasReceber[[#This Row],[Data Recebimento]])</f>
        <v>1</v>
      </c>
      <c r="L3583" s="23">
        <f>YEAR(CtasReceber[[#This Row],[Data Recebimento]])</f>
        <v>1900</v>
      </c>
      <c r="M3583" s="154"/>
      <c r="N3583" s="208"/>
      <c r="O35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4" spans="1:15">
      <c r="A3584" s="156"/>
      <c r="B3584" s="220"/>
      <c r="C3584" s="150"/>
      <c r="D3584" s="150"/>
      <c r="E3584" s="150"/>
      <c r="F3584" s="150"/>
      <c r="G3584" s="151"/>
      <c r="H3584" s="23">
        <f>MONTH(CtasReceber[[#This Row],[Data Vencimento]])</f>
        <v>1</v>
      </c>
      <c r="I3584" s="23">
        <f>YEAR(CtasReceber[[#This Row],[Data Vencimento]])</f>
        <v>1900</v>
      </c>
      <c r="J3584" s="156"/>
      <c r="K3584" s="23">
        <f>MONTH(CtasReceber[[#This Row],[Data Recebimento]])</f>
        <v>1</v>
      </c>
      <c r="L3584" s="23">
        <f>YEAR(CtasReceber[[#This Row],[Data Recebimento]])</f>
        <v>1900</v>
      </c>
      <c r="M3584" s="154"/>
      <c r="N3584" s="208"/>
      <c r="O35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5" spans="1:15">
      <c r="A3585" s="156"/>
      <c r="B3585" s="220"/>
      <c r="C3585" s="150"/>
      <c r="D3585" s="150"/>
      <c r="E3585" s="150"/>
      <c r="F3585" s="150"/>
      <c r="G3585" s="151"/>
      <c r="H3585" s="23">
        <f>MONTH(CtasReceber[[#This Row],[Data Vencimento]])</f>
        <v>1</v>
      </c>
      <c r="I3585" s="23">
        <f>YEAR(CtasReceber[[#This Row],[Data Vencimento]])</f>
        <v>1900</v>
      </c>
      <c r="J3585" s="156"/>
      <c r="K3585" s="23">
        <f>MONTH(CtasReceber[[#This Row],[Data Recebimento]])</f>
        <v>1</v>
      </c>
      <c r="L3585" s="23">
        <f>YEAR(CtasReceber[[#This Row],[Data Recebimento]])</f>
        <v>1900</v>
      </c>
      <c r="M3585" s="154"/>
      <c r="N3585" s="208"/>
      <c r="O35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6" spans="1:15">
      <c r="A3586" s="156"/>
      <c r="B3586" s="220"/>
      <c r="C3586" s="150"/>
      <c r="D3586" s="150"/>
      <c r="E3586" s="150"/>
      <c r="F3586" s="150"/>
      <c r="G3586" s="151"/>
      <c r="H3586" s="23">
        <f>MONTH(CtasReceber[[#This Row],[Data Vencimento]])</f>
        <v>1</v>
      </c>
      <c r="I3586" s="23">
        <f>YEAR(CtasReceber[[#This Row],[Data Vencimento]])</f>
        <v>1900</v>
      </c>
      <c r="J3586" s="156"/>
      <c r="K3586" s="23">
        <f>MONTH(CtasReceber[[#This Row],[Data Recebimento]])</f>
        <v>1</v>
      </c>
      <c r="L3586" s="23">
        <f>YEAR(CtasReceber[[#This Row],[Data Recebimento]])</f>
        <v>1900</v>
      </c>
      <c r="M3586" s="154"/>
      <c r="N3586" s="208"/>
      <c r="O35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7" spans="1:15">
      <c r="A3587" s="156"/>
      <c r="B3587" s="220"/>
      <c r="C3587" s="150"/>
      <c r="D3587" s="150"/>
      <c r="E3587" s="150"/>
      <c r="F3587" s="150"/>
      <c r="G3587" s="151"/>
      <c r="H3587" s="23">
        <f>MONTH(CtasReceber[[#This Row],[Data Vencimento]])</f>
        <v>1</v>
      </c>
      <c r="I3587" s="23">
        <f>YEAR(CtasReceber[[#This Row],[Data Vencimento]])</f>
        <v>1900</v>
      </c>
      <c r="J3587" s="156"/>
      <c r="K3587" s="23">
        <f>MONTH(CtasReceber[[#This Row],[Data Recebimento]])</f>
        <v>1</v>
      </c>
      <c r="L3587" s="23">
        <f>YEAR(CtasReceber[[#This Row],[Data Recebimento]])</f>
        <v>1900</v>
      </c>
      <c r="M3587" s="154"/>
      <c r="N3587" s="208"/>
      <c r="O35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8" spans="1:15">
      <c r="A3588" s="156"/>
      <c r="B3588" s="220"/>
      <c r="C3588" s="150"/>
      <c r="D3588" s="150"/>
      <c r="E3588" s="150"/>
      <c r="F3588" s="150"/>
      <c r="G3588" s="151"/>
      <c r="H3588" s="23">
        <f>MONTH(CtasReceber[[#This Row],[Data Vencimento]])</f>
        <v>1</v>
      </c>
      <c r="I3588" s="23">
        <f>YEAR(CtasReceber[[#This Row],[Data Vencimento]])</f>
        <v>1900</v>
      </c>
      <c r="J3588" s="156"/>
      <c r="K3588" s="23">
        <f>MONTH(CtasReceber[[#This Row],[Data Recebimento]])</f>
        <v>1</v>
      </c>
      <c r="L3588" s="23">
        <f>YEAR(CtasReceber[[#This Row],[Data Recebimento]])</f>
        <v>1900</v>
      </c>
      <c r="M3588" s="154"/>
      <c r="N3588" s="208"/>
      <c r="O35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89" spans="1:15">
      <c r="A3589" s="156"/>
      <c r="B3589" s="220"/>
      <c r="C3589" s="150"/>
      <c r="D3589" s="150"/>
      <c r="E3589" s="150"/>
      <c r="F3589" s="150"/>
      <c r="G3589" s="151"/>
      <c r="H3589" s="23">
        <f>MONTH(CtasReceber[[#This Row],[Data Vencimento]])</f>
        <v>1</v>
      </c>
      <c r="I3589" s="23">
        <f>YEAR(CtasReceber[[#This Row],[Data Vencimento]])</f>
        <v>1900</v>
      </c>
      <c r="J3589" s="156"/>
      <c r="K3589" s="23">
        <f>MONTH(CtasReceber[[#This Row],[Data Recebimento]])</f>
        <v>1</v>
      </c>
      <c r="L3589" s="23">
        <f>YEAR(CtasReceber[[#This Row],[Data Recebimento]])</f>
        <v>1900</v>
      </c>
      <c r="M3589" s="154"/>
      <c r="N3589" s="208"/>
      <c r="O35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0" spans="1:15">
      <c r="A3590" s="156"/>
      <c r="B3590" s="220"/>
      <c r="C3590" s="150"/>
      <c r="D3590" s="150"/>
      <c r="E3590" s="150"/>
      <c r="F3590" s="150"/>
      <c r="G3590" s="151"/>
      <c r="H3590" s="23">
        <f>MONTH(CtasReceber[[#This Row],[Data Vencimento]])</f>
        <v>1</v>
      </c>
      <c r="I3590" s="23">
        <f>YEAR(CtasReceber[[#This Row],[Data Vencimento]])</f>
        <v>1900</v>
      </c>
      <c r="J3590" s="156"/>
      <c r="K3590" s="23">
        <f>MONTH(CtasReceber[[#This Row],[Data Recebimento]])</f>
        <v>1</v>
      </c>
      <c r="L3590" s="23">
        <f>YEAR(CtasReceber[[#This Row],[Data Recebimento]])</f>
        <v>1900</v>
      </c>
      <c r="M3590" s="154"/>
      <c r="N3590" s="208"/>
      <c r="O35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1" spans="1:15">
      <c r="A3591" s="156"/>
      <c r="B3591" s="220"/>
      <c r="C3591" s="150"/>
      <c r="D3591" s="150"/>
      <c r="E3591" s="150"/>
      <c r="F3591" s="150"/>
      <c r="G3591" s="151"/>
      <c r="H3591" s="23">
        <f>MONTH(CtasReceber[[#This Row],[Data Vencimento]])</f>
        <v>1</v>
      </c>
      <c r="I3591" s="23">
        <f>YEAR(CtasReceber[[#This Row],[Data Vencimento]])</f>
        <v>1900</v>
      </c>
      <c r="J3591" s="156"/>
      <c r="K3591" s="23">
        <f>MONTH(CtasReceber[[#This Row],[Data Recebimento]])</f>
        <v>1</v>
      </c>
      <c r="L3591" s="23">
        <f>YEAR(CtasReceber[[#This Row],[Data Recebimento]])</f>
        <v>1900</v>
      </c>
      <c r="M3591" s="154"/>
      <c r="N3591" s="208"/>
      <c r="O35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2" spans="1:15">
      <c r="A3592" s="156"/>
      <c r="B3592" s="220"/>
      <c r="C3592" s="150"/>
      <c r="D3592" s="150"/>
      <c r="E3592" s="150"/>
      <c r="F3592" s="150"/>
      <c r="G3592" s="151"/>
      <c r="H3592" s="23">
        <f>MONTH(CtasReceber[[#This Row],[Data Vencimento]])</f>
        <v>1</v>
      </c>
      <c r="I3592" s="23">
        <f>YEAR(CtasReceber[[#This Row],[Data Vencimento]])</f>
        <v>1900</v>
      </c>
      <c r="J3592" s="156"/>
      <c r="K3592" s="23">
        <f>MONTH(CtasReceber[[#This Row],[Data Recebimento]])</f>
        <v>1</v>
      </c>
      <c r="L3592" s="23">
        <f>YEAR(CtasReceber[[#This Row],[Data Recebimento]])</f>
        <v>1900</v>
      </c>
      <c r="M3592" s="154"/>
      <c r="N3592" s="208"/>
      <c r="O35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3" spans="1:15">
      <c r="A3593" s="156"/>
      <c r="B3593" s="220"/>
      <c r="C3593" s="150"/>
      <c r="D3593" s="150"/>
      <c r="E3593" s="150"/>
      <c r="F3593" s="150"/>
      <c r="G3593" s="151"/>
      <c r="H3593" s="23">
        <f>MONTH(CtasReceber[[#This Row],[Data Vencimento]])</f>
        <v>1</v>
      </c>
      <c r="I3593" s="23">
        <f>YEAR(CtasReceber[[#This Row],[Data Vencimento]])</f>
        <v>1900</v>
      </c>
      <c r="J3593" s="156"/>
      <c r="K3593" s="23">
        <f>MONTH(CtasReceber[[#This Row],[Data Recebimento]])</f>
        <v>1</v>
      </c>
      <c r="L3593" s="23">
        <f>YEAR(CtasReceber[[#This Row],[Data Recebimento]])</f>
        <v>1900</v>
      </c>
      <c r="M3593" s="154"/>
      <c r="N3593" s="208"/>
      <c r="O35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4" spans="1:15">
      <c r="A3594" s="156"/>
      <c r="B3594" s="220"/>
      <c r="C3594" s="150"/>
      <c r="D3594" s="150"/>
      <c r="E3594" s="150"/>
      <c r="F3594" s="150"/>
      <c r="G3594" s="151"/>
      <c r="H3594" s="23">
        <f>MONTH(CtasReceber[[#This Row],[Data Vencimento]])</f>
        <v>1</v>
      </c>
      <c r="I3594" s="23">
        <f>YEAR(CtasReceber[[#This Row],[Data Vencimento]])</f>
        <v>1900</v>
      </c>
      <c r="J3594" s="156"/>
      <c r="K3594" s="23">
        <f>MONTH(CtasReceber[[#This Row],[Data Recebimento]])</f>
        <v>1</v>
      </c>
      <c r="L3594" s="23">
        <f>YEAR(CtasReceber[[#This Row],[Data Recebimento]])</f>
        <v>1900</v>
      </c>
      <c r="M3594" s="154"/>
      <c r="N3594" s="208"/>
      <c r="O35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5" spans="1:15">
      <c r="A3595" s="156"/>
      <c r="B3595" s="220"/>
      <c r="C3595" s="150"/>
      <c r="D3595" s="150"/>
      <c r="E3595" s="150"/>
      <c r="F3595" s="150"/>
      <c r="G3595" s="151"/>
      <c r="H3595" s="23">
        <f>MONTH(CtasReceber[[#This Row],[Data Vencimento]])</f>
        <v>1</v>
      </c>
      <c r="I3595" s="23">
        <f>YEAR(CtasReceber[[#This Row],[Data Vencimento]])</f>
        <v>1900</v>
      </c>
      <c r="J3595" s="156"/>
      <c r="K3595" s="23">
        <f>MONTH(CtasReceber[[#This Row],[Data Recebimento]])</f>
        <v>1</v>
      </c>
      <c r="L3595" s="23">
        <f>YEAR(CtasReceber[[#This Row],[Data Recebimento]])</f>
        <v>1900</v>
      </c>
      <c r="M3595" s="154"/>
      <c r="N3595" s="208"/>
      <c r="O35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6" spans="1:15">
      <c r="A3596" s="156"/>
      <c r="B3596" s="220"/>
      <c r="C3596" s="150"/>
      <c r="D3596" s="150"/>
      <c r="E3596" s="150"/>
      <c r="F3596" s="150"/>
      <c r="G3596" s="151"/>
      <c r="H3596" s="23">
        <f>MONTH(CtasReceber[[#This Row],[Data Vencimento]])</f>
        <v>1</v>
      </c>
      <c r="I3596" s="23">
        <f>YEAR(CtasReceber[[#This Row],[Data Vencimento]])</f>
        <v>1900</v>
      </c>
      <c r="J3596" s="156"/>
      <c r="K3596" s="23">
        <f>MONTH(CtasReceber[[#This Row],[Data Recebimento]])</f>
        <v>1</v>
      </c>
      <c r="L3596" s="23">
        <f>YEAR(CtasReceber[[#This Row],[Data Recebimento]])</f>
        <v>1900</v>
      </c>
      <c r="M3596" s="154"/>
      <c r="N3596" s="208"/>
      <c r="O35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7" spans="1:15">
      <c r="A3597" s="156"/>
      <c r="B3597" s="220"/>
      <c r="C3597" s="150"/>
      <c r="D3597" s="150"/>
      <c r="E3597" s="150"/>
      <c r="F3597" s="150"/>
      <c r="G3597" s="151"/>
      <c r="H3597" s="23">
        <f>MONTH(CtasReceber[[#This Row],[Data Vencimento]])</f>
        <v>1</v>
      </c>
      <c r="I3597" s="23">
        <f>YEAR(CtasReceber[[#This Row],[Data Vencimento]])</f>
        <v>1900</v>
      </c>
      <c r="J3597" s="156"/>
      <c r="K3597" s="23">
        <f>MONTH(CtasReceber[[#This Row],[Data Recebimento]])</f>
        <v>1</v>
      </c>
      <c r="L3597" s="23">
        <f>YEAR(CtasReceber[[#This Row],[Data Recebimento]])</f>
        <v>1900</v>
      </c>
      <c r="M3597" s="154"/>
      <c r="N3597" s="208"/>
      <c r="O35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8" spans="1:15">
      <c r="A3598" s="156"/>
      <c r="B3598" s="220"/>
      <c r="C3598" s="150"/>
      <c r="D3598" s="150"/>
      <c r="E3598" s="150"/>
      <c r="F3598" s="150"/>
      <c r="G3598" s="151"/>
      <c r="H3598" s="23">
        <f>MONTH(CtasReceber[[#This Row],[Data Vencimento]])</f>
        <v>1</v>
      </c>
      <c r="I3598" s="23">
        <f>YEAR(CtasReceber[[#This Row],[Data Vencimento]])</f>
        <v>1900</v>
      </c>
      <c r="J3598" s="156"/>
      <c r="K3598" s="23">
        <f>MONTH(CtasReceber[[#This Row],[Data Recebimento]])</f>
        <v>1</v>
      </c>
      <c r="L3598" s="23">
        <f>YEAR(CtasReceber[[#This Row],[Data Recebimento]])</f>
        <v>1900</v>
      </c>
      <c r="M3598" s="154"/>
      <c r="N3598" s="208"/>
      <c r="O35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599" spans="1:15">
      <c r="A3599" s="156"/>
      <c r="B3599" s="220"/>
      <c r="C3599" s="150"/>
      <c r="D3599" s="150"/>
      <c r="E3599" s="150"/>
      <c r="F3599" s="150"/>
      <c r="G3599" s="151"/>
      <c r="H3599" s="23">
        <f>MONTH(CtasReceber[[#This Row],[Data Vencimento]])</f>
        <v>1</v>
      </c>
      <c r="I3599" s="23">
        <f>YEAR(CtasReceber[[#This Row],[Data Vencimento]])</f>
        <v>1900</v>
      </c>
      <c r="J3599" s="156"/>
      <c r="K3599" s="23">
        <f>MONTH(CtasReceber[[#This Row],[Data Recebimento]])</f>
        <v>1</v>
      </c>
      <c r="L3599" s="23">
        <f>YEAR(CtasReceber[[#This Row],[Data Recebimento]])</f>
        <v>1900</v>
      </c>
      <c r="M3599" s="154"/>
      <c r="N3599" s="208"/>
      <c r="O35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0" spans="1:15">
      <c r="A3600" s="156"/>
      <c r="B3600" s="220"/>
      <c r="C3600" s="150"/>
      <c r="D3600" s="150"/>
      <c r="E3600" s="150"/>
      <c r="F3600" s="150"/>
      <c r="G3600" s="151"/>
      <c r="H3600" s="23">
        <f>MONTH(CtasReceber[[#This Row],[Data Vencimento]])</f>
        <v>1</v>
      </c>
      <c r="I3600" s="23">
        <f>YEAR(CtasReceber[[#This Row],[Data Vencimento]])</f>
        <v>1900</v>
      </c>
      <c r="J3600" s="156"/>
      <c r="K3600" s="23">
        <f>MONTH(CtasReceber[[#This Row],[Data Recebimento]])</f>
        <v>1</v>
      </c>
      <c r="L3600" s="23">
        <f>YEAR(CtasReceber[[#This Row],[Data Recebimento]])</f>
        <v>1900</v>
      </c>
      <c r="M3600" s="154"/>
      <c r="N3600" s="208"/>
      <c r="O36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1" spans="1:15">
      <c r="A3601" s="156"/>
      <c r="B3601" s="220"/>
      <c r="C3601" s="150"/>
      <c r="D3601" s="150"/>
      <c r="E3601" s="150"/>
      <c r="F3601" s="150"/>
      <c r="G3601" s="151"/>
      <c r="H3601" s="23">
        <f>MONTH(CtasReceber[[#This Row],[Data Vencimento]])</f>
        <v>1</v>
      </c>
      <c r="I3601" s="23">
        <f>YEAR(CtasReceber[[#This Row],[Data Vencimento]])</f>
        <v>1900</v>
      </c>
      <c r="J3601" s="156"/>
      <c r="K3601" s="23">
        <f>MONTH(CtasReceber[[#This Row],[Data Recebimento]])</f>
        <v>1</v>
      </c>
      <c r="L3601" s="23">
        <f>YEAR(CtasReceber[[#This Row],[Data Recebimento]])</f>
        <v>1900</v>
      </c>
      <c r="M3601" s="154"/>
      <c r="N3601" s="208"/>
      <c r="O36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2" spans="1:15">
      <c r="A3602" s="156"/>
      <c r="B3602" s="220"/>
      <c r="C3602" s="150"/>
      <c r="D3602" s="150"/>
      <c r="E3602" s="150"/>
      <c r="F3602" s="150"/>
      <c r="G3602" s="151"/>
      <c r="H3602" s="23">
        <f>MONTH(CtasReceber[[#This Row],[Data Vencimento]])</f>
        <v>1</v>
      </c>
      <c r="I3602" s="23">
        <f>YEAR(CtasReceber[[#This Row],[Data Vencimento]])</f>
        <v>1900</v>
      </c>
      <c r="J3602" s="156"/>
      <c r="K3602" s="23">
        <f>MONTH(CtasReceber[[#This Row],[Data Recebimento]])</f>
        <v>1</v>
      </c>
      <c r="L3602" s="23">
        <f>YEAR(CtasReceber[[#This Row],[Data Recebimento]])</f>
        <v>1900</v>
      </c>
      <c r="M3602" s="154"/>
      <c r="N3602" s="208"/>
      <c r="O36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3" spans="1:15">
      <c r="A3603" s="156"/>
      <c r="B3603" s="220"/>
      <c r="C3603" s="150"/>
      <c r="D3603" s="150"/>
      <c r="E3603" s="150"/>
      <c r="F3603" s="150"/>
      <c r="G3603" s="151"/>
      <c r="H3603" s="23">
        <f>MONTH(CtasReceber[[#This Row],[Data Vencimento]])</f>
        <v>1</v>
      </c>
      <c r="I3603" s="23">
        <f>YEAR(CtasReceber[[#This Row],[Data Vencimento]])</f>
        <v>1900</v>
      </c>
      <c r="J3603" s="156"/>
      <c r="K3603" s="23">
        <f>MONTH(CtasReceber[[#This Row],[Data Recebimento]])</f>
        <v>1</v>
      </c>
      <c r="L3603" s="23">
        <f>YEAR(CtasReceber[[#This Row],[Data Recebimento]])</f>
        <v>1900</v>
      </c>
      <c r="M3603" s="154"/>
      <c r="N3603" s="208"/>
      <c r="O36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4" spans="1:15">
      <c r="A3604" s="156"/>
      <c r="B3604" s="220"/>
      <c r="C3604" s="150"/>
      <c r="D3604" s="150"/>
      <c r="E3604" s="150"/>
      <c r="F3604" s="150"/>
      <c r="G3604" s="151"/>
      <c r="H3604" s="23">
        <f>MONTH(CtasReceber[[#This Row],[Data Vencimento]])</f>
        <v>1</v>
      </c>
      <c r="I3604" s="23">
        <f>YEAR(CtasReceber[[#This Row],[Data Vencimento]])</f>
        <v>1900</v>
      </c>
      <c r="J3604" s="156"/>
      <c r="K3604" s="23">
        <f>MONTH(CtasReceber[[#This Row],[Data Recebimento]])</f>
        <v>1</v>
      </c>
      <c r="L3604" s="23">
        <f>YEAR(CtasReceber[[#This Row],[Data Recebimento]])</f>
        <v>1900</v>
      </c>
      <c r="M3604" s="154"/>
      <c r="N3604" s="208"/>
      <c r="O36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5" spans="1:15">
      <c r="A3605" s="156"/>
      <c r="B3605" s="220"/>
      <c r="C3605" s="150"/>
      <c r="D3605" s="150"/>
      <c r="E3605" s="150"/>
      <c r="F3605" s="150"/>
      <c r="G3605" s="151"/>
      <c r="H3605" s="23">
        <f>MONTH(CtasReceber[[#This Row],[Data Vencimento]])</f>
        <v>1</v>
      </c>
      <c r="I3605" s="23">
        <f>YEAR(CtasReceber[[#This Row],[Data Vencimento]])</f>
        <v>1900</v>
      </c>
      <c r="J3605" s="156"/>
      <c r="K3605" s="23">
        <f>MONTH(CtasReceber[[#This Row],[Data Recebimento]])</f>
        <v>1</v>
      </c>
      <c r="L3605" s="23">
        <f>YEAR(CtasReceber[[#This Row],[Data Recebimento]])</f>
        <v>1900</v>
      </c>
      <c r="M3605" s="154"/>
      <c r="N3605" s="208"/>
      <c r="O36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6" spans="1:15">
      <c r="A3606" s="156"/>
      <c r="B3606" s="220"/>
      <c r="C3606" s="150"/>
      <c r="D3606" s="150"/>
      <c r="E3606" s="150"/>
      <c r="F3606" s="150"/>
      <c r="G3606" s="151"/>
      <c r="H3606" s="23">
        <f>MONTH(CtasReceber[[#This Row],[Data Vencimento]])</f>
        <v>1</v>
      </c>
      <c r="I3606" s="23">
        <f>YEAR(CtasReceber[[#This Row],[Data Vencimento]])</f>
        <v>1900</v>
      </c>
      <c r="J3606" s="156"/>
      <c r="K3606" s="23">
        <f>MONTH(CtasReceber[[#This Row],[Data Recebimento]])</f>
        <v>1</v>
      </c>
      <c r="L3606" s="23">
        <f>YEAR(CtasReceber[[#This Row],[Data Recebimento]])</f>
        <v>1900</v>
      </c>
      <c r="M3606" s="154"/>
      <c r="N3606" s="208"/>
      <c r="O36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7" spans="1:15">
      <c r="A3607" s="156"/>
      <c r="B3607" s="220"/>
      <c r="C3607" s="150"/>
      <c r="D3607" s="150"/>
      <c r="E3607" s="150"/>
      <c r="F3607" s="150"/>
      <c r="G3607" s="151"/>
      <c r="H3607" s="23">
        <f>MONTH(CtasReceber[[#This Row],[Data Vencimento]])</f>
        <v>1</v>
      </c>
      <c r="I3607" s="23">
        <f>YEAR(CtasReceber[[#This Row],[Data Vencimento]])</f>
        <v>1900</v>
      </c>
      <c r="J3607" s="156"/>
      <c r="K3607" s="23">
        <f>MONTH(CtasReceber[[#This Row],[Data Recebimento]])</f>
        <v>1</v>
      </c>
      <c r="L3607" s="23">
        <f>YEAR(CtasReceber[[#This Row],[Data Recebimento]])</f>
        <v>1900</v>
      </c>
      <c r="M3607" s="154"/>
      <c r="N3607" s="208"/>
      <c r="O36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8" spans="1:15">
      <c r="A3608" s="156"/>
      <c r="B3608" s="220"/>
      <c r="C3608" s="150"/>
      <c r="D3608" s="150"/>
      <c r="E3608" s="150"/>
      <c r="F3608" s="150"/>
      <c r="G3608" s="151"/>
      <c r="H3608" s="23">
        <f>MONTH(CtasReceber[[#This Row],[Data Vencimento]])</f>
        <v>1</v>
      </c>
      <c r="I3608" s="23">
        <f>YEAR(CtasReceber[[#This Row],[Data Vencimento]])</f>
        <v>1900</v>
      </c>
      <c r="J3608" s="156"/>
      <c r="K3608" s="23">
        <f>MONTH(CtasReceber[[#This Row],[Data Recebimento]])</f>
        <v>1</v>
      </c>
      <c r="L3608" s="23">
        <f>YEAR(CtasReceber[[#This Row],[Data Recebimento]])</f>
        <v>1900</v>
      </c>
      <c r="M3608" s="154"/>
      <c r="N3608" s="208"/>
      <c r="O36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09" spans="1:15">
      <c r="A3609" s="156"/>
      <c r="B3609" s="220"/>
      <c r="C3609" s="150"/>
      <c r="D3609" s="150"/>
      <c r="E3609" s="150"/>
      <c r="F3609" s="150"/>
      <c r="G3609" s="151"/>
      <c r="H3609" s="23">
        <f>MONTH(CtasReceber[[#This Row],[Data Vencimento]])</f>
        <v>1</v>
      </c>
      <c r="I3609" s="23">
        <f>YEAR(CtasReceber[[#This Row],[Data Vencimento]])</f>
        <v>1900</v>
      </c>
      <c r="J3609" s="156"/>
      <c r="K3609" s="23">
        <f>MONTH(CtasReceber[[#This Row],[Data Recebimento]])</f>
        <v>1</v>
      </c>
      <c r="L3609" s="23">
        <f>YEAR(CtasReceber[[#This Row],[Data Recebimento]])</f>
        <v>1900</v>
      </c>
      <c r="M3609" s="154"/>
      <c r="N3609" s="208"/>
      <c r="O36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0" spans="1:15">
      <c r="A3610" s="156"/>
      <c r="B3610" s="220"/>
      <c r="C3610" s="150"/>
      <c r="D3610" s="150"/>
      <c r="E3610" s="150"/>
      <c r="F3610" s="150"/>
      <c r="G3610" s="151"/>
      <c r="H3610" s="23">
        <f>MONTH(CtasReceber[[#This Row],[Data Vencimento]])</f>
        <v>1</v>
      </c>
      <c r="I3610" s="23">
        <f>YEAR(CtasReceber[[#This Row],[Data Vencimento]])</f>
        <v>1900</v>
      </c>
      <c r="J3610" s="156"/>
      <c r="K3610" s="23">
        <f>MONTH(CtasReceber[[#This Row],[Data Recebimento]])</f>
        <v>1</v>
      </c>
      <c r="L3610" s="23">
        <f>YEAR(CtasReceber[[#This Row],[Data Recebimento]])</f>
        <v>1900</v>
      </c>
      <c r="M3610" s="154"/>
      <c r="N3610" s="208"/>
      <c r="O36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1" spans="1:15">
      <c r="A3611" s="156"/>
      <c r="B3611" s="220"/>
      <c r="C3611" s="150"/>
      <c r="D3611" s="150"/>
      <c r="E3611" s="150"/>
      <c r="F3611" s="150"/>
      <c r="G3611" s="151"/>
      <c r="H3611" s="23">
        <f>MONTH(CtasReceber[[#This Row],[Data Vencimento]])</f>
        <v>1</v>
      </c>
      <c r="I3611" s="23">
        <f>YEAR(CtasReceber[[#This Row],[Data Vencimento]])</f>
        <v>1900</v>
      </c>
      <c r="J3611" s="156"/>
      <c r="K3611" s="23">
        <f>MONTH(CtasReceber[[#This Row],[Data Recebimento]])</f>
        <v>1</v>
      </c>
      <c r="L3611" s="23">
        <f>YEAR(CtasReceber[[#This Row],[Data Recebimento]])</f>
        <v>1900</v>
      </c>
      <c r="M3611" s="154"/>
      <c r="N3611" s="208"/>
      <c r="O36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2" spans="1:15">
      <c r="A3612" s="156"/>
      <c r="B3612" s="220"/>
      <c r="C3612" s="150"/>
      <c r="D3612" s="150"/>
      <c r="E3612" s="150"/>
      <c r="F3612" s="150"/>
      <c r="G3612" s="151"/>
      <c r="H3612" s="23">
        <f>MONTH(CtasReceber[[#This Row],[Data Vencimento]])</f>
        <v>1</v>
      </c>
      <c r="I3612" s="23">
        <f>YEAR(CtasReceber[[#This Row],[Data Vencimento]])</f>
        <v>1900</v>
      </c>
      <c r="J3612" s="156"/>
      <c r="K3612" s="23">
        <f>MONTH(CtasReceber[[#This Row],[Data Recebimento]])</f>
        <v>1</v>
      </c>
      <c r="L3612" s="23">
        <f>YEAR(CtasReceber[[#This Row],[Data Recebimento]])</f>
        <v>1900</v>
      </c>
      <c r="M3612" s="154"/>
      <c r="N3612" s="208"/>
      <c r="O36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3" spans="1:15">
      <c r="A3613" s="156"/>
      <c r="B3613" s="220"/>
      <c r="C3613" s="150"/>
      <c r="D3613" s="150"/>
      <c r="E3613" s="150"/>
      <c r="F3613" s="150"/>
      <c r="G3613" s="151"/>
      <c r="H3613" s="23">
        <f>MONTH(CtasReceber[[#This Row],[Data Vencimento]])</f>
        <v>1</v>
      </c>
      <c r="I3613" s="23">
        <f>YEAR(CtasReceber[[#This Row],[Data Vencimento]])</f>
        <v>1900</v>
      </c>
      <c r="J3613" s="156"/>
      <c r="K3613" s="23">
        <f>MONTH(CtasReceber[[#This Row],[Data Recebimento]])</f>
        <v>1</v>
      </c>
      <c r="L3613" s="23">
        <f>YEAR(CtasReceber[[#This Row],[Data Recebimento]])</f>
        <v>1900</v>
      </c>
      <c r="M3613" s="154"/>
      <c r="N3613" s="208"/>
      <c r="O36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4" spans="1:15">
      <c r="A3614" s="156"/>
      <c r="B3614" s="220"/>
      <c r="C3614" s="150"/>
      <c r="D3614" s="150"/>
      <c r="E3614" s="150"/>
      <c r="F3614" s="150"/>
      <c r="G3614" s="151"/>
      <c r="H3614" s="23">
        <f>MONTH(CtasReceber[[#This Row],[Data Vencimento]])</f>
        <v>1</v>
      </c>
      <c r="I3614" s="23">
        <f>YEAR(CtasReceber[[#This Row],[Data Vencimento]])</f>
        <v>1900</v>
      </c>
      <c r="J3614" s="156"/>
      <c r="K3614" s="23">
        <f>MONTH(CtasReceber[[#This Row],[Data Recebimento]])</f>
        <v>1</v>
      </c>
      <c r="L3614" s="23">
        <f>YEAR(CtasReceber[[#This Row],[Data Recebimento]])</f>
        <v>1900</v>
      </c>
      <c r="M3614" s="154"/>
      <c r="N3614" s="208"/>
      <c r="O36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5" spans="1:15">
      <c r="A3615" s="156"/>
      <c r="B3615" s="220"/>
      <c r="C3615" s="150"/>
      <c r="D3615" s="150"/>
      <c r="E3615" s="150"/>
      <c r="F3615" s="150"/>
      <c r="G3615" s="151"/>
      <c r="H3615" s="23">
        <f>MONTH(CtasReceber[[#This Row],[Data Vencimento]])</f>
        <v>1</v>
      </c>
      <c r="I3615" s="23">
        <f>YEAR(CtasReceber[[#This Row],[Data Vencimento]])</f>
        <v>1900</v>
      </c>
      <c r="J3615" s="156"/>
      <c r="K3615" s="23">
        <f>MONTH(CtasReceber[[#This Row],[Data Recebimento]])</f>
        <v>1</v>
      </c>
      <c r="L3615" s="23">
        <f>YEAR(CtasReceber[[#This Row],[Data Recebimento]])</f>
        <v>1900</v>
      </c>
      <c r="M3615" s="154"/>
      <c r="N3615" s="208"/>
      <c r="O36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6" spans="1:15">
      <c r="A3616" s="156"/>
      <c r="B3616" s="220"/>
      <c r="C3616" s="150"/>
      <c r="D3616" s="150"/>
      <c r="E3616" s="150"/>
      <c r="F3616" s="150"/>
      <c r="G3616" s="151"/>
      <c r="H3616" s="23">
        <f>MONTH(CtasReceber[[#This Row],[Data Vencimento]])</f>
        <v>1</v>
      </c>
      <c r="I3616" s="23">
        <f>YEAR(CtasReceber[[#This Row],[Data Vencimento]])</f>
        <v>1900</v>
      </c>
      <c r="J3616" s="156"/>
      <c r="K3616" s="23">
        <f>MONTH(CtasReceber[[#This Row],[Data Recebimento]])</f>
        <v>1</v>
      </c>
      <c r="L3616" s="23">
        <f>YEAR(CtasReceber[[#This Row],[Data Recebimento]])</f>
        <v>1900</v>
      </c>
      <c r="M3616" s="154"/>
      <c r="N3616" s="208"/>
      <c r="O36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7" spans="1:15">
      <c r="A3617" s="156"/>
      <c r="B3617" s="220"/>
      <c r="C3617" s="150"/>
      <c r="D3617" s="150"/>
      <c r="E3617" s="150"/>
      <c r="F3617" s="150"/>
      <c r="G3617" s="151"/>
      <c r="H3617" s="23">
        <f>MONTH(CtasReceber[[#This Row],[Data Vencimento]])</f>
        <v>1</v>
      </c>
      <c r="I3617" s="23">
        <f>YEAR(CtasReceber[[#This Row],[Data Vencimento]])</f>
        <v>1900</v>
      </c>
      <c r="J3617" s="156"/>
      <c r="K3617" s="23">
        <f>MONTH(CtasReceber[[#This Row],[Data Recebimento]])</f>
        <v>1</v>
      </c>
      <c r="L3617" s="23">
        <f>YEAR(CtasReceber[[#This Row],[Data Recebimento]])</f>
        <v>1900</v>
      </c>
      <c r="M3617" s="154"/>
      <c r="N3617" s="208"/>
      <c r="O36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8" spans="1:15">
      <c r="A3618" s="156"/>
      <c r="B3618" s="220"/>
      <c r="C3618" s="150"/>
      <c r="D3618" s="150"/>
      <c r="E3618" s="150"/>
      <c r="F3618" s="150"/>
      <c r="G3618" s="151"/>
      <c r="H3618" s="23">
        <f>MONTH(CtasReceber[[#This Row],[Data Vencimento]])</f>
        <v>1</v>
      </c>
      <c r="I3618" s="23">
        <f>YEAR(CtasReceber[[#This Row],[Data Vencimento]])</f>
        <v>1900</v>
      </c>
      <c r="J3618" s="156"/>
      <c r="K3618" s="23">
        <f>MONTH(CtasReceber[[#This Row],[Data Recebimento]])</f>
        <v>1</v>
      </c>
      <c r="L3618" s="23">
        <f>YEAR(CtasReceber[[#This Row],[Data Recebimento]])</f>
        <v>1900</v>
      </c>
      <c r="M3618" s="154"/>
      <c r="N3618" s="208"/>
      <c r="O36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19" spans="1:15">
      <c r="A3619" s="156"/>
      <c r="B3619" s="220"/>
      <c r="C3619" s="150"/>
      <c r="D3619" s="150"/>
      <c r="E3619" s="150"/>
      <c r="F3619" s="150"/>
      <c r="G3619" s="151"/>
      <c r="H3619" s="23">
        <f>MONTH(CtasReceber[[#This Row],[Data Vencimento]])</f>
        <v>1</v>
      </c>
      <c r="I3619" s="23">
        <f>YEAR(CtasReceber[[#This Row],[Data Vencimento]])</f>
        <v>1900</v>
      </c>
      <c r="J3619" s="156"/>
      <c r="K3619" s="23">
        <f>MONTH(CtasReceber[[#This Row],[Data Recebimento]])</f>
        <v>1</v>
      </c>
      <c r="L3619" s="23">
        <f>YEAR(CtasReceber[[#This Row],[Data Recebimento]])</f>
        <v>1900</v>
      </c>
      <c r="M3619" s="154"/>
      <c r="N3619" s="208"/>
      <c r="O36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0" spans="1:15">
      <c r="A3620" s="156"/>
      <c r="B3620" s="220"/>
      <c r="C3620" s="150"/>
      <c r="D3620" s="150"/>
      <c r="E3620" s="150"/>
      <c r="F3620" s="150"/>
      <c r="G3620" s="151"/>
      <c r="H3620" s="23">
        <f>MONTH(CtasReceber[[#This Row],[Data Vencimento]])</f>
        <v>1</v>
      </c>
      <c r="I3620" s="23">
        <f>YEAR(CtasReceber[[#This Row],[Data Vencimento]])</f>
        <v>1900</v>
      </c>
      <c r="J3620" s="156"/>
      <c r="K3620" s="23">
        <f>MONTH(CtasReceber[[#This Row],[Data Recebimento]])</f>
        <v>1</v>
      </c>
      <c r="L3620" s="23">
        <f>YEAR(CtasReceber[[#This Row],[Data Recebimento]])</f>
        <v>1900</v>
      </c>
      <c r="M3620" s="154"/>
      <c r="N3620" s="208"/>
      <c r="O36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1" spans="1:15">
      <c r="A3621" s="156"/>
      <c r="B3621" s="220"/>
      <c r="C3621" s="150"/>
      <c r="D3621" s="150"/>
      <c r="E3621" s="150"/>
      <c r="F3621" s="150"/>
      <c r="G3621" s="151"/>
      <c r="H3621" s="23">
        <f>MONTH(CtasReceber[[#This Row],[Data Vencimento]])</f>
        <v>1</v>
      </c>
      <c r="I3621" s="23">
        <f>YEAR(CtasReceber[[#This Row],[Data Vencimento]])</f>
        <v>1900</v>
      </c>
      <c r="J3621" s="156"/>
      <c r="K3621" s="23">
        <f>MONTH(CtasReceber[[#This Row],[Data Recebimento]])</f>
        <v>1</v>
      </c>
      <c r="L3621" s="23">
        <f>YEAR(CtasReceber[[#This Row],[Data Recebimento]])</f>
        <v>1900</v>
      </c>
      <c r="M3621" s="154"/>
      <c r="N3621" s="208"/>
      <c r="O36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2" spans="1:15">
      <c r="A3622" s="156"/>
      <c r="B3622" s="220"/>
      <c r="C3622" s="150"/>
      <c r="D3622" s="150"/>
      <c r="E3622" s="150"/>
      <c r="F3622" s="150"/>
      <c r="G3622" s="151"/>
      <c r="H3622" s="23">
        <f>MONTH(CtasReceber[[#This Row],[Data Vencimento]])</f>
        <v>1</v>
      </c>
      <c r="I3622" s="23">
        <f>YEAR(CtasReceber[[#This Row],[Data Vencimento]])</f>
        <v>1900</v>
      </c>
      <c r="J3622" s="156"/>
      <c r="K3622" s="23">
        <f>MONTH(CtasReceber[[#This Row],[Data Recebimento]])</f>
        <v>1</v>
      </c>
      <c r="L3622" s="23">
        <f>YEAR(CtasReceber[[#This Row],[Data Recebimento]])</f>
        <v>1900</v>
      </c>
      <c r="M3622" s="154"/>
      <c r="N3622" s="208"/>
      <c r="O36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3" spans="1:15">
      <c r="A3623" s="156"/>
      <c r="B3623" s="220"/>
      <c r="C3623" s="150"/>
      <c r="D3623" s="150"/>
      <c r="E3623" s="150"/>
      <c r="F3623" s="150"/>
      <c r="G3623" s="151"/>
      <c r="H3623" s="23">
        <f>MONTH(CtasReceber[[#This Row],[Data Vencimento]])</f>
        <v>1</v>
      </c>
      <c r="I3623" s="23">
        <f>YEAR(CtasReceber[[#This Row],[Data Vencimento]])</f>
        <v>1900</v>
      </c>
      <c r="J3623" s="156"/>
      <c r="K3623" s="23">
        <f>MONTH(CtasReceber[[#This Row],[Data Recebimento]])</f>
        <v>1</v>
      </c>
      <c r="L3623" s="23">
        <f>YEAR(CtasReceber[[#This Row],[Data Recebimento]])</f>
        <v>1900</v>
      </c>
      <c r="M3623" s="154"/>
      <c r="N3623" s="208"/>
      <c r="O36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4" spans="1:15">
      <c r="A3624" s="156"/>
      <c r="B3624" s="220"/>
      <c r="C3624" s="150"/>
      <c r="D3624" s="150"/>
      <c r="E3624" s="150"/>
      <c r="F3624" s="150"/>
      <c r="G3624" s="151"/>
      <c r="H3624" s="23">
        <f>MONTH(CtasReceber[[#This Row],[Data Vencimento]])</f>
        <v>1</v>
      </c>
      <c r="I3624" s="23">
        <f>YEAR(CtasReceber[[#This Row],[Data Vencimento]])</f>
        <v>1900</v>
      </c>
      <c r="J3624" s="156"/>
      <c r="K3624" s="23">
        <f>MONTH(CtasReceber[[#This Row],[Data Recebimento]])</f>
        <v>1</v>
      </c>
      <c r="L3624" s="23">
        <f>YEAR(CtasReceber[[#This Row],[Data Recebimento]])</f>
        <v>1900</v>
      </c>
      <c r="M3624" s="154"/>
      <c r="N3624" s="208"/>
      <c r="O36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5" spans="1:15">
      <c r="A3625" s="156"/>
      <c r="B3625" s="220"/>
      <c r="C3625" s="150"/>
      <c r="D3625" s="150"/>
      <c r="E3625" s="150"/>
      <c r="F3625" s="150"/>
      <c r="G3625" s="151"/>
      <c r="H3625" s="23">
        <f>MONTH(CtasReceber[[#This Row],[Data Vencimento]])</f>
        <v>1</v>
      </c>
      <c r="I3625" s="23">
        <f>YEAR(CtasReceber[[#This Row],[Data Vencimento]])</f>
        <v>1900</v>
      </c>
      <c r="J3625" s="156"/>
      <c r="K3625" s="23">
        <f>MONTH(CtasReceber[[#This Row],[Data Recebimento]])</f>
        <v>1</v>
      </c>
      <c r="L3625" s="23">
        <f>YEAR(CtasReceber[[#This Row],[Data Recebimento]])</f>
        <v>1900</v>
      </c>
      <c r="M3625" s="154"/>
      <c r="N3625" s="208"/>
      <c r="O36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6" spans="1:15">
      <c r="A3626" s="156"/>
      <c r="B3626" s="220"/>
      <c r="C3626" s="150"/>
      <c r="D3626" s="150"/>
      <c r="E3626" s="150"/>
      <c r="F3626" s="150"/>
      <c r="G3626" s="151"/>
      <c r="H3626" s="23">
        <f>MONTH(CtasReceber[[#This Row],[Data Vencimento]])</f>
        <v>1</v>
      </c>
      <c r="I3626" s="23">
        <f>YEAR(CtasReceber[[#This Row],[Data Vencimento]])</f>
        <v>1900</v>
      </c>
      <c r="J3626" s="156"/>
      <c r="K3626" s="23">
        <f>MONTH(CtasReceber[[#This Row],[Data Recebimento]])</f>
        <v>1</v>
      </c>
      <c r="L3626" s="23">
        <f>YEAR(CtasReceber[[#This Row],[Data Recebimento]])</f>
        <v>1900</v>
      </c>
      <c r="M3626" s="154"/>
      <c r="N3626" s="208"/>
      <c r="O36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7" spans="1:15">
      <c r="A3627" s="156"/>
      <c r="B3627" s="220"/>
      <c r="C3627" s="150"/>
      <c r="D3627" s="150"/>
      <c r="E3627" s="150"/>
      <c r="F3627" s="150"/>
      <c r="G3627" s="151"/>
      <c r="H3627" s="23">
        <f>MONTH(CtasReceber[[#This Row],[Data Vencimento]])</f>
        <v>1</v>
      </c>
      <c r="I3627" s="23">
        <f>YEAR(CtasReceber[[#This Row],[Data Vencimento]])</f>
        <v>1900</v>
      </c>
      <c r="J3627" s="156"/>
      <c r="K3627" s="23">
        <f>MONTH(CtasReceber[[#This Row],[Data Recebimento]])</f>
        <v>1</v>
      </c>
      <c r="L3627" s="23">
        <f>YEAR(CtasReceber[[#This Row],[Data Recebimento]])</f>
        <v>1900</v>
      </c>
      <c r="M3627" s="154"/>
      <c r="N3627" s="208"/>
      <c r="O36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8" spans="1:15">
      <c r="A3628" s="156"/>
      <c r="B3628" s="220"/>
      <c r="C3628" s="150"/>
      <c r="D3628" s="150"/>
      <c r="E3628" s="150"/>
      <c r="F3628" s="150"/>
      <c r="G3628" s="151"/>
      <c r="H3628" s="23">
        <f>MONTH(CtasReceber[[#This Row],[Data Vencimento]])</f>
        <v>1</v>
      </c>
      <c r="I3628" s="23">
        <f>YEAR(CtasReceber[[#This Row],[Data Vencimento]])</f>
        <v>1900</v>
      </c>
      <c r="J3628" s="156"/>
      <c r="K3628" s="23">
        <f>MONTH(CtasReceber[[#This Row],[Data Recebimento]])</f>
        <v>1</v>
      </c>
      <c r="L3628" s="23">
        <f>YEAR(CtasReceber[[#This Row],[Data Recebimento]])</f>
        <v>1900</v>
      </c>
      <c r="M3628" s="154"/>
      <c r="N3628" s="208"/>
      <c r="O36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29" spans="1:15">
      <c r="A3629" s="156"/>
      <c r="B3629" s="220"/>
      <c r="C3629" s="150"/>
      <c r="D3629" s="150"/>
      <c r="E3629" s="150"/>
      <c r="F3629" s="150"/>
      <c r="G3629" s="151"/>
      <c r="H3629" s="23">
        <f>MONTH(CtasReceber[[#This Row],[Data Vencimento]])</f>
        <v>1</v>
      </c>
      <c r="I3629" s="23">
        <f>YEAR(CtasReceber[[#This Row],[Data Vencimento]])</f>
        <v>1900</v>
      </c>
      <c r="J3629" s="156"/>
      <c r="K3629" s="23">
        <f>MONTH(CtasReceber[[#This Row],[Data Recebimento]])</f>
        <v>1</v>
      </c>
      <c r="L3629" s="23">
        <f>YEAR(CtasReceber[[#This Row],[Data Recebimento]])</f>
        <v>1900</v>
      </c>
      <c r="M3629" s="154"/>
      <c r="N3629" s="208"/>
      <c r="O36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0" spans="1:15">
      <c r="A3630" s="156"/>
      <c r="B3630" s="220"/>
      <c r="C3630" s="150"/>
      <c r="D3630" s="150"/>
      <c r="E3630" s="150"/>
      <c r="F3630" s="150"/>
      <c r="G3630" s="151"/>
      <c r="H3630" s="23">
        <f>MONTH(CtasReceber[[#This Row],[Data Vencimento]])</f>
        <v>1</v>
      </c>
      <c r="I3630" s="23">
        <f>YEAR(CtasReceber[[#This Row],[Data Vencimento]])</f>
        <v>1900</v>
      </c>
      <c r="J3630" s="156"/>
      <c r="K3630" s="23">
        <f>MONTH(CtasReceber[[#This Row],[Data Recebimento]])</f>
        <v>1</v>
      </c>
      <c r="L3630" s="23">
        <f>YEAR(CtasReceber[[#This Row],[Data Recebimento]])</f>
        <v>1900</v>
      </c>
      <c r="M3630" s="154"/>
      <c r="N3630" s="208"/>
      <c r="O36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1" spans="1:15">
      <c r="A3631" s="156"/>
      <c r="B3631" s="220"/>
      <c r="C3631" s="150"/>
      <c r="D3631" s="150"/>
      <c r="E3631" s="150"/>
      <c r="F3631" s="150"/>
      <c r="G3631" s="151"/>
      <c r="H3631" s="23">
        <f>MONTH(CtasReceber[[#This Row],[Data Vencimento]])</f>
        <v>1</v>
      </c>
      <c r="I3631" s="23">
        <f>YEAR(CtasReceber[[#This Row],[Data Vencimento]])</f>
        <v>1900</v>
      </c>
      <c r="J3631" s="156"/>
      <c r="K3631" s="23">
        <f>MONTH(CtasReceber[[#This Row],[Data Recebimento]])</f>
        <v>1</v>
      </c>
      <c r="L3631" s="23">
        <f>YEAR(CtasReceber[[#This Row],[Data Recebimento]])</f>
        <v>1900</v>
      </c>
      <c r="M3631" s="154"/>
      <c r="N3631" s="208"/>
      <c r="O36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2" spans="1:15">
      <c r="A3632" s="156"/>
      <c r="B3632" s="220"/>
      <c r="C3632" s="150"/>
      <c r="D3632" s="150"/>
      <c r="E3632" s="150"/>
      <c r="F3632" s="150"/>
      <c r="G3632" s="151"/>
      <c r="H3632" s="23">
        <f>MONTH(CtasReceber[[#This Row],[Data Vencimento]])</f>
        <v>1</v>
      </c>
      <c r="I3632" s="23">
        <f>YEAR(CtasReceber[[#This Row],[Data Vencimento]])</f>
        <v>1900</v>
      </c>
      <c r="J3632" s="156"/>
      <c r="K3632" s="23">
        <f>MONTH(CtasReceber[[#This Row],[Data Recebimento]])</f>
        <v>1</v>
      </c>
      <c r="L3632" s="23">
        <f>YEAR(CtasReceber[[#This Row],[Data Recebimento]])</f>
        <v>1900</v>
      </c>
      <c r="M3632" s="154"/>
      <c r="N3632" s="208"/>
      <c r="O36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3" spans="1:15">
      <c r="A3633" s="156"/>
      <c r="B3633" s="220"/>
      <c r="C3633" s="150"/>
      <c r="D3633" s="150"/>
      <c r="E3633" s="150"/>
      <c r="F3633" s="150"/>
      <c r="G3633" s="151"/>
      <c r="H3633" s="23">
        <f>MONTH(CtasReceber[[#This Row],[Data Vencimento]])</f>
        <v>1</v>
      </c>
      <c r="I3633" s="23">
        <f>YEAR(CtasReceber[[#This Row],[Data Vencimento]])</f>
        <v>1900</v>
      </c>
      <c r="J3633" s="156"/>
      <c r="K3633" s="23">
        <f>MONTH(CtasReceber[[#This Row],[Data Recebimento]])</f>
        <v>1</v>
      </c>
      <c r="L3633" s="23">
        <f>YEAR(CtasReceber[[#This Row],[Data Recebimento]])</f>
        <v>1900</v>
      </c>
      <c r="M3633" s="154"/>
      <c r="N3633" s="208"/>
      <c r="O36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4" spans="1:15">
      <c r="A3634" s="156"/>
      <c r="B3634" s="220"/>
      <c r="C3634" s="150"/>
      <c r="D3634" s="150"/>
      <c r="E3634" s="150"/>
      <c r="F3634" s="150"/>
      <c r="G3634" s="151"/>
      <c r="H3634" s="23">
        <f>MONTH(CtasReceber[[#This Row],[Data Vencimento]])</f>
        <v>1</v>
      </c>
      <c r="I3634" s="23">
        <f>YEAR(CtasReceber[[#This Row],[Data Vencimento]])</f>
        <v>1900</v>
      </c>
      <c r="J3634" s="156"/>
      <c r="K3634" s="23">
        <f>MONTH(CtasReceber[[#This Row],[Data Recebimento]])</f>
        <v>1</v>
      </c>
      <c r="L3634" s="23">
        <f>YEAR(CtasReceber[[#This Row],[Data Recebimento]])</f>
        <v>1900</v>
      </c>
      <c r="M3634" s="154"/>
      <c r="N3634" s="208"/>
      <c r="O36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5" spans="1:15">
      <c r="A3635" s="156"/>
      <c r="B3635" s="220"/>
      <c r="C3635" s="150"/>
      <c r="D3635" s="150"/>
      <c r="E3635" s="150"/>
      <c r="F3635" s="150"/>
      <c r="G3635" s="151"/>
      <c r="H3635" s="23">
        <f>MONTH(CtasReceber[[#This Row],[Data Vencimento]])</f>
        <v>1</v>
      </c>
      <c r="I3635" s="23">
        <f>YEAR(CtasReceber[[#This Row],[Data Vencimento]])</f>
        <v>1900</v>
      </c>
      <c r="J3635" s="156"/>
      <c r="K3635" s="23">
        <f>MONTH(CtasReceber[[#This Row],[Data Recebimento]])</f>
        <v>1</v>
      </c>
      <c r="L3635" s="23">
        <f>YEAR(CtasReceber[[#This Row],[Data Recebimento]])</f>
        <v>1900</v>
      </c>
      <c r="M3635" s="154"/>
      <c r="N3635" s="208"/>
      <c r="O36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6" spans="1:15">
      <c r="A3636" s="156"/>
      <c r="B3636" s="220"/>
      <c r="C3636" s="150"/>
      <c r="D3636" s="150"/>
      <c r="E3636" s="150"/>
      <c r="F3636" s="150"/>
      <c r="G3636" s="151"/>
      <c r="H3636" s="23">
        <f>MONTH(CtasReceber[[#This Row],[Data Vencimento]])</f>
        <v>1</v>
      </c>
      <c r="I3636" s="23">
        <f>YEAR(CtasReceber[[#This Row],[Data Vencimento]])</f>
        <v>1900</v>
      </c>
      <c r="J3636" s="156"/>
      <c r="K3636" s="23">
        <f>MONTH(CtasReceber[[#This Row],[Data Recebimento]])</f>
        <v>1</v>
      </c>
      <c r="L3636" s="23">
        <f>YEAR(CtasReceber[[#This Row],[Data Recebimento]])</f>
        <v>1900</v>
      </c>
      <c r="M3636" s="154"/>
      <c r="N3636" s="208"/>
      <c r="O36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7" spans="1:15">
      <c r="A3637" s="156"/>
      <c r="B3637" s="220"/>
      <c r="C3637" s="150"/>
      <c r="D3637" s="150"/>
      <c r="E3637" s="150"/>
      <c r="F3637" s="150"/>
      <c r="G3637" s="151"/>
      <c r="H3637" s="23">
        <f>MONTH(CtasReceber[[#This Row],[Data Vencimento]])</f>
        <v>1</v>
      </c>
      <c r="I3637" s="23">
        <f>YEAR(CtasReceber[[#This Row],[Data Vencimento]])</f>
        <v>1900</v>
      </c>
      <c r="J3637" s="156"/>
      <c r="K3637" s="23">
        <f>MONTH(CtasReceber[[#This Row],[Data Recebimento]])</f>
        <v>1</v>
      </c>
      <c r="L3637" s="23">
        <f>YEAR(CtasReceber[[#This Row],[Data Recebimento]])</f>
        <v>1900</v>
      </c>
      <c r="M3637" s="154"/>
      <c r="N3637" s="208"/>
      <c r="O36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8" spans="1:15">
      <c r="A3638" s="156"/>
      <c r="B3638" s="220"/>
      <c r="C3638" s="150"/>
      <c r="D3638" s="150"/>
      <c r="E3638" s="150"/>
      <c r="F3638" s="150"/>
      <c r="G3638" s="151"/>
      <c r="H3638" s="23">
        <f>MONTH(CtasReceber[[#This Row],[Data Vencimento]])</f>
        <v>1</v>
      </c>
      <c r="I3638" s="23">
        <f>YEAR(CtasReceber[[#This Row],[Data Vencimento]])</f>
        <v>1900</v>
      </c>
      <c r="J3638" s="156"/>
      <c r="K3638" s="23">
        <f>MONTH(CtasReceber[[#This Row],[Data Recebimento]])</f>
        <v>1</v>
      </c>
      <c r="L3638" s="23">
        <f>YEAR(CtasReceber[[#This Row],[Data Recebimento]])</f>
        <v>1900</v>
      </c>
      <c r="M3638" s="154"/>
      <c r="N3638" s="208"/>
      <c r="O36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39" spans="1:15">
      <c r="A3639" s="156"/>
      <c r="B3639" s="220"/>
      <c r="C3639" s="150"/>
      <c r="D3639" s="150"/>
      <c r="E3639" s="150"/>
      <c r="F3639" s="150"/>
      <c r="G3639" s="151"/>
      <c r="H3639" s="23">
        <f>MONTH(CtasReceber[[#This Row],[Data Vencimento]])</f>
        <v>1</v>
      </c>
      <c r="I3639" s="23">
        <f>YEAR(CtasReceber[[#This Row],[Data Vencimento]])</f>
        <v>1900</v>
      </c>
      <c r="J3639" s="156"/>
      <c r="K3639" s="23">
        <f>MONTH(CtasReceber[[#This Row],[Data Recebimento]])</f>
        <v>1</v>
      </c>
      <c r="L3639" s="23">
        <f>YEAR(CtasReceber[[#This Row],[Data Recebimento]])</f>
        <v>1900</v>
      </c>
      <c r="M3639" s="154"/>
      <c r="N3639" s="208"/>
      <c r="O36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0" spans="1:15">
      <c r="A3640" s="156"/>
      <c r="B3640" s="220"/>
      <c r="C3640" s="150"/>
      <c r="D3640" s="150"/>
      <c r="E3640" s="150"/>
      <c r="F3640" s="150"/>
      <c r="G3640" s="151"/>
      <c r="H3640" s="23">
        <f>MONTH(CtasReceber[[#This Row],[Data Vencimento]])</f>
        <v>1</v>
      </c>
      <c r="I3640" s="23">
        <f>YEAR(CtasReceber[[#This Row],[Data Vencimento]])</f>
        <v>1900</v>
      </c>
      <c r="J3640" s="156"/>
      <c r="K3640" s="23">
        <f>MONTH(CtasReceber[[#This Row],[Data Recebimento]])</f>
        <v>1</v>
      </c>
      <c r="L3640" s="23">
        <f>YEAR(CtasReceber[[#This Row],[Data Recebimento]])</f>
        <v>1900</v>
      </c>
      <c r="M3640" s="154"/>
      <c r="N3640" s="208"/>
      <c r="O36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1" spans="1:15">
      <c r="A3641" s="156"/>
      <c r="B3641" s="220"/>
      <c r="C3641" s="150"/>
      <c r="D3641" s="150"/>
      <c r="E3641" s="150"/>
      <c r="F3641" s="150"/>
      <c r="G3641" s="151"/>
      <c r="H3641" s="23">
        <f>MONTH(CtasReceber[[#This Row],[Data Vencimento]])</f>
        <v>1</v>
      </c>
      <c r="I3641" s="23">
        <f>YEAR(CtasReceber[[#This Row],[Data Vencimento]])</f>
        <v>1900</v>
      </c>
      <c r="J3641" s="156"/>
      <c r="K3641" s="23">
        <f>MONTH(CtasReceber[[#This Row],[Data Recebimento]])</f>
        <v>1</v>
      </c>
      <c r="L3641" s="23">
        <f>YEAR(CtasReceber[[#This Row],[Data Recebimento]])</f>
        <v>1900</v>
      </c>
      <c r="M3641" s="154"/>
      <c r="N3641" s="208"/>
      <c r="O36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2" spans="1:15">
      <c r="A3642" s="156"/>
      <c r="B3642" s="220"/>
      <c r="C3642" s="150"/>
      <c r="D3642" s="150"/>
      <c r="E3642" s="150"/>
      <c r="F3642" s="150"/>
      <c r="G3642" s="151"/>
      <c r="H3642" s="23">
        <f>MONTH(CtasReceber[[#This Row],[Data Vencimento]])</f>
        <v>1</v>
      </c>
      <c r="I3642" s="23">
        <f>YEAR(CtasReceber[[#This Row],[Data Vencimento]])</f>
        <v>1900</v>
      </c>
      <c r="J3642" s="156"/>
      <c r="K3642" s="23">
        <f>MONTH(CtasReceber[[#This Row],[Data Recebimento]])</f>
        <v>1</v>
      </c>
      <c r="L3642" s="23">
        <f>YEAR(CtasReceber[[#This Row],[Data Recebimento]])</f>
        <v>1900</v>
      </c>
      <c r="M3642" s="154"/>
      <c r="N3642" s="208"/>
      <c r="O36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3" spans="1:15">
      <c r="A3643" s="156"/>
      <c r="B3643" s="220"/>
      <c r="C3643" s="150"/>
      <c r="D3643" s="150"/>
      <c r="E3643" s="150"/>
      <c r="F3643" s="150"/>
      <c r="G3643" s="151"/>
      <c r="H3643" s="23">
        <f>MONTH(CtasReceber[[#This Row],[Data Vencimento]])</f>
        <v>1</v>
      </c>
      <c r="I3643" s="23">
        <f>YEAR(CtasReceber[[#This Row],[Data Vencimento]])</f>
        <v>1900</v>
      </c>
      <c r="J3643" s="156"/>
      <c r="K3643" s="23">
        <f>MONTH(CtasReceber[[#This Row],[Data Recebimento]])</f>
        <v>1</v>
      </c>
      <c r="L3643" s="23">
        <f>YEAR(CtasReceber[[#This Row],[Data Recebimento]])</f>
        <v>1900</v>
      </c>
      <c r="M3643" s="154"/>
      <c r="N3643" s="208"/>
      <c r="O36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4" spans="1:15">
      <c r="A3644" s="156"/>
      <c r="B3644" s="220"/>
      <c r="C3644" s="150"/>
      <c r="D3644" s="150"/>
      <c r="E3644" s="150"/>
      <c r="F3644" s="150"/>
      <c r="G3644" s="151"/>
      <c r="H3644" s="23">
        <f>MONTH(CtasReceber[[#This Row],[Data Vencimento]])</f>
        <v>1</v>
      </c>
      <c r="I3644" s="23">
        <f>YEAR(CtasReceber[[#This Row],[Data Vencimento]])</f>
        <v>1900</v>
      </c>
      <c r="J3644" s="156"/>
      <c r="K3644" s="23">
        <f>MONTH(CtasReceber[[#This Row],[Data Recebimento]])</f>
        <v>1</v>
      </c>
      <c r="L3644" s="23">
        <f>YEAR(CtasReceber[[#This Row],[Data Recebimento]])</f>
        <v>1900</v>
      </c>
      <c r="M3644" s="154"/>
      <c r="N3644" s="208"/>
      <c r="O36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5" spans="1:15">
      <c r="A3645" s="156"/>
      <c r="B3645" s="220"/>
      <c r="C3645" s="150"/>
      <c r="D3645" s="150"/>
      <c r="E3645" s="150"/>
      <c r="F3645" s="150"/>
      <c r="G3645" s="151"/>
      <c r="H3645" s="23">
        <f>MONTH(CtasReceber[[#This Row],[Data Vencimento]])</f>
        <v>1</v>
      </c>
      <c r="I3645" s="23">
        <f>YEAR(CtasReceber[[#This Row],[Data Vencimento]])</f>
        <v>1900</v>
      </c>
      <c r="J3645" s="156"/>
      <c r="K3645" s="23">
        <f>MONTH(CtasReceber[[#This Row],[Data Recebimento]])</f>
        <v>1</v>
      </c>
      <c r="L3645" s="23">
        <f>YEAR(CtasReceber[[#This Row],[Data Recebimento]])</f>
        <v>1900</v>
      </c>
      <c r="M3645" s="154"/>
      <c r="N3645" s="208"/>
      <c r="O36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6" spans="1:15">
      <c r="A3646" s="156"/>
      <c r="B3646" s="220"/>
      <c r="C3646" s="150"/>
      <c r="D3646" s="150"/>
      <c r="E3646" s="150"/>
      <c r="F3646" s="150"/>
      <c r="G3646" s="151"/>
      <c r="H3646" s="23">
        <f>MONTH(CtasReceber[[#This Row],[Data Vencimento]])</f>
        <v>1</v>
      </c>
      <c r="I3646" s="23">
        <f>YEAR(CtasReceber[[#This Row],[Data Vencimento]])</f>
        <v>1900</v>
      </c>
      <c r="J3646" s="156"/>
      <c r="K3646" s="23">
        <f>MONTH(CtasReceber[[#This Row],[Data Recebimento]])</f>
        <v>1</v>
      </c>
      <c r="L3646" s="23">
        <f>YEAR(CtasReceber[[#This Row],[Data Recebimento]])</f>
        <v>1900</v>
      </c>
      <c r="M3646" s="154"/>
      <c r="N3646" s="208"/>
      <c r="O36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7" spans="1:15">
      <c r="A3647" s="156"/>
      <c r="B3647" s="220"/>
      <c r="C3647" s="150"/>
      <c r="D3647" s="150"/>
      <c r="E3647" s="150"/>
      <c r="F3647" s="150"/>
      <c r="G3647" s="151"/>
      <c r="H3647" s="23">
        <f>MONTH(CtasReceber[[#This Row],[Data Vencimento]])</f>
        <v>1</v>
      </c>
      <c r="I3647" s="23">
        <f>YEAR(CtasReceber[[#This Row],[Data Vencimento]])</f>
        <v>1900</v>
      </c>
      <c r="J3647" s="156"/>
      <c r="K3647" s="23">
        <f>MONTH(CtasReceber[[#This Row],[Data Recebimento]])</f>
        <v>1</v>
      </c>
      <c r="L3647" s="23">
        <f>YEAR(CtasReceber[[#This Row],[Data Recebimento]])</f>
        <v>1900</v>
      </c>
      <c r="M3647" s="154"/>
      <c r="N3647" s="208"/>
      <c r="O36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8" spans="1:15">
      <c r="A3648" s="156"/>
      <c r="B3648" s="220"/>
      <c r="C3648" s="150"/>
      <c r="D3648" s="150"/>
      <c r="E3648" s="150"/>
      <c r="F3648" s="150"/>
      <c r="G3648" s="151"/>
      <c r="H3648" s="23">
        <f>MONTH(CtasReceber[[#This Row],[Data Vencimento]])</f>
        <v>1</v>
      </c>
      <c r="I3648" s="23">
        <f>YEAR(CtasReceber[[#This Row],[Data Vencimento]])</f>
        <v>1900</v>
      </c>
      <c r="J3648" s="156"/>
      <c r="K3648" s="23">
        <f>MONTH(CtasReceber[[#This Row],[Data Recebimento]])</f>
        <v>1</v>
      </c>
      <c r="L3648" s="23">
        <f>YEAR(CtasReceber[[#This Row],[Data Recebimento]])</f>
        <v>1900</v>
      </c>
      <c r="M3648" s="154"/>
      <c r="N3648" s="208"/>
      <c r="O36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49" spans="1:15">
      <c r="A3649" s="156"/>
      <c r="B3649" s="220"/>
      <c r="C3649" s="150"/>
      <c r="D3649" s="150"/>
      <c r="E3649" s="150"/>
      <c r="F3649" s="150"/>
      <c r="G3649" s="151"/>
      <c r="H3649" s="23">
        <f>MONTH(CtasReceber[[#This Row],[Data Vencimento]])</f>
        <v>1</v>
      </c>
      <c r="I3649" s="23">
        <f>YEAR(CtasReceber[[#This Row],[Data Vencimento]])</f>
        <v>1900</v>
      </c>
      <c r="J3649" s="156"/>
      <c r="K3649" s="23">
        <f>MONTH(CtasReceber[[#This Row],[Data Recebimento]])</f>
        <v>1</v>
      </c>
      <c r="L3649" s="23">
        <f>YEAR(CtasReceber[[#This Row],[Data Recebimento]])</f>
        <v>1900</v>
      </c>
      <c r="M3649" s="154"/>
      <c r="N3649" s="208"/>
      <c r="O36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0" spans="1:15">
      <c r="A3650" s="156"/>
      <c r="B3650" s="220"/>
      <c r="C3650" s="150"/>
      <c r="D3650" s="150"/>
      <c r="E3650" s="150"/>
      <c r="F3650" s="150"/>
      <c r="G3650" s="151"/>
      <c r="H3650" s="23">
        <f>MONTH(CtasReceber[[#This Row],[Data Vencimento]])</f>
        <v>1</v>
      </c>
      <c r="I3650" s="23">
        <f>YEAR(CtasReceber[[#This Row],[Data Vencimento]])</f>
        <v>1900</v>
      </c>
      <c r="J3650" s="156"/>
      <c r="K3650" s="23">
        <f>MONTH(CtasReceber[[#This Row],[Data Recebimento]])</f>
        <v>1</v>
      </c>
      <c r="L3650" s="23">
        <f>YEAR(CtasReceber[[#This Row],[Data Recebimento]])</f>
        <v>1900</v>
      </c>
      <c r="M3650" s="154"/>
      <c r="N3650" s="208"/>
      <c r="O36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1" spans="1:15">
      <c r="A3651" s="156"/>
      <c r="B3651" s="220"/>
      <c r="C3651" s="150"/>
      <c r="D3651" s="150"/>
      <c r="E3651" s="150"/>
      <c r="F3651" s="150"/>
      <c r="G3651" s="151"/>
      <c r="H3651" s="23">
        <f>MONTH(CtasReceber[[#This Row],[Data Vencimento]])</f>
        <v>1</v>
      </c>
      <c r="I3651" s="23">
        <f>YEAR(CtasReceber[[#This Row],[Data Vencimento]])</f>
        <v>1900</v>
      </c>
      <c r="J3651" s="156"/>
      <c r="K3651" s="23">
        <f>MONTH(CtasReceber[[#This Row],[Data Recebimento]])</f>
        <v>1</v>
      </c>
      <c r="L3651" s="23">
        <f>YEAR(CtasReceber[[#This Row],[Data Recebimento]])</f>
        <v>1900</v>
      </c>
      <c r="M3651" s="154"/>
      <c r="N3651" s="208"/>
      <c r="O36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2" spans="1:15">
      <c r="A3652" s="156"/>
      <c r="B3652" s="220"/>
      <c r="C3652" s="150"/>
      <c r="D3652" s="150"/>
      <c r="E3652" s="150"/>
      <c r="F3652" s="150"/>
      <c r="G3652" s="151"/>
      <c r="H3652" s="23">
        <f>MONTH(CtasReceber[[#This Row],[Data Vencimento]])</f>
        <v>1</v>
      </c>
      <c r="I3652" s="23">
        <f>YEAR(CtasReceber[[#This Row],[Data Vencimento]])</f>
        <v>1900</v>
      </c>
      <c r="J3652" s="156"/>
      <c r="K3652" s="23">
        <f>MONTH(CtasReceber[[#This Row],[Data Recebimento]])</f>
        <v>1</v>
      </c>
      <c r="L3652" s="23">
        <f>YEAR(CtasReceber[[#This Row],[Data Recebimento]])</f>
        <v>1900</v>
      </c>
      <c r="M3652" s="154"/>
      <c r="N3652" s="208"/>
      <c r="O36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3" spans="1:15">
      <c r="A3653" s="156"/>
      <c r="B3653" s="220"/>
      <c r="C3653" s="150"/>
      <c r="D3653" s="150"/>
      <c r="E3653" s="150"/>
      <c r="F3653" s="150"/>
      <c r="G3653" s="151"/>
      <c r="H3653" s="23">
        <f>MONTH(CtasReceber[[#This Row],[Data Vencimento]])</f>
        <v>1</v>
      </c>
      <c r="I3653" s="23">
        <f>YEAR(CtasReceber[[#This Row],[Data Vencimento]])</f>
        <v>1900</v>
      </c>
      <c r="J3653" s="156"/>
      <c r="K3653" s="23">
        <f>MONTH(CtasReceber[[#This Row],[Data Recebimento]])</f>
        <v>1</v>
      </c>
      <c r="L3653" s="23">
        <f>YEAR(CtasReceber[[#This Row],[Data Recebimento]])</f>
        <v>1900</v>
      </c>
      <c r="M3653" s="154"/>
      <c r="N3653" s="208"/>
      <c r="O36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4" spans="1:15">
      <c r="A3654" s="156"/>
      <c r="B3654" s="220"/>
      <c r="C3654" s="150"/>
      <c r="D3654" s="150"/>
      <c r="E3654" s="150"/>
      <c r="F3654" s="150"/>
      <c r="G3654" s="151"/>
      <c r="H3654" s="23">
        <f>MONTH(CtasReceber[[#This Row],[Data Vencimento]])</f>
        <v>1</v>
      </c>
      <c r="I3654" s="23">
        <f>YEAR(CtasReceber[[#This Row],[Data Vencimento]])</f>
        <v>1900</v>
      </c>
      <c r="J3654" s="156"/>
      <c r="K3654" s="23">
        <f>MONTH(CtasReceber[[#This Row],[Data Recebimento]])</f>
        <v>1</v>
      </c>
      <c r="L3654" s="23">
        <f>YEAR(CtasReceber[[#This Row],[Data Recebimento]])</f>
        <v>1900</v>
      </c>
      <c r="M3654" s="154"/>
      <c r="N3654" s="208"/>
      <c r="O36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5" spans="1:15">
      <c r="A3655" s="156"/>
      <c r="B3655" s="220"/>
      <c r="C3655" s="150"/>
      <c r="D3655" s="150"/>
      <c r="E3655" s="150"/>
      <c r="F3655" s="150"/>
      <c r="G3655" s="151"/>
      <c r="H3655" s="23">
        <f>MONTH(CtasReceber[[#This Row],[Data Vencimento]])</f>
        <v>1</v>
      </c>
      <c r="I3655" s="23">
        <f>YEAR(CtasReceber[[#This Row],[Data Vencimento]])</f>
        <v>1900</v>
      </c>
      <c r="J3655" s="156"/>
      <c r="K3655" s="23">
        <f>MONTH(CtasReceber[[#This Row],[Data Recebimento]])</f>
        <v>1</v>
      </c>
      <c r="L3655" s="23">
        <f>YEAR(CtasReceber[[#This Row],[Data Recebimento]])</f>
        <v>1900</v>
      </c>
      <c r="M3655" s="154"/>
      <c r="N3655" s="208"/>
      <c r="O36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6" spans="1:15">
      <c r="A3656" s="156"/>
      <c r="B3656" s="220"/>
      <c r="C3656" s="150"/>
      <c r="D3656" s="150"/>
      <c r="E3656" s="150"/>
      <c r="F3656" s="150"/>
      <c r="G3656" s="151"/>
      <c r="H3656" s="23">
        <f>MONTH(CtasReceber[[#This Row],[Data Vencimento]])</f>
        <v>1</v>
      </c>
      <c r="I3656" s="23">
        <f>YEAR(CtasReceber[[#This Row],[Data Vencimento]])</f>
        <v>1900</v>
      </c>
      <c r="J3656" s="156"/>
      <c r="K3656" s="23">
        <f>MONTH(CtasReceber[[#This Row],[Data Recebimento]])</f>
        <v>1</v>
      </c>
      <c r="L3656" s="23">
        <f>YEAR(CtasReceber[[#This Row],[Data Recebimento]])</f>
        <v>1900</v>
      </c>
      <c r="M3656" s="154"/>
      <c r="N3656" s="208"/>
      <c r="O36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7" spans="1:15">
      <c r="A3657" s="156"/>
      <c r="B3657" s="220"/>
      <c r="C3657" s="150"/>
      <c r="D3657" s="150"/>
      <c r="E3657" s="150"/>
      <c r="F3657" s="150"/>
      <c r="G3657" s="151"/>
      <c r="H3657" s="23">
        <f>MONTH(CtasReceber[[#This Row],[Data Vencimento]])</f>
        <v>1</v>
      </c>
      <c r="I3657" s="23">
        <f>YEAR(CtasReceber[[#This Row],[Data Vencimento]])</f>
        <v>1900</v>
      </c>
      <c r="J3657" s="156"/>
      <c r="K3657" s="23">
        <f>MONTH(CtasReceber[[#This Row],[Data Recebimento]])</f>
        <v>1</v>
      </c>
      <c r="L3657" s="23">
        <f>YEAR(CtasReceber[[#This Row],[Data Recebimento]])</f>
        <v>1900</v>
      </c>
      <c r="M3657" s="154"/>
      <c r="N3657" s="208"/>
      <c r="O36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8" spans="1:15">
      <c r="A3658" s="156"/>
      <c r="B3658" s="220"/>
      <c r="C3658" s="150"/>
      <c r="D3658" s="150"/>
      <c r="E3658" s="150"/>
      <c r="F3658" s="150"/>
      <c r="G3658" s="151"/>
      <c r="H3658" s="23">
        <f>MONTH(CtasReceber[[#This Row],[Data Vencimento]])</f>
        <v>1</v>
      </c>
      <c r="I3658" s="23">
        <f>YEAR(CtasReceber[[#This Row],[Data Vencimento]])</f>
        <v>1900</v>
      </c>
      <c r="J3658" s="156"/>
      <c r="K3658" s="23">
        <f>MONTH(CtasReceber[[#This Row],[Data Recebimento]])</f>
        <v>1</v>
      </c>
      <c r="L3658" s="23">
        <f>YEAR(CtasReceber[[#This Row],[Data Recebimento]])</f>
        <v>1900</v>
      </c>
      <c r="M3658" s="154"/>
      <c r="N3658" s="208"/>
      <c r="O36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59" spans="1:15">
      <c r="A3659" s="156"/>
      <c r="B3659" s="220"/>
      <c r="C3659" s="150"/>
      <c r="D3659" s="150"/>
      <c r="E3659" s="150"/>
      <c r="F3659" s="150"/>
      <c r="G3659" s="151"/>
      <c r="H3659" s="23">
        <f>MONTH(CtasReceber[[#This Row],[Data Vencimento]])</f>
        <v>1</v>
      </c>
      <c r="I3659" s="23">
        <f>YEAR(CtasReceber[[#This Row],[Data Vencimento]])</f>
        <v>1900</v>
      </c>
      <c r="J3659" s="156"/>
      <c r="K3659" s="23">
        <f>MONTH(CtasReceber[[#This Row],[Data Recebimento]])</f>
        <v>1</v>
      </c>
      <c r="L3659" s="23">
        <f>YEAR(CtasReceber[[#This Row],[Data Recebimento]])</f>
        <v>1900</v>
      </c>
      <c r="M3659" s="154"/>
      <c r="N3659" s="208"/>
      <c r="O36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0" spans="1:15">
      <c r="A3660" s="156"/>
      <c r="B3660" s="220"/>
      <c r="C3660" s="150"/>
      <c r="D3660" s="150"/>
      <c r="E3660" s="150"/>
      <c r="F3660" s="150"/>
      <c r="G3660" s="151"/>
      <c r="H3660" s="23">
        <f>MONTH(CtasReceber[[#This Row],[Data Vencimento]])</f>
        <v>1</v>
      </c>
      <c r="I3660" s="23">
        <f>YEAR(CtasReceber[[#This Row],[Data Vencimento]])</f>
        <v>1900</v>
      </c>
      <c r="J3660" s="156"/>
      <c r="K3660" s="23">
        <f>MONTH(CtasReceber[[#This Row],[Data Recebimento]])</f>
        <v>1</v>
      </c>
      <c r="L3660" s="23">
        <f>YEAR(CtasReceber[[#This Row],[Data Recebimento]])</f>
        <v>1900</v>
      </c>
      <c r="M3660" s="154"/>
      <c r="N3660" s="208"/>
      <c r="O36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1" spans="1:15">
      <c r="A3661" s="156"/>
      <c r="B3661" s="220"/>
      <c r="C3661" s="150"/>
      <c r="D3661" s="150"/>
      <c r="E3661" s="150"/>
      <c r="F3661" s="150"/>
      <c r="G3661" s="151"/>
      <c r="H3661" s="23">
        <f>MONTH(CtasReceber[[#This Row],[Data Vencimento]])</f>
        <v>1</v>
      </c>
      <c r="I3661" s="23">
        <f>YEAR(CtasReceber[[#This Row],[Data Vencimento]])</f>
        <v>1900</v>
      </c>
      <c r="J3661" s="156"/>
      <c r="K3661" s="23">
        <f>MONTH(CtasReceber[[#This Row],[Data Recebimento]])</f>
        <v>1</v>
      </c>
      <c r="L3661" s="23">
        <f>YEAR(CtasReceber[[#This Row],[Data Recebimento]])</f>
        <v>1900</v>
      </c>
      <c r="M3661" s="154"/>
      <c r="N3661" s="208"/>
      <c r="O36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2" spans="1:15">
      <c r="A3662" s="156"/>
      <c r="B3662" s="220"/>
      <c r="C3662" s="150"/>
      <c r="D3662" s="150"/>
      <c r="E3662" s="150"/>
      <c r="F3662" s="150"/>
      <c r="G3662" s="151"/>
      <c r="H3662" s="23">
        <f>MONTH(CtasReceber[[#This Row],[Data Vencimento]])</f>
        <v>1</v>
      </c>
      <c r="I3662" s="23">
        <f>YEAR(CtasReceber[[#This Row],[Data Vencimento]])</f>
        <v>1900</v>
      </c>
      <c r="J3662" s="156"/>
      <c r="K3662" s="23">
        <f>MONTH(CtasReceber[[#This Row],[Data Recebimento]])</f>
        <v>1</v>
      </c>
      <c r="L3662" s="23">
        <f>YEAR(CtasReceber[[#This Row],[Data Recebimento]])</f>
        <v>1900</v>
      </c>
      <c r="M3662" s="154"/>
      <c r="N3662" s="208"/>
      <c r="O36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3" spans="1:15">
      <c r="A3663" s="156"/>
      <c r="B3663" s="220"/>
      <c r="C3663" s="150"/>
      <c r="D3663" s="150"/>
      <c r="E3663" s="150"/>
      <c r="F3663" s="150"/>
      <c r="G3663" s="151"/>
      <c r="H3663" s="23">
        <f>MONTH(CtasReceber[[#This Row],[Data Vencimento]])</f>
        <v>1</v>
      </c>
      <c r="I3663" s="23">
        <f>YEAR(CtasReceber[[#This Row],[Data Vencimento]])</f>
        <v>1900</v>
      </c>
      <c r="J3663" s="156"/>
      <c r="K3663" s="23">
        <f>MONTH(CtasReceber[[#This Row],[Data Recebimento]])</f>
        <v>1</v>
      </c>
      <c r="L3663" s="23">
        <f>YEAR(CtasReceber[[#This Row],[Data Recebimento]])</f>
        <v>1900</v>
      </c>
      <c r="M3663" s="154"/>
      <c r="N3663" s="208"/>
      <c r="O36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4" spans="1:15">
      <c r="A3664" s="156"/>
      <c r="B3664" s="220"/>
      <c r="C3664" s="150"/>
      <c r="D3664" s="150"/>
      <c r="E3664" s="150"/>
      <c r="F3664" s="150"/>
      <c r="G3664" s="151"/>
      <c r="H3664" s="23">
        <f>MONTH(CtasReceber[[#This Row],[Data Vencimento]])</f>
        <v>1</v>
      </c>
      <c r="I3664" s="23">
        <f>YEAR(CtasReceber[[#This Row],[Data Vencimento]])</f>
        <v>1900</v>
      </c>
      <c r="J3664" s="156"/>
      <c r="K3664" s="23">
        <f>MONTH(CtasReceber[[#This Row],[Data Recebimento]])</f>
        <v>1</v>
      </c>
      <c r="L3664" s="23">
        <f>YEAR(CtasReceber[[#This Row],[Data Recebimento]])</f>
        <v>1900</v>
      </c>
      <c r="M3664" s="154"/>
      <c r="N3664" s="208"/>
      <c r="O36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5" spans="1:15">
      <c r="A3665" s="156"/>
      <c r="B3665" s="220"/>
      <c r="C3665" s="150"/>
      <c r="D3665" s="150"/>
      <c r="E3665" s="150"/>
      <c r="F3665" s="150"/>
      <c r="G3665" s="151"/>
      <c r="H3665" s="23">
        <f>MONTH(CtasReceber[[#This Row],[Data Vencimento]])</f>
        <v>1</v>
      </c>
      <c r="I3665" s="23">
        <f>YEAR(CtasReceber[[#This Row],[Data Vencimento]])</f>
        <v>1900</v>
      </c>
      <c r="J3665" s="156"/>
      <c r="K3665" s="23">
        <f>MONTH(CtasReceber[[#This Row],[Data Recebimento]])</f>
        <v>1</v>
      </c>
      <c r="L3665" s="23">
        <f>YEAR(CtasReceber[[#This Row],[Data Recebimento]])</f>
        <v>1900</v>
      </c>
      <c r="M3665" s="154"/>
      <c r="N3665" s="208"/>
      <c r="O36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6" spans="1:15">
      <c r="A3666" s="156"/>
      <c r="B3666" s="220"/>
      <c r="C3666" s="150"/>
      <c r="D3666" s="150"/>
      <c r="E3666" s="150"/>
      <c r="F3666" s="150"/>
      <c r="G3666" s="151"/>
      <c r="H3666" s="23">
        <f>MONTH(CtasReceber[[#This Row],[Data Vencimento]])</f>
        <v>1</v>
      </c>
      <c r="I3666" s="23">
        <f>YEAR(CtasReceber[[#This Row],[Data Vencimento]])</f>
        <v>1900</v>
      </c>
      <c r="J3666" s="156"/>
      <c r="K3666" s="23">
        <f>MONTH(CtasReceber[[#This Row],[Data Recebimento]])</f>
        <v>1</v>
      </c>
      <c r="L3666" s="23">
        <f>YEAR(CtasReceber[[#This Row],[Data Recebimento]])</f>
        <v>1900</v>
      </c>
      <c r="M3666" s="154"/>
      <c r="N3666" s="208"/>
      <c r="O36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7" spans="1:15">
      <c r="A3667" s="156"/>
      <c r="B3667" s="220"/>
      <c r="C3667" s="150"/>
      <c r="D3667" s="150"/>
      <c r="E3667" s="150"/>
      <c r="F3667" s="150"/>
      <c r="G3667" s="151"/>
      <c r="H3667" s="23">
        <f>MONTH(CtasReceber[[#This Row],[Data Vencimento]])</f>
        <v>1</v>
      </c>
      <c r="I3667" s="23">
        <f>YEAR(CtasReceber[[#This Row],[Data Vencimento]])</f>
        <v>1900</v>
      </c>
      <c r="J3667" s="156"/>
      <c r="K3667" s="23">
        <f>MONTH(CtasReceber[[#This Row],[Data Recebimento]])</f>
        <v>1</v>
      </c>
      <c r="L3667" s="23">
        <f>YEAR(CtasReceber[[#This Row],[Data Recebimento]])</f>
        <v>1900</v>
      </c>
      <c r="M3667" s="154"/>
      <c r="N3667" s="208"/>
      <c r="O36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8" spans="1:15">
      <c r="A3668" s="156"/>
      <c r="B3668" s="220"/>
      <c r="C3668" s="150"/>
      <c r="D3668" s="150"/>
      <c r="E3668" s="150"/>
      <c r="F3668" s="150"/>
      <c r="G3668" s="151"/>
      <c r="H3668" s="23">
        <f>MONTH(CtasReceber[[#This Row],[Data Vencimento]])</f>
        <v>1</v>
      </c>
      <c r="I3668" s="23">
        <f>YEAR(CtasReceber[[#This Row],[Data Vencimento]])</f>
        <v>1900</v>
      </c>
      <c r="J3668" s="156"/>
      <c r="K3668" s="23">
        <f>MONTH(CtasReceber[[#This Row],[Data Recebimento]])</f>
        <v>1</v>
      </c>
      <c r="L3668" s="23">
        <f>YEAR(CtasReceber[[#This Row],[Data Recebimento]])</f>
        <v>1900</v>
      </c>
      <c r="M3668" s="154"/>
      <c r="N3668" s="208"/>
      <c r="O36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69" spans="1:15">
      <c r="A3669" s="156"/>
      <c r="B3669" s="220"/>
      <c r="C3669" s="150"/>
      <c r="D3669" s="150"/>
      <c r="E3669" s="150"/>
      <c r="F3669" s="150"/>
      <c r="G3669" s="151"/>
      <c r="H3669" s="23">
        <f>MONTH(CtasReceber[[#This Row],[Data Vencimento]])</f>
        <v>1</v>
      </c>
      <c r="I3669" s="23">
        <f>YEAR(CtasReceber[[#This Row],[Data Vencimento]])</f>
        <v>1900</v>
      </c>
      <c r="J3669" s="156"/>
      <c r="K3669" s="23">
        <f>MONTH(CtasReceber[[#This Row],[Data Recebimento]])</f>
        <v>1</v>
      </c>
      <c r="L3669" s="23">
        <f>YEAR(CtasReceber[[#This Row],[Data Recebimento]])</f>
        <v>1900</v>
      </c>
      <c r="M3669" s="154"/>
      <c r="N3669" s="208"/>
      <c r="O36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0" spans="1:15">
      <c r="A3670" s="156"/>
      <c r="B3670" s="220"/>
      <c r="C3670" s="150"/>
      <c r="D3670" s="150"/>
      <c r="E3670" s="150"/>
      <c r="F3670" s="150"/>
      <c r="G3670" s="151"/>
      <c r="H3670" s="23">
        <f>MONTH(CtasReceber[[#This Row],[Data Vencimento]])</f>
        <v>1</v>
      </c>
      <c r="I3670" s="23">
        <f>YEAR(CtasReceber[[#This Row],[Data Vencimento]])</f>
        <v>1900</v>
      </c>
      <c r="J3670" s="156"/>
      <c r="K3670" s="23">
        <f>MONTH(CtasReceber[[#This Row],[Data Recebimento]])</f>
        <v>1</v>
      </c>
      <c r="L3670" s="23">
        <f>YEAR(CtasReceber[[#This Row],[Data Recebimento]])</f>
        <v>1900</v>
      </c>
      <c r="M3670" s="154"/>
      <c r="N3670" s="208"/>
      <c r="O36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1" spans="1:15">
      <c r="A3671" s="156"/>
      <c r="B3671" s="220"/>
      <c r="C3671" s="150"/>
      <c r="D3671" s="150"/>
      <c r="E3671" s="150"/>
      <c r="F3671" s="150"/>
      <c r="G3671" s="151"/>
      <c r="H3671" s="23">
        <f>MONTH(CtasReceber[[#This Row],[Data Vencimento]])</f>
        <v>1</v>
      </c>
      <c r="I3671" s="23">
        <f>YEAR(CtasReceber[[#This Row],[Data Vencimento]])</f>
        <v>1900</v>
      </c>
      <c r="J3671" s="156"/>
      <c r="K3671" s="23">
        <f>MONTH(CtasReceber[[#This Row],[Data Recebimento]])</f>
        <v>1</v>
      </c>
      <c r="L3671" s="23">
        <f>YEAR(CtasReceber[[#This Row],[Data Recebimento]])</f>
        <v>1900</v>
      </c>
      <c r="M3671" s="154"/>
      <c r="N3671" s="208"/>
      <c r="O36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2" spans="1:15">
      <c r="A3672" s="156"/>
      <c r="B3672" s="220"/>
      <c r="C3672" s="150"/>
      <c r="D3672" s="150"/>
      <c r="E3672" s="150"/>
      <c r="F3672" s="150"/>
      <c r="G3672" s="151"/>
      <c r="H3672" s="23">
        <f>MONTH(CtasReceber[[#This Row],[Data Vencimento]])</f>
        <v>1</v>
      </c>
      <c r="I3672" s="23">
        <f>YEAR(CtasReceber[[#This Row],[Data Vencimento]])</f>
        <v>1900</v>
      </c>
      <c r="J3672" s="156"/>
      <c r="K3672" s="23">
        <f>MONTH(CtasReceber[[#This Row],[Data Recebimento]])</f>
        <v>1</v>
      </c>
      <c r="L3672" s="23">
        <f>YEAR(CtasReceber[[#This Row],[Data Recebimento]])</f>
        <v>1900</v>
      </c>
      <c r="M3672" s="154"/>
      <c r="N3672" s="208"/>
      <c r="O36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3" spans="1:15">
      <c r="A3673" s="156"/>
      <c r="B3673" s="220"/>
      <c r="C3673" s="150"/>
      <c r="D3673" s="150"/>
      <c r="E3673" s="150"/>
      <c r="F3673" s="150"/>
      <c r="G3673" s="151"/>
      <c r="H3673" s="23">
        <f>MONTH(CtasReceber[[#This Row],[Data Vencimento]])</f>
        <v>1</v>
      </c>
      <c r="I3673" s="23">
        <f>YEAR(CtasReceber[[#This Row],[Data Vencimento]])</f>
        <v>1900</v>
      </c>
      <c r="J3673" s="156"/>
      <c r="K3673" s="23">
        <f>MONTH(CtasReceber[[#This Row],[Data Recebimento]])</f>
        <v>1</v>
      </c>
      <c r="L3673" s="23">
        <f>YEAR(CtasReceber[[#This Row],[Data Recebimento]])</f>
        <v>1900</v>
      </c>
      <c r="M3673" s="154"/>
      <c r="N3673" s="208"/>
      <c r="O36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4" spans="1:15">
      <c r="A3674" s="156"/>
      <c r="B3674" s="220"/>
      <c r="C3674" s="150"/>
      <c r="D3674" s="150"/>
      <c r="E3674" s="150"/>
      <c r="F3674" s="150"/>
      <c r="G3674" s="151"/>
      <c r="H3674" s="23">
        <f>MONTH(CtasReceber[[#This Row],[Data Vencimento]])</f>
        <v>1</v>
      </c>
      <c r="I3674" s="23">
        <f>YEAR(CtasReceber[[#This Row],[Data Vencimento]])</f>
        <v>1900</v>
      </c>
      <c r="J3674" s="156"/>
      <c r="K3674" s="23">
        <f>MONTH(CtasReceber[[#This Row],[Data Recebimento]])</f>
        <v>1</v>
      </c>
      <c r="L3674" s="23">
        <f>YEAR(CtasReceber[[#This Row],[Data Recebimento]])</f>
        <v>1900</v>
      </c>
      <c r="M3674" s="154"/>
      <c r="N3674" s="208"/>
      <c r="O36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5" spans="1:15">
      <c r="A3675" s="156"/>
      <c r="B3675" s="220"/>
      <c r="C3675" s="150"/>
      <c r="D3675" s="150"/>
      <c r="E3675" s="150"/>
      <c r="F3675" s="150"/>
      <c r="G3675" s="151"/>
      <c r="H3675" s="23">
        <f>MONTH(CtasReceber[[#This Row],[Data Vencimento]])</f>
        <v>1</v>
      </c>
      <c r="I3675" s="23">
        <f>YEAR(CtasReceber[[#This Row],[Data Vencimento]])</f>
        <v>1900</v>
      </c>
      <c r="J3675" s="156"/>
      <c r="K3675" s="23">
        <f>MONTH(CtasReceber[[#This Row],[Data Recebimento]])</f>
        <v>1</v>
      </c>
      <c r="L3675" s="23">
        <f>YEAR(CtasReceber[[#This Row],[Data Recebimento]])</f>
        <v>1900</v>
      </c>
      <c r="M3675" s="154"/>
      <c r="N3675" s="208"/>
      <c r="O36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6" spans="1:15">
      <c r="A3676" s="156"/>
      <c r="B3676" s="220"/>
      <c r="C3676" s="150"/>
      <c r="D3676" s="150"/>
      <c r="E3676" s="150"/>
      <c r="F3676" s="150"/>
      <c r="G3676" s="151"/>
      <c r="H3676" s="23">
        <f>MONTH(CtasReceber[[#This Row],[Data Vencimento]])</f>
        <v>1</v>
      </c>
      <c r="I3676" s="23">
        <f>YEAR(CtasReceber[[#This Row],[Data Vencimento]])</f>
        <v>1900</v>
      </c>
      <c r="J3676" s="156"/>
      <c r="K3676" s="23">
        <f>MONTH(CtasReceber[[#This Row],[Data Recebimento]])</f>
        <v>1</v>
      </c>
      <c r="L3676" s="23">
        <f>YEAR(CtasReceber[[#This Row],[Data Recebimento]])</f>
        <v>1900</v>
      </c>
      <c r="M3676" s="154"/>
      <c r="N3676" s="208"/>
      <c r="O36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7" spans="1:15">
      <c r="A3677" s="156"/>
      <c r="B3677" s="220"/>
      <c r="C3677" s="150"/>
      <c r="D3677" s="150"/>
      <c r="E3677" s="150"/>
      <c r="F3677" s="150"/>
      <c r="G3677" s="151"/>
      <c r="H3677" s="23">
        <f>MONTH(CtasReceber[[#This Row],[Data Vencimento]])</f>
        <v>1</v>
      </c>
      <c r="I3677" s="23">
        <f>YEAR(CtasReceber[[#This Row],[Data Vencimento]])</f>
        <v>1900</v>
      </c>
      <c r="J3677" s="156"/>
      <c r="K3677" s="23">
        <f>MONTH(CtasReceber[[#This Row],[Data Recebimento]])</f>
        <v>1</v>
      </c>
      <c r="L3677" s="23">
        <f>YEAR(CtasReceber[[#This Row],[Data Recebimento]])</f>
        <v>1900</v>
      </c>
      <c r="M3677" s="154"/>
      <c r="N3677" s="208"/>
      <c r="O36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8" spans="1:15">
      <c r="A3678" s="156"/>
      <c r="B3678" s="220"/>
      <c r="C3678" s="150"/>
      <c r="D3678" s="150"/>
      <c r="E3678" s="150"/>
      <c r="F3678" s="150"/>
      <c r="G3678" s="151"/>
      <c r="H3678" s="23">
        <f>MONTH(CtasReceber[[#This Row],[Data Vencimento]])</f>
        <v>1</v>
      </c>
      <c r="I3678" s="23">
        <f>YEAR(CtasReceber[[#This Row],[Data Vencimento]])</f>
        <v>1900</v>
      </c>
      <c r="J3678" s="156"/>
      <c r="K3678" s="23">
        <f>MONTH(CtasReceber[[#This Row],[Data Recebimento]])</f>
        <v>1</v>
      </c>
      <c r="L3678" s="23">
        <f>YEAR(CtasReceber[[#This Row],[Data Recebimento]])</f>
        <v>1900</v>
      </c>
      <c r="M3678" s="154"/>
      <c r="N3678" s="208"/>
      <c r="O36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79" spans="1:15">
      <c r="A3679" s="156"/>
      <c r="B3679" s="220"/>
      <c r="C3679" s="150"/>
      <c r="D3679" s="150"/>
      <c r="E3679" s="150"/>
      <c r="F3679" s="150"/>
      <c r="G3679" s="151"/>
      <c r="H3679" s="23">
        <f>MONTH(CtasReceber[[#This Row],[Data Vencimento]])</f>
        <v>1</v>
      </c>
      <c r="I3679" s="23">
        <f>YEAR(CtasReceber[[#This Row],[Data Vencimento]])</f>
        <v>1900</v>
      </c>
      <c r="J3679" s="156"/>
      <c r="K3679" s="23">
        <f>MONTH(CtasReceber[[#This Row],[Data Recebimento]])</f>
        <v>1</v>
      </c>
      <c r="L3679" s="23">
        <f>YEAR(CtasReceber[[#This Row],[Data Recebimento]])</f>
        <v>1900</v>
      </c>
      <c r="M3679" s="154"/>
      <c r="N3679" s="208"/>
      <c r="O36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0" spans="1:15">
      <c r="A3680" s="156"/>
      <c r="B3680" s="220"/>
      <c r="C3680" s="150"/>
      <c r="D3680" s="150"/>
      <c r="E3680" s="150"/>
      <c r="F3680" s="150"/>
      <c r="G3680" s="151"/>
      <c r="H3680" s="23">
        <f>MONTH(CtasReceber[[#This Row],[Data Vencimento]])</f>
        <v>1</v>
      </c>
      <c r="I3680" s="23">
        <f>YEAR(CtasReceber[[#This Row],[Data Vencimento]])</f>
        <v>1900</v>
      </c>
      <c r="J3680" s="156"/>
      <c r="K3680" s="23">
        <f>MONTH(CtasReceber[[#This Row],[Data Recebimento]])</f>
        <v>1</v>
      </c>
      <c r="L3680" s="23">
        <f>YEAR(CtasReceber[[#This Row],[Data Recebimento]])</f>
        <v>1900</v>
      </c>
      <c r="M3680" s="154"/>
      <c r="N3680" s="208"/>
      <c r="O36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1" spans="1:15">
      <c r="A3681" s="156"/>
      <c r="B3681" s="220"/>
      <c r="C3681" s="150"/>
      <c r="D3681" s="150"/>
      <c r="E3681" s="150"/>
      <c r="F3681" s="150"/>
      <c r="G3681" s="151"/>
      <c r="H3681" s="23">
        <f>MONTH(CtasReceber[[#This Row],[Data Vencimento]])</f>
        <v>1</v>
      </c>
      <c r="I3681" s="23">
        <f>YEAR(CtasReceber[[#This Row],[Data Vencimento]])</f>
        <v>1900</v>
      </c>
      <c r="J3681" s="156"/>
      <c r="K3681" s="23">
        <f>MONTH(CtasReceber[[#This Row],[Data Recebimento]])</f>
        <v>1</v>
      </c>
      <c r="L3681" s="23">
        <f>YEAR(CtasReceber[[#This Row],[Data Recebimento]])</f>
        <v>1900</v>
      </c>
      <c r="M3681" s="154"/>
      <c r="N3681" s="208"/>
      <c r="O36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2" spans="1:15">
      <c r="A3682" s="156"/>
      <c r="B3682" s="220"/>
      <c r="C3682" s="150"/>
      <c r="D3682" s="150"/>
      <c r="E3682" s="150"/>
      <c r="F3682" s="150"/>
      <c r="G3682" s="151"/>
      <c r="H3682" s="23">
        <f>MONTH(CtasReceber[[#This Row],[Data Vencimento]])</f>
        <v>1</v>
      </c>
      <c r="I3682" s="23">
        <f>YEAR(CtasReceber[[#This Row],[Data Vencimento]])</f>
        <v>1900</v>
      </c>
      <c r="J3682" s="156"/>
      <c r="K3682" s="23">
        <f>MONTH(CtasReceber[[#This Row],[Data Recebimento]])</f>
        <v>1</v>
      </c>
      <c r="L3682" s="23">
        <f>YEAR(CtasReceber[[#This Row],[Data Recebimento]])</f>
        <v>1900</v>
      </c>
      <c r="M3682" s="154"/>
      <c r="N3682" s="208"/>
      <c r="O36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3" spans="1:15">
      <c r="A3683" s="156"/>
      <c r="B3683" s="220"/>
      <c r="C3683" s="150"/>
      <c r="D3683" s="150"/>
      <c r="E3683" s="150"/>
      <c r="F3683" s="150"/>
      <c r="G3683" s="151"/>
      <c r="H3683" s="23">
        <f>MONTH(CtasReceber[[#This Row],[Data Vencimento]])</f>
        <v>1</v>
      </c>
      <c r="I3683" s="23">
        <f>YEAR(CtasReceber[[#This Row],[Data Vencimento]])</f>
        <v>1900</v>
      </c>
      <c r="J3683" s="156"/>
      <c r="K3683" s="23">
        <f>MONTH(CtasReceber[[#This Row],[Data Recebimento]])</f>
        <v>1</v>
      </c>
      <c r="L3683" s="23">
        <f>YEAR(CtasReceber[[#This Row],[Data Recebimento]])</f>
        <v>1900</v>
      </c>
      <c r="M3683" s="154"/>
      <c r="N3683" s="208"/>
      <c r="O36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4" spans="1:15">
      <c r="A3684" s="156"/>
      <c r="B3684" s="220"/>
      <c r="C3684" s="150"/>
      <c r="D3684" s="150"/>
      <c r="E3684" s="150"/>
      <c r="F3684" s="150"/>
      <c r="G3684" s="151"/>
      <c r="H3684" s="23">
        <f>MONTH(CtasReceber[[#This Row],[Data Vencimento]])</f>
        <v>1</v>
      </c>
      <c r="I3684" s="23">
        <f>YEAR(CtasReceber[[#This Row],[Data Vencimento]])</f>
        <v>1900</v>
      </c>
      <c r="J3684" s="156"/>
      <c r="K3684" s="23">
        <f>MONTH(CtasReceber[[#This Row],[Data Recebimento]])</f>
        <v>1</v>
      </c>
      <c r="L3684" s="23">
        <f>YEAR(CtasReceber[[#This Row],[Data Recebimento]])</f>
        <v>1900</v>
      </c>
      <c r="M3684" s="154"/>
      <c r="N3684" s="208"/>
      <c r="O36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5" spans="1:15">
      <c r="A3685" s="156"/>
      <c r="B3685" s="220"/>
      <c r="C3685" s="150"/>
      <c r="D3685" s="150"/>
      <c r="E3685" s="150"/>
      <c r="F3685" s="150"/>
      <c r="G3685" s="151"/>
      <c r="H3685" s="23">
        <f>MONTH(CtasReceber[[#This Row],[Data Vencimento]])</f>
        <v>1</v>
      </c>
      <c r="I3685" s="23">
        <f>YEAR(CtasReceber[[#This Row],[Data Vencimento]])</f>
        <v>1900</v>
      </c>
      <c r="J3685" s="156"/>
      <c r="K3685" s="23">
        <f>MONTH(CtasReceber[[#This Row],[Data Recebimento]])</f>
        <v>1</v>
      </c>
      <c r="L3685" s="23">
        <f>YEAR(CtasReceber[[#This Row],[Data Recebimento]])</f>
        <v>1900</v>
      </c>
      <c r="M3685" s="154"/>
      <c r="N3685" s="208"/>
      <c r="O36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6" spans="1:15">
      <c r="A3686" s="156"/>
      <c r="B3686" s="220"/>
      <c r="C3686" s="150"/>
      <c r="D3686" s="150"/>
      <c r="E3686" s="150"/>
      <c r="F3686" s="150"/>
      <c r="G3686" s="151"/>
      <c r="H3686" s="23">
        <f>MONTH(CtasReceber[[#This Row],[Data Vencimento]])</f>
        <v>1</v>
      </c>
      <c r="I3686" s="23">
        <f>YEAR(CtasReceber[[#This Row],[Data Vencimento]])</f>
        <v>1900</v>
      </c>
      <c r="J3686" s="156"/>
      <c r="K3686" s="23">
        <f>MONTH(CtasReceber[[#This Row],[Data Recebimento]])</f>
        <v>1</v>
      </c>
      <c r="L3686" s="23">
        <f>YEAR(CtasReceber[[#This Row],[Data Recebimento]])</f>
        <v>1900</v>
      </c>
      <c r="M3686" s="154"/>
      <c r="N3686" s="208"/>
      <c r="O36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7" spans="1:15">
      <c r="A3687" s="156"/>
      <c r="B3687" s="220"/>
      <c r="C3687" s="150"/>
      <c r="D3687" s="150"/>
      <c r="E3687" s="150"/>
      <c r="F3687" s="150"/>
      <c r="G3687" s="151"/>
      <c r="H3687" s="23">
        <f>MONTH(CtasReceber[[#This Row],[Data Vencimento]])</f>
        <v>1</v>
      </c>
      <c r="I3687" s="23">
        <f>YEAR(CtasReceber[[#This Row],[Data Vencimento]])</f>
        <v>1900</v>
      </c>
      <c r="J3687" s="156"/>
      <c r="K3687" s="23">
        <f>MONTH(CtasReceber[[#This Row],[Data Recebimento]])</f>
        <v>1</v>
      </c>
      <c r="L3687" s="23">
        <f>YEAR(CtasReceber[[#This Row],[Data Recebimento]])</f>
        <v>1900</v>
      </c>
      <c r="M3687" s="154"/>
      <c r="N3687" s="208"/>
      <c r="O36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8" spans="1:15">
      <c r="A3688" s="156"/>
      <c r="B3688" s="220"/>
      <c r="C3688" s="150"/>
      <c r="D3688" s="150"/>
      <c r="E3688" s="150"/>
      <c r="F3688" s="150"/>
      <c r="G3688" s="151"/>
      <c r="H3688" s="23">
        <f>MONTH(CtasReceber[[#This Row],[Data Vencimento]])</f>
        <v>1</v>
      </c>
      <c r="I3688" s="23">
        <f>YEAR(CtasReceber[[#This Row],[Data Vencimento]])</f>
        <v>1900</v>
      </c>
      <c r="J3688" s="156"/>
      <c r="K3688" s="23">
        <f>MONTH(CtasReceber[[#This Row],[Data Recebimento]])</f>
        <v>1</v>
      </c>
      <c r="L3688" s="23">
        <f>YEAR(CtasReceber[[#This Row],[Data Recebimento]])</f>
        <v>1900</v>
      </c>
      <c r="M3688" s="154"/>
      <c r="N3688" s="208"/>
      <c r="O36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89" spans="1:15">
      <c r="A3689" s="156"/>
      <c r="B3689" s="220"/>
      <c r="C3689" s="150"/>
      <c r="D3689" s="150"/>
      <c r="E3689" s="150"/>
      <c r="F3689" s="150"/>
      <c r="G3689" s="151"/>
      <c r="H3689" s="23">
        <f>MONTH(CtasReceber[[#This Row],[Data Vencimento]])</f>
        <v>1</v>
      </c>
      <c r="I3689" s="23">
        <f>YEAR(CtasReceber[[#This Row],[Data Vencimento]])</f>
        <v>1900</v>
      </c>
      <c r="J3689" s="156"/>
      <c r="K3689" s="23">
        <f>MONTH(CtasReceber[[#This Row],[Data Recebimento]])</f>
        <v>1</v>
      </c>
      <c r="L3689" s="23">
        <f>YEAR(CtasReceber[[#This Row],[Data Recebimento]])</f>
        <v>1900</v>
      </c>
      <c r="M3689" s="154"/>
      <c r="N3689" s="208"/>
      <c r="O36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0" spans="1:15">
      <c r="A3690" s="156"/>
      <c r="B3690" s="220"/>
      <c r="C3690" s="150"/>
      <c r="D3690" s="150"/>
      <c r="E3690" s="150"/>
      <c r="F3690" s="150"/>
      <c r="G3690" s="151"/>
      <c r="H3690" s="23">
        <f>MONTH(CtasReceber[[#This Row],[Data Vencimento]])</f>
        <v>1</v>
      </c>
      <c r="I3690" s="23">
        <f>YEAR(CtasReceber[[#This Row],[Data Vencimento]])</f>
        <v>1900</v>
      </c>
      <c r="J3690" s="156"/>
      <c r="K3690" s="23">
        <f>MONTH(CtasReceber[[#This Row],[Data Recebimento]])</f>
        <v>1</v>
      </c>
      <c r="L3690" s="23">
        <f>YEAR(CtasReceber[[#This Row],[Data Recebimento]])</f>
        <v>1900</v>
      </c>
      <c r="M3690" s="154"/>
      <c r="N3690" s="208"/>
      <c r="O36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1" spans="1:15">
      <c r="A3691" s="156"/>
      <c r="B3691" s="220"/>
      <c r="C3691" s="150"/>
      <c r="D3691" s="150"/>
      <c r="E3691" s="150"/>
      <c r="F3691" s="150"/>
      <c r="G3691" s="151"/>
      <c r="H3691" s="23">
        <f>MONTH(CtasReceber[[#This Row],[Data Vencimento]])</f>
        <v>1</v>
      </c>
      <c r="I3691" s="23">
        <f>YEAR(CtasReceber[[#This Row],[Data Vencimento]])</f>
        <v>1900</v>
      </c>
      <c r="J3691" s="156"/>
      <c r="K3691" s="23">
        <f>MONTH(CtasReceber[[#This Row],[Data Recebimento]])</f>
        <v>1</v>
      </c>
      <c r="L3691" s="23">
        <f>YEAR(CtasReceber[[#This Row],[Data Recebimento]])</f>
        <v>1900</v>
      </c>
      <c r="M3691" s="154"/>
      <c r="N3691" s="208"/>
      <c r="O36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2" spans="1:15">
      <c r="A3692" s="156"/>
      <c r="B3692" s="220"/>
      <c r="C3692" s="150"/>
      <c r="D3692" s="150"/>
      <c r="E3692" s="150"/>
      <c r="F3692" s="150"/>
      <c r="G3692" s="151"/>
      <c r="H3692" s="23">
        <f>MONTH(CtasReceber[[#This Row],[Data Vencimento]])</f>
        <v>1</v>
      </c>
      <c r="I3692" s="23">
        <f>YEAR(CtasReceber[[#This Row],[Data Vencimento]])</f>
        <v>1900</v>
      </c>
      <c r="J3692" s="156"/>
      <c r="K3692" s="23">
        <f>MONTH(CtasReceber[[#This Row],[Data Recebimento]])</f>
        <v>1</v>
      </c>
      <c r="L3692" s="23">
        <f>YEAR(CtasReceber[[#This Row],[Data Recebimento]])</f>
        <v>1900</v>
      </c>
      <c r="M3692" s="154"/>
      <c r="N3692" s="208"/>
      <c r="O36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3" spans="1:15">
      <c r="A3693" s="156"/>
      <c r="B3693" s="220"/>
      <c r="C3693" s="150"/>
      <c r="D3693" s="150"/>
      <c r="E3693" s="150"/>
      <c r="F3693" s="150"/>
      <c r="G3693" s="151"/>
      <c r="H3693" s="23">
        <f>MONTH(CtasReceber[[#This Row],[Data Vencimento]])</f>
        <v>1</v>
      </c>
      <c r="I3693" s="23">
        <f>YEAR(CtasReceber[[#This Row],[Data Vencimento]])</f>
        <v>1900</v>
      </c>
      <c r="J3693" s="156"/>
      <c r="K3693" s="23">
        <f>MONTH(CtasReceber[[#This Row],[Data Recebimento]])</f>
        <v>1</v>
      </c>
      <c r="L3693" s="23">
        <f>YEAR(CtasReceber[[#This Row],[Data Recebimento]])</f>
        <v>1900</v>
      </c>
      <c r="M3693" s="154"/>
      <c r="N3693" s="208"/>
      <c r="O36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4" spans="1:15">
      <c r="A3694" s="156"/>
      <c r="B3694" s="220"/>
      <c r="C3694" s="150"/>
      <c r="D3694" s="150"/>
      <c r="E3694" s="150"/>
      <c r="F3694" s="150"/>
      <c r="G3694" s="151"/>
      <c r="H3694" s="23">
        <f>MONTH(CtasReceber[[#This Row],[Data Vencimento]])</f>
        <v>1</v>
      </c>
      <c r="I3694" s="23">
        <f>YEAR(CtasReceber[[#This Row],[Data Vencimento]])</f>
        <v>1900</v>
      </c>
      <c r="J3694" s="156"/>
      <c r="K3694" s="23">
        <f>MONTH(CtasReceber[[#This Row],[Data Recebimento]])</f>
        <v>1</v>
      </c>
      <c r="L3694" s="23">
        <f>YEAR(CtasReceber[[#This Row],[Data Recebimento]])</f>
        <v>1900</v>
      </c>
      <c r="M3694" s="154"/>
      <c r="N3694" s="208"/>
      <c r="O36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5" spans="1:15">
      <c r="A3695" s="156"/>
      <c r="B3695" s="220"/>
      <c r="C3695" s="150"/>
      <c r="D3695" s="150"/>
      <c r="E3695" s="150"/>
      <c r="F3695" s="150"/>
      <c r="G3695" s="151"/>
      <c r="H3695" s="23">
        <f>MONTH(CtasReceber[[#This Row],[Data Vencimento]])</f>
        <v>1</v>
      </c>
      <c r="I3695" s="23">
        <f>YEAR(CtasReceber[[#This Row],[Data Vencimento]])</f>
        <v>1900</v>
      </c>
      <c r="J3695" s="156"/>
      <c r="K3695" s="23">
        <f>MONTH(CtasReceber[[#This Row],[Data Recebimento]])</f>
        <v>1</v>
      </c>
      <c r="L3695" s="23">
        <f>YEAR(CtasReceber[[#This Row],[Data Recebimento]])</f>
        <v>1900</v>
      </c>
      <c r="M3695" s="154"/>
      <c r="N3695" s="208"/>
      <c r="O36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6" spans="1:15">
      <c r="A3696" s="156"/>
      <c r="B3696" s="220"/>
      <c r="C3696" s="150"/>
      <c r="D3696" s="150"/>
      <c r="E3696" s="150"/>
      <c r="F3696" s="150"/>
      <c r="G3696" s="151"/>
      <c r="H3696" s="23">
        <f>MONTH(CtasReceber[[#This Row],[Data Vencimento]])</f>
        <v>1</v>
      </c>
      <c r="I3696" s="23">
        <f>YEAR(CtasReceber[[#This Row],[Data Vencimento]])</f>
        <v>1900</v>
      </c>
      <c r="J3696" s="156"/>
      <c r="K3696" s="23">
        <f>MONTH(CtasReceber[[#This Row],[Data Recebimento]])</f>
        <v>1</v>
      </c>
      <c r="L3696" s="23">
        <f>YEAR(CtasReceber[[#This Row],[Data Recebimento]])</f>
        <v>1900</v>
      </c>
      <c r="M3696" s="154"/>
      <c r="N3696" s="208"/>
      <c r="O36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7" spans="1:15">
      <c r="A3697" s="156"/>
      <c r="B3697" s="220"/>
      <c r="C3697" s="150"/>
      <c r="D3697" s="150"/>
      <c r="E3697" s="150"/>
      <c r="F3697" s="150"/>
      <c r="G3697" s="151"/>
      <c r="H3697" s="23">
        <f>MONTH(CtasReceber[[#This Row],[Data Vencimento]])</f>
        <v>1</v>
      </c>
      <c r="I3697" s="23">
        <f>YEAR(CtasReceber[[#This Row],[Data Vencimento]])</f>
        <v>1900</v>
      </c>
      <c r="J3697" s="156"/>
      <c r="K3697" s="23">
        <f>MONTH(CtasReceber[[#This Row],[Data Recebimento]])</f>
        <v>1</v>
      </c>
      <c r="L3697" s="23">
        <f>YEAR(CtasReceber[[#This Row],[Data Recebimento]])</f>
        <v>1900</v>
      </c>
      <c r="M3697" s="154"/>
      <c r="N3697" s="208"/>
      <c r="O36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8" spans="1:15">
      <c r="A3698" s="156"/>
      <c r="B3698" s="220"/>
      <c r="C3698" s="150"/>
      <c r="D3698" s="150"/>
      <c r="E3698" s="150"/>
      <c r="F3698" s="150"/>
      <c r="G3698" s="151"/>
      <c r="H3698" s="23">
        <f>MONTH(CtasReceber[[#This Row],[Data Vencimento]])</f>
        <v>1</v>
      </c>
      <c r="I3698" s="23">
        <f>YEAR(CtasReceber[[#This Row],[Data Vencimento]])</f>
        <v>1900</v>
      </c>
      <c r="J3698" s="156"/>
      <c r="K3698" s="23">
        <f>MONTH(CtasReceber[[#This Row],[Data Recebimento]])</f>
        <v>1</v>
      </c>
      <c r="L3698" s="23">
        <f>YEAR(CtasReceber[[#This Row],[Data Recebimento]])</f>
        <v>1900</v>
      </c>
      <c r="M3698" s="154"/>
      <c r="N3698" s="208"/>
      <c r="O36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699" spans="1:15">
      <c r="A3699" s="156"/>
      <c r="B3699" s="220"/>
      <c r="C3699" s="150"/>
      <c r="D3699" s="150"/>
      <c r="E3699" s="150"/>
      <c r="F3699" s="150"/>
      <c r="G3699" s="151"/>
      <c r="H3699" s="23">
        <f>MONTH(CtasReceber[[#This Row],[Data Vencimento]])</f>
        <v>1</v>
      </c>
      <c r="I3699" s="23">
        <f>YEAR(CtasReceber[[#This Row],[Data Vencimento]])</f>
        <v>1900</v>
      </c>
      <c r="J3699" s="156"/>
      <c r="K3699" s="23">
        <f>MONTH(CtasReceber[[#This Row],[Data Recebimento]])</f>
        <v>1</v>
      </c>
      <c r="L3699" s="23">
        <f>YEAR(CtasReceber[[#This Row],[Data Recebimento]])</f>
        <v>1900</v>
      </c>
      <c r="M3699" s="154"/>
      <c r="N3699" s="208"/>
      <c r="O36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0" spans="1:15">
      <c r="A3700" s="156"/>
      <c r="B3700" s="220"/>
      <c r="C3700" s="150"/>
      <c r="D3700" s="150"/>
      <c r="E3700" s="150"/>
      <c r="F3700" s="150"/>
      <c r="G3700" s="151"/>
      <c r="H3700" s="23">
        <f>MONTH(CtasReceber[[#This Row],[Data Vencimento]])</f>
        <v>1</v>
      </c>
      <c r="I3700" s="23">
        <f>YEAR(CtasReceber[[#This Row],[Data Vencimento]])</f>
        <v>1900</v>
      </c>
      <c r="J3700" s="156"/>
      <c r="K3700" s="23">
        <f>MONTH(CtasReceber[[#This Row],[Data Recebimento]])</f>
        <v>1</v>
      </c>
      <c r="L3700" s="23">
        <f>YEAR(CtasReceber[[#This Row],[Data Recebimento]])</f>
        <v>1900</v>
      </c>
      <c r="M3700" s="154"/>
      <c r="N3700" s="208"/>
      <c r="O37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1" spans="1:15">
      <c r="A3701" s="156"/>
      <c r="B3701" s="220"/>
      <c r="C3701" s="150"/>
      <c r="D3701" s="150"/>
      <c r="E3701" s="150"/>
      <c r="F3701" s="150"/>
      <c r="G3701" s="151"/>
      <c r="H3701" s="23">
        <f>MONTH(CtasReceber[[#This Row],[Data Vencimento]])</f>
        <v>1</v>
      </c>
      <c r="I3701" s="23">
        <f>YEAR(CtasReceber[[#This Row],[Data Vencimento]])</f>
        <v>1900</v>
      </c>
      <c r="J3701" s="156"/>
      <c r="K3701" s="23">
        <f>MONTH(CtasReceber[[#This Row],[Data Recebimento]])</f>
        <v>1</v>
      </c>
      <c r="L3701" s="23">
        <f>YEAR(CtasReceber[[#This Row],[Data Recebimento]])</f>
        <v>1900</v>
      </c>
      <c r="M3701" s="154"/>
      <c r="N3701" s="208"/>
      <c r="O37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2" spans="1:15">
      <c r="A3702" s="156"/>
      <c r="B3702" s="220"/>
      <c r="C3702" s="150"/>
      <c r="D3702" s="150"/>
      <c r="E3702" s="150"/>
      <c r="F3702" s="150"/>
      <c r="G3702" s="151"/>
      <c r="H3702" s="23">
        <f>MONTH(CtasReceber[[#This Row],[Data Vencimento]])</f>
        <v>1</v>
      </c>
      <c r="I3702" s="23">
        <f>YEAR(CtasReceber[[#This Row],[Data Vencimento]])</f>
        <v>1900</v>
      </c>
      <c r="J3702" s="156"/>
      <c r="K3702" s="23">
        <f>MONTH(CtasReceber[[#This Row],[Data Recebimento]])</f>
        <v>1</v>
      </c>
      <c r="L3702" s="23">
        <f>YEAR(CtasReceber[[#This Row],[Data Recebimento]])</f>
        <v>1900</v>
      </c>
      <c r="M3702" s="154"/>
      <c r="N3702" s="208"/>
      <c r="O37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3" spans="1:15">
      <c r="A3703" s="156"/>
      <c r="B3703" s="220"/>
      <c r="C3703" s="150"/>
      <c r="D3703" s="150"/>
      <c r="E3703" s="150"/>
      <c r="F3703" s="150"/>
      <c r="G3703" s="151"/>
      <c r="H3703" s="23">
        <f>MONTH(CtasReceber[[#This Row],[Data Vencimento]])</f>
        <v>1</v>
      </c>
      <c r="I3703" s="23">
        <f>YEAR(CtasReceber[[#This Row],[Data Vencimento]])</f>
        <v>1900</v>
      </c>
      <c r="J3703" s="156"/>
      <c r="K3703" s="23">
        <f>MONTH(CtasReceber[[#This Row],[Data Recebimento]])</f>
        <v>1</v>
      </c>
      <c r="L3703" s="23">
        <f>YEAR(CtasReceber[[#This Row],[Data Recebimento]])</f>
        <v>1900</v>
      </c>
      <c r="M3703" s="154"/>
      <c r="N3703" s="208"/>
      <c r="O37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4" spans="1:15">
      <c r="A3704" s="156"/>
      <c r="B3704" s="220"/>
      <c r="C3704" s="150"/>
      <c r="D3704" s="150"/>
      <c r="E3704" s="150"/>
      <c r="F3704" s="150"/>
      <c r="G3704" s="151"/>
      <c r="H3704" s="23">
        <f>MONTH(CtasReceber[[#This Row],[Data Vencimento]])</f>
        <v>1</v>
      </c>
      <c r="I3704" s="23">
        <f>YEAR(CtasReceber[[#This Row],[Data Vencimento]])</f>
        <v>1900</v>
      </c>
      <c r="J3704" s="156"/>
      <c r="K3704" s="23">
        <f>MONTH(CtasReceber[[#This Row],[Data Recebimento]])</f>
        <v>1</v>
      </c>
      <c r="L3704" s="23">
        <f>YEAR(CtasReceber[[#This Row],[Data Recebimento]])</f>
        <v>1900</v>
      </c>
      <c r="M3704" s="154"/>
      <c r="N3704" s="208"/>
      <c r="O37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5" spans="1:15">
      <c r="A3705" s="156"/>
      <c r="B3705" s="220"/>
      <c r="C3705" s="150"/>
      <c r="D3705" s="150"/>
      <c r="E3705" s="150"/>
      <c r="F3705" s="150"/>
      <c r="G3705" s="151"/>
      <c r="H3705" s="23">
        <f>MONTH(CtasReceber[[#This Row],[Data Vencimento]])</f>
        <v>1</v>
      </c>
      <c r="I3705" s="23">
        <f>YEAR(CtasReceber[[#This Row],[Data Vencimento]])</f>
        <v>1900</v>
      </c>
      <c r="J3705" s="156"/>
      <c r="K3705" s="23">
        <f>MONTH(CtasReceber[[#This Row],[Data Recebimento]])</f>
        <v>1</v>
      </c>
      <c r="L3705" s="23">
        <f>YEAR(CtasReceber[[#This Row],[Data Recebimento]])</f>
        <v>1900</v>
      </c>
      <c r="M3705" s="154"/>
      <c r="N3705" s="208"/>
      <c r="O37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6" spans="1:15">
      <c r="A3706" s="156"/>
      <c r="B3706" s="220"/>
      <c r="C3706" s="150"/>
      <c r="D3706" s="150"/>
      <c r="E3706" s="150"/>
      <c r="F3706" s="150"/>
      <c r="G3706" s="151"/>
      <c r="H3706" s="23">
        <f>MONTH(CtasReceber[[#This Row],[Data Vencimento]])</f>
        <v>1</v>
      </c>
      <c r="I3706" s="23">
        <f>YEAR(CtasReceber[[#This Row],[Data Vencimento]])</f>
        <v>1900</v>
      </c>
      <c r="J3706" s="156"/>
      <c r="K3706" s="23">
        <f>MONTH(CtasReceber[[#This Row],[Data Recebimento]])</f>
        <v>1</v>
      </c>
      <c r="L3706" s="23">
        <f>YEAR(CtasReceber[[#This Row],[Data Recebimento]])</f>
        <v>1900</v>
      </c>
      <c r="M3706" s="154"/>
      <c r="N3706" s="208"/>
      <c r="O37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7" spans="1:15">
      <c r="A3707" s="156"/>
      <c r="B3707" s="220"/>
      <c r="C3707" s="150"/>
      <c r="D3707" s="150"/>
      <c r="E3707" s="150"/>
      <c r="F3707" s="150"/>
      <c r="G3707" s="151"/>
      <c r="H3707" s="23">
        <f>MONTH(CtasReceber[[#This Row],[Data Vencimento]])</f>
        <v>1</v>
      </c>
      <c r="I3707" s="23">
        <f>YEAR(CtasReceber[[#This Row],[Data Vencimento]])</f>
        <v>1900</v>
      </c>
      <c r="J3707" s="156"/>
      <c r="K3707" s="23">
        <f>MONTH(CtasReceber[[#This Row],[Data Recebimento]])</f>
        <v>1</v>
      </c>
      <c r="L3707" s="23">
        <f>YEAR(CtasReceber[[#This Row],[Data Recebimento]])</f>
        <v>1900</v>
      </c>
      <c r="M3707" s="154"/>
      <c r="N3707" s="208"/>
      <c r="O37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8" spans="1:15">
      <c r="A3708" s="156"/>
      <c r="B3708" s="220"/>
      <c r="C3708" s="150"/>
      <c r="D3708" s="150"/>
      <c r="E3708" s="150"/>
      <c r="F3708" s="150"/>
      <c r="G3708" s="151"/>
      <c r="H3708" s="23">
        <f>MONTH(CtasReceber[[#This Row],[Data Vencimento]])</f>
        <v>1</v>
      </c>
      <c r="I3708" s="23">
        <f>YEAR(CtasReceber[[#This Row],[Data Vencimento]])</f>
        <v>1900</v>
      </c>
      <c r="J3708" s="156"/>
      <c r="K3708" s="23">
        <f>MONTH(CtasReceber[[#This Row],[Data Recebimento]])</f>
        <v>1</v>
      </c>
      <c r="L3708" s="23">
        <f>YEAR(CtasReceber[[#This Row],[Data Recebimento]])</f>
        <v>1900</v>
      </c>
      <c r="M3708" s="154"/>
      <c r="N3708" s="208"/>
      <c r="O37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09" spans="1:15">
      <c r="A3709" s="156"/>
      <c r="B3709" s="220"/>
      <c r="C3709" s="150"/>
      <c r="D3709" s="150"/>
      <c r="E3709" s="150"/>
      <c r="F3709" s="150"/>
      <c r="G3709" s="151"/>
      <c r="H3709" s="23">
        <f>MONTH(CtasReceber[[#This Row],[Data Vencimento]])</f>
        <v>1</v>
      </c>
      <c r="I3709" s="23">
        <f>YEAR(CtasReceber[[#This Row],[Data Vencimento]])</f>
        <v>1900</v>
      </c>
      <c r="J3709" s="156"/>
      <c r="K3709" s="23">
        <f>MONTH(CtasReceber[[#This Row],[Data Recebimento]])</f>
        <v>1</v>
      </c>
      <c r="L3709" s="23">
        <f>YEAR(CtasReceber[[#This Row],[Data Recebimento]])</f>
        <v>1900</v>
      </c>
      <c r="M3709" s="154"/>
      <c r="N3709" s="208"/>
      <c r="O37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0" spans="1:15">
      <c r="A3710" s="156"/>
      <c r="B3710" s="220"/>
      <c r="C3710" s="150"/>
      <c r="D3710" s="150"/>
      <c r="E3710" s="150"/>
      <c r="F3710" s="150"/>
      <c r="G3710" s="151"/>
      <c r="H3710" s="23">
        <f>MONTH(CtasReceber[[#This Row],[Data Vencimento]])</f>
        <v>1</v>
      </c>
      <c r="I3710" s="23">
        <f>YEAR(CtasReceber[[#This Row],[Data Vencimento]])</f>
        <v>1900</v>
      </c>
      <c r="J3710" s="156"/>
      <c r="K3710" s="23">
        <f>MONTH(CtasReceber[[#This Row],[Data Recebimento]])</f>
        <v>1</v>
      </c>
      <c r="L3710" s="23">
        <f>YEAR(CtasReceber[[#This Row],[Data Recebimento]])</f>
        <v>1900</v>
      </c>
      <c r="M3710" s="154"/>
      <c r="N3710" s="208"/>
      <c r="O37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1" spans="1:15">
      <c r="A3711" s="156"/>
      <c r="B3711" s="220"/>
      <c r="C3711" s="150"/>
      <c r="D3711" s="150"/>
      <c r="E3711" s="150"/>
      <c r="F3711" s="150"/>
      <c r="G3711" s="151"/>
      <c r="H3711" s="23">
        <f>MONTH(CtasReceber[[#This Row],[Data Vencimento]])</f>
        <v>1</v>
      </c>
      <c r="I3711" s="23">
        <f>YEAR(CtasReceber[[#This Row],[Data Vencimento]])</f>
        <v>1900</v>
      </c>
      <c r="J3711" s="156"/>
      <c r="K3711" s="23">
        <f>MONTH(CtasReceber[[#This Row],[Data Recebimento]])</f>
        <v>1</v>
      </c>
      <c r="L3711" s="23">
        <f>YEAR(CtasReceber[[#This Row],[Data Recebimento]])</f>
        <v>1900</v>
      </c>
      <c r="M3711" s="154"/>
      <c r="N3711" s="208"/>
      <c r="O37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2" spans="1:15">
      <c r="A3712" s="156"/>
      <c r="B3712" s="220"/>
      <c r="C3712" s="150"/>
      <c r="D3712" s="150"/>
      <c r="E3712" s="150"/>
      <c r="F3712" s="150"/>
      <c r="G3712" s="151"/>
      <c r="H3712" s="23">
        <f>MONTH(CtasReceber[[#This Row],[Data Vencimento]])</f>
        <v>1</v>
      </c>
      <c r="I3712" s="23">
        <f>YEAR(CtasReceber[[#This Row],[Data Vencimento]])</f>
        <v>1900</v>
      </c>
      <c r="J3712" s="156"/>
      <c r="K3712" s="23">
        <f>MONTH(CtasReceber[[#This Row],[Data Recebimento]])</f>
        <v>1</v>
      </c>
      <c r="L3712" s="23">
        <f>YEAR(CtasReceber[[#This Row],[Data Recebimento]])</f>
        <v>1900</v>
      </c>
      <c r="M3712" s="154"/>
      <c r="N3712" s="208"/>
      <c r="O37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3" spans="1:15">
      <c r="A3713" s="156"/>
      <c r="B3713" s="220"/>
      <c r="C3713" s="150"/>
      <c r="D3713" s="150"/>
      <c r="E3713" s="150"/>
      <c r="F3713" s="150"/>
      <c r="G3713" s="151"/>
      <c r="H3713" s="23">
        <f>MONTH(CtasReceber[[#This Row],[Data Vencimento]])</f>
        <v>1</v>
      </c>
      <c r="I3713" s="23">
        <f>YEAR(CtasReceber[[#This Row],[Data Vencimento]])</f>
        <v>1900</v>
      </c>
      <c r="J3713" s="156"/>
      <c r="K3713" s="23">
        <f>MONTH(CtasReceber[[#This Row],[Data Recebimento]])</f>
        <v>1</v>
      </c>
      <c r="L3713" s="23">
        <f>YEAR(CtasReceber[[#This Row],[Data Recebimento]])</f>
        <v>1900</v>
      </c>
      <c r="M3713" s="154"/>
      <c r="N3713" s="208"/>
      <c r="O37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4" spans="1:15">
      <c r="A3714" s="156"/>
      <c r="B3714" s="220"/>
      <c r="C3714" s="150"/>
      <c r="D3714" s="150"/>
      <c r="E3714" s="150"/>
      <c r="F3714" s="150"/>
      <c r="G3714" s="151"/>
      <c r="H3714" s="23">
        <f>MONTH(CtasReceber[[#This Row],[Data Vencimento]])</f>
        <v>1</v>
      </c>
      <c r="I3714" s="23">
        <f>YEAR(CtasReceber[[#This Row],[Data Vencimento]])</f>
        <v>1900</v>
      </c>
      <c r="J3714" s="156"/>
      <c r="K3714" s="23">
        <f>MONTH(CtasReceber[[#This Row],[Data Recebimento]])</f>
        <v>1</v>
      </c>
      <c r="L3714" s="23">
        <f>YEAR(CtasReceber[[#This Row],[Data Recebimento]])</f>
        <v>1900</v>
      </c>
      <c r="M3714" s="154"/>
      <c r="N3714" s="208"/>
      <c r="O37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5" spans="1:15">
      <c r="A3715" s="156"/>
      <c r="B3715" s="220"/>
      <c r="C3715" s="150"/>
      <c r="D3715" s="150"/>
      <c r="E3715" s="150"/>
      <c r="F3715" s="150"/>
      <c r="G3715" s="151"/>
      <c r="H3715" s="23">
        <f>MONTH(CtasReceber[[#This Row],[Data Vencimento]])</f>
        <v>1</v>
      </c>
      <c r="I3715" s="23">
        <f>YEAR(CtasReceber[[#This Row],[Data Vencimento]])</f>
        <v>1900</v>
      </c>
      <c r="J3715" s="156"/>
      <c r="K3715" s="23">
        <f>MONTH(CtasReceber[[#This Row],[Data Recebimento]])</f>
        <v>1</v>
      </c>
      <c r="L3715" s="23">
        <f>YEAR(CtasReceber[[#This Row],[Data Recebimento]])</f>
        <v>1900</v>
      </c>
      <c r="M3715" s="154"/>
      <c r="N3715" s="208"/>
      <c r="O37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6" spans="1:15">
      <c r="A3716" s="156"/>
      <c r="B3716" s="220"/>
      <c r="C3716" s="150"/>
      <c r="D3716" s="150"/>
      <c r="E3716" s="150"/>
      <c r="F3716" s="150"/>
      <c r="G3716" s="151"/>
      <c r="H3716" s="23">
        <f>MONTH(CtasReceber[[#This Row],[Data Vencimento]])</f>
        <v>1</v>
      </c>
      <c r="I3716" s="23">
        <f>YEAR(CtasReceber[[#This Row],[Data Vencimento]])</f>
        <v>1900</v>
      </c>
      <c r="J3716" s="156"/>
      <c r="K3716" s="23">
        <f>MONTH(CtasReceber[[#This Row],[Data Recebimento]])</f>
        <v>1</v>
      </c>
      <c r="L3716" s="23">
        <f>YEAR(CtasReceber[[#This Row],[Data Recebimento]])</f>
        <v>1900</v>
      </c>
      <c r="M3716" s="154"/>
      <c r="N3716" s="208"/>
      <c r="O37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7" spans="1:15">
      <c r="A3717" s="156"/>
      <c r="B3717" s="220"/>
      <c r="C3717" s="150"/>
      <c r="D3717" s="150"/>
      <c r="E3717" s="150"/>
      <c r="F3717" s="150"/>
      <c r="G3717" s="151"/>
      <c r="H3717" s="23">
        <f>MONTH(CtasReceber[[#This Row],[Data Vencimento]])</f>
        <v>1</v>
      </c>
      <c r="I3717" s="23">
        <f>YEAR(CtasReceber[[#This Row],[Data Vencimento]])</f>
        <v>1900</v>
      </c>
      <c r="J3717" s="156"/>
      <c r="K3717" s="23">
        <f>MONTH(CtasReceber[[#This Row],[Data Recebimento]])</f>
        <v>1</v>
      </c>
      <c r="L3717" s="23">
        <f>YEAR(CtasReceber[[#This Row],[Data Recebimento]])</f>
        <v>1900</v>
      </c>
      <c r="M3717" s="154"/>
      <c r="N3717" s="208"/>
      <c r="O37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8" spans="1:15">
      <c r="A3718" s="156"/>
      <c r="B3718" s="220"/>
      <c r="C3718" s="150"/>
      <c r="D3718" s="150"/>
      <c r="E3718" s="150"/>
      <c r="F3718" s="150"/>
      <c r="G3718" s="151"/>
      <c r="H3718" s="23">
        <f>MONTH(CtasReceber[[#This Row],[Data Vencimento]])</f>
        <v>1</v>
      </c>
      <c r="I3718" s="23">
        <f>YEAR(CtasReceber[[#This Row],[Data Vencimento]])</f>
        <v>1900</v>
      </c>
      <c r="J3718" s="156"/>
      <c r="K3718" s="23">
        <f>MONTH(CtasReceber[[#This Row],[Data Recebimento]])</f>
        <v>1</v>
      </c>
      <c r="L3718" s="23">
        <f>YEAR(CtasReceber[[#This Row],[Data Recebimento]])</f>
        <v>1900</v>
      </c>
      <c r="M3718" s="154"/>
      <c r="N3718" s="208"/>
      <c r="O37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19" spans="1:15">
      <c r="A3719" s="156"/>
      <c r="B3719" s="220"/>
      <c r="C3719" s="150"/>
      <c r="D3719" s="150"/>
      <c r="E3719" s="150"/>
      <c r="F3719" s="150"/>
      <c r="G3719" s="151"/>
      <c r="H3719" s="23">
        <f>MONTH(CtasReceber[[#This Row],[Data Vencimento]])</f>
        <v>1</v>
      </c>
      <c r="I3719" s="23">
        <f>YEAR(CtasReceber[[#This Row],[Data Vencimento]])</f>
        <v>1900</v>
      </c>
      <c r="J3719" s="156"/>
      <c r="K3719" s="23">
        <f>MONTH(CtasReceber[[#This Row],[Data Recebimento]])</f>
        <v>1</v>
      </c>
      <c r="L3719" s="23">
        <f>YEAR(CtasReceber[[#This Row],[Data Recebimento]])</f>
        <v>1900</v>
      </c>
      <c r="M3719" s="154"/>
      <c r="N3719" s="208"/>
      <c r="O37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0" spans="1:15">
      <c r="A3720" s="156"/>
      <c r="B3720" s="220"/>
      <c r="C3720" s="150"/>
      <c r="D3720" s="150"/>
      <c r="E3720" s="150"/>
      <c r="F3720" s="150"/>
      <c r="G3720" s="151"/>
      <c r="H3720" s="23">
        <f>MONTH(CtasReceber[[#This Row],[Data Vencimento]])</f>
        <v>1</v>
      </c>
      <c r="I3720" s="23">
        <f>YEAR(CtasReceber[[#This Row],[Data Vencimento]])</f>
        <v>1900</v>
      </c>
      <c r="J3720" s="156"/>
      <c r="K3720" s="23">
        <f>MONTH(CtasReceber[[#This Row],[Data Recebimento]])</f>
        <v>1</v>
      </c>
      <c r="L3720" s="23">
        <f>YEAR(CtasReceber[[#This Row],[Data Recebimento]])</f>
        <v>1900</v>
      </c>
      <c r="M3720" s="154"/>
      <c r="N3720" s="208"/>
      <c r="O37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1" spans="1:15">
      <c r="A3721" s="156"/>
      <c r="B3721" s="220"/>
      <c r="C3721" s="150"/>
      <c r="D3721" s="150"/>
      <c r="E3721" s="150"/>
      <c r="F3721" s="150"/>
      <c r="G3721" s="151"/>
      <c r="H3721" s="23">
        <f>MONTH(CtasReceber[[#This Row],[Data Vencimento]])</f>
        <v>1</v>
      </c>
      <c r="I3721" s="23">
        <f>YEAR(CtasReceber[[#This Row],[Data Vencimento]])</f>
        <v>1900</v>
      </c>
      <c r="J3721" s="156"/>
      <c r="K3721" s="23">
        <f>MONTH(CtasReceber[[#This Row],[Data Recebimento]])</f>
        <v>1</v>
      </c>
      <c r="L3721" s="23">
        <f>YEAR(CtasReceber[[#This Row],[Data Recebimento]])</f>
        <v>1900</v>
      </c>
      <c r="M3721" s="154"/>
      <c r="N3721" s="208"/>
      <c r="O37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2" spans="1:15">
      <c r="A3722" s="156"/>
      <c r="B3722" s="220"/>
      <c r="C3722" s="150"/>
      <c r="D3722" s="150"/>
      <c r="E3722" s="150"/>
      <c r="F3722" s="150"/>
      <c r="G3722" s="151"/>
      <c r="H3722" s="23">
        <f>MONTH(CtasReceber[[#This Row],[Data Vencimento]])</f>
        <v>1</v>
      </c>
      <c r="I3722" s="23">
        <f>YEAR(CtasReceber[[#This Row],[Data Vencimento]])</f>
        <v>1900</v>
      </c>
      <c r="J3722" s="156"/>
      <c r="K3722" s="23">
        <f>MONTH(CtasReceber[[#This Row],[Data Recebimento]])</f>
        <v>1</v>
      </c>
      <c r="L3722" s="23">
        <f>YEAR(CtasReceber[[#This Row],[Data Recebimento]])</f>
        <v>1900</v>
      </c>
      <c r="M3722" s="154"/>
      <c r="N3722" s="208"/>
      <c r="O37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3" spans="1:15">
      <c r="A3723" s="156"/>
      <c r="B3723" s="220"/>
      <c r="C3723" s="150"/>
      <c r="D3723" s="150"/>
      <c r="E3723" s="150"/>
      <c r="F3723" s="150"/>
      <c r="G3723" s="151"/>
      <c r="H3723" s="23">
        <f>MONTH(CtasReceber[[#This Row],[Data Vencimento]])</f>
        <v>1</v>
      </c>
      <c r="I3723" s="23">
        <f>YEAR(CtasReceber[[#This Row],[Data Vencimento]])</f>
        <v>1900</v>
      </c>
      <c r="J3723" s="156"/>
      <c r="K3723" s="23">
        <f>MONTH(CtasReceber[[#This Row],[Data Recebimento]])</f>
        <v>1</v>
      </c>
      <c r="L3723" s="23">
        <f>YEAR(CtasReceber[[#This Row],[Data Recebimento]])</f>
        <v>1900</v>
      </c>
      <c r="M3723" s="154"/>
      <c r="N3723" s="208"/>
      <c r="O37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4" spans="1:15">
      <c r="A3724" s="156"/>
      <c r="B3724" s="220"/>
      <c r="C3724" s="150"/>
      <c r="D3724" s="150"/>
      <c r="E3724" s="150"/>
      <c r="F3724" s="150"/>
      <c r="G3724" s="151"/>
      <c r="H3724" s="23">
        <f>MONTH(CtasReceber[[#This Row],[Data Vencimento]])</f>
        <v>1</v>
      </c>
      <c r="I3724" s="23">
        <f>YEAR(CtasReceber[[#This Row],[Data Vencimento]])</f>
        <v>1900</v>
      </c>
      <c r="J3724" s="156"/>
      <c r="K3724" s="23">
        <f>MONTH(CtasReceber[[#This Row],[Data Recebimento]])</f>
        <v>1</v>
      </c>
      <c r="L3724" s="23">
        <f>YEAR(CtasReceber[[#This Row],[Data Recebimento]])</f>
        <v>1900</v>
      </c>
      <c r="M3724" s="154"/>
      <c r="N3724" s="208"/>
      <c r="O37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5" spans="1:15">
      <c r="A3725" s="156"/>
      <c r="B3725" s="220"/>
      <c r="C3725" s="150"/>
      <c r="D3725" s="150"/>
      <c r="E3725" s="150"/>
      <c r="F3725" s="150"/>
      <c r="G3725" s="151"/>
      <c r="H3725" s="23">
        <f>MONTH(CtasReceber[[#This Row],[Data Vencimento]])</f>
        <v>1</v>
      </c>
      <c r="I3725" s="23">
        <f>YEAR(CtasReceber[[#This Row],[Data Vencimento]])</f>
        <v>1900</v>
      </c>
      <c r="J3725" s="156"/>
      <c r="K3725" s="23">
        <f>MONTH(CtasReceber[[#This Row],[Data Recebimento]])</f>
        <v>1</v>
      </c>
      <c r="L3725" s="23">
        <f>YEAR(CtasReceber[[#This Row],[Data Recebimento]])</f>
        <v>1900</v>
      </c>
      <c r="M3725" s="154"/>
      <c r="N3725" s="208"/>
      <c r="O37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6" spans="1:15">
      <c r="A3726" s="156"/>
      <c r="B3726" s="220"/>
      <c r="C3726" s="150"/>
      <c r="D3726" s="150"/>
      <c r="E3726" s="150"/>
      <c r="F3726" s="150"/>
      <c r="G3726" s="151"/>
      <c r="H3726" s="23">
        <f>MONTH(CtasReceber[[#This Row],[Data Vencimento]])</f>
        <v>1</v>
      </c>
      <c r="I3726" s="23">
        <f>YEAR(CtasReceber[[#This Row],[Data Vencimento]])</f>
        <v>1900</v>
      </c>
      <c r="J3726" s="156"/>
      <c r="K3726" s="23">
        <f>MONTH(CtasReceber[[#This Row],[Data Recebimento]])</f>
        <v>1</v>
      </c>
      <c r="L3726" s="23">
        <f>YEAR(CtasReceber[[#This Row],[Data Recebimento]])</f>
        <v>1900</v>
      </c>
      <c r="M3726" s="154"/>
      <c r="N3726" s="208"/>
      <c r="O37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7" spans="1:15">
      <c r="A3727" s="156"/>
      <c r="B3727" s="220"/>
      <c r="C3727" s="150"/>
      <c r="D3727" s="150"/>
      <c r="E3727" s="150"/>
      <c r="F3727" s="150"/>
      <c r="G3727" s="151"/>
      <c r="H3727" s="23">
        <f>MONTH(CtasReceber[[#This Row],[Data Vencimento]])</f>
        <v>1</v>
      </c>
      <c r="I3727" s="23">
        <f>YEAR(CtasReceber[[#This Row],[Data Vencimento]])</f>
        <v>1900</v>
      </c>
      <c r="J3727" s="156"/>
      <c r="K3727" s="23">
        <f>MONTH(CtasReceber[[#This Row],[Data Recebimento]])</f>
        <v>1</v>
      </c>
      <c r="L3727" s="23">
        <f>YEAR(CtasReceber[[#This Row],[Data Recebimento]])</f>
        <v>1900</v>
      </c>
      <c r="M3727" s="154"/>
      <c r="N3727" s="208"/>
      <c r="O37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8" spans="1:15">
      <c r="A3728" s="156"/>
      <c r="B3728" s="220"/>
      <c r="C3728" s="150"/>
      <c r="D3728" s="150"/>
      <c r="E3728" s="150"/>
      <c r="F3728" s="150"/>
      <c r="G3728" s="151"/>
      <c r="H3728" s="23">
        <f>MONTH(CtasReceber[[#This Row],[Data Vencimento]])</f>
        <v>1</v>
      </c>
      <c r="I3728" s="23">
        <f>YEAR(CtasReceber[[#This Row],[Data Vencimento]])</f>
        <v>1900</v>
      </c>
      <c r="J3728" s="156"/>
      <c r="K3728" s="23">
        <f>MONTH(CtasReceber[[#This Row],[Data Recebimento]])</f>
        <v>1</v>
      </c>
      <c r="L3728" s="23">
        <f>YEAR(CtasReceber[[#This Row],[Data Recebimento]])</f>
        <v>1900</v>
      </c>
      <c r="M3728" s="154"/>
      <c r="N3728" s="208"/>
      <c r="O37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29" spans="1:15">
      <c r="A3729" s="156"/>
      <c r="B3729" s="220"/>
      <c r="C3729" s="150"/>
      <c r="D3729" s="150"/>
      <c r="E3729" s="150"/>
      <c r="F3729" s="150"/>
      <c r="G3729" s="151"/>
      <c r="H3729" s="23">
        <f>MONTH(CtasReceber[[#This Row],[Data Vencimento]])</f>
        <v>1</v>
      </c>
      <c r="I3729" s="23">
        <f>YEAR(CtasReceber[[#This Row],[Data Vencimento]])</f>
        <v>1900</v>
      </c>
      <c r="J3729" s="156"/>
      <c r="K3729" s="23">
        <f>MONTH(CtasReceber[[#This Row],[Data Recebimento]])</f>
        <v>1</v>
      </c>
      <c r="L3729" s="23">
        <f>YEAR(CtasReceber[[#This Row],[Data Recebimento]])</f>
        <v>1900</v>
      </c>
      <c r="M3729" s="154"/>
      <c r="N3729" s="208"/>
      <c r="O37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0" spans="1:15">
      <c r="A3730" s="156"/>
      <c r="B3730" s="220"/>
      <c r="C3730" s="150"/>
      <c r="D3730" s="150"/>
      <c r="E3730" s="150"/>
      <c r="F3730" s="150"/>
      <c r="G3730" s="151"/>
      <c r="H3730" s="23">
        <f>MONTH(CtasReceber[[#This Row],[Data Vencimento]])</f>
        <v>1</v>
      </c>
      <c r="I3730" s="23">
        <f>YEAR(CtasReceber[[#This Row],[Data Vencimento]])</f>
        <v>1900</v>
      </c>
      <c r="J3730" s="156"/>
      <c r="K3730" s="23">
        <f>MONTH(CtasReceber[[#This Row],[Data Recebimento]])</f>
        <v>1</v>
      </c>
      <c r="L3730" s="23">
        <f>YEAR(CtasReceber[[#This Row],[Data Recebimento]])</f>
        <v>1900</v>
      </c>
      <c r="M3730" s="154"/>
      <c r="N3730" s="208"/>
      <c r="O37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1" spans="1:15">
      <c r="A3731" s="156"/>
      <c r="B3731" s="220"/>
      <c r="C3731" s="150"/>
      <c r="D3731" s="150"/>
      <c r="E3731" s="150"/>
      <c r="F3731" s="150"/>
      <c r="G3731" s="151"/>
      <c r="H3731" s="23">
        <f>MONTH(CtasReceber[[#This Row],[Data Vencimento]])</f>
        <v>1</v>
      </c>
      <c r="I3731" s="23">
        <f>YEAR(CtasReceber[[#This Row],[Data Vencimento]])</f>
        <v>1900</v>
      </c>
      <c r="J3731" s="156"/>
      <c r="K3731" s="23">
        <f>MONTH(CtasReceber[[#This Row],[Data Recebimento]])</f>
        <v>1</v>
      </c>
      <c r="L3731" s="23">
        <f>YEAR(CtasReceber[[#This Row],[Data Recebimento]])</f>
        <v>1900</v>
      </c>
      <c r="M3731" s="154"/>
      <c r="N3731" s="208"/>
      <c r="O37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2" spans="1:15">
      <c r="A3732" s="156"/>
      <c r="B3732" s="220"/>
      <c r="C3732" s="150"/>
      <c r="D3732" s="150"/>
      <c r="E3732" s="150"/>
      <c r="F3732" s="150"/>
      <c r="G3732" s="151"/>
      <c r="H3732" s="23">
        <f>MONTH(CtasReceber[[#This Row],[Data Vencimento]])</f>
        <v>1</v>
      </c>
      <c r="I3732" s="23">
        <f>YEAR(CtasReceber[[#This Row],[Data Vencimento]])</f>
        <v>1900</v>
      </c>
      <c r="J3732" s="156"/>
      <c r="K3732" s="23">
        <f>MONTH(CtasReceber[[#This Row],[Data Recebimento]])</f>
        <v>1</v>
      </c>
      <c r="L3732" s="23">
        <f>YEAR(CtasReceber[[#This Row],[Data Recebimento]])</f>
        <v>1900</v>
      </c>
      <c r="M3732" s="154"/>
      <c r="N3732" s="208"/>
      <c r="O37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3" spans="1:15">
      <c r="A3733" s="156"/>
      <c r="B3733" s="220"/>
      <c r="C3733" s="150"/>
      <c r="D3733" s="150"/>
      <c r="E3733" s="150"/>
      <c r="F3733" s="150"/>
      <c r="G3733" s="151"/>
      <c r="H3733" s="23">
        <f>MONTH(CtasReceber[[#This Row],[Data Vencimento]])</f>
        <v>1</v>
      </c>
      <c r="I3733" s="23">
        <f>YEAR(CtasReceber[[#This Row],[Data Vencimento]])</f>
        <v>1900</v>
      </c>
      <c r="J3733" s="156"/>
      <c r="K3733" s="23">
        <f>MONTH(CtasReceber[[#This Row],[Data Recebimento]])</f>
        <v>1</v>
      </c>
      <c r="L3733" s="23">
        <f>YEAR(CtasReceber[[#This Row],[Data Recebimento]])</f>
        <v>1900</v>
      </c>
      <c r="M3733" s="154"/>
      <c r="N3733" s="208"/>
      <c r="O37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4" spans="1:15">
      <c r="A3734" s="156"/>
      <c r="B3734" s="220"/>
      <c r="C3734" s="150"/>
      <c r="D3734" s="150"/>
      <c r="E3734" s="150"/>
      <c r="F3734" s="150"/>
      <c r="G3734" s="151"/>
      <c r="H3734" s="23">
        <f>MONTH(CtasReceber[[#This Row],[Data Vencimento]])</f>
        <v>1</v>
      </c>
      <c r="I3734" s="23">
        <f>YEAR(CtasReceber[[#This Row],[Data Vencimento]])</f>
        <v>1900</v>
      </c>
      <c r="J3734" s="156"/>
      <c r="K3734" s="23">
        <f>MONTH(CtasReceber[[#This Row],[Data Recebimento]])</f>
        <v>1</v>
      </c>
      <c r="L3734" s="23">
        <f>YEAR(CtasReceber[[#This Row],[Data Recebimento]])</f>
        <v>1900</v>
      </c>
      <c r="M3734" s="154"/>
      <c r="N3734" s="208"/>
      <c r="O37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5" spans="1:15">
      <c r="A3735" s="156"/>
      <c r="B3735" s="220"/>
      <c r="C3735" s="150"/>
      <c r="D3735" s="150"/>
      <c r="E3735" s="150"/>
      <c r="F3735" s="150"/>
      <c r="G3735" s="151"/>
      <c r="H3735" s="23">
        <f>MONTH(CtasReceber[[#This Row],[Data Vencimento]])</f>
        <v>1</v>
      </c>
      <c r="I3735" s="23">
        <f>YEAR(CtasReceber[[#This Row],[Data Vencimento]])</f>
        <v>1900</v>
      </c>
      <c r="J3735" s="156"/>
      <c r="K3735" s="23">
        <f>MONTH(CtasReceber[[#This Row],[Data Recebimento]])</f>
        <v>1</v>
      </c>
      <c r="L3735" s="23">
        <f>YEAR(CtasReceber[[#This Row],[Data Recebimento]])</f>
        <v>1900</v>
      </c>
      <c r="M3735" s="154"/>
      <c r="N3735" s="208"/>
      <c r="O37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6" spans="1:15">
      <c r="A3736" s="156"/>
      <c r="B3736" s="220"/>
      <c r="C3736" s="150"/>
      <c r="D3736" s="150"/>
      <c r="E3736" s="150"/>
      <c r="F3736" s="150"/>
      <c r="G3736" s="151"/>
      <c r="H3736" s="23">
        <f>MONTH(CtasReceber[[#This Row],[Data Vencimento]])</f>
        <v>1</v>
      </c>
      <c r="I3736" s="23">
        <f>YEAR(CtasReceber[[#This Row],[Data Vencimento]])</f>
        <v>1900</v>
      </c>
      <c r="J3736" s="156"/>
      <c r="K3736" s="23">
        <f>MONTH(CtasReceber[[#This Row],[Data Recebimento]])</f>
        <v>1</v>
      </c>
      <c r="L3736" s="23">
        <f>YEAR(CtasReceber[[#This Row],[Data Recebimento]])</f>
        <v>1900</v>
      </c>
      <c r="M3736" s="154"/>
      <c r="N3736" s="208"/>
      <c r="O37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7" spans="1:15">
      <c r="A3737" s="156"/>
      <c r="B3737" s="220"/>
      <c r="C3737" s="150"/>
      <c r="D3737" s="150"/>
      <c r="E3737" s="150"/>
      <c r="F3737" s="150"/>
      <c r="G3737" s="151"/>
      <c r="H3737" s="23">
        <f>MONTH(CtasReceber[[#This Row],[Data Vencimento]])</f>
        <v>1</v>
      </c>
      <c r="I3737" s="23">
        <f>YEAR(CtasReceber[[#This Row],[Data Vencimento]])</f>
        <v>1900</v>
      </c>
      <c r="J3737" s="156"/>
      <c r="K3737" s="23">
        <f>MONTH(CtasReceber[[#This Row],[Data Recebimento]])</f>
        <v>1</v>
      </c>
      <c r="L3737" s="23">
        <f>YEAR(CtasReceber[[#This Row],[Data Recebimento]])</f>
        <v>1900</v>
      </c>
      <c r="M3737" s="154"/>
      <c r="N3737" s="208"/>
      <c r="O37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8" spans="1:15">
      <c r="A3738" s="156"/>
      <c r="B3738" s="220"/>
      <c r="C3738" s="150"/>
      <c r="D3738" s="150"/>
      <c r="E3738" s="150"/>
      <c r="F3738" s="150"/>
      <c r="G3738" s="151"/>
      <c r="H3738" s="23">
        <f>MONTH(CtasReceber[[#This Row],[Data Vencimento]])</f>
        <v>1</v>
      </c>
      <c r="I3738" s="23">
        <f>YEAR(CtasReceber[[#This Row],[Data Vencimento]])</f>
        <v>1900</v>
      </c>
      <c r="J3738" s="156"/>
      <c r="K3738" s="23">
        <f>MONTH(CtasReceber[[#This Row],[Data Recebimento]])</f>
        <v>1</v>
      </c>
      <c r="L3738" s="23">
        <f>YEAR(CtasReceber[[#This Row],[Data Recebimento]])</f>
        <v>1900</v>
      </c>
      <c r="M3738" s="154"/>
      <c r="N3738" s="208"/>
      <c r="O37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39" spans="1:15">
      <c r="A3739" s="156"/>
      <c r="B3739" s="220"/>
      <c r="C3739" s="150"/>
      <c r="D3739" s="150"/>
      <c r="E3739" s="150"/>
      <c r="F3739" s="150"/>
      <c r="G3739" s="151"/>
      <c r="H3739" s="23">
        <f>MONTH(CtasReceber[[#This Row],[Data Vencimento]])</f>
        <v>1</v>
      </c>
      <c r="I3739" s="23">
        <f>YEAR(CtasReceber[[#This Row],[Data Vencimento]])</f>
        <v>1900</v>
      </c>
      <c r="J3739" s="156"/>
      <c r="K3739" s="23">
        <f>MONTH(CtasReceber[[#This Row],[Data Recebimento]])</f>
        <v>1</v>
      </c>
      <c r="L3739" s="23">
        <f>YEAR(CtasReceber[[#This Row],[Data Recebimento]])</f>
        <v>1900</v>
      </c>
      <c r="M3739" s="154"/>
      <c r="N3739" s="208"/>
      <c r="O37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0" spans="1:15">
      <c r="A3740" s="156"/>
      <c r="B3740" s="220"/>
      <c r="C3740" s="150"/>
      <c r="D3740" s="150"/>
      <c r="E3740" s="150"/>
      <c r="F3740" s="150"/>
      <c r="G3740" s="151"/>
      <c r="H3740" s="23">
        <f>MONTH(CtasReceber[[#This Row],[Data Vencimento]])</f>
        <v>1</v>
      </c>
      <c r="I3740" s="23">
        <f>YEAR(CtasReceber[[#This Row],[Data Vencimento]])</f>
        <v>1900</v>
      </c>
      <c r="J3740" s="156"/>
      <c r="K3740" s="23">
        <f>MONTH(CtasReceber[[#This Row],[Data Recebimento]])</f>
        <v>1</v>
      </c>
      <c r="L3740" s="23">
        <f>YEAR(CtasReceber[[#This Row],[Data Recebimento]])</f>
        <v>1900</v>
      </c>
      <c r="M3740" s="154"/>
      <c r="N3740" s="208"/>
      <c r="O37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1" spans="1:15">
      <c r="A3741" s="156"/>
      <c r="B3741" s="220"/>
      <c r="C3741" s="150"/>
      <c r="D3741" s="150"/>
      <c r="E3741" s="150"/>
      <c r="F3741" s="150"/>
      <c r="G3741" s="151"/>
      <c r="H3741" s="23">
        <f>MONTH(CtasReceber[[#This Row],[Data Vencimento]])</f>
        <v>1</v>
      </c>
      <c r="I3741" s="23">
        <f>YEAR(CtasReceber[[#This Row],[Data Vencimento]])</f>
        <v>1900</v>
      </c>
      <c r="J3741" s="156"/>
      <c r="K3741" s="23">
        <f>MONTH(CtasReceber[[#This Row],[Data Recebimento]])</f>
        <v>1</v>
      </c>
      <c r="L3741" s="23">
        <f>YEAR(CtasReceber[[#This Row],[Data Recebimento]])</f>
        <v>1900</v>
      </c>
      <c r="M3741" s="154"/>
      <c r="N3741" s="208"/>
      <c r="O37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2" spans="1:15">
      <c r="A3742" s="156"/>
      <c r="B3742" s="220"/>
      <c r="C3742" s="150"/>
      <c r="D3742" s="150"/>
      <c r="E3742" s="150"/>
      <c r="F3742" s="150"/>
      <c r="G3742" s="151"/>
      <c r="H3742" s="23">
        <f>MONTH(CtasReceber[[#This Row],[Data Vencimento]])</f>
        <v>1</v>
      </c>
      <c r="I3742" s="23">
        <f>YEAR(CtasReceber[[#This Row],[Data Vencimento]])</f>
        <v>1900</v>
      </c>
      <c r="J3742" s="156"/>
      <c r="K3742" s="23">
        <f>MONTH(CtasReceber[[#This Row],[Data Recebimento]])</f>
        <v>1</v>
      </c>
      <c r="L3742" s="23">
        <f>YEAR(CtasReceber[[#This Row],[Data Recebimento]])</f>
        <v>1900</v>
      </c>
      <c r="M3742" s="154"/>
      <c r="N3742" s="208"/>
      <c r="O37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3" spans="1:15">
      <c r="A3743" s="156"/>
      <c r="B3743" s="220"/>
      <c r="C3743" s="150"/>
      <c r="D3743" s="150"/>
      <c r="E3743" s="150"/>
      <c r="F3743" s="150"/>
      <c r="G3743" s="151"/>
      <c r="H3743" s="23">
        <f>MONTH(CtasReceber[[#This Row],[Data Vencimento]])</f>
        <v>1</v>
      </c>
      <c r="I3743" s="23">
        <f>YEAR(CtasReceber[[#This Row],[Data Vencimento]])</f>
        <v>1900</v>
      </c>
      <c r="J3743" s="156"/>
      <c r="K3743" s="23">
        <f>MONTH(CtasReceber[[#This Row],[Data Recebimento]])</f>
        <v>1</v>
      </c>
      <c r="L3743" s="23">
        <f>YEAR(CtasReceber[[#This Row],[Data Recebimento]])</f>
        <v>1900</v>
      </c>
      <c r="M3743" s="154"/>
      <c r="N3743" s="208"/>
      <c r="O37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4" spans="1:15">
      <c r="A3744" s="156"/>
      <c r="B3744" s="220"/>
      <c r="C3744" s="150"/>
      <c r="D3744" s="150"/>
      <c r="E3744" s="150"/>
      <c r="F3744" s="150"/>
      <c r="G3744" s="151"/>
      <c r="H3744" s="23">
        <f>MONTH(CtasReceber[[#This Row],[Data Vencimento]])</f>
        <v>1</v>
      </c>
      <c r="I3744" s="23">
        <f>YEAR(CtasReceber[[#This Row],[Data Vencimento]])</f>
        <v>1900</v>
      </c>
      <c r="J3744" s="156"/>
      <c r="K3744" s="23">
        <f>MONTH(CtasReceber[[#This Row],[Data Recebimento]])</f>
        <v>1</v>
      </c>
      <c r="L3744" s="23">
        <f>YEAR(CtasReceber[[#This Row],[Data Recebimento]])</f>
        <v>1900</v>
      </c>
      <c r="M3744" s="154"/>
      <c r="N3744" s="208"/>
      <c r="O37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5" spans="1:15">
      <c r="A3745" s="156"/>
      <c r="B3745" s="220"/>
      <c r="C3745" s="150"/>
      <c r="D3745" s="150"/>
      <c r="E3745" s="150"/>
      <c r="F3745" s="150"/>
      <c r="G3745" s="151"/>
      <c r="H3745" s="23">
        <f>MONTH(CtasReceber[[#This Row],[Data Vencimento]])</f>
        <v>1</v>
      </c>
      <c r="I3745" s="23">
        <f>YEAR(CtasReceber[[#This Row],[Data Vencimento]])</f>
        <v>1900</v>
      </c>
      <c r="J3745" s="156"/>
      <c r="K3745" s="23">
        <f>MONTH(CtasReceber[[#This Row],[Data Recebimento]])</f>
        <v>1</v>
      </c>
      <c r="L3745" s="23">
        <f>YEAR(CtasReceber[[#This Row],[Data Recebimento]])</f>
        <v>1900</v>
      </c>
      <c r="M3745" s="154"/>
      <c r="N3745" s="208"/>
      <c r="O37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6" spans="1:15">
      <c r="A3746" s="156"/>
      <c r="B3746" s="220"/>
      <c r="C3746" s="150"/>
      <c r="D3746" s="150"/>
      <c r="E3746" s="150"/>
      <c r="F3746" s="150"/>
      <c r="G3746" s="151"/>
      <c r="H3746" s="23">
        <f>MONTH(CtasReceber[[#This Row],[Data Vencimento]])</f>
        <v>1</v>
      </c>
      <c r="I3746" s="23">
        <f>YEAR(CtasReceber[[#This Row],[Data Vencimento]])</f>
        <v>1900</v>
      </c>
      <c r="J3746" s="156"/>
      <c r="K3746" s="23">
        <f>MONTH(CtasReceber[[#This Row],[Data Recebimento]])</f>
        <v>1</v>
      </c>
      <c r="L3746" s="23">
        <f>YEAR(CtasReceber[[#This Row],[Data Recebimento]])</f>
        <v>1900</v>
      </c>
      <c r="M3746" s="154"/>
      <c r="N3746" s="208"/>
      <c r="O37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7" spans="1:15">
      <c r="A3747" s="156"/>
      <c r="B3747" s="220"/>
      <c r="C3747" s="150"/>
      <c r="D3747" s="150"/>
      <c r="E3747" s="150"/>
      <c r="F3747" s="150"/>
      <c r="G3747" s="151"/>
      <c r="H3747" s="23">
        <f>MONTH(CtasReceber[[#This Row],[Data Vencimento]])</f>
        <v>1</v>
      </c>
      <c r="I3747" s="23">
        <f>YEAR(CtasReceber[[#This Row],[Data Vencimento]])</f>
        <v>1900</v>
      </c>
      <c r="J3747" s="156"/>
      <c r="K3747" s="23">
        <f>MONTH(CtasReceber[[#This Row],[Data Recebimento]])</f>
        <v>1</v>
      </c>
      <c r="L3747" s="23">
        <f>YEAR(CtasReceber[[#This Row],[Data Recebimento]])</f>
        <v>1900</v>
      </c>
      <c r="M3747" s="154"/>
      <c r="N3747" s="208"/>
      <c r="O37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8" spans="1:15">
      <c r="A3748" s="156"/>
      <c r="B3748" s="220"/>
      <c r="C3748" s="150"/>
      <c r="D3748" s="150"/>
      <c r="E3748" s="150"/>
      <c r="F3748" s="150"/>
      <c r="G3748" s="151"/>
      <c r="H3748" s="23">
        <f>MONTH(CtasReceber[[#This Row],[Data Vencimento]])</f>
        <v>1</v>
      </c>
      <c r="I3748" s="23">
        <f>YEAR(CtasReceber[[#This Row],[Data Vencimento]])</f>
        <v>1900</v>
      </c>
      <c r="J3748" s="156"/>
      <c r="K3748" s="23">
        <f>MONTH(CtasReceber[[#This Row],[Data Recebimento]])</f>
        <v>1</v>
      </c>
      <c r="L3748" s="23">
        <f>YEAR(CtasReceber[[#This Row],[Data Recebimento]])</f>
        <v>1900</v>
      </c>
      <c r="M3748" s="154"/>
      <c r="N3748" s="208"/>
      <c r="O37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49" spans="1:15">
      <c r="A3749" s="156"/>
      <c r="B3749" s="220"/>
      <c r="C3749" s="150"/>
      <c r="D3749" s="150"/>
      <c r="E3749" s="150"/>
      <c r="F3749" s="150"/>
      <c r="G3749" s="151"/>
      <c r="H3749" s="23">
        <f>MONTH(CtasReceber[[#This Row],[Data Vencimento]])</f>
        <v>1</v>
      </c>
      <c r="I3749" s="23">
        <f>YEAR(CtasReceber[[#This Row],[Data Vencimento]])</f>
        <v>1900</v>
      </c>
      <c r="J3749" s="156"/>
      <c r="K3749" s="23">
        <f>MONTH(CtasReceber[[#This Row],[Data Recebimento]])</f>
        <v>1</v>
      </c>
      <c r="L3749" s="23">
        <f>YEAR(CtasReceber[[#This Row],[Data Recebimento]])</f>
        <v>1900</v>
      </c>
      <c r="M3749" s="154"/>
      <c r="N3749" s="208"/>
      <c r="O37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0" spans="1:15">
      <c r="A3750" s="156"/>
      <c r="B3750" s="220"/>
      <c r="C3750" s="150"/>
      <c r="D3750" s="150"/>
      <c r="E3750" s="150"/>
      <c r="F3750" s="150"/>
      <c r="G3750" s="151"/>
      <c r="H3750" s="23">
        <f>MONTH(CtasReceber[[#This Row],[Data Vencimento]])</f>
        <v>1</v>
      </c>
      <c r="I3750" s="23">
        <f>YEAR(CtasReceber[[#This Row],[Data Vencimento]])</f>
        <v>1900</v>
      </c>
      <c r="J3750" s="156"/>
      <c r="K3750" s="23">
        <f>MONTH(CtasReceber[[#This Row],[Data Recebimento]])</f>
        <v>1</v>
      </c>
      <c r="L3750" s="23">
        <f>YEAR(CtasReceber[[#This Row],[Data Recebimento]])</f>
        <v>1900</v>
      </c>
      <c r="M3750" s="154"/>
      <c r="N3750" s="208"/>
      <c r="O37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1" spans="1:15">
      <c r="A3751" s="156"/>
      <c r="B3751" s="220"/>
      <c r="C3751" s="150"/>
      <c r="D3751" s="150"/>
      <c r="E3751" s="150"/>
      <c r="F3751" s="150"/>
      <c r="G3751" s="151"/>
      <c r="H3751" s="23">
        <f>MONTH(CtasReceber[[#This Row],[Data Vencimento]])</f>
        <v>1</v>
      </c>
      <c r="I3751" s="23">
        <f>YEAR(CtasReceber[[#This Row],[Data Vencimento]])</f>
        <v>1900</v>
      </c>
      <c r="J3751" s="156"/>
      <c r="K3751" s="23">
        <f>MONTH(CtasReceber[[#This Row],[Data Recebimento]])</f>
        <v>1</v>
      </c>
      <c r="L3751" s="23">
        <f>YEAR(CtasReceber[[#This Row],[Data Recebimento]])</f>
        <v>1900</v>
      </c>
      <c r="M3751" s="154"/>
      <c r="N3751" s="208"/>
      <c r="O37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2" spans="1:15">
      <c r="A3752" s="156"/>
      <c r="B3752" s="220"/>
      <c r="C3752" s="150"/>
      <c r="D3752" s="150"/>
      <c r="E3752" s="150"/>
      <c r="F3752" s="150"/>
      <c r="G3752" s="151"/>
      <c r="H3752" s="23">
        <f>MONTH(CtasReceber[[#This Row],[Data Vencimento]])</f>
        <v>1</v>
      </c>
      <c r="I3752" s="23">
        <f>YEAR(CtasReceber[[#This Row],[Data Vencimento]])</f>
        <v>1900</v>
      </c>
      <c r="J3752" s="156"/>
      <c r="K3752" s="23">
        <f>MONTH(CtasReceber[[#This Row],[Data Recebimento]])</f>
        <v>1</v>
      </c>
      <c r="L3752" s="23">
        <f>YEAR(CtasReceber[[#This Row],[Data Recebimento]])</f>
        <v>1900</v>
      </c>
      <c r="M3752" s="154"/>
      <c r="N3752" s="208"/>
      <c r="O37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3" spans="1:15">
      <c r="A3753" s="156"/>
      <c r="B3753" s="220"/>
      <c r="C3753" s="150"/>
      <c r="D3753" s="150"/>
      <c r="E3753" s="150"/>
      <c r="F3753" s="150"/>
      <c r="G3753" s="151"/>
      <c r="H3753" s="23">
        <f>MONTH(CtasReceber[[#This Row],[Data Vencimento]])</f>
        <v>1</v>
      </c>
      <c r="I3753" s="23">
        <f>YEAR(CtasReceber[[#This Row],[Data Vencimento]])</f>
        <v>1900</v>
      </c>
      <c r="J3753" s="156"/>
      <c r="K3753" s="23">
        <f>MONTH(CtasReceber[[#This Row],[Data Recebimento]])</f>
        <v>1</v>
      </c>
      <c r="L3753" s="23">
        <f>YEAR(CtasReceber[[#This Row],[Data Recebimento]])</f>
        <v>1900</v>
      </c>
      <c r="M3753" s="154"/>
      <c r="N3753" s="208"/>
      <c r="O37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4" spans="1:15">
      <c r="A3754" s="156"/>
      <c r="B3754" s="220"/>
      <c r="C3754" s="150"/>
      <c r="D3754" s="150"/>
      <c r="E3754" s="150"/>
      <c r="F3754" s="150"/>
      <c r="G3754" s="151"/>
      <c r="H3754" s="23">
        <f>MONTH(CtasReceber[[#This Row],[Data Vencimento]])</f>
        <v>1</v>
      </c>
      <c r="I3754" s="23">
        <f>YEAR(CtasReceber[[#This Row],[Data Vencimento]])</f>
        <v>1900</v>
      </c>
      <c r="J3754" s="156"/>
      <c r="K3754" s="23">
        <f>MONTH(CtasReceber[[#This Row],[Data Recebimento]])</f>
        <v>1</v>
      </c>
      <c r="L3754" s="23">
        <f>YEAR(CtasReceber[[#This Row],[Data Recebimento]])</f>
        <v>1900</v>
      </c>
      <c r="M3754" s="154"/>
      <c r="N3754" s="208"/>
      <c r="O37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5" spans="1:15">
      <c r="A3755" s="156"/>
      <c r="B3755" s="220"/>
      <c r="C3755" s="150"/>
      <c r="D3755" s="150"/>
      <c r="E3755" s="150"/>
      <c r="F3755" s="150"/>
      <c r="G3755" s="151"/>
      <c r="H3755" s="23">
        <f>MONTH(CtasReceber[[#This Row],[Data Vencimento]])</f>
        <v>1</v>
      </c>
      <c r="I3755" s="23">
        <f>YEAR(CtasReceber[[#This Row],[Data Vencimento]])</f>
        <v>1900</v>
      </c>
      <c r="J3755" s="156"/>
      <c r="K3755" s="23">
        <f>MONTH(CtasReceber[[#This Row],[Data Recebimento]])</f>
        <v>1</v>
      </c>
      <c r="L3755" s="23">
        <f>YEAR(CtasReceber[[#This Row],[Data Recebimento]])</f>
        <v>1900</v>
      </c>
      <c r="M3755" s="154"/>
      <c r="N3755" s="208"/>
      <c r="O37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6" spans="1:15">
      <c r="A3756" s="156"/>
      <c r="B3756" s="220"/>
      <c r="C3756" s="150"/>
      <c r="D3756" s="150"/>
      <c r="E3756" s="150"/>
      <c r="F3756" s="150"/>
      <c r="G3756" s="151"/>
      <c r="H3756" s="23">
        <f>MONTH(CtasReceber[[#This Row],[Data Vencimento]])</f>
        <v>1</v>
      </c>
      <c r="I3756" s="23">
        <f>YEAR(CtasReceber[[#This Row],[Data Vencimento]])</f>
        <v>1900</v>
      </c>
      <c r="J3756" s="156"/>
      <c r="K3756" s="23">
        <f>MONTH(CtasReceber[[#This Row],[Data Recebimento]])</f>
        <v>1</v>
      </c>
      <c r="L3756" s="23">
        <f>YEAR(CtasReceber[[#This Row],[Data Recebimento]])</f>
        <v>1900</v>
      </c>
      <c r="M3756" s="154"/>
      <c r="N3756" s="208"/>
      <c r="O37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7" spans="1:15">
      <c r="A3757" s="156"/>
      <c r="B3757" s="220"/>
      <c r="C3757" s="150"/>
      <c r="D3757" s="150"/>
      <c r="E3757" s="150"/>
      <c r="F3757" s="150"/>
      <c r="G3757" s="151"/>
      <c r="H3757" s="23">
        <f>MONTH(CtasReceber[[#This Row],[Data Vencimento]])</f>
        <v>1</v>
      </c>
      <c r="I3757" s="23">
        <f>YEAR(CtasReceber[[#This Row],[Data Vencimento]])</f>
        <v>1900</v>
      </c>
      <c r="J3757" s="156"/>
      <c r="K3757" s="23">
        <f>MONTH(CtasReceber[[#This Row],[Data Recebimento]])</f>
        <v>1</v>
      </c>
      <c r="L3757" s="23">
        <f>YEAR(CtasReceber[[#This Row],[Data Recebimento]])</f>
        <v>1900</v>
      </c>
      <c r="M3757" s="154"/>
      <c r="N3757" s="208"/>
      <c r="O37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8" spans="1:15">
      <c r="A3758" s="156"/>
      <c r="B3758" s="220"/>
      <c r="C3758" s="150"/>
      <c r="D3758" s="150"/>
      <c r="E3758" s="150"/>
      <c r="F3758" s="150"/>
      <c r="G3758" s="151"/>
      <c r="H3758" s="23">
        <f>MONTH(CtasReceber[[#This Row],[Data Vencimento]])</f>
        <v>1</v>
      </c>
      <c r="I3758" s="23">
        <f>YEAR(CtasReceber[[#This Row],[Data Vencimento]])</f>
        <v>1900</v>
      </c>
      <c r="J3758" s="156"/>
      <c r="K3758" s="23">
        <f>MONTH(CtasReceber[[#This Row],[Data Recebimento]])</f>
        <v>1</v>
      </c>
      <c r="L3758" s="23">
        <f>YEAR(CtasReceber[[#This Row],[Data Recebimento]])</f>
        <v>1900</v>
      </c>
      <c r="M3758" s="154"/>
      <c r="N3758" s="208"/>
      <c r="O37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59" spans="1:15">
      <c r="A3759" s="156"/>
      <c r="B3759" s="220"/>
      <c r="C3759" s="150"/>
      <c r="D3759" s="150"/>
      <c r="E3759" s="150"/>
      <c r="F3759" s="150"/>
      <c r="G3759" s="151"/>
      <c r="H3759" s="23">
        <f>MONTH(CtasReceber[[#This Row],[Data Vencimento]])</f>
        <v>1</v>
      </c>
      <c r="I3759" s="23">
        <f>YEAR(CtasReceber[[#This Row],[Data Vencimento]])</f>
        <v>1900</v>
      </c>
      <c r="J3759" s="156"/>
      <c r="K3759" s="23">
        <f>MONTH(CtasReceber[[#This Row],[Data Recebimento]])</f>
        <v>1</v>
      </c>
      <c r="L3759" s="23">
        <f>YEAR(CtasReceber[[#This Row],[Data Recebimento]])</f>
        <v>1900</v>
      </c>
      <c r="M3759" s="154"/>
      <c r="N3759" s="208"/>
      <c r="O37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0" spans="1:15">
      <c r="A3760" s="156"/>
      <c r="B3760" s="220"/>
      <c r="C3760" s="150"/>
      <c r="D3760" s="150"/>
      <c r="E3760" s="150"/>
      <c r="F3760" s="150"/>
      <c r="G3760" s="151"/>
      <c r="H3760" s="23">
        <f>MONTH(CtasReceber[[#This Row],[Data Vencimento]])</f>
        <v>1</v>
      </c>
      <c r="I3760" s="23">
        <f>YEAR(CtasReceber[[#This Row],[Data Vencimento]])</f>
        <v>1900</v>
      </c>
      <c r="J3760" s="156"/>
      <c r="K3760" s="23">
        <f>MONTH(CtasReceber[[#This Row],[Data Recebimento]])</f>
        <v>1</v>
      </c>
      <c r="L3760" s="23">
        <f>YEAR(CtasReceber[[#This Row],[Data Recebimento]])</f>
        <v>1900</v>
      </c>
      <c r="M3760" s="154"/>
      <c r="N3760" s="208"/>
      <c r="O37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1" spans="1:15">
      <c r="A3761" s="156"/>
      <c r="B3761" s="220"/>
      <c r="C3761" s="150"/>
      <c r="D3761" s="150"/>
      <c r="E3761" s="150"/>
      <c r="F3761" s="150"/>
      <c r="G3761" s="151"/>
      <c r="H3761" s="23">
        <f>MONTH(CtasReceber[[#This Row],[Data Vencimento]])</f>
        <v>1</v>
      </c>
      <c r="I3761" s="23">
        <f>YEAR(CtasReceber[[#This Row],[Data Vencimento]])</f>
        <v>1900</v>
      </c>
      <c r="J3761" s="156"/>
      <c r="K3761" s="23">
        <f>MONTH(CtasReceber[[#This Row],[Data Recebimento]])</f>
        <v>1</v>
      </c>
      <c r="L3761" s="23">
        <f>YEAR(CtasReceber[[#This Row],[Data Recebimento]])</f>
        <v>1900</v>
      </c>
      <c r="M3761" s="154"/>
      <c r="N3761" s="208"/>
      <c r="O37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2" spans="1:15">
      <c r="A3762" s="156"/>
      <c r="B3762" s="220"/>
      <c r="C3762" s="150"/>
      <c r="D3762" s="150"/>
      <c r="E3762" s="150"/>
      <c r="F3762" s="150"/>
      <c r="G3762" s="151"/>
      <c r="H3762" s="23">
        <f>MONTH(CtasReceber[[#This Row],[Data Vencimento]])</f>
        <v>1</v>
      </c>
      <c r="I3762" s="23">
        <f>YEAR(CtasReceber[[#This Row],[Data Vencimento]])</f>
        <v>1900</v>
      </c>
      <c r="J3762" s="156"/>
      <c r="K3762" s="23">
        <f>MONTH(CtasReceber[[#This Row],[Data Recebimento]])</f>
        <v>1</v>
      </c>
      <c r="L3762" s="23">
        <f>YEAR(CtasReceber[[#This Row],[Data Recebimento]])</f>
        <v>1900</v>
      </c>
      <c r="M3762" s="154"/>
      <c r="N3762" s="208"/>
      <c r="O37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3" spans="1:15">
      <c r="A3763" s="156"/>
      <c r="B3763" s="220"/>
      <c r="C3763" s="150"/>
      <c r="D3763" s="150"/>
      <c r="E3763" s="150"/>
      <c r="F3763" s="150"/>
      <c r="G3763" s="151"/>
      <c r="H3763" s="23">
        <f>MONTH(CtasReceber[[#This Row],[Data Vencimento]])</f>
        <v>1</v>
      </c>
      <c r="I3763" s="23">
        <f>YEAR(CtasReceber[[#This Row],[Data Vencimento]])</f>
        <v>1900</v>
      </c>
      <c r="J3763" s="156"/>
      <c r="K3763" s="23">
        <f>MONTH(CtasReceber[[#This Row],[Data Recebimento]])</f>
        <v>1</v>
      </c>
      <c r="L3763" s="23">
        <f>YEAR(CtasReceber[[#This Row],[Data Recebimento]])</f>
        <v>1900</v>
      </c>
      <c r="M3763" s="154"/>
      <c r="N3763" s="208"/>
      <c r="O37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4" spans="1:15">
      <c r="A3764" s="156"/>
      <c r="B3764" s="220"/>
      <c r="C3764" s="150"/>
      <c r="D3764" s="150"/>
      <c r="E3764" s="150"/>
      <c r="F3764" s="150"/>
      <c r="G3764" s="151"/>
      <c r="H3764" s="23">
        <f>MONTH(CtasReceber[[#This Row],[Data Vencimento]])</f>
        <v>1</v>
      </c>
      <c r="I3764" s="23">
        <f>YEAR(CtasReceber[[#This Row],[Data Vencimento]])</f>
        <v>1900</v>
      </c>
      <c r="J3764" s="156"/>
      <c r="K3764" s="23">
        <f>MONTH(CtasReceber[[#This Row],[Data Recebimento]])</f>
        <v>1</v>
      </c>
      <c r="L3764" s="23">
        <f>YEAR(CtasReceber[[#This Row],[Data Recebimento]])</f>
        <v>1900</v>
      </c>
      <c r="M3764" s="154"/>
      <c r="N3764" s="208"/>
      <c r="O37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5" spans="1:15">
      <c r="A3765" s="156"/>
      <c r="B3765" s="220"/>
      <c r="C3765" s="150"/>
      <c r="D3765" s="150"/>
      <c r="E3765" s="150"/>
      <c r="F3765" s="150"/>
      <c r="G3765" s="151"/>
      <c r="H3765" s="23">
        <f>MONTH(CtasReceber[[#This Row],[Data Vencimento]])</f>
        <v>1</v>
      </c>
      <c r="I3765" s="23">
        <f>YEAR(CtasReceber[[#This Row],[Data Vencimento]])</f>
        <v>1900</v>
      </c>
      <c r="J3765" s="156"/>
      <c r="K3765" s="23">
        <f>MONTH(CtasReceber[[#This Row],[Data Recebimento]])</f>
        <v>1</v>
      </c>
      <c r="L3765" s="23">
        <f>YEAR(CtasReceber[[#This Row],[Data Recebimento]])</f>
        <v>1900</v>
      </c>
      <c r="M3765" s="154"/>
      <c r="N3765" s="208"/>
      <c r="O37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6" spans="1:15">
      <c r="A3766" s="156"/>
      <c r="B3766" s="220"/>
      <c r="C3766" s="150"/>
      <c r="D3766" s="150"/>
      <c r="E3766" s="150"/>
      <c r="F3766" s="150"/>
      <c r="G3766" s="151"/>
      <c r="H3766" s="23">
        <f>MONTH(CtasReceber[[#This Row],[Data Vencimento]])</f>
        <v>1</v>
      </c>
      <c r="I3766" s="23">
        <f>YEAR(CtasReceber[[#This Row],[Data Vencimento]])</f>
        <v>1900</v>
      </c>
      <c r="J3766" s="156"/>
      <c r="K3766" s="23">
        <f>MONTH(CtasReceber[[#This Row],[Data Recebimento]])</f>
        <v>1</v>
      </c>
      <c r="L3766" s="23">
        <f>YEAR(CtasReceber[[#This Row],[Data Recebimento]])</f>
        <v>1900</v>
      </c>
      <c r="M3766" s="154"/>
      <c r="N3766" s="208"/>
      <c r="O37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7" spans="1:15">
      <c r="A3767" s="156"/>
      <c r="B3767" s="220"/>
      <c r="C3767" s="150"/>
      <c r="D3767" s="150"/>
      <c r="E3767" s="150"/>
      <c r="F3767" s="150"/>
      <c r="G3767" s="151"/>
      <c r="H3767" s="23">
        <f>MONTH(CtasReceber[[#This Row],[Data Vencimento]])</f>
        <v>1</v>
      </c>
      <c r="I3767" s="23">
        <f>YEAR(CtasReceber[[#This Row],[Data Vencimento]])</f>
        <v>1900</v>
      </c>
      <c r="J3767" s="156"/>
      <c r="K3767" s="23">
        <f>MONTH(CtasReceber[[#This Row],[Data Recebimento]])</f>
        <v>1</v>
      </c>
      <c r="L3767" s="23">
        <f>YEAR(CtasReceber[[#This Row],[Data Recebimento]])</f>
        <v>1900</v>
      </c>
      <c r="M3767" s="154"/>
      <c r="N3767" s="208"/>
      <c r="O37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8" spans="1:15">
      <c r="A3768" s="156"/>
      <c r="B3768" s="220"/>
      <c r="C3768" s="150"/>
      <c r="D3768" s="150"/>
      <c r="E3768" s="150"/>
      <c r="F3768" s="150"/>
      <c r="G3768" s="151"/>
      <c r="H3768" s="23">
        <f>MONTH(CtasReceber[[#This Row],[Data Vencimento]])</f>
        <v>1</v>
      </c>
      <c r="I3768" s="23">
        <f>YEAR(CtasReceber[[#This Row],[Data Vencimento]])</f>
        <v>1900</v>
      </c>
      <c r="J3768" s="156"/>
      <c r="K3768" s="23">
        <f>MONTH(CtasReceber[[#This Row],[Data Recebimento]])</f>
        <v>1</v>
      </c>
      <c r="L3768" s="23">
        <f>YEAR(CtasReceber[[#This Row],[Data Recebimento]])</f>
        <v>1900</v>
      </c>
      <c r="M3768" s="154"/>
      <c r="N3768" s="208"/>
      <c r="O37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69" spans="1:15">
      <c r="A3769" s="156"/>
      <c r="B3769" s="220"/>
      <c r="C3769" s="150"/>
      <c r="D3769" s="150"/>
      <c r="E3769" s="150"/>
      <c r="F3769" s="150"/>
      <c r="G3769" s="151"/>
      <c r="H3769" s="23">
        <f>MONTH(CtasReceber[[#This Row],[Data Vencimento]])</f>
        <v>1</v>
      </c>
      <c r="I3769" s="23">
        <f>YEAR(CtasReceber[[#This Row],[Data Vencimento]])</f>
        <v>1900</v>
      </c>
      <c r="J3769" s="156"/>
      <c r="K3769" s="23">
        <f>MONTH(CtasReceber[[#This Row],[Data Recebimento]])</f>
        <v>1</v>
      </c>
      <c r="L3769" s="23">
        <f>YEAR(CtasReceber[[#This Row],[Data Recebimento]])</f>
        <v>1900</v>
      </c>
      <c r="M3769" s="154"/>
      <c r="N3769" s="208"/>
      <c r="O37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0" spans="1:15">
      <c r="A3770" s="156"/>
      <c r="B3770" s="220"/>
      <c r="C3770" s="150"/>
      <c r="D3770" s="150"/>
      <c r="E3770" s="150"/>
      <c r="F3770" s="150"/>
      <c r="G3770" s="151"/>
      <c r="H3770" s="23">
        <f>MONTH(CtasReceber[[#This Row],[Data Vencimento]])</f>
        <v>1</v>
      </c>
      <c r="I3770" s="23">
        <f>YEAR(CtasReceber[[#This Row],[Data Vencimento]])</f>
        <v>1900</v>
      </c>
      <c r="J3770" s="156"/>
      <c r="K3770" s="23">
        <f>MONTH(CtasReceber[[#This Row],[Data Recebimento]])</f>
        <v>1</v>
      </c>
      <c r="L3770" s="23">
        <f>YEAR(CtasReceber[[#This Row],[Data Recebimento]])</f>
        <v>1900</v>
      </c>
      <c r="M3770" s="154"/>
      <c r="N3770" s="208"/>
      <c r="O37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1" spans="1:15">
      <c r="A3771" s="156"/>
      <c r="B3771" s="220"/>
      <c r="C3771" s="150"/>
      <c r="D3771" s="150"/>
      <c r="E3771" s="150"/>
      <c r="F3771" s="150"/>
      <c r="G3771" s="151"/>
      <c r="H3771" s="23">
        <f>MONTH(CtasReceber[[#This Row],[Data Vencimento]])</f>
        <v>1</v>
      </c>
      <c r="I3771" s="23">
        <f>YEAR(CtasReceber[[#This Row],[Data Vencimento]])</f>
        <v>1900</v>
      </c>
      <c r="J3771" s="156"/>
      <c r="K3771" s="23">
        <f>MONTH(CtasReceber[[#This Row],[Data Recebimento]])</f>
        <v>1</v>
      </c>
      <c r="L3771" s="23">
        <f>YEAR(CtasReceber[[#This Row],[Data Recebimento]])</f>
        <v>1900</v>
      </c>
      <c r="M3771" s="154"/>
      <c r="N3771" s="208"/>
      <c r="O37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2" spans="1:15">
      <c r="A3772" s="156"/>
      <c r="B3772" s="220"/>
      <c r="C3772" s="150"/>
      <c r="D3772" s="150"/>
      <c r="E3772" s="150"/>
      <c r="F3772" s="150"/>
      <c r="G3772" s="151"/>
      <c r="H3772" s="23">
        <f>MONTH(CtasReceber[[#This Row],[Data Vencimento]])</f>
        <v>1</v>
      </c>
      <c r="I3772" s="23">
        <f>YEAR(CtasReceber[[#This Row],[Data Vencimento]])</f>
        <v>1900</v>
      </c>
      <c r="J3772" s="156"/>
      <c r="K3772" s="23">
        <f>MONTH(CtasReceber[[#This Row],[Data Recebimento]])</f>
        <v>1</v>
      </c>
      <c r="L3772" s="23">
        <f>YEAR(CtasReceber[[#This Row],[Data Recebimento]])</f>
        <v>1900</v>
      </c>
      <c r="M3772" s="154"/>
      <c r="N3772" s="208"/>
      <c r="O37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3" spans="1:15">
      <c r="A3773" s="156"/>
      <c r="B3773" s="220"/>
      <c r="C3773" s="150"/>
      <c r="D3773" s="150"/>
      <c r="E3773" s="150"/>
      <c r="F3773" s="150"/>
      <c r="G3773" s="151"/>
      <c r="H3773" s="23">
        <f>MONTH(CtasReceber[[#This Row],[Data Vencimento]])</f>
        <v>1</v>
      </c>
      <c r="I3773" s="23">
        <f>YEAR(CtasReceber[[#This Row],[Data Vencimento]])</f>
        <v>1900</v>
      </c>
      <c r="J3773" s="156"/>
      <c r="K3773" s="23">
        <f>MONTH(CtasReceber[[#This Row],[Data Recebimento]])</f>
        <v>1</v>
      </c>
      <c r="L3773" s="23">
        <f>YEAR(CtasReceber[[#This Row],[Data Recebimento]])</f>
        <v>1900</v>
      </c>
      <c r="M3773" s="154"/>
      <c r="N3773" s="208"/>
      <c r="O37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4" spans="1:15">
      <c r="A3774" s="156"/>
      <c r="B3774" s="220"/>
      <c r="C3774" s="150"/>
      <c r="D3774" s="150"/>
      <c r="E3774" s="150"/>
      <c r="F3774" s="150"/>
      <c r="G3774" s="151"/>
      <c r="H3774" s="23">
        <f>MONTH(CtasReceber[[#This Row],[Data Vencimento]])</f>
        <v>1</v>
      </c>
      <c r="I3774" s="23">
        <f>YEAR(CtasReceber[[#This Row],[Data Vencimento]])</f>
        <v>1900</v>
      </c>
      <c r="J3774" s="156"/>
      <c r="K3774" s="23">
        <f>MONTH(CtasReceber[[#This Row],[Data Recebimento]])</f>
        <v>1</v>
      </c>
      <c r="L3774" s="23">
        <f>YEAR(CtasReceber[[#This Row],[Data Recebimento]])</f>
        <v>1900</v>
      </c>
      <c r="M3774" s="154"/>
      <c r="N3774" s="208"/>
      <c r="O37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5" spans="1:15">
      <c r="A3775" s="156"/>
      <c r="B3775" s="220"/>
      <c r="C3775" s="150"/>
      <c r="D3775" s="150"/>
      <c r="E3775" s="150"/>
      <c r="F3775" s="150"/>
      <c r="G3775" s="151"/>
      <c r="H3775" s="23">
        <f>MONTH(CtasReceber[[#This Row],[Data Vencimento]])</f>
        <v>1</v>
      </c>
      <c r="I3775" s="23">
        <f>YEAR(CtasReceber[[#This Row],[Data Vencimento]])</f>
        <v>1900</v>
      </c>
      <c r="J3775" s="156"/>
      <c r="K3775" s="23">
        <f>MONTH(CtasReceber[[#This Row],[Data Recebimento]])</f>
        <v>1</v>
      </c>
      <c r="L3775" s="23">
        <f>YEAR(CtasReceber[[#This Row],[Data Recebimento]])</f>
        <v>1900</v>
      </c>
      <c r="M3775" s="154"/>
      <c r="N3775" s="208"/>
      <c r="O37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6" spans="1:15">
      <c r="A3776" s="156"/>
      <c r="B3776" s="220"/>
      <c r="C3776" s="150"/>
      <c r="D3776" s="150"/>
      <c r="E3776" s="150"/>
      <c r="F3776" s="150"/>
      <c r="G3776" s="151"/>
      <c r="H3776" s="23">
        <f>MONTH(CtasReceber[[#This Row],[Data Vencimento]])</f>
        <v>1</v>
      </c>
      <c r="I3776" s="23">
        <f>YEAR(CtasReceber[[#This Row],[Data Vencimento]])</f>
        <v>1900</v>
      </c>
      <c r="J3776" s="156"/>
      <c r="K3776" s="23">
        <f>MONTH(CtasReceber[[#This Row],[Data Recebimento]])</f>
        <v>1</v>
      </c>
      <c r="L3776" s="23">
        <f>YEAR(CtasReceber[[#This Row],[Data Recebimento]])</f>
        <v>1900</v>
      </c>
      <c r="M3776" s="154"/>
      <c r="N3776" s="208"/>
      <c r="O37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7" spans="1:15">
      <c r="A3777" s="156"/>
      <c r="B3777" s="220"/>
      <c r="C3777" s="150"/>
      <c r="D3777" s="150"/>
      <c r="E3777" s="150"/>
      <c r="F3777" s="150"/>
      <c r="G3777" s="151"/>
      <c r="H3777" s="23">
        <f>MONTH(CtasReceber[[#This Row],[Data Vencimento]])</f>
        <v>1</v>
      </c>
      <c r="I3777" s="23">
        <f>YEAR(CtasReceber[[#This Row],[Data Vencimento]])</f>
        <v>1900</v>
      </c>
      <c r="J3777" s="156"/>
      <c r="K3777" s="23">
        <f>MONTH(CtasReceber[[#This Row],[Data Recebimento]])</f>
        <v>1</v>
      </c>
      <c r="L3777" s="23">
        <f>YEAR(CtasReceber[[#This Row],[Data Recebimento]])</f>
        <v>1900</v>
      </c>
      <c r="M3777" s="154"/>
      <c r="N3777" s="208"/>
      <c r="O37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8" spans="1:15">
      <c r="A3778" s="156"/>
      <c r="B3778" s="220"/>
      <c r="C3778" s="150"/>
      <c r="D3778" s="150"/>
      <c r="E3778" s="150"/>
      <c r="F3778" s="150"/>
      <c r="G3778" s="151"/>
      <c r="H3778" s="23">
        <f>MONTH(CtasReceber[[#This Row],[Data Vencimento]])</f>
        <v>1</v>
      </c>
      <c r="I3778" s="23">
        <f>YEAR(CtasReceber[[#This Row],[Data Vencimento]])</f>
        <v>1900</v>
      </c>
      <c r="J3778" s="156"/>
      <c r="K3778" s="23">
        <f>MONTH(CtasReceber[[#This Row],[Data Recebimento]])</f>
        <v>1</v>
      </c>
      <c r="L3778" s="23">
        <f>YEAR(CtasReceber[[#This Row],[Data Recebimento]])</f>
        <v>1900</v>
      </c>
      <c r="M3778" s="154"/>
      <c r="N3778" s="208"/>
      <c r="O37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79" spans="1:15">
      <c r="A3779" s="156"/>
      <c r="B3779" s="220"/>
      <c r="C3779" s="150"/>
      <c r="D3779" s="150"/>
      <c r="E3779" s="150"/>
      <c r="F3779" s="150"/>
      <c r="G3779" s="151"/>
      <c r="H3779" s="23">
        <f>MONTH(CtasReceber[[#This Row],[Data Vencimento]])</f>
        <v>1</v>
      </c>
      <c r="I3779" s="23">
        <f>YEAR(CtasReceber[[#This Row],[Data Vencimento]])</f>
        <v>1900</v>
      </c>
      <c r="J3779" s="156"/>
      <c r="K3779" s="23">
        <f>MONTH(CtasReceber[[#This Row],[Data Recebimento]])</f>
        <v>1</v>
      </c>
      <c r="L3779" s="23">
        <f>YEAR(CtasReceber[[#This Row],[Data Recebimento]])</f>
        <v>1900</v>
      </c>
      <c r="M3779" s="154"/>
      <c r="N3779" s="208"/>
      <c r="O37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0" spans="1:15">
      <c r="A3780" s="156"/>
      <c r="B3780" s="220"/>
      <c r="C3780" s="150"/>
      <c r="D3780" s="150"/>
      <c r="E3780" s="150"/>
      <c r="F3780" s="150"/>
      <c r="G3780" s="151"/>
      <c r="H3780" s="23">
        <f>MONTH(CtasReceber[[#This Row],[Data Vencimento]])</f>
        <v>1</v>
      </c>
      <c r="I3780" s="23">
        <f>YEAR(CtasReceber[[#This Row],[Data Vencimento]])</f>
        <v>1900</v>
      </c>
      <c r="J3780" s="156"/>
      <c r="K3780" s="23">
        <f>MONTH(CtasReceber[[#This Row],[Data Recebimento]])</f>
        <v>1</v>
      </c>
      <c r="L3780" s="23">
        <f>YEAR(CtasReceber[[#This Row],[Data Recebimento]])</f>
        <v>1900</v>
      </c>
      <c r="M3780" s="154"/>
      <c r="N3780" s="208"/>
      <c r="O37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1" spans="1:15">
      <c r="A3781" s="156"/>
      <c r="B3781" s="220"/>
      <c r="C3781" s="150"/>
      <c r="D3781" s="150"/>
      <c r="E3781" s="150"/>
      <c r="F3781" s="150"/>
      <c r="G3781" s="151"/>
      <c r="H3781" s="23">
        <f>MONTH(CtasReceber[[#This Row],[Data Vencimento]])</f>
        <v>1</v>
      </c>
      <c r="I3781" s="23">
        <f>YEAR(CtasReceber[[#This Row],[Data Vencimento]])</f>
        <v>1900</v>
      </c>
      <c r="J3781" s="156"/>
      <c r="K3781" s="23">
        <f>MONTH(CtasReceber[[#This Row],[Data Recebimento]])</f>
        <v>1</v>
      </c>
      <c r="L3781" s="23">
        <f>YEAR(CtasReceber[[#This Row],[Data Recebimento]])</f>
        <v>1900</v>
      </c>
      <c r="M3781" s="154"/>
      <c r="N3781" s="208"/>
      <c r="O37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2" spans="1:15">
      <c r="A3782" s="156"/>
      <c r="B3782" s="220"/>
      <c r="C3782" s="150"/>
      <c r="D3782" s="150"/>
      <c r="E3782" s="150"/>
      <c r="F3782" s="150"/>
      <c r="G3782" s="151"/>
      <c r="H3782" s="23">
        <f>MONTH(CtasReceber[[#This Row],[Data Vencimento]])</f>
        <v>1</v>
      </c>
      <c r="I3782" s="23">
        <f>YEAR(CtasReceber[[#This Row],[Data Vencimento]])</f>
        <v>1900</v>
      </c>
      <c r="J3782" s="156"/>
      <c r="K3782" s="23">
        <f>MONTH(CtasReceber[[#This Row],[Data Recebimento]])</f>
        <v>1</v>
      </c>
      <c r="L3782" s="23">
        <f>YEAR(CtasReceber[[#This Row],[Data Recebimento]])</f>
        <v>1900</v>
      </c>
      <c r="M3782" s="154"/>
      <c r="N3782" s="208"/>
      <c r="O37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3" spans="1:15">
      <c r="A3783" s="156"/>
      <c r="B3783" s="220"/>
      <c r="C3783" s="150"/>
      <c r="D3783" s="150"/>
      <c r="E3783" s="150"/>
      <c r="F3783" s="150"/>
      <c r="G3783" s="151"/>
      <c r="H3783" s="23">
        <f>MONTH(CtasReceber[[#This Row],[Data Vencimento]])</f>
        <v>1</v>
      </c>
      <c r="I3783" s="23">
        <f>YEAR(CtasReceber[[#This Row],[Data Vencimento]])</f>
        <v>1900</v>
      </c>
      <c r="J3783" s="156"/>
      <c r="K3783" s="23">
        <f>MONTH(CtasReceber[[#This Row],[Data Recebimento]])</f>
        <v>1</v>
      </c>
      <c r="L3783" s="23">
        <f>YEAR(CtasReceber[[#This Row],[Data Recebimento]])</f>
        <v>1900</v>
      </c>
      <c r="M3783" s="154"/>
      <c r="N3783" s="208"/>
      <c r="O37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4" spans="1:15">
      <c r="A3784" s="156"/>
      <c r="B3784" s="220"/>
      <c r="C3784" s="150"/>
      <c r="D3784" s="150"/>
      <c r="E3784" s="150"/>
      <c r="F3784" s="150"/>
      <c r="G3784" s="151"/>
      <c r="H3784" s="23">
        <f>MONTH(CtasReceber[[#This Row],[Data Vencimento]])</f>
        <v>1</v>
      </c>
      <c r="I3784" s="23">
        <f>YEAR(CtasReceber[[#This Row],[Data Vencimento]])</f>
        <v>1900</v>
      </c>
      <c r="J3784" s="156"/>
      <c r="K3784" s="23">
        <f>MONTH(CtasReceber[[#This Row],[Data Recebimento]])</f>
        <v>1</v>
      </c>
      <c r="L3784" s="23">
        <f>YEAR(CtasReceber[[#This Row],[Data Recebimento]])</f>
        <v>1900</v>
      </c>
      <c r="M3784" s="154"/>
      <c r="N3784" s="208"/>
      <c r="O37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5" spans="1:15">
      <c r="A3785" s="156"/>
      <c r="B3785" s="220"/>
      <c r="C3785" s="150"/>
      <c r="D3785" s="150"/>
      <c r="E3785" s="150"/>
      <c r="F3785" s="150"/>
      <c r="G3785" s="151"/>
      <c r="H3785" s="23">
        <f>MONTH(CtasReceber[[#This Row],[Data Vencimento]])</f>
        <v>1</v>
      </c>
      <c r="I3785" s="23">
        <f>YEAR(CtasReceber[[#This Row],[Data Vencimento]])</f>
        <v>1900</v>
      </c>
      <c r="J3785" s="156"/>
      <c r="K3785" s="23">
        <f>MONTH(CtasReceber[[#This Row],[Data Recebimento]])</f>
        <v>1</v>
      </c>
      <c r="L3785" s="23">
        <f>YEAR(CtasReceber[[#This Row],[Data Recebimento]])</f>
        <v>1900</v>
      </c>
      <c r="M3785" s="154"/>
      <c r="N3785" s="208"/>
      <c r="O37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6" spans="1:15">
      <c r="A3786" s="156"/>
      <c r="B3786" s="220"/>
      <c r="C3786" s="150"/>
      <c r="D3786" s="150"/>
      <c r="E3786" s="150"/>
      <c r="F3786" s="150"/>
      <c r="G3786" s="151"/>
      <c r="H3786" s="23">
        <f>MONTH(CtasReceber[[#This Row],[Data Vencimento]])</f>
        <v>1</v>
      </c>
      <c r="I3786" s="23">
        <f>YEAR(CtasReceber[[#This Row],[Data Vencimento]])</f>
        <v>1900</v>
      </c>
      <c r="J3786" s="156"/>
      <c r="K3786" s="23">
        <f>MONTH(CtasReceber[[#This Row],[Data Recebimento]])</f>
        <v>1</v>
      </c>
      <c r="L3786" s="23">
        <f>YEAR(CtasReceber[[#This Row],[Data Recebimento]])</f>
        <v>1900</v>
      </c>
      <c r="M3786" s="154"/>
      <c r="N3786" s="208"/>
      <c r="O37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7" spans="1:15">
      <c r="A3787" s="156"/>
      <c r="B3787" s="220"/>
      <c r="C3787" s="150"/>
      <c r="D3787" s="150"/>
      <c r="E3787" s="150"/>
      <c r="F3787" s="150"/>
      <c r="G3787" s="151"/>
      <c r="H3787" s="23">
        <f>MONTH(CtasReceber[[#This Row],[Data Vencimento]])</f>
        <v>1</v>
      </c>
      <c r="I3787" s="23">
        <f>YEAR(CtasReceber[[#This Row],[Data Vencimento]])</f>
        <v>1900</v>
      </c>
      <c r="J3787" s="156"/>
      <c r="K3787" s="23">
        <f>MONTH(CtasReceber[[#This Row],[Data Recebimento]])</f>
        <v>1</v>
      </c>
      <c r="L3787" s="23">
        <f>YEAR(CtasReceber[[#This Row],[Data Recebimento]])</f>
        <v>1900</v>
      </c>
      <c r="M3787" s="154"/>
      <c r="N3787" s="208"/>
      <c r="O37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8" spans="1:15">
      <c r="A3788" s="156"/>
      <c r="B3788" s="220"/>
      <c r="C3788" s="150"/>
      <c r="D3788" s="150"/>
      <c r="E3788" s="150"/>
      <c r="F3788" s="150"/>
      <c r="G3788" s="151"/>
      <c r="H3788" s="23">
        <f>MONTH(CtasReceber[[#This Row],[Data Vencimento]])</f>
        <v>1</v>
      </c>
      <c r="I3788" s="23">
        <f>YEAR(CtasReceber[[#This Row],[Data Vencimento]])</f>
        <v>1900</v>
      </c>
      <c r="J3788" s="156"/>
      <c r="K3788" s="23">
        <f>MONTH(CtasReceber[[#This Row],[Data Recebimento]])</f>
        <v>1</v>
      </c>
      <c r="L3788" s="23">
        <f>YEAR(CtasReceber[[#This Row],[Data Recebimento]])</f>
        <v>1900</v>
      </c>
      <c r="M3788" s="154"/>
      <c r="N3788" s="208"/>
      <c r="O37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89" spans="1:15">
      <c r="A3789" s="156"/>
      <c r="B3789" s="220"/>
      <c r="C3789" s="150"/>
      <c r="D3789" s="150"/>
      <c r="E3789" s="150"/>
      <c r="F3789" s="150"/>
      <c r="G3789" s="151"/>
      <c r="H3789" s="23">
        <f>MONTH(CtasReceber[[#This Row],[Data Vencimento]])</f>
        <v>1</v>
      </c>
      <c r="I3789" s="23">
        <f>YEAR(CtasReceber[[#This Row],[Data Vencimento]])</f>
        <v>1900</v>
      </c>
      <c r="J3789" s="156"/>
      <c r="K3789" s="23">
        <f>MONTH(CtasReceber[[#This Row],[Data Recebimento]])</f>
        <v>1</v>
      </c>
      <c r="L3789" s="23">
        <f>YEAR(CtasReceber[[#This Row],[Data Recebimento]])</f>
        <v>1900</v>
      </c>
      <c r="M3789" s="154"/>
      <c r="N3789" s="208"/>
      <c r="O37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0" spans="1:15">
      <c r="A3790" s="156"/>
      <c r="B3790" s="220"/>
      <c r="C3790" s="150"/>
      <c r="D3790" s="150"/>
      <c r="E3790" s="150"/>
      <c r="F3790" s="150"/>
      <c r="G3790" s="151"/>
      <c r="H3790" s="23">
        <f>MONTH(CtasReceber[[#This Row],[Data Vencimento]])</f>
        <v>1</v>
      </c>
      <c r="I3790" s="23">
        <f>YEAR(CtasReceber[[#This Row],[Data Vencimento]])</f>
        <v>1900</v>
      </c>
      <c r="J3790" s="156"/>
      <c r="K3790" s="23">
        <f>MONTH(CtasReceber[[#This Row],[Data Recebimento]])</f>
        <v>1</v>
      </c>
      <c r="L3790" s="23">
        <f>YEAR(CtasReceber[[#This Row],[Data Recebimento]])</f>
        <v>1900</v>
      </c>
      <c r="M3790" s="154"/>
      <c r="N3790" s="208"/>
      <c r="O37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1" spans="1:15">
      <c r="A3791" s="156"/>
      <c r="B3791" s="220"/>
      <c r="C3791" s="150"/>
      <c r="D3791" s="150"/>
      <c r="E3791" s="150"/>
      <c r="F3791" s="150"/>
      <c r="G3791" s="151"/>
      <c r="H3791" s="23">
        <f>MONTH(CtasReceber[[#This Row],[Data Vencimento]])</f>
        <v>1</v>
      </c>
      <c r="I3791" s="23">
        <f>YEAR(CtasReceber[[#This Row],[Data Vencimento]])</f>
        <v>1900</v>
      </c>
      <c r="J3791" s="156"/>
      <c r="K3791" s="23">
        <f>MONTH(CtasReceber[[#This Row],[Data Recebimento]])</f>
        <v>1</v>
      </c>
      <c r="L3791" s="23">
        <f>YEAR(CtasReceber[[#This Row],[Data Recebimento]])</f>
        <v>1900</v>
      </c>
      <c r="M3791" s="154"/>
      <c r="N3791" s="208"/>
      <c r="O37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2" spans="1:15">
      <c r="A3792" s="156"/>
      <c r="B3792" s="220"/>
      <c r="C3792" s="150"/>
      <c r="D3792" s="150"/>
      <c r="E3792" s="150"/>
      <c r="F3792" s="150"/>
      <c r="G3792" s="151"/>
      <c r="H3792" s="23">
        <f>MONTH(CtasReceber[[#This Row],[Data Vencimento]])</f>
        <v>1</v>
      </c>
      <c r="I3792" s="23">
        <f>YEAR(CtasReceber[[#This Row],[Data Vencimento]])</f>
        <v>1900</v>
      </c>
      <c r="J3792" s="156"/>
      <c r="K3792" s="23">
        <f>MONTH(CtasReceber[[#This Row],[Data Recebimento]])</f>
        <v>1</v>
      </c>
      <c r="L3792" s="23">
        <f>YEAR(CtasReceber[[#This Row],[Data Recebimento]])</f>
        <v>1900</v>
      </c>
      <c r="M3792" s="154"/>
      <c r="N3792" s="208"/>
      <c r="O37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3" spans="1:15">
      <c r="A3793" s="156"/>
      <c r="B3793" s="220"/>
      <c r="C3793" s="150"/>
      <c r="D3793" s="150"/>
      <c r="E3793" s="150"/>
      <c r="F3793" s="150"/>
      <c r="G3793" s="151"/>
      <c r="H3793" s="23">
        <f>MONTH(CtasReceber[[#This Row],[Data Vencimento]])</f>
        <v>1</v>
      </c>
      <c r="I3793" s="23">
        <f>YEAR(CtasReceber[[#This Row],[Data Vencimento]])</f>
        <v>1900</v>
      </c>
      <c r="J3793" s="156"/>
      <c r="K3793" s="23">
        <f>MONTH(CtasReceber[[#This Row],[Data Recebimento]])</f>
        <v>1</v>
      </c>
      <c r="L3793" s="23">
        <f>YEAR(CtasReceber[[#This Row],[Data Recebimento]])</f>
        <v>1900</v>
      </c>
      <c r="M3793" s="154"/>
      <c r="N3793" s="208"/>
      <c r="O37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4" spans="1:15">
      <c r="A3794" s="156"/>
      <c r="B3794" s="220"/>
      <c r="C3794" s="150"/>
      <c r="D3794" s="150"/>
      <c r="E3794" s="150"/>
      <c r="F3794" s="150"/>
      <c r="G3794" s="151"/>
      <c r="H3794" s="23">
        <f>MONTH(CtasReceber[[#This Row],[Data Vencimento]])</f>
        <v>1</v>
      </c>
      <c r="I3794" s="23">
        <f>YEAR(CtasReceber[[#This Row],[Data Vencimento]])</f>
        <v>1900</v>
      </c>
      <c r="J3794" s="156"/>
      <c r="K3794" s="23">
        <f>MONTH(CtasReceber[[#This Row],[Data Recebimento]])</f>
        <v>1</v>
      </c>
      <c r="L3794" s="23">
        <f>YEAR(CtasReceber[[#This Row],[Data Recebimento]])</f>
        <v>1900</v>
      </c>
      <c r="M3794" s="154"/>
      <c r="N3794" s="208"/>
      <c r="O37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5" spans="1:15">
      <c r="A3795" s="156"/>
      <c r="B3795" s="220"/>
      <c r="C3795" s="150"/>
      <c r="D3795" s="150"/>
      <c r="E3795" s="150"/>
      <c r="F3795" s="150"/>
      <c r="G3795" s="151"/>
      <c r="H3795" s="23">
        <f>MONTH(CtasReceber[[#This Row],[Data Vencimento]])</f>
        <v>1</v>
      </c>
      <c r="I3795" s="23">
        <f>YEAR(CtasReceber[[#This Row],[Data Vencimento]])</f>
        <v>1900</v>
      </c>
      <c r="J3795" s="156"/>
      <c r="K3795" s="23">
        <f>MONTH(CtasReceber[[#This Row],[Data Recebimento]])</f>
        <v>1</v>
      </c>
      <c r="L3795" s="23">
        <f>YEAR(CtasReceber[[#This Row],[Data Recebimento]])</f>
        <v>1900</v>
      </c>
      <c r="M3795" s="154"/>
      <c r="N3795" s="208"/>
      <c r="O37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6" spans="1:15">
      <c r="A3796" s="156"/>
      <c r="B3796" s="220"/>
      <c r="C3796" s="150"/>
      <c r="D3796" s="150"/>
      <c r="E3796" s="150"/>
      <c r="F3796" s="150"/>
      <c r="G3796" s="151"/>
      <c r="H3796" s="23">
        <f>MONTH(CtasReceber[[#This Row],[Data Vencimento]])</f>
        <v>1</v>
      </c>
      <c r="I3796" s="23">
        <f>YEAR(CtasReceber[[#This Row],[Data Vencimento]])</f>
        <v>1900</v>
      </c>
      <c r="J3796" s="156"/>
      <c r="K3796" s="23">
        <f>MONTH(CtasReceber[[#This Row],[Data Recebimento]])</f>
        <v>1</v>
      </c>
      <c r="L3796" s="23">
        <f>YEAR(CtasReceber[[#This Row],[Data Recebimento]])</f>
        <v>1900</v>
      </c>
      <c r="M3796" s="154"/>
      <c r="N3796" s="208"/>
      <c r="O37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7" spans="1:15">
      <c r="A3797" s="156"/>
      <c r="B3797" s="220"/>
      <c r="C3797" s="150"/>
      <c r="D3797" s="150"/>
      <c r="E3797" s="150"/>
      <c r="F3797" s="150"/>
      <c r="G3797" s="151"/>
      <c r="H3797" s="23">
        <f>MONTH(CtasReceber[[#This Row],[Data Vencimento]])</f>
        <v>1</v>
      </c>
      <c r="I3797" s="23">
        <f>YEAR(CtasReceber[[#This Row],[Data Vencimento]])</f>
        <v>1900</v>
      </c>
      <c r="J3797" s="156"/>
      <c r="K3797" s="23">
        <f>MONTH(CtasReceber[[#This Row],[Data Recebimento]])</f>
        <v>1</v>
      </c>
      <c r="L3797" s="23">
        <f>YEAR(CtasReceber[[#This Row],[Data Recebimento]])</f>
        <v>1900</v>
      </c>
      <c r="M3797" s="154"/>
      <c r="N3797" s="208"/>
      <c r="O37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8" spans="1:15">
      <c r="A3798" s="156"/>
      <c r="B3798" s="220"/>
      <c r="C3798" s="150"/>
      <c r="D3798" s="150"/>
      <c r="E3798" s="150"/>
      <c r="F3798" s="150"/>
      <c r="G3798" s="151"/>
      <c r="H3798" s="23">
        <f>MONTH(CtasReceber[[#This Row],[Data Vencimento]])</f>
        <v>1</v>
      </c>
      <c r="I3798" s="23">
        <f>YEAR(CtasReceber[[#This Row],[Data Vencimento]])</f>
        <v>1900</v>
      </c>
      <c r="J3798" s="156"/>
      <c r="K3798" s="23">
        <f>MONTH(CtasReceber[[#This Row],[Data Recebimento]])</f>
        <v>1</v>
      </c>
      <c r="L3798" s="23">
        <f>YEAR(CtasReceber[[#This Row],[Data Recebimento]])</f>
        <v>1900</v>
      </c>
      <c r="M3798" s="154"/>
      <c r="N3798" s="208"/>
      <c r="O37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799" spans="1:15">
      <c r="A3799" s="156"/>
      <c r="B3799" s="220"/>
      <c r="C3799" s="150"/>
      <c r="D3799" s="150"/>
      <c r="E3799" s="150"/>
      <c r="F3799" s="150"/>
      <c r="G3799" s="151"/>
      <c r="H3799" s="23">
        <f>MONTH(CtasReceber[[#This Row],[Data Vencimento]])</f>
        <v>1</v>
      </c>
      <c r="I3799" s="23">
        <f>YEAR(CtasReceber[[#This Row],[Data Vencimento]])</f>
        <v>1900</v>
      </c>
      <c r="J3799" s="156"/>
      <c r="K3799" s="23">
        <f>MONTH(CtasReceber[[#This Row],[Data Recebimento]])</f>
        <v>1</v>
      </c>
      <c r="L3799" s="23">
        <f>YEAR(CtasReceber[[#This Row],[Data Recebimento]])</f>
        <v>1900</v>
      </c>
      <c r="M3799" s="154"/>
      <c r="N3799" s="208"/>
      <c r="O37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0" spans="1:15">
      <c r="A3800" s="156"/>
      <c r="B3800" s="220"/>
      <c r="C3800" s="150"/>
      <c r="D3800" s="150"/>
      <c r="E3800" s="150"/>
      <c r="F3800" s="150"/>
      <c r="G3800" s="151"/>
      <c r="H3800" s="23">
        <f>MONTH(CtasReceber[[#This Row],[Data Vencimento]])</f>
        <v>1</v>
      </c>
      <c r="I3800" s="23">
        <f>YEAR(CtasReceber[[#This Row],[Data Vencimento]])</f>
        <v>1900</v>
      </c>
      <c r="J3800" s="156"/>
      <c r="K3800" s="23">
        <f>MONTH(CtasReceber[[#This Row],[Data Recebimento]])</f>
        <v>1</v>
      </c>
      <c r="L3800" s="23">
        <f>YEAR(CtasReceber[[#This Row],[Data Recebimento]])</f>
        <v>1900</v>
      </c>
      <c r="M3800" s="154"/>
      <c r="N3800" s="208"/>
      <c r="O38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1" spans="1:15">
      <c r="A3801" s="156"/>
      <c r="B3801" s="220"/>
      <c r="C3801" s="150"/>
      <c r="D3801" s="150"/>
      <c r="E3801" s="150"/>
      <c r="F3801" s="150"/>
      <c r="G3801" s="151"/>
      <c r="H3801" s="23">
        <f>MONTH(CtasReceber[[#This Row],[Data Vencimento]])</f>
        <v>1</v>
      </c>
      <c r="I3801" s="23">
        <f>YEAR(CtasReceber[[#This Row],[Data Vencimento]])</f>
        <v>1900</v>
      </c>
      <c r="J3801" s="156"/>
      <c r="K3801" s="23">
        <f>MONTH(CtasReceber[[#This Row],[Data Recebimento]])</f>
        <v>1</v>
      </c>
      <c r="L3801" s="23">
        <f>YEAR(CtasReceber[[#This Row],[Data Recebimento]])</f>
        <v>1900</v>
      </c>
      <c r="M3801" s="154"/>
      <c r="N3801" s="208"/>
      <c r="O38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2" spans="1:15">
      <c r="A3802" s="156"/>
      <c r="B3802" s="220"/>
      <c r="C3802" s="150"/>
      <c r="D3802" s="150"/>
      <c r="E3802" s="150"/>
      <c r="F3802" s="150"/>
      <c r="G3802" s="151"/>
      <c r="H3802" s="23">
        <f>MONTH(CtasReceber[[#This Row],[Data Vencimento]])</f>
        <v>1</v>
      </c>
      <c r="I3802" s="23">
        <f>YEAR(CtasReceber[[#This Row],[Data Vencimento]])</f>
        <v>1900</v>
      </c>
      <c r="J3802" s="156"/>
      <c r="K3802" s="23">
        <f>MONTH(CtasReceber[[#This Row],[Data Recebimento]])</f>
        <v>1</v>
      </c>
      <c r="L3802" s="23">
        <f>YEAR(CtasReceber[[#This Row],[Data Recebimento]])</f>
        <v>1900</v>
      </c>
      <c r="M3802" s="154"/>
      <c r="N3802" s="208"/>
      <c r="O38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3" spans="1:15">
      <c r="A3803" s="156"/>
      <c r="B3803" s="220"/>
      <c r="C3803" s="150"/>
      <c r="D3803" s="150"/>
      <c r="E3803" s="150"/>
      <c r="F3803" s="150"/>
      <c r="G3803" s="151"/>
      <c r="H3803" s="23">
        <f>MONTH(CtasReceber[[#This Row],[Data Vencimento]])</f>
        <v>1</v>
      </c>
      <c r="I3803" s="23">
        <f>YEAR(CtasReceber[[#This Row],[Data Vencimento]])</f>
        <v>1900</v>
      </c>
      <c r="J3803" s="156"/>
      <c r="K3803" s="23">
        <f>MONTH(CtasReceber[[#This Row],[Data Recebimento]])</f>
        <v>1</v>
      </c>
      <c r="L3803" s="23">
        <f>YEAR(CtasReceber[[#This Row],[Data Recebimento]])</f>
        <v>1900</v>
      </c>
      <c r="M3803" s="154"/>
      <c r="N3803" s="208"/>
      <c r="O38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4" spans="1:15">
      <c r="A3804" s="156"/>
      <c r="B3804" s="220"/>
      <c r="C3804" s="150"/>
      <c r="D3804" s="150"/>
      <c r="E3804" s="150"/>
      <c r="F3804" s="150"/>
      <c r="G3804" s="151"/>
      <c r="H3804" s="23">
        <f>MONTH(CtasReceber[[#This Row],[Data Vencimento]])</f>
        <v>1</v>
      </c>
      <c r="I3804" s="23">
        <f>YEAR(CtasReceber[[#This Row],[Data Vencimento]])</f>
        <v>1900</v>
      </c>
      <c r="J3804" s="156"/>
      <c r="K3804" s="23">
        <f>MONTH(CtasReceber[[#This Row],[Data Recebimento]])</f>
        <v>1</v>
      </c>
      <c r="L3804" s="23">
        <f>YEAR(CtasReceber[[#This Row],[Data Recebimento]])</f>
        <v>1900</v>
      </c>
      <c r="M3804" s="154"/>
      <c r="N3804" s="208"/>
      <c r="O38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5" spans="1:15">
      <c r="A3805" s="156"/>
      <c r="B3805" s="220"/>
      <c r="C3805" s="150"/>
      <c r="D3805" s="150"/>
      <c r="E3805" s="150"/>
      <c r="F3805" s="150"/>
      <c r="G3805" s="151"/>
      <c r="H3805" s="23">
        <f>MONTH(CtasReceber[[#This Row],[Data Vencimento]])</f>
        <v>1</v>
      </c>
      <c r="I3805" s="23">
        <f>YEAR(CtasReceber[[#This Row],[Data Vencimento]])</f>
        <v>1900</v>
      </c>
      <c r="J3805" s="156"/>
      <c r="K3805" s="23">
        <f>MONTH(CtasReceber[[#This Row],[Data Recebimento]])</f>
        <v>1</v>
      </c>
      <c r="L3805" s="23">
        <f>YEAR(CtasReceber[[#This Row],[Data Recebimento]])</f>
        <v>1900</v>
      </c>
      <c r="M3805" s="154"/>
      <c r="N3805" s="208"/>
      <c r="O38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6" spans="1:15">
      <c r="A3806" s="156"/>
      <c r="B3806" s="220"/>
      <c r="C3806" s="150"/>
      <c r="D3806" s="150"/>
      <c r="E3806" s="150"/>
      <c r="F3806" s="150"/>
      <c r="G3806" s="151"/>
      <c r="H3806" s="23">
        <f>MONTH(CtasReceber[[#This Row],[Data Vencimento]])</f>
        <v>1</v>
      </c>
      <c r="I3806" s="23">
        <f>YEAR(CtasReceber[[#This Row],[Data Vencimento]])</f>
        <v>1900</v>
      </c>
      <c r="J3806" s="156"/>
      <c r="K3806" s="23">
        <f>MONTH(CtasReceber[[#This Row],[Data Recebimento]])</f>
        <v>1</v>
      </c>
      <c r="L3806" s="23">
        <f>YEAR(CtasReceber[[#This Row],[Data Recebimento]])</f>
        <v>1900</v>
      </c>
      <c r="M3806" s="154"/>
      <c r="N3806" s="208"/>
      <c r="O38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7" spans="1:15">
      <c r="A3807" s="156"/>
      <c r="B3807" s="220"/>
      <c r="C3807" s="150"/>
      <c r="D3807" s="150"/>
      <c r="E3807" s="150"/>
      <c r="F3807" s="150"/>
      <c r="G3807" s="151"/>
      <c r="H3807" s="23">
        <f>MONTH(CtasReceber[[#This Row],[Data Vencimento]])</f>
        <v>1</v>
      </c>
      <c r="I3807" s="23">
        <f>YEAR(CtasReceber[[#This Row],[Data Vencimento]])</f>
        <v>1900</v>
      </c>
      <c r="J3807" s="156"/>
      <c r="K3807" s="23">
        <f>MONTH(CtasReceber[[#This Row],[Data Recebimento]])</f>
        <v>1</v>
      </c>
      <c r="L3807" s="23">
        <f>YEAR(CtasReceber[[#This Row],[Data Recebimento]])</f>
        <v>1900</v>
      </c>
      <c r="M3807" s="154"/>
      <c r="N3807" s="208"/>
      <c r="O38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8" spans="1:15">
      <c r="A3808" s="156"/>
      <c r="B3808" s="220"/>
      <c r="C3808" s="150"/>
      <c r="D3808" s="150"/>
      <c r="E3808" s="150"/>
      <c r="F3808" s="150"/>
      <c r="G3808" s="151"/>
      <c r="H3808" s="23">
        <f>MONTH(CtasReceber[[#This Row],[Data Vencimento]])</f>
        <v>1</v>
      </c>
      <c r="I3808" s="23">
        <f>YEAR(CtasReceber[[#This Row],[Data Vencimento]])</f>
        <v>1900</v>
      </c>
      <c r="J3808" s="156"/>
      <c r="K3808" s="23">
        <f>MONTH(CtasReceber[[#This Row],[Data Recebimento]])</f>
        <v>1</v>
      </c>
      <c r="L3808" s="23">
        <f>YEAR(CtasReceber[[#This Row],[Data Recebimento]])</f>
        <v>1900</v>
      </c>
      <c r="M3808" s="154"/>
      <c r="N3808" s="208"/>
      <c r="O38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09" spans="1:15">
      <c r="A3809" s="156"/>
      <c r="B3809" s="220"/>
      <c r="C3809" s="150"/>
      <c r="D3809" s="150"/>
      <c r="E3809" s="150"/>
      <c r="F3809" s="150"/>
      <c r="G3809" s="151"/>
      <c r="H3809" s="23">
        <f>MONTH(CtasReceber[[#This Row],[Data Vencimento]])</f>
        <v>1</v>
      </c>
      <c r="I3809" s="23">
        <f>YEAR(CtasReceber[[#This Row],[Data Vencimento]])</f>
        <v>1900</v>
      </c>
      <c r="J3809" s="156"/>
      <c r="K3809" s="23">
        <f>MONTH(CtasReceber[[#This Row],[Data Recebimento]])</f>
        <v>1</v>
      </c>
      <c r="L3809" s="23">
        <f>YEAR(CtasReceber[[#This Row],[Data Recebimento]])</f>
        <v>1900</v>
      </c>
      <c r="M3809" s="154"/>
      <c r="N3809" s="208"/>
      <c r="O38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0" spans="1:15">
      <c r="A3810" s="156"/>
      <c r="B3810" s="220"/>
      <c r="C3810" s="150"/>
      <c r="D3810" s="150"/>
      <c r="E3810" s="150"/>
      <c r="F3810" s="150"/>
      <c r="G3810" s="151"/>
      <c r="H3810" s="23">
        <f>MONTH(CtasReceber[[#This Row],[Data Vencimento]])</f>
        <v>1</v>
      </c>
      <c r="I3810" s="23">
        <f>YEAR(CtasReceber[[#This Row],[Data Vencimento]])</f>
        <v>1900</v>
      </c>
      <c r="J3810" s="156"/>
      <c r="K3810" s="23">
        <f>MONTH(CtasReceber[[#This Row],[Data Recebimento]])</f>
        <v>1</v>
      </c>
      <c r="L3810" s="23">
        <f>YEAR(CtasReceber[[#This Row],[Data Recebimento]])</f>
        <v>1900</v>
      </c>
      <c r="M3810" s="154"/>
      <c r="N3810" s="208"/>
      <c r="O38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1" spans="1:15">
      <c r="A3811" s="156"/>
      <c r="B3811" s="220"/>
      <c r="C3811" s="150"/>
      <c r="D3811" s="150"/>
      <c r="E3811" s="150"/>
      <c r="F3811" s="150"/>
      <c r="G3811" s="151"/>
      <c r="H3811" s="23">
        <f>MONTH(CtasReceber[[#This Row],[Data Vencimento]])</f>
        <v>1</v>
      </c>
      <c r="I3811" s="23">
        <f>YEAR(CtasReceber[[#This Row],[Data Vencimento]])</f>
        <v>1900</v>
      </c>
      <c r="J3811" s="156"/>
      <c r="K3811" s="23">
        <f>MONTH(CtasReceber[[#This Row],[Data Recebimento]])</f>
        <v>1</v>
      </c>
      <c r="L3811" s="23">
        <f>YEAR(CtasReceber[[#This Row],[Data Recebimento]])</f>
        <v>1900</v>
      </c>
      <c r="M3811" s="154"/>
      <c r="N3811" s="208"/>
      <c r="O38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2" spans="1:15">
      <c r="A3812" s="156"/>
      <c r="B3812" s="220"/>
      <c r="C3812" s="150"/>
      <c r="D3812" s="150"/>
      <c r="E3812" s="150"/>
      <c r="F3812" s="150"/>
      <c r="G3812" s="151"/>
      <c r="H3812" s="23">
        <f>MONTH(CtasReceber[[#This Row],[Data Vencimento]])</f>
        <v>1</v>
      </c>
      <c r="I3812" s="23">
        <f>YEAR(CtasReceber[[#This Row],[Data Vencimento]])</f>
        <v>1900</v>
      </c>
      <c r="J3812" s="156"/>
      <c r="K3812" s="23">
        <f>MONTH(CtasReceber[[#This Row],[Data Recebimento]])</f>
        <v>1</v>
      </c>
      <c r="L3812" s="23">
        <f>YEAR(CtasReceber[[#This Row],[Data Recebimento]])</f>
        <v>1900</v>
      </c>
      <c r="M3812" s="154"/>
      <c r="N3812" s="208"/>
      <c r="O38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3" spans="1:15">
      <c r="A3813" s="156"/>
      <c r="B3813" s="220"/>
      <c r="C3813" s="150"/>
      <c r="D3813" s="150"/>
      <c r="E3813" s="150"/>
      <c r="F3813" s="150"/>
      <c r="G3813" s="151"/>
      <c r="H3813" s="23">
        <f>MONTH(CtasReceber[[#This Row],[Data Vencimento]])</f>
        <v>1</v>
      </c>
      <c r="I3813" s="23">
        <f>YEAR(CtasReceber[[#This Row],[Data Vencimento]])</f>
        <v>1900</v>
      </c>
      <c r="J3813" s="156"/>
      <c r="K3813" s="23">
        <f>MONTH(CtasReceber[[#This Row],[Data Recebimento]])</f>
        <v>1</v>
      </c>
      <c r="L3813" s="23">
        <f>YEAR(CtasReceber[[#This Row],[Data Recebimento]])</f>
        <v>1900</v>
      </c>
      <c r="M3813" s="154"/>
      <c r="N3813" s="208"/>
      <c r="O38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4" spans="1:15">
      <c r="A3814" s="156"/>
      <c r="B3814" s="220"/>
      <c r="C3814" s="150"/>
      <c r="D3814" s="150"/>
      <c r="E3814" s="150"/>
      <c r="F3814" s="150"/>
      <c r="G3814" s="151"/>
      <c r="H3814" s="23">
        <f>MONTH(CtasReceber[[#This Row],[Data Vencimento]])</f>
        <v>1</v>
      </c>
      <c r="I3814" s="23">
        <f>YEAR(CtasReceber[[#This Row],[Data Vencimento]])</f>
        <v>1900</v>
      </c>
      <c r="J3814" s="156"/>
      <c r="K3814" s="23">
        <f>MONTH(CtasReceber[[#This Row],[Data Recebimento]])</f>
        <v>1</v>
      </c>
      <c r="L3814" s="23">
        <f>YEAR(CtasReceber[[#This Row],[Data Recebimento]])</f>
        <v>1900</v>
      </c>
      <c r="M3814" s="154"/>
      <c r="N3814" s="208"/>
      <c r="O38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5" spans="1:15">
      <c r="A3815" s="156"/>
      <c r="B3815" s="220"/>
      <c r="C3815" s="150"/>
      <c r="D3815" s="150"/>
      <c r="E3815" s="150"/>
      <c r="F3815" s="150"/>
      <c r="G3815" s="151"/>
      <c r="H3815" s="23">
        <f>MONTH(CtasReceber[[#This Row],[Data Vencimento]])</f>
        <v>1</v>
      </c>
      <c r="I3815" s="23">
        <f>YEAR(CtasReceber[[#This Row],[Data Vencimento]])</f>
        <v>1900</v>
      </c>
      <c r="J3815" s="156"/>
      <c r="K3815" s="23">
        <f>MONTH(CtasReceber[[#This Row],[Data Recebimento]])</f>
        <v>1</v>
      </c>
      <c r="L3815" s="23">
        <f>YEAR(CtasReceber[[#This Row],[Data Recebimento]])</f>
        <v>1900</v>
      </c>
      <c r="M3815" s="154"/>
      <c r="N3815" s="208"/>
      <c r="O38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6" spans="1:15">
      <c r="A3816" s="156"/>
      <c r="B3816" s="220"/>
      <c r="C3816" s="150"/>
      <c r="D3816" s="150"/>
      <c r="E3816" s="150"/>
      <c r="F3816" s="150"/>
      <c r="G3816" s="151"/>
      <c r="H3816" s="23">
        <f>MONTH(CtasReceber[[#This Row],[Data Vencimento]])</f>
        <v>1</v>
      </c>
      <c r="I3816" s="23">
        <f>YEAR(CtasReceber[[#This Row],[Data Vencimento]])</f>
        <v>1900</v>
      </c>
      <c r="J3816" s="156"/>
      <c r="K3816" s="23">
        <f>MONTH(CtasReceber[[#This Row],[Data Recebimento]])</f>
        <v>1</v>
      </c>
      <c r="L3816" s="23">
        <f>YEAR(CtasReceber[[#This Row],[Data Recebimento]])</f>
        <v>1900</v>
      </c>
      <c r="M3816" s="154"/>
      <c r="N3816" s="208"/>
      <c r="O38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7" spans="1:15">
      <c r="A3817" s="156"/>
      <c r="B3817" s="220"/>
      <c r="C3817" s="150"/>
      <c r="D3817" s="150"/>
      <c r="E3817" s="150"/>
      <c r="F3817" s="150"/>
      <c r="G3817" s="151"/>
      <c r="H3817" s="23">
        <f>MONTH(CtasReceber[[#This Row],[Data Vencimento]])</f>
        <v>1</v>
      </c>
      <c r="I3817" s="23">
        <f>YEAR(CtasReceber[[#This Row],[Data Vencimento]])</f>
        <v>1900</v>
      </c>
      <c r="J3817" s="156"/>
      <c r="K3817" s="23">
        <f>MONTH(CtasReceber[[#This Row],[Data Recebimento]])</f>
        <v>1</v>
      </c>
      <c r="L3817" s="23">
        <f>YEAR(CtasReceber[[#This Row],[Data Recebimento]])</f>
        <v>1900</v>
      </c>
      <c r="M3817" s="154"/>
      <c r="N3817" s="208"/>
      <c r="O38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8" spans="1:15">
      <c r="A3818" s="156"/>
      <c r="B3818" s="220"/>
      <c r="C3818" s="150"/>
      <c r="D3818" s="150"/>
      <c r="E3818" s="150"/>
      <c r="F3818" s="150"/>
      <c r="G3818" s="151"/>
      <c r="H3818" s="23">
        <f>MONTH(CtasReceber[[#This Row],[Data Vencimento]])</f>
        <v>1</v>
      </c>
      <c r="I3818" s="23">
        <f>YEAR(CtasReceber[[#This Row],[Data Vencimento]])</f>
        <v>1900</v>
      </c>
      <c r="J3818" s="156"/>
      <c r="K3818" s="23">
        <f>MONTH(CtasReceber[[#This Row],[Data Recebimento]])</f>
        <v>1</v>
      </c>
      <c r="L3818" s="23">
        <f>YEAR(CtasReceber[[#This Row],[Data Recebimento]])</f>
        <v>1900</v>
      </c>
      <c r="M3818" s="154"/>
      <c r="N3818" s="208"/>
      <c r="O38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19" spans="1:15">
      <c r="A3819" s="156"/>
      <c r="B3819" s="220"/>
      <c r="C3819" s="150"/>
      <c r="D3819" s="150"/>
      <c r="E3819" s="150"/>
      <c r="F3819" s="150"/>
      <c r="G3819" s="151"/>
      <c r="H3819" s="23">
        <f>MONTH(CtasReceber[[#This Row],[Data Vencimento]])</f>
        <v>1</v>
      </c>
      <c r="I3819" s="23">
        <f>YEAR(CtasReceber[[#This Row],[Data Vencimento]])</f>
        <v>1900</v>
      </c>
      <c r="J3819" s="156"/>
      <c r="K3819" s="23">
        <f>MONTH(CtasReceber[[#This Row],[Data Recebimento]])</f>
        <v>1</v>
      </c>
      <c r="L3819" s="23">
        <f>YEAR(CtasReceber[[#This Row],[Data Recebimento]])</f>
        <v>1900</v>
      </c>
      <c r="M3819" s="154"/>
      <c r="N3819" s="208"/>
      <c r="O38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0" spans="1:15">
      <c r="A3820" s="156"/>
      <c r="B3820" s="220"/>
      <c r="C3820" s="150"/>
      <c r="D3820" s="150"/>
      <c r="E3820" s="150"/>
      <c r="F3820" s="150"/>
      <c r="G3820" s="151"/>
      <c r="H3820" s="23">
        <f>MONTH(CtasReceber[[#This Row],[Data Vencimento]])</f>
        <v>1</v>
      </c>
      <c r="I3820" s="23">
        <f>YEAR(CtasReceber[[#This Row],[Data Vencimento]])</f>
        <v>1900</v>
      </c>
      <c r="J3820" s="156"/>
      <c r="K3820" s="23">
        <f>MONTH(CtasReceber[[#This Row],[Data Recebimento]])</f>
        <v>1</v>
      </c>
      <c r="L3820" s="23">
        <f>YEAR(CtasReceber[[#This Row],[Data Recebimento]])</f>
        <v>1900</v>
      </c>
      <c r="M3820" s="154"/>
      <c r="N3820" s="208"/>
      <c r="O38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1" spans="1:15">
      <c r="A3821" s="156"/>
      <c r="B3821" s="220"/>
      <c r="C3821" s="150"/>
      <c r="D3821" s="150"/>
      <c r="E3821" s="150"/>
      <c r="F3821" s="150"/>
      <c r="G3821" s="151"/>
      <c r="H3821" s="23">
        <f>MONTH(CtasReceber[[#This Row],[Data Vencimento]])</f>
        <v>1</v>
      </c>
      <c r="I3821" s="23">
        <f>YEAR(CtasReceber[[#This Row],[Data Vencimento]])</f>
        <v>1900</v>
      </c>
      <c r="J3821" s="156"/>
      <c r="K3821" s="23">
        <f>MONTH(CtasReceber[[#This Row],[Data Recebimento]])</f>
        <v>1</v>
      </c>
      <c r="L3821" s="23">
        <f>YEAR(CtasReceber[[#This Row],[Data Recebimento]])</f>
        <v>1900</v>
      </c>
      <c r="M3821" s="154"/>
      <c r="N3821" s="208"/>
      <c r="O38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2" spans="1:15">
      <c r="A3822" s="156"/>
      <c r="B3822" s="220"/>
      <c r="C3822" s="150"/>
      <c r="D3822" s="150"/>
      <c r="E3822" s="150"/>
      <c r="F3822" s="150"/>
      <c r="G3822" s="151"/>
      <c r="H3822" s="23">
        <f>MONTH(CtasReceber[[#This Row],[Data Vencimento]])</f>
        <v>1</v>
      </c>
      <c r="I3822" s="23">
        <f>YEAR(CtasReceber[[#This Row],[Data Vencimento]])</f>
        <v>1900</v>
      </c>
      <c r="J3822" s="156"/>
      <c r="K3822" s="23">
        <f>MONTH(CtasReceber[[#This Row],[Data Recebimento]])</f>
        <v>1</v>
      </c>
      <c r="L3822" s="23">
        <f>YEAR(CtasReceber[[#This Row],[Data Recebimento]])</f>
        <v>1900</v>
      </c>
      <c r="M3822" s="154"/>
      <c r="N3822" s="208"/>
      <c r="O38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3" spans="1:15">
      <c r="A3823" s="156"/>
      <c r="B3823" s="220"/>
      <c r="C3823" s="150"/>
      <c r="D3823" s="150"/>
      <c r="E3823" s="150"/>
      <c r="F3823" s="150"/>
      <c r="G3823" s="151"/>
      <c r="H3823" s="23">
        <f>MONTH(CtasReceber[[#This Row],[Data Vencimento]])</f>
        <v>1</v>
      </c>
      <c r="I3823" s="23">
        <f>YEAR(CtasReceber[[#This Row],[Data Vencimento]])</f>
        <v>1900</v>
      </c>
      <c r="J3823" s="156"/>
      <c r="K3823" s="23">
        <f>MONTH(CtasReceber[[#This Row],[Data Recebimento]])</f>
        <v>1</v>
      </c>
      <c r="L3823" s="23">
        <f>YEAR(CtasReceber[[#This Row],[Data Recebimento]])</f>
        <v>1900</v>
      </c>
      <c r="M3823" s="154"/>
      <c r="N3823" s="208"/>
      <c r="O38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4" spans="1:15">
      <c r="A3824" s="156"/>
      <c r="B3824" s="220"/>
      <c r="C3824" s="150"/>
      <c r="D3824" s="150"/>
      <c r="E3824" s="150"/>
      <c r="F3824" s="150"/>
      <c r="G3824" s="151"/>
      <c r="H3824" s="23">
        <f>MONTH(CtasReceber[[#This Row],[Data Vencimento]])</f>
        <v>1</v>
      </c>
      <c r="I3824" s="23">
        <f>YEAR(CtasReceber[[#This Row],[Data Vencimento]])</f>
        <v>1900</v>
      </c>
      <c r="J3824" s="156"/>
      <c r="K3824" s="23">
        <f>MONTH(CtasReceber[[#This Row],[Data Recebimento]])</f>
        <v>1</v>
      </c>
      <c r="L3824" s="23">
        <f>YEAR(CtasReceber[[#This Row],[Data Recebimento]])</f>
        <v>1900</v>
      </c>
      <c r="M3824" s="154"/>
      <c r="N3824" s="208"/>
      <c r="O38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5" spans="1:15">
      <c r="A3825" s="156"/>
      <c r="B3825" s="220"/>
      <c r="C3825" s="150"/>
      <c r="D3825" s="150"/>
      <c r="E3825" s="150"/>
      <c r="F3825" s="150"/>
      <c r="G3825" s="151"/>
      <c r="H3825" s="23">
        <f>MONTH(CtasReceber[[#This Row],[Data Vencimento]])</f>
        <v>1</v>
      </c>
      <c r="I3825" s="23">
        <f>YEAR(CtasReceber[[#This Row],[Data Vencimento]])</f>
        <v>1900</v>
      </c>
      <c r="J3825" s="156"/>
      <c r="K3825" s="23">
        <f>MONTH(CtasReceber[[#This Row],[Data Recebimento]])</f>
        <v>1</v>
      </c>
      <c r="L3825" s="23">
        <f>YEAR(CtasReceber[[#This Row],[Data Recebimento]])</f>
        <v>1900</v>
      </c>
      <c r="M3825" s="154"/>
      <c r="N3825" s="208"/>
      <c r="O38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6" spans="1:15">
      <c r="A3826" s="156"/>
      <c r="B3826" s="220"/>
      <c r="C3826" s="150"/>
      <c r="D3826" s="150"/>
      <c r="E3826" s="150"/>
      <c r="F3826" s="150"/>
      <c r="G3826" s="151"/>
      <c r="H3826" s="23">
        <f>MONTH(CtasReceber[[#This Row],[Data Vencimento]])</f>
        <v>1</v>
      </c>
      <c r="I3826" s="23">
        <f>YEAR(CtasReceber[[#This Row],[Data Vencimento]])</f>
        <v>1900</v>
      </c>
      <c r="J3826" s="156"/>
      <c r="K3826" s="23">
        <f>MONTH(CtasReceber[[#This Row],[Data Recebimento]])</f>
        <v>1</v>
      </c>
      <c r="L3826" s="23">
        <f>YEAR(CtasReceber[[#This Row],[Data Recebimento]])</f>
        <v>1900</v>
      </c>
      <c r="M3826" s="154"/>
      <c r="N3826" s="208"/>
      <c r="O38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7" spans="1:15">
      <c r="A3827" s="156"/>
      <c r="B3827" s="220"/>
      <c r="C3827" s="150"/>
      <c r="D3827" s="150"/>
      <c r="E3827" s="150"/>
      <c r="F3827" s="150"/>
      <c r="G3827" s="151"/>
      <c r="H3827" s="23">
        <f>MONTH(CtasReceber[[#This Row],[Data Vencimento]])</f>
        <v>1</v>
      </c>
      <c r="I3827" s="23">
        <f>YEAR(CtasReceber[[#This Row],[Data Vencimento]])</f>
        <v>1900</v>
      </c>
      <c r="J3827" s="156"/>
      <c r="K3827" s="23">
        <f>MONTH(CtasReceber[[#This Row],[Data Recebimento]])</f>
        <v>1</v>
      </c>
      <c r="L3827" s="23">
        <f>YEAR(CtasReceber[[#This Row],[Data Recebimento]])</f>
        <v>1900</v>
      </c>
      <c r="M3827" s="154"/>
      <c r="N3827" s="208"/>
      <c r="O38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8" spans="1:15">
      <c r="A3828" s="156"/>
      <c r="B3828" s="220"/>
      <c r="C3828" s="150"/>
      <c r="D3828" s="150"/>
      <c r="E3828" s="150"/>
      <c r="F3828" s="150"/>
      <c r="G3828" s="151"/>
      <c r="H3828" s="23">
        <f>MONTH(CtasReceber[[#This Row],[Data Vencimento]])</f>
        <v>1</v>
      </c>
      <c r="I3828" s="23">
        <f>YEAR(CtasReceber[[#This Row],[Data Vencimento]])</f>
        <v>1900</v>
      </c>
      <c r="J3828" s="156"/>
      <c r="K3828" s="23">
        <f>MONTH(CtasReceber[[#This Row],[Data Recebimento]])</f>
        <v>1</v>
      </c>
      <c r="L3828" s="23">
        <f>YEAR(CtasReceber[[#This Row],[Data Recebimento]])</f>
        <v>1900</v>
      </c>
      <c r="M3828" s="154"/>
      <c r="N3828" s="208"/>
      <c r="O38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29" spans="1:15">
      <c r="A3829" s="156"/>
      <c r="B3829" s="220"/>
      <c r="C3829" s="150"/>
      <c r="D3829" s="150"/>
      <c r="E3829" s="150"/>
      <c r="F3829" s="150"/>
      <c r="G3829" s="151"/>
      <c r="H3829" s="23">
        <f>MONTH(CtasReceber[[#This Row],[Data Vencimento]])</f>
        <v>1</v>
      </c>
      <c r="I3829" s="23">
        <f>YEAR(CtasReceber[[#This Row],[Data Vencimento]])</f>
        <v>1900</v>
      </c>
      <c r="J3829" s="156"/>
      <c r="K3829" s="23">
        <f>MONTH(CtasReceber[[#This Row],[Data Recebimento]])</f>
        <v>1</v>
      </c>
      <c r="L3829" s="23">
        <f>YEAR(CtasReceber[[#This Row],[Data Recebimento]])</f>
        <v>1900</v>
      </c>
      <c r="M3829" s="154"/>
      <c r="N3829" s="208"/>
      <c r="O38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0" spans="1:15">
      <c r="A3830" s="156"/>
      <c r="B3830" s="220"/>
      <c r="C3830" s="150"/>
      <c r="D3830" s="150"/>
      <c r="E3830" s="150"/>
      <c r="F3830" s="150"/>
      <c r="G3830" s="151"/>
      <c r="H3830" s="23">
        <f>MONTH(CtasReceber[[#This Row],[Data Vencimento]])</f>
        <v>1</v>
      </c>
      <c r="I3830" s="23">
        <f>YEAR(CtasReceber[[#This Row],[Data Vencimento]])</f>
        <v>1900</v>
      </c>
      <c r="J3830" s="156"/>
      <c r="K3830" s="23">
        <f>MONTH(CtasReceber[[#This Row],[Data Recebimento]])</f>
        <v>1</v>
      </c>
      <c r="L3830" s="23">
        <f>YEAR(CtasReceber[[#This Row],[Data Recebimento]])</f>
        <v>1900</v>
      </c>
      <c r="M3830" s="154"/>
      <c r="N3830" s="208"/>
      <c r="O38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1" spans="1:15">
      <c r="A3831" s="156"/>
      <c r="B3831" s="220"/>
      <c r="C3831" s="150"/>
      <c r="D3831" s="150"/>
      <c r="E3831" s="150"/>
      <c r="F3831" s="150"/>
      <c r="G3831" s="151"/>
      <c r="H3831" s="23">
        <f>MONTH(CtasReceber[[#This Row],[Data Vencimento]])</f>
        <v>1</v>
      </c>
      <c r="I3831" s="23">
        <f>YEAR(CtasReceber[[#This Row],[Data Vencimento]])</f>
        <v>1900</v>
      </c>
      <c r="J3831" s="156"/>
      <c r="K3831" s="23">
        <f>MONTH(CtasReceber[[#This Row],[Data Recebimento]])</f>
        <v>1</v>
      </c>
      <c r="L3831" s="23">
        <f>YEAR(CtasReceber[[#This Row],[Data Recebimento]])</f>
        <v>1900</v>
      </c>
      <c r="M3831" s="154"/>
      <c r="N3831" s="208"/>
      <c r="O38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2" spans="1:15">
      <c r="A3832" s="156"/>
      <c r="B3832" s="220"/>
      <c r="C3832" s="150"/>
      <c r="D3832" s="150"/>
      <c r="E3832" s="150"/>
      <c r="F3832" s="150"/>
      <c r="G3832" s="151"/>
      <c r="H3832" s="23">
        <f>MONTH(CtasReceber[[#This Row],[Data Vencimento]])</f>
        <v>1</v>
      </c>
      <c r="I3832" s="23">
        <f>YEAR(CtasReceber[[#This Row],[Data Vencimento]])</f>
        <v>1900</v>
      </c>
      <c r="J3832" s="156"/>
      <c r="K3832" s="23">
        <f>MONTH(CtasReceber[[#This Row],[Data Recebimento]])</f>
        <v>1</v>
      </c>
      <c r="L3832" s="23">
        <f>YEAR(CtasReceber[[#This Row],[Data Recebimento]])</f>
        <v>1900</v>
      </c>
      <c r="M3832" s="154"/>
      <c r="N3832" s="208"/>
      <c r="O38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3" spans="1:15">
      <c r="A3833" s="156"/>
      <c r="B3833" s="220"/>
      <c r="C3833" s="150"/>
      <c r="D3833" s="150"/>
      <c r="E3833" s="150"/>
      <c r="F3833" s="150"/>
      <c r="G3833" s="151"/>
      <c r="H3833" s="23">
        <f>MONTH(CtasReceber[[#This Row],[Data Vencimento]])</f>
        <v>1</v>
      </c>
      <c r="I3833" s="23">
        <f>YEAR(CtasReceber[[#This Row],[Data Vencimento]])</f>
        <v>1900</v>
      </c>
      <c r="J3833" s="156"/>
      <c r="K3833" s="23">
        <f>MONTH(CtasReceber[[#This Row],[Data Recebimento]])</f>
        <v>1</v>
      </c>
      <c r="L3833" s="23">
        <f>YEAR(CtasReceber[[#This Row],[Data Recebimento]])</f>
        <v>1900</v>
      </c>
      <c r="M3833" s="154"/>
      <c r="N3833" s="208"/>
      <c r="O38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4" spans="1:15">
      <c r="A3834" s="156"/>
      <c r="B3834" s="220"/>
      <c r="C3834" s="150"/>
      <c r="D3834" s="150"/>
      <c r="E3834" s="150"/>
      <c r="F3834" s="150"/>
      <c r="G3834" s="151"/>
      <c r="H3834" s="23">
        <f>MONTH(CtasReceber[[#This Row],[Data Vencimento]])</f>
        <v>1</v>
      </c>
      <c r="I3834" s="23">
        <f>YEAR(CtasReceber[[#This Row],[Data Vencimento]])</f>
        <v>1900</v>
      </c>
      <c r="J3834" s="156"/>
      <c r="K3834" s="23">
        <f>MONTH(CtasReceber[[#This Row],[Data Recebimento]])</f>
        <v>1</v>
      </c>
      <c r="L3834" s="23">
        <f>YEAR(CtasReceber[[#This Row],[Data Recebimento]])</f>
        <v>1900</v>
      </c>
      <c r="M3834" s="154"/>
      <c r="N3834" s="208"/>
      <c r="O38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5" spans="1:15">
      <c r="A3835" s="156"/>
      <c r="B3835" s="220"/>
      <c r="C3835" s="150"/>
      <c r="D3835" s="150"/>
      <c r="E3835" s="150"/>
      <c r="F3835" s="150"/>
      <c r="G3835" s="151"/>
      <c r="H3835" s="23">
        <f>MONTH(CtasReceber[[#This Row],[Data Vencimento]])</f>
        <v>1</v>
      </c>
      <c r="I3835" s="23">
        <f>YEAR(CtasReceber[[#This Row],[Data Vencimento]])</f>
        <v>1900</v>
      </c>
      <c r="J3835" s="156"/>
      <c r="K3835" s="23">
        <f>MONTH(CtasReceber[[#This Row],[Data Recebimento]])</f>
        <v>1</v>
      </c>
      <c r="L3835" s="23">
        <f>YEAR(CtasReceber[[#This Row],[Data Recebimento]])</f>
        <v>1900</v>
      </c>
      <c r="M3835" s="154"/>
      <c r="N3835" s="208"/>
      <c r="O38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6" spans="1:15">
      <c r="A3836" s="156"/>
      <c r="B3836" s="220"/>
      <c r="C3836" s="150"/>
      <c r="D3836" s="150"/>
      <c r="E3836" s="150"/>
      <c r="F3836" s="150"/>
      <c r="G3836" s="151"/>
      <c r="H3836" s="23">
        <f>MONTH(CtasReceber[[#This Row],[Data Vencimento]])</f>
        <v>1</v>
      </c>
      <c r="I3836" s="23">
        <f>YEAR(CtasReceber[[#This Row],[Data Vencimento]])</f>
        <v>1900</v>
      </c>
      <c r="J3836" s="156"/>
      <c r="K3836" s="23">
        <f>MONTH(CtasReceber[[#This Row],[Data Recebimento]])</f>
        <v>1</v>
      </c>
      <c r="L3836" s="23">
        <f>YEAR(CtasReceber[[#This Row],[Data Recebimento]])</f>
        <v>1900</v>
      </c>
      <c r="M3836" s="154"/>
      <c r="N3836" s="208"/>
      <c r="O38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7" spans="1:15">
      <c r="A3837" s="156"/>
      <c r="B3837" s="220"/>
      <c r="C3837" s="150"/>
      <c r="D3837" s="150"/>
      <c r="E3837" s="150"/>
      <c r="F3837" s="150"/>
      <c r="G3837" s="151"/>
      <c r="H3837" s="23">
        <f>MONTH(CtasReceber[[#This Row],[Data Vencimento]])</f>
        <v>1</v>
      </c>
      <c r="I3837" s="23">
        <f>YEAR(CtasReceber[[#This Row],[Data Vencimento]])</f>
        <v>1900</v>
      </c>
      <c r="J3837" s="156"/>
      <c r="K3837" s="23">
        <f>MONTH(CtasReceber[[#This Row],[Data Recebimento]])</f>
        <v>1</v>
      </c>
      <c r="L3837" s="23">
        <f>YEAR(CtasReceber[[#This Row],[Data Recebimento]])</f>
        <v>1900</v>
      </c>
      <c r="M3837" s="154"/>
      <c r="N3837" s="208"/>
      <c r="O38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8" spans="1:15">
      <c r="A3838" s="156"/>
      <c r="B3838" s="220"/>
      <c r="C3838" s="150"/>
      <c r="D3838" s="150"/>
      <c r="E3838" s="150"/>
      <c r="F3838" s="150"/>
      <c r="G3838" s="151"/>
      <c r="H3838" s="23">
        <f>MONTH(CtasReceber[[#This Row],[Data Vencimento]])</f>
        <v>1</v>
      </c>
      <c r="I3838" s="23">
        <f>YEAR(CtasReceber[[#This Row],[Data Vencimento]])</f>
        <v>1900</v>
      </c>
      <c r="J3838" s="156"/>
      <c r="K3838" s="23">
        <f>MONTH(CtasReceber[[#This Row],[Data Recebimento]])</f>
        <v>1</v>
      </c>
      <c r="L3838" s="23">
        <f>YEAR(CtasReceber[[#This Row],[Data Recebimento]])</f>
        <v>1900</v>
      </c>
      <c r="M3838" s="154"/>
      <c r="N3838" s="208"/>
      <c r="O38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39" spans="1:15">
      <c r="A3839" s="156"/>
      <c r="B3839" s="220"/>
      <c r="C3839" s="150"/>
      <c r="D3839" s="150"/>
      <c r="E3839" s="150"/>
      <c r="F3839" s="150"/>
      <c r="G3839" s="151"/>
      <c r="H3839" s="23">
        <f>MONTH(CtasReceber[[#This Row],[Data Vencimento]])</f>
        <v>1</v>
      </c>
      <c r="I3839" s="23">
        <f>YEAR(CtasReceber[[#This Row],[Data Vencimento]])</f>
        <v>1900</v>
      </c>
      <c r="J3839" s="156"/>
      <c r="K3839" s="23">
        <f>MONTH(CtasReceber[[#This Row],[Data Recebimento]])</f>
        <v>1</v>
      </c>
      <c r="L3839" s="23">
        <f>YEAR(CtasReceber[[#This Row],[Data Recebimento]])</f>
        <v>1900</v>
      </c>
      <c r="M3839" s="154"/>
      <c r="N3839" s="208"/>
      <c r="O38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0" spans="1:15">
      <c r="A3840" s="156"/>
      <c r="B3840" s="220"/>
      <c r="C3840" s="150"/>
      <c r="D3840" s="150"/>
      <c r="E3840" s="150"/>
      <c r="F3840" s="150"/>
      <c r="G3840" s="151"/>
      <c r="H3840" s="23">
        <f>MONTH(CtasReceber[[#This Row],[Data Vencimento]])</f>
        <v>1</v>
      </c>
      <c r="I3840" s="23">
        <f>YEAR(CtasReceber[[#This Row],[Data Vencimento]])</f>
        <v>1900</v>
      </c>
      <c r="J3840" s="156"/>
      <c r="K3840" s="23">
        <f>MONTH(CtasReceber[[#This Row],[Data Recebimento]])</f>
        <v>1</v>
      </c>
      <c r="L3840" s="23">
        <f>YEAR(CtasReceber[[#This Row],[Data Recebimento]])</f>
        <v>1900</v>
      </c>
      <c r="M3840" s="154"/>
      <c r="N3840" s="208"/>
      <c r="O38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1" spans="1:15">
      <c r="A3841" s="156"/>
      <c r="B3841" s="220"/>
      <c r="C3841" s="150"/>
      <c r="D3841" s="150"/>
      <c r="E3841" s="150"/>
      <c r="F3841" s="150"/>
      <c r="G3841" s="151"/>
      <c r="H3841" s="23">
        <f>MONTH(CtasReceber[[#This Row],[Data Vencimento]])</f>
        <v>1</v>
      </c>
      <c r="I3841" s="23">
        <f>YEAR(CtasReceber[[#This Row],[Data Vencimento]])</f>
        <v>1900</v>
      </c>
      <c r="J3841" s="156"/>
      <c r="K3841" s="23">
        <f>MONTH(CtasReceber[[#This Row],[Data Recebimento]])</f>
        <v>1</v>
      </c>
      <c r="L3841" s="23">
        <f>YEAR(CtasReceber[[#This Row],[Data Recebimento]])</f>
        <v>1900</v>
      </c>
      <c r="M3841" s="154"/>
      <c r="N3841" s="208"/>
      <c r="O38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2" spans="1:15">
      <c r="A3842" s="156"/>
      <c r="B3842" s="220"/>
      <c r="C3842" s="150"/>
      <c r="D3842" s="150"/>
      <c r="E3842" s="150"/>
      <c r="F3842" s="150"/>
      <c r="G3842" s="151"/>
      <c r="H3842" s="23">
        <f>MONTH(CtasReceber[[#This Row],[Data Vencimento]])</f>
        <v>1</v>
      </c>
      <c r="I3842" s="23">
        <f>YEAR(CtasReceber[[#This Row],[Data Vencimento]])</f>
        <v>1900</v>
      </c>
      <c r="J3842" s="156"/>
      <c r="K3842" s="23">
        <f>MONTH(CtasReceber[[#This Row],[Data Recebimento]])</f>
        <v>1</v>
      </c>
      <c r="L3842" s="23">
        <f>YEAR(CtasReceber[[#This Row],[Data Recebimento]])</f>
        <v>1900</v>
      </c>
      <c r="M3842" s="154"/>
      <c r="N3842" s="208"/>
      <c r="O38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3" spans="1:15">
      <c r="A3843" s="156"/>
      <c r="B3843" s="220"/>
      <c r="C3843" s="150"/>
      <c r="D3843" s="150"/>
      <c r="E3843" s="150"/>
      <c r="F3843" s="150"/>
      <c r="G3843" s="151"/>
      <c r="H3843" s="23">
        <f>MONTH(CtasReceber[[#This Row],[Data Vencimento]])</f>
        <v>1</v>
      </c>
      <c r="I3843" s="23">
        <f>YEAR(CtasReceber[[#This Row],[Data Vencimento]])</f>
        <v>1900</v>
      </c>
      <c r="J3843" s="156"/>
      <c r="K3843" s="23">
        <f>MONTH(CtasReceber[[#This Row],[Data Recebimento]])</f>
        <v>1</v>
      </c>
      <c r="L3843" s="23">
        <f>YEAR(CtasReceber[[#This Row],[Data Recebimento]])</f>
        <v>1900</v>
      </c>
      <c r="M3843" s="154"/>
      <c r="N3843" s="208"/>
      <c r="O38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4" spans="1:15">
      <c r="A3844" s="156"/>
      <c r="B3844" s="220"/>
      <c r="C3844" s="150"/>
      <c r="D3844" s="150"/>
      <c r="E3844" s="150"/>
      <c r="F3844" s="150"/>
      <c r="G3844" s="151"/>
      <c r="H3844" s="23">
        <f>MONTH(CtasReceber[[#This Row],[Data Vencimento]])</f>
        <v>1</v>
      </c>
      <c r="I3844" s="23">
        <f>YEAR(CtasReceber[[#This Row],[Data Vencimento]])</f>
        <v>1900</v>
      </c>
      <c r="J3844" s="156"/>
      <c r="K3844" s="23">
        <f>MONTH(CtasReceber[[#This Row],[Data Recebimento]])</f>
        <v>1</v>
      </c>
      <c r="L3844" s="23">
        <f>YEAR(CtasReceber[[#This Row],[Data Recebimento]])</f>
        <v>1900</v>
      </c>
      <c r="M3844" s="154"/>
      <c r="N3844" s="208"/>
      <c r="O38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5" spans="1:15">
      <c r="A3845" s="156"/>
      <c r="B3845" s="220"/>
      <c r="C3845" s="150"/>
      <c r="D3845" s="150"/>
      <c r="E3845" s="150"/>
      <c r="F3845" s="150"/>
      <c r="G3845" s="151"/>
      <c r="H3845" s="23">
        <f>MONTH(CtasReceber[[#This Row],[Data Vencimento]])</f>
        <v>1</v>
      </c>
      <c r="I3845" s="23">
        <f>YEAR(CtasReceber[[#This Row],[Data Vencimento]])</f>
        <v>1900</v>
      </c>
      <c r="J3845" s="156"/>
      <c r="K3845" s="23">
        <f>MONTH(CtasReceber[[#This Row],[Data Recebimento]])</f>
        <v>1</v>
      </c>
      <c r="L3845" s="23">
        <f>YEAR(CtasReceber[[#This Row],[Data Recebimento]])</f>
        <v>1900</v>
      </c>
      <c r="M3845" s="154"/>
      <c r="N3845" s="208"/>
      <c r="O38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6" spans="1:15">
      <c r="A3846" s="156"/>
      <c r="B3846" s="220"/>
      <c r="C3846" s="150"/>
      <c r="D3846" s="150"/>
      <c r="E3846" s="150"/>
      <c r="F3846" s="150"/>
      <c r="G3846" s="151"/>
      <c r="H3846" s="23">
        <f>MONTH(CtasReceber[[#This Row],[Data Vencimento]])</f>
        <v>1</v>
      </c>
      <c r="I3846" s="23">
        <f>YEAR(CtasReceber[[#This Row],[Data Vencimento]])</f>
        <v>1900</v>
      </c>
      <c r="J3846" s="156"/>
      <c r="K3846" s="23">
        <f>MONTH(CtasReceber[[#This Row],[Data Recebimento]])</f>
        <v>1</v>
      </c>
      <c r="L3846" s="23">
        <f>YEAR(CtasReceber[[#This Row],[Data Recebimento]])</f>
        <v>1900</v>
      </c>
      <c r="M3846" s="154"/>
      <c r="N3846" s="208"/>
      <c r="O38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7" spans="1:15">
      <c r="A3847" s="156"/>
      <c r="B3847" s="220"/>
      <c r="C3847" s="150"/>
      <c r="D3847" s="150"/>
      <c r="E3847" s="150"/>
      <c r="F3847" s="150"/>
      <c r="G3847" s="151"/>
      <c r="H3847" s="23">
        <f>MONTH(CtasReceber[[#This Row],[Data Vencimento]])</f>
        <v>1</v>
      </c>
      <c r="I3847" s="23">
        <f>YEAR(CtasReceber[[#This Row],[Data Vencimento]])</f>
        <v>1900</v>
      </c>
      <c r="J3847" s="156"/>
      <c r="K3847" s="23">
        <f>MONTH(CtasReceber[[#This Row],[Data Recebimento]])</f>
        <v>1</v>
      </c>
      <c r="L3847" s="23">
        <f>YEAR(CtasReceber[[#This Row],[Data Recebimento]])</f>
        <v>1900</v>
      </c>
      <c r="M3847" s="154"/>
      <c r="N3847" s="208"/>
      <c r="O38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8" spans="1:15">
      <c r="A3848" s="156"/>
      <c r="B3848" s="220"/>
      <c r="C3848" s="150"/>
      <c r="D3848" s="150"/>
      <c r="E3848" s="150"/>
      <c r="F3848" s="150"/>
      <c r="G3848" s="151"/>
      <c r="H3848" s="23">
        <f>MONTH(CtasReceber[[#This Row],[Data Vencimento]])</f>
        <v>1</v>
      </c>
      <c r="I3848" s="23">
        <f>YEAR(CtasReceber[[#This Row],[Data Vencimento]])</f>
        <v>1900</v>
      </c>
      <c r="J3848" s="156"/>
      <c r="K3848" s="23">
        <f>MONTH(CtasReceber[[#This Row],[Data Recebimento]])</f>
        <v>1</v>
      </c>
      <c r="L3848" s="23">
        <f>YEAR(CtasReceber[[#This Row],[Data Recebimento]])</f>
        <v>1900</v>
      </c>
      <c r="M3848" s="154"/>
      <c r="N3848" s="208"/>
      <c r="O38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49" spans="1:15">
      <c r="A3849" s="156"/>
      <c r="B3849" s="220"/>
      <c r="C3849" s="150"/>
      <c r="D3849" s="150"/>
      <c r="E3849" s="150"/>
      <c r="F3849" s="150"/>
      <c r="G3849" s="151"/>
      <c r="H3849" s="23">
        <f>MONTH(CtasReceber[[#This Row],[Data Vencimento]])</f>
        <v>1</v>
      </c>
      <c r="I3849" s="23">
        <f>YEAR(CtasReceber[[#This Row],[Data Vencimento]])</f>
        <v>1900</v>
      </c>
      <c r="J3849" s="156"/>
      <c r="K3849" s="23">
        <f>MONTH(CtasReceber[[#This Row],[Data Recebimento]])</f>
        <v>1</v>
      </c>
      <c r="L3849" s="23">
        <f>YEAR(CtasReceber[[#This Row],[Data Recebimento]])</f>
        <v>1900</v>
      </c>
      <c r="M3849" s="154"/>
      <c r="N3849" s="208"/>
      <c r="O38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0" spans="1:15">
      <c r="A3850" s="156"/>
      <c r="B3850" s="220"/>
      <c r="C3850" s="150"/>
      <c r="D3850" s="150"/>
      <c r="E3850" s="150"/>
      <c r="F3850" s="150"/>
      <c r="G3850" s="151"/>
      <c r="H3850" s="23">
        <f>MONTH(CtasReceber[[#This Row],[Data Vencimento]])</f>
        <v>1</v>
      </c>
      <c r="I3850" s="23">
        <f>YEAR(CtasReceber[[#This Row],[Data Vencimento]])</f>
        <v>1900</v>
      </c>
      <c r="J3850" s="156"/>
      <c r="K3850" s="23">
        <f>MONTH(CtasReceber[[#This Row],[Data Recebimento]])</f>
        <v>1</v>
      </c>
      <c r="L3850" s="23">
        <f>YEAR(CtasReceber[[#This Row],[Data Recebimento]])</f>
        <v>1900</v>
      </c>
      <c r="M3850" s="154"/>
      <c r="N3850" s="208"/>
      <c r="O38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1" spans="1:15">
      <c r="A3851" s="156"/>
      <c r="B3851" s="220"/>
      <c r="C3851" s="150"/>
      <c r="D3851" s="150"/>
      <c r="E3851" s="150"/>
      <c r="F3851" s="150"/>
      <c r="G3851" s="151"/>
      <c r="H3851" s="23">
        <f>MONTH(CtasReceber[[#This Row],[Data Vencimento]])</f>
        <v>1</v>
      </c>
      <c r="I3851" s="23">
        <f>YEAR(CtasReceber[[#This Row],[Data Vencimento]])</f>
        <v>1900</v>
      </c>
      <c r="J3851" s="156"/>
      <c r="K3851" s="23">
        <f>MONTH(CtasReceber[[#This Row],[Data Recebimento]])</f>
        <v>1</v>
      </c>
      <c r="L3851" s="23">
        <f>YEAR(CtasReceber[[#This Row],[Data Recebimento]])</f>
        <v>1900</v>
      </c>
      <c r="M3851" s="154"/>
      <c r="N3851" s="208"/>
      <c r="O38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2" spans="1:15">
      <c r="A3852" s="156"/>
      <c r="B3852" s="220"/>
      <c r="C3852" s="150"/>
      <c r="D3852" s="150"/>
      <c r="E3852" s="150"/>
      <c r="F3852" s="150"/>
      <c r="G3852" s="151"/>
      <c r="H3852" s="23">
        <f>MONTH(CtasReceber[[#This Row],[Data Vencimento]])</f>
        <v>1</v>
      </c>
      <c r="I3852" s="23">
        <f>YEAR(CtasReceber[[#This Row],[Data Vencimento]])</f>
        <v>1900</v>
      </c>
      <c r="J3852" s="156"/>
      <c r="K3852" s="23">
        <f>MONTH(CtasReceber[[#This Row],[Data Recebimento]])</f>
        <v>1</v>
      </c>
      <c r="L3852" s="23">
        <f>YEAR(CtasReceber[[#This Row],[Data Recebimento]])</f>
        <v>1900</v>
      </c>
      <c r="M3852" s="154"/>
      <c r="N3852" s="208"/>
      <c r="O38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3" spans="1:15">
      <c r="A3853" s="156"/>
      <c r="B3853" s="220"/>
      <c r="C3853" s="150"/>
      <c r="D3853" s="150"/>
      <c r="E3853" s="150"/>
      <c r="F3853" s="150"/>
      <c r="G3853" s="151"/>
      <c r="H3853" s="23">
        <f>MONTH(CtasReceber[[#This Row],[Data Vencimento]])</f>
        <v>1</v>
      </c>
      <c r="I3853" s="23">
        <f>YEAR(CtasReceber[[#This Row],[Data Vencimento]])</f>
        <v>1900</v>
      </c>
      <c r="J3853" s="156"/>
      <c r="K3853" s="23">
        <f>MONTH(CtasReceber[[#This Row],[Data Recebimento]])</f>
        <v>1</v>
      </c>
      <c r="L3853" s="23">
        <f>YEAR(CtasReceber[[#This Row],[Data Recebimento]])</f>
        <v>1900</v>
      </c>
      <c r="M3853" s="154"/>
      <c r="N3853" s="208"/>
      <c r="O38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4" spans="1:15">
      <c r="A3854" s="156"/>
      <c r="B3854" s="220"/>
      <c r="C3854" s="150"/>
      <c r="D3854" s="150"/>
      <c r="E3854" s="150"/>
      <c r="F3854" s="150"/>
      <c r="G3854" s="151"/>
      <c r="H3854" s="23">
        <f>MONTH(CtasReceber[[#This Row],[Data Vencimento]])</f>
        <v>1</v>
      </c>
      <c r="I3854" s="23">
        <f>YEAR(CtasReceber[[#This Row],[Data Vencimento]])</f>
        <v>1900</v>
      </c>
      <c r="J3854" s="156"/>
      <c r="K3854" s="23">
        <f>MONTH(CtasReceber[[#This Row],[Data Recebimento]])</f>
        <v>1</v>
      </c>
      <c r="L3854" s="23">
        <f>YEAR(CtasReceber[[#This Row],[Data Recebimento]])</f>
        <v>1900</v>
      </c>
      <c r="M3854" s="154"/>
      <c r="N3854" s="208"/>
      <c r="O38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5" spans="1:15">
      <c r="A3855" s="156"/>
      <c r="B3855" s="220"/>
      <c r="C3855" s="150"/>
      <c r="D3855" s="150"/>
      <c r="E3855" s="150"/>
      <c r="F3855" s="150"/>
      <c r="G3855" s="151"/>
      <c r="H3855" s="23">
        <f>MONTH(CtasReceber[[#This Row],[Data Vencimento]])</f>
        <v>1</v>
      </c>
      <c r="I3855" s="23">
        <f>YEAR(CtasReceber[[#This Row],[Data Vencimento]])</f>
        <v>1900</v>
      </c>
      <c r="J3855" s="156"/>
      <c r="K3855" s="23">
        <f>MONTH(CtasReceber[[#This Row],[Data Recebimento]])</f>
        <v>1</v>
      </c>
      <c r="L3855" s="23">
        <f>YEAR(CtasReceber[[#This Row],[Data Recebimento]])</f>
        <v>1900</v>
      </c>
      <c r="M3855" s="154"/>
      <c r="N3855" s="208"/>
      <c r="O38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6" spans="1:15">
      <c r="A3856" s="156"/>
      <c r="B3856" s="220"/>
      <c r="C3856" s="150"/>
      <c r="D3856" s="150"/>
      <c r="E3856" s="150"/>
      <c r="F3856" s="150"/>
      <c r="G3856" s="151"/>
      <c r="H3856" s="23">
        <f>MONTH(CtasReceber[[#This Row],[Data Vencimento]])</f>
        <v>1</v>
      </c>
      <c r="I3856" s="23">
        <f>YEAR(CtasReceber[[#This Row],[Data Vencimento]])</f>
        <v>1900</v>
      </c>
      <c r="J3856" s="156"/>
      <c r="K3856" s="23">
        <f>MONTH(CtasReceber[[#This Row],[Data Recebimento]])</f>
        <v>1</v>
      </c>
      <c r="L3856" s="23">
        <f>YEAR(CtasReceber[[#This Row],[Data Recebimento]])</f>
        <v>1900</v>
      </c>
      <c r="M3856" s="154"/>
      <c r="N3856" s="208"/>
      <c r="O38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7" spans="1:15">
      <c r="A3857" s="156"/>
      <c r="B3857" s="220"/>
      <c r="C3857" s="150"/>
      <c r="D3857" s="150"/>
      <c r="E3857" s="150"/>
      <c r="F3857" s="150"/>
      <c r="G3857" s="151"/>
      <c r="H3857" s="23">
        <f>MONTH(CtasReceber[[#This Row],[Data Vencimento]])</f>
        <v>1</v>
      </c>
      <c r="I3857" s="23">
        <f>YEAR(CtasReceber[[#This Row],[Data Vencimento]])</f>
        <v>1900</v>
      </c>
      <c r="J3857" s="156"/>
      <c r="K3857" s="23">
        <f>MONTH(CtasReceber[[#This Row],[Data Recebimento]])</f>
        <v>1</v>
      </c>
      <c r="L3857" s="23">
        <f>YEAR(CtasReceber[[#This Row],[Data Recebimento]])</f>
        <v>1900</v>
      </c>
      <c r="M3857" s="154"/>
      <c r="N3857" s="208"/>
      <c r="O38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8" spans="1:15">
      <c r="A3858" s="156"/>
      <c r="B3858" s="220"/>
      <c r="C3858" s="150"/>
      <c r="D3858" s="150"/>
      <c r="E3858" s="150"/>
      <c r="F3858" s="150"/>
      <c r="G3858" s="151"/>
      <c r="H3858" s="23">
        <f>MONTH(CtasReceber[[#This Row],[Data Vencimento]])</f>
        <v>1</v>
      </c>
      <c r="I3858" s="23">
        <f>YEAR(CtasReceber[[#This Row],[Data Vencimento]])</f>
        <v>1900</v>
      </c>
      <c r="J3858" s="156"/>
      <c r="K3858" s="23">
        <f>MONTH(CtasReceber[[#This Row],[Data Recebimento]])</f>
        <v>1</v>
      </c>
      <c r="L3858" s="23">
        <f>YEAR(CtasReceber[[#This Row],[Data Recebimento]])</f>
        <v>1900</v>
      </c>
      <c r="M3858" s="154"/>
      <c r="N3858" s="208"/>
      <c r="O38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59" spans="1:15">
      <c r="A3859" s="156"/>
      <c r="B3859" s="220"/>
      <c r="C3859" s="150"/>
      <c r="D3859" s="150"/>
      <c r="E3859" s="150"/>
      <c r="F3859" s="150"/>
      <c r="G3859" s="151"/>
      <c r="H3859" s="23">
        <f>MONTH(CtasReceber[[#This Row],[Data Vencimento]])</f>
        <v>1</v>
      </c>
      <c r="I3859" s="23">
        <f>YEAR(CtasReceber[[#This Row],[Data Vencimento]])</f>
        <v>1900</v>
      </c>
      <c r="J3859" s="156"/>
      <c r="K3859" s="23">
        <f>MONTH(CtasReceber[[#This Row],[Data Recebimento]])</f>
        <v>1</v>
      </c>
      <c r="L3859" s="23">
        <f>YEAR(CtasReceber[[#This Row],[Data Recebimento]])</f>
        <v>1900</v>
      </c>
      <c r="M3859" s="154"/>
      <c r="N3859" s="208"/>
      <c r="O38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0" spans="1:15">
      <c r="A3860" s="156"/>
      <c r="B3860" s="220"/>
      <c r="C3860" s="150"/>
      <c r="D3860" s="150"/>
      <c r="E3860" s="150"/>
      <c r="F3860" s="150"/>
      <c r="G3860" s="151"/>
      <c r="H3860" s="23">
        <f>MONTH(CtasReceber[[#This Row],[Data Vencimento]])</f>
        <v>1</v>
      </c>
      <c r="I3860" s="23">
        <f>YEAR(CtasReceber[[#This Row],[Data Vencimento]])</f>
        <v>1900</v>
      </c>
      <c r="J3860" s="156"/>
      <c r="K3860" s="23">
        <f>MONTH(CtasReceber[[#This Row],[Data Recebimento]])</f>
        <v>1</v>
      </c>
      <c r="L3860" s="23">
        <f>YEAR(CtasReceber[[#This Row],[Data Recebimento]])</f>
        <v>1900</v>
      </c>
      <c r="M3860" s="154"/>
      <c r="N3860" s="208"/>
      <c r="O38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1" spans="1:15">
      <c r="A3861" s="156"/>
      <c r="B3861" s="220"/>
      <c r="C3861" s="150"/>
      <c r="D3861" s="150"/>
      <c r="E3861" s="150"/>
      <c r="F3861" s="150"/>
      <c r="G3861" s="151"/>
      <c r="H3861" s="23">
        <f>MONTH(CtasReceber[[#This Row],[Data Vencimento]])</f>
        <v>1</v>
      </c>
      <c r="I3861" s="23">
        <f>YEAR(CtasReceber[[#This Row],[Data Vencimento]])</f>
        <v>1900</v>
      </c>
      <c r="J3861" s="156"/>
      <c r="K3861" s="23">
        <f>MONTH(CtasReceber[[#This Row],[Data Recebimento]])</f>
        <v>1</v>
      </c>
      <c r="L3861" s="23">
        <f>YEAR(CtasReceber[[#This Row],[Data Recebimento]])</f>
        <v>1900</v>
      </c>
      <c r="M3861" s="154"/>
      <c r="N3861" s="208"/>
      <c r="O38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2" spans="1:15">
      <c r="A3862" s="156"/>
      <c r="B3862" s="220"/>
      <c r="C3862" s="150"/>
      <c r="D3862" s="150"/>
      <c r="E3862" s="150"/>
      <c r="F3862" s="150"/>
      <c r="G3862" s="151"/>
      <c r="H3862" s="23">
        <f>MONTH(CtasReceber[[#This Row],[Data Vencimento]])</f>
        <v>1</v>
      </c>
      <c r="I3862" s="23">
        <f>YEAR(CtasReceber[[#This Row],[Data Vencimento]])</f>
        <v>1900</v>
      </c>
      <c r="J3862" s="156"/>
      <c r="K3862" s="23">
        <f>MONTH(CtasReceber[[#This Row],[Data Recebimento]])</f>
        <v>1</v>
      </c>
      <c r="L3862" s="23">
        <f>YEAR(CtasReceber[[#This Row],[Data Recebimento]])</f>
        <v>1900</v>
      </c>
      <c r="M3862" s="154"/>
      <c r="N3862" s="208"/>
      <c r="O38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3" spans="1:15">
      <c r="A3863" s="156"/>
      <c r="B3863" s="220"/>
      <c r="C3863" s="150"/>
      <c r="D3863" s="150"/>
      <c r="E3863" s="150"/>
      <c r="F3863" s="150"/>
      <c r="G3863" s="151"/>
      <c r="H3863" s="23">
        <f>MONTH(CtasReceber[[#This Row],[Data Vencimento]])</f>
        <v>1</v>
      </c>
      <c r="I3863" s="23">
        <f>YEAR(CtasReceber[[#This Row],[Data Vencimento]])</f>
        <v>1900</v>
      </c>
      <c r="J3863" s="156"/>
      <c r="K3863" s="23">
        <f>MONTH(CtasReceber[[#This Row],[Data Recebimento]])</f>
        <v>1</v>
      </c>
      <c r="L3863" s="23">
        <f>YEAR(CtasReceber[[#This Row],[Data Recebimento]])</f>
        <v>1900</v>
      </c>
      <c r="M3863" s="154"/>
      <c r="N3863" s="208"/>
      <c r="O38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4" spans="1:15">
      <c r="A3864" s="156"/>
      <c r="B3864" s="220"/>
      <c r="C3864" s="150"/>
      <c r="D3864" s="150"/>
      <c r="E3864" s="150"/>
      <c r="F3864" s="150"/>
      <c r="G3864" s="151"/>
      <c r="H3864" s="23">
        <f>MONTH(CtasReceber[[#This Row],[Data Vencimento]])</f>
        <v>1</v>
      </c>
      <c r="I3864" s="23">
        <f>YEAR(CtasReceber[[#This Row],[Data Vencimento]])</f>
        <v>1900</v>
      </c>
      <c r="J3864" s="156"/>
      <c r="K3864" s="23">
        <f>MONTH(CtasReceber[[#This Row],[Data Recebimento]])</f>
        <v>1</v>
      </c>
      <c r="L3864" s="23">
        <f>YEAR(CtasReceber[[#This Row],[Data Recebimento]])</f>
        <v>1900</v>
      </c>
      <c r="M3864" s="154"/>
      <c r="N3864" s="208"/>
      <c r="O38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5" spans="1:15">
      <c r="A3865" s="156"/>
      <c r="B3865" s="220"/>
      <c r="C3865" s="150"/>
      <c r="D3865" s="150"/>
      <c r="E3865" s="150"/>
      <c r="F3865" s="150"/>
      <c r="G3865" s="151"/>
      <c r="H3865" s="23">
        <f>MONTH(CtasReceber[[#This Row],[Data Vencimento]])</f>
        <v>1</v>
      </c>
      <c r="I3865" s="23">
        <f>YEAR(CtasReceber[[#This Row],[Data Vencimento]])</f>
        <v>1900</v>
      </c>
      <c r="J3865" s="156"/>
      <c r="K3865" s="23">
        <f>MONTH(CtasReceber[[#This Row],[Data Recebimento]])</f>
        <v>1</v>
      </c>
      <c r="L3865" s="23">
        <f>YEAR(CtasReceber[[#This Row],[Data Recebimento]])</f>
        <v>1900</v>
      </c>
      <c r="M3865" s="154"/>
      <c r="N3865" s="208"/>
      <c r="O38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6" spans="1:15">
      <c r="A3866" s="156"/>
      <c r="B3866" s="220"/>
      <c r="C3866" s="150"/>
      <c r="D3866" s="150"/>
      <c r="E3866" s="150"/>
      <c r="F3866" s="150"/>
      <c r="G3866" s="151"/>
      <c r="H3866" s="23">
        <f>MONTH(CtasReceber[[#This Row],[Data Vencimento]])</f>
        <v>1</v>
      </c>
      <c r="I3866" s="23">
        <f>YEAR(CtasReceber[[#This Row],[Data Vencimento]])</f>
        <v>1900</v>
      </c>
      <c r="J3866" s="156"/>
      <c r="K3866" s="23">
        <f>MONTH(CtasReceber[[#This Row],[Data Recebimento]])</f>
        <v>1</v>
      </c>
      <c r="L3866" s="23">
        <f>YEAR(CtasReceber[[#This Row],[Data Recebimento]])</f>
        <v>1900</v>
      </c>
      <c r="M3866" s="154"/>
      <c r="N3866" s="208"/>
      <c r="O38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7" spans="1:15">
      <c r="A3867" s="156"/>
      <c r="B3867" s="220"/>
      <c r="C3867" s="150"/>
      <c r="D3867" s="150"/>
      <c r="E3867" s="150"/>
      <c r="F3867" s="150"/>
      <c r="G3867" s="151"/>
      <c r="H3867" s="23">
        <f>MONTH(CtasReceber[[#This Row],[Data Vencimento]])</f>
        <v>1</v>
      </c>
      <c r="I3867" s="23">
        <f>YEAR(CtasReceber[[#This Row],[Data Vencimento]])</f>
        <v>1900</v>
      </c>
      <c r="J3867" s="156"/>
      <c r="K3867" s="23">
        <f>MONTH(CtasReceber[[#This Row],[Data Recebimento]])</f>
        <v>1</v>
      </c>
      <c r="L3867" s="23">
        <f>YEAR(CtasReceber[[#This Row],[Data Recebimento]])</f>
        <v>1900</v>
      </c>
      <c r="M3867" s="154"/>
      <c r="N3867" s="208"/>
      <c r="O38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8" spans="1:15">
      <c r="A3868" s="156"/>
      <c r="B3868" s="220"/>
      <c r="C3868" s="150"/>
      <c r="D3868" s="150"/>
      <c r="E3868" s="150"/>
      <c r="F3868" s="150"/>
      <c r="G3868" s="151"/>
      <c r="H3868" s="23">
        <f>MONTH(CtasReceber[[#This Row],[Data Vencimento]])</f>
        <v>1</v>
      </c>
      <c r="I3868" s="23">
        <f>YEAR(CtasReceber[[#This Row],[Data Vencimento]])</f>
        <v>1900</v>
      </c>
      <c r="J3868" s="156"/>
      <c r="K3868" s="23">
        <f>MONTH(CtasReceber[[#This Row],[Data Recebimento]])</f>
        <v>1</v>
      </c>
      <c r="L3868" s="23">
        <f>YEAR(CtasReceber[[#This Row],[Data Recebimento]])</f>
        <v>1900</v>
      </c>
      <c r="M3868" s="154"/>
      <c r="N3868" s="208"/>
      <c r="O38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69" spans="1:15">
      <c r="A3869" s="156"/>
      <c r="B3869" s="220"/>
      <c r="C3869" s="150"/>
      <c r="D3869" s="150"/>
      <c r="E3869" s="150"/>
      <c r="F3869" s="150"/>
      <c r="G3869" s="151"/>
      <c r="H3869" s="23">
        <f>MONTH(CtasReceber[[#This Row],[Data Vencimento]])</f>
        <v>1</v>
      </c>
      <c r="I3869" s="23">
        <f>YEAR(CtasReceber[[#This Row],[Data Vencimento]])</f>
        <v>1900</v>
      </c>
      <c r="J3869" s="156"/>
      <c r="K3869" s="23">
        <f>MONTH(CtasReceber[[#This Row],[Data Recebimento]])</f>
        <v>1</v>
      </c>
      <c r="L3869" s="23">
        <f>YEAR(CtasReceber[[#This Row],[Data Recebimento]])</f>
        <v>1900</v>
      </c>
      <c r="M3869" s="154"/>
      <c r="N3869" s="208"/>
      <c r="O38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0" spans="1:15">
      <c r="A3870" s="156"/>
      <c r="B3870" s="220"/>
      <c r="C3870" s="150"/>
      <c r="D3870" s="150"/>
      <c r="E3870" s="150"/>
      <c r="F3870" s="150"/>
      <c r="G3870" s="151"/>
      <c r="H3870" s="23">
        <f>MONTH(CtasReceber[[#This Row],[Data Vencimento]])</f>
        <v>1</v>
      </c>
      <c r="I3870" s="23">
        <f>YEAR(CtasReceber[[#This Row],[Data Vencimento]])</f>
        <v>1900</v>
      </c>
      <c r="J3870" s="156"/>
      <c r="K3870" s="23">
        <f>MONTH(CtasReceber[[#This Row],[Data Recebimento]])</f>
        <v>1</v>
      </c>
      <c r="L3870" s="23">
        <f>YEAR(CtasReceber[[#This Row],[Data Recebimento]])</f>
        <v>1900</v>
      </c>
      <c r="M3870" s="154"/>
      <c r="N3870" s="208"/>
      <c r="O38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1" spans="1:15">
      <c r="A3871" s="156"/>
      <c r="B3871" s="220"/>
      <c r="C3871" s="150"/>
      <c r="D3871" s="150"/>
      <c r="E3871" s="150"/>
      <c r="F3871" s="150"/>
      <c r="G3871" s="151"/>
      <c r="H3871" s="23">
        <f>MONTH(CtasReceber[[#This Row],[Data Vencimento]])</f>
        <v>1</v>
      </c>
      <c r="I3871" s="23">
        <f>YEAR(CtasReceber[[#This Row],[Data Vencimento]])</f>
        <v>1900</v>
      </c>
      <c r="J3871" s="156"/>
      <c r="K3871" s="23">
        <f>MONTH(CtasReceber[[#This Row],[Data Recebimento]])</f>
        <v>1</v>
      </c>
      <c r="L3871" s="23">
        <f>YEAR(CtasReceber[[#This Row],[Data Recebimento]])</f>
        <v>1900</v>
      </c>
      <c r="M3871" s="154"/>
      <c r="N3871" s="208"/>
      <c r="O38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2" spans="1:15">
      <c r="A3872" s="156"/>
      <c r="B3872" s="220"/>
      <c r="C3872" s="150"/>
      <c r="D3872" s="150"/>
      <c r="E3872" s="150"/>
      <c r="F3872" s="150"/>
      <c r="G3872" s="151"/>
      <c r="H3872" s="23">
        <f>MONTH(CtasReceber[[#This Row],[Data Vencimento]])</f>
        <v>1</v>
      </c>
      <c r="I3872" s="23">
        <f>YEAR(CtasReceber[[#This Row],[Data Vencimento]])</f>
        <v>1900</v>
      </c>
      <c r="J3872" s="156"/>
      <c r="K3872" s="23">
        <f>MONTH(CtasReceber[[#This Row],[Data Recebimento]])</f>
        <v>1</v>
      </c>
      <c r="L3872" s="23">
        <f>YEAR(CtasReceber[[#This Row],[Data Recebimento]])</f>
        <v>1900</v>
      </c>
      <c r="M3872" s="154"/>
      <c r="N3872" s="208"/>
      <c r="O38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3" spans="1:15">
      <c r="A3873" s="156"/>
      <c r="B3873" s="220"/>
      <c r="C3873" s="150"/>
      <c r="D3873" s="150"/>
      <c r="E3873" s="150"/>
      <c r="F3873" s="150"/>
      <c r="G3873" s="151"/>
      <c r="H3873" s="23">
        <f>MONTH(CtasReceber[[#This Row],[Data Vencimento]])</f>
        <v>1</v>
      </c>
      <c r="I3873" s="23">
        <f>YEAR(CtasReceber[[#This Row],[Data Vencimento]])</f>
        <v>1900</v>
      </c>
      <c r="J3873" s="156"/>
      <c r="K3873" s="23">
        <f>MONTH(CtasReceber[[#This Row],[Data Recebimento]])</f>
        <v>1</v>
      </c>
      <c r="L3873" s="23">
        <f>YEAR(CtasReceber[[#This Row],[Data Recebimento]])</f>
        <v>1900</v>
      </c>
      <c r="M3873" s="154"/>
      <c r="N3873" s="208"/>
      <c r="O38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4" spans="1:15">
      <c r="A3874" s="156"/>
      <c r="B3874" s="220"/>
      <c r="C3874" s="150"/>
      <c r="D3874" s="150"/>
      <c r="E3874" s="150"/>
      <c r="F3874" s="150"/>
      <c r="G3874" s="151"/>
      <c r="H3874" s="23">
        <f>MONTH(CtasReceber[[#This Row],[Data Vencimento]])</f>
        <v>1</v>
      </c>
      <c r="I3874" s="23">
        <f>YEAR(CtasReceber[[#This Row],[Data Vencimento]])</f>
        <v>1900</v>
      </c>
      <c r="J3874" s="156"/>
      <c r="K3874" s="23">
        <f>MONTH(CtasReceber[[#This Row],[Data Recebimento]])</f>
        <v>1</v>
      </c>
      <c r="L3874" s="23">
        <f>YEAR(CtasReceber[[#This Row],[Data Recebimento]])</f>
        <v>1900</v>
      </c>
      <c r="M3874" s="154"/>
      <c r="N3874" s="208"/>
      <c r="O38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5" spans="1:15">
      <c r="A3875" s="156"/>
      <c r="B3875" s="220"/>
      <c r="C3875" s="150"/>
      <c r="D3875" s="150"/>
      <c r="E3875" s="150"/>
      <c r="F3875" s="150"/>
      <c r="G3875" s="151"/>
      <c r="H3875" s="23">
        <f>MONTH(CtasReceber[[#This Row],[Data Vencimento]])</f>
        <v>1</v>
      </c>
      <c r="I3875" s="23">
        <f>YEAR(CtasReceber[[#This Row],[Data Vencimento]])</f>
        <v>1900</v>
      </c>
      <c r="J3875" s="156"/>
      <c r="K3875" s="23">
        <f>MONTH(CtasReceber[[#This Row],[Data Recebimento]])</f>
        <v>1</v>
      </c>
      <c r="L3875" s="23">
        <f>YEAR(CtasReceber[[#This Row],[Data Recebimento]])</f>
        <v>1900</v>
      </c>
      <c r="M3875" s="154"/>
      <c r="N3875" s="208"/>
      <c r="O38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6" spans="1:15">
      <c r="A3876" s="156"/>
      <c r="B3876" s="220"/>
      <c r="C3876" s="150"/>
      <c r="D3876" s="150"/>
      <c r="E3876" s="150"/>
      <c r="F3876" s="150"/>
      <c r="G3876" s="151"/>
      <c r="H3876" s="23">
        <f>MONTH(CtasReceber[[#This Row],[Data Vencimento]])</f>
        <v>1</v>
      </c>
      <c r="I3876" s="23">
        <f>YEAR(CtasReceber[[#This Row],[Data Vencimento]])</f>
        <v>1900</v>
      </c>
      <c r="J3876" s="156"/>
      <c r="K3876" s="23">
        <f>MONTH(CtasReceber[[#This Row],[Data Recebimento]])</f>
        <v>1</v>
      </c>
      <c r="L3876" s="23">
        <f>YEAR(CtasReceber[[#This Row],[Data Recebimento]])</f>
        <v>1900</v>
      </c>
      <c r="M3876" s="154"/>
      <c r="N3876" s="208"/>
      <c r="O38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7" spans="1:15">
      <c r="A3877" s="156"/>
      <c r="B3877" s="220"/>
      <c r="C3877" s="150"/>
      <c r="D3877" s="150"/>
      <c r="E3877" s="150"/>
      <c r="F3877" s="150"/>
      <c r="G3877" s="151"/>
      <c r="H3877" s="23">
        <f>MONTH(CtasReceber[[#This Row],[Data Vencimento]])</f>
        <v>1</v>
      </c>
      <c r="I3877" s="23">
        <f>YEAR(CtasReceber[[#This Row],[Data Vencimento]])</f>
        <v>1900</v>
      </c>
      <c r="J3877" s="156"/>
      <c r="K3877" s="23">
        <f>MONTH(CtasReceber[[#This Row],[Data Recebimento]])</f>
        <v>1</v>
      </c>
      <c r="L3877" s="23">
        <f>YEAR(CtasReceber[[#This Row],[Data Recebimento]])</f>
        <v>1900</v>
      </c>
      <c r="M3877" s="154"/>
      <c r="N3877" s="208"/>
      <c r="O38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8" spans="1:15">
      <c r="A3878" s="156"/>
      <c r="B3878" s="220"/>
      <c r="C3878" s="150"/>
      <c r="D3878" s="150"/>
      <c r="E3878" s="150"/>
      <c r="F3878" s="150"/>
      <c r="G3878" s="151"/>
      <c r="H3878" s="23">
        <f>MONTH(CtasReceber[[#This Row],[Data Vencimento]])</f>
        <v>1</v>
      </c>
      <c r="I3878" s="23">
        <f>YEAR(CtasReceber[[#This Row],[Data Vencimento]])</f>
        <v>1900</v>
      </c>
      <c r="J3878" s="156"/>
      <c r="K3878" s="23">
        <f>MONTH(CtasReceber[[#This Row],[Data Recebimento]])</f>
        <v>1</v>
      </c>
      <c r="L3878" s="23">
        <f>YEAR(CtasReceber[[#This Row],[Data Recebimento]])</f>
        <v>1900</v>
      </c>
      <c r="M3878" s="154"/>
      <c r="N3878" s="208"/>
      <c r="O38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79" spans="1:15">
      <c r="A3879" s="156"/>
      <c r="B3879" s="220"/>
      <c r="C3879" s="150"/>
      <c r="D3879" s="150"/>
      <c r="E3879" s="150"/>
      <c r="F3879" s="150"/>
      <c r="G3879" s="151"/>
      <c r="H3879" s="23">
        <f>MONTH(CtasReceber[[#This Row],[Data Vencimento]])</f>
        <v>1</v>
      </c>
      <c r="I3879" s="23">
        <f>YEAR(CtasReceber[[#This Row],[Data Vencimento]])</f>
        <v>1900</v>
      </c>
      <c r="J3879" s="156"/>
      <c r="K3879" s="23">
        <f>MONTH(CtasReceber[[#This Row],[Data Recebimento]])</f>
        <v>1</v>
      </c>
      <c r="L3879" s="23">
        <f>YEAR(CtasReceber[[#This Row],[Data Recebimento]])</f>
        <v>1900</v>
      </c>
      <c r="M3879" s="154"/>
      <c r="N3879" s="208"/>
      <c r="O38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0" spans="1:15">
      <c r="A3880" s="156"/>
      <c r="B3880" s="220"/>
      <c r="C3880" s="150"/>
      <c r="D3880" s="150"/>
      <c r="E3880" s="150"/>
      <c r="F3880" s="150"/>
      <c r="G3880" s="151"/>
      <c r="H3880" s="23">
        <f>MONTH(CtasReceber[[#This Row],[Data Vencimento]])</f>
        <v>1</v>
      </c>
      <c r="I3880" s="23">
        <f>YEAR(CtasReceber[[#This Row],[Data Vencimento]])</f>
        <v>1900</v>
      </c>
      <c r="J3880" s="156"/>
      <c r="K3880" s="23">
        <f>MONTH(CtasReceber[[#This Row],[Data Recebimento]])</f>
        <v>1</v>
      </c>
      <c r="L3880" s="23">
        <f>YEAR(CtasReceber[[#This Row],[Data Recebimento]])</f>
        <v>1900</v>
      </c>
      <c r="M3880" s="154"/>
      <c r="N3880" s="208"/>
      <c r="O38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1" spans="1:15">
      <c r="A3881" s="156"/>
      <c r="B3881" s="220"/>
      <c r="C3881" s="150"/>
      <c r="D3881" s="150"/>
      <c r="E3881" s="150"/>
      <c r="F3881" s="150"/>
      <c r="G3881" s="151"/>
      <c r="H3881" s="23">
        <f>MONTH(CtasReceber[[#This Row],[Data Vencimento]])</f>
        <v>1</v>
      </c>
      <c r="I3881" s="23">
        <f>YEAR(CtasReceber[[#This Row],[Data Vencimento]])</f>
        <v>1900</v>
      </c>
      <c r="J3881" s="156"/>
      <c r="K3881" s="23">
        <f>MONTH(CtasReceber[[#This Row],[Data Recebimento]])</f>
        <v>1</v>
      </c>
      <c r="L3881" s="23">
        <f>YEAR(CtasReceber[[#This Row],[Data Recebimento]])</f>
        <v>1900</v>
      </c>
      <c r="M3881" s="154"/>
      <c r="N3881" s="208"/>
      <c r="O38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2" spans="1:15">
      <c r="A3882" s="156"/>
      <c r="B3882" s="220"/>
      <c r="C3882" s="150"/>
      <c r="D3882" s="150"/>
      <c r="E3882" s="150"/>
      <c r="F3882" s="150"/>
      <c r="G3882" s="151"/>
      <c r="H3882" s="23">
        <f>MONTH(CtasReceber[[#This Row],[Data Vencimento]])</f>
        <v>1</v>
      </c>
      <c r="I3882" s="23">
        <f>YEAR(CtasReceber[[#This Row],[Data Vencimento]])</f>
        <v>1900</v>
      </c>
      <c r="J3882" s="156"/>
      <c r="K3882" s="23">
        <f>MONTH(CtasReceber[[#This Row],[Data Recebimento]])</f>
        <v>1</v>
      </c>
      <c r="L3882" s="23">
        <f>YEAR(CtasReceber[[#This Row],[Data Recebimento]])</f>
        <v>1900</v>
      </c>
      <c r="M3882" s="154"/>
      <c r="N3882" s="208"/>
      <c r="O38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3" spans="1:15">
      <c r="A3883" s="156"/>
      <c r="B3883" s="220"/>
      <c r="C3883" s="150"/>
      <c r="D3883" s="150"/>
      <c r="E3883" s="150"/>
      <c r="F3883" s="150"/>
      <c r="G3883" s="151"/>
      <c r="H3883" s="23">
        <f>MONTH(CtasReceber[[#This Row],[Data Vencimento]])</f>
        <v>1</v>
      </c>
      <c r="I3883" s="23">
        <f>YEAR(CtasReceber[[#This Row],[Data Vencimento]])</f>
        <v>1900</v>
      </c>
      <c r="J3883" s="156"/>
      <c r="K3883" s="23">
        <f>MONTH(CtasReceber[[#This Row],[Data Recebimento]])</f>
        <v>1</v>
      </c>
      <c r="L3883" s="23">
        <f>YEAR(CtasReceber[[#This Row],[Data Recebimento]])</f>
        <v>1900</v>
      </c>
      <c r="M3883" s="154"/>
      <c r="N3883" s="208"/>
      <c r="O38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4" spans="1:15">
      <c r="A3884" s="156"/>
      <c r="B3884" s="220"/>
      <c r="C3884" s="150"/>
      <c r="D3884" s="150"/>
      <c r="E3884" s="150"/>
      <c r="F3884" s="150"/>
      <c r="G3884" s="151"/>
      <c r="H3884" s="23">
        <f>MONTH(CtasReceber[[#This Row],[Data Vencimento]])</f>
        <v>1</v>
      </c>
      <c r="I3884" s="23">
        <f>YEAR(CtasReceber[[#This Row],[Data Vencimento]])</f>
        <v>1900</v>
      </c>
      <c r="J3884" s="156"/>
      <c r="K3884" s="23">
        <f>MONTH(CtasReceber[[#This Row],[Data Recebimento]])</f>
        <v>1</v>
      </c>
      <c r="L3884" s="23">
        <f>YEAR(CtasReceber[[#This Row],[Data Recebimento]])</f>
        <v>1900</v>
      </c>
      <c r="M3884" s="154"/>
      <c r="N3884" s="208"/>
      <c r="O38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5" spans="1:15">
      <c r="A3885" s="156"/>
      <c r="B3885" s="220"/>
      <c r="C3885" s="150"/>
      <c r="D3885" s="150"/>
      <c r="E3885" s="150"/>
      <c r="F3885" s="150"/>
      <c r="G3885" s="151"/>
      <c r="H3885" s="23">
        <f>MONTH(CtasReceber[[#This Row],[Data Vencimento]])</f>
        <v>1</v>
      </c>
      <c r="I3885" s="23">
        <f>YEAR(CtasReceber[[#This Row],[Data Vencimento]])</f>
        <v>1900</v>
      </c>
      <c r="J3885" s="156"/>
      <c r="K3885" s="23">
        <f>MONTH(CtasReceber[[#This Row],[Data Recebimento]])</f>
        <v>1</v>
      </c>
      <c r="L3885" s="23">
        <f>YEAR(CtasReceber[[#This Row],[Data Recebimento]])</f>
        <v>1900</v>
      </c>
      <c r="M3885" s="154"/>
      <c r="N3885" s="208"/>
      <c r="O38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6" spans="1:15">
      <c r="A3886" s="156"/>
      <c r="B3886" s="220"/>
      <c r="C3886" s="150"/>
      <c r="D3886" s="150"/>
      <c r="E3886" s="150"/>
      <c r="F3886" s="150"/>
      <c r="G3886" s="151"/>
      <c r="H3886" s="23">
        <f>MONTH(CtasReceber[[#This Row],[Data Vencimento]])</f>
        <v>1</v>
      </c>
      <c r="I3886" s="23">
        <f>YEAR(CtasReceber[[#This Row],[Data Vencimento]])</f>
        <v>1900</v>
      </c>
      <c r="J3886" s="156"/>
      <c r="K3886" s="23">
        <f>MONTH(CtasReceber[[#This Row],[Data Recebimento]])</f>
        <v>1</v>
      </c>
      <c r="L3886" s="23">
        <f>YEAR(CtasReceber[[#This Row],[Data Recebimento]])</f>
        <v>1900</v>
      </c>
      <c r="M3886" s="154"/>
      <c r="N3886" s="208"/>
      <c r="O38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7" spans="1:15">
      <c r="A3887" s="156"/>
      <c r="B3887" s="220"/>
      <c r="C3887" s="150"/>
      <c r="D3887" s="150"/>
      <c r="E3887" s="150"/>
      <c r="F3887" s="150"/>
      <c r="G3887" s="151"/>
      <c r="H3887" s="23">
        <f>MONTH(CtasReceber[[#This Row],[Data Vencimento]])</f>
        <v>1</v>
      </c>
      <c r="I3887" s="23">
        <f>YEAR(CtasReceber[[#This Row],[Data Vencimento]])</f>
        <v>1900</v>
      </c>
      <c r="J3887" s="156"/>
      <c r="K3887" s="23">
        <f>MONTH(CtasReceber[[#This Row],[Data Recebimento]])</f>
        <v>1</v>
      </c>
      <c r="L3887" s="23">
        <f>YEAR(CtasReceber[[#This Row],[Data Recebimento]])</f>
        <v>1900</v>
      </c>
      <c r="M3887" s="154"/>
      <c r="N3887" s="208"/>
      <c r="O38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8" spans="1:15">
      <c r="A3888" s="156"/>
      <c r="B3888" s="220"/>
      <c r="C3888" s="150"/>
      <c r="D3888" s="150"/>
      <c r="E3888" s="150"/>
      <c r="F3888" s="150"/>
      <c r="G3888" s="151"/>
      <c r="H3888" s="23">
        <f>MONTH(CtasReceber[[#This Row],[Data Vencimento]])</f>
        <v>1</v>
      </c>
      <c r="I3888" s="23">
        <f>YEAR(CtasReceber[[#This Row],[Data Vencimento]])</f>
        <v>1900</v>
      </c>
      <c r="J3888" s="156"/>
      <c r="K3888" s="23">
        <f>MONTH(CtasReceber[[#This Row],[Data Recebimento]])</f>
        <v>1</v>
      </c>
      <c r="L3888" s="23">
        <f>YEAR(CtasReceber[[#This Row],[Data Recebimento]])</f>
        <v>1900</v>
      </c>
      <c r="M3888" s="154"/>
      <c r="N3888" s="208"/>
      <c r="O38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89" spans="1:15">
      <c r="A3889" s="156"/>
      <c r="B3889" s="220"/>
      <c r="C3889" s="150"/>
      <c r="D3889" s="150"/>
      <c r="E3889" s="150"/>
      <c r="F3889" s="150"/>
      <c r="G3889" s="151"/>
      <c r="H3889" s="23">
        <f>MONTH(CtasReceber[[#This Row],[Data Vencimento]])</f>
        <v>1</v>
      </c>
      <c r="I3889" s="23">
        <f>YEAR(CtasReceber[[#This Row],[Data Vencimento]])</f>
        <v>1900</v>
      </c>
      <c r="J3889" s="156"/>
      <c r="K3889" s="23">
        <f>MONTH(CtasReceber[[#This Row],[Data Recebimento]])</f>
        <v>1</v>
      </c>
      <c r="L3889" s="23">
        <f>YEAR(CtasReceber[[#This Row],[Data Recebimento]])</f>
        <v>1900</v>
      </c>
      <c r="M3889" s="154"/>
      <c r="N3889" s="208"/>
      <c r="O38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0" spans="1:15">
      <c r="A3890" s="156"/>
      <c r="B3890" s="220"/>
      <c r="C3890" s="150"/>
      <c r="D3890" s="150"/>
      <c r="E3890" s="150"/>
      <c r="F3890" s="150"/>
      <c r="G3890" s="151"/>
      <c r="H3890" s="23">
        <f>MONTH(CtasReceber[[#This Row],[Data Vencimento]])</f>
        <v>1</v>
      </c>
      <c r="I3890" s="23">
        <f>YEAR(CtasReceber[[#This Row],[Data Vencimento]])</f>
        <v>1900</v>
      </c>
      <c r="J3890" s="156"/>
      <c r="K3890" s="23">
        <f>MONTH(CtasReceber[[#This Row],[Data Recebimento]])</f>
        <v>1</v>
      </c>
      <c r="L3890" s="23">
        <f>YEAR(CtasReceber[[#This Row],[Data Recebimento]])</f>
        <v>1900</v>
      </c>
      <c r="M3890" s="154"/>
      <c r="N3890" s="208"/>
      <c r="O38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1" spans="1:15">
      <c r="A3891" s="156"/>
      <c r="B3891" s="220"/>
      <c r="C3891" s="150"/>
      <c r="D3891" s="150"/>
      <c r="E3891" s="150"/>
      <c r="F3891" s="150"/>
      <c r="G3891" s="151"/>
      <c r="H3891" s="23">
        <f>MONTH(CtasReceber[[#This Row],[Data Vencimento]])</f>
        <v>1</v>
      </c>
      <c r="I3891" s="23">
        <f>YEAR(CtasReceber[[#This Row],[Data Vencimento]])</f>
        <v>1900</v>
      </c>
      <c r="J3891" s="156"/>
      <c r="K3891" s="23">
        <f>MONTH(CtasReceber[[#This Row],[Data Recebimento]])</f>
        <v>1</v>
      </c>
      <c r="L3891" s="23">
        <f>YEAR(CtasReceber[[#This Row],[Data Recebimento]])</f>
        <v>1900</v>
      </c>
      <c r="M3891" s="154"/>
      <c r="N3891" s="208"/>
      <c r="O38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2" spans="1:15">
      <c r="A3892" s="156"/>
      <c r="B3892" s="220"/>
      <c r="C3892" s="150"/>
      <c r="D3892" s="150"/>
      <c r="E3892" s="150"/>
      <c r="F3892" s="150"/>
      <c r="G3892" s="151"/>
      <c r="H3892" s="23">
        <f>MONTH(CtasReceber[[#This Row],[Data Vencimento]])</f>
        <v>1</v>
      </c>
      <c r="I3892" s="23">
        <f>YEAR(CtasReceber[[#This Row],[Data Vencimento]])</f>
        <v>1900</v>
      </c>
      <c r="J3892" s="156"/>
      <c r="K3892" s="23">
        <f>MONTH(CtasReceber[[#This Row],[Data Recebimento]])</f>
        <v>1</v>
      </c>
      <c r="L3892" s="23">
        <f>YEAR(CtasReceber[[#This Row],[Data Recebimento]])</f>
        <v>1900</v>
      </c>
      <c r="M3892" s="154"/>
      <c r="N3892" s="208"/>
      <c r="O38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3" spans="1:15">
      <c r="A3893" s="156"/>
      <c r="B3893" s="220"/>
      <c r="C3893" s="150"/>
      <c r="D3893" s="150"/>
      <c r="E3893" s="150"/>
      <c r="F3893" s="150"/>
      <c r="G3893" s="151"/>
      <c r="H3893" s="23">
        <f>MONTH(CtasReceber[[#This Row],[Data Vencimento]])</f>
        <v>1</v>
      </c>
      <c r="I3893" s="23">
        <f>YEAR(CtasReceber[[#This Row],[Data Vencimento]])</f>
        <v>1900</v>
      </c>
      <c r="J3893" s="156"/>
      <c r="K3893" s="23">
        <f>MONTH(CtasReceber[[#This Row],[Data Recebimento]])</f>
        <v>1</v>
      </c>
      <c r="L3893" s="23">
        <f>YEAR(CtasReceber[[#This Row],[Data Recebimento]])</f>
        <v>1900</v>
      </c>
      <c r="M3893" s="154"/>
      <c r="N3893" s="208"/>
      <c r="O38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4" spans="1:15">
      <c r="A3894" s="156"/>
      <c r="B3894" s="220"/>
      <c r="C3894" s="150"/>
      <c r="D3894" s="150"/>
      <c r="E3894" s="150"/>
      <c r="F3894" s="150"/>
      <c r="G3894" s="151"/>
      <c r="H3894" s="23">
        <f>MONTH(CtasReceber[[#This Row],[Data Vencimento]])</f>
        <v>1</v>
      </c>
      <c r="I3894" s="23">
        <f>YEAR(CtasReceber[[#This Row],[Data Vencimento]])</f>
        <v>1900</v>
      </c>
      <c r="J3894" s="156"/>
      <c r="K3894" s="23">
        <f>MONTH(CtasReceber[[#This Row],[Data Recebimento]])</f>
        <v>1</v>
      </c>
      <c r="L3894" s="23">
        <f>YEAR(CtasReceber[[#This Row],[Data Recebimento]])</f>
        <v>1900</v>
      </c>
      <c r="M3894" s="154"/>
      <c r="N3894" s="208"/>
      <c r="O38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5" spans="1:15">
      <c r="A3895" s="156"/>
      <c r="B3895" s="220"/>
      <c r="C3895" s="150"/>
      <c r="D3895" s="150"/>
      <c r="E3895" s="150"/>
      <c r="F3895" s="150"/>
      <c r="G3895" s="151"/>
      <c r="H3895" s="23">
        <f>MONTH(CtasReceber[[#This Row],[Data Vencimento]])</f>
        <v>1</v>
      </c>
      <c r="I3895" s="23">
        <f>YEAR(CtasReceber[[#This Row],[Data Vencimento]])</f>
        <v>1900</v>
      </c>
      <c r="J3895" s="156"/>
      <c r="K3895" s="23">
        <f>MONTH(CtasReceber[[#This Row],[Data Recebimento]])</f>
        <v>1</v>
      </c>
      <c r="L3895" s="23">
        <f>YEAR(CtasReceber[[#This Row],[Data Recebimento]])</f>
        <v>1900</v>
      </c>
      <c r="M3895" s="154"/>
      <c r="N3895" s="208"/>
      <c r="O38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6" spans="1:15">
      <c r="A3896" s="156"/>
      <c r="B3896" s="220"/>
      <c r="C3896" s="150"/>
      <c r="D3896" s="150"/>
      <c r="E3896" s="150"/>
      <c r="F3896" s="150"/>
      <c r="G3896" s="151"/>
      <c r="H3896" s="23">
        <f>MONTH(CtasReceber[[#This Row],[Data Vencimento]])</f>
        <v>1</v>
      </c>
      <c r="I3896" s="23">
        <f>YEAR(CtasReceber[[#This Row],[Data Vencimento]])</f>
        <v>1900</v>
      </c>
      <c r="J3896" s="156"/>
      <c r="K3896" s="23">
        <f>MONTH(CtasReceber[[#This Row],[Data Recebimento]])</f>
        <v>1</v>
      </c>
      <c r="L3896" s="23">
        <f>YEAR(CtasReceber[[#This Row],[Data Recebimento]])</f>
        <v>1900</v>
      </c>
      <c r="M3896" s="154"/>
      <c r="N3896" s="208"/>
      <c r="O38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7" spans="1:15">
      <c r="A3897" s="156"/>
      <c r="B3897" s="220"/>
      <c r="C3897" s="150"/>
      <c r="D3897" s="150"/>
      <c r="E3897" s="150"/>
      <c r="F3897" s="150"/>
      <c r="G3897" s="151"/>
      <c r="H3897" s="23">
        <f>MONTH(CtasReceber[[#This Row],[Data Vencimento]])</f>
        <v>1</v>
      </c>
      <c r="I3897" s="23">
        <f>YEAR(CtasReceber[[#This Row],[Data Vencimento]])</f>
        <v>1900</v>
      </c>
      <c r="J3897" s="156"/>
      <c r="K3897" s="23">
        <f>MONTH(CtasReceber[[#This Row],[Data Recebimento]])</f>
        <v>1</v>
      </c>
      <c r="L3897" s="23">
        <f>YEAR(CtasReceber[[#This Row],[Data Recebimento]])</f>
        <v>1900</v>
      </c>
      <c r="M3897" s="154"/>
      <c r="N3897" s="208"/>
      <c r="O38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8" spans="1:15">
      <c r="A3898" s="156"/>
      <c r="B3898" s="220"/>
      <c r="C3898" s="150"/>
      <c r="D3898" s="150"/>
      <c r="E3898" s="150"/>
      <c r="F3898" s="150"/>
      <c r="G3898" s="151"/>
      <c r="H3898" s="23">
        <f>MONTH(CtasReceber[[#This Row],[Data Vencimento]])</f>
        <v>1</v>
      </c>
      <c r="I3898" s="23">
        <f>YEAR(CtasReceber[[#This Row],[Data Vencimento]])</f>
        <v>1900</v>
      </c>
      <c r="J3898" s="156"/>
      <c r="K3898" s="23">
        <f>MONTH(CtasReceber[[#This Row],[Data Recebimento]])</f>
        <v>1</v>
      </c>
      <c r="L3898" s="23">
        <f>YEAR(CtasReceber[[#This Row],[Data Recebimento]])</f>
        <v>1900</v>
      </c>
      <c r="M3898" s="154"/>
      <c r="N3898" s="208"/>
      <c r="O38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899" spans="1:15">
      <c r="A3899" s="156"/>
      <c r="B3899" s="220"/>
      <c r="C3899" s="150"/>
      <c r="D3899" s="150"/>
      <c r="E3899" s="150"/>
      <c r="F3899" s="150"/>
      <c r="G3899" s="151"/>
      <c r="H3899" s="23">
        <f>MONTH(CtasReceber[[#This Row],[Data Vencimento]])</f>
        <v>1</v>
      </c>
      <c r="I3899" s="23">
        <f>YEAR(CtasReceber[[#This Row],[Data Vencimento]])</f>
        <v>1900</v>
      </c>
      <c r="J3899" s="156"/>
      <c r="K3899" s="23">
        <f>MONTH(CtasReceber[[#This Row],[Data Recebimento]])</f>
        <v>1</v>
      </c>
      <c r="L3899" s="23">
        <f>YEAR(CtasReceber[[#This Row],[Data Recebimento]])</f>
        <v>1900</v>
      </c>
      <c r="M3899" s="154"/>
      <c r="N3899" s="208"/>
      <c r="O38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0" spans="1:15">
      <c r="A3900" s="156"/>
      <c r="B3900" s="220"/>
      <c r="C3900" s="150"/>
      <c r="D3900" s="150"/>
      <c r="E3900" s="150"/>
      <c r="F3900" s="150"/>
      <c r="G3900" s="151"/>
      <c r="H3900" s="23">
        <f>MONTH(CtasReceber[[#This Row],[Data Vencimento]])</f>
        <v>1</v>
      </c>
      <c r="I3900" s="23">
        <f>YEAR(CtasReceber[[#This Row],[Data Vencimento]])</f>
        <v>1900</v>
      </c>
      <c r="J3900" s="156"/>
      <c r="K3900" s="23">
        <f>MONTH(CtasReceber[[#This Row],[Data Recebimento]])</f>
        <v>1</v>
      </c>
      <c r="L3900" s="23">
        <f>YEAR(CtasReceber[[#This Row],[Data Recebimento]])</f>
        <v>1900</v>
      </c>
      <c r="M3900" s="154"/>
      <c r="N3900" s="208"/>
      <c r="O39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1" spans="1:15">
      <c r="A3901" s="156"/>
      <c r="B3901" s="220"/>
      <c r="C3901" s="150"/>
      <c r="D3901" s="150"/>
      <c r="E3901" s="150"/>
      <c r="F3901" s="150"/>
      <c r="G3901" s="151"/>
      <c r="H3901" s="23">
        <f>MONTH(CtasReceber[[#This Row],[Data Vencimento]])</f>
        <v>1</v>
      </c>
      <c r="I3901" s="23">
        <f>YEAR(CtasReceber[[#This Row],[Data Vencimento]])</f>
        <v>1900</v>
      </c>
      <c r="J3901" s="156"/>
      <c r="K3901" s="23">
        <f>MONTH(CtasReceber[[#This Row],[Data Recebimento]])</f>
        <v>1</v>
      </c>
      <c r="L3901" s="23">
        <f>YEAR(CtasReceber[[#This Row],[Data Recebimento]])</f>
        <v>1900</v>
      </c>
      <c r="M3901" s="154"/>
      <c r="N3901" s="208"/>
      <c r="O39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2" spans="1:15">
      <c r="A3902" s="156"/>
      <c r="B3902" s="220"/>
      <c r="C3902" s="150"/>
      <c r="D3902" s="150"/>
      <c r="E3902" s="150"/>
      <c r="F3902" s="150"/>
      <c r="G3902" s="151"/>
      <c r="H3902" s="23">
        <f>MONTH(CtasReceber[[#This Row],[Data Vencimento]])</f>
        <v>1</v>
      </c>
      <c r="I3902" s="23">
        <f>YEAR(CtasReceber[[#This Row],[Data Vencimento]])</f>
        <v>1900</v>
      </c>
      <c r="J3902" s="156"/>
      <c r="K3902" s="23">
        <f>MONTH(CtasReceber[[#This Row],[Data Recebimento]])</f>
        <v>1</v>
      </c>
      <c r="L3902" s="23">
        <f>YEAR(CtasReceber[[#This Row],[Data Recebimento]])</f>
        <v>1900</v>
      </c>
      <c r="M3902" s="154"/>
      <c r="N3902" s="208"/>
      <c r="O39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3" spans="1:15">
      <c r="A3903" s="156"/>
      <c r="B3903" s="220"/>
      <c r="C3903" s="150"/>
      <c r="D3903" s="150"/>
      <c r="E3903" s="150"/>
      <c r="F3903" s="150"/>
      <c r="G3903" s="151"/>
      <c r="H3903" s="23">
        <f>MONTH(CtasReceber[[#This Row],[Data Vencimento]])</f>
        <v>1</v>
      </c>
      <c r="I3903" s="23">
        <f>YEAR(CtasReceber[[#This Row],[Data Vencimento]])</f>
        <v>1900</v>
      </c>
      <c r="J3903" s="156"/>
      <c r="K3903" s="23">
        <f>MONTH(CtasReceber[[#This Row],[Data Recebimento]])</f>
        <v>1</v>
      </c>
      <c r="L3903" s="23">
        <f>YEAR(CtasReceber[[#This Row],[Data Recebimento]])</f>
        <v>1900</v>
      </c>
      <c r="M3903" s="154"/>
      <c r="N3903" s="208"/>
      <c r="O39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4" spans="1:15">
      <c r="A3904" s="156"/>
      <c r="B3904" s="220"/>
      <c r="C3904" s="150"/>
      <c r="D3904" s="150"/>
      <c r="E3904" s="150"/>
      <c r="F3904" s="150"/>
      <c r="G3904" s="151"/>
      <c r="H3904" s="23">
        <f>MONTH(CtasReceber[[#This Row],[Data Vencimento]])</f>
        <v>1</v>
      </c>
      <c r="I3904" s="23">
        <f>YEAR(CtasReceber[[#This Row],[Data Vencimento]])</f>
        <v>1900</v>
      </c>
      <c r="J3904" s="156"/>
      <c r="K3904" s="23">
        <f>MONTH(CtasReceber[[#This Row],[Data Recebimento]])</f>
        <v>1</v>
      </c>
      <c r="L3904" s="23">
        <f>YEAR(CtasReceber[[#This Row],[Data Recebimento]])</f>
        <v>1900</v>
      </c>
      <c r="M3904" s="154"/>
      <c r="N3904" s="208"/>
      <c r="O39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5" spans="1:15">
      <c r="A3905" s="156"/>
      <c r="B3905" s="220"/>
      <c r="C3905" s="150"/>
      <c r="D3905" s="150"/>
      <c r="E3905" s="150"/>
      <c r="F3905" s="150"/>
      <c r="G3905" s="151"/>
      <c r="H3905" s="23">
        <f>MONTH(CtasReceber[[#This Row],[Data Vencimento]])</f>
        <v>1</v>
      </c>
      <c r="I3905" s="23">
        <f>YEAR(CtasReceber[[#This Row],[Data Vencimento]])</f>
        <v>1900</v>
      </c>
      <c r="J3905" s="156"/>
      <c r="K3905" s="23">
        <f>MONTH(CtasReceber[[#This Row],[Data Recebimento]])</f>
        <v>1</v>
      </c>
      <c r="L3905" s="23">
        <f>YEAR(CtasReceber[[#This Row],[Data Recebimento]])</f>
        <v>1900</v>
      </c>
      <c r="M3905" s="154"/>
      <c r="N3905" s="208"/>
      <c r="O39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6" spans="1:15">
      <c r="A3906" s="156"/>
      <c r="B3906" s="220"/>
      <c r="C3906" s="150"/>
      <c r="D3906" s="150"/>
      <c r="E3906" s="150"/>
      <c r="F3906" s="150"/>
      <c r="G3906" s="151"/>
      <c r="H3906" s="23">
        <f>MONTH(CtasReceber[[#This Row],[Data Vencimento]])</f>
        <v>1</v>
      </c>
      <c r="I3906" s="23">
        <f>YEAR(CtasReceber[[#This Row],[Data Vencimento]])</f>
        <v>1900</v>
      </c>
      <c r="J3906" s="156"/>
      <c r="K3906" s="23">
        <f>MONTH(CtasReceber[[#This Row],[Data Recebimento]])</f>
        <v>1</v>
      </c>
      <c r="L3906" s="23">
        <f>YEAR(CtasReceber[[#This Row],[Data Recebimento]])</f>
        <v>1900</v>
      </c>
      <c r="M3906" s="154"/>
      <c r="N3906" s="208"/>
      <c r="O39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7" spans="1:15">
      <c r="A3907" s="156"/>
      <c r="B3907" s="220"/>
      <c r="C3907" s="150"/>
      <c r="D3907" s="150"/>
      <c r="E3907" s="150"/>
      <c r="F3907" s="150"/>
      <c r="G3907" s="151"/>
      <c r="H3907" s="23">
        <f>MONTH(CtasReceber[[#This Row],[Data Vencimento]])</f>
        <v>1</v>
      </c>
      <c r="I3907" s="23">
        <f>YEAR(CtasReceber[[#This Row],[Data Vencimento]])</f>
        <v>1900</v>
      </c>
      <c r="J3907" s="156"/>
      <c r="K3907" s="23">
        <f>MONTH(CtasReceber[[#This Row],[Data Recebimento]])</f>
        <v>1</v>
      </c>
      <c r="L3907" s="23">
        <f>YEAR(CtasReceber[[#This Row],[Data Recebimento]])</f>
        <v>1900</v>
      </c>
      <c r="M3907" s="154"/>
      <c r="N3907" s="208"/>
      <c r="O39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8" spans="1:15">
      <c r="A3908" s="156"/>
      <c r="B3908" s="220"/>
      <c r="C3908" s="150"/>
      <c r="D3908" s="150"/>
      <c r="E3908" s="150"/>
      <c r="F3908" s="150"/>
      <c r="G3908" s="151"/>
      <c r="H3908" s="23">
        <f>MONTH(CtasReceber[[#This Row],[Data Vencimento]])</f>
        <v>1</v>
      </c>
      <c r="I3908" s="23">
        <f>YEAR(CtasReceber[[#This Row],[Data Vencimento]])</f>
        <v>1900</v>
      </c>
      <c r="J3908" s="156"/>
      <c r="K3908" s="23">
        <f>MONTH(CtasReceber[[#This Row],[Data Recebimento]])</f>
        <v>1</v>
      </c>
      <c r="L3908" s="23">
        <f>YEAR(CtasReceber[[#This Row],[Data Recebimento]])</f>
        <v>1900</v>
      </c>
      <c r="M3908" s="154"/>
      <c r="N3908" s="208"/>
      <c r="O39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09" spans="1:15">
      <c r="A3909" s="156"/>
      <c r="B3909" s="220"/>
      <c r="C3909" s="150"/>
      <c r="D3909" s="150"/>
      <c r="E3909" s="150"/>
      <c r="F3909" s="150"/>
      <c r="G3909" s="151"/>
      <c r="H3909" s="23">
        <f>MONTH(CtasReceber[[#This Row],[Data Vencimento]])</f>
        <v>1</v>
      </c>
      <c r="I3909" s="23">
        <f>YEAR(CtasReceber[[#This Row],[Data Vencimento]])</f>
        <v>1900</v>
      </c>
      <c r="J3909" s="156"/>
      <c r="K3909" s="23">
        <f>MONTH(CtasReceber[[#This Row],[Data Recebimento]])</f>
        <v>1</v>
      </c>
      <c r="L3909" s="23">
        <f>YEAR(CtasReceber[[#This Row],[Data Recebimento]])</f>
        <v>1900</v>
      </c>
      <c r="M3909" s="154"/>
      <c r="N3909" s="208"/>
      <c r="O39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0" spans="1:15">
      <c r="A3910" s="156"/>
      <c r="B3910" s="220"/>
      <c r="C3910" s="150"/>
      <c r="D3910" s="150"/>
      <c r="E3910" s="150"/>
      <c r="F3910" s="150"/>
      <c r="G3910" s="151"/>
      <c r="H3910" s="23">
        <f>MONTH(CtasReceber[[#This Row],[Data Vencimento]])</f>
        <v>1</v>
      </c>
      <c r="I3910" s="23">
        <f>YEAR(CtasReceber[[#This Row],[Data Vencimento]])</f>
        <v>1900</v>
      </c>
      <c r="J3910" s="156"/>
      <c r="K3910" s="23">
        <f>MONTH(CtasReceber[[#This Row],[Data Recebimento]])</f>
        <v>1</v>
      </c>
      <c r="L3910" s="23">
        <f>YEAR(CtasReceber[[#This Row],[Data Recebimento]])</f>
        <v>1900</v>
      </c>
      <c r="M3910" s="154"/>
      <c r="N3910" s="208"/>
      <c r="O39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1" spans="1:15">
      <c r="A3911" s="156"/>
      <c r="B3911" s="220"/>
      <c r="C3911" s="150"/>
      <c r="D3911" s="150"/>
      <c r="E3911" s="150"/>
      <c r="F3911" s="150"/>
      <c r="G3911" s="151"/>
      <c r="H3911" s="23">
        <f>MONTH(CtasReceber[[#This Row],[Data Vencimento]])</f>
        <v>1</v>
      </c>
      <c r="I3911" s="23">
        <f>YEAR(CtasReceber[[#This Row],[Data Vencimento]])</f>
        <v>1900</v>
      </c>
      <c r="J3911" s="156"/>
      <c r="K3911" s="23">
        <f>MONTH(CtasReceber[[#This Row],[Data Recebimento]])</f>
        <v>1</v>
      </c>
      <c r="L3911" s="23">
        <f>YEAR(CtasReceber[[#This Row],[Data Recebimento]])</f>
        <v>1900</v>
      </c>
      <c r="M3911" s="154"/>
      <c r="N3911" s="208"/>
      <c r="O39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2" spans="1:15">
      <c r="A3912" s="156"/>
      <c r="B3912" s="220"/>
      <c r="C3912" s="150"/>
      <c r="D3912" s="150"/>
      <c r="E3912" s="150"/>
      <c r="F3912" s="150"/>
      <c r="G3912" s="151"/>
      <c r="H3912" s="23">
        <f>MONTH(CtasReceber[[#This Row],[Data Vencimento]])</f>
        <v>1</v>
      </c>
      <c r="I3912" s="23">
        <f>YEAR(CtasReceber[[#This Row],[Data Vencimento]])</f>
        <v>1900</v>
      </c>
      <c r="J3912" s="156"/>
      <c r="K3912" s="23">
        <f>MONTH(CtasReceber[[#This Row],[Data Recebimento]])</f>
        <v>1</v>
      </c>
      <c r="L3912" s="23">
        <f>YEAR(CtasReceber[[#This Row],[Data Recebimento]])</f>
        <v>1900</v>
      </c>
      <c r="M3912" s="154"/>
      <c r="N3912" s="208"/>
      <c r="O39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3" spans="1:15">
      <c r="A3913" s="156"/>
      <c r="B3913" s="220"/>
      <c r="C3913" s="150"/>
      <c r="D3913" s="150"/>
      <c r="E3913" s="150"/>
      <c r="F3913" s="150"/>
      <c r="G3913" s="151"/>
      <c r="H3913" s="23">
        <f>MONTH(CtasReceber[[#This Row],[Data Vencimento]])</f>
        <v>1</v>
      </c>
      <c r="I3913" s="23">
        <f>YEAR(CtasReceber[[#This Row],[Data Vencimento]])</f>
        <v>1900</v>
      </c>
      <c r="J3913" s="156"/>
      <c r="K3913" s="23">
        <f>MONTH(CtasReceber[[#This Row],[Data Recebimento]])</f>
        <v>1</v>
      </c>
      <c r="L3913" s="23">
        <f>YEAR(CtasReceber[[#This Row],[Data Recebimento]])</f>
        <v>1900</v>
      </c>
      <c r="M3913" s="154"/>
      <c r="N3913" s="208"/>
      <c r="O39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4" spans="1:15">
      <c r="A3914" s="156"/>
      <c r="B3914" s="220"/>
      <c r="C3914" s="150"/>
      <c r="D3914" s="150"/>
      <c r="E3914" s="150"/>
      <c r="F3914" s="150"/>
      <c r="G3914" s="151"/>
      <c r="H3914" s="23">
        <f>MONTH(CtasReceber[[#This Row],[Data Vencimento]])</f>
        <v>1</v>
      </c>
      <c r="I3914" s="23">
        <f>YEAR(CtasReceber[[#This Row],[Data Vencimento]])</f>
        <v>1900</v>
      </c>
      <c r="J3914" s="156"/>
      <c r="K3914" s="23">
        <f>MONTH(CtasReceber[[#This Row],[Data Recebimento]])</f>
        <v>1</v>
      </c>
      <c r="L3914" s="23">
        <f>YEAR(CtasReceber[[#This Row],[Data Recebimento]])</f>
        <v>1900</v>
      </c>
      <c r="M3914" s="154"/>
      <c r="N3914" s="208"/>
      <c r="O39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5" spans="1:15">
      <c r="A3915" s="156"/>
      <c r="B3915" s="220"/>
      <c r="C3915" s="150"/>
      <c r="D3915" s="150"/>
      <c r="E3915" s="150"/>
      <c r="F3915" s="150"/>
      <c r="G3915" s="151"/>
      <c r="H3915" s="23">
        <f>MONTH(CtasReceber[[#This Row],[Data Vencimento]])</f>
        <v>1</v>
      </c>
      <c r="I3915" s="23">
        <f>YEAR(CtasReceber[[#This Row],[Data Vencimento]])</f>
        <v>1900</v>
      </c>
      <c r="J3915" s="156"/>
      <c r="K3915" s="23">
        <f>MONTH(CtasReceber[[#This Row],[Data Recebimento]])</f>
        <v>1</v>
      </c>
      <c r="L3915" s="23">
        <f>YEAR(CtasReceber[[#This Row],[Data Recebimento]])</f>
        <v>1900</v>
      </c>
      <c r="M3915" s="154"/>
      <c r="N3915" s="208"/>
      <c r="O39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6" spans="1:15">
      <c r="A3916" s="156"/>
      <c r="B3916" s="220"/>
      <c r="C3916" s="150"/>
      <c r="D3916" s="150"/>
      <c r="E3916" s="150"/>
      <c r="F3916" s="150"/>
      <c r="G3916" s="151"/>
      <c r="H3916" s="23">
        <f>MONTH(CtasReceber[[#This Row],[Data Vencimento]])</f>
        <v>1</v>
      </c>
      <c r="I3916" s="23">
        <f>YEAR(CtasReceber[[#This Row],[Data Vencimento]])</f>
        <v>1900</v>
      </c>
      <c r="J3916" s="156"/>
      <c r="K3916" s="23">
        <f>MONTH(CtasReceber[[#This Row],[Data Recebimento]])</f>
        <v>1</v>
      </c>
      <c r="L3916" s="23">
        <f>YEAR(CtasReceber[[#This Row],[Data Recebimento]])</f>
        <v>1900</v>
      </c>
      <c r="M3916" s="154"/>
      <c r="N3916" s="208"/>
      <c r="O39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7" spans="1:15">
      <c r="A3917" s="156"/>
      <c r="B3917" s="220"/>
      <c r="C3917" s="150"/>
      <c r="D3917" s="150"/>
      <c r="E3917" s="150"/>
      <c r="F3917" s="150"/>
      <c r="G3917" s="151"/>
      <c r="H3917" s="23">
        <f>MONTH(CtasReceber[[#This Row],[Data Vencimento]])</f>
        <v>1</v>
      </c>
      <c r="I3917" s="23">
        <f>YEAR(CtasReceber[[#This Row],[Data Vencimento]])</f>
        <v>1900</v>
      </c>
      <c r="J3917" s="156"/>
      <c r="K3917" s="23">
        <f>MONTH(CtasReceber[[#This Row],[Data Recebimento]])</f>
        <v>1</v>
      </c>
      <c r="L3917" s="23">
        <f>YEAR(CtasReceber[[#This Row],[Data Recebimento]])</f>
        <v>1900</v>
      </c>
      <c r="M3917" s="154"/>
      <c r="N3917" s="208"/>
      <c r="O39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8" spans="1:15">
      <c r="A3918" s="156"/>
      <c r="B3918" s="220"/>
      <c r="C3918" s="150"/>
      <c r="D3918" s="150"/>
      <c r="E3918" s="150"/>
      <c r="F3918" s="150"/>
      <c r="G3918" s="151"/>
      <c r="H3918" s="23">
        <f>MONTH(CtasReceber[[#This Row],[Data Vencimento]])</f>
        <v>1</v>
      </c>
      <c r="I3918" s="23">
        <f>YEAR(CtasReceber[[#This Row],[Data Vencimento]])</f>
        <v>1900</v>
      </c>
      <c r="J3918" s="156"/>
      <c r="K3918" s="23">
        <f>MONTH(CtasReceber[[#This Row],[Data Recebimento]])</f>
        <v>1</v>
      </c>
      <c r="L3918" s="23">
        <f>YEAR(CtasReceber[[#This Row],[Data Recebimento]])</f>
        <v>1900</v>
      </c>
      <c r="M3918" s="154"/>
      <c r="N3918" s="208"/>
      <c r="O39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19" spans="1:15">
      <c r="A3919" s="156"/>
      <c r="B3919" s="220"/>
      <c r="C3919" s="150"/>
      <c r="D3919" s="150"/>
      <c r="E3919" s="150"/>
      <c r="F3919" s="150"/>
      <c r="G3919" s="151"/>
      <c r="H3919" s="23">
        <f>MONTH(CtasReceber[[#This Row],[Data Vencimento]])</f>
        <v>1</v>
      </c>
      <c r="I3919" s="23">
        <f>YEAR(CtasReceber[[#This Row],[Data Vencimento]])</f>
        <v>1900</v>
      </c>
      <c r="J3919" s="156"/>
      <c r="K3919" s="23">
        <f>MONTH(CtasReceber[[#This Row],[Data Recebimento]])</f>
        <v>1</v>
      </c>
      <c r="L3919" s="23">
        <f>YEAR(CtasReceber[[#This Row],[Data Recebimento]])</f>
        <v>1900</v>
      </c>
      <c r="M3919" s="154"/>
      <c r="N3919" s="208"/>
      <c r="O39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0" spans="1:15">
      <c r="A3920" s="156"/>
      <c r="B3920" s="220"/>
      <c r="C3920" s="150"/>
      <c r="D3920" s="150"/>
      <c r="E3920" s="150"/>
      <c r="F3920" s="150"/>
      <c r="G3920" s="151"/>
      <c r="H3920" s="23">
        <f>MONTH(CtasReceber[[#This Row],[Data Vencimento]])</f>
        <v>1</v>
      </c>
      <c r="I3920" s="23">
        <f>YEAR(CtasReceber[[#This Row],[Data Vencimento]])</f>
        <v>1900</v>
      </c>
      <c r="J3920" s="156"/>
      <c r="K3920" s="23">
        <f>MONTH(CtasReceber[[#This Row],[Data Recebimento]])</f>
        <v>1</v>
      </c>
      <c r="L3920" s="23">
        <f>YEAR(CtasReceber[[#This Row],[Data Recebimento]])</f>
        <v>1900</v>
      </c>
      <c r="M3920" s="154"/>
      <c r="N3920" s="208"/>
      <c r="O39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1" spans="1:15">
      <c r="A3921" s="156"/>
      <c r="B3921" s="220"/>
      <c r="C3921" s="150"/>
      <c r="D3921" s="150"/>
      <c r="E3921" s="150"/>
      <c r="F3921" s="150"/>
      <c r="G3921" s="151"/>
      <c r="H3921" s="23">
        <f>MONTH(CtasReceber[[#This Row],[Data Vencimento]])</f>
        <v>1</v>
      </c>
      <c r="I3921" s="23">
        <f>YEAR(CtasReceber[[#This Row],[Data Vencimento]])</f>
        <v>1900</v>
      </c>
      <c r="J3921" s="156"/>
      <c r="K3921" s="23">
        <f>MONTH(CtasReceber[[#This Row],[Data Recebimento]])</f>
        <v>1</v>
      </c>
      <c r="L3921" s="23">
        <f>YEAR(CtasReceber[[#This Row],[Data Recebimento]])</f>
        <v>1900</v>
      </c>
      <c r="M3921" s="154"/>
      <c r="N3921" s="208"/>
      <c r="O39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2" spans="1:15">
      <c r="A3922" s="156"/>
      <c r="B3922" s="220"/>
      <c r="C3922" s="150"/>
      <c r="D3922" s="150"/>
      <c r="E3922" s="150"/>
      <c r="F3922" s="150"/>
      <c r="G3922" s="151"/>
      <c r="H3922" s="23">
        <f>MONTH(CtasReceber[[#This Row],[Data Vencimento]])</f>
        <v>1</v>
      </c>
      <c r="I3922" s="23">
        <f>YEAR(CtasReceber[[#This Row],[Data Vencimento]])</f>
        <v>1900</v>
      </c>
      <c r="J3922" s="156"/>
      <c r="K3922" s="23">
        <f>MONTH(CtasReceber[[#This Row],[Data Recebimento]])</f>
        <v>1</v>
      </c>
      <c r="L3922" s="23">
        <f>YEAR(CtasReceber[[#This Row],[Data Recebimento]])</f>
        <v>1900</v>
      </c>
      <c r="M3922" s="154"/>
      <c r="N3922" s="208"/>
      <c r="O39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3" spans="1:15">
      <c r="A3923" s="156"/>
      <c r="B3923" s="220"/>
      <c r="C3923" s="150"/>
      <c r="D3923" s="150"/>
      <c r="E3923" s="150"/>
      <c r="F3923" s="150"/>
      <c r="G3923" s="151"/>
      <c r="H3923" s="23">
        <f>MONTH(CtasReceber[[#This Row],[Data Vencimento]])</f>
        <v>1</v>
      </c>
      <c r="I3923" s="23">
        <f>YEAR(CtasReceber[[#This Row],[Data Vencimento]])</f>
        <v>1900</v>
      </c>
      <c r="J3923" s="156"/>
      <c r="K3923" s="23">
        <f>MONTH(CtasReceber[[#This Row],[Data Recebimento]])</f>
        <v>1</v>
      </c>
      <c r="L3923" s="23">
        <f>YEAR(CtasReceber[[#This Row],[Data Recebimento]])</f>
        <v>1900</v>
      </c>
      <c r="M3923" s="154"/>
      <c r="N3923" s="208"/>
      <c r="O39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4" spans="1:15">
      <c r="A3924" s="156"/>
      <c r="B3924" s="220"/>
      <c r="C3924" s="150"/>
      <c r="D3924" s="150"/>
      <c r="E3924" s="150"/>
      <c r="F3924" s="150"/>
      <c r="G3924" s="151"/>
      <c r="H3924" s="23">
        <f>MONTH(CtasReceber[[#This Row],[Data Vencimento]])</f>
        <v>1</v>
      </c>
      <c r="I3924" s="23">
        <f>YEAR(CtasReceber[[#This Row],[Data Vencimento]])</f>
        <v>1900</v>
      </c>
      <c r="J3924" s="156"/>
      <c r="K3924" s="23">
        <f>MONTH(CtasReceber[[#This Row],[Data Recebimento]])</f>
        <v>1</v>
      </c>
      <c r="L3924" s="23">
        <f>YEAR(CtasReceber[[#This Row],[Data Recebimento]])</f>
        <v>1900</v>
      </c>
      <c r="M3924" s="154"/>
      <c r="N3924" s="208"/>
      <c r="O39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5" spans="1:15">
      <c r="A3925" s="156"/>
      <c r="B3925" s="220"/>
      <c r="C3925" s="150"/>
      <c r="D3925" s="150"/>
      <c r="E3925" s="150"/>
      <c r="F3925" s="150"/>
      <c r="G3925" s="151"/>
      <c r="H3925" s="23">
        <f>MONTH(CtasReceber[[#This Row],[Data Vencimento]])</f>
        <v>1</v>
      </c>
      <c r="I3925" s="23">
        <f>YEAR(CtasReceber[[#This Row],[Data Vencimento]])</f>
        <v>1900</v>
      </c>
      <c r="J3925" s="156"/>
      <c r="K3925" s="23">
        <f>MONTH(CtasReceber[[#This Row],[Data Recebimento]])</f>
        <v>1</v>
      </c>
      <c r="L3925" s="23">
        <f>YEAR(CtasReceber[[#This Row],[Data Recebimento]])</f>
        <v>1900</v>
      </c>
      <c r="M3925" s="154"/>
      <c r="N3925" s="208"/>
      <c r="O39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6" spans="1:15">
      <c r="A3926" s="156"/>
      <c r="B3926" s="220"/>
      <c r="C3926" s="150"/>
      <c r="D3926" s="150"/>
      <c r="E3926" s="150"/>
      <c r="F3926" s="150"/>
      <c r="G3926" s="151"/>
      <c r="H3926" s="23">
        <f>MONTH(CtasReceber[[#This Row],[Data Vencimento]])</f>
        <v>1</v>
      </c>
      <c r="I3926" s="23">
        <f>YEAR(CtasReceber[[#This Row],[Data Vencimento]])</f>
        <v>1900</v>
      </c>
      <c r="J3926" s="156"/>
      <c r="K3926" s="23">
        <f>MONTH(CtasReceber[[#This Row],[Data Recebimento]])</f>
        <v>1</v>
      </c>
      <c r="L3926" s="23">
        <f>YEAR(CtasReceber[[#This Row],[Data Recebimento]])</f>
        <v>1900</v>
      </c>
      <c r="M3926" s="154"/>
      <c r="N3926" s="208"/>
      <c r="O39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7" spans="1:15">
      <c r="A3927" s="156"/>
      <c r="B3927" s="220"/>
      <c r="C3927" s="150"/>
      <c r="D3927" s="150"/>
      <c r="E3927" s="150"/>
      <c r="F3927" s="150"/>
      <c r="G3927" s="151"/>
      <c r="H3927" s="23">
        <f>MONTH(CtasReceber[[#This Row],[Data Vencimento]])</f>
        <v>1</v>
      </c>
      <c r="I3927" s="23">
        <f>YEAR(CtasReceber[[#This Row],[Data Vencimento]])</f>
        <v>1900</v>
      </c>
      <c r="J3927" s="156"/>
      <c r="K3927" s="23">
        <f>MONTH(CtasReceber[[#This Row],[Data Recebimento]])</f>
        <v>1</v>
      </c>
      <c r="L3927" s="23">
        <f>YEAR(CtasReceber[[#This Row],[Data Recebimento]])</f>
        <v>1900</v>
      </c>
      <c r="M3927" s="154"/>
      <c r="N3927" s="208"/>
      <c r="O39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8" spans="1:15">
      <c r="A3928" s="156"/>
      <c r="B3928" s="220"/>
      <c r="C3928" s="150"/>
      <c r="D3928" s="150"/>
      <c r="E3928" s="150"/>
      <c r="F3928" s="150"/>
      <c r="G3928" s="151"/>
      <c r="H3928" s="23">
        <f>MONTH(CtasReceber[[#This Row],[Data Vencimento]])</f>
        <v>1</v>
      </c>
      <c r="I3928" s="23">
        <f>YEAR(CtasReceber[[#This Row],[Data Vencimento]])</f>
        <v>1900</v>
      </c>
      <c r="J3928" s="156"/>
      <c r="K3928" s="23">
        <f>MONTH(CtasReceber[[#This Row],[Data Recebimento]])</f>
        <v>1</v>
      </c>
      <c r="L3928" s="23">
        <f>YEAR(CtasReceber[[#This Row],[Data Recebimento]])</f>
        <v>1900</v>
      </c>
      <c r="M3928" s="154"/>
      <c r="N3928" s="208"/>
      <c r="O39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29" spans="1:15">
      <c r="A3929" s="156"/>
      <c r="B3929" s="220"/>
      <c r="C3929" s="150"/>
      <c r="D3929" s="150"/>
      <c r="E3929" s="150"/>
      <c r="F3929" s="150"/>
      <c r="G3929" s="151"/>
      <c r="H3929" s="23">
        <f>MONTH(CtasReceber[[#This Row],[Data Vencimento]])</f>
        <v>1</v>
      </c>
      <c r="I3929" s="23">
        <f>YEAR(CtasReceber[[#This Row],[Data Vencimento]])</f>
        <v>1900</v>
      </c>
      <c r="J3929" s="156"/>
      <c r="K3929" s="23">
        <f>MONTH(CtasReceber[[#This Row],[Data Recebimento]])</f>
        <v>1</v>
      </c>
      <c r="L3929" s="23">
        <f>YEAR(CtasReceber[[#This Row],[Data Recebimento]])</f>
        <v>1900</v>
      </c>
      <c r="M3929" s="154"/>
      <c r="N3929" s="208"/>
      <c r="O39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0" spans="1:15">
      <c r="A3930" s="156"/>
      <c r="B3930" s="220"/>
      <c r="C3930" s="150"/>
      <c r="D3930" s="150"/>
      <c r="E3930" s="150"/>
      <c r="F3930" s="150"/>
      <c r="G3930" s="151"/>
      <c r="H3930" s="23">
        <f>MONTH(CtasReceber[[#This Row],[Data Vencimento]])</f>
        <v>1</v>
      </c>
      <c r="I3930" s="23">
        <f>YEAR(CtasReceber[[#This Row],[Data Vencimento]])</f>
        <v>1900</v>
      </c>
      <c r="J3930" s="156"/>
      <c r="K3930" s="23">
        <f>MONTH(CtasReceber[[#This Row],[Data Recebimento]])</f>
        <v>1</v>
      </c>
      <c r="L3930" s="23">
        <f>YEAR(CtasReceber[[#This Row],[Data Recebimento]])</f>
        <v>1900</v>
      </c>
      <c r="M3930" s="154"/>
      <c r="N3930" s="208"/>
      <c r="O39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1" spans="1:15">
      <c r="A3931" s="156"/>
      <c r="B3931" s="220"/>
      <c r="C3931" s="150"/>
      <c r="D3931" s="150"/>
      <c r="E3931" s="150"/>
      <c r="F3931" s="150"/>
      <c r="G3931" s="151"/>
      <c r="H3931" s="23">
        <f>MONTH(CtasReceber[[#This Row],[Data Vencimento]])</f>
        <v>1</v>
      </c>
      <c r="I3931" s="23">
        <f>YEAR(CtasReceber[[#This Row],[Data Vencimento]])</f>
        <v>1900</v>
      </c>
      <c r="J3931" s="156"/>
      <c r="K3931" s="23">
        <f>MONTH(CtasReceber[[#This Row],[Data Recebimento]])</f>
        <v>1</v>
      </c>
      <c r="L3931" s="23">
        <f>YEAR(CtasReceber[[#This Row],[Data Recebimento]])</f>
        <v>1900</v>
      </c>
      <c r="M3931" s="154"/>
      <c r="N3931" s="208"/>
      <c r="O39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2" spans="1:15">
      <c r="A3932" s="156"/>
      <c r="B3932" s="220"/>
      <c r="C3932" s="150"/>
      <c r="D3932" s="150"/>
      <c r="E3932" s="150"/>
      <c r="F3932" s="150"/>
      <c r="G3932" s="151"/>
      <c r="H3932" s="23">
        <f>MONTH(CtasReceber[[#This Row],[Data Vencimento]])</f>
        <v>1</v>
      </c>
      <c r="I3932" s="23">
        <f>YEAR(CtasReceber[[#This Row],[Data Vencimento]])</f>
        <v>1900</v>
      </c>
      <c r="J3932" s="156"/>
      <c r="K3932" s="23">
        <f>MONTH(CtasReceber[[#This Row],[Data Recebimento]])</f>
        <v>1</v>
      </c>
      <c r="L3932" s="23">
        <f>YEAR(CtasReceber[[#This Row],[Data Recebimento]])</f>
        <v>1900</v>
      </c>
      <c r="M3932" s="154"/>
      <c r="N3932" s="208"/>
      <c r="O39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3" spans="1:15">
      <c r="A3933" s="156"/>
      <c r="B3933" s="220"/>
      <c r="C3933" s="150"/>
      <c r="D3933" s="150"/>
      <c r="E3933" s="150"/>
      <c r="F3933" s="150"/>
      <c r="G3933" s="151"/>
      <c r="H3933" s="23">
        <f>MONTH(CtasReceber[[#This Row],[Data Vencimento]])</f>
        <v>1</v>
      </c>
      <c r="I3933" s="23">
        <f>YEAR(CtasReceber[[#This Row],[Data Vencimento]])</f>
        <v>1900</v>
      </c>
      <c r="J3933" s="156"/>
      <c r="K3933" s="23">
        <f>MONTH(CtasReceber[[#This Row],[Data Recebimento]])</f>
        <v>1</v>
      </c>
      <c r="L3933" s="23">
        <f>YEAR(CtasReceber[[#This Row],[Data Recebimento]])</f>
        <v>1900</v>
      </c>
      <c r="M3933" s="154"/>
      <c r="N3933" s="208"/>
      <c r="O39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4" spans="1:15">
      <c r="A3934" s="156"/>
      <c r="B3934" s="220"/>
      <c r="C3934" s="150"/>
      <c r="D3934" s="150"/>
      <c r="E3934" s="150"/>
      <c r="F3934" s="150"/>
      <c r="G3934" s="151"/>
      <c r="H3934" s="23">
        <f>MONTH(CtasReceber[[#This Row],[Data Vencimento]])</f>
        <v>1</v>
      </c>
      <c r="I3934" s="23">
        <f>YEAR(CtasReceber[[#This Row],[Data Vencimento]])</f>
        <v>1900</v>
      </c>
      <c r="J3934" s="156"/>
      <c r="K3934" s="23">
        <f>MONTH(CtasReceber[[#This Row],[Data Recebimento]])</f>
        <v>1</v>
      </c>
      <c r="L3934" s="23">
        <f>YEAR(CtasReceber[[#This Row],[Data Recebimento]])</f>
        <v>1900</v>
      </c>
      <c r="M3934" s="154"/>
      <c r="N3934" s="208"/>
      <c r="O39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5" spans="1:15">
      <c r="A3935" s="156"/>
      <c r="B3935" s="220"/>
      <c r="C3935" s="150"/>
      <c r="D3935" s="150"/>
      <c r="E3935" s="150"/>
      <c r="F3935" s="150"/>
      <c r="G3935" s="151"/>
      <c r="H3935" s="23">
        <f>MONTH(CtasReceber[[#This Row],[Data Vencimento]])</f>
        <v>1</v>
      </c>
      <c r="I3935" s="23">
        <f>YEAR(CtasReceber[[#This Row],[Data Vencimento]])</f>
        <v>1900</v>
      </c>
      <c r="J3935" s="156"/>
      <c r="K3935" s="23">
        <f>MONTH(CtasReceber[[#This Row],[Data Recebimento]])</f>
        <v>1</v>
      </c>
      <c r="L3935" s="23">
        <f>YEAR(CtasReceber[[#This Row],[Data Recebimento]])</f>
        <v>1900</v>
      </c>
      <c r="M3935" s="154"/>
      <c r="N3935" s="208"/>
      <c r="O39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6" spans="1:15">
      <c r="A3936" s="156"/>
      <c r="B3936" s="220"/>
      <c r="C3936" s="150"/>
      <c r="D3936" s="150"/>
      <c r="E3936" s="150"/>
      <c r="F3936" s="150"/>
      <c r="G3936" s="151"/>
      <c r="H3936" s="23">
        <f>MONTH(CtasReceber[[#This Row],[Data Vencimento]])</f>
        <v>1</v>
      </c>
      <c r="I3936" s="23">
        <f>YEAR(CtasReceber[[#This Row],[Data Vencimento]])</f>
        <v>1900</v>
      </c>
      <c r="J3936" s="156"/>
      <c r="K3936" s="23">
        <f>MONTH(CtasReceber[[#This Row],[Data Recebimento]])</f>
        <v>1</v>
      </c>
      <c r="L3936" s="23">
        <f>YEAR(CtasReceber[[#This Row],[Data Recebimento]])</f>
        <v>1900</v>
      </c>
      <c r="M3936" s="154"/>
      <c r="N3936" s="208"/>
      <c r="O39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7" spans="1:15">
      <c r="A3937" s="156"/>
      <c r="B3937" s="220"/>
      <c r="C3937" s="150"/>
      <c r="D3937" s="150"/>
      <c r="E3937" s="150"/>
      <c r="F3937" s="150"/>
      <c r="G3937" s="151"/>
      <c r="H3937" s="23">
        <f>MONTH(CtasReceber[[#This Row],[Data Vencimento]])</f>
        <v>1</v>
      </c>
      <c r="I3937" s="23">
        <f>YEAR(CtasReceber[[#This Row],[Data Vencimento]])</f>
        <v>1900</v>
      </c>
      <c r="J3937" s="156"/>
      <c r="K3937" s="23">
        <f>MONTH(CtasReceber[[#This Row],[Data Recebimento]])</f>
        <v>1</v>
      </c>
      <c r="L3937" s="23">
        <f>YEAR(CtasReceber[[#This Row],[Data Recebimento]])</f>
        <v>1900</v>
      </c>
      <c r="M3937" s="154"/>
      <c r="N3937" s="208"/>
      <c r="O39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8" spans="1:15">
      <c r="A3938" s="156"/>
      <c r="B3938" s="220"/>
      <c r="C3938" s="150"/>
      <c r="D3938" s="150"/>
      <c r="E3938" s="150"/>
      <c r="F3938" s="150"/>
      <c r="G3938" s="151"/>
      <c r="H3938" s="23">
        <f>MONTH(CtasReceber[[#This Row],[Data Vencimento]])</f>
        <v>1</v>
      </c>
      <c r="I3938" s="23">
        <f>YEAR(CtasReceber[[#This Row],[Data Vencimento]])</f>
        <v>1900</v>
      </c>
      <c r="J3938" s="156"/>
      <c r="K3938" s="23">
        <f>MONTH(CtasReceber[[#This Row],[Data Recebimento]])</f>
        <v>1</v>
      </c>
      <c r="L3938" s="23">
        <f>YEAR(CtasReceber[[#This Row],[Data Recebimento]])</f>
        <v>1900</v>
      </c>
      <c r="M3938" s="154"/>
      <c r="N3938" s="208"/>
      <c r="O39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39" spans="1:15">
      <c r="A3939" s="156"/>
      <c r="B3939" s="220"/>
      <c r="C3939" s="150"/>
      <c r="D3939" s="150"/>
      <c r="E3939" s="150"/>
      <c r="F3939" s="150"/>
      <c r="G3939" s="151"/>
      <c r="H3939" s="23">
        <f>MONTH(CtasReceber[[#This Row],[Data Vencimento]])</f>
        <v>1</v>
      </c>
      <c r="I3939" s="23">
        <f>YEAR(CtasReceber[[#This Row],[Data Vencimento]])</f>
        <v>1900</v>
      </c>
      <c r="J3939" s="156"/>
      <c r="K3939" s="23">
        <f>MONTH(CtasReceber[[#This Row],[Data Recebimento]])</f>
        <v>1</v>
      </c>
      <c r="L3939" s="23">
        <f>YEAR(CtasReceber[[#This Row],[Data Recebimento]])</f>
        <v>1900</v>
      </c>
      <c r="M3939" s="154"/>
      <c r="N3939" s="208"/>
      <c r="O39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0" spans="1:15">
      <c r="A3940" s="156"/>
      <c r="B3940" s="220"/>
      <c r="C3940" s="150"/>
      <c r="D3940" s="150"/>
      <c r="E3940" s="150"/>
      <c r="F3940" s="150"/>
      <c r="G3940" s="151"/>
      <c r="H3940" s="23">
        <f>MONTH(CtasReceber[[#This Row],[Data Vencimento]])</f>
        <v>1</v>
      </c>
      <c r="I3940" s="23">
        <f>YEAR(CtasReceber[[#This Row],[Data Vencimento]])</f>
        <v>1900</v>
      </c>
      <c r="J3940" s="156"/>
      <c r="K3940" s="23">
        <f>MONTH(CtasReceber[[#This Row],[Data Recebimento]])</f>
        <v>1</v>
      </c>
      <c r="L3940" s="23">
        <f>YEAR(CtasReceber[[#This Row],[Data Recebimento]])</f>
        <v>1900</v>
      </c>
      <c r="M3940" s="154"/>
      <c r="N3940" s="208"/>
      <c r="O39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1" spans="1:15">
      <c r="A3941" s="156"/>
      <c r="B3941" s="220"/>
      <c r="C3941" s="150"/>
      <c r="D3941" s="150"/>
      <c r="E3941" s="150"/>
      <c r="F3941" s="150"/>
      <c r="G3941" s="151"/>
      <c r="H3941" s="23">
        <f>MONTH(CtasReceber[[#This Row],[Data Vencimento]])</f>
        <v>1</v>
      </c>
      <c r="I3941" s="23">
        <f>YEAR(CtasReceber[[#This Row],[Data Vencimento]])</f>
        <v>1900</v>
      </c>
      <c r="J3941" s="156"/>
      <c r="K3941" s="23">
        <f>MONTH(CtasReceber[[#This Row],[Data Recebimento]])</f>
        <v>1</v>
      </c>
      <c r="L3941" s="23">
        <f>YEAR(CtasReceber[[#This Row],[Data Recebimento]])</f>
        <v>1900</v>
      </c>
      <c r="M3941" s="154"/>
      <c r="N3941" s="208"/>
      <c r="O39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2" spans="1:15">
      <c r="A3942" s="156"/>
      <c r="B3942" s="220"/>
      <c r="C3942" s="150"/>
      <c r="D3942" s="150"/>
      <c r="E3942" s="150"/>
      <c r="F3942" s="150"/>
      <c r="G3942" s="151"/>
      <c r="H3942" s="23">
        <f>MONTH(CtasReceber[[#This Row],[Data Vencimento]])</f>
        <v>1</v>
      </c>
      <c r="I3942" s="23">
        <f>YEAR(CtasReceber[[#This Row],[Data Vencimento]])</f>
        <v>1900</v>
      </c>
      <c r="J3942" s="156"/>
      <c r="K3942" s="23">
        <f>MONTH(CtasReceber[[#This Row],[Data Recebimento]])</f>
        <v>1</v>
      </c>
      <c r="L3942" s="23">
        <f>YEAR(CtasReceber[[#This Row],[Data Recebimento]])</f>
        <v>1900</v>
      </c>
      <c r="M3942" s="154"/>
      <c r="N3942" s="208"/>
      <c r="O39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3" spans="1:15">
      <c r="A3943" s="156"/>
      <c r="B3943" s="220"/>
      <c r="C3943" s="150"/>
      <c r="D3943" s="150"/>
      <c r="E3943" s="150"/>
      <c r="F3943" s="150"/>
      <c r="G3943" s="151"/>
      <c r="H3943" s="23">
        <f>MONTH(CtasReceber[[#This Row],[Data Vencimento]])</f>
        <v>1</v>
      </c>
      <c r="I3943" s="23">
        <f>YEAR(CtasReceber[[#This Row],[Data Vencimento]])</f>
        <v>1900</v>
      </c>
      <c r="J3943" s="156"/>
      <c r="K3943" s="23">
        <f>MONTH(CtasReceber[[#This Row],[Data Recebimento]])</f>
        <v>1</v>
      </c>
      <c r="L3943" s="23">
        <f>YEAR(CtasReceber[[#This Row],[Data Recebimento]])</f>
        <v>1900</v>
      </c>
      <c r="M3943" s="154"/>
      <c r="N3943" s="208"/>
      <c r="O39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4" spans="1:15">
      <c r="A3944" s="156"/>
      <c r="B3944" s="220"/>
      <c r="C3944" s="150"/>
      <c r="D3944" s="150"/>
      <c r="E3944" s="150"/>
      <c r="F3944" s="150"/>
      <c r="G3944" s="151"/>
      <c r="H3944" s="23">
        <f>MONTH(CtasReceber[[#This Row],[Data Vencimento]])</f>
        <v>1</v>
      </c>
      <c r="I3944" s="23">
        <f>YEAR(CtasReceber[[#This Row],[Data Vencimento]])</f>
        <v>1900</v>
      </c>
      <c r="J3944" s="156"/>
      <c r="K3944" s="23">
        <f>MONTH(CtasReceber[[#This Row],[Data Recebimento]])</f>
        <v>1</v>
      </c>
      <c r="L3944" s="23">
        <f>YEAR(CtasReceber[[#This Row],[Data Recebimento]])</f>
        <v>1900</v>
      </c>
      <c r="M3944" s="154"/>
      <c r="N3944" s="208"/>
      <c r="O39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5" spans="1:15">
      <c r="A3945" s="156"/>
      <c r="B3945" s="220"/>
      <c r="C3945" s="150"/>
      <c r="D3945" s="150"/>
      <c r="E3945" s="150"/>
      <c r="F3945" s="150"/>
      <c r="G3945" s="151"/>
      <c r="H3945" s="23">
        <f>MONTH(CtasReceber[[#This Row],[Data Vencimento]])</f>
        <v>1</v>
      </c>
      <c r="I3945" s="23">
        <f>YEAR(CtasReceber[[#This Row],[Data Vencimento]])</f>
        <v>1900</v>
      </c>
      <c r="J3945" s="156"/>
      <c r="K3945" s="23">
        <f>MONTH(CtasReceber[[#This Row],[Data Recebimento]])</f>
        <v>1</v>
      </c>
      <c r="L3945" s="23">
        <f>YEAR(CtasReceber[[#This Row],[Data Recebimento]])</f>
        <v>1900</v>
      </c>
      <c r="M3945" s="154"/>
      <c r="N3945" s="208"/>
      <c r="O39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6" spans="1:15">
      <c r="A3946" s="156"/>
      <c r="B3946" s="220"/>
      <c r="C3946" s="150"/>
      <c r="D3946" s="150"/>
      <c r="E3946" s="150"/>
      <c r="F3946" s="150"/>
      <c r="G3946" s="151"/>
      <c r="H3946" s="23">
        <f>MONTH(CtasReceber[[#This Row],[Data Vencimento]])</f>
        <v>1</v>
      </c>
      <c r="I3946" s="23">
        <f>YEAR(CtasReceber[[#This Row],[Data Vencimento]])</f>
        <v>1900</v>
      </c>
      <c r="J3946" s="156"/>
      <c r="K3946" s="23">
        <f>MONTH(CtasReceber[[#This Row],[Data Recebimento]])</f>
        <v>1</v>
      </c>
      <c r="L3946" s="23">
        <f>YEAR(CtasReceber[[#This Row],[Data Recebimento]])</f>
        <v>1900</v>
      </c>
      <c r="M3946" s="154"/>
      <c r="N3946" s="208"/>
      <c r="O39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7" spans="1:15">
      <c r="A3947" s="156"/>
      <c r="B3947" s="220"/>
      <c r="C3947" s="150"/>
      <c r="D3947" s="150"/>
      <c r="E3947" s="150"/>
      <c r="F3947" s="150"/>
      <c r="G3947" s="151"/>
      <c r="H3947" s="23">
        <f>MONTH(CtasReceber[[#This Row],[Data Vencimento]])</f>
        <v>1</v>
      </c>
      <c r="I3947" s="23">
        <f>YEAR(CtasReceber[[#This Row],[Data Vencimento]])</f>
        <v>1900</v>
      </c>
      <c r="J3947" s="156"/>
      <c r="K3947" s="23">
        <f>MONTH(CtasReceber[[#This Row],[Data Recebimento]])</f>
        <v>1</v>
      </c>
      <c r="L3947" s="23">
        <f>YEAR(CtasReceber[[#This Row],[Data Recebimento]])</f>
        <v>1900</v>
      </c>
      <c r="M3947" s="154"/>
      <c r="N3947" s="208"/>
      <c r="O39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8" spans="1:15">
      <c r="A3948" s="156"/>
      <c r="B3948" s="220"/>
      <c r="C3948" s="150"/>
      <c r="D3948" s="150"/>
      <c r="E3948" s="150"/>
      <c r="F3948" s="150"/>
      <c r="G3948" s="151"/>
      <c r="H3948" s="23">
        <f>MONTH(CtasReceber[[#This Row],[Data Vencimento]])</f>
        <v>1</v>
      </c>
      <c r="I3948" s="23">
        <f>YEAR(CtasReceber[[#This Row],[Data Vencimento]])</f>
        <v>1900</v>
      </c>
      <c r="J3948" s="156"/>
      <c r="K3948" s="23">
        <f>MONTH(CtasReceber[[#This Row],[Data Recebimento]])</f>
        <v>1</v>
      </c>
      <c r="L3948" s="23">
        <f>YEAR(CtasReceber[[#This Row],[Data Recebimento]])</f>
        <v>1900</v>
      </c>
      <c r="M3948" s="154"/>
      <c r="N3948" s="208"/>
      <c r="O39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49" spans="1:15">
      <c r="A3949" s="156"/>
      <c r="B3949" s="220"/>
      <c r="C3949" s="150"/>
      <c r="D3949" s="150"/>
      <c r="E3949" s="150"/>
      <c r="F3949" s="150"/>
      <c r="G3949" s="151"/>
      <c r="H3949" s="23">
        <f>MONTH(CtasReceber[[#This Row],[Data Vencimento]])</f>
        <v>1</v>
      </c>
      <c r="I3949" s="23">
        <f>YEAR(CtasReceber[[#This Row],[Data Vencimento]])</f>
        <v>1900</v>
      </c>
      <c r="J3949" s="156"/>
      <c r="K3949" s="23">
        <f>MONTH(CtasReceber[[#This Row],[Data Recebimento]])</f>
        <v>1</v>
      </c>
      <c r="L3949" s="23">
        <f>YEAR(CtasReceber[[#This Row],[Data Recebimento]])</f>
        <v>1900</v>
      </c>
      <c r="M3949" s="154"/>
      <c r="N3949" s="208"/>
      <c r="O39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0" spans="1:15">
      <c r="A3950" s="156"/>
      <c r="B3950" s="220"/>
      <c r="C3950" s="150"/>
      <c r="D3950" s="150"/>
      <c r="E3950" s="150"/>
      <c r="F3950" s="150"/>
      <c r="G3950" s="151"/>
      <c r="H3950" s="23">
        <f>MONTH(CtasReceber[[#This Row],[Data Vencimento]])</f>
        <v>1</v>
      </c>
      <c r="I3950" s="23">
        <f>YEAR(CtasReceber[[#This Row],[Data Vencimento]])</f>
        <v>1900</v>
      </c>
      <c r="J3950" s="156"/>
      <c r="K3950" s="23">
        <f>MONTH(CtasReceber[[#This Row],[Data Recebimento]])</f>
        <v>1</v>
      </c>
      <c r="L3950" s="23">
        <f>YEAR(CtasReceber[[#This Row],[Data Recebimento]])</f>
        <v>1900</v>
      </c>
      <c r="M3950" s="154"/>
      <c r="N3950" s="208"/>
      <c r="O39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1" spans="1:15">
      <c r="A3951" s="156"/>
      <c r="B3951" s="220"/>
      <c r="C3951" s="150"/>
      <c r="D3951" s="150"/>
      <c r="E3951" s="150"/>
      <c r="F3951" s="150"/>
      <c r="G3951" s="151"/>
      <c r="H3951" s="23">
        <f>MONTH(CtasReceber[[#This Row],[Data Vencimento]])</f>
        <v>1</v>
      </c>
      <c r="I3951" s="23">
        <f>YEAR(CtasReceber[[#This Row],[Data Vencimento]])</f>
        <v>1900</v>
      </c>
      <c r="J3951" s="156"/>
      <c r="K3951" s="23">
        <f>MONTH(CtasReceber[[#This Row],[Data Recebimento]])</f>
        <v>1</v>
      </c>
      <c r="L3951" s="23">
        <f>YEAR(CtasReceber[[#This Row],[Data Recebimento]])</f>
        <v>1900</v>
      </c>
      <c r="M3951" s="154"/>
      <c r="N3951" s="208"/>
      <c r="O39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2" spans="1:15">
      <c r="A3952" s="156"/>
      <c r="B3952" s="220"/>
      <c r="C3952" s="150"/>
      <c r="D3952" s="150"/>
      <c r="E3952" s="150"/>
      <c r="F3952" s="150"/>
      <c r="G3952" s="151"/>
      <c r="H3952" s="23">
        <f>MONTH(CtasReceber[[#This Row],[Data Vencimento]])</f>
        <v>1</v>
      </c>
      <c r="I3952" s="23">
        <f>YEAR(CtasReceber[[#This Row],[Data Vencimento]])</f>
        <v>1900</v>
      </c>
      <c r="J3952" s="156"/>
      <c r="K3952" s="23">
        <f>MONTH(CtasReceber[[#This Row],[Data Recebimento]])</f>
        <v>1</v>
      </c>
      <c r="L3952" s="23">
        <f>YEAR(CtasReceber[[#This Row],[Data Recebimento]])</f>
        <v>1900</v>
      </c>
      <c r="M3952" s="154"/>
      <c r="N3952" s="208"/>
      <c r="O39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3" spans="1:15">
      <c r="A3953" s="156"/>
      <c r="B3953" s="220"/>
      <c r="C3953" s="150"/>
      <c r="D3953" s="150"/>
      <c r="E3953" s="150"/>
      <c r="F3953" s="150"/>
      <c r="G3953" s="151"/>
      <c r="H3953" s="23">
        <f>MONTH(CtasReceber[[#This Row],[Data Vencimento]])</f>
        <v>1</v>
      </c>
      <c r="I3953" s="23">
        <f>YEAR(CtasReceber[[#This Row],[Data Vencimento]])</f>
        <v>1900</v>
      </c>
      <c r="J3953" s="156"/>
      <c r="K3953" s="23">
        <f>MONTH(CtasReceber[[#This Row],[Data Recebimento]])</f>
        <v>1</v>
      </c>
      <c r="L3953" s="23">
        <f>YEAR(CtasReceber[[#This Row],[Data Recebimento]])</f>
        <v>1900</v>
      </c>
      <c r="M3953" s="154"/>
      <c r="N3953" s="208"/>
      <c r="O39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4" spans="1:15">
      <c r="A3954" s="156"/>
      <c r="B3954" s="220"/>
      <c r="C3954" s="150"/>
      <c r="D3954" s="150"/>
      <c r="E3954" s="150"/>
      <c r="F3954" s="150"/>
      <c r="G3954" s="151"/>
      <c r="H3954" s="23">
        <f>MONTH(CtasReceber[[#This Row],[Data Vencimento]])</f>
        <v>1</v>
      </c>
      <c r="I3954" s="23">
        <f>YEAR(CtasReceber[[#This Row],[Data Vencimento]])</f>
        <v>1900</v>
      </c>
      <c r="J3954" s="156"/>
      <c r="K3954" s="23">
        <f>MONTH(CtasReceber[[#This Row],[Data Recebimento]])</f>
        <v>1</v>
      </c>
      <c r="L3954" s="23">
        <f>YEAR(CtasReceber[[#This Row],[Data Recebimento]])</f>
        <v>1900</v>
      </c>
      <c r="M3954" s="154"/>
      <c r="N3954" s="208"/>
      <c r="O39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5" spans="1:15">
      <c r="A3955" s="156"/>
      <c r="B3955" s="220"/>
      <c r="C3955" s="150"/>
      <c r="D3955" s="150"/>
      <c r="E3955" s="150"/>
      <c r="F3955" s="150"/>
      <c r="G3955" s="151"/>
      <c r="H3955" s="23">
        <f>MONTH(CtasReceber[[#This Row],[Data Vencimento]])</f>
        <v>1</v>
      </c>
      <c r="I3955" s="23">
        <f>YEAR(CtasReceber[[#This Row],[Data Vencimento]])</f>
        <v>1900</v>
      </c>
      <c r="J3955" s="156"/>
      <c r="K3955" s="23">
        <f>MONTH(CtasReceber[[#This Row],[Data Recebimento]])</f>
        <v>1</v>
      </c>
      <c r="L3955" s="23">
        <f>YEAR(CtasReceber[[#This Row],[Data Recebimento]])</f>
        <v>1900</v>
      </c>
      <c r="M3955" s="154"/>
      <c r="N3955" s="208"/>
      <c r="O39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6" spans="1:15">
      <c r="A3956" s="156"/>
      <c r="B3956" s="220"/>
      <c r="C3956" s="150"/>
      <c r="D3956" s="150"/>
      <c r="E3956" s="150"/>
      <c r="F3956" s="150"/>
      <c r="G3956" s="151"/>
      <c r="H3956" s="23">
        <f>MONTH(CtasReceber[[#This Row],[Data Vencimento]])</f>
        <v>1</v>
      </c>
      <c r="I3956" s="23">
        <f>YEAR(CtasReceber[[#This Row],[Data Vencimento]])</f>
        <v>1900</v>
      </c>
      <c r="J3956" s="156"/>
      <c r="K3956" s="23">
        <f>MONTH(CtasReceber[[#This Row],[Data Recebimento]])</f>
        <v>1</v>
      </c>
      <c r="L3956" s="23">
        <f>YEAR(CtasReceber[[#This Row],[Data Recebimento]])</f>
        <v>1900</v>
      </c>
      <c r="M3956" s="154"/>
      <c r="N3956" s="208"/>
      <c r="O39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7" spans="1:15">
      <c r="A3957" s="156"/>
      <c r="B3957" s="220"/>
      <c r="C3957" s="150"/>
      <c r="D3957" s="150"/>
      <c r="E3957" s="150"/>
      <c r="F3957" s="150"/>
      <c r="G3957" s="151"/>
      <c r="H3957" s="23">
        <f>MONTH(CtasReceber[[#This Row],[Data Vencimento]])</f>
        <v>1</v>
      </c>
      <c r="I3957" s="23">
        <f>YEAR(CtasReceber[[#This Row],[Data Vencimento]])</f>
        <v>1900</v>
      </c>
      <c r="J3957" s="156"/>
      <c r="K3957" s="23">
        <f>MONTH(CtasReceber[[#This Row],[Data Recebimento]])</f>
        <v>1</v>
      </c>
      <c r="L3957" s="23">
        <f>YEAR(CtasReceber[[#This Row],[Data Recebimento]])</f>
        <v>1900</v>
      </c>
      <c r="M3957" s="154"/>
      <c r="N3957" s="208"/>
      <c r="O39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8" spans="1:15">
      <c r="A3958" s="156"/>
      <c r="B3958" s="220"/>
      <c r="C3958" s="150"/>
      <c r="D3958" s="150"/>
      <c r="E3958" s="150"/>
      <c r="F3958" s="150"/>
      <c r="G3958" s="151"/>
      <c r="H3958" s="23">
        <f>MONTH(CtasReceber[[#This Row],[Data Vencimento]])</f>
        <v>1</v>
      </c>
      <c r="I3958" s="23">
        <f>YEAR(CtasReceber[[#This Row],[Data Vencimento]])</f>
        <v>1900</v>
      </c>
      <c r="J3958" s="156"/>
      <c r="K3958" s="23">
        <f>MONTH(CtasReceber[[#This Row],[Data Recebimento]])</f>
        <v>1</v>
      </c>
      <c r="L3958" s="23">
        <f>YEAR(CtasReceber[[#This Row],[Data Recebimento]])</f>
        <v>1900</v>
      </c>
      <c r="M3958" s="154"/>
      <c r="N3958" s="208"/>
      <c r="O39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59" spans="1:15">
      <c r="A3959" s="156"/>
      <c r="B3959" s="220"/>
      <c r="C3959" s="150"/>
      <c r="D3959" s="150"/>
      <c r="E3959" s="150"/>
      <c r="F3959" s="150"/>
      <c r="G3959" s="151"/>
      <c r="H3959" s="23">
        <f>MONTH(CtasReceber[[#This Row],[Data Vencimento]])</f>
        <v>1</v>
      </c>
      <c r="I3959" s="23">
        <f>YEAR(CtasReceber[[#This Row],[Data Vencimento]])</f>
        <v>1900</v>
      </c>
      <c r="J3959" s="156"/>
      <c r="K3959" s="23">
        <f>MONTH(CtasReceber[[#This Row],[Data Recebimento]])</f>
        <v>1</v>
      </c>
      <c r="L3959" s="23">
        <f>YEAR(CtasReceber[[#This Row],[Data Recebimento]])</f>
        <v>1900</v>
      </c>
      <c r="M3959" s="154"/>
      <c r="N3959" s="208"/>
      <c r="O39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0" spans="1:15">
      <c r="A3960" s="156"/>
      <c r="B3960" s="220"/>
      <c r="C3960" s="150"/>
      <c r="D3960" s="150"/>
      <c r="E3960" s="150"/>
      <c r="F3960" s="150"/>
      <c r="G3960" s="151"/>
      <c r="H3960" s="23">
        <f>MONTH(CtasReceber[[#This Row],[Data Vencimento]])</f>
        <v>1</v>
      </c>
      <c r="I3960" s="23">
        <f>YEAR(CtasReceber[[#This Row],[Data Vencimento]])</f>
        <v>1900</v>
      </c>
      <c r="J3960" s="156"/>
      <c r="K3960" s="23">
        <f>MONTH(CtasReceber[[#This Row],[Data Recebimento]])</f>
        <v>1</v>
      </c>
      <c r="L3960" s="23">
        <f>YEAR(CtasReceber[[#This Row],[Data Recebimento]])</f>
        <v>1900</v>
      </c>
      <c r="M3960" s="154"/>
      <c r="N3960" s="208"/>
      <c r="O39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1" spans="1:15">
      <c r="A3961" s="156"/>
      <c r="B3961" s="220"/>
      <c r="C3961" s="150"/>
      <c r="D3961" s="150"/>
      <c r="E3961" s="150"/>
      <c r="F3961" s="150"/>
      <c r="G3961" s="151"/>
      <c r="H3961" s="23">
        <f>MONTH(CtasReceber[[#This Row],[Data Vencimento]])</f>
        <v>1</v>
      </c>
      <c r="I3961" s="23">
        <f>YEAR(CtasReceber[[#This Row],[Data Vencimento]])</f>
        <v>1900</v>
      </c>
      <c r="J3961" s="156"/>
      <c r="K3961" s="23">
        <f>MONTH(CtasReceber[[#This Row],[Data Recebimento]])</f>
        <v>1</v>
      </c>
      <c r="L3961" s="23">
        <f>YEAR(CtasReceber[[#This Row],[Data Recebimento]])</f>
        <v>1900</v>
      </c>
      <c r="M3961" s="154"/>
      <c r="N3961" s="208"/>
      <c r="O39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2" spans="1:15">
      <c r="A3962" s="156"/>
      <c r="B3962" s="220"/>
      <c r="C3962" s="150"/>
      <c r="D3962" s="150"/>
      <c r="E3962" s="150"/>
      <c r="F3962" s="150"/>
      <c r="G3962" s="151"/>
      <c r="H3962" s="23">
        <f>MONTH(CtasReceber[[#This Row],[Data Vencimento]])</f>
        <v>1</v>
      </c>
      <c r="I3962" s="23">
        <f>YEAR(CtasReceber[[#This Row],[Data Vencimento]])</f>
        <v>1900</v>
      </c>
      <c r="J3962" s="156"/>
      <c r="K3962" s="23">
        <f>MONTH(CtasReceber[[#This Row],[Data Recebimento]])</f>
        <v>1</v>
      </c>
      <c r="L3962" s="23">
        <f>YEAR(CtasReceber[[#This Row],[Data Recebimento]])</f>
        <v>1900</v>
      </c>
      <c r="M3962" s="154"/>
      <c r="N3962" s="208"/>
      <c r="O39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3" spans="1:15">
      <c r="A3963" s="156"/>
      <c r="B3963" s="220"/>
      <c r="C3963" s="150"/>
      <c r="D3963" s="150"/>
      <c r="E3963" s="150"/>
      <c r="F3963" s="150"/>
      <c r="G3963" s="151"/>
      <c r="H3963" s="23">
        <f>MONTH(CtasReceber[[#This Row],[Data Vencimento]])</f>
        <v>1</v>
      </c>
      <c r="I3963" s="23">
        <f>YEAR(CtasReceber[[#This Row],[Data Vencimento]])</f>
        <v>1900</v>
      </c>
      <c r="J3963" s="156"/>
      <c r="K3963" s="23">
        <f>MONTH(CtasReceber[[#This Row],[Data Recebimento]])</f>
        <v>1</v>
      </c>
      <c r="L3963" s="23">
        <f>YEAR(CtasReceber[[#This Row],[Data Recebimento]])</f>
        <v>1900</v>
      </c>
      <c r="M3963" s="154"/>
      <c r="N3963" s="208"/>
      <c r="O39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4" spans="1:15">
      <c r="A3964" s="156"/>
      <c r="B3964" s="220"/>
      <c r="C3964" s="150"/>
      <c r="D3964" s="150"/>
      <c r="E3964" s="150"/>
      <c r="F3964" s="150"/>
      <c r="G3964" s="151"/>
      <c r="H3964" s="23">
        <f>MONTH(CtasReceber[[#This Row],[Data Vencimento]])</f>
        <v>1</v>
      </c>
      <c r="I3964" s="23">
        <f>YEAR(CtasReceber[[#This Row],[Data Vencimento]])</f>
        <v>1900</v>
      </c>
      <c r="J3964" s="156"/>
      <c r="K3964" s="23">
        <f>MONTH(CtasReceber[[#This Row],[Data Recebimento]])</f>
        <v>1</v>
      </c>
      <c r="L3964" s="23">
        <f>YEAR(CtasReceber[[#This Row],[Data Recebimento]])</f>
        <v>1900</v>
      </c>
      <c r="M3964" s="154"/>
      <c r="N3964" s="208"/>
      <c r="O39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5" spans="1:15">
      <c r="A3965" s="156"/>
      <c r="B3965" s="220"/>
      <c r="C3965" s="150"/>
      <c r="D3965" s="150"/>
      <c r="E3965" s="150"/>
      <c r="F3965" s="150"/>
      <c r="G3965" s="151"/>
      <c r="H3965" s="23">
        <f>MONTH(CtasReceber[[#This Row],[Data Vencimento]])</f>
        <v>1</v>
      </c>
      <c r="I3965" s="23">
        <f>YEAR(CtasReceber[[#This Row],[Data Vencimento]])</f>
        <v>1900</v>
      </c>
      <c r="J3965" s="156"/>
      <c r="K3965" s="23">
        <f>MONTH(CtasReceber[[#This Row],[Data Recebimento]])</f>
        <v>1</v>
      </c>
      <c r="L3965" s="23">
        <f>YEAR(CtasReceber[[#This Row],[Data Recebimento]])</f>
        <v>1900</v>
      </c>
      <c r="M3965" s="154"/>
      <c r="N3965" s="208"/>
      <c r="O39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6" spans="1:15">
      <c r="A3966" s="156"/>
      <c r="B3966" s="220"/>
      <c r="C3966" s="150"/>
      <c r="D3966" s="150"/>
      <c r="E3966" s="150"/>
      <c r="F3966" s="150"/>
      <c r="G3966" s="151"/>
      <c r="H3966" s="23">
        <f>MONTH(CtasReceber[[#This Row],[Data Vencimento]])</f>
        <v>1</v>
      </c>
      <c r="I3966" s="23">
        <f>YEAR(CtasReceber[[#This Row],[Data Vencimento]])</f>
        <v>1900</v>
      </c>
      <c r="J3966" s="156"/>
      <c r="K3966" s="23">
        <f>MONTH(CtasReceber[[#This Row],[Data Recebimento]])</f>
        <v>1</v>
      </c>
      <c r="L3966" s="23">
        <f>YEAR(CtasReceber[[#This Row],[Data Recebimento]])</f>
        <v>1900</v>
      </c>
      <c r="M3966" s="154"/>
      <c r="N3966" s="208"/>
      <c r="O39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7" spans="1:15">
      <c r="A3967" s="156"/>
      <c r="B3967" s="220"/>
      <c r="C3967" s="150"/>
      <c r="D3967" s="150"/>
      <c r="E3967" s="150"/>
      <c r="F3967" s="150"/>
      <c r="G3967" s="151"/>
      <c r="H3967" s="23">
        <f>MONTH(CtasReceber[[#This Row],[Data Vencimento]])</f>
        <v>1</v>
      </c>
      <c r="I3967" s="23">
        <f>YEAR(CtasReceber[[#This Row],[Data Vencimento]])</f>
        <v>1900</v>
      </c>
      <c r="J3967" s="156"/>
      <c r="K3967" s="23">
        <f>MONTH(CtasReceber[[#This Row],[Data Recebimento]])</f>
        <v>1</v>
      </c>
      <c r="L3967" s="23">
        <f>YEAR(CtasReceber[[#This Row],[Data Recebimento]])</f>
        <v>1900</v>
      </c>
      <c r="M3967" s="154"/>
      <c r="N3967" s="208"/>
      <c r="O39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8" spans="1:15">
      <c r="A3968" s="156"/>
      <c r="B3968" s="220"/>
      <c r="C3968" s="150"/>
      <c r="D3968" s="150"/>
      <c r="E3968" s="150"/>
      <c r="F3968" s="150"/>
      <c r="G3968" s="151"/>
      <c r="H3968" s="23">
        <f>MONTH(CtasReceber[[#This Row],[Data Vencimento]])</f>
        <v>1</v>
      </c>
      <c r="I3968" s="23">
        <f>YEAR(CtasReceber[[#This Row],[Data Vencimento]])</f>
        <v>1900</v>
      </c>
      <c r="J3968" s="156"/>
      <c r="K3968" s="23">
        <f>MONTH(CtasReceber[[#This Row],[Data Recebimento]])</f>
        <v>1</v>
      </c>
      <c r="L3968" s="23">
        <f>YEAR(CtasReceber[[#This Row],[Data Recebimento]])</f>
        <v>1900</v>
      </c>
      <c r="M3968" s="154"/>
      <c r="N3968" s="208"/>
      <c r="O39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69" spans="1:15">
      <c r="A3969" s="156"/>
      <c r="B3969" s="220"/>
      <c r="C3969" s="150"/>
      <c r="D3969" s="150"/>
      <c r="E3969" s="150"/>
      <c r="F3969" s="150"/>
      <c r="G3969" s="151"/>
      <c r="H3969" s="23">
        <f>MONTH(CtasReceber[[#This Row],[Data Vencimento]])</f>
        <v>1</v>
      </c>
      <c r="I3969" s="23">
        <f>YEAR(CtasReceber[[#This Row],[Data Vencimento]])</f>
        <v>1900</v>
      </c>
      <c r="J3969" s="156"/>
      <c r="K3969" s="23">
        <f>MONTH(CtasReceber[[#This Row],[Data Recebimento]])</f>
        <v>1</v>
      </c>
      <c r="L3969" s="23">
        <f>YEAR(CtasReceber[[#This Row],[Data Recebimento]])</f>
        <v>1900</v>
      </c>
      <c r="M3969" s="154"/>
      <c r="N3969" s="208"/>
      <c r="O39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0" spans="1:15">
      <c r="A3970" s="156"/>
      <c r="B3970" s="220"/>
      <c r="C3970" s="150"/>
      <c r="D3970" s="150"/>
      <c r="E3970" s="150"/>
      <c r="F3970" s="150"/>
      <c r="G3970" s="151"/>
      <c r="H3970" s="23">
        <f>MONTH(CtasReceber[[#This Row],[Data Vencimento]])</f>
        <v>1</v>
      </c>
      <c r="I3970" s="23">
        <f>YEAR(CtasReceber[[#This Row],[Data Vencimento]])</f>
        <v>1900</v>
      </c>
      <c r="J3970" s="156"/>
      <c r="K3970" s="23">
        <f>MONTH(CtasReceber[[#This Row],[Data Recebimento]])</f>
        <v>1</v>
      </c>
      <c r="L3970" s="23">
        <f>YEAR(CtasReceber[[#This Row],[Data Recebimento]])</f>
        <v>1900</v>
      </c>
      <c r="M3970" s="154"/>
      <c r="N3970" s="208"/>
      <c r="O39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1" spans="1:15">
      <c r="A3971" s="156"/>
      <c r="B3971" s="220"/>
      <c r="C3971" s="150"/>
      <c r="D3971" s="150"/>
      <c r="E3971" s="150"/>
      <c r="F3971" s="150"/>
      <c r="G3971" s="151"/>
      <c r="H3971" s="23">
        <f>MONTH(CtasReceber[[#This Row],[Data Vencimento]])</f>
        <v>1</v>
      </c>
      <c r="I3971" s="23">
        <f>YEAR(CtasReceber[[#This Row],[Data Vencimento]])</f>
        <v>1900</v>
      </c>
      <c r="J3971" s="156"/>
      <c r="K3971" s="23">
        <f>MONTH(CtasReceber[[#This Row],[Data Recebimento]])</f>
        <v>1</v>
      </c>
      <c r="L3971" s="23">
        <f>YEAR(CtasReceber[[#This Row],[Data Recebimento]])</f>
        <v>1900</v>
      </c>
      <c r="M3971" s="154"/>
      <c r="N3971" s="208"/>
      <c r="O39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2" spans="1:15">
      <c r="A3972" s="156"/>
      <c r="B3972" s="220"/>
      <c r="C3972" s="150"/>
      <c r="D3972" s="150"/>
      <c r="E3972" s="150"/>
      <c r="F3972" s="150"/>
      <c r="G3972" s="151"/>
      <c r="H3972" s="23">
        <f>MONTH(CtasReceber[[#This Row],[Data Vencimento]])</f>
        <v>1</v>
      </c>
      <c r="I3972" s="23">
        <f>YEAR(CtasReceber[[#This Row],[Data Vencimento]])</f>
        <v>1900</v>
      </c>
      <c r="J3972" s="156"/>
      <c r="K3972" s="23">
        <f>MONTH(CtasReceber[[#This Row],[Data Recebimento]])</f>
        <v>1</v>
      </c>
      <c r="L3972" s="23">
        <f>YEAR(CtasReceber[[#This Row],[Data Recebimento]])</f>
        <v>1900</v>
      </c>
      <c r="M3972" s="154"/>
      <c r="N3972" s="208"/>
      <c r="O39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3" spans="1:15">
      <c r="A3973" s="156"/>
      <c r="B3973" s="220"/>
      <c r="C3973" s="150"/>
      <c r="D3973" s="150"/>
      <c r="E3973" s="150"/>
      <c r="F3973" s="150"/>
      <c r="G3973" s="151"/>
      <c r="H3973" s="23">
        <f>MONTH(CtasReceber[[#This Row],[Data Vencimento]])</f>
        <v>1</v>
      </c>
      <c r="I3973" s="23">
        <f>YEAR(CtasReceber[[#This Row],[Data Vencimento]])</f>
        <v>1900</v>
      </c>
      <c r="J3973" s="156"/>
      <c r="K3973" s="23">
        <f>MONTH(CtasReceber[[#This Row],[Data Recebimento]])</f>
        <v>1</v>
      </c>
      <c r="L3973" s="23">
        <f>YEAR(CtasReceber[[#This Row],[Data Recebimento]])</f>
        <v>1900</v>
      </c>
      <c r="M3973" s="154"/>
      <c r="N3973" s="208"/>
      <c r="O39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4" spans="1:15">
      <c r="A3974" s="156"/>
      <c r="B3974" s="220"/>
      <c r="C3974" s="150"/>
      <c r="D3974" s="150"/>
      <c r="E3974" s="150"/>
      <c r="F3974" s="150"/>
      <c r="G3974" s="151"/>
      <c r="H3974" s="23">
        <f>MONTH(CtasReceber[[#This Row],[Data Vencimento]])</f>
        <v>1</v>
      </c>
      <c r="I3974" s="23">
        <f>YEAR(CtasReceber[[#This Row],[Data Vencimento]])</f>
        <v>1900</v>
      </c>
      <c r="J3974" s="156"/>
      <c r="K3974" s="23">
        <f>MONTH(CtasReceber[[#This Row],[Data Recebimento]])</f>
        <v>1</v>
      </c>
      <c r="L3974" s="23">
        <f>YEAR(CtasReceber[[#This Row],[Data Recebimento]])</f>
        <v>1900</v>
      </c>
      <c r="M3974" s="154"/>
      <c r="N3974" s="208"/>
      <c r="O39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5" spans="1:15">
      <c r="A3975" s="156"/>
      <c r="B3975" s="220"/>
      <c r="C3975" s="150"/>
      <c r="D3975" s="150"/>
      <c r="E3975" s="150"/>
      <c r="F3975" s="150"/>
      <c r="G3975" s="151"/>
      <c r="H3975" s="23">
        <f>MONTH(CtasReceber[[#This Row],[Data Vencimento]])</f>
        <v>1</v>
      </c>
      <c r="I3975" s="23">
        <f>YEAR(CtasReceber[[#This Row],[Data Vencimento]])</f>
        <v>1900</v>
      </c>
      <c r="J3975" s="156"/>
      <c r="K3975" s="23">
        <f>MONTH(CtasReceber[[#This Row],[Data Recebimento]])</f>
        <v>1</v>
      </c>
      <c r="L3975" s="23">
        <f>YEAR(CtasReceber[[#This Row],[Data Recebimento]])</f>
        <v>1900</v>
      </c>
      <c r="M3975" s="154"/>
      <c r="N3975" s="208"/>
      <c r="O39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6" spans="1:15">
      <c r="A3976" s="156"/>
      <c r="B3976" s="220"/>
      <c r="C3976" s="150"/>
      <c r="D3976" s="150"/>
      <c r="E3976" s="150"/>
      <c r="F3976" s="150"/>
      <c r="G3976" s="151"/>
      <c r="H3976" s="23">
        <f>MONTH(CtasReceber[[#This Row],[Data Vencimento]])</f>
        <v>1</v>
      </c>
      <c r="I3976" s="23">
        <f>YEAR(CtasReceber[[#This Row],[Data Vencimento]])</f>
        <v>1900</v>
      </c>
      <c r="J3976" s="156"/>
      <c r="K3976" s="23">
        <f>MONTH(CtasReceber[[#This Row],[Data Recebimento]])</f>
        <v>1</v>
      </c>
      <c r="L3976" s="23">
        <f>YEAR(CtasReceber[[#This Row],[Data Recebimento]])</f>
        <v>1900</v>
      </c>
      <c r="M3976" s="154"/>
      <c r="N3976" s="208"/>
      <c r="O39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7" spans="1:15">
      <c r="A3977" s="156"/>
      <c r="B3977" s="220"/>
      <c r="C3977" s="150"/>
      <c r="D3977" s="150"/>
      <c r="E3977" s="150"/>
      <c r="F3977" s="150"/>
      <c r="G3977" s="151"/>
      <c r="H3977" s="23">
        <f>MONTH(CtasReceber[[#This Row],[Data Vencimento]])</f>
        <v>1</v>
      </c>
      <c r="I3977" s="23">
        <f>YEAR(CtasReceber[[#This Row],[Data Vencimento]])</f>
        <v>1900</v>
      </c>
      <c r="J3977" s="156"/>
      <c r="K3977" s="23">
        <f>MONTH(CtasReceber[[#This Row],[Data Recebimento]])</f>
        <v>1</v>
      </c>
      <c r="L3977" s="23">
        <f>YEAR(CtasReceber[[#This Row],[Data Recebimento]])</f>
        <v>1900</v>
      </c>
      <c r="M3977" s="154"/>
      <c r="N3977" s="208"/>
      <c r="O39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8" spans="1:15">
      <c r="A3978" s="156"/>
      <c r="B3978" s="220"/>
      <c r="C3978" s="150"/>
      <c r="D3978" s="150"/>
      <c r="E3978" s="150"/>
      <c r="F3978" s="150"/>
      <c r="G3978" s="151"/>
      <c r="H3978" s="23">
        <f>MONTH(CtasReceber[[#This Row],[Data Vencimento]])</f>
        <v>1</v>
      </c>
      <c r="I3978" s="23">
        <f>YEAR(CtasReceber[[#This Row],[Data Vencimento]])</f>
        <v>1900</v>
      </c>
      <c r="J3978" s="156"/>
      <c r="K3978" s="23">
        <f>MONTH(CtasReceber[[#This Row],[Data Recebimento]])</f>
        <v>1</v>
      </c>
      <c r="L3978" s="23">
        <f>YEAR(CtasReceber[[#This Row],[Data Recebimento]])</f>
        <v>1900</v>
      </c>
      <c r="M3978" s="154"/>
      <c r="N3978" s="208"/>
      <c r="O39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79" spans="1:15">
      <c r="A3979" s="156"/>
      <c r="B3979" s="220"/>
      <c r="C3979" s="150"/>
      <c r="D3979" s="150"/>
      <c r="E3979" s="150"/>
      <c r="F3979" s="150"/>
      <c r="G3979" s="151"/>
      <c r="H3979" s="23">
        <f>MONTH(CtasReceber[[#This Row],[Data Vencimento]])</f>
        <v>1</v>
      </c>
      <c r="I3979" s="23">
        <f>YEAR(CtasReceber[[#This Row],[Data Vencimento]])</f>
        <v>1900</v>
      </c>
      <c r="J3979" s="156"/>
      <c r="K3979" s="23">
        <f>MONTH(CtasReceber[[#This Row],[Data Recebimento]])</f>
        <v>1</v>
      </c>
      <c r="L3979" s="23">
        <f>YEAR(CtasReceber[[#This Row],[Data Recebimento]])</f>
        <v>1900</v>
      </c>
      <c r="M3979" s="154"/>
      <c r="N3979" s="208"/>
      <c r="O39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0" spans="1:15">
      <c r="A3980" s="156"/>
      <c r="B3980" s="220"/>
      <c r="C3980" s="150"/>
      <c r="D3980" s="150"/>
      <c r="E3980" s="150"/>
      <c r="F3980" s="150"/>
      <c r="G3980" s="151"/>
      <c r="H3980" s="23">
        <f>MONTH(CtasReceber[[#This Row],[Data Vencimento]])</f>
        <v>1</v>
      </c>
      <c r="I3980" s="23">
        <f>YEAR(CtasReceber[[#This Row],[Data Vencimento]])</f>
        <v>1900</v>
      </c>
      <c r="J3980" s="156"/>
      <c r="K3980" s="23">
        <f>MONTH(CtasReceber[[#This Row],[Data Recebimento]])</f>
        <v>1</v>
      </c>
      <c r="L3980" s="23">
        <f>YEAR(CtasReceber[[#This Row],[Data Recebimento]])</f>
        <v>1900</v>
      </c>
      <c r="M3980" s="154"/>
      <c r="N3980" s="208"/>
      <c r="O39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1" spans="1:15">
      <c r="A3981" s="156"/>
      <c r="B3981" s="220"/>
      <c r="C3981" s="150"/>
      <c r="D3981" s="150"/>
      <c r="E3981" s="150"/>
      <c r="F3981" s="150"/>
      <c r="G3981" s="151"/>
      <c r="H3981" s="23">
        <f>MONTH(CtasReceber[[#This Row],[Data Vencimento]])</f>
        <v>1</v>
      </c>
      <c r="I3981" s="23">
        <f>YEAR(CtasReceber[[#This Row],[Data Vencimento]])</f>
        <v>1900</v>
      </c>
      <c r="J3981" s="156"/>
      <c r="K3981" s="23">
        <f>MONTH(CtasReceber[[#This Row],[Data Recebimento]])</f>
        <v>1</v>
      </c>
      <c r="L3981" s="23">
        <f>YEAR(CtasReceber[[#This Row],[Data Recebimento]])</f>
        <v>1900</v>
      </c>
      <c r="M3981" s="154"/>
      <c r="N3981" s="208"/>
      <c r="O39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2" spans="1:15">
      <c r="A3982" s="156"/>
      <c r="B3982" s="220"/>
      <c r="C3982" s="150"/>
      <c r="D3982" s="150"/>
      <c r="E3982" s="150"/>
      <c r="F3982" s="150"/>
      <c r="G3982" s="151"/>
      <c r="H3982" s="23">
        <f>MONTH(CtasReceber[[#This Row],[Data Vencimento]])</f>
        <v>1</v>
      </c>
      <c r="I3982" s="23">
        <f>YEAR(CtasReceber[[#This Row],[Data Vencimento]])</f>
        <v>1900</v>
      </c>
      <c r="J3982" s="156"/>
      <c r="K3982" s="23">
        <f>MONTH(CtasReceber[[#This Row],[Data Recebimento]])</f>
        <v>1</v>
      </c>
      <c r="L3982" s="23">
        <f>YEAR(CtasReceber[[#This Row],[Data Recebimento]])</f>
        <v>1900</v>
      </c>
      <c r="M3982" s="154"/>
      <c r="N3982" s="208"/>
      <c r="O39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3" spans="1:15">
      <c r="A3983" s="156"/>
      <c r="B3983" s="220"/>
      <c r="C3983" s="150"/>
      <c r="D3983" s="150"/>
      <c r="E3983" s="150"/>
      <c r="F3983" s="150"/>
      <c r="G3983" s="151"/>
      <c r="H3983" s="23">
        <f>MONTH(CtasReceber[[#This Row],[Data Vencimento]])</f>
        <v>1</v>
      </c>
      <c r="I3983" s="23">
        <f>YEAR(CtasReceber[[#This Row],[Data Vencimento]])</f>
        <v>1900</v>
      </c>
      <c r="J3983" s="156"/>
      <c r="K3983" s="23">
        <f>MONTH(CtasReceber[[#This Row],[Data Recebimento]])</f>
        <v>1</v>
      </c>
      <c r="L3983" s="23">
        <f>YEAR(CtasReceber[[#This Row],[Data Recebimento]])</f>
        <v>1900</v>
      </c>
      <c r="M3983" s="154"/>
      <c r="N3983" s="208"/>
      <c r="O39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4" spans="1:15">
      <c r="A3984" s="156"/>
      <c r="B3984" s="220"/>
      <c r="C3984" s="150"/>
      <c r="D3984" s="150"/>
      <c r="E3984" s="150"/>
      <c r="F3984" s="150"/>
      <c r="G3984" s="151"/>
      <c r="H3984" s="23">
        <f>MONTH(CtasReceber[[#This Row],[Data Vencimento]])</f>
        <v>1</v>
      </c>
      <c r="I3984" s="23">
        <f>YEAR(CtasReceber[[#This Row],[Data Vencimento]])</f>
        <v>1900</v>
      </c>
      <c r="J3984" s="156"/>
      <c r="K3984" s="23">
        <f>MONTH(CtasReceber[[#This Row],[Data Recebimento]])</f>
        <v>1</v>
      </c>
      <c r="L3984" s="23">
        <f>YEAR(CtasReceber[[#This Row],[Data Recebimento]])</f>
        <v>1900</v>
      </c>
      <c r="M3984" s="154"/>
      <c r="N3984" s="208"/>
      <c r="O39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5" spans="1:15">
      <c r="A3985" s="156"/>
      <c r="B3985" s="220"/>
      <c r="C3985" s="150"/>
      <c r="D3985" s="150"/>
      <c r="E3985" s="150"/>
      <c r="F3985" s="150"/>
      <c r="G3985" s="151"/>
      <c r="H3985" s="23">
        <f>MONTH(CtasReceber[[#This Row],[Data Vencimento]])</f>
        <v>1</v>
      </c>
      <c r="I3985" s="23">
        <f>YEAR(CtasReceber[[#This Row],[Data Vencimento]])</f>
        <v>1900</v>
      </c>
      <c r="J3985" s="156"/>
      <c r="K3985" s="23">
        <f>MONTH(CtasReceber[[#This Row],[Data Recebimento]])</f>
        <v>1</v>
      </c>
      <c r="L3985" s="23">
        <f>YEAR(CtasReceber[[#This Row],[Data Recebimento]])</f>
        <v>1900</v>
      </c>
      <c r="M3985" s="154"/>
      <c r="N3985" s="208"/>
      <c r="O39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6" spans="1:15">
      <c r="A3986" s="156"/>
      <c r="B3986" s="220"/>
      <c r="C3986" s="150"/>
      <c r="D3986" s="150"/>
      <c r="E3986" s="150"/>
      <c r="F3986" s="150"/>
      <c r="G3986" s="151"/>
      <c r="H3986" s="23">
        <f>MONTH(CtasReceber[[#This Row],[Data Vencimento]])</f>
        <v>1</v>
      </c>
      <c r="I3986" s="23">
        <f>YEAR(CtasReceber[[#This Row],[Data Vencimento]])</f>
        <v>1900</v>
      </c>
      <c r="J3986" s="156"/>
      <c r="K3986" s="23">
        <f>MONTH(CtasReceber[[#This Row],[Data Recebimento]])</f>
        <v>1</v>
      </c>
      <c r="L3986" s="23">
        <f>YEAR(CtasReceber[[#This Row],[Data Recebimento]])</f>
        <v>1900</v>
      </c>
      <c r="M3986" s="154"/>
      <c r="N3986" s="208"/>
      <c r="O39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7" spans="1:15">
      <c r="A3987" s="156"/>
      <c r="B3987" s="220"/>
      <c r="C3987" s="150"/>
      <c r="D3987" s="150"/>
      <c r="E3987" s="150"/>
      <c r="F3987" s="150"/>
      <c r="G3987" s="151"/>
      <c r="H3987" s="23">
        <f>MONTH(CtasReceber[[#This Row],[Data Vencimento]])</f>
        <v>1</v>
      </c>
      <c r="I3987" s="23">
        <f>YEAR(CtasReceber[[#This Row],[Data Vencimento]])</f>
        <v>1900</v>
      </c>
      <c r="J3987" s="156"/>
      <c r="K3987" s="23">
        <f>MONTH(CtasReceber[[#This Row],[Data Recebimento]])</f>
        <v>1</v>
      </c>
      <c r="L3987" s="23">
        <f>YEAR(CtasReceber[[#This Row],[Data Recebimento]])</f>
        <v>1900</v>
      </c>
      <c r="M3987" s="154"/>
      <c r="N3987" s="208"/>
      <c r="O39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8" spans="1:15">
      <c r="A3988" s="156"/>
      <c r="B3988" s="220"/>
      <c r="C3988" s="150"/>
      <c r="D3988" s="150"/>
      <c r="E3988" s="150"/>
      <c r="F3988" s="150"/>
      <c r="G3988" s="151"/>
      <c r="H3988" s="23">
        <f>MONTH(CtasReceber[[#This Row],[Data Vencimento]])</f>
        <v>1</v>
      </c>
      <c r="I3988" s="23">
        <f>YEAR(CtasReceber[[#This Row],[Data Vencimento]])</f>
        <v>1900</v>
      </c>
      <c r="J3988" s="156"/>
      <c r="K3988" s="23">
        <f>MONTH(CtasReceber[[#This Row],[Data Recebimento]])</f>
        <v>1</v>
      </c>
      <c r="L3988" s="23">
        <f>YEAR(CtasReceber[[#This Row],[Data Recebimento]])</f>
        <v>1900</v>
      </c>
      <c r="M3988" s="154"/>
      <c r="N3988" s="208"/>
      <c r="O39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89" spans="1:15">
      <c r="A3989" s="156"/>
      <c r="B3989" s="220"/>
      <c r="C3989" s="150"/>
      <c r="D3989" s="150"/>
      <c r="E3989" s="150"/>
      <c r="F3989" s="150"/>
      <c r="G3989" s="151"/>
      <c r="H3989" s="23">
        <f>MONTH(CtasReceber[[#This Row],[Data Vencimento]])</f>
        <v>1</v>
      </c>
      <c r="I3989" s="23">
        <f>YEAR(CtasReceber[[#This Row],[Data Vencimento]])</f>
        <v>1900</v>
      </c>
      <c r="J3989" s="156"/>
      <c r="K3989" s="23">
        <f>MONTH(CtasReceber[[#This Row],[Data Recebimento]])</f>
        <v>1</v>
      </c>
      <c r="L3989" s="23">
        <f>YEAR(CtasReceber[[#This Row],[Data Recebimento]])</f>
        <v>1900</v>
      </c>
      <c r="M3989" s="154"/>
      <c r="N3989" s="208"/>
      <c r="O39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0" spans="1:15">
      <c r="A3990" s="156"/>
      <c r="B3990" s="220"/>
      <c r="C3990" s="150"/>
      <c r="D3990" s="150"/>
      <c r="E3990" s="150"/>
      <c r="F3990" s="150"/>
      <c r="G3990" s="151"/>
      <c r="H3990" s="23">
        <f>MONTH(CtasReceber[[#This Row],[Data Vencimento]])</f>
        <v>1</v>
      </c>
      <c r="I3990" s="23">
        <f>YEAR(CtasReceber[[#This Row],[Data Vencimento]])</f>
        <v>1900</v>
      </c>
      <c r="J3990" s="156"/>
      <c r="K3990" s="23">
        <f>MONTH(CtasReceber[[#This Row],[Data Recebimento]])</f>
        <v>1</v>
      </c>
      <c r="L3990" s="23">
        <f>YEAR(CtasReceber[[#This Row],[Data Recebimento]])</f>
        <v>1900</v>
      </c>
      <c r="M3990" s="154"/>
      <c r="N3990" s="208"/>
      <c r="O39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1" spans="1:15">
      <c r="A3991" s="156"/>
      <c r="B3991" s="220"/>
      <c r="C3991" s="150"/>
      <c r="D3991" s="150"/>
      <c r="E3991" s="150"/>
      <c r="F3991" s="150"/>
      <c r="G3991" s="151"/>
      <c r="H3991" s="23">
        <f>MONTH(CtasReceber[[#This Row],[Data Vencimento]])</f>
        <v>1</v>
      </c>
      <c r="I3991" s="23">
        <f>YEAR(CtasReceber[[#This Row],[Data Vencimento]])</f>
        <v>1900</v>
      </c>
      <c r="J3991" s="156"/>
      <c r="K3991" s="23">
        <f>MONTH(CtasReceber[[#This Row],[Data Recebimento]])</f>
        <v>1</v>
      </c>
      <c r="L3991" s="23">
        <f>YEAR(CtasReceber[[#This Row],[Data Recebimento]])</f>
        <v>1900</v>
      </c>
      <c r="M3991" s="154"/>
      <c r="N3991" s="208"/>
      <c r="O39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2" spans="1:15">
      <c r="A3992" s="156"/>
      <c r="B3992" s="220"/>
      <c r="C3992" s="150"/>
      <c r="D3992" s="150"/>
      <c r="E3992" s="150"/>
      <c r="F3992" s="150"/>
      <c r="G3992" s="151"/>
      <c r="H3992" s="23">
        <f>MONTH(CtasReceber[[#This Row],[Data Vencimento]])</f>
        <v>1</v>
      </c>
      <c r="I3992" s="23">
        <f>YEAR(CtasReceber[[#This Row],[Data Vencimento]])</f>
        <v>1900</v>
      </c>
      <c r="J3992" s="156"/>
      <c r="K3992" s="23">
        <f>MONTH(CtasReceber[[#This Row],[Data Recebimento]])</f>
        <v>1</v>
      </c>
      <c r="L3992" s="23">
        <f>YEAR(CtasReceber[[#This Row],[Data Recebimento]])</f>
        <v>1900</v>
      </c>
      <c r="M3992" s="154"/>
      <c r="N3992" s="208"/>
      <c r="O39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3" spans="1:15">
      <c r="A3993" s="156"/>
      <c r="B3993" s="220"/>
      <c r="C3993" s="150"/>
      <c r="D3993" s="150"/>
      <c r="E3993" s="150"/>
      <c r="F3993" s="150"/>
      <c r="G3993" s="151"/>
      <c r="H3993" s="23">
        <f>MONTH(CtasReceber[[#This Row],[Data Vencimento]])</f>
        <v>1</v>
      </c>
      <c r="I3993" s="23">
        <f>YEAR(CtasReceber[[#This Row],[Data Vencimento]])</f>
        <v>1900</v>
      </c>
      <c r="J3993" s="156"/>
      <c r="K3993" s="23">
        <f>MONTH(CtasReceber[[#This Row],[Data Recebimento]])</f>
        <v>1</v>
      </c>
      <c r="L3993" s="23">
        <f>YEAR(CtasReceber[[#This Row],[Data Recebimento]])</f>
        <v>1900</v>
      </c>
      <c r="M3993" s="154"/>
      <c r="N3993" s="208"/>
      <c r="O39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4" spans="1:15">
      <c r="A3994" s="156"/>
      <c r="B3994" s="220"/>
      <c r="C3994" s="150"/>
      <c r="D3994" s="150"/>
      <c r="E3994" s="150"/>
      <c r="F3994" s="150"/>
      <c r="G3994" s="151"/>
      <c r="H3994" s="23">
        <f>MONTH(CtasReceber[[#This Row],[Data Vencimento]])</f>
        <v>1</v>
      </c>
      <c r="I3994" s="23">
        <f>YEAR(CtasReceber[[#This Row],[Data Vencimento]])</f>
        <v>1900</v>
      </c>
      <c r="J3994" s="156"/>
      <c r="K3994" s="23">
        <f>MONTH(CtasReceber[[#This Row],[Data Recebimento]])</f>
        <v>1</v>
      </c>
      <c r="L3994" s="23">
        <f>YEAR(CtasReceber[[#This Row],[Data Recebimento]])</f>
        <v>1900</v>
      </c>
      <c r="M3994" s="154"/>
      <c r="N3994" s="208"/>
      <c r="O39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5" spans="1:15">
      <c r="A3995" s="156"/>
      <c r="B3995" s="220"/>
      <c r="C3995" s="150"/>
      <c r="D3995" s="150"/>
      <c r="E3995" s="150"/>
      <c r="F3995" s="150"/>
      <c r="G3995" s="151"/>
      <c r="H3995" s="23">
        <f>MONTH(CtasReceber[[#This Row],[Data Vencimento]])</f>
        <v>1</v>
      </c>
      <c r="I3995" s="23">
        <f>YEAR(CtasReceber[[#This Row],[Data Vencimento]])</f>
        <v>1900</v>
      </c>
      <c r="J3995" s="156"/>
      <c r="K3995" s="23">
        <f>MONTH(CtasReceber[[#This Row],[Data Recebimento]])</f>
        <v>1</v>
      </c>
      <c r="L3995" s="23">
        <f>YEAR(CtasReceber[[#This Row],[Data Recebimento]])</f>
        <v>1900</v>
      </c>
      <c r="M3995" s="154"/>
      <c r="N3995" s="208"/>
      <c r="O39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6" spans="1:15">
      <c r="A3996" s="156"/>
      <c r="B3996" s="220"/>
      <c r="C3996" s="150"/>
      <c r="D3996" s="150"/>
      <c r="E3996" s="150"/>
      <c r="F3996" s="150"/>
      <c r="G3996" s="151"/>
      <c r="H3996" s="23">
        <f>MONTH(CtasReceber[[#This Row],[Data Vencimento]])</f>
        <v>1</v>
      </c>
      <c r="I3996" s="23">
        <f>YEAR(CtasReceber[[#This Row],[Data Vencimento]])</f>
        <v>1900</v>
      </c>
      <c r="J3996" s="156"/>
      <c r="K3996" s="23">
        <f>MONTH(CtasReceber[[#This Row],[Data Recebimento]])</f>
        <v>1</v>
      </c>
      <c r="L3996" s="23">
        <f>YEAR(CtasReceber[[#This Row],[Data Recebimento]])</f>
        <v>1900</v>
      </c>
      <c r="M3996" s="154"/>
      <c r="N3996" s="208"/>
      <c r="O39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7" spans="1:15">
      <c r="A3997" s="156"/>
      <c r="B3997" s="220"/>
      <c r="C3997" s="150"/>
      <c r="D3997" s="150"/>
      <c r="E3997" s="150"/>
      <c r="F3997" s="150"/>
      <c r="G3997" s="151"/>
      <c r="H3997" s="23">
        <f>MONTH(CtasReceber[[#This Row],[Data Vencimento]])</f>
        <v>1</v>
      </c>
      <c r="I3997" s="23">
        <f>YEAR(CtasReceber[[#This Row],[Data Vencimento]])</f>
        <v>1900</v>
      </c>
      <c r="J3997" s="156"/>
      <c r="K3997" s="23">
        <f>MONTH(CtasReceber[[#This Row],[Data Recebimento]])</f>
        <v>1</v>
      </c>
      <c r="L3997" s="23">
        <f>YEAR(CtasReceber[[#This Row],[Data Recebimento]])</f>
        <v>1900</v>
      </c>
      <c r="M3997" s="154"/>
      <c r="N3997" s="208"/>
      <c r="O39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8" spans="1:15">
      <c r="A3998" s="156"/>
      <c r="B3998" s="220"/>
      <c r="C3998" s="150"/>
      <c r="D3998" s="150"/>
      <c r="E3998" s="150"/>
      <c r="F3998" s="150"/>
      <c r="G3998" s="151"/>
      <c r="H3998" s="23">
        <f>MONTH(CtasReceber[[#This Row],[Data Vencimento]])</f>
        <v>1</v>
      </c>
      <c r="I3998" s="23">
        <f>YEAR(CtasReceber[[#This Row],[Data Vencimento]])</f>
        <v>1900</v>
      </c>
      <c r="J3998" s="156"/>
      <c r="K3998" s="23">
        <f>MONTH(CtasReceber[[#This Row],[Data Recebimento]])</f>
        <v>1</v>
      </c>
      <c r="L3998" s="23">
        <f>YEAR(CtasReceber[[#This Row],[Data Recebimento]])</f>
        <v>1900</v>
      </c>
      <c r="M3998" s="154"/>
      <c r="N3998" s="208"/>
      <c r="O39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3999" spans="1:15">
      <c r="A3999" s="156"/>
      <c r="B3999" s="220"/>
      <c r="C3999" s="150"/>
      <c r="D3999" s="150"/>
      <c r="E3999" s="150"/>
      <c r="F3999" s="150"/>
      <c r="G3999" s="151"/>
      <c r="H3999" s="23">
        <f>MONTH(CtasReceber[[#This Row],[Data Vencimento]])</f>
        <v>1</v>
      </c>
      <c r="I3999" s="23">
        <f>YEAR(CtasReceber[[#This Row],[Data Vencimento]])</f>
        <v>1900</v>
      </c>
      <c r="J3999" s="156"/>
      <c r="K3999" s="23">
        <f>MONTH(CtasReceber[[#This Row],[Data Recebimento]])</f>
        <v>1</v>
      </c>
      <c r="L3999" s="23">
        <f>YEAR(CtasReceber[[#This Row],[Data Recebimento]])</f>
        <v>1900</v>
      </c>
      <c r="M3999" s="154"/>
      <c r="N3999" s="208"/>
      <c r="O39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0" spans="1:15">
      <c r="A4000" s="156"/>
      <c r="B4000" s="220"/>
      <c r="C4000" s="150"/>
      <c r="D4000" s="150"/>
      <c r="E4000" s="150"/>
      <c r="F4000" s="150"/>
      <c r="G4000" s="151"/>
      <c r="H4000" s="23">
        <f>MONTH(CtasReceber[[#This Row],[Data Vencimento]])</f>
        <v>1</v>
      </c>
      <c r="I4000" s="23">
        <f>YEAR(CtasReceber[[#This Row],[Data Vencimento]])</f>
        <v>1900</v>
      </c>
      <c r="J4000" s="156"/>
      <c r="K4000" s="23">
        <f>MONTH(CtasReceber[[#This Row],[Data Recebimento]])</f>
        <v>1</v>
      </c>
      <c r="L4000" s="23">
        <f>YEAR(CtasReceber[[#This Row],[Data Recebimento]])</f>
        <v>1900</v>
      </c>
      <c r="M4000" s="154"/>
      <c r="N4000" s="208"/>
      <c r="O40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1" spans="1:15">
      <c r="A4001" s="156"/>
      <c r="B4001" s="220"/>
      <c r="C4001" s="150"/>
      <c r="D4001" s="150"/>
      <c r="E4001" s="150"/>
      <c r="F4001" s="150"/>
      <c r="G4001" s="151"/>
      <c r="H4001" s="23">
        <f>MONTH(CtasReceber[[#This Row],[Data Vencimento]])</f>
        <v>1</v>
      </c>
      <c r="I4001" s="23">
        <f>YEAR(CtasReceber[[#This Row],[Data Vencimento]])</f>
        <v>1900</v>
      </c>
      <c r="J4001" s="156"/>
      <c r="K4001" s="23">
        <f>MONTH(CtasReceber[[#This Row],[Data Recebimento]])</f>
        <v>1</v>
      </c>
      <c r="L4001" s="23">
        <f>YEAR(CtasReceber[[#This Row],[Data Recebimento]])</f>
        <v>1900</v>
      </c>
      <c r="M4001" s="154"/>
      <c r="N4001" s="208"/>
      <c r="O40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2" spans="1:15">
      <c r="A4002" s="156"/>
      <c r="B4002" s="220"/>
      <c r="C4002" s="150"/>
      <c r="D4002" s="150"/>
      <c r="E4002" s="150"/>
      <c r="F4002" s="150"/>
      <c r="G4002" s="151"/>
      <c r="H4002" s="23">
        <f>MONTH(CtasReceber[[#This Row],[Data Vencimento]])</f>
        <v>1</v>
      </c>
      <c r="I4002" s="23">
        <f>YEAR(CtasReceber[[#This Row],[Data Vencimento]])</f>
        <v>1900</v>
      </c>
      <c r="J4002" s="156"/>
      <c r="K4002" s="23">
        <f>MONTH(CtasReceber[[#This Row],[Data Recebimento]])</f>
        <v>1</v>
      </c>
      <c r="L4002" s="23">
        <f>YEAR(CtasReceber[[#This Row],[Data Recebimento]])</f>
        <v>1900</v>
      </c>
      <c r="M4002" s="154"/>
      <c r="N4002" s="208"/>
      <c r="O40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3" spans="1:15">
      <c r="A4003" s="156"/>
      <c r="B4003" s="220"/>
      <c r="C4003" s="150"/>
      <c r="D4003" s="150"/>
      <c r="E4003" s="150"/>
      <c r="F4003" s="150"/>
      <c r="G4003" s="151"/>
      <c r="H4003" s="23">
        <f>MONTH(CtasReceber[[#This Row],[Data Vencimento]])</f>
        <v>1</v>
      </c>
      <c r="I4003" s="23">
        <f>YEAR(CtasReceber[[#This Row],[Data Vencimento]])</f>
        <v>1900</v>
      </c>
      <c r="J4003" s="156"/>
      <c r="K4003" s="23">
        <f>MONTH(CtasReceber[[#This Row],[Data Recebimento]])</f>
        <v>1</v>
      </c>
      <c r="L4003" s="23">
        <f>YEAR(CtasReceber[[#This Row],[Data Recebimento]])</f>
        <v>1900</v>
      </c>
      <c r="M4003" s="154"/>
      <c r="N4003" s="208"/>
      <c r="O40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4" spans="1:15">
      <c r="A4004" s="156"/>
      <c r="B4004" s="220"/>
      <c r="C4004" s="150"/>
      <c r="D4004" s="150"/>
      <c r="E4004" s="150"/>
      <c r="F4004" s="150"/>
      <c r="G4004" s="151"/>
      <c r="H4004" s="23">
        <f>MONTH(CtasReceber[[#This Row],[Data Vencimento]])</f>
        <v>1</v>
      </c>
      <c r="I4004" s="23">
        <f>YEAR(CtasReceber[[#This Row],[Data Vencimento]])</f>
        <v>1900</v>
      </c>
      <c r="J4004" s="156"/>
      <c r="K4004" s="23">
        <f>MONTH(CtasReceber[[#This Row],[Data Recebimento]])</f>
        <v>1</v>
      </c>
      <c r="L4004" s="23">
        <f>YEAR(CtasReceber[[#This Row],[Data Recebimento]])</f>
        <v>1900</v>
      </c>
      <c r="M4004" s="154"/>
      <c r="N4004" s="208"/>
      <c r="O40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5" spans="1:15">
      <c r="A4005" s="156"/>
      <c r="B4005" s="220"/>
      <c r="C4005" s="150"/>
      <c r="D4005" s="150"/>
      <c r="E4005" s="150"/>
      <c r="F4005" s="150"/>
      <c r="G4005" s="151"/>
      <c r="H4005" s="23">
        <f>MONTH(CtasReceber[[#This Row],[Data Vencimento]])</f>
        <v>1</v>
      </c>
      <c r="I4005" s="23">
        <f>YEAR(CtasReceber[[#This Row],[Data Vencimento]])</f>
        <v>1900</v>
      </c>
      <c r="J4005" s="156"/>
      <c r="K4005" s="23">
        <f>MONTH(CtasReceber[[#This Row],[Data Recebimento]])</f>
        <v>1</v>
      </c>
      <c r="L4005" s="23">
        <f>YEAR(CtasReceber[[#This Row],[Data Recebimento]])</f>
        <v>1900</v>
      </c>
      <c r="M4005" s="154"/>
      <c r="N4005" s="208"/>
      <c r="O40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6" spans="1:15">
      <c r="A4006" s="156"/>
      <c r="B4006" s="220"/>
      <c r="C4006" s="150"/>
      <c r="D4006" s="150"/>
      <c r="E4006" s="150"/>
      <c r="F4006" s="150"/>
      <c r="G4006" s="151"/>
      <c r="H4006" s="23">
        <f>MONTH(CtasReceber[[#This Row],[Data Vencimento]])</f>
        <v>1</v>
      </c>
      <c r="I4006" s="23">
        <f>YEAR(CtasReceber[[#This Row],[Data Vencimento]])</f>
        <v>1900</v>
      </c>
      <c r="J4006" s="156"/>
      <c r="K4006" s="23">
        <f>MONTH(CtasReceber[[#This Row],[Data Recebimento]])</f>
        <v>1</v>
      </c>
      <c r="L4006" s="23">
        <f>YEAR(CtasReceber[[#This Row],[Data Recebimento]])</f>
        <v>1900</v>
      </c>
      <c r="M4006" s="154"/>
      <c r="N4006" s="208"/>
      <c r="O40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7" spans="1:15">
      <c r="A4007" s="156"/>
      <c r="B4007" s="220"/>
      <c r="C4007" s="150"/>
      <c r="D4007" s="150"/>
      <c r="E4007" s="150"/>
      <c r="F4007" s="150"/>
      <c r="G4007" s="151"/>
      <c r="H4007" s="23">
        <f>MONTH(CtasReceber[[#This Row],[Data Vencimento]])</f>
        <v>1</v>
      </c>
      <c r="I4007" s="23">
        <f>YEAR(CtasReceber[[#This Row],[Data Vencimento]])</f>
        <v>1900</v>
      </c>
      <c r="J4007" s="156"/>
      <c r="K4007" s="23">
        <f>MONTH(CtasReceber[[#This Row],[Data Recebimento]])</f>
        <v>1</v>
      </c>
      <c r="L4007" s="23">
        <f>YEAR(CtasReceber[[#This Row],[Data Recebimento]])</f>
        <v>1900</v>
      </c>
      <c r="M4007" s="154"/>
      <c r="N4007" s="208"/>
      <c r="O40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8" spans="1:15">
      <c r="A4008" s="156"/>
      <c r="B4008" s="220"/>
      <c r="C4008" s="150"/>
      <c r="D4008" s="150"/>
      <c r="E4008" s="150"/>
      <c r="F4008" s="150"/>
      <c r="G4008" s="151"/>
      <c r="H4008" s="23">
        <f>MONTH(CtasReceber[[#This Row],[Data Vencimento]])</f>
        <v>1</v>
      </c>
      <c r="I4008" s="23">
        <f>YEAR(CtasReceber[[#This Row],[Data Vencimento]])</f>
        <v>1900</v>
      </c>
      <c r="J4008" s="156"/>
      <c r="K4008" s="23">
        <f>MONTH(CtasReceber[[#This Row],[Data Recebimento]])</f>
        <v>1</v>
      </c>
      <c r="L4008" s="23">
        <f>YEAR(CtasReceber[[#This Row],[Data Recebimento]])</f>
        <v>1900</v>
      </c>
      <c r="M4008" s="154"/>
      <c r="N4008" s="208"/>
      <c r="O40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09" spans="1:15">
      <c r="A4009" s="156"/>
      <c r="B4009" s="220"/>
      <c r="C4009" s="150"/>
      <c r="D4009" s="150"/>
      <c r="E4009" s="150"/>
      <c r="F4009" s="150"/>
      <c r="G4009" s="151"/>
      <c r="H4009" s="23">
        <f>MONTH(CtasReceber[[#This Row],[Data Vencimento]])</f>
        <v>1</v>
      </c>
      <c r="I4009" s="23">
        <f>YEAR(CtasReceber[[#This Row],[Data Vencimento]])</f>
        <v>1900</v>
      </c>
      <c r="J4009" s="156"/>
      <c r="K4009" s="23">
        <f>MONTH(CtasReceber[[#This Row],[Data Recebimento]])</f>
        <v>1</v>
      </c>
      <c r="L4009" s="23">
        <f>YEAR(CtasReceber[[#This Row],[Data Recebimento]])</f>
        <v>1900</v>
      </c>
      <c r="M4009" s="154"/>
      <c r="N4009" s="208"/>
      <c r="O40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0" spans="1:15">
      <c r="A4010" s="156"/>
      <c r="B4010" s="220"/>
      <c r="C4010" s="150"/>
      <c r="D4010" s="150"/>
      <c r="E4010" s="150"/>
      <c r="F4010" s="150"/>
      <c r="G4010" s="151"/>
      <c r="H4010" s="23">
        <f>MONTH(CtasReceber[[#This Row],[Data Vencimento]])</f>
        <v>1</v>
      </c>
      <c r="I4010" s="23">
        <f>YEAR(CtasReceber[[#This Row],[Data Vencimento]])</f>
        <v>1900</v>
      </c>
      <c r="J4010" s="156"/>
      <c r="K4010" s="23">
        <f>MONTH(CtasReceber[[#This Row],[Data Recebimento]])</f>
        <v>1</v>
      </c>
      <c r="L4010" s="23">
        <f>YEAR(CtasReceber[[#This Row],[Data Recebimento]])</f>
        <v>1900</v>
      </c>
      <c r="M4010" s="154"/>
      <c r="N4010" s="208"/>
      <c r="O40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1" spans="1:15">
      <c r="A4011" s="156"/>
      <c r="B4011" s="220"/>
      <c r="C4011" s="150"/>
      <c r="D4011" s="150"/>
      <c r="E4011" s="150"/>
      <c r="F4011" s="150"/>
      <c r="G4011" s="151"/>
      <c r="H4011" s="23">
        <f>MONTH(CtasReceber[[#This Row],[Data Vencimento]])</f>
        <v>1</v>
      </c>
      <c r="I4011" s="23">
        <f>YEAR(CtasReceber[[#This Row],[Data Vencimento]])</f>
        <v>1900</v>
      </c>
      <c r="J4011" s="156"/>
      <c r="K4011" s="23">
        <f>MONTH(CtasReceber[[#This Row],[Data Recebimento]])</f>
        <v>1</v>
      </c>
      <c r="L4011" s="23">
        <f>YEAR(CtasReceber[[#This Row],[Data Recebimento]])</f>
        <v>1900</v>
      </c>
      <c r="M4011" s="154"/>
      <c r="N4011" s="208"/>
      <c r="O40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2" spans="1:15">
      <c r="A4012" s="156"/>
      <c r="B4012" s="220"/>
      <c r="C4012" s="150"/>
      <c r="D4012" s="150"/>
      <c r="E4012" s="150"/>
      <c r="F4012" s="150"/>
      <c r="G4012" s="151"/>
      <c r="H4012" s="23">
        <f>MONTH(CtasReceber[[#This Row],[Data Vencimento]])</f>
        <v>1</v>
      </c>
      <c r="I4012" s="23">
        <f>YEAR(CtasReceber[[#This Row],[Data Vencimento]])</f>
        <v>1900</v>
      </c>
      <c r="J4012" s="156"/>
      <c r="K4012" s="23">
        <f>MONTH(CtasReceber[[#This Row],[Data Recebimento]])</f>
        <v>1</v>
      </c>
      <c r="L4012" s="23">
        <f>YEAR(CtasReceber[[#This Row],[Data Recebimento]])</f>
        <v>1900</v>
      </c>
      <c r="M4012" s="154"/>
      <c r="N4012" s="208"/>
      <c r="O40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3" spans="1:15">
      <c r="A4013" s="156"/>
      <c r="B4013" s="220"/>
      <c r="C4013" s="150"/>
      <c r="D4013" s="150"/>
      <c r="E4013" s="150"/>
      <c r="F4013" s="150"/>
      <c r="G4013" s="151"/>
      <c r="H4013" s="23">
        <f>MONTH(CtasReceber[[#This Row],[Data Vencimento]])</f>
        <v>1</v>
      </c>
      <c r="I4013" s="23">
        <f>YEAR(CtasReceber[[#This Row],[Data Vencimento]])</f>
        <v>1900</v>
      </c>
      <c r="J4013" s="156"/>
      <c r="K4013" s="23">
        <f>MONTH(CtasReceber[[#This Row],[Data Recebimento]])</f>
        <v>1</v>
      </c>
      <c r="L4013" s="23">
        <f>YEAR(CtasReceber[[#This Row],[Data Recebimento]])</f>
        <v>1900</v>
      </c>
      <c r="M4013" s="154"/>
      <c r="N4013" s="208"/>
      <c r="O40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4" spans="1:15">
      <c r="A4014" s="156"/>
      <c r="B4014" s="220"/>
      <c r="C4014" s="150"/>
      <c r="D4014" s="150"/>
      <c r="E4014" s="150"/>
      <c r="F4014" s="150"/>
      <c r="G4014" s="151"/>
      <c r="H4014" s="23">
        <f>MONTH(CtasReceber[[#This Row],[Data Vencimento]])</f>
        <v>1</v>
      </c>
      <c r="I4014" s="23">
        <f>YEAR(CtasReceber[[#This Row],[Data Vencimento]])</f>
        <v>1900</v>
      </c>
      <c r="J4014" s="156"/>
      <c r="K4014" s="23">
        <f>MONTH(CtasReceber[[#This Row],[Data Recebimento]])</f>
        <v>1</v>
      </c>
      <c r="L4014" s="23">
        <f>YEAR(CtasReceber[[#This Row],[Data Recebimento]])</f>
        <v>1900</v>
      </c>
      <c r="M4014" s="154"/>
      <c r="N4014" s="208"/>
      <c r="O40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5" spans="1:15">
      <c r="A4015" s="156"/>
      <c r="B4015" s="220"/>
      <c r="C4015" s="150"/>
      <c r="D4015" s="150"/>
      <c r="E4015" s="150"/>
      <c r="F4015" s="150"/>
      <c r="G4015" s="151"/>
      <c r="H4015" s="23">
        <f>MONTH(CtasReceber[[#This Row],[Data Vencimento]])</f>
        <v>1</v>
      </c>
      <c r="I4015" s="23">
        <f>YEAR(CtasReceber[[#This Row],[Data Vencimento]])</f>
        <v>1900</v>
      </c>
      <c r="J4015" s="156"/>
      <c r="K4015" s="23">
        <f>MONTH(CtasReceber[[#This Row],[Data Recebimento]])</f>
        <v>1</v>
      </c>
      <c r="L4015" s="23">
        <f>YEAR(CtasReceber[[#This Row],[Data Recebimento]])</f>
        <v>1900</v>
      </c>
      <c r="M4015" s="154"/>
      <c r="N4015" s="208"/>
      <c r="O40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6" spans="1:15">
      <c r="A4016" s="156"/>
      <c r="B4016" s="220"/>
      <c r="C4016" s="150"/>
      <c r="D4016" s="150"/>
      <c r="E4016" s="150"/>
      <c r="F4016" s="150"/>
      <c r="G4016" s="151"/>
      <c r="H4016" s="23">
        <f>MONTH(CtasReceber[[#This Row],[Data Vencimento]])</f>
        <v>1</v>
      </c>
      <c r="I4016" s="23">
        <f>YEAR(CtasReceber[[#This Row],[Data Vencimento]])</f>
        <v>1900</v>
      </c>
      <c r="J4016" s="156"/>
      <c r="K4016" s="23">
        <f>MONTH(CtasReceber[[#This Row],[Data Recebimento]])</f>
        <v>1</v>
      </c>
      <c r="L4016" s="23">
        <f>YEAR(CtasReceber[[#This Row],[Data Recebimento]])</f>
        <v>1900</v>
      </c>
      <c r="M4016" s="154"/>
      <c r="N4016" s="208"/>
      <c r="O40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7" spans="1:15">
      <c r="A4017" s="156"/>
      <c r="B4017" s="220"/>
      <c r="C4017" s="150"/>
      <c r="D4017" s="150"/>
      <c r="E4017" s="150"/>
      <c r="F4017" s="150"/>
      <c r="G4017" s="151"/>
      <c r="H4017" s="23">
        <f>MONTH(CtasReceber[[#This Row],[Data Vencimento]])</f>
        <v>1</v>
      </c>
      <c r="I4017" s="23">
        <f>YEAR(CtasReceber[[#This Row],[Data Vencimento]])</f>
        <v>1900</v>
      </c>
      <c r="J4017" s="156"/>
      <c r="K4017" s="23">
        <f>MONTH(CtasReceber[[#This Row],[Data Recebimento]])</f>
        <v>1</v>
      </c>
      <c r="L4017" s="23">
        <f>YEAR(CtasReceber[[#This Row],[Data Recebimento]])</f>
        <v>1900</v>
      </c>
      <c r="M4017" s="154"/>
      <c r="N4017" s="208"/>
      <c r="O40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8" spans="1:15">
      <c r="A4018" s="156"/>
      <c r="B4018" s="220"/>
      <c r="C4018" s="150"/>
      <c r="D4018" s="150"/>
      <c r="E4018" s="150"/>
      <c r="F4018" s="150"/>
      <c r="G4018" s="151"/>
      <c r="H4018" s="23">
        <f>MONTH(CtasReceber[[#This Row],[Data Vencimento]])</f>
        <v>1</v>
      </c>
      <c r="I4018" s="23">
        <f>YEAR(CtasReceber[[#This Row],[Data Vencimento]])</f>
        <v>1900</v>
      </c>
      <c r="J4018" s="156"/>
      <c r="K4018" s="23">
        <f>MONTH(CtasReceber[[#This Row],[Data Recebimento]])</f>
        <v>1</v>
      </c>
      <c r="L4018" s="23">
        <f>YEAR(CtasReceber[[#This Row],[Data Recebimento]])</f>
        <v>1900</v>
      </c>
      <c r="M4018" s="154"/>
      <c r="N4018" s="208"/>
      <c r="O40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19" spans="1:15">
      <c r="A4019" s="156"/>
      <c r="B4019" s="220"/>
      <c r="C4019" s="150"/>
      <c r="D4019" s="150"/>
      <c r="E4019" s="150"/>
      <c r="F4019" s="150"/>
      <c r="G4019" s="151"/>
      <c r="H4019" s="23">
        <f>MONTH(CtasReceber[[#This Row],[Data Vencimento]])</f>
        <v>1</v>
      </c>
      <c r="I4019" s="23">
        <f>YEAR(CtasReceber[[#This Row],[Data Vencimento]])</f>
        <v>1900</v>
      </c>
      <c r="J4019" s="156"/>
      <c r="K4019" s="23">
        <f>MONTH(CtasReceber[[#This Row],[Data Recebimento]])</f>
        <v>1</v>
      </c>
      <c r="L4019" s="23">
        <f>YEAR(CtasReceber[[#This Row],[Data Recebimento]])</f>
        <v>1900</v>
      </c>
      <c r="M4019" s="154"/>
      <c r="N4019" s="208"/>
      <c r="O40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0" spans="1:15">
      <c r="A4020" s="156"/>
      <c r="B4020" s="220"/>
      <c r="C4020" s="150"/>
      <c r="D4020" s="150"/>
      <c r="E4020" s="150"/>
      <c r="F4020" s="150"/>
      <c r="G4020" s="151"/>
      <c r="H4020" s="23">
        <f>MONTH(CtasReceber[[#This Row],[Data Vencimento]])</f>
        <v>1</v>
      </c>
      <c r="I4020" s="23">
        <f>YEAR(CtasReceber[[#This Row],[Data Vencimento]])</f>
        <v>1900</v>
      </c>
      <c r="J4020" s="156"/>
      <c r="K4020" s="23">
        <f>MONTH(CtasReceber[[#This Row],[Data Recebimento]])</f>
        <v>1</v>
      </c>
      <c r="L4020" s="23">
        <f>YEAR(CtasReceber[[#This Row],[Data Recebimento]])</f>
        <v>1900</v>
      </c>
      <c r="M4020" s="154"/>
      <c r="N4020" s="208"/>
      <c r="O40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1" spans="1:15">
      <c r="A4021" s="156"/>
      <c r="B4021" s="220"/>
      <c r="C4021" s="150"/>
      <c r="D4021" s="150"/>
      <c r="E4021" s="150"/>
      <c r="F4021" s="150"/>
      <c r="G4021" s="151"/>
      <c r="H4021" s="23">
        <f>MONTH(CtasReceber[[#This Row],[Data Vencimento]])</f>
        <v>1</v>
      </c>
      <c r="I4021" s="23">
        <f>YEAR(CtasReceber[[#This Row],[Data Vencimento]])</f>
        <v>1900</v>
      </c>
      <c r="J4021" s="156"/>
      <c r="K4021" s="23">
        <f>MONTH(CtasReceber[[#This Row],[Data Recebimento]])</f>
        <v>1</v>
      </c>
      <c r="L4021" s="23">
        <f>YEAR(CtasReceber[[#This Row],[Data Recebimento]])</f>
        <v>1900</v>
      </c>
      <c r="M4021" s="154"/>
      <c r="N4021" s="208"/>
      <c r="O40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2" spans="1:15">
      <c r="A4022" s="156"/>
      <c r="B4022" s="220"/>
      <c r="C4022" s="150"/>
      <c r="D4022" s="150"/>
      <c r="E4022" s="150"/>
      <c r="F4022" s="150"/>
      <c r="G4022" s="151"/>
      <c r="H4022" s="23">
        <f>MONTH(CtasReceber[[#This Row],[Data Vencimento]])</f>
        <v>1</v>
      </c>
      <c r="I4022" s="23">
        <f>YEAR(CtasReceber[[#This Row],[Data Vencimento]])</f>
        <v>1900</v>
      </c>
      <c r="J4022" s="156"/>
      <c r="K4022" s="23">
        <f>MONTH(CtasReceber[[#This Row],[Data Recebimento]])</f>
        <v>1</v>
      </c>
      <c r="L4022" s="23">
        <f>YEAR(CtasReceber[[#This Row],[Data Recebimento]])</f>
        <v>1900</v>
      </c>
      <c r="M4022" s="154"/>
      <c r="N4022" s="208"/>
      <c r="O40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3" spans="1:15">
      <c r="A4023" s="156"/>
      <c r="B4023" s="220"/>
      <c r="C4023" s="150"/>
      <c r="D4023" s="150"/>
      <c r="E4023" s="150"/>
      <c r="F4023" s="150"/>
      <c r="G4023" s="151"/>
      <c r="H4023" s="23">
        <f>MONTH(CtasReceber[[#This Row],[Data Vencimento]])</f>
        <v>1</v>
      </c>
      <c r="I4023" s="23">
        <f>YEAR(CtasReceber[[#This Row],[Data Vencimento]])</f>
        <v>1900</v>
      </c>
      <c r="J4023" s="156"/>
      <c r="K4023" s="23">
        <f>MONTH(CtasReceber[[#This Row],[Data Recebimento]])</f>
        <v>1</v>
      </c>
      <c r="L4023" s="23">
        <f>YEAR(CtasReceber[[#This Row],[Data Recebimento]])</f>
        <v>1900</v>
      </c>
      <c r="M4023" s="154"/>
      <c r="N4023" s="208"/>
      <c r="O40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4" spans="1:15">
      <c r="A4024" s="156"/>
      <c r="B4024" s="220"/>
      <c r="C4024" s="150"/>
      <c r="D4024" s="150"/>
      <c r="E4024" s="150"/>
      <c r="F4024" s="150"/>
      <c r="G4024" s="151"/>
      <c r="H4024" s="23">
        <f>MONTH(CtasReceber[[#This Row],[Data Vencimento]])</f>
        <v>1</v>
      </c>
      <c r="I4024" s="23">
        <f>YEAR(CtasReceber[[#This Row],[Data Vencimento]])</f>
        <v>1900</v>
      </c>
      <c r="J4024" s="156"/>
      <c r="K4024" s="23">
        <f>MONTH(CtasReceber[[#This Row],[Data Recebimento]])</f>
        <v>1</v>
      </c>
      <c r="L4024" s="23">
        <f>YEAR(CtasReceber[[#This Row],[Data Recebimento]])</f>
        <v>1900</v>
      </c>
      <c r="M4024" s="154"/>
      <c r="N4024" s="208"/>
      <c r="O40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5" spans="1:15">
      <c r="A4025" s="156"/>
      <c r="B4025" s="220"/>
      <c r="C4025" s="150"/>
      <c r="D4025" s="150"/>
      <c r="E4025" s="150"/>
      <c r="F4025" s="150"/>
      <c r="G4025" s="151"/>
      <c r="H4025" s="23">
        <f>MONTH(CtasReceber[[#This Row],[Data Vencimento]])</f>
        <v>1</v>
      </c>
      <c r="I4025" s="23">
        <f>YEAR(CtasReceber[[#This Row],[Data Vencimento]])</f>
        <v>1900</v>
      </c>
      <c r="J4025" s="156"/>
      <c r="K4025" s="23">
        <f>MONTH(CtasReceber[[#This Row],[Data Recebimento]])</f>
        <v>1</v>
      </c>
      <c r="L4025" s="23">
        <f>YEAR(CtasReceber[[#This Row],[Data Recebimento]])</f>
        <v>1900</v>
      </c>
      <c r="M4025" s="154"/>
      <c r="N4025" s="208"/>
      <c r="O40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6" spans="1:15">
      <c r="A4026" s="156"/>
      <c r="B4026" s="220"/>
      <c r="C4026" s="150"/>
      <c r="D4026" s="150"/>
      <c r="E4026" s="150"/>
      <c r="F4026" s="150"/>
      <c r="G4026" s="151"/>
      <c r="H4026" s="23">
        <f>MONTH(CtasReceber[[#This Row],[Data Vencimento]])</f>
        <v>1</v>
      </c>
      <c r="I4026" s="23">
        <f>YEAR(CtasReceber[[#This Row],[Data Vencimento]])</f>
        <v>1900</v>
      </c>
      <c r="J4026" s="156"/>
      <c r="K4026" s="23">
        <f>MONTH(CtasReceber[[#This Row],[Data Recebimento]])</f>
        <v>1</v>
      </c>
      <c r="L4026" s="23">
        <f>YEAR(CtasReceber[[#This Row],[Data Recebimento]])</f>
        <v>1900</v>
      </c>
      <c r="M4026" s="154"/>
      <c r="N4026" s="208"/>
      <c r="O40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7" spans="1:15">
      <c r="A4027" s="156"/>
      <c r="B4027" s="220"/>
      <c r="C4027" s="150"/>
      <c r="D4027" s="150"/>
      <c r="E4027" s="150"/>
      <c r="F4027" s="150"/>
      <c r="G4027" s="151"/>
      <c r="H4027" s="23">
        <f>MONTH(CtasReceber[[#This Row],[Data Vencimento]])</f>
        <v>1</v>
      </c>
      <c r="I4027" s="23">
        <f>YEAR(CtasReceber[[#This Row],[Data Vencimento]])</f>
        <v>1900</v>
      </c>
      <c r="J4027" s="156"/>
      <c r="K4027" s="23">
        <f>MONTH(CtasReceber[[#This Row],[Data Recebimento]])</f>
        <v>1</v>
      </c>
      <c r="L4027" s="23">
        <f>YEAR(CtasReceber[[#This Row],[Data Recebimento]])</f>
        <v>1900</v>
      </c>
      <c r="M4027" s="154"/>
      <c r="N4027" s="208"/>
      <c r="O40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8" spans="1:15">
      <c r="A4028" s="156"/>
      <c r="B4028" s="220"/>
      <c r="C4028" s="150"/>
      <c r="D4028" s="150"/>
      <c r="E4028" s="150"/>
      <c r="F4028" s="150"/>
      <c r="G4028" s="151"/>
      <c r="H4028" s="23">
        <f>MONTH(CtasReceber[[#This Row],[Data Vencimento]])</f>
        <v>1</v>
      </c>
      <c r="I4028" s="23">
        <f>YEAR(CtasReceber[[#This Row],[Data Vencimento]])</f>
        <v>1900</v>
      </c>
      <c r="J4028" s="156"/>
      <c r="K4028" s="23">
        <f>MONTH(CtasReceber[[#This Row],[Data Recebimento]])</f>
        <v>1</v>
      </c>
      <c r="L4028" s="23">
        <f>YEAR(CtasReceber[[#This Row],[Data Recebimento]])</f>
        <v>1900</v>
      </c>
      <c r="M4028" s="154"/>
      <c r="N4028" s="208"/>
      <c r="O40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29" spans="1:15">
      <c r="A4029" s="156"/>
      <c r="B4029" s="220"/>
      <c r="C4029" s="150"/>
      <c r="D4029" s="150"/>
      <c r="E4029" s="150"/>
      <c r="F4029" s="150"/>
      <c r="G4029" s="151"/>
      <c r="H4029" s="23">
        <f>MONTH(CtasReceber[[#This Row],[Data Vencimento]])</f>
        <v>1</v>
      </c>
      <c r="I4029" s="23">
        <f>YEAR(CtasReceber[[#This Row],[Data Vencimento]])</f>
        <v>1900</v>
      </c>
      <c r="J4029" s="156"/>
      <c r="K4029" s="23">
        <f>MONTH(CtasReceber[[#This Row],[Data Recebimento]])</f>
        <v>1</v>
      </c>
      <c r="L4029" s="23">
        <f>YEAR(CtasReceber[[#This Row],[Data Recebimento]])</f>
        <v>1900</v>
      </c>
      <c r="M4029" s="154"/>
      <c r="N4029" s="208"/>
      <c r="O40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0" spans="1:15">
      <c r="A4030" s="156"/>
      <c r="B4030" s="220"/>
      <c r="C4030" s="150"/>
      <c r="D4030" s="150"/>
      <c r="E4030" s="150"/>
      <c r="F4030" s="150"/>
      <c r="G4030" s="151"/>
      <c r="H4030" s="23">
        <f>MONTH(CtasReceber[[#This Row],[Data Vencimento]])</f>
        <v>1</v>
      </c>
      <c r="I4030" s="23">
        <f>YEAR(CtasReceber[[#This Row],[Data Vencimento]])</f>
        <v>1900</v>
      </c>
      <c r="J4030" s="156"/>
      <c r="K4030" s="23">
        <f>MONTH(CtasReceber[[#This Row],[Data Recebimento]])</f>
        <v>1</v>
      </c>
      <c r="L4030" s="23">
        <f>YEAR(CtasReceber[[#This Row],[Data Recebimento]])</f>
        <v>1900</v>
      </c>
      <c r="M4030" s="154"/>
      <c r="N4030" s="208"/>
      <c r="O40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1" spans="1:15">
      <c r="A4031" s="156"/>
      <c r="B4031" s="220"/>
      <c r="C4031" s="150"/>
      <c r="D4031" s="150"/>
      <c r="E4031" s="150"/>
      <c r="F4031" s="150"/>
      <c r="G4031" s="151"/>
      <c r="H4031" s="23">
        <f>MONTH(CtasReceber[[#This Row],[Data Vencimento]])</f>
        <v>1</v>
      </c>
      <c r="I4031" s="23">
        <f>YEAR(CtasReceber[[#This Row],[Data Vencimento]])</f>
        <v>1900</v>
      </c>
      <c r="J4031" s="156"/>
      <c r="K4031" s="23">
        <f>MONTH(CtasReceber[[#This Row],[Data Recebimento]])</f>
        <v>1</v>
      </c>
      <c r="L4031" s="23">
        <f>YEAR(CtasReceber[[#This Row],[Data Recebimento]])</f>
        <v>1900</v>
      </c>
      <c r="M4031" s="154"/>
      <c r="N4031" s="208"/>
      <c r="O40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2" spans="1:15">
      <c r="A4032" s="156"/>
      <c r="B4032" s="220"/>
      <c r="C4032" s="150"/>
      <c r="D4032" s="150"/>
      <c r="E4032" s="150"/>
      <c r="F4032" s="150"/>
      <c r="G4032" s="151"/>
      <c r="H4032" s="23">
        <f>MONTH(CtasReceber[[#This Row],[Data Vencimento]])</f>
        <v>1</v>
      </c>
      <c r="I4032" s="23">
        <f>YEAR(CtasReceber[[#This Row],[Data Vencimento]])</f>
        <v>1900</v>
      </c>
      <c r="J4032" s="156"/>
      <c r="K4032" s="23">
        <f>MONTH(CtasReceber[[#This Row],[Data Recebimento]])</f>
        <v>1</v>
      </c>
      <c r="L4032" s="23">
        <f>YEAR(CtasReceber[[#This Row],[Data Recebimento]])</f>
        <v>1900</v>
      </c>
      <c r="M4032" s="154"/>
      <c r="N4032" s="208"/>
      <c r="O40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3" spans="1:15">
      <c r="A4033" s="156"/>
      <c r="B4033" s="220"/>
      <c r="C4033" s="150"/>
      <c r="D4033" s="150"/>
      <c r="E4033" s="150"/>
      <c r="F4033" s="150"/>
      <c r="G4033" s="151"/>
      <c r="H4033" s="23">
        <f>MONTH(CtasReceber[[#This Row],[Data Vencimento]])</f>
        <v>1</v>
      </c>
      <c r="I4033" s="23">
        <f>YEAR(CtasReceber[[#This Row],[Data Vencimento]])</f>
        <v>1900</v>
      </c>
      <c r="J4033" s="156"/>
      <c r="K4033" s="23">
        <f>MONTH(CtasReceber[[#This Row],[Data Recebimento]])</f>
        <v>1</v>
      </c>
      <c r="L4033" s="23">
        <f>YEAR(CtasReceber[[#This Row],[Data Recebimento]])</f>
        <v>1900</v>
      </c>
      <c r="M4033" s="154"/>
      <c r="N4033" s="208"/>
      <c r="O40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4" spans="1:15">
      <c r="A4034" s="156"/>
      <c r="B4034" s="220"/>
      <c r="C4034" s="150"/>
      <c r="D4034" s="150"/>
      <c r="E4034" s="150"/>
      <c r="F4034" s="150"/>
      <c r="G4034" s="151"/>
      <c r="H4034" s="23">
        <f>MONTH(CtasReceber[[#This Row],[Data Vencimento]])</f>
        <v>1</v>
      </c>
      <c r="I4034" s="23">
        <f>YEAR(CtasReceber[[#This Row],[Data Vencimento]])</f>
        <v>1900</v>
      </c>
      <c r="J4034" s="156"/>
      <c r="K4034" s="23">
        <f>MONTH(CtasReceber[[#This Row],[Data Recebimento]])</f>
        <v>1</v>
      </c>
      <c r="L4034" s="23">
        <f>YEAR(CtasReceber[[#This Row],[Data Recebimento]])</f>
        <v>1900</v>
      </c>
      <c r="M4034" s="154"/>
      <c r="N4034" s="208"/>
      <c r="O40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5" spans="1:15">
      <c r="A4035" s="156"/>
      <c r="B4035" s="220"/>
      <c r="C4035" s="150"/>
      <c r="D4035" s="150"/>
      <c r="E4035" s="150"/>
      <c r="F4035" s="150"/>
      <c r="G4035" s="151"/>
      <c r="H4035" s="23">
        <f>MONTH(CtasReceber[[#This Row],[Data Vencimento]])</f>
        <v>1</v>
      </c>
      <c r="I4035" s="23">
        <f>YEAR(CtasReceber[[#This Row],[Data Vencimento]])</f>
        <v>1900</v>
      </c>
      <c r="J4035" s="156"/>
      <c r="K4035" s="23">
        <f>MONTH(CtasReceber[[#This Row],[Data Recebimento]])</f>
        <v>1</v>
      </c>
      <c r="L4035" s="23">
        <f>YEAR(CtasReceber[[#This Row],[Data Recebimento]])</f>
        <v>1900</v>
      </c>
      <c r="M4035" s="154"/>
      <c r="N4035" s="208"/>
      <c r="O40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6" spans="1:15">
      <c r="A4036" s="156"/>
      <c r="B4036" s="220"/>
      <c r="C4036" s="150"/>
      <c r="D4036" s="150"/>
      <c r="E4036" s="150"/>
      <c r="F4036" s="150"/>
      <c r="G4036" s="151"/>
      <c r="H4036" s="23">
        <f>MONTH(CtasReceber[[#This Row],[Data Vencimento]])</f>
        <v>1</v>
      </c>
      <c r="I4036" s="23">
        <f>YEAR(CtasReceber[[#This Row],[Data Vencimento]])</f>
        <v>1900</v>
      </c>
      <c r="J4036" s="156"/>
      <c r="K4036" s="23">
        <f>MONTH(CtasReceber[[#This Row],[Data Recebimento]])</f>
        <v>1</v>
      </c>
      <c r="L4036" s="23">
        <f>YEAR(CtasReceber[[#This Row],[Data Recebimento]])</f>
        <v>1900</v>
      </c>
      <c r="M4036" s="154"/>
      <c r="N4036" s="208"/>
      <c r="O40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7" spans="1:15">
      <c r="A4037" s="156"/>
      <c r="B4037" s="220"/>
      <c r="C4037" s="150"/>
      <c r="D4037" s="150"/>
      <c r="E4037" s="150"/>
      <c r="F4037" s="150"/>
      <c r="G4037" s="151"/>
      <c r="H4037" s="23">
        <f>MONTH(CtasReceber[[#This Row],[Data Vencimento]])</f>
        <v>1</v>
      </c>
      <c r="I4037" s="23">
        <f>YEAR(CtasReceber[[#This Row],[Data Vencimento]])</f>
        <v>1900</v>
      </c>
      <c r="J4037" s="156"/>
      <c r="K4037" s="23">
        <f>MONTH(CtasReceber[[#This Row],[Data Recebimento]])</f>
        <v>1</v>
      </c>
      <c r="L4037" s="23">
        <f>YEAR(CtasReceber[[#This Row],[Data Recebimento]])</f>
        <v>1900</v>
      </c>
      <c r="M4037" s="154"/>
      <c r="N4037" s="208"/>
      <c r="O40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8" spans="1:15">
      <c r="A4038" s="156"/>
      <c r="B4038" s="220"/>
      <c r="C4038" s="150"/>
      <c r="D4038" s="150"/>
      <c r="E4038" s="150"/>
      <c r="F4038" s="150"/>
      <c r="G4038" s="151"/>
      <c r="H4038" s="23">
        <f>MONTH(CtasReceber[[#This Row],[Data Vencimento]])</f>
        <v>1</v>
      </c>
      <c r="I4038" s="23">
        <f>YEAR(CtasReceber[[#This Row],[Data Vencimento]])</f>
        <v>1900</v>
      </c>
      <c r="J4038" s="156"/>
      <c r="K4038" s="23">
        <f>MONTH(CtasReceber[[#This Row],[Data Recebimento]])</f>
        <v>1</v>
      </c>
      <c r="L4038" s="23">
        <f>YEAR(CtasReceber[[#This Row],[Data Recebimento]])</f>
        <v>1900</v>
      </c>
      <c r="M4038" s="154"/>
      <c r="N4038" s="208"/>
      <c r="O40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39" spans="1:15">
      <c r="A4039" s="156"/>
      <c r="B4039" s="220"/>
      <c r="C4039" s="150"/>
      <c r="D4039" s="150"/>
      <c r="E4039" s="150"/>
      <c r="F4039" s="150"/>
      <c r="G4039" s="151"/>
      <c r="H4039" s="23">
        <f>MONTH(CtasReceber[[#This Row],[Data Vencimento]])</f>
        <v>1</v>
      </c>
      <c r="I4039" s="23">
        <f>YEAR(CtasReceber[[#This Row],[Data Vencimento]])</f>
        <v>1900</v>
      </c>
      <c r="J4039" s="156"/>
      <c r="K4039" s="23">
        <f>MONTH(CtasReceber[[#This Row],[Data Recebimento]])</f>
        <v>1</v>
      </c>
      <c r="L4039" s="23">
        <f>YEAR(CtasReceber[[#This Row],[Data Recebimento]])</f>
        <v>1900</v>
      </c>
      <c r="M4039" s="154"/>
      <c r="N4039" s="208"/>
      <c r="O40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0" spans="1:15">
      <c r="A4040" s="156"/>
      <c r="B4040" s="220"/>
      <c r="C4040" s="150"/>
      <c r="D4040" s="150"/>
      <c r="E4040" s="150"/>
      <c r="F4040" s="150"/>
      <c r="G4040" s="151"/>
      <c r="H4040" s="23">
        <f>MONTH(CtasReceber[[#This Row],[Data Vencimento]])</f>
        <v>1</v>
      </c>
      <c r="I4040" s="23">
        <f>YEAR(CtasReceber[[#This Row],[Data Vencimento]])</f>
        <v>1900</v>
      </c>
      <c r="J4040" s="156"/>
      <c r="K4040" s="23">
        <f>MONTH(CtasReceber[[#This Row],[Data Recebimento]])</f>
        <v>1</v>
      </c>
      <c r="L4040" s="23">
        <f>YEAR(CtasReceber[[#This Row],[Data Recebimento]])</f>
        <v>1900</v>
      </c>
      <c r="M4040" s="154"/>
      <c r="N4040" s="208"/>
      <c r="O40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1" spans="1:15">
      <c r="A4041" s="156"/>
      <c r="B4041" s="220"/>
      <c r="C4041" s="150"/>
      <c r="D4041" s="150"/>
      <c r="E4041" s="150"/>
      <c r="F4041" s="150"/>
      <c r="G4041" s="151"/>
      <c r="H4041" s="23">
        <f>MONTH(CtasReceber[[#This Row],[Data Vencimento]])</f>
        <v>1</v>
      </c>
      <c r="I4041" s="23">
        <f>YEAR(CtasReceber[[#This Row],[Data Vencimento]])</f>
        <v>1900</v>
      </c>
      <c r="J4041" s="156"/>
      <c r="K4041" s="23">
        <f>MONTH(CtasReceber[[#This Row],[Data Recebimento]])</f>
        <v>1</v>
      </c>
      <c r="L4041" s="23">
        <f>YEAR(CtasReceber[[#This Row],[Data Recebimento]])</f>
        <v>1900</v>
      </c>
      <c r="M4041" s="154"/>
      <c r="N4041" s="208"/>
      <c r="O40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2" spans="1:15">
      <c r="A4042" s="156"/>
      <c r="B4042" s="220"/>
      <c r="C4042" s="150"/>
      <c r="D4042" s="150"/>
      <c r="E4042" s="150"/>
      <c r="F4042" s="150"/>
      <c r="G4042" s="151"/>
      <c r="H4042" s="23">
        <f>MONTH(CtasReceber[[#This Row],[Data Vencimento]])</f>
        <v>1</v>
      </c>
      <c r="I4042" s="23">
        <f>YEAR(CtasReceber[[#This Row],[Data Vencimento]])</f>
        <v>1900</v>
      </c>
      <c r="J4042" s="156"/>
      <c r="K4042" s="23">
        <f>MONTH(CtasReceber[[#This Row],[Data Recebimento]])</f>
        <v>1</v>
      </c>
      <c r="L4042" s="23">
        <f>YEAR(CtasReceber[[#This Row],[Data Recebimento]])</f>
        <v>1900</v>
      </c>
      <c r="M4042" s="154"/>
      <c r="N4042" s="208"/>
      <c r="O40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3" spans="1:15">
      <c r="A4043" s="156"/>
      <c r="B4043" s="220"/>
      <c r="C4043" s="150"/>
      <c r="D4043" s="150"/>
      <c r="E4043" s="150"/>
      <c r="F4043" s="150"/>
      <c r="G4043" s="151"/>
      <c r="H4043" s="23">
        <f>MONTH(CtasReceber[[#This Row],[Data Vencimento]])</f>
        <v>1</v>
      </c>
      <c r="I4043" s="23">
        <f>YEAR(CtasReceber[[#This Row],[Data Vencimento]])</f>
        <v>1900</v>
      </c>
      <c r="J4043" s="156"/>
      <c r="K4043" s="23">
        <f>MONTH(CtasReceber[[#This Row],[Data Recebimento]])</f>
        <v>1</v>
      </c>
      <c r="L4043" s="23">
        <f>YEAR(CtasReceber[[#This Row],[Data Recebimento]])</f>
        <v>1900</v>
      </c>
      <c r="M4043" s="154"/>
      <c r="N4043" s="208"/>
      <c r="O40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4" spans="1:15">
      <c r="A4044" s="156"/>
      <c r="B4044" s="220"/>
      <c r="C4044" s="150"/>
      <c r="D4044" s="150"/>
      <c r="E4044" s="150"/>
      <c r="F4044" s="150"/>
      <c r="G4044" s="151"/>
      <c r="H4044" s="23">
        <f>MONTH(CtasReceber[[#This Row],[Data Vencimento]])</f>
        <v>1</v>
      </c>
      <c r="I4044" s="23">
        <f>YEAR(CtasReceber[[#This Row],[Data Vencimento]])</f>
        <v>1900</v>
      </c>
      <c r="J4044" s="156"/>
      <c r="K4044" s="23">
        <f>MONTH(CtasReceber[[#This Row],[Data Recebimento]])</f>
        <v>1</v>
      </c>
      <c r="L4044" s="23">
        <f>YEAR(CtasReceber[[#This Row],[Data Recebimento]])</f>
        <v>1900</v>
      </c>
      <c r="M4044" s="154"/>
      <c r="N4044" s="208"/>
      <c r="O40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5" spans="1:15">
      <c r="A4045" s="156"/>
      <c r="B4045" s="220"/>
      <c r="C4045" s="150"/>
      <c r="D4045" s="150"/>
      <c r="E4045" s="150"/>
      <c r="F4045" s="150"/>
      <c r="G4045" s="151"/>
      <c r="H4045" s="23">
        <f>MONTH(CtasReceber[[#This Row],[Data Vencimento]])</f>
        <v>1</v>
      </c>
      <c r="I4045" s="23">
        <f>YEAR(CtasReceber[[#This Row],[Data Vencimento]])</f>
        <v>1900</v>
      </c>
      <c r="J4045" s="156"/>
      <c r="K4045" s="23">
        <f>MONTH(CtasReceber[[#This Row],[Data Recebimento]])</f>
        <v>1</v>
      </c>
      <c r="L4045" s="23">
        <f>YEAR(CtasReceber[[#This Row],[Data Recebimento]])</f>
        <v>1900</v>
      </c>
      <c r="M4045" s="154"/>
      <c r="N4045" s="208"/>
      <c r="O40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6" spans="1:15">
      <c r="A4046" s="156"/>
      <c r="B4046" s="220"/>
      <c r="C4046" s="150"/>
      <c r="D4046" s="150"/>
      <c r="E4046" s="150"/>
      <c r="F4046" s="150"/>
      <c r="G4046" s="151"/>
      <c r="H4046" s="23">
        <f>MONTH(CtasReceber[[#This Row],[Data Vencimento]])</f>
        <v>1</v>
      </c>
      <c r="I4046" s="23">
        <f>YEAR(CtasReceber[[#This Row],[Data Vencimento]])</f>
        <v>1900</v>
      </c>
      <c r="J4046" s="156"/>
      <c r="K4046" s="23">
        <f>MONTH(CtasReceber[[#This Row],[Data Recebimento]])</f>
        <v>1</v>
      </c>
      <c r="L4046" s="23">
        <f>YEAR(CtasReceber[[#This Row],[Data Recebimento]])</f>
        <v>1900</v>
      </c>
      <c r="M4046" s="154"/>
      <c r="N4046" s="208"/>
      <c r="O40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7" spans="1:15">
      <c r="A4047" s="156"/>
      <c r="B4047" s="220"/>
      <c r="C4047" s="150"/>
      <c r="D4047" s="150"/>
      <c r="E4047" s="150"/>
      <c r="F4047" s="150"/>
      <c r="G4047" s="151"/>
      <c r="H4047" s="23">
        <f>MONTH(CtasReceber[[#This Row],[Data Vencimento]])</f>
        <v>1</v>
      </c>
      <c r="I4047" s="23">
        <f>YEAR(CtasReceber[[#This Row],[Data Vencimento]])</f>
        <v>1900</v>
      </c>
      <c r="J4047" s="156"/>
      <c r="K4047" s="23">
        <f>MONTH(CtasReceber[[#This Row],[Data Recebimento]])</f>
        <v>1</v>
      </c>
      <c r="L4047" s="23">
        <f>YEAR(CtasReceber[[#This Row],[Data Recebimento]])</f>
        <v>1900</v>
      </c>
      <c r="M4047" s="154"/>
      <c r="N4047" s="208"/>
      <c r="O40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8" spans="1:15">
      <c r="A4048" s="156"/>
      <c r="B4048" s="220"/>
      <c r="C4048" s="150"/>
      <c r="D4048" s="150"/>
      <c r="E4048" s="150"/>
      <c r="F4048" s="150"/>
      <c r="G4048" s="151"/>
      <c r="H4048" s="23">
        <f>MONTH(CtasReceber[[#This Row],[Data Vencimento]])</f>
        <v>1</v>
      </c>
      <c r="I4048" s="23">
        <f>YEAR(CtasReceber[[#This Row],[Data Vencimento]])</f>
        <v>1900</v>
      </c>
      <c r="J4048" s="156"/>
      <c r="K4048" s="23">
        <f>MONTH(CtasReceber[[#This Row],[Data Recebimento]])</f>
        <v>1</v>
      </c>
      <c r="L4048" s="23">
        <f>YEAR(CtasReceber[[#This Row],[Data Recebimento]])</f>
        <v>1900</v>
      </c>
      <c r="M4048" s="154"/>
      <c r="N4048" s="208"/>
      <c r="O40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49" spans="1:15">
      <c r="A4049" s="156"/>
      <c r="B4049" s="220"/>
      <c r="C4049" s="150"/>
      <c r="D4049" s="150"/>
      <c r="E4049" s="150"/>
      <c r="F4049" s="150"/>
      <c r="G4049" s="151"/>
      <c r="H4049" s="23">
        <f>MONTH(CtasReceber[[#This Row],[Data Vencimento]])</f>
        <v>1</v>
      </c>
      <c r="I4049" s="23">
        <f>YEAR(CtasReceber[[#This Row],[Data Vencimento]])</f>
        <v>1900</v>
      </c>
      <c r="J4049" s="156"/>
      <c r="K4049" s="23">
        <f>MONTH(CtasReceber[[#This Row],[Data Recebimento]])</f>
        <v>1</v>
      </c>
      <c r="L4049" s="23">
        <f>YEAR(CtasReceber[[#This Row],[Data Recebimento]])</f>
        <v>1900</v>
      </c>
      <c r="M4049" s="154"/>
      <c r="N4049" s="208"/>
      <c r="O40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0" spans="1:15">
      <c r="A4050" s="156"/>
      <c r="B4050" s="220"/>
      <c r="C4050" s="150"/>
      <c r="D4050" s="150"/>
      <c r="E4050" s="150"/>
      <c r="F4050" s="150"/>
      <c r="G4050" s="151"/>
      <c r="H4050" s="23">
        <f>MONTH(CtasReceber[[#This Row],[Data Vencimento]])</f>
        <v>1</v>
      </c>
      <c r="I4050" s="23">
        <f>YEAR(CtasReceber[[#This Row],[Data Vencimento]])</f>
        <v>1900</v>
      </c>
      <c r="J4050" s="156"/>
      <c r="K4050" s="23">
        <f>MONTH(CtasReceber[[#This Row],[Data Recebimento]])</f>
        <v>1</v>
      </c>
      <c r="L4050" s="23">
        <f>YEAR(CtasReceber[[#This Row],[Data Recebimento]])</f>
        <v>1900</v>
      </c>
      <c r="M4050" s="154"/>
      <c r="N4050" s="208"/>
      <c r="O40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1" spans="1:15">
      <c r="A4051" s="156"/>
      <c r="B4051" s="220"/>
      <c r="C4051" s="150"/>
      <c r="D4051" s="150"/>
      <c r="E4051" s="150"/>
      <c r="F4051" s="150"/>
      <c r="G4051" s="151"/>
      <c r="H4051" s="23">
        <f>MONTH(CtasReceber[[#This Row],[Data Vencimento]])</f>
        <v>1</v>
      </c>
      <c r="I4051" s="23">
        <f>YEAR(CtasReceber[[#This Row],[Data Vencimento]])</f>
        <v>1900</v>
      </c>
      <c r="J4051" s="156"/>
      <c r="K4051" s="23">
        <f>MONTH(CtasReceber[[#This Row],[Data Recebimento]])</f>
        <v>1</v>
      </c>
      <c r="L4051" s="23">
        <f>YEAR(CtasReceber[[#This Row],[Data Recebimento]])</f>
        <v>1900</v>
      </c>
      <c r="M4051" s="154"/>
      <c r="N4051" s="208"/>
      <c r="O40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2" spans="1:15">
      <c r="A4052" s="156"/>
      <c r="B4052" s="220"/>
      <c r="C4052" s="150"/>
      <c r="D4052" s="150"/>
      <c r="E4052" s="150"/>
      <c r="F4052" s="150"/>
      <c r="G4052" s="151"/>
      <c r="H4052" s="23">
        <f>MONTH(CtasReceber[[#This Row],[Data Vencimento]])</f>
        <v>1</v>
      </c>
      <c r="I4052" s="23">
        <f>YEAR(CtasReceber[[#This Row],[Data Vencimento]])</f>
        <v>1900</v>
      </c>
      <c r="J4052" s="156"/>
      <c r="K4052" s="23">
        <f>MONTH(CtasReceber[[#This Row],[Data Recebimento]])</f>
        <v>1</v>
      </c>
      <c r="L4052" s="23">
        <f>YEAR(CtasReceber[[#This Row],[Data Recebimento]])</f>
        <v>1900</v>
      </c>
      <c r="M4052" s="154"/>
      <c r="N4052" s="208"/>
      <c r="O40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3" spans="1:15">
      <c r="A4053" s="156"/>
      <c r="B4053" s="220"/>
      <c r="C4053" s="150"/>
      <c r="D4053" s="150"/>
      <c r="E4053" s="150"/>
      <c r="F4053" s="150"/>
      <c r="G4053" s="151"/>
      <c r="H4053" s="23">
        <f>MONTH(CtasReceber[[#This Row],[Data Vencimento]])</f>
        <v>1</v>
      </c>
      <c r="I4053" s="23">
        <f>YEAR(CtasReceber[[#This Row],[Data Vencimento]])</f>
        <v>1900</v>
      </c>
      <c r="J4053" s="156"/>
      <c r="K4053" s="23">
        <f>MONTH(CtasReceber[[#This Row],[Data Recebimento]])</f>
        <v>1</v>
      </c>
      <c r="L4053" s="23">
        <f>YEAR(CtasReceber[[#This Row],[Data Recebimento]])</f>
        <v>1900</v>
      </c>
      <c r="M4053" s="154"/>
      <c r="N4053" s="208"/>
      <c r="O40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4" spans="1:15">
      <c r="A4054" s="156"/>
      <c r="B4054" s="220"/>
      <c r="C4054" s="150"/>
      <c r="D4054" s="150"/>
      <c r="E4054" s="150"/>
      <c r="F4054" s="150"/>
      <c r="G4054" s="151"/>
      <c r="H4054" s="23">
        <f>MONTH(CtasReceber[[#This Row],[Data Vencimento]])</f>
        <v>1</v>
      </c>
      <c r="I4054" s="23">
        <f>YEAR(CtasReceber[[#This Row],[Data Vencimento]])</f>
        <v>1900</v>
      </c>
      <c r="J4054" s="156"/>
      <c r="K4054" s="23">
        <f>MONTH(CtasReceber[[#This Row],[Data Recebimento]])</f>
        <v>1</v>
      </c>
      <c r="L4054" s="23">
        <f>YEAR(CtasReceber[[#This Row],[Data Recebimento]])</f>
        <v>1900</v>
      </c>
      <c r="M4054" s="154"/>
      <c r="N4054" s="208"/>
      <c r="O40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5" spans="1:15">
      <c r="A4055" s="156"/>
      <c r="B4055" s="220"/>
      <c r="C4055" s="150"/>
      <c r="D4055" s="150"/>
      <c r="E4055" s="150"/>
      <c r="F4055" s="150"/>
      <c r="G4055" s="151"/>
      <c r="H4055" s="23">
        <f>MONTH(CtasReceber[[#This Row],[Data Vencimento]])</f>
        <v>1</v>
      </c>
      <c r="I4055" s="23">
        <f>YEAR(CtasReceber[[#This Row],[Data Vencimento]])</f>
        <v>1900</v>
      </c>
      <c r="J4055" s="156"/>
      <c r="K4055" s="23">
        <f>MONTH(CtasReceber[[#This Row],[Data Recebimento]])</f>
        <v>1</v>
      </c>
      <c r="L4055" s="23">
        <f>YEAR(CtasReceber[[#This Row],[Data Recebimento]])</f>
        <v>1900</v>
      </c>
      <c r="M4055" s="154"/>
      <c r="N4055" s="208"/>
      <c r="O40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6" spans="1:15">
      <c r="A4056" s="156"/>
      <c r="B4056" s="220"/>
      <c r="C4056" s="150"/>
      <c r="D4056" s="150"/>
      <c r="E4056" s="150"/>
      <c r="F4056" s="150"/>
      <c r="G4056" s="151"/>
      <c r="H4056" s="23">
        <f>MONTH(CtasReceber[[#This Row],[Data Vencimento]])</f>
        <v>1</v>
      </c>
      <c r="I4056" s="23">
        <f>YEAR(CtasReceber[[#This Row],[Data Vencimento]])</f>
        <v>1900</v>
      </c>
      <c r="J4056" s="156"/>
      <c r="K4056" s="23">
        <f>MONTH(CtasReceber[[#This Row],[Data Recebimento]])</f>
        <v>1</v>
      </c>
      <c r="L4056" s="23">
        <f>YEAR(CtasReceber[[#This Row],[Data Recebimento]])</f>
        <v>1900</v>
      </c>
      <c r="M4056" s="154"/>
      <c r="N4056" s="208"/>
      <c r="O40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7" spans="1:15">
      <c r="A4057" s="156"/>
      <c r="B4057" s="220"/>
      <c r="C4057" s="150"/>
      <c r="D4057" s="150"/>
      <c r="E4057" s="150"/>
      <c r="F4057" s="150"/>
      <c r="G4057" s="151"/>
      <c r="H4057" s="23">
        <f>MONTH(CtasReceber[[#This Row],[Data Vencimento]])</f>
        <v>1</v>
      </c>
      <c r="I4057" s="23">
        <f>YEAR(CtasReceber[[#This Row],[Data Vencimento]])</f>
        <v>1900</v>
      </c>
      <c r="J4057" s="156"/>
      <c r="K4057" s="23">
        <f>MONTH(CtasReceber[[#This Row],[Data Recebimento]])</f>
        <v>1</v>
      </c>
      <c r="L4057" s="23">
        <f>YEAR(CtasReceber[[#This Row],[Data Recebimento]])</f>
        <v>1900</v>
      </c>
      <c r="M4057" s="154"/>
      <c r="N4057" s="208"/>
      <c r="O40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8" spans="1:15">
      <c r="A4058" s="156"/>
      <c r="B4058" s="220"/>
      <c r="C4058" s="150"/>
      <c r="D4058" s="150"/>
      <c r="E4058" s="150"/>
      <c r="F4058" s="150"/>
      <c r="G4058" s="151"/>
      <c r="H4058" s="23">
        <f>MONTH(CtasReceber[[#This Row],[Data Vencimento]])</f>
        <v>1</v>
      </c>
      <c r="I4058" s="23">
        <f>YEAR(CtasReceber[[#This Row],[Data Vencimento]])</f>
        <v>1900</v>
      </c>
      <c r="J4058" s="156"/>
      <c r="K4058" s="23">
        <f>MONTH(CtasReceber[[#This Row],[Data Recebimento]])</f>
        <v>1</v>
      </c>
      <c r="L4058" s="23">
        <f>YEAR(CtasReceber[[#This Row],[Data Recebimento]])</f>
        <v>1900</v>
      </c>
      <c r="M4058" s="154"/>
      <c r="N4058" s="208"/>
      <c r="O40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59" spans="1:15">
      <c r="A4059" s="156"/>
      <c r="B4059" s="220"/>
      <c r="C4059" s="150"/>
      <c r="D4059" s="150"/>
      <c r="E4059" s="150"/>
      <c r="F4059" s="150"/>
      <c r="G4059" s="151"/>
      <c r="H4059" s="23">
        <f>MONTH(CtasReceber[[#This Row],[Data Vencimento]])</f>
        <v>1</v>
      </c>
      <c r="I4059" s="23">
        <f>YEAR(CtasReceber[[#This Row],[Data Vencimento]])</f>
        <v>1900</v>
      </c>
      <c r="J4059" s="156"/>
      <c r="K4059" s="23">
        <f>MONTH(CtasReceber[[#This Row],[Data Recebimento]])</f>
        <v>1</v>
      </c>
      <c r="L4059" s="23">
        <f>YEAR(CtasReceber[[#This Row],[Data Recebimento]])</f>
        <v>1900</v>
      </c>
      <c r="M4059" s="154"/>
      <c r="N4059" s="208"/>
      <c r="O40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0" spans="1:15">
      <c r="A4060" s="156"/>
      <c r="B4060" s="220"/>
      <c r="C4060" s="150"/>
      <c r="D4060" s="150"/>
      <c r="E4060" s="150"/>
      <c r="F4060" s="150"/>
      <c r="G4060" s="151"/>
      <c r="H4060" s="23">
        <f>MONTH(CtasReceber[[#This Row],[Data Vencimento]])</f>
        <v>1</v>
      </c>
      <c r="I4060" s="23">
        <f>YEAR(CtasReceber[[#This Row],[Data Vencimento]])</f>
        <v>1900</v>
      </c>
      <c r="J4060" s="156"/>
      <c r="K4060" s="23">
        <f>MONTH(CtasReceber[[#This Row],[Data Recebimento]])</f>
        <v>1</v>
      </c>
      <c r="L4060" s="23">
        <f>YEAR(CtasReceber[[#This Row],[Data Recebimento]])</f>
        <v>1900</v>
      </c>
      <c r="M4060" s="154"/>
      <c r="N4060" s="208"/>
      <c r="O40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1" spans="1:15">
      <c r="A4061" s="156"/>
      <c r="B4061" s="220"/>
      <c r="C4061" s="150"/>
      <c r="D4061" s="150"/>
      <c r="E4061" s="150"/>
      <c r="F4061" s="150"/>
      <c r="G4061" s="151"/>
      <c r="H4061" s="23">
        <f>MONTH(CtasReceber[[#This Row],[Data Vencimento]])</f>
        <v>1</v>
      </c>
      <c r="I4061" s="23">
        <f>YEAR(CtasReceber[[#This Row],[Data Vencimento]])</f>
        <v>1900</v>
      </c>
      <c r="J4061" s="156"/>
      <c r="K4061" s="23">
        <f>MONTH(CtasReceber[[#This Row],[Data Recebimento]])</f>
        <v>1</v>
      </c>
      <c r="L4061" s="23">
        <f>YEAR(CtasReceber[[#This Row],[Data Recebimento]])</f>
        <v>1900</v>
      </c>
      <c r="M4061" s="154"/>
      <c r="N4061" s="208"/>
      <c r="O40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2" spans="1:15">
      <c r="A4062" s="156"/>
      <c r="B4062" s="220"/>
      <c r="C4062" s="150"/>
      <c r="D4062" s="150"/>
      <c r="E4062" s="150"/>
      <c r="F4062" s="150"/>
      <c r="G4062" s="151"/>
      <c r="H4062" s="23">
        <f>MONTH(CtasReceber[[#This Row],[Data Vencimento]])</f>
        <v>1</v>
      </c>
      <c r="I4062" s="23">
        <f>YEAR(CtasReceber[[#This Row],[Data Vencimento]])</f>
        <v>1900</v>
      </c>
      <c r="J4062" s="156"/>
      <c r="K4062" s="23">
        <f>MONTH(CtasReceber[[#This Row],[Data Recebimento]])</f>
        <v>1</v>
      </c>
      <c r="L4062" s="23">
        <f>YEAR(CtasReceber[[#This Row],[Data Recebimento]])</f>
        <v>1900</v>
      </c>
      <c r="M4062" s="154"/>
      <c r="N4062" s="208"/>
      <c r="O40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3" spans="1:15">
      <c r="A4063" s="156"/>
      <c r="B4063" s="220"/>
      <c r="C4063" s="150"/>
      <c r="D4063" s="150"/>
      <c r="E4063" s="150"/>
      <c r="F4063" s="150"/>
      <c r="G4063" s="151"/>
      <c r="H4063" s="23">
        <f>MONTH(CtasReceber[[#This Row],[Data Vencimento]])</f>
        <v>1</v>
      </c>
      <c r="I4063" s="23">
        <f>YEAR(CtasReceber[[#This Row],[Data Vencimento]])</f>
        <v>1900</v>
      </c>
      <c r="J4063" s="156"/>
      <c r="K4063" s="23">
        <f>MONTH(CtasReceber[[#This Row],[Data Recebimento]])</f>
        <v>1</v>
      </c>
      <c r="L4063" s="23">
        <f>YEAR(CtasReceber[[#This Row],[Data Recebimento]])</f>
        <v>1900</v>
      </c>
      <c r="M4063" s="154"/>
      <c r="N4063" s="208"/>
      <c r="O40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4" spans="1:15">
      <c r="A4064" s="156"/>
      <c r="B4064" s="220"/>
      <c r="C4064" s="150"/>
      <c r="D4064" s="150"/>
      <c r="E4064" s="150"/>
      <c r="F4064" s="150"/>
      <c r="G4064" s="151"/>
      <c r="H4064" s="23">
        <f>MONTH(CtasReceber[[#This Row],[Data Vencimento]])</f>
        <v>1</v>
      </c>
      <c r="I4064" s="23">
        <f>YEAR(CtasReceber[[#This Row],[Data Vencimento]])</f>
        <v>1900</v>
      </c>
      <c r="J4064" s="156"/>
      <c r="K4064" s="23">
        <f>MONTH(CtasReceber[[#This Row],[Data Recebimento]])</f>
        <v>1</v>
      </c>
      <c r="L4064" s="23">
        <f>YEAR(CtasReceber[[#This Row],[Data Recebimento]])</f>
        <v>1900</v>
      </c>
      <c r="M4064" s="154"/>
      <c r="N4064" s="208"/>
      <c r="O40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5" spans="1:15">
      <c r="A4065" s="156"/>
      <c r="B4065" s="220"/>
      <c r="C4065" s="150"/>
      <c r="D4065" s="150"/>
      <c r="E4065" s="150"/>
      <c r="F4065" s="150"/>
      <c r="G4065" s="151"/>
      <c r="H4065" s="23">
        <f>MONTH(CtasReceber[[#This Row],[Data Vencimento]])</f>
        <v>1</v>
      </c>
      <c r="I4065" s="23">
        <f>YEAR(CtasReceber[[#This Row],[Data Vencimento]])</f>
        <v>1900</v>
      </c>
      <c r="J4065" s="156"/>
      <c r="K4065" s="23">
        <f>MONTH(CtasReceber[[#This Row],[Data Recebimento]])</f>
        <v>1</v>
      </c>
      <c r="L4065" s="23">
        <f>YEAR(CtasReceber[[#This Row],[Data Recebimento]])</f>
        <v>1900</v>
      </c>
      <c r="M4065" s="154"/>
      <c r="N4065" s="208"/>
      <c r="O40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6" spans="1:15">
      <c r="A4066" s="156"/>
      <c r="B4066" s="220"/>
      <c r="C4066" s="150"/>
      <c r="D4066" s="150"/>
      <c r="E4066" s="150"/>
      <c r="F4066" s="150"/>
      <c r="G4066" s="151"/>
      <c r="H4066" s="23">
        <f>MONTH(CtasReceber[[#This Row],[Data Vencimento]])</f>
        <v>1</v>
      </c>
      <c r="I4066" s="23">
        <f>YEAR(CtasReceber[[#This Row],[Data Vencimento]])</f>
        <v>1900</v>
      </c>
      <c r="J4066" s="156"/>
      <c r="K4066" s="23">
        <f>MONTH(CtasReceber[[#This Row],[Data Recebimento]])</f>
        <v>1</v>
      </c>
      <c r="L4066" s="23">
        <f>YEAR(CtasReceber[[#This Row],[Data Recebimento]])</f>
        <v>1900</v>
      </c>
      <c r="M4066" s="154"/>
      <c r="N4066" s="208"/>
      <c r="O40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7" spans="1:15">
      <c r="A4067" s="156"/>
      <c r="B4067" s="220"/>
      <c r="C4067" s="150"/>
      <c r="D4067" s="150"/>
      <c r="E4067" s="150"/>
      <c r="F4067" s="150"/>
      <c r="G4067" s="151"/>
      <c r="H4067" s="23">
        <f>MONTH(CtasReceber[[#This Row],[Data Vencimento]])</f>
        <v>1</v>
      </c>
      <c r="I4067" s="23">
        <f>YEAR(CtasReceber[[#This Row],[Data Vencimento]])</f>
        <v>1900</v>
      </c>
      <c r="J4067" s="156"/>
      <c r="K4067" s="23">
        <f>MONTH(CtasReceber[[#This Row],[Data Recebimento]])</f>
        <v>1</v>
      </c>
      <c r="L4067" s="23">
        <f>YEAR(CtasReceber[[#This Row],[Data Recebimento]])</f>
        <v>1900</v>
      </c>
      <c r="M4067" s="154"/>
      <c r="N4067" s="208"/>
      <c r="O40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8" spans="1:15">
      <c r="A4068" s="156"/>
      <c r="B4068" s="220"/>
      <c r="C4068" s="150"/>
      <c r="D4068" s="150"/>
      <c r="E4068" s="150"/>
      <c r="F4068" s="150"/>
      <c r="G4068" s="151"/>
      <c r="H4068" s="23">
        <f>MONTH(CtasReceber[[#This Row],[Data Vencimento]])</f>
        <v>1</v>
      </c>
      <c r="I4068" s="23">
        <f>YEAR(CtasReceber[[#This Row],[Data Vencimento]])</f>
        <v>1900</v>
      </c>
      <c r="J4068" s="156"/>
      <c r="K4068" s="23">
        <f>MONTH(CtasReceber[[#This Row],[Data Recebimento]])</f>
        <v>1</v>
      </c>
      <c r="L4068" s="23">
        <f>YEAR(CtasReceber[[#This Row],[Data Recebimento]])</f>
        <v>1900</v>
      </c>
      <c r="M4068" s="154"/>
      <c r="N4068" s="208"/>
      <c r="O40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69" spans="1:15">
      <c r="A4069" s="156"/>
      <c r="B4069" s="220"/>
      <c r="C4069" s="150"/>
      <c r="D4069" s="150"/>
      <c r="E4069" s="150"/>
      <c r="F4069" s="150"/>
      <c r="G4069" s="151"/>
      <c r="H4069" s="23">
        <f>MONTH(CtasReceber[[#This Row],[Data Vencimento]])</f>
        <v>1</v>
      </c>
      <c r="I4069" s="23">
        <f>YEAR(CtasReceber[[#This Row],[Data Vencimento]])</f>
        <v>1900</v>
      </c>
      <c r="J4069" s="156"/>
      <c r="K4069" s="23">
        <f>MONTH(CtasReceber[[#This Row],[Data Recebimento]])</f>
        <v>1</v>
      </c>
      <c r="L4069" s="23">
        <f>YEAR(CtasReceber[[#This Row],[Data Recebimento]])</f>
        <v>1900</v>
      </c>
      <c r="M4069" s="154"/>
      <c r="N4069" s="208"/>
      <c r="O40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0" spans="1:15">
      <c r="A4070" s="156"/>
      <c r="B4070" s="220"/>
      <c r="C4070" s="150"/>
      <c r="D4070" s="150"/>
      <c r="E4070" s="150"/>
      <c r="F4070" s="150"/>
      <c r="G4070" s="151"/>
      <c r="H4070" s="23">
        <f>MONTH(CtasReceber[[#This Row],[Data Vencimento]])</f>
        <v>1</v>
      </c>
      <c r="I4070" s="23">
        <f>YEAR(CtasReceber[[#This Row],[Data Vencimento]])</f>
        <v>1900</v>
      </c>
      <c r="J4070" s="156"/>
      <c r="K4070" s="23">
        <f>MONTH(CtasReceber[[#This Row],[Data Recebimento]])</f>
        <v>1</v>
      </c>
      <c r="L4070" s="23">
        <f>YEAR(CtasReceber[[#This Row],[Data Recebimento]])</f>
        <v>1900</v>
      </c>
      <c r="M4070" s="154"/>
      <c r="N4070" s="208"/>
      <c r="O40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1" spans="1:15">
      <c r="A4071" s="156"/>
      <c r="B4071" s="220"/>
      <c r="C4071" s="150"/>
      <c r="D4071" s="150"/>
      <c r="E4071" s="150"/>
      <c r="F4071" s="150"/>
      <c r="G4071" s="151"/>
      <c r="H4071" s="23">
        <f>MONTH(CtasReceber[[#This Row],[Data Vencimento]])</f>
        <v>1</v>
      </c>
      <c r="I4071" s="23">
        <f>YEAR(CtasReceber[[#This Row],[Data Vencimento]])</f>
        <v>1900</v>
      </c>
      <c r="J4071" s="156"/>
      <c r="K4071" s="23">
        <f>MONTH(CtasReceber[[#This Row],[Data Recebimento]])</f>
        <v>1</v>
      </c>
      <c r="L4071" s="23">
        <f>YEAR(CtasReceber[[#This Row],[Data Recebimento]])</f>
        <v>1900</v>
      </c>
      <c r="M4071" s="154"/>
      <c r="N4071" s="208"/>
      <c r="O40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2" spans="1:15">
      <c r="A4072" s="156"/>
      <c r="B4072" s="220"/>
      <c r="C4072" s="150"/>
      <c r="D4072" s="150"/>
      <c r="E4072" s="150"/>
      <c r="F4072" s="150"/>
      <c r="G4072" s="151"/>
      <c r="H4072" s="23">
        <f>MONTH(CtasReceber[[#This Row],[Data Vencimento]])</f>
        <v>1</v>
      </c>
      <c r="I4072" s="23">
        <f>YEAR(CtasReceber[[#This Row],[Data Vencimento]])</f>
        <v>1900</v>
      </c>
      <c r="J4072" s="156"/>
      <c r="K4072" s="23">
        <f>MONTH(CtasReceber[[#This Row],[Data Recebimento]])</f>
        <v>1</v>
      </c>
      <c r="L4072" s="23">
        <f>YEAR(CtasReceber[[#This Row],[Data Recebimento]])</f>
        <v>1900</v>
      </c>
      <c r="M4072" s="154"/>
      <c r="N4072" s="208"/>
      <c r="O40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3" spans="1:15">
      <c r="A4073" s="156"/>
      <c r="B4073" s="220"/>
      <c r="C4073" s="150"/>
      <c r="D4073" s="150"/>
      <c r="E4073" s="150"/>
      <c r="F4073" s="150"/>
      <c r="G4073" s="151"/>
      <c r="H4073" s="23">
        <f>MONTH(CtasReceber[[#This Row],[Data Vencimento]])</f>
        <v>1</v>
      </c>
      <c r="I4073" s="23">
        <f>YEAR(CtasReceber[[#This Row],[Data Vencimento]])</f>
        <v>1900</v>
      </c>
      <c r="J4073" s="156"/>
      <c r="K4073" s="23">
        <f>MONTH(CtasReceber[[#This Row],[Data Recebimento]])</f>
        <v>1</v>
      </c>
      <c r="L4073" s="23">
        <f>YEAR(CtasReceber[[#This Row],[Data Recebimento]])</f>
        <v>1900</v>
      </c>
      <c r="M4073" s="154"/>
      <c r="N4073" s="208"/>
      <c r="O40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4" spans="1:15">
      <c r="A4074" s="156"/>
      <c r="B4074" s="220"/>
      <c r="C4074" s="150"/>
      <c r="D4074" s="150"/>
      <c r="E4074" s="150"/>
      <c r="F4074" s="150"/>
      <c r="G4074" s="151"/>
      <c r="H4074" s="23">
        <f>MONTH(CtasReceber[[#This Row],[Data Vencimento]])</f>
        <v>1</v>
      </c>
      <c r="I4074" s="23">
        <f>YEAR(CtasReceber[[#This Row],[Data Vencimento]])</f>
        <v>1900</v>
      </c>
      <c r="J4074" s="156"/>
      <c r="K4074" s="23">
        <f>MONTH(CtasReceber[[#This Row],[Data Recebimento]])</f>
        <v>1</v>
      </c>
      <c r="L4074" s="23">
        <f>YEAR(CtasReceber[[#This Row],[Data Recebimento]])</f>
        <v>1900</v>
      </c>
      <c r="M4074" s="154"/>
      <c r="N4074" s="208"/>
      <c r="O40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5" spans="1:15">
      <c r="A4075" s="156"/>
      <c r="B4075" s="220"/>
      <c r="C4075" s="150"/>
      <c r="D4075" s="150"/>
      <c r="E4075" s="150"/>
      <c r="F4075" s="150"/>
      <c r="G4075" s="151"/>
      <c r="H4075" s="23">
        <f>MONTH(CtasReceber[[#This Row],[Data Vencimento]])</f>
        <v>1</v>
      </c>
      <c r="I4075" s="23">
        <f>YEAR(CtasReceber[[#This Row],[Data Vencimento]])</f>
        <v>1900</v>
      </c>
      <c r="J4075" s="156"/>
      <c r="K4075" s="23">
        <f>MONTH(CtasReceber[[#This Row],[Data Recebimento]])</f>
        <v>1</v>
      </c>
      <c r="L4075" s="23">
        <f>YEAR(CtasReceber[[#This Row],[Data Recebimento]])</f>
        <v>1900</v>
      </c>
      <c r="M4075" s="154"/>
      <c r="N4075" s="208"/>
      <c r="O40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6" spans="1:15">
      <c r="A4076" s="156"/>
      <c r="B4076" s="220"/>
      <c r="C4076" s="150"/>
      <c r="D4076" s="150"/>
      <c r="E4076" s="150"/>
      <c r="F4076" s="150"/>
      <c r="G4076" s="151"/>
      <c r="H4076" s="23">
        <f>MONTH(CtasReceber[[#This Row],[Data Vencimento]])</f>
        <v>1</v>
      </c>
      <c r="I4076" s="23">
        <f>YEAR(CtasReceber[[#This Row],[Data Vencimento]])</f>
        <v>1900</v>
      </c>
      <c r="J4076" s="156"/>
      <c r="K4076" s="23">
        <f>MONTH(CtasReceber[[#This Row],[Data Recebimento]])</f>
        <v>1</v>
      </c>
      <c r="L4076" s="23">
        <f>YEAR(CtasReceber[[#This Row],[Data Recebimento]])</f>
        <v>1900</v>
      </c>
      <c r="M4076" s="154"/>
      <c r="N4076" s="208"/>
      <c r="O40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7" spans="1:15">
      <c r="A4077" s="156"/>
      <c r="B4077" s="220"/>
      <c r="C4077" s="150"/>
      <c r="D4077" s="150"/>
      <c r="E4077" s="150"/>
      <c r="F4077" s="150"/>
      <c r="G4077" s="151"/>
      <c r="H4077" s="23">
        <f>MONTH(CtasReceber[[#This Row],[Data Vencimento]])</f>
        <v>1</v>
      </c>
      <c r="I4077" s="23">
        <f>YEAR(CtasReceber[[#This Row],[Data Vencimento]])</f>
        <v>1900</v>
      </c>
      <c r="J4077" s="156"/>
      <c r="K4077" s="23">
        <f>MONTH(CtasReceber[[#This Row],[Data Recebimento]])</f>
        <v>1</v>
      </c>
      <c r="L4077" s="23">
        <f>YEAR(CtasReceber[[#This Row],[Data Recebimento]])</f>
        <v>1900</v>
      </c>
      <c r="M4077" s="154"/>
      <c r="N4077" s="208"/>
      <c r="O40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8" spans="1:15">
      <c r="A4078" s="156"/>
      <c r="B4078" s="220"/>
      <c r="C4078" s="150"/>
      <c r="D4078" s="150"/>
      <c r="E4078" s="150"/>
      <c r="F4078" s="150"/>
      <c r="G4078" s="151"/>
      <c r="H4078" s="23">
        <f>MONTH(CtasReceber[[#This Row],[Data Vencimento]])</f>
        <v>1</v>
      </c>
      <c r="I4078" s="23">
        <f>YEAR(CtasReceber[[#This Row],[Data Vencimento]])</f>
        <v>1900</v>
      </c>
      <c r="J4078" s="156"/>
      <c r="K4078" s="23">
        <f>MONTH(CtasReceber[[#This Row],[Data Recebimento]])</f>
        <v>1</v>
      </c>
      <c r="L4078" s="23">
        <f>YEAR(CtasReceber[[#This Row],[Data Recebimento]])</f>
        <v>1900</v>
      </c>
      <c r="M4078" s="154"/>
      <c r="N4078" s="208"/>
      <c r="O40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79" spans="1:15">
      <c r="A4079" s="156"/>
      <c r="B4079" s="220"/>
      <c r="C4079" s="150"/>
      <c r="D4079" s="150"/>
      <c r="E4079" s="150"/>
      <c r="F4079" s="150"/>
      <c r="G4079" s="151"/>
      <c r="H4079" s="23">
        <f>MONTH(CtasReceber[[#This Row],[Data Vencimento]])</f>
        <v>1</v>
      </c>
      <c r="I4079" s="23">
        <f>YEAR(CtasReceber[[#This Row],[Data Vencimento]])</f>
        <v>1900</v>
      </c>
      <c r="J4079" s="156"/>
      <c r="K4079" s="23">
        <f>MONTH(CtasReceber[[#This Row],[Data Recebimento]])</f>
        <v>1</v>
      </c>
      <c r="L4079" s="23">
        <f>YEAR(CtasReceber[[#This Row],[Data Recebimento]])</f>
        <v>1900</v>
      </c>
      <c r="M4079" s="154"/>
      <c r="N4079" s="208"/>
      <c r="O40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0" spans="1:15">
      <c r="A4080" s="156"/>
      <c r="B4080" s="220"/>
      <c r="C4080" s="150"/>
      <c r="D4080" s="150"/>
      <c r="E4080" s="150"/>
      <c r="F4080" s="150"/>
      <c r="G4080" s="151"/>
      <c r="H4080" s="23">
        <f>MONTH(CtasReceber[[#This Row],[Data Vencimento]])</f>
        <v>1</v>
      </c>
      <c r="I4080" s="23">
        <f>YEAR(CtasReceber[[#This Row],[Data Vencimento]])</f>
        <v>1900</v>
      </c>
      <c r="J4080" s="156"/>
      <c r="K4080" s="23">
        <f>MONTH(CtasReceber[[#This Row],[Data Recebimento]])</f>
        <v>1</v>
      </c>
      <c r="L4080" s="23">
        <f>YEAR(CtasReceber[[#This Row],[Data Recebimento]])</f>
        <v>1900</v>
      </c>
      <c r="M4080" s="154"/>
      <c r="N4080" s="208"/>
      <c r="O40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1" spans="1:15">
      <c r="A4081" s="156"/>
      <c r="B4081" s="220"/>
      <c r="C4081" s="150"/>
      <c r="D4081" s="150"/>
      <c r="E4081" s="150"/>
      <c r="F4081" s="150"/>
      <c r="G4081" s="151"/>
      <c r="H4081" s="23">
        <f>MONTH(CtasReceber[[#This Row],[Data Vencimento]])</f>
        <v>1</v>
      </c>
      <c r="I4081" s="23">
        <f>YEAR(CtasReceber[[#This Row],[Data Vencimento]])</f>
        <v>1900</v>
      </c>
      <c r="J4081" s="156"/>
      <c r="K4081" s="23">
        <f>MONTH(CtasReceber[[#This Row],[Data Recebimento]])</f>
        <v>1</v>
      </c>
      <c r="L4081" s="23">
        <f>YEAR(CtasReceber[[#This Row],[Data Recebimento]])</f>
        <v>1900</v>
      </c>
      <c r="M4081" s="154"/>
      <c r="N4081" s="208"/>
      <c r="O40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2" spans="1:15">
      <c r="A4082" s="156"/>
      <c r="B4082" s="220"/>
      <c r="C4082" s="150"/>
      <c r="D4082" s="150"/>
      <c r="E4082" s="150"/>
      <c r="F4082" s="150"/>
      <c r="G4082" s="151"/>
      <c r="H4082" s="23">
        <f>MONTH(CtasReceber[[#This Row],[Data Vencimento]])</f>
        <v>1</v>
      </c>
      <c r="I4082" s="23">
        <f>YEAR(CtasReceber[[#This Row],[Data Vencimento]])</f>
        <v>1900</v>
      </c>
      <c r="J4082" s="156"/>
      <c r="K4082" s="23">
        <f>MONTH(CtasReceber[[#This Row],[Data Recebimento]])</f>
        <v>1</v>
      </c>
      <c r="L4082" s="23">
        <f>YEAR(CtasReceber[[#This Row],[Data Recebimento]])</f>
        <v>1900</v>
      </c>
      <c r="M4082" s="154"/>
      <c r="N4082" s="208"/>
      <c r="O40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3" spans="1:15">
      <c r="A4083" s="156"/>
      <c r="B4083" s="220"/>
      <c r="C4083" s="150"/>
      <c r="D4083" s="150"/>
      <c r="E4083" s="150"/>
      <c r="F4083" s="150"/>
      <c r="G4083" s="151"/>
      <c r="H4083" s="23">
        <f>MONTH(CtasReceber[[#This Row],[Data Vencimento]])</f>
        <v>1</v>
      </c>
      <c r="I4083" s="23">
        <f>YEAR(CtasReceber[[#This Row],[Data Vencimento]])</f>
        <v>1900</v>
      </c>
      <c r="J4083" s="156"/>
      <c r="K4083" s="23">
        <f>MONTH(CtasReceber[[#This Row],[Data Recebimento]])</f>
        <v>1</v>
      </c>
      <c r="L4083" s="23">
        <f>YEAR(CtasReceber[[#This Row],[Data Recebimento]])</f>
        <v>1900</v>
      </c>
      <c r="M4083" s="154"/>
      <c r="N4083" s="208"/>
      <c r="O40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4" spans="1:15">
      <c r="A4084" s="156"/>
      <c r="B4084" s="220"/>
      <c r="C4084" s="150"/>
      <c r="D4084" s="150"/>
      <c r="E4084" s="150"/>
      <c r="F4084" s="150"/>
      <c r="G4084" s="151"/>
      <c r="H4084" s="23">
        <f>MONTH(CtasReceber[[#This Row],[Data Vencimento]])</f>
        <v>1</v>
      </c>
      <c r="I4084" s="23">
        <f>YEAR(CtasReceber[[#This Row],[Data Vencimento]])</f>
        <v>1900</v>
      </c>
      <c r="J4084" s="156"/>
      <c r="K4084" s="23">
        <f>MONTH(CtasReceber[[#This Row],[Data Recebimento]])</f>
        <v>1</v>
      </c>
      <c r="L4084" s="23">
        <f>YEAR(CtasReceber[[#This Row],[Data Recebimento]])</f>
        <v>1900</v>
      </c>
      <c r="M4084" s="154"/>
      <c r="N4084" s="208"/>
      <c r="O40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5" spans="1:15">
      <c r="A4085" s="156"/>
      <c r="B4085" s="220"/>
      <c r="C4085" s="150"/>
      <c r="D4085" s="150"/>
      <c r="E4085" s="150"/>
      <c r="F4085" s="150"/>
      <c r="G4085" s="151"/>
      <c r="H4085" s="23">
        <f>MONTH(CtasReceber[[#This Row],[Data Vencimento]])</f>
        <v>1</v>
      </c>
      <c r="I4085" s="23">
        <f>YEAR(CtasReceber[[#This Row],[Data Vencimento]])</f>
        <v>1900</v>
      </c>
      <c r="J4085" s="156"/>
      <c r="K4085" s="23">
        <f>MONTH(CtasReceber[[#This Row],[Data Recebimento]])</f>
        <v>1</v>
      </c>
      <c r="L4085" s="23">
        <f>YEAR(CtasReceber[[#This Row],[Data Recebimento]])</f>
        <v>1900</v>
      </c>
      <c r="M4085" s="154"/>
      <c r="N4085" s="208"/>
      <c r="O40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6" spans="1:15">
      <c r="A4086" s="156"/>
      <c r="B4086" s="220"/>
      <c r="C4086" s="150"/>
      <c r="D4086" s="150"/>
      <c r="E4086" s="150"/>
      <c r="F4086" s="150"/>
      <c r="G4086" s="151"/>
      <c r="H4086" s="23">
        <f>MONTH(CtasReceber[[#This Row],[Data Vencimento]])</f>
        <v>1</v>
      </c>
      <c r="I4086" s="23">
        <f>YEAR(CtasReceber[[#This Row],[Data Vencimento]])</f>
        <v>1900</v>
      </c>
      <c r="J4086" s="156"/>
      <c r="K4086" s="23">
        <f>MONTH(CtasReceber[[#This Row],[Data Recebimento]])</f>
        <v>1</v>
      </c>
      <c r="L4086" s="23">
        <f>YEAR(CtasReceber[[#This Row],[Data Recebimento]])</f>
        <v>1900</v>
      </c>
      <c r="M4086" s="154"/>
      <c r="N4086" s="208"/>
      <c r="O40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7" spans="1:15">
      <c r="A4087" s="156"/>
      <c r="B4087" s="220"/>
      <c r="C4087" s="150"/>
      <c r="D4087" s="150"/>
      <c r="E4087" s="150"/>
      <c r="F4087" s="150"/>
      <c r="G4087" s="151"/>
      <c r="H4087" s="23">
        <f>MONTH(CtasReceber[[#This Row],[Data Vencimento]])</f>
        <v>1</v>
      </c>
      <c r="I4087" s="23">
        <f>YEAR(CtasReceber[[#This Row],[Data Vencimento]])</f>
        <v>1900</v>
      </c>
      <c r="J4087" s="156"/>
      <c r="K4087" s="23">
        <f>MONTH(CtasReceber[[#This Row],[Data Recebimento]])</f>
        <v>1</v>
      </c>
      <c r="L4087" s="23">
        <f>YEAR(CtasReceber[[#This Row],[Data Recebimento]])</f>
        <v>1900</v>
      </c>
      <c r="M4087" s="154"/>
      <c r="N4087" s="208"/>
      <c r="O40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8" spans="1:15">
      <c r="A4088" s="156"/>
      <c r="B4088" s="220"/>
      <c r="C4088" s="150"/>
      <c r="D4088" s="150"/>
      <c r="E4088" s="150"/>
      <c r="F4088" s="150"/>
      <c r="G4088" s="151"/>
      <c r="H4088" s="23">
        <f>MONTH(CtasReceber[[#This Row],[Data Vencimento]])</f>
        <v>1</v>
      </c>
      <c r="I4088" s="23">
        <f>YEAR(CtasReceber[[#This Row],[Data Vencimento]])</f>
        <v>1900</v>
      </c>
      <c r="J4088" s="156"/>
      <c r="K4088" s="23">
        <f>MONTH(CtasReceber[[#This Row],[Data Recebimento]])</f>
        <v>1</v>
      </c>
      <c r="L4088" s="23">
        <f>YEAR(CtasReceber[[#This Row],[Data Recebimento]])</f>
        <v>1900</v>
      </c>
      <c r="M4088" s="154"/>
      <c r="N4088" s="208"/>
      <c r="O40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89" spans="1:15">
      <c r="A4089" s="156"/>
      <c r="B4089" s="220"/>
      <c r="C4089" s="150"/>
      <c r="D4089" s="150"/>
      <c r="E4089" s="150"/>
      <c r="F4089" s="150"/>
      <c r="G4089" s="151"/>
      <c r="H4089" s="23">
        <f>MONTH(CtasReceber[[#This Row],[Data Vencimento]])</f>
        <v>1</v>
      </c>
      <c r="I4089" s="23">
        <f>YEAR(CtasReceber[[#This Row],[Data Vencimento]])</f>
        <v>1900</v>
      </c>
      <c r="J4089" s="156"/>
      <c r="K4089" s="23">
        <f>MONTH(CtasReceber[[#This Row],[Data Recebimento]])</f>
        <v>1</v>
      </c>
      <c r="L4089" s="23">
        <f>YEAR(CtasReceber[[#This Row],[Data Recebimento]])</f>
        <v>1900</v>
      </c>
      <c r="M4089" s="154"/>
      <c r="N4089" s="208"/>
      <c r="O40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0" spans="1:15">
      <c r="A4090" s="156"/>
      <c r="B4090" s="220"/>
      <c r="C4090" s="150"/>
      <c r="D4090" s="150"/>
      <c r="E4090" s="150"/>
      <c r="F4090" s="150"/>
      <c r="G4090" s="151"/>
      <c r="H4090" s="23">
        <f>MONTH(CtasReceber[[#This Row],[Data Vencimento]])</f>
        <v>1</v>
      </c>
      <c r="I4090" s="23">
        <f>YEAR(CtasReceber[[#This Row],[Data Vencimento]])</f>
        <v>1900</v>
      </c>
      <c r="J4090" s="156"/>
      <c r="K4090" s="23">
        <f>MONTH(CtasReceber[[#This Row],[Data Recebimento]])</f>
        <v>1</v>
      </c>
      <c r="L4090" s="23">
        <f>YEAR(CtasReceber[[#This Row],[Data Recebimento]])</f>
        <v>1900</v>
      </c>
      <c r="M4090" s="154"/>
      <c r="N4090" s="208"/>
      <c r="O40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1" spans="1:15">
      <c r="A4091" s="156"/>
      <c r="B4091" s="220"/>
      <c r="C4091" s="150"/>
      <c r="D4091" s="150"/>
      <c r="E4091" s="150"/>
      <c r="F4091" s="150"/>
      <c r="G4091" s="151"/>
      <c r="H4091" s="23">
        <f>MONTH(CtasReceber[[#This Row],[Data Vencimento]])</f>
        <v>1</v>
      </c>
      <c r="I4091" s="23">
        <f>YEAR(CtasReceber[[#This Row],[Data Vencimento]])</f>
        <v>1900</v>
      </c>
      <c r="J4091" s="156"/>
      <c r="K4091" s="23">
        <f>MONTH(CtasReceber[[#This Row],[Data Recebimento]])</f>
        <v>1</v>
      </c>
      <c r="L4091" s="23">
        <f>YEAR(CtasReceber[[#This Row],[Data Recebimento]])</f>
        <v>1900</v>
      </c>
      <c r="M4091" s="154"/>
      <c r="N4091" s="208"/>
      <c r="O40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2" spans="1:15">
      <c r="A4092" s="156"/>
      <c r="B4092" s="220"/>
      <c r="C4092" s="150"/>
      <c r="D4092" s="150"/>
      <c r="E4092" s="150"/>
      <c r="F4092" s="150"/>
      <c r="G4092" s="151"/>
      <c r="H4092" s="23">
        <f>MONTH(CtasReceber[[#This Row],[Data Vencimento]])</f>
        <v>1</v>
      </c>
      <c r="I4092" s="23">
        <f>YEAR(CtasReceber[[#This Row],[Data Vencimento]])</f>
        <v>1900</v>
      </c>
      <c r="J4092" s="156"/>
      <c r="K4092" s="23">
        <f>MONTH(CtasReceber[[#This Row],[Data Recebimento]])</f>
        <v>1</v>
      </c>
      <c r="L4092" s="23">
        <f>YEAR(CtasReceber[[#This Row],[Data Recebimento]])</f>
        <v>1900</v>
      </c>
      <c r="M4092" s="154"/>
      <c r="N4092" s="208"/>
      <c r="O40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3" spans="1:15">
      <c r="A4093" s="156"/>
      <c r="B4093" s="220"/>
      <c r="C4093" s="150"/>
      <c r="D4093" s="150"/>
      <c r="E4093" s="150"/>
      <c r="F4093" s="150"/>
      <c r="G4093" s="151"/>
      <c r="H4093" s="23">
        <f>MONTH(CtasReceber[[#This Row],[Data Vencimento]])</f>
        <v>1</v>
      </c>
      <c r="I4093" s="23">
        <f>YEAR(CtasReceber[[#This Row],[Data Vencimento]])</f>
        <v>1900</v>
      </c>
      <c r="J4093" s="156"/>
      <c r="K4093" s="23">
        <f>MONTH(CtasReceber[[#This Row],[Data Recebimento]])</f>
        <v>1</v>
      </c>
      <c r="L4093" s="23">
        <f>YEAR(CtasReceber[[#This Row],[Data Recebimento]])</f>
        <v>1900</v>
      </c>
      <c r="M4093" s="154"/>
      <c r="N4093" s="208"/>
      <c r="O40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4" spans="1:15">
      <c r="A4094" s="156"/>
      <c r="B4094" s="220"/>
      <c r="C4094" s="150"/>
      <c r="D4094" s="150"/>
      <c r="E4094" s="150"/>
      <c r="F4094" s="150"/>
      <c r="G4094" s="151"/>
      <c r="H4094" s="23">
        <f>MONTH(CtasReceber[[#This Row],[Data Vencimento]])</f>
        <v>1</v>
      </c>
      <c r="I4094" s="23">
        <f>YEAR(CtasReceber[[#This Row],[Data Vencimento]])</f>
        <v>1900</v>
      </c>
      <c r="J4094" s="156"/>
      <c r="K4094" s="23">
        <f>MONTH(CtasReceber[[#This Row],[Data Recebimento]])</f>
        <v>1</v>
      </c>
      <c r="L4094" s="23">
        <f>YEAR(CtasReceber[[#This Row],[Data Recebimento]])</f>
        <v>1900</v>
      </c>
      <c r="M4094" s="154"/>
      <c r="N4094" s="208"/>
      <c r="O40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5" spans="1:15">
      <c r="A4095" s="156"/>
      <c r="B4095" s="220"/>
      <c r="C4095" s="150"/>
      <c r="D4095" s="150"/>
      <c r="E4095" s="150"/>
      <c r="F4095" s="150"/>
      <c r="G4095" s="151"/>
      <c r="H4095" s="23">
        <f>MONTH(CtasReceber[[#This Row],[Data Vencimento]])</f>
        <v>1</v>
      </c>
      <c r="I4095" s="23">
        <f>YEAR(CtasReceber[[#This Row],[Data Vencimento]])</f>
        <v>1900</v>
      </c>
      <c r="J4095" s="156"/>
      <c r="K4095" s="23">
        <f>MONTH(CtasReceber[[#This Row],[Data Recebimento]])</f>
        <v>1</v>
      </c>
      <c r="L4095" s="23">
        <f>YEAR(CtasReceber[[#This Row],[Data Recebimento]])</f>
        <v>1900</v>
      </c>
      <c r="M4095" s="154"/>
      <c r="N4095" s="208"/>
      <c r="O40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6" spans="1:15">
      <c r="A4096" s="156"/>
      <c r="B4096" s="220"/>
      <c r="C4096" s="150"/>
      <c r="D4096" s="150"/>
      <c r="E4096" s="150"/>
      <c r="F4096" s="150"/>
      <c r="G4096" s="151"/>
      <c r="H4096" s="23">
        <f>MONTH(CtasReceber[[#This Row],[Data Vencimento]])</f>
        <v>1</v>
      </c>
      <c r="I4096" s="23">
        <f>YEAR(CtasReceber[[#This Row],[Data Vencimento]])</f>
        <v>1900</v>
      </c>
      <c r="J4096" s="156"/>
      <c r="K4096" s="23">
        <f>MONTH(CtasReceber[[#This Row],[Data Recebimento]])</f>
        <v>1</v>
      </c>
      <c r="L4096" s="23">
        <f>YEAR(CtasReceber[[#This Row],[Data Recebimento]])</f>
        <v>1900</v>
      </c>
      <c r="M4096" s="154"/>
      <c r="N4096" s="208"/>
      <c r="O40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7" spans="1:15">
      <c r="A4097" s="156"/>
      <c r="B4097" s="220"/>
      <c r="C4097" s="150"/>
      <c r="D4097" s="150"/>
      <c r="E4097" s="150"/>
      <c r="F4097" s="150"/>
      <c r="G4097" s="151"/>
      <c r="H4097" s="23">
        <f>MONTH(CtasReceber[[#This Row],[Data Vencimento]])</f>
        <v>1</v>
      </c>
      <c r="I4097" s="23">
        <f>YEAR(CtasReceber[[#This Row],[Data Vencimento]])</f>
        <v>1900</v>
      </c>
      <c r="J4097" s="156"/>
      <c r="K4097" s="23">
        <f>MONTH(CtasReceber[[#This Row],[Data Recebimento]])</f>
        <v>1</v>
      </c>
      <c r="L4097" s="23">
        <f>YEAR(CtasReceber[[#This Row],[Data Recebimento]])</f>
        <v>1900</v>
      </c>
      <c r="M4097" s="154"/>
      <c r="N4097" s="208"/>
      <c r="O40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8" spans="1:15">
      <c r="A4098" s="156"/>
      <c r="B4098" s="220"/>
      <c r="C4098" s="150"/>
      <c r="D4098" s="150"/>
      <c r="E4098" s="150"/>
      <c r="F4098" s="150"/>
      <c r="G4098" s="151"/>
      <c r="H4098" s="23">
        <f>MONTH(CtasReceber[[#This Row],[Data Vencimento]])</f>
        <v>1</v>
      </c>
      <c r="I4098" s="23">
        <f>YEAR(CtasReceber[[#This Row],[Data Vencimento]])</f>
        <v>1900</v>
      </c>
      <c r="J4098" s="156"/>
      <c r="K4098" s="23">
        <f>MONTH(CtasReceber[[#This Row],[Data Recebimento]])</f>
        <v>1</v>
      </c>
      <c r="L4098" s="23">
        <f>YEAR(CtasReceber[[#This Row],[Data Recebimento]])</f>
        <v>1900</v>
      </c>
      <c r="M4098" s="154"/>
      <c r="N4098" s="208"/>
      <c r="O40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099" spans="1:15">
      <c r="A4099" s="156"/>
      <c r="B4099" s="220"/>
      <c r="C4099" s="150"/>
      <c r="D4099" s="150"/>
      <c r="E4099" s="150"/>
      <c r="F4099" s="150"/>
      <c r="G4099" s="151"/>
      <c r="H4099" s="23">
        <f>MONTH(CtasReceber[[#This Row],[Data Vencimento]])</f>
        <v>1</v>
      </c>
      <c r="I4099" s="23">
        <f>YEAR(CtasReceber[[#This Row],[Data Vencimento]])</f>
        <v>1900</v>
      </c>
      <c r="J4099" s="156"/>
      <c r="K4099" s="23">
        <f>MONTH(CtasReceber[[#This Row],[Data Recebimento]])</f>
        <v>1</v>
      </c>
      <c r="L4099" s="23">
        <f>YEAR(CtasReceber[[#This Row],[Data Recebimento]])</f>
        <v>1900</v>
      </c>
      <c r="M4099" s="154"/>
      <c r="N4099" s="208"/>
      <c r="O40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0" spans="1:15">
      <c r="A4100" s="156"/>
      <c r="B4100" s="220"/>
      <c r="C4100" s="150"/>
      <c r="D4100" s="150"/>
      <c r="E4100" s="150"/>
      <c r="F4100" s="150"/>
      <c r="G4100" s="151"/>
      <c r="H4100" s="23">
        <f>MONTH(CtasReceber[[#This Row],[Data Vencimento]])</f>
        <v>1</v>
      </c>
      <c r="I4100" s="23">
        <f>YEAR(CtasReceber[[#This Row],[Data Vencimento]])</f>
        <v>1900</v>
      </c>
      <c r="J4100" s="156"/>
      <c r="K4100" s="23">
        <f>MONTH(CtasReceber[[#This Row],[Data Recebimento]])</f>
        <v>1</v>
      </c>
      <c r="L4100" s="23">
        <f>YEAR(CtasReceber[[#This Row],[Data Recebimento]])</f>
        <v>1900</v>
      </c>
      <c r="M4100" s="154"/>
      <c r="N4100" s="208"/>
      <c r="O41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1" spans="1:15">
      <c r="A4101" s="156"/>
      <c r="B4101" s="220"/>
      <c r="C4101" s="150"/>
      <c r="D4101" s="150"/>
      <c r="E4101" s="150"/>
      <c r="F4101" s="150"/>
      <c r="G4101" s="151"/>
      <c r="H4101" s="23">
        <f>MONTH(CtasReceber[[#This Row],[Data Vencimento]])</f>
        <v>1</v>
      </c>
      <c r="I4101" s="23">
        <f>YEAR(CtasReceber[[#This Row],[Data Vencimento]])</f>
        <v>1900</v>
      </c>
      <c r="J4101" s="156"/>
      <c r="K4101" s="23">
        <f>MONTH(CtasReceber[[#This Row],[Data Recebimento]])</f>
        <v>1</v>
      </c>
      <c r="L4101" s="23">
        <f>YEAR(CtasReceber[[#This Row],[Data Recebimento]])</f>
        <v>1900</v>
      </c>
      <c r="M4101" s="154"/>
      <c r="N4101" s="208"/>
      <c r="O41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2" spans="1:15">
      <c r="A4102" s="156"/>
      <c r="B4102" s="220"/>
      <c r="C4102" s="150"/>
      <c r="D4102" s="150"/>
      <c r="E4102" s="150"/>
      <c r="F4102" s="150"/>
      <c r="G4102" s="151"/>
      <c r="H4102" s="23">
        <f>MONTH(CtasReceber[[#This Row],[Data Vencimento]])</f>
        <v>1</v>
      </c>
      <c r="I4102" s="23">
        <f>YEAR(CtasReceber[[#This Row],[Data Vencimento]])</f>
        <v>1900</v>
      </c>
      <c r="J4102" s="156"/>
      <c r="K4102" s="23">
        <f>MONTH(CtasReceber[[#This Row],[Data Recebimento]])</f>
        <v>1</v>
      </c>
      <c r="L4102" s="23">
        <f>YEAR(CtasReceber[[#This Row],[Data Recebimento]])</f>
        <v>1900</v>
      </c>
      <c r="M4102" s="154"/>
      <c r="N4102" s="208"/>
      <c r="O41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3" spans="1:15">
      <c r="A4103" s="156"/>
      <c r="B4103" s="220"/>
      <c r="C4103" s="150"/>
      <c r="D4103" s="150"/>
      <c r="E4103" s="150"/>
      <c r="F4103" s="150"/>
      <c r="G4103" s="151"/>
      <c r="H4103" s="23">
        <f>MONTH(CtasReceber[[#This Row],[Data Vencimento]])</f>
        <v>1</v>
      </c>
      <c r="I4103" s="23">
        <f>YEAR(CtasReceber[[#This Row],[Data Vencimento]])</f>
        <v>1900</v>
      </c>
      <c r="J4103" s="156"/>
      <c r="K4103" s="23">
        <f>MONTH(CtasReceber[[#This Row],[Data Recebimento]])</f>
        <v>1</v>
      </c>
      <c r="L4103" s="23">
        <f>YEAR(CtasReceber[[#This Row],[Data Recebimento]])</f>
        <v>1900</v>
      </c>
      <c r="M4103" s="154"/>
      <c r="N4103" s="208"/>
      <c r="O41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4" spans="1:15">
      <c r="A4104" s="156"/>
      <c r="B4104" s="220"/>
      <c r="C4104" s="150"/>
      <c r="D4104" s="150"/>
      <c r="E4104" s="150"/>
      <c r="F4104" s="150"/>
      <c r="G4104" s="151"/>
      <c r="H4104" s="23">
        <f>MONTH(CtasReceber[[#This Row],[Data Vencimento]])</f>
        <v>1</v>
      </c>
      <c r="I4104" s="23">
        <f>YEAR(CtasReceber[[#This Row],[Data Vencimento]])</f>
        <v>1900</v>
      </c>
      <c r="J4104" s="156"/>
      <c r="K4104" s="23">
        <f>MONTH(CtasReceber[[#This Row],[Data Recebimento]])</f>
        <v>1</v>
      </c>
      <c r="L4104" s="23">
        <f>YEAR(CtasReceber[[#This Row],[Data Recebimento]])</f>
        <v>1900</v>
      </c>
      <c r="M4104" s="154"/>
      <c r="N4104" s="208"/>
      <c r="O41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5" spans="1:15">
      <c r="A4105" s="156"/>
      <c r="B4105" s="220"/>
      <c r="C4105" s="150"/>
      <c r="D4105" s="150"/>
      <c r="E4105" s="150"/>
      <c r="F4105" s="150"/>
      <c r="G4105" s="151"/>
      <c r="H4105" s="23">
        <f>MONTH(CtasReceber[[#This Row],[Data Vencimento]])</f>
        <v>1</v>
      </c>
      <c r="I4105" s="23">
        <f>YEAR(CtasReceber[[#This Row],[Data Vencimento]])</f>
        <v>1900</v>
      </c>
      <c r="J4105" s="156"/>
      <c r="K4105" s="23">
        <f>MONTH(CtasReceber[[#This Row],[Data Recebimento]])</f>
        <v>1</v>
      </c>
      <c r="L4105" s="23">
        <f>YEAR(CtasReceber[[#This Row],[Data Recebimento]])</f>
        <v>1900</v>
      </c>
      <c r="M4105" s="154"/>
      <c r="N4105" s="208"/>
      <c r="O41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6" spans="1:15">
      <c r="A4106" s="156"/>
      <c r="B4106" s="220"/>
      <c r="C4106" s="150"/>
      <c r="D4106" s="150"/>
      <c r="E4106" s="150"/>
      <c r="F4106" s="150"/>
      <c r="G4106" s="151"/>
      <c r="H4106" s="23">
        <f>MONTH(CtasReceber[[#This Row],[Data Vencimento]])</f>
        <v>1</v>
      </c>
      <c r="I4106" s="23">
        <f>YEAR(CtasReceber[[#This Row],[Data Vencimento]])</f>
        <v>1900</v>
      </c>
      <c r="J4106" s="156"/>
      <c r="K4106" s="23">
        <f>MONTH(CtasReceber[[#This Row],[Data Recebimento]])</f>
        <v>1</v>
      </c>
      <c r="L4106" s="23">
        <f>YEAR(CtasReceber[[#This Row],[Data Recebimento]])</f>
        <v>1900</v>
      </c>
      <c r="M4106" s="154"/>
      <c r="N4106" s="208"/>
      <c r="O41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7" spans="1:15">
      <c r="A4107" s="156"/>
      <c r="B4107" s="220"/>
      <c r="C4107" s="150"/>
      <c r="D4107" s="150"/>
      <c r="E4107" s="150"/>
      <c r="F4107" s="150"/>
      <c r="G4107" s="151"/>
      <c r="H4107" s="23">
        <f>MONTH(CtasReceber[[#This Row],[Data Vencimento]])</f>
        <v>1</v>
      </c>
      <c r="I4107" s="23">
        <f>YEAR(CtasReceber[[#This Row],[Data Vencimento]])</f>
        <v>1900</v>
      </c>
      <c r="J4107" s="156"/>
      <c r="K4107" s="23">
        <f>MONTH(CtasReceber[[#This Row],[Data Recebimento]])</f>
        <v>1</v>
      </c>
      <c r="L4107" s="23">
        <f>YEAR(CtasReceber[[#This Row],[Data Recebimento]])</f>
        <v>1900</v>
      </c>
      <c r="M4107" s="154"/>
      <c r="N4107" s="208"/>
      <c r="O41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8" spans="1:15">
      <c r="A4108" s="156"/>
      <c r="B4108" s="220"/>
      <c r="C4108" s="150"/>
      <c r="D4108" s="150"/>
      <c r="E4108" s="150"/>
      <c r="F4108" s="150"/>
      <c r="G4108" s="151"/>
      <c r="H4108" s="23">
        <f>MONTH(CtasReceber[[#This Row],[Data Vencimento]])</f>
        <v>1</v>
      </c>
      <c r="I4108" s="23">
        <f>YEAR(CtasReceber[[#This Row],[Data Vencimento]])</f>
        <v>1900</v>
      </c>
      <c r="J4108" s="156"/>
      <c r="K4108" s="23">
        <f>MONTH(CtasReceber[[#This Row],[Data Recebimento]])</f>
        <v>1</v>
      </c>
      <c r="L4108" s="23">
        <f>YEAR(CtasReceber[[#This Row],[Data Recebimento]])</f>
        <v>1900</v>
      </c>
      <c r="M4108" s="154"/>
      <c r="N4108" s="208"/>
      <c r="O41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09" spans="1:15">
      <c r="A4109" s="156"/>
      <c r="B4109" s="220"/>
      <c r="C4109" s="150"/>
      <c r="D4109" s="150"/>
      <c r="E4109" s="150"/>
      <c r="F4109" s="150"/>
      <c r="G4109" s="151"/>
      <c r="H4109" s="23">
        <f>MONTH(CtasReceber[[#This Row],[Data Vencimento]])</f>
        <v>1</v>
      </c>
      <c r="I4109" s="23">
        <f>YEAR(CtasReceber[[#This Row],[Data Vencimento]])</f>
        <v>1900</v>
      </c>
      <c r="J4109" s="156"/>
      <c r="K4109" s="23">
        <f>MONTH(CtasReceber[[#This Row],[Data Recebimento]])</f>
        <v>1</v>
      </c>
      <c r="L4109" s="23">
        <f>YEAR(CtasReceber[[#This Row],[Data Recebimento]])</f>
        <v>1900</v>
      </c>
      <c r="M4109" s="154"/>
      <c r="N4109" s="208"/>
      <c r="O41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0" spans="1:15">
      <c r="A4110" s="156"/>
      <c r="B4110" s="220"/>
      <c r="C4110" s="150"/>
      <c r="D4110" s="150"/>
      <c r="E4110" s="150"/>
      <c r="F4110" s="150"/>
      <c r="G4110" s="151"/>
      <c r="H4110" s="23">
        <f>MONTH(CtasReceber[[#This Row],[Data Vencimento]])</f>
        <v>1</v>
      </c>
      <c r="I4110" s="23">
        <f>YEAR(CtasReceber[[#This Row],[Data Vencimento]])</f>
        <v>1900</v>
      </c>
      <c r="J4110" s="156"/>
      <c r="K4110" s="23">
        <f>MONTH(CtasReceber[[#This Row],[Data Recebimento]])</f>
        <v>1</v>
      </c>
      <c r="L4110" s="23">
        <f>YEAR(CtasReceber[[#This Row],[Data Recebimento]])</f>
        <v>1900</v>
      </c>
      <c r="M4110" s="154"/>
      <c r="N4110" s="208"/>
      <c r="O41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1" spans="1:15">
      <c r="A4111" s="156"/>
      <c r="B4111" s="220"/>
      <c r="C4111" s="150"/>
      <c r="D4111" s="150"/>
      <c r="E4111" s="150"/>
      <c r="F4111" s="150"/>
      <c r="G4111" s="151"/>
      <c r="H4111" s="23">
        <f>MONTH(CtasReceber[[#This Row],[Data Vencimento]])</f>
        <v>1</v>
      </c>
      <c r="I4111" s="23">
        <f>YEAR(CtasReceber[[#This Row],[Data Vencimento]])</f>
        <v>1900</v>
      </c>
      <c r="J4111" s="156"/>
      <c r="K4111" s="23">
        <f>MONTH(CtasReceber[[#This Row],[Data Recebimento]])</f>
        <v>1</v>
      </c>
      <c r="L4111" s="23">
        <f>YEAR(CtasReceber[[#This Row],[Data Recebimento]])</f>
        <v>1900</v>
      </c>
      <c r="M4111" s="154"/>
      <c r="N4111" s="208"/>
      <c r="O41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2" spans="1:15">
      <c r="A4112" s="156"/>
      <c r="B4112" s="220"/>
      <c r="C4112" s="150"/>
      <c r="D4112" s="150"/>
      <c r="E4112" s="150"/>
      <c r="F4112" s="150"/>
      <c r="G4112" s="151"/>
      <c r="H4112" s="23">
        <f>MONTH(CtasReceber[[#This Row],[Data Vencimento]])</f>
        <v>1</v>
      </c>
      <c r="I4112" s="23">
        <f>YEAR(CtasReceber[[#This Row],[Data Vencimento]])</f>
        <v>1900</v>
      </c>
      <c r="J4112" s="156"/>
      <c r="K4112" s="23">
        <f>MONTH(CtasReceber[[#This Row],[Data Recebimento]])</f>
        <v>1</v>
      </c>
      <c r="L4112" s="23">
        <f>YEAR(CtasReceber[[#This Row],[Data Recebimento]])</f>
        <v>1900</v>
      </c>
      <c r="M4112" s="154"/>
      <c r="N4112" s="208"/>
      <c r="O41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3" spans="1:15">
      <c r="A4113" s="156"/>
      <c r="B4113" s="220"/>
      <c r="C4113" s="150"/>
      <c r="D4113" s="150"/>
      <c r="E4113" s="150"/>
      <c r="F4113" s="150"/>
      <c r="G4113" s="151"/>
      <c r="H4113" s="23">
        <f>MONTH(CtasReceber[[#This Row],[Data Vencimento]])</f>
        <v>1</v>
      </c>
      <c r="I4113" s="23">
        <f>YEAR(CtasReceber[[#This Row],[Data Vencimento]])</f>
        <v>1900</v>
      </c>
      <c r="J4113" s="156"/>
      <c r="K4113" s="23">
        <f>MONTH(CtasReceber[[#This Row],[Data Recebimento]])</f>
        <v>1</v>
      </c>
      <c r="L4113" s="23">
        <f>YEAR(CtasReceber[[#This Row],[Data Recebimento]])</f>
        <v>1900</v>
      </c>
      <c r="M4113" s="154"/>
      <c r="N4113" s="208"/>
      <c r="O41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4" spans="1:15">
      <c r="A4114" s="156"/>
      <c r="B4114" s="220"/>
      <c r="C4114" s="150"/>
      <c r="D4114" s="150"/>
      <c r="E4114" s="150"/>
      <c r="F4114" s="150"/>
      <c r="G4114" s="151"/>
      <c r="H4114" s="23">
        <f>MONTH(CtasReceber[[#This Row],[Data Vencimento]])</f>
        <v>1</v>
      </c>
      <c r="I4114" s="23">
        <f>YEAR(CtasReceber[[#This Row],[Data Vencimento]])</f>
        <v>1900</v>
      </c>
      <c r="J4114" s="156"/>
      <c r="K4114" s="23">
        <f>MONTH(CtasReceber[[#This Row],[Data Recebimento]])</f>
        <v>1</v>
      </c>
      <c r="L4114" s="23">
        <f>YEAR(CtasReceber[[#This Row],[Data Recebimento]])</f>
        <v>1900</v>
      </c>
      <c r="M4114" s="154"/>
      <c r="N4114" s="208"/>
      <c r="O41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5" spans="1:15">
      <c r="A4115" s="156"/>
      <c r="B4115" s="220"/>
      <c r="C4115" s="150"/>
      <c r="D4115" s="150"/>
      <c r="E4115" s="150"/>
      <c r="F4115" s="150"/>
      <c r="G4115" s="151"/>
      <c r="H4115" s="23">
        <f>MONTH(CtasReceber[[#This Row],[Data Vencimento]])</f>
        <v>1</v>
      </c>
      <c r="I4115" s="23">
        <f>YEAR(CtasReceber[[#This Row],[Data Vencimento]])</f>
        <v>1900</v>
      </c>
      <c r="J4115" s="156"/>
      <c r="K4115" s="23">
        <f>MONTH(CtasReceber[[#This Row],[Data Recebimento]])</f>
        <v>1</v>
      </c>
      <c r="L4115" s="23">
        <f>YEAR(CtasReceber[[#This Row],[Data Recebimento]])</f>
        <v>1900</v>
      </c>
      <c r="M4115" s="154"/>
      <c r="N4115" s="208"/>
      <c r="O41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6" spans="1:15">
      <c r="A4116" s="156"/>
      <c r="B4116" s="220"/>
      <c r="C4116" s="150"/>
      <c r="D4116" s="150"/>
      <c r="E4116" s="150"/>
      <c r="F4116" s="150"/>
      <c r="G4116" s="151"/>
      <c r="H4116" s="23">
        <f>MONTH(CtasReceber[[#This Row],[Data Vencimento]])</f>
        <v>1</v>
      </c>
      <c r="I4116" s="23">
        <f>YEAR(CtasReceber[[#This Row],[Data Vencimento]])</f>
        <v>1900</v>
      </c>
      <c r="J4116" s="156"/>
      <c r="K4116" s="23">
        <f>MONTH(CtasReceber[[#This Row],[Data Recebimento]])</f>
        <v>1</v>
      </c>
      <c r="L4116" s="23">
        <f>YEAR(CtasReceber[[#This Row],[Data Recebimento]])</f>
        <v>1900</v>
      </c>
      <c r="M4116" s="154"/>
      <c r="N4116" s="208"/>
      <c r="O41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7" spans="1:15">
      <c r="A4117" s="156"/>
      <c r="B4117" s="220"/>
      <c r="C4117" s="150"/>
      <c r="D4117" s="150"/>
      <c r="E4117" s="150"/>
      <c r="F4117" s="150"/>
      <c r="G4117" s="151"/>
      <c r="H4117" s="23">
        <f>MONTH(CtasReceber[[#This Row],[Data Vencimento]])</f>
        <v>1</v>
      </c>
      <c r="I4117" s="23">
        <f>YEAR(CtasReceber[[#This Row],[Data Vencimento]])</f>
        <v>1900</v>
      </c>
      <c r="J4117" s="156"/>
      <c r="K4117" s="23">
        <f>MONTH(CtasReceber[[#This Row],[Data Recebimento]])</f>
        <v>1</v>
      </c>
      <c r="L4117" s="23">
        <f>YEAR(CtasReceber[[#This Row],[Data Recebimento]])</f>
        <v>1900</v>
      </c>
      <c r="M4117" s="154"/>
      <c r="N4117" s="208"/>
      <c r="O41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8" spans="1:15">
      <c r="A4118" s="156"/>
      <c r="B4118" s="220"/>
      <c r="C4118" s="150"/>
      <c r="D4118" s="150"/>
      <c r="E4118" s="150"/>
      <c r="F4118" s="150"/>
      <c r="G4118" s="151"/>
      <c r="H4118" s="23">
        <f>MONTH(CtasReceber[[#This Row],[Data Vencimento]])</f>
        <v>1</v>
      </c>
      <c r="I4118" s="23">
        <f>YEAR(CtasReceber[[#This Row],[Data Vencimento]])</f>
        <v>1900</v>
      </c>
      <c r="J4118" s="156"/>
      <c r="K4118" s="23">
        <f>MONTH(CtasReceber[[#This Row],[Data Recebimento]])</f>
        <v>1</v>
      </c>
      <c r="L4118" s="23">
        <f>YEAR(CtasReceber[[#This Row],[Data Recebimento]])</f>
        <v>1900</v>
      </c>
      <c r="M4118" s="154"/>
      <c r="N4118" s="208"/>
      <c r="O41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19" spans="1:15">
      <c r="A4119" s="156"/>
      <c r="B4119" s="220"/>
      <c r="C4119" s="150"/>
      <c r="D4119" s="150"/>
      <c r="E4119" s="150"/>
      <c r="F4119" s="150"/>
      <c r="G4119" s="151"/>
      <c r="H4119" s="23">
        <f>MONTH(CtasReceber[[#This Row],[Data Vencimento]])</f>
        <v>1</v>
      </c>
      <c r="I4119" s="23">
        <f>YEAR(CtasReceber[[#This Row],[Data Vencimento]])</f>
        <v>1900</v>
      </c>
      <c r="J4119" s="156"/>
      <c r="K4119" s="23">
        <f>MONTH(CtasReceber[[#This Row],[Data Recebimento]])</f>
        <v>1</v>
      </c>
      <c r="L4119" s="23">
        <f>YEAR(CtasReceber[[#This Row],[Data Recebimento]])</f>
        <v>1900</v>
      </c>
      <c r="M4119" s="154"/>
      <c r="N4119" s="208"/>
      <c r="O41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0" spans="1:15">
      <c r="A4120" s="156"/>
      <c r="B4120" s="220"/>
      <c r="C4120" s="150"/>
      <c r="D4120" s="150"/>
      <c r="E4120" s="150"/>
      <c r="F4120" s="150"/>
      <c r="G4120" s="151"/>
      <c r="H4120" s="23">
        <f>MONTH(CtasReceber[[#This Row],[Data Vencimento]])</f>
        <v>1</v>
      </c>
      <c r="I4120" s="23">
        <f>YEAR(CtasReceber[[#This Row],[Data Vencimento]])</f>
        <v>1900</v>
      </c>
      <c r="J4120" s="156"/>
      <c r="K4120" s="23">
        <f>MONTH(CtasReceber[[#This Row],[Data Recebimento]])</f>
        <v>1</v>
      </c>
      <c r="L4120" s="23">
        <f>YEAR(CtasReceber[[#This Row],[Data Recebimento]])</f>
        <v>1900</v>
      </c>
      <c r="M4120" s="154"/>
      <c r="N4120" s="208"/>
      <c r="O41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1" spans="1:15">
      <c r="A4121" s="156"/>
      <c r="B4121" s="220"/>
      <c r="C4121" s="150"/>
      <c r="D4121" s="150"/>
      <c r="E4121" s="150"/>
      <c r="F4121" s="150"/>
      <c r="G4121" s="151"/>
      <c r="H4121" s="23">
        <f>MONTH(CtasReceber[[#This Row],[Data Vencimento]])</f>
        <v>1</v>
      </c>
      <c r="I4121" s="23">
        <f>YEAR(CtasReceber[[#This Row],[Data Vencimento]])</f>
        <v>1900</v>
      </c>
      <c r="J4121" s="156"/>
      <c r="K4121" s="23">
        <f>MONTH(CtasReceber[[#This Row],[Data Recebimento]])</f>
        <v>1</v>
      </c>
      <c r="L4121" s="23">
        <f>YEAR(CtasReceber[[#This Row],[Data Recebimento]])</f>
        <v>1900</v>
      </c>
      <c r="M4121" s="154"/>
      <c r="N4121" s="208"/>
      <c r="O41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2" spans="1:15">
      <c r="A4122" s="156"/>
      <c r="B4122" s="220"/>
      <c r="C4122" s="150"/>
      <c r="D4122" s="150"/>
      <c r="E4122" s="150"/>
      <c r="F4122" s="150"/>
      <c r="G4122" s="151"/>
      <c r="H4122" s="23">
        <f>MONTH(CtasReceber[[#This Row],[Data Vencimento]])</f>
        <v>1</v>
      </c>
      <c r="I4122" s="23">
        <f>YEAR(CtasReceber[[#This Row],[Data Vencimento]])</f>
        <v>1900</v>
      </c>
      <c r="J4122" s="156"/>
      <c r="K4122" s="23">
        <f>MONTH(CtasReceber[[#This Row],[Data Recebimento]])</f>
        <v>1</v>
      </c>
      <c r="L4122" s="23">
        <f>YEAR(CtasReceber[[#This Row],[Data Recebimento]])</f>
        <v>1900</v>
      </c>
      <c r="M4122" s="154"/>
      <c r="N4122" s="208"/>
      <c r="O41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3" spans="1:15">
      <c r="A4123" s="156"/>
      <c r="B4123" s="220"/>
      <c r="C4123" s="150"/>
      <c r="D4123" s="150"/>
      <c r="E4123" s="150"/>
      <c r="F4123" s="150"/>
      <c r="G4123" s="151"/>
      <c r="H4123" s="23">
        <f>MONTH(CtasReceber[[#This Row],[Data Vencimento]])</f>
        <v>1</v>
      </c>
      <c r="I4123" s="23">
        <f>YEAR(CtasReceber[[#This Row],[Data Vencimento]])</f>
        <v>1900</v>
      </c>
      <c r="J4123" s="156"/>
      <c r="K4123" s="23">
        <f>MONTH(CtasReceber[[#This Row],[Data Recebimento]])</f>
        <v>1</v>
      </c>
      <c r="L4123" s="23">
        <f>YEAR(CtasReceber[[#This Row],[Data Recebimento]])</f>
        <v>1900</v>
      </c>
      <c r="M4123" s="154"/>
      <c r="N4123" s="208"/>
      <c r="O41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4" spans="1:15">
      <c r="A4124" s="156"/>
      <c r="B4124" s="220"/>
      <c r="C4124" s="150"/>
      <c r="D4124" s="150"/>
      <c r="E4124" s="150"/>
      <c r="F4124" s="150"/>
      <c r="G4124" s="151"/>
      <c r="H4124" s="23">
        <f>MONTH(CtasReceber[[#This Row],[Data Vencimento]])</f>
        <v>1</v>
      </c>
      <c r="I4124" s="23">
        <f>YEAR(CtasReceber[[#This Row],[Data Vencimento]])</f>
        <v>1900</v>
      </c>
      <c r="J4124" s="156"/>
      <c r="K4124" s="23">
        <f>MONTH(CtasReceber[[#This Row],[Data Recebimento]])</f>
        <v>1</v>
      </c>
      <c r="L4124" s="23">
        <f>YEAR(CtasReceber[[#This Row],[Data Recebimento]])</f>
        <v>1900</v>
      </c>
      <c r="M4124" s="154"/>
      <c r="N4124" s="208"/>
      <c r="O41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5" spans="1:15">
      <c r="A4125" s="156"/>
      <c r="B4125" s="220"/>
      <c r="C4125" s="150"/>
      <c r="D4125" s="150"/>
      <c r="E4125" s="150"/>
      <c r="F4125" s="150"/>
      <c r="G4125" s="151"/>
      <c r="H4125" s="23">
        <f>MONTH(CtasReceber[[#This Row],[Data Vencimento]])</f>
        <v>1</v>
      </c>
      <c r="I4125" s="23">
        <f>YEAR(CtasReceber[[#This Row],[Data Vencimento]])</f>
        <v>1900</v>
      </c>
      <c r="J4125" s="156"/>
      <c r="K4125" s="23">
        <f>MONTH(CtasReceber[[#This Row],[Data Recebimento]])</f>
        <v>1</v>
      </c>
      <c r="L4125" s="23">
        <f>YEAR(CtasReceber[[#This Row],[Data Recebimento]])</f>
        <v>1900</v>
      </c>
      <c r="M4125" s="154"/>
      <c r="N4125" s="208"/>
      <c r="O41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6" spans="1:15">
      <c r="A4126" s="156"/>
      <c r="B4126" s="220"/>
      <c r="C4126" s="150"/>
      <c r="D4126" s="150"/>
      <c r="E4126" s="150"/>
      <c r="F4126" s="150"/>
      <c r="G4126" s="151"/>
      <c r="H4126" s="23">
        <f>MONTH(CtasReceber[[#This Row],[Data Vencimento]])</f>
        <v>1</v>
      </c>
      <c r="I4126" s="23">
        <f>YEAR(CtasReceber[[#This Row],[Data Vencimento]])</f>
        <v>1900</v>
      </c>
      <c r="J4126" s="156"/>
      <c r="K4126" s="23">
        <f>MONTH(CtasReceber[[#This Row],[Data Recebimento]])</f>
        <v>1</v>
      </c>
      <c r="L4126" s="23">
        <f>YEAR(CtasReceber[[#This Row],[Data Recebimento]])</f>
        <v>1900</v>
      </c>
      <c r="M4126" s="154"/>
      <c r="N4126" s="208"/>
      <c r="O41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7" spans="1:15">
      <c r="A4127" s="156"/>
      <c r="B4127" s="220"/>
      <c r="C4127" s="150"/>
      <c r="D4127" s="150"/>
      <c r="E4127" s="150"/>
      <c r="F4127" s="150"/>
      <c r="G4127" s="151"/>
      <c r="H4127" s="23">
        <f>MONTH(CtasReceber[[#This Row],[Data Vencimento]])</f>
        <v>1</v>
      </c>
      <c r="I4127" s="23">
        <f>YEAR(CtasReceber[[#This Row],[Data Vencimento]])</f>
        <v>1900</v>
      </c>
      <c r="J4127" s="156"/>
      <c r="K4127" s="23">
        <f>MONTH(CtasReceber[[#This Row],[Data Recebimento]])</f>
        <v>1</v>
      </c>
      <c r="L4127" s="23">
        <f>YEAR(CtasReceber[[#This Row],[Data Recebimento]])</f>
        <v>1900</v>
      </c>
      <c r="M4127" s="154"/>
      <c r="N4127" s="208"/>
      <c r="O41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8" spans="1:15">
      <c r="A4128" s="156"/>
      <c r="B4128" s="220"/>
      <c r="C4128" s="150"/>
      <c r="D4128" s="150"/>
      <c r="E4128" s="150"/>
      <c r="F4128" s="150"/>
      <c r="G4128" s="151"/>
      <c r="H4128" s="23">
        <f>MONTH(CtasReceber[[#This Row],[Data Vencimento]])</f>
        <v>1</v>
      </c>
      <c r="I4128" s="23">
        <f>YEAR(CtasReceber[[#This Row],[Data Vencimento]])</f>
        <v>1900</v>
      </c>
      <c r="J4128" s="156"/>
      <c r="K4128" s="23">
        <f>MONTH(CtasReceber[[#This Row],[Data Recebimento]])</f>
        <v>1</v>
      </c>
      <c r="L4128" s="23">
        <f>YEAR(CtasReceber[[#This Row],[Data Recebimento]])</f>
        <v>1900</v>
      </c>
      <c r="M4128" s="154"/>
      <c r="N4128" s="208"/>
      <c r="O41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29" spans="1:15">
      <c r="A4129" s="156"/>
      <c r="B4129" s="220"/>
      <c r="C4129" s="150"/>
      <c r="D4129" s="150"/>
      <c r="E4129" s="150"/>
      <c r="F4129" s="150"/>
      <c r="G4129" s="151"/>
      <c r="H4129" s="23">
        <f>MONTH(CtasReceber[[#This Row],[Data Vencimento]])</f>
        <v>1</v>
      </c>
      <c r="I4129" s="23">
        <f>YEAR(CtasReceber[[#This Row],[Data Vencimento]])</f>
        <v>1900</v>
      </c>
      <c r="J4129" s="156"/>
      <c r="K4129" s="23">
        <f>MONTH(CtasReceber[[#This Row],[Data Recebimento]])</f>
        <v>1</v>
      </c>
      <c r="L4129" s="23">
        <f>YEAR(CtasReceber[[#This Row],[Data Recebimento]])</f>
        <v>1900</v>
      </c>
      <c r="M4129" s="154"/>
      <c r="N4129" s="208"/>
      <c r="O41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0" spans="1:15">
      <c r="A4130" s="156"/>
      <c r="B4130" s="220"/>
      <c r="C4130" s="150"/>
      <c r="D4130" s="150"/>
      <c r="E4130" s="150"/>
      <c r="F4130" s="150"/>
      <c r="G4130" s="151"/>
      <c r="H4130" s="23">
        <f>MONTH(CtasReceber[[#This Row],[Data Vencimento]])</f>
        <v>1</v>
      </c>
      <c r="I4130" s="23">
        <f>YEAR(CtasReceber[[#This Row],[Data Vencimento]])</f>
        <v>1900</v>
      </c>
      <c r="J4130" s="156"/>
      <c r="K4130" s="23">
        <f>MONTH(CtasReceber[[#This Row],[Data Recebimento]])</f>
        <v>1</v>
      </c>
      <c r="L4130" s="23">
        <f>YEAR(CtasReceber[[#This Row],[Data Recebimento]])</f>
        <v>1900</v>
      </c>
      <c r="M4130" s="154"/>
      <c r="N4130" s="208"/>
      <c r="O41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1" spans="1:15">
      <c r="A4131" s="156"/>
      <c r="B4131" s="220"/>
      <c r="C4131" s="150"/>
      <c r="D4131" s="150"/>
      <c r="E4131" s="150"/>
      <c r="F4131" s="150"/>
      <c r="G4131" s="151"/>
      <c r="H4131" s="23">
        <f>MONTH(CtasReceber[[#This Row],[Data Vencimento]])</f>
        <v>1</v>
      </c>
      <c r="I4131" s="23">
        <f>YEAR(CtasReceber[[#This Row],[Data Vencimento]])</f>
        <v>1900</v>
      </c>
      <c r="J4131" s="156"/>
      <c r="K4131" s="23">
        <f>MONTH(CtasReceber[[#This Row],[Data Recebimento]])</f>
        <v>1</v>
      </c>
      <c r="L4131" s="23">
        <f>YEAR(CtasReceber[[#This Row],[Data Recebimento]])</f>
        <v>1900</v>
      </c>
      <c r="M4131" s="154"/>
      <c r="N4131" s="208"/>
      <c r="O41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2" spans="1:15">
      <c r="A4132" s="156"/>
      <c r="B4132" s="220"/>
      <c r="C4132" s="150"/>
      <c r="D4132" s="150"/>
      <c r="E4132" s="150"/>
      <c r="F4132" s="150"/>
      <c r="G4132" s="151"/>
      <c r="H4132" s="23">
        <f>MONTH(CtasReceber[[#This Row],[Data Vencimento]])</f>
        <v>1</v>
      </c>
      <c r="I4132" s="23">
        <f>YEAR(CtasReceber[[#This Row],[Data Vencimento]])</f>
        <v>1900</v>
      </c>
      <c r="J4132" s="156"/>
      <c r="K4132" s="23">
        <f>MONTH(CtasReceber[[#This Row],[Data Recebimento]])</f>
        <v>1</v>
      </c>
      <c r="L4132" s="23">
        <f>YEAR(CtasReceber[[#This Row],[Data Recebimento]])</f>
        <v>1900</v>
      </c>
      <c r="M4132" s="154"/>
      <c r="N4132" s="208"/>
      <c r="O41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3" spans="1:15">
      <c r="A4133" s="156"/>
      <c r="B4133" s="220"/>
      <c r="C4133" s="150"/>
      <c r="D4133" s="150"/>
      <c r="E4133" s="150"/>
      <c r="F4133" s="150"/>
      <c r="G4133" s="151"/>
      <c r="H4133" s="23">
        <f>MONTH(CtasReceber[[#This Row],[Data Vencimento]])</f>
        <v>1</v>
      </c>
      <c r="I4133" s="23">
        <f>YEAR(CtasReceber[[#This Row],[Data Vencimento]])</f>
        <v>1900</v>
      </c>
      <c r="J4133" s="156"/>
      <c r="K4133" s="23">
        <f>MONTH(CtasReceber[[#This Row],[Data Recebimento]])</f>
        <v>1</v>
      </c>
      <c r="L4133" s="23">
        <f>YEAR(CtasReceber[[#This Row],[Data Recebimento]])</f>
        <v>1900</v>
      </c>
      <c r="M4133" s="154"/>
      <c r="N4133" s="208"/>
      <c r="O41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4" spans="1:15">
      <c r="A4134" s="156"/>
      <c r="B4134" s="220"/>
      <c r="C4134" s="150"/>
      <c r="D4134" s="150"/>
      <c r="E4134" s="150"/>
      <c r="F4134" s="150"/>
      <c r="G4134" s="151"/>
      <c r="H4134" s="23">
        <f>MONTH(CtasReceber[[#This Row],[Data Vencimento]])</f>
        <v>1</v>
      </c>
      <c r="I4134" s="23">
        <f>YEAR(CtasReceber[[#This Row],[Data Vencimento]])</f>
        <v>1900</v>
      </c>
      <c r="J4134" s="156"/>
      <c r="K4134" s="23">
        <f>MONTH(CtasReceber[[#This Row],[Data Recebimento]])</f>
        <v>1</v>
      </c>
      <c r="L4134" s="23">
        <f>YEAR(CtasReceber[[#This Row],[Data Recebimento]])</f>
        <v>1900</v>
      </c>
      <c r="M4134" s="154"/>
      <c r="N4134" s="208"/>
      <c r="O41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5" spans="1:15">
      <c r="A4135" s="156"/>
      <c r="B4135" s="220"/>
      <c r="C4135" s="150"/>
      <c r="D4135" s="150"/>
      <c r="E4135" s="150"/>
      <c r="F4135" s="150"/>
      <c r="G4135" s="151"/>
      <c r="H4135" s="23">
        <f>MONTH(CtasReceber[[#This Row],[Data Vencimento]])</f>
        <v>1</v>
      </c>
      <c r="I4135" s="23">
        <f>YEAR(CtasReceber[[#This Row],[Data Vencimento]])</f>
        <v>1900</v>
      </c>
      <c r="J4135" s="156"/>
      <c r="K4135" s="23">
        <f>MONTH(CtasReceber[[#This Row],[Data Recebimento]])</f>
        <v>1</v>
      </c>
      <c r="L4135" s="23">
        <f>YEAR(CtasReceber[[#This Row],[Data Recebimento]])</f>
        <v>1900</v>
      </c>
      <c r="M4135" s="154"/>
      <c r="N4135" s="208"/>
      <c r="O41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6" spans="1:15">
      <c r="A4136" s="156"/>
      <c r="B4136" s="220"/>
      <c r="C4136" s="150"/>
      <c r="D4136" s="150"/>
      <c r="E4136" s="150"/>
      <c r="F4136" s="150"/>
      <c r="G4136" s="151"/>
      <c r="H4136" s="23">
        <f>MONTH(CtasReceber[[#This Row],[Data Vencimento]])</f>
        <v>1</v>
      </c>
      <c r="I4136" s="23">
        <f>YEAR(CtasReceber[[#This Row],[Data Vencimento]])</f>
        <v>1900</v>
      </c>
      <c r="J4136" s="156"/>
      <c r="K4136" s="23">
        <f>MONTH(CtasReceber[[#This Row],[Data Recebimento]])</f>
        <v>1</v>
      </c>
      <c r="L4136" s="23">
        <f>YEAR(CtasReceber[[#This Row],[Data Recebimento]])</f>
        <v>1900</v>
      </c>
      <c r="M4136" s="154"/>
      <c r="N4136" s="208"/>
      <c r="O41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7" spans="1:15">
      <c r="A4137" s="156"/>
      <c r="B4137" s="220"/>
      <c r="C4137" s="150"/>
      <c r="D4137" s="150"/>
      <c r="E4137" s="150"/>
      <c r="F4137" s="150"/>
      <c r="G4137" s="151"/>
      <c r="H4137" s="23">
        <f>MONTH(CtasReceber[[#This Row],[Data Vencimento]])</f>
        <v>1</v>
      </c>
      <c r="I4137" s="23">
        <f>YEAR(CtasReceber[[#This Row],[Data Vencimento]])</f>
        <v>1900</v>
      </c>
      <c r="J4137" s="156"/>
      <c r="K4137" s="23">
        <f>MONTH(CtasReceber[[#This Row],[Data Recebimento]])</f>
        <v>1</v>
      </c>
      <c r="L4137" s="23">
        <f>YEAR(CtasReceber[[#This Row],[Data Recebimento]])</f>
        <v>1900</v>
      </c>
      <c r="M4137" s="154"/>
      <c r="N4137" s="208"/>
      <c r="O41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8" spans="1:15">
      <c r="A4138" s="156"/>
      <c r="B4138" s="220"/>
      <c r="C4138" s="150"/>
      <c r="D4138" s="150"/>
      <c r="E4138" s="150"/>
      <c r="F4138" s="150"/>
      <c r="G4138" s="151"/>
      <c r="H4138" s="23">
        <f>MONTH(CtasReceber[[#This Row],[Data Vencimento]])</f>
        <v>1</v>
      </c>
      <c r="I4138" s="23">
        <f>YEAR(CtasReceber[[#This Row],[Data Vencimento]])</f>
        <v>1900</v>
      </c>
      <c r="J4138" s="156"/>
      <c r="K4138" s="23">
        <f>MONTH(CtasReceber[[#This Row],[Data Recebimento]])</f>
        <v>1</v>
      </c>
      <c r="L4138" s="23">
        <f>YEAR(CtasReceber[[#This Row],[Data Recebimento]])</f>
        <v>1900</v>
      </c>
      <c r="M4138" s="154"/>
      <c r="N4138" s="208"/>
      <c r="O41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39" spans="1:15">
      <c r="A4139" s="156"/>
      <c r="B4139" s="220"/>
      <c r="C4139" s="150"/>
      <c r="D4139" s="150"/>
      <c r="E4139" s="150"/>
      <c r="F4139" s="150"/>
      <c r="G4139" s="151"/>
      <c r="H4139" s="23">
        <f>MONTH(CtasReceber[[#This Row],[Data Vencimento]])</f>
        <v>1</v>
      </c>
      <c r="I4139" s="23">
        <f>YEAR(CtasReceber[[#This Row],[Data Vencimento]])</f>
        <v>1900</v>
      </c>
      <c r="J4139" s="156"/>
      <c r="K4139" s="23">
        <f>MONTH(CtasReceber[[#This Row],[Data Recebimento]])</f>
        <v>1</v>
      </c>
      <c r="L4139" s="23">
        <f>YEAR(CtasReceber[[#This Row],[Data Recebimento]])</f>
        <v>1900</v>
      </c>
      <c r="M4139" s="154"/>
      <c r="N4139" s="208"/>
      <c r="O41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0" spans="1:15">
      <c r="A4140" s="156"/>
      <c r="B4140" s="220"/>
      <c r="C4140" s="150"/>
      <c r="D4140" s="150"/>
      <c r="E4140" s="150"/>
      <c r="F4140" s="150"/>
      <c r="G4140" s="151"/>
      <c r="H4140" s="23">
        <f>MONTH(CtasReceber[[#This Row],[Data Vencimento]])</f>
        <v>1</v>
      </c>
      <c r="I4140" s="23">
        <f>YEAR(CtasReceber[[#This Row],[Data Vencimento]])</f>
        <v>1900</v>
      </c>
      <c r="J4140" s="156"/>
      <c r="K4140" s="23">
        <f>MONTH(CtasReceber[[#This Row],[Data Recebimento]])</f>
        <v>1</v>
      </c>
      <c r="L4140" s="23">
        <f>YEAR(CtasReceber[[#This Row],[Data Recebimento]])</f>
        <v>1900</v>
      </c>
      <c r="M4140" s="154"/>
      <c r="N4140" s="208"/>
      <c r="O41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1" spans="1:15">
      <c r="A4141" s="156"/>
      <c r="B4141" s="220"/>
      <c r="C4141" s="150"/>
      <c r="D4141" s="150"/>
      <c r="E4141" s="150"/>
      <c r="F4141" s="150"/>
      <c r="G4141" s="151"/>
      <c r="H4141" s="23">
        <f>MONTH(CtasReceber[[#This Row],[Data Vencimento]])</f>
        <v>1</v>
      </c>
      <c r="I4141" s="23">
        <f>YEAR(CtasReceber[[#This Row],[Data Vencimento]])</f>
        <v>1900</v>
      </c>
      <c r="J4141" s="156"/>
      <c r="K4141" s="23">
        <f>MONTH(CtasReceber[[#This Row],[Data Recebimento]])</f>
        <v>1</v>
      </c>
      <c r="L4141" s="23">
        <f>YEAR(CtasReceber[[#This Row],[Data Recebimento]])</f>
        <v>1900</v>
      </c>
      <c r="M4141" s="154"/>
      <c r="N4141" s="208"/>
      <c r="O41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2" spans="1:15">
      <c r="A4142" s="156"/>
      <c r="B4142" s="220"/>
      <c r="C4142" s="150"/>
      <c r="D4142" s="150"/>
      <c r="E4142" s="150"/>
      <c r="F4142" s="150"/>
      <c r="G4142" s="151"/>
      <c r="H4142" s="23">
        <f>MONTH(CtasReceber[[#This Row],[Data Vencimento]])</f>
        <v>1</v>
      </c>
      <c r="I4142" s="23">
        <f>YEAR(CtasReceber[[#This Row],[Data Vencimento]])</f>
        <v>1900</v>
      </c>
      <c r="J4142" s="156"/>
      <c r="K4142" s="23">
        <f>MONTH(CtasReceber[[#This Row],[Data Recebimento]])</f>
        <v>1</v>
      </c>
      <c r="L4142" s="23">
        <f>YEAR(CtasReceber[[#This Row],[Data Recebimento]])</f>
        <v>1900</v>
      </c>
      <c r="M4142" s="154"/>
      <c r="N4142" s="208"/>
      <c r="O41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3" spans="1:15">
      <c r="A4143" s="156"/>
      <c r="B4143" s="220"/>
      <c r="C4143" s="150"/>
      <c r="D4143" s="150"/>
      <c r="E4143" s="150"/>
      <c r="F4143" s="150"/>
      <c r="G4143" s="151"/>
      <c r="H4143" s="23">
        <f>MONTH(CtasReceber[[#This Row],[Data Vencimento]])</f>
        <v>1</v>
      </c>
      <c r="I4143" s="23">
        <f>YEAR(CtasReceber[[#This Row],[Data Vencimento]])</f>
        <v>1900</v>
      </c>
      <c r="J4143" s="156"/>
      <c r="K4143" s="23">
        <f>MONTH(CtasReceber[[#This Row],[Data Recebimento]])</f>
        <v>1</v>
      </c>
      <c r="L4143" s="23">
        <f>YEAR(CtasReceber[[#This Row],[Data Recebimento]])</f>
        <v>1900</v>
      </c>
      <c r="M4143" s="154"/>
      <c r="N4143" s="208"/>
      <c r="O41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4" spans="1:15">
      <c r="A4144" s="156"/>
      <c r="B4144" s="220"/>
      <c r="C4144" s="150"/>
      <c r="D4144" s="150"/>
      <c r="E4144" s="150"/>
      <c r="F4144" s="150"/>
      <c r="G4144" s="151"/>
      <c r="H4144" s="23">
        <f>MONTH(CtasReceber[[#This Row],[Data Vencimento]])</f>
        <v>1</v>
      </c>
      <c r="I4144" s="23">
        <f>YEAR(CtasReceber[[#This Row],[Data Vencimento]])</f>
        <v>1900</v>
      </c>
      <c r="J4144" s="156"/>
      <c r="K4144" s="23">
        <f>MONTH(CtasReceber[[#This Row],[Data Recebimento]])</f>
        <v>1</v>
      </c>
      <c r="L4144" s="23">
        <f>YEAR(CtasReceber[[#This Row],[Data Recebimento]])</f>
        <v>1900</v>
      </c>
      <c r="M4144" s="154"/>
      <c r="N4144" s="208"/>
      <c r="O41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5" spans="1:15">
      <c r="A4145" s="156"/>
      <c r="B4145" s="220"/>
      <c r="C4145" s="150"/>
      <c r="D4145" s="150"/>
      <c r="E4145" s="150"/>
      <c r="F4145" s="150"/>
      <c r="G4145" s="151"/>
      <c r="H4145" s="23">
        <f>MONTH(CtasReceber[[#This Row],[Data Vencimento]])</f>
        <v>1</v>
      </c>
      <c r="I4145" s="23">
        <f>YEAR(CtasReceber[[#This Row],[Data Vencimento]])</f>
        <v>1900</v>
      </c>
      <c r="J4145" s="156"/>
      <c r="K4145" s="23">
        <f>MONTH(CtasReceber[[#This Row],[Data Recebimento]])</f>
        <v>1</v>
      </c>
      <c r="L4145" s="23">
        <f>YEAR(CtasReceber[[#This Row],[Data Recebimento]])</f>
        <v>1900</v>
      </c>
      <c r="M4145" s="154"/>
      <c r="N4145" s="208"/>
      <c r="O41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6" spans="1:15">
      <c r="A4146" s="156"/>
      <c r="B4146" s="220"/>
      <c r="C4146" s="150"/>
      <c r="D4146" s="150"/>
      <c r="E4146" s="150"/>
      <c r="F4146" s="150"/>
      <c r="G4146" s="151"/>
      <c r="H4146" s="23">
        <f>MONTH(CtasReceber[[#This Row],[Data Vencimento]])</f>
        <v>1</v>
      </c>
      <c r="I4146" s="23">
        <f>YEAR(CtasReceber[[#This Row],[Data Vencimento]])</f>
        <v>1900</v>
      </c>
      <c r="J4146" s="156"/>
      <c r="K4146" s="23">
        <f>MONTH(CtasReceber[[#This Row],[Data Recebimento]])</f>
        <v>1</v>
      </c>
      <c r="L4146" s="23">
        <f>YEAR(CtasReceber[[#This Row],[Data Recebimento]])</f>
        <v>1900</v>
      </c>
      <c r="M4146" s="154"/>
      <c r="N4146" s="208"/>
      <c r="O41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7" spans="1:15">
      <c r="A4147" s="156"/>
      <c r="B4147" s="220"/>
      <c r="C4147" s="150"/>
      <c r="D4147" s="150"/>
      <c r="E4147" s="150"/>
      <c r="F4147" s="150"/>
      <c r="G4147" s="151"/>
      <c r="H4147" s="23">
        <f>MONTH(CtasReceber[[#This Row],[Data Vencimento]])</f>
        <v>1</v>
      </c>
      <c r="I4147" s="23">
        <f>YEAR(CtasReceber[[#This Row],[Data Vencimento]])</f>
        <v>1900</v>
      </c>
      <c r="J4147" s="156"/>
      <c r="K4147" s="23">
        <f>MONTH(CtasReceber[[#This Row],[Data Recebimento]])</f>
        <v>1</v>
      </c>
      <c r="L4147" s="23">
        <f>YEAR(CtasReceber[[#This Row],[Data Recebimento]])</f>
        <v>1900</v>
      </c>
      <c r="M4147" s="154"/>
      <c r="N4147" s="208"/>
      <c r="O41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8" spans="1:15">
      <c r="A4148" s="156"/>
      <c r="B4148" s="220"/>
      <c r="C4148" s="150"/>
      <c r="D4148" s="150"/>
      <c r="E4148" s="150"/>
      <c r="F4148" s="150"/>
      <c r="G4148" s="151"/>
      <c r="H4148" s="23">
        <f>MONTH(CtasReceber[[#This Row],[Data Vencimento]])</f>
        <v>1</v>
      </c>
      <c r="I4148" s="23">
        <f>YEAR(CtasReceber[[#This Row],[Data Vencimento]])</f>
        <v>1900</v>
      </c>
      <c r="J4148" s="156"/>
      <c r="K4148" s="23">
        <f>MONTH(CtasReceber[[#This Row],[Data Recebimento]])</f>
        <v>1</v>
      </c>
      <c r="L4148" s="23">
        <f>YEAR(CtasReceber[[#This Row],[Data Recebimento]])</f>
        <v>1900</v>
      </c>
      <c r="M4148" s="154"/>
      <c r="N4148" s="208"/>
      <c r="O41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49" spans="1:15">
      <c r="A4149" s="156"/>
      <c r="B4149" s="220"/>
      <c r="C4149" s="150"/>
      <c r="D4149" s="150"/>
      <c r="E4149" s="150"/>
      <c r="F4149" s="150"/>
      <c r="G4149" s="151"/>
      <c r="H4149" s="23">
        <f>MONTH(CtasReceber[[#This Row],[Data Vencimento]])</f>
        <v>1</v>
      </c>
      <c r="I4149" s="23">
        <f>YEAR(CtasReceber[[#This Row],[Data Vencimento]])</f>
        <v>1900</v>
      </c>
      <c r="J4149" s="156"/>
      <c r="K4149" s="23">
        <f>MONTH(CtasReceber[[#This Row],[Data Recebimento]])</f>
        <v>1</v>
      </c>
      <c r="L4149" s="23">
        <f>YEAR(CtasReceber[[#This Row],[Data Recebimento]])</f>
        <v>1900</v>
      </c>
      <c r="M4149" s="154"/>
      <c r="N4149" s="208"/>
      <c r="O41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0" spans="1:15">
      <c r="A4150" s="156"/>
      <c r="B4150" s="220"/>
      <c r="C4150" s="150"/>
      <c r="D4150" s="150"/>
      <c r="E4150" s="150"/>
      <c r="F4150" s="150"/>
      <c r="G4150" s="151"/>
      <c r="H4150" s="23">
        <f>MONTH(CtasReceber[[#This Row],[Data Vencimento]])</f>
        <v>1</v>
      </c>
      <c r="I4150" s="23">
        <f>YEAR(CtasReceber[[#This Row],[Data Vencimento]])</f>
        <v>1900</v>
      </c>
      <c r="J4150" s="156"/>
      <c r="K4150" s="23">
        <f>MONTH(CtasReceber[[#This Row],[Data Recebimento]])</f>
        <v>1</v>
      </c>
      <c r="L4150" s="23">
        <f>YEAR(CtasReceber[[#This Row],[Data Recebimento]])</f>
        <v>1900</v>
      </c>
      <c r="M4150" s="154"/>
      <c r="N4150" s="208"/>
      <c r="O41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1" spans="1:15">
      <c r="A4151" s="156"/>
      <c r="B4151" s="220"/>
      <c r="C4151" s="150"/>
      <c r="D4151" s="150"/>
      <c r="E4151" s="150"/>
      <c r="F4151" s="150"/>
      <c r="G4151" s="151"/>
      <c r="H4151" s="23">
        <f>MONTH(CtasReceber[[#This Row],[Data Vencimento]])</f>
        <v>1</v>
      </c>
      <c r="I4151" s="23">
        <f>YEAR(CtasReceber[[#This Row],[Data Vencimento]])</f>
        <v>1900</v>
      </c>
      <c r="J4151" s="156"/>
      <c r="K4151" s="23">
        <f>MONTH(CtasReceber[[#This Row],[Data Recebimento]])</f>
        <v>1</v>
      </c>
      <c r="L4151" s="23">
        <f>YEAR(CtasReceber[[#This Row],[Data Recebimento]])</f>
        <v>1900</v>
      </c>
      <c r="M4151" s="154"/>
      <c r="N4151" s="208"/>
      <c r="O41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2" spans="1:15">
      <c r="A4152" s="156"/>
      <c r="B4152" s="220"/>
      <c r="C4152" s="150"/>
      <c r="D4152" s="150"/>
      <c r="E4152" s="150"/>
      <c r="F4152" s="150"/>
      <c r="G4152" s="151"/>
      <c r="H4152" s="23">
        <f>MONTH(CtasReceber[[#This Row],[Data Vencimento]])</f>
        <v>1</v>
      </c>
      <c r="I4152" s="23">
        <f>YEAR(CtasReceber[[#This Row],[Data Vencimento]])</f>
        <v>1900</v>
      </c>
      <c r="J4152" s="156"/>
      <c r="K4152" s="23">
        <f>MONTH(CtasReceber[[#This Row],[Data Recebimento]])</f>
        <v>1</v>
      </c>
      <c r="L4152" s="23">
        <f>YEAR(CtasReceber[[#This Row],[Data Recebimento]])</f>
        <v>1900</v>
      </c>
      <c r="M4152" s="154"/>
      <c r="N4152" s="208"/>
      <c r="O41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3" spans="1:15">
      <c r="A4153" s="156"/>
      <c r="B4153" s="220"/>
      <c r="C4153" s="150"/>
      <c r="D4153" s="150"/>
      <c r="E4153" s="150"/>
      <c r="F4153" s="150"/>
      <c r="G4153" s="151"/>
      <c r="H4153" s="23">
        <f>MONTH(CtasReceber[[#This Row],[Data Vencimento]])</f>
        <v>1</v>
      </c>
      <c r="I4153" s="23">
        <f>YEAR(CtasReceber[[#This Row],[Data Vencimento]])</f>
        <v>1900</v>
      </c>
      <c r="J4153" s="156"/>
      <c r="K4153" s="23">
        <f>MONTH(CtasReceber[[#This Row],[Data Recebimento]])</f>
        <v>1</v>
      </c>
      <c r="L4153" s="23">
        <f>YEAR(CtasReceber[[#This Row],[Data Recebimento]])</f>
        <v>1900</v>
      </c>
      <c r="M4153" s="154"/>
      <c r="N4153" s="208"/>
      <c r="O41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4" spans="1:15">
      <c r="A4154" s="156"/>
      <c r="B4154" s="220"/>
      <c r="C4154" s="150"/>
      <c r="D4154" s="150"/>
      <c r="E4154" s="150"/>
      <c r="F4154" s="150"/>
      <c r="G4154" s="151"/>
      <c r="H4154" s="23">
        <f>MONTH(CtasReceber[[#This Row],[Data Vencimento]])</f>
        <v>1</v>
      </c>
      <c r="I4154" s="23">
        <f>YEAR(CtasReceber[[#This Row],[Data Vencimento]])</f>
        <v>1900</v>
      </c>
      <c r="J4154" s="156"/>
      <c r="K4154" s="23">
        <f>MONTH(CtasReceber[[#This Row],[Data Recebimento]])</f>
        <v>1</v>
      </c>
      <c r="L4154" s="23">
        <f>YEAR(CtasReceber[[#This Row],[Data Recebimento]])</f>
        <v>1900</v>
      </c>
      <c r="M4154" s="154"/>
      <c r="N4154" s="208"/>
      <c r="O41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5" spans="1:15">
      <c r="A4155" s="156"/>
      <c r="B4155" s="220"/>
      <c r="C4155" s="150"/>
      <c r="D4155" s="150"/>
      <c r="E4155" s="150"/>
      <c r="F4155" s="150"/>
      <c r="G4155" s="151"/>
      <c r="H4155" s="23">
        <f>MONTH(CtasReceber[[#This Row],[Data Vencimento]])</f>
        <v>1</v>
      </c>
      <c r="I4155" s="23">
        <f>YEAR(CtasReceber[[#This Row],[Data Vencimento]])</f>
        <v>1900</v>
      </c>
      <c r="J4155" s="156"/>
      <c r="K4155" s="23">
        <f>MONTH(CtasReceber[[#This Row],[Data Recebimento]])</f>
        <v>1</v>
      </c>
      <c r="L4155" s="23">
        <f>YEAR(CtasReceber[[#This Row],[Data Recebimento]])</f>
        <v>1900</v>
      </c>
      <c r="M4155" s="154"/>
      <c r="N4155" s="208"/>
      <c r="O41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6" spans="1:15">
      <c r="A4156" s="156"/>
      <c r="B4156" s="220"/>
      <c r="C4156" s="150"/>
      <c r="D4156" s="150"/>
      <c r="E4156" s="150"/>
      <c r="F4156" s="150"/>
      <c r="G4156" s="151"/>
      <c r="H4156" s="23">
        <f>MONTH(CtasReceber[[#This Row],[Data Vencimento]])</f>
        <v>1</v>
      </c>
      <c r="I4156" s="23">
        <f>YEAR(CtasReceber[[#This Row],[Data Vencimento]])</f>
        <v>1900</v>
      </c>
      <c r="J4156" s="156"/>
      <c r="K4156" s="23">
        <f>MONTH(CtasReceber[[#This Row],[Data Recebimento]])</f>
        <v>1</v>
      </c>
      <c r="L4156" s="23">
        <f>YEAR(CtasReceber[[#This Row],[Data Recebimento]])</f>
        <v>1900</v>
      </c>
      <c r="M4156" s="154"/>
      <c r="N4156" s="208"/>
      <c r="O41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7" spans="1:15">
      <c r="A4157" s="156"/>
      <c r="B4157" s="220"/>
      <c r="C4157" s="150"/>
      <c r="D4157" s="150"/>
      <c r="E4157" s="150"/>
      <c r="F4157" s="150"/>
      <c r="G4157" s="151"/>
      <c r="H4157" s="23">
        <f>MONTH(CtasReceber[[#This Row],[Data Vencimento]])</f>
        <v>1</v>
      </c>
      <c r="I4157" s="23">
        <f>YEAR(CtasReceber[[#This Row],[Data Vencimento]])</f>
        <v>1900</v>
      </c>
      <c r="J4157" s="156"/>
      <c r="K4157" s="23">
        <f>MONTH(CtasReceber[[#This Row],[Data Recebimento]])</f>
        <v>1</v>
      </c>
      <c r="L4157" s="23">
        <f>YEAR(CtasReceber[[#This Row],[Data Recebimento]])</f>
        <v>1900</v>
      </c>
      <c r="M4157" s="154"/>
      <c r="N4157" s="208"/>
      <c r="O41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8" spans="1:15">
      <c r="A4158" s="156"/>
      <c r="B4158" s="220"/>
      <c r="C4158" s="150"/>
      <c r="D4158" s="150"/>
      <c r="E4158" s="150"/>
      <c r="F4158" s="150"/>
      <c r="G4158" s="151"/>
      <c r="H4158" s="23">
        <f>MONTH(CtasReceber[[#This Row],[Data Vencimento]])</f>
        <v>1</v>
      </c>
      <c r="I4158" s="23">
        <f>YEAR(CtasReceber[[#This Row],[Data Vencimento]])</f>
        <v>1900</v>
      </c>
      <c r="J4158" s="156"/>
      <c r="K4158" s="23">
        <f>MONTH(CtasReceber[[#This Row],[Data Recebimento]])</f>
        <v>1</v>
      </c>
      <c r="L4158" s="23">
        <f>YEAR(CtasReceber[[#This Row],[Data Recebimento]])</f>
        <v>1900</v>
      </c>
      <c r="M4158" s="154"/>
      <c r="N4158" s="208"/>
      <c r="O41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59" spans="1:15">
      <c r="A4159" s="156"/>
      <c r="B4159" s="220"/>
      <c r="C4159" s="150"/>
      <c r="D4159" s="150"/>
      <c r="E4159" s="150"/>
      <c r="F4159" s="150"/>
      <c r="G4159" s="151"/>
      <c r="H4159" s="23">
        <f>MONTH(CtasReceber[[#This Row],[Data Vencimento]])</f>
        <v>1</v>
      </c>
      <c r="I4159" s="23">
        <f>YEAR(CtasReceber[[#This Row],[Data Vencimento]])</f>
        <v>1900</v>
      </c>
      <c r="J4159" s="156"/>
      <c r="K4159" s="23">
        <f>MONTH(CtasReceber[[#This Row],[Data Recebimento]])</f>
        <v>1</v>
      </c>
      <c r="L4159" s="23">
        <f>YEAR(CtasReceber[[#This Row],[Data Recebimento]])</f>
        <v>1900</v>
      </c>
      <c r="M4159" s="154"/>
      <c r="N4159" s="208"/>
      <c r="O41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0" spans="1:15">
      <c r="A4160" s="156"/>
      <c r="B4160" s="220"/>
      <c r="C4160" s="150"/>
      <c r="D4160" s="150"/>
      <c r="E4160" s="150"/>
      <c r="F4160" s="150"/>
      <c r="G4160" s="151"/>
      <c r="H4160" s="23">
        <f>MONTH(CtasReceber[[#This Row],[Data Vencimento]])</f>
        <v>1</v>
      </c>
      <c r="I4160" s="23">
        <f>YEAR(CtasReceber[[#This Row],[Data Vencimento]])</f>
        <v>1900</v>
      </c>
      <c r="J4160" s="156"/>
      <c r="K4160" s="23">
        <f>MONTH(CtasReceber[[#This Row],[Data Recebimento]])</f>
        <v>1</v>
      </c>
      <c r="L4160" s="23">
        <f>YEAR(CtasReceber[[#This Row],[Data Recebimento]])</f>
        <v>1900</v>
      </c>
      <c r="M4160" s="154"/>
      <c r="N4160" s="208"/>
      <c r="O41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1" spans="1:15">
      <c r="A4161" s="156"/>
      <c r="B4161" s="220"/>
      <c r="C4161" s="150"/>
      <c r="D4161" s="150"/>
      <c r="E4161" s="150"/>
      <c r="F4161" s="150"/>
      <c r="G4161" s="151"/>
      <c r="H4161" s="23">
        <f>MONTH(CtasReceber[[#This Row],[Data Vencimento]])</f>
        <v>1</v>
      </c>
      <c r="I4161" s="23">
        <f>YEAR(CtasReceber[[#This Row],[Data Vencimento]])</f>
        <v>1900</v>
      </c>
      <c r="J4161" s="156"/>
      <c r="K4161" s="23">
        <f>MONTH(CtasReceber[[#This Row],[Data Recebimento]])</f>
        <v>1</v>
      </c>
      <c r="L4161" s="23">
        <f>YEAR(CtasReceber[[#This Row],[Data Recebimento]])</f>
        <v>1900</v>
      </c>
      <c r="M4161" s="154"/>
      <c r="N4161" s="208"/>
      <c r="O41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2" spans="1:15">
      <c r="A4162" s="156"/>
      <c r="B4162" s="220"/>
      <c r="C4162" s="150"/>
      <c r="D4162" s="150"/>
      <c r="E4162" s="150"/>
      <c r="F4162" s="150"/>
      <c r="G4162" s="151"/>
      <c r="H4162" s="23">
        <f>MONTH(CtasReceber[[#This Row],[Data Vencimento]])</f>
        <v>1</v>
      </c>
      <c r="I4162" s="23">
        <f>YEAR(CtasReceber[[#This Row],[Data Vencimento]])</f>
        <v>1900</v>
      </c>
      <c r="J4162" s="156"/>
      <c r="K4162" s="23">
        <f>MONTH(CtasReceber[[#This Row],[Data Recebimento]])</f>
        <v>1</v>
      </c>
      <c r="L4162" s="23">
        <f>YEAR(CtasReceber[[#This Row],[Data Recebimento]])</f>
        <v>1900</v>
      </c>
      <c r="M4162" s="154"/>
      <c r="N4162" s="208"/>
      <c r="O41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3" spans="1:15">
      <c r="A4163" s="156"/>
      <c r="B4163" s="220"/>
      <c r="C4163" s="150"/>
      <c r="D4163" s="150"/>
      <c r="E4163" s="150"/>
      <c r="F4163" s="150"/>
      <c r="G4163" s="151"/>
      <c r="H4163" s="23">
        <f>MONTH(CtasReceber[[#This Row],[Data Vencimento]])</f>
        <v>1</v>
      </c>
      <c r="I4163" s="23">
        <f>YEAR(CtasReceber[[#This Row],[Data Vencimento]])</f>
        <v>1900</v>
      </c>
      <c r="J4163" s="156"/>
      <c r="K4163" s="23">
        <f>MONTH(CtasReceber[[#This Row],[Data Recebimento]])</f>
        <v>1</v>
      </c>
      <c r="L4163" s="23">
        <f>YEAR(CtasReceber[[#This Row],[Data Recebimento]])</f>
        <v>1900</v>
      </c>
      <c r="M4163" s="154"/>
      <c r="N4163" s="208"/>
      <c r="O41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4" spans="1:15">
      <c r="A4164" s="156"/>
      <c r="B4164" s="220"/>
      <c r="C4164" s="150"/>
      <c r="D4164" s="150"/>
      <c r="E4164" s="150"/>
      <c r="F4164" s="150"/>
      <c r="G4164" s="151"/>
      <c r="H4164" s="23">
        <f>MONTH(CtasReceber[[#This Row],[Data Vencimento]])</f>
        <v>1</v>
      </c>
      <c r="I4164" s="23">
        <f>YEAR(CtasReceber[[#This Row],[Data Vencimento]])</f>
        <v>1900</v>
      </c>
      <c r="J4164" s="156"/>
      <c r="K4164" s="23">
        <f>MONTH(CtasReceber[[#This Row],[Data Recebimento]])</f>
        <v>1</v>
      </c>
      <c r="L4164" s="23">
        <f>YEAR(CtasReceber[[#This Row],[Data Recebimento]])</f>
        <v>1900</v>
      </c>
      <c r="M4164" s="154"/>
      <c r="N4164" s="208"/>
      <c r="O41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5" spans="1:15">
      <c r="A4165" s="156"/>
      <c r="B4165" s="220"/>
      <c r="C4165" s="150"/>
      <c r="D4165" s="150"/>
      <c r="E4165" s="150"/>
      <c r="F4165" s="150"/>
      <c r="G4165" s="151"/>
      <c r="H4165" s="23">
        <f>MONTH(CtasReceber[[#This Row],[Data Vencimento]])</f>
        <v>1</v>
      </c>
      <c r="I4165" s="23">
        <f>YEAR(CtasReceber[[#This Row],[Data Vencimento]])</f>
        <v>1900</v>
      </c>
      <c r="J4165" s="156"/>
      <c r="K4165" s="23">
        <f>MONTH(CtasReceber[[#This Row],[Data Recebimento]])</f>
        <v>1</v>
      </c>
      <c r="L4165" s="23">
        <f>YEAR(CtasReceber[[#This Row],[Data Recebimento]])</f>
        <v>1900</v>
      </c>
      <c r="M4165" s="154"/>
      <c r="N4165" s="208"/>
      <c r="O41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6" spans="1:15">
      <c r="A4166" s="156"/>
      <c r="B4166" s="220"/>
      <c r="C4166" s="150"/>
      <c r="D4166" s="150"/>
      <c r="E4166" s="150"/>
      <c r="F4166" s="150"/>
      <c r="G4166" s="151"/>
      <c r="H4166" s="23">
        <f>MONTH(CtasReceber[[#This Row],[Data Vencimento]])</f>
        <v>1</v>
      </c>
      <c r="I4166" s="23">
        <f>YEAR(CtasReceber[[#This Row],[Data Vencimento]])</f>
        <v>1900</v>
      </c>
      <c r="J4166" s="156"/>
      <c r="K4166" s="23">
        <f>MONTH(CtasReceber[[#This Row],[Data Recebimento]])</f>
        <v>1</v>
      </c>
      <c r="L4166" s="23">
        <f>YEAR(CtasReceber[[#This Row],[Data Recebimento]])</f>
        <v>1900</v>
      </c>
      <c r="M4166" s="154"/>
      <c r="N4166" s="208"/>
      <c r="O41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7" spans="1:15">
      <c r="A4167" s="156"/>
      <c r="B4167" s="220"/>
      <c r="C4167" s="150"/>
      <c r="D4167" s="150"/>
      <c r="E4167" s="150"/>
      <c r="F4167" s="150"/>
      <c r="G4167" s="151"/>
      <c r="H4167" s="23">
        <f>MONTH(CtasReceber[[#This Row],[Data Vencimento]])</f>
        <v>1</v>
      </c>
      <c r="I4167" s="23">
        <f>YEAR(CtasReceber[[#This Row],[Data Vencimento]])</f>
        <v>1900</v>
      </c>
      <c r="J4167" s="156"/>
      <c r="K4167" s="23">
        <f>MONTH(CtasReceber[[#This Row],[Data Recebimento]])</f>
        <v>1</v>
      </c>
      <c r="L4167" s="23">
        <f>YEAR(CtasReceber[[#This Row],[Data Recebimento]])</f>
        <v>1900</v>
      </c>
      <c r="M4167" s="154"/>
      <c r="N4167" s="208"/>
      <c r="O41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8" spans="1:15">
      <c r="A4168" s="156"/>
      <c r="B4168" s="220"/>
      <c r="C4168" s="150"/>
      <c r="D4168" s="150"/>
      <c r="E4168" s="150"/>
      <c r="F4168" s="150"/>
      <c r="G4168" s="151"/>
      <c r="H4168" s="23">
        <f>MONTH(CtasReceber[[#This Row],[Data Vencimento]])</f>
        <v>1</v>
      </c>
      <c r="I4168" s="23">
        <f>YEAR(CtasReceber[[#This Row],[Data Vencimento]])</f>
        <v>1900</v>
      </c>
      <c r="J4168" s="156"/>
      <c r="K4168" s="23">
        <f>MONTH(CtasReceber[[#This Row],[Data Recebimento]])</f>
        <v>1</v>
      </c>
      <c r="L4168" s="23">
        <f>YEAR(CtasReceber[[#This Row],[Data Recebimento]])</f>
        <v>1900</v>
      </c>
      <c r="M4168" s="154"/>
      <c r="N4168" s="208"/>
      <c r="O41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69" spans="1:15">
      <c r="A4169" s="156"/>
      <c r="B4169" s="220"/>
      <c r="C4169" s="150"/>
      <c r="D4169" s="150"/>
      <c r="E4169" s="150"/>
      <c r="F4169" s="150"/>
      <c r="G4169" s="151"/>
      <c r="H4169" s="23">
        <f>MONTH(CtasReceber[[#This Row],[Data Vencimento]])</f>
        <v>1</v>
      </c>
      <c r="I4169" s="23">
        <f>YEAR(CtasReceber[[#This Row],[Data Vencimento]])</f>
        <v>1900</v>
      </c>
      <c r="J4169" s="156"/>
      <c r="K4169" s="23">
        <f>MONTH(CtasReceber[[#This Row],[Data Recebimento]])</f>
        <v>1</v>
      </c>
      <c r="L4169" s="23">
        <f>YEAR(CtasReceber[[#This Row],[Data Recebimento]])</f>
        <v>1900</v>
      </c>
      <c r="M4169" s="154"/>
      <c r="N4169" s="208"/>
      <c r="O41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0" spans="1:15">
      <c r="A4170" s="156"/>
      <c r="B4170" s="220"/>
      <c r="C4170" s="150"/>
      <c r="D4170" s="150"/>
      <c r="E4170" s="150"/>
      <c r="F4170" s="150"/>
      <c r="G4170" s="151"/>
      <c r="H4170" s="23">
        <f>MONTH(CtasReceber[[#This Row],[Data Vencimento]])</f>
        <v>1</v>
      </c>
      <c r="I4170" s="23">
        <f>YEAR(CtasReceber[[#This Row],[Data Vencimento]])</f>
        <v>1900</v>
      </c>
      <c r="J4170" s="156"/>
      <c r="K4170" s="23">
        <f>MONTH(CtasReceber[[#This Row],[Data Recebimento]])</f>
        <v>1</v>
      </c>
      <c r="L4170" s="23">
        <f>YEAR(CtasReceber[[#This Row],[Data Recebimento]])</f>
        <v>1900</v>
      </c>
      <c r="M4170" s="154"/>
      <c r="N4170" s="208"/>
      <c r="O41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1" spans="1:15">
      <c r="A4171" s="156"/>
      <c r="B4171" s="220"/>
      <c r="C4171" s="150"/>
      <c r="D4171" s="150"/>
      <c r="E4171" s="150"/>
      <c r="F4171" s="150"/>
      <c r="G4171" s="151"/>
      <c r="H4171" s="23">
        <f>MONTH(CtasReceber[[#This Row],[Data Vencimento]])</f>
        <v>1</v>
      </c>
      <c r="I4171" s="23">
        <f>YEAR(CtasReceber[[#This Row],[Data Vencimento]])</f>
        <v>1900</v>
      </c>
      <c r="J4171" s="156"/>
      <c r="K4171" s="23">
        <f>MONTH(CtasReceber[[#This Row],[Data Recebimento]])</f>
        <v>1</v>
      </c>
      <c r="L4171" s="23">
        <f>YEAR(CtasReceber[[#This Row],[Data Recebimento]])</f>
        <v>1900</v>
      </c>
      <c r="M4171" s="154"/>
      <c r="N4171" s="208"/>
      <c r="O41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2" spans="1:15">
      <c r="A4172" s="156"/>
      <c r="B4172" s="220"/>
      <c r="C4172" s="150"/>
      <c r="D4172" s="150"/>
      <c r="E4172" s="150"/>
      <c r="F4172" s="150"/>
      <c r="G4172" s="151"/>
      <c r="H4172" s="23">
        <f>MONTH(CtasReceber[[#This Row],[Data Vencimento]])</f>
        <v>1</v>
      </c>
      <c r="I4172" s="23">
        <f>YEAR(CtasReceber[[#This Row],[Data Vencimento]])</f>
        <v>1900</v>
      </c>
      <c r="J4172" s="156"/>
      <c r="K4172" s="23">
        <f>MONTH(CtasReceber[[#This Row],[Data Recebimento]])</f>
        <v>1</v>
      </c>
      <c r="L4172" s="23">
        <f>YEAR(CtasReceber[[#This Row],[Data Recebimento]])</f>
        <v>1900</v>
      </c>
      <c r="M4172" s="154"/>
      <c r="N4172" s="208"/>
      <c r="O41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3" spans="1:15">
      <c r="A4173" s="156"/>
      <c r="B4173" s="220"/>
      <c r="C4173" s="150"/>
      <c r="D4173" s="150"/>
      <c r="E4173" s="150"/>
      <c r="F4173" s="150"/>
      <c r="G4173" s="151"/>
      <c r="H4173" s="23">
        <f>MONTH(CtasReceber[[#This Row],[Data Vencimento]])</f>
        <v>1</v>
      </c>
      <c r="I4173" s="23">
        <f>YEAR(CtasReceber[[#This Row],[Data Vencimento]])</f>
        <v>1900</v>
      </c>
      <c r="J4173" s="156"/>
      <c r="K4173" s="23">
        <f>MONTH(CtasReceber[[#This Row],[Data Recebimento]])</f>
        <v>1</v>
      </c>
      <c r="L4173" s="23">
        <f>YEAR(CtasReceber[[#This Row],[Data Recebimento]])</f>
        <v>1900</v>
      </c>
      <c r="M4173" s="154"/>
      <c r="N4173" s="208"/>
      <c r="O41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4" spans="1:15">
      <c r="A4174" s="156"/>
      <c r="B4174" s="220"/>
      <c r="C4174" s="150"/>
      <c r="D4174" s="150"/>
      <c r="E4174" s="150"/>
      <c r="F4174" s="150"/>
      <c r="G4174" s="151"/>
      <c r="H4174" s="23">
        <f>MONTH(CtasReceber[[#This Row],[Data Vencimento]])</f>
        <v>1</v>
      </c>
      <c r="I4174" s="23">
        <f>YEAR(CtasReceber[[#This Row],[Data Vencimento]])</f>
        <v>1900</v>
      </c>
      <c r="J4174" s="156"/>
      <c r="K4174" s="23">
        <f>MONTH(CtasReceber[[#This Row],[Data Recebimento]])</f>
        <v>1</v>
      </c>
      <c r="L4174" s="23">
        <f>YEAR(CtasReceber[[#This Row],[Data Recebimento]])</f>
        <v>1900</v>
      </c>
      <c r="M4174" s="154"/>
      <c r="N4174" s="208"/>
      <c r="O41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5" spans="1:15">
      <c r="A4175" s="156"/>
      <c r="B4175" s="220"/>
      <c r="C4175" s="150"/>
      <c r="D4175" s="150"/>
      <c r="E4175" s="150"/>
      <c r="F4175" s="150"/>
      <c r="G4175" s="151"/>
      <c r="H4175" s="23">
        <f>MONTH(CtasReceber[[#This Row],[Data Vencimento]])</f>
        <v>1</v>
      </c>
      <c r="I4175" s="23">
        <f>YEAR(CtasReceber[[#This Row],[Data Vencimento]])</f>
        <v>1900</v>
      </c>
      <c r="J4175" s="156"/>
      <c r="K4175" s="23">
        <f>MONTH(CtasReceber[[#This Row],[Data Recebimento]])</f>
        <v>1</v>
      </c>
      <c r="L4175" s="23">
        <f>YEAR(CtasReceber[[#This Row],[Data Recebimento]])</f>
        <v>1900</v>
      </c>
      <c r="M4175" s="154"/>
      <c r="N4175" s="208"/>
      <c r="O41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6" spans="1:15">
      <c r="A4176" s="156"/>
      <c r="B4176" s="220"/>
      <c r="C4176" s="150"/>
      <c r="D4176" s="150"/>
      <c r="E4176" s="150"/>
      <c r="F4176" s="150"/>
      <c r="G4176" s="151"/>
      <c r="H4176" s="23">
        <f>MONTH(CtasReceber[[#This Row],[Data Vencimento]])</f>
        <v>1</v>
      </c>
      <c r="I4176" s="23">
        <f>YEAR(CtasReceber[[#This Row],[Data Vencimento]])</f>
        <v>1900</v>
      </c>
      <c r="J4176" s="156"/>
      <c r="K4176" s="23">
        <f>MONTH(CtasReceber[[#This Row],[Data Recebimento]])</f>
        <v>1</v>
      </c>
      <c r="L4176" s="23">
        <f>YEAR(CtasReceber[[#This Row],[Data Recebimento]])</f>
        <v>1900</v>
      </c>
      <c r="M4176" s="154"/>
      <c r="N4176" s="208"/>
      <c r="O41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7" spans="1:15">
      <c r="A4177" s="156"/>
      <c r="B4177" s="220"/>
      <c r="C4177" s="150"/>
      <c r="D4177" s="150"/>
      <c r="E4177" s="150"/>
      <c r="F4177" s="150"/>
      <c r="G4177" s="151"/>
      <c r="H4177" s="23">
        <f>MONTH(CtasReceber[[#This Row],[Data Vencimento]])</f>
        <v>1</v>
      </c>
      <c r="I4177" s="23">
        <f>YEAR(CtasReceber[[#This Row],[Data Vencimento]])</f>
        <v>1900</v>
      </c>
      <c r="J4177" s="156"/>
      <c r="K4177" s="23">
        <f>MONTH(CtasReceber[[#This Row],[Data Recebimento]])</f>
        <v>1</v>
      </c>
      <c r="L4177" s="23">
        <f>YEAR(CtasReceber[[#This Row],[Data Recebimento]])</f>
        <v>1900</v>
      </c>
      <c r="M4177" s="154"/>
      <c r="N4177" s="208"/>
      <c r="O41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8" spans="1:15">
      <c r="A4178" s="156"/>
      <c r="B4178" s="220"/>
      <c r="C4178" s="150"/>
      <c r="D4178" s="150"/>
      <c r="E4178" s="150"/>
      <c r="F4178" s="150"/>
      <c r="G4178" s="151"/>
      <c r="H4178" s="23">
        <f>MONTH(CtasReceber[[#This Row],[Data Vencimento]])</f>
        <v>1</v>
      </c>
      <c r="I4178" s="23">
        <f>YEAR(CtasReceber[[#This Row],[Data Vencimento]])</f>
        <v>1900</v>
      </c>
      <c r="J4178" s="156"/>
      <c r="K4178" s="23">
        <f>MONTH(CtasReceber[[#This Row],[Data Recebimento]])</f>
        <v>1</v>
      </c>
      <c r="L4178" s="23">
        <f>YEAR(CtasReceber[[#This Row],[Data Recebimento]])</f>
        <v>1900</v>
      </c>
      <c r="M4178" s="154"/>
      <c r="N4178" s="208"/>
      <c r="O41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79" spans="1:15">
      <c r="A4179" s="156"/>
      <c r="B4179" s="220"/>
      <c r="C4179" s="150"/>
      <c r="D4179" s="150"/>
      <c r="E4179" s="150"/>
      <c r="F4179" s="150"/>
      <c r="G4179" s="151"/>
      <c r="H4179" s="23">
        <f>MONTH(CtasReceber[[#This Row],[Data Vencimento]])</f>
        <v>1</v>
      </c>
      <c r="I4179" s="23">
        <f>YEAR(CtasReceber[[#This Row],[Data Vencimento]])</f>
        <v>1900</v>
      </c>
      <c r="J4179" s="156"/>
      <c r="K4179" s="23">
        <f>MONTH(CtasReceber[[#This Row],[Data Recebimento]])</f>
        <v>1</v>
      </c>
      <c r="L4179" s="23">
        <f>YEAR(CtasReceber[[#This Row],[Data Recebimento]])</f>
        <v>1900</v>
      </c>
      <c r="M4179" s="154"/>
      <c r="N4179" s="208"/>
      <c r="O41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0" spans="1:15">
      <c r="A4180" s="156"/>
      <c r="B4180" s="220"/>
      <c r="C4180" s="150"/>
      <c r="D4180" s="150"/>
      <c r="E4180" s="150"/>
      <c r="F4180" s="150"/>
      <c r="G4180" s="151"/>
      <c r="H4180" s="23">
        <f>MONTH(CtasReceber[[#This Row],[Data Vencimento]])</f>
        <v>1</v>
      </c>
      <c r="I4180" s="23">
        <f>YEAR(CtasReceber[[#This Row],[Data Vencimento]])</f>
        <v>1900</v>
      </c>
      <c r="J4180" s="156"/>
      <c r="K4180" s="23">
        <f>MONTH(CtasReceber[[#This Row],[Data Recebimento]])</f>
        <v>1</v>
      </c>
      <c r="L4180" s="23">
        <f>YEAR(CtasReceber[[#This Row],[Data Recebimento]])</f>
        <v>1900</v>
      </c>
      <c r="M4180" s="154"/>
      <c r="N4180" s="208"/>
      <c r="O41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1" spans="1:15">
      <c r="A4181" s="156"/>
      <c r="B4181" s="220"/>
      <c r="C4181" s="150"/>
      <c r="D4181" s="150"/>
      <c r="E4181" s="150"/>
      <c r="F4181" s="150"/>
      <c r="G4181" s="151"/>
      <c r="H4181" s="23">
        <f>MONTH(CtasReceber[[#This Row],[Data Vencimento]])</f>
        <v>1</v>
      </c>
      <c r="I4181" s="23">
        <f>YEAR(CtasReceber[[#This Row],[Data Vencimento]])</f>
        <v>1900</v>
      </c>
      <c r="J4181" s="156"/>
      <c r="K4181" s="23">
        <f>MONTH(CtasReceber[[#This Row],[Data Recebimento]])</f>
        <v>1</v>
      </c>
      <c r="L4181" s="23">
        <f>YEAR(CtasReceber[[#This Row],[Data Recebimento]])</f>
        <v>1900</v>
      </c>
      <c r="M4181" s="154"/>
      <c r="N4181" s="208"/>
      <c r="O41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2" spans="1:15">
      <c r="A4182" s="156"/>
      <c r="B4182" s="220"/>
      <c r="C4182" s="150"/>
      <c r="D4182" s="150"/>
      <c r="E4182" s="150"/>
      <c r="F4182" s="150"/>
      <c r="G4182" s="151"/>
      <c r="H4182" s="23">
        <f>MONTH(CtasReceber[[#This Row],[Data Vencimento]])</f>
        <v>1</v>
      </c>
      <c r="I4182" s="23">
        <f>YEAR(CtasReceber[[#This Row],[Data Vencimento]])</f>
        <v>1900</v>
      </c>
      <c r="J4182" s="156"/>
      <c r="K4182" s="23">
        <f>MONTH(CtasReceber[[#This Row],[Data Recebimento]])</f>
        <v>1</v>
      </c>
      <c r="L4182" s="23">
        <f>YEAR(CtasReceber[[#This Row],[Data Recebimento]])</f>
        <v>1900</v>
      </c>
      <c r="M4182" s="154"/>
      <c r="N4182" s="208"/>
      <c r="O41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3" spans="1:15">
      <c r="A4183" s="156"/>
      <c r="B4183" s="220"/>
      <c r="C4183" s="150"/>
      <c r="D4183" s="150"/>
      <c r="E4183" s="150"/>
      <c r="F4183" s="150"/>
      <c r="G4183" s="151"/>
      <c r="H4183" s="23">
        <f>MONTH(CtasReceber[[#This Row],[Data Vencimento]])</f>
        <v>1</v>
      </c>
      <c r="I4183" s="23">
        <f>YEAR(CtasReceber[[#This Row],[Data Vencimento]])</f>
        <v>1900</v>
      </c>
      <c r="J4183" s="156"/>
      <c r="K4183" s="23">
        <f>MONTH(CtasReceber[[#This Row],[Data Recebimento]])</f>
        <v>1</v>
      </c>
      <c r="L4183" s="23">
        <f>YEAR(CtasReceber[[#This Row],[Data Recebimento]])</f>
        <v>1900</v>
      </c>
      <c r="M4183" s="154"/>
      <c r="N4183" s="208"/>
      <c r="O41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4" spans="1:15">
      <c r="A4184" s="156"/>
      <c r="B4184" s="220"/>
      <c r="C4184" s="150"/>
      <c r="D4184" s="150"/>
      <c r="E4184" s="150"/>
      <c r="F4184" s="150"/>
      <c r="G4184" s="151"/>
      <c r="H4184" s="23">
        <f>MONTH(CtasReceber[[#This Row],[Data Vencimento]])</f>
        <v>1</v>
      </c>
      <c r="I4184" s="23">
        <f>YEAR(CtasReceber[[#This Row],[Data Vencimento]])</f>
        <v>1900</v>
      </c>
      <c r="J4184" s="156"/>
      <c r="K4184" s="23">
        <f>MONTH(CtasReceber[[#This Row],[Data Recebimento]])</f>
        <v>1</v>
      </c>
      <c r="L4184" s="23">
        <f>YEAR(CtasReceber[[#This Row],[Data Recebimento]])</f>
        <v>1900</v>
      </c>
      <c r="M4184" s="154"/>
      <c r="N4184" s="208"/>
      <c r="O41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5" spans="1:15">
      <c r="A4185" s="156"/>
      <c r="B4185" s="220"/>
      <c r="C4185" s="150"/>
      <c r="D4185" s="150"/>
      <c r="E4185" s="150"/>
      <c r="F4185" s="150"/>
      <c r="G4185" s="151"/>
      <c r="H4185" s="23">
        <f>MONTH(CtasReceber[[#This Row],[Data Vencimento]])</f>
        <v>1</v>
      </c>
      <c r="I4185" s="23">
        <f>YEAR(CtasReceber[[#This Row],[Data Vencimento]])</f>
        <v>1900</v>
      </c>
      <c r="J4185" s="156"/>
      <c r="K4185" s="23">
        <f>MONTH(CtasReceber[[#This Row],[Data Recebimento]])</f>
        <v>1</v>
      </c>
      <c r="L4185" s="23">
        <f>YEAR(CtasReceber[[#This Row],[Data Recebimento]])</f>
        <v>1900</v>
      </c>
      <c r="M4185" s="154"/>
      <c r="N4185" s="208"/>
      <c r="O41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6" spans="1:15">
      <c r="A4186" s="156"/>
      <c r="B4186" s="220"/>
      <c r="C4186" s="150"/>
      <c r="D4186" s="150"/>
      <c r="E4186" s="150"/>
      <c r="F4186" s="150"/>
      <c r="G4186" s="151"/>
      <c r="H4186" s="23">
        <f>MONTH(CtasReceber[[#This Row],[Data Vencimento]])</f>
        <v>1</v>
      </c>
      <c r="I4186" s="23">
        <f>YEAR(CtasReceber[[#This Row],[Data Vencimento]])</f>
        <v>1900</v>
      </c>
      <c r="J4186" s="156"/>
      <c r="K4186" s="23">
        <f>MONTH(CtasReceber[[#This Row],[Data Recebimento]])</f>
        <v>1</v>
      </c>
      <c r="L4186" s="23">
        <f>YEAR(CtasReceber[[#This Row],[Data Recebimento]])</f>
        <v>1900</v>
      </c>
      <c r="M4186" s="154"/>
      <c r="N4186" s="208"/>
      <c r="O41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7" spans="1:15">
      <c r="A4187" s="156"/>
      <c r="B4187" s="220"/>
      <c r="C4187" s="150"/>
      <c r="D4187" s="150"/>
      <c r="E4187" s="150"/>
      <c r="F4187" s="150"/>
      <c r="G4187" s="151"/>
      <c r="H4187" s="23">
        <f>MONTH(CtasReceber[[#This Row],[Data Vencimento]])</f>
        <v>1</v>
      </c>
      <c r="I4187" s="23">
        <f>YEAR(CtasReceber[[#This Row],[Data Vencimento]])</f>
        <v>1900</v>
      </c>
      <c r="J4187" s="156"/>
      <c r="K4187" s="23">
        <f>MONTH(CtasReceber[[#This Row],[Data Recebimento]])</f>
        <v>1</v>
      </c>
      <c r="L4187" s="23">
        <f>YEAR(CtasReceber[[#This Row],[Data Recebimento]])</f>
        <v>1900</v>
      </c>
      <c r="M4187" s="154"/>
      <c r="N4187" s="208"/>
      <c r="O41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8" spans="1:15">
      <c r="A4188" s="156"/>
      <c r="B4188" s="220"/>
      <c r="C4188" s="150"/>
      <c r="D4188" s="150"/>
      <c r="E4188" s="150"/>
      <c r="F4188" s="150"/>
      <c r="G4188" s="151"/>
      <c r="H4188" s="23">
        <f>MONTH(CtasReceber[[#This Row],[Data Vencimento]])</f>
        <v>1</v>
      </c>
      <c r="I4188" s="23">
        <f>YEAR(CtasReceber[[#This Row],[Data Vencimento]])</f>
        <v>1900</v>
      </c>
      <c r="J4188" s="156"/>
      <c r="K4188" s="23">
        <f>MONTH(CtasReceber[[#This Row],[Data Recebimento]])</f>
        <v>1</v>
      </c>
      <c r="L4188" s="23">
        <f>YEAR(CtasReceber[[#This Row],[Data Recebimento]])</f>
        <v>1900</v>
      </c>
      <c r="M4188" s="154"/>
      <c r="N4188" s="208"/>
      <c r="O41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89" spans="1:15">
      <c r="A4189" s="156"/>
      <c r="B4189" s="220"/>
      <c r="C4189" s="150"/>
      <c r="D4189" s="150"/>
      <c r="E4189" s="150"/>
      <c r="F4189" s="150"/>
      <c r="G4189" s="151"/>
      <c r="H4189" s="23">
        <f>MONTH(CtasReceber[[#This Row],[Data Vencimento]])</f>
        <v>1</v>
      </c>
      <c r="I4189" s="23">
        <f>YEAR(CtasReceber[[#This Row],[Data Vencimento]])</f>
        <v>1900</v>
      </c>
      <c r="J4189" s="156"/>
      <c r="K4189" s="23">
        <f>MONTH(CtasReceber[[#This Row],[Data Recebimento]])</f>
        <v>1</v>
      </c>
      <c r="L4189" s="23">
        <f>YEAR(CtasReceber[[#This Row],[Data Recebimento]])</f>
        <v>1900</v>
      </c>
      <c r="M4189" s="154"/>
      <c r="N4189" s="208"/>
      <c r="O41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0" spans="1:15">
      <c r="A4190" s="156"/>
      <c r="B4190" s="220"/>
      <c r="C4190" s="150"/>
      <c r="D4190" s="150"/>
      <c r="E4190" s="150"/>
      <c r="F4190" s="150"/>
      <c r="G4190" s="151"/>
      <c r="H4190" s="23">
        <f>MONTH(CtasReceber[[#This Row],[Data Vencimento]])</f>
        <v>1</v>
      </c>
      <c r="I4190" s="23">
        <f>YEAR(CtasReceber[[#This Row],[Data Vencimento]])</f>
        <v>1900</v>
      </c>
      <c r="J4190" s="156"/>
      <c r="K4190" s="23">
        <f>MONTH(CtasReceber[[#This Row],[Data Recebimento]])</f>
        <v>1</v>
      </c>
      <c r="L4190" s="23">
        <f>YEAR(CtasReceber[[#This Row],[Data Recebimento]])</f>
        <v>1900</v>
      </c>
      <c r="M4190" s="154"/>
      <c r="N4190" s="208"/>
      <c r="O41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1" spans="1:15">
      <c r="A4191" s="156"/>
      <c r="B4191" s="220"/>
      <c r="C4191" s="150"/>
      <c r="D4191" s="150"/>
      <c r="E4191" s="150"/>
      <c r="F4191" s="150"/>
      <c r="G4191" s="151"/>
      <c r="H4191" s="23">
        <f>MONTH(CtasReceber[[#This Row],[Data Vencimento]])</f>
        <v>1</v>
      </c>
      <c r="I4191" s="23">
        <f>YEAR(CtasReceber[[#This Row],[Data Vencimento]])</f>
        <v>1900</v>
      </c>
      <c r="J4191" s="156"/>
      <c r="K4191" s="23">
        <f>MONTH(CtasReceber[[#This Row],[Data Recebimento]])</f>
        <v>1</v>
      </c>
      <c r="L4191" s="23">
        <f>YEAR(CtasReceber[[#This Row],[Data Recebimento]])</f>
        <v>1900</v>
      </c>
      <c r="M4191" s="154"/>
      <c r="N4191" s="208"/>
      <c r="O41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2" spans="1:15">
      <c r="A4192" s="156"/>
      <c r="B4192" s="220"/>
      <c r="C4192" s="150"/>
      <c r="D4192" s="150"/>
      <c r="E4192" s="150"/>
      <c r="F4192" s="150"/>
      <c r="G4192" s="151"/>
      <c r="H4192" s="23">
        <f>MONTH(CtasReceber[[#This Row],[Data Vencimento]])</f>
        <v>1</v>
      </c>
      <c r="I4192" s="23">
        <f>YEAR(CtasReceber[[#This Row],[Data Vencimento]])</f>
        <v>1900</v>
      </c>
      <c r="J4192" s="156"/>
      <c r="K4192" s="23">
        <f>MONTH(CtasReceber[[#This Row],[Data Recebimento]])</f>
        <v>1</v>
      </c>
      <c r="L4192" s="23">
        <f>YEAR(CtasReceber[[#This Row],[Data Recebimento]])</f>
        <v>1900</v>
      </c>
      <c r="M4192" s="154"/>
      <c r="N4192" s="208"/>
      <c r="O41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3" spans="1:15">
      <c r="A4193" s="156"/>
      <c r="B4193" s="220"/>
      <c r="C4193" s="150"/>
      <c r="D4193" s="150"/>
      <c r="E4193" s="150"/>
      <c r="F4193" s="150"/>
      <c r="G4193" s="151"/>
      <c r="H4193" s="23">
        <f>MONTH(CtasReceber[[#This Row],[Data Vencimento]])</f>
        <v>1</v>
      </c>
      <c r="I4193" s="23">
        <f>YEAR(CtasReceber[[#This Row],[Data Vencimento]])</f>
        <v>1900</v>
      </c>
      <c r="J4193" s="156"/>
      <c r="K4193" s="23">
        <f>MONTH(CtasReceber[[#This Row],[Data Recebimento]])</f>
        <v>1</v>
      </c>
      <c r="L4193" s="23">
        <f>YEAR(CtasReceber[[#This Row],[Data Recebimento]])</f>
        <v>1900</v>
      </c>
      <c r="M4193" s="154"/>
      <c r="N4193" s="208"/>
      <c r="O41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4" spans="1:15">
      <c r="A4194" s="156"/>
      <c r="B4194" s="220"/>
      <c r="C4194" s="150"/>
      <c r="D4194" s="150"/>
      <c r="E4194" s="150"/>
      <c r="F4194" s="150"/>
      <c r="G4194" s="151"/>
      <c r="H4194" s="23">
        <f>MONTH(CtasReceber[[#This Row],[Data Vencimento]])</f>
        <v>1</v>
      </c>
      <c r="I4194" s="23">
        <f>YEAR(CtasReceber[[#This Row],[Data Vencimento]])</f>
        <v>1900</v>
      </c>
      <c r="J4194" s="156"/>
      <c r="K4194" s="23">
        <f>MONTH(CtasReceber[[#This Row],[Data Recebimento]])</f>
        <v>1</v>
      </c>
      <c r="L4194" s="23">
        <f>YEAR(CtasReceber[[#This Row],[Data Recebimento]])</f>
        <v>1900</v>
      </c>
      <c r="M4194" s="154"/>
      <c r="N4194" s="208"/>
      <c r="O41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5" spans="1:15">
      <c r="A4195" s="156"/>
      <c r="B4195" s="220"/>
      <c r="C4195" s="150"/>
      <c r="D4195" s="150"/>
      <c r="E4195" s="150"/>
      <c r="F4195" s="150"/>
      <c r="G4195" s="151"/>
      <c r="H4195" s="23">
        <f>MONTH(CtasReceber[[#This Row],[Data Vencimento]])</f>
        <v>1</v>
      </c>
      <c r="I4195" s="23">
        <f>YEAR(CtasReceber[[#This Row],[Data Vencimento]])</f>
        <v>1900</v>
      </c>
      <c r="J4195" s="156"/>
      <c r="K4195" s="23">
        <f>MONTH(CtasReceber[[#This Row],[Data Recebimento]])</f>
        <v>1</v>
      </c>
      <c r="L4195" s="23">
        <f>YEAR(CtasReceber[[#This Row],[Data Recebimento]])</f>
        <v>1900</v>
      </c>
      <c r="M4195" s="154"/>
      <c r="N4195" s="208"/>
      <c r="O41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6" spans="1:15">
      <c r="A4196" s="156"/>
      <c r="B4196" s="220"/>
      <c r="C4196" s="150"/>
      <c r="D4196" s="150"/>
      <c r="E4196" s="150"/>
      <c r="F4196" s="150"/>
      <c r="G4196" s="151"/>
      <c r="H4196" s="23">
        <f>MONTH(CtasReceber[[#This Row],[Data Vencimento]])</f>
        <v>1</v>
      </c>
      <c r="I4196" s="23">
        <f>YEAR(CtasReceber[[#This Row],[Data Vencimento]])</f>
        <v>1900</v>
      </c>
      <c r="J4196" s="156"/>
      <c r="K4196" s="23">
        <f>MONTH(CtasReceber[[#This Row],[Data Recebimento]])</f>
        <v>1</v>
      </c>
      <c r="L4196" s="23">
        <f>YEAR(CtasReceber[[#This Row],[Data Recebimento]])</f>
        <v>1900</v>
      </c>
      <c r="M4196" s="154"/>
      <c r="N4196" s="208"/>
      <c r="O41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7" spans="1:15">
      <c r="A4197" s="156"/>
      <c r="B4197" s="220"/>
      <c r="C4197" s="150"/>
      <c r="D4197" s="150"/>
      <c r="E4197" s="150"/>
      <c r="F4197" s="150"/>
      <c r="G4197" s="151"/>
      <c r="H4197" s="23">
        <f>MONTH(CtasReceber[[#This Row],[Data Vencimento]])</f>
        <v>1</v>
      </c>
      <c r="I4197" s="23">
        <f>YEAR(CtasReceber[[#This Row],[Data Vencimento]])</f>
        <v>1900</v>
      </c>
      <c r="J4197" s="156"/>
      <c r="K4197" s="23">
        <f>MONTH(CtasReceber[[#This Row],[Data Recebimento]])</f>
        <v>1</v>
      </c>
      <c r="L4197" s="23">
        <f>YEAR(CtasReceber[[#This Row],[Data Recebimento]])</f>
        <v>1900</v>
      </c>
      <c r="M4197" s="154"/>
      <c r="N4197" s="208"/>
      <c r="O41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8" spans="1:15">
      <c r="A4198" s="156"/>
      <c r="B4198" s="220"/>
      <c r="C4198" s="150"/>
      <c r="D4198" s="150"/>
      <c r="E4198" s="150"/>
      <c r="F4198" s="150"/>
      <c r="G4198" s="151"/>
      <c r="H4198" s="23">
        <f>MONTH(CtasReceber[[#This Row],[Data Vencimento]])</f>
        <v>1</v>
      </c>
      <c r="I4198" s="23">
        <f>YEAR(CtasReceber[[#This Row],[Data Vencimento]])</f>
        <v>1900</v>
      </c>
      <c r="J4198" s="156"/>
      <c r="K4198" s="23">
        <f>MONTH(CtasReceber[[#This Row],[Data Recebimento]])</f>
        <v>1</v>
      </c>
      <c r="L4198" s="23">
        <f>YEAR(CtasReceber[[#This Row],[Data Recebimento]])</f>
        <v>1900</v>
      </c>
      <c r="M4198" s="154"/>
      <c r="N4198" s="208"/>
      <c r="O41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199" spans="1:15">
      <c r="A4199" s="156"/>
      <c r="B4199" s="220"/>
      <c r="C4199" s="150"/>
      <c r="D4199" s="150"/>
      <c r="E4199" s="150"/>
      <c r="F4199" s="150"/>
      <c r="G4199" s="151"/>
      <c r="H4199" s="23">
        <f>MONTH(CtasReceber[[#This Row],[Data Vencimento]])</f>
        <v>1</v>
      </c>
      <c r="I4199" s="23">
        <f>YEAR(CtasReceber[[#This Row],[Data Vencimento]])</f>
        <v>1900</v>
      </c>
      <c r="J4199" s="156"/>
      <c r="K4199" s="23">
        <f>MONTH(CtasReceber[[#This Row],[Data Recebimento]])</f>
        <v>1</v>
      </c>
      <c r="L4199" s="23">
        <f>YEAR(CtasReceber[[#This Row],[Data Recebimento]])</f>
        <v>1900</v>
      </c>
      <c r="M4199" s="154"/>
      <c r="N4199" s="208"/>
      <c r="O41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0" spans="1:15">
      <c r="A4200" s="156"/>
      <c r="B4200" s="220"/>
      <c r="C4200" s="150"/>
      <c r="D4200" s="150"/>
      <c r="E4200" s="150"/>
      <c r="F4200" s="150"/>
      <c r="G4200" s="151"/>
      <c r="H4200" s="23">
        <f>MONTH(CtasReceber[[#This Row],[Data Vencimento]])</f>
        <v>1</v>
      </c>
      <c r="I4200" s="23">
        <f>YEAR(CtasReceber[[#This Row],[Data Vencimento]])</f>
        <v>1900</v>
      </c>
      <c r="J4200" s="156"/>
      <c r="K4200" s="23">
        <f>MONTH(CtasReceber[[#This Row],[Data Recebimento]])</f>
        <v>1</v>
      </c>
      <c r="L4200" s="23">
        <f>YEAR(CtasReceber[[#This Row],[Data Recebimento]])</f>
        <v>1900</v>
      </c>
      <c r="M4200" s="154"/>
      <c r="N4200" s="208"/>
      <c r="O42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1" spans="1:15">
      <c r="A4201" s="156"/>
      <c r="B4201" s="220"/>
      <c r="C4201" s="150"/>
      <c r="D4201" s="150"/>
      <c r="E4201" s="150"/>
      <c r="F4201" s="150"/>
      <c r="G4201" s="151"/>
      <c r="H4201" s="23">
        <f>MONTH(CtasReceber[[#This Row],[Data Vencimento]])</f>
        <v>1</v>
      </c>
      <c r="I4201" s="23">
        <f>YEAR(CtasReceber[[#This Row],[Data Vencimento]])</f>
        <v>1900</v>
      </c>
      <c r="J4201" s="156"/>
      <c r="K4201" s="23">
        <f>MONTH(CtasReceber[[#This Row],[Data Recebimento]])</f>
        <v>1</v>
      </c>
      <c r="L4201" s="23">
        <f>YEAR(CtasReceber[[#This Row],[Data Recebimento]])</f>
        <v>1900</v>
      </c>
      <c r="M4201" s="154"/>
      <c r="N4201" s="208"/>
      <c r="O42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2" spans="1:15">
      <c r="A4202" s="156"/>
      <c r="B4202" s="220"/>
      <c r="C4202" s="150"/>
      <c r="D4202" s="150"/>
      <c r="E4202" s="150"/>
      <c r="F4202" s="150"/>
      <c r="G4202" s="151"/>
      <c r="H4202" s="23">
        <f>MONTH(CtasReceber[[#This Row],[Data Vencimento]])</f>
        <v>1</v>
      </c>
      <c r="I4202" s="23">
        <f>YEAR(CtasReceber[[#This Row],[Data Vencimento]])</f>
        <v>1900</v>
      </c>
      <c r="J4202" s="156"/>
      <c r="K4202" s="23">
        <f>MONTH(CtasReceber[[#This Row],[Data Recebimento]])</f>
        <v>1</v>
      </c>
      <c r="L4202" s="23">
        <f>YEAR(CtasReceber[[#This Row],[Data Recebimento]])</f>
        <v>1900</v>
      </c>
      <c r="M4202" s="154"/>
      <c r="N4202" s="208"/>
      <c r="O42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3" spans="1:15">
      <c r="A4203" s="156"/>
      <c r="B4203" s="220"/>
      <c r="C4203" s="150"/>
      <c r="D4203" s="150"/>
      <c r="E4203" s="150"/>
      <c r="F4203" s="150"/>
      <c r="G4203" s="151"/>
      <c r="H4203" s="23">
        <f>MONTH(CtasReceber[[#This Row],[Data Vencimento]])</f>
        <v>1</v>
      </c>
      <c r="I4203" s="23">
        <f>YEAR(CtasReceber[[#This Row],[Data Vencimento]])</f>
        <v>1900</v>
      </c>
      <c r="J4203" s="156"/>
      <c r="K4203" s="23">
        <f>MONTH(CtasReceber[[#This Row],[Data Recebimento]])</f>
        <v>1</v>
      </c>
      <c r="L4203" s="23">
        <f>YEAR(CtasReceber[[#This Row],[Data Recebimento]])</f>
        <v>1900</v>
      </c>
      <c r="M4203" s="154"/>
      <c r="N4203" s="208"/>
      <c r="O42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4" spans="1:15">
      <c r="A4204" s="156"/>
      <c r="B4204" s="220"/>
      <c r="C4204" s="150"/>
      <c r="D4204" s="150"/>
      <c r="E4204" s="150"/>
      <c r="F4204" s="150"/>
      <c r="G4204" s="151"/>
      <c r="H4204" s="23">
        <f>MONTH(CtasReceber[[#This Row],[Data Vencimento]])</f>
        <v>1</v>
      </c>
      <c r="I4204" s="23">
        <f>YEAR(CtasReceber[[#This Row],[Data Vencimento]])</f>
        <v>1900</v>
      </c>
      <c r="J4204" s="156"/>
      <c r="K4204" s="23">
        <f>MONTH(CtasReceber[[#This Row],[Data Recebimento]])</f>
        <v>1</v>
      </c>
      <c r="L4204" s="23">
        <f>YEAR(CtasReceber[[#This Row],[Data Recebimento]])</f>
        <v>1900</v>
      </c>
      <c r="M4204" s="154"/>
      <c r="N4204" s="208"/>
      <c r="O42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5" spans="1:15">
      <c r="A4205" s="156"/>
      <c r="B4205" s="220"/>
      <c r="C4205" s="150"/>
      <c r="D4205" s="150"/>
      <c r="E4205" s="150"/>
      <c r="F4205" s="150"/>
      <c r="G4205" s="151"/>
      <c r="H4205" s="23">
        <f>MONTH(CtasReceber[[#This Row],[Data Vencimento]])</f>
        <v>1</v>
      </c>
      <c r="I4205" s="23">
        <f>YEAR(CtasReceber[[#This Row],[Data Vencimento]])</f>
        <v>1900</v>
      </c>
      <c r="J4205" s="156"/>
      <c r="K4205" s="23">
        <f>MONTH(CtasReceber[[#This Row],[Data Recebimento]])</f>
        <v>1</v>
      </c>
      <c r="L4205" s="23">
        <f>YEAR(CtasReceber[[#This Row],[Data Recebimento]])</f>
        <v>1900</v>
      </c>
      <c r="M4205" s="154"/>
      <c r="N4205" s="208"/>
      <c r="O42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6" spans="1:15">
      <c r="A4206" s="156"/>
      <c r="B4206" s="220"/>
      <c r="C4206" s="150"/>
      <c r="D4206" s="150"/>
      <c r="E4206" s="150"/>
      <c r="F4206" s="150"/>
      <c r="G4206" s="151"/>
      <c r="H4206" s="23">
        <f>MONTH(CtasReceber[[#This Row],[Data Vencimento]])</f>
        <v>1</v>
      </c>
      <c r="I4206" s="23">
        <f>YEAR(CtasReceber[[#This Row],[Data Vencimento]])</f>
        <v>1900</v>
      </c>
      <c r="J4206" s="156"/>
      <c r="K4206" s="23">
        <f>MONTH(CtasReceber[[#This Row],[Data Recebimento]])</f>
        <v>1</v>
      </c>
      <c r="L4206" s="23">
        <f>YEAR(CtasReceber[[#This Row],[Data Recebimento]])</f>
        <v>1900</v>
      </c>
      <c r="M4206" s="154"/>
      <c r="N4206" s="208"/>
      <c r="O42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7" spans="1:15">
      <c r="A4207" s="156"/>
      <c r="B4207" s="220"/>
      <c r="C4207" s="150"/>
      <c r="D4207" s="150"/>
      <c r="E4207" s="150"/>
      <c r="F4207" s="150"/>
      <c r="G4207" s="151"/>
      <c r="H4207" s="23">
        <f>MONTH(CtasReceber[[#This Row],[Data Vencimento]])</f>
        <v>1</v>
      </c>
      <c r="I4207" s="23">
        <f>YEAR(CtasReceber[[#This Row],[Data Vencimento]])</f>
        <v>1900</v>
      </c>
      <c r="J4207" s="156"/>
      <c r="K4207" s="23">
        <f>MONTH(CtasReceber[[#This Row],[Data Recebimento]])</f>
        <v>1</v>
      </c>
      <c r="L4207" s="23">
        <f>YEAR(CtasReceber[[#This Row],[Data Recebimento]])</f>
        <v>1900</v>
      </c>
      <c r="M4207" s="154"/>
      <c r="N4207" s="208"/>
      <c r="O42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8" spans="1:15">
      <c r="A4208" s="156"/>
      <c r="B4208" s="220"/>
      <c r="C4208" s="150"/>
      <c r="D4208" s="150"/>
      <c r="E4208" s="150"/>
      <c r="F4208" s="150"/>
      <c r="G4208" s="151"/>
      <c r="H4208" s="23">
        <f>MONTH(CtasReceber[[#This Row],[Data Vencimento]])</f>
        <v>1</v>
      </c>
      <c r="I4208" s="23">
        <f>YEAR(CtasReceber[[#This Row],[Data Vencimento]])</f>
        <v>1900</v>
      </c>
      <c r="J4208" s="156"/>
      <c r="K4208" s="23">
        <f>MONTH(CtasReceber[[#This Row],[Data Recebimento]])</f>
        <v>1</v>
      </c>
      <c r="L4208" s="23">
        <f>YEAR(CtasReceber[[#This Row],[Data Recebimento]])</f>
        <v>1900</v>
      </c>
      <c r="M4208" s="154"/>
      <c r="N4208" s="208"/>
      <c r="O42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09" spans="1:15">
      <c r="A4209" s="156"/>
      <c r="B4209" s="220"/>
      <c r="C4209" s="150"/>
      <c r="D4209" s="150"/>
      <c r="E4209" s="150"/>
      <c r="F4209" s="150"/>
      <c r="G4209" s="151"/>
      <c r="H4209" s="23">
        <f>MONTH(CtasReceber[[#This Row],[Data Vencimento]])</f>
        <v>1</v>
      </c>
      <c r="I4209" s="23">
        <f>YEAR(CtasReceber[[#This Row],[Data Vencimento]])</f>
        <v>1900</v>
      </c>
      <c r="J4209" s="156"/>
      <c r="K4209" s="23">
        <f>MONTH(CtasReceber[[#This Row],[Data Recebimento]])</f>
        <v>1</v>
      </c>
      <c r="L4209" s="23">
        <f>YEAR(CtasReceber[[#This Row],[Data Recebimento]])</f>
        <v>1900</v>
      </c>
      <c r="M4209" s="154"/>
      <c r="N4209" s="208"/>
      <c r="O42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0" spans="1:15">
      <c r="A4210" s="156"/>
      <c r="B4210" s="220"/>
      <c r="C4210" s="150"/>
      <c r="D4210" s="150"/>
      <c r="E4210" s="150"/>
      <c r="F4210" s="150"/>
      <c r="G4210" s="151"/>
      <c r="H4210" s="23">
        <f>MONTH(CtasReceber[[#This Row],[Data Vencimento]])</f>
        <v>1</v>
      </c>
      <c r="I4210" s="23">
        <f>YEAR(CtasReceber[[#This Row],[Data Vencimento]])</f>
        <v>1900</v>
      </c>
      <c r="J4210" s="156"/>
      <c r="K4210" s="23">
        <f>MONTH(CtasReceber[[#This Row],[Data Recebimento]])</f>
        <v>1</v>
      </c>
      <c r="L4210" s="23">
        <f>YEAR(CtasReceber[[#This Row],[Data Recebimento]])</f>
        <v>1900</v>
      </c>
      <c r="M4210" s="154"/>
      <c r="N4210" s="208"/>
      <c r="O42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1" spans="1:15">
      <c r="A4211" s="156"/>
      <c r="B4211" s="220"/>
      <c r="C4211" s="150"/>
      <c r="D4211" s="150"/>
      <c r="E4211" s="150"/>
      <c r="F4211" s="150"/>
      <c r="G4211" s="151"/>
      <c r="H4211" s="23">
        <f>MONTH(CtasReceber[[#This Row],[Data Vencimento]])</f>
        <v>1</v>
      </c>
      <c r="I4211" s="23">
        <f>YEAR(CtasReceber[[#This Row],[Data Vencimento]])</f>
        <v>1900</v>
      </c>
      <c r="J4211" s="156"/>
      <c r="K4211" s="23">
        <f>MONTH(CtasReceber[[#This Row],[Data Recebimento]])</f>
        <v>1</v>
      </c>
      <c r="L4211" s="23">
        <f>YEAR(CtasReceber[[#This Row],[Data Recebimento]])</f>
        <v>1900</v>
      </c>
      <c r="M4211" s="154"/>
      <c r="N4211" s="208"/>
      <c r="O42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2" spans="1:15">
      <c r="A4212" s="156"/>
      <c r="B4212" s="220"/>
      <c r="C4212" s="150"/>
      <c r="D4212" s="150"/>
      <c r="E4212" s="150"/>
      <c r="F4212" s="150"/>
      <c r="G4212" s="151"/>
      <c r="H4212" s="23">
        <f>MONTH(CtasReceber[[#This Row],[Data Vencimento]])</f>
        <v>1</v>
      </c>
      <c r="I4212" s="23">
        <f>YEAR(CtasReceber[[#This Row],[Data Vencimento]])</f>
        <v>1900</v>
      </c>
      <c r="J4212" s="156"/>
      <c r="K4212" s="23">
        <f>MONTH(CtasReceber[[#This Row],[Data Recebimento]])</f>
        <v>1</v>
      </c>
      <c r="L4212" s="23">
        <f>YEAR(CtasReceber[[#This Row],[Data Recebimento]])</f>
        <v>1900</v>
      </c>
      <c r="M4212" s="154"/>
      <c r="N4212" s="208"/>
      <c r="O42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3" spans="1:15">
      <c r="A4213" s="156"/>
      <c r="B4213" s="220"/>
      <c r="C4213" s="150"/>
      <c r="D4213" s="150"/>
      <c r="E4213" s="150"/>
      <c r="F4213" s="150"/>
      <c r="G4213" s="151"/>
      <c r="H4213" s="23">
        <f>MONTH(CtasReceber[[#This Row],[Data Vencimento]])</f>
        <v>1</v>
      </c>
      <c r="I4213" s="23">
        <f>YEAR(CtasReceber[[#This Row],[Data Vencimento]])</f>
        <v>1900</v>
      </c>
      <c r="J4213" s="156"/>
      <c r="K4213" s="23">
        <f>MONTH(CtasReceber[[#This Row],[Data Recebimento]])</f>
        <v>1</v>
      </c>
      <c r="L4213" s="23">
        <f>YEAR(CtasReceber[[#This Row],[Data Recebimento]])</f>
        <v>1900</v>
      </c>
      <c r="M4213" s="154"/>
      <c r="N4213" s="208"/>
      <c r="O42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4" spans="1:15">
      <c r="A4214" s="156"/>
      <c r="B4214" s="220"/>
      <c r="C4214" s="150"/>
      <c r="D4214" s="150"/>
      <c r="E4214" s="150"/>
      <c r="F4214" s="150"/>
      <c r="G4214" s="151"/>
      <c r="H4214" s="23">
        <f>MONTH(CtasReceber[[#This Row],[Data Vencimento]])</f>
        <v>1</v>
      </c>
      <c r="I4214" s="23">
        <f>YEAR(CtasReceber[[#This Row],[Data Vencimento]])</f>
        <v>1900</v>
      </c>
      <c r="J4214" s="156"/>
      <c r="K4214" s="23">
        <f>MONTH(CtasReceber[[#This Row],[Data Recebimento]])</f>
        <v>1</v>
      </c>
      <c r="L4214" s="23">
        <f>YEAR(CtasReceber[[#This Row],[Data Recebimento]])</f>
        <v>1900</v>
      </c>
      <c r="M4214" s="154"/>
      <c r="N4214" s="208"/>
      <c r="O42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5" spans="1:15">
      <c r="A4215" s="156"/>
      <c r="B4215" s="220"/>
      <c r="C4215" s="150"/>
      <c r="D4215" s="150"/>
      <c r="E4215" s="150"/>
      <c r="F4215" s="150"/>
      <c r="G4215" s="151"/>
      <c r="H4215" s="23">
        <f>MONTH(CtasReceber[[#This Row],[Data Vencimento]])</f>
        <v>1</v>
      </c>
      <c r="I4215" s="23">
        <f>YEAR(CtasReceber[[#This Row],[Data Vencimento]])</f>
        <v>1900</v>
      </c>
      <c r="J4215" s="156"/>
      <c r="K4215" s="23">
        <f>MONTH(CtasReceber[[#This Row],[Data Recebimento]])</f>
        <v>1</v>
      </c>
      <c r="L4215" s="23">
        <f>YEAR(CtasReceber[[#This Row],[Data Recebimento]])</f>
        <v>1900</v>
      </c>
      <c r="M4215" s="154"/>
      <c r="N4215" s="208"/>
      <c r="O42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6" spans="1:15">
      <c r="A4216" s="156"/>
      <c r="B4216" s="220"/>
      <c r="C4216" s="150"/>
      <c r="D4216" s="150"/>
      <c r="E4216" s="150"/>
      <c r="F4216" s="150"/>
      <c r="G4216" s="151"/>
      <c r="H4216" s="23">
        <f>MONTH(CtasReceber[[#This Row],[Data Vencimento]])</f>
        <v>1</v>
      </c>
      <c r="I4216" s="23">
        <f>YEAR(CtasReceber[[#This Row],[Data Vencimento]])</f>
        <v>1900</v>
      </c>
      <c r="J4216" s="156"/>
      <c r="K4216" s="23">
        <f>MONTH(CtasReceber[[#This Row],[Data Recebimento]])</f>
        <v>1</v>
      </c>
      <c r="L4216" s="23">
        <f>YEAR(CtasReceber[[#This Row],[Data Recebimento]])</f>
        <v>1900</v>
      </c>
      <c r="M4216" s="154"/>
      <c r="N4216" s="208"/>
      <c r="O42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7" spans="1:15">
      <c r="A4217" s="156"/>
      <c r="B4217" s="220"/>
      <c r="C4217" s="150"/>
      <c r="D4217" s="150"/>
      <c r="E4217" s="150"/>
      <c r="F4217" s="150"/>
      <c r="G4217" s="151"/>
      <c r="H4217" s="23">
        <f>MONTH(CtasReceber[[#This Row],[Data Vencimento]])</f>
        <v>1</v>
      </c>
      <c r="I4217" s="23">
        <f>YEAR(CtasReceber[[#This Row],[Data Vencimento]])</f>
        <v>1900</v>
      </c>
      <c r="J4217" s="156"/>
      <c r="K4217" s="23">
        <f>MONTH(CtasReceber[[#This Row],[Data Recebimento]])</f>
        <v>1</v>
      </c>
      <c r="L4217" s="23">
        <f>YEAR(CtasReceber[[#This Row],[Data Recebimento]])</f>
        <v>1900</v>
      </c>
      <c r="M4217" s="154"/>
      <c r="N4217" s="208"/>
      <c r="O42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8" spans="1:15">
      <c r="A4218" s="156"/>
      <c r="B4218" s="220"/>
      <c r="C4218" s="150"/>
      <c r="D4218" s="150"/>
      <c r="E4218" s="150"/>
      <c r="F4218" s="150"/>
      <c r="G4218" s="151"/>
      <c r="H4218" s="23">
        <f>MONTH(CtasReceber[[#This Row],[Data Vencimento]])</f>
        <v>1</v>
      </c>
      <c r="I4218" s="23">
        <f>YEAR(CtasReceber[[#This Row],[Data Vencimento]])</f>
        <v>1900</v>
      </c>
      <c r="J4218" s="156"/>
      <c r="K4218" s="23">
        <f>MONTH(CtasReceber[[#This Row],[Data Recebimento]])</f>
        <v>1</v>
      </c>
      <c r="L4218" s="23">
        <f>YEAR(CtasReceber[[#This Row],[Data Recebimento]])</f>
        <v>1900</v>
      </c>
      <c r="M4218" s="154"/>
      <c r="N4218" s="208"/>
      <c r="O42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19" spans="1:15">
      <c r="A4219" s="156"/>
      <c r="B4219" s="220"/>
      <c r="C4219" s="150"/>
      <c r="D4219" s="150"/>
      <c r="E4219" s="150"/>
      <c r="F4219" s="150"/>
      <c r="G4219" s="151"/>
      <c r="H4219" s="23">
        <f>MONTH(CtasReceber[[#This Row],[Data Vencimento]])</f>
        <v>1</v>
      </c>
      <c r="I4219" s="23">
        <f>YEAR(CtasReceber[[#This Row],[Data Vencimento]])</f>
        <v>1900</v>
      </c>
      <c r="J4219" s="156"/>
      <c r="K4219" s="23">
        <f>MONTH(CtasReceber[[#This Row],[Data Recebimento]])</f>
        <v>1</v>
      </c>
      <c r="L4219" s="23">
        <f>YEAR(CtasReceber[[#This Row],[Data Recebimento]])</f>
        <v>1900</v>
      </c>
      <c r="M4219" s="154"/>
      <c r="N4219" s="208"/>
      <c r="O42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0" spans="1:15">
      <c r="A4220" s="156"/>
      <c r="B4220" s="220"/>
      <c r="C4220" s="150"/>
      <c r="D4220" s="150"/>
      <c r="E4220" s="150"/>
      <c r="F4220" s="150"/>
      <c r="G4220" s="151"/>
      <c r="H4220" s="23">
        <f>MONTH(CtasReceber[[#This Row],[Data Vencimento]])</f>
        <v>1</v>
      </c>
      <c r="I4220" s="23">
        <f>YEAR(CtasReceber[[#This Row],[Data Vencimento]])</f>
        <v>1900</v>
      </c>
      <c r="J4220" s="156"/>
      <c r="K4220" s="23">
        <f>MONTH(CtasReceber[[#This Row],[Data Recebimento]])</f>
        <v>1</v>
      </c>
      <c r="L4220" s="23">
        <f>YEAR(CtasReceber[[#This Row],[Data Recebimento]])</f>
        <v>1900</v>
      </c>
      <c r="M4220" s="154"/>
      <c r="N4220" s="208"/>
      <c r="O42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1" spans="1:15">
      <c r="A4221" s="156"/>
      <c r="B4221" s="220"/>
      <c r="C4221" s="150"/>
      <c r="D4221" s="150"/>
      <c r="E4221" s="150"/>
      <c r="F4221" s="150"/>
      <c r="G4221" s="151"/>
      <c r="H4221" s="23">
        <f>MONTH(CtasReceber[[#This Row],[Data Vencimento]])</f>
        <v>1</v>
      </c>
      <c r="I4221" s="23">
        <f>YEAR(CtasReceber[[#This Row],[Data Vencimento]])</f>
        <v>1900</v>
      </c>
      <c r="J4221" s="156"/>
      <c r="K4221" s="23">
        <f>MONTH(CtasReceber[[#This Row],[Data Recebimento]])</f>
        <v>1</v>
      </c>
      <c r="L4221" s="23">
        <f>YEAR(CtasReceber[[#This Row],[Data Recebimento]])</f>
        <v>1900</v>
      </c>
      <c r="M4221" s="154"/>
      <c r="N4221" s="208"/>
      <c r="O42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2" spans="1:15">
      <c r="A4222" s="156"/>
      <c r="B4222" s="220"/>
      <c r="C4222" s="150"/>
      <c r="D4222" s="150"/>
      <c r="E4222" s="150"/>
      <c r="F4222" s="150"/>
      <c r="G4222" s="151"/>
      <c r="H4222" s="23">
        <f>MONTH(CtasReceber[[#This Row],[Data Vencimento]])</f>
        <v>1</v>
      </c>
      <c r="I4222" s="23">
        <f>YEAR(CtasReceber[[#This Row],[Data Vencimento]])</f>
        <v>1900</v>
      </c>
      <c r="J4222" s="156"/>
      <c r="K4222" s="23">
        <f>MONTH(CtasReceber[[#This Row],[Data Recebimento]])</f>
        <v>1</v>
      </c>
      <c r="L4222" s="23">
        <f>YEAR(CtasReceber[[#This Row],[Data Recebimento]])</f>
        <v>1900</v>
      </c>
      <c r="M4222" s="154"/>
      <c r="N4222" s="208"/>
      <c r="O42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3" spans="1:15">
      <c r="A4223" s="156"/>
      <c r="B4223" s="220"/>
      <c r="C4223" s="150"/>
      <c r="D4223" s="150"/>
      <c r="E4223" s="150"/>
      <c r="F4223" s="150"/>
      <c r="G4223" s="151"/>
      <c r="H4223" s="23">
        <f>MONTH(CtasReceber[[#This Row],[Data Vencimento]])</f>
        <v>1</v>
      </c>
      <c r="I4223" s="23">
        <f>YEAR(CtasReceber[[#This Row],[Data Vencimento]])</f>
        <v>1900</v>
      </c>
      <c r="J4223" s="156"/>
      <c r="K4223" s="23">
        <f>MONTH(CtasReceber[[#This Row],[Data Recebimento]])</f>
        <v>1</v>
      </c>
      <c r="L4223" s="23">
        <f>YEAR(CtasReceber[[#This Row],[Data Recebimento]])</f>
        <v>1900</v>
      </c>
      <c r="M4223" s="154"/>
      <c r="N4223" s="208"/>
      <c r="O42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4" spans="1:15">
      <c r="A4224" s="156"/>
      <c r="B4224" s="220"/>
      <c r="C4224" s="150"/>
      <c r="D4224" s="150"/>
      <c r="E4224" s="150"/>
      <c r="F4224" s="150"/>
      <c r="G4224" s="151"/>
      <c r="H4224" s="23">
        <f>MONTH(CtasReceber[[#This Row],[Data Vencimento]])</f>
        <v>1</v>
      </c>
      <c r="I4224" s="23">
        <f>YEAR(CtasReceber[[#This Row],[Data Vencimento]])</f>
        <v>1900</v>
      </c>
      <c r="J4224" s="156"/>
      <c r="K4224" s="23">
        <f>MONTH(CtasReceber[[#This Row],[Data Recebimento]])</f>
        <v>1</v>
      </c>
      <c r="L4224" s="23">
        <f>YEAR(CtasReceber[[#This Row],[Data Recebimento]])</f>
        <v>1900</v>
      </c>
      <c r="M4224" s="154"/>
      <c r="N4224" s="208"/>
      <c r="O42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5" spans="1:15">
      <c r="A4225" s="156"/>
      <c r="B4225" s="220"/>
      <c r="C4225" s="150"/>
      <c r="D4225" s="150"/>
      <c r="E4225" s="150"/>
      <c r="F4225" s="150"/>
      <c r="G4225" s="151"/>
      <c r="H4225" s="23">
        <f>MONTH(CtasReceber[[#This Row],[Data Vencimento]])</f>
        <v>1</v>
      </c>
      <c r="I4225" s="23">
        <f>YEAR(CtasReceber[[#This Row],[Data Vencimento]])</f>
        <v>1900</v>
      </c>
      <c r="J4225" s="156"/>
      <c r="K4225" s="23">
        <f>MONTH(CtasReceber[[#This Row],[Data Recebimento]])</f>
        <v>1</v>
      </c>
      <c r="L4225" s="23">
        <f>YEAR(CtasReceber[[#This Row],[Data Recebimento]])</f>
        <v>1900</v>
      </c>
      <c r="M4225" s="154"/>
      <c r="N4225" s="208"/>
      <c r="O42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6" spans="1:15">
      <c r="A4226" s="156"/>
      <c r="B4226" s="220"/>
      <c r="C4226" s="150"/>
      <c r="D4226" s="150"/>
      <c r="E4226" s="150"/>
      <c r="F4226" s="150"/>
      <c r="G4226" s="151"/>
      <c r="H4226" s="23">
        <f>MONTH(CtasReceber[[#This Row],[Data Vencimento]])</f>
        <v>1</v>
      </c>
      <c r="I4226" s="23">
        <f>YEAR(CtasReceber[[#This Row],[Data Vencimento]])</f>
        <v>1900</v>
      </c>
      <c r="J4226" s="156"/>
      <c r="K4226" s="23">
        <f>MONTH(CtasReceber[[#This Row],[Data Recebimento]])</f>
        <v>1</v>
      </c>
      <c r="L4226" s="23">
        <f>YEAR(CtasReceber[[#This Row],[Data Recebimento]])</f>
        <v>1900</v>
      </c>
      <c r="M4226" s="154"/>
      <c r="N4226" s="208"/>
      <c r="O42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7" spans="1:15">
      <c r="A4227" s="156"/>
      <c r="B4227" s="220"/>
      <c r="C4227" s="150"/>
      <c r="D4227" s="150"/>
      <c r="E4227" s="150"/>
      <c r="F4227" s="150"/>
      <c r="G4227" s="151"/>
      <c r="H4227" s="23">
        <f>MONTH(CtasReceber[[#This Row],[Data Vencimento]])</f>
        <v>1</v>
      </c>
      <c r="I4227" s="23">
        <f>YEAR(CtasReceber[[#This Row],[Data Vencimento]])</f>
        <v>1900</v>
      </c>
      <c r="J4227" s="156"/>
      <c r="K4227" s="23">
        <f>MONTH(CtasReceber[[#This Row],[Data Recebimento]])</f>
        <v>1</v>
      </c>
      <c r="L4227" s="23">
        <f>YEAR(CtasReceber[[#This Row],[Data Recebimento]])</f>
        <v>1900</v>
      </c>
      <c r="M4227" s="154"/>
      <c r="N4227" s="208"/>
      <c r="O42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8" spans="1:15">
      <c r="A4228" s="156"/>
      <c r="B4228" s="220"/>
      <c r="C4228" s="150"/>
      <c r="D4228" s="150"/>
      <c r="E4228" s="150"/>
      <c r="F4228" s="150"/>
      <c r="G4228" s="151"/>
      <c r="H4228" s="23">
        <f>MONTH(CtasReceber[[#This Row],[Data Vencimento]])</f>
        <v>1</v>
      </c>
      <c r="I4228" s="23">
        <f>YEAR(CtasReceber[[#This Row],[Data Vencimento]])</f>
        <v>1900</v>
      </c>
      <c r="J4228" s="156"/>
      <c r="K4228" s="23">
        <f>MONTH(CtasReceber[[#This Row],[Data Recebimento]])</f>
        <v>1</v>
      </c>
      <c r="L4228" s="23">
        <f>YEAR(CtasReceber[[#This Row],[Data Recebimento]])</f>
        <v>1900</v>
      </c>
      <c r="M4228" s="154"/>
      <c r="N4228" s="208"/>
      <c r="O42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29" spans="1:15">
      <c r="A4229" s="156"/>
      <c r="B4229" s="220"/>
      <c r="C4229" s="150"/>
      <c r="D4229" s="150"/>
      <c r="E4229" s="150"/>
      <c r="F4229" s="150"/>
      <c r="G4229" s="151"/>
      <c r="H4229" s="23">
        <f>MONTH(CtasReceber[[#This Row],[Data Vencimento]])</f>
        <v>1</v>
      </c>
      <c r="I4229" s="23">
        <f>YEAR(CtasReceber[[#This Row],[Data Vencimento]])</f>
        <v>1900</v>
      </c>
      <c r="J4229" s="156"/>
      <c r="K4229" s="23">
        <f>MONTH(CtasReceber[[#This Row],[Data Recebimento]])</f>
        <v>1</v>
      </c>
      <c r="L4229" s="23">
        <f>YEAR(CtasReceber[[#This Row],[Data Recebimento]])</f>
        <v>1900</v>
      </c>
      <c r="M4229" s="154"/>
      <c r="N4229" s="208"/>
      <c r="O42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0" spans="1:15">
      <c r="A4230" s="156"/>
      <c r="B4230" s="220"/>
      <c r="C4230" s="150"/>
      <c r="D4230" s="150"/>
      <c r="E4230" s="150"/>
      <c r="F4230" s="150"/>
      <c r="G4230" s="151"/>
      <c r="H4230" s="23">
        <f>MONTH(CtasReceber[[#This Row],[Data Vencimento]])</f>
        <v>1</v>
      </c>
      <c r="I4230" s="23">
        <f>YEAR(CtasReceber[[#This Row],[Data Vencimento]])</f>
        <v>1900</v>
      </c>
      <c r="J4230" s="156"/>
      <c r="K4230" s="23">
        <f>MONTH(CtasReceber[[#This Row],[Data Recebimento]])</f>
        <v>1</v>
      </c>
      <c r="L4230" s="23">
        <f>YEAR(CtasReceber[[#This Row],[Data Recebimento]])</f>
        <v>1900</v>
      </c>
      <c r="M4230" s="154"/>
      <c r="N4230" s="208"/>
      <c r="O42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1" spans="1:15">
      <c r="A4231" s="156"/>
      <c r="B4231" s="220"/>
      <c r="C4231" s="150"/>
      <c r="D4231" s="150"/>
      <c r="E4231" s="150"/>
      <c r="F4231" s="150"/>
      <c r="G4231" s="151"/>
      <c r="H4231" s="23">
        <f>MONTH(CtasReceber[[#This Row],[Data Vencimento]])</f>
        <v>1</v>
      </c>
      <c r="I4231" s="23">
        <f>YEAR(CtasReceber[[#This Row],[Data Vencimento]])</f>
        <v>1900</v>
      </c>
      <c r="J4231" s="156"/>
      <c r="K4231" s="23">
        <f>MONTH(CtasReceber[[#This Row],[Data Recebimento]])</f>
        <v>1</v>
      </c>
      <c r="L4231" s="23">
        <f>YEAR(CtasReceber[[#This Row],[Data Recebimento]])</f>
        <v>1900</v>
      </c>
      <c r="M4231" s="154"/>
      <c r="N4231" s="208"/>
      <c r="O42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2" spans="1:15">
      <c r="A4232" s="156"/>
      <c r="B4232" s="220"/>
      <c r="C4232" s="150"/>
      <c r="D4232" s="150"/>
      <c r="E4232" s="150"/>
      <c r="F4232" s="150"/>
      <c r="G4232" s="151"/>
      <c r="H4232" s="23">
        <f>MONTH(CtasReceber[[#This Row],[Data Vencimento]])</f>
        <v>1</v>
      </c>
      <c r="I4232" s="23">
        <f>YEAR(CtasReceber[[#This Row],[Data Vencimento]])</f>
        <v>1900</v>
      </c>
      <c r="J4232" s="156"/>
      <c r="K4232" s="23">
        <f>MONTH(CtasReceber[[#This Row],[Data Recebimento]])</f>
        <v>1</v>
      </c>
      <c r="L4232" s="23">
        <f>YEAR(CtasReceber[[#This Row],[Data Recebimento]])</f>
        <v>1900</v>
      </c>
      <c r="M4232" s="154"/>
      <c r="N4232" s="208"/>
      <c r="O42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3" spans="1:15">
      <c r="A4233" s="156"/>
      <c r="B4233" s="220"/>
      <c r="C4233" s="150"/>
      <c r="D4233" s="150"/>
      <c r="E4233" s="150"/>
      <c r="F4233" s="150"/>
      <c r="G4233" s="151"/>
      <c r="H4233" s="23">
        <f>MONTH(CtasReceber[[#This Row],[Data Vencimento]])</f>
        <v>1</v>
      </c>
      <c r="I4233" s="23">
        <f>YEAR(CtasReceber[[#This Row],[Data Vencimento]])</f>
        <v>1900</v>
      </c>
      <c r="J4233" s="156"/>
      <c r="K4233" s="23">
        <f>MONTH(CtasReceber[[#This Row],[Data Recebimento]])</f>
        <v>1</v>
      </c>
      <c r="L4233" s="23">
        <f>YEAR(CtasReceber[[#This Row],[Data Recebimento]])</f>
        <v>1900</v>
      </c>
      <c r="M4233" s="154"/>
      <c r="N4233" s="208"/>
      <c r="O42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4" spans="1:15">
      <c r="A4234" s="156"/>
      <c r="B4234" s="220"/>
      <c r="C4234" s="150"/>
      <c r="D4234" s="150"/>
      <c r="E4234" s="150"/>
      <c r="F4234" s="150"/>
      <c r="G4234" s="151"/>
      <c r="H4234" s="23">
        <f>MONTH(CtasReceber[[#This Row],[Data Vencimento]])</f>
        <v>1</v>
      </c>
      <c r="I4234" s="23">
        <f>YEAR(CtasReceber[[#This Row],[Data Vencimento]])</f>
        <v>1900</v>
      </c>
      <c r="J4234" s="156"/>
      <c r="K4234" s="23">
        <f>MONTH(CtasReceber[[#This Row],[Data Recebimento]])</f>
        <v>1</v>
      </c>
      <c r="L4234" s="23">
        <f>YEAR(CtasReceber[[#This Row],[Data Recebimento]])</f>
        <v>1900</v>
      </c>
      <c r="M4234" s="154"/>
      <c r="N4234" s="208"/>
      <c r="O42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5" spans="1:15">
      <c r="A4235" s="156"/>
      <c r="B4235" s="220"/>
      <c r="C4235" s="150"/>
      <c r="D4235" s="150"/>
      <c r="E4235" s="150"/>
      <c r="F4235" s="150"/>
      <c r="G4235" s="151"/>
      <c r="H4235" s="23">
        <f>MONTH(CtasReceber[[#This Row],[Data Vencimento]])</f>
        <v>1</v>
      </c>
      <c r="I4235" s="23">
        <f>YEAR(CtasReceber[[#This Row],[Data Vencimento]])</f>
        <v>1900</v>
      </c>
      <c r="J4235" s="156"/>
      <c r="K4235" s="23">
        <f>MONTH(CtasReceber[[#This Row],[Data Recebimento]])</f>
        <v>1</v>
      </c>
      <c r="L4235" s="23">
        <f>YEAR(CtasReceber[[#This Row],[Data Recebimento]])</f>
        <v>1900</v>
      </c>
      <c r="M4235" s="154"/>
      <c r="N4235" s="208"/>
      <c r="O42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6" spans="1:15">
      <c r="A4236" s="156"/>
      <c r="B4236" s="220"/>
      <c r="C4236" s="150"/>
      <c r="D4236" s="150"/>
      <c r="E4236" s="150"/>
      <c r="F4236" s="150"/>
      <c r="G4236" s="151"/>
      <c r="H4236" s="23">
        <f>MONTH(CtasReceber[[#This Row],[Data Vencimento]])</f>
        <v>1</v>
      </c>
      <c r="I4236" s="23">
        <f>YEAR(CtasReceber[[#This Row],[Data Vencimento]])</f>
        <v>1900</v>
      </c>
      <c r="J4236" s="156"/>
      <c r="K4236" s="23">
        <f>MONTH(CtasReceber[[#This Row],[Data Recebimento]])</f>
        <v>1</v>
      </c>
      <c r="L4236" s="23">
        <f>YEAR(CtasReceber[[#This Row],[Data Recebimento]])</f>
        <v>1900</v>
      </c>
      <c r="M4236" s="154"/>
      <c r="N4236" s="208"/>
      <c r="O42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7" spans="1:15">
      <c r="A4237" s="156"/>
      <c r="B4237" s="220"/>
      <c r="C4237" s="150"/>
      <c r="D4237" s="150"/>
      <c r="E4237" s="150"/>
      <c r="F4237" s="150"/>
      <c r="G4237" s="151"/>
      <c r="H4237" s="23">
        <f>MONTH(CtasReceber[[#This Row],[Data Vencimento]])</f>
        <v>1</v>
      </c>
      <c r="I4237" s="23">
        <f>YEAR(CtasReceber[[#This Row],[Data Vencimento]])</f>
        <v>1900</v>
      </c>
      <c r="J4237" s="156"/>
      <c r="K4237" s="23">
        <f>MONTH(CtasReceber[[#This Row],[Data Recebimento]])</f>
        <v>1</v>
      </c>
      <c r="L4237" s="23">
        <f>YEAR(CtasReceber[[#This Row],[Data Recebimento]])</f>
        <v>1900</v>
      </c>
      <c r="M4237" s="154"/>
      <c r="N4237" s="208"/>
      <c r="O42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8" spans="1:15">
      <c r="A4238" s="156"/>
      <c r="B4238" s="220"/>
      <c r="C4238" s="150"/>
      <c r="D4238" s="150"/>
      <c r="E4238" s="150"/>
      <c r="F4238" s="150"/>
      <c r="G4238" s="151"/>
      <c r="H4238" s="23">
        <f>MONTH(CtasReceber[[#This Row],[Data Vencimento]])</f>
        <v>1</v>
      </c>
      <c r="I4238" s="23">
        <f>YEAR(CtasReceber[[#This Row],[Data Vencimento]])</f>
        <v>1900</v>
      </c>
      <c r="J4238" s="156"/>
      <c r="K4238" s="23">
        <f>MONTH(CtasReceber[[#This Row],[Data Recebimento]])</f>
        <v>1</v>
      </c>
      <c r="L4238" s="23">
        <f>YEAR(CtasReceber[[#This Row],[Data Recebimento]])</f>
        <v>1900</v>
      </c>
      <c r="M4238" s="154"/>
      <c r="N4238" s="208"/>
      <c r="O42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39" spans="1:15">
      <c r="A4239" s="156"/>
      <c r="B4239" s="220"/>
      <c r="C4239" s="150"/>
      <c r="D4239" s="150"/>
      <c r="E4239" s="150"/>
      <c r="F4239" s="150"/>
      <c r="G4239" s="151"/>
      <c r="H4239" s="23">
        <f>MONTH(CtasReceber[[#This Row],[Data Vencimento]])</f>
        <v>1</v>
      </c>
      <c r="I4239" s="23">
        <f>YEAR(CtasReceber[[#This Row],[Data Vencimento]])</f>
        <v>1900</v>
      </c>
      <c r="J4239" s="156"/>
      <c r="K4239" s="23">
        <f>MONTH(CtasReceber[[#This Row],[Data Recebimento]])</f>
        <v>1</v>
      </c>
      <c r="L4239" s="23">
        <f>YEAR(CtasReceber[[#This Row],[Data Recebimento]])</f>
        <v>1900</v>
      </c>
      <c r="M4239" s="154"/>
      <c r="N4239" s="208"/>
      <c r="O42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0" spans="1:15">
      <c r="A4240" s="156"/>
      <c r="B4240" s="220"/>
      <c r="C4240" s="150"/>
      <c r="D4240" s="150"/>
      <c r="E4240" s="150"/>
      <c r="F4240" s="150"/>
      <c r="G4240" s="151"/>
      <c r="H4240" s="23">
        <f>MONTH(CtasReceber[[#This Row],[Data Vencimento]])</f>
        <v>1</v>
      </c>
      <c r="I4240" s="23">
        <f>YEAR(CtasReceber[[#This Row],[Data Vencimento]])</f>
        <v>1900</v>
      </c>
      <c r="J4240" s="156"/>
      <c r="K4240" s="23">
        <f>MONTH(CtasReceber[[#This Row],[Data Recebimento]])</f>
        <v>1</v>
      </c>
      <c r="L4240" s="23">
        <f>YEAR(CtasReceber[[#This Row],[Data Recebimento]])</f>
        <v>1900</v>
      </c>
      <c r="M4240" s="154"/>
      <c r="N4240" s="208"/>
      <c r="O42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1" spans="1:15">
      <c r="A4241" s="156"/>
      <c r="B4241" s="220"/>
      <c r="C4241" s="150"/>
      <c r="D4241" s="150"/>
      <c r="E4241" s="150"/>
      <c r="F4241" s="150"/>
      <c r="G4241" s="151"/>
      <c r="H4241" s="23">
        <f>MONTH(CtasReceber[[#This Row],[Data Vencimento]])</f>
        <v>1</v>
      </c>
      <c r="I4241" s="23">
        <f>YEAR(CtasReceber[[#This Row],[Data Vencimento]])</f>
        <v>1900</v>
      </c>
      <c r="J4241" s="156"/>
      <c r="K4241" s="23">
        <f>MONTH(CtasReceber[[#This Row],[Data Recebimento]])</f>
        <v>1</v>
      </c>
      <c r="L4241" s="23">
        <f>YEAR(CtasReceber[[#This Row],[Data Recebimento]])</f>
        <v>1900</v>
      </c>
      <c r="M4241" s="154"/>
      <c r="N4241" s="208"/>
      <c r="O42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2" spans="1:15">
      <c r="A4242" s="156"/>
      <c r="B4242" s="220"/>
      <c r="C4242" s="150"/>
      <c r="D4242" s="150"/>
      <c r="E4242" s="150"/>
      <c r="F4242" s="150"/>
      <c r="G4242" s="151"/>
      <c r="H4242" s="23">
        <f>MONTH(CtasReceber[[#This Row],[Data Vencimento]])</f>
        <v>1</v>
      </c>
      <c r="I4242" s="23">
        <f>YEAR(CtasReceber[[#This Row],[Data Vencimento]])</f>
        <v>1900</v>
      </c>
      <c r="J4242" s="156"/>
      <c r="K4242" s="23">
        <f>MONTH(CtasReceber[[#This Row],[Data Recebimento]])</f>
        <v>1</v>
      </c>
      <c r="L4242" s="23">
        <f>YEAR(CtasReceber[[#This Row],[Data Recebimento]])</f>
        <v>1900</v>
      </c>
      <c r="M4242" s="154"/>
      <c r="N4242" s="208"/>
      <c r="O42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3" spans="1:15">
      <c r="A4243" s="156"/>
      <c r="B4243" s="220"/>
      <c r="C4243" s="150"/>
      <c r="D4243" s="150"/>
      <c r="E4243" s="150"/>
      <c r="F4243" s="150"/>
      <c r="G4243" s="151"/>
      <c r="H4243" s="23">
        <f>MONTH(CtasReceber[[#This Row],[Data Vencimento]])</f>
        <v>1</v>
      </c>
      <c r="I4243" s="23">
        <f>YEAR(CtasReceber[[#This Row],[Data Vencimento]])</f>
        <v>1900</v>
      </c>
      <c r="J4243" s="156"/>
      <c r="K4243" s="23">
        <f>MONTH(CtasReceber[[#This Row],[Data Recebimento]])</f>
        <v>1</v>
      </c>
      <c r="L4243" s="23">
        <f>YEAR(CtasReceber[[#This Row],[Data Recebimento]])</f>
        <v>1900</v>
      </c>
      <c r="M4243" s="154"/>
      <c r="N4243" s="208"/>
      <c r="O42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4" spans="1:15">
      <c r="A4244" s="156"/>
      <c r="B4244" s="220"/>
      <c r="C4244" s="150"/>
      <c r="D4244" s="150"/>
      <c r="E4244" s="150"/>
      <c r="F4244" s="150"/>
      <c r="G4244" s="151"/>
      <c r="H4244" s="23">
        <f>MONTH(CtasReceber[[#This Row],[Data Vencimento]])</f>
        <v>1</v>
      </c>
      <c r="I4244" s="23">
        <f>YEAR(CtasReceber[[#This Row],[Data Vencimento]])</f>
        <v>1900</v>
      </c>
      <c r="J4244" s="156"/>
      <c r="K4244" s="23">
        <f>MONTH(CtasReceber[[#This Row],[Data Recebimento]])</f>
        <v>1</v>
      </c>
      <c r="L4244" s="23">
        <f>YEAR(CtasReceber[[#This Row],[Data Recebimento]])</f>
        <v>1900</v>
      </c>
      <c r="M4244" s="154"/>
      <c r="N4244" s="208"/>
      <c r="O42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5" spans="1:15">
      <c r="A4245" s="156"/>
      <c r="B4245" s="220"/>
      <c r="C4245" s="150"/>
      <c r="D4245" s="150"/>
      <c r="E4245" s="150"/>
      <c r="F4245" s="150"/>
      <c r="G4245" s="151"/>
      <c r="H4245" s="23">
        <f>MONTH(CtasReceber[[#This Row],[Data Vencimento]])</f>
        <v>1</v>
      </c>
      <c r="I4245" s="23">
        <f>YEAR(CtasReceber[[#This Row],[Data Vencimento]])</f>
        <v>1900</v>
      </c>
      <c r="J4245" s="156"/>
      <c r="K4245" s="23">
        <f>MONTH(CtasReceber[[#This Row],[Data Recebimento]])</f>
        <v>1</v>
      </c>
      <c r="L4245" s="23">
        <f>YEAR(CtasReceber[[#This Row],[Data Recebimento]])</f>
        <v>1900</v>
      </c>
      <c r="M4245" s="154"/>
      <c r="N4245" s="208"/>
      <c r="O42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6" spans="1:15">
      <c r="A4246" s="156"/>
      <c r="B4246" s="220"/>
      <c r="C4246" s="150"/>
      <c r="D4246" s="150"/>
      <c r="E4246" s="150"/>
      <c r="F4246" s="150"/>
      <c r="G4246" s="151"/>
      <c r="H4246" s="23">
        <f>MONTH(CtasReceber[[#This Row],[Data Vencimento]])</f>
        <v>1</v>
      </c>
      <c r="I4246" s="23">
        <f>YEAR(CtasReceber[[#This Row],[Data Vencimento]])</f>
        <v>1900</v>
      </c>
      <c r="J4246" s="156"/>
      <c r="K4246" s="23">
        <f>MONTH(CtasReceber[[#This Row],[Data Recebimento]])</f>
        <v>1</v>
      </c>
      <c r="L4246" s="23">
        <f>YEAR(CtasReceber[[#This Row],[Data Recebimento]])</f>
        <v>1900</v>
      </c>
      <c r="M4246" s="154"/>
      <c r="N4246" s="208"/>
      <c r="O42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7" spans="1:15">
      <c r="A4247" s="156"/>
      <c r="B4247" s="220"/>
      <c r="C4247" s="150"/>
      <c r="D4247" s="150"/>
      <c r="E4247" s="150"/>
      <c r="F4247" s="150"/>
      <c r="G4247" s="151"/>
      <c r="H4247" s="23">
        <f>MONTH(CtasReceber[[#This Row],[Data Vencimento]])</f>
        <v>1</v>
      </c>
      <c r="I4247" s="23">
        <f>YEAR(CtasReceber[[#This Row],[Data Vencimento]])</f>
        <v>1900</v>
      </c>
      <c r="J4247" s="156"/>
      <c r="K4247" s="23">
        <f>MONTH(CtasReceber[[#This Row],[Data Recebimento]])</f>
        <v>1</v>
      </c>
      <c r="L4247" s="23">
        <f>YEAR(CtasReceber[[#This Row],[Data Recebimento]])</f>
        <v>1900</v>
      </c>
      <c r="M4247" s="154"/>
      <c r="N4247" s="208"/>
      <c r="O42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8" spans="1:15">
      <c r="A4248" s="156"/>
      <c r="B4248" s="220"/>
      <c r="C4248" s="150"/>
      <c r="D4248" s="150"/>
      <c r="E4248" s="150"/>
      <c r="F4248" s="150"/>
      <c r="G4248" s="151"/>
      <c r="H4248" s="23">
        <f>MONTH(CtasReceber[[#This Row],[Data Vencimento]])</f>
        <v>1</v>
      </c>
      <c r="I4248" s="23">
        <f>YEAR(CtasReceber[[#This Row],[Data Vencimento]])</f>
        <v>1900</v>
      </c>
      <c r="J4248" s="156"/>
      <c r="K4248" s="23">
        <f>MONTH(CtasReceber[[#This Row],[Data Recebimento]])</f>
        <v>1</v>
      </c>
      <c r="L4248" s="23">
        <f>YEAR(CtasReceber[[#This Row],[Data Recebimento]])</f>
        <v>1900</v>
      </c>
      <c r="M4248" s="154"/>
      <c r="N4248" s="208"/>
      <c r="O42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49" spans="1:15">
      <c r="A4249" s="156"/>
      <c r="B4249" s="220"/>
      <c r="C4249" s="150"/>
      <c r="D4249" s="150"/>
      <c r="E4249" s="150"/>
      <c r="F4249" s="150"/>
      <c r="G4249" s="151"/>
      <c r="H4249" s="23">
        <f>MONTH(CtasReceber[[#This Row],[Data Vencimento]])</f>
        <v>1</v>
      </c>
      <c r="I4249" s="23">
        <f>YEAR(CtasReceber[[#This Row],[Data Vencimento]])</f>
        <v>1900</v>
      </c>
      <c r="J4249" s="156"/>
      <c r="K4249" s="23">
        <f>MONTH(CtasReceber[[#This Row],[Data Recebimento]])</f>
        <v>1</v>
      </c>
      <c r="L4249" s="23">
        <f>YEAR(CtasReceber[[#This Row],[Data Recebimento]])</f>
        <v>1900</v>
      </c>
      <c r="M4249" s="154"/>
      <c r="N4249" s="208"/>
      <c r="O42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0" spans="1:15">
      <c r="A4250" s="156"/>
      <c r="B4250" s="220"/>
      <c r="C4250" s="150"/>
      <c r="D4250" s="150"/>
      <c r="E4250" s="150"/>
      <c r="F4250" s="150"/>
      <c r="G4250" s="151"/>
      <c r="H4250" s="23">
        <f>MONTH(CtasReceber[[#This Row],[Data Vencimento]])</f>
        <v>1</v>
      </c>
      <c r="I4250" s="23">
        <f>YEAR(CtasReceber[[#This Row],[Data Vencimento]])</f>
        <v>1900</v>
      </c>
      <c r="J4250" s="156"/>
      <c r="K4250" s="23">
        <f>MONTH(CtasReceber[[#This Row],[Data Recebimento]])</f>
        <v>1</v>
      </c>
      <c r="L4250" s="23">
        <f>YEAR(CtasReceber[[#This Row],[Data Recebimento]])</f>
        <v>1900</v>
      </c>
      <c r="M4250" s="154"/>
      <c r="N4250" s="208"/>
      <c r="O42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1" spans="1:15">
      <c r="A4251" s="156"/>
      <c r="B4251" s="220"/>
      <c r="C4251" s="150"/>
      <c r="D4251" s="150"/>
      <c r="E4251" s="150"/>
      <c r="F4251" s="150"/>
      <c r="G4251" s="151"/>
      <c r="H4251" s="23">
        <f>MONTH(CtasReceber[[#This Row],[Data Vencimento]])</f>
        <v>1</v>
      </c>
      <c r="I4251" s="23">
        <f>YEAR(CtasReceber[[#This Row],[Data Vencimento]])</f>
        <v>1900</v>
      </c>
      <c r="J4251" s="156"/>
      <c r="K4251" s="23">
        <f>MONTH(CtasReceber[[#This Row],[Data Recebimento]])</f>
        <v>1</v>
      </c>
      <c r="L4251" s="23">
        <f>YEAR(CtasReceber[[#This Row],[Data Recebimento]])</f>
        <v>1900</v>
      </c>
      <c r="M4251" s="154"/>
      <c r="N4251" s="208"/>
      <c r="O42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2" spans="1:15">
      <c r="A4252" s="156"/>
      <c r="B4252" s="220"/>
      <c r="C4252" s="150"/>
      <c r="D4252" s="150"/>
      <c r="E4252" s="150"/>
      <c r="F4252" s="150"/>
      <c r="G4252" s="151"/>
      <c r="H4252" s="23">
        <f>MONTH(CtasReceber[[#This Row],[Data Vencimento]])</f>
        <v>1</v>
      </c>
      <c r="I4252" s="23">
        <f>YEAR(CtasReceber[[#This Row],[Data Vencimento]])</f>
        <v>1900</v>
      </c>
      <c r="J4252" s="156"/>
      <c r="K4252" s="23">
        <f>MONTH(CtasReceber[[#This Row],[Data Recebimento]])</f>
        <v>1</v>
      </c>
      <c r="L4252" s="23">
        <f>YEAR(CtasReceber[[#This Row],[Data Recebimento]])</f>
        <v>1900</v>
      </c>
      <c r="M4252" s="154"/>
      <c r="N4252" s="208"/>
      <c r="O42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3" spans="1:15">
      <c r="A4253" s="156"/>
      <c r="B4253" s="220"/>
      <c r="C4253" s="150"/>
      <c r="D4253" s="150"/>
      <c r="E4253" s="150"/>
      <c r="F4253" s="150"/>
      <c r="G4253" s="151"/>
      <c r="H4253" s="23">
        <f>MONTH(CtasReceber[[#This Row],[Data Vencimento]])</f>
        <v>1</v>
      </c>
      <c r="I4253" s="23">
        <f>YEAR(CtasReceber[[#This Row],[Data Vencimento]])</f>
        <v>1900</v>
      </c>
      <c r="J4253" s="156"/>
      <c r="K4253" s="23">
        <f>MONTH(CtasReceber[[#This Row],[Data Recebimento]])</f>
        <v>1</v>
      </c>
      <c r="L4253" s="23">
        <f>YEAR(CtasReceber[[#This Row],[Data Recebimento]])</f>
        <v>1900</v>
      </c>
      <c r="M4253" s="154"/>
      <c r="N4253" s="208"/>
      <c r="O42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4" spans="1:15">
      <c r="A4254" s="156"/>
      <c r="B4254" s="220"/>
      <c r="C4254" s="150"/>
      <c r="D4254" s="150"/>
      <c r="E4254" s="150"/>
      <c r="F4254" s="150"/>
      <c r="G4254" s="151"/>
      <c r="H4254" s="23">
        <f>MONTH(CtasReceber[[#This Row],[Data Vencimento]])</f>
        <v>1</v>
      </c>
      <c r="I4254" s="23">
        <f>YEAR(CtasReceber[[#This Row],[Data Vencimento]])</f>
        <v>1900</v>
      </c>
      <c r="J4254" s="156"/>
      <c r="K4254" s="23">
        <f>MONTH(CtasReceber[[#This Row],[Data Recebimento]])</f>
        <v>1</v>
      </c>
      <c r="L4254" s="23">
        <f>YEAR(CtasReceber[[#This Row],[Data Recebimento]])</f>
        <v>1900</v>
      </c>
      <c r="M4254" s="154"/>
      <c r="N4254" s="208"/>
      <c r="O42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5" spans="1:15">
      <c r="A4255" s="156"/>
      <c r="B4255" s="220"/>
      <c r="C4255" s="150"/>
      <c r="D4255" s="150"/>
      <c r="E4255" s="150"/>
      <c r="F4255" s="150"/>
      <c r="G4255" s="151"/>
      <c r="H4255" s="23">
        <f>MONTH(CtasReceber[[#This Row],[Data Vencimento]])</f>
        <v>1</v>
      </c>
      <c r="I4255" s="23">
        <f>YEAR(CtasReceber[[#This Row],[Data Vencimento]])</f>
        <v>1900</v>
      </c>
      <c r="J4255" s="156"/>
      <c r="K4255" s="23">
        <f>MONTH(CtasReceber[[#This Row],[Data Recebimento]])</f>
        <v>1</v>
      </c>
      <c r="L4255" s="23">
        <f>YEAR(CtasReceber[[#This Row],[Data Recebimento]])</f>
        <v>1900</v>
      </c>
      <c r="M4255" s="154"/>
      <c r="N4255" s="208"/>
      <c r="O42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6" spans="1:15">
      <c r="A4256" s="156"/>
      <c r="B4256" s="220"/>
      <c r="C4256" s="150"/>
      <c r="D4256" s="150"/>
      <c r="E4256" s="150"/>
      <c r="F4256" s="150"/>
      <c r="G4256" s="151"/>
      <c r="H4256" s="23">
        <f>MONTH(CtasReceber[[#This Row],[Data Vencimento]])</f>
        <v>1</v>
      </c>
      <c r="I4256" s="23">
        <f>YEAR(CtasReceber[[#This Row],[Data Vencimento]])</f>
        <v>1900</v>
      </c>
      <c r="J4256" s="156"/>
      <c r="K4256" s="23">
        <f>MONTH(CtasReceber[[#This Row],[Data Recebimento]])</f>
        <v>1</v>
      </c>
      <c r="L4256" s="23">
        <f>YEAR(CtasReceber[[#This Row],[Data Recebimento]])</f>
        <v>1900</v>
      </c>
      <c r="M4256" s="154"/>
      <c r="N4256" s="208"/>
      <c r="O42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7" spans="1:15">
      <c r="A4257" s="156"/>
      <c r="B4257" s="220"/>
      <c r="C4257" s="150"/>
      <c r="D4257" s="150"/>
      <c r="E4257" s="150"/>
      <c r="F4257" s="150"/>
      <c r="G4257" s="151"/>
      <c r="H4257" s="23">
        <f>MONTH(CtasReceber[[#This Row],[Data Vencimento]])</f>
        <v>1</v>
      </c>
      <c r="I4257" s="23">
        <f>YEAR(CtasReceber[[#This Row],[Data Vencimento]])</f>
        <v>1900</v>
      </c>
      <c r="J4257" s="156"/>
      <c r="K4257" s="23">
        <f>MONTH(CtasReceber[[#This Row],[Data Recebimento]])</f>
        <v>1</v>
      </c>
      <c r="L4257" s="23">
        <f>YEAR(CtasReceber[[#This Row],[Data Recebimento]])</f>
        <v>1900</v>
      </c>
      <c r="M4257" s="154"/>
      <c r="N4257" s="208"/>
      <c r="O42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8" spans="1:15">
      <c r="A4258" s="156"/>
      <c r="B4258" s="220"/>
      <c r="C4258" s="150"/>
      <c r="D4258" s="150"/>
      <c r="E4258" s="150"/>
      <c r="F4258" s="150"/>
      <c r="G4258" s="151"/>
      <c r="H4258" s="23">
        <f>MONTH(CtasReceber[[#This Row],[Data Vencimento]])</f>
        <v>1</v>
      </c>
      <c r="I4258" s="23">
        <f>YEAR(CtasReceber[[#This Row],[Data Vencimento]])</f>
        <v>1900</v>
      </c>
      <c r="J4258" s="156"/>
      <c r="K4258" s="23">
        <f>MONTH(CtasReceber[[#This Row],[Data Recebimento]])</f>
        <v>1</v>
      </c>
      <c r="L4258" s="23">
        <f>YEAR(CtasReceber[[#This Row],[Data Recebimento]])</f>
        <v>1900</v>
      </c>
      <c r="M4258" s="154"/>
      <c r="N4258" s="208"/>
      <c r="O42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59" spans="1:15">
      <c r="A4259" s="156"/>
      <c r="B4259" s="220"/>
      <c r="C4259" s="150"/>
      <c r="D4259" s="150"/>
      <c r="E4259" s="150"/>
      <c r="F4259" s="150"/>
      <c r="G4259" s="151"/>
      <c r="H4259" s="23">
        <f>MONTH(CtasReceber[[#This Row],[Data Vencimento]])</f>
        <v>1</v>
      </c>
      <c r="I4259" s="23">
        <f>YEAR(CtasReceber[[#This Row],[Data Vencimento]])</f>
        <v>1900</v>
      </c>
      <c r="J4259" s="156"/>
      <c r="K4259" s="23">
        <f>MONTH(CtasReceber[[#This Row],[Data Recebimento]])</f>
        <v>1</v>
      </c>
      <c r="L4259" s="23">
        <f>YEAR(CtasReceber[[#This Row],[Data Recebimento]])</f>
        <v>1900</v>
      </c>
      <c r="M4259" s="154"/>
      <c r="N4259" s="208"/>
      <c r="O42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0" spans="1:15">
      <c r="A4260" s="156"/>
      <c r="B4260" s="220"/>
      <c r="C4260" s="150"/>
      <c r="D4260" s="150"/>
      <c r="E4260" s="150"/>
      <c r="F4260" s="150"/>
      <c r="G4260" s="151"/>
      <c r="H4260" s="23">
        <f>MONTH(CtasReceber[[#This Row],[Data Vencimento]])</f>
        <v>1</v>
      </c>
      <c r="I4260" s="23">
        <f>YEAR(CtasReceber[[#This Row],[Data Vencimento]])</f>
        <v>1900</v>
      </c>
      <c r="J4260" s="156"/>
      <c r="K4260" s="23">
        <f>MONTH(CtasReceber[[#This Row],[Data Recebimento]])</f>
        <v>1</v>
      </c>
      <c r="L4260" s="23">
        <f>YEAR(CtasReceber[[#This Row],[Data Recebimento]])</f>
        <v>1900</v>
      </c>
      <c r="M4260" s="154"/>
      <c r="N4260" s="208"/>
      <c r="O42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1" spans="1:15">
      <c r="A4261" s="156"/>
      <c r="B4261" s="220"/>
      <c r="C4261" s="150"/>
      <c r="D4261" s="150"/>
      <c r="E4261" s="150"/>
      <c r="F4261" s="150"/>
      <c r="G4261" s="151"/>
      <c r="H4261" s="23">
        <f>MONTH(CtasReceber[[#This Row],[Data Vencimento]])</f>
        <v>1</v>
      </c>
      <c r="I4261" s="23">
        <f>YEAR(CtasReceber[[#This Row],[Data Vencimento]])</f>
        <v>1900</v>
      </c>
      <c r="J4261" s="156"/>
      <c r="K4261" s="23">
        <f>MONTH(CtasReceber[[#This Row],[Data Recebimento]])</f>
        <v>1</v>
      </c>
      <c r="L4261" s="23">
        <f>YEAR(CtasReceber[[#This Row],[Data Recebimento]])</f>
        <v>1900</v>
      </c>
      <c r="M4261" s="154"/>
      <c r="N4261" s="208"/>
      <c r="O42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2" spans="1:15">
      <c r="A4262" s="156"/>
      <c r="B4262" s="220"/>
      <c r="C4262" s="150"/>
      <c r="D4262" s="150"/>
      <c r="E4262" s="150"/>
      <c r="F4262" s="150"/>
      <c r="G4262" s="151"/>
      <c r="H4262" s="23">
        <f>MONTH(CtasReceber[[#This Row],[Data Vencimento]])</f>
        <v>1</v>
      </c>
      <c r="I4262" s="23">
        <f>YEAR(CtasReceber[[#This Row],[Data Vencimento]])</f>
        <v>1900</v>
      </c>
      <c r="J4262" s="156"/>
      <c r="K4262" s="23">
        <f>MONTH(CtasReceber[[#This Row],[Data Recebimento]])</f>
        <v>1</v>
      </c>
      <c r="L4262" s="23">
        <f>YEAR(CtasReceber[[#This Row],[Data Recebimento]])</f>
        <v>1900</v>
      </c>
      <c r="M4262" s="154"/>
      <c r="N4262" s="208"/>
      <c r="O42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3" spans="1:15">
      <c r="A4263" s="156"/>
      <c r="B4263" s="220"/>
      <c r="C4263" s="150"/>
      <c r="D4263" s="150"/>
      <c r="E4263" s="150"/>
      <c r="F4263" s="150"/>
      <c r="G4263" s="151"/>
      <c r="H4263" s="23">
        <f>MONTH(CtasReceber[[#This Row],[Data Vencimento]])</f>
        <v>1</v>
      </c>
      <c r="I4263" s="23">
        <f>YEAR(CtasReceber[[#This Row],[Data Vencimento]])</f>
        <v>1900</v>
      </c>
      <c r="J4263" s="156"/>
      <c r="K4263" s="23">
        <f>MONTH(CtasReceber[[#This Row],[Data Recebimento]])</f>
        <v>1</v>
      </c>
      <c r="L4263" s="23">
        <f>YEAR(CtasReceber[[#This Row],[Data Recebimento]])</f>
        <v>1900</v>
      </c>
      <c r="M4263" s="154"/>
      <c r="N4263" s="208"/>
      <c r="O42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4" spans="1:15">
      <c r="A4264" s="156"/>
      <c r="B4264" s="220"/>
      <c r="C4264" s="150"/>
      <c r="D4264" s="150"/>
      <c r="E4264" s="150"/>
      <c r="F4264" s="150"/>
      <c r="G4264" s="151"/>
      <c r="H4264" s="23">
        <f>MONTH(CtasReceber[[#This Row],[Data Vencimento]])</f>
        <v>1</v>
      </c>
      <c r="I4264" s="23">
        <f>YEAR(CtasReceber[[#This Row],[Data Vencimento]])</f>
        <v>1900</v>
      </c>
      <c r="J4264" s="156"/>
      <c r="K4264" s="23">
        <f>MONTH(CtasReceber[[#This Row],[Data Recebimento]])</f>
        <v>1</v>
      </c>
      <c r="L4264" s="23">
        <f>YEAR(CtasReceber[[#This Row],[Data Recebimento]])</f>
        <v>1900</v>
      </c>
      <c r="M4264" s="154"/>
      <c r="N4264" s="208"/>
      <c r="O42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5" spans="1:15">
      <c r="A4265" s="156"/>
      <c r="B4265" s="220"/>
      <c r="C4265" s="150"/>
      <c r="D4265" s="150"/>
      <c r="E4265" s="150"/>
      <c r="F4265" s="150"/>
      <c r="G4265" s="151"/>
      <c r="H4265" s="23">
        <f>MONTH(CtasReceber[[#This Row],[Data Vencimento]])</f>
        <v>1</v>
      </c>
      <c r="I4265" s="23">
        <f>YEAR(CtasReceber[[#This Row],[Data Vencimento]])</f>
        <v>1900</v>
      </c>
      <c r="J4265" s="156"/>
      <c r="K4265" s="23">
        <f>MONTH(CtasReceber[[#This Row],[Data Recebimento]])</f>
        <v>1</v>
      </c>
      <c r="L4265" s="23">
        <f>YEAR(CtasReceber[[#This Row],[Data Recebimento]])</f>
        <v>1900</v>
      </c>
      <c r="M4265" s="154"/>
      <c r="N4265" s="208"/>
      <c r="O42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6" spans="1:15">
      <c r="A4266" s="156"/>
      <c r="B4266" s="220"/>
      <c r="C4266" s="150"/>
      <c r="D4266" s="150"/>
      <c r="E4266" s="150"/>
      <c r="F4266" s="150"/>
      <c r="G4266" s="151"/>
      <c r="H4266" s="23">
        <f>MONTH(CtasReceber[[#This Row],[Data Vencimento]])</f>
        <v>1</v>
      </c>
      <c r="I4266" s="23">
        <f>YEAR(CtasReceber[[#This Row],[Data Vencimento]])</f>
        <v>1900</v>
      </c>
      <c r="J4266" s="156"/>
      <c r="K4266" s="23">
        <f>MONTH(CtasReceber[[#This Row],[Data Recebimento]])</f>
        <v>1</v>
      </c>
      <c r="L4266" s="23">
        <f>YEAR(CtasReceber[[#This Row],[Data Recebimento]])</f>
        <v>1900</v>
      </c>
      <c r="M4266" s="154"/>
      <c r="N4266" s="208"/>
      <c r="O42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7" spans="1:15">
      <c r="A4267" s="156"/>
      <c r="B4267" s="220"/>
      <c r="C4267" s="150"/>
      <c r="D4267" s="150"/>
      <c r="E4267" s="150"/>
      <c r="F4267" s="150"/>
      <c r="G4267" s="151"/>
      <c r="H4267" s="23">
        <f>MONTH(CtasReceber[[#This Row],[Data Vencimento]])</f>
        <v>1</v>
      </c>
      <c r="I4267" s="23">
        <f>YEAR(CtasReceber[[#This Row],[Data Vencimento]])</f>
        <v>1900</v>
      </c>
      <c r="J4267" s="156"/>
      <c r="K4267" s="23">
        <f>MONTH(CtasReceber[[#This Row],[Data Recebimento]])</f>
        <v>1</v>
      </c>
      <c r="L4267" s="23">
        <f>YEAR(CtasReceber[[#This Row],[Data Recebimento]])</f>
        <v>1900</v>
      </c>
      <c r="M4267" s="154"/>
      <c r="N4267" s="208"/>
      <c r="O42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8" spans="1:15">
      <c r="A4268" s="156"/>
      <c r="B4268" s="220"/>
      <c r="C4268" s="150"/>
      <c r="D4268" s="150"/>
      <c r="E4268" s="150"/>
      <c r="F4268" s="150"/>
      <c r="G4268" s="151"/>
      <c r="H4268" s="23">
        <f>MONTH(CtasReceber[[#This Row],[Data Vencimento]])</f>
        <v>1</v>
      </c>
      <c r="I4268" s="23">
        <f>YEAR(CtasReceber[[#This Row],[Data Vencimento]])</f>
        <v>1900</v>
      </c>
      <c r="J4268" s="156"/>
      <c r="K4268" s="23">
        <f>MONTH(CtasReceber[[#This Row],[Data Recebimento]])</f>
        <v>1</v>
      </c>
      <c r="L4268" s="23">
        <f>YEAR(CtasReceber[[#This Row],[Data Recebimento]])</f>
        <v>1900</v>
      </c>
      <c r="M4268" s="154"/>
      <c r="N4268" s="208"/>
      <c r="O42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69" spans="1:15">
      <c r="A4269" s="156"/>
      <c r="B4269" s="220"/>
      <c r="C4269" s="150"/>
      <c r="D4269" s="150"/>
      <c r="E4269" s="150"/>
      <c r="F4269" s="150"/>
      <c r="G4269" s="151"/>
      <c r="H4269" s="23">
        <f>MONTH(CtasReceber[[#This Row],[Data Vencimento]])</f>
        <v>1</v>
      </c>
      <c r="I4269" s="23">
        <f>YEAR(CtasReceber[[#This Row],[Data Vencimento]])</f>
        <v>1900</v>
      </c>
      <c r="J4269" s="156"/>
      <c r="K4269" s="23">
        <f>MONTH(CtasReceber[[#This Row],[Data Recebimento]])</f>
        <v>1</v>
      </c>
      <c r="L4269" s="23">
        <f>YEAR(CtasReceber[[#This Row],[Data Recebimento]])</f>
        <v>1900</v>
      </c>
      <c r="M4269" s="154"/>
      <c r="N4269" s="208"/>
      <c r="O42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0" spans="1:15">
      <c r="A4270" s="156"/>
      <c r="B4270" s="220"/>
      <c r="C4270" s="150"/>
      <c r="D4270" s="150"/>
      <c r="E4270" s="150"/>
      <c r="F4270" s="150"/>
      <c r="G4270" s="151"/>
      <c r="H4270" s="23">
        <f>MONTH(CtasReceber[[#This Row],[Data Vencimento]])</f>
        <v>1</v>
      </c>
      <c r="I4270" s="23">
        <f>YEAR(CtasReceber[[#This Row],[Data Vencimento]])</f>
        <v>1900</v>
      </c>
      <c r="J4270" s="156"/>
      <c r="K4270" s="23">
        <f>MONTH(CtasReceber[[#This Row],[Data Recebimento]])</f>
        <v>1</v>
      </c>
      <c r="L4270" s="23">
        <f>YEAR(CtasReceber[[#This Row],[Data Recebimento]])</f>
        <v>1900</v>
      </c>
      <c r="M4270" s="154"/>
      <c r="N4270" s="208"/>
      <c r="O42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1" spans="1:15">
      <c r="A4271" s="156"/>
      <c r="B4271" s="220"/>
      <c r="C4271" s="150"/>
      <c r="D4271" s="150"/>
      <c r="E4271" s="150"/>
      <c r="F4271" s="150"/>
      <c r="G4271" s="151"/>
      <c r="H4271" s="23">
        <f>MONTH(CtasReceber[[#This Row],[Data Vencimento]])</f>
        <v>1</v>
      </c>
      <c r="I4271" s="23">
        <f>YEAR(CtasReceber[[#This Row],[Data Vencimento]])</f>
        <v>1900</v>
      </c>
      <c r="J4271" s="156"/>
      <c r="K4271" s="23">
        <f>MONTH(CtasReceber[[#This Row],[Data Recebimento]])</f>
        <v>1</v>
      </c>
      <c r="L4271" s="23">
        <f>YEAR(CtasReceber[[#This Row],[Data Recebimento]])</f>
        <v>1900</v>
      </c>
      <c r="M4271" s="154"/>
      <c r="N4271" s="208"/>
      <c r="O42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2" spans="1:15">
      <c r="A4272" s="156"/>
      <c r="B4272" s="220"/>
      <c r="C4272" s="150"/>
      <c r="D4272" s="150"/>
      <c r="E4272" s="150"/>
      <c r="F4272" s="150"/>
      <c r="G4272" s="151"/>
      <c r="H4272" s="23">
        <f>MONTH(CtasReceber[[#This Row],[Data Vencimento]])</f>
        <v>1</v>
      </c>
      <c r="I4272" s="23">
        <f>YEAR(CtasReceber[[#This Row],[Data Vencimento]])</f>
        <v>1900</v>
      </c>
      <c r="J4272" s="156"/>
      <c r="K4272" s="23">
        <f>MONTH(CtasReceber[[#This Row],[Data Recebimento]])</f>
        <v>1</v>
      </c>
      <c r="L4272" s="23">
        <f>YEAR(CtasReceber[[#This Row],[Data Recebimento]])</f>
        <v>1900</v>
      </c>
      <c r="M4272" s="154"/>
      <c r="N4272" s="208"/>
      <c r="O42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3" spans="1:15">
      <c r="A4273" s="156"/>
      <c r="B4273" s="220"/>
      <c r="C4273" s="150"/>
      <c r="D4273" s="150"/>
      <c r="E4273" s="150"/>
      <c r="F4273" s="150"/>
      <c r="G4273" s="151"/>
      <c r="H4273" s="23">
        <f>MONTH(CtasReceber[[#This Row],[Data Vencimento]])</f>
        <v>1</v>
      </c>
      <c r="I4273" s="23">
        <f>YEAR(CtasReceber[[#This Row],[Data Vencimento]])</f>
        <v>1900</v>
      </c>
      <c r="J4273" s="156"/>
      <c r="K4273" s="23">
        <f>MONTH(CtasReceber[[#This Row],[Data Recebimento]])</f>
        <v>1</v>
      </c>
      <c r="L4273" s="23">
        <f>YEAR(CtasReceber[[#This Row],[Data Recebimento]])</f>
        <v>1900</v>
      </c>
      <c r="M4273" s="154"/>
      <c r="N4273" s="208"/>
      <c r="O42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4" spans="1:15">
      <c r="A4274" s="156"/>
      <c r="B4274" s="220"/>
      <c r="C4274" s="150"/>
      <c r="D4274" s="150"/>
      <c r="E4274" s="150"/>
      <c r="F4274" s="150"/>
      <c r="G4274" s="151"/>
      <c r="H4274" s="23">
        <f>MONTH(CtasReceber[[#This Row],[Data Vencimento]])</f>
        <v>1</v>
      </c>
      <c r="I4274" s="23">
        <f>YEAR(CtasReceber[[#This Row],[Data Vencimento]])</f>
        <v>1900</v>
      </c>
      <c r="J4274" s="156"/>
      <c r="K4274" s="23">
        <f>MONTH(CtasReceber[[#This Row],[Data Recebimento]])</f>
        <v>1</v>
      </c>
      <c r="L4274" s="23">
        <f>YEAR(CtasReceber[[#This Row],[Data Recebimento]])</f>
        <v>1900</v>
      </c>
      <c r="M4274" s="154"/>
      <c r="N4274" s="208"/>
      <c r="O42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5" spans="1:15">
      <c r="A4275" s="156"/>
      <c r="B4275" s="220"/>
      <c r="C4275" s="150"/>
      <c r="D4275" s="150"/>
      <c r="E4275" s="150"/>
      <c r="F4275" s="150"/>
      <c r="G4275" s="151"/>
      <c r="H4275" s="23">
        <f>MONTH(CtasReceber[[#This Row],[Data Vencimento]])</f>
        <v>1</v>
      </c>
      <c r="I4275" s="23">
        <f>YEAR(CtasReceber[[#This Row],[Data Vencimento]])</f>
        <v>1900</v>
      </c>
      <c r="J4275" s="156"/>
      <c r="K4275" s="23">
        <f>MONTH(CtasReceber[[#This Row],[Data Recebimento]])</f>
        <v>1</v>
      </c>
      <c r="L4275" s="23">
        <f>YEAR(CtasReceber[[#This Row],[Data Recebimento]])</f>
        <v>1900</v>
      </c>
      <c r="M4275" s="154"/>
      <c r="N4275" s="208"/>
      <c r="O42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6" spans="1:15">
      <c r="A4276" s="156"/>
      <c r="B4276" s="220"/>
      <c r="C4276" s="150"/>
      <c r="D4276" s="150"/>
      <c r="E4276" s="150"/>
      <c r="F4276" s="150"/>
      <c r="G4276" s="151"/>
      <c r="H4276" s="23">
        <f>MONTH(CtasReceber[[#This Row],[Data Vencimento]])</f>
        <v>1</v>
      </c>
      <c r="I4276" s="23">
        <f>YEAR(CtasReceber[[#This Row],[Data Vencimento]])</f>
        <v>1900</v>
      </c>
      <c r="J4276" s="156"/>
      <c r="K4276" s="23">
        <f>MONTH(CtasReceber[[#This Row],[Data Recebimento]])</f>
        <v>1</v>
      </c>
      <c r="L4276" s="23">
        <f>YEAR(CtasReceber[[#This Row],[Data Recebimento]])</f>
        <v>1900</v>
      </c>
      <c r="M4276" s="154"/>
      <c r="N4276" s="208"/>
      <c r="O42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7" spans="1:15">
      <c r="A4277" s="156"/>
      <c r="B4277" s="220"/>
      <c r="C4277" s="150"/>
      <c r="D4277" s="150"/>
      <c r="E4277" s="150"/>
      <c r="F4277" s="150"/>
      <c r="G4277" s="151"/>
      <c r="H4277" s="23">
        <f>MONTH(CtasReceber[[#This Row],[Data Vencimento]])</f>
        <v>1</v>
      </c>
      <c r="I4277" s="23">
        <f>YEAR(CtasReceber[[#This Row],[Data Vencimento]])</f>
        <v>1900</v>
      </c>
      <c r="J4277" s="156"/>
      <c r="K4277" s="23">
        <f>MONTH(CtasReceber[[#This Row],[Data Recebimento]])</f>
        <v>1</v>
      </c>
      <c r="L4277" s="23">
        <f>YEAR(CtasReceber[[#This Row],[Data Recebimento]])</f>
        <v>1900</v>
      </c>
      <c r="M4277" s="154"/>
      <c r="N4277" s="208"/>
      <c r="O42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8" spans="1:15">
      <c r="A4278" s="156"/>
      <c r="B4278" s="220"/>
      <c r="C4278" s="150"/>
      <c r="D4278" s="150"/>
      <c r="E4278" s="150"/>
      <c r="F4278" s="150"/>
      <c r="G4278" s="151"/>
      <c r="H4278" s="23">
        <f>MONTH(CtasReceber[[#This Row],[Data Vencimento]])</f>
        <v>1</v>
      </c>
      <c r="I4278" s="23">
        <f>YEAR(CtasReceber[[#This Row],[Data Vencimento]])</f>
        <v>1900</v>
      </c>
      <c r="J4278" s="156"/>
      <c r="K4278" s="23">
        <f>MONTH(CtasReceber[[#This Row],[Data Recebimento]])</f>
        <v>1</v>
      </c>
      <c r="L4278" s="23">
        <f>YEAR(CtasReceber[[#This Row],[Data Recebimento]])</f>
        <v>1900</v>
      </c>
      <c r="M4278" s="154"/>
      <c r="N4278" s="208"/>
      <c r="O42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79" spans="1:15">
      <c r="A4279" s="156"/>
      <c r="B4279" s="220"/>
      <c r="C4279" s="150"/>
      <c r="D4279" s="150"/>
      <c r="E4279" s="150"/>
      <c r="F4279" s="150"/>
      <c r="G4279" s="151"/>
      <c r="H4279" s="23">
        <f>MONTH(CtasReceber[[#This Row],[Data Vencimento]])</f>
        <v>1</v>
      </c>
      <c r="I4279" s="23">
        <f>YEAR(CtasReceber[[#This Row],[Data Vencimento]])</f>
        <v>1900</v>
      </c>
      <c r="J4279" s="156"/>
      <c r="K4279" s="23">
        <f>MONTH(CtasReceber[[#This Row],[Data Recebimento]])</f>
        <v>1</v>
      </c>
      <c r="L4279" s="23">
        <f>YEAR(CtasReceber[[#This Row],[Data Recebimento]])</f>
        <v>1900</v>
      </c>
      <c r="M4279" s="154"/>
      <c r="N4279" s="208"/>
      <c r="O42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0" spans="1:15">
      <c r="A4280" s="156"/>
      <c r="B4280" s="220"/>
      <c r="C4280" s="150"/>
      <c r="D4280" s="150"/>
      <c r="E4280" s="150"/>
      <c r="F4280" s="150"/>
      <c r="G4280" s="151"/>
      <c r="H4280" s="23">
        <f>MONTH(CtasReceber[[#This Row],[Data Vencimento]])</f>
        <v>1</v>
      </c>
      <c r="I4280" s="23">
        <f>YEAR(CtasReceber[[#This Row],[Data Vencimento]])</f>
        <v>1900</v>
      </c>
      <c r="J4280" s="156"/>
      <c r="K4280" s="23">
        <f>MONTH(CtasReceber[[#This Row],[Data Recebimento]])</f>
        <v>1</v>
      </c>
      <c r="L4280" s="23">
        <f>YEAR(CtasReceber[[#This Row],[Data Recebimento]])</f>
        <v>1900</v>
      </c>
      <c r="M4280" s="154"/>
      <c r="N4280" s="208"/>
      <c r="O42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1" spans="1:15">
      <c r="A4281" s="156"/>
      <c r="B4281" s="220"/>
      <c r="C4281" s="150"/>
      <c r="D4281" s="150"/>
      <c r="E4281" s="150"/>
      <c r="F4281" s="150"/>
      <c r="G4281" s="151"/>
      <c r="H4281" s="23">
        <f>MONTH(CtasReceber[[#This Row],[Data Vencimento]])</f>
        <v>1</v>
      </c>
      <c r="I4281" s="23">
        <f>YEAR(CtasReceber[[#This Row],[Data Vencimento]])</f>
        <v>1900</v>
      </c>
      <c r="J4281" s="156"/>
      <c r="K4281" s="23">
        <f>MONTH(CtasReceber[[#This Row],[Data Recebimento]])</f>
        <v>1</v>
      </c>
      <c r="L4281" s="23">
        <f>YEAR(CtasReceber[[#This Row],[Data Recebimento]])</f>
        <v>1900</v>
      </c>
      <c r="M4281" s="154"/>
      <c r="N4281" s="208"/>
      <c r="O42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2" spans="1:15">
      <c r="A4282" s="156"/>
      <c r="B4282" s="220"/>
      <c r="C4282" s="150"/>
      <c r="D4282" s="150"/>
      <c r="E4282" s="150"/>
      <c r="F4282" s="150"/>
      <c r="G4282" s="151"/>
      <c r="H4282" s="23">
        <f>MONTH(CtasReceber[[#This Row],[Data Vencimento]])</f>
        <v>1</v>
      </c>
      <c r="I4282" s="23">
        <f>YEAR(CtasReceber[[#This Row],[Data Vencimento]])</f>
        <v>1900</v>
      </c>
      <c r="J4282" s="156"/>
      <c r="K4282" s="23">
        <f>MONTH(CtasReceber[[#This Row],[Data Recebimento]])</f>
        <v>1</v>
      </c>
      <c r="L4282" s="23">
        <f>YEAR(CtasReceber[[#This Row],[Data Recebimento]])</f>
        <v>1900</v>
      </c>
      <c r="M4282" s="154"/>
      <c r="N4282" s="208"/>
      <c r="O42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3" spans="1:15">
      <c r="A4283" s="156"/>
      <c r="B4283" s="220"/>
      <c r="C4283" s="150"/>
      <c r="D4283" s="150"/>
      <c r="E4283" s="150"/>
      <c r="F4283" s="150"/>
      <c r="G4283" s="151"/>
      <c r="H4283" s="23">
        <f>MONTH(CtasReceber[[#This Row],[Data Vencimento]])</f>
        <v>1</v>
      </c>
      <c r="I4283" s="23">
        <f>YEAR(CtasReceber[[#This Row],[Data Vencimento]])</f>
        <v>1900</v>
      </c>
      <c r="J4283" s="156"/>
      <c r="K4283" s="23">
        <f>MONTH(CtasReceber[[#This Row],[Data Recebimento]])</f>
        <v>1</v>
      </c>
      <c r="L4283" s="23">
        <f>YEAR(CtasReceber[[#This Row],[Data Recebimento]])</f>
        <v>1900</v>
      </c>
      <c r="M4283" s="154"/>
      <c r="N4283" s="208"/>
      <c r="O42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4" spans="1:15">
      <c r="A4284" s="156"/>
      <c r="B4284" s="220"/>
      <c r="C4284" s="150"/>
      <c r="D4284" s="150"/>
      <c r="E4284" s="150"/>
      <c r="F4284" s="150"/>
      <c r="G4284" s="151"/>
      <c r="H4284" s="23">
        <f>MONTH(CtasReceber[[#This Row],[Data Vencimento]])</f>
        <v>1</v>
      </c>
      <c r="I4284" s="23">
        <f>YEAR(CtasReceber[[#This Row],[Data Vencimento]])</f>
        <v>1900</v>
      </c>
      <c r="J4284" s="156"/>
      <c r="K4284" s="23">
        <f>MONTH(CtasReceber[[#This Row],[Data Recebimento]])</f>
        <v>1</v>
      </c>
      <c r="L4284" s="23">
        <f>YEAR(CtasReceber[[#This Row],[Data Recebimento]])</f>
        <v>1900</v>
      </c>
      <c r="M4284" s="154"/>
      <c r="N4284" s="208"/>
      <c r="O42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5" spans="1:15">
      <c r="A4285" s="156"/>
      <c r="B4285" s="220"/>
      <c r="C4285" s="150"/>
      <c r="D4285" s="150"/>
      <c r="E4285" s="150"/>
      <c r="F4285" s="150"/>
      <c r="G4285" s="151"/>
      <c r="H4285" s="23">
        <f>MONTH(CtasReceber[[#This Row],[Data Vencimento]])</f>
        <v>1</v>
      </c>
      <c r="I4285" s="23">
        <f>YEAR(CtasReceber[[#This Row],[Data Vencimento]])</f>
        <v>1900</v>
      </c>
      <c r="J4285" s="156"/>
      <c r="K4285" s="23">
        <f>MONTH(CtasReceber[[#This Row],[Data Recebimento]])</f>
        <v>1</v>
      </c>
      <c r="L4285" s="23">
        <f>YEAR(CtasReceber[[#This Row],[Data Recebimento]])</f>
        <v>1900</v>
      </c>
      <c r="M4285" s="154"/>
      <c r="N4285" s="208"/>
      <c r="O42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6" spans="1:15">
      <c r="A4286" s="156"/>
      <c r="B4286" s="220"/>
      <c r="C4286" s="150"/>
      <c r="D4286" s="150"/>
      <c r="E4286" s="150"/>
      <c r="F4286" s="150"/>
      <c r="G4286" s="151"/>
      <c r="H4286" s="23">
        <f>MONTH(CtasReceber[[#This Row],[Data Vencimento]])</f>
        <v>1</v>
      </c>
      <c r="I4286" s="23">
        <f>YEAR(CtasReceber[[#This Row],[Data Vencimento]])</f>
        <v>1900</v>
      </c>
      <c r="J4286" s="156"/>
      <c r="K4286" s="23">
        <f>MONTH(CtasReceber[[#This Row],[Data Recebimento]])</f>
        <v>1</v>
      </c>
      <c r="L4286" s="23">
        <f>YEAR(CtasReceber[[#This Row],[Data Recebimento]])</f>
        <v>1900</v>
      </c>
      <c r="M4286" s="154"/>
      <c r="N4286" s="208"/>
      <c r="O42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7" spans="1:15">
      <c r="A4287" s="156"/>
      <c r="B4287" s="220"/>
      <c r="C4287" s="150"/>
      <c r="D4287" s="150"/>
      <c r="E4287" s="150"/>
      <c r="F4287" s="150"/>
      <c r="G4287" s="151"/>
      <c r="H4287" s="23">
        <f>MONTH(CtasReceber[[#This Row],[Data Vencimento]])</f>
        <v>1</v>
      </c>
      <c r="I4287" s="23">
        <f>YEAR(CtasReceber[[#This Row],[Data Vencimento]])</f>
        <v>1900</v>
      </c>
      <c r="J4287" s="156"/>
      <c r="K4287" s="23">
        <f>MONTH(CtasReceber[[#This Row],[Data Recebimento]])</f>
        <v>1</v>
      </c>
      <c r="L4287" s="23">
        <f>YEAR(CtasReceber[[#This Row],[Data Recebimento]])</f>
        <v>1900</v>
      </c>
      <c r="M4287" s="154"/>
      <c r="N4287" s="208"/>
      <c r="O42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8" spans="1:15">
      <c r="A4288" s="156"/>
      <c r="B4288" s="220"/>
      <c r="C4288" s="150"/>
      <c r="D4288" s="150"/>
      <c r="E4288" s="150"/>
      <c r="F4288" s="150"/>
      <c r="G4288" s="151"/>
      <c r="H4288" s="23">
        <f>MONTH(CtasReceber[[#This Row],[Data Vencimento]])</f>
        <v>1</v>
      </c>
      <c r="I4288" s="23">
        <f>YEAR(CtasReceber[[#This Row],[Data Vencimento]])</f>
        <v>1900</v>
      </c>
      <c r="J4288" s="156"/>
      <c r="K4288" s="23">
        <f>MONTH(CtasReceber[[#This Row],[Data Recebimento]])</f>
        <v>1</v>
      </c>
      <c r="L4288" s="23">
        <f>YEAR(CtasReceber[[#This Row],[Data Recebimento]])</f>
        <v>1900</v>
      </c>
      <c r="M4288" s="154"/>
      <c r="N4288" s="208"/>
      <c r="O42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89" spans="1:15">
      <c r="A4289" s="156"/>
      <c r="B4289" s="220"/>
      <c r="C4289" s="150"/>
      <c r="D4289" s="150"/>
      <c r="E4289" s="150"/>
      <c r="F4289" s="150"/>
      <c r="G4289" s="151"/>
      <c r="H4289" s="23">
        <f>MONTH(CtasReceber[[#This Row],[Data Vencimento]])</f>
        <v>1</v>
      </c>
      <c r="I4289" s="23">
        <f>YEAR(CtasReceber[[#This Row],[Data Vencimento]])</f>
        <v>1900</v>
      </c>
      <c r="J4289" s="156"/>
      <c r="K4289" s="23">
        <f>MONTH(CtasReceber[[#This Row],[Data Recebimento]])</f>
        <v>1</v>
      </c>
      <c r="L4289" s="23">
        <f>YEAR(CtasReceber[[#This Row],[Data Recebimento]])</f>
        <v>1900</v>
      </c>
      <c r="M4289" s="154"/>
      <c r="N4289" s="208"/>
      <c r="O42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0" spans="1:15">
      <c r="A4290" s="156"/>
      <c r="B4290" s="220"/>
      <c r="C4290" s="150"/>
      <c r="D4290" s="150"/>
      <c r="E4290" s="150"/>
      <c r="F4290" s="150"/>
      <c r="G4290" s="151"/>
      <c r="H4290" s="23">
        <f>MONTH(CtasReceber[[#This Row],[Data Vencimento]])</f>
        <v>1</v>
      </c>
      <c r="I4290" s="23">
        <f>YEAR(CtasReceber[[#This Row],[Data Vencimento]])</f>
        <v>1900</v>
      </c>
      <c r="J4290" s="156"/>
      <c r="K4290" s="23">
        <f>MONTH(CtasReceber[[#This Row],[Data Recebimento]])</f>
        <v>1</v>
      </c>
      <c r="L4290" s="23">
        <f>YEAR(CtasReceber[[#This Row],[Data Recebimento]])</f>
        <v>1900</v>
      </c>
      <c r="M4290" s="154"/>
      <c r="N4290" s="208"/>
      <c r="O42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1" spans="1:15">
      <c r="A4291" s="156"/>
      <c r="B4291" s="220"/>
      <c r="C4291" s="150"/>
      <c r="D4291" s="150"/>
      <c r="E4291" s="150"/>
      <c r="F4291" s="150"/>
      <c r="G4291" s="151"/>
      <c r="H4291" s="23">
        <f>MONTH(CtasReceber[[#This Row],[Data Vencimento]])</f>
        <v>1</v>
      </c>
      <c r="I4291" s="23">
        <f>YEAR(CtasReceber[[#This Row],[Data Vencimento]])</f>
        <v>1900</v>
      </c>
      <c r="J4291" s="156"/>
      <c r="K4291" s="23">
        <f>MONTH(CtasReceber[[#This Row],[Data Recebimento]])</f>
        <v>1</v>
      </c>
      <c r="L4291" s="23">
        <f>YEAR(CtasReceber[[#This Row],[Data Recebimento]])</f>
        <v>1900</v>
      </c>
      <c r="M4291" s="154"/>
      <c r="N4291" s="208"/>
      <c r="O42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2" spans="1:15">
      <c r="A4292" s="156"/>
      <c r="B4292" s="220"/>
      <c r="C4292" s="150"/>
      <c r="D4292" s="150"/>
      <c r="E4292" s="150"/>
      <c r="F4292" s="150"/>
      <c r="G4292" s="151"/>
      <c r="H4292" s="23">
        <f>MONTH(CtasReceber[[#This Row],[Data Vencimento]])</f>
        <v>1</v>
      </c>
      <c r="I4292" s="23">
        <f>YEAR(CtasReceber[[#This Row],[Data Vencimento]])</f>
        <v>1900</v>
      </c>
      <c r="J4292" s="156"/>
      <c r="K4292" s="23">
        <f>MONTH(CtasReceber[[#This Row],[Data Recebimento]])</f>
        <v>1</v>
      </c>
      <c r="L4292" s="23">
        <f>YEAR(CtasReceber[[#This Row],[Data Recebimento]])</f>
        <v>1900</v>
      </c>
      <c r="M4292" s="154"/>
      <c r="N4292" s="208"/>
      <c r="O42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3" spans="1:15">
      <c r="A4293" s="156"/>
      <c r="B4293" s="220"/>
      <c r="C4293" s="150"/>
      <c r="D4293" s="150"/>
      <c r="E4293" s="150"/>
      <c r="F4293" s="150"/>
      <c r="G4293" s="151"/>
      <c r="H4293" s="23">
        <f>MONTH(CtasReceber[[#This Row],[Data Vencimento]])</f>
        <v>1</v>
      </c>
      <c r="I4293" s="23">
        <f>YEAR(CtasReceber[[#This Row],[Data Vencimento]])</f>
        <v>1900</v>
      </c>
      <c r="J4293" s="156"/>
      <c r="K4293" s="23">
        <f>MONTH(CtasReceber[[#This Row],[Data Recebimento]])</f>
        <v>1</v>
      </c>
      <c r="L4293" s="23">
        <f>YEAR(CtasReceber[[#This Row],[Data Recebimento]])</f>
        <v>1900</v>
      </c>
      <c r="M4293" s="154"/>
      <c r="N4293" s="208"/>
      <c r="O42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4" spans="1:15">
      <c r="A4294" s="156"/>
      <c r="B4294" s="220"/>
      <c r="C4294" s="150"/>
      <c r="D4294" s="150"/>
      <c r="E4294" s="150"/>
      <c r="F4294" s="150"/>
      <c r="G4294" s="151"/>
      <c r="H4294" s="23">
        <f>MONTH(CtasReceber[[#This Row],[Data Vencimento]])</f>
        <v>1</v>
      </c>
      <c r="I4294" s="23">
        <f>YEAR(CtasReceber[[#This Row],[Data Vencimento]])</f>
        <v>1900</v>
      </c>
      <c r="J4294" s="156"/>
      <c r="K4294" s="23">
        <f>MONTH(CtasReceber[[#This Row],[Data Recebimento]])</f>
        <v>1</v>
      </c>
      <c r="L4294" s="23">
        <f>YEAR(CtasReceber[[#This Row],[Data Recebimento]])</f>
        <v>1900</v>
      </c>
      <c r="M4294" s="154"/>
      <c r="N4294" s="208"/>
      <c r="O42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5" spans="1:15">
      <c r="A4295" s="156"/>
      <c r="B4295" s="220"/>
      <c r="C4295" s="150"/>
      <c r="D4295" s="150"/>
      <c r="E4295" s="150"/>
      <c r="F4295" s="150"/>
      <c r="G4295" s="151"/>
      <c r="H4295" s="23">
        <f>MONTH(CtasReceber[[#This Row],[Data Vencimento]])</f>
        <v>1</v>
      </c>
      <c r="I4295" s="23">
        <f>YEAR(CtasReceber[[#This Row],[Data Vencimento]])</f>
        <v>1900</v>
      </c>
      <c r="J4295" s="156"/>
      <c r="K4295" s="23">
        <f>MONTH(CtasReceber[[#This Row],[Data Recebimento]])</f>
        <v>1</v>
      </c>
      <c r="L4295" s="23">
        <f>YEAR(CtasReceber[[#This Row],[Data Recebimento]])</f>
        <v>1900</v>
      </c>
      <c r="M4295" s="154"/>
      <c r="N4295" s="208"/>
      <c r="O42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6" spans="1:15">
      <c r="A4296" s="156"/>
      <c r="B4296" s="220"/>
      <c r="C4296" s="150"/>
      <c r="D4296" s="150"/>
      <c r="E4296" s="150"/>
      <c r="F4296" s="150"/>
      <c r="G4296" s="151"/>
      <c r="H4296" s="23">
        <f>MONTH(CtasReceber[[#This Row],[Data Vencimento]])</f>
        <v>1</v>
      </c>
      <c r="I4296" s="23">
        <f>YEAR(CtasReceber[[#This Row],[Data Vencimento]])</f>
        <v>1900</v>
      </c>
      <c r="J4296" s="156"/>
      <c r="K4296" s="23">
        <f>MONTH(CtasReceber[[#This Row],[Data Recebimento]])</f>
        <v>1</v>
      </c>
      <c r="L4296" s="23">
        <f>YEAR(CtasReceber[[#This Row],[Data Recebimento]])</f>
        <v>1900</v>
      </c>
      <c r="M4296" s="154"/>
      <c r="N4296" s="208"/>
      <c r="O42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7" spans="1:15">
      <c r="A4297" s="156"/>
      <c r="B4297" s="220"/>
      <c r="C4297" s="150"/>
      <c r="D4297" s="150"/>
      <c r="E4297" s="150"/>
      <c r="F4297" s="150"/>
      <c r="G4297" s="151"/>
      <c r="H4297" s="23">
        <f>MONTH(CtasReceber[[#This Row],[Data Vencimento]])</f>
        <v>1</v>
      </c>
      <c r="I4297" s="23">
        <f>YEAR(CtasReceber[[#This Row],[Data Vencimento]])</f>
        <v>1900</v>
      </c>
      <c r="J4297" s="156"/>
      <c r="K4297" s="23">
        <f>MONTH(CtasReceber[[#This Row],[Data Recebimento]])</f>
        <v>1</v>
      </c>
      <c r="L4297" s="23">
        <f>YEAR(CtasReceber[[#This Row],[Data Recebimento]])</f>
        <v>1900</v>
      </c>
      <c r="M4297" s="154"/>
      <c r="N4297" s="208"/>
      <c r="O42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8" spans="1:15">
      <c r="A4298" s="156"/>
      <c r="B4298" s="220"/>
      <c r="C4298" s="150"/>
      <c r="D4298" s="150"/>
      <c r="E4298" s="150"/>
      <c r="F4298" s="150"/>
      <c r="G4298" s="151"/>
      <c r="H4298" s="23">
        <f>MONTH(CtasReceber[[#This Row],[Data Vencimento]])</f>
        <v>1</v>
      </c>
      <c r="I4298" s="23">
        <f>YEAR(CtasReceber[[#This Row],[Data Vencimento]])</f>
        <v>1900</v>
      </c>
      <c r="J4298" s="156"/>
      <c r="K4298" s="23">
        <f>MONTH(CtasReceber[[#This Row],[Data Recebimento]])</f>
        <v>1</v>
      </c>
      <c r="L4298" s="23">
        <f>YEAR(CtasReceber[[#This Row],[Data Recebimento]])</f>
        <v>1900</v>
      </c>
      <c r="M4298" s="154"/>
      <c r="N4298" s="208"/>
      <c r="O42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299" spans="1:15">
      <c r="A4299" s="156"/>
      <c r="B4299" s="220"/>
      <c r="C4299" s="150"/>
      <c r="D4299" s="150"/>
      <c r="E4299" s="150"/>
      <c r="F4299" s="150"/>
      <c r="G4299" s="151"/>
      <c r="H4299" s="23">
        <f>MONTH(CtasReceber[[#This Row],[Data Vencimento]])</f>
        <v>1</v>
      </c>
      <c r="I4299" s="23">
        <f>YEAR(CtasReceber[[#This Row],[Data Vencimento]])</f>
        <v>1900</v>
      </c>
      <c r="J4299" s="156"/>
      <c r="K4299" s="23">
        <f>MONTH(CtasReceber[[#This Row],[Data Recebimento]])</f>
        <v>1</v>
      </c>
      <c r="L4299" s="23">
        <f>YEAR(CtasReceber[[#This Row],[Data Recebimento]])</f>
        <v>1900</v>
      </c>
      <c r="M4299" s="154"/>
      <c r="N4299" s="208"/>
      <c r="O42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0" spans="1:15">
      <c r="A4300" s="156"/>
      <c r="B4300" s="220"/>
      <c r="C4300" s="150"/>
      <c r="D4300" s="150"/>
      <c r="E4300" s="150"/>
      <c r="F4300" s="150"/>
      <c r="G4300" s="151"/>
      <c r="H4300" s="23">
        <f>MONTH(CtasReceber[[#This Row],[Data Vencimento]])</f>
        <v>1</v>
      </c>
      <c r="I4300" s="23">
        <f>YEAR(CtasReceber[[#This Row],[Data Vencimento]])</f>
        <v>1900</v>
      </c>
      <c r="J4300" s="156"/>
      <c r="K4300" s="23">
        <f>MONTH(CtasReceber[[#This Row],[Data Recebimento]])</f>
        <v>1</v>
      </c>
      <c r="L4300" s="23">
        <f>YEAR(CtasReceber[[#This Row],[Data Recebimento]])</f>
        <v>1900</v>
      </c>
      <c r="M4300" s="154"/>
      <c r="N4300" s="208"/>
      <c r="O43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1" spans="1:15">
      <c r="A4301" s="156"/>
      <c r="B4301" s="220"/>
      <c r="C4301" s="150"/>
      <c r="D4301" s="150"/>
      <c r="E4301" s="150"/>
      <c r="F4301" s="150"/>
      <c r="G4301" s="151"/>
      <c r="H4301" s="23">
        <f>MONTH(CtasReceber[[#This Row],[Data Vencimento]])</f>
        <v>1</v>
      </c>
      <c r="I4301" s="23">
        <f>YEAR(CtasReceber[[#This Row],[Data Vencimento]])</f>
        <v>1900</v>
      </c>
      <c r="J4301" s="156"/>
      <c r="K4301" s="23">
        <f>MONTH(CtasReceber[[#This Row],[Data Recebimento]])</f>
        <v>1</v>
      </c>
      <c r="L4301" s="23">
        <f>YEAR(CtasReceber[[#This Row],[Data Recebimento]])</f>
        <v>1900</v>
      </c>
      <c r="M4301" s="154"/>
      <c r="N4301" s="208"/>
      <c r="O43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2" spans="1:15">
      <c r="A4302" s="156"/>
      <c r="B4302" s="220"/>
      <c r="C4302" s="150"/>
      <c r="D4302" s="150"/>
      <c r="E4302" s="150"/>
      <c r="F4302" s="150"/>
      <c r="G4302" s="151"/>
      <c r="H4302" s="23">
        <f>MONTH(CtasReceber[[#This Row],[Data Vencimento]])</f>
        <v>1</v>
      </c>
      <c r="I4302" s="23">
        <f>YEAR(CtasReceber[[#This Row],[Data Vencimento]])</f>
        <v>1900</v>
      </c>
      <c r="J4302" s="156"/>
      <c r="K4302" s="23">
        <f>MONTH(CtasReceber[[#This Row],[Data Recebimento]])</f>
        <v>1</v>
      </c>
      <c r="L4302" s="23">
        <f>YEAR(CtasReceber[[#This Row],[Data Recebimento]])</f>
        <v>1900</v>
      </c>
      <c r="M4302" s="154"/>
      <c r="N4302" s="208"/>
      <c r="O43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3" spans="1:15">
      <c r="A4303" s="156"/>
      <c r="B4303" s="220"/>
      <c r="C4303" s="150"/>
      <c r="D4303" s="150"/>
      <c r="E4303" s="150"/>
      <c r="F4303" s="150"/>
      <c r="G4303" s="151"/>
      <c r="H4303" s="23">
        <f>MONTH(CtasReceber[[#This Row],[Data Vencimento]])</f>
        <v>1</v>
      </c>
      <c r="I4303" s="23">
        <f>YEAR(CtasReceber[[#This Row],[Data Vencimento]])</f>
        <v>1900</v>
      </c>
      <c r="J4303" s="156"/>
      <c r="K4303" s="23">
        <f>MONTH(CtasReceber[[#This Row],[Data Recebimento]])</f>
        <v>1</v>
      </c>
      <c r="L4303" s="23">
        <f>YEAR(CtasReceber[[#This Row],[Data Recebimento]])</f>
        <v>1900</v>
      </c>
      <c r="M4303" s="154"/>
      <c r="N4303" s="208"/>
      <c r="O43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4" spans="1:15">
      <c r="A4304" s="156"/>
      <c r="B4304" s="220"/>
      <c r="C4304" s="150"/>
      <c r="D4304" s="150"/>
      <c r="E4304" s="150"/>
      <c r="F4304" s="150"/>
      <c r="G4304" s="151"/>
      <c r="H4304" s="23">
        <f>MONTH(CtasReceber[[#This Row],[Data Vencimento]])</f>
        <v>1</v>
      </c>
      <c r="I4304" s="23">
        <f>YEAR(CtasReceber[[#This Row],[Data Vencimento]])</f>
        <v>1900</v>
      </c>
      <c r="J4304" s="156"/>
      <c r="K4304" s="23">
        <f>MONTH(CtasReceber[[#This Row],[Data Recebimento]])</f>
        <v>1</v>
      </c>
      <c r="L4304" s="23">
        <f>YEAR(CtasReceber[[#This Row],[Data Recebimento]])</f>
        <v>1900</v>
      </c>
      <c r="M4304" s="154"/>
      <c r="N4304" s="208"/>
      <c r="O43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5" spans="1:15">
      <c r="A4305" s="156"/>
      <c r="B4305" s="220"/>
      <c r="C4305" s="150"/>
      <c r="D4305" s="150"/>
      <c r="E4305" s="150"/>
      <c r="F4305" s="150"/>
      <c r="G4305" s="151"/>
      <c r="H4305" s="23">
        <f>MONTH(CtasReceber[[#This Row],[Data Vencimento]])</f>
        <v>1</v>
      </c>
      <c r="I4305" s="23">
        <f>YEAR(CtasReceber[[#This Row],[Data Vencimento]])</f>
        <v>1900</v>
      </c>
      <c r="J4305" s="156"/>
      <c r="K4305" s="23">
        <f>MONTH(CtasReceber[[#This Row],[Data Recebimento]])</f>
        <v>1</v>
      </c>
      <c r="L4305" s="23">
        <f>YEAR(CtasReceber[[#This Row],[Data Recebimento]])</f>
        <v>1900</v>
      </c>
      <c r="M4305" s="154"/>
      <c r="N4305" s="208"/>
      <c r="O43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6" spans="1:15">
      <c r="A4306" s="156"/>
      <c r="B4306" s="220"/>
      <c r="C4306" s="150"/>
      <c r="D4306" s="150"/>
      <c r="E4306" s="150"/>
      <c r="F4306" s="150"/>
      <c r="G4306" s="151"/>
      <c r="H4306" s="23">
        <f>MONTH(CtasReceber[[#This Row],[Data Vencimento]])</f>
        <v>1</v>
      </c>
      <c r="I4306" s="23">
        <f>YEAR(CtasReceber[[#This Row],[Data Vencimento]])</f>
        <v>1900</v>
      </c>
      <c r="J4306" s="156"/>
      <c r="K4306" s="23">
        <f>MONTH(CtasReceber[[#This Row],[Data Recebimento]])</f>
        <v>1</v>
      </c>
      <c r="L4306" s="23">
        <f>YEAR(CtasReceber[[#This Row],[Data Recebimento]])</f>
        <v>1900</v>
      </c>
      <c r="M4306" s="154"/>
      <c r="N4306" s="208"/>
      <c r="O43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7" spans="1:15">
      <c r="A4307" s="156"/>
      <c r="B4307" s="220"/>
      <c r="C4307" s="150"/>
      <c r="D4307" s="150"/>
      <c r="E4307" s="150"/>
      <c r="F4307" s="150"/>
      <c r="G4307" s="151"/>
      <c r="H4307" s="23">
        <f>MONTH(CtasReceber[[#This Row],[Data Vencimento]])</f>
        <v>1</v>
      </c>
      <c r="I4307" s="23">
        <f>YEAR(CtasReceber[[#This Row],[Data Vencimento]])</f>
        <v>1900</v>
      </c>
      <c r="J4307" s="156"/>
      <c r="K4307" s="23">
        <f>MONTH(CtasReceber[[#This Row],[Data Recebimento]])</f>
        <v>1</v>
      </c>
      <c r="L4307" s="23">
        <f>YEAR(CtasReceber[[#This Row],[Data Recebimento]])</f>
        <v>1900</v>
      </c>
      <c r="M4307" s="154"/>
      <c r="N4307" s="208"/>
      <c r="O43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8" spans="1:15">
      <c r="A4308" s="156"/>
      <c r="B4308" s="220"/>
      <c r="C4308" s="150"/>
      <c r="D4308" s="150"/>
      <c r="E4308" s="150"/>
      <c r="F4308" s="150"/>
      <c r="G4308" s="151"/>
      <c r="H4308" s="23">
        <f>MONTH(CtasReceber[[#This Row],[Data Vencimento]])</f>
        <v>1</v>
      </c>
      <c r="I4308" s="23">
        <f>YEAR(CtasReceber[[#This Row],[Data Vencimento]])</f>
        <v>1900</v>
      </c>
      <c r="J4308" s="156"/>
      <c r="K4308" s="23">
        <f>MONTH(CtasReceber[[#This Row],[Data Recebimento]])</f>
        <v>1</v>
      </c>
      <c r="L4308" s="23">
        <f>YEAR(CtasReceber[[#This Row],[Data Recebimento]])</f>
        <v>1900</v>
      </c>
      <c r="M4308" s="154"/>
      <c r="N4308" s="208"/>
      <c r="O43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09" spans="1:15">
      <c r="A4309" s="156"/>
      <c r="B4309" s="220"/>
      <c r="C4309" s="150"/>
      <c r="D4309" s="150"/>
      <c r="E4309" s="150"/>
      <c r="F4309" s="150"/>
      <c r="G4309" s="151"/>
      <c r="H4309" s="23">
        <f>MONTH(CtasReceber[[#This Row],[Data Vencimento]])</f>
        <v>1</v>
      </c>
      <c r="I4309" s="23">
        <f>YEAR(CtasReceber[[#This Row],[Data Vencimento]])</f>
        <v>1900</v>
      </c>
      <c r="J4309" s="156"/>
      <c r="K4309" s="23">
        <f>MONTH(CtasReceber[[#This Row],[Data Recebimento]])</f>
        <v>1</v>
      </c>
      <c r="L4309" s="23">
        <f>YEAR(CtasReceber[[#This Row],[Data Recebimento]])</f>
        <v>1900</v>
      </c>
      <c r="M4309" s="154"/>
      <c r="N4309" s="208"/>
      <c r="O43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0" spans="1:15">
      <c r="A4310" s="156"/>
      <c r="B4310" s="220"/>
      <c r="C4310" s="150"/>
      <c r="D4310" s="150"/>
      <c r="E4310" s="150"/>
      <c r="F4310" s="150"/>
      <c r="G4310" s="151"/>
      <c r="H4310" s="23">
        <f>MONTH(CtasReceber[[#This Row],[Data Vencimento]])</f>
        <v>1</v>
      </c>
      <c r="I4310" s="23">
        <f>YEAR(CtasReceber[[#This Row],[Data Vencimento]])</f>
        <v>1900</v>
      </c>
      <c r="J4310" s="156"/>
      <c r="K4310" s="23">
        <f>MONTH(CtasReceber[[#This Row],[Data Recebimento]])</f>
        <v>1</v>
      </c>
      <c r="L4310" s="23">
        <f>YEAR(CtasReceber[[#This Row],[Data Recebimento]])</f>
        <v>1900</v>
      </c>
      <c r="M4310" s="154"/>
      <c r="N4310" s="208"/>
      <c r="O43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1" spans="1:15">
      <c r="A4311" s="156"/>
      <c r="B4311" s="220"/>
      <c r="C4311" s="150"/>
      <c r="D4311" s="150"/>
      <c r="E4311" s="150"/>
      <c r="F4311" s="150"/>
      <c r="G4311" s="151"/>
      <c r="H4311" s="23">
        <f>MONTH(CtasReceber[[#This Row],[Data Vencimento]])</f>
        <v>1</v>
      </c>
      <c r="I4311" s="23">
        <f>YEAR(CtasReceber[[#This Row],[Data Vencimento]])</f>
        <v>1900</v>
      </c>
      <c r="J4311" s="156"/>
      <c r="K4311" s="23">
        <f>MONTH(CtasReceber[[#This Row],[Data Recebimento]])</f>
        <v>1</v>
      </c>
      <c r="L4311" s="23">
        <f>YEAR(CtasReceber[[#This Row],[Data Recebimento]])</f>
        <v>1900</v>
      </c>
      <c r="M4311" s="154"/>
      <c r="N4311" s="208"/>
      <c r="O43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2" spans="1:15">
      <c r="A4312" s="156"/>
      <c r="B4312" s="220"/>
      <c r="C4312" s="150"/>
      <c r="D4312" s="150"/>
      <c r="E4312" s="150"/>
      <c r="F4312" s="150"/>
      <c r="G4312" s="151"/>
      <c r="H4312" s="23">
        <f>MONTH(CtasReceber[[#This Row],[Data Vencimento]])</f>
        <v>1</v>
      </c>
      <c r="I4312" s="23">
        <f>YEAR(CtasReceber[[#This Row],[Data Vencimento]])</f>
        <v>1900</v>
      </c>
      <c r="J4312" s="156"/>
      <c r="K4312" s="23">
        <f>MONTH(CtasReceber[[#This Row],[Data Recebimento]])</f>
        <v>1</v>
      </c>
      <c r="L4312" s="23">
        <f>YEAR(CtasReceber[[#This Row],[Data Recebimento]])</f>
        <v>1900</v>
      </c>
      <c r="M4312" s="154"/>
      <c r="N4312" s="208"/>
      <c r="O43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3" spans="1:15">
      <c r="A4313" s="156"/>
      <c r="B4313" s="220"/>
      <c r="C4313" s="150"/>
      <c r="D4313" s="150"/>
      <c r="E4313" s="150"/>
      <c r="F4313" s="150"/>
      <c r="G4313" s="151"/>
      <c r="H4313" s="23">
        <f>MONTH(CtasReceber[[#This Row],[Data Vencimento]])</f>
        <v>1</v>
      </c>
      <c r="I4313" s="23">
        <f>YEAR(CtasReceber[[#This Row],[Data Vencimento]])</f>
        <v>1900</v>
      </c>
      <c r="J4313" s="156"/>
      <c r="K4313" s="23">
        <f>MONTH(CtasReceber[[#This Row],[Data Recebimento]])</f>
        <v>1</v>
      </c>
      <c r="L4313" s="23">
        <f>YEAR(CtasReceber[[#This Row],[Data Recebimento]])</f>
        <v>1900</v>
      </c>
      <c r="M4313" s="154"/>
      <c r="N4313" s="208"/>
      <c r="O43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4" spans="1:15">
      <c r="A4314" s="156"/>
      <c r="B4314" s="220"/>
      <c r="C4314" s="150"/>
      <c r="D4314" s="150"/>
      <c r="E4314" s="150"/>
      <c r="F4314" s="150"/>
      <c r="G4314" s="151"/>
      <c r="H4314" s="23">
        <f>MONTH(CtasReceber[[#This Row],[Data Vencimento]])</f>
        <v>1</v>
      </c>
      <c r="I4314" s="23">
        <f>YEAR(CtasReceber[[#This Row],[Data Vencimento]])</f>
        <v>1900</v>
      </c>
      <c r="J4314" s="156"/>
      <c r="K4314" s="23">
        <f>MONTH(CtasReceber[[#This Row],[Data Recebimento]])</f>
        <v>1</v>
      </c>
      <c r="L4314" s="23">
        <f>YEAR(CtasReceber[[#This Row],[Data Recebimento]])</f>
        <v>1900</v>
      </c>
      <c r="M4314" s="154"/>
      <c r="N4314" s="208"/>
      <c r="O43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5" spans="1:15">
      <c r="A4315" s="156"/>
      <c r="B4315" s="220"/>
      <c r="C4315" s="150"/>
      <c r="D4315" s="150"/>
      <c r="E4315" s="150"/>
      <c r="F4315" s="150"/>
      <c r="G4315" s="151"/>
      <c r="H4315" s="23">
        <f>MONTH(CtasReceber[[#This Row],[Data Vencimento]])</f>
        <v>1</v>
      </c>
      <c r="I4315" s="23">
        <f>YEAR(CtasReceber[[#This Row],[Data Vencimento]])</f>
        <v>1900</v>
      </c>
      <c r="J4315" s="156"/>
      <c r="K4315" s="23">
        <f>MONTH(CtasReceber[[#This Row],[Data Recebimento]])</f>
        <v>1</v>
      </c>
      <c r="L4315" s="23">
        <f>YEAR(CtasReceber[[#This Row],[Data Recebimento]])</f>
        <v>1900</v>
      </c>
      <c r="M4315" s="154"/>
      <c r="N4315" s="208"/>
      <c r="O43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6" spans="1:15">
      <c r="A4316" s="156"/>
      <c r="B4316" s="220"/>
      <c r="C4316" s="150"/>
      <c r="D4316" s="150"/>
      <c r="E4316" s="150"/>
      <c r="F4316" s="150"/>
      <c r="G4316" s="151"/>
      <c r="H4316" s="23">
        <f>MONTH(CtasReceber[[#This Row],[Data Vencimento]])</f>
        <v>1</v>
      </c>
      <c r="I4316" s="23">
        <f>YEAR(CtasReceber[[#This Row],[Data Vencimento]])</f>
        <v>1900</v>
      </c>
      <c r="J4316" s="156"/>
      <c r="K4316" s="23">
        <f>MONTH(CtasReceber[[#This Row],[Data Recebimento]])</f>
        <v>1</v>
      </c>
      <c r="L4316" s="23">
        <f>YEAR(CtasReceber[[#This Row],[Data Recebimento]])</f>
        <v>1900</v>
      </c>
      <c r="M4316" s="154"/>
      <c r="N4316" s="208"/>
      <c r="O43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7" spans="1:15">
      <c r="A4317" s="156"/>
      <c r="B4317" s="220"/>
      <c r="C4317" s="150"/>
      <c r="D4317" s="150"/>
      <c r="E4317" s="150"/>
      <c r="F4317" s="150"/>
      <c r="G4317" s="151"/>
      <c r="H4317" s="23">
        <f>MONTH(CtasReceber[[#This Row],[Data Vencimento]])</f>
        <v>1</v>
      </c>
      <c r="I4317" s="23">
        <f>YEAR(CtasReceber[[#This Row],[Data Vencimento]])</f>
        <v>1900</v>
      </c>
      <c r="J4317" s="156"/>
      <c r="K4317" s="23">
        <f>MONTH(CtasReceber[[#This Row],[Data Recebimento]])</f>
        <v>1</v>
      </c>
      <c r="L4317" s="23">
        <f>YEAR(CtasReceber[[#This Row],[Data Recebimento]])</f>
        <v>1900</v>
      </c>
      <c r="M4317" s="154"/>
      <c r="N4317" s="208"/>
      <c r="O43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8" spans="1:15">
      <c r="A4318" s="156"/>
      <c r="B4318" s="220"/>
      <c r="C4318" s="150"/>
      <c r="D4318" s="150"/>
      <c r="E4318" s="150"/>
      <c r="F4318" s="150"/>
      <c r="G4318" s="151"/>
      <c r="H4318" s="23">
        <f>MONTH(CtasReceber[[#This Row],[Data Vencimento]])</f>
        <v>1</v>
      </c>
      <c r="I4318" s="23">
        <f>YEAR(CtasReceber[[#This Row],[Data Vencimento]])</f>
        <v>1900</v>
      </c>
      <c r="J4318" s="156"/>
      <c r="K4318" s="23">
        <f>MONTH(CtasReceber[[#This Row],[Data Recebimento]])</f>
        <v>1</v>
      </c>
      <c r="L4318" s="23">
        <f>YEAR(CtasReceber[[#This Row],[Data Recebimento]])</f>
        <v>1900</v>
      </c>
      <c r="M4318" s="154"/>
      <c r="N4318" s="208"/>
      <c r="O43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19" spans="1:15">
      <c r="A4319" s="156"/>
      <c r="B4319" s="220"/>
      <c r="C4319" s="150"/>
      <c r="D4319" s="150"/>
      <c r="E4319" s="150"/>
      <c r="F4319" s="150"/>
      <c r="G4319" s="151"/>
      <c r="H4319" s="23">
        <f>MONTH(CtasReceber[[#This Row],[Data Vencimento]])</f>
        <v>1</v>
      </c>
      <c r="I4319" s="23">
        <f>YEAR(CtasReceber[[#This Row],[Data Vencimento]])</f>
        <v>1900</v>
      </c>
      <c r="J4319" s="156"/>
      <c r="K4319" s="23">
        <f>MONTH(CtasReceber[[#This Row],[Data Recebimento]])</f>
        <v>1</v>
      </c>
      <c r="L4319" s="23">
        <f>YEAR(CtasReceber[[#This Row],[Data Recebimento]])</f>
        <v>1900</v>
      </c>
      <c r="M4319" s="154"/>
      <c r="N4319" s="208"/>
      <c r="O43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0" spans="1:15">
      <c r="A4320" s="156"/>
      <c r="B4320" s="220"/>
      <c r="C4320" s="150"/>
      <c r="D4320" s="150"/>
      <c r="E4320" s="150"/>
      <c r="F4320" s="150"/>
      <c r="G4320" s="151"/>
      <c r="H4320" s="23">
        <f>MONTH(CtasReceber[[#This Row],[Data Vencimento]])</f>
        <v>1</v>
      </c>
      <c r="I4320" s="23">
        <f>YEAR(CtasReceber[[#This Row],[Data Vencimento]])</f>
        <v>1900</v>
      </c>
      <c r="J4320" s="156"/>
      <c r="K4320" s="23">
        <f>MONTH(CtasReceber[[#This Row],[Data Recebimento]])</f>
        <v>1</v>
      </c>
      <c r="L4320" s="23">
        <f>YEAR(CtasReceber[[#This Row],[Data Recebimento]])</f>
        <v>1900</v>
      </c>
      <c r="M4320" s="154"/>
      <c r="N4320" s="208"/>
      <c r="O43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1" spans="1:15">
      <c r="A4321" s="156"/>
      <c r="B4321" s="220"/>
      <c r="C4321" s="150"/>
      <c r="D4321" s="150"/>
      <c r="E4321" s="150"/>
      <c r="F4321" s="150"/>
      <c r="G4321" s="151"/>
      <c r="H4321" s="23">
        <f>MONTH(CtasReceber[[#This Row],[Data Vencimento]])</f>
        <v>1</v>
      </c>
      <c r="I4321" s="23">
        <f>YEAR(CtasReceber[[#This Row],[Data Vencimento]])</f>
        <v>1900</v>
      </c>
      <c r="J4321" s="156"/>
      <c r="K4321" s="23">
        <f>MONTH(CtasReceber[[#This Row],[Data Recebimento]])</f>
        <v>1</v>
      </c>
      <c r="L4321" s="23">
        <f>YEAR(CtasReceber[[#This Row],[Data Recebimento]])</f>
        <v>1900</v>
      </c>
      <c r="M4321" s="154"/>
      <c r="N4321" s="208"/>
      <c r="O43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2" spans="1:15">
      <c r="A4322" s="156"/>
      <c r="B4322" s="220"/>
      <c r="C4322" s="150"/>
      <c r="D4322" s="150"/>
      <c r="E4322" s="150"/>
      <c r="F4322" s="150"/>
      <c r="G4322" s="151"/>
      <c r="H4322" s="23">
        <f>MONTH(CtasReceber[[#This Row],[Data Vencimento]])</f>
        <v>1</v>
      </c>
      <c r="I4322" s="23">
        <f>YEAR(CtasReceber[[#This Row],[Data Vencimento]])</f>
        <v>1900</v>
      </c>
      <c r="J4322" s="156"/>
      <c r="K4322" s="23">
        <f>MONTH(CtasReceber[[#This Row],[Data Recebimento]])</f>
        <v>1</v>
      </c>
      <c r="L4322" s="23">
        <f>YEAR(CtasReceber[[#This Row],[Data Recebimento]])</f>
        <v>1900</v>
      </c>
      <c r="M4322" s="154"/>
      <c r="N4322" s="208"/>
      <c r="O43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3" spans="1:15">
      <c r="A4323" s="156"/>
      <c r="B4323" s="220"/>
      <c r="C4323" s="150"/>
      <c r="D4323" s="150"/>
      <c r="E4323" s="150"/>
      <c r="F4323" s="150"/>
      <c r="G4323" s="151"/>
      <c r="H4323" s="23">
        <f>MONTH(CtasReceber[[#This Row],[Data Vencimento]])</f>
        <v>1</v>
      </c>
      <c r="I4323" s="23">
        <f>YEAR(CtasReceber[[#This Row],[Data Vencimento]])</f>
        <v>1900</v>
      </c>
      <c r="J4323" s="156"/>
      <c r="K4323" s="23">
        <f>MONTH(CtasReceber[[#This Row],[Data Recebimento]])</f>
        <v>1</v>
      </c>
      <c r="L4323" s="23">
        <f>YEAR(CtasReceber[[#This Row],[Data Recebimento]])</f>
        <v>1900</v>
      </c>
      <c r="M4323" s="154"/>
      <c r="N4323" s="208"/>
      <c r="O43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4" spans="1:15">
      <c r="A4324" s="156"/>
      <c r="B4324" s="220"/>
      <c r="C4324" s="150"/>
      <c r="D4324" s="150"/>
      <c r="E4324" s="150"/>
      <c r="F4324" s="150"/>
      <c r="G4324" s="151"/>
      <c r="H4324" s="23">
        <f>MONTH(CtasReceber[[#This Row],[Data Vencimento]])</f>
        <v>1</v>
      </c>
      <c r="I4324" s="23">
        <f>YEAR(CtasReceber[[#This Row],[Data Vencimento]])</f>
        <v>1900</v>
      </c>
      <c r="J4324" s="156"/>
      <c r="K4324" s="23">
        <f>MONTH(CtasReceber[[#This Row],[Data Recebimento]])</f>
        <v>1</v>
      </c>
      <c r="L4324" s="23">
        <f>YEAR(CtasReceber[[#This Row],[Data Recebimento]])</f>
        <v>1900</v>
      </c>
      <c r="M4324" s="154"/>
      <c r="N4324" s="208"/>
      <c r="O43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5" spans="1:15">
      <c r="A4325" s="156"/>
      <c r="B4325" s="220"/>
      <c r="C4325" s="150"/>
      <c r="D4325" s="150"/>
      <c r="E4325" s="150"/>
      <c r="F4325" s="150"/>
      <c r="G4325" s="151"/>
      <c r="H4325" s="23">
        <f>MONTH(CtasReceber[[#This Row],[Data Vencimento]])</f>
        <v>1</v>
      </c>
      <c r="I4325" s="23">
        <f>YEAR(CtasReceber[[#This Row],[Data Vencimento]])</f>
        <v>1900</v>
      </c>
      <c r="J4325" s="156"/>
      <c r="K4325" s="23">
        <f>MONTH(CtasReceber[[#This Row],[Data Recebimento]])</f>
        <v>1</v>
      </c>
      <c r="L4325" s="23">
        <f>YEAR(CtasReceber[[#This Row],[Data Recebimento]])</f>
        <v>1900</v>
      </c>
      <c r="M4325" s="154"/>
      <c r="N4325" s="208"/>
      <c r="O43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6" spans="1:15">
      <c r="A4326" s="156"/>
      <c r="B4326" s="220"/>
      <c r="C4326" s="150"/>
      <c r="D4326" s="150"/>
      <c r="E4326" s="150"/>
      <c r="F4326" s="150"/>
      <c r="G4326" s="151"/>
      <c r="H4326" s="23">
        <f>MONTH(CtasReceber[[#This Row],[Data Vencimento]])</f>
        <v>1</v>
      </c>
      <c r="I4326" s="23">
        <f>YEAR(CtasReceber[[#This Row],[Data Vencimento]])</f>
        <v>1900</v>
      </c>
      <c r="J4326" s="156"/>
      <c r="K4326" s="23">
        <f>MONTH(CtasReceber[[#This Row],[Data Recebimento]])</f>
        <v>1</v>
      </c>
      <c r="L4326" s="23">
        <f>YEAR(CtasReceber[[#This Row],[Data Recebimento]])</f>
        <v>1900</v>
      </c>
      <c r="M4326" s="154"/>
      <c r="N4326" s="208"/>
      <c r="O43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7" spans="1:15">
      <c r="A4327" s="156"/>
      <c r="B4327" s="220"/>
      <c r="C4327" s="150"/>
      <c r="D4327" s="150"/>
      <c r="E4327" s="150"/>
      <c r="F4327" s="150"/>
      <c r="G4327" s="151"/>
      <c r="H4327" s="23">
        <f>MONTH(CtasReceber[[#This Row],[Data Vencimento]])</f>
        <v>1</v>
      </c>
      <c r="I4327" s="23">
        <f>YEAR(CtasReceber[[#This Row],[Data Vencimento]])</f>
        <v>1900</v>
      </c>
      <c r="J4327" s="156"/>
      <c r="K4327" s="23">
        <f>MONTH(CtasReceber[[#This Row],[Data Recebimento]])</f>
        <v>1</v>
      </c>
      <c r="L4327" s="23">
        <f>YEAR(CtasReceber[[#This Row],[Data Recebimento]])</f>
        <v>1900</v>
      </c>
      <c r="M4327" s="154"/>
      <c r="N4327" s="208"/>
      <c r="O43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8" spans="1:15">
      <c r="A4328" s="156"/>
      <c r="B4328" s="220"/>
      <c r="C4328" s="150"/>
      <c r="D4328" s="150"/>
      <c r="E4328" s="150"/>
      <c r="F4328" s="150"/>
      <c r="G4328" s="151"/>
      <c r="H4328" s="23">
        <f>MONTH(CtasReceber[[#This Row],[Data Vencimento]])</f>
        <v>1</v>
      </c>
      <c r="I4328" s="23">
        <f>YEAR(CtasReceber[[#This Row],[Data Vencimento]])</f>
        <v>1900</v>
      </c>
      <c r="J4328" s="156"/>
      <c r="K4328" s="23">
        <f>MONTH(CtasReceber[[#This Row],[Data Recebimento]])</f>
        <v>1</v>
      </c>
      <c r="L4328" s="23">
        <f>YEAR(CtasReceber[[#This Row],[Data Recebimento]])</f>
        <v>1900</v>
      </c>
      <c r="M4328" s="154"/>
      <c r="N4328" s="208"/>
      <c r="O43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29" spans="1:15">
      <c r="A4329" s="156"/>
      <c r="B4329" s="220"/>
      <c r="C4329" s="150"/>
      <c r="D4329" s="150"/>
      <c r="E4329" s="150"/>
      <c r="F4329" s="150"/>
      <c r="G4329" s="151"/>
      <c r="H4329" s="23">
        <f>MONTH(CtasReceber[[#This Row],[Data Vencimento]])</f>
        <v>1</v>
      </c>
      <c r="I4329" s="23">
        <f>YEAR(CtasReceber[[#This Row],[Data Vencimento]])</f>
        <v>1900</v>
      </c>
      <c r="J4329" s="156"/>
      <c r="K4329" s="23">
        <f>MONTH(CtasReceber[[#This Row],[Data Recebimento]])</f>
        <v>1</v>
      </c>
      <c r="L4329" s="23">
        <f>YEAR(CtasReceber[[#This Row],[Data Recebimento]])</f>
        <v>1900</v>
      </c>
      <c r="M4329" s="154"/>
      <c r="N4329" s="208"/>
      <c r="O43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0" spans="1:15">
      <c r="A4330" s="156"/>
      <c r="B4330" s="220"/>
      <c r="C4330" s="150"/>
      <c r="D4330" s="150"/>
      <c r="E4330" s="150"/>
      <c r="F4330" s="150"/>
      <c r="G4330" s="151"/>
      <c r="H4330" s="23">
        <f>MONTH(CtasReceber[[#This Row],[Data Vencimento]])</f>
        <v>1</v>
      </c>
      <c r="I4330" s="23">
        <f>YEAR(CtasReceber[[#This Row],[Data Vencimento]])</f>
        <v>1900</v>
      </c>
      <c r="J4330" s="156"/>
      <c r="K4330" s="23">
        <f>MONTH(CtasReceber[[#This Row],[Data Recebimento]])</f>
        <v>1</v>
      </c>
      <c r="L4330" s="23">
        <f>YEAR(CtasReceber[[#This Row],[Data Recebimento]])</f>
        <v>1900</v>
      </c>
      <c r="M4330" s="154"/>
      <c r="N4330" s="208"/>
      <c r="O43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1" spans="1:15">
      <c r="A4331" s="156"/>
      <c r="B4331" s="220"/>
      <c r="C4331" s="150"/>
      <c r="D4331" s="150"/>
      <c r="E4331" s="150"/>
      <c r="F4331" s="150"/>
      <c r="G4331" s="151"/>
      <c r="H4331" s="23">
        <f>MONTH(CtasReceber[[#This Row],[Data Vencimento]])</f>
        <v>1</v>
      </c>
      <c r="I4331" s="23">
        <f>YEAR(CtasReceber[[#This Row],[Data Vencimento]])</f>
        <v>1900</v>
      </c>
      <c r="J4331" s="156"/>
      <c r="K4331" s="23">
        <f>MONTH(CtasReceber[[#This Row],[Data Recebimento]])</f>
        <v>1</v>
      </c>
      <c r="L4331" s="23">
        <f>YEAR(CtasReceber[[#This Row],[Data Recebimento]])</f>
        <v>1900</v>
      </c>
      <c r="M4331" s="154"/>
      <c r="N4331" s="208"/>
      <c r="O43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2" spans="1:15">
      <c r="A4332" s="156"/>
      <c r="B4332" s="220"/>
      <c r="C4332" s="150"/>
      <c r="D4332" s="150"/>
      <c r="E4332" s="150"/>
      <c r="F4332" s="150"/>
      <c r="G4332" s="151"/>
      <c r="H4332" s="23">
        <f>MONTH(CtasReceber[[#This Row],[Data Vencimento]])</f>
        <v>1</v>
      </c>
      <c r="I4332" s="23">
        <f>YEAR(CtasReceber[[#This Row],[Data Vencimento]])</f>
        <v>1900</v>
      </c>
      <c r="J4332" s="156"/>
      <c r="K4332" s="23">
        <f>MONTH(CtasReceber[[#This Row],[Data Recebimento]])</f>
        <v>1</v>
      </c>
      <c r="L4332" s="23">
        <f>YEAR(CtasReceber[[#This Row],[Data Recebimento]])</f>
        <v>1900</v>
      </c>
      <c r="M4332" s="154"/>
      <c r="N4332" s="208"/>
      <c r="O43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3" spans="1:15">
      <c r="A4333" s="156"/>
      <c r="B4333" s="220"/>
      <c r="C4333" s="150"/>
      <c r="D4333" s="150"/>
      <c r="E4333" s="150"/>
      <c r="F4333" s="150"/>
      <c r="G4333" s="151"/>
      <c r="H4333" s="23">
        <f>MONTH(CtasReceber[[#This Row],[Data Vencimento]])</f>
        <v>1</v>
      </c>
      <c r="I4333" s="23">
        <f>YEAR(CtasReceber[[#This Row],[Data Vencimento]])</f>
        <v>1900</v>
      </c>
      <c r="J4333" s="156"/>
      <c r="K4333" s="23">
        <f>MONTH(CtasReceber[[#This Row],[Data Recebimento]])</f>
        <v>1</v>
      </c>
      <c r="L4333" s="23">
        <f>YEAR(CtasReceber[[#This Row],[Data Recebimento]])</f>
        <v>1900</v>
      </c>
      <c r="M4333" s="154"/>
      <c r="N4333" s="208"/>
      <c r="O43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4" spans="1:15">
      <c r="A4334" s="156"/>
      <c r="B4334" s="220"/>
      <c r="C4334" s="150"/>
      <c r="D4334" s="150"/>
      <c r="E4334" s="150"/>
      <c r="F4334" s="150"/>
      <c r="G4334" s="151"/>
      <c r="H4334" s="23">
        <f>MONTH(CtasReceber[[#This Row],[Data Vencimento]])</f>
        <v>1</v>
      </c>
      <c r="I4334" s="23">
        <f>YEAR(CtasReceber[[#This Row],[Data Vencimento]])</f>
        <v>1900</v>
      </c>
      <c r="J4334" s="156"/>
      <c r="K4334" s="23">
        <f>MONTH(CtasReceber[[#This Row],[Data Recebimento]])</f>
        <v>1</v>
      </c>
      <c r="L4334" s="23">
        <f>YEAR(CtasReceber[[#This Row],[Data Recebimento]])</f>
        <v>1900</v>
      </c>
      <c r="M4334" s="154"/>
      <c r="N4334" s="208"/>
      <c r="O43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5" spans="1:15">
      <c r="A4335" s="156"/>
      <c r="B4335" s="220"/>
      <c r="C4335" s="150"/>
      <c r="D4335" s="150"/>
      <c r="E4335" s="150"/>
      <c r="F4335" s="150"/>
      <c r="G4335" s="151"/>
      <c r="H4335" s="23">
        <f>MONTH(CtasReceber[[#This Row],[Data Vencimento]])</f>
        <v>1</v>
      </c>
      <c r="I4335" s="23">
        <f>YEAR(CtasReceber[[#This Row],[Data Vencimento]])</f>
        <v>1900</v>
      </c>
      <c r="J4335" s="156"/>
      <c r="K4335" s="23">
        <f>MONTH(CtasReceber[[#This Row],[Data Recebimento]])</f>
        <v>1</v>
      </c>
      <c r="L4335" s="23">
        <f>YEAR(CtasReceber[[#This Row],[Data Recebimento]])</f>
        <v>1900</v>
      </c>
      <c r="M4335" s="154"/>
      <c r="N4335" s="208"/>
      <c r="O43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6" spans="1:15">
      <c r="A4336" s="156"/>
      <c r="B4336" s="220"/>
      <c r="C4336" s="150"/>
      <c r="D4336" s="150"/>
      <c r="E4336" s="150"/>
      <c r="F4336" s="150"/>
      <c r="G4336" s="151"/>
      <c r="H4336" s="23">
        <f>MONTH(CtasReceber[[#This Row],[Data Vencimento]])</f>
        <v>1</v>
      </c>
      <c r="I4336" s="23">
        <f>YEAR(CtasReceber[[#This Row],[Data Vencimento]])</f>
        <v>1900</v>
      </c>
      <c r="J4336" s="156"/>
      <c r="K4336" s="23">
        <f>MONTH(CtasReceber[[#This Row],[Data Recebimento]])</f>
        <v>1</v>
      </c>
      <c r="L4336" s="23">
        <f>YEAR(CtasReceber[[#This Row],[Data Recebimento]])</f>
        <v>1900</v>
      </c>
      <c r="M4336" s="154"/>
      <c r="N4336" s="208"/>
      <c r="O43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7" spans="1:15">
      <c r="A4337" s="156"/>
      <c r="B4337" s="220"/>
      <c r="C4337" s="150"/>
      <c r="D4337" s="150"/>
      <c r="E4337" s="150"/>
      <c r="F4337" s="150"/>
      <c r="G4337" s="151"/>
      <c r="H4337" s="23">
        <f>MONTH(CtasReceber[[#This Row],[Data Vencimento]])</f>
        <v>1</v>
      </c>
      <c r="I4337" s="23">
        <f>YEAR(CtasReceber[[#This Row],[Data Vencimento]])</f>
        <v>1900</v>
      </c>
      <c r="J4337" s="156"/>
      <c r="K4337" s="23">
        <f>MONTH(CtasReceber[[#This Row],[Data Recebimento]])</f>
        <v>1</v>
      </c>
      <c r="L4337" s="23">
        <f>YEAR(CtasReceber[[#This Row],[Data Recebimento]])</f>
        <v>1900</v>
      </c>
      <c r="M4337" s="154"/>
      <c r="N4337" s="208"/>
      <c r="O43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8" spans="1:15">
      <c r="A4338" s="156"/>
      <c r="B4338" s="220"/>
      <c r="C4338" s="150"/>
      <c r="D4338" s="150"/>
      <c r="E4338" s="150"/>
      <c r="F4338" s="150"/>
      <c r="G4338" s="151"/>
      <c r="H4338" s="23">
        <f>MONTH(CtasReceber[[#This Row],[Data Vencimento]])</f>
        <v>1</v>
      </c>
      <c r="I4338" s="23">
        <f>YEAR(CtasReceber[[#This Row],[Data Vencimento]])</f>
        <v>1900</v>
      </c>
      <c r="J4338" s="156"/>
      <c r="K4338" s="23">
        <f>MONTH(CtasReceber[[#This Row],[Data Recebimento]])</f>
        <v>1</v>
      </c>
      <c r="L4338" s="23">
        <f>YEAR(CtasReceber[[#This Row],[Data Recebimento]])</f>
        <v>1900</v>
      </c>
      <c r="M4338" s="154"/>
      <c r="N4338" s="208"/>
      <c r="O43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39" spans="1:15">
      <c r="A4339" s="156"/>
      <c r="B4339" s="220"/>
      <c r="C4339" s="150"/>
      <c r="D4339" s="150"/>
      <c r="E4339" s="150"/>
      <c r="F4339" s="150"/>
      <c r="G4339" s="151"/>
      <c r="H4339" s="23">
        <f>MONTH(CtasReceber[[#This Row],[Data Vencimento]])</f>
        <v>1</v>
      </c>
      <c r="I4339" s="23">
        <f>YEAR(CtasReceber[[#This Row],[Data Vencimento]])</f>
        <v>1900</v>
      </c>
      <c r="J4339" s="156"/>
      <c r="K4339" s="23">
        <f>MONTH(CtasReceber[[#This Row],[Data Recebimento]])</f>
        <v>1</v>
      </c>
      <c r="L4339" s="23">
        <f>YEAR(CtasReceber[[#This Row],[Data Recebimento]])</f>
        <v>1900</v>
      </c>
      <c r="M4339" s="154"/>
      <c r="N4339" s="208"/>
      <c r="O43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0" spans="1:15">
      <c r="A4340" s="156"/>
      <c r="B4340" s="220"/>
      <c r="C4340" s="150"/>
      <c r="D4340" s="150"/>
      <c r="E4340" s="150"/>
      <c r="F4340" s="150"/>
      <c r="G4340" s="151"/>
      <c r="H4340" s="23">
        <f>MONTH(CtasReceber[[#This Row],[Data Vencimento]])</f>
        <v>1</v>
      </c>
      <c r="I4340" s="23">
        <f>YEAR(CtasReceber[[#This Row],[Data Vencimento]])</f>
        <v>1900</v>
      </c>
      <c r="J4340" s="156"/>
      <c r="K4340" s="23">
        <f>MONTH(CtasReceber[[#This Row],[Data Recebimento]])</f>
        <v>1</v>
      </c>
      <c r="L4340" s="23">
        <f>YEAR(CtasReceber[[#This Row],[Data Recebimento]])</f>
        <v>1900</v>
      </c>
      <c r="M4340" s="154"/>
      <c r="N4340" s="208"/>
      <c r="O43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1" spans="1:15">
      <c r="A4341" s="156"/>
      <c r="B4341" s="220"/>
      <c r="C4341" s="150"/>
      <c r="D4341" s="150"/>
      <c r="E4341" s="150"/>
      <c r="F4341" s="150"/>
      <c r="G4341" s="151"/>
      <c r="H4341" s="23">
        <f>MONTH(CtasReceber[[#This Row],[Data Vencimento]])</f>
        <v>1</v>
      </c>
      <c r="I4341" s="23">
        <f>YEAR(CtasReceber[[#This Row],[Data Vencimento]])</f>
        <v>1900</v>
      </c>
      <c r="J4341" s="156"/>
      <c r="K4341" s="23">
        <f>MONTH(CtasReceber[[#This Row],[Data Recebimento]])</f>
        <v>1</v>
      </c>
      <c r="L4341" s="23">
        <f>YEAR(CtasReceber[[#This Row],[Data Recebimento]])</f>
        <v>1900</v>
      </c>
      <c r="M4341" s="154"/>
      <c r="N4341" s="208"/>
      <c r="O43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2" spans="1:15">
      <c r="A4342" s="156"/>
      <c r="B4342" s="220"/>
      <c r="C4342" s="150"/>
      <c r="D4342" s="150"/>
      <c r="E4342" s="150"/>
      <c r="F4342" s="150"/>
      <c r="G4342" s="151"/>
      <c r="H4342" s="23">
        <f>MONTH(CtasReceber[[#This Row],[Data Vencimento]])</f>
        <v>1</v>
      </c>
      <c r="I4342" s="23">
        <f>YEAR(CtasReceber[[#This Row],[Data Vencimento]])</f>
        <v>1900</v>
      </c>
      <c r="J4342" s="156"/>
      <c r="K4342" s="23">
        <f>MONTH(CtasReceber[[#This Row],[Data Recebimento]])</f>
        <v>1</v>
      </c>
      <c r="L4342" s="23">
        <f>YEAR(CtasReceber[[#This Row],[Data Recebimento]])</f>
        <v>1900</v>
      </c>
      <c r="M4342" s="154"/>
      <c r="N4342" s="208"/>
      <c r="O43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3" spans="1:15">
      <c r="A4343" s="156"/>
      <c r="B4343" s="220"/>
      <c r="C4343" s="150"/>
      <c r="D4343" s="150"/>
      <c r="E4343" s="150"/>
      <c r="F4343" s="150"/>
      <c r="G4343" s="151"/>
      <c r="H4343" s="23">
        <f>MONTH(CtasReceber[[#This Row],[Data Vencimento]])</f>
        <v>1</v>
      </c>
      <c r="I4343" s="23">
        <f>YEAR(CtasReceber[[#This Row],[Data Vencimento]])</f>
        <v>1900</v>
      </c>
      <c r="J4343" s="156"/>
      <c r="K4343" s="23">
        <f>MONTH(CtasReceber[[#This Row],[Data Recebimento]])</f>
        <v>1</v>
      </c>
      <c r="L4343" s="23">
        <f>YEAR(CtasReceber[[#This Row],[Data Recebimento]])</f>
        <v>1900</v>
      </c>
      <c r="M4343" s="154"/>
      <c r="N4343" s="208"/>
      <c r="O43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4" spans="1:15">
      <c r="A4344" s="156"/>
      <c r="B4344" s="220"/>
      <c r="C4344" s="150"/>
      <c r="D4344" s="150"/>
      <c r="E4344" s="150"/>
      <c r="F4344" s="150"/>
      <c r="G4344" s="151"/>
      <c r="H4344" s="23">
        <f>MONTH(CtasReceber[[#This Row],[Data Vencimento]])</f>
        <v>1</v>
      </c>
      <c r="I4344" s="23">
        <f>YEAR(CtasReceber[[#This Row],[Data Vencimento]])</f>
        <v>1900</v>
      </c>
      <c r="J4344" s="156"/>
      <c r="K4344" s="23">
        <f>MONTH(CtasReceber[[#This Row],[Data Recebimento]])</f>
        <v>1</v>
      </c>
      <c r="L4344" s="23">
        <f>YEAR(CtasReceber[[#This Row],[Data Recebimento]])</f>
        <v>1900</v>
      </c>
      <c r="M4344" s="154"/>
      <c r="N4344" s="208"/>
      <c r="O43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5" spans="1:15">
      <c r="A4345" s="156"/>
      <c r="B4345" s="220"/>
      <c r="C4345" s="150"/>
      <c r="D4345" s="150"/>
      <c r="E4345" s="150"/>
      <c r="F4345" s="150"/>
      <c r="G4345" s="151"/>
      <c r="H4345" s="23">
        <f>MONTH(CtasReceber[[#This Row],[Data Vencimento]])</f>
        <v>1</v>
      </c>
      <c r="I4345" s="23">
        <f>YEAR(CtasReceber[[#This Row],[Data Vencimento]])</f>
        <v>1900</v>
      </c>
      <c r="J4345" s="156"/>
      <c r="K4345" s="23">
        <f>MONTH(CtasReceber[[#This Row],[Data Recebimento]])</f>
        <v>1</v>
      </c>
      <c r="L4345" s="23">
        <f>YEAR(CtasReceber[[#This Row],[Data Recebimento]])</f>
        <v>1900</v>
      </c>
      <c r="M4345" s="154"/>
      <c r="N4345" s="208"/>
      <c r="O43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6" spans="1:15">
      <c r="A4346" s="156"/>
      <c r="B4346" s="220"/>
      <c r="C4346" s="150"/>
      <c r="D4346" s="150"/>
      <c r="E4346" s="150"/>
      <c r="F4346" s="150"/>
      <c r="G4346" s="151"/>
      <c r="H4346" s="23">
        <f>MONTH(CtasReceber[[#This Row],[Data Vencimento]])</f>
        <v>1</v>
      </c>
      <c r="I4346" s="23">
        <f>YEAR(CtasReceber[[#This Row],[Data Vencimento]])</f>
        <v>1900</v>
      </c>
      <c r="J4346" s="156"/>
      <c r="K4346" s="23">
        <f>MONTH(CtasReceber[[#This Row],[Data Recebimento]])</f>
        <v>1</v>
      </c>
      <c r="L4346" s="23">
        <f>YEAR(CtasReceber[[#This Row],[Data Recebimento]])</f>
        <v>1900</v>
      </c>
      <c r="M4346" s="154"/>
      <c r="N4346" s="208"/>
      <c r="O43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7" spans="1:15">
      <c r="A4347" s="156"/>
      <c r="B4347" s="220"/>
      <c r="C4347" s="150"/>
      <c r="D4347" s="150"/>
      <c r="E4347" s="150"/>
      <c r="F4347" s="150"/>
      <c r="G4347" s="151"/>
      <c r="H4347" s="23">
        <f>MONTH(CtasReceber[[#This Row],[Data Vencimento]])</f>
        <v>1</v>
      </c>
      <c r="I4347" s="23">
        <f>YEAR(CtasReceber[[#This Row],[Data Vencimento]])</f>
        <v>1900</v>
      </c>
      <c r="J4347" s="156"/>
      <c r="K4347" s="23">
        <f>MONTH(CtasReceber[[#This Row],[Data Recebimento]])</f>
        <v>1</v>
      </c>
      <c r="L4347" s="23">
        <f>YEAR(CtasReceber[[#This Row],[Data Recebimento]])</f>
        <v>1900</v>
      </c>
      <c r="M4347" s="154"/>
      <c r="N4347" s="208"/>
      <c r="O43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8" spans="1:15">
      <c r="A4348" s="156"/>
      <c r="B4348" s="220"/>
      <c r="C4348" s="150"/>
      <c r="D4348" s="150"/>
      <c r="E4348" s="150"/>
      <c r="F4348" s="150"/>
      <c r="G4348" s="151"/>
      <c r="H4348" s="23">
        <f>MONTH(CtasReceber[[#This Row],[Data Vencimento]])</f>
        <v>1</v>
      </c>
      <c r="I4348" s="23">
        <f>YEAR(CtasReceber[[#This Row],[Data Vencimento]])</f>
        <v>1900</v>
      </c>
      <c r="J4348" s="156"/>
      <c r="K4348" s="23">
        <f>MONTH(CtasReceber[[#This Row],[Data Recebimento]])</f>
        <v>1</v>
      </c>
      <c r="L4348" s="23">
        <f>YEAR(CtasReceber[[#This Row],[Data Recebimento]])</f>
        <v>1900</v>
      </c>
      <c r="M4348" s="154"/>
      <c r="N4348" s="208"/>
      <c r="O43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49" spans="1:15">
      <c r="A4349" s="156"/>
      <c r="B4349" s="220"/>
      <c r="C4349" s="150"/>
      <c r="D4349" s="150"/>
      <c r="E4349" s="150"/>
      <c r="F4349" s="150"/>
      <c r="G4349" s="151"/>
      <c r="H4349" s="23">
        <f>MONTH(CtasReceber[[#This Row],[Data Vencimento]])</f>
        <v>1</v>
      </c>
      <c r="I4349" s="23">
        <f>YEAR(CtasReceber[[#This Row],[Data Vencimento]])</f>
        <v>1900</v>
      </c>
      <c r="J4349" s="156"/>
      <c r="K4349" s="23">
        <f>MONTH(CtasReceber[[#This Row],[Data Recebimento]])</f>
        <v>1</v>
      </c>
      <c r="L4349" s="23">
        <f>YEAR(CtasReceber[[#This Row],[Data Recebimento]])</f>
        <v>1900</v>
      </c>
      <c r="M4349" s="154"/>
      <c r="N4349" s="208"/>
      <c r="O43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0" spans="1:15">
      <c r="A4350" s="156"/>
      <c r="B4350" s="220"/>
      <c r="C4350" s="150"/>
      <c r="D4350" s="150"/>
      <c r="E4350" s="150"/>
      <c r="F4350" s="150"/>
      <c r="G4350" s="151"/>
      <c r="H4350" s="23">
        <f>MONTH(CtasReceber[[#This Row],[Data Vencimento]])</f>
        <v>1</v>
      </c>
      <c r="I4350" s="23">
        <f>YEAR(CtasReceber[[#This Row],[Data Vencimento]])</f>
        <v>1900</v>
      </c>
      <c r="J4350" s="156"/>
      <c r="K4350" s="23">
        <f>MONTH(CtasReceber[[#This Row],[Data Recebimento]])</f>
        <v>1</v>
      </c>
      <c r="L4350" s="23">
        <f>YEAR(CtasReceber[[#This Row],[Data Recebimento]])</f>
        <v>1900</v>
      </c>
      <c r="M4350" s="154"/>
      <c r="N4350" s="208"/>
      <c r="O43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1" spans="1:15">
      <c r="A4351" s="156"/>
      <c r="B4351" s="220"/>
      <c r="C4351" s="150"/>
      <c r="D4351" s="150"/>
      <c r="E4351" s="150"/>
      <c r="F4351" s="150"/>
      <c r="G4351" s="151"/>
      <c r="H4351" s="23">
        <f>MONTH(CtasReceber[[#This Row],[Data Vencimento]])</f>
        <v>1</v>
      </c>
      <c r="I4351" s="23">
        <f>YEAR(CtasReceber[[#This Row],[Data Vencimento]])</f>
        <v>1900</v>
      </c>
      <c r="J4351" s="156"/>
      <c r="K4351" s="23">
        <f>MONTH(CtasReceber[[#This Row],[Data Recebimento]])</f>
        <v>1</v>
      </c>
      <c r="L4351" s="23">
        <f>YEAR(CtasReceber[[#This Row],[Data Recebimento]])</f>
        <v>1900</v>
      </c>
      <c r="M4351" s="154"/>
      <c r="N4351" s="208"/>
      <c r="O43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2" spans="1:15">
      <c r="A4352" s="156"/>
      <c r="B4352" s="220"/>
      <c r="C4352" s="150"/>
      <c r="D4352" s="150"/>
      <c r="E4352" s="150"/>
      <c r="F4352" s="150"/>
      <c r="G4352" s="151"/>
      <c r="H4352" s="23">
        <f>MONTH(CtasReceber[[#This Row],[Data Vencimento]])</f>
        <v>1</v>
      </c>
      <c r="I4352" s="23">
        <f>YEAR(CtasReceber[[#This Row],[Data Vencimento]])</f>
        <v>1900</v>
      </c>
      <c r="J4352" s="156"/>
      <c r="K4352" s="23">
        <f>MONTH(CtasReceber[[#This Row],[Data Recebimento]])</f>
        <v>1</v>
      </c>
      <c r="L4352" s="23">
        <f>YEAR(CtasReceber[[#This Row],[Data Recebimento]])</f>
        <v>1900</v>
      </c>
      <c r="M4352" s="154"/>
      <c r="N4352" s="208"/>
      <c r="O43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3" spans="1:15">
      <c r="A4353" s="156"/>
      <c r="B4353" s="220"/>
      <c r="C4353" s="150"/>
      <c r="D4353" s="150"/>
      <c r="E4353" s="150"/>
      <c r="F4353" s="150"/>
      <c r="G4353" s="151"/>
      <c r="H4353" s="23">
        <f>MONTH(CtasReceber[[#This Row],[Data Vencimento]])</f>
        <v>1</v>
      </c>
      <c r="I4353" s="23">
        <f>YEAR(CtasReceber[[#This Row],[Data Vencimento]])</f>
        <v>1900</v>
      </c>
      <c r="J4353" s="156"/>
      <c r="K4353" s="23">
        <f>MONTH(CtasReceber[[#This Row],[Data Recebimento]])</f>
        <v>1</v>
      </c>
      <c r="L4353" s="23">
        <f>YEAR(CtasReceber[[#This Row],[Data Recebimento]])</f>
        <v>1900</v>
      </c>
      <c r="M4353" s="154"/>
      <c r="N4353" s="208"/>
      <c r="O43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4" spans="1:15">
      <c r="A4354" s="156"/>
      <c r="B4354" s="220"/>
      <c r="C4354" s="150"/>
      <c r="D4354" s="150"/>
      <c r="E4354" s="150"/>
      <c r="F4354" s="150"/>
      <c r="G4354" s="151"/>
      <c r="H4354" s="23">
        <f>MONTH(CtasReceber[[#This Row],[Data Vencimento]])</f>
        <v>1</v>
      </c>
      <c r="I4354" s="23">
        <f>YEAR(CtasReceber[[#This Row],[Data Vencimento]])</f>
        <v>1900</v>
      </c>
      <c r="J4354" s="156"/>
      <c r="K4354" s="23">
        <f>MONTH(CtasReceber[[#This Row],[Data Recebimento]])</f>
        <v>1</v>
      </c>
      <c r="L4354" s="23">
        <f>YEAR(CtasReceber[[#This Row],[Data Recebimento]])</f>
        <v>1900</v>
      </c>
      <c r="M4354" s="154"/>
      <c r="N4354" s="208"/>
      <c r="O43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5" spans="1:15">
      <c r="A4355" s="156"/>
      <c r="B4355" s="220"/>
      <c r="C4355" s="150"/>
      <c r="D4355" s="150"/>
      <c r="E4355" s="150"/>
      <c r="F4355" s="150"/>
      <c r="G4355" s="151"/>
      <c r="H4355" s="23">
        <f>MONTH(CtasReceber[[#This Row],[Data Vencimento]])</f>
        <v>1</v>
      </c>
      <c r="I4355" s="23">
        <f>YEAR(CtasReceber[[#This Row],[Data Vencimento]])</f>
        <v>1900</v>
      </c>
      <c r="J4355" s="156"/>
      <c r="K4355" s="23">
        <f>MONTH(CtasReceber[[#This Row],[Data Recebimento]])</f>
        <v>1</v>
      </c>
      <c r="L4355" s="23">
        <f>YEAR(CtasReceber[[#This Row],[Data Recebimento]])</f>
        <v>1900</v>
      </c>
      <c r="M4355" s="154"/>
      <c r="N4355" s="208"/>
      <c r="O43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6" spans="1:15">
      <c r="A4356" s="156"/>
      <c r="B4356" s="220"/>
      <c r="C4356" s="150"/>
      <c r="D4356" s="150"/>
      <c r="E4356" s="150"/>
      <c r="F4356" s="150"/>
      <c r="G4356" s="151"/>
      <c r="H4356" s="23">
        <f>MONTH(CtasReceber[[#This Row],[Data Vencimento]])</f>
        <v>1</v>
      </c>
      <c r="I4356" s="23">
        <f>YEAR(CtasReceber[[#This Row],[Data Vencimento]])</f>
        <v>1900</v>
      </c>
      <c r="J4356" s="156"/>
      <c r="K4356" s="23">
        <f>MONTH(CtasReceber[[#This Row],[Data Recebimento]])</f>
        <v>1</v>
      </c>
      <c r="L4356" s="23">
        <f>YEAR(CtasReceber[[#This Row],[Data Recebimento]])</f>
        <v>1900</v>
      </c>
      <c r="M4356" s="154"/>
      <c r="N4356" s="208"/>
      <c r="O43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7" spans="1:15">
      <c r="A4357" s="156"/>
      <c r="B4357" s="220"/>
      <c r="C4357" s="150"/>
      <c r="D4357" s="150"/>
      <c r="E4357" s="150"/>
      <c r="F4357" s="150"/>
      <c r="G4357" s="151"/>
      <c r="H4357" s="23">
        <f>MONTH(CtasReceber[[#This Row],[Data Vencimento]])</f>
        <v>1</v>
      </c>
      <c r="I4357" s="23">
        <f>YEAR(CtasReceber[[#This Row],[Data Vencimento]])</f>
        <v>1900</v>
      </c>
      <c r="J4357" s="156"/>
      <c r="K4357" s="23">
        <f>MONTH(CtasReceber[[#This Row],[Data Recebimento]])</f>
        <v>1</v>
      </c>
      <c r="L4357" s="23">
        <f>YEAR(CtasReceber[[#This Row],[Data Recebimento]])</f>
        <v>1900</v>
      </c>
      <c r="M4357" s="154"/>
      <c r="N4357" s="208"/>
      <c r="O43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8" spans="1:15">
      <c r="A4358" s="156"/>
      <c r="B4358" s="220"/>
      <c r="C4358" s="150"/>
      <c r="D4358" s="150"/>
      <c r="E4358" s="150"/>
      <c r="F4358" s="150"/>
      <c r="G4358" s="151"/>
      <c r="H4358" s="23">
        <f>MONTH(CtasReceber[[#This Row],[Data Vencimento]])</f>
        <v>1</v>
      </c>
      <c r="I4358" s="23">
        <f>YEAR(CtasReceber[[#This Row],[Data Vencimento]])</f>
        <v>1900</v>
      </c>
      <c r="J4358" s="156"/>
      <c r="K4358" s="23">
        <f>MONTH(CtasReceber[[#This Row],[Data Recebimento]])</f>
        <v>1</v>
      </c>
      <c r="L4358" s="23">
        <f>YEAR(CtasReceber[[#This Row],[Data Recebimento]])</f>
        <v>1900</v>
      </c>
      <c r="M4358" s="154"/>
      <c r="N4358" s="208"/>
      <c r="O43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59" spans="1:15">
      <c r="A4359" s="156"/>
      <c r="B4359" s="220"/>
      <c r="C4359" s="150"/>
      <c r="D4359" s="150"/>
      <c r="E4359" s="150"/>
      <c r="F4359" s="150"/>
      <c r="G4359" s="151"/>
      <c r="H4359" s="23">
        <f>MONTH(CtasReceber[[#This Row],[Data Vencimento]])</f>
        <v>1</v>
      </c>
      <c r="I4359" s="23">
        <f>YEAR(CtasReceber[[#This Row],[Data Vencimento]])</f>
        <v>1900</v>
      </c>
      <c r="J4359" s="156"/>
      <c r="K4359" s="23">
        <f>MONTH(CtasReceber[[#This Row],[Data Recebimento]])</f>
        <v>1</v>
      </c>
      <c r="L4359" s="23">
        <f>YEAR(CtasReceber[[#This Row],[Data Recebimento]])</f>
        <v>1900</v>
      </c>
      <c r="M4359" s="154"/>
      <c r="N4359" s="208"/>
      <c r="O43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0" spans="1:15">
      <c r="A4360" s="156"/>
      <c r="B4360" s="220"/>
      <c r="C4360" s="150"/>
      <c r="D4360" s="150"/>
      <c r="E4360" s="150"/>
      <c r="F4360" s="150"/>
      <c r="G4360" s="151"/>
      <c r="H4360" s="23">
        <f>MONTH(CtasReceber[[#This Row],[Data Vencimento]])</f>
        <v>1</v>
      </c>
      <c r="I4360" s="23">
        <f>YEAR(CtasReceber[[#This Row],[Data Vencimento]])</f>
        <v>1900</v>
      </c>
      <c r="J4360" s="156"/>
      <c r="K4360" s="23">
        <f>MONTH(CtasReceber[[#This Row],[Data Recebimento]])</f>
        <v>1</v>
      </c>
      <c r="L4360" s="23">
        <f>YEAR(CtasReceber[[#This Row],[Data Recebimento]])</f>
        <v>1900</v>
      </c>
      <c r="M4360" s="154"/>
      <c r="N4360" s="208"/>
      <c r="O43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1" spans="1:15">
      <c r="A4361" s="156"/>
      <c r="B4361" s="220"/>
      <c r="C4361" s="150"/>
      <c r="D4361" s="150"/>
      <c r="E4361" s="150"/>
      <c r="F4361" s="150"/>
      <c r="G4361" s="151"/>
      <c r="H4361" s="23">
        <f>MONTH(CtasReceber[[#This Row],[Data Vencimento]])</f>
        <v>1</v>
      </c>
      <c r="I4361" s="23">
        <f>YEAR(CtasReceber[[#This Row],[Data Vencimento]])</f>
        <v>1900</v>
      </c>
      <c r="J4361" s="156"/>
      <c r="K4361" s="23">
        <f>MONTH(CtasReceber[[#This Row],[Data Recebimento]])</f>
        <v>1</v>
      </c>
      <c r="L4361" s="23">
        <f>YEAR(CtasReceber[[#This Row],[Data Recebimento]])</f>
        <v>1900</v>
      </c>
      <c r="M4361" s="154"/>
      <c r="N4361" s="208"/>
      <c r="O43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2" spans="1:15">
      <c r="A4362" s="156"/>
      <c r="B4362" s="220"/>
      <c r="C4362" s="150"/>
      <c r="D4362" s="150"/>
      <c r="E4362" s="150"/>
      <c r="F4362" s="150"/>
      <c r="G4362" s="151"/>
      <c r="H4362" s="23">
        <f>MONTH(CtasReceber[[#This Row],[Data Vencimento]])</f>
        <v>1</v>
      </c>
      <c r="I4362" s="23">
        <f>YEAR(CtasReceber[[#This Row],[Data Vencimento]])</f>
        <v>1900</v>
      </c>
      <c r="J4362" s="156"/>
      <c r="K4362" s="23">
        <f>MONTH(CtasReceber[[#This Row],[Data Recebimento]])</f>
        <v>1</v>
      </c>
      <c r="L4362" s="23">
        <f>YEAR(CtasReceber[[#This Row],[Data Recebimento]])</f>
        <v>1900</v>
      </c>
      <c r="M4362" s="154"/>
      <c r="N4362" s="208"/>
      <c r="O43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3" spans="1:15">
      <c r="A4363" s="156"/>
      <c r="B4363" s="220"/>
      <c r="C4363" s="150"/>
      <c r="D4363" s="150"/>
      <c r="E4363" s="150"/>
      <c r="F4363" s="150"/>
      <c r="G4363" s="151"/>
      <c r="H4363" s="23">
        <f>MONTH(CtasReceber[[#This Row],[Data Vencimento]])</f>
        <v>1</v>
      </c>
      <c r="I4363" s="23">
        <f>YEAR(CtasReceber[[#This Row],[Data Vencimento]])</f>
        <v>1900</v>
      </c>
      <c r="J4363" s="156"/>
      <c r="K4363" s="23">
        <f>MONTH(CtasReceber[[#This Row],[Data Recebimento]])</f>
        <v>1</v>
      </c>
      <c r="L4363" s="23">
        <f>YEAR(CtasReceber[[#This Row],[Data Recebimento]])</f>
        <v>1900</v>
      </c>
      <c r="M4363" s="154"/>
      <c r="N4363" s="208"/>
      <c r="O43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4" spans="1:15">
      <c r="A4364" s="156"/>
      <c r="B4364" s="220"/>
      <c r="C4364" s="150"/>
      <c r="D4364" s="150"/>
      <c r="E4364" s="150"/>
      <c r="F4364" s="150"/>
      <c r="G4364" s="151"/>
      <c r="H4364" s="23">
        <f>MONTH(CtasReceber[[#This Row],[Data Vencimento]])</f>
        <v>1</v>
      </c>
      <c r="I4364" s="23">
        <f>YEAR(CtasReceber[[#This Row],[Data Vencimento]])</f>
        <v>1900</v>
      </c>
      <c r="J4364" s="156"/>
      <c r="K4364" s="23">
        <f>MONTH(CtasReceber[[#This Row],[Data Recebimento]])</f>
        <v>1</v>
      </c>
      <c r="L4364" s="23">
        <f>YEAR(CtasReceber[[#This Row],[Data Recebimento]])</f>
        <v>1900</v>
      </c>
      <c r="M4364" s="154"/>
      <c r="N4364" s="208"/>
      <c r="O43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5" spans="1:15">
      <c r="A4365" s="156"/>
      <c r="B4365" s="220"/>
      <c r="C4365" s="150"/>
      <c r="D4365" s="150"/>
      <c r="E4365" s="150"/>
      <c r="F4365" s="150"/>
      <c r="G4365" s="151"/>
      <c r="H4365" s="23">
        <f>MONTH(CtasReceber[[#This Row],[Data Vencimento]])</f>
        <v>1</v>
      </c>
      <c r="I4365" s="23">
        <f>YEAR(CtasReceber[[#This Row],[Data Vencimento]])</f>
        <v>1900</v>
      </c>
      <c r="J4365" s="156"/>
      <c r="K4365" s="23">
        <f>MONTH(CtasReceber[[#This Row],[Data Recebimento]])</f>
        <v>1</v>
      </c>
      <c r="L4365" s="23">
        <f>YEAR(CtasReceber[[#This Row],[Data Recebimento]])</f>
        <v>1900</v>
      </c>
      <c r="M4365" s="154"/>
      <c r="N4365" s="208"/>
      <c r="O43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6" spans="1:15">
      <c r="A4366" s="156"/>
      <c r="B4366" s="220"/>
      <c r="C4366" s="150"/>
      <c r="D4366" s="150"/>
      <c r="E4366" s="150"/>
      <c r="F4366" s="150"/>
      <c r="G4366" s="151"/>
      <c r="H4366" s="23">
        <f>MONTH(CtasReceber[[#This Row],[Data Vencimento]])</f>
        <v>1</v>
      </c>
      <c r="I4366" s="23">
        <f>YEAR(CtasReceber[[#This Row],[Data Vencimento]])</f>
        <v>1900</v>
      </c>
      <c r="J4366" s="156"/>
      <c r="K4366" s="23">
        <f>MONTH(CtasReceber[[#This Row],[Data Recebimento]])</f>
        <v>1</v>
      </c>
      <c r="L4366" s="23">
        <f>YEAR(CtasReceber[[#This Row],[Data Recebimento]])</f>
        <v>1900</v>
      </c>
      <c r="M4366" s="154"/>
      <c r="N4366" s="208"/>
      <c r="O43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7" spans="1:15">
      <c r="A4367" s="156"/>
      <c r="B4367" s="220"/>
      <c r="C4367" s="150"/>
      <c r="D4367" s="150"/>
      <c r="E4367" s="150"/>
      <c r="F4367" s="150"/>
      <c r="G4367" s="151"/>
      <c r="H4367" s="23">
        <f>MONTH(CtasReceber[[#This Row],[Data Vencimento]])</f>
        <v>1</v>
      </c>
      <c r="I4367" s="23">
        <f>YEAR(CtasReceber[[#This Row],[Data Vencimento]])</f>
        <v>1900</v>
      </c>
      <c r="J4367" s="156"/>
      <c r="K4367" s="23">
        <f>MONTH(CtasReceber[[#This Row],[Data Recebimento]])</f>
        <v>1</v>
      </c>
      <c r="L4367" s="23">
        <f>YEAR(CtasReceber[[#This Row],[Data Recebimento]])</f>
        <v>1900</v>
      </c>
      <c r="M4367" s="154"/>
      <c r="N4367" s="208"/>
      <c r="O43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8" spans="1:15">
      <c r="A4368" s="156"/>
      <c r="B4368" s="220"/>
      <c r="C4368" s="150"/>
      <c r="D4368" s="150"/>
      <c r="E4368" s="150"/>
      <c r="F4368" s="150"/>
      <c r="G4368" s="151"/>
      <c r="H4368" s="23">
        <f>MONTH(CtasReceber[[#This Row],[Data Vencimento]])</f>
        <v>1</v>
      </c>
      <c r="I4368" s="23">
        <f>YEAR(CtasReceber[[#This Row],[Data Vencimento]])</f>
        <v>1900</v>
      </c>
      <c r="J4368" s="156"/>
      <c r="K4368" s="23">
        <f>MONTH(CtasReceber[[#This Row],[Data Recebimento]])</f>
        <v>1</v>
      </c>
      <c r="L4368" s="23">
        <f>YEAR(CtasReceber[[#This Row],[Data Recebimento]])</f>
        <v>1900</v>
      </c>
      <c r="M4368" s="154"/>
      <c r="N4368" s="208"/>
      <c r="O43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69" spans="1:15">
      <c r="A4369" s="156"/>
      <c r="B4369" s="220"/>
      <c r="C4369" s="150"/>
      <c r="D4369" s="150"/>
      <c r="E4369" s="150"/>
      <c r="F4369" s="150"/>
      <c r="G4369" s="151"/>
      <c r="H4369" s="23">
        <f>MONTH(CtasReceber[[#This Row],[Data Vencimento]])</f>
        <v>1</v>
      </c>
      <c r="I4369" s="23">
        <f>YEAR(CtasReceber[[#This Row],[Data Vencimento]])</f>
        <v>1900</v>
      </c>
      <c r="J4369" s="156"/>
      <c r="K4369" s="23">
        <f>MONTH(CtasReceber[[#This Row],[Data Recebimento]])</f>
        <v>1</v>
      </c>
      <c r="L4369" s="23">
        <f>YEAR(CtasReceber[[#This Row],[Data Recebimento]])</f>
        <v>1900</v>
      </c>
      <c r="M4369" s="154"/>
      <c r="N4369" s="208"/>
      <c r="O43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0" spans="1:15">
      <c r="A4370" s="156"/>
      <c r="B4370" s="220"/>
      <c r="C4370" s="150"/>
      <c r="D4370" s="150"/>
      <c r="E4370" s="150"/>
      <c r="F4370" s="150"/>
      <c r="G4370" s="151"/>
      <c r="H4370" s="23">
        <f>MONTH(CtasReceber[[#This Row],[Data Vencimento]])</f>
        <v>1</v>
      </c>
      <c r="I4370" s="23">
        <f>YEAR(CtasReceber[[#This Row],[Data Vencimento]])</f>
        <v>1900</v>
      </c>
      <c r="J4370" s="156"/>
      <c r="K4370" s="23">
        <f>MONTH(CtasReceber[[#This Row],[Data Recebimento]])</f>
        <v>1</v>
      </c>
      <c r="L4370" s="23">
        <f>YEAR(CtasReceber[[#This Row],[Data Recebimento]])</f>
        <v>1900</v>
      </c>
      <c r="M4370" s="154"/>
      <c r="N4370" s="208"/>
      <c r="O43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1" spans="1:15">
      <c r="A4371" s="156"/>
      <c r="B4371" s="220"/>
      <c r="C4371" s="150"/>
      <c r="D4371" s="150"/>
      <c r="E4371" s="150"/>
      <c r="F4371" s="150"/>
      <c r="G4371" s="151"/>
      <c r="H4371" s="23">
        <f>MONTH(CtasReceber[[#This Row],[Data Vencimento]])</f>
        <v>1</v>
      </c>
      <c r="I4371" s="23">
        <f>YEAR(CtasReceber[[#This Row],[Data Vencimento]])</f>
        <v>1900</v>
      </c>
      <c r="J4371" s="156"/>
      <c r="K4371" s="23">
        <f>MONTH(CtasReceber[[#This Row],[Data Recebimento]])</f>
        <v>1</v>
      </c>
      <c r="L4371" s="23">
        <f>YEAR(CtasReceber[[#This Row],[Data Recebimento]])</f>
        <v>1900</v>
      </c>
      <c r="M4371" s="154"/>
      <c r="N4371" s="208"/>
      <c r="O43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2" spans="1:15">
      <c r="A4372" s="156"/>
      <c r="B4372" s="220"/>
      <c r="C4372" s="150"/>
      <c r="D4372" s="150"/>
      <c r="E4372" s="150"/>
      <c r="F4372" s="150"/>
      <c r="G4372" s="151"/>
      <c r="H4372" s="23">
        <f>MONTH(CtasReceber[[#This Row],[Data Vencimento]])</f>
        <v>1</v>
      </c>
      <c r="I4372" s="23">
        <f>YEAR(CtasReceber[[#This Row],[Data Vencimento]])</f>
        <v>1900</v>
      </c>
      <c r="J4372" s="156"/>
      <c r="K4372" s="23">
        <f>MONTH(CtasReceber[[#This Row],[Data Recebimento]])</f>
        <v>1</v>
      </c>
      <c r="L4372" s="23">
        <f>YEAR(CtasReceber[[#This Row],[Data Recebimento]])</f>
        <v>1900</v>
      </c>
      <c r="M4372" s="154"/>
      <c r="N4372" s="208"/>
      <c r="O43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3" spans="1:15">
      <c r="A4373" s="156"/>
      <c r="B4373" s="220"/>
      <c r="C4373" s="150"/>
      <c r="D4373" s="150"/>
      <c r="E4373" s="150"/>
      <c r="F4373" s="150"/>
      <c r="G4373" s="151"/>
      <c r="H4373" s="23">
        <f>MONTH(CtasReceber[[#This Row],[Data Vencimento]])</f>
        <v>1</v>
      </c>
      <c r="I4373" s="23">
        <f>YEAR(CtasReceber[[#This Row],[Data Vencimento]])</f>
        <v>1900</v>
      </c>
      <c r="J4373" s="156"/>
      <c r="K4373" s="23">
        <f>MONTH(CtasReceber[[#This Row],[Data Recebimento]])</f>
        <v>1</v>
      </c>
      <c r="L4373" s="23">
        <f>YEAR(CtasReceber[[#This Row],[Data Recebimento]])</f>
        <v>1900</v>
      </c>
      <c r="M4373" s="154"/>
      <c r="N4373" s="208"/>
      <c r="O43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4" spans="1:15">
      <c r="A4374" s="156"/>
      <c r="B4374" s="220"/>
      <c r="C4374" s="150"/>
      <c r="D4374" s="150"/>
      <c r="E4374" s="150"/>
      <c r="F4374" s="150"/>
      <c r="G4374" s="151"/>
      <c r="H4374" s="23">
        <f>MONTH(CtasReceber[[#This Row],[Data Vencimento]])</f>
        <v>1</v>
      </c>
      <c r="I4374" s="23">
        <f>YEAR(CtasReceber[[#This Row],[Data Vencimento]])</f>
        <v>1900</v>
      </c>
      <c r="J4374" s="156"/>
      <c r="K4374" s="23">
        <f>MONTH(CtasReceber[[#This Row],[Data Recebimento]])</f>
        <v>1</v>
      </c>
      <c r="L4374" s="23">
        <f>YEAR(CtasReceber[[#This Row],[Data Recebimento]])</f>
        <v>1900</v>
      </c>
      <c r="M4374" s="154"/>
      <c r="N4374" s="208"/>
      <c r="O43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5" spans="1:15">
      <c r="A4375" s="156"/>
      <c r="B4375" s="220"/>
      <c r="C4375" s="150"/>
      <c r="D4375" s="150"/>
      <c r="E4375" s="150"/>
      <c r="F4375" s="150"/>
      <c r="G4375" s="151"/>
      <c r="H4375" s="23">
        <f>MONTH(CtasReceber[[#This Row],[Data Vencimento]])</f>
        <v>1</v>
      </c>
      <c r="I4375" s="23">
        <f>YEAR(CtasReceber[[#This Row],[Data Vencimento]])</f>
        <v>1900</v>
      </c>
      <c r="J4375" s="156"/>
      <c r="K4375" s="23">
        <f>MONTH(CtasReceber[[#This Row],[Data Recebimento]])</f>
        <v>1</v>
      </c>
      <c r="L4375" s="23">
        <f>YEAR(CtasReceber[[#This Row],[Data Recebimento]])</f>
        <v>1900</v>
      </c>
      <c r="M4375" s="154"/>
      <c r="N4375" s="208"/>
      <c r="O43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6" spans="1:15">
      <c r="A4376" s="156"/>
      <c r="B4376" s="220"/>
      <c r="C4376" s="150"/>
      <c r="D4376" s="150"/>
      <c r="E4376" s="150"/>
      <c r="F4376" s="150"/>
      <c r="G4376" s="151"/>
      <c r="H4376" s="23">
        <f>MONTH(CtasReceber[[#This Row],[Data Vencimento]])</f>
        <v>1</v>
      </c>
      <c r="I4376" s="23">
        <f>YEAR(CtasReceber[[#This Row],[Data Vencimento]])</f>
        <v>1900</v>
      </c>
      <c r="J4376" s="156"/>
      <c r="K4376" s="23">
        <f>MONTH(CtasReceber[[#This Row],[Data Recebimento]])</f>
        <v>1</v>
      </c>
      <c r="L4376" s="23">
        <f>YEAR(CtasReceber[[#This Row],[Data Recebimento]])</f>
        <v>1900</v>
      </c>
      <c r="M4376" s="154"/>
      <c r="N4376" s="208"/>
      <c r="O43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7" spans="1:15">
      <c r="A4377" s="156"/>
      <c r="B4377" s="220"/>
      <c r="C4377" s="150"/>
      <c r="D4377" s="150"/>
      <c r="E4377" s="150"/>
      <c r="F4377" s="150"/>
      <c r="G4377" s="151"/>
      <c r="H4377" s="23">
        <f>MONTH(CtasReceber[[#This Row],[Data Vencimento]])</f>
        <v>1</v>
      </c>
      <c r="I4377" s="23">
        <f>YEAR(CtasReceber[[#This Row],[Data Vencimento]])</f>
        <v>1900</v>
      </c>
      <c r="J4377" s="156"/>
      <c r="K4377" s="23">
        <f>MONTH(CtasReceber[[#This Row],[Data Recebimento]])</f>
        <v>1</v>
      </c>
      <c r="L4377" s="23">
        <f>YEAR(CtasReceber[[#This Row],[Data Recebimento]])</f>
        <v>1900</v>
      </c>
      <c r="M4377" s="154"/>
      <c r="N4377" s="208"/>
      <c r="O43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8" spans="1:15">
      <c r="A4378" s="156"/>
      <c r="B4378" s="220"/>
      <c r="C4378" s="150"/>
      <c r="D4378" s="150"/>
      <c r="E4378" s="150"/>
      <c r="F4378" s="150"/>
      <c r="G4378" s="151"/>
      <c r="H4378" s="23">
        <f>MONTH(CtasReceber[[#This Row],[Data Vencimento]])</f>
        <v>1</v>
      </c>
      <c r="I4378" s="23">
        <f>YEAR(CtasReceber[[#This Row],[Data Vencimento]])</f>
        <v>1900</v>
      </c>
      <c r="J4378" s="156"/>
      <c r="K4378" s="23">
        <f>MONTH(CtasReceber[[#This Row],[Data Recebimento]])</f>
        <v>1</v>
      </c>
      <c r="L4378" s="23">
        <f>YEAR(CtasReceber[[#This Row],[Data Recebimento]])</f>
        <v>1900</v>
      </c>
      <c r="M4378" s="154"/>
      <c r="N4378" s="208"/>
      <c r="O43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79" spans="1:15">
      <c r="A4379" s="156"/>
      <c r="B4379" s="220"/>
      <c r="C4379" s="150"/>
      <c r="D4379" s="150"/>
      <c r="E4379" s="150"/>
      <c r="F4379" s="150"/>
      <c r="G4379" s="151"/>
      <c r="H4379" s="23">
        <f>MONTH(CtasReceber[[#This Row],[Data Vencimento]])</f>
        <v>1</v>
      </c>
      <c r="I4379" s="23">
        <f>YEAR(CtasReceber[[#This Row],[Data Vencimento]])</f>
        <v>1900</v>
      </c>
      <c r="J4379" s="156"/>
      <c r="K4379" s="23">
        <f>MONTH(CtasReceber[[#This Row],[Data Recebimento]])</f>
        <v>1</v>
      </c>
      <c r="L4379" s="23">
        <f>YEAR(CtasReceber[[#This Row],[Data Recebimento]])</f>
        <v>1900</v>
      </c>
      <c r="M4379" s="154"/>
      <c r="N4379" s="208"/>
      <c r="O43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0" spans="1:15">
      <c r="A4380" s="156"/>
      <c r="B4380" s="220"/>
      <c r="C4380" s="150"/>
      <c r="D4380" s="150"/>
      <c r="E4380" s="150"/>
      <c r="F4380" s="150"/>
      <c r="G4380" s="151"/>
      <c r="H4380" s="23">
        <f>MONTH(CtasReceber[[#This Row],[Data Vencimento]])</f>
        <v>1</v>
      </c>
      <c r="I4380" s="23">
        <f>YEAR(CtasReceber[[#This Row],[Data Vencimento]])</f>
        <v>1900</v>
      </c>
      <c r="J4380" s="156"/>
      <c r="K4380" s="23">
        <f>MONTH(CtasReceber[[#This Row],[Data Recebimento]])</f>
        <v>1</v>
      </c>
      <c r="L4380" s="23">
        <f>YEAR(CtasReceber[[#This Row],[Data Recebimento]])</f>
        <v>1900</v>
      </c>
      <c r="M4380" s="154"/>
      <c r="N4380" s="208"/>
      <c r="O43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1" spans="1:15">
      <c r="A4381" s="156"/>
      <c r="B4381" s="220"/>
      <c r="C4381" s="150"/>
      <c r="D4381" s="150"/>
      <c r="E4381" s="150"/>
      <c r="F4381" s="150"/>
      <c r="G4381" s="151"/>
      <c r="H4381" s="23">
        <f>MONTH(CtasReceber[[#This Row],[Data Vencimento]])</f>
        <v>1</v>
      </c>
      <c r="I4381" s="23">
        <f>YEAR(CtasReceber[[#This Row],[Data Vencimento]])</f>
        <v>1900</v>
      </c>
      <c r="J4381" s="156"/>
      <c r="K4381" s="23">
        <f>MONTH(CtasReceber[[#This Row],[Data Recebimento]])</f>
        <v>1</v>
      </c>
      <c r="L4381" s="23">
        <f>YEAR(CtasReceber[[#This Row],[Data Recebimento]])</f>
        <v>1900</v>
      </c>
      <c r="M4381" s="154"/>
      <c r="N4381" s="208"/>
      <c r="O43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2" spans="1:15">
      <c r="A4382" s="156"/>
      <c r="B4382" s="220"/>
      <c r="C4382" s="150"/>
      <c r="D4382" s="150"/>
      <c r="E4382" s="150"/>
      <c r="F4382" s="150"/>
      <c r="G4382" s="151"/>
      <c r="H4382" s="23">
        <f>MONTH(CtasReceber[[#This Row],[Data Vencimento]])</f>
        <v>1</v>
      </c>
      <c r="I4382" s="23">
        <f>YEAR(CtasReceber[[#This Row],[Data Vencimento]])</f>
        <v>1900</v>
      </c>
      <c r="J4382" s="156"/>
      <c r="K4382" s="23">
        <f>MONTH(CtasReceber[[#This Row],[Data Recebimento]])</f>
        <v>1</v>
      </c>
      <c r="L4382" s="23">
        <f>YEAR(CtasReceber[[#This Row],[Data Recebimento]])</f>
        <v>1900</v>
      </c>
      <c r="M4382" s="154"/>
      <c r="N4382" s="208"/>
      <c r="O43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3" spans="1:15">
      <c r="A4383" s="156"/>
      <c r="B4383" s="220"/>
      <c r="C4383" s="150"/>
      <c r="D4383" s="150"/>
      <c r="E4383" s="150"/>
      <c r="F4383" s="150"/>
      <c r="G4383" s="151"/>
      <c r="H4383" s="23">
        <f>MONTH(CtasReceber[[#This Row],[Data Vencimento]])</f>
        <v>1</v>
      </c>
      <c r="I4383" s="23">
        <f>YEAR(CtasReceber[[#This Row],[Data Vencimento]])</f>
        <v>1900</v>
      </c>
      <c r="J4383" s="156"/>
      <c r="K4383" s="23">
        <f>MONTH(CtasReceber[[#This Row],[Data Recebimento]])</f>
        <v>1</v>
      </c>
      <c r="L4383" s="23">
        <f>YEAR(CtasReceber[[#This Row],[Data Recebimento]])</f>
        <v>1900</v>
      </c>
      <c r="M4383" s="154"/>
      <c r="N4383" s="208"/>
      <c r="O43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4" spans="1:15">
      <c r="A4384" s="156"/>
      <c r="B4384" s="220"/>
      <c r="C4384" s="150"/>
      <c r="D4384" s="150"/>
      <c r="E4384" s="150"/>
      <c r="F4384" s="150"/>
      <c r="G4384" s="151"/>
      <c r="H4384" s="23">
        <f>MONTH(CtasReceber[[#This Row],[Data Vencimento]])</f>
        <v>1</v>
      </c>
      <c r="I4384" s="23">
        <f>YEAR(CtasReceber[[#This Row],[Data Vencimento]])</f>
        <v>1900</v>
      </c>
      <c r="J4384" s="156"/>
      <c r="K4384" s="23">
        <f>MONTH(CtasReceber[[#This Row],[Data Recebimento]])</f>
        <v>1</v>
      </c>
      <c r="L4384" s="23">
        <f>YEAR(CtasReceber[[#This Row],[Data Recebimento]])</f>
        <v>1900</v>
      </c>
      <c r="M4384" s="154"/>
      <c r="N4384" s="208"/>
      <c r="O43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5" spans="1:15">
      <c r="A4385" s="156"/>
      <c r="B4385" s="220"/>
      <c r="C4385" s="150"/>
      <c r="D4385" s="150"/>
      <c r="E4385" s="150"/>
      <c r="F4385" s="150"/>
      <c r="G4385" s="151"/>
      <c r="H4385" s="23">
        <f>MONTH(CtasReceber[[#This Row],[Data Vencimento]])</f>
        <v>1</v>
      </c>
      <c r="I4385" s="23">
        <f>YEAR(CtasReceber[[#This Row],[Data Vencimento]])</f>
        <v>1900</v>
      </c>
      <c r="J4385" s="156"/>
      <c r="K4385" s="23">
        <f>MONTH(CtasReceber[[#This Row],[Data Recebimento]])</f>
        <v>1</v>
      </c>
      <c r="L4385" s="23">
        <f>YEAR(CtasReceber[[#This Row],[Data Recebimento]])</f>
        <v>1900</v>
      </c>
      <c r="M4385" s="154"/>
      <c r="N4385" s="208"/>
      <c r="O43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6" spans="1:15">
      <c r="A4386" s="156"/>
      <c r="B4386" s="220"/>
      <c r="C4386" s="150"/>
      <c r="D4386" s="150"/>
      <c r="E4386" s="150"/>
      <c r="F4386" s="150"/>
      <c r="G4386" s="151"/>
      <c r="H4386" s="23">
        <f>MONTH(CtasReceber[[#This Row],[Data Vencimento]])</f>
        <v>1</v>
      </c>
      <c r="I4386" s="23">
        <f>YEAR(CtasReceber[[#This Row],[Data Vencimento]])</f>
        <v>1900</v>
      </c>
      <c r="J4386" s="156"/>
      <c r="K4386" s="23">
        <f>MONTH(CtasReceber[[#This Row],[Data Recebimento]])</f>
        <v>1</v>
      </c>
      <c r="L4386" s="23">
        <f>YEAR(CtasReceber[[#This Row],[Data Recebimento]])</f>
        <v>1900</v>
      </c>
      <c r="M4386" s="154"/>
      <c r="N4386" s="208"/>
      <c r="O43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7" spans="1:15">
      <c r="A4387" s="156"/>
      <c r="B4387" s="220"/>
      <c r="C4387" s="150"/>
      <c r="D4387" s="150"/>
      <c r="E4387" s="150"/>
      <c r="F4387" s="150"/>
      <c r="G4387" s="151"/>
      <c r="H4387" s="23">
        <f>MONTH(CtasReceber[[#This Row],[Data Vencimento]])</f>
        <v>1</v>
      </c>
      <c r="I4387" s="23">
        <f>YEAR(CtasReceber[[#This Row],[Data Vencimento]])</f>
        <v>1900</v>
      </c>
      <c r="J4387" s="156"/>
      <c r="K4387" s="23">
        <f>MONTH(CtasReceber[[#This Row],[Data Recebimento]])</f>
        <v>1</v>
      </c>
      <c r="L4387" s="23">
        <f>YEAR(CtasReceber[[#This Row],[Data Recebimento]])</f>
        <v>1900</v>
      </c>
      <c r="M4387" s="154"/>
      <c r="N4387" s="208"/>
      <c r="O43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8" spans="1:15">
      <c r="A4388" s="156"/>
      <c r="B4388" s="220"/>
      <c r="C4388" s="150"/>
      <c r="D4388" s="150"/>
      <c r="E4388" s="150"/>
      <c r="F4388" s="150"/>
      <c r="G4388" s="151"/>
      <c r="H4388" s="23">
        <f>MONTH(CtasReceber[[#This Row],[Data Vencimento]])</f>
        <v>1</v>
      </c>
      <c r="I4388" s="23">
        <f>YEAR(CtasReceber[[#This Row],[Data Vencimento]])</f>
        <v>1900</v>
      </c>
      <c r="J4388" s="156"/>
      <c r="K4388" s="23">
        <f>MONTH(CtasReceber[[#This Row],[Data Recebimento]])</f>
        <v>1</v>
      </c>
      <c r="L4388" s="23">
        <f>YEAR(CtasReceber[[#This Row],[Data Recebimento]])</f>
        <v>1900</v>
      </c>
      <c r="M4388" s="154"/>
      <c r="N4388" s="208"/>
      <c r="O43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89" spans="1:15">
      <c r="A4389" s="156"/>
      <c r="B4389" s="220"/>
      <c r="C4389" s="150"/>
      <c r="D4389" s="150"/>
      <c r="E4389" s="150"/>
      <c r="F4389" s="150"/>
      <c r="G4389" s="151"/>
      <c r="H4389" s="23">
        <f>MONTH(CtasReceber[[#This Row],[Data Vencimento]])</f>
        <v>1</v>
      </c>
      <c r="I4389" s="23">
        <f>YEAR(CtasReceber[[#This Row],[Data Vencimento]])</f>
        <v>1900</v>
      </c>
      <c r="J4389" s="156"/>
      <c r="K4389" s="23">
        <f>MONTH(CtasReceber[[#This Row],[Data Recebimento]])</f>
        <v>1</v>
      </c>
      <c r="L4389" s="23">
        <f>YEAR(CtasReceber[[#This Row],[Data Recebimento]])</f>
        <v>1900</v>
      </c>
      <c r="M4389" s="154"/>
      <c r="N4389" s="208"/>
      <c r="O43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0" spans="1:15">
      <c r="A4390" s="156"/>
      <c r="B4390" s="220"/>
      <c r="C4390" s="150"/>
      <c r="D4390" s="150"/>
      <c r="E4390" s="150"/>
      <c r="F4390" s="150"/>
      <c r="G4390" s="151"/>
      <c r="H4390" s="23">
        <f>MONTH(CtasReceber[[#This Row],[Data Vencimento]])</f>
        <v>1</v>
      </c>
      <c r="I4390" s="23">
        <f>YEAR(CtasReceber[[#This Row],[Data Vencimento]])</f>
        <v>1900</v>
      </c>
      <c r="J4390" s="156"/>
      <c r="K4390" s="23">
        <f>MONTH(CtasReceber[[#This Row],[Data Recebimento]])</f>
        <v>1</v>
      </c>
      <c r="L4390" s="23">
        <f>YEAR(CtasReceber[[#This Row],[Data Recebimento]])</f>
        <v>1900</v>
      </c>
      <c r="M4390" s="154"/>
      <c r="N4390" s="208"/>
      <c r="O43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1" spans="1:15">
      <c r="A4391" s="156"/>
      <c r="B4391" s="220"/>
      <c r="C4391" s="150"/>
      <c r="D4391" s="150"/>
      <c r="E4391" s="150"/>
      <c r="F4391" s="150"/>
      <c r="G4391" s="151"/>
      <c r="H4391" s="23">
        <f>MONTH(CtasReceber[[#This Row],[Data Vencimento]])</f>
        <v>1</v>
      </c>
      <c r="I4391" s="23">
        <f>YEAR(CtasReceber[[#This Row],[Data Vencimento]])</f>
        <v>1900</v>
      </c>
      <c r="J4391" s="156"/>
      <c r="K4391" s="23">
        <f>MONTH(CtasReceber[[#This Row],[Data Recebimento]])</f>
        <v>1</v>
      </c>
      <c r="L4391" s="23">
        <f>YEAR(CtasReceber[[#This Row],[Data Recebimento]])</f>
        <v>1900</v>
      </c>
      <c r="M4391" s="154"/>
      <c r="N4391" s="208"/>
      <c r="O43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2" spans="1:15">
      <c r="A4392" s="156"/>
      <c r="B4392" s="220"/>
      <c r="C4392" s="150"/>
      <c r="D4392" s="150"/>
      <c r="E4392" s="150"/>
      <c r="F4392" s="150"/>
      <c r="G4392" s="151"/>
      <c r="H4392" s="23">
        <f>MONTH(CtasReceber[[#This Row],[Data Vencimento]])</f>
        <v>1</v>
      </c>
      <c r="I4392" s="23">
        <f>YEAR(CtasReceber[[#This Row],[Data Vencimento]])</f>
        <v>1900</v>
      </c>
      <c r="J4392" s="156"/>
      <c r="K4392" s="23">
        <f>MONTH(CtasReceber[[#This Row],[Data Recebimento]])</f>
        <v>1</v>
      </c>
      <c r="L4392" s="23">
        <f>YEAR(CtasReceber[[#This Row],[Data Recebimento]])</f>
        <v>1900</v>
      </c>
      <c r="M4392" s="154"/>
      <c r="N4392" s="208"/>
      <c r="O43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3" spans="1:15">
      <c r="A4393" s="156"/>
      <c r="B4393" s="220"/>
      <c r="C4393" s="150"/>
      <c r="D4393" s="150"/>
      <c r="E4393" s="150"/>
      <c r="F4393" s="150"/>
      <c r="G4393" s="151"/>
      <c r="H4393" s="23">
        <f>MONTH(CtasReceber[[#This Row],[Data Vencimento]])</f>
        <v>1</v>
      </c>
      <c r="I4393" s="23">
        <f>YEAR(CtasReceber[[#This Row],[Data Vencimento]])</f>
        <v>1900</v>
      </c>
      <c r="J4393" s="156"/>
      <c r="K4393" s="23">
        <f>MONTH(CtasReceber[[#This Row],[Data Recebimento]])</f>
        <v>1</v>
      </c>
      <c r="L4393" s="23">
        <f>YEAR(CtasReceber[[#This Row],[Data Recebimento]])</f>
        <v>1900</v>
      </c>
      <c r="M4393" s="154"/>
      <c r="N4393" s="208"/>
      <c r="O43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4" spans="1:15">
      <c r="A4394" s="156"/>
      <c r="B4394" s="220"/>
      <c r="C4394" s="150"/>
      <c r="D4394" s="150"/>
      <c r="E4394" s="150"/>
      <c r="F4394" s="150"/>
      <c r="G4394" s="151"/>
      <c r="H4394" s="23">
        <f>MONTH(CtasReceber[[#This Row],[Data Vencimento]])</f>
        <v>1</v>
      </c>
      <c r="I4394" s="23">
        <f>YEAR(CtasReceber[[#This Row],[Data Vencimento]])</f>
        <v>1900</v>
      </c>
      <c r="J4394" s="156"/>
      <c r="K4394" s="23">
        <f>MONTH(CtasReceber[[#This Row],[Data Recebimento]])</f>
        <v>1</v>
      </c>
      <c r="L4394" s="23">
        <f>YEAR(CtasReceber[[#This Row],[Data Recebimento]])</f>
        <v>1900</v>
      </c>
      <c r="M4394" s="154"/>
      <c r="N4394" s="208"/>
      <c r="O43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5" spans="1:15">
      <c r="A4395" s="156"/>
      <c r="B4395" s="220"/>
      <c r="C4395" s="150"/>
      <c r="D4395" s="150"/>
      <c r="E4395" s="150"/>
      <c r="F4395" s="150"/>
      <c r="G4395" s="151"/>
      <c r="H4395" s="23">
        <f>MONTH(CtasReceber[[#This Row],[Data Vencimento]])</f>
        <v>1</v>
      </c>
      <c r="I4395" s="23">
        <f>YEAR(CtasReceber[[#This Row],[Data Vencimento]])</f>
        <v>1900</v>
      </c>
      <c r="J4395" s="156"/>
      <c r="K4395" s="23">
        <f>MONTH(CtasReceber[[#This Row],[Data Recebimento]])</f>
        <v>1</v>
      </c>
      <c r="L4395" s="23">
        <f>YEAR(CtasReceber[[#This Row],[Data Recebimento]])</f>
        <v>1900</v>
      </c>
      <c r="M4395" s="154"/>
      <c r="N4395" s="208"/>
      <c r="O43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6" spans="1:15">
      <c r="A4396" s="156"/>
      <c r="B4396" s="220"/>
      <c r="C4396" s="150"/>
      <c r="D4396" s="150"/>
      <c r="E4396" s="150"/>
      <c r="F4396" s="150"/>
      <c r="G4396" s="151"/>
      <c r="H4396" s="23">
        <f>MONTH(CtasReceber[[#This Row],[Data Vencimento]])</f>
        <v>1</v>
      </c>
      <c r="I4396" s="23">
        <f>YEAR(CtasReceber[[#This Row],[Data Vencimento]])</f>
        <v>1900</v>
      </c>
      <c r="J4396" s="156"/>
      <c r="K4396" s="23">
        <f>MONTH(CtasReceber[[#This Row],[Data Recebimento]])</f>
        <v>1</v>
      </c>
      <c r="L4396" s="23">
        <f>YEAR(CtasReceber[[#This Row],[Data Recebimento]])</f>
        <v>1900</v>
      </c>
      <c r="M4396" s="154"/>
      <c r="N4396" s="208"/>
      <c r="O43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7" spans="1:15">
      <c r="A4397" s="156"/>
      <c r="B4397" s="220"/>
      <c r="C4397" s="150"/>
      <c r="D4397" s="150"/>
      <c r="E4397" s="150"/>
      <c r="F4397" s="150"/>
      <c r="G4397" s="151"/>
      <c r="H4397" s="23">
        <f>MONTH(CtasReceber[[#This Row],[Data Vencimento]])</f>
        <v>1</v>
      </c>
      <c r="I4397" s="23">
        <f>YEAR(CtasReceber[[#This Row],[Data Vencimento]])</f>
        <v>1900</v>
      </c>
      <c r="J4397" s="156"/>
      <c r="K4397" s="23">
        <f>MONTH(CtasReceber[[#This Row],[Data Recebimento]])</f>
        <v>1</v>
      </c>
      <c r="L4397" s="23">
        <f>YEAR(CtasReceber[[#This Row],[Data Recebimento]])</f>
        <v>1900</v>
      </c>
      <c r="M4397" s="154"/>
      <c r="N4397" s="208"/>
      <c r="O43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8" spans="1:15">
      <c r="A4398" s="156"/>
      <c r="B4398" s="220"/>
      <c r="C4398" s="150"/>
      <c r="D4398" s="150"/>
      <c r="E4398" s="150"/>
      <c r="F4398" s="150"/>
      <c r="G4398" s="151"/>
      <c r="H4398" s="23">
        <f>MONTH(CtasReceber[[#This Row],[Data Vencimento]])</f>
        <v>1</v>
      </c>
      <c r="I4398" s="23">
        <f>YEAR(CtasReceber[[#This Row],[Data Vencimento]])</f>
        <v>1900</v>
      </c>
      <c r="J4398" s="156"/>
      <c r="K4398" s="23">
        <f>MONTH(CtasReceber[[#This Row],[Data Recebimento]])</f>
        <v>1</v>
      </c>
      <c r="L4398" s="23">
        <f>YEAR(CtasReceber[[#This Row],[Data Recebimento]])</f>
        <v>1900</v>
      </c>
      <c r="M4398" s="154"/>
      <c r="N4398" s="208"/>
      <c r="O43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399" spans="1:15">
      <c r="A4399" s="156"/>
      <c r="B4399" s="220"/>
      <c r="C4399" s="150"/>
      <c r="D4399" s="150"/>
      <c r="E4399" s="150"/>
      <c r="F4399" s="150"/>
      <c r="G4399" s="151"/>
      <c r="H4399" s="23">
        <f>MONTH(CtasReceber[[#This Row],[Data Vencimento]])</f>
        <v>1</v>
      </c>
      <c r="I4399" s="23">
        <f>YEAR(CtasReceber[[#This Row],[Data Vencimento]])</f>
        <v>1900</v>
      </c>
      <c r="J4399" s="156"/>
      <c r="K4399" s="23">
        <f>MONTH(CtasReceber[[#This Row],[Data Recebimento]])</f>
        <v>1</v>
      </c>
      <c r="L4399" s="23">
        <f>YEAR(CtasReceber[[#This Row],[Data Recebimento]])</f>
        <v>1900</v>
      </c>
      <c r="M4399" s="154"/>
      <c r="N4399" s="208"/>
      <c r="O43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0" spans="1:15">
      <c r="A4400" s="156"/>
      <c r="B4400" s="220"/>
      <c r="C4400" s="150"/>
      <c r="D4400" s="150"/>
      <c r="E4400" s="150"/>
      <c r="F4400" s="150"/>
      <c r="G4400" s="151"/>
      <c r="H4400" s="23">
        <f>MONTH(CtasReceber[[#This Row],[Data Vencimento]])</f>
        <v>1</v>
      </c>
      <c r="I4400" s="23">
        <f>YEAR(CtasReceber[[#This Row],[Data Vencimento]])</f>
        <v>1900</v>
      </c>
      <c r="J4400" s="156"/>
      <c r="K4400" s="23">
        <f>MONTH(CtasReceber[[#This Row],[Data Recebimento]])</f>
        <v>1</v>
      </c>
      <c r="L4400" s="23">
        <f>YEAR(CtasReceber[[#This Row],[Data Recebimento]])</f>
        <v>1900</v>
      </c>
      <c r="M4400" s="154"/>
      <c r="N4400" s="208"/>
      <c r="O44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1" spans="1:15">
      <c r="A4401" s="156"/>
      <c r="B4401" s="220"/>
      <c r="C4401" s="150"/>
      <c r="D4401" s="150"/>
      <c r="E4401" s="150"/>
      <c r="F4401" s="150"/>
      <c r="G4401" s="151"/>
      <c r="H4401" s="23">
        <f>MONTH(CtasReceber[[#This Row],[Data Vencimento]])</f>
        <v>1</v>
      </c>
      <c r="I4401" s="23">
        <f>YEAR(CtasReceber[[#This Row],[Data Vencimento]])</f>
        <v>1900</v>
      </c>
      <c r="J4401" s="156"/>
      <c r="K4401" s="23">
        <f>MONTH(CtasReceber[[#This Row],[Data Recebimento]])</f>
        <v>1</v>
      </c>
      <c r="L4401" s="23">
        <f>YEAR(CtasReceber[[#This Row],[Data Recebimento]])</f>
        <v>1900</v>
      </c>
      <c r="M4401" s="154"/>
      <c r="N4401" s="208"/>
      <c r="O44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2" spans="1:15">
      <c r="A4402" s="156"/>
      <c r="B4402" s="220"/>
      <c r="C4402" s="150"/>
      <c r="D4402" s="150"/>
      <c r="E4402" s="150"/>
      <c r="F4402" s="150"/>
      <c r="G4402" s="151"/>
      <c r="H4402" s="23">
        <f>MONTH(CtasReceber[[#This Row],[Data Vencimento]])</f>
        <v>1</v>
      </c>
      <c r="I4402" s="23">
        <f>YEAR(CtasReceber[[#This Row],[Data Vencimento]])</f>
        <v>1900</v>
      </c>
      <c r="J4402" s="156"/>
      <c r="K4402" s="23">
        <f>MONTH(CtasReceber[[#This Row],[Data Recebimento]])</f>
        <v>1</v>
      </c>
      <c r="L4402" s="23">
        <f>YEAR(CtasReceber[[#This Row],[Data Recebimento]])</f>
        <v>1900</v>
      </c>
      <c r="M4402" s="154"/>
      <c r="N4402" s="208"/>
      <c r="O44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3" spans="1:15">
      <c r="A4403" s="156"/>
      <c r="B4403" s="220"/>
      <c r="C4403" s="150"/>
      <c r="D4403" s="150"/>
      <c r="E4403" s="150"/>
      <c r="F4403" s="150"/>
      <c r="G4403" s="151"/>
      <c r="H4403" s="23">
        <f>MONTH(CtasReceber[[#This Row],[Data Vencimento]])</f>
        <v>1</v>
      </c>
      <c r="I4403" s="23">
        <f>YEAR(CtasReceber[[#This Row],[Data Vencimento]])</f>
        <v>1900</v>
      </c>
      <c r="J4403" s="156"/>
      <c r="K4403" s="23">
        <f>MONTH(CtasReceber[[#This Row],[Data Recebimento]])</f>
        <v>1</v>
      </c>
      <c r="L4403" s="23">
        <f>YEAR(CtasReceber[[#This Row],[Data Recebimento]])</f>
        <v>1900</v>
      </c>
      <c r="M4403" s="154"/>
      <c r="N4403" s="208"/>
      <c r="O44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4" spans="1:15">
      <c r="A4404" s="156"/>
      <c r="B4404" s="220"/>
      <c r="C4404" s="150"/>
      <c r="D4404" s="150"/>
      <c r="E4404" s="150"/>
      <c r="F4404" s="150"/>
      <c r="G4404" s="151"/>
      <c r="H4404" s="23">
        <f>MONTH(CtasReceber[[#This Row],[Data Vencimento]])</f>
        <v>1</v>
      </c>
      <c r="I4404" s="23">
        <f>YEAR(CtasReceber[[#This Row],[Data Vencimento]])</f>
        <v>1900</v>
      </c>
      <c r="J4404" s="156"/>
      <c r="K4404" s="23">
        <f>MONTH(CtasReceber[[#This Row],[Data Recebimento]])</f>
        <v>1</v>
      </c>
      <c r="L4404" s="23">
        <f>YEAR(CtasReceber[[#This Row],[Data Recebimento]])</f>
        <v>1900</v>
      </c>
      <c r="M4404" s="154"/>
      <c r="N4404" s="208"/>
      <c r="O44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5" spans="1:15">
      <c r="A4405" s="156"/>
      <c r="B4405" s="220"/>
      <c r="C4405" s="150"/>
      <c r="D4405" s="150"/>
      <c r="E4405" s="150"/>
      <c r="F4405" s="150"/>
      <c r="G4405" s="151"/>
      <c r="H4405" s="23">
        <f>MONTH(CtasReceber[[#This Row],[Data Vencimento]])</f>
        <v>1</v>
      </c>
      <c r="I4405" s="23">
        <f>YEAR(CtasReceber[[#This Row],[Data Vencimento]])</f>
        <v>1900</v>
      </c>
      <c r="J4405" s="156"/>
      <c r="K4405" s="23">
        <f>MONTH(CtasReceber[[#This Row],[Data Recebimento]])</f>
        <v>1</v>
      </c>
      <c r="L4405" s="23">
        <f>YEAR(CtasReceber[[#This Row],[Data Recebimento]])</f>
        <v>1900</v>
      </c>
      <c r="M4405" s="154"/>
      <c r="N4405" s="208"/>
      <c r="O44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6" spans="1:15">
      <c r="A4406" s="156"/>
      <c r="B4406" s="220"/>
      <c r="C4406" s="150"/>
      <c r="D4406" s="150"/>
      <c r="E4406" s="150"/>
      <c r="F4406" s="150"/>
      <c r="G4406" s="151"/>
      <c r="H4406" s="23">
        <f>MONTH(CtasReceber[[#This Row],[Data Vencimento]])</f>
        <v>1</v>
      </c>
      <c r="I4406" s="23">
        <f>YEAR(CtasReceber[[#This Row],[Data Vencimento]])</f>
        <v>1900</v>
      </c>
      <c r="J4406" s="156"/>
      <c r="K4406" s="23">
        <f>MONTH(CtasReceber[[#This Row],[Data Recebimento]])</f>
        <v>1</v>
      </c>
      <c r="L4406" s="23">
        <f>YEAR(CtasReceber[[#This Row],[Data Recebimento]])</f>
        <v>1900</v>
      </c>
      <c r="M4406" s="154"/>
      <c r="N4406" s="208"/>
      <c r="O44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7" spans="1:15">
      <c r="A4407" s="156"/>
      <c r="B4407" s="220"/>
      <c r="C4407" s="150"/>
      <c r="D4407" s="150"/>
      <c r="E4407" s="150"/>
      <c r="F4407" s="150"/>
      <c r="G4407" s="151"/>
      <c r="H4407" s="23">
        <f>MONTH(CtasReceber[[#This Row],[Data Vencimento]])</f>
        <v>1</v>
      </c>
      <c r="I4407" s="23">
        <f>YEAR(CtasReceber[[#This Row],[Data Vencimento]])</f>
        <v>1900</v>
      </c>
      <c r="J4407" s="156"/>
      <c r="K4407" s="23">
        <f>MONTH(CtasReceber[[#This Row],[Data Recebimento]])</f>
        <v>1</v>
      </c>
      <c r="L4407" s="23">
        <f>YEAR(CtasReceber[[#This Row],[Data Recebimento]])</f>
        <v>1900</v>
      </c>
      <c r="M4407" s="154"/>
      <c r="N4407" s="208"/>
      <c r="O44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8" spans="1:15">
      <c r="A4408" s="156"/>
      <c r="B4408" s="220"/>
      <c r="C4408" s="150"/>
      <c r="D4408" s="150"/>
      <c r="E4408" s="150"/>
      <c r="F4408" s="150"/>
      <c r="G4408" s="151"/>
      <c r="H4408" s="23">
        <f>MONTH(CtasReceber[[#This Row],[Data Vencimento]])</f>
        <v>1</v>
      </c>
      <c r="I4408" s="23">
        <f>YEAR(CtasReceber[[#This Row],[Data Vencimento]])</f>
        <v>1900</v>
      </c>
      <c r="J4408" s="156"/>
      <c r="K4408" s="23">
        <f>MONTH(CtasReceber[[#This Row],[Data Recebimento]])</f>
        <v>1</v>
      </c>
      <c r="L4408" s="23">
        <f>YEAR(CtasReceber[[#This Row],[Data Recebimento]])</f>
        <v>1900</v>
      </c>
      <c r="M4408" s="154"/>
      <c r="N4408" s="208"/>
      <c r="O44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09" spans="1:15">
      <c r="A4409" s="156"/>
      <c r="B4409" s="220"/>
      <c r="C4409" s="150"/>
      <c r="D4409" s="150"/>
      <c r="E4409" s="150"/>
      <c r="F4409" s="150"/>
      <c r="G4409" s="151"/>
      <c r="H4409" s="23">
        <f>MONTH(CtasReceber[[#This Row],[Data Vencimento]])</f>
        <v>1</v>
      </c>
      <c r="I4409" s="23">
        <f>YEAR(CtasReceber[[#This Row],[Data Vencimento]])</f>
        <v>1900</v>
      </c>
      <c r="J4409" s="156"/>
      <c r="K4409" s="23">
        <f>MONTH(CtasReceber[[#This Row],[Data Recebimento]])</f>
        <v>1</v>
      </c>
      <c r="L4409" s="23">
        <f>YEAR(CtasReceber[[#This Row],[Data Recebimento]])</f>
        <v>1900</v>
      </c>
      <c r="M4409" s="154"/>
      <c r="N4409" s="208"/>
      <c r="O44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0" spans="1:15">
      <c r="A4410" s="156"/>
      <c r="B4410" s="220"/>
      <c r="C4410" s="150"/>
      <c r="D4410" s="150"/>
      <c r="E4410" s="150"/>
      <c r="F4410" s="150"/>
      <c r="G4410" s="151"/>
      <c r="H4410" s="23">
        <f>MONTH(CtasReceber[[#This Row],[Data Vencimento]])</f>
        <v>1</v>
      </c>
      <c r="I4410" s="23">
        <f>YEAR(CtasReceber[[#This Row],[Data Vencimento]])</f>
        <v>1900</v>
      </c>
      <c r="J4410" s="156"/>
      <c r="K4410" s="23">
        <f>MONTH(CtasReceber[[#This Row],[Data Recebimento]])</f>
        <v>1</v>
      </c>
      <c r="L4410" s="23">
        <f>YEAR(CtasReceber[[#This Row],[Data Recebimento]])</f>
        <v>1900</v>
      </c>
      <c r="M4410" s="154"/>
      <c r="N4410" s="208"/>
      <c r="O44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1" spans="1:15">
      <c r="A4411" s="156"/>
      <c r="B4411" s="220"/>
      <c r="C4411" s="150"/>
      <c r="D4411" s="150"/>
      <c r="E4411" s="150"/>
      <c r="F4411" s="150"/>
      <c r="G4411" s="151"/>
      <c r="H4411" s="23">
        <f>MONTH(CtasReceber[[#This Row],[Data Vencimento]])</f>
        <v>1</v>
      </c>
      <c r="I4411" s="23">
        <f>YEAR(CtasReceber[[#This Row],[Data Vencimento]])</f>
        <v>1900</v>
      </c>
      <c r="J4411" s="156"/>
      <c r="K4411" s="23">
        <f>MONTH(CtasReceber[[#This Row],[Data Recebimento]])</f>
        <v>1</v>
      </c>
      <c r="L4411" s="23">
        <f>YEAR(CtasReceber[[#This Row],[Data Recebimento]])</f>
        <v>1900</v>
      </c>
      <c r="M4411" s="154"/>
      <c r="N4411" s="208"/>
      <c r="O44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2" spans="1:15">
      <c r="A4412" s="156"/>
      <c r="B4412" s="220"/>
      <c r="C4412" s="150"/>
      <c r="D4412" s="150"/>
      <c r="E4412" s="150"/>
      <c r="F4412" s="150"/>
      <c r="G4412" s="151"/>
      <c r="H4412" s="23">
        <f>MONTH(CtasReceber[[#This Row],[Data Vencimento]])</f>
        <v>1</v>
      </c>
      <c r="I4412" s="23">
        <f>YEAR(CtasReceber[[#This Row],[Data Vencimento]])</f>
        <v>1900</v>
      </c>
      <c r="J4412" s="156"/>
      <c r="K4412" s="23">
        <f>MONTH(CtasReceber[[#This Row],[Data Recebimento]])</f>
        <v>1</v>
      </c>
      <c r="L4412" s="23">
        <f>YEAR(CtasReceber[[#This Row],[Data Recebimento]])</f>
        <v>1900</v>
      </c>
      <c r="M4412" s="154"/>
      <c r="N4412" s="208"/>
      <c r="O44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3" spans="1:15">
      <c r="A4413" s="156"/>
      <c r="B4413" s="220"/>
      <c r="C4413" s="150"/>
      <c r="D4413" s="150"/>
      <c r="E4413" s="150"/>
      <c r="F4413" s="150"/>
      <c r="G4413" s="151"/>
      <c r="H4413" s="23">
        <f>MONTH(CtasReceber[[#This Row],[Data Vencimento]])</f>
        <v>1</v>
      </c>
      <c r="I4413" s="23">
        <f>YEAR(CtasReceber[[#This Row],[Data Vencimento]])</f>
        <v>1900</v>
      </c>
      <c r="J4413" s="156"/>
      <c r="K4413" s="23">
        <f>MONTH(CtasReceber[[#This Row],[Data Recebimento]])</f>
        <v>1</v>
      </c>
      <c r="L4413" s="23">
        <f>YEAR(CtasReceber[[#This Row],[Data Recebimento]])</f>
        <v>1900</v>
      </c>
      <c r="M4413" s="154"/>
      <c r="N4413" s="208"/>
      <c r="O44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4" spans="1:15">
      <c r="A4414" s="156"/>
      <c r="B4414" s="220"/>
      <c r="C4414" s="150"/>
      <c r="D4414" s="150"/>
      <c r="E4414" s="150"/>
      <c r="F4414" s="150"/>
      <c r="G4414" s="151"/>
      <c r="H4414" s="23">
        <f>MONTH(CtasReceber[[#This Row],[Data Vencimento]])</f>
        <v>1</v>
      </c>
      <c r="I4414" s="23">
        <f>YEAR(CtasReceber[[#This Row],[Data Vencimento]])</f>
        <v>1900</v>
      </c>
      <c r="J4414" s="156"/>
      <c r="K4414" s="23">
        <f>MONTH(CtasReceber[[#This Row],[Data Recebimento]])</f>
        <v>1</v>
      </c>
      <c r="L4414" s="23">
        <f>YEAR(CtasReceber[[#This Row],[Data Recebimento]])</f>
        <v>1900</v>
      </c>
      <c r="M4414" s="154"/>
      <c r="N4414" s="208"/>
      <c r="O44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5" spans="1:15">
      <c r="A4415" s="156"/>
      <c r="B4415" s="220"/>
      <c r="C4415" s="150"/>
      <c r="D4415" s="150"/>
      <c r="E4415" s="150"/>
      <c r="F4415" s="150"/>
      <c r="G4415" s="151"/>
      <c r="H4415" s="23">
        <f>MONTH(CtasReceber[[#This Row],[Data Vencimento]])</f>
        <v>1</v>
      </c>
      <c r="I4415" s="23">
        <f>YEAR(CtasReceber[[#This Row],[Data Vencimento]])</f>
        <v>1900</v>
      </c>
      <c r="J4415" s="156"/>
      <c r="K4415" s="23">
        <f>MONTH(CtasReceber[[#This Row],[Data Recebimento]])</f>
        <v>1</v>
      </c>
      <c r="L4415" s="23">
        <f>YEAR(CtasReceber[[#This Row],[Data Recebimento]])</f>
        <v>1900</v>
      </c>
      <c r="M4415" s="154"/>
      <c r="N4415" s="208"/>
      <c r="O44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6" spans="1:15">
      <c r="A4416" s="156"/>
      <c r="B4416" s="220"/>
      <c r="C4416" s="150"/>
      <c r="D4416" s="150"/>
      <c r="E4416" s="150"/>
      <c r="F4416" s="150"/>
      <c r="G4416" s="151"/>
      <c r="H4416" s="23">
        <f>MONTH(CtasReceber[[#This Row],[Data Vencimento]])</f>
        <v>1</v>
      </c>
      <c r="I4416" s="23">
        <f>YEAR(CtasReceber[[#This Row],[Data Vencimento]])</f>
        <v>1900</v>
      </c>
      <c r="J4416" s="156"/>
      <c r="K4416" s="23">
        <f>MONTH(CtasReceber[[#This Row],[Data Recebimento]])</f>
        <v>1</v>
      </c>
      <c r="L4416" s="23">
        <f>YEAR(CtasReceber[[#This Row],[Data Recebimento]])</f>
        <v>1900</v>
      </c>
      <c r="M4416" s="154"/>
      <c r="N4416" s="208"/>
      <c r="O44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7" spans="1:15">
      <c r="A4417" s="156"/>
      <c r="B4417" s="220"/>
      <c r="C4417" s="150"/>
      <c r="D4417" s="150"/>
      <c r="E4417" s="150"/>
      <c r="F4417" s="150"/>
      <c r="G4417" s="151"/>
      <c r="H4417" s="23">
        <f>MONTH(CtasReceber[[#This Row],[Data Vencimento]])</f>
        <v>1</v>
      </c>
      <c r="I4417" s="23">
        <f>YEAR(CtasReceber[[#This Row],[Data Vencimento]])</f>
        <v>1900</v>
      </c>
      <c r="J4417" s="156"/>
      <c r="K4417" s="23">
        <f>MONTH(CtasReceber[[#This Row],[Data Recebimento]])</f>
        <v>1</v>
      </c>
      <c r="L4417" s="23">
        <f>YEAR(CtasReceber[[#This Row],[Data Recebimento]])</f>
        <v>1900</v>
      </c>
      <c r="M4417" s="154"/>
      <c r="N4417" s="208"/>
      <c r="O44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8" spans="1:15">
      <c r="A4418" s="156"/>
      <c r="B4418" s="220"/>
      <c r="C4418" s="150"/>
      <c r="D4418" s="150"/>
      <c r="E4418" s="150"/>
      <c r="F4418" s="150"/>
      <c r="G4418" s="151"/>
      <c r="H4418" s="23">
        <f>MONTH(CtasReceber[[#This Row],[Data Vencimento]])</f>
        <v>1</v>
      </c>
      <c r="I4418" s="23">
        <f>YEAR(CtasReceber[[#This Row],[Data Vencimento]])</f>
        <v>1900</v>
      </c>
      <c r="J4418" s="156"/>
      <c r="K4418" s="23">
        <f>MONTH(CtasReceber[[#This Row],[Data Recebimento]])</f>
        <v>1</v>
      </c>
      <c r="L4418" s="23">
        <f>YEAR(CtasReceber[[#This Row],[Data Recebimento]])</f>
        <v>1900</v>
      </c>
      <c r="M4418" s="154"/>
      <c r="N4418" s="208"/>
      <c r="O44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19" spans="1:15">
      <c r="A4419" s="156"/>
      <c r="B4419" s="220"/>
      <c r="C4419" s="150"/>
      <c r="D4419" s="150"/>
      <c r="E4419" s="150"/>
      <c r="F4419" s="150"/>
      <c r="G4419" s="151"/>
      <c r="H4419" s="23">
        <f>MONTH(CtasReceber[[#This Row],[Data Vencimento]])</f>
        <v>1</v>
      </c>
      <c r="I4419" s="23">
        <f>YEAR(CtasReceber[[#This Row],[Data Vencimento]])</f>
        <v>1900</v>
      </c>
      <c r="J4419" s="156"/>
      <c r="K4419" s="23">
        <f>MONTH(CtasReceber[[#This Row],[Data Recebimento]])</f>
        <v>1</v>
      </c>
      <c r="L4419" s="23">
        <f>YEAR(CtasReceber[[#This Row],[Data Recebimento]])</f>
        <v>1900</v>
      </c>
      <c r="M4419" s="154"/>
      <c r="N4419" s="208"/>
      <c r="O44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0" spans="1:15">
      <c r="A4420" s="156"/>
      <c r="B4420" s="220"/>
      <c r="C4420" s="150"/>
      <c r="D4420" s="150"/>
      <c r="E4420" s="150"/>
      <c r="F4420" s="150"/>
      <c r="G4420" s="151"/>
      <c r="H4420" s="23">
        <f>MONTH(CtasReceber[[#This Row],[Data Vencimento]])</f>
        <v>1</v>
      </c>
      <c r="I4420" s="23">
        <f>YEAR(CtasReceber[[#This Row],[Data Vencimento]])</f>
        <v>1900</v>
      </c>
      <c r="J4420" s="156"/>
      <c r="K4420" s="23">
        <f>MONTH(CtasReceber[[#This Row],[Data Recebimento]])</f>
        <v>1</v>
      </c>
      <c r="L4420" s="23">
        <f>YEAR(CtasReceber[[#This Row],[Data Recebimento]])</f>
        <v>1900</v>
      </c>
      <c r="M4420" s="154"/>
      <c r="N4420" s="208"/>
      <c r="O44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1" spans="1:15">
      <c r="A4421" s="156"/>
      <c r="B4421" s="220"/>
      <c r="C4421" s="150"/>
      <c r="D4421" s="150"/>
      <c r="E4421" s="150"/>
      <c r="F4421" s="150"/>
      <c r="G4421" s="151"/>
      <c r="H4421" s="23">
        <f>MONTH(CtasReceber[[#This Row],[Data Vencimento]])</f>
        <v>1</v>
      </c>
      <c r="I4421" s="23">
        <f>YEAR(CtasReceber[[#This Row],[Data Vencimento]])</f>
        <v>1900</v>
      </c>
      <c r="J4421" s="156"/>
      <c r="K4421" s="23">
        <f>MONTH(CtasReceber[[#This Row],[Data Recebimento]])</f>
        <v>1</v>
      </c>
      <c r="L4421" s="23">
        <f>YEAR(CtasReceber[[#This Row],[Data Recebimento]])</f>
        <v>1900</v>
      </c>
      <c r="M4421" s="154"/>
      <c r="N4421" s="208"/>
      <c r="O44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2" spans="1:15">
      <c r="A4422" s="156"/>
      <c r="B4422" s="220"/>
      <c r="C4422" s="150"/>
      <c r="D4422" s="150"/>
      <c r="E4422" s="150"/>
      <c r="F4422" s="150"/>
      <c r="G4422" s="151"/>
      <c r="H4422" s="23">
        <f>MONTH(CtasReceber[[#This Row],[Data Vencimento]])</f>
        <v>1</v>
      </c>
      <c r="I4422" s="23">
        <f>YEAR(CtasReceber[[#This Row],[Data Vencimento]])</f>
        <v>1900</v>
      </c>
      <c r="J4422" s="156"/>
      <c r="K4422" s="23">
        <f>MONTH(CtasReceber[[#This Row],[Data Recebimento]])</f>
        <v>1</v>
      </c>
      <c r="L4422" s="23">
        <f>YEAR(CtasReceber[[#This Row],[Data Recebimento]])</f>
        <v>1900</v>
      </c>
      <c r="M4422" s="154"/>
      <c r="N4422" s="208"/>
      <c r="O44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3" spans="1:15">
      <c r="A4423" s="156"/>
      <c r="B4423" s="220"/>
      <c r="C4423" s="150"/>
      <c r="D4423" s="150"/>
      <c r="E4423" s="150"/>
      <c r="F4423" s="150"/>
      <c r="G4423" s="151"/>
      <c r="H4423" s="23">
        <f>MONTH(CtasReceber[[#This Row],[Data Vencimento]])</f>
        <v>1</v>
      </c>
      <c r="I4423" s="23">
        <f>YEAR(CtasReceber[[#This Row],[Data Vencimento]])</f>
        <v>1900</v>
      </c>
      <c r="J4423" s="156"/>
      <c r="K4423" s="23">
        <f>MONTH(CtasReceber[[#This Row],[Data Recebimento]])</f>
        <v>1</v>
      </c>
      <c r="L4423" s="23">
        <f>YEAR(CtasReceber[[#This Row],[Data Recebimento]])</f>
        <v>1900</v>
      </c>
      <c r="M4423" s="154"/>
      <c r="N4423" s="208"/>
      <c r="O44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4" spans="1:15">
      <c r="A4424" s="156"/>
      <c r="B4424" s="220"/>
      <c r="C4424" s="150"/>
      <c r="D4424" s="150"/>
      <c r="E4424" s="150"/>
      <c r="F4424" s="150"/>
      <c r="G4424" s="151"/>
      <c r="H4424" s="23">
        <f>MONTH(CtasReceber[[#This Row],[Data Vencimento]])</f>
        <v>1</v>
      </c>
      <c r="I4424" s="23">
        <f>YEAR(CtasReceber[[#This Row],[Data Vencimento]])</f>
        <v>1900</v>
      </c>
      <c r="J4424" s="156"/>
      <c r="K4424" s="23">
        <f>MONTH(CtasReceber[[#This Row],[Data Recebimento]])</f>
        <v>1</v>
      </c>
      <c r="L4424" s="23">
        <f>YEAR(CtasReceber[[#This Row],[Data Recebimento]])</f>
        <v>1900</v>
      </c>
      <c r="M4424" s="154"/>
      <c r="N4424" s="208"/>
      <c r="O44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5" spans="1:15">
      <c r="A4425" s="156"/>
      <c r="B4425" s="220"/>
      <c r="C4425" s="150"/>
      <c r="D4425" s="150"/>
      <c r="E4425" s="150"/>
      <c r="F4425" s="150"/>
      <c r="G4425" s="151"/>
      <c r="H4425" s="23">
        <f>MONTH(CtasReceber[[#This Row],[Data Vencimento]])</f>
        <v>1</v>
      </c>
      <c r="I4425" s="23">
        <f>YEAR(CtasReceber[[#This Row],[Data Vencimento]])</f>
        <v>1900</v>
      </c>
      <c r="J4425" s="156"/>
      <c r="K4425" s="23">
        <f>MONTH(CtasReceber[[#This Row],[Data Recebimento]])</f>
        <v>1</v>
      </c>
      <c r="L4425" s="23">
        <f>YEAR(CtasReceber[[#This Row],[Data Recebimento]])</f>
        <v>1900</v>
      </c>
      <c r="M4425" s="154"/>
      <c r="N4425" s="208"/>
      <c r="O44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6" spans="1:15">
      <c r="A4426" s="156"/>
      <c r="B4426" s="220"/>
      <c r="C4426" s="150"/>
      <c r="D4426" s="150"/>
      <c r="E4426" s="150"/>
      <c r="F4426" s="150"/>
      <c r="G4426" s="151"/>
      <c r="H4426" s="23">
        <f>MONTH(CtasReceber[[#This Row],[Data Vencimento]])</f>
        <v>1</v>
      </c>
      <c r="I4426" s="23">
        <f>YEAR(CtasReceber[[#This Row],[Data Vencimento]])</f>
        <v>1900</v>
      </c>
      <c r="J4426" s="156"/>
      <c r="K4426" s="23">
        <f>MONTH(CtasReceber[[#This Row],[Data Recebimento]])</f>
        <v>1</v>
      </c>
      <c r="L4426" s="23">
        <f>YEAR(CtasReceber[[#This Row],[Data Recebimento]])</f>
        <v>1900</v>
      </c>
      <c r="M4426" s="154"/>
      <c r="N4426" s="208"/>
      <c r="O44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7" spans="1:15">
      <c r="A4427" s="156"/>
      <c r="B4427" s="220"/>
      <c r="C4427" s="150"/>
      <c r="D4427" s="150"/>
      <c r="E4427" s="150"/>
      <c r="F4427" s="150"/>
      <c r="G4427" s="151"/>
      <c r="H4427" s="23">
        <f>MONTH(CtasReceber[[#This Row],[Data Vencimento]])</f>
        <v>1</v>
      </c>
      <c r="I4427" s="23">
        <f>YEAR(CtasReceber[[#This Row],[Data Vencimento]])</f>
        <v>1900</v>
      </c>
      <c r="J4427" s="156"/>
      <c r="K4427" s="23">
        <f>MONTH(CtasReceber[[#This Row],[Data Recebimento]])</f>
        <v>1</v>
      </c>
      <c r="L4427" s="23">
        <f>YEAR(CtasReceber[[#This Row],[Data Recebimento]])</f>
        <v>1900</v>
      </c>
      <c r="M4427" s="154"/>
      <c r="N4427" s="208"/>
      <c r="O44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8" spans="1:15">
      <c r="A4428" s="156"/>
      <c r="B4428" s="220"/>
      <c r="C4428" s="150"/>
      <c r="D4428" s="150"/>
      <c r="E4428" s="150"/>
      <c r="F4428" s="150"/>
      <c r="G4428" s="151"/>
      <c r="H4428" s="23">
        <f>MONTH(CtasReceber[[#This Row],[Data Vencimento]])</f>
        <v>1</v>
      </c>
      <c r="I4428" s="23">
        <f>YEAR(CtasReceber[[#This Row],[Data Vencimento]])</f>
        <v>1900</v>
      </c>
      <c r="J4428" s="156"/>
      <c r="K4428" s="23">
        <f>MONTH(CtasReceber[[#This Row],[Data Recebimento]])</f>
        <v>1</v>
      </c>
      <c r="L4428" s="23">
        <f>YEAR(CtasReceber[[#This Row],[Data Recebimento]])</f>
        <v>1900</v>
      </c>
      <c r="M4428" s="154"/>
      <c r="N4428" s="208"/>
      <c r="O44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29" spans="1:15">
      <c r="A4429" s="156"/>
      <c r="B4429" s="220"/>
      <c r="C4429" s="150"/>
      <c r="D4429" s="150"/>
      <c r="E4429" s="150"/>
      <c r="F4429" s="150"/>
      <c r="G4429" s="151"/>
      <c r="H4429" s="23">
        <f>MONTH(CtasReceber[[#This Row],[Data Vencimento]])</f>
        <v>1</v>
      </c>
      <c r="I4429" s="23">
        <f>YEAR(CtasReceber[[#This Row],[Data Vencimento]])</f>
        <v>1900</v>
      </c>
      <c r="J4429" s="156"/>
      <c r="K4429" s="23">
        <f>MONTH(CtasReceber[[#This Row],[Data Recebimento]])</f>
        <v>1</v>
      </c>
      <c r="L4429" s="23">
        <f>YEAR(CtasReceber[[#This Row],[Data Recebimento]])</f>
        <v>1900</v>
      </c>
      <c r="M4429" s="154"/>
      <c r="N4429" s="208"/>
      <c r="O44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0" spans="1:15">
      <c r="A4430" s="156"/>
      <c r="B4430" s="220"/>
      <c r="C4430" s="150"/>
      <c r="D4430" s="150"/>
      <c r="E4430" s="150"/>
      <c r="F4430" s="150"/>
      <c r="G4430" s="151"/>
      <c r="H4430" s="23">
        <f>MONTH(CtasReceber[[#This Row],[Data Vencimento]])</f>
        <v>1</v>
      </c>
      <c r="I4430" s="23">
        <f>YEAR(CtasReceber[[#This Row],[Data Vencimento]])</f>
        <v>1900</v>
      </c>
      <c r="J4430" s="156"/>
      <c r="K4430" s="23">
        <f>MONTH(CtasReceber[[#This Row],[Data Recebimento]])</f>
        <v>1</v>
      </c>
      <c r="L4430" s="23">
        <f>YEAR(CtasReceber[[#This Row],[Data Recebimento]])</f>
        <v>1900</v>
      </c>
      <c r="M4430" s="154"/>
      <c r="N4430" s="208"/>
      <c r="O44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1" spans="1:15">
      <c r="A4431" s="156"/>
      <c r="B4431" s="220"/>
      <c r="C4431" s="150"/>
      <c r="D4431" s="150"/>
      <c r="E4431" s="150"/>
      <c r="F4431" s="150"/>
      <c r="G4431" s="151"/>
      <c r="H4431" s="23">
        <f>MONTH(CtasReceber[[#This Row],[Data Vencimento]])</f>
        <v>1</v>
      </c>
      <c r="I4431" s="23">
        <f>YEAR(CtasReceber[[#This Row],[Data Vencimento]])</f>
        <v>1900</v>
      </c>
      <c r="J4431" s="156"/>
      <c r="K4431" s="23">
        <f>MONTH(CtasReceber[[#This Row],[Data Recebimento]])</f>
        <v>1</v>
      </c>
      <c r="L4431" s="23">
        <f>YEAR(CtasReceber[[#This Row],[Data Recebimento]])</f>
        <v>1900</v>
      </c>
      <c r="M4431" s="154"/>
      <c r="N4431" s="208"/>
      <c r="O44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2" spans="1:15">
      <c r="A4432" s="156"/>
      <c r="B4432" s="220"/>
      <c r="C4432" s="150"/>
      <c r="D4432" s="150"/>
      <c r="E4432" s="150"/>
      <c r="F4432" s="150"/>
      <c r="G4432" s="151"/>
      <c r="H4432" s="23">
        <f>MONTH(CtasReceber[[#This Row],[Data Vencimento]])</f>
        <v>1</v>
      </c>
      <c r="I4432" s="23">
        <f>YEAR(CtasReceber[[#This Row],[Data Vencimento]])</f>
        <v>1900</v>
      </c>
      <c r="J4432" s="156"/>
      <c r="K4432" s="23">
        <f>MONTH(CtasReceber[[#This Row],[Data Recebimento]])</f>
        <v>1</v>
      </c>
      <c r="L4432" s="23">
        <f>YEAR(CtasReceber[[#This Row],[Data Recebimento]])</f>
        <v>1900</v>
      </c>
      <c r="M4432" s="154"/>
      <c r="N4432" s="208"/>
      <c r="O44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3" spans="1:15">
      <c r="A4433" s="156"/>
      <c r="B4433" s="220"/>
      <c r="C4433" s="150"/>
      <c r="D4433" s="150"/>
      <c r="E4433" s="150"/>
      <c r="F4433" s="150"/>
      <c r="G4433" s="151"/>
      <c r="H4433" s="23">
        <f>MONTH(CtasReceber[[#This Row],[Data Vencimento]])</f>
        <v>1</v>
      </c>
      <c r="I4433" s="23">
        <f>YEAR(CtasReceber[[#This Row],[Data Vencimento]])</f>
        <v>1900</v>
      </c>
      <c r="J4433" s="156"/>
      <c r="K4433" s="23">
        <f>MONTH(CtasReceber[[#This Row],[Data Recebimento]])</f>
        <v>1</v>
      </c>
      <c r="L4433" s="23">
        <f>YEAR(CtasReceber[[#This Row],[Data Recebimento]])</f>
        <v>1900</v>
      </c>
      <c r="M4433" s="154"/>
      <c r="N4433" s="208"/>
      <c r="O44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4" spans="1:15">
      <c r="A4434" s="156"/>
      <c r="B4434" s="220"/>
      <c r="C4434" s="150"/>
      <c r="D4434" s="150"/>
      <c r="E4434" s="150"/>
      <c r="F4434" s="150"/>
      <c r="G4434" s="151"/>
      <c r="H4434" s="23">
        <f>MONTH(CtasReceber[[#This Row],[Data Vencimento]])</f>
        <v>1</v>
      </c>
      <c r="I4434" s="23">
        <f>YEAR(CtasReceber[[#This Row],[Data Vencimento]])</f>
        <v>1900</v>
      </c>
      <c r="J4434" s="156"/>
      <c r="K4434" s="23">
        <f>MONTH(CtasReceber[[#This Row],[Data Recebimento]])</f>
        <v>1</v>
      </c>
      <c r="L4434" s="23">
        <f>YEAR(CtasReceber[[#This Row],[Data Recebimento]])</f>
        <v>1900</v>
      </c>
      <c r="M4434" s="154"/>
      <c r="N4434" s="208"/>
      <c r="O44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5" spans="1:15">
      <c r="A4435" s="156"/>
      <c r="B4435" s="220"/>
      <c r="C4435" s="150"/>
      <c r="D4435" s="150"/>
      <c r="E4435" s="150"/>
      <c r="F4435" s="150"/>
      <c r="G4435" s="151"/>
      <c r="H4435" s="23">
        <f>MONTH(CtasReceber[[#This Row],[Data Vencimento]])</f>
        <v>1</v>
      </c>
      <c r="I4435" s="23">
        <f>YEAR(CtasReceber[[#This Row],[Data Vencimento]])</f>
        <v>1900</v>
      </c>
      <c r="J4435" s="156"/>
      <c r="K4435" s="23">
        <f>MONTH(CtasReceber[[#This Row],[Data Recebimento]])</f>
        <v>1</v>
      </c>
      <c r="L4435" s="23">
        <f>YEAR(CtasReceber[[#This Row],[Data Recebimento]])</f>
        <v>1900</v>
      </c>
      <c r="M4435" s="154"/>
      <c r="N4435" s="208"/>
      <c r="O44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6" spans="1:15">
      <c r="A4436" s="156"/>
      <c r="B4436" s="220"/>
      <c r="C4436" s="150"/>
      <c r="D4436" s="150"/>
      <c r="E4436" s="150"/>
      <c r="F4436" s="150"/>
      <c r="G4436" s="151"/>
      <c r="H4436" s="23">
        <f>MONTH(CtasReceber[[#This Row],[Data Vencimento]])</f>
        <v>1</v>
      </c>
      <c r="I4436" s="23">
        <f>YEAR(CtasReceber[[#This Row],[Data Vencimento]])</f>
        <v>1900</v>
      </c>
      <c r="J4436" s="156"/>
      <c r="K4436" s="23">
        <f>MONTH(CtasReceber[[#This Row],[Data Recebimento]])</f>
        <v>1</v>
      </c>
      <c r="L4436" s="23">
        <f>YEAR(CtasReceber[[#This Row],[Data Recebimento]])</f>
        <v>1900</v>
      </c>
      <c r="M4436" s="154"/>
      <c r="N4436" s="208"/>
      <c r="O44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7" spans="1:15">
      <c r="A4437" s="156"/>
      <c r="B4437" s="220"/>
      <c r="C4437" s="150"/>
      <c r="D4437" s="150"/>
      <c r="E4437" s="150"/>
      <c r="F4437" s="150"/>
      <c r="G4437" s="151"/>
      <c r="H4437" s="23">
        <f>MONTH(CtasReceber[[#This Row],[Data Vencimento]])</f>
        <v>1</v>
      </c>
      <c r="I4437" s="23">
        <f>YEAR(CtasReceber[[#This Row],[Data Vencimento]])</f>
        <v>1900</v>
      </c>
      <c r="J4437" s="156"/>
      <c r="K4437" s="23">
        <f>MONTH(CtasReceber[[#This Row],[Data Recebimento]])</f>
        <v>1</v>
      </c>
      <c r="L4437" s="23">
        <f>YEAR(CtasReceber[[#This Row],[Data Recebimento]])</f>
        <v>1900</v>
      </c>
      <c r="M4437" s="154"/>
      <c r="N4437" s="208"/>
      <c r="O44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8" spans="1:15">
      <c r="A4438" s="156"/>
      <c r="B4438" s="220"/>
      <c r="C4438" s="150"/>
      <c r="D4438" s="150"/>
      <c r="E4438" s="150"/>
      <c r="F4438" s="150"/>
      <c r="G4438" s="151"/>
      <c r="H4438" s="23">
        <f>MONTH(CtasReceber[[#This Row],[Data Vencimento]])</f>
        <v>1</v>
      </c>
      <c r="I4438" s="23">
        <f>YEAR(CtasReceber[[#This Row],[Data Vencimento]])</f>
        <v>1900</v>
      </c>
      <c r="J4438" s="156"/>
      <c r="K4438" s="23">
        <f>MONTH(CtasReceber[[#This Row],[Data Recebimento]])</f>
        <v>1</v>
      </c>
      <c r="L4438" s="23">
        <f>YEAR(CtasReceber[[#This Row],[Data Recebimento]])</f>
        <v>1900</v>
      </c>
      <c r="M4438" s="154"/>
      <c r="N4438" s="208"/>
      <c r="O44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39" spans="1:15">
      <c r="A4439" s="156"/>
      <c r="B4439" s="220"/>
      <c r="C4439" s="150"/>
      <c r="D4439" s="150"/>
      <c r="E4439" s="150"/>
      <c r="F4439" s="150"/>
      <c r="G4439" s="151"/>
      <c r="H4439" s="23">
        <f>MONTH(CtasReceber[[#This Row],[Data Vencimento]])</f>
        <v>1</v>
      </c>
      <c r="I4439" s="23">
        <f>YEAR(CtasReceber[[#This Row],[Data Vencimento]])</f>
        <v>1900</v>
      </c>
      <c r="J4439" s="156"/>
      <c r="K4439" s="23">
        <f>MONTH(CtasReceber[[#This Row],[Data Recebimento]])</f>
        <v>1</v>
      </c>
      <c r="L4439" s="23">
        <f>YEAR(CtasReceber[[#This Row],[Data Recebimento]])</f>
        <v>1900</v>
      </c>
      <c r="M4439" s="154"/>
      <c r="N4439" s="208"/>
      <c r="O44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0" spans="1:15">
      <c r="A4440" s="156"/>
      <c r="B4440" s="220"/>
      <c r="C4440" s="150"/>
      <c r="D4440" s="150"/>
      <c r="E4440" s="150"/>
      <c r="F4440" s="150"/>
      <c r="G4440" s="151"/>
      <c r="H4440" s="23">
        <f>MONTH(CtasReceber[[#This Row],[Data Vencimento]])</f>
        <v>1</v>
      </c>
      <c r="I4440" s="23">
        <f>YEAR(CtasReceber[[#This Row],[Data Vencimento]])</f>
        <v>1900</v>
      </c>
      <c r="J4440" s="156"/>
      <c r="K4440" s="23">
        <f>MONTH(CtasReceber[[#This Row],[Data Recebimento]])</f>
        <v>1</v>
      </c>
      <c r="L4440" s="23">
        <f>YEAR(CtasReceber[[#This Row],[Data Recebimento]])</f>
        <v>1900</v>
      </c>
      <c r="M4440" s="154"/>
      <c r="N4440" s="208"/>
      <c r="O44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1" spans="1:15">
      <c r="A4441" s="156"/>
      <c r="B4441" s="220"/>
      <c r="C4441" s="150"/>
      <c r="D4441" s="150"/>
      <c r="E4441" s="150"/>
      <c r="F4441" s="150"/>
      <c r="G4441" s="151"/>
      <c r="H4441" s="23">
        <f>MONTH(CtasReceber[[#This Row],[Data Vencimento]])</f>
        <v>1</v>
      </c>
      <c r="I4441" s="23">
        <f>YEAR(CtasReceber[[#This Row],[Data Vencimento]])</f>
        <v>1900</v>
      </c>
      <c r="J4441" s="156"/>
      <c r="K4441" s="23">
        <f>MONTH(CtasReceber[[#This Row],[Data Recebimento]])</f>
        <v>1</v>
      </c>
      <c r="L4441" s="23">
        <f>YEAR(CtasReceber[[#This Row],[Data Recebimento]])</f>
        <v>1900</v>
      </c>
      <c r="M4441" s="154"/>
      <c r="N4441" s="208"/>
      <c r="O44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2" spans="1:15">
      <c r="A4442" s="156"/>
      <c r="B4442" s="220"/>
      <c r="C4442" s="150"/>
      <c r="D4442" s="150"/>
      <c r="E4442" s="150"/>
      <c r="F4442" s="150"/>
      <c r="G4442" s="151"/>
      <c r="H4442" s="23">
        <f>MONTH(CtasReceber[[#This Row],[Data Vencimento]])</f>
        <v>1</v>
      </c>
      <c r="I4442" s="23">
        <f>YEAR(CtasReceber[[#This Row],[Data Vencimento]])</f>
        <v>1900</v>
      </c>
      <c r="J4442" s="156"/>
      <c r="K4442" s="23">
        <f>MONTH(CtasReceber[[#This Row],[Data Recebimento]])</f>
        <v>1</v>
      </c>
      <c r="L4442" s="23">
        <f>YEAR(CtasReceber[[#This Row],[Data Recebimento]])</f>
        <v>1900</v>
      </c>
      <c r="M4442" s="154"/>
      <c r="N4442" s="208"/>
      <c r="O44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3" spans="1:15">
      <c r="A4443" s="156"/>
      <c r="B4443" s="220"/>
      <c r="C4443" s="150"/>
      <c r="D4443" s="150"/>
      <c r="E4443" s="150"/>
      <c r="F4443" s="150"/>
      <c r="G4443" s="151"/>
      <c r="H4443" s="23">
        <f>MONTH(CtasReceber[[#This Row],[Data Vencimento]])</f>
        <v>1</v>
      </c>
      <c r="I4443" s="23">
        <f>YEAR(CtasReceber[[#This Row],[Data Vencimento]])</f>
        <v>1900</v>
      </c>
      <c r="J4443" s="156"/>
      <c r="K4443" s="23">
        <f>MONTH(CtasReceber[[#This Row],[Data Recebimento]])</f>
        <v>1</v>
      </c>
      <c r="L4443" s="23">
        <f>YEAR(CtasReceber[[#This Row],[Data Recebimento]])</f>
        <v>1900</v>
      </c>
      <c r="M4443" s="154"/>
      <c r="N4443" s="208"/>
      <c r="O44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4" spans="1:15">
      <c r="A4444" s="156"/>
      <c r="B4444" s="220"/>
      <c r="C4444" s="150"/>
      <c r="D4444" s="150"/>
      <c r="E4444" s="150"/>
      <c r="F4444" s="150"/>
      <c r="G4444" s="151"/>
      <c r="H4444" s="23">
        <f>MONTH(CtasReceber[[#This Row],[Data Vencimento]])</f>
        <v>1</v>
      </c>
      <c r="I4444" s="23">
        <f>YEAR(CtasReceber[[#This Row],[Data Vencimento]])</f>
        <v>1900</v>
      </c>
      <c r="J4444" s="156"/>
      <c r="K4444" s="23">
        <f>MONTH(CtasReceber[[#This Row],[Data Recebimento]])</f>
        <v>1</v>
      </c>
      <c r="L4444" s="23">
        <f>YEAR(CtasReceber[[#This Row],[Data Recebimento]])</f>
        <v>1900</v>
      </c>
      <c r="M4444" s="154"/>
      <c r="N4444" s="208"/>
      <c r="O44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5" spans="1:15">
      <c r="A4445" s="156"/>
      <c r="B4445" s="220"/>
      <c r="C4445" s="150"/>
      <c r="D4445" s="150"/>
      <c r="E4445" s="150"/>
      <c r="F4445" s="150"/>
      <c r="G4445" s="151"/>
      <c r="H4445" s="23">
        <f>MONTH(CtasReceber[[#This Row],[Data Vencimento]])</f>
        <v>1</v>
      </c>
      <c r="I4445" s="23">
        <f>YEAR(CtasReceber[[#This Row],[Data Vencimento]])</f>
        <v>1900</v>
      </c>
      <c r="J4445" s="156"/>
      <c r="K4445" s="23">
        <f>MONTH(CtasReceber[[#This Row],[Data Recebimento]])</f>
        <v>1</v>
      </c>
      <c r="L4445" s="23">
        <f>YEAR(CtasReceber[[#This Row],[Data Recebimento]])</f>
        <v>1900</v>
      </c>
      <c r="M4445" s="154"/>
      <c r="N4445" s="208"/>
      <c r="O44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6" spans="1:15">
      <c r="A4446" s="156"/>
      <c r="B4446" s="220"/>
      <c r="C4446" s="150"/>
      <c r="D4446" s="150"/>
      <c r="E4446" s="150"/>
      <c r="F4446" s="150"/>
      <c r="G4446" s="151"/>
      <c r="H4446" s="23">
        <f>MONTH(CtasReceber[[#This Row],[Data Vencimento]])</f>
        <v>1</v>
      </c>
      <c r="I4446" s="23">
        <f>YEAR(CtasReceber[[#This Row],[Data Vencimento]])</f>
        <v>1900</v>
      </c>
      <c r="J4446" s="156"/>
      <c r="K4446" s="23">
        <f>MONTH(CtasReceber[[#This Row],[Data Recebimento]])</f>
        <v>1</v>
      </c>
      <c r="L4446" s="23">
        <f>YEAR(CtasReceber[[#This Row],[Data Recebimento]])</f>
        <v>1900</v>
      </c>
      <c r="M4446" s="154"/>
      <c r="N4446" s="208"/>
      <c r="O44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7" spans="1:15">
      <c r="A4447" s="156"/>
      <c r="B4447" s="220"/>
      <c r="C4447" s="150"/>
      <c r="D4447" s="150"/>
      <c r="E4447" s="150"/>
      <c r="F4447" s="150"/>
      <c r="G4447" s="151"/>
      <c r="H4447" s="23">
        <f>MONTH(CtasReceber[[#This Row],[Data Vencimento]])</f>
        <v>1</v>
      </c>
      <c r="I4447" s="23">
        <f>YEAR(CtasReceber[[#This Row],[Data Vencimento]])</f>
        <v>1900</v>
      </c>
      <c r="J4447" s="156"/>
      <c r="K4447" s="23">
        <f>MONTH(CtasReceber[[#This Row],[Data Recebimento]])</f>
        <v>1</v>
      </c>
      <c r="L4447" s="23">
        <f>YEAR(CtasReceber[[#This Row],[Data Recebimento]])</f>
        <v>1900</v>
      </c>
      <c r="M4447" s="154"/>
      <c r="N4447" s="208"/>
      <c r="O44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8" spans="1:15">
      <c r="A4448" s="156"/>
      <c r="B4448" s="220"/>
      <c r="C4448" s="150"/>
      <c r="D4448" s="150"/>
      <c r="E4448" s="150"/>
      <c r="F4448" s="150"/>
      <c r="G4448" s="151"/>
      <c r="H4448" s="23">
        <f>MONTH(CtasReceber[[#This Row],[Data Vencimento]])</f>
        <v>1</v>
      </c>
      <c r="I4448" s="23">
        <f>YEAR(CtasReceber[[#This Row],[Data Vencimento]])</f>
        <v>1900</v>
      </c>
      <c r="J4448" s="156"/>
      <c r="K4448" s="23">
        <f>MONTH(CtasReceber[[#This Row],[Data Recebimento]])</f>
        <v>1</v>
      </c>
      <c r="L4448" s="23">
        <f>YEAR(CtasReceber[[#This Row],[Data Recebimento]])</f>
        <v>1900</v>
      </c>
      <c r="M4448" s="154"/>
      <c r="N4448" s="208"/>
      <c r="O44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49" spans="1:15">
      <c r="A4449" s="156"/>
      <c r="B4449" s="220"/>
      <c r="C4449" s="150"/>
      <c r="D4449" s="150"/>
      <c r="E4449" s="150"/>
      <c r="F4449" s="150"/>
      <c r="G4449" s="151"/>
      <c r="H4449" s="23">
        <f>MONTH(CtasReceber[[#This Row],[Data Vencimento]])</f>
        <v>1</v>
      </c>
      <c r="I4449" s="23">
        <f>YEAR(CtasReceber[[#This Row],[Data Vencimento]])</f>
        <v>1900</v>
      </c>
      <c r="J4449" s="156"/>
      <c r="K4449" s="23">
        <f>MONTH(CtasReceber[[#This Row],[Data Recebimento]])</f>
        <v>1</v>
      </c>
      <c r="L4449" s="23">
        <f>YEAR(CtasReceber[[#This Row],[Data Recebimento]])</f>
        <v>1900</v>
      </c>
      <c r="M4449" s="154"/>
      <c r="N4449" s="208"/>
      <c r="O44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0" spans="1:15">
      <c r="A4450" s="156"/>
      <c r="B4450" s="220"/>
      <c r="C4450" s="150"/>
      <c r="D4450" s="150"/>
      <c r="E4450" s="150"/>
      <c r="F4450" s="150"/>
      <c r="G4450" s="151"/>
      <c r="H4450" s="23">
        <f>MONTH(CtasReceber[[#This Row],[Data Vencimento]])</f>
        <v>1</v>
      </c>
      <c r="I4450" s="23">
        <f>YEAR(CtasReceber[[#This Row],[Data Vencimento]])</f>
        <v>1900</v>
      </c>
      <c r="J4450" s="156"/>
      <c r="K4450" s="23">
        <f>MONTH(CtasReceber[[#This Row],[Data Recebimento]])</f>
        <v>1</v>
      </c>
      <c r="L4450" s="23">
        <f>YEAR(CtasReceber[[#This Row],[Data Recebimento]])</f>
        <v>1900</v>
      </c>
      <c r="M4450" s="154"/>
      <c r="N4450" s="208"/>
      <c r="O44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1" spans="1:15">
      <c r="A4451" s="156"/>
      <c r="B4451" s="220"/>
      <c r="C4451" s="150"/>
      <c r="D4451" s="150"/>
      <c r="E4451" s="150"/>
      <c r="F4451" s="150"/>
      <c r="G4451" s="151"/>
      <c r="H4451" s="23">
        <f>MONTH(CtasReceber[[#This Row],[Data Vencimento]])</f>
        <v>1</v>
      </c>
      <c r="I4451" s="23">
        <f>YEAR(CtasReceber[[#This Row],[Data Vencimento]])</f>
        <v>1900</v>
      </c>
      <c r="J4451" s="156"/>
      <c r="K4451" s="23">
        <f>MONTH(CtasReceber[[#This Row],[Data Recebimento]])</f>
        <v>1</v>
      </c>
      <c r="L4451" s="23">
        <f>YEAR(CtasReceber[[#This Row],[Data Recebimento]])</f>
        <v>1900</v>
      </c>
      <c r="M4451" s="154"/>
      <c r="N4451" s="208"/>
      <c r="O44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2" spans="1:15">
      <c r="A4452" s="156"/>
      <c r="B4452" s="220"/>
      <c r="C4452" s="150"/>
      <c r="D4452" s="150"/>
      <c r="E4452" s="150"/>
      <c r="F4452" s="150"/>
      <c r="G4452" s="151"/>
      <c r="H4452" s="23">
        <f>MONTH(CtasReceber[[#This Row],[Data Vencimento]])</f>
        <v>1</v>
      </c>
      <c r="I4452" s="23">
        <f>YEAR(CtasReceber[[#This Row],[Data Vencimento]])</f>
        <v>1900</v>
      </c>
      <c r="J4452" s="156"/>
      <c r="K4452" s="23">
        <f>MONTH(CtasReceber[[#This Row],[Data Recebimento]])</f>
        <v>1</v>
      </c>
      <c r="L4452" s="23">
        <f>YEAR(CtasReceber[[#This Row],[Data Recebimento]])</f>
        <v>1900</v>
      </c>
      <c r="M4452" s="154"/>
      <c r="N4452" s="208"/>
      <c r="O44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3" spans="1:15">
      <c r="A4453" s="156"/>
      <c r="B4453" s="220"/>
      <c r="C4453" s="150"/>
      <c r="D4453" s="150"/>
      <c r="E4453" s="150"/>
      <c r="F4453" s="150"/>
      <c r="G4453" s="151"/>
      <c r="H4453" s="23">
        <f>MONTH(CtasReceber[[#This Row],[Data Vencimento]])</f>
        <v>1</v>
      </c>
      <c r="I4453" s="23">
        <f>YEAR(CtasReceber[[#This Row],[Data Vencimento]])</f>
        <v>1900</v>
      </c>
      <c r="J4453" s="156"/>
      <c r="K4453" s="23">
        <f>MONTH(CtasReceber[[#This Row],[Data Recebimento]])</f>
        <v>1</v>
      </c>
      <c r="L4453" s="23">
        <f>YEAR(CtasReceber[[#This Row],[Data Recebimento]])</f>
        <v>1900</v>
      </c>
      <c r="M4453" s="154"/>
      <c r="N4453" s="208"/>
      <c r="O44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4" spans="1:15">
      <c r="A4454" s="156"/>
      <c r="B4454" s="220"/>
      <c r="C4454" s="150"/>
      <c r="D4454" s="150"/>
      <c r="E4454" s="150"/>
      <c r="F4454" s="150"/>
      <c r="G4454" s="151"/>
      <c r="H4454" s="23">
        <f>MONTH(CtasReceber[[#This Row],[Data Vencimento]])</f>
        <v>1</v>
      </c>
      <c r="I4454" s="23">
        <f>YEAR(CtasReceber[[#This Row],[Data Vencimento]])</f>
        <v>1900</v>
      </c>
      <c r="J4454" s="156"/>
      <c r="K4454" s="23">
        <f>MONTH(CtasReceber[[#This Row],[Data Recebimento]])</f>
        <v>1</v>
      </c>
      <c r="L4454" s="23">
        <f>YEAR(CtasReceber[[#This Row],[Data Recebimento]])</f>
        <v>1900</v>
      </c>
      <c r="M4454" s="154"/>
      <c r="N4454" s="208"/>
      <c r="O44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5" spans="1:15">
      <c r="A4455" s="156"/>
      <c r="B4455" s="220"/>
      <c r="C4455" s="150"/>
      <c r="D4455" s="150"/>
      <c r="E4455" s="150"/>
      <c r="F4455" s="150"/>
      <c r="G4455" s="151"/>
      <c r="H4455" s="23">
        <f>MONTH(CtasReceber[[#This Row],[Data Vencimento]])</f>
        <v>1</v>
      </c>
      <c r="I4455" s="23">
        <f>YEAR(CtasReceber[[#This Row],[Data Vencimento]])</f>
        <v>1900</v>
      </c>
      <c r="J4455" s="156"/>
      <c r="K4455" s="23">
        <f>MONTH(CtasReceber[[#This Row],[Data Recebimento]])</f>
        <v>1</v>
      </c>
      <c r="L4455" s="23">
        <f>YEAR(CtasReceber[[#This Row],[Data Recebimento]])</f>
        <v>1900</v>
      </c>
      <c r="M4455" s="154"/>
      <c r="N4455" s="208"/>
      <c r="O44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6" spans="1:15">
      <c r="A4456" s="156"/>
      <c r="B4456" s="220"/>
      <c r="C4456" s="150"/>
      <c r="D4456" s="150"/>
      <c r="E4456" s="150"/>
      <c r="F4456" s="150"/>
      <c r="G4456" s="151"/>
      <c r="H4456" s="23">
        <f>MONTH(CtasReceber[[#This Row],[Data Vencimento]])</f>
        <v>1</v>
      </c>
      <c r="I4456" s="23">
        <f>YEAR(CtasReceber[[#This Row],[Data Vencimento]])</f>
        <v>1900</v>
      </c>
      <c r="J4456" s="156"/>
      <c r="K4456" s="23">
        <f>MONTH(CtasReceber[[#This Row],[Data Recebimento]])</f>
        <v>1</v>
      </c>
      <c r="L4456" s="23">
        <f>YEAR(CtasReceber[[#This Row],[Data Recebimento]])</f>
        <v>1900</v>
      </c>
      <c r="M4456" s="154"/>
      <c r="N4456" s="208"/>
      <c r="O44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7" spans="1:15">
      <c r="A4457" s="156"/>
      <c r="B4457" s="220"/>
      <c r="C4457" s="150"/>
      <c r="D4457" s="150"/>
      <c r="E4457" s="150"/>
      <c r="F4457" s="150"/>
      <c r="G4457" s="151"/>
      <c r="H4457" s="23">
        <f>MONTH(CtasReceber[[#This Row],[Data Vencimento]])</f>
        <v>1</v>
      </c>
      <c r="I4457" s="23">
        <f>YEAR(CtasReceber[[#This Row],[Data Vencimento]])</f>
        <v>1900</v>
      </c>
      <c r="J4457" s="156"/>
      <c r="K4457" s="23">
        <f>MONTH(CtasReceber[[#This Row],[Data Recebimento]])</f>
        <v>1</v>
      </c>
      <c r="L4457" s="23">
        <f>YEAR(CtasReceber[[#This Row],[Data Recebimento]])</f>
        <v>1900</v>
      </c>
      <c r="M4457" s="154"/>
      <c r="N4457" s="208"/>
      <c r="O44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8" spans="1:15">
      <c r="A4458" s="156"/>
      <c r="B4458" s="220"/>
      <c r="C4458" s="150"/>
      <c r="D4458" s="150"/>
      <c r="E4458" s="150"/>
      <c r="F4458" s="150"/>
      <c r="G4458" s="151"/>
      <c r="H4458" s="23">
        <f>MONTH(CtasReceber[[#This Row],[Data Vencimento]])</f>
        <v>1</v>
      </c>
      <c r="I4458" s="23">
        <f>YEAR(CtasReceber[[#This Row],[Data Vencimento]])</f>
        <v>1900</v>
      </c>
      <c r="J4458" s="156"/>
      <c r="K4458" s="23">
        <f>MONTH(CtasReceber[[#This Row],[Data Recebimento]])</f>
        <v>1</v>
      </c>
      <c r="L4458" s="23">
        <f>YEAR(CtasReceber[[#This Row],[Data Recebimento]])</f>
        <v>1900</v>
      </c>
      <c r="M4458" s="154"/>
      <c r="N4458" s="208"/>
      <c r="O44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59" spans="1:15">
      <c r="A4459" s="156"/>
      <c r="B4459" s="220"/>
      <c r="C4459" s="150"/>
      <c r="D4459" s="150"/>
      <c r="E4459" s="150"/>
      <c r="F4459" s="150"/>
      <c r="G4459" s="151"/>
      <c r="H4459" s="23">
        <f>MONTH(CtasReceber[[#This Row],[Data Vencimento]])</f>
        <v>1</v>
      </c>
      <c r="I4459" s="23">
        <f>YEAR(CtasReceber[[#This Row],[Data Vencimento]])</f>
        <v>1900</v>
      </c>
      <c r="J4459" s="156"/>
      <c r="K4459" s="23">
        <f>MONTH(CtasReceber[[#This Row],[Data Recebimento]])</f>
        <v>1</v>
      </c>
      <c r="L4459" s="23">
        <f>YEAR(CtasReceber[[#This Row],[Data Recebimento]])</f>
        <v>1900</v>
      </c>
      <c r="M4459" s="154"/>
      <c r="N4459" s="208"/>
      <c r="O44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0" spans="1:15">
      <c r="A4460" s="156"/>
      <c r="B4460" s="220"/>
      <c r="C4460" s="150"/>
      <c r="D4460" s="150"/>
      <c r="E4460" s="150"/>
      <c r="F4460" s="150"/>
      <c r="G4460" s="151"/>
      <c r="H4460" s="23">
        <f>MONTH(CtasReceber[[#This Row],[Data Vencimento]])</f>
        <v>1</v>
      </c>
      <c r="I4460" s="23">
        <f>YEAR(CtasReceber[[#This Row],[Data Vencimento]])</f>
        <v>1900</v>
      </c>
      <c r="J4460" s="156"/>
      <c r="K4460" s="23">
        <f>MONTH(CtasReceber[[#This Row],[Data Recebimento]])</f>
        <v>1</v>
      </c>
      <c r="L4460" s="23">
        <f>YEAR(CtasReceber[[#This Row],[Data Recebimento]])</f>
        <v>1900</v>
      </c>
      <c r="M4460" s="154"/>
      <c r="N4460" s="208"/>
      <c r="O44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1" spans="1:15">
      <c r="A4461" s="156"/>
      <c r="B4461" s="220"/>
      <c r="C4461" s="150"/>
      <c r="D4461" s="150"/>
      <c r="E4461" s="150"/>
      <c r="F4461" s="150"/>
      <c r="G4461" s="151"/>
      <c r="H4461" s="23">
        <f>MONTH(CtasReceber[[#This Row],[Data Vencimento]])</f>
        <v>1</v>
      </c>
      <c r="I4461" s="23">
        <f>YEAR(CtasReceber[[#This Row],[Data Vencimento]])</f>
        <v>1900</v>
      </c>
      <c r="J4461" s="156"/>
      <c r="K4461" s="23">
        <f>MONTH(CtasReceber[[#This Row],[Data Recebimento]])</f>
        <v>1</v>
      </c>
      <c r="L4461" s="23">
        <f>YEAR(CtasReceber[[#This Row],[Data Recebimento]])</f>
        <v>1900</v>
      </c>
      <c r="M4461" s="154"/>
      <c r="N4461" s="208"/>
      <c r="O44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2" spans="1:15">
      <c r="A4462" s="156"/>
      <c r="B4462" s="220"/>
      <c r="C4462" s="150"/>
      <c r="D4462" s="150"/>
      <c r="E4462" s="150"/>
      <c r="F4462" s="150"/>
      <c r="G4462" s="151"/>
      <c r="H4462" s="23">
        <f>MONTH(CtasReceber[[#This Row],[Data Vencimento]])</f>
        <v>1</v>
      </c>
      <c r="I4462" s="23">
        <f>YEAR(CtasReceber[[#This Row],[Data Vencimento]])</f>
        <v>1900</v>
      </c>
      <c r="J4462" s="156"/>
      <c r="K4462" s="23">
        <f>MONTH(CtasReceber[[#This Row],[Data Recebimento]])</f>
        <v>1</v>
      </c>
      <c r="L4462" s="23">
        <f>YEAR(CtasReceber[[#This Row],[Data Recebimento]])</f>
        <v>1900</v>
      </c>
      <c r="M4462" s="154"/>
      <c r="N4462" s="208"/>
      <c r="O44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3" spans="1:15">
      <c r="A4463" s="156"/>
      <c r="B4463" s="220"/>
      <c r="C4463" s="150"/>
      <c r="D4463" s="150"/>
      <c r="E4463" s="150"/>
      <c r="F4463" s="150"/>
      <c r="G4463" s="151"/>
      <c r="H4463" s="23">
        <f>MONTH(CtasReceber[[#This Row],[Data Vencimento]])</f>
        <v>1</v>
      </c>
      <c r="I4463" s="23">
        <f>YEAR(CtasReceber[[#This Row],[Data Vencimento]])</f>
        <v>1900</v>
      </c>
      <c r="J4463" s="156"/>
      <c r="K4463" s="23">
        <f>MONTH(CtasReceber[[#This Row],[Data Recebimento]])</f>
        <v>1</v>
      </c>
      <c r="L4463" s="23">
        <f>YEAR(CtasReceber[[#This Row],[Data Recebimento]])</f>
        <v>1900</v>
      </c>
      <c r="M4463" s="154"/>
      <c r="N4463" s="208"/>
      <c r="O44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4" spans="1:15">
      <c r="A4464" s="156"/>
      <c r="B4464" s="220"/>
      <c r="C4464" s="150"/>
      <c r="D4464" s="150"/>
      <c r="E4464" s="150"/>
      <c r="F4464" s="150"/>
      <c r="G4464" s="151"/>
      <c r="H4464" s="23">
        <f>MONTH(CtasReceber[[#This Row],[Data Vencimento]])</f>
        <v>1</v>
      </c>
      <c r="I4464" s="23">
        <f>YEAR(CtasReceber[[#This Row],[Data Vencimento]])</f>
        <v>1900</v>
      </c>
      <c r="J4464" s="156"/>
      <c r="K4464" s="23">
        <f>MONTH(CtasReceber[[#This Row],[Data Recebimento]])</f>
        <v>1</v>
      </c>
      <c r="L4464" s="23">
        <f>YEAR(CtasReceber[[#This Row],[Data Recebimento]])</f>
        <v>1900</v>
      </c>
      <c r="M4464" s="154"/>
      <c r="N4464" s="208"/>
      <c r="O44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5" spans="1:15">
      <c r="A4465" s="156"/>
      <c r="B4465" s="220"/>
      <c r="C4465" s="150"/>
      <c r="D4465" s="150"/>
      <c r="E4465" s="150"/>
      <c r="F4465" s="150"/>
      <c r="G4465" s="151"/>
      <c r="H4465" s="23">
        <f>MONTH(CtasReceber[[#This Row],[Data Vencimento]])</f>
        <v>1</v>
      </c>
      <c r="I4465" s="23">
        <f>YEAR(CtasReceber[[#This Row],[Data Vencimento]])</f>
        <v>1900</v>
      </c>
      <c r="J4465" s="156"/>
      <c r="K4465" s="23">
        <f>MONTH(CtasReceber[[#This Row],[Data Recebimento]])</f>
        <v>1</v>
      </c>
      <c r="L4465" s="23">
        <f>YEAR(CtasReceber[[#This Row],[Data Recebimento]])</f>
        <v>1900</v>
      </c>
      <c r="M4465" s="154"/>
      <c r="N4465" s="208"/>
      <c r="O44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6" spans="1:15">
      <c r="A4466" s="156"/>
      <c r="B4466" s="220"/>
      <c r="C4466" s="150"/>
      <c r="D4466" s="150"/>
      <c r="E4466" s="150"/>
      <c r="F4466" s="150"/>
      <c r="G4466" s="151"/>
      <c r="H4466" s="23">
        <f>MONTH(CtasReceber[[#This Row],[Data Vencimento]])</f>
        <v>1</v>
      </c>
      <c r="I4466" s="23">
        <f>YEAR(CtasReceber[[#This Row],[Data Vencimento]])</f>
        <v>1900</v>
      </c>
      <c r="J4466" s="156"/>
      <c r="K4466" s="23">
        <f>MONTH(CtasReceber[[#This Row],[Data Recebimento]])</f>
        <v>1</v>
      </c>
      <c r="L4466" s="23">
        <f>YEAR(CtasReceber[[#This Row],[Data Recebimento]])</f>
        <v>1900</v>
      </c>
      <c r="M4466" s="154"/>
      <c r="N4466" s="208"/>
      <c r="O44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7" spans="1:15">
      <c r="A4467" s="156"/>
      <c r="B4467" s="220"/>
      <c r="C4467" s="150"/>
      <c r="D4467" s="150"/>
      <c r="E4467" s="150"/>
      <c r="F4467" s="150"/>
      <c r="G4467" s="151"/>
      <c r="H4467" s="23">
        <f>MONTH(CtasReceber[[#This Row],[Data Vencimento]])</f>
        <v>1</v>
      </c>
      <c r="I4467" s="23">
        <f>YEAR(CtasReceber[[#This Row],[Data Vencimento]])</f>
        <v>1900</v>
      </c>
      <c r="J4467" s="156"/>
      <c r="K4467" s="23">
        <f>MONTH(CtasReceber[[#This Row],[Data Recebimento]])</f>
        <v>1</v>
      </c>
      <c r="L4467" s="23">
        <f>YEAR(CtasReceber[[#This Row],[Data Recebimento]])</f>
        <v>1900</v>
      </c>
      <c r="M4467" s="154"/>
      <c r="N4467" s="208"/>
      <c r="O44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8" spans="1:15">
      <c r="A4468" s="156"/>
      <c r="B4468" s="220"/>
      <c r="C4468" s="150"/>
      <c r="D4468" s="150"/>
      <c r="E4468" s="150"/>
      <c r="F4468" s="150"/>
      <c r="G4468" s="151"/>
      <c r="H4468" s="23">
        <f>MONTH(CtasReceber[[#This Row],[Data Vencimento]])</f>
        <v>1</v>
      </c>
      <c r="I4468" s="23">
        <f>YEAR(CtasReceber[[#This Row],[Data Vencimento]])</f>
        <v>1900</v>
      </c>
      <c r="J4468" s="156"/>
      <c r="K4468" s="23">
        <f>MONTH(CtasReceber[[#This Row],[Data Recebimento]])</f>
        <v>1</v>
      </c>
      <c r="L4468" s="23">
        <f>YEAR(CtasReceber[[#This Row],[Data Recebimento]])</f>
        <v>1900</v>
      </c>
      <c r="M4468" s="154"/>
      <c r="N4468" s="208"/>
      <c r="O44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69" spans="1:15">
      <c r="A4469" s="156"/>
      <c r="B4469" s="220"/>
      <c r="C4469" s="150"/>
      <c r="D4469" s="150"/>
      <c r="E4469" s="150"/>
      <c r="F4469" s="150"/>
      <c r="G4469" s="151"/>
      <c r="H4469" s="23">
        <f>MONTH(CtasReceber[[#This Row],[Data Vencimento]])</f>
        <v>1</v>
      </c>
      <c r="I4469" s="23">
        <f>YEAR(CtasReceber[[#This Row],[Data Vencimento]])</f>
        <v>1900</v>
      </c>
      <c r="J4469" s="156"/>
      <c r="K4469" s="23">
        <f>MONTH(CtasReceber[[#This Row],[Data Recebimento]])</f>
        <v>1</v>
      </c>
      <c r="L4469" s="23">
        <f>YEAR(CtasReceber[[#This Row],[Data Recebimento]])</f>
        <v>1900</v>
      </c>
      <c r="M4469" s="154"/>
      <c r="N4469" s="208"/>
      <c r="O44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0" spans="1:15">
      <c r="A4470" s="156"/>
      <c r="B4470" s="220"/>
      <c r="C4470" s="150"/>
      <c r="D4470" s="150"/>
      <c r="E4470" s="150"/>
      <c r="F4470" s="150"/>
      <c r="G4470" s="151"/>
      <c r="H4470" s="23">
        <f>MONTH(CtasReceber[[#This Row],[Data Vencimento]])</f>
        <v>1</v>
      </c>
      <c r="I4470" s="23">
        <f>YEAR(CtasReceber[[#This Row],[Data Vencimento]])</f>
        <v>1900</v>
      </c>
      <c r="J4470" s="156"/>
      <c r="K4470" s="23">
        <f>MONTH(CtasReceber[[#This Row],[Data Recebimento]])</f>
        <v>1</v>
      </c>
      <c r="L4470" s="23">
        <f>YEAR(CtasReceber[[#This Row],[Data Recebimento]])</f>
        <v>1900</v>
      </c>
      <c r="M4470" s="154"/>
      <c r="N4470" s="208"/>
      <c r="O44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1" spans="1:15">
      <c r="A4471" s="156"/>
      <c r="B4471" s="220"/>
      <c r="C4471" s="150"/>
      <c r="D4471" s="150"/>
      <c r="E4471" s="150"/>
      <c r="F4471" s="150"/>
      <c r="G4471" s="151"/>
      <c r="H4471" s="23">
        <f>MONTH(CtasReceber[[#This Row],[Data Vencimento]])</f>
        <v>1</v>
      </c>
      <c r="I4471" s="23">
        <f>YEAR(CtasReceber[[#This Row],[Data Vencimento]])</f>
        <v>1900</v>
      </c>
      <c r="J4471" s="156"/>
      <c r="K4471" s="23">
        <f>MONTH(CtasReceber[[#This Row],[Data Recebimento]])</f>
        <v>1</v>
      </c>
      <c r="L4471" s="23">
        <f>YEAR(CtasReceber[[#This Row],[Data Recebimento]])</f>
        <v>1900</v>
      </c>
      <c r="M4471" s="154"/>
      <c r="N4471" s="208"/>
      <c r="O44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2" spans="1:15">
      <c r="A4472" s="156"/>
      <c r="B4472" s="220"/>
      <c r="C4472" s="150"/>
      <c r="D4472" s="150"/>
      <c r="E4472" s="150"/>
      <c r="F4472" s="150"/>
      <c r="G4472" s="151"/>
      <c r="H4472" s="23">
        <f>MONTH(CtasReceber[[#This Row],[Data Vencimento]])</f>
        <v>1</v>
      </c>
      <c r="I4472" s="23">
        <f>YEAR(CtasReceber[[#This Row],[Data Vencimento]])</f>
        <v>1900</v>
      </c>
      <c r="J4472" s="156"/>
      <c r="K4472" s="23">
        <f>MONTH(CtasReceber[[#This Row],[Data Recebimento]])</f>
        <v>1</v>
      </c>
      <c r="L4472" s="23">
        <f>YEAR(CtasReceber[[#This Row],[Data Recebimento]])</f>
        <v>1900</v>
      </c>
      <c r="M4472" s="154"/>
      <c r="N4472" s="208"/>
      <c r="O44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3" spans="1:15">
      <c r="A4473" s="156"/>
      <c r="B4473" s="220"/>
      <c r="C4473" s="150"/>
      <c r="D4473" s="150"/>
      <c r="E4473" s="150"/>
      <c r="F4473" s="150"/>
      <c r="G4473" s="151"/>
      <c r="H4473" s="23">
        <f>MONTH(CtasReceber[[#This Row],[Data Vencimento]])</f>
        <v>1</v>
      </c>
      <c r="I4473" s="23">
        <f>YEAR(CtasReceber[[#This Row],[Data Vencimento]])</f>
        <v>1900</v>
      </c>
      <c r="J4473" s="156"/>
      <c r="K4473" s="23">
        <f>MONTH(CtasReceber[[#This Row],[Data Recebimento]])</f>
        <v>1</v>
      </c>
      <c r="L4473" s="23">
        <f>YEAR(CtasReceber[[#This Row],[Data Recebimento]])</f>
        <v>1900</v>
      </c>
      <c r="M4473" s="154"/>
      <c r="N4473" s="208"/>
      <c r="O44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4" spans="1:15">
      <c r="A4474" s="156"/>
      <c r="B4474" s="220"/>
      <c r="C4474" s="150"/>
      <c r="D4474" s="150"/>
      <c r="E4474" s="150"/>
      <c r="F4474" s="150"/>
      <c r="G4474" s="151"/>
      <c r="H4474" s="23">
        <f>MONTH(CtasReceber[[#This Row],[Data Vencimento]])</f>
        <v>1</v>
      </c>
      <c r="I4474" s="23">
        <f>YEAR(CtasReceber[[#This Row],[Data Vencimento]])</f>
        <v>1900</v>
      </c>
      <c r="J4474" s="156"/>
      <c r="K4474" s="23">
        <f>MONTH(CtasReceber[[#This Row],[Data Recebimento]])</f>
        <v>1</v>
      </c>
      <c r="L4474" s="23">
        <f>YEAR(CtasReceber[[#This Row],[Data Recebimento]])</f>
        <v>1900</v>
      </c>
      <c r="M4474" s="154"/>
      <c r="N4474" s="208"/>
      <c r="O44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5" spans="1:15">
      <c r="A4475" s="156"/>
      <c r="B4475" s="220"/>
      <c r="C4475" s="150"/>
      <c r="D4475" s="150"/>
      <c r="E4475" s="150"/>
      <c r="F4475" s="150"/>
      <c r="G4475" s="151"/>
      <c r="H4475" s="23">
        <f>MONTH(CtasReceber[[#This Row],[Data Vencimento]])</f>
        <v>1</v>
      </c>
      <c r="I4475" s="23">
        <f>YEAR(CtasReceber[[#This Row],[Data Vencimento]])</f>
        <v>1900</v>
      </c>
      <c r="J4475" s="156"/>
      <c r="K4475" s="23">
        <f>MONTH(CtasReceber[[#This Row],[Data Recebimento]])</f>
        <v>1</v>
      </c>
      <c r="L4475" s="23">
        <f>YEAR(CtasReceber[[#This Row],[Data Recebimento]])</f>
        <v>1900</v>
      </c>
      <c r="M4475" s="154"/>
      <c r="N4475" s="208"/>
      <c r="O44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6" spans="1:15">
      <c r="A4476" s="156"/>
      <c r="B4476" s="220"/>
      <c r="C4476" s="150"/>
      <c r="D4476" s="150"/>
      <c r="E4476" s="150"/>
      <c r="F4476" s="150"/>
      <c r="G4476" s="151"/>
      <c r="H4476" s="23">
        <f>MONTH(CtasReceber[[#This Row],[Data Vencimento]])</f>
        <v>1</v>
      </c>
      <c r="I4476" s="23">
        <f>YEAR(CtasReceber[[#This Row],[Data Vencimento]])</f>
        <v>1900</v>
      </c>
      <c r="J4476" s="156"/>
      <c r="K4476" s="23">
        <f>MONTH(CtasReceber[[#This Row],[Data Recebimento]])</f>
        <v>1</v>
      </c>
      <c r="L4476" s="23">
        <f>YEAR(CtasReceber[[#This Row],[Data Recebimento]])</f>
        <v>1900</v>
      </c>
      <c r="M4476" s="154"/>
      <c r="N4476" s="208"/>
      <c r="O44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7" spans="1:15">
      <c r="A4477" s="156"/>
      <c r="B4477" s="220"/>
      <c r="C4477" s="150"/>
      <c r="D4477" s="150"/>
      <c r="E4477" s="150"/>
      <c r="F4477" s="150"/>
      <c r="G4477" s="151"/>
      <c r="H4477" s="23">
        <f>MONTH(CtasReceber[[#This Row],[Data Vencimento]])</f>
        <v>1</v>
      </c>
      <c r="I4477" s="23">
        <f>YEAR(CtasReceber[[#This Row],[Data Vencimento]])</f>
        <v>1900</v>
      </c>
      <c r="J4477" s="156"/>
      <c r="K4477" s="23">
        <f>MONTH(CtasReceber[[#This Row],[Data Recebimento]])</f>
        <v>1</v>
      </c>
      <c r="L4477" s="23">
        <f>YEAR(CtasReceber[[#This Row],[Data Recebimento]])</f>
        <v>1900</v>
      </c>
      <c r="M4477" s="154"/>
      <c r="N4477" s="208"/>
      <c r="O44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8" spans="1:15">
      <c r="A4478" s="156"/>
      <c r="B4478" s="220"/>
      <c r="C4478" s="150"/>
      <c r="D4478" s="150"/>
      <c r="E4478" s="150"/>
      <c r="F4478" s="150"/>
      <c r="G4478" s="151"/>
      <c r="H4478" s="23">
        <f>MONTH(CtasReceber[[#This Row],[Data Vencimento]])</f>
        <v>1</v>
      </c>
      <c r="I4478" s="23">
        <f>YEAR(CtasReceber[[#This Row],[Data Vencimento]])</f>
        <v>1900</v>
      </c>
      <c r="J4478" s="156"/>
      <c r="K4478" s="23">
        <f>MONTH(CtasReceber[[#This Row],[Data Recebimento]])</f>
        <v>1</v>
      </c>
      <c r="L4478" s="23">
        <f>YEAR(CtasReceber[[#This Row],[Data Recebimento]])</f>
        <v>1900</v>
      </c>
      <c r="M4478" s="154"/>
      <c r="N4478" s="208"/>
      <c r="O44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79" spans="1:15">
      <c r="A4479" s="156"/>
      <c r="B4479" s="220"/>
      <c r="C4479" s="150"/>
      <c r="D4479" s="150"/>
      <c r="E4479" s="150"/>
      <c r="F4479" s="150"/>
      <c r="G4479" s="151"/>
      <c r="H4479" s="23">
        <f>MONTH(CtasReceber[[#This Row],[Data Vencimento]])</f>
        <v>1</v>
      </c>
      <c r="I4479" s="23">
        <f>YEAR(CtasReceber[[#This Row],[Data Vencimento]])</f>
        <v>1900</v>
      </c>
      <c r="J4479" s="156"/>
      <c r="K4479" s="23">
        <f>MONTH(CtasReceber[[#This Row],[Data Recebimento]])</f>
        <v>1</v>
      </c>
      <c r="L4479" s="23">
        <f>YEAR(CtasReceber[[#This Row],[Data Recebimento]])</f>
        <v>1900</v>
      </c>
      <c r="M4479" s="154"/>
      <c r="N4479" s="208"/>
      <c r="O44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0" spans="1:15">
      <c r="A4480" s="156"/>
      <c r="B4480" s="220"/>
      <c r="C4480" s="150"/>
      <c r="D4480" s="150"/>
      <c r="E4480" s="150"/>
      <c r="F4480" s="150"/>
      <c r="G4480" s="151"/>
      <c r="H4480" s="23">
        <f>MONTH(CtasReceber[[#This Row],[Data Vencimento]])</f>
        <v>1</v>
      </c>
      <c r="I4480" s="23">
        <f>YEAR(CtasReceber[[#This Row],[Data Vencimento]])</f>
        <v>1900</v>
      </c>
      <c r="J4480" s="156"/>
      <c r="K4480" s="23">
        <f>MONTH(CtasReceber[[#This Row],[Data Recebimento]])</f>
        <v>1</v>
      </c>
      <c r="L4480" s="23">
        <f>YEAR(CtasReceber[[#This Row],[Data Recebimento]])</f>
        <v>1900</v>
      </c>
      <c r="M4480" s="154"/>
      <c r="N4480" s="208"/>
      <c r="O44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1" spans="1:15">
      <c r="A4481" s="156"/>
      <c r="B4481" s="220"/>
      <c r="C4481" s="150"/>
      <c r="D4481" s="150"/>
      <c r="E4481" s="150"/>
      <c r="F4481" s="150"/>
      <c r="G4481" s="151"/>
      <c r="H4481" s="23">
        <f>MONTH(CtasReceber[[#This Row],[Data Vencimento]])</f>
        <v>1</v>
      </c>
      <c r="I4481" s="23">
        <f>YEAR(CtasReceber[[#This Row],[Data Vencimento]])</f>
        <v>1900</v>
      </c>
      <c r="J4481" s="156"/>
      <c r="K4481" s="23">
        <f>MONTH(CtasReceber[[#This Row],[Data Recebimento]])</f>
        <v>1</v>
      </c>
      <c r="L4481" s="23">
        <f>YEAR(CtasReceber[[#This Row],[Data Recebimento]])</f>
        <v>1900</v>
      </c>
      <c r="M4481" s="154"/>
      <c r="N4481" s="208"/>
      <c r="O44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2" spans="1:15">
      <c r="A4482" s="156"/>
      <c r="B4482" s="220"/>
      <c r="C4482" s="150"/>
      <c r="D4482" s="150"/>
      <c r="E4482" s="150"/>
      <c r="F4482" s="150"/>
      <c r="G4482" s="151"/>
      <c r="H4482" s="23">
        <f>MONTH(CtasReceber[[#This Row],[Data Vencimento]])</f>
        <v>1</v>
      </c>
      <c r="I4482" s="23">
        <f>YEAR(CtasReceber[[#This Row],[Data Vencimento]])</f>
        <v>1900</v>
      </c>
      <c r="J4482" s="156"/>
      <c r="K4482" s="23">
        <f>MONTH(CtasReceber[[#This Row],[Data Recebimento]])</f>
        <v>1</v>
      </c>
      <c r="L4482" s="23">
        <f>YEAR(CtasReceber[[#This Row],[Data Recebimento]])</f>
        <v>1900</v>
      </c>
      <c r="M4482" s="154"/>
      <c r="N4482" s="208"/>
      <c r="O44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3" spans="1:15">
      <c r="A4483" s="156"/>
      <c r="B4483" s="220"/>
      <c r="C4483" s="150"/>
      <c r="D4483" s="150"/>
      <c r="E4483" s="150"/>
      <c r="F4483" s="150"/>
      <c r="G4483" s="151"/>
      <c r="H4483" s="23">
        <f>MONTH(CtasReceber[[#This Row],[Data Vencimento]])</f>
        <v>1</v>
      </c>
      <c r="I4483" s="23">
        <f>YEAR(CtasReceber[[#This Row],[Data Vencimento]])</f>
        <v>1900</v>
      </c>
      <c r="J4483" s="156"/>
      <c r="K4483" s="23">
        <f>MONTH(CtasReceber[[#This Row],[Data Recebimento]])</f>
        <v>1</v>
      </c>
      <c r="L4483" s="23">
        <f>YEAR(CtasReceber[[#This Row],[Data Recebimento]])</f>
        <v>1900</v>
      </c>
      <c r="M4483" s="154"/>
      <c r="N4483" s="208"/>
      <c r="O44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4" spans="1:15">
      <c r="A4484" s="156"/>
      <c r="B4484" s="220"/>
      <c r="C4484" s="150"/>
      <c r="D4484" s="150"/>
      <c r="E4484" s="150"/>
      <c r="F4484" s="150"/>
      <c r="G4484" s="151"/>
      <c r="H4484" s="23">
        <f>MONTH(CtasReceber[[#This Row],[Data Vencimento]])</f>
        <v>1</v>
      </c>
      <c r="I4484" s="23">
        <f>YEAR(CtasReceber[[#This Row],[Data Vencimento]])</f>
        <v>1900</v>
      </c>
      <c r="J4484" s="156"/>
      <c r="K4484" s="23">
        <f>MONTH(CtasReceber[[#This Row],[Data Recebimento]])</f>
        <v>1</v>
      </c>
      <c r="L4484" s="23">
        <f>YEAR(CtasReceber[[#This Row],[Data Recebimento]])</f>
        <v>1900</v>
      </c>
      <c r="M4484" s="154"/>
      <c r="N4484" s="208"/>
      <c r="O44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5" spans="1:15">
      <c r="A4485" s="156"/>
      <c r="B4485" s="220"/>
      <c r="C4485" s="150"/>
      <c r="D4485" s="150"/>
      <c r="E4485" s="150"/>
      <c r="F4485" s="150"/>
      <c r="G4485" s="151"/>
      <c r="H4485" s="23">
        <f>MONTH(CtasReceber[[#This Row],[Data Vencimento]])</f>
        <v>1</v>
      </c>
      <c r="I4485" s="23">
        <f>YEAR(CtasReceber[[#This Row],[Data Vencimento]])</f>
        <v>1900</v>
      </c>
      <c r="J4485" s="156"/>
      <c r="K4485" s="23">
        <f>MONTH(CtasReceber[[#This Row],[Data Recebimento]])</f>
        <v>1</v>
      </c>
      <c r="L4485" s="23">
        <f>YEAR(CtasReceber[[#This Row],[Data Recebimento]])</f>
        <v>1900</v>
      </c>
      <c r="M4485" s="154"/>
      <c r="N4485" s="208"/>
      <c r="O44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6" spans="1:15">
      <c r="A4486" s="156"/>
      <c r="B4486" s="220"/>
      <c r="C4486" s="150"/>
      <c r="D4486" s="150"/>
      <c r="E4486" s="150"/>
      <c r="F4486" s="150"/>
      <c r="G4486" s="151"/>
      <c r="H4486" s="23">
        <f>MONTH(CtasReceber[[#This Row],[Data Vencimento]])</f>
        <v>1</v>
      </c>
      <c r="I4486" s="23">
        <f>YEAR(CtasReceber[[#This Row],[Data Vencimento]])</f>
        <v>1900</v>
      </c>
      <c r="J4486" s="156"/>
      <c r="K4486" s="23">
        <f>MONTH(CtasReceber[[#This Row],[Data Recebimento]])</f>
        <v>1</v>
      </c>
      <c r="L4486" s="23">
        <f>YEAR(CtasReceber[[#This Row],[Data Recebimento]])</f>
        <v>1900</v>
      </c>
      <c r="M4486" s="154"/>
      <c r="N4486" s="208"/>
      <c r="O44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7" spans="1:15">
      <c r="A4487" s="156"/>
      <c r="B4487" s="220"/>
      <c r="C4487" s="150"/>
      <c r="D4487" s="150"/>
      <c r="E4487" s="150"/>
      <c r="F4487" s="150"/>
      <c r="G4487" s="151"/>
      <c r="H4487" s="23">
        <f>MONTH(CtasReceber[[#This Row],[Data Vencimento]])</f>
        <v>1</v>
      </c>
      <c r="I4487" s="23">
        <f>YEAR(CtasReceber[[#This Row],[Data Vencimento]])</f>
        <v>1900</v>
      </c>
      <c r="J4487" s="156"/>
      <c r="K4487" s="23">
        <f>MONTH(CtasReceber[[#This Row],[Data Recebimento]])</f>
        <v>1</v>
      </c>
      <c r="L4487" s="23">
        <f>YEAR(CtasReceber[[#This Row],[Data Recebimento]])</f>
        <v>1900</v>
      </c>
      <c r="M4487" s="154"/>
      <c r="N4487" s="208"/>
      <c r="O44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8" spans="1:15">
      <c r="A4488" s="156"/>
      <c r="B4488" s="220"/>
      <c r="C4488" s="150"/>
      <c r="D4488" s="150"/>
      <c r="E4488" s="150"/>
      <c r="F4488" s="150"/>
      <c r="G4488" s="151"/>
      <c r="H4488" s="23">
        <f>MONTH(CtasReceber[[#This Row],[Data Vencimento]])</f>
        <v>1</v>
      </c>
      <c r="I4488" s="23">
        <f>YEAR(CtasReceber[[#This Row],[Data Vencimento]])</f>
        <v>1900</v>
      </c>
      <c r="J4488" s="156"/>
      <c r="K4488" s="23">
        <f>MONTH(CtasReceber[[#This Row],[Data Recebimento]])</f>
        <v>1</v>
      </c>
      <c r="L4488" s="23">
        <f>YEAR(CtasReceber[[#This Row],[Data Recebimento]])</f>
        <v>1900</v>
      </c>
      <c r="M4488" s="154"/>
      <c r="N4488" s="208"/>
      <c r="O44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89" spans="1:15">
      <c r="A4489" s="156"/>
      <c r="B4489" s="220"/>
      <c r="C4489" s="150"/>
      <c r="D4489" s="150"/>
      <c r="E4489" s="150"/>
      <c r="F4489" s="150"/>
      <c r="G4489" s="151"/>
      <c r="H4489" s="23">
        <f>MONTH(CtasReceber[[#This Row],[Data Vencimento]])</f>
        <v>1</v>
      </c>
      <c r="I4489" s="23">
        <f>YEAR(CtasReceber[[#This Row],[Data Vencimento]])</f>
        <v>1900</v>
      </c>
      <c r="J4489" s="156"/>
      <c r="K4489" s="23">
        <f>MONTH(CtasReceber[[#This Row],[Data Recebimento]])</f>
        <v>1</v>
      </c>
      <c r="L4489" s="23">
        <f>YEAR(CtasReceber[[#This Row],[Data Recebimento]])</f>
        <v>1900</v>
      </c>
      <c r="M4489" s="154"/>
      <c r="N4489" s="208"/>
      <c r="O44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0" spans="1:15">
      <c r="A4490" s="156"/>
      <c r="B4490" s="220"/>
      <c r="C4490" s="150"/>
      <c r="D4490" s="150"/>
      <c r="E4490" s="150"/>
      <c r="F4490" s="150"/>
      <c r="G4490" s="151"/>
      <c r="H4490" s="23">
        <f>MONTH(CtasReceber[[#This Row],[Data Vencimento]])</f>
        <v>1</v>
      </c>
      <c r="I4490" s="23">
        <f>YEAR(CtasReceber[[#This Row],[Data Vencimento]])</f>
        <v>1900</v>
      </c>
      <c r="J4490" s="156"/>
      <c r="K4490" s="23">
        <f>MONTH(CtasReceber[[#This Row],[Data Recebimento]])</f>
        <v>1</v>
      </c>
      <c r="L4490" s="23">
        <f>YEAR(CtasReceber[[#This Row],[Data Recebimento]])</f>
        <v>1900</v>
      </c>
      <c r="M4490" s="154"/>
      <c r="N4490" s="208"/>
      <c r="O44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1" spans="1:15">
      <c r="A4491" s="156"/>
      <c r="B4491" s="220"/>
      <c r="C4491" s="150"/>
      <c r="D4491" s="150"/>
      <c r="E4491" s="150"/>
      <c r="F4491" s="150"/>
      <c r="G4491" s="151"/>
      <c r="H4491" s="23">
        <f>MONTH(CtasReceber[[#This Row],[Data Vencimento]])</f>
        <v>1</v>
      </c>
      <c r="I4491" s="23">
        <f>YEAR(CtasReceber[[#This Row],[Data Vencimento]])</f>
        <v>1900</v>
      </c>
      <c r="J4491" s="156"/>
      <c r="K4491" s="23">
        <f>MONTH(CtasReceber[[#This Row],[Data Recebimento]])</f>
        <v>1</v>
      </c>
      <c r="L4491" s="23">
        <f>YEAR(CtasReceber[[#This Row],[Data Recebimento]])</f>
        <v>1900</v>
      </c>
      <c r="M4491" s="154"/>
      <c r="N4491" s="208"/>
      <c r="O44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2" spans="1:15">
      <c r="A4492" s="156"/>
      <c r="B4492" s="220"/>
      <c r="C4492" s="150"/>
      <c r="D4492" s="150"/>
      <c r="E4492" s="150"/>
      <c r="F4492" s="150"/>
      <c r="G4492" s="151"/>
      <c r="H4492" s="23">
        <f>MONTH(CtasReceber[[#This Row],[Data Vencimento]])</f>
        <v>1</v>
      </c>
      <c r="I4492" s="23">
        <f>YEAR(CtasReceber[[#This Row],[Data Vencimento]])</f>
        <v>1900</v>
      </c>
      <c r="J4492" s="156"/>
      <c r="K4492" s="23">
        <f>MONTH(CtasReceber[[#This Row],[Data Recebimento]])</f>
        <v>1</v>
      </c>
      <c r="L4492" s="23">
        <f>YEAR(CtasReceber[[#This Row],[Data Recebimento]])</f>
        <v>1900</v>
      </c>
      <c r="M4492" s="154"/>
      <c r="N4492" s="208"/>
      <c r="O44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3" spans="1:15">
      <c r="A4493" s="156"/>
      <c r="B4493" s="220"/>
      <c r="C4493" s="150"/>
      <c r="D4493" s="150"/>
      <c r="E4493" s="150"/>
      <c r="F4493" s="150"/>
      <c r="G4493" s="151"/>
      <c r="H4493" s="23">
        <f>MONTH(CtasReceber[[#This Row],[Data Vencimento]])</f>
        <v>1</v>
      </c>
      <c r="I4493" s="23">
        <f>YEAR(CtasReceber[[#This Row],[Data Vencimento]])</f>
        <v>1900</v>
      </c>
      <c r="J4493" s="156"/>
      <c r="K4493" s="23">
        <f>MONTH(CtasReceber[[#This Row],[Data Recebimento]])</f>
        <v>1</v>
      </c>
      <c r="L4493" s="23">
        <f>YEAR(CtasReceber[[#This Row],[Data Recebimento]])</f>
        <v>1900</v>
      </c>
      <c r="M4493" s="154"/>
      <c r="N4493" s="208"/>
      <c r="O44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4" spans="1:15">
      <c r="A4494" s="156"/>
      <c r="B4494" s="220"/>
      <c r="C4494" s="150"/>
      <c r="D4494" s="150"/>
      <c r="E4494" s="150"/>
      <c r="F4494" s="150"/>
      <c r="G4494" s="151"/>
      <c r="H4494" s="23">
        <f>MONTH(CtasReceber[[#This Row],[Data Vencimento]])</f>
        <v>1</v>
      </c>
      <c r="I4494" s="23">
        <f>YEAR(CtasReceber[[#This Row],[Data Vencimento]])</f>
        <v>1900</v>
      </c>
      <c r="J4494" s="156"/>
      <c r="K4494" s="23">
        <f>MONTH(CtasReceber[[#This Row],[Data Recebimento]])</f>
        <v>1</v>
      </c>
      <c r="L4494" s="23">
        <f>YEAR(CtasReceber[[#This Row],[Data Recebimento]])</f>
        <v>1900</v>
      </c>
      <c r="M4494" s="154"/>
      <c r="N4494" s="208"/>
      <c r="O44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5" spans="1:15">
      <c r="A4495" s="156"/>
      <c r="B4495" s="220"/>
      <c r="C4495" s="150"/>
      <c r="D4495" s="150"/>
      <c r="E4495" s="150"/>
      <c r="F4495" s="150"/>
      <c r="G4495" s="151"/>
      <c r="H4495" s="23">
        <f>MONTH(CtasReceber[[#This Row],[Data Vencimento]])</f>
        <v>1</v>
      </c>
      <c r="I4495" s="23">
        <f>YEAR(CtasReceber[[#This Row],[Data Vencimento]])</f>
        <v>1900</v>
      </c>
      <c r="J4495" s="156"/>
      <c r="K4495" s="23">
        <f>MONTH(CtasReceber[[#This Row],[Data Recebimento]])</f>
        <v>1</v>
      </c>
      <c r="L4495" s="23">
        <f>YEAR(CtasReceber[[#This Row],[Data Recebimento]])</f>
        <v>1900</v>
      </c>
      <c r="M4495" s="154"/>
      <c r="N4495" s="208"/>
      <c r="O44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6" spans="1:15">
      <c r="A4496" s="156"/>
      <c r="B4496" s="220"/>
      <c r="C4496" s="150"/>
      <c r="D4496" s="150"/>
      <c r="E4496" s="150"/>
      <c r="F4496" s="150"/>
      <c r="G4496" s="151"/>
      <c r="H4496" s="23">
        <f>MONTH(CtasReceber[[#This Row],[Data Vencimento]])</f>
        <v>1</v>
      </c>
      <c r="I4496" s="23">
        <f>YEAR(CtasReceber[[#This Row],[Data Vencimento]])</f>
        <v>1900</v>
      </c>
      <c r="J4496" s="156"/>
      <c r="K4496" s="23">
        <f>MONTH(CtasReceber[[#This Row],[Data Recebimento]])</f>
        <v>1</v>
      </c>
      <c r="L4496" s="23">
        <f>YEAR(CtasReceber[[#This Row],[Data Recebimento]])</f>
        <v>1900</v>
      </c>
      <c r="M4496" s="154"/>
      <c r="N4496" s="208"/>
      <c r="O44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7" spans="1:15">
      <c r="A4497" s="156"/>
      <c r="B4497" s="220"/>
      <c r="C4497" s="150"/>
      <c r="D4497" s="150"/>
      <c r="E4497" s="150"/>
      <c r="F4497" s="150"/>
      <c r="G4497" s="151"/>
      <c r="H4497" s="23">
        <f>MONTH(CtasReceber[[#This Row],[Data Vencimento]])</f>
        <v>1</v>
      </c>
      <c r="I4497" s="23">
        <f>YEAR(CtasReceber[[#This Row],[Data Vencimento]])</f>
        <v>1900</v>
      </c>
      <c r="J4497" s="156"/>
      <c r="K4497" s="23">
        <f>MONTH(CtasReceber[[#This Row],[Data Recebimento]])</f>
        <v>1</v>
      </c>
      <c r="L4497" s="23">
        <f>YEAR(CtasReceber[[#This Row],[Data Recebimento]])</f>
        <v>1900</v>
      </c>
      <c r="M4497" s="154"/>
      <c r="N4497" s="208"/>
      <c r="O44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8" spans="1:15">
      <c r="A4498" s="156"/>
      <c r="B4498" s="220"/>
      <c r="C4498" s="150"/>
      <c r="D4498" s="150"/>
      <c r="E4498" s="150"/>
      <c r="F4498" s="150"/>
      <c r="G4498" s="151"/>
      <c r="H4498" s="23">
        <f>MONTH(CtasReceber[[#This Row],[Data Vencimento]])</f>
        <v>1</v>
      </c>
      <c r="I4498" s="23">
        <f>YEAR(CtasReceber[[#This Row],[Data Vencimento]])</f>
        <v>1900</v>
      </c>
      <c r="J4498" s="156"/>
      <c r="K4498" s="23">
        <f>MONTH(CtasReceber[[#This Row],[Data Recebimento]])</f>
        <v>1</v>
      </c>
      <c r="L4498" s="23">
        <f>YEAR(CtasReceber[[#This Row],[Data Recebimento]])</f>
        <v>1900</v>
      </c>
      <c r="M4498" s="154"/>
      <c r="N4498" s="208"/>
      <c r="O44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499" spans="1:15">
      <c r="A4499" s="156"/>
      <c r="B4499" s="220"/>
      <c r="C4499" s="150"/>
      <c r="D4499" s="150"/>
      <c r="E4499" s="150"/>
      <c r="F4499" s="150"/>
      <c r="G4499" s="151"/>
      <c r="H4499" s="23">
        <f>MONTH(CtasReceber[[#This Row],[Data Vencimento]])</f>
        <v>1</v>
      </c>
      <c r="I4499" s="23">
        <f>YEAR(CtasReceber[[#This Row],[Data Vencimento]])</f>
        <v>1900</v>
      </c>
      <c r="J4499" s="156"/>
      <c r="K4499" s="23">
        <f>MONTH(CtasReceber[[#This Row],[Data Recebimento]])</f>
        <v>1</v>
      </c>
      <c r="L4499" s="23">
        <f>YEAR(CtasReceber[[#This Row],[Data Recebimento]])</f>
        <v>1900</v>
      </c>
      <c r="M4499" s="154"/>
      <c r="N4499" s="208"/>
      <c r="O44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0" spans="1:15">
      <c r="A4500" s="156"/>
      <c r="B4500" s="220"/>
      <c r="C4500" s="150"/>
      <c r="D4500" s="150"/>
      <c r="E4500" s="150"/>
      <c r="F4500" s="150"/>
      <c r="G4500" s="151"/>
      <c r="H4500" s="23">
        <f>MONTH(CtasReceber[[#This Row],[Data Vencimento]])</f>
        <v>1</v>
      </c>
      <c r="I4500" s="23">
        <f>YEAR(CtasReceber[[#This Row],[Data Vencimento]])</f>
        <v>1900</v>
      </c>
      <c r="J4500" s="156"/>
      <c r="K4500" s="23">
        <f>MONTH(CtasReceber[[#This Row],[Data Recebimento]])</f>
        <v>1</v>
      </c>
      <c r="L4500" s="23">
        <f>YEAR(CtasReceber[[#This Row],[Data Recebimento]])</f>
        <v>1900</v>
      </c>
      <c r="M4500" s="154"/>
      <c r="N4500" s="208"/>
      <c r="O45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1" spans="1:15">
      <c r="A4501" s="156"/>
      <c r="B4501" s="220"/>
      <c r="C4501" s="150"/>
      <c r="D4501" s="150"/>
      <c r="E4501" s="150"/>
      <c r="F4501" s="150"/>
      <c r="G4501" s="151"/>
      <c r="H4501" s="23">
        <f>MONTH(CtasReceber[[#This Row],[Data Vencimento]])</f>
        <v>1</v>
      </c>
      <c r="I4501" s="23">
        <f>YEAR(CtasReceber[[#This Row],[Data Vencimento]])</f>
        <v>1900</v>
      </c>
      <c r="J4501" s="156"/>
      <c r="K4501" s="23">
        <f>MONTH(CtasReceber[[#This Row],[Data Recebimento]])</f>
        <v>1</v>
      </c>
      <c r="L4501" s="23">
        <f>YEAR(CtasReceber[[#This Row],[Data Recebimento]])</f>
        <v>1900</v>
      </c>
      <c r="M4501" s="154"/>
      <c r="N4501" s="208"/>
      <c r="O45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2" spans="1:15">
      <c r="A4502" s="156"/>
      <c r="B4502" s="220"/>
      <c r="C4502" s="150"/>
      <c r="D4502" s="150"/>
      <c r="E4502" s="150"/>
      <c r="F4502" s="150"/>
      <c r="G4502" s="151"/>
      <c r="H4502" s="23">
        <f>MONTH(CtasReceber[[#This Row],[Data Vencimento]])</f>
        <v>1</v>
      </c>
      <c r="I4502" s="23">
        <f>YEAR(CtasReceber[[#This Row],[Data Vencimento]])</f>
        <v>1900</v>
      </c>
      <c r="J4502" s="156"/>
      <c r="K4502" s="23">
        <f>MONTH(CtasReceber[[#This Row],[Data Recebimento]])</f>
        <v>1</v>
      </c>
      <c r="L4502" s="23">
        <f>YEAR(CtasReceber[[#This Row],[Data Recebimento]])</f>
        <v>1900</v>
      </c>
      <c r="M4502" s="154"/>
      <c r="N4502" s="208"/>
      <c r="O45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3" spans="1:15">
      <c r="A4503" s="156"/>
      <c r="B4503" s="220"/>
      <c r="C4503" s="150"/>
      <c r="D4503" s="150"/>
      <c r="E4503" s="150"/>
      <c r="F4503" s="150"/>
      <c r="G4503" s="151"/>
      <c r="H4503" s="23">
        <f>MONTH(CtasReceber[[#This Row],[Data Vencimento]])</f>
        <v>1</v>
      </c>
      <c r="I4503" s="23">
        <f>YEAR(CtasReceber[[#This Row],[Data Vencimento]])</f>
        <v>1900</v>
      </c>
      <c r="J4503" s="156"/>
      <c r="K4503" s="23">
        <f>MONTH(CtasReceber[[#This Row],[Data Recebimento]])</f>
        <v>1</v>
      </c>
      <c r="L4503" s="23">
        <f>YEAR(CtasReceber[[#This Row],[Data Recebimento]])</f>
        <v>1900</v>
      </c>
      <c r="M4503" s="154"/>
      <c r="N4503" s="208"/>
      <c r="O45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4" spans="1:15">
      <c r="A4504" s="156"/>
      <c r="B4504" s="220"/>
      <c r="C4504" s="150"/>
      <c r="D4504" s="150"/>
      <c r="E4504" s="150"/>
      <c r="F4504" s="150"/>
      <c r="G4504" s="151"/>
      <c r="H4504" s="23">
        <f>MONTH(CtasReceber[[#This Row],[Data Vencimento]])</f>
        <v>1</v>
      </c>
      <c r="I4504" s="23">
        <f>YEAR(CtasReceber[[#This Row],[Data Vencimento]])</f>
        <v>1900</v>
      </c>
      <c r="J4504" s="156"/>
      <c r="K4504" s="23">
        <f>MONTH(CtasReceber[[#This Row],[Data Recebimento]])</f>
        <v>1</v>
      </c>
      <c r="L4504" s="23">
        <f>YEAR(CtasReceber[[#This Row],[Data Recebimento]])</f>
        <v>1900</v>
      </c>
      <c r="M4504" s="154"/>
      <c r="N4504" s="208"/>
      <c r="O45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5" spans="1:15">
      <c r="A4505" s="156"/>
      <c r="B4505" s="220"/>
      <c r="C4505" s="150"/>
      <c r="D4505" s="150"/>
      <c r="E4505" s="150"/>
      <c r="F4505" s="150"/>
      <c r="G4505" s="151"/>
      <c r="H4505" s="23">
        <f>MONTH(CtasReceber[[#This Row],[Data Vencimento]])</f>
        <v>1</v>
      </c>
      <c r="I4505" s="23">
        <f>YEAR(CtasReceber[[#This Row],[Data Vencimento]])</f>
        <v>1900</v>
      </c>
      <c r="J4505" s="156"/>
      <c r="K4505" s="23">
        <f>MONTH(CtasReceber[[#This Row],[Data Recebimento]])</f>
        <v>1</v>
      </c>
      <c r="L4505" s="23">
        <f>YEAR(CtasReceber[[#This Row],[Data Recebimento]])</f>
        <v>1900</v>
      </c>
      <c r="M4505" s="154"/>
      <c r="N4505" s="208"/>
      <c r="O45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6" spans="1:15">
      <c r="A4506" s="156"/>
      <c r="B4506" s="220"/>
      <c r="C4506" s="150"/>
      <c r="D4506" s="150"/>
      <c r="E4506" s="150"/>
      <c r="F4506" s="150"/>
      <c r="G4506" s="151"/>
      <c r="H4506" s="23">
        <f>MONTH(CtasReceber[[#This Row],[Data Vencimento]])</f>
        <v>1</v>
      </c>
      <c r="I4506" s="23">
        <f>YEAR(CtasReceber[[#This Row],[Data Vencimento]])</f>
        <v>1900</v>
      </c>
      <c r="J4506" s="156"/>
      <c r="K4506" s="23">
        <f>MONTH(CtasReceber[[#This Row],[Data Recebimento]])</f>
        <v>1</v>
      </c>
      <c r="L4506" s="23">
        <f>YEAR(CtasReceber[[#This Row],[Data Recebimento]])</f>
        <v>1900</v>
      </c>
      <c r="M4506" s="154"/>
      <c r="N4506" s="208"/>
      <c r="O45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7" spans="1:15">
      <c r="A4507" s="156"/>
      <c r="B4507" s="220"/>
      <c r="C4507" s="150"/>
      <c r="D4507" s="150"/>
      <c r="E4507" s="150"/>
      <c r="F4507" s="150"/>
      <c r="G4507" s="151"/>
      <c r="H4507" s="23">
        <f>MONTH(CtasReceber[[#This Row],[Data Vencimento]])</f>
        <v>1</v>
      </c>
      <c r="I4507" s="23">
        <f>YEAR(CtasReceber[[#This Row],[Data Vencimento]])</f>
        <v>1900</v>
      </c>
      <c r="J4507" s="156"/>
      <c r="K4507" s="23">
        <f>MONTH(CtasReceber[[#This Row],[Data Recebimento]])</f>
        <v>1</v>
      </c>
      <c r="L4507" s="23">
        <f>YEAR(CtasReceber[[#This Row],[Data Recebimento]])</f>
        <v>1900</v>
      </c>
      <c r="M4507" s="154"/>
      <c r="N4507" s="208"/>
      <c r="O45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8" spans="1:15">
      <c r="A4508" s="156"/>
      <c r="B4508" s="220"/>
      <c r="C4508" s="150"/>
      <c r="D4508" s="150"/>
      <c r="E4508" s="150"/>
      <c r="F4508" s="150"/>
      <c r="G4508" s="151"/>
      <c r="H4508" s="23">
        <f>MONTH(CtasReceber[[#This Row],[Data Vencimento]])</f>
        <v>1</v>
      </c>
      <c r="I4508" s="23">
        <f>YEAR(CtasReceber[[#This Row],[Data Vencimento]])</f>
        <v>1900</v>
      </c>
      <c r="J4508" s="156"/>
      <c r="K4508" s="23">
        <f>MONTH(CtasReceber[[#This Row],[Data Recebimento]])</f>
        <v>1</v>
      </c>
      <c r="L4508" s="23">
        <f>YEAR(CtasReceber[[#This Row],[Data Recebimento]])</f>
        <v>1900</v>
      </c>
      <c r="M4508" s="154"/>
      <c r="N4508" s="208"/>
      <c r="O45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09" spans="1:15">
      <c r="A4509" s="156"/>
      <c r="B4509" s="220"/>
      <c r="C4509" s="150"/>
      <c r="D4509" s="150"/>
      <c r="E4509" s="150"/>
      <c r="F4509" s="150"/>
      <c r="G4509" s="151"/>
      <c r="H4509" s="23">
        <f>MONTH(CtasReceber[[#This Row],[Data Vencimento]])</f>
        <v>1</v>
      </c>
      <c r="I4509" s="23">
        <f>YEAR(CtasReceber[[#This Row],[Data Vencimento]])</f>
        <v>1900</v>
      </c>
      <c r="J4509" s="156"/>
      <c r="K4509" s="23">
        <f>MONTH(CtasReceber[[#This Row],[Data Recebimento]])</f>
        <v>1</v>
      </c>
      <c r="L4509" s="23">
        <f>YEAR(CtasReceber[[#This Row],[Data Recebimento]])</f>
        <v>1900</v>
      </c>
      <c r="M4509" s="154"/>
      <c r="N4509" s="208"/>
      <c r="O45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0" spans="1:15">
      <c r="A4510" s="156"/>
      <c r="B4510" s="220"/>
      <c r="C4510" s="150"/>
      <c r="D4510" s="150"/>
      <c r="E4510" s="150"/>
      <c r="F4510" s="150"/>
      <c r="G4510" s="151"/>
      <c r="H4510" s="23">
        <f>MONTH(CtasReceber[[#This Row],[Data Vencimento]])</f>
        <v>1</v>
      </c>
      <c r="I4510" s="23">
        <f>YEAR(CtasReceber[[#This Row],[Data Vencimento]])</f>
        <v>1900</v>
      </c>
      <c r="J4510" s="156"/>
      <c r="K4510" s="23">
        <f>MONTH(CtasReceber[[#This Row],[Data Recebimento]])</f>
        <v>1</v>
      </c>
      <c r="L4510" s="23">
        <f>YEAR(CtasReceber[[#This Row],[Data Recebimento]])</f>
        <v>1900</v>
      </c>
      <c r="M4510" s="154"/>
      <c r="N4510" s="208"/>
      <c r="O45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1" spans="1:15">
      <c r="A4511" s="156"/>
      <c r="B4511" s="220"/>
      <c r="C4511" s="150"/>
      <c r="D4511" s="150"/>
      <c r="E4511" s="150"/>
      <c r="F4511" s="150"/>
      <c r="G4511" s="151"/>
      <c r="H4511" s="23">
        <f>MONTH(CtasReceber[[#This Row],[Data Vencimento]])</f>
        <v>1</v>
      </c>
      <c r="I4511" s="23">
        <f>YEAR(CtasReceber[[#This Row],[Data Vencimento]])</f>
        <v>1900</v>
      </c>
      <c r="J4511" s="156"/>
      <c r="K4511" s="23">
        <f>MONTH(CtasReceber[[#This Row],[Data Recebimento]])</f>
        <v>1</v>
      </c>
      <c r="L4511" s="23">
        <f>YEAR(CtasReceber[[#This Row],[Data Recebimento]])</f>
        <v>1900</v>
      </c>
      <c r="M4511" s="154"/>
      <c r="N4511" s="208"/>
      <c r="O45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2" spans="1:15">
      <c r="A4512" s="156"/>
      <c r="B4512" s="220"/>
      <c r="C4512" s="150"/>
      <c r="D4512" s="150"/>
      <c r="E4512" s="150"/>
      <c r="F4512" s="150"/>
      <c r="G4512" s="151"/>
      <c r="H4512" s="23">
        <f>MONTH(CtasReceber[[#This Row],[Data Vencimento]])</f>
        <v>1</v>
      </c>
      <c r="I4512" s="23">
        <f>YEAR(CtasReceber[[#This Row],[Data Vencimento]])</f>
        <v>1900</v>
      </c>
      <c r="J4512" s="156"/>
      <c r="K4512" s="23">
        <f>MONTH(CtasReceber[[#This Row],[Data Recebimento]])</f>
        <v>1</v>
      </c>
      <c r="L4512" s="23">
        <f>YEAR(CtasReceber[[#This Row],[Data Recebimento]])</f>
        <v>1900</v>
      </c>
      <c r="M4512" s="154"/>
      <c r="N4512" s="208"/>
      <c r="O45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3" spans="1:15">
      <c r="A4513" s="156"/>
      <c r="B4513" s="220"/>
      <c r="C4513" s="150"/>
      <c r="D4513" s="150"/>
      <c r="E4513" s="150"/>
      <c r="F4513" s="150"/>
      <c r="G4513" s="151"/>
      <c r="H4513" s="23">
        <f>MONTH(CtasReceber[[#This Row],[Data Vencimento]])</f>
        <v>1</v>
      </c>
      <c r="I4513" s="23">
        <f>YEAR(CtasReceber[[#This Row],[Data Vencimento]])</f>
        <v>1900</v>
      </c>
      <c r="J4513" s="156"/>
      <c r="K4513" s="23">
        <f>MONTH(CtasReceber[[#This Row],[Data Recebimento]])</f>
        <v>1</v>
      </c>
      <c r="L4513" s="23">
        <f>YEAR(CtasReceber[[#This Row],[Data Recebimento]])</f>
        <v>1900</v>
      </c>
      <c r="M4513" s="154"/>
      <c r="N4513" s="208"/>
      <c r="O45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4" spans="1:15">
      <c r="A4514" s="156"/>
      <c r="B4514" s="220"/>
      <c r="C4514" s="150"/>
      <c r="D4514" s="150"/>
      <c r="E4514" s="150"/>
      <c r="F4514" s="150"/>
      <c r="G4514" s="151"/>
      <c r="H4514" s="23">
        <f>MONTH(CtasReceber[[#This Row],[Data Vencimento]])</f>
        <v>1</v>
      </c>
      <c r="I4514" s="23">
        <f>YEAR(CtasReceber[[#This Row],[Data Vencimento]])</f>
        <v>1900</v>
      </c>
      <c r="J4514" s="156"/>
      <c r="K4514" s="23">
        <f>MONTH(CtasReceber[[#This Row],[Data Recebimento]])</f>
        <v>1</v>
      </c>
      <c r="L4514" s="23">
        <f>YEAR(CtasReceber[[#This Row],[Data Recebimento]])</f>
        <v>1900</v>
      </c>
      <c r="M4514" s="154"/>
      <c r="N4514" s="208"/>
      <c r="O45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5" spans="1:15">
      <c r="A4515" s="156"/>
      <c r="B4515" s="220"/>
      <c r="C4515" s="150"/>
      <c r="D4515" s="150"/>
      <c r="E4515" s="150"/>
      <c r="F4515" s="150"/>
      <c r="G4515" s="151"/>
      <c r="H4515" s="23">
        <f>MONTH(CtasReceber[[#This Row],[Data Vencimento]])</f>
        <v>1</v>
      </c>
      <c r="I4515" s="23">
        <f>YEAR(CtasReceber[[#This Row],[Data Vencimento]])</f>
        <v>1900</v>
      </c>
      <c r="J4515" s="156"/>
      <c r="K4515" s="23">
        <f>MONTH(CtasReceber[[#This Row],[Data Recebimento]])</f>
        <v>1</v>
      </c>
      <c r="L4515" s="23">
        <f>YEAR(CtasReceber[[#This Row],[Data Recebimento]])</f>
        <v>1900</v>
      </c>
      <c r="M4515" s="154"/>
      <c r="N4515" s="208"/>
      <c r="O45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6" spans="1:15">
      <c r="A4516" s="156"/>
      <c r="B4516" s="220"/>
      <c r="C4516" s="150"/>
      <c r="D4516" s="150"/>
      <c r="E4516" s="150"/>
      <c r="F4516" s="150"/>
      <c r="G4516" s="151"/>
      <c r="H4516" s="23">
        <f>MONTH(CtasReceber[[#This Row],[Data Vencimento]])</f>
        <v>1</v>
      </c>
      <c r="I4516" s="23">
        <f>YEAR(CtasReceber[[#This Row],[Data Vencimento]])</f>
        <v>1900</v>
      </c>
      <c r="J4516" s="156"/>
      <c r="K4516" s="23">
        <f>MONTH(CtasReceber[[#This Row],[Data Recebimento]])</f>
        <v>1</v>
      </c>
      <c r="L4516" s="23">
        <f>YEAR(CtasReceber[[#This Row],[Data Recebimento]])</f>
        <v>1900</v>
      </c>
      <c r="M4516" s="154"/>
      <c r="N4516" s="208"/>
      <c r="O45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7" spans="1:15">
      <c r="A4517" s="156"/>
      <c r="B4517" s="220"/>
      <c r="C4517" s="150"/>
      <c r="D4517" s="150"/>
      <c r="E4517" s="150"/>
      <c r="F4517" s="150"/>
      <c r="G4517" s="151"/>
      <c r="H4517" s="23">
        <f>MONTH(CtasReceber[[#This Row],[Data Vencimento]])</f>
        <v>1</v>
      </c>
      <c r="I4517" s="23">
        <f>YEAR(CtasReceber[[#This Row],[Data Vencimento]])</f>
        <v>1900</v>
      </c>
      <c r="J4517" s="156"/>
      <c r="K4517" s="23">
        <f>MONTH(CtasReceber[[#This Row],[Data Recebimento]])</f>
        <v>1</v>
      </c>
      <c r="L4517" s="23">
        <f>YEAR(CtasReceber[[#This Row],[Data Recebimento]])</f>
        <v>1900</v>
      </c>
      <c r="M4517" s="154"/>
      <c r="N4517" s="208"/>
      <c r="O45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8" spans="1:15">
      <c r="A4518" s="156"/>
      <c r="B4518" s="220"/>
      <c r="C4518" s="150"/>
      <c r="D4518" s="150"/>
      <c r="E4518" s="150"/>
      <c r="F4518" s="150"/>
      <c r="G4518" s="151"/>
      <c r="H4518" s="23">
        <f>MONTH(CtasReceber[[#This Row],[Data Vencimento]])</f>
        <v>1</v>
      </c>
      <c r="I4518" s="23">
        <f>YEAR(CtasReceber[[#This Row],[Data Vencimento]])</f>
        <v>1900</v>
      </c>
      <c r="J4518" s="156"/>
      <c r="K4518" s="23">
        <f>MONTH(CtasReceber[[#This Row],[Data Recebimento]])</f>
        <v>1</v>
      </c>
      <c r="L4518" s="23">
        <f>YEAR(CtasReceber[[#This Row],[Data Recebimento]])</f>
        <v>1900</v>
      </c>
      <c r="M4518" s="154"/>
      <c r="N4518" s="208"/>
      <c r="O45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19" spans="1:15">
      <c r="A4519" s="156"/>
      <c r="B4519" s="220"/>
      <c r="C4519" s="150"/>
      <c r="D4519" s="150"/>
      <c r="E4519" s="150"/>
      <c r="F4519" s="150"/>
      <c r="G4519" s="151"/>
      <c r="H4519" s="23">
        <f>MONTH(CtasReceber[[#This Row],[Data Vencimento]])</f>
        <v>1</v>
      </c>
      <c r="I4519" s="23">
        <f>YEAR(CtasReceber[[#This Row],[Data Vencimento]])</f>
        <v>1900</v>
      </c>
      <c r="J4519" s="156"/>
      <c r="K4519" s="23">
        <f>MONTH(CtasReceber[[#This Row],[Data Recebimento]])</f>
        <v>1</v>
      </c>
      <c r="L4519" s="23">
        <f>YEAR(CtasReceber[[#This Row],[Data Recebimento]])</f>
        <v>1900</v>
      </c>
      <c r="M4519" s="154"/>
      <c r="N4519" s="208"/>
      <c r="O45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0" spans="1:15">
      <c r="A4520" s="156"/>
      <c r="B4520" s="220"/>
      <c r="C4520" s="150"/>
      <c r="D4520" s="150"/>
      <c r="E4520" s="150"/>
      <c r="F4520" s="150"/>
      <c r="G4520" s="151"/>
      <c r="H4520" s="23">
        <f>MONTH(CtasReceber[[#This Row],[Data Vencimento]])</f>
        <v>1</v>
      </c>
      <c r="I4520" s="23">
        <f>YEAR(CtasReceber[[#This Row],[Data Vencimento]])</f>
        <v>1900</v>
      </c>
      <c r="J4520" s="156"/>
      <c r="K4520" s="23">
        <f>MONTH(CtasReceber[[#This Row],[Data Recebimento]])</f>
        <v>1</v>
      </c>
      <c r="L4520" s="23">
        <f>YEAR(CtasReceber[[#This Row],[Data Recebimento]])</f>
        <v>1900</v>
      </c>
      <c r="M4520" s="154"/>
      <c r="N4520" s="208"/>
      <c r="O45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1" spans="1:15">
      <c r="A4521" s="156"/>
      <c r="B4521" s="220"/>
      <c r="C4521" s="150"/>
      <c r="D4521" s="150"/>
      <c r="E4521" s="150"/>
      <c r="F4521" s="150"/>
      <c r="G4521" s="151"/>
      <c r="H4521" s="23">
        <f>MONTH(CtasReceber[[#This Row],[Data Vencimento]])</f>
        <v>1</v>
      </c>
      <c r="I4521" s="23">
        <f>YEAR(CtasReceber[[#This Row],[Data Vencimento]])</f>
        <v>1900</v>
      </c>
      <c r="J4521" s="156"/>
      <c r="K4521" s="23">
        <f>MONTH(CtasReceber[[#This Row],[Data Recebimento]])</f>
        <v>1</v>
      </c>
      <c r="L4521" s="23">
        <f>YEAR(CtasReceber[[#This Row],[Data Recebimento]])</f>
        <v>1900</v>
      </c>
      <c r="M4521" s="154"/>
      <c r="N4521" s="208"/>
      <c r="O45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2" spans="1:15">
      <c r="A4522" s="156"/>
      <c r="B4522" s="220"/>
      <c r="C4522" s="150"/>
      <c r="D4522" s="150"/>
      <c r="E4522" s="150"/>
      <c r="F4522" s="150"/>
      <c r="G4522" s="151"/>
      <c r="H4522" s="23">
        <f>MONTH(CtasReceber[[#This Row],[Data Vencimento]])</f>
        <v>1</v>
      </c>
      <c r="I4522" s="23">
        <f>YEAR(CtasReceber[[#This Row],[Data Vencimento]])</f>
        <v>1900</v>
      </c>
      <c r="J4522" s="156"/>
      <c r="K4522" s="23">
        <f>MONTH(CtasReceber[[#This Row],[Data Recebimento]])</f>
        <v>1</v>
      </c>
      <c r="L4522" s="23">
        <f>YEAR(CtasReceber[[#This Row],[Data Recebimento]])</f>
        <v>1900</v>
      </c>
      <c r="M4522" s="154"/>
      <c r="N4522" s="208"/>
      <c r="O45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3" spans="1:15">
      <c r="A4523" s="156"/>
      <c r="B4523" s="220"/>
      <c r="C4523" s="150"/>
      <c r="D4523" s="150"/>
      <c r="E4523" s="150"/>
      <c r="F4523" s="150"/>
      <c r="G4523" s="151"/>
      <c r="H4523" s="23">
        <f>MONTH(CtasReceber[[#This Row],[Data Vencimento]])</f>
        <v>1</v>
      </c>
      <c r="I4523" s="23">
        <f>YEAR(CtasReceber[[#This Row],[Data Vencimento]])</f>
        <v>1900</v>
      </c>
      <c r="J4523" s="156"/>
      <c r="K4523" s="23">
        <f>MONTH(CtasReceber[[#This Row],[Data Recebimento]])</f>
        <v>1</v>
      </c>
      <c r="L4523" s="23">
        <f>YEAR(CtasReceber[[#This Row],[Data Recebimento]])</f>
        <v>1900</v>
      </c>
      <c r="M4523" s="154"/>
      <c r="N4523" s="208"/>
      <c r="O45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4" spans="1:15">
      <c r="A4524" s="156"/>
      <c r="B4524" s="220"/>
      <c r="C4524" s="150"/>
      <c r="D4524" s="150"/>
      <c r="E4524" s="150"/>
      <c r="F4524" s="150"/>
      <c r="G4524" s="151"/>
      <c r="H4524" s="23">
        <f>MONTH(CtasReceber[[#This Row],[Data Vencimento]])</f>
        <v>1</v>
      </c>
      <c r="I4524" s="23">
        <f>YEAR(CtasReceber[[#This Row],[Data Vencimento]])</f>
        <v>1900</v>
      </c>
      <c r="J4524" s="156"/>
      <c r="K4524" s="23">
        <f>MONTH(CtasReceber[[#This Row],[Data Recebimento]])</f>
        <v>1</v>
      </c>
      <c r="L4524" s="23">
        <f>YEAR(CtasReceber[[#This Row],[Data Recebimento]])</f>
        <v>1900</v>
      </c>
      <c r="M4524" s="154"/>
      <c r="N4524" s="208"/>
      <c r="O45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5" spans="1:15">
      <c r="A4525" s="156"/>
      <c r="B4525" s="220"/>
      <c r="C4525" s="150"/>
      <c r="D4525" s="150"/>
      <c r="E4525" s="150"/>
      <c r="F4525" s="150"/>
      <c r="G4525" s="151"/>
      <c r="H4525" s="23">
        <f>MONTH(CtasReceber[[#This Row],[Data Vencimento]])</f>
        <v>1</v>
      </c>
      <c r="I4525" s="23">
        <f>YEAR(CtasReceber[[#This Row],[Data Vencimento]])</f>
        <v>1900</v>
      </c>
      <c r="J4525" s="156"/>
      <c r="K4525" s="23">
        <f>MONTH(CtasReceber[[#This Row],[Data Recebimento]])</f>
        <v>1</v>
      </c>
      <c r="L4525" s="23">
        <f>YEAR(CtasReceber[[#This Row],[Data Recebimento]])</f>
        <v>1900</v>
      </c>
      <c r="M4525" s="154"/>
      <c r="N4525" s="208"/>
      <c r="O45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6" spans="1:15">
      <c r="A4526" s="156"/>
      <c r="B4526" s="220"/>
      <c r="C4526" s="150"/>
      <c r="D4526" s="150"/>
      <c r="E4526" s="150"/>
      <c r="F4526" s="150"/>
      <c r="G4526" s="151"/>
      <c r="H4526" s="23">
        <f>MONTH(CtasReceber[[#This Row],[Data Vencimento]])</f>
        <v>1</v>
      </c>
      <c r="I4526" s="23">
        <f>YEAR(CtasReceber[[#This Row],[Data Vencimento]])</f>
        <v>1900</v>
      </c>
      <c r="J4526" s="156"/>
      <c r="K4526" s="23">
        <f>MONTH(CtasReceber[[#This Row],[Data Recebimento]])</f>
        <v>1</v>
      </c>
      <c r="L4526" s="23">
        <f>YEAR(CtasReceber[[#This Row],[Data Recebimento]])</f>
        <v>1900</v>
      </c>
      <c r="M4526" s="154"/>
      <c r="N4526" s="208"/>
      <c r="O45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7" spans="1:15">
      <c r="A4527" s="156"/>
      <c r="B4527" s="220"/>
      <c r="C4527" s="150"/>
      <c r="D4527" s="150"/>
      <c r="E4527" s="150"/>
      <c r="F4527" s="150"/>
      <c r="G4527" s="151"/>
      <c r="H4527" s="23">
        <f>MONTH(CtasReceber[[#This Row],[Data Vencimento]])</f>
        <v>1</v>
      </c>
      <c r="I4527" s="23">
        <f>YEAR(CtasReceber[[#This Row],[Data Vencimento]])</f>
        <v>1900</v>
      </c>
      <c r="J4527" s="156"/>
      <c r="K4527" s="23">
        <f>MONTH(CtasReceber[[#This Row],[Data Recebimento]])</f>
        <v>1</v>
      </c>
      <c r="L4527" s="23">
        <f>YEAR(CtasReceber[[#This Row],[Data Recebimento]])</f>
        <v>1900</v>
      </c>
      <c r="M4527" s="154"/>
      <c r="N4527" s="208"/>
      <c r="O45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8" spans="1:15">
      <c r="A4528" s="156"/>
      <c r="B4528" s="220"/>
      <c r="C4528" s="150"/>
      <c r="D4528" s="150"/>
      <c r="E4528" s="150"/>
      <c r="F4528" s="150"/>
      <c r="G4528" s="151"/>
      <c r="H4528" s="23">
        <f>MONTH(CtasReceber[[#This Row],[Data Vencimento]])</f>
        <v>1</v>
      </c>
      <c r="I4528" s="23">
        <f>YEAR(CtasReceber[[#This Row],[Data Vencimento]])</f>
        <v>1900</v>
      </c>
      <c r="J4528" s="156"/>
      <c r="K4528" s="23">
        <f>MONTH(CtasReceber[[#This Row],[Data Recebimento]])</f>
        <v>1</v>
      </c>
      <c r="L4528" s="23">
        <f>YEAR(CtasReceber[[#This Row],[Data Recebimento]])</f>
        <v>1900</v>
      </c>
      <c r="M4528" s="154"/>
      <c r="N4528" s="208"/>
      <c r="O45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29" spans="1:15">
      <c r="A4529" s="156"/>
      <c r="B4529" s="220"/>
      <c r="C4529" s="150"/>
      <c r="D4529" s="150"/>
      <c r="E4529" s="150"/>
      <c r="F4529" s="150"/>
      <c r="G4529" s="151"/>
      <c r="H4529" s="23">
        <f>MONTH(CtasReceber[[#This Row],[Data Vencimento]])</f>
        <v>1</v>
      </c>
      <c r="I4529" s="23">
        <f>YEAR(CtasReceber[[#This Row],[Data Vencimento]])</f>
        <v>1900</v>
      </c>
      <c r="J4529" s="156"/>
      <c r="K4529" s="23">
        <f>MONTH(CtasReceber[[#This Row],[Data Recebimento]])</f>
        <v>1</v>
      </c>
      <c r="L4529" s="23">
        <f>YEAR(CtasReceber[[#This Row],[Data Recebimento]])</f>
        <v>1900</v>
      </c>
      <c r="M4529" s="154"/>
      <c r="N4529" s="208"/>
      <c r="O45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0" spans="1:15">
      <c r="A4530" s="156"/>
      <c r="B4530" s="220"/>
      <c r="C4530" s="150"/>
      <c r="D4530" s="150"/>
      <c r="E4530" s="150"/>
      <c r="F4530" s="150"/>
      <c r="G4530" s="151"/>
      <c r="H4530" s="23">
        <f>MONTH(CtasReceber[[#This Row],[Data Vencimento]])</f>
        <v>1</v>
      </c>
      <c r="I4530" s="23">
        <f>YEAR(CtasReceber[[#This Row],[Data Vencimento]])</f>
        <v>1900</v>
      </c>
      <c r="J4530" s="156"/>
      <c r="K4530" s="23">
        <f>MONTH(CtasReceber[[#This Row],[Data Recebimento]])</f>
        <v>1</v>
      </c>
      <c r="L4530" s="23">
        <f>YEAR(CtasReceber[[#This Row],[Data Recebimento]])</f>
        <v>1900</v>
      </c>
      <c r="M4530" s="154"/>
      <c r="N4530" s="208"/>
      <c r="O45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1" spans="1:15">
      <c r="A4531" s="156"/>
      <c r="B4531" s="220"/>
      <c r="C4531" s="150"/>
      <c r="D4531" s="150"/>
      <c r="E4531" s="150"/>
      <c r="F4531" s="150"/>
      <c r="G4531" s="151"/>
      <c r="H4531" s="23">
        <f>MONTH(CtasReceber[[#This Row],[Data Vencimento]])</f>
        <v>1</v>
      </c>
      <c r="I4531" s="23">
        <f>YEAR(CtasReceber[[#This Row],[Data Vencimento]])</f>
        <v>1900</v>
      </c>
      <c r="J4531" s="156"/>
      <c r="K4531" s="23">
        <f>MONTH(CtasReceber[[#This Row],[Data Recebimento]])</f>
        <v>1</v>
      </c>
      <c r="L4531" s="23">
        <f>YEAR(CtasReceber[[#This Row],[Data Recebimento]])</f>
        <v>1900</v>
      </c>
      <c r="M4531" s="154"/>
      <c r="N4531" s="208"/>
      <c r="O45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2" spans="1:15">
      <c r="A4532" s="156"/>
      <c r="B4532" s="220"/>
      <c r="C4532" s="150"/>
      <c r="D4532" s="150"/>
      <c r="E4532" s="150"/>
      <c r="F4532" s="150"/>
      <c r="G4532" s="151"/>
      <c r="H4532" s="23">
        <f>MONTH(CtasReceber[[#This Row],[Data Vencimento]])</f>
        <v>1</v>
      </c>
      <c r="I4532" s="23">
        <f>YEAR(CtasReceber[[#This Row],[Data Vencimento]])</f>
        <v>1900</v>
      </c>
      <c r="J4532" s="156"/>
      <c r="K4532" s="23">
        <f>MONTH(CtasReceber[[#This Row],[Data Recebimento]])</f>
        <v>1</v>
      </c>
      <c r="L4532" s="23">
        <f>YEAR(CtasReceber[[#This Row],[Data Recebimento]])</f>
        <v>1900</v>
      </c>
      <c r="M4532" s="154"/>
      <c r="N4532" s="208"/>
      <c r="O45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3" spans="1:15">
      <c r="A4533" s="156"/>
      <c r="B4533" s="220"/>
      <c r="C4533" s="150"/>
      <c r="D4533" s="150"/>
      <c r="E4533" s="150"/>
      <c r="F4533" s="150"/>
      <c r="G4533" s="151"/>
      <c r="H4533" s="23">
        <f>MONTH(CtasReceber[[#This Row],[Data Vencimento]])</f>
        <v>1</v>
      </c>
      <c r="I4533" s="23">
        <f>YEAR(CtasReceber[[#This Row],[Data Vencimento]])</f>
        <v>1900</v>
      </c>
      <c r="J4533" s="156"/>
      <c r="K4533" s="23">
        <f>MONTH(CtasReceber[[#This Row],[Data Recebimento]])</f>
        <v>1</v>
      </c>
      <c r="L4533" s="23">
        <f>YEAR(CtasReceber[[#This Row],[Data Recebimento]])</f>
        <v>1900</v>
      </c>
      <c r="M4533" s="154"/>
      <c r="N4533" s="208"/>
      <c r="O45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4" spans="1:15">
      <c r="A4534" s="156"/>
      <c r="B4534" s="220"/>
      <c r="C4534" s="150"/>
      <c r="D4534" s="150"/>
      <c r="E4534" s="150"/>
      <c r="F4534" s="150"/>
      <c r="G4534" s="151"/>
      <c r="H4534" s="23">
        <f>MONTH(CtasReceber[[#This Row],[Data Vencimento]])</f>
        <v>1</v>
      </c>
      <c r="I4534" s="23">
        <f>YEAR(CtasReceber[[#This Row],[Data Vencimento]])</f>
        <v>1900</v>
      </c>
      <c r="J4534" s="156"/>
      <c r="K4534" s="23">
        <f>MONTH(CtasReceber[[#This Row],[Data Recebimento]])</f>
        <v>1</v>
      </c>
      <c r="L4534" s="23">
        <f>YEAR(CtasReceber[[#This Row],[Data Recebimento]])</f>
        <v>1900</v>
      </c>
      <c r="M4534" s="154"/>
      <c r="N4534" s="208"/>
      <c r="O45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5" spans="1:15">
      <c r="A4535" s="156"/>
      <c r="B4535" s="220"/>
      <c r="C4535" s="150"/>
      <c r="D4535" s="150"/>
      <c r="E4535" s="150"/>
      <c r="F4535" s="150"/>
      <c r="G4535" s="151"/>
      <c r="H4535" s="23">
        <f>MONTH(CtasReceber[[#This Row],[Data Vencimento]])</f>
        <v>1</v>
      </c>
      <c r="I4535" s="23">
        <f>YEAR(CtasReceber[[#This Row],[Data Vencimento]])</f>
        <v>1900</v>
      </c>
      <c r="J4535" s="156"/>
      <c r="K4535" s="23">
        <f>MONTH(CtasReceber[[#This Row],[Data Recebimento]])</f>
        <v>1</v>
      </c>
      <c r="L4535" s="23">
        <f>YEAR(CtasReceber[[#This Row],[Data Recebimento]])</f>
        <v>1900</v>
      </c>
      <c r="M4535" s="154"/>
      <c r="N4535" s="208"/>
      <c r="O45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6" spans="1:15">
      <c r="A4536" s="156"/>
      <c r="B4536" s="220"/>
      <c r="C4536" s="150"/>
      <c r="D4536" s="150"/>
      <c r="E4536" s="150"/>
      <c r="F4536" s="150"/>
      <c r="G4536" s="151"/>
      <c r="H4536" s="23">
        <f>MONTH(CtasReceber[[#This Row],[Data Vencimento]])</f>
        <v>1</v>
      </c>
      <c r="I4536" s="23">
        <f>YEAR(CtasReceber[[#This Row],[Data Vencimento]])</f>
        <v>1900</v>
      </c>
      <c r="J4536" s="156"/>
      <c r="K4536" s="23">
        <f>MONTH(CtasReceber[[#This Row],[Data Recebimento]])</f>
        <v>1</v>
      </c>
      <c r="L4536" s="23">
        <f>YEAR(CtasReceber[[#This Row],[Data Recebimento]])</f>
        <v>1900</v>
      </c>
      <c r="M4536" s="154"/>
      <c r="N4536" s="208"/>
      <c r="O45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7" spans="1:15">
      <c r="A4537" s="156"/>
      <c r="B4537" s="220"/>
      <c r="C4537" s="150"/>
      <c r="D4537" s="150"/>
      <c r="E4537" s="150"/>
      <c r="F4537" s="150"/>
      <c r="G4537" s="151"/>
      <c r="H4537" s="23">
        <f>MONTH(CtasReceber[[#This Row],[Data Vencimento]])</f>
        <v>1</v>
      </c>
      <c r="I4537" s="23">
        <f>YEAR(CtasReceber[[#This Row],[Data Vencimento]])</f>
        <v>1900</v>
      </c>
      <c r="J4537" s="156"/>
      <c r="K4537" s="23">
        <f>MONTH(CtasReceber[[#This Row],[Data Recebimento]])</f>
        <v>1</v>
      </c>
      <c r="L4537" s="23">
        <f>YEAR(CtasReceber[[#This Row],[Data Recebimento]])</f>
        <v>1900</v>
      </c>
      <c r="M4537" s="154"/>
      <c r="N4537" s="208"/>
      <c r="O45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8" spans="1:15">
      <c r="A4538" s="156"/>
      <c r="B4538" s="220"/>
      <c r="C4538" s="150"/>
      <c r="D4538" s="150"/>
      <c r="E4538" s="150"/>
      <c r="F4538" s="150"/>
      <c r="G4538" s="151"/>
      <c r="H4538" s="23">
        <f>MONTH(CtasReceber[[#This Row],[Data Vencimento]])</f>
        <v>1</v>
      </c>
      <c r="I4538" s="23">
        <f>YEAR(CtasReceber[[#This Row],[Data Vencimento]])</f>
        <v>1900</v>
      </c>
      <c r="J4538" s="156"/>
      <c r="K4538" s="23">
        <f>MONTH(CtasReceber[[#This Row],[Data Recebimento]])</f>
        <v>1</v>
      </c>
      <c r="L4538" s="23">
        <f>YEAR(CtasReceber[[#This Row],[Data Recebimento]])</f>
        <v>1900</v>
      </c>
      <c r="M4538" s="154"/>
      <c r="N4538" s="208"/>
      <c r="O45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39" spans="1:15">
      <c r="A4539" s="156"/>
      <c r="B4539" s="220"/>
      <c r="C4539" s="150"/>
      <c r="D4539" s="150"/>
      <c r="E4539" s="150"/>
      <c r="F4539" s="150"/>
      <c r="G4539" s="151"/>
      <c r="H4539" s="23">
        <f>MONTH(CtasReceber[[#This Row],[Data Vencimento]])</f>
        <v>1</v>
      </c>
      <c r="I4539" s="23">
        <f>YEAR(CtasReceber[[#This Row],[Data Vencimento]])</f>
        <v>1900</v>
      </c>
      <c r="J4539" s="156"/>
      <c r="K4539" s="23">
        <f>MONTH(CtasReceber[[#This Row],[Data Recebimento]])</f>
        <v>1</v>
      </c>
      <c r="L4539" s="23">
        <f>YEAR(CtasReceber[[#This Row],[Data Recebimento]])</f>
        <v>1900</v>
      </c>
      <c r="M4539" s="154"/>
      <c r="N4539" s="208"/>
      <c r="O45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0" spans="1:15">
      <c r="A4540" s="156"/>
      <c r="B4540" s="220"/>
      <c r="C4540" s="150"/>
      <c r="D4540" s="150"/>
      <c r="E4540" s="150"/>
      <c r="F4540" s="150"/>
      <c r="G4540" s="151"/>
      <c r="H4540" s="23">
        <f>MONTH(CtasReceber[[#This Row],[Data Vencimento]])</f>
        <v>1</v>
      </c>
      <c r="I4540" s="23">
        <f>YEAR(CtasReceber[[#This Row],[Data Vencimento]])</f>
        <v>1900</v>
      </c>
      <c r="J4540" s="156"/>
      <c r="K4540" s="23">
        <f>MONTH(CtasReceber[[#This Row],[Data Recebimento]])</f>
        <v>1</v>
      </c>
      <c r="L4540" s="23">
        <f>YEAR(CtasReceber[[#This Row],[Data Recebimento]])</f>
        <v>1900</v>
      </c>
      <c r="M4540" s="154"/>
      <c r="N4540" s="208"/>
      <c r="O45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1" spans="1:15">
      <c r="A4541" s="156"/>
      <c r="B4541" s="220"/>
      <c r="C4541" s="150"/>
      <c r="D4541" s="150"/>
      <c r="E4541" s="150"/>
      <c r="F4541" s="150"/>
      <c r="G4541" s="151"/>
      <c r="H4541" s="23">
        <f>MONTH(CtasReceber[[#This Row],[Data Vencimento]])</f>
        <v>1</v>
      </c>
      <c r="I4541" s="23">
        <f>YEAR(CtasReceber[[#This Row],[Data Vencimento]])</f>
        <v>1900</v>
      </c>
      <c r="J4541" s="156"/>
      <c r="K4541" s="23">
        <f>MONTH(CtasReceber[[#This Row],[Data Recebimento]])</f>
        <v>1</v>
      </c>
      <c r="L4541" s="23">
        <f>YEAR(CtasReceber[[#This Row],[Data Recebimento]])</f>
        <v>1900</v>
      </c>
      <c r="M4541" s="154"/>
      <c r="N4541" s="208"/>
      <c r="O45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2" spans="1:15">
      <c r="A4542" s="156"/>
      <c r="B4542" s="220"/>
      <c r="C4542" s="150"/>
      <c r="D4542" s="150"/>
      <c r="E4542" s="150"/>
      <c r="F4542" s="150"/>
      <c r="G4542" s="151"/>
      <c r="H4542" s="23">
        <f>MONTH(CtasReceber[[#This Row],[Data Vencimento]])</f>
        <v>1</v>
      </c>
      <c r="I4542" s="23">
        <f>YEAR(CtasReceber[[#This Row],[Data Vencimento]])</f>
        <v>1900</v>
      </c>
      <c r="J4542" s="156"/>
      <c r="K4542" s="23">
        <f>MONTH(CtasReceber[[#This Row],[Data Recebimento]])</f>
        <v>1</v>
      </c>
      <c r="L4542" s="23">
        <f>YEAR(CtasReceber[[#This Row],[Data Recebimento]])</f>
        <v>1900</v>
      </c>
      <c r="M4542" s="154"/>
      <c r="N4542" s="208"/>
      <c r="O45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3" spans="1:15">
      <c r="A4543" s="156"/>
      <c r="B4543" s="220"/>
      <c r="C4543" s="150"/>
      <c r="D4543" s="150"/>
      <c r="E4543" s="150"/>
      <c r="F4543" s="150"/>
      <c r="G4543" s="151"/>
      <c r="H4543" s="23">
        <f>MONTH(CtasReceber[[#This Row],[Data Vencimento]])</f>
        <v>1</v>
      </c>
      <c r="I4543" s="23">
        <f>YEAR(CtasReceber[[#This Row],[Data Vencimento]])</f>
        <v>1900</v>
      </c>
      <c r="J4543" s="156"/>
      <c r="K4543" s="23">
        <f>MONTH(CtasReceber[[#This Row],[Data Recebimento]])</f>
        <v>1</v>
      </c>
      <c r="L4543" s="23">
        <f>YEAR(CtasReceber[[#This Row],[Data Recebimento]])</f>
        <v>1900</v>
      </c>
      <c r="M4543" s="154"/>
      <c r="N4543" s="208"/>
      <c r="O45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4" spans="1:15">
      <c r="A4544" s="156"/>
      <c r="B4544" s="220"/>
      <c r="C4544" s="150"/>
      <c r="D4544" s="150"/>
      <c r="E4544" s="150"/>
      <c r="F4544" s="150"/>
      <c r="G4544" s="151"/>
      <c r="H4544" s="23">
        <f>MONTH(CtasReceber[[#This Row],[Data Vencimento]])</f>
        <v>1</v>
      </c>
      <c r="I4544" s="23">
        <f>YEAR(CtasReceber[[#This Row],[Data Vencimento]])</f>
        <v>1900</v>
      </c>
      <c r="J4544" s="156"/>
      <c r="K4544" s="23">
        <f>MONTH(CtasReceber[[#This Row],[Data Recebimento]])</f>
        <v>1</v>
      </c>
      <c r="L4544" s="23">
        <f>YEAR(CtasReceber[[#This Row],[Data Recebimento]])</f>
        <v>1900</v>
      </c>
      <c r="M4544" s="154"/>
      <c r="N4544" s="208"/>
      <c r="O45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5" spans="1:15">
      <c r="A4545" s="156"/>
      <c r="B4545" s="220"/>
      <c r="C4545" s="150"/>
      <c r="D4545" s="150"/>
      <c r="E4545" s="150"/>
      <c r="F4545" s="150"/>
      <c r="G4545" s="151"/>
      <c r="H4545" s="23">
        <f>MONTH(CtasReceber[[#This Row],[Data Vencimento]])</f>
        <v>1</v>
      </c>
      <c r="I4545" s="23">
        <f>YEAR(CtasReceber[[#This Row],[Data Vencimento]])</f>
        <v>1900</v>
      </c>
      <c r="J4545" s="156"/>
      <c r="K4545" s="23">
        <f>MONTH(CtasReceber[[#This Row],[Data Recebimento]])</f>
        <v>1</v>
      </c>
      <c r="L4545" s="23">
        <f>YEAR(CtasReceber[[#This Row],[Data Recebimento]])</f>
        <v>1900</v>
      </c>
      <c r="M4545" s="154"/>
      <c r="N4545" s="208"/>
      <c r="O45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6" spans="1:15">
      <c r="A4546" s="156"/>
      <c r="B4546" s="220"/>
      <c r="C4546" s="150"/>
      <c r="D4546" s="150"/>
      <c r="E4546" s="150"/>
      <c r="F4546" s="150"/>
      <c r="G4546" s="151"/>
      <c r="H4546" s="23">
        <f>MONTH(CtasReceber[[#This Row],[Data Vencimento]])</f>
        <v>1</v>
      </c>
      <c r="I4546" s="23">
        <f>YEAR(CtasReceber[[#This Row],[Data Vencimento]])</f>
        <v>1900</v>
      </c>
      <c r="J4546" s="156"/>
      <c r="K4546" s="23">
        <f>MONTH(CtasReceber[[#This Row],[Data Recebimento]])</f>
        <v>1</v>
      </c>
      <c r="L4546" s="23">
        <f>YEAR(CtasReceber[[#This Row],[Data Recebimento]])</f>
        <v>1900</v>
      </c>
      <c r="M4546" s="154"/>
      <c r="N4546" s="208"/>
      <c r="O45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7" spans="1:15">
      <c r="A4547" s="156"/>
      <c r="B4547" s="220"/>
      <c r="C4547" s="150"/>
      <c r="D4547" s="150"/>
      <c r="E4547" s="150"/>
      <c r="F4547" s="150"/>
      <c r="G4547" s="151"/>
      <c r="H4547" s="23">
        <f>MONTH(CtasReceber[[#This Row],[Data Vencimento]])</f>
        <v>1</v>
      </c>
      <c r="I4547" s="23">
        <f>YEAR(CtasReceber[[#This Row],[Data Vencimento]])</f>
        <v>1900</v>
      </c>
      <c r="J4547" s="156"/>
      <c r="K4547" s="23">
        <f>MONTH(CtasReceber[[#This Row],[Data Recebimento]])</f>
        <v>1</v>
      </c>
      <c r="L4547" s="23">
        <f>YEAR(CtasReceber[[#This Row],[Data Recebimento]])</f>
        <v>1900</v>
      </c>
      <c r="M4547" s="154"/>
      <c r="N4547" s="208"/>
      <c r="O45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8" spans="1:15">
      <c r="A4548" s="156"/>
      <c r="B4548" s="220"/>
      <c r="C4548" s="150"/>
      <c r="D4548" s="150"/>
      <c r="E4548" s="150"/>
      <c r="F4548" s="150"/>
      <c r="G4548" s="151"/>
      <c r="H4548" s="23">
        <f>MONTH(CtasReceber[[#This Row],[Data Vencimento]])</f>
        <v>1</v>
      </c>
      <c r="I4548" s="23">
        <f>YEAR(CtasReceber[[#This Row],[Data Vencimento]])</f>
        <v>1900</v>
      </c>
      <c r="J4548" s="156"/>
      <c r="K4548" s="23">
        <f>MONTH(CtasReceber[[#This Row],[Data Recebimento]])</f>
        <v>1</v>
      </c>
      <c r="L4548" s="23">
        <f>YEAR(CtasReceber[[#This Row],[Data Recebimento]])</f>
        <v>1900</v>
      </c>
      <c r="M4548" s="154"/>
      <c r="N4548" s="208"/>
      <c r="O45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49" spans="1:15">
      <c r="A4549" s="156"/>
      <c r="B4549" s="220"/>
      <c r="C4549" s="150"/>
      <c r="D4549" s="150"/>
      <c r="E4549" s="150"/>
      <c r="F4549" s="150"/>
      <c r="G4549" s="151"/>
      <c r="H4549" s="23">
        <f>MONTH(CtasReceber[[#This Row],[Data Vencimento]])</f>
        <v>1</v>
      </c>
      <c r="I4549" s="23">
        <f>YEAR(CtasReceber[[#This Row],[Data Vencimento]])</f>
        <v>1900</v>
      </c>
      <c r="J4549" s="156"/>
      <c r="K4549" s="23">
        <f>MONTH(CtasReceber[[#This Row],[Data Recebimento]])</f>
        <v>1</v>
      </c>
      <c r="L4549" s="23">
        <f>YEAR(CtasReceber[[#This Row],[Data Recebimento]])</f>
        <v>1900</v>
      </c>
      <c r="M4549" s="154"/>
      <c r="N4549" s="208"/>
      <c r="O45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0" spans="1:15">
      <c r="A4550" s="156"/>
      <c r="B4550" s="220"/>
      <c r="C4550" s="150"/>
      <c r="D4550" s="150"/>
      <c r="E4550" s="150"/>
      <c r="F4550" s="150"/>
      <c r="G4550" s="151"/>
      <c r="H4550" s="23">
        <f>MONTH(CtasReceber[[#This Row],[Data Vencimento]])</f>
        <v>1</v>
      </c>
      <c r="I4550" s="23">
        <f>YEAR(CtasReceber[[#This Row],[Data Vencimento]])</f>
        <v>1900</v>
      </c>
      <c r="J4550" s="156"/>
      <c r="K4550" s="23">
        <f>MONTH(CtasReceber[[#This Row],[Data Recebimento]])</f>
        <v>1</v>
      </c>
      <c r="L4550" s="23">
        <f>YEAR(CtasReceber[[#This Row],[Data Recebimento]])</f>
        <v>1900</v>
      </c>
      <c r="M4550" s="154"/>
      <c r="N4550" s="208"/>
      <c r="O45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1" spans="1:15">
      <c r="A4551" s="156"/>
      <c r="B4551" s="220"/>
      <c r="C4551" s="150"/>
      <c r="D4551" s="150"/>
      <c r="E4551" s="150"/>
      <c r="F4551" s="150"/>
      <c r="G4551" s="151"/>
      <c r="H4551" s="23">
        <f>MONTH(CtasReceber[[#This Row],[Data Vencimento]])</f>
        <v>1</v>
      </c>
      <c r="I4551" s="23">
        <f>YEAR(CtasReceber[[#This Row],[Data Vencimento]])</f>
        <v>1900</v>
      </c>
      <c r="J4551" s="156"/>
      <c r="K4551" s="23">
        <f>MONTH(CtasReceber[[#This Row],[Data Recebimento]])</f>
        <v>1</v>
      </c>
      <c r="L4551" s="23">
        <f>YEAR(CtasReceber[[#This Row],[Data Recebimento]])</f>
        <v>1900</v>
      </c>
      <c r="M4551" s="154"/>
      <c r="N4551" s="208"/>
      <c r="O45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2" spans="1:15">
      <c r="A4552" s="156"/>
      <c r="B4552" s="220"/>
      <c r="C4552" s="150"/>
      <c r="D4552" s="150"/>
      <c r="E4552" s="150"/>
      <c r="F4552" s="150"/>
      <c r="G4552" s="151"/>
      <c r="H4552" s="23">
        <f>MONTH(CtasReceber[[#This Row],[Data Vencimento]])</f>
        <v>1</v>
      </c>
      <c r="I4552" s="23">
        <f>YEAR(CtasReceber[[#This Row],[Data Vencimento]])</f>
        <v>1900</v>
      </c>
      <c r="J4552" s="156"/>
      <c r="K4552" s="23">
        <f>MONTH(CtasReceber[[#This Row],[Data Recebimento]])</f>
        <v>1</v>
      </c>
      <c r="L4552" s="23">
        <f>YEAR(CtasReceber[[#This Row],[Data Recebimento]])</f>
        <v>1900</v>
      </c>
      <c r="M4552" s="154"/>
      <c r="N4552" s="208"/>
      <c r="O45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3" spans="1:15">
      <c r="A4553" s="156"/>
      <c r="B4553" s="220"/>
      <c r="C4553" s="150"/>
      <c r="D4553" s="150"/>
      <c r="E4553" s="150"/>
      <c r="F4553" s="150"/>
      <c r="G4553" s="151"/>
      <c r="H4553" s="23">
        <f>MONTH(CtasReceber[[#This Row],[Data Vencimento]])</f>
        <v>1</v>
      </c>
      <c r="I4553" s="23">
        <f>YEAR(CtasReceber[[#This Row],[Data Vencimento]])</f>
        <v>1900</v>
      </c>
      <c r="J4553" s="156"/>
      <c r="K4553" s="23">
        <f>MONTH(CtasReceber[[#This Row],[Data Recebimento]])</f>
        <v>1</v>
      </c>
      <c r="L4553" s="23">
        <f>YEAR(CtasReceber[[#This Row],[Data Recebimento]])</f>
        <v>1900</v>
      </c>
      <c r="M4553" s="154"/>
      <c r="N4553" s="208"/>
      <c r="O45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4" spans="1:15">
      <c r="A4554" s="156"/>
      <c r="B4554" s="220"/>
      <c r="C4554" s="150"/>
      <c r="D4554" s="150"/>
      <c r="E4554" s="150"/>
      <c r="F4554" s="150"/>
      <c r="G4554" s="151"/>
      <c r="H4554" s="23">
        <f>MONTH(CtasReceber[[#This Row],[Data Vencimento]])</f>
        <v>1</v>
      </c>
      <c r="I4554" s="23">
        <f>YEAR(CtasReceber[[#This Row],[Data Vencimento]])</f>
        <v>1900</v>
      </c>
      <c r="J4554" s="156"/>
      <c r="K4554" s="23">
        <f>MONTH(CtasReceber[[#This Row],[Data Recebimento]])</f>
        <v>1</v>
      </c>
      <c r="L4554" s="23">
        <f>YEAR(CtasReceber[[#This Row],[Data Recebimento]])</f>
        <v>1900</v>
      </c>
      <c r="M4554" s="154"/>
      <c r="N4554" s="208"/>
      <c r="O45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5" spans="1:15">
      <c r="A4555" s="156"/>
      <c r="B4555" s="220"/>
      <c r="C4555" s="150"/>
      <c r="D4555" s="150"/>
      <c r="E4555" s="150"/>
      <c r="F4555" s="150"/>
      <c r="G4555" s="151"/>
      <c r="H4555" s="23">
        <f>MONTH(CtasReceber[[#This Row],[Data Vencimento]])</f>
        <v>1</v>
      </c>
      <c r="I4555" s="23">
        <f>YEAR(CtasReceber[[#This Row],[Data Vencimento]])</f>
        <v>1900</v>
      </c>
      <c r="J4555" s="156"/>
      <c r="K4555" s="23">
        <f>MONTH(CtasReceber[[#This Row],[Data Recebimento]])</f>
        <v>1</v>
      </c>
      <c r="L4555" s="23">
        <f>YEAR(CtasReceber[[#This Row],[Data Recebimento]])</f>
        <v>1900</v>
      </c>
      <c r="M4555" s="154"/>
      <c r="N4555" s="208"/>
      <c r="O45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6" spans="1:15">
      <c r="A4556" s="156"/>
      <c r="B4556" s="220"/>
      <c r="C4556" s="150"/>
      <c r="D4556" s="150"/>
      <c r="E4556" s="150"/>
      <c r="F4556" s="150"/>
      <c r="G4556" s="151"/>
      <c r="H4556" s="23">
        <f>MONTH(CtasReceber[[#This Row],[Data Vencimento]])</f>
        <v>1</v>
      </c>
      <c r="I4556" s="23">
        <f>YEAR(CtasReceber[[#This Row],[Data Vencimento]])</f>
        <v>1900</v>
      </c>
      <c r="J4556" s="156"/>
      <c r="K4556" s="23">
        <f>MONTH(CtasReceber[[#This Row],[Data Recebimento]])</f>
        <v>1</v>
      </c>
      <c r="L4556" s="23">
        <f>YEAR(CtasReceber[[#This Row],[Data Recebimento]])</f>
        <v>1900</v>
      </c>
      <c r="M4556" s="154"/>
      <c r="N4556" s="208"/>
      <c r="O45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7" spans="1:15">
      <c r="A4557" s="156"/>
      <c r="B4557" s="220"/>
      <c r="C4557" s="150"/>
      <c r="D4557" s="150"/>
      <c r="E4557" s="150"/>
      <c r="F4557" s="150"/>
      <c r="G4557" s="151"/>
      <c r="H4557" s="23">
        <f>MONTH(CtasReceber[[#This Row],[Data Vencimento]])</f>
        <v>1</v>
      </c>
      <c r="I4557" s="23">
        <f>YEAR(CtasReceber[[#This Row],[Data Vencimento]])</f>
        <v>1900</v>
      </c>
      <c r="J4557" s="156"/>
      <c r="K4557" s="23">
        <f>MONTH(CtasReceber[[#This Row],[Data Recebimento]])</f>
        <v>1</v>
      </c>
      <c r="L4557" s="23">
        <f>YEAR(CtasReceber[[#This Row],[Data Recebimento]])</f>
        <v>1900</v>
      </c>
      <c r="M4557" s="154"/>
      <c r="N4557" s="208"/>
      <c r="O45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8" spans="1:15">
      <c r="A4558" s="156"/>
      <c r="B4558" s="220"/>
      <c r="C4558" s="150"/>
      <c r="D4558" s="150"/>
      <c r="E4558" s="150"/>
      <c r="F4558" s="150"/>
      <c r="G4558" s="151"/>
      <c r="H4558" s="23">
        <f>MONTH(CtasReceber[[#This Row],[Data Vencimento]])</f>
        <v>1</v>
      </c>
      <c r="I4558" s="23">
        <f>YEAR(CtasReceber[[#This Row],[Data Vencimento]])</f>
        <v>1900</v>
      </c>
      <c r="J4558" s="156"/>
      <c r="K4558" s="23">
        <f>MONTH(CtasReceber[[#This Row],[Data Recebimento]])</f>
        <v>1</v>
      </c>
      <c r="L4558" s="23">
        <f>YEAR(CtasReceber[[#This Row],[Data Recebimento]])</f>
        <v>1900</v>
      </c>
      <c r="M4558" s="154"/>
      <c r="N4558" s="208"/>
      <c r="O45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59" spans="1:15">
      <c r="A4559" s="156"/>
      <c r="B4559" s="220"/>
      <c r="C4559" s="150"/>
      <c r="D4559" s="150"/>
      <c r="E4559" s="150"/>
      <c r="F4559" s="150"/>
      <c r="G4559" s="151"/>
      <c r="H4559" s="23">
        <f>MONTH(CtasReceber[[#This Row],[Data Vencimento]])</f>
        <v>1</v>
      </c>
      <c r="I4559" s="23">
        <f>YEAR(CtasReceber[[#This Row],[Data Vencimento]])</f>
        <v>1900</v>
      </c>
      <c r="J4559" s="156"/>
      <c r="K4559" s="23">
        <f>MONTH(CtasReceber[[#This Row],[Data Recebimento]])</f>
        <v>1</v>
      </c>
      <c r="L4559" s="23">
        <f>YEAR(CtasReceber[[#This Row],[Data Recebimento]])</f>
        <v>1900</v>
      </c>
      <c r="M4559" s="154"/>
      <c r="N4559" s="208"/>
      <c r="O45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0" spans="1:15">
      <c r="A4560" s="156"/>
      <c r="B4560" s="220"/>
      <c r="C4560" s="150"/>
      <c r="D4560" s="150"/>
      <c r="E4560" s="150"/>
      <c r="F4560" s="150"/>
      <c r="G4560" s="151"/>
      <c r="H4560" s="23">
        <f>MONTH(CtasReceber[[#This Row],[Data Vencimento]])</f>
        <v>1</v>
      </c>
      <c r="I4560" s="23">
        <f>YEAR(CtasReceber[[#This Row],[Data Vencimento]])</f>
        <v>1900</v>
      </c>
      <c r="J4560" s="156"/>
      <c r="K4560" s="23">
        <f>MONTH(CtasReceber[[#This Row],[Data Recebimento]])</f>
        <v>1</v>
      </c>
      <c r="L4560" s="23">
        <f>YEAR(CtasReceber[[#This Row],[Data Recebimento]])</f>
        <v>1900</v>
      </c>
      <c r="M4560" s="154"/>
      <c r="N4560" s="208"/>
      <c r="O45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1" spans="1:15">
      <c r="A4561" s="156"/>
      <c r="B4561" s="220"/>
      <c r="C4561" s="150"/>
      <c r="D4561" s="150"/>
      <c r="E4561" s="150"/>
      <c r="F4561" s="150"/>
      <c r="G4561" s="151"/>
      <c r="H4561" s="23">
        <f>MONTH(CtasReceber[[#This Row],[Data Vencimento]])</f>
        <v>1</v>
      </c>
      <c r="I4561" s="23">
        <f>YEAR(CtasReceber[[#This Row],[Data Vencimento]])</f>
        <v>1900</v>
      </c>
      <c r="J4561" s="156"/>
      <c r="K4561" s="23">
        <f>MONTH(CtasReceber[[#This Row],[Data Recebimento]])</f>
        <v>1</v>
      </c>
      <c r="L4561" s="23">
        <f>YEAR(CtasReceber[[#This Row],[Data Recebimento]])</f>
        <v>1900</v>
      </c>
      <c r="M4561" s="154"/>
      <c r="N4561" s="208"/>
      <c r="O45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2" spans="1:15">
      <c r="A4562" s="156"/>
      <c r="B4562" s="220"/>
      <c r="C4562" s="150"/>
      <c r="D4562" s="150"/>
      <c r="E4562" s="150"/>
      <c r="F4562" s="150"/>
      <c r="G4562" s="151"/>
      <c r="H4562" s="23">
        <f>MONTH(CtasReceber[[#This Row],[Data Vencimento]])</f>
        <v>1</v>
      </c>
      <c r="I4562" s="23">
        <f>YEAR(CtasReceber[[#This Row],[Data Vencimento]])</f>
        <v>1900</v>
      </c>
      <c r="J4562" s="156"/>
      <c r="K4562" s="23">
        <f>MONTH(CtasReceber[[#This Row],[Data Recebimento]])</f>
        <v>1</v>
      </c>
      <c r="L4562" s="23">
        <f>YEAR(CtasReceber[[#This Row],[Data Recebimento]])</f>
        <v>1900</v>
      </c>
      <c r="M4562" s="154"/>
      <c r="N4562" s="208"/>
      <c r="O45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3" spans="1:15">
      <c r="A4563" s="156"/>
      <c r="B4563" s="220"/>
      <c r="C4563" s="150"/>
      <c r="D4563" s="150"/>
      <c r="E4563" s="150"/>
      <c r="F4563" s="150"/>
      <c r="G4563" s="151"/>
      <c r="H4563" s="23">
        <f>MONTH(CtasReceber[[#This Row],[Data Vencimento]])</f>
        <v>1</v>
      </c>
      <c r="I4563" s="23">
        <f>YEAR(CtasReceber[[#This Row],[Data Vencimento]])</f>
        <v>1900</v>
      </c>
      <c r="J4563" s="156"/>
      <c r="K4563" s="23">
        <f>MONTH(CtasReceber[[#This Row],[Data Recebimento]])</f>
        <v>1</v>
      </c>
      <c r="L4563" s="23">
        <f>YEAR(CtasReceber[[#This Row],[Data Recebimento]])</f>
        <v>1900</v>
      </c>
      <c r="M4563" s="154"/>
      <c r="N4563" s="208"/>
      <c r="O45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4" spans="1:15">
      <c r="A4564" s="156"/>
      <c r="B4564" s="220"/>
      <c r="C4564" s="150"/>
      <c r="D4564" s="150"/>
      <c r="E4564" s="150"/>
      <c r="F4564" s="150"/>
      <c r="G4564" s="151"/>
      <c r="H4564" s="23">
        <f>MONTH(CtasReceber[[#This Row],[Data Vencimento]])</f>
        <v>1</v>
      </c>
      <c r="I4564" s="23">
        <f>YEAR(CtasReceber[[#This Row],[Data Vencimento]])</f>
        <v>1900</v>
      </c>
      <c r="J4564" s="156"/>
      <c r="K4564" s="23">
        <f>MONTH(CtasReceber[[#This Row],[Data Recebimento]])</f>
        <v>1</v>
      </c>
      <c r="L4564" s="23">
        <f>YEAR(CtasReceber[[#This Row],[Data Recebimento]])</f>
        <v>1900</v>
      </c>
      <c r="M4564" s="154"/>
      <c r="N4564" s="208"/>
      <c r="O45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5" spans="1:15">
      <c r="A4565" s="156"/>
      <c r="B4565" s="220"/>
      <c r="C4565" s="150"/>
      <c r="D4565" s="150"/>
      <c r="E4565" s="150"/>
      <c r="F4565" s="150"/>
      <c r="G4565" s="151"/>
      <c r="H4565" s="23">
        <f>MONTH(CtasReceber[[#This Row],[Data Vencimento]])</f>
        <v>1</v>
      </c>
      <c r="I4565" s="23">
        <f>YEAR(CtasReceber[[#This Row],[Data Vencimento]])</f>
        <v>1900</v>
      </c>
      <c r="J4565" s="156"/>
      <c r="K4565" s="23">
        <f>MONTH(CtasReceber[[#This Row],[Data Recebimento]])</f>
        <v>1</v>
      </c>
      <c r="L4565" s="23">
        <f>YEAR(CtasReceber[[#This Row],[Data Recebimento]])</f>
        <v>1900</v>
      </c>
      <c r="M4565" s="154"/>
      <c r="N4565" s="208"/>
      <c r="O45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6" spans="1:15">
      <c r="A4566" s="156"/>
      <c r="B4566" s="220"/>
      <c r="C4566" s="150"/>
      <c r="D4566" s="150"/>
      <c r="E4566" s="150"/>
      <c r="F4566" s="150"/>
      <c r="G4566" s="151"/>
      <c r="H4566" s="23">
        <f>MONTH(CtasReceber[[#This Row],[Data Vencimento]])</f>
        <v>1</v>
      </c>
      <c r="I4566" s="23">
        <f>YEAR(CtasReceber[[#This Row],[Data Vencimento]])</f>
        <v>1900</v>
      </c>
      <c r="J4566" s="156"/>
      <c r="K4566" s="23">
        <f>MONTH(CtasReceber[[#This Row],[Data Recebimento]])</f>
        <v>1</v>
      </c>
      <c r="L4566" s="23">
        <f>YEAR(CtasReceber[[#This Row],[Data Recebimento]])</f>
        <v>1900</v>
      </c>
      <c r="M4566" s="154"/>
      <c r="N4566" s="208"/>
      <c r="O45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7" spans="1:15">
      <c r="A4567" s="156"/>
      <c r="B4567" s="220"/>
      <c r="C4567" s="150"/>
      <c r="D4567" s="150"/>
      <c r="E4567" s="150"/>
      <c r="F4567" s="150"/>
      <c r="G4567" s="151"/>
      <c r="H4567" s="23">
        <f>MONTH(CtasReceber[[#This Row],[Data Vencimento]])</f>
        <v>1</v>
      </c>
      <c r="I4567" s="23">
        <f>YEAR(CtasReceber[[#This Row],[Data Vencimento]])</f>
        <v>1900</v>
      </c>
      <c r="J4567" s="156"/>
      <c r="K4567" s="23">
        <f>MONTH(CtasReceber[[#This Row],[Data Recebimento]])</f>
        <v>1</v>
      </c>
      <c r="L4567" s="23">
        <f>YEAR(CtasReceber[[#This Row],[Data Recebimento]])</f>
        <v>1900</v>
      </c>
      <c r="M4567" s="154"/>
      <c r="N4567" s="208"/>
      <c r="O45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8" spans="1:15">
      <c r="A4568" s="156"/>
      <c r="B4568" s="220"/>
      <c r="C4568" s="150"/>
      <c r="D4568" s="150"/>
      <c r="E4568" s="150"/>
      <c r="F4568" s="150"/>
      <c r="G4568" s="151"/>
      <c r="H4568" s="23">
        <f>MONTH(CtasReceber[[#This Row],[Data Vencimento]])</f>
        <v>1</v>
      </c>
      <c r="I4568" s="23">
        <f>YEAR(CtasReceber[[#This Row],[Data Vencimento]])</f>
        <v>1900</v>
      </c>
      <c r="J4568" s="156"/>
      <c r="K4568" s="23">
        <f>MONTH(CtasReceber[[#This Row],[Data Recebimento]])</f>
        <v>1</v>
      </c>
      <c r="L4568" s="23">
        <f>YEAR(CtasReceber[[#This Row],[Data Recebimento]])</f>
        <v>1900</v>
      </c>
      <c r="M4568" s="154"/>
      <c r="N4568" s="208"/>
      <c r="O45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69" spans="1:15">
      <c r="A4569" s="156"/>
      <c r="B4569" s="220"/>
      <c r="C4569" s="150"/>
      <c r="D4569" s="150"/>
      <c r="E4569" s="150"/>
      <c r="F4569" s="150"/>
      <c r="G4569" s="151"/>
      <c r="H4569" s="23">
        <f>MONTH(CtasReceber[[#This Row],[Data Vencimento]])</f>
        <v>1</v>
      </c>
      <c r="I4569" s="23">
        <f>YEAR(CtasReceber[[#This Row],[Data Vencimento]])</f>
        <v>1900</v>
      </c>
      <c r="J4569" s="156"/>
      <c r="K4569" s="23">
        <f>MONTH(CtasReceber[[#This Row],[Data Recebimento]])</f>
        <v>1</v>
      </c>
      <c r="L4569" s="23">
        <f>YEAR(CtasReceber[[#This Row],[Data Recebimento]])</f>
        <v>1900</v>
      </c>
      <c r="M4569" s="154"/>
      <c r="N4569" s="208"/>
      <c r="O45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0" spans="1:15">
      <c r="A4570" s="156"/>
      <c r="B4570" s="220"/>
      <c r="C4570" s="150"/>
      <c r="D4570" s="150"/>
      <c r="E4570" s="150"/>
      <c r="F4570" s="150"/>
      <c r="G4570" s="151"/>
      <c r="H4570" s="23">
        <f>MONTH(CtasReceber[[#This Row],[Data Vencimento]])</f>
        <v>1</v>
      </c>
      <c r="I4570" s="23">
        <f>YEAR(CtasReceber[[#This Row],[Data Vencimento]])</f>
        <v>1900</v>
      </c>
      <c r="J4570" s="156"/>
      <c r="K4570" s="23">
        <f>MONTH(CtasReceber[[#This Row],[Data Recebimento]])</f>
        <v>1</v>
      </c>
      <c r="L4570" s="23">
        <f>YEAR(CtasReceber[[#This Row],[Data Recebimento]])</f>
        <v>1900</v>
      </c>
      <c r="M4570" s="154"/>
      <c r="N4570" s="208"/>
      <c r="O45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1" spans="1:15">
      <c r="A4571" s="156"/>
      <c r="B4571" s="220"/>
      <c r="C4571" s="150"/>
      <c r="D4571" s="150"/>
      <c r="E4571" s="150"/>
      <c r="F4571" s="150"/>
      <c r="G4571" s="151"/>
      <c r="H4571" s="23">
        <f>MONTH(CtasReceber[[#This Row],[Data Vencimento]])</f>
        <v>1</v>
      </c>
      <c r="I4571" s="23">
        <f>YEAR(CtasReceber[[#This Row],[Data Vencimento]])</f>
        <v>1900</v>
      </c>
      <c r="J4571" s="156"/>
      <c r="K4571" s="23">
        <f>MONTH(CtasReceber[[#This Row],[Data Recebimento]])</f>
        <v>1</v>
      </c>
      <c r="L4571" s="23">
        <f>YEAR(CtasReceber[[#This Row],[Data Recebimento]])</f>
        <v>1900</v>
      </c>
      <c r="M4571" s="154"/>
      <c r="N4571" s="208"/>
      <c r="O45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2" spans="1:15">
      <c r="A4572" s="156"/>
      <c r="B4572" s="220"/>
      <c r="C4572" s="150"/>
      <c r="D4572" s="150"/>
      <c r="E4572" s="150"/>
      <c r="F4572" s="150"/>
      <c r="G4572" s="151"/>
      <c r="H4572" s="23">
        <f>MONTH(CtasReceber[[#This Row],[Data Vencimento]])</f>
        <v>1</v>
      </c>
      <c r="I4572" s="23">
        <f>YEAR(CtasReceber[[#This Row],[Data Vencimento]])</f>
        <v>1900</v>
      </c>
      <c r="J4572" s="156"/>
      <c r="K4572" s="23">
        <f>MONTH(CtasReceber[[#This Row],[Data Recebimento]])</f>
        <v>1</v>
      </c>
      <c r="L4572" s="23">
        <f>YEAR(CtasReceber[[#This Row],[Data Recebimento]])</f>
        <v>1900</v>
      </c>
      <c r="M4572" s="154"/>
      <c r="N4572" s="208"/>
      <c r="O45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3" spans="1:15">
      <c r="A4573" s="156"/>
      <c r="B4573" s="220"/>
      <c r="C4573" s="150"/>
      <c r="D4573" s="150"/>
      <c r="E4573" s="150"/>
      <c r="F4573" s="150"/>
      <c r="G4573" s="151"/>
      <c r="H4573" s="23">
        <f>MONTH(CtasReceber[[#This Row],[Data Vencimento]])</f>
        <v>1</v>
      </c>
      <c r="I4573" s="23">
        <f>YEAR(CtasReceber[[#This Row],[Data Vencimento]])</f>
        <v>1900</v>
      </c>
      <c r="J4573" s="156"/>
      <c r="K4573" s="23">
        <f>MONTH(CtasReceber[[#This Row],[Data Recebimento]])</f>
        <v>1</v>
      </c>
      <c r="L4573" s="23">
        <f>YEAR(CtasReceber[[#This Row],[Data Recebimento]])</f>
        <v>1900</v>
      </c>
      <c r="M4573" s="154"/>
      <c r="N4573" s="208"/>
      <c r="O45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4" spans="1:15">
      <c r="A4574" s="156"/>
      <c r="B4574" s="220"/>
      <c r="C4574" s="150"/>
      <c r="D4574" s="150"/>
      <c r="E4574" s="150"/>
      <c r="F4574" s="150"/>
      <c r="G4574" s="151"/>
      <c r="H4574" s="23">
        <f>MONTH(CtasReceber[[#This Row],[Data Vencimento]])</f>
        <v>1</v>
      </c>
      <c r="I4574" s="23">
        <f>YEAR(CtasReceber[[#This Row],[Data Vencimento]])</f>
        <v>1900</v>
      </c>
      <c r="J4574" s="156"/>
      <c r="K4574" s="23">
        <f>MONTH(CtasReceber[[#This Row],[Data Recebimento]])</f>
        <v>1</v>
      </c>
      <c r="L4574" s="23">
        <f>YEAR(CtasReceber[[#This Row],[Data Recebimento]])</f>
        <v>1900</v>
      </c>
      <c r="M4574" s="154"/>
      <c r="N4574" s="208"/>
      <c r="O45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5" spans="1:15">
      <c r="A4575" s="156"/>
      <c r="B4575" s="220"/>
      <c r="C4575" s="150"/>
      <c r="D4575" s="150"/>
      <c r="E4575" s="150"/>
      <c r="F4575" s="150"/>
      <c r="G4575" s="151"/>
      <c r="H4575" s="23">
        <f>MONTH(CtasReceber[[#This Row],[Data Vencimento]])</f>
        <v>1</v>
      </c>
      <c r="I4575" s="23">
        <f>YEAR(CtasReceber[[#This Row],[Data Vencimento]])</f>
        <v>1900</v>
      </c>
      <c r="J4575" s="156"/>
      <c r="K4575" s="23">
        <f>MONTH(CtasReceber[[#This Row],[Data Recebimento]])</f>
        <v>1</v>
      </c>
      <c r="L4575" s="23">
        <f>YEAR(CtasReceber[[#This Row],[Data Recebimento]])</f>
        <v>1900</v>
      </c>
      <c r="M4575" s="154"/>
      <c r="N4575" s="208"/>
      <c r="O45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6" spans="1:15">
      <c r="A4576" s="156"/>
      <c r="B4576" s="220"/>
      <c r="C4576" s="150"/>
      <c r="D4576" s="150"/>
      <c r="E4576" s="150"/>
      <c r="F4576" s="150"/>
      <c r="G4576" s="151"/>
      <c r="H4576" s="23">
        <f>MONTH(CtasReceber[[#This Row],[Data Vencimento]])</f>
        <v>1</v>
      </c>
      <c r="I4576" s="23">
        <f>YEAR(CtasReceber[[#This Row],[Data Vencimento]])</f>
        <v>1900</v>
      </c>
      <c r="J4576" s="156"/>
      <c r="K4576" s="23">
        <f>MONTH(CtasReceber[[#This Row],[Data Recebimento]])</f>
        <v>1</v>
      </c>
      <c r="L4576" s="23">
        <f>YEAR(CtasReceber[[#This Row],[Data Recebimento]])</f>
        <v>1900</v>
      </c>
      <c r="M4576" s="154"/>
      <c r="N4576" s="208"/>
      <c r="O45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7" spans="1:15">
      <c r="A4577" s="156"/>
      <c r="B4577" s="220"/>
      <c r="C4577" s="150"/>
      <c r="D4577" s="150"/>
      <c r="E4577" s="150"/>
      <c r="F4577" s="150"/>
      <c r="G4577" s="151"/>
      <c r="H4577" s="23">
        <f>MONTH(CtasReceber[[#This Row],[Data Vencimento]])</f>
        <v>1</v>
      </c>
      <c r="I4577" s="23">
        <f>YEAR(CtasReceber[[#This Row],[Data Vencimento]])</f>
        <v>1900</v>
      </c>
      <c r="J4577" s="156"/>
      <c r="K4577" s="23">
        <f>MONTH(CtasReceber[[#This Row],[Data Recebimento]])</f>
        <v>1</v>
      </c>
      <c r="L4577" s="23">
        <f>YEAR(CtasReceber[[#This Row],[Data Recebimento]])</f>
        <v>1900</v>
      </c>
      <c r="M4577" s="154"/>
      <c r="N4577" s="208"/>
      <c r="O45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8" spans="1:15">
      <c r="A4578" s="156"/>
      <c r="B4578" s="220"/>
      <c r="C4578" s="150"/>
      <c r="D4578" s="150"/>
      <c r="E4578" s="150"/>
      <c r="F4578" s="150"/>
      <c r="G4578" s="151"/>
      <c r="H4578" s="23">
        <f>MONTH(CtasReceber[[#This Row],[Data Vencimento]])</f>
        <v>1</v>
      </c>
      <c r="I4578" s="23">
        <f>YEAR(CtasReceber[[#This Row],[Data Vencimento]])</f>
        <v>1900</v>
      </c>
      <c r="J4578" s="156"/>
      <c r="K4578" s="23">
        <f>MONTH(CtasReceber[[#This Row],[Data Recebimento]])</f>
        <v>1</v>
      </c>
      <c r="L4578" s="23">
        <f>YEAR(CtasReceber[[#This Row],[Data Recebimento]])</f>
        <v>1900</v>
      </c>
      <c r="M4578" s="154"/>
      <c r="N4578" s="208"/>
      <c r="O45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79" spans="1:15">
      <c r="A4579" s="156"/>
      <c r="B4579" s="220"/>
      <c r="C4579" s="150"/>
      <c r="D4579" s="150"/>
      <c r="E4579" s="150"/>
      <c r="F4579" s="150"/>
      <c r="G4579" s="151"/>
      <c r="H4579" s="23">
        <f>MONTH(CtasReceber[[#This Row],[Data Vencimento]])</f>
        <v>1</v>
      </c>
      <c r="I4579" s="23">
        <f>YEAR(CtasReceber[[#This Row],[Data Vencimento]])</f>
        <v>1900</v>
      </c>
      <c r="J4579" s="156"/>
      <c r="K4579" s="23">
        <f>MONTH(CtasReceber[[#This Row],[Data Recebimento]])</f>
        <v>1</v>
      </c>
      <c r="L4579" s="23">
        <f>YEAR(CtasReceber[[#This Row],[Data Recebimento]])</f>
        <v>1900</v>
      </c>
      <c r="M4579" s="154"/>
      <c r="N4579" s="208"/>
      <c r="O45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0" spans="1:15">
      <c r="A4580" s="156"/>
      <c r="B4580" s="220"/>
      <c r="C4580" s="150"/>
      <c r="D4580" s="150"/>
      <c r="E4580" s="150"/>
      <c r="F4580" s="150"/>
      <c r="G4580" s="151"/>
      <c r="H4580" s="23">
        <f>MONTH(CtasReceber[[#This Row],[Data Vencimento]])</f>
        <v>1</v>
      </c>
      <c r="I4580" s="23">
        <f>YEAR(CtasReceber[[#This Row],[Data Vencimento]])</f>
        <v>1900</v>
      </c>
      <c r="J4580" s="156"/>
      <c r="K4580" s="23">
        <f>MONTH(CtasReceber[[#This Row],[Data Recebimento]])</f>
        <v>1</v>
      </c>
      <c r="L4580" s="23">
        <f>YEAR(CtasReceber[[#This Row],[Data Recebimento]])</f>
        <v>1900</v>
      </c>
      <c r="M4580" s="154"/>
      <c r="N4580" s="208"/>
      <c r="O45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1" spans="1:15">
      <c r="A4581" s="156"/>
      <c r="B4581" s="220"/>
      <c r="C4581" s="150"/>
      <c r="D4581" s="150"/>
      <c r="E4581" s="150"/>
      <c r="F4581" s="150"/>
      <c r="G4581" s="151"/>
      <c r="H4581" s="23">
        <f>MONTH(CtasReceber[[#This Row],[Data Vencimento]])</f>
        <v>1</v>
      </c>
      <c r="I4581" s="23">
        <f>YEAR(CtasReceber[[#This Row],[Data Vencimento]])</f>
        <v>1900</v>
      </c>
      <c r="J4581" s="156"/>
      <c r="K4581" s="23">
        <f>MONTH(CtasReceber[[#This Row],[Data Recebimento]])</f>
        <v>1</v>
      </c>
      <c r="L4581" s="23">
        <f>YEAR(CtasReceber[[#This Row],[Data Recebimento]])</f>
        <v>1900</v>
      </c>
      <c r="M4581" s="154"/>
      <c r="N4581" s="208"/>
      <c r="O45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2" spans="1:15">
      <c r="A4582" s="156"/>
      <c r="B4582" s="220"/>
      <c r="C4582" s="150"/>
      <c r="D4582" s="150"/>
      <c r="E4582" s="150"/>
      <c r="F4582" s="150"/>
      <c r="G4582" s="151"/>
      <c r="H4582" s="23">
        <f>MONTH(CtasReceber[[#This Row],[Data Vencimento]])</f>
        <v>1</v>
      </c>
      <c r="I4582" s="23">
        <f>YEAR(CtasReceber[[#This Row],[Data Vencimento]])</f>
        <v>1900</v>
      </c>
      <c r="J4582" s="156"/>
      <c r="K4582" s="23">
        <f>MONTH(CtasReceber[[#This Row],[Data Recebimento]])</f>
        <v>1</v>
      </c>
      <c r="L4582" s="23">
        <f>YEAR(CtasReceber[[#This Row],[Data Recebimento]])</f>
        <v>1900</v>
      </c>
      <c r="M4582" s="154"/>
      <c r="N4582" s="208"/>
      <c r="O45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3" spans="1:15">
      <c r="A4583" s="156"/>
      <c r="B4583" s="220"/>
      <c r="C4583" s="150"/>
      <c r="D4583" s="150"/>
      <c r="E4583" s="150"/>
      <c r="F4583" s="150"/>
      <c r="G4583" s="151"/>
      <c r="H4583" s="23">
        <f>MONTH(CtasReceber[[#This Row],[Data Vencimento]])</f>
        <v>1</v>
      </c>
      <c r="I4583" s="23">
        <f>YEAR(CtasReceber[[#This Row],[Data Vencimento]])</f>
        <v>1900</v>
      </c>
      <c r="J4583" s="156"/>
      <c r="K4583" s="23">
        <f>MONTH(CtasReceber[[#This Row],[Data Recebimento]])</f>
        <v>1</v>
      </c>
      <c r="L4583" s="23">
        <f>YEAR(CtasReceber[[#This Row],[Data Recebimento]])</f>
        <v>1900</v>
      </c>
      <c r="M4583" s="154"/>
      <c r="N4583" s="208"/>
      <c r="O45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4" spans="1:15">
      <c r="A4584" s="156"/>
      <c r="B4584" s="220"/>
      <c r="C4584" s="150"/>
      <c r="D4584" s="150"/>
      <c r="E4584" s="150"/>
      <c r="F4584" s="150"/>
      <c r="G4584" s="151"/>
      <c r="H4584" s="23">
        <f>MONTH(CtasReceber[[#This Row],[Data Vencimento]])</f>
        <v>1</v>
      </c>
      <c r="I4584" s="23">
        <f>YEAR(CtasReceber[[#This Row],[Data Vencimento]])</f>
        <v>1900</v>
      </c>
      <c r="J4584" s="156"/>
      <c r="K4584" s="23">
        <f>MONTH(CtasReceber[[#This Row],[Data Recebimento]])</f>
        <v>1</v>
      </c>
      <c r="L4584" s="23">
        <f>YEAR(CtasReceber[[#This Row],[Data Recebimento]])</f>
        <v>1900</v>
      </c>
      <c r="M4584" s="154"/>
      <c r="N4584" s="208"/>
      <c r="O45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5" spans="1:15">
      <c r="A4585" s="156"/>
      <c r="B4585" s="220"/>
      <c r="C4585" s="150"/>
      <c r="D4585" s="150"/>
      <c r="E4585" s="150"/>
      <c r="F4585" s="150"/>
      <c r="G4585" s="151"/>
      <c r="H4585" s="23">
        <f>MONTH(CtasReceber[[#This Row],[Data Vencimento]])</f>
        <v>1</v>
      </c>
      <c r="I4585" s="23">
        <f>YEAR(CtasReceber[[#This Row],[Data Vencimento]])</f>
        <v>1900</v>
      </c>
      <c r="J4585" s="156"/>
      <c r="K4585" s="23">
        <f>MONTH(CtasReceber[[#This Row],[Data Recebimento]])</f>
        <v>1</v>
      </c>
      <c r="L4585" s="23">
        <f>YEAR(CtasReceber[[#This Row],[Data Recebimento]])</f>
        <v>1900</v>
      </c>
      <c r="M4585" s="154"/>
      <c r="N4585" s="208"/>
      <c r="O45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6" spans="1:15">
      <c r="A4586" s="156"/>
      <c r="B4586" s="220"/>
      <c r="C4586" s="150"/>
      <c r="D4586" s="150"/>
      <c r="E4586" s="150"/>
      <c r="F4586" s="150"/>
      <c r="G4586" s="151"/>
      <c r="H4586" s="23">
        <f>MONTH(CtasReceber[[#This Row],[Data Vencimento]])</f>
        <v>1</v>
      </c>
      <c r="I4586" s="23">
        <f>YEAR(CtasReceber[[#This Row],[Data Vencimento]])</f>
        <v>1900</v>
      </c>
      <c r="J4586" s="156"/>
      <c r="K4586" s="23">
        <f>MONTH(CtasReceber[[#This Row],[Data Recebimento]])</f>
        <v>1</v>
      </c>
      <c r="L4586" s="23">
        <f>YEAR(CtasReceber[[#This Row],[Data Recebimento]])</f>
        <v>1900</v>
      </c>
      <c r="M4586" s="154"/>
      <c r="N4586" s="208"/>
      <c r="O45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7" spans="1:15">
      <c r="A4587" s="156"/>
      <c r="B4587" s="220"/>
      <c r="C4587" s="150"/>
      <c r="D4587" s="150"/>
      <c r="E4587" s="150"/>
      <c r="F4587" s="150"/>
      <c r="G4587" s="151"/>
      <c r="H4587" s="23">
        <f>MONTH(CtasReceber[[#This Row],[Data Vencimento]])</f>
        <v>1</v>
      </c>
      <c r="I4587" s="23">
        <f>YEAR(CtasReceber[[#This Row],[Data Vencimento]])</f>
        <v>1900</v>
      </c>
      <c r="J4587" s="156"/>
      <c r="K4587" s="23">
        <f>MONTH(CtasReceber[[#This Row],[Data Recebimento]])</f>
        <v>1</v>
      </c>
      <c r="L4587" s="23">
        <f>YEAR(CtasReceber[[#This Row],[Data Recebimento]])</f>
        <v>1900</v>
      </c>
      <c r="M4587" s="154"/>
      <c r="N4587" s="208"/>
      <c r="O45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8" spans="1:15">
      <c r="A4588" s="156"/>
      <c r="B4588" s="220"/>
      <c r="C4588" s="150"/>
      <c r="D4588" s="150"/>
      <c r="E4588" s="150"/>
      <c r="F4588" s="150"/>
      <c r="G4588" s="151"/>
      <c r="H4588" s="23">
        <f>MONTH(CtasReceber[[#This Row],[Data Vencimento]])</f>
        <v>1</v>
      </c>
      <c r="I4588" s="23">
        <f>YEAR(CtasReceber[[#This Row],[Data Vencimento]])</f>
        <v>1900</v>
      </c>
      <c r="J4588" s="156"/>
      <c r="K4588" s="23">
        <f>MONTH(CtasReceber[[#This Row],[Data Recebimento]])</f>
        <v>1</v>
      </c>
      <c r="L4588" s="23">
        <f>YEAR(CtasReceber[[#This Row],[Data Recebimento]])</f>
        <v>1900</v>
      </c>
      <c r="M4588" s="154"/>
      <c r="N4588" s="208"/>
      <c r="O45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89" spans="1:15">
      <c r="A4589" s="156"/>
      <c r="B4589" s="220"/>
      <c r="C4589" s="150"/>
      <c r="D4589" s="150"/>
      <c r="E4589" s="150"/>
      <c r="F4589" s="150"/>
      <c r="G4589" s="151"/>
      <c r="H4589" s="23">
        <f>MONTH(CtasReceber[[#This Row],[Data Vencimento]])</f>
        <v>1</v>
      </c>
      <c r="I4589" s="23">
        <f>YEAR(CtasReceber[[#This Row],[Data Vencimento]])</f>
        <v>1900</v>
      </c>
      <c r="J4589" s="156"/>
      <c r="K4589" s="23">
        <f>MONTH(CtasReceber[[#This Row],[Data Recebimento]])</f>
        <v>1</v>
      </c>
      <c r="L4589" s="23">
        <f>YEAR(CtasReceber[[#This Row],[Data Recebimento]])</f>
        <v>1900</v>
      </c>
      <c r="M4589" s="154"/>
      <c r="N4589" s="208"/>
      <c r="O45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0" spans="1:15">
      <c r="A4590" s="156"/>
      <c r="B4590" s="220"/>
      <c r="C4590" s="150"/>
      <c r="D4590" s="150"/>
      <c r="E4590" s="150"/>
      <c r="F4590" s="150"/>
      <c r="G4590" s="151"/>
      <c r="H4590" s="23">
        <f>MONTH(CtasReceber[[#This Row],[Data Vencimento]])</f>
        <v>1</v>
      </c>
      <c r="I4590" s="23">
        <f>YEAR(CtasReceber[[#This Row],[Data Vencimento]])</f>
        <v>1900</v>
      </c>
      <c r="J4590" s="156"/>
      <c r="K4590" s="23">
        <f>MONTH(CtasReceber[[#This Row],[Data Recebimento]])</f>
        <v>1</v>
      </c>
      <c r="L4590" s="23">
        <f>YEAR(CtasReceber[[#This Row],[Data Recebimento]])</f>
        <v>1900</v>
      </c>
      <c r="M4590" s="154"/>
      <c r="N4590" s="208"/>
      <c r="O45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1" spans="1:15">
      <c r="A4591" s="156"/>
      <c r="B4591" s="220"/>
      <c r="C4591" s="150"/>
      <c r="D4591" s="150"/>
      <c r="E4591" s="150"/>
      <c r="F4591" s="150"/>
      <c r="G4591" s="151"/>
      <c r="H4591" s="23">
        <f>MONTH(CtasReceber[[#This Row],[Data Vencimento]])</f>
        <v>1</v>
      </c>
      <c r="I4591" s="23">
        <f>YEAR(CtasReceber[[#This Row],[Data Vencimento]])</f>
        <v>1900</v>
      </c>
      <c r="J4591" s="156"/>
      <c r="K4591" s="23">
        <f>MONTH(CtasReceber[[#This Row],[Data Recebimento]])</f>
        <v>1</v>
      </c>
      <c r="L4591" s="23">
        <f>YEAR(CtasReceber[[#This Row],[Data Recebimento]])</f>
        <v>1900</v>
      </c>
      <c r="M4591" s="154"/>
      <c r="N4591" s="208"/>
      <c r="O45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2" spans="1:15">
      <c r="A4592" s="156"/>
      <c r="B4592" s="220"/>
      <c r="C4592" s="150"/>
      <c r="D4592" s="150"/>
      <c r="E4592" s="150"/>
      <c r="F4592" s="150"/>
      <c r="G4592" s="151"/>
      <c r="H4592" s="23">
        <f>MONTH(CtasReceber[[#This Row],[Data Vencimento]])</f>
        <v>1</v>
      </c>
      <c r="I4592" s="23">
        <f>YEAR(CtasReceber[[#This Row],[Data Vencimento]])</f>
        <v>1900</v>
      </c>
      <c r="J4592" s="156"/>
      <c r="K4592" s="23">
        <f>MONTH(CtasReceber[[#This Row],[Data Recebimento]])</f>
        <v>1</v>
      </c>
      <c r="L4592" s="23">
        <f>YEAR(CtasReceber[[#This Row],[Data Recebimento]])</f>
        <v>1900</v>
      </c>
      <c r="M4592" s="154"/>
      <c r="N4592" s="208"/>
      <c r="O45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3" spans="1:15">
      <c r="A4593" s="156"/>
      <c r="B4593" s="220"/>
      <c r="C4593" s="150"/>
      <c r="D4593" s="150"/>
      <c r="E4593" s="150"/>
      <c r="F4593" s="150"/>
      <c r="G4593" s="151"/>
      <c r="H4593" s="23">
        <f>MONTH(CtasReceber[[#This Row],[Data Vencimento]])</f>
        <v>1</v>
      </c>
      <c r="I4593" s="23">
        <f>YEAR(CtasReceber[[#This Row],[Data Vencimento]])</f>
        <v>1900</v>
      </c>
      <c r="J4593" s="156"/>
      <c r="K4593" s="23">
        <f>MONTH(CtasReceber[[#This Row],[Data Recebimento]])</f>
        <v>1</v>
      </c>
      <c r="L4593" s="23">
        <f>YEAR(CtasReceber[[#This Row],[Data Recebimento]])</f>
        <v>1900</v>
      </c>
      <c r="M4593" s="154"/>
      <c r="N4593" s="208"/>
      <c r="O45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4" spans="1:15">
      <c r="A4594" s="156"/>
      <c r="B4594" s="220"/>
      <c r="C4594" s="150"/>
      <c r="D4594" s="150"/>
      <c r="E4594" s="150"/>
      <c r="F4594" s="150"/>
      <c r="G4594" s="151"/>
      <c r="H4594" s="23">
        <f>MONTH(CtasReceber[[#This Row],[Data Vencimento]])</f>
        <v>1</v>
      </c>
      <c r="I4594" s="23">
        <f>YEAR(CtasReceber[[#This Row],[Data Vencimento]])</f>
        <v>1900</v>
      </c>
      <c r="J4594" s="156"/>
      <c r="K4594" s="23">
        <f>MONTH(CtasReceber[[#This Row],[Data Recebimento]])</f>
        <v>1</v>
      </c>
      <c r="L4594" s="23">
        <f>YEAR(CtasReceber[[#This Row],[Data Recebimento]])</f>
        <v>1900</v>
      </c>
      <c r="M4594" s="154"/>
      <c r="N4594" s="208"/>
      <c r="O45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5" spans="1:15">
      <c r="A4595" s="156"/>
      <c r="B4595" s="220"/>
      <c r="C4595" s="150"/>
      <c r="D4595" s="150"/>
      <c r="E4595" s="150"/>
      <c r="F4595" s="150"/>
      <c r="G4595" s="151"/>
      <c r="H4595" s="23">
        <f>MONTH(CtasReceber[[#This Row],[Data Vencimento]])</f>
        <v>1</v>
      </c>
      <c r="I4595" s="23">
        <f>YEAR(CtasReceber[[#This Row],[Data Vencimento]])</f>
        <v>1900</v>
      </c>
      <c r="J4595" s="156"/>
      <c r="K4595" s="23">
        <f>MONTH(CtasReceber[[#This Row],[Data Recebimento]])</f>
        <v>1</v>
      </c>
      <c r="L4595" s="23">
        <f>YEAR(CtasReceber[[#This Row],[Data Recebimento]])</f>
        <v>1900</v>
      </c>
      <c r="M4595" s="154"/>
      <c r="N4595" s="208"/>
      <c r="O45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6" spans="1:15">
      <c r="A4596" s="156"/>
      <c r="B4596" s="220"/>
      <c r="C4596" s="150"/>
      <c r="D4596" s="150"/>
      <c r="E4596" s="150"/>
      <c r="F4596" s="150"/>
      <c r="G4596" s="151"/>
      <c r="H4596" s="23">
        <f>MONTH(CtasReceber[[#This Row],[Data Vencimento]])</f>
        <v>1</v>
      </c>
      <c r="I4596" s="23">
        <f>YEAR(CtasReceber[[#This Row],[Data Vencimento]])</f>
        <v>1900</v>
      </c>
      <c r="J4596" s="156"/>
      <c r="K4596" s="23">
        <f>MONTH(CtasReceber[[#This Row],[Data Recebimento]])</f>
        <v>1</v>
      </c>
      <c r="L4596" s="23">
        <f>YEAR(CtasReceber[[#This Row],[Data Recebimento]])</f>
        <v>1900</v>
      </c>
      <c r="M4596" s="154"/>
      <c r="N4596" s="208"/>
      <c r="O45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7" spans="1:15">
      <c r="A4597" s="156"/>
      <c r="B4597" s="220"/>
      <c r="C4597" s="150"/>
      <c r="D4597" s="150"/>
      <c r="E4597" s="150"/>
      <c r="F4597" s="150"/>
      <c r="G4597" s="151"/>
      <c r="H4597" s="23">
        <f>MONTH(CtasReceber[[#This Row],[Data Vencimento]])</f>
        <v>1</v>
      </c>
      <c r="I4597" s="23">
        <f>YEAR(CtasReceber[[#This Row],[Data Vencimento]])</f>
        <v>1900</v>
      </c>
      <c r="J4597" s="156"/>
      <c r="K4597" s="23">
        <f>MONTH(CtasReceber[[#This Row],[Data Recebimento]])</f>
        <v>1</v>
      </c>
      <c r="L4597" s="23">
        <f>YEAR(CtasReceber[[#This Row],[Data Recebimento]])</f>
        <v>1900</v>
      </c>
      <c r="M4597" s="154"/>
      <c r="N4597" s="208"/>
      <c r="O45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8" spans="1:15">
      <c r="A4598" s="156"/>
      <c r="B4598" s="220"/>
      <c r="C4598" s="150"/>
      <c r="D4598" s="150"/>
      <c r="E4598" s="150"/>
      <c r="F4598" s="150"/>
      <c r="G4598" s="151"/>
      <c r="H4598" s="23">
        <f>MONTH(CtasReceber[[#This Row],[Data Vencimento]])</f>
        <v>1</v>
      </c>
      <c r="I4598" s="23">
        <f>YEAR(CtasReceber[[#This Row],[Data Vencimento]])</f>
        <v>1900</v>
      </c>
      <c r="J4598" s="156"/>
      <c r="K4598" s="23">
        <f>MONTH(CtasReceber[[#This Row],[Data Recebimento]])</f>
        <v>1</v>
      </c>
      <c r="L4598" s="23">
        <f>YEAR(CtasReceber[[#This Row],[Data Recebimento]])</f>
        <v>1900</v>
      </c>
      <c r="M4598" s="154"/>
      <c r="N4598" s="208"/>
      <c r="O45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599" spans="1:15">
      <c r="A4599" s="156"/>
      <c r="B4599" s="220"/>
      <c r="C4599" s="150"/>
      <c r="D4599" s="150"/>
      <c r="E4599" s="150"/>
      <c r="F4599" s="150"/>
      <c r="G4599" s="151"/>
      <c r="H4599" s="23">
        <f>MONTH(CtasReceber[[#This Row],[Data Vencimento]])</f>
        <v>1</v>
      </c>
      <c r="I4599" s="23">
        <f>YEAR(CtasReceber[[#This Row],[Data Vencimento]])</f>
        <v>1900</v>
      </c>
      <c r="J4599" s="156"/>
      <c r="K4599" s="23">
        <f>MONTH(CtasReceber[[#This Row],[Data Recebimento]])</f>
        <v>1</v>
      </c>
      <c r="L4599" s="23">
        <f>YEAR(CtasReceber[[#This Row],[Data Recebimento]])</f>
        <v>1900</v>
      </c>
      <c r="M4599" s="154"/>
      <c r="N4599" s="208"/>
      <c r="O45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0" spans="1:15">
      <c r="A4600" s="156"/>
      <c r="B4600" s="220"/>
      <c r="C4600" s="150"/>
      <c r="D4600" s="150"/>
      <c r="E4600" s="150"/>
      <c r="F4600" s="150"/>
      <c r="G4600" s="151"/>
      <c r="H4600" s="23">
        <f>MONTH(CtasReceber[[#This Row],[Data Vencimento]])</f>
        <v>1</v>
      </c>
      <c r="I4600" s="23">
        <f>YEAR(CtasReceber[[#This Row],[Data Vencimento]])</f>
        <v>1900</v>
      </c>
      <c r="J4600" s="156"/>
      <c r="K4600" s="23">
        <f>MONTH(CtasReceber[[#This Row],[Data Recebimento]])</f>
        <v>1</v>
      </c>
      <c r="L4600" s="23">
        <f>YEAR(CtasReceber[[#This Row],[Data Recebimento]])</f>
        <v>1900</v>
      </c>
      <c r="M4600" s="154"/>
      <c r="N4600" s="208"/>
      <c r="O46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1" spans="1:15">
      <c r="A4601" s="156"/>
      <c r="B4601" s="220"/>
      <c r="C4601" s="150"/>
      <c r="D4601" s="150"/>
      <c r="E4601" s="150"/>
      <c r="F4601" s="150"/>
      <c r="G4601" s="151"/>
      <c r="H4601" s="23">
        <f>MONTH(CtasReceber[[#This Row],[Data Vencimento]])</f>
        <v>1</v>
      </c>
      <c r="I4601" s="23">
        <f>YEAR(CtasReceber[[#This Row],[Data Vencimento]])</f>
        <v>1900</v>
      </c>
      <c r="J4601" s="156"/>
      <c r="K4601" s="23">
        <f>MONTH(CtasReceber[[#This Row],[Data Recebimento]])</f>
        <v>1</v>
      </c>
      <c r="L4601" s="23">
        <f>YEAR(CtasReceber[[#This Row],[Data Recebimento]])</f>
        <v>1900</v>
      </c>
      <c r="M4601" s="154"/>
      <c r="N4601" s="208"/>
      <c r="O46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2" spans="1:15">
      <c r="A4602" s="156"/>
      <c r="B4602" s="220"/>
      <c r="C4602" s="150"/>
      <c r="D4602" s="150"/>
      <c r="E4602" s="150"/>
      <c r="F4602" s="150"/>
      <c r="G4602" s="151"/>
      <c r="H4602" s="23">
        <f>MONTH(CtasReceber[[#This Row],[Data Vencimento]])</f>
        <v>1</v>
      </c>
      <c r="I4602" s="23">
        <f>YEAR(CtasReceber[[#This Row],[Data Vencimento]])</f>
        <v>1900</v>
      </c>
      <c r="J4602" s="156"/>
      <c r="K4602" s="23">
        <f>MONTH(CtasReceber[[#This Row],[Data Recebimento]])</f>
        <v>1</v>
      </c>
      <c r="L4602" s="23">
        <f>YEAR(CtasReceber[[#This Row],[Data Recebimento]])</f>
        <v>1900</v>
      </c>
      <c r="M4602" s="154"/>
      <c r="N4602" s="208"/>
      <c r="O46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3" spans="1:15">
      <c r="A4603" s="156"/>
      <c r="B4603" s="220"/>
      <c r="C4603" s="150"/>
      <c r="D4603" s="150"/>
      <c r="E4603" s="150"/>
      <c r="F4603" s="150"/>
      <c r="G4603" s="151"/>
      <c r="H4603" s="23">
        <f>MONTH(CtasReceber[[#This Row],[Data Vencimento]])</f>
        <v>1</v>
      </c>
      <c r="I4603" s="23">
        <f>YEAR(CtasReceber[[#This Row],[Data Vencimento]])</f>
        <v>1900</v>
      </c>
      <c r="J4603" s="156"/>
      <c r="K4603" s="23">
        <f>MONTH(CtasReceber[[#This Row],[Data Recebimento]])</f>
        <v>1</v>
      </c>
      <c r="L4603" s="23">
        <f>YEAR(CtasReceber[[#This Row],[Data Recebimento]])</f>
        <v>1900</v>
      </c>
      <c r="M4603" s="154"/>
      <c r="N4603" s="208"/>
      <c r="O46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4" spans="1:15">
      <c r="A4604" s="156"/>
      <c r="B4604" s="220"/>
      <c r="C4604" s="150"/>
      <c r="D4604" s="150"/>
      <c r="E4604" s="150"/>
      <c r="F4604" s="150"/>
      <c r="G4604" s="151"/>
      <c r="H4604" s="23">
        <f>MONTH(CtasReceber[[#This Row],[Data Vencimento]])</f>
        <v>1</v>
      </c>
      <c r="I4604" s="23">
        <f>YEAR(CtasReceber[[#This Row],[Data Vencimento]])</f>
        <v>1900</v>
      </c>
      <c r="J4604" s="156"/>
      <c r="K4604" s="23">
        <f>MONTH(CtasReceber[[#This Row],[Data Recebimento]])</f>
        <v>1</v>
      </c>
      <c r="L4604" s="23">
        <f>YEAR(CtasReceber[[#This Row],[Data Recebimento]])</f>
        <v>1900</v>
      </c>
      <c r="M4604" s="154"/>
      <c r="N4604" s="208"/>
      <c r="O46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5" spans="1:15">
      <c r="A4605" s="156"/>
      <c r="B4605" s="220"/>
      <c r="C4605" s="150"/>
      <c r="D4605" s="150"/>
      <c r="E4605" s="150"/>
      <c r="F4605" s="150"/>
      <c r="G4605" s="151"/>
      <c r="H4605" s="23">
        <f>MONTH(CtasReceber[[#This Row],[Data Vencimento]])</f>
        <v>1</v>
      </c>
      <c r="I4605" s="23">
        <f>YEAR(CtasReceber[[#This Row],[Data Vencimento]])</f>
        <v>1900</v>
      </c>
      <c r="J4605" s="156"/>
      <c r="K4605" s="23">
        <f>MONTH(CtasReceber[[#This Row],[Data Recebimento]])</f>
        <v>1</v>
      </c>
      <c r="L4605" s="23">
        <f>YEAR(CtasReceber[[#This Row],[Data Recebimento]])</f>
        <v>1900</v>
      </c>
      <c r="M4605" s="154"/>
      <c r="N4605" s="208"/>
      <c r="O46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6" spans="1:15">
      <c r="A4606" s="156"/>
      <c r="B4606" s="220"/>
      <c r="C4606" s="150"/>
      <c r="D4606" s="150"/>
      <c r="E4606" s="150"/>
      <c r="F4606" s="150"/>
      <c r="G4606" s="151"/>
      <c r="H4606" s="23">
        <f>MONTH(CtasReceber[[#This Row],[Data Vencimento]])</f>
        <v>1</v>
      </c>
      <c r="I4606" s="23">
        <f>YEAR(CtasReceber[[#This Row],[Data Vencimento]])</f>
        <v>1900</v>
      </c>
      <c r="J4606" s="156"/>
      <c r="K4606" s="23">
        <f>MONTH(CtasReceber[[#This Row],[Data Recebimento]])</f>
        <v>1</v>
      </c>
      <c r="L4606" s="23">
        <f>YEAR(CtasReceber[[#This Row],[Data Recebimento]])</f>
        <v>1900</v>
      </c>
      <c r="M4606" s="154"/>
      <c r="N4606" s="208"/>
      <c r="O46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7" spans="1:15">
      <c r="A4607" s="156"/>
      <c r="B4607" s="220"/>
      <c r="C4607" s="150"/>
      <c r="D4607" s="150"/>
      <c r="E4607" s="150"/>
      <c r="F4607" s="150"/>
      <c r="G4607" s="151"/>
      <c r="H4607" s="23">
        <f>MONTH(CtasReceber[[#This Row],[Data Vencimento]])</f>
        <v>1</v>
      </c>
      <c r="I4607" s="23">
        <f>YEAR(CtasReceber[[#This Row],[Data Vencimento]])</f>
        <v>1900</v>
      </c>
      <c r="J4607" s="156"/>
      <c r="K4607" s="23">
        <f>MONTH(CtasReceber[[#This Row],[Data Recebimento]])</f>
        <v>1</v>
      </c>
      <c r="L4607" s="23">
        <f>YEAR(CtasReceber[[#This Row],[Data Recebimento]])</f>
        <v>1900</v>
      </c>
      <c r="M4607" s="154"/>
      <c r="N4607" s="208"/>
      <c r="O46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8" spans="1:15">
      <c r="A4608" s="156"/>
      <c r="B4608" s="220"/>
      <c r="C4608" s="150"/>
      <c r="D4608" s="150"/>
      <c r="E4608" s="150"/>
      <c r="F4608" s="150"/>
      <c r="G4608" s="151"/>
      <c r="H4608" s="23">
        <f>MONTH(CtasReceber[[#This Row],[Data Vencimento]])</f>
        <v>1</v>
      </c>
      <c r="I4608" s="23">
        <f>YEAR(CtasReceber[[#This Row],[Data Vencimento]])</f>
        <v>1900</v>
      </c>
      <c r="J4608" s="156"/>
      <c r="K4608" s="23">
        <f>MONTH(CtasReceber[[#This Row],[Data Recebimento]])</f>
        <v>1</v>
      </c>
      <c r="L4608" s="23">
        <f>YEAR(CtasReceber[[#This Row],[Data Recebimento]])</f>
        <v>1900</v>
      </c>
      <c r="M4608" s="154"/>
      <c r="N4608" s="208"/>
      <c r="O46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09" spans="1:15">
      <c r="A4609" s="156"/>
      <c r="B4609" s="220"/>
      <c r="C4609" s="150"/>
      <c r="D4609" s="150"/>
      <c r="E4609" s="150"/>
      <c r="F4609" s="150"/>
      <c r="G4609" s="151"/>
      <c r="H4609" s="23">
        <f>MONTH(CtasReceber[[#This Row],[Data Vencimento]])</f>
        <v>1</v>
      </c>
      <c r="I4609" s="23">
        <f>YEAR(CtasReceber[[#This Row],[Data Vencimento]])</f>
        <v>1900</v>
      </c>
      <c r="J4609" s="156"/>
      <c r="K4609" s="23">
        <f>MONTH(CtasReceber[[#This Row],[Data Recebimento]])</f>
        <v>1</v>
      </c>
      <c r="L4609" s="23">
        <f>YEAR(CtasReceber[[#This Row],[Data Recebimento]])</f>
        <v>1900</v>
      </c>
      <c r="M4609" s="154"/>
      <c r="N4609" s="208"/>
      <c r="O46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0" spans="1:15">
      <c r="A4610" s="156"/>
      <c r="B4610" s="220"/>
      <c r="C4610" s="150"/>
      <c r="D4610" s="150"/>
      <c r="E4610" s="150"/>
      <c r="F4610" s="150"/>
      <c r="G4610" s="151"/>
      <c r="H4610" s="23">
        <f>MONTH(CtasReceber[[#This Row],[Data Vencimento]])</f>
        <v>1</v>
      </c>
      <c r="I4610" s="23">
        <f>YEAR(CtasReceber[[#This Row],[Data Vencimento]])</f>
        <v>1900</v>
      </c>
      <c r="J4610" s="156"/>
      <c r="K4610" s="23">
        <f>MONTH(CtasReceber[[#This Row],[Data Recebimento]])</f>
        <v>1</v>
      </c>
      <c r="L4610" s="23">
        <f>YEAR(CtasReceber[[#This Row],[Data Recebimento]])</f>
        <v>1900</v>
      </c>
      <c r="M4610" s="154"/>
      <c r="N4610" s="208"/>
      <c r="O46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1" spans="1:15">
      <c r="A4611" s="156"/>
      <c r="B4611" s="220"/>
      <c r="C4611" s="150"/>
      <c r="D4611" s="150"/>
      <c r="E4611" s="150"/>
      <c r="F4611" s="150"/>
      <c r="G4611" s="151"/>
      <c r="H4611" s="23">
        <f>MONTH(CtasReceber[[#This Row],[Data Vencimento]])</f>
        <v>1</v>
      </c>
      <c r="I4611" s="23">
        <f>YEAR(CtasReceber[[#This Row],[Data Vencimento]])</f>
        <v>1900</v>
      </c>
      <c r="J4611" s="156"/>
      <c r="K4611" s="23">
        <f>MONTH(CtasReceber[[#This Row],[Data Recebimento]])</f>
        <v>1</v>
      </c>
      <c r="L4611" s="23">
        <f>YEAR(CtasReceber[[#This Row],[Data Recebimento]])</f>
        <v>1900</v>
      </c>
      <c r="M4611" s="154"/>
      <c r="N4611" s="208"/>
      <c r="O46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2" spans="1:15">
      <c r="A4612" s="156"/>
      <c r="B4612" s="220"/>
      <c r="C4612" s="150"/>
      <c r="D4612" s="150"/>
      <c r="E4612" s="150"/>
      <c r="F4612" s="150"/>
      <c r="G4612" s="151"/>
      <c r="H4612" s="23">
        <f>MONTH(CtasReceber[[#This Row],[Data Vencimento]])</f>
        <v>1</v>
      </c>
      <c r="I4612" s="23">
        <f>YEAR(CtasReceber[[#This Row],[Data Vencimento]])</f>
        <v>1900</v>
      </c>
      <c r="J4612" s="156"/>
      <c r="K4612" s="23">
        <f>MONTH(CtasReceber[[#This Row],[Data Recebimento]])</f>
        <v>1</v>
      </c>
      <c r="L4612" s="23">
        <f>YEAR(CtasReceber[[#This Row],[Data Recebimento]])</f>
        <v>1900</v>
      </c>
      <c r="M4612" s="154"/>
      <c r="N4612" s="208"/>
      <c r="O46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3" spans="1:15">
      <c r="A4613" s="156"/>
      <c r="B4613" s="220"/>
      <c r="C4613" s="150"/>
      <c r="D4613" s="150"/>
      <c r="E4613" s="150"/>
      <c r="F4613" s="150"/>
      <c r="G4613" s="151"/>
      <c r="H4613" s="23">
        <f>MONTH(CtasReceber[[#This Row],[Data Vencimento]])</f>
        <v>1</v>
      </c>
      <c r="I4613" s="23">
        <f>YEAR(CtasReceber[[#This Row],[Data Vencimento]])</f>
        <v>1900</v>
      </c>
      <c r="J4613" s="156"/>
      <c r="K4613" s="23">
        <f>MONTH(CtasReceber[[#This Row],[Data Recebimento]])</f>
        <v>1</v>
      </c>
      <c r="L4613" s="23">
        <f>YEAR(CtasReceber[[#This Row],[Data Recebimento]])</f>
        <v>1900</v>
      </c>
      <c r="M4613" s="154"/>
      <c r="N4613" s="208"/>
      <c r="O46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4" spans="1:15">
      <c r="A4614" s="156"/>
      <c r="B4614" s="220"/>
      <c r="C4614" s="150"/>
      <c r="D4614" s="150"/>
      <c r="E4614" s="150"/>
      <c r="F4614" s="150"/>
      <c r="G4614" s="151"/>
      <c r="H4614" s="23">
        <f>MONTH(CtasReceber[[#This Row],[Data Vencimento]])</f>
        <v>1</v>
      </c>
      <c r="I4614" s="23">
        <f>YEAR(CtasReceber[[#This Row],[Data Vencimento]])</f>
        <v>1900</v>
      </c>
      <c r="J4614" s="156"/>
      <c r="K4614" s="23">
        <f>MONTH(CtasReceber[[#This Row],[Data Recebimento]])</f>
        <v>1</v>
      </c>
      <c r="L4614" s="23">
        <f>YEAR(CtasReceber[[#This Row],[Data Recebimento]])</f>
        <v>1900</v>
      </c>
      <c r="M4614" s="154"/>
      <c r="N4614" s="208"/>
      <c r="O46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5" spans="1:15">
      <c r="A4615" s="156"/>
      <c r="B4615" s="220"/>
      <c r="C4615" s="150"/>
      <c r="D4615" s="150"/>
      <c r="E4615" s="150"/>
      <c r="F4615" s="150"/>
      <c r="G4615" s="151"/>
      <c r="H4615" s="23">
        <f>MONTH(CtasReceber[[#This Row],[Data Vencimento]])</f>
        <v>1</v>
      </c>
      <c r="I4615" s="23">
        <f>YEAR(CtasReceber[[#This Row],[Data Vencimento]])</f>
        <v>1900</v>
      </c>
      <c r="J4615" s="156"/>
      <c r="K4615" s="23">
        <f>MONTH(CtasReceber[[#This Row],[Data Recebimento]])</f>
        <v>1</v>
      </c>
      <c r="L4615" s="23">
        <f>YEAR(CtasReceber[[#This Row],[Data Recebimento]])</f>
        <v>1900</v>
      </c>
      <c r="M4615" s="154"/>
      <c r="N4615" s="208"/>
      <c r="O46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6" spans="1:15">
      <c r="A4616" s="156"/>
      <c r="B4616" s="220"/>
      <c r="C4616" s="150"/>
      <c r="D4616" s="150"/>
      <c r="E4616" s="150"/>
      <c r="F4616" s="150"/>
      <c r="G4616" s="151"/>
      <c r="H4616" s="23">
        <f>MONTH(CtasReceber[[#This Row],[Data Vencimento]])</f>
        <v>1</v>
      </c>
      <c r="I4616" s="23">
        <f>YEAR(CtasReceber[[#This Row],[Data Vencimento]])</f>
        <v>1900</v>
      </c>
      <c r="J4616" s="156"/>
      <c r="K4616" s="23">
        <f>MONTH(CtasReceber[[#This Row],[Data Recebimento]])</f>
        <v>1</v>
      </c>
      <c r="L4616" s="23">
        <f>YEAR(CtasReceber[[#This Row],[Data Recebimento]])</f>
        <v>1900</v>
      </c>
      <c r="M4616" s="154"/>
      <c r="N4616" s="208"/>
      <c r="O46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7" spans="1:15">
      <c r="A4617" s="156"/>
      <c r="B4617" s="220"/>
      <c r="C4617" s="150"/>
      <c r="D4617" s="150"/>
      <c r="E4617" s="150"/>
      <c r="F4617" s="150"/>
      <c r="G4617" s="151"/>
      <c r="H4617" s="23">
        <f>MONTH(CtasReceber[[#This Row],[Data Vencimento]])</f>
        <v>1</v>
      </c>
      <c r="I4617" s="23">
        <f>YEAR(CtasReceber[[#This Row],[Data Vencimento]])</f>
        <v>1900</v>
      </c>
      <c r="J4617" s="156"/>
      <c r="K4617" s="23">
        <f>MONTH(CtasReceber[[#This Row],[Data Recebimento]])</f>
        <v>1</v>
      </c>
      <c r="L4617" s="23">
        <f>YEAR(CtasReceber[[#This Row],[Data Recebimento]])</f>
        <v>1900</v>
      </c>
      <c r="M4617" s="154"/>
      <c r="N4617" s="208"/>
      <c r="O46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8" spans="1:15">
      <c r="A4618" s="156"/>
      <c r="B4618" s="220"/>
      <c r="C4618" s="150"/>
      <c r="D4618" s="150"/>
      <c r="E4618" s="150"/>
      <c r="F4618" s="150"/>
      <c r="G4618" s="151"/>
      <c r="H4618" s="23">
        <f>MONTH(CtasReceber[[#This Row],[Data Vencimento]])</f>
        <v>1</v>
      </c>
      <c r="I4618" s="23">
        <f>YEAR(CtasReceber[[#This Row],[Data Vencimento]])</f>
        <v>1900</v>
      </c>
      <c r="J4618" s="156"/>
      <c r="K4618" s="23">
        <f>MONTH(CtasReceber[[#This Row],[Data Recebimento]])</f>
        <v>1</v>
      </c>
      <c r="L4618" s="23">
        <f>YEAR(CtasReceber[[#This Row],[Data Recebimento]])</f>
        <v>1900</v>
      </c>
      <c r="M4618" s="154"/>
      <c r="N4618" s="208"/>
      <c r="O46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19" spans="1:15">
      <c r="A4619" s="156"/>
      <c r="B4619" s="220"/>
      <c r="C4619" s="150"/>
      <c r="D4619" s="150"/>
      <c r="E4619" s="150"/>
      <c r="F4619" s="150"/>
      <c r="G4619" s="151"/>
      <c r="H4619" s="23">
        <f>MONTH(CtasReceber[[#This Row],[Data Vencimento]])</f>
        <v>1</v>
      </c>
      <c r="I4619" s="23">
        <f>YEAR(CtasReceber[[#This Row],[Data Vencimento]])</f>
        <v>1900</v>
      </c>
      <c r="J4619" s="156"/>
      <c r="K4619" s="23">
        <f>MONTH(CtasReceber[[#This Row],[Data Recebimento]])</f>
        <v>1</v>
      </c>
      <c r="L4619" s="23">
        <f>YEAR(CtasReceber[[#This Row],[Data Recebimento]])</f>
        <v>1900</v>
      </c>
      <c r="M4619" s="154"/>
      <c r="N4619" s="208"/>
      <c r="O46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0" spans="1:15">
      <c r="A4620" s="156"/>
      <c r="B4620" s="220"/>
      <c r="C4620" s="150"/>
      <c r="D4620" s="150"/>
      <c r="E4620" s="150"/>
      <c r="F4620" s="150"/>
      <c r="G4620" s="151"/>
      <c r="H4620" s="23">
        <f>MONTH(CtasReceber[[#This Row],[Data Vencimento]])</f>
        <v>1</v>
      </c>
      <c r="I4620" s="23">
        <f>YEAR(CtasReceber[[#This Row],[Data Vencimento]])</f>
        <v>1900</v>
      </c>
      <c r="J4620" s="156"/>
      <c r="K4620" s="23">
        <f>MONTH(CtasReceber[[#This Row],[Data Recebimento]])</f>
        <v>1</v>
      </c>
      <c r="L4620" s="23">
        <f>YEAR(CtasReceber[[#This Row],[Data Recebimento]])</f>
        <v>1900</v>
      </c>
      <c r="M4620" s="154"/>
      <c r="N4620" s="208"/>
      <c r="O46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1" spans="1:15">
      <c r="A4621" s="156"/>
      <c r="B4621" s="220"/>
      <c r="C4621" s="150"/>
      <c r="D4621" s="150"/>
      <c r="E4621" s="150"/>
      <c r="F4621" s="150"/>
      <c r="G4621" s="151"/>
      <c r="H4621" s="23">
        <f>MONTH(CtasReceber[[#This Row],[Data Vencimento]])</f>
        <v>1</v>
      </c>
      <c r="I4621" s="23">
        <f>YEAR(CtasReceber[[#This Row],[Data Vencimento]])</f>
        <v>1900</v>
      </c>
      <c r="J4621" s="156"/>
      <c r="K4621" s="23">
        <f>MONTH(CtasReceber[[#This Row],[Data Recebimento]])</f>
        <v>1</v>
      </c>
      <c r="L4621" s="23">
        <f>YEAR(CtasReceber[[#This Row],[Data Recebimento]])</f>
        <v>1900</v>
      </c>
      <c r="M4621" s="154"/>
      <c r="N4621" s="208"/>
      <c r="O46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2" spans="1:15">
      <c r="A4622" s="156"/>
      <c r="B4622" s="220"/>
      <c r="C4622" s="150"/>
      <c r="D4622" s="150"/>
      <c r="E4622" s="150"/>
      <c r="F4622" s="150"/>
      <c r="G4622" s="151"/>
      <c r="H4622" s="23">
        <f>MONTH(CtasReceber[[#This Row],[Data Vencimento]])</f>
        <v>1</v>
      </c>
      <c r="I4622" s="23">
        <f>YEAR(CtasReceber[[#This Row],[Data Vencimento]])</f>
        <v>1900</v>
      </c>
      <c r="J4622" s="156"/>
      <c r="K4622" s="23">
        <f>MONTH(CtasReceber[[#This Row],[Data Recebimento]])</f>
        <v>1</v>
      </c>
      <c r="L4622" s="23">
        <f>YEAR(CtasReceber[[#This Row],[Data Recebimento]])</f>
        <v>1900</v>
      </c>
      <c r="M4622" s="154"/>
      <c r="N4622" s="208"/>
      <c r="O46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3" spans="1:15">
      <c r="A4623" s="156"/>
      <c r="B4623" s="220"/>
      <c r="C4623" s="150"/>
      <c r="D4623" s="150"/>
      <c r="E4623" s="150"/>
      <c r="F4623" s="150"/>
      <c r="G4623" s="151"/>
      <c r="H4623" s="23">
        <f>MONTH(CtasReceber[[#This Row],[Data Vencimento]])</f>
        <v>1</v>
      </c>
      <c r="I4623" s="23">
        <f>YEAR(CtasReceber[[#This Row],[Data Vencimento]])</f>
        <v>1900</v>
      </c>
      <c r="J4623" s="156"/>
      <c r="K4623" s="23">
        <f>MONTH(CtasReceber[[#This Row],[Data Recebimento]])</f>
        <v>1</v>
      </c>
      <c r="L4623" s="23">
        <f>YEAR(CtasReceber[[#This Row],[Data Recebimento]])</f>
        <v>1900</v>
      </c>
      <c r="M4623" s="154"/>
      <c r="N4623" s="208"/>
      <c r="O46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4" spans="1:15">
      <c r="A4624" s="156"/>
      <c r="B4624" s="220"/>
      <c r="C4624" s="150"/>
      <c r="D4624" s="150"/>
      <c r="E4624" s="150"/>
      <c r="F4624" s="150"/>
      <c r="G4624" s="151"/>
      <c r="H4624" s="23">
        <f>MONTH(CtasReceber[[#This Row],[Data Vencimento]])</f>
        <v>1</v>
      </c>
      <c r="I4624" s="23">
        <f>YEAR(CtasReceber[[#This Row],[Data Vencimento]])</f>
        <v>1900</v>
      </c>
      <c r="J4624" s="156"/>
      <c r="K4624" s="23">
        <f>MONTH(CtasReceber[[#This Row],[Data Recebimento]])</f>
        <v>1</v>
      </c>
      <c r="L4624" s="23">
        <f>YEAR(CtasReceber[[#This Row],[Data Recebimento]])</f>
        <v>1900</v>
      </c>
      <c r="M4624" s="154"/>
      <c r="N4624" s="208"/>
      <c r="O46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5" spans="1:15">
      <c r="A4625" s="156"/>
      <c r="B4625" s="220"/>
      <c r="C4625" s="150"/>
      <c r="D4625" s="150"/>
      <c r="E4625" s="150"/>
      <c r="F4625" s="150"/>
      <c r="G4625" s="151"/>
      <c r="H4625" s="23">
        <f>MONTH(CtasReceber[[#This Row],[Data Vencimento]])</f>
        <v>1</v>
      </c>
      <c r="I4625" s="23">
        <f>YEAR(CtasReceber[[#This Row],[Data Vencimento]])</f>
        <v>1900</v>
      </c>
      <c r="J4625" s="156"/>
      <c r="K4625" s="23">
        <f>MONTH(CtasReceber[[#This Row],[Data Recebimento]])</f>
        <v>1</v>
      </c>
      <c r="L4625" s="23">
        <f>YEAR(CtasReceber[[#This Row],[Data Recebimento]])</f>
        <v>1900</v>
      </c>
      <c r="M4625" s="154"/>
      <c r="N4625" s="208"/>
      <c r="O46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6" spans="1:15">
      <c r="A4626" s="156"/>
      <c r="B4626" s="220"/>
      <c r="C4626" s="150"/>
      <c r="D4626" s="150"/>
      <c r="E4626" s="150"/>
      <c r="F4626" s="150"/>
      <c r="G4626" s="151"/>
      <c r="H4626" s="23">
        <f>MONTH(CtasReceber[[#This Row],[Data Vencimento]])</f>
        <v>1</v>
      </c>
      <c r="I4626" s="23">
        <f>YEAR(CtasReceber[[#This Row],[Data Vencimento]])</f>
        <v>1900</v>
      </c>
      <c r="J4626" s="156"/>
      <c r="K4626" s="23">
        <f>MONTH(CtasReceber[[#This Row],[Data Recebimento]])</f>
        <v>1</v>
      </c>
      <c r="L4626" s="23">
        <f>YEAR(CtasReceber[[#This Row],[Data Recebimento]])</f>
        <v>1900</v>
      </c>
      <c r="M4626" s="154"/>
      <c r="N4626" s="208"/>
      <c r="O46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7" spans="1:15">
      <c r="A4627" s="156"/>
      <c r="B4627" s="220"/>
      <c r="C4627" s="150"/>
      <c r="D4627" s="150"/>
      <c r="E4627" s="150"/>
      <c r="F4627" s="150"/>
      <c r="G4627" s="151"/>
      <c r="H4627" s="23">
        <f>MONTH(CtasReceber[[#This Row],[Data Vencimento]])</f>
        <v>1</v>
      </c>
      <c r="I4627" s="23">
        <f>YEAR(CtasReceber[[#This Row],[Data Vencimento]])</f>
        <v>1900</v>
      </c>
      <c r="J4627" s="156"/>
      <c r="K4627" s="23">
        <f>MONTH(CtasReceber[[#This Row],[Data Recebimento]])</f>
        <v>1</v>
      </c>
      <c r="L4627" s="23">
        <f>YEAR(CtasReceber[[#This Row],[Data Recebimento]])</f>
        <v>1900</v>
      </c>
      <c r="M4627" s="154"/>
      <c r="N4627" s="208"/>
      <c r="O46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8" spans="1:15">
      <c r="A4628" s="156"/>
      <c r="B4628" s="220"/>
      <c r="C4628" s="150"/>
      <c r="D4628" s="150"/>
      <c r="E4628" s="150"/>
      <c r="F4628" s="150"/>
      <c r="G4628" s="151"/>
      <c r="H4628" s="23">
        <f>MONTH(CtasReceber[[#This Row],[Data Vencimento]])</f>
        <v>1</v>
      </c>
      <c r="I4628" s="23">
        <f>YEAR(CtasReceber[[#This Row],[Data Vencimento]])</f>
        <v>1900</v>
      </c>
      <c r="J4628" s="156"/>
      <c r="K4628" s="23">
        <f>MONTH(CtasReceber[[#This Row],[Data Recebimento]])</f>
        <v>1</v>
      </c>
      <c r="L4628" s="23">
        <f>YEAR(CtasReceber[[#This Row],[Data Recebimento]])</f>
        <v>1900</v>
      </c>
      <c r="M4628" s="154"/>
      <c r="N4628" s="208"/>
      <c r="O46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29" spans="1:15">
      <c r="A4629" s="156"/>
      <c r="B4629" s="220"/>
      <c r="C4629" s="150"/>
      <c r="D4629" s="150"/>
      <c r="E4629" s="150"/>
      <c r="F4629" s="150"/>
      <c r="G4629" s="151"/>
      <c r="H4629" s="23">
        <f>MONTH(CtasReceber[[#This Row],[Data Vencimento]])</f>
        <v>1</v>
      </c>
      <c r="I4629" s="23">
        <f>YEAR(CtasReceber[[#This Row],[Data Vencimento]])</f>
        <v>1900</v>
      </c>
      <c r="J4629" s="156"/>
      <c r="K4629" s="23">
        <f>MONTH(CtasReceber[[#This Row],[Data Recebimento]])</f>
        <v>1</v>
      </c>
      <c r="L4629" s="23">
        <f>YEAR(CtasReceber[[#This Row],[Data Recebimento]])</f>
        <v>1900</v>
      </c>
      <c r="M4629" s="154"/>
      <c r="N4629" s="208"/>
      <c r="O46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0" spans="1:15">
      <c r="A4630" s="156"/>
      <c r="B4630" s="220"/>
      <c r="C4630" s="150"/>
      <c r="D4630" s="150"/>
      <c r="E4630" s="150"/>
      <c r="F4630" s="150"/>
      <c r="G4630" s="151"/>
      <c r="H4630" s="23">
        <f>MONTH(CtasReceber[[#This Row],[Data Vencimento]])</f>
        <v>1</v>
      </c>
      <c r="I4630" s="23">
        <f>YEAR(CtasReceber[[#This Row],[Data Vencimento]])</f>
        <v>1900</v>
      </c>
      <c r="J4630" s="156"/>
      <c r="K4630" s="23">
        <f>MONTH(CtasReceber[[#This Row],[Data Recebimento]])</f>
        <v>1</v>
      </c>
      <c r="L4630" s="23">
        <f>YEAR(CtasReceber[[#This Row],[Data Recebimento]])</f>
        <v>1900</v>
      </c>
      <c r="M4630" s="154"/>
      <c r="N4630" s="208"/>
      <c r="O46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1" spans="1:15">
      <c r="A4631" s="156"/>
      <c r="B4631" s="220"/>
      <c r="C4631" s="150"/>
      <c r="D4631" s="150"/>
      <c r="E4631" s="150"/>
      <c r="F4631" s="150"/>
      <c r="G4631" s="151"/>
      <c r="H4631" s="23">
        <f>MONTH(CtasReceber[[#This Row],[Data Vencimento]])</f>
        <v>1</v>
      </c>
      <c r="I4631" s="23">
        <f>YEAR(CtasReceber[[#This Row],[Data Vencimento]])</f>
        <v>1900</v>
      </c>
      <c r="J4631" s="156"/>
      <c r="K4631" s="23">
        <f>MONTH(CtasReceber[[#This Row],[Data Recebimento]])</f>
        <v>1</v>
      </c>
      <c r="L4631" s="23">
        <f>YEAR(CtasReceber[[#This Row],[Data Recebimento]])</f>
        <v>1900</v>
      </c>
      <c r="M4631" s="154"/>
      <c r="N4631" s="208"/>
      <c r="O46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2" spans="1:15">
      <c r="A4632" s="156"/>
      <c r="B4632" s="220"/>
      <c r="C4632" s="150"/>
      <c r="D4632" s="150"/>
      <c r="E4632" s="150"/>
      <c r="F4632" s="150"/>
      <c r="G4632" s="151"/>
      <c r="H4632" s="23">
        <f>MONTH(CtasReceber[[#This Row],[Data Vencimento]])</f>
        <v>1</v>
      </c>
      <c r="I4632" s="23">
        <f>YEAR(CtasReceber[[#This Row],[Data Vencimento]])</f>
        <v>1900</v>
      </c>
      <c r="J4632" s="156"/>
      <c r="K4632" s="23">
        <f>MONTH(CtasReceber[[#This Row],[Data Recebimento]])</f>
        <v>1</v>
      </c>
      <c r="L4632" s="23">
        <f>YEAR(CtasReceber[[#This Row],[Data Recebimento]])</f>
        <v>1900</v>
      </c>
      <c r="M4632" s="154"/>
      <c r="N4632" s="208"/>
      <c r="O46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3" spans="1:15">
      <c r="A4633" s="156"/>
      <c r="B4633" s="220"/>
      <c r="C4633" s="150"/>
      <c r="D4633" s="150"/>
      <c r="E4633" s="150"/>
      <c r="F4633" s="150"/>
      <c r="G4633" s="151"/>
      <c r="H4633" s="23">
        <f>MONTH(CtasReceber[[#This Row],[Data Vencimento]])</f>
        <v>1</v>
      </c>
      <c r="I4633" s="23">
        <f>YEAR(CtasReceber[[#This Row],[Data Vencimento]])</f>
        <v>1900</v>
      </c>
      <c r="J4633" s="156"/>
      <c r="K4633" s="23">
        <f>MONTH(CtasReceber[[#This Row],[Data Recebimento]])</f>
        <v>1</v>
      </c>
      <c r="L4633" s="23">
        <f>YEAR(CtasReceber[[#This Row],[Data Recebimento]])</f>
        <v>1900</v>
      </c>
      <c r="M4633" s="154"/>
      <c r="N4633" s="208"/>
      <c r="O46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4" spans="1:15">
      <c r="A4634" s="156"/>
      <c r="B4634" s="220"/>
      <c r="C4634" s="150"/>
      <c r="D4634" s="150"/>
      <c r="E4634" s="150"/>
      <c r="F4634" s="150"/>
      <c r="G4634" s="151"/>
      <c r="H4634" s="23">
        <f>MONTH(CtasReceber[[#This Row],[Data Vencimento]])</f>
        <v>1</v>
      </c>
      <c r="I4634" s="23">
        <f>YEAR(CtasReceber[[#This Row],[Data Vencimento]])</f>
        <v>1900</v>
      </c>
      <c r="J4634" s="156"/>
      <c r="K4634" s="23">
        <f>MONTH(CtasReceber[[#This Row],[Data Recebimento]])</f>
        <v>1</v>
      </c>
      <c r="L4634" s="23">
        <f>YEAR(CtasReceber[[#This Row],[Data Recebimento]])</f>
        <v>1900</v>
      </c>
      <c r="M4634" s="154"/>
      <c r="N4634" s="208"/>
      <c r="O46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5" spans="1:15">
      <c r="A4635" s="156"/>
      <c r="B4635" s="220"/>
      <c r="C4635" s="150"/>
      <c r="D4635" s="150"/>
      <c r="E4635" s="150"/>
      <c r="F4635" s="150"/>
      <c r="G4635" s="151"/>
      <c r="H4635" s="23">
        <f>MONTH(CtasReceber[[#This Row],[Data Vencimento]])</f>
        <v>1</v>
      </c>
      <c r="I4635" s="23">
        <f>YEAR(CtasReceber[[#This Row],[Data Vencimento]])</f>
        <v>1900</v>
      </c>
      <c r="J4635" s="156"/>
      <c r="K4635" s="23">
        <f>MONTH(CtasReceber[[#This Row],[Data Recebimento]])</f>
        <v>1</v>
      </c>
      <c r="L4635" s="23">
        <f>YEAR(CtasReceber[[#This Row],[Data Recebimento]])</f>
        <v>1900</v>
      </c>
      <c r="M4635" s="154"/>
      <c r="N4635" s="208"/>
      <c r="O46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6" spans="1:15">
      <c r="A4636" s="156"/>
      <c r="B4636" s="220"/>
      <c r="C4636" s="150"/>
      <c r="D4636" s="150"/>
      <c r="E4636" s="150"/>
      <c r="F4636" s="150"/>
      <c r="G4636" s="151"/>
      <c r="H4636" s="23">
        <f>MONTH(CtasReceber[[#This Row],[Data Vencimento]])</f>
        <v>1</v>
      </c>
      <c r="I4636" s="23">
        <f>YEAR(CtasReceber[[#This Row],[Data Vencimento]])</f>
        <v>1900</v>
      </c>
      <c r="J4636" s="156"/>
      <c r="K4636" s="23">
        <f>MONTH(CtasReceber[[#This Row],[Data Recebimento]])</f>
        <v>1</v>
      </c>
      <c r="L4636" s="23">
        <f>YEAR(CtasReceber[[#This Row],[Data Recebimento]])</f>
        <v>1900</v>
      </c>
      <c r="M4636" s="154"/>
      <c r="N4636" s="208"/>
      <c r="O46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7" spans="1:15">
      <c r="A4637" s="156"/>
      <c r="B4637" s="220"/>
      <c r="C4637" s="150"/>
      <c r="D4637" s="150"/>
      <c r="E4637" s="150"/>
      <c r="F4637" s="150"/>
      <c r="G4637" s="151"/>
      <c r="H4637" s="23">
        <f>MONTH(CtasReceber[[#This Row],[Data Vencimento]])</f>
        <v>1</v>
      </c>
      <c r="I4637" s="23">
        <f>YEAR(CtasReceber[[#This Row],[Data Vencimento]])</f>
        <v>1900</v>
      </c>
      <c r="J4637" s="156"/>
      <c r="K4637" s="23">
        <f>MONTH(CtasReceber[[#This Row],[Data Recebimento]])</f>
        <v>1</v>
      </c>
      <c r="L4637" s="23">
        <f>YEAR(CtasReceber[[#This Row],[Data Recebimento]])</f>
        <v>1900</v>
      </c>
      <c r="M4637" s="154"/>
      <c r="N4637" s="208"/>
      <c r="O46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8" spans="1:15">
      <c r="A4638" s="156"/>
      <c r="B4638" s="220"/>
      <c r="C4638" s="150"/>
      <c r="D4638" s="150"/>
      <c r="E4638" s="150"/>
      <c r="F4638" s="150"/>
      <c r="G4638" s="151"/>
      <c r="H4638" s="23">
        <f>MONTH(CtasReceber[[#This Row],[Data Vencimento]])</f>
        <v>1</v>
      </c>
      <c r="I4638" s="23">
        <f>YEAR(CtasReceber[[#This Row],[Data Vencimento]])</f>
        <v>1900</v>
      </c>
      <c r="J4638" s="156"/>
      <c r="K4638" s="23">
        <f>MONTH(CtasReceber[[#This Row],[Data Recebimento]])</f>
        <v>1</v>
      </c>
      <c r="L4638" s="23">
        <f>YEAR(CtasReceber[[#This Row],[Data Recebimento]])</f>
        <v>1900</v>
      </c>
      <c r="M4638" s="154"/>
      <c r="N4638" s="208"/>
      <c r="O46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39" spans="1:15">
      <c r="A4639" s="156"/>
      <c r="B4639" s="220"/>
      <c r="C4639" s="150"/>
      <c r="D4639" s="150"/>
      <c r="E4639" s="150"/>
      <c r="F4639" s="150"/>
      <c r="G4639" s="151"/>
      <c r="H4639" s="23">
        <f>MONTH(CtasReceber[[#This Row],[Data Vencimento]])</f>
        <v>1</v>
      </c>
      <c r="I4639" s="23">
        <f>YEAR(CtasReceber[[#This Row],[Data Vencimento]])</f>
        <v>1900</v>
      </c>
      <c r="J4639" s="156"/>
      <c r="K4639" s="23">
        <f>MONTH(CtasReceber[[#This Row],[Data Recebimento]])</f>
        <v>1</v>
      </c>
      <c r="L4639" s="23">
        <f>YEAR(CtasReceber[[#This Row],[Data Recebimento]])</f>
        <v>1900</v>
      </c>
      <c r="M4639" s="154"/>
      <c r="N4639" s="208"/>
      <c r="O46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0" spans="1:15">
      <c r="A4640" s="156"/>
      <c r="B4640" s="220"/>
      <c r="C4640" s="150"/>
      <c r="D4640" s="150"/>
      <c r="E4640" s="150"/>
      <c r="F4640" s="150"/>
      <c r="G4640" s="151"/>
      <c r="H4640" s="23">
        <f>MONTH(CtasReceber[[#This Row],[Data Vencimento]])</f>
        <v>1</v>
      </c>
      <c r="I4640" s="23">
        <f>YEAR(CtasReceber[[#This Row],[Data Vencimento]])</f>
        <v>1900</v>
      </c>
      <c r="J4640" s="156"/>
      <c r="K4640" s="23">
        <f>MONTH(CtasReceber[[#This Row],[Data Recebimento]])</f>
        <v>1</v>
      </c>
      <c r="L4640" s="23">
        <f>YEAR(CtasReceber[[#This Row],[Data Recebimento]])</f>
        <v>1900</v>
      </c>
      <c r="M4640" s="154"/>
      <c r="N4640" s="208"/>
      <c r="O46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1" spans="1:15">
      <c r="A4641" s="156"/>
      <c r="B4641" s="220"/>
      <c r="C4641" s="150"/>
      <c r="D4641" s="150"/>
      <c r="E4641" s="150"/>
      <c r="F4641" s="150"/>
      <c r="G4641" s="151"/>
      <c r="H4641" s="23">
        <f>MONTH(CtasReceber[[#This Row],[Data Vencimento]])</f>
        <v>1</v>
      </c>
      <c r="I4641" s="23">
        <f>YEAR(CtasReceber[[#This Row],[Data Vencimento]])</f>
        <v>1900</v>
      </c>
      <c r="J4641" s="156"/>
      <c r="K4641" s="23">
        <f>MONTH(CtasReceber[[#This Row],[Data Recebimento]])</f>
        <v>1</v>
      </c>
      <c r="L4641" s="23">
        <f>YEAR(CtasReceber[[#This Row],[Data Recebimento]])</f>
        <v>1900</v>
      </c>
      <c r="M4641" s="154"/>
      <c r="N4641" s="208"/>
      <c r="O46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2" spans="1:15">
      <c r="A4642" s="156"/>
      <c r="B4642" s="220"/>
      <c r="C4642" s="150"/>
      <c r="D4642" s="150"/>
      <c r="E4642" s="150"/>
      <c r="F4642" s="150"/>
      <c r="G4642" s="151"/>
      <c r="H4642" s="23">
        <f>MONTH(CtasReceber[[#This Row],[Data Vencimento]])</f>
        <v>1</v>
      </c>
      <c r="I4642" s="23">
        <f>YEAR(CtasReceber[[#This Row],[Data Vencimento]])</f>
        <v>1900</v>
      </c>
      <c r="J4642" s="156"/>
      <c r="K4642" s="23">
        <f>MONTH(CtasReceber[[#This Row],[Data Recebimento]])</f>
        <v>1</v>
      </c>
      <c r="L4642" s="23">
        <f>YEAR(CtasReceber[[#This Row],[Data Recebimento]])</f>
        <v>1900</v>
      </c>
      <c r="M4642" s="154"/>
      <c r="N4642" s="208"/>
      <c r="O46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3" spans="1:15">
      <c r="A4643" s="156"/>
      <c r="B4643" s="220"/>
      <c r="C4643" s="150"/>
      <c r="D4643" s="150"/>
      <c r="E4643" s="150"/>
      <c r="F4643" s="150"/>
      <c r="G4643" s="151"/>
      <c r="H4643" s="23">
        <f>MONTH(CtasReceber[[#This Row],[Data Vencimento]])</f>
        <v>1</v>
      </c>
      <c r="I4643" s="23">
        <f>YEAR(CtasReceber[[#This Row],[Data Vencimento]])</f>
        <v>1900</v>
      </c>
      <c r="J4643" s="156"/>
      <c r="K4643" s="23">
        <f>MONTH(CtasReceber[[#This Row],[Data Recebimento]])</f>
        <v>1</v>
      </c>
      <c r="L4643" s="23">
        <f>YEAR(CtasReceber[[#This Row],[Data Recebimento]])</f>
        <v>1900</v>
      </c>
      <c r="M4643" s="154"/>
      <c r="N4643" s="208"/>
      <c r="O46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4" spans="1:15">
      <c r="A4644" s="156"/>
      <c r="B4644" s="220"/>
      <c r="C4644" s="150"/>
      <c r="D4644" s="150"/>
      <c r="E4644" s="150"/>
      <c r="F4644" s="150"/>
      <c r="G4644" s="151"/>
      <c r="H4644" s="23">
        <f>MONTH(CtasReceber[[#This Row],[Data Vencimento]])</f>
        <v>1</v>
      </c>
      <c r="I4644" s="23">
        <f>YEAR(CtasReceber[[#This Row],[Data Vencimento]])</f>
        <v>1900</v>
      </c>
      <c r="J4644" s="156"/>
      <c r="K4644" s="23">
        <f>MONTH(CtasReceber[[#This Row],[Data Recebimento]])</f>
        <v>1</v>
      </c>
      <c r="L4644" s="23">
        <f>YEAR(CtasReceber[[#This Row],[Data Recebimento]])</f>
        <v>1900</v>
      </c>
      <c r="M4644" s="154"/>
      <c r="N4644" s="208"/>
      <c r="O46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5" spans="1:15">
      <c r="A4645" s="156"/>
      <c r="B4645" s="220"/>
      <c r="C4645" s="150"/>
      <c r="D4645" s="150"/>
      <c r="E4645" s="150"/>
      <c r="F4645" s="150"/>
      <c r="G4645" s="151"/>
      <c r="H4645" s="23">
        <f>MONTH(CtasReceber[[#This Row],[Data Vencimento]])</f>
        <v>1</v>
      </c>
      <c r="I4645" s="23">
        <f>YEAR(CtasReceber[[#This Row],[Data Vencimento]])</f>
        <v>1900</v>
      </c>
      <c r="J4645" s="156"/>
      <c r="K4645" s="23">
        <f>MONTH(CtasReceber[[#This Row],[Data Recebimento]])</f>
        <v>1</v>
      </c>
      <c r="L4645" s="23">
        <f>YEAR(CtasReceber[[#This Row],[Data Recebimento]])</f>
        <v>1900</v>
      </c>
      <c r="M4645" s="154"/>
      <c r="N4645" s="208"/>
      <c r="O46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6" spans="1:15">
      <c r="A4646" s="156"/>
      <c r="B4646" s="220"/>
      <c r="C4646" s="150"/>
      <c r="D4646" s="150"/>
      <c r="E4646" s="150"/>
      <c r="F4646" s="150"/>
      <c r="G4646" s="151"/>
      <c r="H4646" s="23">
        <f>MONTH(CtasReceber[[#This Row],[Data Vencimento]])</f>
        <v>1</v>
      </c>
      <c r="I4646" s="23">
        <f>YEAR(CtasReceber[[#This Row],[Data Vencimento]])</f>
        <v>1900</v>
      </c>
      <c r="J4646" s="156"/>
      <c r="K4646" s="23">
        <f>MONTH(CtasReceber[[#This Row],[Data Recebimento]])</f>
        <v>1</v>
      </c>
      <c r="L4646" s="23">
        <f>YEAR(CtasReceber[[#This Row],[Data Recebimento]])</f>
        <v>1900</v>
      </c>
      <c r="M4646" s="154"/>
      <c r="N4646" s="208"/>
      <c r="O46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7" spans="1:15">
      <c r="A4647" s="156"/>
      <c r="B4647" s="220"/>
      <c r="C4647" s="150"/>
      <c r="D4647" s="150"/>
      <c r="E4647" s="150"/>
      <c r="F4647" s="150"/>
      <c r="G4647" s="151"/>
      <c r="H4647" s="23">
        <f>MONTH(CtasReceber[[#This Row],[Data Vencimento]])</f>
        <v>1</v>
      </c>
      <c r="I4647" s="23">
        <f>YEAR(CtasReceber[[#This Row],[Data Vencimento]])</f>
        <v>1900</v>
      </c>
      <c r="J4647" s="156"/>
      <c r="K4647" s="23">
        <f>MONTH(CtasReceber[[#This Row],[Data Recebimento]])</f>
        <v>1</v>
      </c>
      <c r="L4647" s="23">
        <f>YEAR(CtasReceber[[#This Row],[Data Recebimento]])</f>
        <v>1900</v>
      </c>
      <c r="M4647" s="154"/>
      <c r="N4647" s="208"/>
      <c r="O46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8" spans="1:15">
      <c r="A4648" s="156"/>
      <c r="B4648" s="220"/>
      <c r="C4648" s="150"/>
      <c r="D4648" s="150"/>
      <c r="E4648" s="150"/>
      <c r="F4648" s="150"/>
      <c r="G4648" s="151"/>
      <c r="H4648" s="23">
        <f>MONTH(CtasReceber[[#This Row],[Data Vencimento]])</f>
        <v>1</v>
      </c>
      <c r="I4648" s="23">
        <f>YEAR(CtasReceber[[#This Row],[Data Vencimento]])</f>
        <v>1900</v>
      </c>
      <c r="J4648" s="156"/>
      <c r="K4648" s="23">
        <f>MONTH(CtasReceber[[#This Row],[Data Recebimento]])</f>
        <v>1</v>
      </c>
      <c r="L4648" s="23">
        <f>YEAR(CtasReceber[[#This Row],[Data Recebimento]])</f>
        <v>1900</v>
      </c>
      <c r="M4648" s="154"/>
      <c r="N4648" s="208"/>
      <c r="O46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49" spans="1:15">
      <c r="A4649" s="156"/>
      <c r="B4649" s="220"/>
      <c r="C4649" s="150"/>
      <c r="D4649" s="150"/>
      <c r="E4649" s="150"/>
      <c r="F4649" s="150"/>
      <c r="G4649" s="151"/>
      <c r="H4649" s="23">
        <f>MONTH(CtasReceber[[#This Row],[Data Vencimento]])</f>
        <v>1</v>
      </c>
      <c r="I4649" s="23">
        <f>YEAR(CtasReceber[[#This Row],[Data Vencimento]])</f>
        <v>1900</v>
      </c>
      <c r="J4649" s="156"/>
      <c r="K4649" s="23">
        <f>MONTH(CtasReceber[[#This Row],[Data Recebimento]])</f>
        <v>1</v>
      </c>
      <c r="L4649" s="23">
        <f>YEAR(CtasReceber[[#This Row],[Data Recebimento]])</f>
        <v>1900</v>
      </c>
      <c r="M4649" s="154"/>
      <c r="N4649" s="208"/>
      <c r="O46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0" spans="1:15">
      <c r="A4650" s="156"/>
      <c r="B4650" s="220"/>
      <c r="C4650" s="150"/>
      <c r="D4650" s="150"/>
      <c r="E4650" s="150"/>
      <c r="F4650" s="150"/>
      <c r="G4650" s="151"/>
      <c r="H4650" s="23">
        <f>MONTH(CtasReceber[[#This Row],[Data Vencimento]])</f>
        <v>1</v>
      </c>
      <c r="I4650" s="23">
        <f>YEAR(CtasReceber[[#This Row],[Data Vencimento]])</f>
        <v>1900</v>
      </c>
      <c r="J4650" s="156"/>
      <c r="K4650" s="23">
        <f>MONTH(CtasReceber[[#This Row],[Data Recebimento]])</f>
        <v>1</v>
      </c>
      <c r="L4650" s="23">
        <f>YEAR(CtasReceber[[#This Row],[Data Recebimento]])</f>
        <v>1900</v>
      </c>
      <c r="M4650" s="154"/>
      <c r="N4650" s="208"/>
      <c r="O46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1" spans="1:15">
      <c r="A4651" s="156"/>
      <c r="B4651" s="220"/>
      <c r="C4651" s="150"/>
      <c r="D4651" s="150"/>
      <c r="E4651" s="150"/>
      <c r="F4651" s="150"/>
      <c r="G4651" s="151"/>
      <c r="H4651" s="23">
        <f>MONTH(CtasReceber[[#This Row],[Data Vencimento]])</f>
        <v>1</v>
      </c>
      <c r="I4651" s="23">
        <f>YEAR(CtasReceber[[#This Row],[Data Vencimento]])</f>
        <v>1900</v>
      </c>
      <c r="J4651" s="156"/>
      <c r="K4651" s="23">
        <f>MONTH(CtasReceber[[#This Row],[Data Recebimento]])</f>
        <v>1</v>
      </c>
      <c r="L4651" s="23">
        <f>YEAR(CtasReceber[[#This Row],[Data Recebimento]])</f>
        <v>1900</v>
      </c>
      <c r="M4651" s="154"/>
      <c r="N4651" s="208"/>
      <c r="O46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2" spans="1:15">
      <c r="A4652" s="156"/>
      <c r="B4652" s="220"/>
      <c r="C4652" s="150"/>
      <c r="D4652" s="150"/>
      <c r="E4652" s="150"/>
      <c r="F4652" s="150"/>
      <c r="G4652" s="151"/>
      <c r="H4652" s="23">
        <f>MONTH(CtasReceber[[#This Row],[Data Vencimento]])</f>
        <v>1</v>
      </c>
      <c r="I4652" s="23">
        <f>YEAR(CtasReceber[[#This Row],[Data Vencimento]])</f>
        <v>1900</v>
      </c>
      <c r="J4652" s="156"/>
      <c r="K4652" s="23">
        <f>MONTH(CtasReceber[[#This Row],[Data Recebimento]])</f>
        <v>1</v>
      </c>
      <c r="L4652" s="23">
        <f>YEAR(CtasReceber[[#This Row],[Data Recebimento]])</f>
        <v>1900</v>
      </c>
      <c r="M4652" s="154"/>
      <c r="N4652" s="208"/>
      <c r="O46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3" spans="1:15">
      <c r="A4653" s="156"/>
      <c r="B4653" s="220"/>
      <c r="C4653" s="150"/>
      <c r="D4653" s="150"/>
      <c r="E4653" s="150"/>
      <c r="F4653" s="150"/>
      <c r="G4653" s="151"/>
      <c r="H4653" s="23">
        <f>MONTH(CtasReceber[[#This Row],[Data Vencimento]])</f>
        <v>1</v>
      </c>
      <c r="I4653" s="23">
        <f>YEAR(CtasReceber[[#This Row],[Data Vencimento]])</f>
        <v>1900</v>
      </c>
      <c r="J4653" s="156"/>
      <c r="K4653" s="23">
        <f>MONTH(CtasReceber[[#This Row],[Data Recebimento]])</f>
        <v>1</v>
      </c>
      <c r="L4653" s="23">
        <f>YEAR(CtasReceber[[#This Row],[Data Recebimento]])</f>
        <v>1900</v>
      </c>
      <c r="M4653" s="154"/>
      <c r="N4653" s="208"/>
      <c r="O46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4" spans="1:15">
      <c r="A4654" s="156"/>
      <c r="B4654" s="220"/>
      <c r="C4654" s="150"/>
      <c r="D4654" s="150"/>
      <c r="E4654" s="150"/>
      <c r="F4654" s="150"/>
      <c r="G4654" s="151"/>
      <c r="H4654" s="23">
        <f>MONTH(CtasReceber[[#This Row],[Data Vencimento]])</f>
        <v>1</v>
      </c>
      <c r="I4654" s="23">
        <f>YEAR(CtasReceber[[#This Row],[Data Vencimento]])</f>
        <v>1900</v>
      </c>
      <c r="J4654" s="156"/>
      <c r="K4654" s="23">
        <f>MONTH(CtasReceber[[#This Row],[Data Recebimento]])</f>
        <v>1</v>
      </c>
      <c r="L4654" s="23">
        <f>YEAR(CtasReceber[[#This Row],[Data Recebimento]])</f>
        <v>1900</v>
      </c>
      <c r="M4654" s="154"/>
      <c r="N4654" s="208"/>
      <c r="O46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5" spans="1:15">
      <c r="A4655" s="156"/>
      <c r="B4655" s="220"/>
      <c r="C4655" s="150"/>
      <c r="D4655" s="150"/>
      <c r="E4655" s="150"/>
      <c r="F4655" s="150"/>
      <c r="G4655" s="151"/>
      <c r="H4655" s="23">
        <f>MONTH(CtasReceber[[#This Row],[Data Vencimento]])</f>
        <v>1</v>
      </c>
      <c r="I4655" s="23">
        <f>YEAR(CtasReceber[[#This Row],[Data Vencimento]])</f>
        <v>1900</v>
      </c>
      <c r="J4655" s="156"/>
      <c r="K4655" s="23">
        <f>MONTH(CtasReceber[[#This Row],[Data Recebimento]])</f>
        <v>1</v>
      </c>
      <c r="L4655" s="23">
        <f>YEAR(CtasReceber[[#This Row],[Data Recebimento]])</f>
        <v>1900</v>
      </c>
      <c r="M4655" s="154"/>
      <c r="N4655" s="208"/>
      <c r="O46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6" spans="1:15">
      <c r="A4656" s="156"/>
      <c r="B4656" s="220"/>
      <c r="C4656" s="150"/>
      <c r="D4656" s="150"/>
      <c r="E4656" s="150"/>
      <c r="F4656" s="150"/>
      <c r="G4656" s="151"/>
      <c r="H4656" s="23">
        <f>MONTH(CtasReceber[[#This Row],[Data Vencimento]])</f>
        <v>1</v>
      </c>
      <c r="I4656" s="23">
        <f>YEAR(CtasReceber[[#This Row],[Data Vencimento]])</f>
        <v>1900</v>
      </c>
      <c r="J4656" s="156"/>
      <c r="K4656" s="23">
        <f>MONTH(CtasReceber[[#This Row],[Data Recebimento]])</f>
        <v>1</v>
      </c>
      <c r="L4656" s="23">
        <f>YEAR(CtasReceber[[#This Row],[Data Recebimento]])</f>
        <v>1900</v>
      </c>
      <c r="M4656" s="154"/>
      <c r="N4656" s="208"/>
      <c r="O46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7" spans="1:15">
      <c r="A4657" s="156"/>
      <c r="B4657" s="220"/>
      <c r="C4657" s="150"/>
      <c r="D4657" s="150"/>
      <c r="E4657" s="150"/>
      <c r="F4657" s="150"/>
      <c r="G4657" s="151"/>
      <c r="H4657" s="23">
        <f>MONTH(CtasReceber[[#This Row],[Data Vencimento]])</f>
        <v>1</v>
      </c>
      <c r="I4657" s="23">
        <f>YEAR(CtasReceber[[#This Row],[Data Vencimento]])</f>
        <v>1900</v>
      </c>
      <c r="J4657" s="156"/>
      <c r="K4657" s="23">
        <f>MONTH(CtasReceber[[#This Row],[Data Recebimento]])</f>
        <v>1</v>
      </c>
      <c r="L4657" s="23">
        <f>YEAR(CtasReceber[[#This Row],[Data Recebimento]])</f>
        <v>1900</v>
      </c>
      <c r="M4657" s="154"/>
      <c r="N4657" s="208"/>
      <c r="O46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8" spans="1:15">
      <c r="A4658" s="156"/>
      <c r="B4658" s="220"/>
      <c r="C4658" s="150"/>
      <c r="D4658" s="150"/>
      <c r="E4658" s="150"/>
      <c r="F4658" s="150"/>
      <c r="G4658" s="151"/>
      <c r="H4658" s="23">
        <f>MONTH(CtasReceber[[#This Row],[Data Vencimento]])</f>
        <v>1</v>
      </c>
      <c r="I4658" s="23">
        <f>YEAR(CtasReceber[[#This Row],[Data Vencimento]])</f>
        <v>1900</v>
      </c>
      <c r="J4658" s="156"/>
      <c r="K4658" s="23">
        <f>MONTH(CtasReceber[[#This Row],[Data Recebimento]])</f>
        <v>1</v>
      </c>
      <c r="L4658" s="23">
        <f>YEAR(CtasReceber[[#This Row],[Data Recebimento]])</f>
        <v>1900</v>
      </c>
      <c r="M4658" s="154"/>
      <c r="N4658" s="208"/>
      <c r="O46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59" spans="1:15">
      <c r="A4659" s="156"/>
      <c r="B4659" s="220"/>
      <c r="C4659" s="150"/>
      <c r="D4659" s="150"/>
      <c r="E4659" s="150"/>
      <c r="F4659" s="150"/>
      <c r="G4659" s="151"/>
      <c r="H4659" s="23">
        <f>MONTH(CtasReceber[[#This Row],[Data Vencimento]])</f>
        <v>1</v>
      </c>
      <c r="I4659" s="23">
        <f>YEAR(CtasReceber[[#This Row],[Data Vencimento]])</f>
        <v>1900</v>
      </c>
      <c r="J4659" s="156"/>
      <c r="K4659" s="23">
        <f>MONTH(CtasReceber[[#This Row],[Data Recebimento]])</f>
        <v>1</v>
      </c>
      <c r="L4659" s="23">
        <f>YEAR(CtasReceber[[#This Row],[Data Recebimento]])</f>
        <v>1900</v>
      </c>
      <c r="M4659" s="154"/>
      <c r="N4659" s="208"/>
      <c r="O46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0" spans="1:15">
      <c r="A4660" s="156"/>
      <c r="B4660" s="220"/>
      <c r="C4660" s="150"/>
      <c r="D4660" s="150"/>
      <c r="E4660" s="150"/>
      <c r="F4660" s="150"/>
      <c r="G4660" s="151"/>
      <c r="H4660" s="23">
        <f>MONTH(CtasReceber[[#This Row],[Data Vencimento]])</f>
        <v>1</v>
      </c>
      <c r="I4660" s="23">
        <f>YEAR(CtasReceber[[#This Row],[Data Vencimento]])</f>
        <v>1900</v>
      </c>
      <c r="J4660" s="156"/>
      <c r="K4660" s="23">
        <f>MONTH(CtasReceber[[#This Row],[Data Recebimento]])</f>
        <v>1</v>
      </c>
      <c r="L4660" s="23">
        <f>YEAR(CtasReceber[[#This Row],[Data Recebimento]])</f>
        <v>1900</v>
      </c>
      <c r="M4660" s="154"/>
      <c r="N4660" s="208"/>
      <c r="O46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1" spans="1:15">
      <c r="A4661" s="156"/>
      <c r="B4661" s="220"/>
      <c r="C4661" s="150"/>
      <c r="D4661" s="150"/>
      <c r="E4661" s="150"/>
      <c r="F4661" s="150"/>
      <c r="G4661" s="151"/>
      <c r="H4661" s="23">
        <f>MONTH(CtasReceber[[#This Row],[Data Vencimento]])</f>
        <v>1</v>
      </c>
      <c r="I4661" s="23">
        <f>YEAR(CtasReceber[[#This Row],[Data Vencimento]])</f>
        <v>1900</v>
      </c>
      <c r="J4661" s="156"/>
      <c r="K4661" s="23">
        <f>MONTH(CtasReceber[[#This Row],[Data Recebimento]])</f>
        <v>1</v>
      </c>
      <c r="L4661" s="23">
        <f>YEAR(CtasReceber[[#This Row],[Data Recebimento]])</f>
        <v>1900</v>
      </c>
      <c r="M4661" s="154"/>
      <c r="N4661" s="208"/>
      <c r="O46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2" spans="1:15">
      <c r="A4662" s="156"/>
      <c r="B4662" s="220"/>
      <c r="C4662" s="150"/>
      <c r="D4662" s="150"/>
      <c r="E4662" s="150"/>
      <c r="F4662" s="150"/>
      <c r="G4662" s="151"/>
      <c r="H4662" s="23">
        <f>MONTH(CtasReceber[[#This Row],[Data Vencimento]])</f>
        <v>1</v>
      </c>
      <c r="I4662" s="23">
        <f>YEAR(CtasReceber[[#This Row],[Data Vencimento]])</f>
        <v>1900</v>
      </c>
      <c r="J4662" s="156"/>
      <c r="K4662" s="23">
        <f>MONTH(CtasReceber[[#This Row],[Data Recebimento]])</f>
        <v>1</v>
      </c>
      <c r="L4662" s="23">
        <f>YEAR(CtasReceber[[#This Row],[Data Recebimento]])</f>
        <v>1900</v>
      </c>
      <c r="M4662" s="154"/>
      <c r="N4662" s="208"/>
      <c r="O46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3" spans="1:15">
      <c r="A4663" s="156"/>
      <c r="B4663" s="220"/>
      <c r="C4663" s="150"/>
      <c r="D4663" s="150"/>
      <c r="E4663" s="150"/>
      <c r="F4663" s="150"/>
      <c r="G4663" s="151"/>
      <c r="H4663" s="23">
        <f>MONTH(CtasReceber[[#This Row],[Data Vencimento]])</f>
        <v>1</v>
      </c>
      <c r="I4663" s="23">
        <f>YEAR(CtasReceber[[#This Row],[Data Vencimento]])</f>
        <v>1900</v>
      </c>
      <c r="J4663" s="156"/>
      <c r="K4663" s="23">
        <f>MONTH(CtasReceber[[#This Row],[Data Recebimento]])</f>
        <v>1</v>
      </c>
      <c r="L4663" s="23">
        <f>YEAR(CtasReceber[[#This Row],[Data Recebimento]])</f>
        <v>1900</v>
      </c>
      <c r="M4663" s="154"/>
      <c r="N4663" s="208"/>
      <c r="O46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4" spans="1:15">
      <c r="A4664" s="156"/>
      <c r="B4664" s="220"/>
      <c r="C4664" s="150"/>
      <c r="D4664" s="150"/>
      <c r="E4664" s="150"/>
      <c r="F4664" s="150"/>
      <c r="G4664" s="151"/>
      <c r="H4664" s="23">
        <f>MONTH(CtasReceber[[#This Row],[Data Vencimento]])</f>
        <v>1</v>
      </c>
      <c r="I4664" s="23">
        <f>YEAR(CtasReceber[[#This Row],[Data Vencimento]])</f>
        <v>1900</v>
      </c>
      <c r="J4664" s="156"/>
      <c r="K4664" s="23">
        <f>MONTH(CtasReceber[[#This Row],[Data Recebimento]])</f>
        <v>1</v>
      </c>
      <c r="L4664" s="23">
        <f>YEAR(CtasReceber[[#This Row],[Data Recebimento]])</f>
        <v>1900</v>
      </c>
      <c r="M4664" s="154"/>
      <c r="N4664" s="208"/>
      <c r="O46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5" spans="1:15">
      <c r="A4665" s="156"/>
      <c r="B4665" s="220"/>
      <c r="C4665" s="150"/>
      <c r="D4665" s="150"/>
      <c r="E4665" s="150"/>
      <c r="F4665" s="150"/>
      <c r="G4665" s="151"/>
      <c r="H4665" s="23">
        <f>MONTH(CtasReceber[[#This Row],[Data Vencimento]])</f>
        <v>1</v>
      </c>
      <c r="I4665" s="23">
        <f>YEAR(CtasReceber[[#This Row],[Data Vencimento]])</f>
        <v>1900</v>
      </c>
      <c r="J4665" s="156"/>
      <c r="K4665" s="23">
        <f>MONTH(CtasReceber[[#This Row],[Data Recebimento]])</f>
        <v>1</v>
      </c>
      <c r="L4665" s="23">
        <f>YEAR(CtasReceber[[#This Row],[Data Recebimento]])</f>
        <v>1900</v>
      </c>
      <c r="M4665" s="154"/>
      <c r="N4665" s="208"/>
      <c r="O46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6" spans="1:15">
      <c r="A4666" s="156"/>
      <c r="B4666" s="220"/>
      <c r="C4666" s="150"/>
      <c r="D4666" s="150"/>
      <c r="E4666" s="150"/>
      <c r="F4666" s="150"/>
      <c r="G4666" s="151"/>
      <c r="H4666" s="23">
        <f>MONTH(CtasReceber[[#This Row],[Data Vencimento]])</f>
        <v>1</v>
      </c>
      <c r="I4666" s="23">
        <f>YEAR(CtasReceber[[#This Row],[Data Vencimento]])</f>
        <v>1900</v>
      </c>
      <c r="J4666" s="156"/>
      <c r="K4666" s="23">
        <f>MONTH(CtasReceber[[#This Row],[Data Recebimento]])</f>
        <v>1</v>
      </c>
      <c r="L4666" s="23">
        <f>YEAR(CtasReceber[[#This Row],[Data Recebimento]])</f>
        <v>1900</v>
      </c>
      <c r="M4666" s="154"/>
      <c r="N4666" s="208"/>
      <c r="O46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7" spans="1:15">
      <c r="A4667" s="156"/>
      <c r="B4667" s="220"/>
      <c r="C4667" s="150"/>
      <c r="D4667" s="150"/>
      <c r="E4667" s="150"/>
      <c r="F4667" s="150"/>
      <c r="G4667" s="151"/>
      <c r="H4667" s="23">
        <f>MONTH(CtasReceber[[#This Row],[Data Vencimento]])</f>
        <v>1</v>
      </c>
      <c r="I4667" s="23">
        <f>YEAR(CtasReceber[[#This Row],[Data Vencimento]])</f>
        <v>1900</v>
      </c>
      <c r="J4667" s="156"/>
      <c r="K4667" s="23">
        <f>MONTH(CtasReceber[[#This Row],[Data Recebimento]])</f>
        <v>1</v>
      </c>
      <c r="L4667" s="23">
        <f>YEAR(CtasReceber[[#This Row],[Data Recebimento]])</f>
        <v>1900</v>
      </c>
      <c r="M4667" s="154"/>
      <c r="N4667" s="208"/>
      <c r="O46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8" spans="1:15">
      <c r="A4668" s="156"/>
      <c r="B4668" s="220"/>
      <c r="C4668" s="150"/>
      <c r="D4668" s="150"/>
      <c r="E4668" s="150"/>
      <c r="F4668" s="150"/>
      <c r="G4668" s="151"/>
      <c r="H4668" s="23">
        <f>MONTH(CtasReceber[[#This Row],[Data Vencimento]])</f>
        <v>1</v>
      </c>
      <c r="I4668" s="23">
        <f>YEAR(CtasReceber[[#This Row],[Data Vencimento]])</f>
        <v>1900</v>
      </c>
      <c r="J4668" s="156"/>
      <c r="K4668" s="23">
        <f>MONTH(CtasReceber[[#This Row],[Data Recebimento]])</f>
        <v>1</v>
      </c>
      <c r="L4668" s="23">
        <f>YEAR(CtasReceber[[#This Row],[Data Recebimento]])</f>
        <v>1900</v>
      </c>
      <c r="M4668" s="154"/>
      <c r="N4668" s="208"/>
      <c r="O46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69" spans="1:15">
      <c r="A4669" s="156"/>
      <c r="B4669" s="220"/>
      <c r="C4669" s="150"/>
      <c r="D4669" s="150"/>
      <c r="E4669" s="150"/>
      <c r="F4669" s="150"/>
      <c r="G4669" s="151"/>
      <c r="H4669" s="23">
        <f>MONTH(CtasReceber[[#This Row],[Data Vencimento]])</f>
        <v>1</v>
      </c>
      <c r="I4669" s="23">
        <f>YEAR(CtasReceber[[#This Row],[Data Vencimento]])</f>
        <v>1900</v>
      </c>
      <c r="J4669" s="156"/>
      <c r="K4669" s="23">
        <f>MONTH(CtasReceber[[#This Row],[Data Recebimento]])</f>
        <v>1</v>
      </c>
      <c r="L4669" s="23">
        <f>YEAR(CtasReceber[[#This Row],[Data Recebimento]])</f>
        <v>1900</v>
      </c>
      <c r="M4669" s="154"/>
      <c r="N4669" s="208"/>
      <c r="O46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0" spans="1:15">
      <c r="A4670" s="156"/>
      <c r="B4670" s="220"/>
      <c r="C4670" s="150"/>
      <c r="D4670" s="150"/>
      <c r="E4670" s="150"/>
      <c r="F4670" s="150"/>
      <c r="G4670" s="151"/>
      <c r="H4670" s="23">
        <f>MONTH(CtasReceber[[#This Row],[Data Vencimento]])</f>
        <v>1</v>
      </c>
      <c r="I4670" s="23">
        <f>YEAR(CtasReceber[[#This Row],[Data Vencimento]])</f>
        <v>1900</v>
      </c>
      <c r="J4670" s="156"/>
      <c r="K4670" s="23">
        <f>MONTH(CtasReceber[[#This Row],[Data Recebimento]])</f>
        <v>1</v>
      </c>
      <c r="L4670" s="23">
        <f>YEAR(CtasReceber[[#This Row],[Data Recebimento]])</f>
        <v>1900</v>
      </c>
      <c r="M4670" s="154"/>
      <c r="N4670" s="208"/>
      <c r="O46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1" spans="1:15">
      <c r="A4671" s="156"/>
      <c r="B4671" s="220"/>
      <c r="C4671" s="150"/>
      <c r="D4671" s="150"/>
      <c r="E4671" s="150"/>
      <c r="F4671" s="150"/>
      <c r="G4671" s="151"/>
      <c r="H4671" s="23">
        <f>MONTH(CtasReceber[[#This Row],[Data Vencimento]])</f>
        <v>1</v>
      </c>
      <c r="I4671" s="23">
        <f>YEAR(CtasReceber[[#This Row],[Data Vencimento]])</f>
        <v>1900</v>
      </c>
      <c r="J4671" s="156"/>
      <c r="K4671" s="23">
        <f>MONTH(CtasReceber[[#This Row],[Data Recebimento]])</f>
        <v>1</v>
      </c>
      <c r="L4671" s="23">
        <f>YEAR(CtasReceber[[#This Row],[Data Recebimento]])</f>
        <v>1900</v>
      </c>
      <c r="M4671" s="154"/>
      <c r="N4671" s="208"/>
      <c r="O46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2" spans="1:15">
      <c r="A4672" s="156"/>
      <c r="B4672" s="220"/>
      <c r="C4672" s="150"/>
      <c r="D4672" s="150"/>
      <c r="E4672" s="150"/>
      <c r="F4672" s="150"/>
      <c r="G4672" s="151"/>
      <c r="H4672" s="23">
        <f>MONTH(CtasReceber[[#This Row],[Data Vencimento]])</f>
        <v>1</v>
      </c>
      <c r="I4672" s="23">
        <f>YEAR(CtasReceber[[#This Row],[Data Vencimento]])</f>
        <v>1900</v>
      </c>
      <c r="J4672" s="156"/>
      <c r="K4672" s="23">
        <f>MONTH(CtasReceber[[#This Row],[Data Recebimento]])</f>
        <v>1</v>
      </c>
      <c r="L4672" s="23">
        <f>YEAR(CtasReceber[[#This Row],[Data Recebimento]])</f>
        <v>1900</v>
      </c>
      <c r="M4672" s="154"/>
      <c r="N4672" s="208"/>
      <c r="O46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3" spans="1:15">
      <c r="A4673" s="156"/>
      <c r="B4673" s="220"/>
      <c r="C4673" s="150"/>
      <c r="D4673" s="150"/>
      <c r="E4673" s="150"/>
      <c r="F4673" s="150"/>
      <c r="G4673" s="151"/>
      <c r="H4673" s="23">
        <f>MONTH(CtasReceber[[#This Row],[Data Vencimento]])</f>
        <v>1</v>
      </c>
      <c r="I4673" s="23">
        <f>YEAR(CtasReceber[[#This Row],[Data Vencimento]])</f>
        <v>1900</v>
      </c>
      <c r="J4673" s="156"/>
      <c r="K4673" s="23">
        <f>MONTH(CtasReceber[[#This Row],[Data Recebimento]])</f>
        <v>1</v>
      </c>
      <c r="L4673" s="23">
        <f>YEAR(CtasReceber[[#This Row],[Data Recebimento]])</f>
        <v>1900</v>
      </c>
      <c r="M4673" s="154"/>
      <c r="N4673" s="208"/>
      <c r="O46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4" spans="1:15">
      <c r="A4674" s="156"/>
      <c r="B4674" s="220"/>
      <c r="C4674" s="150"/>
      <c r="D4674" s="150"/>
      <c r="E4674" s="150"/>
      <c r="F4674" s="150"/>
      <c r="G4674" s="151"/>
      <c r="H4674" s="23">
        <f>MONTH(CtasReceber[[#This Row],[Data Vencimento]])</f>
        <v>1</v>
      </c>
      <c r="I4674" s="23">
        <f>YEAR(CtasReceber[[#This Row],[Data Vencimento]])</f>
        <v>1900</v>
      </c>
      <c r="J4674" s="156"/>
      <c r="K4674" s="23">
        <f>MONTH(CtasReceber[[#This Row],[Data Recebimento]])</f>
        <v>1</v>
      </c>
      <c r="L4674" s="23">
        <f>YEAR(CtasReceber[[#This Row],[Data Recebimento]])</f>
        <v>1900</v>
      </c>
      <c r="M4674" s="154"/>
      <c r="N4674" s="208"/>
      <c r="O46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5" spans="1:15">
      <c r="A4675" s="156"/>
      <c r="B4675" s="220"/>
      <c r="C4675" s="150"/>
      <c r="D4675" s="150"/>
      <c r="E4675" s="150"/>
      <c r="F4675" s="150"/>
      <c r="G4675" s="151"/>
      <c r="H4675" s="23">
        <f>MONTH(CtasReceber[[#This Row],[Data Vencimento]])</f>
        <v>1</v>
      </c>
      <c r="I4675" s="23">
        <f>YEAR(CtasReceber[[#This Row],[Data Vencimento]])</f>
        <v>1900</v>
      </c>
      <c r="J4675" s="156"/>
      <c r="K4675" s="23">
        <f>MONTH(CtasReceber[[#This Row],[Data Recebimento]])</f>
        <v>1</v>
      </c>
      <c r="L4675" s="23">
        <f>YEAR(CtasReceber[[#This Row],[Data Recebimento]])</f>
        <v>1900</v>
      </c>
      <c r="M4675" s="154"/>
      <c r="N4675" s="208"/>
      <c r="O46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6" spans="1:15">
      <c r="A4676" s="156"/>
      <c r="B4676" s="220"/>
      <c r="C4676" s="150"/>
      <c r="D4676" s="150"/>
      <c r="E4676" s="150"/>
      <c r="F4676" s="150"/>
      <c r="G4676" s="151"/>
      <c r="H4676" s="23">
        <f>MONTH(CtasReceber[[#This Row],[Data Vencimento]])</f>
        <v>1</v>
      </c>
      <c r="I4676" s="23">
        <f>YEAR(CtasReceber[[#This Row],[Data Vencimento]])</f>
        <v>1900</v>
      </c>
      <c r="J4676" s="156"/>
      <c r="K4676" s="23">
        <f>MONTH(CtasReceber[[#This Row],[Data Recebimento]])</f>
        <v>1</v>
      </c>
      <c r="L4676" s="23">
        <f>YEAR(CtasReceber[[#This Row],[Data Recebimento]])</f>
        <v>1900</v>
      </c>
      <c r="M4676" s="154"/>
      <c r="N4676" s="208"/>
      <c r="O46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7" spans="1:15">
      <c r="A4677" s="156"/>
      <c r="B4677" s="220"/>
      <c r="C4677" s="150"/>
      <c r="D4677" s="150"/>
      <c r="E4677" s="150"/>
      <c r="F4677" s="150"/>
      <c r="G4677" s="151"/>
      <c r="H4677" s="23">
        <f>MONTH(CtasReceber[[#This Row],[Data Vencimento]])</f>
        <v>1</v>
      </c>
      <c r="I4677" s="23">
        <f>YEAR(CtasReceber[[#This Row],[Data Vencimento]])</f>
        <v>1900</v>
      </c>
      <c r="J4677" s="156"/>
      <c r="K4677" s="23">
        <f>MONTH(CtasReceber[[#This Row],[Data Recebimento]])</f>
        <v>1</v>
      </c>
      <c r="L4677" s="23">
        <f>YEAR(CtasReceber[[#This Row],[Data Recebimento]])</f>
        <v>1900</v>
      </c>
      <c r="M4677" s="154"/>
      <c r="N4677" s="208"/>
      <c r="O46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8" spans="1:15">
      <c r="A4678" s="156"/>
      <c r="B4678" s="220"/>
      <c r="C4678" s="150"/>
      <c r="D4678" s="150"/>
      <c r="E4678" s="150"/>
      <c r="F4678" s="150"/>
      <c r="G4678" s="151"/>
      <c r="H4678" s="23">
        <f>MONTH(CtasReceber[[#This Row],[Data Vencimento]])</f>
        <v>1</v>
      </c>
      <c r="I4678" s="23">
        <f>YEAR(CtasReceber[[#This Row],[Data Vencimento]])</f>
        <v>1900</v>
      </c>
      <c r="J4678" s="156"/>
      <c r="K4678" s="23">
        <f>MONTH(CtasReceber[[#This Row],[Data Recebimento]])</f>
        <v>1</v>
      </c>
      <c r="L4678" s="23">
        <f>YEAR(CtasReceber[[#This Row],[Data Recebimento]])</f>
        <v>1900</v>
      </c>
      <c r="M4678" s="154"/>
      <c r="N4678" s="208"/>
      <c r="O46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79" spans="1:15">
      <c r="A4679" s="156"/>
      <c r="B4679" s="220"/>
      <c r="C4679" s="150"/>
      <c r="D4679" s="150"/>
      <c r="E4679" s="150"/>
      <c r="F4679" s="150"/>
      <c r="G4679" s="151"/>
      <c r="H4679" s="23">
        <f>MONTH(CtasReceber[[#This Row],[Data Vencimento]])</f>
        <v>1</v>
      </c>
      <c r="I4679" s="23">
        <f>YEAR(CtasReceber[[#This Row],[Data Vencimento]])</f>
        <v>1900</v>
      </c>
      <c r="J4679" s="156"/>
      <c r="K4679" s="23">
        <f>MONTH(CtasReceber[[#This Row],[Data Recebimento]])</f>
        <v>1</v>
      </c>
      <c r="L4679" s="23">
        <f>YEAR(CtasReceber[[#This Row],[Data Recebimento]])</f>
        <v>1900</v>
      </c>
      <c r="M4679" s="154"/>
      <c r="N4679" s="208"/>
      <c r="O46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0" spans="1:15">
      <c r="A4680" s="156"/>
      <c r="B4680" s="220"/>
      <c r="C4680" s="150"/>
      <c r="D4680" s="150"/>
      <c r="E4680" s="150"/>
      <c r="F4680" s="150"/>
      <c r="G4680" s="151"/>
      <c r="H4680" s="23">
        <f>MONTH(CtasReceber[[#This Row],[Data Vencimento]])</f>
        <v>1</v>
      </c>
      <c r="I4680" s="23">
        <f>YEAR(CtasReceber[[#This Row],[Data Vencimento]])</f>
        <v>1900</v>
      </c>
      <c r="J4680" s="156"/>
      <c r="K4680" s="23">
        <f>MONTH(CtasReceber[[#This Row],[Data Recebimento]])</f>
        <v>1</v>
      </c>
      <c r="L4680" s="23">
        <f>YEAR(CtasReceber[[#This Row],[Data Recebimento]])</f>
        <v>1900</v>
      </c>
      <c r="M4680" s="154"/>
      <c r="N4680" s="208"/>
      <c r="O46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1" spans="1:15">
      <c r="A4681" s="156"/>
      <c r="B4681" s="220"/>
      <c r="C4681" s="150"/>
      <c r="D4681" s="150"/>
      <c r="E4681" s="150"/>
      <c r="F4681" s="150"/>
      <c r="G4681" s="151"/>
      <c r="H4681" s="23">
        <f>MONTH(CtasReceber[[#This Row],[Data Vencimento]])</f>
        <v>1</v>
      </c>
      <c r="I4681" s="23">
        <f>YEAR(CtasReceber[[#This Row],[Data Vencimento]])</f>
        <v>1900</v>
      </c>
      <c r="J4681" s="156"/>
      <c r="K4681" s="23">
        <f>MONTH(CtasReceber[[#This Row],[Data Recebimento]])</f>
        <v>1</v>
      </c>
      <c r="L4681" s="23">
        <f>YEAR(CtasReceber[[#This Row],[Data Recebimento]])</f>
        <v>1900</v>
      </c>
      <c r="M4681" s="154"/>
      <c r="N4681" s="208"/>
      <c r="O46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2" spans="1:15">
      <c r="A4682" s="156"/>
      <c r="B4682" s="220"/>
      <c r="C4682" s="150"/>
      <c r="D4682" s="150"/>
      <c r="E4682" s="150"/>
      <c r="F4682" s="150"/>
      <c r="G4682" s="151"/>
      <c r="H4682" s="23">
        <f>MONTH(CtasReceber[[#This Row],[Data Vencimento]])</f>
        <v>1</v>
      </c>
      <c r="I4682" s="23">
        <f>YEAR(CtasReceber[[#This Row],[Data Vencimento]])</f>
        <v>1900</v>
      </c>
      <c r="J4682" s="156"/>
      <c r="K4682" s="23">
        <f>MONTH(CtasReceber[[#This Row],[Data Recebimento]])</f>
        <v>1</v>
      </c>
      <c r="L4682" s="23">
        <f>YEAR(CtasReceber[[#This Row],[Data Recebimento]])</f>
        <v>1900</v>
      </c>
      <c r="M4682" s="154"/>
      <c r="N4682" s="208"/>
      <c r="O46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3" spans="1:15">
      <c r="A4683" s="156"/>
      <c r="B4683" s="220"/>
      <c r="C4683" s="150"/>
      <c r="D4683" s="150"/>
      <c r="E4683" s="150"/>
      <c r="F4683" s="150"/>
      <c r="G4683" s="151"/>
      <c r="H4683" s="23">
        <f>MONTH(CtasReceber[[#This Row],[Data Vencimento]])</f>
        <v>1</v>
      </c>
      <c r="I4683" s="23">
        <f>YEAR(CtasReceber[[#This Row],[Data Vencimento]])</f>
        <v>1900</v>
      </c>
      <c r="J4683" s="156"/>
      <c r="K4683" s="23">
        <f>MONTH(CtasReceber[[#This Row],[Data Recebimento]])</f>
        <v>1</v>
      </c>
      <c r="L4683" s="23">
        <f>YEAR(CtasReceber[[#This Row],[Data Recebimento]])</f>
        <v>1900</v>
      </c>
      <c r="M4683" s="154"/>
      <c r="N4683" s="208"/>
      <c r="O46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4" spans="1:15">
      <c r="A4684" s="156"/>
      <c r="B4684" s="220"/>
      <c r="C4684" s="150"/>
      <c r="D4684" s="150"/>
      <c r="E4684" s="150"/>
      <c r="F4684" s="150"/>
      <c r="G4684" s="151"/>
      <c r="H4684" s="23">
        <f>MONTH(CtasReceber[[#This Row],[Data Vencimento]])</f>
        <v>1</v>
      </c>
      <c r="I4684" s="23">
        <f>YEAR(CtasReceber[[#This Row],[Data Vencimento]])</f>
        <v>1900</v>
      </c>
      <c r="J4684" s="156"/>
      <c r="K4684" s="23">
        <f>MONTH(CtasReceber[[#This Row],[Data Recebimento]])</f>
        <v>1</v>
      </c>
      <c r="L4684" s="23">
        <f>YEAR(CtasReceber[[#This Row],[Data Recebimento]])</f>
        <v>1900</v>
      </c>
      <c r="M4684" s="154"/>
      <c r="N4684" s="208"/>
      <c r="O46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5" spans="1:15">
      <c r="A4685" s="156"/>
      <c r="B4685" s="220"/>
      <c r="C4685" s="150"/>
      <c r="D4685" s="150"/>
      <c r="E4685" s="150"/>
      <c r="F4685" s="150"/>
      <c r="G4685" s="151"/>
      <c r="H4685" s="23">
        <f>MONTH(CtasReceber[[#This Row],[Data Vencimento]])</f>
        <v>1</v>
      </c>
      <c r="I4685" s="23">
        <f>YEAR(CtasReceber[[#This Row],[Data Vencimento]])</f>
        <v>1900</v>
      </c>
      <c r="J4685" s="156"/>
      <c r="K4685" s="23">
        <f>MONTH(CtasReceber[[#This Row],[Data Recebimento]])</f>
        <v>1</v>
      </c>
      <c r="L4685" s="23">
        <f>YEAR(CtasReceber[[#This Row],[Data Recebimento]])</f>
        <v>1900</v>
      </c>
      <c r="M4685" s="154"/>
      <c r="N4685" s="208"/>
      <c r="O46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6" spans="1:15">
      <c r="A4686" s="156"/>
      <c r="B4686" s="220"/>
      <c r="C4686" s="150"/>
      <c r="D4686" s="150"/>
      <c r="E4686" s="150"/>
      <c r="F4686" s="150"/>
      <c r="G4686" s="151"/>
      <c r="H4686" s="23">
        <f>MONTH(CtasReceber[[#This Row],[Data Vencimento]])</f>
        <v>1</v>
      </c>
      <c r="I4686" s="23">
        <f>YEAR(CtasReceber[[#This Row],[Data Vencimento]])</f>
        <v>1900</v>
      </c>
      <c r="J4686" s="156"/>
      <c r="K4686" s="23">
        <f>MONTH(CtasReceber[[#This Row],[Data Recebimento]])</f>
        <v>1</v>
      </c>
      <c r="L4686" s="23">
        <f>YEAR(CtasReceber[[#This Row],[Data Recebimento]])</f>
        <v>1900</v>
      </c>
      <c r="M4686" s="154"/>
      <c r="N4686" s="208"/>
      <c r="O46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7" spans="1:15">
      <c r="A4687" s="156"/>
      <c r="B4687" s="220"/>
      <c r="C4687" s="150"/>
      <c r="D4687" s="150"/>
      <c r="E4687" s="150"/>
      <c r="F4687" s="150"/>
      <c r="G4687" s="151"/>
      <c r="H4687" s="23">
        <f>MONTH(CtasReceber[[#This Row],[Data Vencimento]])</f>
        <v>1</v>
      </c>
      <c r="I4687" s="23">
        <f>YEAR(CtasReceber[[#This Row],[Data Vencimento]])</f>
        <v>1900</v>
      </c>
      <c r="J4687" s="156"/>
      <c r="K4687" s="23">
        <f>MONTH(CtasReceber[[#This Row],[Data Recebimento]])</f>
        <v>1</v>
      </c>
      <c r="L4687" s="23">
        <f>YEAR(CtasReceber[[#This Row],[Data Recebimento]])</f>
        <v>1900</v>
      </c>
      <c r="M4687" s="154"/>
      <c r="N4687" s="208"/>
      <c r="O46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8" spans="1:15">
      <c r="A4688" s="156"/>
      <c r="B4688" s="220"/>
      <c r="C4688" s="150"/>
      <c r="D4688" s="150"/>
      <c r="E4688" s="150"/>
      <c r="F4688" s="150"/>
      <c r="G4688" s="151"/>
      <c r="H4688" s="23">
        <f>MONTH(CtasReceber[[#This Row],[Data Vencimento]])</f>
        <v>1</v>
      </c>
      <c r="I4688" s="23">
        <f>YEAR(CtasReceber[[#This Row],[Data Vencimento]])</f>
        <v>1900</v>
      </c>
      <c r="J4688" s="156"/>
      <c r="K4688" s="23">
        <f>MONTH(CtasReceber[[#This Row],[Data Recebimento]])</f>
        <v>1</v>
      </c>
      <c r="L4688" s="23">
        <f>YEAR(CtasReceber[[#This Row],[Data Recebimento]])</f>
        <v>1900</v>
      </c>
      <c r="M4688" s="154"/>
      <c r="N4688" s="208"/>
      <c r="O46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89" spans="1:15">
      <c r="A4689" s="156"/>
      <c r="B4689" s="220"/>
      <c r="C4689" s="150"/>
      <c r="D4689" s="150"/>
      <c r="E4689" s="150"/>
      <c r="F4689" s="150"/>
      <c r="G4689" s="151"/>
      <c r="H4689" s="23">
        <f>MONTH(CtasReceber[[#This Row],[Data Vencimento]])</f>
        <v>1</v>
      </c>
      <c r="I4689" s="23">
        <f>YEAR(CtasReceber[[#This Row],[Data Vencimento]])</f>
        <v>1900</v>
      </c>
      <c r="J4689" s="156"/>
      <c r="K4689" s="23">
        <f>MONTH(CtasReceber[[#This Row],[Data Recebimento]])</f>
        <v>1</v>
      </c>
      <c r="L4689" s="23">
        <f>YEAR(CtasReceber[[#This Row],[Data Recebimento]])</f>
        <v>1900</v>
      </c>
      <c r="M4689" s="154"/>
      <c r="N4689" s="208"/>
      <c r="O46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0" spans="1:15">
      <c r="A4690" s="156"/>
      <c r="B4690" s="220"/>
      <c r="C4690" s="150"/>
      <c r="D4690" s="150"/>
      <c r="E4690" s="150"/>
      <c r="F4690" s="150"/>
      <c r="G4690" s="151"/>
      <c r="H4690" s="23">
        <f>MONTH(CtasReceber[[#This Row],[Data Vencimento]])</f>
        <v>1</v>
      </c>
      <c r="I4690" s="23">
        <f>YEAR(CtasReceber[[#This Row],[Data Vencimento]])</f>
        <v>1900</v>
      </c>
      <c r="J4690" s="156"/>
      <c r="K4690" s="23">
        <f>MONTH(CtasReceber[[#This Row],[Data Recebimento]])</f>
        <v>1</v>
      </c>
      <c r="L4690" s="23">
        <f>YEAR(CtasReceber[[#This Row],[Data Recebimento]])</f>
        <v>1900</v>
      </c>
      <c r="M4690" s="154"/>
      <c r="N4690" s="208"/>
      <c r="O46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1" spans="1:15">
      <c r="A4691" s="156"/>
      <c r="B4691" s="220"/>
      <c r="C4691" s="150"/>
      <c r="D4691" s="150"/>
      <c r="E4691" s="150"/>
      <c r="F4691" s="150"/>
      <c r="G4691" s="151"/>
      <c r="H4691" s="23">
        <f>MONTH(CtasReceber[[#This Row],[Data Vencimento]])</f>
        <v>1</v>
      </c>
      <c r="I4691" s="23">
        <f>YEAR(CtasReceber[[#This Row],[Data Vencimento]])</f>
        <v>1900</v>
      </c>
      <c r="J4691" s="156"/>
      <c r="K4691" s="23">
        <f>MONTH(CtasReceber[[#This Row],[Data Recebimento]])</f>
        <v>1</v>
      </c>
      <c r="L4691" s="23">
        <f>YEAR(CtasReceber[[#This Row],[Data Recebimento]])</f>
        <v>1900</v>
      </c>
      <c r="M4691" s="154"/>
      <c r="N4691" s="208"/>
      <c r="O46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2" spans="1:15">
      <c r="A4692" s="156"/>
      <c r="B4692" s="220"/>
      <c r="C4692" s="150"/>
      <c r="D4692" s="150"/>
      <c r="E4692" s="150"/>
      <c r="F4692" s="150"/>
      <c r="G4692" s="151"/>
      <c r="H4692" s="23">
        <f>MONTH(CtasReceber[[#This Row],[Data Vencimento]])</f>
        <v>1</v>
      </c>
      <c r="I4692" s="23">
        <f>YEAR(CtasReceber[[#This Row],[Data Vencimento]])</f>
        <v>1900</v>
      </c>
      <c r="J4692" s="156"/>
      <c r="K4692" s="23">
        <f>MONTH(CtasReceber[[#This Row],[Data Recebimento]])</f>
        <v>1</v>
      </c>
      <c r="L4692" s="23">
        <f>YEAR(CtasReceber[[#This Row],[Data Recebimento]])</f>
        <v>1900</v>
      </c>
      <c r="M4692" s="154"/>
      <c r="N4692" s="208"/>
      <c r="O46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3" spans="1:15">
      <c r="A4693" s="156"/>
      <c r="B4693" s="220"/>
      <c r="C4693" s="150"/>
      <c r="D4693" s="150"/>
      <c r="E4693" s="150"/>
      <c r="F4693" s="150"/>
      <c r="G4693" s="151"/>
      <c r="H4693" s="23">
        <f>MONTH(CtasReceber[[#This Row],[Data Vencimento]])</f>
        <v>1</v>
      </c>
      <c r="I4693" s="23">
        <f>YEAR(CtasReceber[[#This Row],[Data Vencimento]])</f>
        <v>1900</v>
      </c>
      <c r="J4693" s="156"/>
      <c r="K4693" s="23">
        <f>MONTH(CtasReceber[[#This Row],[Data Recebimento]])</f>
        <v>1</v>
      </c>
      <c r="L4693" s="23">
        <f>YEAR(CtasReceber[[#This Row],[Data Recebimento]])</f>
        <v>1900</v>
      </c>
      <c r="M4693" s="154"/>
      <c r="N4693" s="208"/>
      <c r="O46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4" spans="1:15">
      <c r="A4694" s="156"/>
      <c r="B4694" s="220"/>
      <c r="C4694" s="150"/>
      <c r="D4694" s="150"/>
      <c r="E4694" s="150"/>
      <c r="F4694" s="150"/>
      <c r="G4694" s="151"/>
      <c r="H4694" s="23">
        <f>MONTH(CtasReceber[[#This Row],[Data Vencimento]])</f>
        <v>1</v>
      </c>
      <c r="I4694" s="23">
        <f>YEAR(CtasReceber[[#This Row],[Data Vencimento]])</f>
        <v>1900</v>
      </c>
      <c r="J4694" s="156"/>
      <c r="K4694" s="23">
        <f>MONTH(CtasReceber[[#This Row],[Data Recebimento]])</f>
        <v>1</v>
      </c>
      <c r="L4694" s="23">
        <f>YEAR(CtasReceber[[#This Row],[Data Recebimento]])</f>
        <v>1900</v>
      </c>
      <c r="M4694" s="154"/>
      <c r="N4694" s="208"/>
      <c r="O46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5" spans="1:15">
      <c r="A4695" s="156"/>
      <c r="B4695" s="220"/>
      <c r="C4695" s="150"/>
      <c r="D4695" s="150"/>
      <c r="E4695" s="150"/>
      <c r="F4695" s="150"/>
      <c r="G4695" s="151"/>
      <c r="H4695" s="23">
        <f>MONTH(CtasReceber[[#This Row],[Data Vencimento]])</f>
        <v>1</v>
      </c>
      <c r="I4695" s="23">
        <f>YEAR(CtasReceber[[#This Row],[Data Vencimento]])</f>
        <v>1900</v>
      </c>
      <c r="J4695" s="156"/>
      <c r="K4695" s="23">
        <f>MONTH(CtasReceber[[#This Row],[Data Recebimento]])</f>
        <v>1</v>
      </c>
      <c r="L4695" s="23">
        <f>YEAR(CtasReceber[[#This Row],[Data Recebimento]])</f>
        <v>1900</v>
      </c>
      <c r="M4695" s="154"/>
      <c r="N4695" s="208"/>
      <c r="O46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6" spans="1:15">
      <c r="A4696" s="156"/>
      <c r="B4696" s="220"/>
      <c r="C4696" s="150"/>
      <c r="D4696" s="150"/>
      <c r="E4696" s="150"/>
      <c r="F4696" s="150"/>
      <c r="G4696" s="151"/>
      <c r="H4696" s="23">
        <f>MONTH(CtasReceber[[#This Row],[Data Vencimento]])</f>
        <v>1</v>
      </c>
      <c r="I4696" s="23">
        <f>YEAR(CtasReceber[[#This Row],[Data Vencimento]])</f>
        <v>1900</v>
      </c>
      <c r="J4696" s="156"/>
      <c r="K4696" s="23">
        <f>MONTH(CtasReceber[[#This Row],[Data Recebimento]])</f>
        <v>1</v>
      </c>
      <c r="L4696" s="23">
        <f>YEAR(CtasReceber[[#This Row],[Data Recebimento]])</f>
        <v>1900</v>
      </c>
      <c r="M4696" s="154"/>
      <c r="N4696" s="208"/>
      <c r="O46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7" spans="1:15">
      <c r="A4697" s="156"/>
      <c r="B4697" s="220"/>
      <c r="C4697" s="150"/>
      <c r="D4697" s="150"/>
      <c r="E4697" s="150"/>
      <c r="F4697" s="150"/>
      <c r="G4697" s="151"/>
      <c r="H4697" s="23">
        <f>MONTH(CtasReceber[[#This Row],[Data Vencimento]])</f>
        <v>1</v>
      </c>
      <c r="I4697" s="23">
        <f>YEAR(CtasReceber[[#This Row],[Data Vencimento]])</f>
        <v>1900</v>
      </c>
      <c r="J4697" s="156"/>
      <c r="K4697" s="23">
        <f>MONTH(CtasReceber[[#This Row],[Data Recebimento]])</f>
        <v>1</v>
      </c>
      <c r="L4697" s="23">
        <f>YEAR(CtasReceber[[#This Row],[Data Recebimento]])</f>
        <v>1900</v>
      </c>
      <c r="M4697" s="154"/>
      <c r="N4697" s="208"/>
      <c r="O46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8" spans="1:15">
      <c r="A4698" s="156"/>
      <c r="B4698" s="220"/>
      <c r="C4698" s="150"/>
      <c r="D4698" s="150"/>
      <c r="E4698" s="150"/>
      <c r="F4698" s="150"/>
      <c r="G4698" s="151"/>
      <c r="H4698" s="23">
        <f>MONTH(CtasReceber[[#This Row],[Data Vencimento]])</f>
        <v>1</v>
      </c>
      <c r="I4698" s="23">
        <f>YEAR(CtasReceber[[#This Row],[Data Vencimento]])</f>
        <v>1900</v>
      </c>
      <c r="J4698" s="156"/>
      <c r="K4698" s="23">
        <f>MONTH(CtasReceber[[#This Row],[Data Recebimento]])</f>
        <v>1</v>
      </c>
      <c r="L4698" s="23">
        <f>YEAR(CtasReceber[[#This Row],[Data Recebimento]])</f>
        <v>1900</v>
      </c>
      <c r="M4698" s="154"/>
      <c r="N4698" s="208"/>
      <c r="O46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699" spans="1:15">
      <c r="A4699" s="156"/>
      <c r="B4699" s="220"/>
      <c r="C4699" s="150"/>
      <c r="D4699" s="150"/>
      <c r="E4699" s="150"/>
      <c r="F4699" s="150"/>
      <c r="G4699" s="151"/>
      <c r="H4699" s="23">
        <f>MONTH(CtasReceber[[#This Row],[Data Vencimento]])</f>
        <v>1</v>
      </c>
      <c r="I4699" s="23">
        <f>YEAR(CtasReceber[[#This Row],[Data Vencimento]])</f>
        <v>1900</v>
      </c>
      <c r="J4699" s="156"/>
      <c r="K4699" s="23">
        <f>MONTH(CtasReceber[[#This Row],[Data Recebimento]])</f>
        <v>1</v>
      </c>
      <c r="L4699" s="23">
        <f>YEAR(CtasReceber[[#This Row],[Data Recebimento]])</f>
        <v>1900</v>
      </c>
      <c r="M4699" s="154"/>
      <c r="N4699" s="208"/>
      <c r="O46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0" spans="1:15">
      <c r="A4700" s="156"/>
      <c r="B4700" s="220"/>
      <c r="C4700" s="150"/>
      <c r="D4700" s="150"/>
      <c r="E4700" s="150"/>
      <c r="F4700" s="150"/>
      <c r="G4700" s="151"/>
      <c r="H4700" s="23">
        <f>MONTH(CtasReceber[[#This Row],[Data Vencimento]])</f>
        <v>1</v>
      </c>
      <c r="I4700" s="23">
        <f>YEAR(CtasReceber[[#This Row],[Data Vencimento]])</f>
        <v>1900</v>
      </c>
      <c r="J4700" s="156"/>
      <c r="K4700" s="23">
        <f>MONTH(CtasReceber[[#This Row],[Data Recebimento]])</f>
        <v>1</v>
      </c>
      <c r="L4700" s="23">
        <f>YEAR(CtasReceber[[#This Row],[Data Recebimento]])</f>
        <v>1900</v>
      </c>
      <c r="M4700" s="154"/>
      <c r="N4700" s="208"/>
      <c r="O47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1" spans="1:15">
      <c r="A4701" s="156"/>
      <c r="B4701" s="220"/>
      <c r="C4701" s="150"/>
      <c r="D4701" s="150"/>
      <c r="E4701" s="150"/>
      <c r="F4701" s="150"/>
      <c r="G4701" s="151"/>
      <c r="H4701" s="23">
        <f>MONTH(CtasReceber[[#This Row],[Data Vencimento]])</f>
        <v>1</v>
      </c>
      <c r="I4701" s="23">
        <f>YEAR(CtasReceber[[#This Row],[Data Vencimento]])</f>
        <v>1900</v>
      </c>
      <c r="J4701" s="156"/>
      <c r="K4701" s="23">
        <f>MONTH(CtasReceber[[#This Row],[Data Recebimento]])</f>
        <v>1</v>
      </c>
      <c r="L4701" s="23">
        <f>YEAR(CtasReceber[[#This Row],[Data Recebimento]])</f>
        <v>1900</v>
      </c>
      <c r="M4701" s="154"/>
      <c r="N4701" s="208"/>
      <c r="O47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2" spans="1:15">
      <c r="A4702" s="156"/>
      <c r="B4702" s="220"/>
      <c r="C4702" s="150"/>
      <c r="D4702" s="150"/>
      <c r="E4702" s="150"/>
      <c r="F4702" s="150"/>
      <c r="G4702" s="151"/>
      <c r="H4702" s="23">
        <f>MONTH(CtasReceber[[#This Row],[Data Vencimento]])</f>
        <v>1</v>
      </c>
      <c r="I4702" s="23">
        <f>YEAR(CtasReceber[[#This Row],[Data Vencimento]])</f>
        <v>1900</v>
      </c>
      <c r="J4702" s="156"/>
      <c r="K4702" s="23">
        <f>MONTH(CtasReceber[[#This Row],[Data Recebimento]])</f>
        <v>1</v>
      </c>
      <c r="L4702" s="23">
        <f>YEAR(CtasReceber[[#This Row],[Data Recebimento]])</f>
        <v>1900</v>
      </c>
      <c r="M4702" s="154"/>
      <c r="N4702" s="208"/>
      <c r="O47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3" spans="1:15">
      <c r="A4703" s="156"/>
      <c r="B4703" s="220"/>
      <c r="C4703" s="150"/>
      <c r="D4703" s="150"/>
      <c r="E4703" s="150"/>
      <c r="F4703" s="150"/>
      <c r="G4703" s="151"/>
      <c r="H4703" s="23">
        <f>MONTH(CtasReceber[[#This Row],[Data Vencimento]])</f>
        <v>1</v>
      </c>
      <c r="I4703" s="23">
        <f>YEAR(CtasReceber[[#This Row],[Data Vencimento]])</f>
        <v>1900</v>
      </c>
      <c r="J4703" s="156"/>
      <c r="K4703" s="23">
        <f>MONTH(CtasReceber[[#This Row],[Data Recebimento]])</f>
        <v>1</v>
      </c>
      <c r="L4703" s="23">
        <f>YEAR(CtasReceber[[#This Row],[Data Recebimento]])</f>
        <v>1900</v>
      </c>
      <c r="M4703" s="154"/>
      <c r="N4703" s="208"/>
      <c r="O47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4" spans="1:15">
      <c r="A4704" s="156"/>
      <c r="B4704" s="220"/>
      <c r="C4704" s="150"/>
      <c r="D4704" s="150"/>
      <c r="E4704" s="150"/>
      <c r="F4704" s="150"/>
      <c r="G4704" s="151"/>
      <c r="H4704" s="23">
        <f>MONTH(CtasReceber[[#This Row],[Data Vencimento]])</f>
        <v>1</v>
      </c>
      <c r="I4704" s="23">
        <f>YEAR(CtasReceber[[#This Row],[Data Vencimento]])</f>
        <v>1900</v>
      </c>
      <c r="J4704" s="156"/>
      <c r="K4704" s="23">
        <f>MONTH(CtasReceber[[#This Row],[Data Recebimento]])</f>
        <v>1</v>
      </c>
      <c r="L4704" s="23">
        <f>YEAR(CtasReceber[[#This Row],[Data Recebimento]])</f>
        <v>1900</v>
      </c>
      <c r="M4704" s="154"/>
      <c r="N4704" s="208"/>
      <c r="O47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5" spans="1:15">
      <c r="A4705" s="156"/>
      <c r="B4705" s="220"/>
      <c r="C4705" s="150"/>
      <c r="D4705" s="150"/>
      <c r="E4705" s="150"/>
      <c r="F4705" s="150"/>
      <c r="G4705" s="151"/>
      <c r="H4705" s="23">
        <f>MONTH(CtasReceber[[#This Row],[Data Vencimento]])</f>
        <v>1</v>
      </c>
      <c r="I4705" s="23">
        <f>YEAR(CtasReceber[[#This Row],[Data Vencimento]])</f>
        <v>1900</v>
      </c>
      <c r="J4705" s="156"/>
      <c r="K4705" s="23">
        <f>MONTH(CtasReceber[[#This Row],[Data Recebimento]])</f>
        <v>1</v>
      </c>
      <c r="L4705" s="23">
        <f>YEAR(CtasReceber[[#This Row],[Data Recebimento]])</f>
        <v>1900</v>
      </c>
      <c r="M4705" s="154"/>
      <c r="N4705" s="208"/>
      <c r="O47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6" spans="1:15">
      <c r="A4706" s="156"/>
      <c r="B4706" s="220"/>
      <c r="C4706" s="150"/>
      <c r="D4706" s="150"/>
      <c r="E4706" s="150"/>
      <c r="F4706" s="150"/>
      <c r="G4706" s="151"/>
      <c r="H4706" s="23">
        <f>MONTH(CtasReceber[[#This Row],[Data Vencimento]])</f>
        <v>1</v>
      </c>
      <c r="I4706" s="23">
        <f>YEAR(CtasReceber[[#This Row],[Data Vencimento]])</f>
        <v>1900</v>
      </c>
      <c r="J4706" s="156"/>
      <c r="K4706" s="23">
        <f>MONTH(CtasReceber[[#This Row],[Data Recebimento]])</f>
        <v>1</v>
      </c>
      <c r="L4706" s="23">
        <f>YEAR(CtasReceber[[#This Row],[Data Recebimento]])</f>
        <v>1900</v>
      </c>
      <c r="M4706" s="154"/>
      <c r="N4706" s="208"/>
      <c r="O47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7" spans="1:15">
      <c r="A4707" s="156"/>
      <c r="B4707" s="220"/>
      <c r="C4707" s="150"/>
      <c r="D4707" s="150"/>
      <c r="E4707" s="150"/>
      <c r="F4707" s="150"/>
      <c r="G4707" s="151"/>
      <c r="H4707" s="23">
        <f>MONTH(CtasReceber[[#This Row],[Data Vencimento]])</f>
        <v>1</v>
      </c>
      <c r="I4707" s="23">
        <f>YEAR(CtasReceber[[#This Row],[Data Vencimento]])</f>
        <v>1900</v>
      </c>
      <c r="J4707" s="156"/>
      <c r="K4707" s="23">
        <f>MONTH(CtasReceber[[#This Row],[Data Recebimento]])</f>
        <v>1</v>
      </c>
      <c r="L4707" s="23">
        <f>YEAR(CtasReceber[[#This Row],[Data Recebimento]])</f>
        <v>1900</v>
      </c>
      <c r="M4707" s="154"/>
      <c r="N4707" s="208"/>
      <c r="O47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8" spans="1:15">
      <c r="A4708" s="156"/>
      <c r="B4708" s="220"/>
      <c r="C4708" s="150"/>
      <c r="D4708" s="150"/>
      <c r="E4708" s="150"/>
      <c r="F4708" s="150"/>
      <c r="G4708" s="151"/>
      <c r="H4708" s="23">
        <f>MONTH(CtasReceber[[#This Row],[Data Vencimento]])</f>
        <v>1</v>
      </c>
      <c r="I4708" s="23">
        <f>YEAR(CtasReceber[[#This Row],[Data Vencimento]])</f>
        <v>1900</v>
      </c>
      <c r="J4708" s="156"/>
      <c r="K4708" s="23">
        <f>MONTH(CtasReceber[[#This Row],[Data Recebimento]])</f>
        <v>1</v>
      </c>
      <c r="L4708" s="23">
        <f>YEAR(CtasReceber[[#This Row],[Data Recebimento]])</f>
        <v>1900</v>
      </c>
      <c r="M4708" s="154"/>
      <c r="N4708" s="208"/>
      <c r="O47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09" spans="1:15">
      <c r="A4709" s="156"/>
      <c r="B4709" s="220"/>
      <c r="C4709" s="150"/>
      <c r="D4709" s="150"/>
      <c r="E4709" s="150"/>
      <c r="F4709" s="150"/>
      <c r="G4709" s="151"/>
      <c r="H4709" s="23">
        <f>MONTH(CtasReceber[[#This Row],[Data Vencimento]])</f>
        <v>1</v>
      </c>
      <c r="I4709" s="23">
        <f>YEAR(CtasReceber[[#This Row],[Data Vencimento]])</f>
        <v>1900</v>
      </c>
      <c r="J4709" s="156"/>
      <c r="K4709" s="23">
        <f>MONTH(CtasReceber[[#This Row],[Data Recebimento]])</f>
        <v>1</v>
      </c>
      <c r="L4709" s="23">
        <f>YEAR(CtasReceber[[#This Row],[Data Recebimento]])</f>
        <v>1900</v>
      </c>
      <c r="M4709" s="154"/>
      <c r="N4709" s="208"/>
      <c r="O47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0" spans="1:15">
      <c r="A4710" s="156"/>
      <c r="B4710" s="220"/>
      <c r="C4710" s="150"/>
      <c r="D4710" s="150"/>
      <c r="E4710" s="150"/>
      <c r="F4710" s="150"/>
      <c r="G4710" s="151"/>
      <c r="H4710" s="23">
        <f>MONTH(CtasReceber[[#This Row],[Data Vencimento]])</f>
        <v>1</v>
      </c>
      <c r="I4710" s="23">
        <f>YEAR(CtasReceber[[#This Row],[Data Vencimento]])</f>
        <v>1900</v>
      </c>
      <c r="J4710" s="156"/>
      <c r="K4710" s="23">
        <f>MONTH(CtasReceber[[#This Row],[Data Recebimento]])</f>
        <v>1</v>
      </c>
      <c r="L4710" s="23">
        <f>YEAR(CtasReceber[[#This Row],[Data Recebimento]])</f>
        <v>1900</v>
      </c>
      <c r="M4710" s="154"/>
      <c r="N4710" s="208"/>
      <c r="O47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1" spans="1:15">
      <c r="A4711" s="156"/>
      <c r="B4711" s="220"/>
      <c r="C4711" s="150"/>
      <c r="D4711" s="150"/>
      <c r="E4711" s="150"/>
      <c r="F4711" s="150"/>
      <c r="G4711" s="151"/>
      <c r="H4711" s="23">
        <f>MONTH(CtasReceber[[#This Row],[Data Vencimento]])</f>
        <v>1</v>
      </c>
      <c r="I4711" s="23">
        <f>YEAR(CtasReceber[[#This Row],[Data Vencimento]])</f>
        <v>1900</v>
      </c>
      <c r="J4711" s="156"/>
      <c r="K4711" s="23">
        <f>MONTH(CtasReceber[[#This Row],[Data Recebimento]])</f>
        <v>1</v>
      </c>
      <c r="L4711" s="23">
        <f>YEAR(CtasReceber[[#This Row],[Data Recebimento]])</f>
        <v>1900</v>
      </c>
      <c r="M4711" s="154"/>
      <c r="N4711" s="208"/>
      <c r="O47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2" spans="1:15">
      <c r="A4712" s="156"/>
      <c r="B4712" s="220"/>
      <c r="C4712" s="150"/>
      <c r="D4712" s="150"/>
      <c r="E4712" s="150"/>
      <c r="F4712" s="150"/>
      <c r="G4712" s="151"/>
      <c r="H4712" s="23">
        <f>MONTH(CtasReceber[[#This Row],[Data Vencimento]])</f>
        <v>1</v>
      </c>
      <c r="I4712" s="23">
        <f>YEAR(CtasReceber[[#This Row],[Data Vencimento]])</f>
        <v>1900</v>
      </c>
      <c r="J4712" s="156"/>
      <c r="K4712" s="23">
        <f>MONTH(CtasReceber[[#This Row],[Data Recebimento]])</f>
        <v>1</v>
      </c>
      <c r="L4712" s="23">
        <f>YEAR(CtasReceber[[#This Row],[Data Recebimento]])</f>
        <v>1900</v>
      </c>
      <c r="M4712" s="154"/>
      <c r="N4712" s="208"/>
      <c r="O47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3" spans="1:15">
      <c r="A4713" s="156"/>
      <c r="B4713" s="220"/>
      <c r="C4713" s="150"/>
      <c r="D4713" s="150"/>
      <c r="E4713" s="150"/>
      <c r="F4713" s="150"/>
      <c r="G4713" s="151"/>
      <c r="H4713" s="23">
        <f>MONTH(CtasReceber[[#This Row],[Data Vencimento]])</f>
        <v>1</v>
      </c>
      <c r="I4713" s="23">
        <f>YEAR(CtasReceber[[#This Row],[Data Vencimento]])</f>
        <v>1900</v>
      </c>
      <c r="J4713" s="156"/>
      <c r="K4713" s="23">
        <f>MONTH(CtasReceber[[#This Row],[Data Recebimento]])</f>
        <v>1</v>
      </c>
      <c r="L4713" s="23">
        <f>YEAR(CtasReceber[[#This Row],[Data Recebimento]])</f>
        <v>1900</v>
      </c>
      <c r="M4713" s="154"/>
      <c r="N4713" s="208"/>
      <c r="O47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4" spans="1:15">
      <c r="A4714" s="156"/>
      <c r="B4714" s="220"/>
      <c r="C4714" s="150"/>
      <c r="D4714" s="150"/>
      <c r="E4714" s="150"/>
      <c r="F4714" s="150"/>
      <c r="G4714" s="151"/>
      <c r="H4714" s="23">
        <f>MONTH(CtasReceber[[#This Row],[Data Vencimento]])</f>
        <v>1</v>
      </c>
      <c r="I4714" s="23">
        <f>YEAR(CtasReceber[[#This Row],[Data Vencimento]])</f>
        <v>1900</v>
      </c>
      <c r="J4714" s="156"/>
      <c r="K4714" s="23">
        <f>MONTH(CtasReceber[[#This Row],[Data Recebimento]])</f>
        <v>1</v>
      </c>
      <c r="L4714" s="23">
        <f>YEAR(CtasReceber[[#This Row],[Data Recebimento]])</f>
        <v>1900</v>
      </c>
      <c r="M4714" s="154"/>
      <c r="N4714" s="208"/>
      <c r="O47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5" spans="1:15">
      <c r="A4715" s="156"/>
      <c r="B4715" s="220"/>
      <c r="C4715" s="150"/>
      <c r="D4715" s="150"/>
      <c r="E4715" s="150"/>
      <c r="F4715" s="150"/>
      <c r="G4715" s="151"/>
      <c r="H4715" s="23">
        <f>MONTH(CtasReceber[[#This Row],[Data Vencimento]])</f>
        <v>1</v>
      </c>
      <c r="I4715" s="23">
        <f>YEAR(CtasReceber[[#This Row],[Data Vencimento]])</f>
        <v>1900</v>
      </c>
      <c r="J4715" s="156"/>
      <c r="K4715" s="23">
        <f>MONTH(CtasReceber[[#This Row],[Data Recebimento]])</f>
        <v>1</v>
      </c>
      <c r="L4715" s="23">
        <f>YEAR(CtasReceber[[#This Row],[Data Recebimento]])</f>
        <v>1900</v>
      </c>
      <c r="M4715" s="154"/>
      <c r="N4715" s="208"/>
      <c r="O47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6" spans="1:15">
      <c r="A4716" s="156"/>
      <c r="B4716" s="220"/>
      <c r="C4716" s="150"/>
      <c r="D4716" s="150"/>
      <c r="E4716" s="150"/>
      <c r="F4716" s="150"/>
      <c r="G4716" s="151"/>
      <c r="H4716" s="23">
        <f>MONTH(CtasReceber[[#This Row],[Data Vencimento]])</f>
        <v>1</v>
      </c>
      <c r="I4716" s="23">
        <f>YEAR(CtasReceber[[#This Row],[Data Vencimento]])</f>
        <v>1900</v>
      </c>
      <c r="J4716" s="156"/>
      <c r="K4716" s="23">
        <f>MONTH(CtasReceber[[#This Row],[Data Recebimento]])</f>
        <v>1</v>
      </c>
      <c r="L4716" s="23">
        <f>YEAR(CtasReceber[[#This Row],[Data Recebimento]])</f>
        <v>1900</v>
      </c>
      <c r="M4716" s="154"/>
      <c r="N4716" s="208"/>
      <c r="O47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7" spans="1:15">
      <c r="A4717" s="156"/>
      <c r="B4717" s="220"/>
      <c r="C4717" s="150"/>
      <c r="D4717" s="150"/>
      <c r="E4717" s="150"/>
      <c r="F4717" s="150"/>
      <c r="G4717" s="151"/>
      <c r="H4717" s="23">
        <f>MONTH(CtasReceber[[#This Row],[Data Vencimento]])</f>
        <v>1</v>
      </c>
      <c r="I4717" s="23">
        <f>YEAR(CtasReceber[[#This Row],[Data Vencimento]])</f>
        <v>1900</v>
      </c>
      <c r="J4717" s="156"/>
      <c r="K4717" s="23">
        <f>MONTH(CtasReceber[[#This Row],[Data Recebimento]])</f>
        <v>1</v>
      </c>
      <c r="L4717" s="23">
        <f>YEAR(CtasReceber[[#This Row],[Data Recebimento]])</f>
        <v>1900</v>
      </c>
      <c r="M4717" s="154"/>
      <c r="N4717" s="208"/>
      <c r="O47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8" spans="1:15">
      <c r="A4718" s="156"/>
      <c r="B4718" s="220"/>
      <c r="C4718" s="150"/>
      <c r="D4718" s="150"/>
      <c r="E4718" s="150"/>
      <c r="F4718" s="150"/>
      <c r="G4718" s="151"/>
      <c r="H4718" s="23">
        <f>MONTH(CtasReceber[[#This Row],[Data Vencimento]])</f>
        <v>1</v>
      </c>
      <c r="I4718" s="23">
        <f>YEAR(CtasReceber[[#This Row],[Data Vencimento]])</f>
        <v>1900</v>
      </c>
      <c r="J4718" s="156"/>
      <c r="K4718" s="23">
        <f>MONTH(CtasReceber[[#This Row],[Data Recebimento]])</f>
        <v>1</v>
      </c>
      <c r="L4718" s="23">
        <f>YEAR(CtasReceber[[#This Row],[Data Recebimento]])</f>
        <v>1900</v>
      </c>
      <c r="M4718" s="154"/>
      <c r="N4718" s="208"/>
      <c r="O47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19" spans="1:15">
      <c r="A4719" s="156"/>
      <c r="B4719" s="220"/>
      <c r="C4719" s="150"/>
      <c r="D4719" s="150"/>
      <c r="E4719" s="150"/>
      <c r="F4719" s="150"/>
      <c r="G4719" s="151"/>
      <c r="H4719" s="23">
        <f>MONTH(CtasReceber[[#This Row],[Data Vencimento]])</f>
        <v>1</v>
      </c>
      <c r="I4719" s="23">
        <f>YEAR(CtasReceber[[#This Row],[Data Vencimento]])</f>
        <v>1900</v>
      </c>
      <c r="J4719" s="156"/>
      <c r="K4719" s="23">
        <f>MONTH(CtasReceber[[#This Row],[Data Recebimento]])</f>
        <v>1</v>
      </c>
      <c r="L4719" s="23">
        <f>YEAR(CtasReceber[[#This Row],[Data Recebimento]])</f>
        <v>1900</v>
      </c>
      <c r="M4719" s="154"/>
      <c r="N4719" s="208"/>
      <c r="O47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0" spans="1:15">
      <c r="A4720" s="156"/>
      <c r="B4720" s="220"/>
      <c r="C4720" s="150"/>
      <c r="D4720" s="150"/>
      <c r="E4720" s="150"/>
      <c r="F4720" s="150"/>
      <c r="G4720" s="151"/>
      <c r="H4720" s="23">
        <f>MONTH(CtasReceber[[#This Row],[Data Vencimento]])</f>
        <v>1</v>
      </c>
      <c r="I4720" s="23">
        <f>YEAR(CtasReceber[[#This Row],[Data Vencimento]])</f>
        <v>1900</v>
      </c>
      <c r="J4720" s="156"/>
      <c r="K4720" s="23">
        <f>MONTH(CtasReceber[[#This Row],[Data Recebimento]])</f>
        <v>1</v>
      </c>
      <c r="L4720" s="23">
        <f>YEAR(CtasReceber[[#This Row],[Data Recebimento]])</f>
        <v>1900</v>
      </c>
      <c r="M4720" s="154"/>
      <c r="N4720" s="208"/>
      <c r="O47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1" spans="1:15">
      <c r="A4721" s="156"/>
      <c r="B4721" s="220"/>
      <c r="C4721" s="150"/>
      <c r="D4721" s="150"/>
      <c r="E4721" s="150"/>
      <c r="F4721" s="150"/>
      <c r="G4721" s="151"/>
      <c r="H4721" s="23">
        <f>MONTH(CtasReceber[[#This Row],[Data Vencimento]])</f>
        <v>1</v>
      </c>
      <c r="I4721" s="23">
        <f>YEAR(CtasReceber[[#This Row],[Data Vencimento]])</f>
        <v>1900</v>
      </c>
      <c r="J4721" s="156"/>
      <c r="K4721" s="23">
        <f>MONTH(CtasReceber[[#This Row],[Data Recebimento]])</f>
        <v>1</v>
      </c>
      <c r="L4721" s="23">
        <f>YEAR(CtasReceber[[#This Row],[Data Recebimento]])</f>
        <v>1900</v>
      </c>
      <c r="M4721" s="154"/>
      <c r="N4721" s="208"/>
      <c r="O47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2" spans="1:15">
      <c r="A4722" s="156"/>
      <c r="B4722" s="220"/>
      <c r="C4722" s="150"/>
      <c r="D4722" s="150"/>
      <c r="E4722" s="150"/>
      <c r="F4722" s="150"/>
      <c r="G4722" s="151"/>
      <c r="H4722" s="23">
        <f>MONTH(CtasReceber[[#This Row],[Data Vencimento]])</f>
        <v>1</v>
      </c>
      <c r="I4722" s="23">
        <f>YEAR(CtasReceber[[#This Row],[Data Vencimento]])</f>
        <v>1900</v>
      </c>
      <c r="J4722" s="156"/>
      <c r="K4722" s="23">
        <f>MONTH(CtasReceber[[#This Row],[Data Recebimento]])</f>
        <v>1</v>
      </c>
      <c r="L4722" s="23">
        <f>YEAR(CtasReceber[[#This Row],[Data Recebimento]])</f>
        <v>1900</v>
      </c>
      <c r="M4722" s="154"/>
      <c r="N4722" s="208"/>
      <c r="O47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3" spans="1:15">
      <c r="A4723" s="156"/>
      <c r="B4723" s="220"/>
      <c r="C4723" s="150"/>
      <c r="D4723" s="150"/>
      <c r="E4723" s="150"/>
      <c r="F4723" s="150"/>
      <c r="G4723" s="151"/>
      <c r="H4723" s="23">
        <f>MONTH(CtasReceber[[#This Row],[Data Vencimento]])</f>
        <v>1</v>
      </c>
      <c r="I4723" s="23">
        <f>YEAR(CtasReceber[[#This Row],[Data Vencimento]])</f>
        <v>1900</v>
      </c>
      <c r="J4723" s="156"/>
      <c r="K4723" s="23">
        <f>MONTH(CtasReceber[[#This Row],[Data Recebimento]])</f>
        <v>1</v>
      </c>
      <c r="L4723" s="23">
        <f>YEAR(CtasReceber[[#This Row],[Data Recebimento]])</f>
        <v>1900</v>
      </c>
      <c r="M4723" s="154"/>
      <c r="N4723" s="208"/>
      <c r="O47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4" spans="1:15">
      <c r="A4724" s="156"/>
      <c r="B4724" s="220"/>
      <c r="C4724" s="150"/>
      <c r="D4724" s="150"/>
      <c r="E4724" s="150"/>
      <c r="F4724" s="150"/>
      <c r="G4724" s="151"/>
      <c r="H4724" s="23">
        <f>MONTH(CtasReceber[[#This Row],[Data Vencimento]])</f>
        <v>1</v>
      </c>
      <c r="I4724" s="23">
        <f>YEAR(CtasReceber[[#This Row],[Data Vencimento]])</f>
        <v>1900</v>
      </c>
      <c r="J4724" s="156"/>
      <c r="K4724" s="23">
        <f>MONTH(CtasReceber[[#This Row],[Data Recebimento]])</f>
        <v>1</v>
      </c>
      <c r="L4724" s="23">
        <f>YEAR(CtasReceber[[#This Row],[Data Recebimento]])</f>
        <v>1900</v>
      </c>
      <c r="M4724" s="154"/>
      <c r="N4724" s="208"/>
      <c r="O47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5" spans="1:15">
      <c r="A4725" s="156"/>
      <c r="B4725" s="220"/>
      <c r="C4725" s="150"/>
      <c r="D4725" s="150"/>
      <c r="E4725" s="150"/>
      <c r="F4725" s="150"/>
      <c r="G4725" s="151"/>
      <c r="H4725" s="23">
        <f>MONTH(CtasReceber[[#This Row],[Data Vencimento]])</f>
        <v>1</v>
      </c>
      <c r="I4725" s="23">
        <f>YEAR(CtasReceber[[#This Row],[Data Vencimento]])</f>
        <v>1900</v>
      </c>
      <c r="J4725" s="156"/>
      <c r="K4725" s="23">
        <f>MONTH(CtasReceber[[#This Row],[Data Recebimento]])</f>
        <v>1</v>
      </c>
      <c r="L4725" s="23">
        <f>YEAR(CtasReceber[[#This Row],[Data Recebimento]])</f>
        <v>1900</v>
      </c>
      <c r="M4725" s="154"/>
      <c r="N4725" s="208"/>
      <c r="O47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6" spans="1:15">
      <c r="A4726" s="156"/>
      <c r="B4726" s="220"/>
      <c r="C4726" s="150"/>
      <c r="D4726" s="150"/>
      <c r="E4726" s="150"/>
      <c r="F4726" s="150"/>
      <c r="G4726" s="151"/>
      <c r="H4726" s="23">
        <f>MONTH(CtasReceber[[#This Row],[Data Vencimento]])</f>
        <v>1</v>
      </c>
      <c r="I4726" s="23">
        <f>YEAR(CtasReceber[[#This Row],[Data Vencimento]])</f>
        <v>1900</v>
      </c>
      <c r="J4726" s="156"/>
      <c r="K4726" s="23">
        <f>MONTH(CtasReceber[[#This Row],[Data Recebimento]])</f>
        <v>1</v>
      </c>
      <c r="L4726" s="23">
        <f>YEAR(CtasReceber[[#This Row],[Data Recebimento]])</f>
        <v>1900</v>
      </c>
      <c r="M4726" s="154"/>
      <c r="N4726" s="208"/>
      <c r="O47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7" spans="1:15">
      <c r="A4727" s="156"/>
      <c r="B4727" s="220"/>
      <c r="C4727" s="150"/>
      <c r="D4727" s="150"/>
      <c r="E4727" s="150"/>
      <c r="F4727" s="150"/>
      <c r="G4727" s="151"/>
      <c r="H4727" s="23">
        <f>MONTH(CtasReceber[[#This Row],[Data Vencimento]])</f>
        <v>1</v>
      </c>
      <c r="I4727" s="23">
        <f>YEAR(CtasReceber[[#This Row],[Data Vencimento]])</f>
        <v>1900</v>
      </c>
      <c r="J4727" s="156"/>
      <c r="K4727" s="23">
        <f>MONTH(CtasReceber[[#This Row],[Data Recebimento]])</f>
        <v>1</v>
      </c>
      <c r="L4727" s="23">
        <f>YEAR(CtasReceber[[#This Row],[Data Recebimento]])</f>
        <v>1900</v>
      </c>
      <c r="M4727" s="154"/>
      <c r="N4727" s="208"/>
      <c r="O47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8" spans="1:15">
      <c r="A4728" s="156"/>
      <c r="B4728" s="220"/>
      <c r="C4728" s="150"/>
      <c r="D4728" s="150"/>
      <c r="E4728" s="150"/>
      <c r="F4728" s="150"/>
      <c r="G4728" s="151"/>
      <c r="H4728" s="23">
        <f>MONTH(CtasReceber[[#This Row],[Data Vencimento]])</f>
        <v>1</v>
      </c>
      <c r="I4728" s="23">
        <f>YEAR(CtasReceber[[#This Row],[Data Vencimento]])</f>
        <v>1900</v>
      </c>
      <c r="J4728" s="156"/>
      <c r="K4728" s="23">
        <f>MONTH(CtasReceber[[#This Row],[Data Recebimento]])</f>
        <v>1</v>
      </c>
      <c r="L4728" s="23">
        <f>YEAR(CtasReceber[[#This Row],[Data Recebimento]])</f>
        <v>1900</v>
      </c>
      <c r="M4728" s="154"/>
      <c r="N4728" s="208"/>
      <c r="O47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29" spans="1:15">
      <c r="A4729" s="156"/>
      <c r="B4729" s="220"/>
      <c r="C4729" s="150"/>
      <c r="D4729" s="150"/>
      <c r="E4729" s="150"/>
      <c r="F4729" s="150"/>
      <c r="G4729" s="151"/>
      <c r="H4729" s="23">
        <f>MONTH(CtasReceber[[#This Row],[Data Vencimento]])</f>
        <v>1</v>
      </c>
      <c r="I4729" s="23">
        <f>YEAR(CtasReceber[[#This Row],[Data Vencimento]])</f>
        <v>1900</v>
      </c>
      <c r="J4729" s="156"/>
      <c r="K4729" s="23">
        <f>MONTH(CtasReceber[[#This Row],[Data Recebimento]])</f>
        <v>1</v>
      </c>
      <c r="L4729" s="23">
        <f>YEAR(CtasReceber[[#This Row],[Data Recebimento]])</f>
        <v>1900</v>
      </c>
      <c r="M4729" s="154"/>
      <c r="N4729" s="208"/>
      <c r="O47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0" spans="1:15">
      <c r="A4730" s="156"/>
      <c r="B4730" s="220"/>
      <c r="C4730" s="150"/>
      <c r="D4730" s="150"/>
      <c r="E4730" s="150"/>
      <c r="F4730" s="150"/>
      <c r="G4730" s="151"/>
      <c r="H4730" s="23">
        <f>MONTH(CtasReceber[[#This Row],[Data Vencimento]])</f>
        <v>1</v>
      </c>
      <c r="I4730" s="23">
        <f>YEAR(CtasReceber[[#This Row],[Data Vencimento]])</f>
        <v>1900</v>
      </c>
      <c r="J4730" s="156"/>
      <c r="K4730" s="23">
        <f>MONTH(CtasReceber[[#This Row],[Data Recebimento]])</f>
        <v>1</v>
      </c>
      <c r="L4730" s="23">
        <f>YEAR(CtasReceber[[#This Row],[Data Recebimento]])</f>
        <v>1900</v>
      </c>
      <c r="M4730" s="154"/>
      <c r="N4730" s="208"/>
      <c r="O47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1" spans="1:15">
      <c r="A4731" s="156"/>
      <c r="B4731" s="220"/>
      <c r="C4731" s="150"/>
      <c r="D4731" s="150"/>
      <c r="E4731" s="150"/>
      <c r="F4731" s="150"/>
      <c r="G4731" s="151"/>
      <c r="H4731" s="23">
        <f>MONTH(CtasReceber[[#This Row],[Data Vencimento]])</f>
        <v>1</v>
      </c>
      <c r="I4731" s="23">
        <f>YEAR(CtasReceber[[#This Row],[Data Vencimento]])</f>
        <v>1900</v>
      </c>
      <c r="J4731" s="156"/>
      <c r="K4731" s="23">
        <f>MONTH(CtasReceber[[#This Row],[Data Recebimento]])</f>
        <v>1</v>
      </c>
      <c r="L4731" s="23">
        <f>YEAR(CtasReceber[[#This Row],[Data Recebimento]])</f>
        <v>1900</v>
      </c>
      <c r="M4731" s="154"/>
      <c r="N4731" s="208"/>
      <c r="O47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2" spans="1:15">
      <c r="A4732" s="156"/>
      <c r="B4732" s="220"/>
      <c r="C4732" s="150"/>
      <c r="D4732" s="150"/>
      <c r="E4732" s="150"/>
      <c r="F4732" s="150"/>
      <c r="G4732" s="151"/>
      <c r="H4732" s="23">
        <f>MONTH(CtasReceber[[#This Row],[Data Vencimento]])</f>
        <v>1</v>
      </c>
      <c r="I4732" s="23">
        <f>YEAR(CtasReceber[[#This Row],[Data Vencimento]])</f>
        <v>1900</v>
      </c>
      <c r="J4732" s="156"/>
      <c r="K4732" s="23">
        <f>MONTH(CtasReceber[[#This Row],[Data Recebimento]])</f>
        <v>1</v>
      </c>
      <c r="L4732" s="23">
        <f>YEAR(CtasReceber[[#This Row],[Data Recebimento]])</f>
        <v>1900</v>
      </c>
      <c r="M4732" s="154"/>
      <c r="N4732" s="208"/>
      <c r="O47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3" spans="1:15">
      <c r="A4733" s="156"/>
      <c r="B4733" s="220"/>
      <c r="C4733" s="150"/>
      <c r="D4733" s="150"/>
      <c r="E4733" s="150"/>
      <c r="F4733" s="150"/>
      <c r="G4733" s="151"/>
      <c r="H4733" s="23">
        <f>MONTH(CtasReceber[[#This Row],[Data Vencimento]])</f>
        <v>1</v>
      </c>
      <c r="I4733" s="23">
        <f>YEAR(CtasReceber[[#This Row],[Data Vencimento]])</f>
        <v>1900</v>
      </c>
      <c r="J4733" s="156"/>
      <c r="K4733" s="23">
        <f>MONTH(CtasReceber[[#This Row],[Data Recebimento]])</f>
        <v>1</v>
      </c>
      <c r="L4733" s="23">
        <f>YEAR(CtasReceber[[#This Row],[Data Recebimento]])</f>
        <v>1900</v>
      </c>
      <c r="M4733" s="154"/>
      <c r="N4733" s="208"/>
      <c r="O47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4" spans="1:15">
      <c r="A4734" s="156"/>
      <c r="B4734" s="220"/>
      <c r="C4734" s="150"/>
      <c r="D4734" s="150"/>
      <c r="E4734" s="150"/>
      <c r="F4734" s="150"/>
      <c r="G4734" s="151"/>
      <c r="H4734" s="23">
        <f>MONTH(CtasReceber[[#This Row],[Data Vencimento]])</f>
        <v>1</v>
      </c>
      <c r="I4734" s="23">
        <f>YEAR(CtasReceber[[#This Row],[Data Vencimento]])</f>
        <v>1900</v>
      </c>
      <c r="J4734" s="156"/>
      <c r="K4734" s="23">
        <f>MONTH(CtasReceber[[#This Row],[Data Recebimento]])</f>
        <v>1</v>
      </c>
      <c r="L4734" s="23">
        <f>YEAR(CtasReceber[[#This Row],[Data Recebimento]])</f>
        <v>1900</v>
      </c>
      <c r="M4734" s="154"/>
      <c r="N4734" s="208"/>
      <c r="O47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5" spans="1:15">
      <c r="A4735" s="156"/>
      <c r="B4735" s="220"/>
      <c r="C4735" s="150"/>
      <c r="D4735" s="150"/>
      <c r="E4735" s="150"/>
      <c r="F4735" s="150"/>
      <c r="G4735" s="151"/>
      <c r="H4735" s="23">
        <f>MONTH(CtasReceber[[#This Row],[Data Vencimento]])</f>
        <v>1</v>
      </c>
      <c r="I4735" s="23">
        <f>YEAR(CtasReceber[[#This Row],[Data Vencimento]])</f>
        <v>1900</v>
      </c>
      <c r="J4735" s="156"/>
      <c r="K4735" s="23">
        <f>MONTH(CtasReceber[[#This Row],[Data Recebimento]])</f>
        <v>1</v>
      </c>
      <c r="L4735" s="23">
        <f>YEAR(CtasReceber[[#This Row],[Data Recebimento]])</f>
        <v>1900</v>
      </c>
      <c r="M4735" s="154"/>
      <c r="N4735" s="208"/>
      <c r="O47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6" spans="1:15">
      <c r="A4736" s="156"/>
      <c r="B4736" s="220"/>
      <c r="C4736" s="150"/>
      <c r="D4736" s="150"/>
      <c r="E4736" s="150"/>
      <c r="F4736" s="150"/>
      <c r="G4736" s="151"/>
      <c r="H4736" s="23">
        <f>MONTH(CtasReceber[[#This Row],[Data Vencimento]])</f>
        <v>1</v>
      </c>
      <c r="I4736" s="23">
        <f>YEAR(CtasReceber[[#This Row],[Data Vencimento]])</f>
        <v>1900</v>
      </c>
      <c r="J4736" s="156"/>
      <c r="K4736" s="23">
        <f>MONTH(CtasReceber[[#This Row],[Data Recebimento]])</f>
        <v>1</v>
      </c>
      <c r="L4736" s="23">
        <f>YEAR(CtasReceber[[#This Row],[Data Recebimento]])</f>
        <v>1900</v>
      </c>
      <c r="M4736" s="154"/>
      <c r="N4736" s="208"/>
      <c r="O47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7" spans="1:15">
      <c r="A4737" s="156"/>
      <c r="B4737" s="220"/>
      <c r="C4737" s="150"/>
      <c r="D4737" s="150"/>
      <c r="E4737" s="150"/>
      <c r="F4737" s="150"/>
      <c r="G4737" s="151"/>
      <c r="H4737" s="23">
        <f>MONTH(CtasReceber[[#This Row],[Data Vencimento]])</f>
        <v>1</v>
      </c>
      <c r="I4737" s="23">
        <f>YEAR(CtasReceber[[#This Row],[Data Vencimento]])</f>
        <v>1900</v>
      </c>
      <c r="J4737" s="156"/>
      <c r="K4737" s="23">
        <f>MONTH(CtasReceber[[#This Row],[Data Recebimento]])</f>
        <v>1</v>
      </c>
      <c r="L4737" s="23">
        <f>YEAR(CtasReceber[[#This Row],[Data Recebimento]])</f>
        <v>1900</v>
      </c>
      <c r="M4737" s="154"/>
      <c r="N4737" s="208"/>
      <c r="O47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8" spans="1:15">
      <c r="A4738" s="156"/>
      <c r="B4738" s="220"/>
      <c r="C4738" s="150"/>
      <c r="D4738" s="150"/>
      <c r="E4738" s="150"/>
      <c r="F4738" s="150"/>
      <c r="G4738" s="151"/>
      <c r="H4738" s="23">
        <f>MONTH(CtasReceber[[#This Row],[Data Vencimento]])</f>
        <v>1</v>
      </c>
      <c r="I4738" s="23">
        <f>YEAR(CtasReceber[[#This Row],[Data Vencimento]])</f>
        <v>1900</v>
      </c>
      <c r="J4738" s="156"/>
      <c r="K4738" s="23">
        <f>MONTH(CtasReceber[[#This Row],[Data Recebimento]])</f>
        <v>1</v>
      </c>
      <c r="L4738" s="23">
        <f>YEAR(CtasReceber[[#This Row],[Data Recebimento]])</f>
        <v>1900</v>
      </c>
      <c r="M4738" s="154"/>
      <c r="N4738" s="208"/>
      <c r="O47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39" spans="1:15">
      <c r="A4739" s="156"/>
      <c r="B4739" s="220"/>
      <c r="C4739" s="150"/>
      <c r="D4739" s="150"/>
      <c r="E4739" s="150"/>
      <c r="F4739" s="150"/>
      <c r="G4739" s="151"/>
      <c r="H4739" s="23">
        <f>MONTH(CtasReceber[[#This Row],[Data Vencimento]])</f>
        <v>1</v>
      </c>
      <c r="I4739" s="23">
        <f>YEAR(CtasReceber[[#This Row],[Data Vencimento]])</f>
        <v>1900</v>
      </c>
      <c r="J4739" s="156"/>
      <c r="K4739" s="23">
        <f>MONTH(CtasReceber[[#This Row],[Data Recebimento]])</f>
        <v>1</v>
      </c>
      <c r="L4739" s="23">
        <f>YEAR(CtasReceber[[#This Row],[Data Recebimento]])</f>
        <v>1900</v>
      </c>
      <c r="M4739" s="154"/>
      <c r="N4739" s="208"/>
      <c r="O47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0" spans="1:15">
      <c r="A4740" s="156"/>
      <c r="B4740" s="220"/>
      <c r="C4740" s="150"/>
      <c r="D4740" s="150"/>
      <c r="E4740" s="150"/>
      <c r="F4740" s="150"/>
      <c r="G4740" s="151"/>
      <c r="H4740" s="23">
        <f>MONTH(CtasReceber[[#This Row],[Data Vencimento]])</f>
        <v>1</v>
      </c>
      <c r="I4740" s="23">
        <f>YEAR(CtasReceber[[#This Row],[Data Vencimento]])</f>
        <v>1900</v>
      </c>
      <c r="J4740" s="156"/>
      <c r="K4740" s="23">
        <f>MONTH(CtasReceber[[#This Row],[Data Recebimento]])</f>
        <v>1</v>
      </c>
      <c r="L4740" s="23">
        <f>YEAR(CtasReceber[[#This Row],[Data Recebimento]])</f>
        <v>1900</v>
      </c>
      <c r="M4740" s="154"/>
      <c r="N4740" s="208"/>
      <c r="O47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1" spans="1:15">
      <c r="A4741" s="156"/>
      <c r="B4741" s="220"/>
      <c r="C4741" s="150"/>
      <c r="D4741" s="150"/>
      <c r="E4741" s="150"/>
      <c r="F4741" s="150"/>
      <c r="G4741" s="151"/>
      <c r="H4741" s="23">
        <f>MONTH(CtasReceber[[#This Row],[Data Vencimento]])</f>
        <v>1</v>
      </c>
      <c r="I4741" s="23">
        <f>YEAR(CtasReceber[[#This Row],[Data Vencimento]])</f>
        <v>1900</v>
      </c>
      <c r="J4741" s="156"/>
      <c r="K4741" s="23">
        <f>MONTH(CtasReceber[[#This Row],[Data Recebimento]])</f>
        <v>1</v>
      </c>
      <c r="L4741" s="23">
        <f>YEAR(CtasReceber[[#This Row],[Data Recebimento]])</f>
        <v>1900</v>
      </c>
      <c r="M4741" s="154"/>
      <c r="N4741" s="208"/>
      <c r="O47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2" spans="1:15">
      <c r="A4742" s="156"/>
      <c r="B4742" s="220"/>
      <c r="C4742" s="150"/>
      <c r="D4742" s="150"/>
      <c r="E4742" s="150"/>
      <c r="F4742" s="150"/>
      <c r="G4742" s="151"/>
      <c r="H4742" s="23">
        <f>MONTH(CtasReceber[[#This Row],[Data Vencimento]])</f>
        <v>1</v>
      </c>
      <c r="I4742" s="23">
        <f>YEAR(CtasReceber[[#This Row],[Data Vencimento]])</f>
        <v>1900</v>
      </c>
      <c r="J4742" s="156"/>
      <c r="K4742" s="23">
        <f>MONTH(CtasReceber[[#This Row],[Data Recebimento]])</f>
        <v>1</v>
      </c>
      <c r="L4742" s="23">
        <f>YEAR(CtasReceber[[#This Row],[Data Recebimento]])</f>
        <v>1900</v>
      </c>
      <c r="M4742" s="154"/>
      <c r="N4742" s="208"/>
      <c r="O47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3" spans="1:15">
      <c r="A4743" s="156"/>
      <c r="B4743" s="220"/>
      <c r="C4743" s="150"/>
      <c r="D4743" s="150"/>
      <c r="E4743" s="150"/>
      <c r="F4743" s="150"/>
      <c r="G4743" s="151"/>
      <c r="H4743" s="23">
        <f>MONTH(CtasReceber[[#This Row],[Data Vencimento]])</f>
        <v>1</v>
      </c>
      <c r="I4743" s="23">
        <f>YEAR(CtasReceber[[#This Row],[Data Vencimento]])</f>
        <v>1900</v>
      </c>
      <c r="J4743" s="156"/>
      <c r="K4743" s="23">
        <f>MONTH(CtasReceber[[#This Row],[Data Recebimento]])</f>
        <v>1</v>
      </c>
      <c r="L4743" s="23">
        <f>YEAR(CtasReceber[[#This Row],[Data Recebimento]])</f>
        <v>1900</v>
      </c>
      <c r="M4743" s="154"/>
      <c r="N4743" s="208"/>
      <c r="O47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4" spans="1:15">
      <c r="A4744" s="156"/>
      <c r="B4744" s="220"/>
      <c r="C4744" s="150"/>
      <c r="D4744" s="150"/>
      <c r="E4744" s="150"/>
      <c r="F4744" s="150"/>
      <c r="G4744" s="151"/>
      <c r="H4744" s="23">
        <f>MONTH(CtasReceber[[#This Row],[Data Vencimento]])</f>
        <v>1</v>
      </c>
      <c r="I4744" s="23">
        <f>YEAR(CtasReceber[[#This Row],[Data Vencimento]])</f>
        <v>1900</v>
      </c>
      <c r="J4744" s="156"/>
      <c r="K4744" s="23">
        <f>MONTH(CtasReceber[[#This Row],[Data Recebimento]])</f>
        <v>1</v>
      </c>
      <c r="L4744" s="23">
        <f>YEAR(CtasReceber[[#This Row],[Data Recebimento]])</f>
        <v>1900</v>
      </c>
      <c r="M4744" s="154"/>
      <c r="N4744" s="208"/>
      <c r="O47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5" spans="1:15">
      <c r="A4745" s="156"/>
      <c r="B4745" s="220"/>
      <c r="C4745" s="150"/>
      <c r="D4745" s="150"/>
      <c r="E4745" s="150"/>
      <c r="F4745" s="150"/>
      <c r="G4745" s="151"/>
      <c r="H4745" s="23">
        <f>MONTH(CtasReceber[[#This Row],[Data Vencimento]])</f>
        <v>1</v>
      </c>
      <c r="I4745" s="23">
        <f>YEAR(CtasReceber[[#This Row],[Data Vencimento]])</f>
        <v>1900</v>
      </c>
      <c r="J4745" s="156"/>
      <c r="K4745" s="23">
        <f>MONTH(CtasReceber[[#This Row],[Data Recebimento]])</f>
        <v>1</v>
      </c>
      <c r="L4745" s="23">
        <f>YEAR(CtasReceber[[#This Row],[Data Recebimento]])</f>
        <v>1900</v>
      </c>
      <c r="M4745" s="154"/>
      <c r="N4745" s="208"/>
      <c r="O47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6" spans="1:15">
      <c r="A4746" s="156"/>
      <c r="B4746" s="220"/>
      <c r="C4746" s="150"/>
      <c r="D4746" s="150"/>
      <c r="E4746" s="150"/>
      <c r="F4746" s="150"/>
      <c r="G4746" s="151"/>
      <c r="H4746" s="23">
        <f>MONTH(CtasReceber[[#This Row],[Data Vencimento]])</f>
        <v>1</v>
      </c>
      <c r="I4746" s="23">
        <f>YEAR(CtasReceber[[#This Row],[Data Vencimento]])</f>
        <v>1900</v>
      </c>
      <c r="J4746" s="156"/>
      <c r="K4746" s="23">
        <f>MONTH(CtasReceber[[#This Row],[Data Recebimento]])</f>
        <v>1</v>
      </c>
      <c r="L4746" s="23">
        <f>YEAR(CtasReceber[[#This Row],[Data Recebimento]])</f>
        <v>1900</v>
      </c>
      <c r="M4746" s="154"/>
      <c r="N4746" s="208"/>
      <c r="O47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7" spans="1:15">
      <c r="A4747" s="156"/>
      <c r="B4747" s="220"/>
      <c r="C4747" s="150"/>
      <c r="D4747" s="150"/>
      <c r="E4747" s="150"/>
      <c r="F4747" s="150"/>
      <c r="G4747" s="151"/>
      <c r="H4747" s="23">
        <f>MONTH(CtasReceber[[#This Row],[Data Vencimento]])</f>
        <v>1</v>
      </c>
      <c r="I4747" s="23">
        <f>YEAR(CtasReceber[[#This Row],[Data Vencimento]])</f>
        <v>1900</v>
      </c>
      <c r="J4747" s="156"/>
      <c r="K4747" s="23">
        <f>MONTH(CtasReceber[[#This Row],[Data Recebimento]])</f>
        <v>1</v>
      </c>
      <c r="L4747" s="23">
        <f>YEAR(CtasReceber[[#This Row],[Data Recebimento]])</f>
        <v>1900</v>
      </c>
      <c r="M4747" s="154"/>
      <c r="N4747" s="208"/>
      <c r="O47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8" spans="1:15">
      <c r="A4748" s="156"/>
      <c r="B4748" s="220"/>
      <c r="C4748" s="150"/>
      <c r="D4748" s="150"/>
      <c r="E4748" s="150"/>
      <c r="F4748" s="150"/>
      <c r="G4748" s="151"/>
      <c r="H4748" s="23">
        <f>MONTH(CtasReceber[[#This Row],[Data Vencimento]])</f>
        <v>1</v>
      </c>
      <c r="I4748" s="23">
        <f>YEAR(CtasReceber[[#This Row],[Data Vencimento]])</f>
        <v>1900</v>
      </c>
      <c r="J4748" s="156"/>
      <c r="K4748" s="23">
        <f>MONTH(CtasReceber[[#This Row],[Data Recebimento]])</f>
        <v>1</v>
      </c>
      <c r="L4748" s="23">
        <f>YEAR(CtasReceber[[#This Row],[Data Recebimento]])</f>
        <v>1900</v>
      </c>
      <c r="M4748" s="154"/>
      <c r="N4748" s="208"/>
      <c r="O47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49" spans="1:15">
      <c r="A4749" s="156"/>
      <c r="B4749" s="220"/>
      <c r="C4749" s="150"/>
      <c r="D4749" s="150"/>
      <c r="E4749" s="150"/>
      <c r="F4749" s="150"/>
      <c r="G4749" s="151"/>
      <c r="H4749" s="23">
        <f>MONTH(CtasReceber[[#This Row],[Data Vencimento]])</f>
        <v>1</v>
      </c>
      <c r="I4749" s="23">
        <f>YEAR(CtasReceber[[#This Row],[Data Vencimento]])</f>
        <v>1900</v>
      </c>
      <c r="J4749" s="156"/>
      <c r="K4749" s="23">
        <f>MONTH(CtasReceber[[#This Row],[Data Recebimento]])</f>
        <v>1</v>
      </c>
      <c r="L4749" s="23">
        <f>YEAR(CtasReceber[[#This Row],[Data Recebimento]])</f>
        <v>1900</v>
      </c>
      <c r="M4749" s="154"/>
      <c r="N4749" s="208"/>
      <c r="O47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0" spans="1:15">
      <c r="A4750" s="156"/>
      <c r="B4750" s="220"/>
      <c r="C4750" s="150"/>
      <c r="D4750" s="150"/>
      <c r="E4750" s="150"/>
      <c r="F4750" s="150"/>
      <c r="G4750" s="151"/>
      <c r="H4750" s="23">
        <f>MONTH(CtasReceber[[#This Row],[Data Vencimento]])</f>
        <v>1</v>
      </c>
      <c r="I4750" s="23">
        <f>YEAR(CtasReceber[[#This Row],[Data Vencimento]])</f>
        <v>1900</v>
      </c>
      <c r="J4750" s="156"/>
      <c r="K4750" s="23">
        <f>MONTH(CtasReceber[[#This Row],[Data Recebimento]])</f>
        <v>1</v>
      </c>
      <c r="L4750" s="23">
        <f>YEAR(CtasReceber[[#This Row],[Data Recebimento]])</f>
        <v>1900</v>
      </c>
      <c r="M4750" s="154"/>
      <c r="N4750" s="208"/>
      <c r="O47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1" spans="1:15">
      <c r="A4751" s="156"/>
      <c r="B4751" s="220"/>
      <c r="C4751" s="150"/>
      <c r="D4751" s="150"/>
      <c r="E4751" s="150"/>
      <c r="F4751" s="150"/>
      <c r="G4751" s="151"/>
      <c r="H4751" s="23">
        <f>MONTH(CtasReceber[[#This Row],[Data Vencimento]])</f>
        <v>1</v>
      </c>
      <c r="I4751" s="23">
        <f>YEAR(CtasReceber[[#This Row],[Data Vencimento]])</f>
        <v>1900</v>
      </c>
      <c r="J4751" s="156"/>
      <c r="K4751" s="23">
        <f>MONTH(CtasReceber[[#This Row],[Data Recebimento]])</f>
        <v>1</v>
      </c>
      <c r="L4751" s="23">
        <f>YEAR(CtasReceber[[#This Row],[Data Recebimento]])</f>
        <v>1900</v>
      </c>
      <c r="M4751" s="154"/>
      <c r="N4751" s="208"/>
      <c r="O47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2" spans="1:15">
      <c r="A4752" s="156"/>
      <c r="B4752" s="220"/>
      <c r="C4752" s="150"/>
      <c r="D4752" s="150"/>
      <c r="E4752" s="150"/>
      <c r="F4752" s="150"/>
      <c r="G4752" s="151"/>
      <c r="H4752" s="23">
        <f>MONTH(CtasReceber[[#This Row],[Data Vencimento]])</f>
        <v>1</v>
      </c>
      <c r="I4752" s="23">
        <f>YEAR(CtasReceber[[#This Row],[Data Vencimento]])</f>
        <v>1900</v>
      </c>
      <c r="J4752" s="156"/>
      <c r="K4752" s="23">
        <f>MONTH(CtasReceber[[#This Row],[Data Recebimento]])</f>
        <v>1</v>
      </c>
      <c r="L4752" s="23">
        <f>YEAR(CtasReceber[[#This Row],[Data Recebimento]])</f>
        <v>1900</v>
      </c>
      <c r="M4752" s="154"/>
      <c r="N4752" s="208"/>
      <c r="O47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3" spans="1:15">
      <c r="A4753" s="156"/>
      <c r="B4753" s="220"/>
      <c r="C4753" s="150"/>
      <c r="D4753" s="150"/>
      <c r="E4753" s="150"/>
      <c r="F4753" s="150"/>
      <c r="G4753" s="151"/>
      <c r="H4753" s="23">
        <f>MONTH(CtasReceber[[#This Row],[Data Vencimento]])</f>
        <v>1</v>
      </c>
      <c r="I4753" s="23">
        <f>YEAR(CtasReceber[[#This Row],[Data Vencimento]])</f>
        <v>1900</v>
      </c>
      <c r="J4753" s="156"/>
      <c r="K4753" s="23">
        <f>MONTH(CtasReceber[[#This Row],[Data Recebimento]])</f>
        <v>1</v>
      </c>
      <c r="L4753" s="23">
        <f>YEAR(CtasReceber[[#This Row],[Data Recebimento]])</f>
        <v>1900</v>
      </c>
      <c r="M4753" s="154"/>
      <c r="N4753" s="208"/>
      <c r="O47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4" spans="1:15">
      <c r="A4754" s="156"/>
      <c r="B4754" s="220"/>
      <c r="C4754" s="150"/>
      <c r="D4754" s="150"/>
      <c r="E4754" s="150"/>
      <c r="F4754" s="150"/>
      <c r="G4754" s="151"/>
      <c r="H4754" s="23">
        <f>MONTH(CtasReceber[[#This Row],[Data Vencimento]])</f>
        <v>1</v>
      </c>
      <c r="I4754" s="23">
        <f>YEAR(CtasReceber[[#This Row],[Data Vencimento]])</f>
        <v>1900</v>
      </c>
      <c r="J4754" s="156"/>
      <c r="K4754" s="23">
        <f>MONTH(CtasReceber[[#This Row],[Data Recebimento]])</f>
        <v>1</v>
      </c>
      <c r="L4754" s="23">
        <f>YEAR(CtasReceber[[#This Row],[Data Recebimento]])</f>
        <v>1900</v>
      </c>
      <c r="M4754" s="154"/>
      <c r="N4754" s="208"/>
      <c r="O47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5" spans="1:15">
      <c r="A4755" s="156"/>
      <c r="B4755" s="220"/>
      <c r="C4755" s="150"/>
      <c r="D4755" s="150"/>
      <c r="E4755" s="150"/>
      <c r="F4755" s="150"/>
      <c r="G4755" s="151"/>
      <c r="H4755" s="23">
        <f>MONTH(CtasReceber[[#This Row],[Data Vencimento]])</f>
        <v>1</v>
      </c>
      <c r="I4755" s="23">
        <f>YEAR(CtasReceber[[#This Row],[Data Vencimento]])</f>
        <v>1900</v>
      </c>
      <c r="J4755" s="156"/>
      <c r="K4755" s="23">
        <f>MONTH(CtasReceber[[#This Row],[Data Recebimento]])</f>
        <v>1</v>
      </c>
      <c r="L4755" s="23">
        <f>YEAR(CtasReceber[[#This Row],[Data Recebimento]])</f>
        <v>1900</v>
      </c>
      <c r="M4755" s="154"/>
      <c r="N4755" s="208"/>
      <c r="O47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6" spans="1:15">
      <c r="A4756" s="156"/>
      <c r="B4756" s="220"/>
      <c r="C4756" s="150"/>
      <c r="D4756" s="150"/>
      <c r="E4756" s="150"/>
      <c r="F4756" s="150"/>
      <c r="G4756" s="151"/>
      <c r="H4756" s="23">
        <f>MONTH(CtasReceber[[#This Row],[Data Vencimento]])</f>
        <v>1</v>
      </c>
      <c r="I4756" s="23">
        <f>YEAR(CtasReceber[[#This Row],[Data Vencimento]])</f>
        <v>1900</v>
      </c>
      <c r="J4756" s="156"/>
      <c r="K4756" s="23">
        <f>MONTH(CtasReceber[[#This Row],[Data Recebimento]])</f>
        <v>1</v>
      </c>
      <c r="L4756" s="23">
        <f>YEAR(CtasReceber[[#This Row],[Data Recebimento]])</f>
        <v>1900</v>
      </c>
      <c r="M4756" s="154"/>
      <c r="N4756" s="208"/>
      <c r="O47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7" spans="1:15">
      <c r="A4757" s="156"/>
      <c r="B4757" s="220"/>
      <c r="C4757" s="150"/>
      <c r="D4757" s="150"/>
      <c r="E4757" s="150"/>
      <c r="F4757" s="150"/>
      <c r="G4757" s="151"/>
      <c r="H4757" s="23">
        <f>MONTH(CtasReceber[[#This Row],[Data Vencimento]])</f>
        <v>1</v>
      </c>
      <c r="I4757" s="23">
        <f>YEAR(CtasReceber[[#This Row],[Data Vencimento]])</f>
        <v>1900</v>
      </c>
      <c r="J4757" s="156"/>
      <c r="K4757" s="23">
        <f>MONTH(CtasReceber[[#This Row],[Data Recebimento]])</f>
        <v>1</v>
      </c>
      <c r="L4757" s="23">
        <f>YEAR(CtasReceber[[#This Row],[Data Recebimento]])</f>
        <v>1900</v>
      </c>
      <c r="M4757" s="154"/>
      <c r="N4757" s="208"/>
      <c r="O47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8" spans="1:15">
      <c r="A4758" s="156"/>
      <c r="B4758" s="220"/>
      <c r="C4758" s="150"/>
      <c r="D4758" s="150"/>
      <c r="E4758" s="150"/>
      <c r="F4758" s="150"/>
      <c r="G4758" s="151"/>
      <c r="H4758" s="23">
        <f>MONTH(CtasReceber[[#This Row],[Data Vencimento]])</f>
        <v>1</v>
      </c>
      <c r="I4758" s="23">
        <f>YEAR(CtasReceber[[#This Row],[Data Vencimento]])</f>
        <v>1900</v>
      </c>
      <c r="J4758" s="156"/>
      <c r="K4758" s="23">
        <f>MONTH(CtasReceber[[#This Row],[Data Recebimento]])</f>
        <v>1</v>
      </c>
      <c r="L4758" s="23">
        <f>YEAR(CtasReceber[[#This Row],[Data Recebimento]])</f>
        <v>1900</v>
      </c>
      <c r="M4758" s="154"/>
      <c r="N4758" s="208"/>
      <c r="O47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59" spans="1:15">
      <c r="A4759" s="156"/>
      <c r="B4759" s="220"/>
      <c r="C4759" s="150"/>
      <c r="D4759" s="150"/>
      <c r="E4759" s="150"/>
      <c r="F4759" s="150"/>
      <c r="G4759" s="151"/>
      <c r="H4759" s="23">
        <f>MONTH(CtasReceber[[#This Row],[Data Vencimento]])</f>
        <v>1</v>
      </c>
      <c r="I4759" s="23">
        <f>YEAR(CtasReceber[[#This Row],[Data Vencimento]])</f>
        <v>1900</v>
      </c>
      <c r="J4759" s="156"/>
      <c r="K4759" s="23">
        <f>MONTH(CtasReceber[[#This Row],[Data Recebimento]])</f>
        <v>1</v>
      </c>
      <c r="L4759" s="23">
        <f>YEAR(CtasReceber[[#This Row],[Data Recebimento]])</f>
        <v>1900</v>
      </c>
      <c r="M4759" s="154"/>
      <c r="N4759" s="208"/>
      <c r="O47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0" spans="1:15">
      <c r="A4760" s="156"/>
      <c r="B4760" s="220"/>
      <c r="C4760" s="150"/>
      <c r="D4760" s="150"/>
      <c r="E4760" s="150"/>
      <c r="F4760" s="150"/>
      <c r="G4760" s="151"/>
      <c r="H4760" s="23">
        <f>MONTH(CtasReceber[[#This Row],[Data Vencimento]])</f>
        <v>1</v>
      </c>
      <c r="I4760" s="23">
        <f>YEAR(CtasReceber[[#This Row],[Data Vencimento]])</f>
        <v>1900</v>
      </c>
      <c r="J4760" s="156"/>
      <c r="K4760" s="23">
        <f>MONTH(CtasReceber[[#This Row],[Data Recebimento]])</f>
        <v>1</v>
      </c>
      <c r="L4760" s="23">
        <f>YEAR(CtasReceber[[#This Row],[Data Recebimento]])</f>
        <v>1900</v>
      </c>
      <c r="M4760" s="154"/>
      <c r="N4760" s="208"/>
      <c r="O47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1" spans="1:15">
      <c r="A4761" s="156"/>
      <c r="B4761" s="220"/>
      <c r="C4761" s="150"/>
      <c r="D4761" s="150"/>
      <c r="E4761" s="150"/>
      <c r="F4761" s="150"/>
      <c r="G4761" s="151"/>
      <c r="H4761" s="23">
        <f>MONTH(CtasReceber[[#This Row],[Data Vencimento]])</f>
        <v>1</v>
      </c>
      <c r="I4761" s="23">
        <f>YEAR(CtasReceber[[#This Row],[Data Vencimento]])</f>
        <v>1900</v>
      </c>
      <c r="J4761" s="156"/>
      <c r="K4761" s="23">
        <f>MONTH(CtasReceber[[#This Row],[Data Recebimento]])</f>
        <v>1</v>
      </c>
      <c r="L4761" s="23">
        <f>YEAR(CtasReceber[[#This Row],[Data Recebimento]])</f>
        <v>1900</v>
      </c>
      <c r="M4761" s="154"/>
      <c r="N4761" s="208"/>
      <c r="O47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2" spans="1:15">
      <c r="A4762" s="156"/>
      <c r="B4762" s="220"/>
      <c r="C4762" s="150"/>
      <c r="D4762" s="150"/>
      <c r="E4762" s="150"/>
      <c r="F4762" s="150"/>
      <c r="G4762" s="151"/>
      <c r="H4762" s="23">
        <f>MONTH(CtasReceber[[#This Row],[Data Vencimento]])</f>
        <v>1</v>
      </c>
      <c r="I4762" s="23">
        <f>YEAR(CtasReceber[[#This Row],[Data Vencimento]])</f>
        <v>1900</v>
      </c>
      <c r="J4762" s="156"/>
      <c r="K4762" s="23">
        <f>MONTH(CtasReceber[[#This Row],[Data Recebimento]])</f>
        <v>1</v>
      </c>
      <c r="L4762" s="23">
        <f>YEAR(CtasReceber[[#This Row],[Data Recebimento]])</f>
        <v>1900</v>
      </c>
      <c r="M4762" s="154"/>
      <c r="N4762" s="208"/>
      <c r="O47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3" spans="1:15">
      <c r="A4763" s="156"/>
      <c r="B4763" s="220"/>
      <c r="C4763" s="150"/>
      <c r="D4763" s="150"/>
      <c r="E4763" s="150"/>
      <c r="F4763" s="150"/>
      <c r="G4763" s="151"/>
      <c r="H4763" s="23">
        <f>MONTH(CtasReceber[[#This Row],[Data Vencimento]])</f>
        <v>1</v>
      </c>
      <c r="I4763" s="23">
        <f>YEAR(CtasReceber[[#This Row],[Data Vencimento]])</f>
        <v>1900</v>
      </c>
      <c r="J4763" s="156"/>
      <c r="K4763" s="23">
        <f>MONTH(CtasReceber[[#This Row],[Data Recebimento]])</f>
        <v>1</v>
      </c>
      <c r="L4763" s="23">
        <f>YEAR(CtasReceber[[#This Row],[Data Recebimento]])</f>
        <v>1900</v>
      </c>
      <c r="M4763" s="154"/>
      <c r="N4763" s="208"/>
      <c r="O47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4" spans="1:15">
      <c r="A4764" s="156"/>
      <c r="B4764" s="220"/>
      <c r="C4764" s="150"/>
      <c r="D4764" s="150"/>
      <c r="E4764" s="150"/>
      <c r="F4764" s="150"/>
      <c r="G4764" s="151"/>
      <c r="H4764" s="23">
        <f>MONTH(CtasReceber[[#This Row],[Data Vencimento]])</f>
        <v>1</v>
      </c>
      <c r="I4764" s="23">
        <f>YEAR(CtasReceber[[#This Row],[Data Vencimento]])</f>
        <v>1900</v>
      </c>
      <c r="J4764" s="156"/>
      <c r="K4764" s="23">
        <f>MONTH(CtasReceber[[#This Row],[Data Recebimento]])</f>
        <v>1</v>
      </c>
      <c r="L4764" s="23">
        <f>YEAR(CtasReceber[[#This Row],[Data Recebimento]])</f>
        <v>1900</v>
      </c>
      <c r="M4764" s="154"/>
      <c r="N4764" s="208"/>
      <c r="O47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5" spans="1:15">
      <c r="A4765" s="156"/>
      <c r="B4765" s="220"/>
      <c r="C4765" s="150"/>
      <c r="D4765" s="150"/>
      <c r="E4765" s="150"/>
      <c r="F4765" s="150"/>
      <c r="G4765" s="151"/>
      <c r="H4765" s="23">
        <f>MONTH(CtasReceber[[#This Row],[Data Vencimento]])</f>
        <v>1</v>
      </c>
      <c r="I4765" s="23">
        <f>YEAR(CtasReceber[[#This Row],[Data Vencimento]])</f>
        <v>1900</v>
      </c>
      <c r="J4765" s="156"/>
      <c r="K4765" s="23">
        <f>MONTH(CtasReceber[[#This Row],[Data Recebimento]])</f>
        <v>1</v>
      </c>
      <c r="L4765" s="23">
        <f>YEAR(CtasReceber[[#This Row],[Data Recebimento]])</f>
        <v>1900</v>
      </c>
      <c r="M4765" s="154"/>
      <c r="N4765" s="208"/>
      <c r="O47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6" spans="1:15">
      <c r="A4766" s="156"/>
      <c r="B4766" s="220"/>
      <c r="C4766" s="150"/>
      <c r="D4766" s="150"/>
      <c r="E4766" s="150"/>
      <c r="F4766" s="150"/>
      <c r="G4766" s="151"/>
      <c r="H4766" s="23">
        <f>MONTH(CtasReceber[[#This Row],[Data Vencimento]])</f>
        <v>1</v>
      </c>
      <c r="I4766" s="23">
        <f>YEAR(CtasReceber[[#This Row],[Data Vencimento]])</f>
        <v>1900</v>
      </c>
      <c r="J4766" s="156"/>
      <c r="K4766" s="23">
        <f>MONTH(CtasReceber[[#This Row],[Data Recebimento]])</f>
        <v>1</v>
      </c>
      <c r="L4766" s="23">
        <f>YEAR(CtasReceber[[#This Row],[Data Recebimento]])</f>
        <v>1900</v>
      </c>
      <c r="M4766" s="154"/>
      <c r="N4766" s="208"/>
      <c r="O47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7" spans="1:15">
      <c r="A4767" s="156"/>
      <c r="B4767" s="220"/>
      <c r="C4767" s="150"/>
      <c r="D4767" s="150"/>
      <c r="E4767" s="150"/>
      <c r="F4767" s="150"/>
      <c r="G4767" s="151"/>
      <c r="H4767" s="23">
        <f>MONTH(CtasReceber[[#This Row],[Data Vencimento]])</f>
        <v>1</v>
      </c>
      <c r="I4767" s="23">
        <f>YEAR(CtasReceber[[#This Row],[Data Vencimento]])</f>
        <v>1900</v>
      </c>
      <c r="J4767" s="156"/>
      <c r="K4767" s="23">
        <f>MONTH(CtasReceber[[#This Row],[Data Recebimento]])</f>
        <v>1</v>
      </c>
      <c r="L4767" s="23">
        <f>YEAR(CtasReceber[[#This Row],[Data Recebimento]])</f>
        <v>1900</v>
      </c>
      <c r="M4767" s="154"/>
      <c r="N4767" s="208"/>
      <c r="O47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8" spans="1:15">
      <c r="A4768" s="156"/>
      <c r="B4768" s="220"/>
      <c r="C4768" s="150"/>
      <c r="D4768" s="150"/>
      <c r="E4768" s="150"/>
      <c r="F4768" s="150"/>
      <c r="G4768" s="151"/>
      <c r="H4768" s="23">
        <f>MONTH(CtasReceber[[#This Row],[Data Vencimento]])</f>
        <v>1</v>
      </c>
      <c r="I4768" s="23">
        <f>YEAR(CtasReceber[[#This Row],[Data Vencimento]])</f>
        <v>1900</v>
      </c>
      <c r="J4768" s="156"/>
      <c r="K4768" s="23">
        <f>MONTH(CtasReceber[[#This Row],[Data Recebimento]])</f>
        <v>1</v>
      </c>
      <c r="L4768" s="23">
        <f>YEAR(CtasReceber[[#This Row],[Data Recebimento]])</f>
        <v>1900</v>
      </c>
      <c r="M4768" s="154"/>
      <c r="N4768" s="208"/>
      <c r="O47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69" spans="1:15">
      <c r="A4769" s="156"/>
      <c r="B4769" s="220"/>
      <c r="C4769" s="150"/>
      <c r="D4769" s="150"/>
      <c r="E4769" s="150"/>
      <c r="F4769" s="150"/>
      <c r="G4769" s="151"/>
      <c r="H4769" s="23">
        <f>MONTH(CtasReceber[[#This Row],[Data Vencimento]])</f>
        <v>1</v>
      </c>
      <c r="I4769" s="23">
        <f>YEAR(CtasReceber[[#This Row],[Data Vencimento]])</f>
        <v>1900</v>
      </c>
      <c r="J4769" s="156"/>
      <c r="K4769" s="23">
        <f>MONTH(CtasReceber[[#This Row],[Data Recebimento]])</f>
        <v>1</v>
      </c>
      <c r="L4769" s="23">
        <f>YEAR(CtasReceber[[#This Row],[Data Recebimento]])</f>
        <v>1900</v>
      </c>
      <c r="M4769" s="154"/>
      <c r="N4769" s="208"/>
      <c r="O47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0" spans="1:15">
      <c r="A4770" s="156"/>
      <c r="B4770" s="220"/>
      <c r="C4770" s="150"/>
      <c r="D4770" s="150"/>
      <c r="E4770" s="150"/>
      <c r="F4770" s="150"/>
      <c r="G4770" s="151"/>
      <c r="H4770" s="23">
        <f>MONTH(CtasReceber[[#This Row],[Data Vencimento]])</f>
        <v>1</v>
      </c>
      <c r="I4770" s="23">
        <f>YEAR(CtasReceber[[#This Row],[Data Vencimento]])</f>
        <v>1900</v>
      </c>
      <c r="J4770" s="156"/>
      <c r="K4770" s="23">
        <f>MONTH(CtasReceber[[#This Row],[Data Recebimento]])</f>
        <v>1</v>
      </c>
      <c r="L4770" s="23">
        <f>YEAR(CtasReceber[[#This Row],[Data Recebimento]])</f>
        <v>1900</v>
      </c>
      <c r="M4770" s="154"/>
      <c r="N4770" s="208"/>
      <c r="O47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1" spans="1:15">
      <c r="A4771" s="156"/>
      <c r="B4771" s="220"/>
      <c r="C4771" s="150"/>
      <c r="D4771" s="150"/>
      <c r="E4771" s="150"/>
      <c r="F4771" s="150"/>
      <c r="G4771" s="151"/>
      <c r="H4771" s="23">
        <f>MONTH(CtasReceber[[#This Row],[Data Vencimento]])</f>
        <v>1</v>
      </c>
      <c r="I4771" s="23">
        <f>YEAR(CtasReceber[[#This Row],[Data Vencimento]])</f>
        <v>1900</v>
      </c>
      <c r="J4771" s="156"/>
      <c r="K4771" s="23">
        <f>MONTH(CtasReceber[[#This Row],[Data Recebimento]])</f>
        <v>1</v>
      </c>
      <c r="L4771" s="23">
        <f>YEAR(CtasReceber[[#This Row],[Data Recebimento]])</f>
        <v>1900</v>
      </c>
      <c r="M4771" s="154"/>
      <c r="N4771" s="208"/>
      <c r="O47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2" spans="1:15">
      <c r="A4772" s="156"/>
      <c r="B4772" s="220"/>
      <c r="C4772" s="150"/>
      <c r="D4772" s="150"/>
      <c r="E4772" s="150"/>
      <c r="F4772" s="150"/>
      <c r="G4772" s="151"/>
      <c r="H4772" s="23">
        <f>MONTH(CtasReceber[[#This Row],[Data Vencimento]])</f>
        <v>1</v>
      </c>
      <c r="I4772" s="23">
        <f>YEAR(CtasReceber[[#This Row],[Data Vencimento]])</f>
        <v>1900</v>
      </c>
      <c r="J4772" s="156"/>
      <c r="K4772" s="23">
        <f>MONTH(CtasReceber[[#This Row],[Data Recebimento]])</f>
        <v>1</v>
      </c>
      <c r="L4772" s="23">
        <f>YEAR(CtasReceber[[#This Row],[Data Recebimento]])</f>
        <v>1900</v>
      </c>
      <c r="M4772" s="154"/>
      <c r="N4772" s="208"/>
      <c r="O47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3" spans="1:15">
      <c r="A4773" s="156"/>
      <c r="B4773" s="220"/>
      <c r="C4773" s="150"/>
      <c r="D4773" s="150"/>
      <c r="E4773" s="150"/>
      <c r="F4773" s="150"/>
      <c r="G4773" s="151"/>
      <c r="H4773" s="23">
        <f>MONTH(CtasReceber[[#This Row],[Data Vencimento]])</f>
        <v>1</v>
      </c>
      <c r="I4773" s="23">
        <f>YEAR(CtasReceber[[#This Row],[Data Vencimento]])</f>
        <v>1900</v>
      </c>
      <c r="J4773" s="156"/>
      <c r="K4773" s="23">
        <f>MONTH(CtasReceber[[#This Row],[Data Recebimento]])</f>
        <v>1</v>
      </c>
      <c r="L4773" s="23">
        <f>YEAR(CtasReceber[[#This Row],[Data Recebimento]])</f>
        <v>1900</v>
      </c>
      <c r="M4773" s="154"/>
      <c r="N4773" s="208"/>
      <c r="O47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4" spans="1:15">
      <c r="A4774" s="156"/>
      <c r="B4774" s="220"/>
      <c r="C4774" s="150"/>
      <c r="D4774" s="150"/>
      <c r="E4774" s="150"/>
      <c r="F4774" s="150"/>
      <c r="G4774" s="151"/>
      <c r="H4774" s="23">
        <f>MONTH(CtasReceber[[#This Row],[Data Vencimento]])</f>
        <v>1</v>
      </c>
      <c r="I4774" s="23">
        <f>YEAR(CtasReceber[[#This Row],[Data Vencimento]])</f>
        <v>1900</v>
      </c>
      <c r="J4774" s="156"/>
      <c r="K4774" s="23">
        <f>MONTH(CtasReceber[[#This Row],[Data Recebimento]])</f>
        <v>1</v>
      </c>
      <c r="L4774" s="23">
        <f>YEAR(CtasReceber[[#This Row],[Data Recebimento]])</f>
        <v>1900</v>
      </c>
      <c r="M4774" s="154"/>
      <c r="N4774" s="208"/>
      <c r="O47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5" spans="1:15">
      <c r="A4775" s="156"/>
      <c r="B4775" s="220"/>
      <c r="C4775" s="150"/>
      <c r="D4775" s="150"/>
      <c r="E4775" s="150"/>
      <c r="F4775" s="150"/>
      <c r="G4775" s="151"/>
      <c r="H4775" s="23">
        <f>MONTH(CtasReceber[[#This Row],[Data Vencimento]])</f>
        <v>1</v>
      </c>
      <c r="I4775" s="23">
        <f>YEAR(CtasReceber[[#This Row],[Data Vencimento]])</f>
        <v>1900</v>
      </c>
      <c r="J4775" s="156"/>
      <c r="K4775" s="23">
        <f>MONTH(CtasReceber[[#This Row],[Data Recebimento]])</f>
        <v>1</v>
      </c>
      <c r="L4775" s="23">
        <f>YEAR(CtasReceber[[#This Row],[Data Recebimento]])</f>
        <v>1900</v>
      </c>
      <c r="M4775" s="154"/>
      <c r="N4775" s="208"/>
      <c r="O47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6" spans="1:15">
      <c r="A4776" s="156"/>
      <c r="B4776" s="220"/>
      <c r="C4776" s="150"/>
      <c r="D4776" s="150"/>
      <c r="E4776" s="150"/>
      <c r="F4776" s="150"/>
      <c r="G4776" s="151"/>
      <c r="H4776" s="23">
        <f>MONTH(CtasReceber[[#This Row],[Data Vencimento]])</f>
        <v>1</v>
      </c>
      <c r="I4776" s="23">
        <f>YEAR(CtasReceber[[#This Row],[Data Vencimento]])</f>
        <v>1900</v>
      </c>
      <c r="J4776" s="156"/>
      <c r="K4776" s="23">
        <f>MONTH(CtasReceber[[#This Row],[Data Recebimento]])</f>
        <v>1</v>
      </c>
      <c r="L4776" s="23">
        <f>YEAR(CtasReceber[[#This Row],[Data Recebimento]])</f>
        <v>1900</v>
      </c>
      <c r="M4776" s="154"/>
      <c r="N4776" s="208"/>
      <c r="O47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7" spans="1:15">
      <c r="A4777" s="156"/>
      <c r="B4777" s="220"/>
      <c r="C4777" s="150"/>
      <c r="D4777" s="150"/>
      <c r="E4777" s="150"/>
      <c r="F4777" s="150"/>
      <c r="G4777" s="151"/>
      <c r="H4777" s="23">
        <f>MONTH(CtasReceber[[#This Row],[Data Vencimento]])</f>
        <v>1</v>
      </c>
      <c r="I4777" s="23">
        <f>YEAR(CtasReceber[[#This Row],[Data Vencimento]])</f>
        <v>1900</v>
      </c>
      <c r="J4777" s="156"/>
      <c r="K4777" s="23">
        <f>MONTH(CtasReceber[[#This Row],[Data Recebimento]])</f>
        <v>1</v>
      </c>
      <c r="L4777" s="23">
        <f>YEAR(CtasReceber[[#This Row],[Data Recebimento]])</f>
        <v>1900</v>
      </c>
      <c r="M4777" s="154"/>
      <c r="N4777" s="208"/>
      <c r="O47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8" spans="1:15">
      <c r="A4778" s="156"/>
      <c r="B4778" s="220"/>
      <c r="C4778" s="150"/>
      <c r="D4778" s="150"/>
      <c r="E4778" s="150"/>
      <c r="F4778" s="150"/>
      <c r="G4778" s="151"/>
      <c r="H4778" s="23">
        <f>MONTH(CtasReceber[[#This Row],[Data Vencimento]])</f>
        <v>1</v>
      </c>
      <c r="I4778" s="23">
        <f>YEAR(CtasReceber[[#This Row],[Data Vencimento]])</f>
        <v>1900</v>
      </c>
      <c r="J4778" s="156"/>
      <c r="K4778" s="23">
        <f>MONTH(CtasReceber[[#This Row],[Data Recebimento]])</f>
        <v>1</v>
      </c>
      <c r="L4778" s="23">
        <f>YEAR(CtasReceber[[#This Row],[Data Recebimento]])</f>
        <v>1900</v>
      </c>
      <c r="M4778" s="154"/>
      <c r="N4778" s="208"/>
      <c r="O47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79" spans="1:15">
      <c r="A4779" s="156"/>
      <c r="B4779" s="220"/>
      <c r="C4779" s="150"/>
      <c r="D4779" s="150"/>
      <c r="E4779" s="150"/>
      <c r="F4779" s="150"/>
      <c r="G4779" s="151"/>
      <c r="H4779" s="23">
        <f>MONTH(CtasReceber[[#This Row],[Data Vencimento]])</f>
        <v>1</v>
      </c>
      <c r="I4779" s="23">
        <f>YEAR(CtasReceber[[#This Row],[Data Vencimento]])</f>
        <v>1900</v>
      </c>
      <c r="J4779" s="156"/>
      <c r="K4779" s="23">
        <f>MONTH(CtasReceber[[#This Row],[Data Recebimento]])</f>
        <v>1</v>
      </c>
      <c r="L4779" s="23">
        <f>YEAR(CtasReceber[[#This Row],[Data Recebimento]])</f>
        <v>1900</v>
      </c>
      <c r="M4779" s="154"/>
      <c r="N4779" s="208"/>
      <c r="O47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0" spans="1:15">
      <c r="A4780" s="156"/>
      <c r="B4780" s="220"/>
      <c r="C4780" s="150"/>
      <c r="D4780" s="150"/>
      <c r="E4780" s="150"/>
      <c r="F4780" s="150"/>
      <c r="G4780" s="151"/>
      <c r="H4780" s="23">
        <f>MONTH(CtasReceber[[#This Row],[Data Vencimento]])</f>
        <v>1</v>
      </c>
      <c r="I4780" s="23">
        <f>YEAR(CtasReceber[[#This Row],[Data Vencimento]])</f>
        <v>1900</v>
      </c>
      <c r="J4780" s="156"/>
      <c r="K4780" s="23">
        <f>MONTH(CtasReceber[[#This Row],[Data Recebimento]])</f>
        <v>1</v>
      </c>
      <c r="L4780" s="23">
        <f>YEAR(CtasReceber[[#This Row],[Data Recebimento]])</f>
        <v>1900</v>
      </c>
      <c r="M4780" s="154"/>
      <c r="N4780" s="208"/>
      <c r="O47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1" spans="1:15">
      <c r="A4781" s="156"/>
      <c r="B4781" s="220"/>
      <c r="C4781" s="150"/>
      <c r="D4781" s="150"/>
      <c r="E4781" s="150"/>
      <c r="F4781" s="150"/>
      <c r="G4781" s="151"/>
      <c r="H4781" s="23">
        <f>MONTH(CtasReceber[[#This Row],[Data Vencimento]])</f>
        <v>1</v>
      </c>
      <c r="I4781" s="23">
        <f>YEAR(CtasReceber[[#This Row],[Data Vencimento]])</f>
        <v>1900</v>
      </c>
      <c r="J4781" s="156"/>
      <c r="K4781" s="23">
        <f>MONTH(CtasReceber[[#This Row],[Data Recebimento]])</f>
        <v>1</v>
      </c>
      <c r="L4781" s="23">
        <f>YEAR(CtasReceber[[#This Row],[Data Recebimento]])</f>
        <v>1900</v>
      </c>
      <c r="M4781" s="154"/>
      <c r="N4781" s="208"/>
      <c r="O47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2" spans="1:15">
      <c r="A4782" s="156"/>
      <c r="B4782" s="220"/>
      <c r="C4782" s="150"/>
      <c r="D4782" s="150"/>
      <c r="E4782" s="150"/>
      <c r="F4782" s="150"/>
      <c r="G4782" s="151"/>
      <c r="H4782" s="23">
        <f>MONTH(CtasReceber[[#This Row],[Data Vencimento]])</f>
        <v>1</v>
      </c>
      <c r="I4782" s="23">
        <f>YEAR(CtasReceber[[#This Row],[Data Vencimento]])</f>
        <v>1900</v>
      </c>
      <c r="J4782" s="156"/>
      <c r="K4782" s="23">
        <f>MONTH(CtasReceber[[#This Row],[Data Recebimento]])</f>
        <v>1</v>
      </c>
      <c r="L4782" s="23">
        <f>YEAR(CtasReceber[[#This Row],[Data Recebimento]])</f>
        <v>1900</v>
      </c>
      <c r="M4782" s="154"/>
      <c r="N4782" s="208"/>
      <c r="O47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3" spans="1:15">
      <c r="A4783" s="156"/>
      <c r="B4783" s="220"/>
      <c r="C4783" s="150"/>
      <c r="D4783" s="150"/>
      <c r="E4783" s="150"/>
      <c r="F4783" s="150"/>
      <c r="G4783" s="151"/>
      <c r="H4783" s="23">
        <f>MONTH(CtasReceber[[#This Row],[Data Vencimento]])</f>
        <v>1</v>
      </c>
      <c r="I4783" s="23">
        <f>YEAR(CtasReceber[[#This Row],[Data Vencimento]])</f>
        <v>1900</v>
      </c>
      <c r="J4783" s="156"/>
      <c r="K4783" s="23">
        <f>MONTH(CtasReceber[[#This Row],[Data Recebimento]])</f>
        <v>1</v>
      </c>
      <c r="L4783" s="23">
        <f>YEAR(CtasReceber[[#This Row],[Data Recebimento]])</f>
        <v>1900</v>
      </c>
      <c r="M4783" s="154"/>
      <c r="N4783" s="208"/>
      <c r="O47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4" spans="1:15">
      <c r="A4784" s="156"/>
      <c r="B4784" s="220"/>
      <c r="C4784" s="150"/>
      <c r="D4784" s="150"/>
      <c r="E4784" s="150"/>
      <c r="F4784" s="150"/>
      <c r="G4784" s="151"/>
      <c r="H4784" s="23">
        <f>MONTH(CtasReceber[[#This Row],[Data Vencimento]])</f>
        <v>1</v>
      </c>
      <c r="I4784" s="23">
        <f>YEAR(CtasReceber[[#This Row],[Data Vencimento]])</f>
        <v>1900</v>
      </c>
      <c r="J4784" s="156"/>
      <c r="K4784" s="23">
        <f>MONTH(CtasReceber[[#This Row],[Data Recebimento]])</f>
        <v>1</v>
      </c>
      <c r="L4784" s="23">
        <f>YEAR(CtasReceber[[#This Row],[Data Recebimento]])</f>
        <v>1900</v>
      </c>
      <c r="M4784" s="154"/>
      <c r="N4784" s="208"/>
      <c r="O47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5" spans="1:15">
      <c r="A4785" s="156"/>
      <c r="B4785" s="220"/>
      <c r="C4785" s="150"/>
      <c r="D4785" s="150"/>
      <c r="E4785" s="150"/>
      <c r="F4785" s="150"/>
      <c r="G4785" s="151"/>
      <c r="H4785" s="23">
        <f>MONTH(CtasReceber[[#This Row],[Data Vencimento]])</f>
        <v>1</v>
      </c>
      <c r="I4785" s="23">
        <f>YEAR(CtasReceber[[#This Row],[Data Vencimento]])</f>
        <v>1900</v>
      </c>
      <c r="J4785" s="156"/>
      <c r="K4785" s="23">
        <f>MONTH(CtasReceber[[#This Row],[Data Recebimento]])</f>
        <v>1</v>
      </c>
      <c r="L4785" s="23">
        <f>YEAR(CtasReceber[[#This Row],[Data Recebimento]])</f>
        <v>1900</v>
      </c>
      <c r="M4785" s="154"/>
      <c r="N4785" s="208"/>
      <c r="O47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6" spans="1:15">
      <c r="A4786" s="156"/>
      <c r="B4786" s="220"/>
      <c r="C4786" s="150"/>
      <c r="D4786" s="150"/>
      <c r="E4786" s="150"/>
      <c r="F4786" s="150"/>
      <c r="G4786" s="151"/>
      <c r="H4786" s="23">
        <f>MONTH(CtasReceber[[#This Row],[Data Vencimento]])</f>
        <v>1</v>
      </c>
      <c r="I4786" s="23">
        <f>YEAR(CtasReceber[[#This Row],[Data Vencimento]])</f>
        <v>1900</v>
      </c>
      <c r="J4786" s="156"/>
      <c r="K4786" s="23">
        <f>MONTH(CtasReceber[[#This Row],[Data Recebimento]])</f>
        <v>1</v>
      </c>
      <c r="L4786" s="23">
        <f>YEAR(CtasReceber[[#This Row],[Data Recebimento]])</f>
        <v>1900</v>
      </c>
      <c r="M4786" s="154"/>
      <c r="N4786" s="208"/>
      <c r="O47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7" spans="1:15">
      <c r="A4787" s="156"/>
      <c r="B4787" s="220"/>
      <c r="C4787" s="150"/>
      <c r="D4787" s="150"/>
      <c r="E4787" s="150"/>
      <c r="F4787" s="150"/>
      <c r="G4787" s="151"/>
      <c r="H4787" s="23">
        <f>MONTH(CtasReceber[[#This Row],[Data Vencimento]])</f>
        <v>1</v>
      </c>
      <c r="I4787" s="23">
        <f>YEAR(CtasReceber[[#This Row],[Data Vencimento]])</f>
        <v>1900</v>
      </c>
      <c r="J4787" s="156"/>
      <c r="K4787" s="23">
        <f>MONTH(CtasReceber[[#This Row],[Data Recebimento]])</f>
        <v>1</v>
      </c>
      <c r="L4787" s="23">
        <f>YEAR(CtasReceber[[#This Row],[Data Recebimento]])</f>
        <v>1900</v>
      </c>
      <c r="M4787" s="154"/>
      <c r="N4787" s="208"/>
      <c r="O47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8" spans="1:15">
      <c r="A4788" s="156"/>
      <c r="B4788" s="220"/>
      <c r="C4788" s="150"/>
      <c r="D4788" s="150"/>
      <c r="E4788" s="150"/>
      <c r="F4788" s="150"/>
      <c r="G4788" s="151"/>
      <c r="H4788" s="23">
        <f>MONTH(CtasReceber[[#This Row],[Data Vencimento]])</f>
        <v>1</v>
      </c>
      <c r="I4788" s="23">
        <f>YEAR(CtasReceber[[#This Row],[Data Vencimento]])</f>
        <v>1900</v>
      </c>
      <c r="J4788" s="156"/>
      <c r="K4788" s="23">
        <f>MONTH(CtasReceber[[#This Row],[Data Recebimento]])</f>
        <v>1</v>
      </c>
      <c r="L4788" s="23">
        <f>YEAR(CtasReceber[[#This Row],[Data Recebimento]])</f>
        <v>1900</v>
      </c>
      <c r="M4788" s="154"/>
      <c r="N4788" s="208"/>
      <c r="O47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89" spans="1:15">
      <c r="A4789" s="156"/>
      <c r="B4789" s="220"/>
      <c r="C4789" s="150"/>
      <c r="D4789" s="150"/>
      <c r="E4789" s="150"/>
      <c r="F4789" s="150"/>
      <c r="G4789" s="151"/>
      <c r="H4789" s="23">
        <f>MONTH(CtasReceber[[#This Row],[Data Vencimento]])</f>
        <v>1</v>
      </c>
      <c r="I4789" s="23">
        <f>YEAR(CtasReceber[[#This Row],[Data Vencimento]])</f>
        <v>1900</v>
      </c>
      <c r="J4789" s="156"/>
      <c r="K4789" s="23">
        <f>MONTH(CtasReceber[[#This Row],[Data Recebimento]])</f>
        <v>1</v>
      </c>
      <c r="L4789" s="23">
        <f>YEAR(CtasReceber[[#This Row],[Data Recebimento]])</f>
        <v>1900</v>
      </c>
      <c r="M4789" s="154"/>
      <c r="N4789" s="208"/>
      <c r="O47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0" spans="1:15">
      <c r="A4790" s="156"/>
      <c r="B4790" s="220"/>
      <c r="C4790" s="150"/>
      <c r="D4790" s="150"/>
      <c r="E4790" s="150"/>
      <c r="F4790" s="150"/>
      <c r="G4790" s="151"/>
      <c r="H4790" s="23">
        <f>MONTH(CtasReceber[[#This Row],[Data Vencimento]])</f>
        <v>1</v>
      </c>
      <c r="I4790" s="23">
        <f>YEAR(CtasReceber[[#This Row],[Data Vencimento]])</f>
        <v>1900</v>
      </c>
      <c r="J4790" s="156"/>
      <c r="K4790" s="23">
        <f>MONTH(CtasReceber[[#This Row],[Data Recebimento]])</f>
        <v>1</v>
      </c>
      <c r="L4790" s="23">
        <f>YEAR(CtasReceber[[#This Row],[Data Recebimento]])</f>
        <v>1900</v>
      </c>
      <c r="M4790" s="154"/>
      <c r="N4790" s="208"/>
      <c r="O47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1" spans="1:15">
      <c r="A4791" s="156"/>
      <c r="B4791" s="220"/>
      <c r="C4791" s="150"/>
      <c r="D4791" s="150"/>
      <c r="E4791" s="150"/>
      <c r="F4791" s="150"/>
      <c r="G4791" s="151"/>
      <c r="H4791" s="23">
        <f>MONTH(CtasReceber[[#This Row],[Data Vencimento]])</f>
        <v>1</v>
      </c>
      <c r="I4791" s="23">
        <f>YEAR(CtasReceber[[#This Row],[Data Vencimento]])</f>
        <v>1900</v>
      </c>
      <c r="J4791" s="156"/>
      <c r="K4791" s="23">
        <f>MONTH(CtasReceber[[#This Row],[Data Recebimento]])</f>
        <v>1</v>
      </c>
      <c r="L4791" s="23">
        <f>YEAR(CtasReceber[[#This Row],[Data Recebimento]])</f>
        <v>1900</v>
      </c>
      <c r="M4791" s="154"/>
      <c r="N4791" s="208"/>
      <c r="O47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2" spans="1:15">
      <c r="A4792" s="156"/>
      <c r="B4792" s="220"/>
      <c r="C4792" s="150"/>
      <c r="D4792" s="150"/>
      <c r="E4792" s="150"/>
      <c r="F4792" s="150"/>
      <c r="G4792" s="151"/>
      <c r="H4792" s="23">
        <f>MONTH(CtasReceber[[#This Row],[Data Vencimento]])</f>
        <v>1</v>
      </c>
      <c r="I4792" s="23">
        <f>YEAR(CtasReceber[[#This Row],[Data Vencimento]])</f>
        <v>1900</v>
      </c>
      <c r="J4792" s="156"/>
      <c r="K4792" s="23">
        <f>MONTH(CtasReceber[[#This Row],[Data Recebimento]])</f>
        <v>1</v>
      </c>
      <c r="L4792" s="23">
        <f>YEAR(CtasReceber[[#This Row],[Data Recebimento]])</f>
        <v>1900</v>
      </c>
      <c r="M4792" s="154"/>
      <c r="N4792" s="208"/>
      <c r="O47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3" spans="1:15">
      <c r="A4793" s="156"/>
      <c r="B4793" s="220"/>
      <c r="C4793" s="150"/>
      <c r="D4793" s="150"/>
      <c r="E4793" s="150"/>
      <c r="F4793" s="150"/>
      <c r="G4793" s="151"/>
      <c r="H4793" s="23">
        <f>MONTH(CtasReceber[[#This Row],[Data Vencimento]])</f>
        <v>1</v>
      </c>
      <c r="I4793" s="23">
        <f>YEAR(CtasReceber[[#This Row],[Data Vencimento]])</f>
        <v>1900</v>
      </c>
      <c r="J4793" s="156"/>
      <c r="K4793" s="23">
        <f>MONTH(CtasReceber[[#This Row],[Data Recebimento]])</f>
        <v>1</v>
      </c>
      <c r="L4793" s="23">
        <f>YEAR(CtasReceber[[#This Row],[Data Recebimento]])</f>
        <v>1900</v>
      </c>
      <c r="M4793" s="154"/>
      <c r="N4793" s="208"/>
      <c r="O47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4" spans="1:15">
      <c r="A4794" s="156"/>
      <c r="B4794" s="220"/>
      <c r="C4794" s="150"/>
      <c r="D4794" s="150"/>
      <c r="E4794" s="150"/>
      <c r="F4794" s="150"/>
      <c r="G4794" s="151"/>
      <c r="H4794" s="23">
        <f>MONTH(CtasReceber[[#This Row],[Data Vencimento]])</f>
        <v>1</v>
      </c>
      <c r="I4794" s="23">
        <f>YEAR(CtasReceber[[#This Row],[Data Vencimento]])</f>
        <v>1900</v>
      </c>
      <c r="J4794" s="156"/>
      <c r="K4794" s="23">
        <f>MONTH(CtasReceber[[#This Row],[Data Recebimento]])</f>
        <v>1</v>
      </c>
      <c r="L4794" s="23">
        <f>YEAR(CtasReceber[[#This Row],[Data Recebimento]])</f>
        <v>1900</v>
      </c>
      <c r="M4794" s="154"/>
      <c r="N4794" s="208"/>
      <c r="O47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5" spans="1:15">
      <c r="A4795" s="156"/>
      <c r="B4795" s="220"/>
      <c r="C4795" s="150"/>
      <c r="D4795" s="150"/>
      <c r="E4795" s="150"/>
      <c r="F4795" s="150"/>
      <c r="G4795" s="151"/>
      <c r="H4795" s="23">
        <f>MONTH(CtasReceber[[#This Row],[Data Vencimento]])</f>
        <v>1</v>
      </c>
      <c r="I4795" s="23">
        <f>YEAR(CtasReceber[[#This Row],[Data Vencimento]])</f>
        <v>1900</v>
      </c>
      <c r="J4795" s="156"/>
      <c r="K4795" s="23">
        <f>MONTH(CtasReceber[[#This Row],[Data Recebimento]])</f>
        <v>1</v>
      </c>
      <c r="L4795" s="23">
        <f>YEAR(CtasReceber[[#This Row],[Data Recebimento]])</f>
        <v>1900</v>
      </c>
      <c r="M4795" s="154"/>
      <c r="N4795" s="208"/>
      <c r="O47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6" spans="1:15">
      <c r="A4796" s="156"/>
      <c r="B4796" s="220"/>
      <c r="C4796" s="150"/>
      <c r="D4796" s="150"/>
      <c r="E4796" s="150"/>
      <c r="F4796" s="150"/>
      <c r="G4796" s="151"/>
      <c r="H4796" s="23">
        <f>MONTH(CtasReceber[[#This Row],[Data Vencimento]])</f>
        <v>1</v>
      </c>
      <c r="I4796" s="23">
        <f>YEAR(CtasReceber[[#This Row],[Data Vencimento]])</f>
        <v>1900</v>
      </c>
      <c r="J4796" s="156"/>
      <c r="K4796" s="23">
        <f>MONTH(CtasReceber[[#This Row],[Data Recebimento]])</f>
        <v>1</v>
      </c>
      <c r="L4796" s="23">
        <f>YEAR(CtasReceber[[#This Row],[Data Recebimento]])</f>
        <v>1900</v>
      </c>
      <c r="M4796" s="154"/>
      <c r="N4796" s="208"/>
      <c r="O47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7" spans="1:15">
      <c r="A4797" s="156"/>
      <c r="B4797" s="220"/>
      <c r="C4797" s="150"/>
      <c r="D4797" s="150"/>
      <c r="E4797" s="150"/>
      <c r="F4797" s="150"/>
      <c r="G4797" s="151"/>
      <c r="H4797" s="23">
        <f>MONTH(CtasReceber[[#This Row],[Data Vencimento]])</f>
        <v>1</v>
      </c>
      <c r="I4797" s="23">
        <f>YEAR(CtasReceber[[#This Row],[Data Vencimento]])</f>
        <v>1900</v>
      </c>
      <c r="J4797" s="156"/>
      <c r="K4797" s="23">
        <f>MONTH(CtasReceber[[#This Row],[Data Recebimento]])</f>
        <v>1</v>
      </c>
      <c r="L4797" s="23">
        <f>YEAR(CtasReceber[[#This Row],[Data Recebimento]])</f>
        <v>1900</v>
      </c>
      <c r="M4797" s="154"/>
      <c r="N4797" s="208"/>
      <c r="O47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8" spans="1:15">
      <c r="A4798" s="156"/>
      <c r="B4798" s="220"/>
      <c r="C4798" s="150"/>
      <c r="D4798" s="150"/>
      <c r="E4798" s="150"/>
      <c r="F4798" s="150"/>
      <c r="G4798" s="151"/>
      <c r="H4798" s="23">
        <f>MONTH(CtasReceber[[#This Row],[Data Vencimento]])</f>
        <v>1</v>
      </c>
      <c r="I4798" s="23">
        <f>YEAR(CtasReceber[[#This Row],[Data Vencimento]])</f>
        <v>1900</v>
      </c>
      <c r="J4798" s="156"/>
      <c r="K4798" s="23">
        <f>MONTH(CtasReceber[[#This Row],[Data Recebimento]])</f>
        <v>1</v>
      </c>
      <c r="L4798" s="23">
        <f>YEAR(CtasReceber[[#This Row],[Data Recebimento]])</f>
        <v>1900</v>
      </c>
      <c r="M4798" s="154"/>
      <c r="N4798" s="208"/>
      <c r="O47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799" spans="1:15">
      <c r="A4799" s="156"/>
      <c r="B4799" s="220"/>
      <c r="C4799" s="150"/>
      <c r="D4799" s="150"/>
      <c r="E4799" s="150"/>
      <c r="F4799" s="150"/>
      <c r="G4799" s="151"/>
      <c r="H4799" s="23">
        <f>MONTH(CtasReceber[[#This Row],[Data Vencimento]])</f>
        <v>1</v>
      </c>
      <c r="I4799" s="23">
        <f>YEAR(CtasReceber[[#This Row],[Data Vencimento]])</f>
        <v>1900</v>
      </c>
      <c r="J4799" s="156"/>
      <c r="K4799" s="23">
        <f>MONTH(CtasReceber[[#This Row],[Data Recebimento]])</f>
        <v>1</v>
      </c>
      <c r="L4799" s="23">
        <f>YEAR(CtasReceber[[#This Row],[Data Recebimento]])</f>
        <v>1900</v>
      </c>
      <c r="M4799" s="154"/>
      <c r="N4799" s="208"/>
      <c r="O47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0" spans="1:15">
      <c r="A4800" s="156"/>
      <c r="B4800" s="220"/>
      <c r="C4800" s="150"/>
      <c r="D4800" s="150"/>
      <c r="E4800" s="150"/>
      <c r="F4800" s="150"/>
      <c r="G4800" s="151"/>
      <c r="H4800" s="23">
        <f>MONTH(CtasReceber[[#This Row],[Data Vencimento]])</f>
        <v>1</v>
      </c>
      <c r="I4800" s="23">
        <f>YEAR(CtasReceber[[#This Row],[Data Vencimento]])</f>
        <v>1900</v>
      </c>
      <c r="J4800" s="156"/>
      <c r="K4800" s="23">
        <f>MONTH(CtasReceber[[#This Row],[Data Recebimento]])</f>
        <v>1</v>
      </c>
      <c r="L4800" s="23">
        <f>YEAR(CtasReceber[[#This Row],[Data Recebimento]])</f>
        <v>1900</v>
      </c>
      <c r="M4800" s="154"/>
      <c r="N4800" s="208"/>
      <c r="O48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1" spans="1:15">
      <c r="A4801" s="156"/>
      <c r="B4801" s="220"/>
      <c r="C4801" s="150"/>
      <c r="D4801" s="150"/>
      <c r="E4801" s="150"/>
      <c r="F4801" s="150"/>
      <c r="G4801" s="151"/>
      <c r="H4801" s="23">
        <f>MONTH(CtasReceber[[#This Row],[Data Vencimento]])</f>
        <v>1</v>
      </c>
      <c r="I4801" s="23">
        <f>YEAR(CtasReceber[[#This Row],[Data Vencimento]])</f>
        <v>1900</v>
      </c>
      <c r="J4801" s="156"/>
      <c r="K4801" s="23">
        <f>MONTH(CtasReceber[[#This Row],[Data Recebimento]])</f>
        <v>1</v>
      </c>
      <c r="L4801" s="23">
        <f>YEAR(CtasReceber[[#This Row],[Data Recebimento]])</f>
        <v>1900</v>
      </c>
      <c r="M4801" s="154"/>
      <c r="N4801" s="208"/>
      <c r="O48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2" spans="1:15">
      <c r="A4802" s="156"/>
      <c r="B4802" s="220"/>
      <c r="C4802" s="150"/>
      <c r="D4802" s="150"/>
      <c r="E4802" s="150"/>
      <c r="F4802" s="150"/>
      <c r="G4802" s="151"/>
      <c r="H4802" s="23">
        <f>MONTH(CtasReceber[[#This Row],[Data Vencimento]])</f>
        <v>1</v>
      </c>
      <c r="I4802" s="23">
        <f>YEAR(CtasReceber[[#This Row],[Data Vencimento]])</f>
        <v>1900</v>
      </c>
      <c r="J4802" s="156"/>
      <c r="K4802" s="23">
        <f>MONTH(CtasReceber[[#This Row],[Data Recebimento]])</f>
        <v>1</v>
      </c>
      <c r="L4802" s="23">
        <f>YEAR(CtasReceber[[#This Row],[Data Recebimento]])</f>
        <v>1900</v>
      </c>
      <c r="M4802" s="154"/>
      <c r="N4802" s="208"/>
      <c r="O48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3" spans="1:15">
      <c r="A4803" s="156"/>
      <c r="B4803" s="220"/>
      <c r="C4803" s="150"/>
      <c r="D4803" s="150"/>
      <c r="E4803" s="150"/>
      <c r="F4803" s="150"/>
      <c r="G4803" s="151"/>
      <c r="H4803" s="23">
        <f>MONTH(CtasReceber[[#This Row],[Data Vencimento]])</f>
        <v>1</v>
      </c>
      <c r="I4803" s="23">
        <f>YEAR(CtasReceber[[#This Row],[Data Vencimento]])</f>
        <v>1900</v>
      </c>
      <c r="J4803" s="156"/>
      <c r="K4803" s="23">
        <f>MONTH(CtasReceber[[#This Row],[Data Recebimento]])</f>
        <v>1</v>
      </c>
      <c r="L4803" s="23">
        <f>YEAR(CtasReceber[[#This Row],[Data Recebimento]])</f>
        <v>1900</v>
      </c>
      <c r="M4803" s="154"/>
      <c r="N4803" s="208"/>
      <c r="O48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4" spans="1:15">
      <c r="A4804" s="156"/>
      <c r="B4804" s="220"/>
      <c r="C4804" s="150"/>
      <c r="D4804" s="150"/>
      <c r="E4804" s="150"/>
      <c r="F4804" s="150"/>
      <c r="G4804" s="151"/>
      <c r="H4804" s="23">
        <f>MONTH(CtasReceber[[#This Row],[Data Vencimento]])</f>
        <v>1</v>
      </c>
      <c r="I4804" s="23">
        <f>YEAR(CtasReceber[[#This Row],[Data Vencimento]])</f>
        <v>1900</v>
      </c>
      <c r="J4804" s="156"/>
      <c r="K4804" s="23">
        <f>MONTH(CtasReceber[[#This Row],[Data Recebimento]])</f>
        <v>1</v>
      </c>
      <c r="L4804" s="23">
        <f>YEAR(CtasReceber[[#This Row],[Data Recebimento]])</f>
        <v>1900</v>
      </c>
      <c r="M4804" s="154"/>
      <c r="N4804" s="208"/>
      <c r="O48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5" spans="1:15">
      <c r="A4805" s="156"/>
      <c r="B4805" s="220"/>
      <c r="C4805" s="150"/>
      <c r="D4805" s="150"/>
      <c r="E4805" s="150"/>
      <c r="F4805" s="150"/>
      <c r="G4805" s="151"/>
      <c r="H4805" s="23">
        <f>MONTH(CtasReceber[[#This Row],[Data Vencimento]])</f>
        <v>1</v>
      </c>
      <c r="I4805" s="23">
        <f>YEAR(CtasReceber[[#This Row],[Data Vencimento]])</f>
        <v>1900</v>
      </c>
      <c r="J4805" s="156"/>
      <c r="K4805" s="23">
        <f>MONTH(CtasReceber[[#This Row],[Data Recebimento]])</f>
        <v>1</v>
      </c>
      <c r="L4805" s="23">
        <f>YEAR(CtasReceber[[#This Row],[Data Recebimento]])</f>
        <v>1900</v>
      </c>
      <c r="M4805" s="154"/>
      <c r="N4805" s="208"/>
      <c r="O48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6" spans="1:15">
      <c r="A4806" s="156"/>
      <c r="B4806" s="220"/>
      <c r="C4806" s="150"/>
      <c r="D4806" s="150"/>
      <c r="E4806" s="150"/>
      <c r="F4806" s="150"/>
      <c r="G4806" s="151"/>
      <c r="H4806" s="23">
        <f>MONTH(CtasReceber[[#This Row],[Data Vencimento]])</f>
        <v>1</v>
      </c>
      <c r="I4806" s="23">
        <f>YEAR(CtasReceber[[#This Row],[Data Vencimento]])</f>
        <v>1900</v>
      </c>
      <c r="J4806" s="156"/>
      <c r="K4806" s="23">
        <f>MONTH(CtasReceber[[#This Row],[Data Recebimento]])</f>
        <v>1</v>
      </c>
      <c r="L4806" s="23">
        <f>YEAR(CtasReceber[[#This Row],[Data Recebimento]])</f>
        <v>1900</v>
      </c>
      <c r="M4806" s="154"/>
      <c r="N4806" s="208"/>
      <c r="O48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7" spans="1:15">
      <c r="A4807" s="156"/>
      <c r="B4807" s="220"/>
      <c r="C4807" s="150"/>
      <c r="D4807" s="150"/>
      <c r="E4807" s="150"/>
      <c r="F4807" s="150"/>
      <c r="G4807" s="151"/>
      <c r="H4807" s="23">
        <f>MONTH(CtasReceber[[#This Row],[Data Vencimento]])</f>
        <v>1</v>
      </c>
      <c r="I4807" s="23">
        <f>YEAR(CtasReceber[[#This Row],[Data Vencimento]])</f>
        <v>1900</v>
      </c>
      <c r="J4807" s="156"/>
      <c r="K4807" s="23">
        <f>MONTH(CtasReceber[[#This Row],[Data Recebimento]])</f>
        <v>1</v>
      </c>
      <c r="L4807" s="23">
        <f>YEAR(CtasReceber[[#This Row],[Data Recebimento]])</f>
        <v>1900</v>
      </c>
      <c r="M4807" s="154"/>
      <c r="N4807" s="208"/>
      <c r="O48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8" spans="1:15">
      <c r="A4808" s="156"/>
      <c r="B4808" s="220"/>
      <c r="C4808" s="150"/>
      <c r="D4808" s="150"/>
      <c r="E4808" s="150"/>
      <c r="F4808" s="150"/>
      <c r="G4808" s="151"/>
      <c r="H4808" s="23">
        <f>MONTH(CtasReceber[[#This Row],[Data Vencimento]])</f>
        <v>1</v>
      </c>
      <c r="I4808" s="23">
        <f>YEAR(CtasReceber[[#This Row],[Data Vencimento]])</f>
        <v>1900</v>
      </c>
      <c r="J4808" s="156"/>
      <c r="K4808" s="23">
        <f>MONTH(CtasReceber[[#This Row],[Data Recebimento]])</f>
        <v>1</v>
      </c>
      <c r="L4808" s="23">
        <f>YEAR(CtasReceber[[#This Row],[Data Recebimento]])</f>
        <v>1900</v>
      </c>
      <c r="M4808" s="154"/>
      <c r="N4808" s="208"/>
      <c r="O48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09" spans="1:15">
      <c r="A4809" s="156"/>
      <c r="B4809" s="220"/>
      <c r="C4809" s="150"/>
      <c r="D4809" s="150"/>
      <c r="E4809" s="150"/>
      <c r="F4809" s="150"/>
      <c r="G4809" s="151"/>
      <c r="H4809" s="23">
        <f>MONTH(CtasReceber[[#This Row],[Data Vencimento]])</f>
        <v>1</v>
      </c>
      <c r="I4809" s="23">
        <f>YEAR(CtasReceber[[#This Row],[Data Vencimento]])</f>
        <v>1900</v>
      </c>
      <c r="J4809" s="156"/>
      <c r="K4809" s="23">
        <f>MONTH(CtasReceber[[#This Row],[Data Recebimento]])</f>
        <v>1</v>
      </c>
      <c r="L4809" s="23">
        <f>YEAR(CtasReceber[[#This Row],[Data Recebimento]])</f>
        <v>1900</v>
      </c>
      <c r="M4809" s="154"/>
      <c r="N4809" s="208"/>
      <c r="O48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0" spans="1:15">
      <c r="A4810" s="156"/>
      <c r="B4810" s="220"/>
      <c r="C4810" s="150"/>
      <c r="D4810" s="150"/>
      <c r="E4810" s="150"/>
      <c r="F4810" s="150"/>
      <c r="G4810" s="151"/>
      <c r="H4810" s="23">
        <f>MONTH(CtasReceber[[#This Row],[Data Vencimento]])</f>
        <v>1</v>
      </c>
      <c r="I4810" s="23">
        <f>YEAR(CtasReceber[[#This Row],[Data Vencimento]])</f>
        <v>1900</v>
      </c>
      <c r="J4810" s="156"/>
      <c r="K4810" s="23">
        <f>MONTH(CtasReceber[[#This Row],[Data Recebimento]])</f>
        <v>1</v>
      </c>
      <c r="L4810" s="23">
        <f>YEAR(CtasReceber[[#This Row],[Data Recebimento]])</f>
        <v>1900</v>
      </c>
      <c r="M4810" s="154"/>
      <c r="N4810" s="208"/>
      <c r="O48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1" spans="1:15">
      <c r="A4811" s="156"/>
      <c r="B4811" s="220"/>
      <c r="C4811" s="150"/>
      <c r="D4811" s="150"/>
      <c r="E4811" s="150"/>
      <c r="F4811" s="150"/>
      <c r="G4811" s="151"/>
      <c r="H4811" s="23">
        <f>MONTH(CtasReceber[[#This Row],[Data Vencimento]])</f>
        <v>1</v>
      </c>
      <c r="I4811" s="23">
        <f>YEAR(CtasReceber[[#This Row],[Data Vencimento]])</f>
        <v>1900</v>
      </c>
      <c r="J4811" s="156"/>
      <c r="K4811" s="23">
        <f>MONTH(CtasReceber[[#This Row],[Data Recebimento]])</f>
        <v>1</v>
      </c>
      <c r="L4811" s="23">
        <f>YEAR(CtasReceber[[#This Row],[Data Recebimento]])</f>
        <v>1900</v>
      </c>
      <c r="M4811" s="154"/>
      <c r="N4811" s="208"/>
      <c r="O48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2" spans="1:15">
      <c r="A4812" s="156"/>
      <c r="B4812" s="220"/>
      <c r="C4812" s="150"/>
      <c r="D4812" s="150"/>
      <c r="E4812" s="150"/>
      <c r="F4812" s="150"/>
      <c r="G4812" s="151"/>
      <c r="H4812" s="23">
        <f>MONTH(CtasReceber[[#This Row],[Data Vencimento]])</f>
        <v>1</v>
      </c>
      <c r="I4812" s="23">
        <f>YEAR(CtasReceber[[#This Row],[Data Vencimento]])</f>
        <v>1900</v>
      </c>
      <c r="J4812" s="156"/>
      <c r="K4812" s="23">
        <f>MONTH(CtasReceber[[#This Row],[Data Recebimento]])</f>
        <v>1</v>
      </c>
      <c r="L4812" s="23">
        <f>YEAR(CtasReceber[[#This Row],[Data Recebimento]])</f>
        <v>1900</v>
      </c>
      <c r="M4812" s="154"/>
      <c r="N4812" s="208"/>
      <c r="O48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3" spans="1:15">
      <c r="A4813" s="156"/>
      <c r="B4813" s="220"/>
      <c r="C4813" s="150"/>
      <c r="D4813" s="150"/>
      <c r="E4813" s="150"/>
      <c r="F4813" s="150"/>
      <c r="G4813" s="151"/>
      <c r="H4813" s="23">
        <f>MONTH(CtasReceber[[#This Row],[Data Vencimento]])</f>
        <v>1</v>
      </c>
      <c r="I4813" s="23">
        <f>YEAR(CtasReceber[[#This Row],[Data Vencimento]])</f>
        <v>1900</v>
      </c>
      <c r="J4813" s="156"/>
      <c r="K4813" s="23">
        <f>MONTH(CtasReceber[[#This Row],[Data Recebimento]])</f>
        <v>1</v>
      </c>
      <c r="L4813" s="23">
        <f>YEAR(CtasReceber[[#This Row],[Data Recebimento]])</f>
        <v>1900</v>
      </c>
      <c r="M4813" s="154"/>
      <c r="N4813" s="208"/>
      <c r="O48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4" spans="1:15">
      <c r="A4814" s="156"/>
      <c r="B4814" s="220"/>
      <c r="C4814" s="150"/>
      <c r="D4814" s="150"/>
      <c r="E4814" s="150"/>
      <c r="F4814" s="150"/>
      <c r="G4814" s="151"/>
      <c r="H4814" s="23">
        <f>MONTH(CtasReceber[[#This Row],[Data Vencimento]])</f>
        <v>1</v>
      </c>
      <c r="I4814" s="23">
        <f>YEAR(CtasReceber[[#This Row],[Data Vencimento]])</f>
        <v>1900</v>
      </c>
      <c r="J4814" s="156"/>
      <c r="K4814" s="23">
        <f>MONTH(CtasReceber[[#This Row],[Data Recebimento]])</f>
        <v>1</v>
      </c>
      <c r="L4814" s="23">
        <f>YEAR(CtasReceber[[#This Row],[Data Recebimento]])</f>
        <v>1900</v>
      </c>
      <c r="M4814" s="154"/>
      <c r="N4814" s="208"/>
      <c r="O48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5" spans="1:15">
      <c r="A4815" s="156"/>
      <c r="B4815" s="220"/>
      <c r="C4815" s="150"/>
      <c r="D4815" s="150"/>
      <c r="E4815" s="150"/>
      <c r="F4815" s="150"/>
      <c r="G4815" s="151"/>
      <c r="H4815" s="23">
        <f>MONTH(CtasReceber[[#This Row],[Data Vencimento]])</f>
        <v>1</v>
      </c>
      <c r="I4815" s="23">
        <f>YEAR(CtasReceber[[#This Row],[Data Vencimento]])</f>
        <v>1900</v>
      </c>
      <c r="J4815" s="156"/>
      <c r="K4815" s="23">
        <f>MONTH(CtasReceber[[#This Row],[Data Recebimento]])</f>
        <v>1</v>
      </c>
      <c r="L4815" s="23">
        <f>YEAR(CtasReceber[[#This Row],[Data Recebimento]])</f>
        <v>1900</v>
      </c>
      <c r="M4815" s="154"/>
      <c r="N4815" s="208"/>
      <c r="O48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6" spans="1:15">
      <c r="A4816" s="156"/>
      <c r="B4816" s="220"/>
      <c r="C4816" s="150"/>
      <c r="D4816" s="150"/>
      <c r="E4816" s="150"/>
      <c r="F4816" s="150"/>
      <c r="G4816" s="151"/>
      <c r="H4816" s="23">
        <f>MONTH(CtasReceber[[#This Row],[Data Vencimento]])</f>
        <v>1</v>
      </c>
      <c r="I4816" s="23">
        <f>YEAR(CtasReceber[[#This Row],[Data Vencimento]])</f>
        <v>1900</v>
      </c>
      <c r="J4816" s="156"/>
      <c r="K4816" s="23">
        <f>MONTH(CtasReceber[[#This Row],[Data Recebimento]])</f>
        <v>1</v>
      </c>
      <c r="L4816" s="23">
        <f>YEAR(CtasReceber[[#This Row],[Data Recebimento]])</f>
        <v>1900</v>
      </c>
      <c r="M4816" s="154"/>
      <c r="N4816" s="208"/>
      <c r="O48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7" spans="1:15">
      <c r="A4817" s="156"/>
      <c r="B4817" s="220"/>
      <c r="C4817" s="150"/>
      <c r="D4817" s="150"/>
      <c r="E4817" s="150"/>
      <c r="F4817" s="150"/>
      <c r="G4817" s="151"/>
      <c r="H4817" s="23">
        <f>MONTH(CtasReceber[[#This Row],[Data Vencimento]])</f>
        <v>1</v>
      </c>
      <c r="I4817" s="23">
        <f>YEAR(CtasReceber[[#This Row],[Data Vencimento]])</f>
        <v>1900</v>
      </c>
      <c r="J4817" s="156"/>
      <c r="K4817" s="23">
        <f>MONTH(CtasReceber[[#This Row],[Data Recebimento]])</f>
        <v>1</v>
      </c>
      <c r="L4817" s="23">
        <f>YEAR(CtasReceber[[#This Row],[Data Recebimento]])</f>
        <v>1900</v>
      </c>
      <c r="M4817" s="154"/>
      <c r="N4817" s="208"/>
      <c r="O48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8" spans="1:15">
      <c r="A4818" s="156"/>
      <c r="B4818" s="220"/>
      <c r="C4818" s="150"/>
      <c r="D4818" s="150"/>
      <c r="E4818" s="150"/>
      <c r="F4818" s="150"/>
      <c r="G4818" s="151"/>
      <c r="H4818" s="23">
        <f>MONTH(CtasReceber[[#This Row],[Data Vencimento]])</f>
        <v>1</v>
      </c>
      <c r="I4818" s="23">
        <f>YEAR(CtasReceber[[#This Row],[Data Vencimento]])</f>
        <v>1900</v>
      </c>
      <c r="J4818" s="156"/>
      <c r="K4818" s="23">
        <f>MONTH(CtasReceber[[#This Row],[Data Recebimento]])</f>
        <v>1</v>
      </c>
      <c r="L4818" s="23">
        <f>YEAR(CtasReceber[[#This Row],[Data Recebimento]])</f>
        <v>1900</v>
      </c>
      <c r="M4818" s="154"/>
      <c r="N4818" s="208"/>
      <c r="O48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19" spans="1:15">
      <c r="A4819" s="156"/>
      <c r="B4819" s="220"/>
      <c r="C4819" s="150"/>
      <c r="D4819" s="150"/>
      <c r="E4819" s="150"/>
      <c r="F4819" s="150"/>
      <c r="G4819" s="151"/>
      <c r="H4819" s="23">
        <f>MONTH(CtasReceber[[#This Row],[Data Vencimento]])</f>
        <v>1</v>
      </c>
      <c r="I4819" s="23">
        <f>YEAR(CtasReceber[[#This Row],[Data Vencimento]])</f>
        <v>1900</v>
      </c>
      <c r="J4819" s="156"/>
      <c r="K4819" s="23">
        <f>MONTH(CtasReceber[[#This Row],[Data Recebimento]])</f>
        <v>1</v>
      </c>
      <c r="L4819" s="23">
        <f>YEAR(CtasReceber[[#This Row],[Data Recebimento]])</f>
        <v>1900</v>
      </c>
      <c r="M4819" s="154"/>
      <c r="N4819" s="208"/>
      <c r="O48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0" spans="1:15">
      <c r="A4820" s="156"/>
      <c r="B4820" s="220"/>
      <c r="C4820" s="150"/>
      <c r="D4820" s="150"/>
      <c r="E4820" s="150"/>
      <c r="F4820" s="150"/>
      <c r="G4820" s="151"/>
      <c r="H4820" s="23">
        <f>MONTH(CtasReceber[[#This Row],[Data Vencimento]])</f>
        <v>1</v>
      </c>
      <c r="I4820" s="23">
        <f>YEAR(CtasReceber[[#This Row],[Data Vencimento]])</f>
        <v>1900</v>
      </c>
      <c r="J4820" s="156"/>
      <c r="K4820" s="23">
        <f>MONTH(CtasReceber[[#This Row],[Data Recebimento]])</f>
        <v>1</v>
      </c>
      <c r="L4820" s="23">
        <f>YEAR(CtasReceber[[#This Row],[Data Recebimento]])</f>
        <v>1900</v>
      </c>
      <c r="M4820" s="154"/>
      <c r="N4820" s="208"/>
      <c r="O48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1" spans="1:15">
      <c r="A4821" s="156"/>
      <c r="B4821" s="220"/>
      <c r="C4821" s="150"/>
      <c r="D4821" s="150"/>
      <c r="E4821" s="150"/>
      <c r="F4821" s="150"/>
      <c r="G4821" s="151"/>
      <c r="H4821" s="23">
        <f>MONTH(CtasReceber[[#This Row],[Data Vencimento]])</f>
        <v>1</v>
      </c>
      <c r="I4821" s="23">
        <f>YEAR(CtasReceber[[#This Row],[Data Vencimento]])</f>
        <v>1900</v>
      </c>
      <c r="J4821" s="156"/>
      <c r="K4821" s="23">
        <f>MONTH(CtasReceber[[#This Row],[Data Recebimento]])</f>
        <v>1</v>
      </c>
      <c r="L4821" s="23">
        <f>YEAR(CtasReceber[[#This Row],[Data Recebimento]])</f>
        <v>1900</v>
      </c>
      <c r="M4821" s="154"/>
      <c r="N4821" s="208"/>
      <c r="O48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2" spans="1:15">
      <c r="A4822" s="156"/>
      <c r="B4822" s="220"/>
      <c r="C4822" s="150"/>
      <c r="D4822" s="150"/>
      <c r="E4822" s="150"/>
      <c r="F4822" s="150"/>
      <c r="G4822" s="151"/>
      <c r="H4822" s="23">
        <f>MONTH(CtasReceber[[#This Row],[Data Vencimento]])</f>
        <v>1</v>
      </c>
      <c r="I4822" s="23">
        <f>YEAR(CtasReceber[[#This Row],[Data Vencimento]])</f>
        <v>1900</v>
      </c>
      <c r="J4822" s="156"/>
      <c r="K4822" s="23">
        <f>MONTH(CtasReceber[[#This Row],[Data Recebimento]])</f>
        <v>1</v>
      </c>
      <c r="L4822" s="23">
        <f>YEAR(CtasReceber[[#This Row],[Data Recebimento]])</f>
        <v>1900</v>
      </c>
      <c r="M4822" s="154"/>
      <c r="N4822" s="208"/>
      <c r="O48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3" spans="1:15">
      <c r="A4823" s="156"/>
      <c r="B4823" s="220"/>
      <c r="C4823" s="150"/>
      <c r="D4823" s="150"/>
      <c r="E4823" s="150"/>
      <c r="F4823" s="150"/>
      <c r="G4823" s="151"/>
      <c r="H4823" s="23">
        <f>MONTH(CtasReceber[[#This Row],[Data Vencimento]])</f>
        <v>1</v>
      </c>
      <c r="I4823" s="23">
        <f>YEAR(CtasReceber[[#This Row],[Data Vencimento]])</f>
        <v>1900</v>
      </c>
      <c r="J4823" s="156"/>
      <c r="K4823" s="23">
        <f>MONTH(CtasReceber[[#This Row],[Data Recebimento]])</f>
        <v>1</v>
      </c>
      <c r="L4823" s="23">
        <f>YEAR(CtasReceber[[#This Row],[Data Recebimento]])</f>
        <v>1900</v>
      </c>
      <c r="M4823" s="154"/>
      <c r="N4823" s="208"/>
      <c r="O48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4" spans="1:15">
      <c r="A4824" s="156"/>
      <c r="B4824" s="220"/>
      <c r="C4824" s="150"/>
      <c r="D4824" s="150"/>
      <c r="E4824" s="150"/>
      <c r="F4824" s="150"/>
      <c r="G4824" s="151"/>
      <c r="H4824" s="23">
        <f>MONTH(CtasReceber[[#This Row],[Data Vencimento]])</f>
        <v>1</v>
      </c>
      <c r="I4824" s="23">
        <f>YEAR(CtasReceber[[#This Row],[Data Vencimento]])</f>
        <v>1900</v>
      </c>
      <c r="J4824" s="156"/>
      <c r="K4824" s="23">
        <f>MONTH(CtasReceber[[#This Row],[Data Recebimento]])</f>
        <v>1</v>
      </c>
      <c r="L4824" s="23">
        <f>YEAR(CtasReceber[[#This Row],[Data Recebimento]])</f>
        <v>1900</v>
      </c>
      <c r="M4824" s="154"/>
      <c r="N4824" s="208"/>
      <c r="O48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5" spans="1:15">
      <c r="A4825" s="156"/>
      <c r="B4825" s="220"/>
      <c r="C4825" s="150"/>
      <c r="D4825" s="150"/>
      <c r="E4825" s="150"/>
      <c r="F4825" s="150"/>
      <c r="G4825" s="151"/>
      <c r="H4825" s="23">
        <f>MONTH(CtasReceber[[#This Row],[Data Vencimento]])</f>
        <v>1</v>
      </c>
      <c r="I4825" s="23">
        <f>YEAR(CtasReceber[[#This Row],[Data Vencimento]])</f>
        <v>1900</v>
      </c>
      <c r="J4825" s="156"/>
      <c r="K4825" s="23">
        <f>MONTH(CtasReceber[[#This Row],[Data Recebimento]])</f>
        <v>1</v>
      </c>
      <c r="L4825" s="23">
        <f>YEAR(CtasReceber[[#This Row],[Data Recebimento]])</f>
        <v>1900</v>
      </c>
      <c r="M4825" s="154"/>
      <c r="N4825" s="208"/>
      <c r="O48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6" spans="1:15">
      <c r="A4826" s="156"/>
      <c r="B4826" s="220"/>
      <c r="C4826" s="150"/>
      <c r="D4826" s="150"/>
      <c r="E4826" s="150"/>
      <c r="F4826" s="150"/>
      <c r="G4826" s="151"/>
      <c r="H4826" s="23">
        <f>MONTH(CtasReceber[[#This Row],[Data Vencimento]])</f>
        <v>1</v>
      </c>
      <c r="I4826" s="23">
        <f>YEAR(CtasReceber[[#This Row],[Data Vencimento]])</f>
        <v>1900</v>
      </c>
      <c r="J4826" s="156"/>
      <c r="K4826" s="23">
        <f>MONTH(CtasReceber[[#This Row],[Data Recebimento]])</f>
        <v>1</v>
      </c>
      <c r="L4826" s="23">
        <f>YEAR(CtasReceber[[#This Row],[Data Recebimento]])</f>
        <v>1900</v>
      </c>
      <c r="M4826" s="154"/>
      <c r="N4826" s="208"/>
      <c r="O48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7" spans="1:15">
      <c r="A4827" s="156"/>
      <c r="B4827" s="220"/>
      <c r="C4827" s="150"/>
      <c r="D4827" s="150"/>
      <c r="E4827" s="150"/>
      <c r="F4827" s="150"/>
      <c r="G4827" s="151"/>
      <c r="H4827" s="23">
        <f>MONTH(CtasReceber[[#This Row],[Data Vencimento]])</f>
        <v>1</v>
      </c>
      <c r="I4827" s="23">
        <f>YEAR(CtasReceber[[#This Row],[Data Vencimento]])</f>
        <v>1900</v>
      </c>
      <c r="J4827" s="156"/>
      <c r="K4827" s="23">
        <f>MONTH(CtasReceber[[#This Row],[Data Recebimento]])</f>
        <v>1</v>
      </c>
      <c r="L4827" s="23">
        <f>YEAR(CtasReceber[[#This Row],[Data Recebimento]])</f>
        <v>1900</v>
      </c>
      <c r="M4827" s="154"/>
      <c r="N4827" s="208"/>
      <c r="O48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8" spans="1:15">
      <c r="A4828" s="156"/>
      <c r="B4828" s="220"/>
      <c r="C4828" s="150"/>
      <c r="D4828" s="150"/>
      <c r="E4828" s="150"/>
      <c r="F4828" s="150"/>
      <c r="G4828" s="151"/>
      <c r="H4828" s="23">
        <f>MONTH(CtasReceber[[#This Row],[Data Vencimento]])</f>
        <v>1</v>
      </c>
      <c r="I4828" s="23">
        <f>YEAR(CtasReceber[[#This Row],[Data Vencimento]])</f>
        <v>1900</v>
      </c>
      <c r="J4828" s="156"/>
      <c r="K4828" s="23">
        <f>MONTH(CtasReceber[[#This Row],[Data Recebimento]])</f>
        <v>1</v>
      </c>
      <c r="L4828" s="23">
        <f>YEAR(CtasReceber[[#This Row],[Data Recebimento]])</f>
        <v>1900</v>
      </c>
      <c r="M4828" s="154"/>
      <c r="N4828" s="208"/>
      <c r="O48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29" spans="1:15">
      <c r="A4829" s="156"/>
      <c r="B4829" s="220"/>
      <c r="C4829" s="150"/>
      <c r="D4829" s="150"/>
      <c r="E4829" s="150"/>
      <c r="F4829" s="150"/>
      <c r="G4829" s="151"/>
      <c r="H4829" s="23">
        <f>MONTH(CtasReceber[[#This Row],[Data Vencimento]])</f>
        <v>1</v>
      </c>
      <c r="I4829" s="23">
        <f>YEAR(CtasReceber[[#This Row],[Data Vencimento]])</f>
        <v>1900</v>
      </c>
      <c r="J4829" s="156"/>
      <c r="K4829" s="23">
        <f>MONTH(CtasReceber[[#This Row],[Data Recebimento]])</f>
        <v>1</v>
      </c>
      <c r="L4829" s="23">
        <f>YEAR(CtasReceber[[#This Row],[Data Recebimento]])</f>
        <v>1900</v>
      </c>
      <c r="M4829" s="154"/>
      <c r="N4829" s="208"/>
      <c r="O48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0" spans="1:15">
      <c r="A4830" s="156"/>
      <c r="B4830" s="220"/>
      <c r="C4830" s="150"/>
      <c r="D4830" s="150"/>
      <c r="E4830" s="150"/>
      <c r="F4830" s="150"/>
      <c r="G4830" s="151"/>
      <c r="H4830" s="23">
        <f>MONTH(CtasReceber[[#This Row],[Data Vencimento]])</f>
        <v>1</v>
      </c>
      <c r="I4830" s="23">
        <f>YEAR(CtasReceber[[#This Row],[Data Vencimento]])</f>
        <v>1900</v>
      </c>
      <c r="J4830" s="156"/>
      <c r="K4830" s="23">
        <f>MONTH(CtasReceber[[#This Row],[Data Recebimento]])</f>
        <v>1</v>
      </c>
      <c r="L4830" s="23">
        <f>YEAR(CtasReceber[[#This Row],[Data Recebimento]])</f>
        <v>1900</v>
      </c>
      <c r="M4830" s="154"/>
      <c r="N4830" s="208"/>
      <c r="O48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1" spans="1:15">
      <c r="A4831" s="156"/>
      <c r="B4831" s="220"/>
      <c r="C4831" s="150"/>
      <c r="D4831" s="150"/>
      <c r="E4831" s="150"/>
      <c r="F4831" s="150"/>
      <c r="G4831" s="151"/>
      <c r="H4831" s="23">
        <f>MONTH(CtasReceber[[#This Row],[Data Vencimento]])</f>
        <v>1</v>
      </c>
      <c r="I4831" s="23">
        <f>YEAR(CtasReceber[[#This Row],[Data Vencimento]])</f>
        <v>1900</v>
      </c>
      <c r="J4831" s="156"/>
      <c r="K4831" s="23">
        <f>MONTH(CtasReceber[[#This Row],[Data Recebimento]])</f>
        <v>1</v>
      </c>
      <c r="L4831" s="23">
        <f>YEAR(CtasReceber[[#This Row],[Data Recebimento]])</f>
        <v>1900</v>
      </c>
      <c r="M4831" s="154"/>
      <c r="N4831" s="208"/>
      <c r="O48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2" spans="1:15">
      <c r="A4832" s="156"/>
      <c r="B4832" s="220"/>
      <c r="C4832" s="150"/>
      <c r="D4832" s="150"/>
      <c r="E4832" s="150"/>
      <c r="F4832" s="150"/>
      <c r="G4832" s="151"/>
      <c r="H4832" s="23">
        <f>MONTH(CtasReceber[[#This Row],[Data Vencimento]])</f>
        <v>1</v>
      </c>
      <c r="I4832" s="23">
        <f>YEAR(CtasReceber[[#This Row],[Data Vencimento]])</f>
        <v>1900</v>
      </c>
      <c r="J4832" s="156"/>
      <c r="K4832" s="23">
        <f>MONTH(CtasReceber[[#This Row],[Data Recebimento]])</f>
        <v>1</v>
      </c>
      <c r="L4832" s="23">
        <f>YEAR(CtasReceber[[#This Row],[Data Recebimento]])</f>
        <v>1900</v>
      </c>
      <c r="M4832" s="154"/>
      <c r="N4832" s="208"/>
      <c r="O48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3" spans="1:15">
      <c r="A4833" s="156"/>
      <c r="B4833" s="220"/>
      <c r="C4833" s="150"/>
      <c r="D4833" s="150"/>
      <c r="E4833" s="150"/>
      <c r="F4833" s="150"/>
      <c r="G4833" s="151"/>
      <c r="H4833" s="23">
        <f>MONTH(CtasReceber[[#This Row],[Data Vencimento]])</f>
        <v>1</v>
      </c>
      <c r="I4833" s="23">
        <f>YEAR(CtasReceber[[#This Row],[Data Vencimento]])</f>
        <v>1900</v>
      </c>
      <c r="J4833" s="156"/>
      <c r="K4833" s="23">
        <f>MONTH(CtasReceber[[#This Row],[Data Recebimento]])</f>
        <v>1</v>
      </c>
      <c r="L4833" s="23">
        <f>YEAR(CtasReceber[[#This Row],[Data Recebimento]])</f>
        <v>1900</v>
      </c>
      <c r="M4833" s="154"/>
      <c r="N4833" s="208"/>
      <c r="O48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4" spans="1:15">
      <c r="A4834" s="156"/>
      <c r="B4834" s="220"/>
      <c r="C4834" s="150"/>
      <c r="D4834" s="150"/>
      <c r="E4834" s="150"/>
      <c r="F4834" s="150"/>
      <c r="G4834" s="151"/>
      <c r="H4834" s="23">
        <f>MONTH(CtasReceber[[#This Row],[Data Vencimento]])</f>
        <v>1</v>
      </c>
      <c r="I4834" s="23">
        <f>YEAR(CtasReceber[[#This Row],[Data Vencimento]])</f>
        <v>1900</v>
      </c>
      <c r="J4834" s="156"/>
      <c r="K4834" s="23">
        <f>MONTH(CtasReceber[[#This Row],[Data Recebimento]])</f>
        <v>1</v>
      </c>
      <c r="L4834" s="23">
        <f>YEAR(CtasReceber[[#This Row],[Data Recebimento]])</f>
        <v>1900</v>
      </c>
      <c r="M4834" s="154"/>
      <c r="N4834" s="208"/>
      <c r="O48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5" spans="1:15">
      <c r="A4835" s="156"/>
      <c r="B4835" s="220"/>
      <c r="C4835" s="150"/>
      <c r="D4835" s="150"/>
      <c r="E4835" s="150"/>
      <c r="F4835" s="150"/>
      <c r="G4835" s="151"/>
      <c r="H4835" s="23">
        <f>MONTH(CtasReceber[[#This Row],[Data Vencimento]])</f>
        <v>1</v>
      </c>
      <c r="I4835" s="23">
        <f>YEAR(CtasReceber[[#This Row],[Data Vencimento]])</f>
        <v>1900</v>
      </c>
      <c r="J4835" s="156"/>
      <c r="K4835" s="23">
        <f>MONTH(CtasReceber[[#This Row],[Data Recebimento]])</f>
        <v>1</v>
      </c>
      <c r="L4835" s="23">
        <f>YEAR(CtasReceber[[#This Row],[Data Recebimento]])</f>
        <v>1900</v>
      </c>
      <c r="M4835" s="154"/>
      <c r="N4835" s="208"/>
      <c r="O48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6" spans="1:15">
      <c r="A4836" s="156"/>
      <c r="B4836" s="220"/>
      <c r="C4836" s="150"/>
      <c r="D4836" s="150"/>
      <c r="E4836" s="150"/>
      <c r="F4836" s="150"/>
      <c r="G4836" s="151"/>
      <c r="H4836" s="23">
        <f>MONTH(CtasReceber[[#This Row],[Data Vencimento]])</f>
        <v>1</v>
      </c>
      <c r="I4836" s="23">
        <f>YEAR(CtasReceber[[#This Row],[Data Vencimento]])</f>
        <v>1900</v>
      </c>
      <c r="J4836" s="156"/>
      <c r="K4836" s="23">
        <f>MONTH(CtasReceber[[#This Row],[Data Recebimento]])</f>
        <v>1</v>
      </c>
      <c r="L4836" s="23">
        <f>YEAR(CtasReceber[[#This Row],[Data Recebimento]])</f>
        <v>1900</v>
      </c>
      <c r="M4836" s="154"/>
      <c r="N4836" s="208"/>
      <c r="O48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7" spans="1:15">
      <c r="A4837" s="156"/>
      <c r="B4837" s="220"/>
      <c r="C4837" s="150"/>
      <c r="D4837" s="150"/>
      <c r="E4837" s="150"/>
      <c r="F4837" s="150"/>
      <c r="G4837" s="151"/>
      <c r="H4837" s="23">
        <f>MONTH(CtasReceber[[#This Row],[Data Vencimento]])</f>
        <v>1</v>
      </c>
      <c r="I4837" s="23">
        <f>YEAR(CtasReceber[[#This Row],[Data Vencimento]])</f>
        <v>1900</v>
      </c>
      <c r="J4837" s="156"/>
      <c r="K4837" s="23">
        <f>MONTH(CtasReceber[[#This Row],[Data Recebimento]])</f>
        <v>1</v>
      </c>
      <c r="L4837" s="23">
        <f>YEAR(CtasReceber[[#This Row],[Data Recebimento]])</f>
        <v>1900</v>
      </c>
      <c r="M4837" s="154"/>
      <c r="N4837" s="208"/>
      <c r="O48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8" spans="1:15">
      <c r="A4838" s="156"/>
      <c r="B4838" s="220"/>
      <c r="C4838" s="150"/>
      <c r="D4838" s="150"/>
      <c r="E4838" s="150"/>
      <c r="F4838" s="150"/>
      <c r="G4838" s="151"/>
      <c r="H4838" s="23">
        <f>MONTH(CtasReceber[[#This Row],[Data Vencimento]])</f>
        <v>1</v>
      </c>
      <c r="I4838" s="23">
        <f>YEAR(CtasReceber[[#This Row],[Data Vencimento]])</f>
        <v>1900</v>
      </c>
      <c r="J4838" s="156"/>
      <c r="K4838" s="23">
        <f>MONTH(CtasReceber[[#This Row],[Data Recebimento]])</f>
        <v>1</v>
      </c>
      <c r="L4838" s="23">
        <f>YEAR(CtasReceber[[#This Row],[Data Recebimento]])</f>
        <v>1900</v>
      </c>
      <c r="M4838" s="154"/>
      <c r="N4838" s="208"/>
      <c r="O48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39" spans="1:15">
      <c r="A4839" s="156"/>
      <c r="B4839" s="220"/>
      <c r="C4839" s="150"/>
      <c r="D4839" s="150"/>
      <c r="E4839" s="150"/>
      <c r="F4839" s="150"/>
      <c r="G4839" s="151"/>
      <c r="H4839" s="23">
        <f>MONTH(CtasReceber[[#This Row],[Data Vencimento]])</f>
        <v>1</v>
      </c>
      <c r="I4839" s="23">
        <f>YEAR(CtasReceber[[#This Row],[Data Vencimento]])</f>
        <v>1900</v>
      </c>
      <c r="J4839" s="156"/>
      <c r="K4839" s="23">
        <f>MONTH(CtasReceber[[#This Row],[Data Recebimento]])</f>
        <v>1</v>
      </c>
      <c r="L4839" s="23">
        <f>YEAR(CtasReceber[[#This Row],[Data Recebimento]])</f>
        <v>1900</v>
      </c>
      <c r="M4839" s="154"/>
      <c r="N4839" s="208"/>
      <c r="O48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0" spans="1:15">
      <c r="A4840" s="156"/>
      <c r="B4840" s="220"/>
      <c r="C4840" s="150"/>
      <c r="D4840" s="150"/>
      <c r="E4840" s="150"/>
      <c r="F4840" s="150"/>
      <c r="G4840" s="151"/>
      <c r="H4840" s="23">
        <f>MONTH(CtasReceber[[#This Row],[Data Vencimento]])</f>
        <v>1</v>
      </c>
      <c r="I4840" s="23">
        <f>YEAR(CtasReceber[[#This Row],[Data Vencimento]])</f>
        <v>1900</v>
      </c>
      <c r="J4840" s="156"/>
      <c r="K4840" s="23">
        <f>MONTH(CtasReceber[[#This Row],[Data Recebimento]])</f>
        <v>1</v>
      </c>
      <c r="L4840" s="23">
        <f>YEAR(CtasReceber[[#This Row],[Data Recebimento]])</f>
        <v>1900</v>
      </c>
      <c r="M4840" s="154"/>
      <c r="N4840" s="208"/>
      <c r="O48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1" spans="1:15">
      <c r="A4841" s="156"/>
      <c r="B4841" s="220"/>
      <c r="C4841" s="150"/>
      <c r="D4841" s="150"/>
      <c r="E4841" s="150"/>
      <c r="F4841" s="150"/>
      <c r="G4841" s="151"/>
      <c r="H4841" s="23">
        <f>MONTH(CtasReceber[[#This Row],[Data Vencimento]])</f>
        <v>1</v>
      </c>
      <c r="I4841" s="23">
        <f>YEAR(CtasReceber[[#This Row],[Data Vencimento]])</f>
        <v>1900</v>
      </c>
      <c r="J4841" s="156"/>
      <c r="K4841" s="23">
        <f>MONTH(CtasReceber[[#This Row],[Data Recebimento]])</f>
        <v>1</v>
      </c>
      <c r="L4841" s="23">
        <f>YEAR(CtasReceber[[#This Row],[Data Recebimento]])</f>
        <v>1900</v>
      </c>
      <c r="M4841" s="154"/>
      <c r="N4841" s="208"/>
      <c r="O48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2" spans="1:15">
      <c r="A4842" s="156"/>
      <c r="B4842" s="220"/>
      <c r="C4842" s="150"/>
      <c r="D4842" s="150"/>
      <c r="E4842" s="150"/>
      <c r="F4842" s="150"/>
      <c r="G4842" s="151"/>
      <c r="H4842" s="23">
        <f>MONTH(CtasReceber[[#This Row],[Data Vencimento]])</f>
        <v>1</v>
      </c>
      <c r="I4842" s="23">
        <f>YEAR(CtasReceber[[#This Row],[Data Vencimento]])</f>
        <v>1900</v>
      </c>
      <c r="J4842" s="156"/>
      <c r="K4842" s="23">
        <f>MONTH(CtasReceber[[#This Row],[Data Recebimento]])</f>
        <v>1</v>
      </c>
      <c r="L4842" s="23">
        <f>YEAR(CtasReceber[[#This Row],[Data Recebimento]])</f>
        <v>1900</v>
      </c>
      <c r="M4842" s="154"/>
      <c r="N4842" s="208"/>
      <c r="O48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3" spans="1:15">
      <c r="A4843" s="156"/>
      <c r="B4843" s="220"/>
      <c r="C4843" s="150"/>
      <c r="D4843" s="150"/>
      <c r="E4843" s="150"/>
      <c r="F4843" s="150"/>
      <c r="G4843" s="151"/>
      <c r="H4843" s="23">
        <f>MONTH(CtasReceber[[#This Row],[Data Vencimento]])</f>
        <v>1</v>
      </c>
      <c r="I4843" s="23">
        <f>YEAR(CtasReceber[[#This Row],[Data Vencimento]])</f>
        <v>1900</v>
      </c>
      <c r="J4843" s="156"/>
      <c r="K4843" s="23">
        <f>MONTH(CtasReceber[[#This Row],[Data Recebimento]])</f>
        <v>1</v>
      </c>
      <c r="L4843" s="23">
        <f>YEAR(CtasReceber[[#This Row],[Data Recebimento]])</f>
        <v>1900</v>
      </c>
      <c r="M4843" s="154"/>
      <c r="N4843" s="208"/>
      <c r="O48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4" spans="1:15">
      <c r="A4844" s="156"/>
      <c r="B4844" s="220"/>
      <c r="C4844" s="150"/>
      <c r="D4844" s="150"/>
      <c r="E4844" s="150"/>
      <c r="F4844" s="150"/>
      <c r="G4844" s="151"/>
      <c r="H4844" s="23">
        <f>MONTH(CtasReceber[[#This Row],[Data Vencimento]])</f>
        <v>1</v>
      </c>
      <c r="I4844" s="23">
        <f>YEAR(CtasReceber[[#This Row],[Data Vencimento]])</f>
        <v>1900</v>
      </c>
      <c r="J4844" s="156"/>
      <c r="K4844" s="23">
        <f>MONTH(CtasReceber[[#This Row],[Data Recebimento]])</f>
        <v>1</v>
      </c>
      <c r="L4844" s="23">
        <f>YEAR(CtasReceber[[#This Row],[Data Recebimento]])</f>
        <v>1900</v>
      </c>
      <c r="M4844" s="154"/>
      <c r="N4844" s="208"/>
      <c r="O48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5" spans="1:15">
      <c r="A4845" s="156"/>
      <c r="B4845" s="220"/>
      <c r="C4845" s="150"/>
      <c r="D4845" s="150"/>
      <c r="E4845" s="150"/>
      <c r="F4845" s="150"/>
      <c r="G4845" s="151"/>
      <c r="H4845" s="23">
        <f>MONTH(CtasReceber[[#This Row],[Data Vencimento]])</f>
        <v>1</v>
      </c>
      <c r="I4845" s="23">
        <f>YEAR(CtasReceber[[#This Row],[Data Vencimento]])</f>
        <v>1900</v>
      </c>
      <c r="J4845" s="156"/>
      <c r="K4845" s="23">
        <f>MONTH(CtasReceber[[#This Row],[Data Recebimento]])</f>
        <v>1</v>
      </c>
      <c r="L4845" s="23">
        <f>YEAR(CtasReceber[[#This Row],[Data Recebimento]])</f>
        <v>1900</v>
      </c>
      <c r="M4845" s="154"/>
      <c r="N4845" s="208"/>
      <c r="O48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6" spans="1:15">
      <c r="A4846" s="156"/>
      <c r="B4846" s="220"/>
      <c r="C4846" s="150"/>
      <c r="D4846" s="150"/>
      <c r="E4846" s="150"/>
      <c r="F4846" s="150"/>
      <c r="G4846" s="151"/>
      <c r="H4846" s="23">
        <f>MONTH(CtasReceber[[#This Row],[Data Vencimento]])</f>
        <v>1</v>
      </c>
      <c r="I4846" s="23">
        <f>YEAR(CtasReceber[[#This Row],[Data Vencimento]])</f>
        <v>1900</v>
      </c>
      <c r="J4846" s="156"/>
      <c r="K4846" s="23">
        <f>MONTH(CtasReceber[[#This Row],[Data Recebimento]])</f>
        <v>1</v>
      </c>
      <c r="L4846" s="23">
        <f>YEAR(CtasReceber[[#This Row],[Data Recebimento]])</f>
        <v>1900</v>
      </c>
      <c r="M4846" s="154"/>
      <c r="N4846" s="208"/>
      <c r="O48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7" spans="1:15">
      <c r="A4847" s="156"/>
      <c r="B4847" s="220"/>
      <c r="C4847" s="150"/>
      <c r="D4847" s="150"/>
      <c r="E4847" s="150"/>
      <c r="F4847" s="150"/>
      <c r="G4847" s="151"/>
      <c r="H4847" s="23">
        <f>MONTH(CtasReceber[[#This Row],[Data Vencimento]])</f>
        <v>1</v>
      </c>
      <c r="I4847" s="23">
        <f>YEAR(CtasReceber[[#This Row],[Data Vencimento]])</f>
        <v>1900</v>
      </c>
      <c r="J4847" s="156"/>
      <c r="K4847" s="23">
        <f>MONTH(CtasReceber[[#This Row],[Data Recebimento]])</f>
        <v>1</v>
      </c>
      <c r="L4847" s="23">
        <f>YEAR(CtasReceber[[#This Row],[Data Recebimento]])</f>
        <v>1900</v>
      </c>
      <c r="M4847" s="154"/>
      <c r="N4847" s="208"/>
      <c r="O48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8" spans="1:15">
      <c r="A4848" s="156"/>
      <c r="B4848" s="220"/>
      <c r="C4848" s="150"/>
      <c r="D4848" s="150"/>
      <c r="E4848" s="150"/>
      <c r="F4848" s="150"/>
      <c r="G4848" s="151"/>
      <c r="H4848" s="23">
        <f>MONTH(CtasReceber[[#This Row],[Data Vencimento]])</f>
        <v>1</v>
      </c>
      <c r="I4848" s="23">
        <f>YEAR(CtasReceber[[#This Row],[Data Vencimento]])</f>
        <v>1900</v>
      </c>
      <c r="J4848" s="156"/>
      <c r="K4848" s="23">
        <f>MONTH(CtasReceber[[#This Row],[Data Recebimento]])</f>
        <v>1</v>
      </c>
      <c r="L4848" s="23">
        <f>YEAR(CtasReceber[[#This Row],[Data Recebimento]])</f>
        <v>1900</v>
      </c>
      <c r="M4848" s="154"/>
      <c r="N4848" s="208"/>
      <c r="O48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49" spans="1:15">
      <c r="A4849" s="156"/>
      <c r="B4849" s="220"/>
      <c r="C4849" s="150"/>
      <c r="D4849" s="150"/>
      <c r="E4849" s="150"/>
      <c r="F4849" s="150"/>
      <c r="G4849" s="151"/>
      <c r="H4849" s="23">
        <f>MONTH(CtasReceber[[#This Row],[Data Vencimento]])</f>
        <v>1</v>
      </c>
      <c r="I4849" s="23">
        <f>YEAR(CtasReceber[[#This Row],[Data Vencimento]])</f>
        <v>1900</v>
      </c>
      <c r="J4849" s="156"/>
      <c r="K4849" s="23">
        <f>MONTH(CtasReceber[[#This Row],[Data Recebimento]])</f>
        <v>1</v>
      </c>
      <c r="L4849" s="23">
        <f>YEAR(CtasReceber[[#This Row],[Data Recebimento]])</f>
        <v>1900</v>
      </c>
      <c r="M4849" s="154"/>
      <c r="N4849" s="208"/>
      <c r="O48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0" spans="1:15">
      <c r="A4850" s="156"/>
      <c r="B4850" s="220"/>
      <c r="C4850" s="150"/>
      <c r="D4850" s="150"/>
      <c r="E4850" s="150"/>
      <c r="F4850" s="150"/>
      <c r="G4850" s="151"/>
      <c r="H4850" s="23">
        <f>MONTH(CtasReceber[[#This Row],[Data Vencimento]])</f>
        <v>1</v>
      </c>
      <c r="I4850" s="23">
        <f>YEAR(CtasReceber[[#This Row],[Data Vencimento]])</f>
        <v>1900</v>
      </c>
      <c r="J4850" s="156"/>
      <c r="K4850" s="23">
        <f>MONTH(CtasReceber[[#This Row],[Data Recebimento]])</f>
        <v>1</v>
      </c>
      <c r="L4850" s="23">
        <f>YEAR(CtasReceber[[#This Row],[Data Recebimento]])</f>
        <v>1900</v>
      </c>
      <c r="M4850" s="154"/>
      <c r="N4850" s="208"/>
      <c r="O48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1" spans="1:15">
      <c r="A4851" s="156"/>
      <c r="B4851" s="220"/>
      <c r="C4851" s="150"/>
      <c r="D4851" s="150"/>
      <c r="E4851" s="150"/>
      <c r="F4851" s="150"/>
      <c r="G4851" s="151"/>
      <c r="H4851" s="23">
        <f>MONTH(CtasReceber[[#This Row],[Data Vencimento]])</f>
        <v>1</v>
      </c>
      <c r="I4851" s="23">
        <f>YEAR(CtasReceber[[#This Row],[Data Vencimento]])</f>
        <v>1900</v>
      </c>
      <c r="J4851" s="156"/>
      <c r="K4851" s="23">
        <f>MONTH(CtasReceber[[#This Row],[Data Recebimento]])</f>
        <v>1</v>
      </c>
      <c r="L4851" s="23">
        <f>YEAR(CtasReceber[[#This Row],[Data Recebimento]])</f>
        <v>1900</v>
      </c>
      <c r="M4851" s="154"/>
      <c r="N4851" s="208"/>
      <c r="O48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2" spans="1:15">
      <c r="A4852" s="156"/>
      <c r="B4852" s="220"/>
      <c r="C4852" s="150"/>
      <c r="D4852" s="150"/>
      <c r="E4852" s="150"/>
      <c r="F4852" s="150"/>
      <c r="G4852" s="151"/>
      <c r="H4852" s="23">
        <f>MONTH(CtasReceber[[#This Row],[Data Vencimento]])</f>
        <v>1</v>
      </c>
      <c r="I4852" s="23">
        <f>YEAR(CtasReceber[[#This Row],[Data Vencimento]])</f>
        <v>1900</v>
      </c>
      <c r="J4852" s="156"/>
      <c r="K4852" s="23">
        <f>MONTH(CtasReceber[[#This Row],[Data Recebimento]])</f>
        <v>1</v>
      </c>
      <c r="L4852" s="23">
        <f>YEAR(CtasReceber[[#This Row],[Data Recebimento]])</f>
        <v>1900</v>
      </c>
      <c r="M4852" s="154"/>
      <c r="N4852" s="208"/>
      <c r="O48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3" spans="1:15">
      <c r="A4853" s="156"/>
      <c r="B4853" s="220"/>
      <c r="C4853" s="150"/>
      <c r="D4853" s="150"/>
      <c r="E4853" s="150"/>
      <c r="F4853" s="150"/>
      <c r="G4853" s="151"/>
      <c r="H4853" s="23">
        <f>MONTH(CtasReceber[[#This Row],[Data Vencimento]])</f>
        <v>1</v>
      </c>
      <c r="I4853" s="23">
        <f>YEAR(CtasReceber[[#This Row],[Data Vencimento]])</f>
        <v>1900</v>
      </c>
      <c r="J4853" s="156"/>
      <c r="K4853" s="23">
        <f>MONTH(CtasReceber[[#This Row],[Data Recebimento]])</f>
        <v>1</v>
      </c>
      <c r="L4853" s="23">
        <f>YEAR(CtasReceber[[#This Row],[Data Recebimento]])</f>
        <v>1900</v>
      </c>
      <c r="M4853" s="154"/>
      <c r="N4853" s="208"/>
      <c r="O48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4" spans="1:15">
      <c r="A4854" s="156"/>
      <c r="B4854" s="220"/>
      <c r="C4854" s="150"/>
      <c r="D4854" s="150"/>
      <c r="E4854" s="150"/>
      <c r="F4854" s="150"/>
      <c r="G4854" s="151"/>
      <c r="H4854" s="23">
        <f>MONTH(CtasReceber[[#This Row],[Data Vencimento]])</f>
        <v>1</v>
      </c>
      <c r="I4854" s="23">
        <f>YEAR(CtasReceber[[#This Row],[Data Vencimento]])</f>
        <v>1900</v>
      </c>
      <c r="J4854" s="156"/>
      <c r="K4854" s="23">
        <f>MONTH(CtasReceber[[#This Row],[Data Recebimento]])</f>
        <v>1</v>
      </c>
      <c r="L4854" s="23">
        <f>YEAR(CtasReceber[[#This Row],[Data Recebimento]])</f>
        <v>1900</v>
      </c>
      <c r="M4854" s="154"/>
      <c r="N4854" s="208"/>
      <c r="O48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5" spans="1:15">
      <c r="A4855" s="156"/>
      <c r="B4855" s="220"/>
      <c r="C4855" s="150"/>
      <c r="D4855" s="150"/>
      <c r="E4855" s="150"/>
      <c r="F4855" s="150"/>
      <c r="G4855" s="151"/>
      <c r="H4855" s="23">
        <f>MONTH(CtasReceber[[#This Row],[Data Vencimento]])</f>
        <v>1</v>
      </c>
      <c r="I4855" s="23">
        <f>YEAR(CtasReceber[[#This Row],[Data Vencimento]])</f>
        <v>1900</v>
      </c>
      <c r="J4855" s="156"/>
      <c r="K4855" s="23">
        <f>MONTH(CtasReceber[[#This Row],[Data Recebimento]])</f>
        <v>1</v>
      </c>
      <c r="L4855" s="23">
        <f>YEAR(CtasReceber[[#This Row],[Data Recebimento]])</f>
        <v>1900</v>
      </c>
      <c r="M4855" s="154"/>
      <c r="N4855" s="208"/>
      <c r="O48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6" spans="1:15">
      <c r="A4856" s="156"/>
      <c r="B4856" s="220"/>
      <c r="C4856" s="150"/>
      <c r="D4856" s="150"/>
      <c r="E4856" s="150"/>
      <c r="F4856" s="150"/>
      <c r="G4856" s="151"/>
      <c r="H4856" s="23">
        <f>MONTH(CtasReceber[[#This Row],[Data Vencimento]])</f>
        <v>1</v>
      </c>
      <c r="I4856" s="23">
        <f>YEAR(CtasReceber[[#This Row],[Data Vencimento]])</f>
        <v>1900</v>
      </c>
      <c r="J4856" s="156"/>
      <c r="K4856" s="23">
        <f>MONTH(CtasReceber[[#This Row],[Data Recebimento]])</f>
        <v>1</v>
      </c>
      <c r="L4856" s="23">
        <f>YEAR(CtasReceber[[#This Row],[Data Recebimento]])</f>
        <v>1900</v>
      </c>
      <c r="M4856" s="154"/>
      <c r="N4856" s="208"/>
      <c r="O48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7" spans="1:15">
      <c r="A4857" s="156"/>
      <c r="B4857" s="220"/>
      <c r="C4857" s="150"/>
      <c r="D4857" s="150"/>
      <c r="E4857" s="150"/>
      <c r="F4857" s="150"/>
      <c r="G4857" s="151"/>
      <c r="H4857" s="23">
        <f>MONTH(CtasReceber[[#This Row],[Data Vencimento]])</f>
        <v>1</v>
      </c>
      <c r="I4857" s="23">
        <f>YEAR(CtasReceber[[#This Row],[Data Vencimento]])</f>
        <v>1900</v>
      </c>
      <c r="J4857" s="156"/>
      <c r="K4857" s="23">
        <f>MONTH(CtasReceber[[#This Row],[Data Recebimento]])</f>
        <v>1</v>
      </c>
      <c r="L4857" s="23">
        <f>YEAR(CtasReceber[[#This Row],[Data Recebimento]])</f>
        <v>1900</v>
      </c>
      <c r="M4857" s="154"/>
      <c r="N4857" s="208"/>
      <c r="O48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8" spans="1:15">
      <c r="A4858" s="156"/>
      <c r="B4858" s="220"/>
      <c r="C4858" s="150"/>
      <c r="D4858" s="150"/>
      <c r="E4858" s="150"/>
      <c r="F4858" s="150"/>
      <c r="G4858" s="151"/>
      <c r="H4858" s="23">
        <f>MONTH(CtasReceber[[#This Row],[Data Vencimento]])</f>
        <v>1</v>
      </c>
      <c r="I4858" s="23">
        <f>YEAR(CtasReceber[[#This Row],[Data Vencimento]])</f>
        <v>1900</v>
      </c>
      <c r="J4858" s="156"/>
      <c r="K4858" s="23">
        <f>MONTH(CtasReceber[[#This Row],[Data Recebimento]])</f>
        <v>1</v>
      </c>
      <c r="L4858" s="23">
        <f>YEAR(CtasReceber[[#This Row],[Data Recebimento]])</f>
        <v>1900</v>
      </c>
      <c r="M4858" s="154"/>
      <c r="N4858" s="208"/>
      <c r="O48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59" spans="1:15">
      <c r="A4859" s="156"/>
      <c r="B4859" s="220"/>
      <c r="C4859" s="150"/>
      <c r="D4859" s="150"/>
      <c r="E4859" s="150"/>
      <c r="F4859" s="150"/>
      <c r="G4859" s="151"/>
      <c r="H4859" s="23">
        <f>MONTH(CtasReceber[[#This Row],[Data Vencimento]])</f>
        <v>1</v>
      </c>
      <c r="I4859" s="23">
        <f>YEAR(CtasReceber[[#This Row],[Data Vencimento]])</f>
        <v>1900</v>
      </c>
      <c r="J4859" s="156"/>
      <c r="K4859" s="23">
        <f>MONTH(CtasReceber[[#This Row],[Data Recebimento]])</f>
        <v>1</v>
      </c>
      <c r="L4859" s="23">
        <f>YEAR(CtasReceber[[#This Row],[Data Recebimento]])</f>
        <v>1900</v>
      </c>
      <c r="M4859" s="154"/>
      <c r="N4859" s="208"/>
      <c r="O48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0" spans="1:15">
      <c r="A4860" s="156"/>
      <c r="B4860" s="220"/>
      <c r="C4860" s="150"/>
      <c r="D4860" s="150"/>
      <c r="E4860" s="150"/>
      <c r="F4860" s="150"/>
      <c r="G4860" s="151"/>
      <c r="H4860" s="23">
        <f>MONTH(CtasReceber[[#This Row],[Data Vencimento]])</f>
        <v>1</v>
      </c>
      <c r="I4860" s="23">
        <f>YEAR(CtasReceber[[#This Row],[Data Vencimento]])</f>
        <v>1900</v>
      </c>
      <c r="J4860" s="156"/>
      <c r="K4860" s="23">
        <f>MONTH(CtasReceber[[#This Row],[Data Recebimento]])</f>
        <v>1</v>
      </c>
      <c r="L4860" s="23">
        <f>YEAR(CtasReceber[[#This Row],[Data Recebimento]])</f>
        <v>1900</v>
      </c>
      <c r="M4860" s="154"/>
      <c r="N4860" s="208"/>
      <c r="O48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1" spans="1:15">
      <c r="A4861" s="156"/>
      <c r="B4861" s="220"/>
      <c r="C4861" s="150"/>
      <c r="D4861" s="150"/>
      <c r="E4861" s="150"/>
      <c r="F4861" s="150"/>
      <c r="G4861" s="151"/>
      <c r="H4861" s="23">
        <f>MONTH(CtasReceber[[#This Row],[Data Vencimento]])</f>
        <v>1</v>
      </c>
      <c r="I4861" s="23">
        <f>YEAR(CtasReceber[[#This Row],[Data Vencimento]])</f>
        <v>1900</v>
      </c>
      <c r="J4861" s="156"/>
      <c r="K4861" s="23">
        <f>MONTH(CtasReceber[[#This Row],[Data Recebimento]])</f>
        <v>1</v>
      </c>
      <c r="L4861" s="23">
        <f>YEAR(CtasReceber[[#This Row],[Data Recebimento]])</f>
        <v>1900</v>
      </c>
      <c r="M4861" s="154"/>
      <c r="N4861" s="208"/>
      <c r="O48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2" spans="1:15">
      <c r="A4862" s="156"/>
      <c r="B4862" s="220"/>
      <c r="C4862" s="150"/>
      <c r="D4862" s="150"/>
      <c r="E4862" s="150"/>
      <c r="F4862" s="150"/>
      <c r="G4862" s="151"/>
      <c r="H4862" s="23">
        <f>MONTH(CtasReceber[[#This Row],[Data Vencimento]])</f>
        <v>1</v>
      </c>
      <c r="I4862" s="23">
        <f>YEAR(CtasReceber[[#This Row],[Data Vencimento]])</f>
        <v>1900</v>
      </c>
      <c r="J4862" s="156"/>
      <c r="K4862" s="23">
        <f>MONTH(CtasReceber[[#This Row],[Data Recebimento]])</f>
        <v>1</v>
      </c>
      <c r="L4862" s="23">
        <f>YEAR(CtasReceber[[#This Row],[Data Recebimento]])</f>
        <v>1900</v>
      </c>
      <c r="M4862" s="154"/>
      <c r="N4862" s="208"/>
      <c r="O48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3" spans="1:15">
      <c r="A4863" s="156"/>
      <c r="B4863" s="220"/>
      <c r="C4863" s="150"/>
      <c r="D4863" s="150"/>
      <c r="E4863" s="150"/>
      <c r="F4863" s="150"/>
      <c r="G4863" s="151"/>
      <c r="H4863" s="23">
        <f>MONTH(CtasReceber[[#This Row],[Data Vencimento]])</f>
        <v>1</v>
      </c>
      <c r="I4863" s="23">
        <f>YEAR(CtasReceber[[#This Row],[Data Vencimento]])</f>
        <v>1900</v>
      </c>
      <c r="J4863" s="156"/>
      <c r="K4863" s="23">
        <f>MONTH(CtasReceber[[#This Row],[Data Recebimento]])</f>
        <v>1</v>
      </c>
      <c r="L4863" s="23">
        <f>YEAR(CtasReceber[[#This Row],[Data Recebimento]])</f>
        <v>1900</v>
      </c>
      <c r="M4863" s="154"/>
      <c r="N4863" s="208"/>
      <c r="O48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4" spans="1:15">
      <c r="A4864" s="156"/>
      <c r="B4864" s="220"/>
      <c r="C4864" s="150"/>
      <c r="D4864" s="150"/>
      <c r="E4864" s="150"/>
      <c r="F4864" s="150"/>
      <c r="G4864" s="151"/>
      <c r="H4864" s="23">
        <f>MONTH(CtasReceber[[#This Row],[Data Vencimento]])</f>
        <v>1</v>
      </c>
      <c r="I4864" s="23">
        <f>YEAR(CtasReceber[[#This Row],[Data Vencimento]])</f>
        <v>1900</v>
      </c>
      <c r="J4864" s="156"/>
      <c r="K4864" s="23">
        <f>MONTH(CtasReceber[[#This Row],[Data Recebimento]])</f>
        <v>1</v>
      </c>
      <c r="L4864" s="23">
        <f>YEAR(CtasReceber[[#This Row],[Data Recebimento]])</f>
        <v>1900</v>
      </c>
      <c r="M4864" s="154"/>
      <c r="N4864" s="208"/>
      <c r="O48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5" spans="1:15">
      <c r="A4865" s="156"/>
      <c r="B4865" s="220"/>
      <c r="C4865" s="150"/>
      <c r="D4865" s="150"/>
      <c r="E4865" s="150"/>
      <c r="F4865" s="150"/>
      <c r="G4865" s="151"/>
      <c r="H4865" s="23">
        <f>MONTH(CtasReceber[[#This Row],[Data Vencimento]])</f>
        <v>1</v>
      </c>
      <c r="I4865" s="23">
        <f>YEAR(CtasReceber[[#This Row],[Data Vencimento]])</f>
        <v>1900</v>
      </c>
      <c r="J4865" s="156"/>
      <c r="K4865" s="23">
        <f>MONTH(CtasReceber[[#This Row],[Data Recebimento]])</f>
        <v>1</v>
      </c>
      <c r="L4865" s="23">
        <f>YEAR(CtasReceber[[#This Row],[Data Recebimento]])</f>
        <v>1900</v>
      </c>
      <c r="M4865" s="154"/>
      <c r="N4865" s="208"/>
      <c r="O48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6" spans="1:15">
      <c r="A4866" s="156"/>
      <c r="B4866" s="220"/>
      <c r="C4866" s="150"/>
      <c r="D4866" s="150"/>
      <c r="E4866" s="150"/>
      <c r="F4866" s="150"/>
      <c r="G4866" s="151"/>
      <c r="H4866" s="23">
        <f>MONTH(CtasReceber[[#This Row],[Data Vencimento]])</f>
        <v>1</v>
      </c>
      <c r="I4866" s="23">
        <f>YEAR(CtasReceber[[#This Row],[Data Vencimento]])</f>
        <v>1900</v>
      </c>
      <c r="J4866" s="156"/>
      <c r="K4866" s="23">
        <f>MONTH(CtasReceber[[#This Row],[Data Recebimento]])</f>
        <v>1</v>
      </c>
      <c r="L4866" s="23">
        <f>YEAR(CtasReceber[[#This Row],[Data Recebimento]])</f>
        <v>1900</v>
      </c>
      <c r="M4866" s="154"/>
      <c r="N4866" s="208"/>
      <c r="O48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7" spans="1:15">
      <c r="A4867" s="156"/>
      <c r="B4867" s="220"/>
      <c r="C4867" s="150"/>
      <c r="D4867" s="150"/>
      <c r="E4867" s="150"/>
      <c r="F4867" s="150"/>
      <c r="G4867" s="151"/>
      <c r="H4867" s="23">
        <f>MONTH(CtasReceber[[#This Row],[Data Vencimento]])</f>
        <v>1</v>
      </c>
      <c r="I4867" s="23">
        <f>YEAR(CtasReceber[[#This Row],[Data Vencimento]])</f>
        <v>1900</v>
      </c>
      <c r="J4867" s="156"/>
      <c r="K4867" s="23">
        <f>MONTH(CtasReceber[[#This Row],[Data Recebimento]])</f>
        <v>1</v>
      </c>
      <c r="L4867" s="23">
        <f>YEAR(CtasReceber[[#This Row],[Data Recebimento]])</f>
        <v>1900</v>
      </c>
      <c r="M4867" s="154"/>
      <c r="N4867" s="208"/>
      <c r="O48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8" spans="1:15">
      <c r="A4868" s="156"/>
      <c r="B4868" s="220"/>
      <c r="C4868" s="150"/>
      <c r="D4868" s="150"/>
      <c r="E4868" s="150"/>
      <c r="F4868" s="150"/>
      <c r="G4868" s="151"/>
      <c r="H4868" s="23">
        <f>MONTH(CtasReceber[[#This Row],[Data Vencimento]])</f>
        <v>1</v>
      </c>
      <c r="I4868" s="23">
        <f>YEAR(CtasReceber[[#This Row],[Data Vencimento]])</f>
        <v>1900</v>
      </c>
      <c r="J4868" s="156"/>
      <c r="K4868" s="23">
        <f>MONTH(CtasReceber[[#This Row],[Data Recebimento]])</f>
        <v>1</v>
      </c>
      <c r="L4868" s="23">
        <f>YEAR(CtasReceber[[#This Row],[Data Recebimento]])</f>
        <v>1900</v>
      </c>
      <c r="M4868" s="154"/>
      <c r="N4868" s="208"/>
      <c r="O48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69" spans="1:15">
      <c r="A4869" s="156"/>
      <c r="B4869" s="220"/>
      <c r="C4869" s="150"/>
      <c r="D4869" s="150"/>
      <c r="E4869" s="150"/>
      <c r="F4869" s="150"/>
      <c r="G4869" s="151"/>
      <c r="H4869" s="23">
        <f>MONTH(CtasReceber[[#This Row],[Data Vencimento]])</f>
        <v>1</v>
      </c>
      <c r="I4869" s="23">
        <f>YEAR(CtasReceber[[#This Row],[Data Vencimento]])</f>
        <v>1900</v>
      </c>
      <c r="J4869" s="156"/>
      <c r="K4869" s="23">
        <f>MONTH(CtasReceber[[#This Row],[Data Recebimento]])</f>
        <v>1</v>
      </c>
      <c r="L4869" s="23">
        <f>YEAR(CtasReceber[[#This Row],[Data Recebimento]])</f>
        <v>1900</v>
      </c>
      <c r="M4869" s="154"/>
      <c r="N4869" s="208"/>
      <c r="O48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0" spans="1:15">
      <c r="A4870" s="156"/>
      <c r="B4870" s="220"/>
      <c r="C4870" s="150"/>
      <c r="D4870" s="150"/>
      <c r="E4870" s="150"/>
      <c r="F4870" s="150"/>
      <c r="G4870" s="151"/>
      <c r="H4870" s="23">
        <f>MONTH(CtasReceber[[#This Row],[Data Vencimento]])</f>
        <v>1</v>
      </c>
      <c r="I4870" s="23">
        <f>YEAR(CtasReceber[[#This Row],[Data Vencimento]])</f>
        <v>1900</v>
      </c>
      <c r="J4870" s="156"/>
      <c r="K4870" s="23">
        <f>MONTH(CtasReceber[[#This Row],[Data Recebimento]])</f>
        <v>1</v>
      </c>
      <c r="L4870" s="23">
        <f>YEAR(CtasReceber[[#This Row],[Data Recebimento]])</f>
        <v>1900</v>
      </c>
      <c r="M4870" s="154"/>
      <c r="N4870" s="208"/>
      <c r="O48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1" spans="1:15">
      <c r="A4871" s="156"/>
      <c r="B4871" s="220"/>
      <c r="C4871" s="150"/>
      <c r="D4871" s="150"/>
      <c r="E4871" s="150"/>
      <c r="F4871" s="150"/>
      <c r="G4871" s="151"/>
      <c r="H4871" s="23">
        <f>MONTH(CtasReceber[[#This Row],[Data Vencimento]])</f>
        <v>1</v>
      </c>
      <c r="I4871" s="23">
        <f>YEAR(CtasReceber[[#This Row],[Data Vencimento]])</f>
        <v>1900</v>
      </c>
      <c r="J4871" s="156"/>
      <c r="K4871" s="23">
        <f>MONTH(CtasReceber[[#This Row],[Data Recebimento]])</f>
        <v>1</v>
      </c>
      <c r="L4871" s="23">
        <f>YEAR(CtasReceber[[#This Row],[Data Recebimento]])</f>
        <v>1900</v>
      </c>
      <c r="M4871" s="154"/>
      <c r="N4871" s="208"/>
      <c r="O48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2" spans="1:15">
      <c r="A4872" s="156"/>
      <c r="B4872" s="220"/>
      <c r="C4872" s="150"/>
      <c r="D4872" s="150"/>
      <c r="E4872" s="150"/>
      <c r="F4872" s="150"/>
      <c r="G4872" s="151"/>
      <c r="H4872" s="23">
        <f>MONTH(CtasReceber[[#This Row],[Data Vencimento]])</f>
        <v>1</v>
      </c>
      <c r="I4872" s="23">
        <f>YEAR(CtasReceber[[#This Row],[Data Vencimento]])</f>
        <v>1900</v>
      </c>
      <c r="J4872" s="156"/>
      <c r="K4872" s="23">
        <f>MONTH(CtasReceber[[#This Row],[Data Recebimento]])</f>
        <v>1</v>
      </c>
      <c r="L4872" s="23">
        <f>YEAR(CtasReceber[[#This Row],[Data Recebimento]])</f>
        <v>1900</v>
      </c>
      <c r="M4872" s="154"/>
      <c r="N4872" s="208"/>
      <c r="O48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3" spans="1:15">
      <c r="A4873" s="156"/>
      <c r="B4873" s="220"/>
      <c r="C4873" s="150"/>
      <c r="D4873" s="150"/>
      <c r="E4873" s="150"/>
      <c r="F4873" s="150"/>
      <c r="G4873" s="151"/>
      <c r="H4873" s="23">
        <f>MONTH(CtasReceber[[#This Row],[Data Vencimento]])</f>
        <v>1</v>
      </c>
      <c r="I4873" s="23">
        <f>YEAR(CtasReceber[[#This Row],[Data Vencimento]])</f>
        <v>1900</v>
      </c>
      <c r="J4873" s="156"/>
      <c r="K4873" s="23">
        <f>MONTH(CtasReceber[[#This Row],[Data Recebimento]])</f>
        <v>1</v>
      </c>
      <c r="L4873" s="23">
        <f>YEAR(CtasReceber[[#This Row],[Data Recebimento]])</f>
        <v>1900</v>
      </c>
      <c r="M4873" s="154"/>
      <c r="N4873" s="208"/>
      <c r="O48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4" spans="1:15">
      <c r="A4874" s="156"/>
      <c r="B4874" s="220"/>
      <c r="C4874" s="150"/>
      <c r="D4874" s="150"/>
      <c r="E4874" s="150"/>
      <c r="F4874" s="150"/>
      <c r="G4874" s="151"/>
      <c r="H4874" s="23">
        <f>MONTH(CtasReceber[[#This Row],[Data Vencimento]])</f>
        <v>1</v>
      </c>
      <c r="I4874" s="23">
        <f>YEAR(CtasReceber[[#This Row],[Data Vencimento]])</f>
        <v>1900</v>
      </c>
      <c r="J4874" s="156"/>
      <c r="K4874" s="23">
        <f>MONTH(CtasReceber[[#This Row],[Data Recebimento]])</f>
        <v>1</v>
      </c>
      <c r="L4874" s="23">
        <f>YEAR(CtasReceber[[#This Row],[Data Recebimento]])</f>
        <v>1900</v>
      </c>
      <c r="M4874" s="154"/>
      <c r="N4874" s="208"/>
      <c r="O48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5" spans="1:15">
      <c r="A4875" s="156"/>
      <c r="B4875" s="220"/>
      <c r="C4875" s="150"/>
      <c r="D4875" s="150"/>
      <c r="E4875" s="150"/>
      <c r="F4875" s="150"/>
      <c r="G4875" s="151"/>
      <c r="H4875" s="23">
        <f>MONTH(CtasReceber[[#This Row],[Data Vencimento]])</f>
        <v>1</v>
      </c>
      <c r="I4875" s="23">
        <f>YEAR(CtasReceber[[#This Row],[Data Vencimento]])</f>
        <v>1900</v>
      </c>
      <c r="J4875" s="156"/>
      <c r="K4875" s="23">
        <f>MONTH(CtasReceber[[#This Row],[Data Recebimento]])</f>
        <v>1</v>
      </c>
      <c r="L4875" s="23">
        <f>YEAR(CtasReceber[[#This Row],[Data Recebimento]])</f>
        <v>1900</v>
      </c>
      <c r="M4875" s="154"/>
      <c r="N4875" s="208"/>
      <c r="O48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6" spans="1:15">
      <c r="A4876" s="156"/>
      <c r="B4876" s="220"/>
      <c r="C4876" s="150"/>
      <c r="D4876" s="150"/>
      <c r="E4876" s="150"/>
      <c r="F4876" s="150"/>
      <c r="G4876" s="151"/>
      <c r="H4876" s="23">
        <f>MONTH(CtasReceber[[#This Row],[Data Vencimento]])</f>
        <v>1</v>
      </c>
      <c r="I4876" s="23">
        <f>YEAR(CtasReceber[[#This Row],[Data Vencimento]])</f>
        <v>1900</v>
      </c>
      <c r="J4876" s="156"/>
      <c r="K4876" s="23">
        <f>MONTH(CtasReceber[[#This Row],[Data Recebimento]])</f>
        <v>1</v>
      </c>
      <c r="L4876" s="23">
        <f>YEAR(CtasReceber[[#This Row],[Data Recebimento]])</f>
        <v>1900</v>
      </c>
      <c r="M4876" s="154"/>
      <c r="N4876" s="208"/>
      <c r="O48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7" spans="1:15">
      <c r="A4877" s="156"/>
      <c r="B4877" s="220"/>
      <c r="C4877" s="150"/>
      <c r="D4877" s="150"/>
      <c r="E4877" s="150"/>
      <c r="F4877" s="150"/>
      <c r="G4877" s="151"/>
      <c r="H4877" s="23">
        <f>MONTH(CtasReceber[[#This Row],[Data Vencimento]])</f>
        <v>1</v>
      </c>
      <c r="I4877" s="23">
        <f>YEAR(CtasReceber[[#This Row],[Data Vencimento]])</f>
        <v>1900</v>
      </c>
      <c r="J4877" s="156"/>
      <c r="K4877" s="23">
        <f>MONTH(CtasReceber[[#This Row],[Data Recebimento]])</f>
        <v>1</v>
      </c>
      <c r="L4877" s="23">
        <f>YEAR(CtasReceber[[#This Row],[Data Recebimento]])</f>
        <v>1900</v>
      </c>
      <c r="M4877" s="154"/>
      <c r="N4877" s="208"/>
      <c r="O48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8" spans="1:15">
      <c r="A4878" s="156"/>
      <c r="B4878" s="220"/>
      <c r="C4878" s="150"/>
      <c r="D4878" s="150"/>
      <c r="E4878" s="150"/>
      <c r="F4878" s="150"/>
      <c r="G4878" s="151"/>
      <c r="H4878" s="23">
        <f>MONTH(CtasReceber[[#This Row],[Data Vencimento]])</f>
        <v>1</v>
      </c>
      <c r="I4878" s="23">
        <f>YEAR(CtasReceber[[#This Row],[Data Vencimento]])</f>
        <v>1900</v>
      </c>
      <c r="J4878" s="156"/>
      <c r="K4878" s="23">
        <f>MONTH(CtasReceber[[#This Row],[Data Recebimento]])</f>
        <v>1</v>
      </c>
      <c r="L4878" s="23">
        <f>YEAR(CtasReceber[[#This Row],[Data Recebimento]])</f>
        <v>1900</v>
      </c>
      <c r="M4878" s="154"/>
      <c r="N4878" s="208"/>
      <c r="O48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79" spans="1:15">
      <c r="A4879" s="156"/>
      <c r="B4879" s="220"/>
      <c r="C4879" s="150"/>
      <c r="D4879" s="150"/>
      <c r="E4879" s="150"/>
      <c r="F4879" s="150"/>
      <c r="G4879" s="151"/>
      <c r="H4879" s="23">
        <f>MONTH(CtasReceber[[#This Row],[Data Vencimento]])</f>
        <v>1</v>
      </c>
      <c r="I4879" s="23">
        <f>YEAR(CtasReceber[[#This Row],[Data Vencimento]])</f>
        <v>1900</v>
      </c>
      <c r="J4879" s="156"/>
      <c r="K4879" s="23">
        <f>MONTH(CtasReceber[[#This Row],[Data Recebimento]])</f>
        <v>1</v>
      </c>
      <c r="L4879" s="23">
        <f>YEAR(CtasReceber[[#This Row],[Data Recebimento]])</f>
        <v>1900</v>
      </c>
      <c r="M4879" s="154"/>
      <c r="N4879" s="208"/>
      <c r="O48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0" spans="1:15">
      <c r="A4880" s="156"/>
      <c r="B4880" s="220"/>
      <c r="C4880" s="150"/>
      <c r="D4880" s="150"/>
      <c r="E4880" s="150"/>
      <c r="F4880" s="150"/>
      <c r="G4880" s="151"/>
      <c r="H4880" s="23">
        <f>MONTH(CtasReceber[[#This Row],[Data Vencimento]])</f>
        <v>1</v>
      </c>
      <c r="I4880" s="23">
        <f>YEAR(CtasReceber[[#This Row],[Data Vencimento]])</f>
        <v>1900</v>
      </c>
      <c r="J4880" s="156"/>
      <c r="K4880" s="23">
        <f>MONTH(CtasReceber[[#This Row],[Data Recebimento]])</f>
        <v>1</v>
      </c>
      <c r="L4880" s="23">
        <f>YEAR(CtasReceber[[#This Row],[Data Recebimento]])</f>
        <v>1900</v>
      </c>
      <c r="M4880" s="154"/>
      <c r="N4880" s="208"/>
      <c r="O48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1" spans="1:15">
      <c r="A4881" s="156"/>
      <c r="B4881" s="220"/>
      <c r="C4881" s="150"/>
      <c r="D4881" s="150"/>
      <c r="E4881" s="150"/>
      <c r="F4881" s="150"/>
      <c r="G4881" s="151"/>
      <c r="H4881" s="23">
        <f>MONTH(CtasReceber[[#This Row],[Data Vencimento]])</f>
        <v>1</v>
      </c>
      <c r="I4881" s="23">
        <f>YEAR(CtasReceber[[#This Row],[Data Vencimento]])</f>
        <v>1900</v>
      </c>
      <c r="J4881" s="156"/>
      <c r="K4881" s="23">
        <f>MONTH(CtasReceber[[#This Row],[Data Recebimento]])</f>
        <v>1</v>
      </c>
      <c r="L4881" s="23">
        <f>YEAR(CtasReceber[[#This Row],[Data Recebimento]])</f>
        <v>1900</v>
      </c>
      <c r="M4881" s="154"/>
      <c r="N4881" s="208"/>
      <c r="O48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2" spans="1:15">
      <c r="A4882" s="156"/>
      <c r="B4882" s="220"/>
      <c r="C4882" s="150"/>
      <c r="D4882" s="150"/>
      <c r="E4882" s="150"/>
      <c r="F4882" s="150"/>
      <c r="G4882" s="151"/>
      <c r="H4882" s="23">
        <f>MONTH(CtasReceber[[#This Row],[Data Vencimento]])</f>
        <v>1</v>
      </c>
      <c r="I4882" s="23">
        <f>YEAR(CtasReceber[[#This Row],[Data Vencimento]])</f>
        <v>1900</v>
      </c>
      <c r="J4882" s="156"/>
      <c r="K4882" s="23">
        <f>MONTH(CtasReceber[[#This Row],[Data Recebimento]])</f>
        <v>1</v>
      </c>
      <c r="L4882" s="23">
        <f>YEAR(CtasReceber[[#This Row],[Data Recebimento]])</f>
        <v>1900</v>
      </c>
      <c r="M4882" s="154"/>
      <c r="N4882" s="208"/>
      <c r="O48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3" spans="1:15">
      <c r="A4883" s="156"/>
      <c r="B4883" s="220"/>
      <c r="C4883" s="150"/>
      <c r="D4883" s="150"/>
      <c r="E4883" s="150"/>
      <c r="F4883" s="150"/>
      <c r="G4883" s="151"/>
      <c r="H4883" s="23">
        <f>MONTH(CtasReceber[[#This Row],[Data Vencimento]])</f>
        <v>1</v>
      </c>
      <c r="I4883" s="23">
        <f>YEAR(CtasReceber[[#This Row],[Data Vencimento]])</f>
        <v>1900</v>
      </c>
      <c r="J4883" s="156"/>
      <c r="K4883" s="23">
        <f>MONTH(CtasReceber[[#This Row],[Data Recebimento]])</f>
        <v>1</v>
      </c>
      <c r="L4883" s="23">
        <f>YEAR(CtasReceber[[#This Row],[Data Recebimento]])</f>
        <v>1900</v>
      </c>
      <c r="M4883" s="154"/>
      <c r="N4883" s="208"/>
      <c r="O48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4" spans="1:15">
      <c r="A4884" s="156"/>
      <c r="B4884" s="220"/>
      <c r="C4884" s="150"/>
      <c r="D4884" s="150"/>
      <c r="E4884" s="150"/>
      <c r="F4884" s="150"/>
      <c r="G4884" s="151"/>
      <c r="H4884" s="23">
        <f>MONTH(CtasReceber[[#This Row],[Data Vencimento]])</f>
        <v>1</v>
      </c>
      <c r="I4884" s="23">
        <f>YEAR(CtasReceber[[#This Row],[Data Vencimento]])</f>
        <v>1900</v>
      </c>
      <c r="J4884" s="156"/>
      <c r="K4884" s="23">
        <f>MONTH(CtasReceber[[#This Row],[Data Recebimento]])</f>
        <v>1</v>
      </c>
      <c r="L4884" s="23">
        <f>YEAR(CtasReceber[[#This Row],[Data Recebimento]])</f>
        <v>1900</v>
      </c>
      <c r="M4884" s="154"/>
      <c r="N4884" s="208"/>
      <c r="O48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5" spans="1:15">
      <c r="A4885" s="156"/>
      <c r="B4885" s="220"/>
      <c r="C4885" s="150"/>
      <c r="D4885" s="150"/>
      <c r="E4885" s="150"/>
      <c r="F4885" s="150"/>
      <c r="G4885" s="151"/>
      <c r="H4885" s="23">
        <f>MONTH(CtasReceber[[#This Row],[Data Vencimento]])</f>
        <v>1</v>
      </c>
      <c r="I4885" s="23">
        <f>YEAR(CtasReceber[[#This Row],[Data Vencimento]])</f>
        <v>1900</v>
      </c>
      <c r="J4885" s="156"/>
      <c r="K4885" s="23">
        <f>MONTH(CtasReceber[[#This Row],[Data Recebimento]])</f>
        <v>1</v>
      </c>
      <c r="L4885" s="23">
        <f>YEAR(CtasReceber[[#This Row],[Data Recebimento]])</f>
        <v>1900</v>
      </c>
      <c r="M4885" s="154"/>
      <c r="N4885" s="208"/>
      <c r="O48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6" spans="1:15">
      <c r="A4886" s="156"/>
      <c r="B4886" s="220"/>
      <c r="C4886" s="150"/>
      <c r="D4886" s="150"/>
      <c r="E4886" s="150"/>
      <c r="F4886" s="150"/>
      <c r="G4886" s="151"/>
      <c r="H4886" s="23">
        <f>MONTH(CtasReceber[[#This Row],[Data Vencimento]])</f>
        <v>1</v>
      </c>
      <c r="I4886" s="23">
        <f>YEAR(CtasReceber[[#This Row],[Data Vencimento]])</f>
        <v>1900</v>
      </c>
      <c r="J4886" s="156"/>
      <c r="K4886" s="23">
        <f>MONTH(CtasReceber[[#This Row],[Data Recebimento]])</f>
        <v>1</v>
      </c>
      <c r="L4886" s="23">
        <f>YEAR(CtasReceber[[#This Row],[Data Recebimento]])</f>
        <v>1900</v>
      </c>
      <c r="M4886" s="154"/>
      <c r="N4886" s="208"/>
      <c r="O48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7" spans="1:15">
      <c r="A4887" s="156"/>
      <c r="B4887" s="220"/>
      <c r="C4887" s="150"/>
      <c r="D4887" s="150"/>
      <c r="E4887" s="150"/>
      <c r="F4887" s="150"/>
      <c r="G4887" s="151"/>
      <c r="H4887" s="23">
        <f>MONTH(CtasReceber[[#This Row],[Data Vencimento]])</f>
        <v>1</v>
      </c>
      <c r="I4887" s="23">
        <f>YEAR(CtasReceber[[#This Row],[Data Vencimento]])</f>
        <v>1900</v>
      </c>
      <c r="J4887" s="156"/>
      <c r="K4887" s="23">
        <f>MONTH(CtasReceber[[#This Row],[Data Recebimento]])</f>
        <v>1</v>
      </c>
      <c r="L4887" s="23">
        <f>YEAR(CtasReceber[[#This Row],[Data Recebimento]])</f>
        <v>1900</v>
      </c>
      <c r="M4887" s="154"/>
      <c r="N4887" s="208"/>
      <c r="O48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8" spans="1:15">
      <c r="A4888" s="156"/>
      <c r="B4888" s="220"/>
      <c r="C4888" s="150"/>
      <c r="D4888" s="150"/>
      <c r="E4888" s="150"/>
      <c r="F4888" s="150"/>
      <c r="G4888" s="151"/>
      <c r="H4888" s="23">
        <f>MONTH(CtasReceber[[#This Row],[Data Vencimento]])</f>
        <v>1</v>
      </c>
      <c r="I4888" s="23">
        <f>YEAR(CtasReceber[[#This Row],[Data Vencimento]])</f>
        <v>1900</v>
      </c>
      <c r="J4888" s="156"/>
      <c r="K4888" s="23">
        <f>MONTH(CtasReceber[[#This Row],[Data Recebimento]])</f>
        <v>1</v>
      </c>
      <c r="L4888" s="23">
        <f>YEAR(CtasReceber[[#This Row],[Data Recebimento]])</f>
        <v>1900</v>
      </c>
      <c r="M4888" s="154"/>
      <c r="N4888" s="208"/>
      <c r="O48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89" spans="1:15">
      <c r="A4889" s="156"/>
      <c r="B4889" s="220"/>
      <c r="C4889" s="150"/>
      <c r="D4889" s="150"/>
      <c r="E4889" s="150"/>
      <c r="F4889" s="150"/>
      <c r="G4889" s="151"/>
      <c r="H4889" s="23">
        <f>MONTH(CtasReceber[[#This Row],[Data Vencimento]])</f>
        <v>1</v>
      </c>
      <c r="I4889" s="23">
        <f>YEAR(CtasReceber[[#This Row],[Data Vencimento]])</f>
        <v>1900</v>
      </c>
      <c r="J4889" s="156"/>
      <c r="K4889" s="23">
        <f>MONTH(CtasReceber[[#This Row],[Data Recebimento]])</f>
        <v>1</v>
      </c>
      <c r="L4889" s="23">
        <f>YEAR(CtasReceber[[#This Row],[Data Recebimento]])</f>
        <v>1900</v>
      </c>
      <c r="M4889" s="154"/>
      <c r="N4889" s="208"/>
      <c r="O48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0" spans="1:15">
      <c r="A4890" s="156"/>
      <c r="B4890" s="220"/>
      <c r="C4890" s="150"/>
      <c r="D4890" s="150"/>
      <c r="E4890" s="150"/>
      <c r="F4890" s="150"/>
      <c r="G4890" s="151"/>
      <c r="H4890" s="23">
        <f>MONTH(CtasReceber[[#This Row],[Data Vencimento]])</f>
        <v>1</v>
      </c>
      <c r="I4890" s="23">
        <f>YEAR(CtasReceber[[#This Row],[Data Vencimento]])</f>
        <v>1900</v>
      </c>
      <c r="J4890" s="156"/>
      <c r="K4890" s="23">
        <f>MONTH(CtasReceber[[#This Row],[Data Recebimento]])</f>
        <v>1</v>
      </c>
      <c r="L4890" s="23">
        <f>YEAR(CtasReceber[[#This Row],[Data Recebimento]])</f>
        <v>1900</v>
      </c>
      <c r="M4890" s="154"/>
      <c r="N4890" s="208"/>
      <c r="O48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1" spans="1:15">
      <c r="A4891" s="156"/>
      <c r="B4891" s="220"/>
      <c r="C4891" s="150"/>
      <c r="D4891" s="150"/>
      <c r="E4891" s="150"/>
      <c r="F4891" s="150"/>
      <c r="G4891" s="151"/>
      <c r="H4891" s="23">
        <f>MONTH(CtasReceber[[#This Row],[Data Vencimento]])</f>
        <v>1</v>
      </c>
      <c r="I4891" s="23">
        <f>YEAR(CtasReceber[[#This Row],[Data Vencimento]])</f>
        <v>1900</v>
      </c>
      <c r="J4891" s="156"/>
      <c r="K4891" s="23">
        <f>MONTH(CtasReceber[[#This Row],[Data Recebimento]])</f>
        <v>1</v>
      </c>
      <c r="L4891" s="23">
        <f>YEAR(CtasReceber[[#This Row],[Data Recebimento]])</f>
        <v>1900</v>
      </c>
      <c r="M4891" s="154"/>
      <c r="N4891" s="208"/>
      <c r="O48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2" spans="1:15">
      <c r="A4892" s="156"/>
      <c r="B4892" s="220"/>
      <c r="C4892" s="150"/>
      <c r="D4892" s="150"/>
      <c r="E4892" s="150"/>
      <c r="F4892" s="150"/>
      <c r="G4892" s="151"/>
      <c r="H4892" s="23">
        <f>MONTH(CtasReceber[[#This Row],[Data Vencimento]])</f>
        <v>1</v>
      </c>
      <c r="I4892" s="23">
        <f>YEAR(CtasReceber[[#This Row],[Data Vencimento]])</f>
        <v>1900</v>
      </c>
      <c r="J4892" s="156"/>
      <c r="K4892" s="23">
        <f>MONTH(CtasReceber[[#This Row],[Data Recebimento]])</f>
        <v>1</v>
      </c>
      <c r="L4892" s="23">
        <f>YEAR(CtasReceber[[#This Row],[Data Recebimento]])</f>
        <v>1900</v>
      </c>
      <c r="M4892" s="154"/>
      <c r="N4892" s="208"/>
      <c r="O48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3" spans="1:15">
      <c r="A4893" s="156"/>
      <c r="B4893" s="220"/>
      <c r="C4893" s="150"/>
      <c r="D4893" s="150"/>
      <c r="E4893" s="150"/>
      <c r="F4893" s="150"/>
      <c r="G4893" s="151"/>
      <c r="H4893" s="23">
        <f>MONTH(CtasReceber[[#This Row],[Data Vencimento]])</f>
        <v>1</v>
      </c>
      <c r="I4893" s="23">
        <f>YEAR(CtasReceber[[#This Row],[Data Vencimento]])</f>
        <v>1900</v>
      </c>
      <c r="J4893" s="156"/>
      <c r="K4893" s="23">
        <f>MONTH(CtasReceber[[#This Row],[Data Recebimento]])</f>
        <v>1</v>
      </c>
      <c r="L4893" s="23">
        <f>YEAR(CtasReceber[[#This Row],[Data Recebimento]])</f>
        <v>1900</v>
      </c>
      <c r="M4893" s="154"/>
      <c r="N4893" s="208"/>
      <c r="O48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4" spans="1:15">
      <c r="A4894" s="156"/>
      <c r="B4894" s="220"/>
      <c r="C4894" s="150"/>
      <c r="D4894" s="150"/>
      <c r="E4894" s="150"/>
      <c r="F4894" s="150"/>
      <c r="G4894" s="151"/>
      <c r="H4894" s="23">
        <f>MONTH(CtasReceber[[#This Row],[Data Vencimento]])</f>
        <v>1</v>
      </c>
      <c r="I4894" s="23">
        <f>YEAR(CtasReceber[[#This Row],[Data Vencimento]])</f>
        <v>1900</v>
      </c>
      <c r="J4894" s="156"/>
      <c r="K4894" s="23">
        <f>MONTH(CtasReceber[[#This Row],[Data Recebimento]])</f>
        <v>1</v>
      </c>
      <c r="L4894" s="23">
        <f>YEAR(CtasReceber[[#This Row],[Data Recebimento]])</f>
        <v>1900</v>
      </c>
      <c r="M4894" s="154"/>
      <c r="N4894" s="208"/>
      <c r="O48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5" spans="1:15">
      <c r="A4895" s="156"/>
      <c r="B4895" s="220"/>
      <c r="C4895" s="150"/>
      <c r="D4895" s="150"/>
      <c r="E4895" s="150"/>
      <c r="F4895" s="150"/>
      <c r="G4895" s="151"/>
      <c r="H4895" s="23">
        <f>MONTH(CtasReceber[[#This Row],[Data Vencimento]])</f>
        <v>1</v>
      </c>
      <c r="I4895" s="23">
        <f>YEAR(CtasReceber[[#This Row],[Data Vencimento]])</f>
        <v>1900</v>
      </c>
      <c r="J4895" s="156"/>
      <c r="K4895" s="23">
        <f>MONTH(CtasReceber[[#This Row],[Data Recebimento]])</f>
        <v>1</v>
      </c>
      <c r="L4895" s="23">
        <f>YEAR(CtasReceber[[#This Row],[Data Recebimento]])</f>
        <v>1900</v>
      </c>
      <c r="M4895" s="154"/>
      <c r="N4895" s="208"/>
      <c r="O48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6" spans="1:15">
      <c r="A4896" s="156"/>
      <c r="B4896" s="220"/>
      <c r="C4896" s="150"/>
      <c r="D4896" s="150"/>
      <c r="E4896" s="150"/>
      <c r="F4896" s="150"/>
      <c r="G4896" s="151"/>
      <c r="H4896" s="23">
        <f>MONTH(CtasReceber[[#This Row],[Data Vencimento]])</f>
        <v>1</v>
      </c>
      <c r="I4896" s="23">
        <f>YEAR(CtasReceber[[#This Row],[Data Vencimento]])</f>
        <v>1900</v>
      </c>
      <c r="J4896" s="156"/>
      <c r="K4896" s="23">
        <f>MONTH(CtasReceber[[#This Row],[Data Recebimento]])</f>
        <v>1</v>
      </c>
      <c r="L4896" s="23">
        <f>YEAR(CtasReceber[[#This Row],[Data Recebimento]])</f>
        <v>1900</v>
      </c>
      <c r="M4896" s="154"/>
      <c r="N4896" s="208"/>
      <c r="O48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7" spans="1:15">
      <c r="A4897" s="156"/>
      <c r="B4897" s="220"/>
      <c r="C4897" s="150"/>
      <c r="D4897" s="150"/>
      <c r="E4897" s="150"/>
      <c r="F4897" s="150"/>
      <c r="G4897" s="151"/>
      <c r="H4897" s="23">
        <f>MONTH(CtasReceber[[#This Row],[Data Vencimento]])</f>
        <v>1</v>
      </c>
      <c r="I4897" s="23">
        <f>YEAR(CtasReceber[[#This Row],[Data Vencimento]])</f>
        <v>1900</v>
      </c>
      <c r="J4897" s="156"/>
      <c r="K4897" s="23">
        <f>MONTH(CtasReceber[[#This Row],[Data Recebimento]])</f>
        <v>1</v>
      </c>
      <c r="L4897" s="23">
        <f>YEAR(CtasReceber[[#This Row],[Data Recebimento]])</f>
        <v>1900</v>
      </c>
      <c r="M4897" s="154"/>
      <c r="N4897" s="208"/>
      <c r="O48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8" spans="1:15">
      <c r="A4898" s="156"/>
      <c r="B4898" s="220"/>
      <c r="C4898" s="150"/>
      <c r="D4898" s="150"/>
      <c r="E4898" s="150"/>
      <c r="F4898" s="150"/>
      <c r="G4898" s="151"/>
      <c r="H4898" s="23">
        <f>MONTH(CtasReceber[[#This Row],[Data Vencimento]])</f>
        <v>1</v>
      </c>
      <c r="I4898" s="23">
        <f>YEAR(CtasReceber[[#This Row],[Data Vencimento]])</f>
        <v>1900</v>
      </c>
      <c r="J4898" s="156"/>
      <c r="K4898" s="23">
        <f>MONTH(CtasReceber[[#This Row],[Data Recebimento]])</f>
        <v>1</v>
      </c>
      <c r="L4898" s="23">
        <f>YEAR(CtasReceber[[#This Row],[Data Recebimento]])</f>
        <v>1900</v>
      </c>
      <c r="M4898" s="154"/>
      <c r="N4898" s="208"/>
      <c r="O48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899" spans="1:15">
      <c r="A4899" s="156"/>
      <c r="B4899" s="220"/>
      <c r="C4899" s="150"/>
      <c r="D4899" s="150"/>
      <c r="E4899" s="150"/>
      <c r="F4899" s="150"/>
      <c r="G4899" s="151"/>
      <c r="H4899" s="23">
        <f>MONTH(CtasReceber[[#This Row],[Data Vencimento]])</f>
        <v>1</v>
      </c>
      <c r="I4899" s="23">
        <f>YEAR(CtasReceber[[#This Row],[Data Vencimento]])</f>
        <v>1900</v>
      </c>
      <c r="J4899" s="156"/>
      <c r="K4899" s="23">
        <f>MONTH(CtasReceber[[#This Row],[Data Recebimento]])</f>
        <v>1</v>
      </c>
      <c r="L4899" s="23">
        <f>YEAR(CtasReceber[[#This Row],[Data Recebimento]])</f>
        <v>1900</v>
      </c>
      <c r="M4899" s="154"/>
      <c r="N4899" s="208"/>
      <c r="O48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0" spans="1:15">
      <c r="A4900" s="156"/>
      <c r="B4900" s="220"/>
      <c r="C4900" s="150"/>
      <c r="D4900" s="150"/>
      <c r="E4900" s="150"/>
      <c r="F4900" s="150"/>
      <c r="G4900" s="151"/>
      <c r="H4900" s="23">
        <f>MONTH(CtasReceber[[#This Row],[Data Vencimento]])</f>
        <v>1</v>
      </c>
      <c r="I4900" s="23">
        <f>YEAR(CtasReceber[[#This Row],[Data Vencimento]])</f>
        <v>1900</v>
      </c>
      <c r="J4900" s="156"/>
      <c r="K4900" s="23">
        <f>MONTH(CtasReceber[[#This Row],[Data Recebimento]])</f>
        <v>1</v>
      </c>
      <c r="L4900" s="23">
        <f>YEAR(CtasReceber[[#This Row],[Data Recebimento]])</f>
        <v>1900</v>
      </c>
      <c r="M4900" s="154"/>
      <c r="N4900" s="208"/>
      <c r="O490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1" spans="1:15">
      <c r="A4901" s="156"/>
      <c r="B4901" s="220"/>
      <c r="C4901" s="150"/>
      <c r="D4901" s="150"/>
      <c r="E4901" s="150"/>
      <c r="F4901" s="150"/>
      <c r="G4901" s="151"/>
      <c r="H4901" s="23">
        <f>MONTH(CtasReceber[[#This Row],[Data Vencimento]])</f>
        <v>1</v>
      </c>
      <c r="I4901" s="23">
        <f>YEAR(CtasReceber[[#This Row],[Data Vencimento]])</f>
        <v>1900</v>
      </c>
      <c r="J4901" s="156"/>
      <c r="K4901" s="23">
        <f>MONTH(CtasReceber[[#This Row],[Data Recebimento]])</f>
        <v>1</v>
      </c>
      <c r="L4901" s="23">
        <f>YEAR(CtasReceber[[#This Row],[Data Recebimento]])</f>
        <v>1900</v>
      </c>
      <c r="M4901" s="154"/>
      <c r="N4901" s="208"/>
      <c r="O490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2" spans="1:15">
      <c r="A4902" s="156"/>
      <c r="B4902" s="220"/>
      <c r="C4902" s="150"/>
      <c r="D4902" s="150"/>
      <c r="E4902" s="150"/>
      <c r="F4902" s="150"/>
      <c r="G4902" s="151"/>
      <c r="H4902" s="23">
        <f>MONTH(CtasReceber[[#This Row],[Data Vencimento]])</f>
        <v>1</v>
      </c>
      <c r="I4902" s="23">
        <f>YEAR(CtasReceber[[#This Row],[Data Vencimento]])</f>
        <v>1900</v>
      </c>
      <c r="J4902" s="156"/>
      <c r="K4902" s="23">
        <f>MONTH(CtasReceber[[#This Row],[Data Recebimento]])</f>
        <v>1</v>
      </c>
      <c r="L4902" s="23">
        <f>YEAR(CtasReceber[[#This Row],[Data Recebimento]])</f>
        <v>1900</v>
      </c>
      <c r="M4902" s="154"/>
      <c r="N4902" s="208"/>
      <c r="O490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3" spans="1:15">
      <c r="A4903" s="156"/>
      <c r="B4903" s="220"/>
      <c r="C4903" s="150"/>
      <c r="D4903" s="150"/>
      <c r="E4903" s="150"/>
      <c r="F4903" s="150"/>
      <c r="G4903" s="151"/>
      <c r="H4903" s="23">
        <f>MONTH(CtasReceber[[#This Row],[Data Vencimento]])</f>
        <v>1</v>
      </c>
      <c r="I4903" s="23">
        <f>YEAR(CtasReceber[[#This Row],[Data Vencimento]])</f>
        <v>1900</v>
      </c>
      <c r="J4903" s="156"/>
      <c r="K4903" s="23">
        <f>MONTH(CtasReceber[[#This Row],[Data Recebimento]])</f>
        <v>1</v>
      </c>
      <c r="L4903" s="23">
        <f>YEAR(CtasReceber[[#This Row],[Data Recebimento]])</f>
        <v>1900</v>
      </c>
      <c r="M4903" s="154"/>
      <c r="N4903" s="208"/>
      <c r="O490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4" spans="1:15">
      <c r="A4904" s="156"/>
      <c r="B4904" s="220"/>
      <c r="C4904" s="150"/>
      <c r="D4904" s="150"/>
      <c r="E4904" s="150"/>
      <c r="F4904" s="150"/>
      <c r="G4904" s="151"/>
      <c r="H4904" s="23">
        <f>MONTH(CtasReceber[[#This Row],[Data Vencimento]])</f>
        <v>1</v>
      </c>
      <c r="I4904" s="23">
        <f>YEAR(CtasReceber[[#This Row],[Data Vencimento]])</f>
        <v>1900</v>
      </c>
      <c r="J4904" s="156"/>
      <c r="K4904" s="23">
        <f>MONTH(CtasReceber[[#This Row],[Data Recebimento]])</f>
        <v>1</v>
      </c>
      <c r="L4904" s="23">
        <f>YEAR(CtasReceber[[#This Row],[Data Recebimento]])</f>
        <v>1900</v>
      </c>
      <c r="M4904" s="154"/>
      <c r="N4904" s="208"/>
      <c r="O490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5" spans="1:15">
      <c r="A4905" s="156"/>
      <c r="B4905" s="220"/>
      <c r="C4905" s="150"/>
      <c r="D4905" s="150"/>
      <c r="E4905" s="150"/>
      <c r="F4905" s="150"/>
      <c r="G4905" s="151"/>
      <c r="H4905" s="23">
        <f>MONTH(CtasReceber[[#This Row],[Data Vencimento]])</f>
        <v>1</v>
      </c>
      <c r="I4905" s="23">
        <f>YEAR(CtasReceber[[#This Row],[Data Vencimento]])</f>
        <v>1900</v>
      </c>
      <c r="J4905" s="156"/>
      <c r="K4905" s="23">
        <f>MONTH(CtasReceber[[#This Row],[Data Recebimento]])</f>
        <v>1</v>
      </c>
      <c r="L4905" s="23">
        <f>YEAR(CtasReceber[[#This Row],[Data Recebimento]])</f>
        <v>1900</v>
      </c>
      <c r="M4905" s="154"/>
      <c r="N4905" s="208"/>
      <c r="O490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6" spans="1:15">
      <c r="A4906" s="156"/>
      <c r="B4906" s="220"/>
      <c r="C4906" s="150"/>
      <c r="D4906" s="150"/>
      <c r="E4906" s="150"/>
      <c r="F4906" s="150"/>
      <c r="G4906" s="151"/>
      <c r="H4906" s="23">
        <f>MONTH(CtasReceber[[#This Row],[Data Vencimento]])</f>
        <v>1</v>
      </c>
      <c r="I4906" s="23">
        <f>YEAR(CtasReceber[[#This Row],[Data Vencimento]])</f>
        <v>1900</v>
      </c>
      <c r="J4906" s="156"/>
      <c r="K4906" s="23">
        <f>MONTH(CtasReceber[[#This Row],[Data Recebimento]])</f>
        <v>1</v>
      </c>
      <c r="L4906" s="23">
        <f>YEAR(CtasReceber[[#This Row],[Data Recebimento]])</f>
        <v>1900</v>
      </c>
      <c r="M4906" s="154"/>
      <c r="N4906" s="208"/>
      <c r="O490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7" spans="1:15">
      <c r="A4907" s="156"/>
      <c r="B4907" s="220"/>
      <c r="C4907" s="150"/>
      <c r="D4907" s="150"/>
      <c r="E4907" s="150"/>
      <c r="F4907" s="150"/>
      <c r="G4907" s="151"/>
      <c r="H4907" s="23">
        <f>MONTH(CtasReceber[[#This Row],[Data Vencimento]])</f>
        <v>1</v>
      </c>
      <c r="I4907" s="23">
        <f>YEAR(CtasReceber[[#This Row],[Data Vencimento]])</f>
        <v>1900</v>
      </c>
      <c r="J4907" s="156"/>
      <c r="K4907" s="23">
        <f>MONTH(CtasReceber[[#This Row],[Data Recebimento]])</f>
        <v>1</v>
      </c>
      <c r="L4907" s="23">
        <f>YEAR(CtasReceber[[#This Row],[Data Recebimento]])</f>
        <v>1900</v>
      </c>
      <c r="M4907" s="154"/>
      <c r="N4907" s="208"/>
      <c r="O490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8" spans="1:15">
      <c r="A4908" s="156"/>
      <c r="B4908" s="220"/>
      <c r="C4908" s="150"/>
      <c r="D4908" s="150"/>
      <c r="E4908" s="150"/>
      <c r="F4908" s="150"/>
      <c r="G4908" s="151"/>
      <c r="H4908" s="23">
        <f>MONTH(CtasReceber[[#This Row],[Data Vencimento]])</f>
        <v>1</v>
      </c>
      <c r="I4908" s="23">
        <f>YEAR(CtasReceber[[#This Row],[Data Vencimento]])</f>
        <v>1900</v>
      </c>
      <c r="J4908" s="156"/>
      <c r="K4908" s="23">
        <f>MONTH(CtasReceber[[#This Row],[Data Recebimento]])</f>
        <v>1</v>
      </c>
      <c r="L4908" s="23">
        <f>YEAR(CtasReceber[[#This Row],[Data Recebimento]])</f>
        <v>1900</v>
      </c>
      <c r="M4908" s="154"/>
      <c r="N4908" s="208"/>
      <c r="O490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09" spans="1:15">
      <c r="A4909" s="156"/>
      <c r="B4909" s="220"/>
      <c r="C4909" s="150"/>
      <c r="D4909" s="150"/>
      <c r="E4909" s="150"/>
      <c r="F4909" s="150"/>
      <c r="G4909" s="151"/>
      <c r="H4909" s="23">
        <f>MONTH(CtasReceber[[#This Row],[Data Vencimento]])</f>
        <v>1</v>
      </c>
      <c r="I4909" s="23">
        <f>YEAR(CtasReceber[[#This Row],[Data Vencimento]])</f>
        <v>1900</v>
      </c>
      <c r="J4909" s="156"/>
      <c r="K4909" s="23">
        <f>MONTH(CtasReceber[[#This Row],[Data Recebimento]])</f>
        <v>1</v>
      </c>
      <c r="L4909" s="23">
        <f>YEAR(CtasReceber[[#This Row],[Data Recebimento]])</f>
        <v>1900</v>
      </c>
      <c r="M4909" s="154"/>
      <c r="N4909" s="208"/>
      <c r="O490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0" spans="1:15">
      <c r="A4910" s="156"/>
      <c r="B4910" s="220"/>
      <c r="C4910" s="150"/>
      <c r="D4910" s="150"/>
      <c r="E4910" s="150"/>
      <c r="F4910" s="150"/>
      <c r="G4910" s="151"/>
      <c r="H4910" s="23">
        <f>MONTH(CtasReceber[[#This Row],[Data Vencimento]])</f>
        <v>1</v>
      </c>
      <c r="I4910" s="23">
        <f>YEAR(CtasReceber[[#This Row],[Data Vencimento]])</f>
        <v>1900</v>
      </c>
      <c r="J4910" s="156"/>
      <c r="K4910" s="23">
        <f>MONTH(CtasReceber[[#This Row],[Data Recebimento]])</f>
        <v>1</v>
      </c>
      <c r="L4910" s="23">
        <f>YEAR(CtasReceber[[#This Row],[Data Recebimento]])</f>
        <v>1900</v>
      </c>
      <c r="M4910" s="154"/>
      <c r="N4910" s="208"/>
      <c r="O491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1" spans="1:15">
      <c r="A4911" s="156"/>
      <c r="B4911" s="220"/>
      <c r="C4911" s="150"/>
      <c r="D4911" s="150"/>
      <c r="E4911" s="150"/>
      <c r="F4911" s="150"/>
      <c r="G4911" s="151"/>
      <c r="H4911" s="23">
        <f>MONTH(CtasReceber[[#This Row],[Data Vencimento]])</f>
        <v>1</v>
      </c>
      <c r="I4911" s="23">
        <f>YEAR(CtasReceber[[#This Row],[Data Vencimento]])</f>
        <v>1900</v>
      </c>
      <c r="J4911" s="156"/>
      <c r="K4911" s="23">
        <f>MONTH(CtasReceber[[#This Row],[Data Recebimento]])</f>
        <v>1</v>
      </c>
      <c r="L4911" s="23">
        <f>YEAR(CtasReceber[[#This Row],[Data Recebimento]])</f>
        <v>1900</v>
      </c>
      <c r="M4911" s="154"/>
      <c r="N4911" s="208"/>
      <c r="O491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2" spans="1:15">
      <c r="A4912" s="156"/>
      <c r="B4912" s="220"/>
      <c r="C4912" s="150"/>
      <c r="D4912" s="150"/>
      <c r="E4912" s="150"/>
      <c r="F4912" s="150"/>
      <c r="G4912" s="151"/>
      <c r="H4912" s="23">
        <f>MONTH(CtasReceber[[#This Row],[Data Vencimento]])</f>
        <v>1</v>
      </c>
      <c r="I4912" s="23">
        <f>YEAR(CtasReceber[[#This Row],[Data Vencimento]])</f>
        <v>1900</v>
      </c>
      <c r="J4912" s="156"/>
      <c r="K4912" s="23">
        <f>MONTH(CtasReceber[[#This Row],[Data Recebimento]])</f>
        <v>1</v>
      </c>
      <c r="L4912" s="23">
        <f>YEAR(CtasReceber[[#This Row],[Data Recebimento]])</f>
        <v>1900</v>
      </c>
      <c r="M4912" s="154"/>
      <c r="N4912" s="208"/>
      <c r="O491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3" spans="1:15">
      <c r="A4913" s="156"/>
      <c r="B4913" s="220"/>
      <c r="C4913" s="150"/>
      <c r="D4913" s="150"/>
      <c r="E4913" s="150"/>
      <c r="F4913" s="150"/>
      <c r="G4913" s="151"/>
      <c r="H4913" s="23">
        <f>MONTH(CtasReceber[[#This Row],[Data Vencimento]])</f>
        <v>1</v>
      </c>
      <c r="I4913" s="23">
        <f>YEAR(CtasReceber[[#This Row],[Data Vencimento]])</f>
        <v>1900</v>
      </c>
      <c r="J4913" s="156"/>
      <c r="K4913" s="23">
        <f>MONTH(CtasReceber[[#This Row],[Data Recebimento]])</f>
        <v>1</v>
      </c>
      <c r="L4913" s="23">
        <f>YEAR(CtasReceber[[#This Row],[Data Recebimento]])</f>
        <v>1900</v>
      </c>
      <c r="M4913" s="154"/>
      <c r="N4913" s="208"/>
      <c r="O491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4" spans="1:15">
      <c r="A4914" s="156"/>
      <c r="B4914" s="220"/>
      <c r="C4914" s="150"/>
      <c r="D4914" s="150"/>
      <c r="E4914" s="150"/>
      <c r="F4914" s="150"/>
      <c r="G4914" s="151"/>
      <c r="H4914" s="23">
        <f>MONTH(CtasReceber[[#This Row],[Data Vencimento]])</f>
        <v>1</v>
      </c>
      <c r="I4914" s="23">
        <f>YEAR(CtasReceber[[#This Row],[Data Vencimento]])</f>
        <v>1900</v>
      </c>
      <c r="J4914" s="156"/>
      <c r="K4914" s="23">
        <f>MONTH(CtasReceber[[#This Row],[Data Recebimento]])</f>
        <v>1</v>
      </c>
      <c r="L4914" s="23">
        <f>YEAR(CtasReceber[[#This Row],[Data Recebimento]])</f>
        <v>1900</v>
      </c>
      <c r="M4914" s="154"/>
      <c r="N4914" s="208"/>
      <c r="O491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5" spans="1:15">
      <c r="A4915" s="156"/>
      <c r="B4915" s="220"/>
      <c r="C4915" s="150"/>
      <c r="D4915" s="150"/>
      <c r="E4915" s="150"/>
      <c r="F4915" s="150"/>
      <c r="G4915" s="151"/>
      <c r="H4915" s="23">
        <f>MONTH(CtasReceber[[#This Row],[Data Vencimento]])</f>
        <v>1</v>
      </c>
      <c r="I4915" s="23">
        <f>YEAR(CtasReceber[[#This Row],[Data Vencimento]])</f>
        <v>1900</v>
      </c>
      <c r="J4915" s="156"/>
      <c r="K4915" s="23">
        <f>MONTH(CtasReceber[[#This Row],[Data Recebimento]])</f>
        <v>1</v>
      </c>
      <c r="L4915" s="23">
        <f>YEAR(CtasReceber[[#This Row],[Data Recebimento]])</f>
        <v>1900</v>
      </c>
      <c r="M4915" s="154"/>
      <c r="N4915" s="208"/>
      <c r="O491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6" spans="1:15">
      <c r="A4916" s="156"/>
      <c r="B4916" s="220"/>
      <c r="C4916" s="150"/>
      <c r="D4916" s="150"/>
      <c r="E4916" s="150"/>
      <c r="F4916" s="150"/>
      <c r="G4916" s="151"/>
      <c r="H4916" s="23">
        <f>MONTH(CtasReceber[[#This Row],[Data Vencimento]])</f>
        <v>1</v>
      </c>
      <c r="I4916" s="23">
        <f>YEAR(CtasReceber[[#This Row],[Data Vencimento]])</f>
        <v>1900</v>
      </c>
      <c r="J4916" s="156"/>
      <c r="K4916" s="23">
        <f>MONTH(CtasReceber[[#This Row],[Data Recebimento]])</f>
        <v>1</v>
      </c>
      <c r="L4916" s="23">
        <f>YEAR(CtasReceber[[#This Row],[Data Recebimento]])</f>
        <v>1900</v>
      </c>
      <c r="M4916" s="154"/>
      <c r="N4916" s="208"/>
      <c r="O491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7" spans="1:15">
      <c r="A4917" s="156"/>
      <c r="B4917" s="220"/>
      <c r="C4917" s="150"/>
      <c r="D4917" s="150"/>
      <c r="E4917" s="150"/>
      <c r="F4917" s="150"/>
      <c r="G4917" s="151"/>
      <c r="H4917" s="23">
        <f>MONTH(CtasReceber[[#This Row],[Data Vencimento]])</f>
        <v>1</v>
      </c>
      <c r="I4917" s="23">
        <f>YEAR(CtasReceber[[#This Row],[Data Vencimento]])</f>
        <v>1900</v>
      </c>
      <c r="J4917" s="156"/>
      <c r="K4917" s="23">
        <f>MONTH(CtasReceber[[#This Row],[Data Recebimento]])</f>
        <v>1</v>
      </c>
      <c r="L4917" s="23">
        <f>YEAR(CtasReceber[[#This Row],[Data Recebimento]])</f>
        <v>1900</v>
      </c>
      <c r="M4917" s="154"/>
      <c r="N4917" s="208"/>
      <c r="O491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8" spans="1:15">
      <c r="A4918" s="156"/>
      <c r="B4918" s="220"/>
      <c r="C4918" s="150"/>
      <c r="D4918" s="150"/>
      <c r="E4918" s="150"/>
      <c r="F4918" s="150"/>
      <c r="G4918" s="151"/>
      <c r="H4918" s="23">
        <f>MONTH(CtasReceber[[#This Row],[Data Vencimento]])</f>
        <v>1</v>
      </c>
      <c r="I4918" s="23">
        <f>YEAR(CtasReceber[[#This Row],[Data Vencimento]])</f>
        <v>1900</v>
      </c>
      <c r="J4918" s="156"/>
      <c r="K4918" s="23">
        <f>MONTH(CtasReceber[[#This Row],[Data Recebimento]])</f>
        <v>1</v>
      </c>
      <c r="L4918" s="23">
        <f>YEAR(CtasReceber[[#This Row],[Data Recebimento]])</f>
        <v>1900</v>
      </c>
      <c r="M4918" s="154"/>
      <c r="N4918" s="208"/>
      <c r="O491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19" spans="1:15">
      <c r="A4919" s="156"/>
      <c r="B4919" s="220"/>
      <c r="C4919" s="150"/>
      <c r="D4919" s="150"/>
      <c r="E4919" s="150"/>
      <c r="F4919" s="150"/>
      <c r="G4919" s="151"/>
      <c r="H4919" s="23">
        <f>MONTH(CtasReceber[[#This Row],[Data Vencimento]])</f>
        <v>1</v>
      </c>
      <c r="I4919" s="23">
        <f>YEAR(CtasReceber[[#This Row],[Data Vencimento]])</f>
        <v>1900</v>
      </c>
      <c r="J4919" s="156"/>
      <c r="K4919" s="23">
        <f>MONTH(CtasReceber[[#This Row],[Data Recebimento]])</f>
        <v>1</v>
      </c>
      <c r="L4919" s="23">
        <f>YEAR(CtasReceber[[#This Row],[Data Recebimento]])</f>
        <v>1900</v>
      </c>
      <c r="M4919" s="154"/>
      <c r="N4919" s="208"/>
      <c r="O491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0" spans="1:15">
      <c r="A4920" s="156"/>
      <c r="B4920" s="220"/>
      <c r="C4920" s="150"/>
      <c r="D4920" s="150"/>
      <c r="E4920" s="150"/>
      <c r="F4920" s="150"/>
      <c r="G4920" s="151"/>
      <c r="H4920" s="23">
        <f>MONTH(CtasReceber[[#This Row],[Data Vencimento]])</f>
        <v>1</v>
      </c>
      <c r="I4920" s="23">
        <f>YEAR(CtasReceber[[#This Row],[Data Vencimento]])</f>
        <v>1900</v>
      </c>
      <c r="J4920" s="156"/>
      <c r="K4920" s="23">
        <f>MONTH(CtasReceber[[#This Row],[Data Recebimento]])</f>
        <v>1</v>
      </c>
      <c r="L4920" s="23">
        <f>YEAR(CtasReceber[[#This Row],[Data Recebimento]])</f>
        <v>1900</v>
      </c>
      <c r="M4920" s="154"/>
      <c r="N4920" s="208"/>
      <c r="O492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1" spans="1:15">
      <c r="A4921" s="156"/>
      <c r="B4921" s="220"/>
      <c r="C4921" s="150"/>
      <c r="D4921" s="150"/>
      <c r="E4921" s="150"/>
      <c r="F4921" s="150"/>
      <c r="G4921" s="151"/>
      <c r="H4921" s="23">
        <f>MONTH(CtasReceber[[#This Row],[Data Vencimento]])</f>
        <v>1</v>
      </c>
      <c r="I4921" s="23">
        <f>YEAR(CtasReceber[[#This Row],[Data Vencimento]])</f>
        <v>1900</v>
      </c>
      <c r="J4921" s="156"/>
      <c r="K4921" s="23">
        <f>MONTH(CtasReceber[[#This Row],[Data Recebimento]])</f>
        <v>1</v>
      </c>
      <c r="L4921" s="23">
        <f>YEAR(CtasReceber[[#This Row],[Data Recebimento]])</f>
        <v>1900</v>
      </c>
      <c r="M4921" s="154"/>
      <c r="N4921" s="208"/>
      <c r="O492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2" spans="1:15">
      <c r="A4922" s="156"/>
      <c r="B4922" s="220"/>
      <c r="C4922" s="150"/>
      <c r="D4922" s="150"/>
      <c r="E4922" s="150"/>
      <c r="F4922" s="150"/>
      <c r="G4922" s="151"/>
      <c r="H4922" s="23">
        <f>MONTH(CtasReceber[[#This Row],[Data Vencimento]])</f>
        <v>1</v>
      </c>
      <c r="I4922" s="23">
        <f>YEAR(CtasReceber[[#This Row],[Data Vencimento]])</f>
        <v>1900</v>
      </c>
      <c r="J4922" s="156"/>
      <c r="K4922" s="23">
        <f>MONTH(CtasReceber[[#This Row],[Data Recebimento]])</f>
        <v>1</v>
      </c>
      <c r="L4922" s="23">
        <f>YEAR(CtasReceber[[#This Row],[Data Recebimento]])</f>
        <v>1900</v>
      </c>
      <c r="M4922" s="154"/>
      <c r="N4922" s="208"/>
      <c r="O492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3" spans="1:15">
      <c r="A4923" s="156"/>
      <c r="B4923" s="220"/>
      <c r="C4923" s="150"/>
      <c r="D4923" s="150"/>
      <c r="E4923" s="150"/>
      <c r="F4923" s="150"/>
      <c r="G4923" s="151"/>
      <c r="H4923" s="23">
        <f>MONTH(CtasReceber[[#This Row],[Data Vencimento]])</f>
        <v>1</v>
      </c>
      <c r="I4923" s="23">
        <f>YEAR(CtasReceber[[#This Row],[Data Vencimento]])</f>
        <v>1900</v>
      </c>
      <c r="J4923" s="156"/>
      <c r="K4923" s="23">
        <f>MONTH(CtasReceber[[#This Row],[Data Recebimento]])</f>
        <v>1</v>
      </c>
      <c r="L4923" s="23">
        <f>YEAR(CtasReceber[[#This Row],[Data Recebimento]])</f>
        <v>1900</v>
      </c>
      <c r="M4923" s="154"/>
      <c r="N4923" s="208"/>
      <c r="O492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4" spans="1:15">
      <c r="A4924" s="156"/>
      <c r="B4924" s="220"/>
      <c r="C4924" s="150"/>
      <c r="D4924" s="150"/>
      <c r="E4924" s="150"/>
      <c r="F4924" s="150"/>
      <c r="G4924" s="151"/>
      <c r="H4924" s="23">
        <f>MONTH(CtasReceber[[#This Row],[Data Vencimento]])</f>
        <v>1</v>
      </c>
      <c r="I4924" s="23">
        <f>YEAR(CtasReceber[[#This Row],[Data Vencimento]])</f>
        <v>1900</v>
      </c>
      <c r="J4924" s="156"/>
      <c r="K4924" s="23">
        <f>MONTH(CtasReceber[[#This Row],[Data Recebimento]])</f>
        <v>1</v>
      </c>
      <c r="L4924" s="23">
        <f>YEAR(CtasReceber[[#This Row],[Data Recebimento]])</f>
        <v>1900</v>
      </c>
      <c r="M4924" s="154"/>
      <c r="N4924" s="208"/>
      <c r="O492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5" spans="1:15">
      <c r="A4925" s="156"/>
      <c r="B4925" s="220"/>
      <c r="C4925" s="150"/>
      <c r="D4925" s="150"/>
      <c r="E4925" s="150"/>
      <c r="F4925" s="150"/>
      <c r="G4925" s="151"/>
      <c r="H4925" s="23">
        <f>MONTH(CtasReceber[[#This Row],[Data Vencimento]])</f>
        <v>1</v>
      </c>
      <c r="I4925" s="23">
        <f>YEAR(CtasReceber[[#This Row],[Data Vencimento]])</f>
        <v>1900</v>
      </c>
      <c r="J4925" s="156"/>
      <c r="K4925" s="23">
        <f>MONTH(CtasReceber[[#This Row],[Data Recebimento]])</f>
        <v>1</v>
      </c>
      <c r="L4925" s="23">
        <f>YEAR(CtasReceber[[#This Row],[Data Recebimento]])</f>
        <v>1900</v>
      </c>
      <c r="M4925" s="154"/>
      <c r="N4925" s="208"/>
      <c r="O492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6" spans="1:15">
      <c r="A4926" s="156"/>
      <c r="B4926" s="220"/>
      <c r="C4926" s="150"/>
      <c r="D4926" s="150"/>
      <c r="E4926" s="150"/>
      <c r="F4926" s="150"/>
      <c r="G4926" s="151"/>
      <c r="H4926" s="23">
        <f>MONTH(CtasReceber[[#This Row],[Data Vencimento]])</f>
        <v>1</v>
      </c>
      <c r="I4926" s="23">
        <f>YEAR(CtasReceber[[#This Row],[Data Vencimento]])</f>
        <v>1900</v>
      </c>
      <c r="J4926" s="156"/>
      <c r="K4926" s="23">
        <f>MONTH(CtasReceber[[#This Row],[Data Recebimento]])</f>
        <v>1</v>
      </c>
      <c r="L4926" s="23">
        <f>YEAR(CtasReceber[[#This Row],[Data Recebimento]])</f>
        <v>1900</v>
      </c>
      <c r="M4926" s="154"/>
      <c r="N4926" s="208"/>
      <c r="O492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7" spans="1:15">
      <c r="A4927" s="156"/>
      <c r="B4927" s="220"/>
      <c r="C4927" s="150"/>
      <c r="D4927" s="150"/>
      <c r="E4927" s="150"/>
      <c r="F4927" s="150"/>
      <c r="G4927" s="151"/>
      <c r="H4927" s="23">
        <f>MONTH(CtasReceber[[#This Row],[Data Vencimento]])</f>
        <v>1</v>
      </c>
      <c r="I4927" s="23">
        <f>YEAR(CtasReceber[[#This Row],[Data Vencimento]])</f>
        <v>1900</v>
      </c>
      <c r="J4927" s="156"/>
      <c r="K4927" s="23">
        <f>MONTH(CtasReceber[[#This Row],[Data Recebimento]])</f>
        <v>1</v>
      </c>
      <c r="L4927" s="23">
        <f>YEAR(CtasReceber[[#This Row],[Data Recebimento]])</f>
        <v>1900</v>
      </c>
      <c r="M4927" s="154"/>
      <c r="N4927" s="208"/>
      <c r="O492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8" spans="1:15">
      <c r="A4928" s="156"/>
      <c r="B4928" s="220"/>
      <c r="C4928" s="150"/>
      <c r="D4928" s="150"/>
      <c r="E4928" s="150"/>
      <c r="F4928" s="150"/>
      <c r="G4928" s="151"/>
      <c r="H4928" s="23">
        <f>MONTH(CtasReceber[[#This Row],[Data Vencimento]])</f>
        <v>1</v>
      </c>
      <c r="I4928" s="23">
        <f>YEAR(CtasReceber[[#This Row],[Data Vencimento]])</f>
        <v>1900</v>
      </c>
      <c r="J4928" s="156"/>
      <c r="K4928" s="23">
        <f>MONTH(CtasReceber[[#This Row],[Data Recebimento]])</f>
        <v>1</v>
      </c>
      <c r="L4928" s="23">
        <f>YEAR(CtasReceber[[#This Row],[Data Recebimento]])</f>
        <v>1900</v>
      </c>
      <c r="M4928" s="154"/>
      <c r="N4928" s="208"/>
      <c r="O492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29" spans="1:15">
      <c r="A4929" s="156"/>
      <c r="B4929" s="220"/>
      <c r="C4929" s="150"/>
      <c r="D4929" s="150"/>
      <c r="E4929" s="150"/>
      <c r="F4929" s="150"/>
      <c r="G4929" s="151"/>
      <c r="H4929" s="23">
        <f>MONTH(CtasReceber[[#This Row],[Data Vencimento]])</f>
        <v>1</v>
      </c>
      <c r="I4929" s="23">
        <f>YEAR(CtasReceber[[#This Row],[Data Vencimento]])</f>
        <v>1900</v>
      </c>
      <c r="J4929" s="156"/>
      <c r="K4929" s="23">
        <f>MONTH(CtasReceber[[#This Row],[Data Recebimento]])</f>
        <v>1</v>
      </c>
      <c r="L4929" s="23">
        <f>YEAR(CtasReceber[[#This Row],[Data Recebimento]])</f>
        <v>1900</v>
      </c>
      <c r="M4929" s="154"/>
      <c r="N4929" s="208"/>
      <c r="O492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0" spans="1:15">
      <c r="A4930" s="156"/>
      <c r="B4930" s="220"/>
      <c r="C4930" s="150"/>
      <c r="D4930" s="150"/>
      <c r="E4930" s="150"/>
      <c r="F4930" s="150"/>
      <c r="G4930" s="151"/>
      <c r="H4930" s="23">
        <f>MONTH(CtasReceber[[#This Row],[Data Vencimento]])</f>
        <v>1</v>
      </c>
      <c r="I4930" s="23">
        <f>YEAR(CtasReceber[[#This Row],[Data Vencimento]])</f>
        <v>1900</v>
      </c>
      <c r="J4930" s="156"/>
      <c r="K4930" s="23">
        <f>MONTH(CtasReceber[[#This Row],[Data Recebimento]])</f>
        <v>1</v>
      </c>
      <c r="L4930" s="23">
        <f>YEAR(CtasReceber[[#This Row],[Data Recebimento]])</f>
        <v>1900</v>
      </c>
      <c r="M4930" s="154"/>
      <c r="N4930" s="208"/>
      <c r="O493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1" spans="1:15">
      <c r="A4931" s="156"/>
      <c r="B4931" s="220"/>
      <c r="C4931" s="150"/>
      <c r="D4931" s="150"/>
      <c r="E4931" s="150"/>
      <c r="F4931" s="150"/>
      <c r="G4931" s="151"/>
      <c r="H4931" s="23">
        <f>MONTH(CtasReceber[[#This Row],[Data Vencimento]])</f>
        <v>1</v>
      </c>
      <c r="I4931" s="23">
        <f>YEAR(CtasReceber[[#This Row],[Data Vencimento]])</f>
        <v>1900</v>
      </c>
      <c r="J4931" s="156"/>
      <c r="K4931" s="23">
        <f>MONTH(CtasReceber[[#This Row],[Data Recebimento]])</f>
        <v>1</v>
      </c>
      <c r="L4931" s="23">
        <f>YEAR(CtasReceber[[#This Row],[Data Recebimento]])</f>
        <v>1900</v>
      </c>
      <c r="M4931" s="154"/>
      <c r="N4931" s="208"/>
      <c r="O493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2" spans="1:15">
      <c r="A4932" s="156"/>
      <c r="B4932" s="220"/>
      <c r="C4932" s="150"/>
      <c r="D4932" s="150"/>
      <c r="E4932" s="150"/>
      <c r="F4932" s="150"/>
      <c r="G4932" s="151"/>
      <c r="H4932" s="23">
        <f>MONTH(CtasReceber[[#This Row],[Data Vencimento]])</f>
        <v>1</v>
      </c>
      <c r="I4932" s="23">
        <f>YEAR(CtasReceber[[#This Row],[Data Vencimento]])</f>
        <v>1900</v>
      </c>
      <c r="J4932" s="156"/>
      <c r="K4932" s="23">
        <f>MONTH(CtasReceber[[#This Row],[Data Recebimento]])</f>
        <v>1</v>
      </c>
      <c r="L4932" s="23">
        <f>YEAR(CtasReceber[[#This Row],[Data Recebimento]])</f>
        <v>1900</v>
      </c>
      <c r="M4932" s="154"/>
      <c r="N4932" s="208"/>
      <c r="O493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3" spans="1:15">
      <c r="A4933" s="156"/>
      <c r="B4933" s="220"/>
      <c r="C4933" s="150"/>
      <c r="D4933" s="150"/>
      <c r="E4933" s="150"/>
      <c r="F4933" s="150"/>
      <c r="G4933" s="151"/>
      <c r="H4933" s="23">
        <f>MONTH(CtasReceber[[#This Row],[Data Vencimento]])</f>
        <v>1</v>
      </c>
      <c r="I4933" s="23">
        <f>YEAR(CtasReceber[[#This Row],[Data Vencimento]])</f>
        <v>1900</v>
      </c>
      <c r="J4933" s="156"/>
      <c r="K4933" s="23">
        <f>MONTH(CtasReceber[[#This Row],[Data Recebimento]])</f>
        <v>1</v>
      </c>
      <c r="L4933" s="23">
        <f>YEAR(CtasReceber[[#This Row],[Data Recebimento]])</f>
        <v>1900</v>
      </c>
      <c r="M4933" s="154"/>
      <c r="N4933" s="208"/>
      <c r="O493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4" spans="1:15">
      <c r="A4934" s="156"/>
      <c r="B4934" s="220"/>
      <c r="C4934" s="150"/>
      <c r="D4934" s="150"/>
      <c r="E4934" s="150"/>
      <c r="F4934" s="150"/>
      <c r="G4934" s="151"/>
      <c r="H4934" s="23">
        <f>MONTH(CtasReceber[[#This Row],[Data Vencimento]])</f>
        <v>1</v>
      </c>
      <c r="I4934" s="23">
        <f>YEAR(CtasReceber[[#This Row],[Data Vencimento]])</f>
        <v>1900</v>
      </c>
      <c r="J4934" s="156"/>
      <c r="K4934" s="23">
        <f>MONTH(CtasReceber[[#This Row],[Data Recebimento]])</f>
        <v>1</v>
      </c>
      <c r="L4934" s="23">
        <f>YEAR(CtasReceber[[#This Row],[Data Recebimento]])</f>
        <v>1900</v>
      </c>
      <c r="M4934" s="154"/>
      <c r="N4934" s="208"/>
      <c r="O493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5" spans="1:15">
      <c r="A4935" s="156"/>
      <c r="B4935" s="220"/>
      <c r="C4935" s="150"/>
      <c r="D4935" s="150"/>
      <c r="E4935" s="150"/>
      <c r="F4935" s="150"/>
      <c r="G4935" s="151"/>
      <c r="H4935" s="23">
        <f>MONTH(CtasReceber[[#This Row],[Data Vencimento]])</f>
        <v>1</v>
      </c>
      <c r="I4935" s="23">
        <f>YEAR(CtasReceber[[#This Row],[Data Vencimento]])</f>
        <v>1900</v>
      </c>
      <c r="J4935" s="156"/>
      <c r="K4935" s="23">
        <f>MONTH(CtasReceber[[#This Row],[Data Recebimento]])</f>
        <v>1</v>
      </c>
      <c r="L4935" s="23">
        <f>YEAR(CtasReceber[[#This Row],[Data Recebimento]])</f>
        <v>1900</v>
      </c>
      <c r="M4935" s="154"/>
      <c r="N4935" s="208"/>
      <c r="O493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6" spans="1:15">
      <c r="A4936" s="156"/>
      <c r="B4936" s="220"/>
      <c r="C4936" s="150"/>
      <c r="D4936" s="150"/>
      <c r="E4936" s="150"/>
      <c r="F4936" s="150"/>
      <c r="G4936" s="151"/>
      <c r="H4936" s="23">
        <f>MONTH(CtasReceber[[#This Row],[Data Vencimento]])</f>
        <v>1</v>
      </c>
      <c r="I4936" s="23">
        <f>YEAR(CtasReceber[[#This Row],[Data Vencimento]])</f>
        <v>1900</v>
      </c>
      <c r="J4936" s="156"/>
      <c r="K4936" s="23">
        <f>MONTH(CtasReceber[[#This Row],[Data Recebimento]])</f>
        <v>1</v>
      </c>
      <c r="L4936" s="23">
        <f>YEAR(CtasReceber[[#This Row],[Data Recebimento]])</f>
        <v>1900</v>
      </c>
      <c r="M4936" s="154"/>
      <c r="N4936" s="208"/>
      <c r="O493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7" spans="1:15">
      <c r="A4937" s="156"/>
      <c r="B4937" s="220"/>
      <c r="C4937" s="150"/>
      <c r="D4937" s="150"/>
      <c r="E4937" s="150"/>
      <c r="F4937" s="150"/>
      <c r="G4937" s="151"/>
      <c r="H4937" s="23">
        <f>MONTH(CtasReceber[[#This Row],[Data Vencimento]])</f>
        <v>1</v>
      </c>
      <c r="I4937" s="23">
        <f>YEAR(CtasReceber[[#This Row],[Data Vencimento]])</f>
        <v>1900</v>
      </c>
      <c r="J4937" s="156"/>
      <c r="K4937" s="23">
        <f>MONTH(CtasReceber[[#This Row],[Data Recebimento]])</f>
        <v>1</v>
      </c>
      <c r="L4937" s="23">
        <f>YEAR(CtasReceber[[#This Row],[Data Recebimento]])</f>
        <v>1900</v>
      </c>
      <c r="M4937" s="154"/>
      <c r="N4937" s="208"/>
      <c r="O493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8" spans="1:15">
      <c r="A4938" s="156"/>
      <c r="B4938" s="220"/>
      <c r="C4938" s="150"/>
      <c r="D4938" s="150"/>
      <c r="E4938" s="150"/>
      <c r="F4938" s="150"/>
      <c r="G4938" s="151"/>
      <c r="H4938" s="23">
        <f>MONTH(CtasReceber[[#This Row],[Data Vencimento]])</f>
        <v>1</v>
      </c>
      <c r="I4938" s="23">
        <f>YEAR(CtasReceber[[#This Row],[Data Vencimento]])</f>
        <v>1900</v>
      </c>
      <c r="J4938" s="156"/>
      <c r="K4938" s="23">
        <f>MONTH(CtasReceber[[#This Row],[Data Recebimento]])</f>
        <v>1</v>
      </c>
      <c r="L4938" s="23">
        <f>YEAR(CtasReceber[[#This Row],[Data Recebimento]])</f>
        <v>1900</v>
      </c>
      <c r="M4938" s="154"/>
      <c r="N4938" s="208"/>
      <c r="O493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39" spans="1:15">
      <c r="A4939" s="156"/>
      <c r="B4939" s="220"/>
      <c r="C4939" s="150"/>
      <c r="D4939" s="150"/>
      <c r="E4939" s="150"/>
      <c r="F4939" s="150"/>
      <c r="G4939" s="151"/>
      <c r="H4939" s="23">
        <f>MONTH(CtasReceber[[#This Row],[Data Vencimento]])</f>
        <v>1</v>
      </c>
      <c r="I4939" s="23">
        <f>YEAR(CtasReceber[[#This Row],[Data Vencimento]])</f>
        <v>1900</v>
      </c>
      <c r="J4939" s="156"/>
      <c r="K4939" s="23">
        <f>MONTH(CtasReceber[[#This Row],[Data Recebimento]])</f>
        <v>1</v>
      </c>
      <c r="L4939" s="23">
        <f>YEAR(CtasReceber[[#This Row],[Data Recebimento]])</f>
        <v>1900</v>
      </c>
      <c r="M4939" s="154"/>
      <c r="N4939" s="208"/>
      <c r="O493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0" spans="1:15">
      <c r="A4940" s="156"/>
      <c r="B4940" s="220"/>
      <c r="C4940" s="150"/>
      <c r="D4940" s="150"/>
      <c r="E4940" s="150"/>
      <c r="F4940" s="150"/>
      <c r="G4940" s="151"/>
      <c r="H4940" s="23">
        <f>MONTH(CtasReceber[[#This Row],[Data Vencimento]])</f>
        <v>1</v>
      </c>
      <c r="I4940" s="23">
        <f>YEAR(CtasReceber[[#This Row],[Data Vencimento]])</f>
        <v>1900</v>
      </c>
      <c r="J4940" s="156"/>
      <c r="K4940" s="23">
        <f>MONTH(CtasReceber[[#This Row],[Data Recebimento]])</f>
        <v>1</v>
      </c>
      <c r="L4940" s="23">
        <f>YEAR(CtasReceber[[#This Row],[Data Recebimento]])</f>
        <v>1900</v>
      </c>
      <c r="M4940" s="154"/>
      <c r="N4940" s="208"/>
      <c r="O494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1" spans="1:15">
      <c r="A4941" s="156"/>
      <c r="B4941" s="220"/>
      <c r="C4941" s="150"/>
      <c r="D4941" s="150"/>
      <c r="E4941" s="150"/>
      <c r="F4941" s="150"/>
      <c r="G4941" s="151"/>
      <c r="H4941" s="23">
        <f>MONTH(CtasReceber[[#This Row],[Data Vencimento]])</f>
        <v>1</v>
      </c>
      <c r="I4941" s="23">
        <f>YEAR(CtasReceber[[#This Row],[Data Vencimento]])</f>
        <v>1900</v>
      </c>
      <c r="J4941" s="156"/>
      <c r="K4941" s="23">
        <f>MONTH(CtasReceber[[#This Row],[Data Recebimento]])</f>
        <v>1</v>
      </c>
      <c r="L4941" s="23">
        <f>YEAR(CtasReceber[[#This Row],[Data Recebimento]])</f>
        <v>1900</v>
      </c>
      <c r="M4941" s="154"/>
      <c r="N4941" s="208"/>
      <c r="O494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2" spans="1:15">
      <c r="A4942" s="156"/>
      <c r="B4942" s="220"/>
      <c r="C4942" s="150"/>
      <c r="D4942" s="150"/>
      <c r="E4942" s="150"/>
      <c r="F4942" s="150"/>
      <c r="G4942" s="151"/>
      <c r="H4942" s="23">
        <f>MONTH(CtasReceber[[#This Row],[Data Vencimento]])</f>
        <v>1</v>
      </c>
      <c r="I4942" s="23">
        <f>YEAR(CtasReceber[[#This Row],[Data Vencimento]])</f>
        <v>1900</v>
      </c>
      <c r="J4942" s="156"/>
      <c r="K4942" s="23">
        <f>MONTH(CtasReceber[[#This Row],[Data Recebimento]])</f>
        <v>1</v>
      </c>
      <c r="L4942" s="23">
        <f>YEAR(CtasReceber[[#This Row],[Data Recebimento]])</f>
        <v>1900</v>
      </c>
      <c r="M4942" s="154"/>
      <c r="N4942" s="208"/>
      <c r="O494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3" spans="1:15">
      <c r="A4943" s="156"/>
      <c r="B4943" s="220"/>
      <c r="C4943" s="150"/>
      <c r="D4943" s="150"/>
      <c r="E4943" s="150"/>
      <c r="F4943" s="150"/>
      <c r="G4943" s="151"/>
      <c r="H4943" s="23">
        <f>MONTH(CtasReceber[[#This Row],[Data Vencimento]])</f>
        <v>1</v>
      </c>
      <c r="I4943" s="23">
        <f>YEAR(CtasReceber[[#This Row],[Data Vencimento]])</f>
        <v>1900</v>
      </c>
      <c r="J4943" s="156"/>
      <c r="K4943" s="23">
        <f>MONTH(CtasReceber[[#This Row],[Data Recebimento]])</f>
        <v>1</v>
      </c>
      <c r="L4943" s="23">
        <f>YEAR(CtasReceber[[#This Row],[Data Recebimento]])</f>
        <v>1900</v>
      </c>
      <c r="M4943" s="154"/>
      <c r="N4943" s="208"/>
      <c r="O494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4" spans="1:15">
      <c r="A4944" s="156"/>
      <c r="B4944" s="220"/>
      <c r="C4944" s="150"/>
      <c r="D4944" s="150"/>
      <c r="E4944" s="150"/>
      <c r="F4944" s="150"/>
      <c r="G4944" s="151"/>
      <c r="H4944" s="23">
        <f>MONTH(CtasReceber[[#This Row],[Data Vencimento]])</f>
        <v>1</v>
      </c>
      <c r="I4944" s="23">
        <f>YEAR(CtasReceber[[#This Row],[Data Vencimento]])</f>
        <v>1900</v>
      </c>
      <c r="J4944" s="156"/>
      <c r="K4944" s="23">
        <f>MONTH(CtasReceber[[#This Row],[Data Recebimento]])</f>
        <v>1</v>
      </c>
      <c r="L4944" s="23">
        <f>YEAR(CtasReceber[[#This Row],[Data Recebimento]])</f>
        <v>1900</v>
      </c>
      <c r="M4944" s="154"/>
      <c r="N4944" s="208"/>
      <c r="O494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5" spans="1:15">
      <c r="A4945" s="156"/>
      <c r="B4945" s="220"/>
      <c r="C4945" s="150"/>
      <c r="D4945" s="150"/>
      <c r="E4945" s="150"/>
      <c r="F4945" s="150"/>
      <c r="G4945" s="151"/>
      <c r="H4945" s="23">
        <f>MONTH(CtasReceber[[#This Row],[Data Vencimento]])</f>
        <v>1</v>
      </c>
      <c r="I4945" s="23">
        <f>YEAR(CtasReceber[[#This Row],[Data Vencimento]])</f>
        <v>1900</v>
      </c>
      <c r="J4945" s="156"/>
      <c r="K4945" s="23">
        <f>MONTH(CtasReceber[[#This Row],[Data Recebimento]])</f>
        <v>1</v>
      </c>
      <c r="L4945" s="23">
        <f>YEAR(CtasReceber[[#This Row],[Data Recebimento]])</f>
        <v>1900</v>
      </c>
      <c r="M4945" s="154"/>
      <c r="N4945" s="208"/>
      <c r="O494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6" spans="1:15">
      <c r="A4946" s="156"/>
      <c r="B4946" s="220"/>
      <c r="C4946" s="150"/>
      <c r="D4946" s="150"/>
      <c r="E4946" s="150"/>
      <c r="F4946" s="150"/>
      <c r="G4946" s="151"/>
      <c r="H4946" s="23">
        <f>MONTH(CtasReceber[[#This Row],[Data Vencimento]])</f>
        <v>1</v>
      </c>
      <c r="I4946" s="23">
        <f>YEAR(CtasReceber[[#This Row],[Data Vencimento]])</f>
        <v>1900</v>
      </c>
      <c r="J4946" s="156"/>
      <c r="K4946" s="23">
        <f>MONTH(CtasReceber[[#This Row],[Data Recebimento]])</f>
        <v>1</v>
      </c>
      <c r="L4946" s="23">
        <f>YEAR(CtasReceber[[#This Row],[Data Recebimento]])</f>
        <v>1900</v>
      </c>
      <c r="M4946" s="154"/>
      <c r="N4946" s="208"/>
      <c r="O494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7" spans="1:15">
      <c r="A4947" s="156"/>
      <c r="B4947" s="220"/>
      <c r="C4947" s="150"/>
      <c r="D4947" s="150"/>
      <c r="E4947" s="150"/>
      <c r="F4947" s="150"/>
      <c r="G4947" s="151"/>
      <c r="H4947" s="23">
        <f>MONTH(CtasReceber[[#This Row],[Data Vencimento]])</f>
        <v>1</v>
      </c>
      <c r="I4947" s="23">
        <f>YEAR(CtasReceber[[#This Row],[Data Vencimento]])</f>
        <v>1900</v>
      </c>
      <c r="J4947" s="156"/>
      <c r="K4947" s="23">
        <f>MONTH(CtasReceber[[#This Row],[Data Recebimento]])</f>
        <v>1</v>
      </c>
      <c r="L4947" s="23">
        <f>YEAR(CtasReceber[[#This Row],[Data Recebimento]])</f>
        <v>1900</v>
      </c>
      <c r="M4947" s="154"/>
      <c r="N4947" s="208"/>
      <c r="O494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8" spans="1:15">
      <c r="A4948" s="156"/>
      <c r="B4948" s="220"/>
      <c r="C4948" s="150"/>
      <c r="D4948" s="150"/>
      <c r="E4948" s="150"/>
      <c r="F4948" s="150"/>
      <c r="G4948" s="151"/>
      <c r="H4948" s="23">
        <f>MONTH(CtasReceber[[#This Row],[Data Vencimento]])</f>
        <v>1</v>
      </c>
      <c r="I4948" s="23">
        <f>YEAR(CtasReceber[[#This Row],[Data Vencimento]])</f>
        <v>1900</v>
      </c>
      <c r="J4948" s="156"/>
      <c r="K4948" s="23">
        <f>MONTH(CtasReceber[[#This Row],[Data Recebimento]])</f>
        <v>1</v>
      </c>
      <c r="L4948" s="23">
        <f>YEAR(CtasReceber[[#This Row],[Data Recebimento]])</f>
        <v>1900</v>
      </c>
      <c r="M4948" s="154"/>
      <c r="N4948" s="208"/>
      <c r="O494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49" spans="1:15">
      <c r="A4949" s="156"/>
      <c r="B4949" s="220"/>
      <c r="C4949" s="150"/>
      <c r="D4949" s="150"/>
      <c r="E4949" s="150"/>
      <c r="F4949" s="150"/>
      <c r="G4949" s="151"/>
      <c r="H4949" s="23">
        <f>MONTH(CtasReceber[[#This Row],[Data Vencimento]])</f>
        <v>1</v>
      </c>
      <c r="I4949" s="23">
        <f>YEAR(CtasReceber[[#This Row],[Data Vencimento]])</f>
        <v>1900</v>
      </c>
      <c r="J4949" s="156"/>
      <c r="K4949" s="23">
        <f>MONTH(CtasReceber[[#This Row],[Data Recebimento]])</f>
        <v>1</v>
      </c>
      <c r="L4949" s="23">
        <f>YEAR(CtasReceber[[#This Row],[Data Recebimento]])</f>
        <v>1900</v>
      </c>
      <c r="M4949" s="154"/>
      <c r="N4949" s="208"/>
      <c r="O494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0" spans="1:15">
      <c r="A4950" s="156"/>
      <c r="B4950" s="220"/>
      <c r="C4950" s="150"/>
      <c r="D4950" s="150"/>
      <c r="E4950" s="150"/>
      <c r="F4950" s="150"/>
      <c r="G4950" s="151"/>
      <c r="H4950" s="23">
        <f>MONTH(CtasReceber[[#This Row],[Data Vencimento]])</f>
        <v>1</v>
      </c>
      <c r="I4950" s="23">
        <f>YEAR(CtasReceber[[#This Row],[Data Vencimento]])</f>
        <v>1900</v>
      </c>
      <c r="J4950" s="156"/>
      <c r="K4950" s="23">
        <f>MONTH(CtasReceber[[#This Row],[Data Recebimento]])</f>
        <v>1</v>
      </c>
      <c r="L4950" s="23">
        <f>YEAR(CtasReceber[[#This Row],[Data Recebimento]])</f>
        <v>1900</v>
      </c>
      <c r="M4950" s="154"/>
      <c r="N4950" s="208"/>
      <c r="O495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1" spans="1:15">
      <c r="A4951" s="156"/>
      <c r="B4951" s="220"/>
      <c r="C4951" s="150"/>
      <c r="D4951" s="150"/>
      <c r="E4951" s="150"/>
      <c r="F4951" s="150"/>
      <c r="G4951" s="151"/>
      <c r="H4951" s="23">
        <f>MONTH(CtasReceber[[#This Row],[Data Vencimento]])</f>
        <v>1</v>
      </c>
      <c r="I4951" s="23">
        <f>YEAR(CtasReceber[[#This Row],[Data Vencimento]])</f>
        <v>1900</v>
      </c>
      <c r="J4951" s="156"/>
      <c r="K4951" s="23">
        <f>MONTH(CtasReceber[[#This Row],[Data Recebimento]])</f>
        <v>1</v>
      </c>
      <c r="L4951" s="23">
        <f>YEAR(CtasReceber[[#This Row],[Data Recebimento]])</f>
        <v>1900</v>
      </c>
      <c r="M4951" s="154"/>
      <c r="N4951" s="208"/>
      <c r="O495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2" spans="1:15">
      <c r="A4952" s="156"/>
      <c r="B4952" s="220"/>
      <c r="C4952" s="150"/>
      <c r="D4952" s="150"/>
      <c r="E4952" s="150"/>
      <c r="F4952" s="150"/>
      <c r="G4952" s="151"/>
      <c r="H4952" s="23">
        <f>MONTH(CtasReceber[[#This Row],[Data Vencimento]])</f>
        <v>1</v>
      </c>
      <c r="I4952" s="23">
        <f>YEAR(CtasReceber[[#This Row],[Data Vencimento]])</f>
        <v>1900</v>
      </c>
      <c r="J4952" s="156"/>
      <c r="K4952" s="23">
        <f>MONTH(CtasReceber[[#This Row],[Data Recebimento]])</f>
        <v>1</v>
      </c>
      <c r="L4952" s="23">
        <f>YEAR(CtasReceber[[#This Row],[Data Recebimento]])</f>
        <v>1900</v>
      </c>
      <c r="M4952" s="154"/>
      <c r="N4952" s="208"/>
      <c r="O495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3" spans="1:15">
      <c r="A4953" s="156"/>
      <c r="B4953" s="220"/>
      <c r="C4953" s="150"/>
      <c r="D4953" s="150"/>
      <c r="E4953" s="150"/>
      <c r="F4953" s="150"/>
      <c r="G4953" s="151"/>
      <c r="H4953" s="23">
        <f>MONTH(CtasReceber[[#This Row],[Data Vencimento]])</f>
        <v>1</v>
      </c>
      <c r="I4953" s="23">
        <f>YEAR(CtasReceber[[#This Row],[Data Vencimento]])</f>
        <v>1900</v>
      </c>
      <c r="J4953" s="156"/>
      <c r="K4953" s="23">
        <f>MONTH(CtasReceber[[#This Row],[Data Recebimento]])</f>
        <v>1</v>
      </c>
      <c r="L4953" s="23">
        <f>YEAR(CtasReceber[[#This Row],[Data Recebimento]])</f>
        <v>1900</v>
      </c>
      <c r="M4953" s="154"/>
      <c r="N4953" s="208"/>
      <c r="O495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4" spans="1:15">
      <c r="A4954" s="156"/>
      <c r="B4954" s="220"/>
      <c r="C4954" s="150"/>
      <c r="D4954" s="150"/>
      <c r="E4954" s="150"/>
      <c r="F4954" s="150"/>
      <c r="G4954" s="151"/>
      <c r="H4954" s="23">
        <f>MONTH(CtasReceber[[#This Row],[Data Vencimento]])</f>
        <v>1</v>
      </c>
      <c r="I4954" s="23">
        <f>YEAR(CtasReceber[[#This Row],[Data Vencimento]])</f>
        <v>1900</v>
      </c>
      <c r="J4954" s="156"/>
      <c r="K4954" s="23">
        <f>MONTH(CtasReceber[[#This Row],[Data Recebimento]])</f>
        <v>1</v>
      </c>
      <c r="L4954" s="23">
        <f>YEAR(CtasReceber[[#This Row],[Data Recebimento]])</f>
        <v>1900</v>
      </c>
      <c r="M4954" s="154"/>
      <c r="N4954" s="208"/>
      <c r="O495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5" spans="1:15">
      <c r="A4955" s="156"/>
      <c r="B4955" s="220"/>
      <c r="C4955" s="150"/>
      <c r="D4955" s="150"/>
      <c r="E4955" s="150"/>
      <c r="F4955" s="150"/>
      <c r="G4955" s="151"/>
      <c r="H4955" s="23">
        <f>MONTH(CtasReceber[[#This Row],[Data Vencimento]])</f>
        <v>1</v>
      </c>
      <c r="I4955" s="23">
        <f>YEAR(CtasReceber[[#This Row],[Data Vencimento]])</f>
        <v>1900</v>
      </c>
      <c r="J4955" s="156"/>
      <c r="K4955" s="23">
        <f>MONTH(CtasReceber[[#This Row],[Data Recebimento]])</f>
        <v>1</v>
      </c>
      <c r="L4955" s="23">
        <f>YEAR(CtasReceber[[#This Row],[Data Recebimento]])</f>
        <v>1900</v>
      </c>
      <c r="M4955" s="154"/>
      <c r="N4955" s="208"/>
      <c r="O495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6" spans="1:15">
      <c r="A4956" s="156"/>
      <c r="B4956" s="220"/>
      <c r="C4956" s="150"/>
      <c r="D4956" s="150"/>
      <c r="E4956" s="150"/>
      <c r="F4956" s="150"/>
      <c r="G4956" s="151"/>
      <c r="H4956" s="23">
        <f>MONTH(CtasReceber[[#This Row],[Data Vencimento]])</f>
        <v>1</v>
      </c>
      <c r="I4956" s="23">
        <f>YEAR(CtasReceber[[#This Row],[Data Vencimento]])</f>
        <v>1900</v>
      </c>
      <c r="J4956" s="156"/>
      <c r="K4956" s="23">
        <f>MONTH(CtasReceber[[#This Row],[Data Recebimento]])</f>
        <v>1</v>
      </c>
      <c r="L4956" s="23">
        <f>YEAR(CtasReceber[[#This Row],[Data Recebimento]])</f>
        <v>1900</v>
      </c>
      <c r="M4956" s="154"/>
      <c r="N4956" s="208"/>
      <c r="O495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7" spans="1:15">
      <c r="A4957" s="156"/>
      <c r="B4957" s="220"/>
      <c r="C4957" s="150"/>
      <c r="D4957" s="150"/>
      <c r="E4957" s="150"/>
      <c r="F4957" s="150"/>
      <c r="G4957" s="151"/>
      <c r="H4957" s="23">
        <f>MONTH(CtasReceber[[#This Row],[Data Vencimento]])</f>
        <v>1</v>
      </c>
      <c r="I4957" s="23">
        <f>YEAR(CtasReceber[[#This Row],[Data Vencimento]])</f>
        <v>1900</v>
      </c>
      <c r="J4957" s="156"/>
      <c r="K4957" s="23">
        <f>MONTH(CtasReceber[[#This Row],[Data Recebimento]])</f>
        <v>1</v>
      </c>
      <c r="L4957" s="23">
        <f>YEAR(CtasReceber[[#This Row],[Data Recebimento]])</f>
        <v>1900</v>
      </c>
      <c r="M4957" s="154"/>
      <c r="N4957" s="208"/>
      <c r="O495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8" spans="1:15">
      <c r="A4958" s="156"/>
      <c r="B4958" s="220"/>
      <c r="C4958" s="150"/>
      <c r="D4958" s="150"/>
      <c r="E4958" s="150"/>
      <c r="F4958" s="150"/>
      <c r="G4958" s="151"/>
      <c r="H4958" s="23">
        <f>MONTH(CtasReceber[[#This Row],[Data Vencimento]])</f>
        <v>1</v>
      </c>
      <c r="I4958" s="23">
        <f>YEAR(CtasReceber[[#This Row],[Data Vencimento]])</f>
        <v>1900</v>
      </c>
      <c r="J4958" s="156"/>
      <c r="K4958" s="23">
        <f>MONTH(CtasReceber[[#This Row],[Data Recebimento]])</f>
        <v>1</v>
      </c>
      <c r="L4958" s="23">
        <f>YEAR(CtasReceber[[#This Row],[Data Recebimento]])</f>
        <v>1900</v>
      </c>
      <c r="M4958" s="154"/>
      <c r="N4958" s="208"/>
      <c r="O495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59" spans="1:15">
      <c r="A4959" s="156"/>
      <c r="B4959" s="220"/>
      <c r="C4959" s="150"/>
      <c r="D4959" s="150"/>
      <c r="E4959" s="150"/>
      <c r="F4959" s="150"/>
      <c r="G4959" s="151"/>
      <c r="H4959" s="23">
        <f>MONTH(CtasReceber[[#This Row],[Data Vencimento]])</f>
        <v>1</v>
      </c>
      <c r="I4959" s="23">
        <f>YEAR(CtasReceber[[#This Row],[Data Vencimento]])</f>
        <v>1900</v>
      </c>
      <c r="J4959" s="156"/>
      <c r="K4959" s="23">
        <f>MONTH(CtasReceber[[#This Row],[Data Recebimento]])</f>
        <v>1</v>
      </c>
      <c r="L4959" s="23">
        <f>YEAR(CtasReceber[[#This Row],[Data Recebimento]])</f>
        <v>1900</v>
      </c>
      <c r="M4959" s="154"/>
      <c r="N4959" s="208"/>
      <c r="O495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0" spans="1:15">
      <c r="A4960" s="156"/>
      <c r="B4960" s="220"/>
      <c r="C4960" s="150"/>
      <c r="D4960" s="150"/>
      <c r="E4960" s="150"/>
      <c r="F4960" s="150"/>
      <c r="G4960" s="151"/>
      <c r="H4960" s="23">
        <f>MONTH(CtasReceber[[#This Row],[Data Vencimento]])</f>
        <v>1</v>
      </c>
      <c r="I4960" s="23">
        <f>YEAR(CtasReceber[[#This Row],[Data Vencimento]])</f>
        <v>1900</v>
      </c>
      <c r="J4960" s="156"/>
      <c r="K4960" s="23">
        <f>MONTH(CtasReceber[[#This Row],[Data Recebimento]])</f>
        <v>1</v>
      </c>
      <c r="L4960" s="23">
        <f>YEAR(CtasReceber[[#This Row],[Data Recebimento]])</f>
        <v>1900</v>
      </c>
      <c r="M4960" s="154"/>
      <c r="N4960" s="208"/>
      <c r="O496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1" spans="1:15">
      <c r="A4961" s="156"/>
      <c r="B4961" s="220"/>
      <c r="C4961" s="150"/>
      <c r="D4961" s="150"/>
      <c r="E4961" s="150"/>
      <c r="F4961" s="150"/>
      <c r="G4961" s="151"/>
      <c r="H4961" s="23">
        <f>MONTH(CtasReceber[[#This Row],[Data Vencimento]])</f>
        <v>1</v>
      </c>
      <c r="I4961" s="23">
        <f>YEAR(CtasReceber[[#This Row],[Data Vencimento]])</f>
        <v>1900</v>
      </c>
      <c r="J4961" s="156"/>
      <c r="K4961" s="23">
        <f>MONTH(CtasReceber[[#This Row],[Data Recebimento]])</f>
        <v>1</v>
      </c>
      <c r="L4961" s="23">
        <f>YEAR(CtasReceber[[#This Row],[Data Recebimento]])</f>
        <v>1900</v>
      </c>
      <c r="M4961" s="154"/>
      <c r="N4961" s="208"/>
      <c r="O496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2" spans="1:15">
      <c r="A4962" s="156"/>
      <c r="B4962" s="220"/>
      <c r="C4962" s="150"/>
      <c r="D4962" s="150"/>
      <c r="E4962" s="150"/>
      <c r="F4962" s="150"/>
      <c r="G4962" s="151"/>
      <c r="H4962" s="23">
        <f>MONTH(CtasReceber[[#This Row],[Data Vencimento]])</f>
        <v>1</v>
      </c>
      <c r="I4962" s="23">
        <f>YEAR(CtasReceber[[#This Row],[Data Vencimento]])</f>
        <v>1900</v>
      </c>
      <c r="J4962" s="156"/>
      <c r="K4962" s="23">
        <f>MONTH(CtasReceber[[#This Row],[Data Recebimento]])</f>
        <v>1</v>
      </c>
      <c r="L4962" s="23">
        <f>YEAR(CtasReceber[[#This Row],[Data Recebimento]])</f>
        <v>1900</v>
      </c>
      <c r="M4962" s="154"/>
      <c r="N4962" s="208"/>
      <c r="O496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3" spans="1:15">
      <c r="A4963" s="156"/>
      <c r="B4963" s="220"/>
      <c r="C4963" s="150"/>
      <c r="D4963" s="150"/>
      <c r="E4963" s="150"/>
      <c r="F4963" s="150"/>
      <c r="G4963" s="151"/>
      <c r="H4963" s="23">
        <f>MONTH(CtasReceber[[#This Row],[Data Vencimento]])</f>
        <v>1</v>
      </c>
      <c r="I4963" s="23">
        <f>YEAR(CtasReceber[[#This Row],[Data Vencimento]])</f>
        <v>1900</v>
      </c>
      <c r="J4963" s="156"/>
      <c r="K4963" s="23">
        <f>MONTH(CtasReceber[[#This Row],[Data Recebimento]])</f>
        <v>1</v>
      </c>
      <c r="L4963" s="23">
        <f>YEAR(CtasReceber[[#This Row],[Data Recebimento]])</f>
        <v>1900</v>
      </c>
      <c r="M4963" s="154"/>
      <c r="N4963" s="208"/>
      <c r="O496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4" spans="1:15">
      <c r="A4964" s="156"/>
      <c r="B4964" s="220"/>
      <c r="C4964" s="150"/>
      <c r="D4964" s="150"/>
      <c r="E4964" s="150"/>
      <c r="F4964" s="150"/>
      <c r="G4964" s="151"/>
      <c r="H4964" s="23">
        <f>MONTH(CtasReceber[[#This Row],[Data Vencimento]])</f>
        <v>1</v>
      </c>
      <c r="I4964" s="23">
        <f>YEAR(CtasReceber[[#This Row],[Data Vencimento]])</f>
        <v>1900</v>
      </c>
      <c r="J4964" s="156"/>
      <c r="K4964" s="23">
        <f>MONTH(CtasReceber[[#This Row],[Data Recebimento]])</f>
        <v>1</v>
      </c>
      <c r="L4964" s="23">
        <f>YEAR(CtasReceber[[#This Row],[Data Recebimento]])</f>
        <v>1900</v>
      </c>
      <c r="M4964" s="154"/>
      <c r="N4964" s="208"/>
      <c r="O496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5" spans="1:15">
      <c r="A4965" s="156"/>
      <c r="B4965" s="220"/>
      <c r="C4965" s="150"/>
      <c r="D4965" s="150"/>
      <c r="E4965" s="150"/>
      <c r="F4965" s="150"/>
      <c r="G4965" s="151"/>
      <c r="H4965" s="23">
        <f>MONTH(CtasReceber[[#This Row],[Data Vencimento]])</f>
        <v>1</v>
      </c>
      <c r="I4965" s="23">
        <f>YEAR(CtasReceber[[#This Row],[Data Vencimento]])</f>
        <v>1900</v>
      </c>
      <c r="J4965" s="156"/>
      <c r="K4965" s="23">
        <f>MONTH(CtasReceber[[#This Row],[Data Recebimento]])</f>
        <v>1</v>
      </c>
      <c r="L4965" s="23">
        <f>YEAR(CtasReceber[[#This Row],[Data Recebimento]])</f>
        <v>1900</v>
      </c>
      <c r="M4965" s="154"/>
      <c r="N4965" s="208"/>
      <c r="O496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6" spans="1:15">
      <c r="A4966" s="156"/>
      <c r="B4966" s="220"/>
      <c r="C4966" s="150"/>
      <c r="D4966" s="150"/>
      <c r="E4966" s="150"/>
      <c r="F4966" s="150"/>
      <c r="G4966" s="151"/>
      <c r="H4966" s="23">
        <f>MONTH(CtasReceber[[#This Row],[Data Vencimento]])</f>
        <v>1</v>
      </c>
      <c r="I4966" s="23">
        <f>YEAR(CtasReceber[[#This Row],[Data Vencimento]])</f>
        <v>1900</v>
      </c>
      <c r="J4966" s="156"/>
      <c r="K4966" s="23">
        <f>MONTH(CtasReceber[[#This Row],[Data Recebimento]])</f>
        <v>1</v>
      </c>
      <c r="L4966" s="23">
        <f>YEAR(CtasReceber[[#This Row],[Data Recebimento]])</f>
        <v>1900</v>
      </c>
      <c r="M4966" s="154"/>
      <c r="N4966" s="208"/>
      <c r="O496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7" spans="1:15">
      <c r="A4967" s="156"/>
      <c r="B4967" s="220"/>
      <c r="C4967" s="150"/>
      <c r="D4967" s="150"/>
      <c r="E4967" s="150"/>
      <c r="F4967" s="150"/>
      <c r="G4967" s="151"/>
      <c r="H4967" s="23">
        <f>MONTH(CtasReceber[[#This Row],[Data Vencimento]])</f>
        <v>1</v>
      </c>
      <c r="I4967" s="23">
        <f>YEAR(CtasReceber[[#This Row],[Data Vencimento]])</f>
        <v>1900</v>
      </c>
      <c r="J4967" s="156"/>
      <c r="K4967" s="23">
        <f>MONTH(CtasReceber[[#This Row],[Data Recebimento]])</f>
        <v>1</v>
      </c>
      <c r="L4967" s="23">
        <f>YEAR(CtasReceber[[#This Row],[Data Recebimento]])</f>
        <v>1900</v>
      </c>
      <c r="M4967" s="154"/>
      <c r="N4967" s="208"/>
      <c r="O496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8" spans="1:15">
      <c r="A4968" s="156"/>
      <c r="B4968" s="220"/>
      <c r="C4968" s="150"/>
      <c r="D4968" s="150"/>
      <c r="E4968" s="150"/>
      <c r="F4968" s="150"/>
      <c r="G4968" s="151"/>
      <c r="H4968" s="23">
        <f>MONTH(CtasReceber[[#This Row],[Data Vencimento]])</f>
        <v>1</v>
      </c>
      <c r="I4968" s="23">
        <f>YEAR(CtasReceber[[#This Row],[Data Vencimento]])</f>
        <v>1900</v>
      </c>
      <c r="J4968" s="156"/>
      <c r="K4968" s="23">
        <f>MONTH(CtasReceber[[#This Row],[Data Recebimento]])</f>
        <v>1</v>
      </c>
      <c r="L4968" s="23">
        <f>YEAR(CtasReceber[[#This Row],[Data Recebimento]])</f>
        <v>1900</v>
      </c>
      <c r="M4968" s="154"/>
      <c r="N4968" s="208"/>
      <c r="O496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69" spans="1:15">
      <c r="A4969" s="156"/>
      <c r="B4969" s="220"/>
      <c r="C4969" s="150"/>
      <c r="D4969" s="150"/>
      <c r="E4969" s="150"/>
      <c r="F4969" s="150"/>
      <c r="G4969" s="151"/>
      <c r="H4969" s="23">
        <f>MONTH(CtasReceber[[#This Row],[Data Vencimento]])</f>
        <v>1</v>
      </c>
      <c r="I4969" s="23">
        <f>YEAR(CtasReceber[[#This Row],[Data Vencimento]])</f>
        <v>1900</v>
      </c>
      <c r="J4969" s="156"/>
      <c r="K4969" s="23">
        <f>MONTH(CtasReceber[[#This Row],[Data Recebimento]])</f>
        <v>1</v>
      </c>
      <c r="L4969" s="23">
        <f>YEAR(CtasReceber[[#This Row],[Data Recebimento]])</f>
        <v>1900</v>
      </c>
      <c r="M4969" s="154"/>
      <c r="N4969" s="208"/>
      <c r="O496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0" spans="1:15">
      <c r="A4970" s="156"/>
      <c r="B4970" s="220"/>
      <c r="C4970" s="150"/>
      <c r="D4970" s="150"/>
      <c r="E4970" s="150"/>
      <c r="F4970" s="150"/>
      <c r="G4970" s="151"/>
      <c r="H4970" s="23">
        <f>MONTH(CtasReceber[[#This Row],[Data Vencimento]])</f>
        <v>1</v>
      </c>
      <c r="I4970" s="23">
        <f>YEAR(CtasReceber[[#This Row],[Data Vencimento]])</f>
        <v>1900</v>
      </c>
      <c r="J4970" s="156"/>
      <c r="K4970" s="23">
        <f>MONTH(CtasReceber[[#This Row],[Data Recebimento]])</f>
        <v>1</v>
      </c>
      <c r="L4970" s="23">
        <f>YEAR(CtasReceber[[#This Row],[Data Recebimento]])</f>
        <v>1900</v>
      </c>
      <c r="M4970" s="154"/>
      <c r="N4970" s="208"/>
      <c r="O497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1" spans="1:15">
      <c r="A4971" s="156"/>
      <c r="B4971" s="220"/>
      <c r="C4971" s="150"/>
      <c r="D4971" s="150"/>
      <c r="E4971" s="150"/>
      <c r="F4971" s="150"/>
      <c r="G4971" s="151"/>
      <c r="H4971" s="23">
        <f>MONTH(CtasReceber[[#This Row],[Data Vencimento]])</f>
        <v>1</v>
      </c>
      <c r="I4971" s="23">
        <f>YEAR(CtasReceber[[#This Row],[Data Vencimento]])</f>
        <v>1900</v>
      </c>
      <c r="J4971" s="156"/>
      <c r="K4971" s="23">
        <f>MONTH(CtasReceber[[#This Row],[Data Recebimento]])</f>
        <v>1</v>
      </c>
      <c r="L4971" s="23">
        <f>YEAR(CtasReceber[[#This Row],[Data Recebimento]])</f>
        <v>1900</v>
      </c>
      <c r="M4971" s="154"/>
      <c r="N4971" s="208"/>
      <c r="O497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2" spans="1:15">
      <c r="A4972" s="156"/>
      <c r="B4972" s="220"/>
      <c r="C4972" s="150"/>
      <c r="D4972" s="150"/>
      <c r="E4972" s="150"/>
      <c r="F4972" s="150"/>
      <c r="G4972" s="151"/>
      <c r="H4972" s="23">
        <f>MONTH(CtasReceber[[#This Row],[Data Vencimento]])</f>
        <v>1</v>
      </c>
      <c r="I4972" s="23">
        <f>YEAR(CtasReceber[[#This Row],[Data Vencimento]])</f>
        <v>1900</v>
      </c>
      <c r="J4972" s="156"/>
      <c r="K4972" s="23">
        <f>MONTH(CtasReceber[[#This Row],[Data Recebimento]])</f>
        <v>1</v>
      </c>
      <c r="L4972" s="23">
        <f>YEAR(CtasReceber[[#This Row],[Data Recebimento]])</f>
        <v>1900</v>
      </c>
      <c r="M4972" s="154"/>
      <c r="N4972" s="208"/>
      <c r="O497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3" spans="1:15">
      <c r="A4973" s="156"/>
      <c r="B4973" s="220"/>
      <c r="C4973" s="150"/>
      <c r="D4973" s="150"/>
      <c r="E4973" s="150"/>
      <c r="F4973" s="150"/>
      <c r="G4973" s="151"/>
      <c r="H4973" s="23">
        <f>MONTH(CtasReceber[[#This Row],[Data Vencimento]])</f>
        <v>1</v>
      </c>
      <c r="I4973" s="23">
        <f>YEAR(CtasReceber[[#This Row],[Data Vencimento]])</f>
        <v>1900</v>
      </c>
      <c r="J4973" s="156"/>
      <c r="K4973" s="23">
        <f>MONTH(CtasReceber[[#This Row],[Data Recebimento]])</f>
        <v>1</v>
      </c>
      <c r="L4973" s="23">
        <f>YEAR(CtasReceber[[#This Row],[Data Recebimento]])</f>
        <v>1900</v>
      </c>
      <c r="M4973" s="154"/>
      <c r="N4973" s="208"/>
      <c r="O497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4" spans="1:15">
      <c r="A4974" s="156"/>
      <c r="B4974" s="220"/>
      <c r="C4974" s="150"/>
      <c r="D4974" s="150"/>
      <c r="E4974" s="150"/>
      <c r="F4974" s="150"/>
      <c r="G4974" s="151"/>
      <c r="H4974" s="23">
        <f>MONTH(CtasReceber[[#This Row],[Data Vencimento]])</f>
        <v>1</v>
      </c>
      <c r="I4974" s="23">
        <f>YEAR(CtasReceber[[#This Row],[Data Vencimento]])</f>
        <v>1900</v>
      </c>
      <c r="J4974" s="156"/>
      <c r="K4974" s="23">
        <f>MONTH(CtasReceber[[#This Row],[Data Recebimento]])</f>
        <v>1</v>
      </c>
      <c r="L4974" s="23">
        <f>YEAR(CtasReceber[[#This Row],[Data Recebimento]])</f>
        <v>1900</v>
      </c>
      <c r="M4974" s="154"/>
      <c r="N4974" s="208"/>
      <c r="O497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5" spans="1:15">
      <c r="A4975" s="156"/>
      <c r="B4975" s="220"/>
      <c r="C4975" s="150"/>
      <c r="D4975" s="150"/>
      <c r="E4975" s="150"/>
      <c r="F4975" s="150"/>
      <c r="G4975" s="151"/>
      <c r="H4975" s="23">
        <f>MONTH(CtasReceber[[#This Row],[Data Vencimento]])</f>
        <v>1</v>
      </c>
      <c r="I4975" s="23">
        <f>YEAR(CtasReceber[[#This Row],[Data Vencimento]])</f>
        <v>1900</v>
      </c>
      <c r="J4975" s="156"/>
      <c r="K4975" s="23">
        <f>MONTH(CtasReceber[[#This Row],[Data Recebimento]])</f>
        <v>1</v>
      </c>
      <c r="L4975" s="23">
        <f>YEAR(CtasReceber[[#This Row],[Data Recebimento]])</f>
        <v>1900</v>
      </c>
      <c r="M4975" s="154"/>
      <c r="N4975" s="208"/>
      <c r="O497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6" spans="1:15">
      <c r="A4976" s="156"/>
      <c r="B4976" s="220"/>
      <c r="C4976" s="150"/>
      <c r="D4976" s="150"/>
      <c r="E4976" s="150"/>
      <c r="F4976" s="150"/>
      <c r="G4976" s="151"/>
      <c r="H4976" s="23">
        <f>MONTH(CtasReceber[[#This Row],[Data Vencimento]])</f>
        <v>1</v>
      </c>
      <c r="I4976" s="23">
        <f>YEAR(CtasReceber[[#This Row],[Data Vencimento]])</f>
        <v>1900</v>
      </c>
      <c r="J4976" s="156"/>
      <c r="K4976" s="23">
        <f>MONTH(CtasReceber[[#This Row],[Data Recebimento]])</f>
        <v>1</v>
      </c>
      <c r="L4976" s="23">
        <f>YEAR(CtasReceber[[#This Row],[Data Recebimento]])</f>
        <v>1900</v>
      </c>
      <c r="M4976" s="154"/>
      <c r="N4976" s="208"/>
      <c r="O497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7" spans="1:15">
      <c r="A4977" s="156"/>
      <c r="B4977" s="220"/>
      <c r="C4977" s="150"/>
      <c r="D4977" s="150"/>
      <c r="E4977" s="150"/>
      <c r="F4977" s="150"/>
      <c r="G4977" s="151"/>
      <c r="H4977" s="23">
        <f>MONTH(CtasReceber[[#This Row],[Data Vencimento]])</f>
        <v>1</v>
      </c>
      <c r="I4977" s="23">
        <f>YEAR(CtasReceber[[#This Row],[Data Vencimento]])</f>
        <v>1900</v>
      </c>
      <c r="J4977" s="156"/>
      <c r="K4977" s="23">
        <f>MONTH(CtasReceber[[#This Row],[Data Recebimento]])</f>
        <v>1</v>
      </c>
      <c r="L4977" s="23">
        <f>YEAR(CtasReceber[[#This Row],[Data Recebimento]])</f>
        <v>1900</v>
      </c>
      <c r="M4977" s="154"/>
      <c r="N4977" s="208"/>
      <c r="O497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8" spans="1:15">
      <c r="A4978" s="156"/>
      <c r="B4978" s="220"/>
      <c r="C4978" s="150"/>
      <c r="D4978" s="150"/>
      <c r="E4978" s="150"/>
      <c r="F4978" s="150"/>
      <c r="G4978" s="151"/>
      <c r="H4978" s="23">
        <f>MONTH(CtasReceber[[#This Row],[Data Vencimento]])</f>
        <v>1</v>
      </c>
      <c r="I4978" s="23">
        <f>YEAR(CtasReceber[[#This Row],[Data Vencimento]])</f>
        <v>1900</v>
      </c>
      <c r="J4978" s="156"/>
      <c r="K4978" s="23">
        <f>MONTH(CtasReceber[[#This Row],[Data Recebimento]])</f>
        <v>1</v>
      </c>
      <c r="L4978" s="23">
        <f>YEAR(CtasReceber[[#This Row],[Data Recebimento]])</f>
        <v>1900</v>
      </c>
      <c r="M4978" s="154"/>
      <c r="N4978" s="208"/>
      <c r="O497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79" spans="1:15">
      <c r="A4979" s="156"/>
      <c r="B4979" s="220"/>
      <c r="C4979" s="150"/>
      <c r="D4979" s="150"/>
      <c r="E4979" s="150"/>
      <c r="F4979" s="150"/>
      <c r="G4979" s="151"/>
      <c r="H4979" s="23">
        <f>MONTH(CtasReceber[[#This Row],[Data Vencimento]])</f>
        <v>1</v>
      </c>
      <c r="I4979" s="23">
        <f>YEAR(CtasReceber[[#This Row],[Data Vencimento]])</f>
        <v>1900</v>
      </c>
      <c r="J4979" s="156"/>
      <c r="K4979" s="23">
        <f>MONTH(CtasReceber[[#This Row],[Data Recebimento]])</f>
        <v>1</v>
      </c>
      <c r="L4979" s="23">
        <f>YEAR(CtasReceber[[#This Row],[Data Recebimento]])</f>
        <v>1900</v>
      </c>
      <c r="M4979" s="154"/>
      <c r="N4979" s="208"/>
      <c r="O497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0" spans="1:15">
      <c r="A4980" s="156"/>
      <c r="B4980" s="220"/>
      <c r="C4980" s="150"/>
      <c r="D4980" s="150"/>
      <c r="E4980" s="150"/>
      <c r="F4980" s="150"/>
      <c r="G4980" s="151"/>
      <c r="H4980" s="23">
        <f>MONTH(CtasReceber[[#This Row],[Data Vencimento]])</f>
        <v>1</v>
      </c>
      <c r="I4980" s="23">
        <f>YEAR(CtasReceber[[#This Row],[Data Vencimento]])</f>
        <v>1900</v>
      </c>
      <c r="J4980" s="156"/>
      <c r="K4980" s="23">
        <f>MONTH(CtasReceber[[#This Row],[Data Recebimento]])</f>
        <v>1</v>
      </c>
      <c r="L4980" s="23">
        <f>YEAR(CtasReceber[[#This Row],[Data Recebimento]])</f>
        <v>1900</v>
      </c>
      <c r="M4980" s="154"/>
      <c r="N4980" s="208"/>
      <c r="O498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1" spans="1:15">
      <c r="A4981" s="156"/>
      <c r="B4981" s="220"/>
      <c r="C4981" s="150"/>
      <c r="D4981" s="150"/>
      <c r="E4981" s="150"/>
      <c r="F4981" s="150"/>
      <c r="G4981" s="151"/>
      <c r="H4981" s="23">
        <f>MONTH(CtasReceber[[#This Row],[Data Vencimento]])</f>
        <v>1</v>
      </c>
      <c r="I4981" s="23">
        <f>YEAR(CtasReceber[[#This Row],[Data Vencimento]])</f>
        <v>1900</v>
      </c>
      <c r="J4981" s="156"/>
      <c r="K4981" s="23">
        <f>MONTH(CtasReceber[[#This Row],[Data Recebimento]])</f>
        <v>1</v>
      </c>
      <c r="L4981" s="23">
        <f>YEAR(CtasReceber[[#This Row],[Data Recebimento]])</f>
        <v>1900</v>
      </c>
      <c r="M4981" s="154"/>
      <c r="N4981" s="208"/>
      <c r="O498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2" spans="1:15">
      <c r="A4982" s="156"/>
      <c r="B4982" s="220"/>
      <c r="C4982" s="150"/>
      <c r="D4982" s="150"/>
      <c r="E4982" s="150"/>
      <c r="F4982" s="150"/>
      <c r="G4982" s="151"/>
      <c r="H4982" s="23">
        <f>MONTH(CtasReceber[[#This Row],[Data Vencimento]])</f>
        <v>1</v>
      </c>
      <c r="I4982" s="23">
        <f>YEAR(CtasReceber[[#This Row],[Data Vencimento]])</f>
        <v>1900</v>
      </c>
      <c r="J4982" s="156"/>
      <c r="K4982" s="23">
        <f>MONTH(CtasReceber[[#This Row],[Data Recebimento]])</f>
        <v>1</v>
      </c>
      <c r="L4982" s="23">
        <f>YEAR(CtasReceber[[#This Row],[Data Recebimento]])</f>
        <v>1900</v>
      </c>
      <c r="M4982" s="154"/>
      <c r="N4982" s="208"/>
      <c r="O498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3" spans="1:15">
      <c r="A4983" s="156"/>
      <c r="B4983" s="220"/>
      <c r="C4983" s="150"/>
      <c r="D4983" s="150"/>
      <c r="E4983" s="150"/>
      <c r="F4983" s="150"/>
      <c r="G4983" s="151"/>
      <c r="H4983" s="23">
        <f>MONTH(CtasReceber[[#This Row],[Data Vencimento]])</f>
        <v>1</v>
      </c>
      <c r="I4983" s="23">
        <f>YEAR(CtasReceber[[#This Row],[Data Vencimento]])</f>
        <v>1900</v>
      </c>
      <c r="J4983" s="156"/>
      <c r="K4983" s="23">
        <f>MONTH(CtasReceber[[#This Row],[Data Recebimento]])</f>
        <v>1</v>
      </c>
      <c r="L4983" s="23">
        <f>YEAR(CtasReceber[[#This Row],[Data Recebimento]])</f>
        <v>1900</v>
      </c>
      <c r="M4983" s="154"/>
      <c r="N4983" s="208"/>
      <c r="O498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4" spans="1:15">
      <c r="A4984" s="156"/>
      <c r="B4984" s="220"/>
      <c r="C4984" s="150"/>
      <c r="D4984" s="150"/>
      <c r="E4984" s="150"/>
      <c r="F4984" s="150"/>
      <c r="G4984" s="151"/>
      <c r="H4984" s="23">
        <f>MONTH(CtasReceber[[#This Row],[Data Vencimento]])</f>
        <v>1</v>
      </c>
      <c r="I4984" s="23">
        <f>YEAR(CtasReceber[[#This Row],[Data Vencimento]])</f>
        <v>1900</v>
      </c>
      <c r="J4984" s="156"/>
      <c r="K4984" s="23">
        <f>MONTH(CtasReceber[[#This Row],[Data Recebimento]])</f>
        <v>1</v>
      </c>
      <c r="L4984" s="23">
        <f>YEAR(CtasReceber[[#This Row],[Data Recebimento]])</f>
        <v>1900</v>
      </c>
      <c r="M4984" s="154"/>
      <c r="N4984" s="208"/>
      <c r="O498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5" spans="1:15">
      <c r="A4985" s="156"/>
      <c r="B4985" s="220"/>
      <c r="C4985" s="150"/>
      <c r="D4985" s="150"/>
      <c r="E4985" s="150"/>
      <c r="F4985" s="150"/>
      <c r="G4985" s="151"/>
      <c r="H4985" s="23">
        <f>MONTH(CtasReceber[[#This Row],[Data Vencimento]])</f>
        <v>1</v>
      </c>
      <c r="I4985" s="23">
        <f>YEAR(CtasReceber[[#This Row],[Data Vencimento]])</f>
        <v>1900</v>
      </c>
      <c r="J4985" s="156"/>
      <c r="K4985" s="23">
        <f>MONTH(CtasReceber[[#This Row],[Data Recebimento]])</f>
        <v>1</v>
      </c>
      <c r="L4985" s="23">
        <f>YEAR(CtasReceber[[#This Row],[Data Recebimento]])</f>
        <v>1900</v>
      </c>
      <c r="M4985" s="154"/>
      <c r="N4985" s="208"/>
      <c r="O498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6" spans="1:15">
      <c r="A4986" s="156"/>
      <c r="B4986" s="220"/>
      <c r="C4986" s="150"/>
      <c r="D4986" s="150"/>
      <c r="E4986" s="150"/>
      <c r="F4986" s="150"/>
      <c r="G4986" s="151"/>
      <c r="H4986" s="23">
        <f>MONTH(CtasReceber[[#This Row],[Data Vencimento]])</f>
        <v>1</v>
      </c>
      <c r="I4986" s="23">
        <f>YEAR(CtasReceber[[#This Row],[Data Vencimento]])</f>
        <v>1900</v>
      </c>
      <c r="J4986" s="156"/>
      <c r="K4986" s="23">
        <f>MONTH(CtasReceber[[#This Row],[Data Recebimento]])</f>
        <v>1</v>
      </c>
      <c r="L4986" s="23">
        <f>YEAR(CtasReceber[[#This Row],[Data Recebimento]])</f>
        <v>1900</v>
      </c>
      <c r="M4986" s="154"/>
      <c r="N4986" s="208"/>
      <c r="O498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7" spans="1:15">
      <c r="A4987" s="156"/>
      <c r="B4987" s="220"/>
      <c r="C4987" s="150"/>
      <c r="D4987" s="150"/>
      <c r="E4987" s="150"/>
      <c r="F4987" s="150"/>
      <c r="G4987" s="151"/>
      <c r="H4987" s="23">
        <f>MONTH(CtasReceber[[#This Row],[Data Vencimento]])</f>
        <v>1</v>
      </c>
      <c r="I4987" s="23">
        <f>YEAR(CtasReceber[[#This Row],[Data Vencimento]])</f>
        <v>1900</v>
      </c>
      <c r="J4987" s="156"/>
      <c r="K4987" s="23">
        <f>MONTH(CtasReceber[[#This Row],[Data Recebimento]])</f>
        <v>1</v>
      </c>
      <c r="L4987" s="23">
        <f>YEAR(CtasReceber[[#This Row],[Data Recebimento]])</f>
        <v>1900</v>
      </c>
      <c r="M4987" s="154"/>
      <c r="N4987" s="208"/>
      <c r="O498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8" spans="1:15">
      <c r="A4988" s="156"/>
      <c r="B4988" s="220"/>
      <c r="C4988" s="150"/>
      <c r="D4988" s="150"/>
      <c r="E4988" s="150"/>
      <c r="F4988" s="150"/>
      <c r="G4988" s="151"/>
      <c r="H4988" s="23">
        <f>MONTH(CtasReceber[[#This Row],[Data Vencimento]])</f>
        <v>1</v>
      </c>
      <c r="I4988" s="23">
        <f>YEAR(CtasReceber[[#This Row],[Data Vencimento]])</f>
        <v>1900</v>
      </c>
      <c r="J4988" s="156"/>
      <c r="K4988" s="23">
        <f>MONTH(CtasReceber[[#This Row],[Data Recebimento]])</f>
        <v>1</v>
      </c>
      <c r="L4988" s="23">
        <f>YEAR(CtasReceber[[#This Row],[Data Recebimento]])</f>
        <v>1900</v>
      </c>
      <c r="M4988" s="154"/>
      <c r="N4988" s="208"/>
      <c r="O498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89" spans="1:15">
      <c r="A4989" s="156"/>
      <c r="B4989" s="220"/>
      <c r="C4989" s="150"/>
      <c r="D4989" s="150"/>
      <c r="E4989" s="150"/>
      <c r="F4989" s="150"/>
      <c r="G4989" s="151"/>
      <c r="H4989" s="23">
        <f>MONTH(CtasReceber[[#This Row],[Data Vencimento]])</f>
        <v>1</v>
      </c>
      <c r="I4989" s="23">
        <f>YEAR(CtasReceber[[#This Row],[Data Vencimento]])</f>
        <v>1900</v>
      </c>
      <c r="J4989" s="156"/>
      <c r="K4989" s="23">
        <f>MONTH(CtasReceber[[#This Row],[Data Recebimento]])</f>
        <v>1</v>
      </c>
      <c r="L4989" s="23">
        <f>YEAR(CtasReceber[[#This Row],[Data Recebimento]])</f>
        <v>1900</v>
      </c>
      <c r="M4989" s="154"/>
      <c r="N4989" s="208"/>
      <c r="O498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0" spans="1:15">
      <c r="A4990" s="156"/>
      <c r="B4990" s="220"/>
      <c r="C4990" s="150"/>
      <c r="D4990" s="150"/>
      <c r="E4990" s="150"/>
      <c r="F4990" s="150"/>
      <c r="G4990" s="151"/>
      <c r="H4990" s="23">
        <f>MONTH(CtasReceber[[#This Row],[Data Vencimento]])</f>
        <v>1</v>
      </c>
      <c r="I4990" s="23">
        <f>YEAR(CtasReceber[[#This Row],[Data Vencimento]])</f>
        <v>1900</v>
      </c>
      <c r="J4990" s="156"/>
      <c r="K4990" s="23">
        <f>MONTH(CtasReceber[[#This Row],[Data Recebimento]])</f>
        <v>1</v>
      </c>
      <c r="L4990" s="23">
        <f>YEAR(CtasReceber[[#This Row],[Data Recebimento]])</f>
        <v>1900</v>
      </c>
      <c r="M4990" s="154"/>
      <c r="N4990" s="208"/>
      <c r="O4990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1" spans="1:15">
      <c r="A4991" s="156"/>
      <c r="B4991" s="220"/>
      <c r="C4991" s="150"/>
      <c r="D4991" s="150"/>
      <c r="E4991" s="150"/>
      <c r="F4991" s="150"/>
      <c r="G4991" s="151"/>
      <c r="H4991" s="23">
        <f>MONTH(CtasReceber[[#This Row],[Data Vencimento]])</f>
        <v>1</v>
      </c>
      <c r="I4991" s="23">
        <f>YEAR(CtasReceber[[#This Row],[Data Vencimento]])</f>
        <v>1900</v>
      </c>
      <c r="J4991" s="156"/>
      <c r="K4991" s="23">
        <f>MONTH(CtasReceber[[#This Row],[Data Recebimento]])</f>
        <v>1</v>
      </c>
      <c r="L4991" s="23">
        <f>YEAR(CtasReceber[[#This Row],[Data Recebimento]])</f>
        <v>1900</v>
      </c>
      <c r="M4991" s="154"/>
      <c r="N4991" s="208"/>
      <c r="O4991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2" spans="1:15">
      <c r="A4992" s="156"/>
      <c r="B4992" s="220"/>
      <c r="C4992" s="150"/>
      <c r="D4992" s="150"/>
      <c r="E4992" s="150"/>
      <c r="F4992" s="150"/>
      <c r="G4992" s="151"/>
      <c r="H4992" s="23">
        <f>MONTH(CtasReceber[[#This Row],[Data Vencimento]])</f>
        <v>1</v>
      </c>
      <c r="I4992" s="23">
        <f>YEAR(CtasReceber[[#This Row],[Data Vencimento]])</f>
        <v>1900</v>
      </c>
      <c r="J4992" s="156"/>
      <c r="K4992" s="23">
        <f>MONTH(CtasReceber[[#This Row],[Data Recebimento]])</f>
        <v>1</v>
      </c>
      <c r="L4992" s="23">
        <f>YEAR(CtasReceber[[#This Row],[Data Recebimento]])</f>
        <v>1900</v>
      </c>
      <c r="M4992" s="154"/>
      <c r="N4992" s="208"/>
      <c r="O4992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3" spans="1:15">
      <c r="A4993" s="156"/>
      <c r="B4993" s="220"/>
      <c r="C4993" s="150"/>
      <c r="D4993" s="150"/>
      <c r="E4993" s="150"/>
      <c r="F4993" s="150"/>
      <c r="G4993" s="151"/>
      <c r="H4993" s="23">
        <f>MONTH(CtasReceber[[#This Row],[Data Vencimento]])</f>
        <v>1</v>
      </c>
      <c r="I4993" s="23">
        <f>YEAR(CtasReceber[[#This Row],[Data Vencimento]])</f>
        <v>1900</v>
      </c>
      <c r="J4993" s="156"/>
      <c r="K4993" s="23">
        <f>MONTH(CtasReceber[[#This Row],[Data Recebimento]])</f>
        <v>1</v>
      </c>
      <c r="L4993" s="23">
        <f>YEAR(CtasReceber[[#This Row],[Data Recebimento]])</f>
        <v>1900</v>
      </c>
      <c r="M4993" s="154"/>
      <c r="N4993" s="208"/>
      <c r="O4993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4" spans="1:15">
      <c r="A4994" s="156"/>
      <c r="B4994" s="220"/>
      <c r="C4994" s="150"/>
      <c r="D4994" s="150"/>
      <c r="E4994" s="150"/>
      <c r="F4994" s="150"/>
      <c r="G4994" s="151"/>
      <c r="H4994" s="23">
        <f>MONTH(CtasReceber[[#This Row],[Data Vencimento]])</f>
        <v>1</v>
      </c>
      <c r="I4994" s="23">
        <f>YEAR(CtasReceber[[#This Row],[Data Vencimento]])</f>
        <v>1900</v>
      </c>
      <c r="J4994" s="156"/>
      <c r="K4994" s="23">
        <f>MONTH(CtasReceber[[#This Row],[Data Recebimento]])</f>
        <v>1</v>
      </c>
      <c r="L4994" s="23">
        <f>YEAR(CtasReceber[[#This Row],[Data Recebimento]])</f>
        <v>1900</v>
      </c>
      <c r="M4994" s="154"/>
      <c r="N4994" s="208"/>
      <c r="O4994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5" spans="1:15">
      <c r="A4995" s="156"/>
      <c r="B4995" s="220"/>
      <c r="C4995" s="150"/>
      <c r="D4995" s="150"/>
      <c r="E4995" s="150"/>
      <c r="F4995" s="150"/>
      <c r="G4995" s="151"/>
      <c r="H4995" s="23">
        <f>MONTH(CtasReceber[[#This Row],[Data Vencimento]])</f>
        <v>1</v>
      </c>
      <c r="I4995" s="23">
        <f>YEAR(CtasReceber[[#This Row],[Data Vencimento]])</f>
        <v>1900</v>
      </c>
      <c r="J4995" s="156"/>
      <c r="K4995" s="23">
        <f>MONTH(CtasReceber[[#This Row],[Data Recebimento]])</f>
        <v>1</v>
      </c>
      <c r="L4995" s="23">
        <f>YEAR(CtasReceber[[#This Row],[Data Recebimento]])</f>
        <v>1900</v>
      </c>
      <c r="M4995" s="154"/>
      <c r="N4995" s="208"/>
      <c r="O4995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6" spans="1:15">
      <c r="A4996" s="156"/>
      <c r="B4996" s="220"/>
      <c r="C4996" s="150"/>
      <c r="D4996" s="150"/>
      <c r="E4996" s="150"/>
      <c r="F4996" s="150"/>
      <c r="G4996" s="151"/>
      <c r="H4996" s="23">
        <f>MONTH(CtasReceber[[#This Row],[Data Vencimento]])</f>
        <v>1</v>
      </c>
      <c r="I4996" s="23">
        <f>YEAR(CtasReceber[[#This Row],[Data Vencimento]])</f>
        <v>1900</v>
      </c>
      <c r="J4996" s="156"/>
      <c r="K4996" s="23">
        <f>MONTH(CtasReceber[[#This Row],[Data Recebimento]])</f>
        <v>1</v>
      </c>
      <c r="L4996" s="23">
        <f>YEAR(CtasReceber[[#This Row],[Data Recebimento]])</f>
        <v>1900</v>
      </c>
      <c r="M4996" s="154"/>
      <c r="N4996" s="208"/>
      <c r="O4996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7" spans="1:15">
      <c r="A4997" s="156"/>
      <c r="B4997" s="220"/>
      <c r="C4997" s="150"/>
      <c r="D4997" s="150"/>
      <c r="E4997" s="150"/>
      <c r="F4997" s="150"/>
      <c r="G4997" s="151"/>
      <c r="H4997" s="23">
        <f>MONTH(CtasReceber[[#This Row],[Data Vencimento]])</f>
        <v>1</v>
      </c>
      <c r="I4997" s="23">
        <f>YEAR(CtasReceber[[#This Row],[Data Vencimento]])</f>
        <v>1900</v>
      </c>
      <c r="J4997" s="156"/>
      <c r="K4997" s="23">
        <f>MONTH(CtasReceber[[#This Row],[Data Recebimento]])</f>
        <v>1</v>
      </c>
      <c r="L4997" s="23">
        <f>YEAR(CtasReceber[[#This Row],[Data Recebimento]])</f>
        <v>1900</v>
      </c>
      <c r="M4997" s="154"/>
      <c r="N4997" s="208"/>
      <c r="O4997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8" spans="1:15">
      <c r="A4998" s="156"/>
      <c r="B4998" s="220"/>
      <c r="C4998" s="150"/>
      <c r="D4998" s="150"/>
      <c r="E4998" s="150"/>
      <c r="F4998" s="150"/>
      <c r="G4998" s="151"/>
      <c r="H4998" s="23">
        <f>MONTH(CtasReceber[[#This Row],[Data Vencimento]])</f>
        <v>1</v>
      </c>
      <c r="I4998" s="23">
        <f>YEAR(CtasReceber[[#This Row],[Data Vencimento]])</f>
        <v>1900</v>
      </c>
      <c r="J4998" s="156"/>
      <c r="K4998" s="23">
        <f>MONTH(CtasReceber[[#This Row],[Data Recebimento]])</f>
        <v>1</v>
      </c>
      <c r="L4998" s="23">
        <f>YEAR(CtasReceber[[#This Row],[Data Recebimento]])</f>
        <v>1900</v>
      </c>
      <c r="M4998" s="154"/>
      <c r="N4998" s="208"/>
      <c r="O4998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4999" spans="1:15">
      <c r="A4999" s="156"/>
      <c r="B4999" s="220"/>
      <c r="C4999" s="150"/>
      <c r="D4999" s="150"/>
      <c r="E4999" s="150"/>
      <c r="F4999" s="150"/>
      <c r="G4999" s="151"/>
      <c r="H4999" s="23">
        <f>MONTH(CtasReceber[[#This Row],[Data Vencimento]])</f>
        <v>1</v>
      </c>
      <c r="I4999" s="23">
        <f>YEAR(CtasReceber[[#This Row],[Data Vencimento]])</f>
        <v>1900</v>
      </c>
      <c r="J4999" s="156"/>
      <c r="K4999" s="23">
        <f>MONTH(CtasReceber[[#This Row],[Data Recebimento]])</f>
        <v>1</v>
      </c>
      <c r="L4999" s="23">
        <f>YEAR(CtasReceber[[#This Row],[Data Recebimento]])</f>
        <v>1900</v>
      </c>
      <c r="M4999" s="154"/>
      <c r="N4999" s="208"/>
      <c r="O4999" s="28" t="str">
        <f ca="1">IF(CtasReceber[[#This Row],[Data Recebimento]]&gt;1,"Pago", IF(CtasReceber[[#This Row],[Data Vencimento]]&gt;Parametros!$B$6,"Aberto", IF(CtasReceber[[#This Row],[Data Vencimento]]=Parametros!$B$6,"Aberto", IF(CtasReceber[[#This Row],[Ano Vencimemto]]=1900,"","Vencido"))))</f>
        <v/>
      </c>
    </row>
    <row r="5000" spans="1:15">
      <c r="A5000" s="149" t="s">
        <v>97</v>
      </c>
      <c r="G5000" s="5">
        <f>SUBTOTAL(109,CtasReceber[Valor (R$)])</f>
        <v>1500900000</v>
      </c>
      <c r="H5000" s="5"/>
      <c r="I5000" s="5"/>
    </row>
  </sheetData>
  <sheetProtection algorithmName="SHA-512" hashValue="jZ0pw0nEED6y9SiDC+TKhRHYk0W3bIuDTmofeEFBQ+d7w1mfsgOc/p92TI9gOUsXLfvtka0ezf0ZjvpckA6ToQ==" saltValue="ujM34ifLRjI0nE+DgYKdHA==" spinCount="100000" sheet="1" objects="1" scenarios="1" formatColumns="0" autoFilter="0"/>
  <phoneticPr fontId="10" type="noConversion"/>
  <conditionalFormatting sqref="O7:O4999">
    <cfRule type="cellIs" dxfId="92" priority="2" operator="equal">
      <formula>"Aberto"</formula>
    </cfRule>
    <cfRule type="cellIs" dxfId="91" priority="3" operator="equal">
      <formula>"Pago"</formula>
    </cfRule>
  </conditionalFormatting>
  <conditionalFormatting sqref="O7:O4999">
    <cfRule type="cellIs" dxfId="90" priority="1" operator="equal">
      <formula>"Vencido"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7251752A-8BA6-4CFC-B040-E4BF12B1499A}">
          <x14:formula1>
            <xm:f>'Plano de Contas'!$A$7:$A$29</xm:f>
          </x14:formula1>
          <xm:sqref>C7:C4999</xm:sqref>
        </x14:dataValidation>
        <x14:dataValidation type="list" allowBlank="1" showInputMessage="1" showErrorMessage="1" xr:uid="{EA73CFAC-F6A8-4F79-98A3-41749202C36F}">
          <x14:formula1>
            <xm:f>Parametros!$C$8:$C$18</xm:f>
          </x14:formula1>
          <xm:sqref>N7:N4999</xm:sqref>
        </x14:dataValidation>
        <x14:dataValidation type="list" allowBlank="1" showInputMessage="1" showErrorMessage="1" xr:uid="{C9CD6B5C-F467-4F85-86CF-6AC4E1644ED3}">
          <x14:formula1>
            <xm:f>Parametros!$A$9:$A$18</xm:f>
          </x14:formula1>
          <xm:sqref>D7:D4999</xm:sqref>
        </x14:dataValidation>
        <x14:dataValidation type="list" allowBlank="1" showInputMessage="1" showErrorMessage="1" xr:uid="{90858EAE-73C6-4858-8795-34B2101B4824}">
          <x14:formula1>
            <xm:f>'Clientes'!$A$7:$A$2999</xm:f>
          </x14:formula1>
          <xm:sqref>E7:E4999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609FA-37EA-41E3-B65F-103BE54049D7}">
  <dimension ref="A1:BR217"/>
  <sheetViews>
    <sheetView workbookViewId="0">
      <pane xSplit="1" ySplit="8" topLeftCell="BI111" activePane="bottomRight" state="frozen"/>
      <selection pane="topRight" activeCell="B1" sqref="B1"/>
      <selection pane="bottomLeft" activeCell="A10" sqref="A10"/>
      <selection pane="bottomRight" activeCell="BW138" sqref="BW138"/>
    </sheetView>
  </sheetViews>
  <sheetFormatPr defaultRowHeight="15"/>
  <cols>
    <col min="1" max="1" width="60.5703125" bestFit="1" customWidth="1"/>
    <col min="2" max="3" width="22.7109375" bestFit="1" customWidth="1"/>
    <col min="4" max="65" width="22.5703125" bestFit="1" customWidth="1"/>
  </cols>
  <sheetData>
    <row r="1" spans="1:70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2"/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2"/>
      <c r="BM1" s="72"/>
      <c r="BN1" s="71"/>
      <c r="BO1" s="71"/>
      <c r="BP1" s="71"/>
      <c r="BQ1" s="71"/>
      <c r="BR1" s="71"/>
    </row>
    <row r="2" spans="1:70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2"/>
      <c r="BI2" s="72"/>
      <c r="BJ2" s="72"/>
      <c r="BK2" s="72"/>
      <c r="BL2" s="72"/>
      <c r="BM2" s="72"/>
      <c r="BN2" s="71"/>
      <c r="BO2" s="71"/>
      <c r="BP2" s="71"/>
      <c r="BQ2" s="71"/>
      <c r="BR2" s="71"/>
    </row>
    <row r="3" spans="1:70">
      <c r="A3" s="72"/>
      <c r="B3" s="72"/>
      <c r="C3" s="72"/>
      <c r="D3" s="72"/>
      <c r="E3" s="72"/>
      <c r="F3" s="77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2"/>
      <c r="AN3" s="72"/>
      <c r="AO3" s="72"/>
      <c r="AP3" s="72"/>
      <c r="AQ3" s="72"/>
      <c r="AR3" s="72"/>
      <c r="AS3" s="72"/>
      <c r="AT3" s="72"/>
      <c r="AU3" s="72"/>
      <c r="AV3" s="72"/>
      <c r="AW3" s="72"/>
      <c r="AX3" s="72"/>
      <c r="AY3" s="72"/>
      <c r="AZ3" s="72"/>
      <c r="BA3" s="72"/>
      <c r="BB3" s="72"/>
      <c r="BC3" s="72"/>
      <c r="BD3" s="72"/>
      <c r="BE3" s="72"/>
      <c r="BF3" s="72"/>
      <c r="BG3" s="72"/>
      <c r="BH3" s="72"/>
      <c r="BI3" s="72"/>
      <c r="BJ3" s="72"/>
      <c r="BK3" s="72"/>
      <c r="BL3" s="72"/>
      <c r="BM3" s="72"/>
      <c r="BN3" s="71"/>
      <c r="BO3" s="71"/>
      <c r="BP3" s="71"/>
      <c r="BQ3" s="71"/>
      <c r="BR3" s="71"/>
    </row>
    <row r="4" spans="1:70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2"/>
      <c r="AN4" s="72"/>
      <c r="AO4" s="72"/>
      <c r="AP4" s="72"/>
      <c r="AQ4" s="72"/>
      <c r="AR4" s="72"/>
      <c r="AS4" s="72"/>
      <c r="AT4" s="72"/>
      <c r="AU4" s="72"/>
      <c r="AV4" s="72"/>
      <c r="AW4" s="72"/>
      <c r="AX4" s="72"/>
      <c r="AY4" s="72"/>
      <c r="AZ4" s="72"/>
      <c r="BA4" s="72"/>
      <c r="BB4" s="72"/>
      <c r="BC4" s="72"/>
      <c r="BD4" s="72"/>
      <c r="BE4" s="72"/>
      <c r="BF4" s="72"/>
      <c r="BG4" s="72"/>
      <c r="BH4" s="72"/>
      <c r="BI4" s="72"/>
      <c r="BJ4" s="72"/>
      <c r="BK4" s="72"/>
      <c r="BL4" s="72"/>
      <c r="BM4" s="72"/>
      <c r="BN4" s="71"/>
      <c r="BO4" s="71"/>
      <c r="BP4" s="71"/>
      <c r="BQ4" s="71"/>
      <c r="BR4" s="71"/>
    </row>
    <row r="5" spans="1:70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3"/>
      <c r="AN5" s="73"/>
      <c r="AO5" s="73"/>
      <c r="AP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1"/>
      <c r="BO5" s="71"/>
      <c r="BP5" s="71"/>
      <c r="BQ5" s="71"/>
      <c r="BR5" s="71"/>
    </row>
    <row r="6" spans="1:70" hidden="1">
      <c r="B6" s="22">
        <f>A7</f>
        <v>44593</v>
      </c>
      <c r="C6" s="22">
        <f>B6</f>
        <v>44593</v>
      </c>
      <c r="D6" s="22">
        <f>C6+1</f>
        <v>44594</v>
      </c>
      <c r="E6" s="22">
        <f>D6</f>
        <v>44594</v>
      </c>
      <c r="F6" s="22">
        <f>E6+1</f>
        <v>44595</v>
      </c>
      <c r="G6" s="22">
        <f>F6</f>
        <v>44595</v>
      </c>
      <c r="H6" s="22">
        <f>G6+1</f>
        <v>44596</v>
      </c>
      <c r="I6" s="22">
        <f>H6</f>
        <v>44596</v>
      </c>
      <c r="J6" s="22">
        <f>I6+1</f>
        <v>44597</v>
      </c>
      <c r="K6" s="22">
        <f>J6</f>
        <v>44597</v>
      </c>
      <c r="L6" s="22">
        <f>K6+1</f>
        <v>44598</v>
      </c>
      <c r="M6" s="22">
        <f>L6</f>
        <v>44598</v>
      </c>
      <c r="N6" s="22">
        <f>M6+1</f>
        <v>44599</v>
      </c>
      <c r="O6" s="22">
        <f>N6</f>
        <v>44599</v>
      </c>
      <c r="P6" s="22">
        <f>O6+1</f>
        <v>44600</v>
      </c>
      <c r="Q6" s="22">
        <f>P6</f>
        <v>44600</v>
      </c>
      <c r="R6" s="22">
        <f>Q6+1</f>
        <v>44601</v>
      </c>
      <c r="S6" s="22">
        <f>R6</f>
        <v>44601</v>
      </c>
      <c r="T6" s="22">
        <f>S6+1</f>
        <v>44602</v>
      </c>
      <c r="U6" s="22">
        <f>T6</f>
        <v>44602</v>
      </c>
      <c r="V6" s="22">
        <f>U6+1</f>
        <v>44603</v>
      </c>
      <c r="W6" s="22">
        <f>V6</f>
        <v>44603</v>
      </c>
      <c r="X6" s="22">
        <f>W6+1</f>
        <v>44604</v>
      </c>
      <c r="Y6" s="22">
        <f>X6</f>
        <v>44604</v>
      </c>
      <c r="Z6" s="22">
        <f>Y6+1</f>
        <v>44605</v>
      </c>
      <c r="AA6" s="22">
        <f>Z6</f>
        <v>44605</v>
      </c>
      <c r="AB6" s="22">
        <f>AA6+1</f>
        <v>44606</v>
      </c>
      <c r="AC6" s="22">
        <f>AB6</f>
        <v>44606</v>
      </c>
      <c r="AD6" s="22">
        <f>AC6+1</f>
        <v>44607</v>
      </c>
      <c r="AE6" s="22">
        <f>AD6</f>
        <v>44607</v>
      </c>
      <c r="AF6" s="22">
        <f>AE6+1</f>
        <v>44608</v>
      </c>
      <c r="AG6" s="22">
        <f>AF6</f>
        <v>44608</v>
      </c>
      <c r="AH6" s="22">
        <f>AG6+1</f>
        <v>44609</v>
      </c>
      <c r="AI6" s="22">
        <f>AH6</f>
        <v>44609</v>
      </c>
      <c r="AJ6" s="22">
        <f>AI6+1</f>
        <v>44610</v>
      </c>
      <c r="AK6" s="22">
        <f>AJ6</f>
        <v>44610</v>
      </c>
      <c r="AL6" s="22">
        <f>AK6+1</f>
        <v>44611</v>
      </c>
      <c r="AM6" s="22">
        <f>AL6</f>
        <v>44611</v>
      </c>
      <c r="AN6" s="22">
        <f>AM6+1</f>
        <v>44612</v>
      </c>
      <c r="AO6" s="22">
        <f>AN6</f>
        <v>44612</v>
      </c>
      <c r="AP6" s="22">
        <f>AO6+1</f>
        <v>44613</v>
      </c>
      <c r="AQ6" s="22">
        <f>AP6</f>
        <v>44613</v>
      </c>
      <c r="AR6" s="22">
        <f>AQ6+1</f>
        <v>44614</v>
      </c>
      <c r="AS6" s="22">
        <f>AR6</f>
        <v>44614</v>
      </c>
      <c r="AT6" s="22">
        <f>AS6+1</f>
        <v>44615</v>
      </c>
      <c r="AU6" s="22">
        <f>AT6</f>
        <v>44615</v>
      </c>
      <c r="AV6" s="22">
        <f>AU6+1</f>
        <v>44616</v>
      </c>
      <c r="AW6" s="22">
        <f>AV6</f>
        <v>44616</v>
      </c>
      <c r="AX6" s="22">
        <f>AW6+1</f>
        <v>44617</v>
      </c>
      <c r="AY6" s="22">
        <f>AX6</f>
        <v>44617</v>
      </c>
      <c r="AZ6" s="22">
        <f>AY6+1</f>
        <v>44618</v>
      </c>
      <c r="BA6" s="22">
        <f>AZ6</f>
        <v>44618</v>
      </c>
      <c r="BB6" s="22">
        <f>BA6+1</f>
        <v>44619</v>
      </c>
      <c r="BC6" s="22">
        <f>BB6</f>
        <v>44619</v>
      </c>
      <c r="BD6" s="22">
        <f>BC6+1</f>
        <v>44620</v>
      </c>
      <c r="BE6" s="22">
        <f>BD6</f>
        <v>44620</v>
      </c>
      <c r="BF6" s="22">
        <f>BE6+1</f>
        <v>44621</v>
      </c>
      <c r="BG6" s="22">
        <f>BF6</f>
        <v>44621</v>
      </c>
      <c r="BH6" s="22">
        <f>BG6+1</f>
        <v>44622</v>
      </c>
      <c r="BI6" s="22">
        <f>BH6</f>
        <v>44622</v>
      </c>
      <c r="BJ6" s="22">
        <f>BI6+1</f>
        <v>44623</v>
      </c>
      <c r="BK6" s="22">
        <f>BJ6</f>
        <v>44623</v>
      </c>
      <c r="BL6" s="22">
        <f>BK6+1</f>
        <v>44624</v>
      </c>
      <c r="BM6" s="22">
        <f>BL6</f>
        <v>44624</v>
      </c>
      <c r="BN6" s="71"/>
      <c r="BO6" s="71"/>
      <c r="BP6" s="71"/>
      <c r="BQ6" s="71"/>
      <c r="BR6" s="71"/>
    </row>
    <row r="7" spans="1:70" ht="15.75" customHeight="1">
      <c r="A7" s="217">
        <v>44593</v>
      </c>
      <c r="B7" s="229">
        <f>B6</f>
        <v>44593</v>
      </c>
      <c r="C7" s="230"/>
      <c r="D7" s="229">
        <f>B7+1</f>
        <v>44594</v>
      </c>
      <c r="E7" s="230"/>
      <c r="F7" s="229">
        <f>D7+1</f>
        <v>44595</v>
      </c>
      <c r="G7" s="230"/>
      <c r="H7" s="229">
        <f>F7+1</f>
        <v>44596</v>
      </c>
      <c r="I7" s="230"/>
      <c r="J7" s="229">
        <f>H7+1</f>
        <v>44597</v>
      </c>
      <c r="K7" s="230"/>
      <c r="L7" s="229">
        <f>J7+1</f>
        <v>44598</v>
      </c>
      <c r="M7" s="230"/>
      <c r="N7" s="229">
        <f>L7+1</f>
        <v>44599</v>
      </c>
      <c r="O7" s="230"/>
      <c r="P7" s="229">
        <f>N7+1</f>
        <v>44600</v>
      </c>
      <c r="Q7" s="230"/>
      <c r="R7" s="229">
        <f>P7+1</f>
        <v>44601</v>
      </c>
      <c r="S7" s="230"/>
      <c r="T7" s="229">
        <f>R7+1</f>
        <v>44602</v>
      </c>
      <c r="U7" s="230"/>
      <c r="V7" s="229">
        <f>T7+1</f>
        <v>44603</v>
      </c>
      <c r="W7" s="230"/>
      <c r="X7" s="229">
        <f>V7+1</f>
        <v>44604</v>
      </c>
      <c r="Y7" s="230"/>
      <c r="Z7" s="229">
        <f>X7+1</f>
        <v>44605</v>
      </c>
      <c r="AA7" s="230"/>
      <c r="AB7" s="229">
        <f>Z7+1</f>
        <v>44606</v>
      </c>
      <c r="AC7" s="230"/>
      <c r="AD7" s="229">
        <f>AB7+1</f>
        <v>44607</v>
      </c>
      <c r="AE7" s="230"/>
      <c r="AF7" s="229">
        <f>AD7+1</f>
        <v>44608</v>
      </c>
      <c r="AG7" s="230"/>
      <c r="AH7" s="229">
        <f>AF7+1</f>
        <v>44609</v>
      </c>
      <c r="AI7" s="230"/>
      <c r="AJ7" s="229">
        <f>AH7+1</f>
        <v>44610</v>
      </c>
      <c r="AK7" s="230"/>
      <c r="AL7" s="229">
        <f>AJ7+1</f>
        <v>44611</v>
      </c>
      <c r="AM7" s="230"/>
      <c r="AN7" s="229">
        <f>AL7+1</f>
        <v>44612</v>
      </c>
      <c r="AO7" s="230"/>
      <c r="AP7" s="229">
        <f>AN7+1</f>
        <v>44613</v>
      </c>
      <c r="AQ7" s="230"/>
      <c r="AR7" s="229">
        <f>AP7+1</f>
        <v>44614</v>
      </c>
      <c r="AS7" s="230"/>
      <c r="AT7" s="229">
        <f>AR7+1</f>
        <v>44615</v>
      </c>
      <c r="AU7" s="230"/>
      <c r="AV7" s="229">
        <f>AT7+1</f>
        <v>44616</v>
      </c>
      <c r="AW7" s="230"/>
      <c r="AX7" s="229">
        <f>AV7+1</f>
        <v>44617</v>
      </c>
      <c r="AY7" s="230"/>
      <c r="AZ7" s="229">
        <f>AX7+1</f>
        <v>44618</v>
      </c>
      <c r="BA7" s="230"/>
      <c r="BB7" s="229">
        <f>AZ7+1</f>
        <v>44619</v>
      </c>
      <c r="BC7" s="230"/>
      <c r="BD7" s="229">
        <f>BB7+1</f>
        <v>44620</v>
      </c>
      <c r="BE7" s="230"/>
      <c r="BF7" s="229">
        <f>BD7+1</f>
        <v>44621</v>
      </c>
      <c r="BG7" s="230"/>
      <c r="BH7" s="229">
        <f>BF7+1</f>
        <v>44622</v>
      </c>
      <c r="BI7" s="230"/>
      <c r="BJ7" s="229">
        <f>BH7+1</f>
        <v>44623</v>
      </c>
      <c r="BK7" s="230"/>
      <c r="BL7" s="229">
        <f>BJ7+1</f>
        <v>44624</v>
      </c>
      <c r="BM7" s="230"/>
      <c r="BN7" s="71"/>
      <c r="BO7" s="71"/>
      <c r="BP7" s="71"/>
      <c r="BQ7" s="71"/>
      <c r="BR7" s="71"/>
    </row>
    <row r="8" spans="1:70" ht="15.75" customHeight="1">
      <c r="A8" s="188">
        <v>-300</v>
      </c>
      <c r="B8" s="86" t="s">
        <v>112</v>
      </c>
      <c r="C8" s="86" t="s">
        <v>113</v>
      </c>
      <c r="D8" s="86" t="s">
        <v>112</v>
      </c>
      <c r="E8" s="86" t="s">
        <v>113</v>
      </c>
      <c r="F8" s="86" t="s">
        <v>112</v>
      </c>
      <c r="G8" s="86" t="s">
        <v>113</v>
      </c>
      <c r="H8" s="86" t="s">
        <v>112</v>
      </c>
      <c r="I8" s="86" t="s">
        <v>113</v>
      </c>
      <c r="J8" s="86" t="s">
        <v>112</v>
      </c>
      <c r="K8" s="86" t="s">
        <v>113</v>
      </c>
      <c r="L8" s="86" t="s">
        <v>112</v>
      </c>
      <c r="M8" s="86" t="s">
        <v>113</v>
      </c>
      <c r="N8" s="86" t="s">
        <v>112</v>
      </c>
      <c r="O8" s="86" t="s">
        <v>113</v>
      </c>
      <c r="P8" s="86" t="s">
        <v>112</v>
      </c>
      <c r="Q8" s="86" t="s">
        <v>113</v>
      </c>
      <c r="R8" s="86" t="s">
        <v>112</v>
      </c>
      <c r="S8" s="86" t="s">
        <v>113</v>
      </c>
      <c r="T8" s="86" t="s">
        <v>112</v>
      </c>
      <c r="U8" s="86" t="s">
        <v>113</v>
      </c>
      <c r="V8" s="86" t="s">
        <v>112</v>
      </c>
      <c r="W8" s="86" t="s">
        <v>113</v>
      </c>
      <c r="X8" s="86" t="s">
        <v>112</v>
      </c>
      <c r="Y8" s="86" t="s">
        <v>113</v>
      </c>
      <c r="Z8" s="86" t="s">
        <v>112</v>
      </c>
      <c r="AA8" s="86" t="s">
        <v>113</v>
      </c>
      <c r="AB8" s="86" t="s">
        <v>112</v>
      </c>
      <c r="AC8" s="86" t="s">
        <v>113</v>
      </c>
      <c r="AD8" s="86" t="s">
        <v>112</v>
      </c>
      <c r="AE8" s="86" t="s">
        <v>113</v>
      </c>
      <c r="AF8" s="86" t="s">
        <v>112</v>
      </c>
      <c r="AG8" s="86" t="s">
        <v>113</v>
      </c>
      <c r="AH8" s="86" t="s">
        <v>112</v>
      </c>
      <c r="AI8" s="86" t="s">
        <v>113</v>
      </c>
      <c r="AJ8" s="86" t="s">
        <v>112</v>
      </c>
      <c r="AK8" s="86" t="s">
        <v>113</v>
      </c>
      <c r="AL8" s="86" t="s">
        <v>112</v>
      </c>
      <c r="AM8" s="86" t="s">
        <v>113</v>
      </c>
      <c r="AN8" s="86" t="s">
        <v>112</v>
      </c>
      <c r="AO8" s="86" t="s">
        <v>113</v>
      </c>
      <c r="AP8" s="86" t="s">
        <v>112</v>
      </c>
      <c r="AQ8" s="86" t="s">
        <v>113</v>
      </c>
      <c r="AR8" s="86" t="s">
        <v>112</v>
      </c>
      <c r="AS8" s="86" t="s">
        <v>113</v>
      </c>
      <c r="AT8" s="86" t="s">
        <v>112</v>
      </c>
      <c r="AU8" s="86" t="s">
        <v>113</v>
      </c>
      <c r="AV8" s="86" t="s">
        <v>112</v>
      </c>
      <c r="AW8" s="86" t="s">
        <v>113</v>
      </c>
      <c r="AX8" s="86" t="s">
        <v>112</v>
      </c>
      <c r="AY8" s="86" t="s">
        <v>113</v>
      </c>
      <c r="AZ8" s="86" t="s">
        <v>112</v>
      </c>
      <c r="BA8" s="86" t="s">
        <v>113</v>
      </c>
      <c r="BB8" s="86" t="s">
        <v>112</v>
      </c>
      <c r="BC8" s="86" t="s">
        <v>113</v>
      </c>
      <c r="BD8" s="86" t="s">
        <v>112</v>
      </c>
      <c r="BE8" s="86" t="s">
        <v>113</v>
      </c>
      <c r="BF8" s="86" t="s">
        <v>112</v>
      </c>
      <c r="BG8" s="86" t="s">
        <v>113</v>
      </c>
      <c r="BH8" s="86" t="s">
        <v>112</v>
      </c>
      <c r="BI8" s="86" t="s">
        <v>113</v>
      </c>
      <c r="BJ8" s="86" t="s">
        <v>112</v>
      </c>
      <c r="BK8" s="86" t="s">
        <v>113</v>
      </c>
      <c r="BL8" s="86" t="s">
        <v>112</v>
      </c>
      <c r="BM8" s="86" t="s">
        <v>113</v>
      </c>
      <c r="BN8" s="71"/>
      <c r="BO8" s="71"/>
      <c r="BP8" s="71"/>
      <c r="BQ8" s="71"/>
      <c r="BR8" s="71"/>
    </row>
    <row r="9" spans="1:70" ht="18.75">
      <c r="A9" s="79" t="s">
        <v>114</v>
      </c>
      <c r="B9" s="80">
        <f t="shared" ref="B9:AG9" si="0">SUM(B10:B21)</f>
        <v>1000500000</v>
      </c>
      <c r="C9" s="80">
        <f t="shared" si="0"/>
        <v>1000500000</v>
      </c>
      <c r="D9" s="80">
        <f t="shared" si="0"/>
        <v>0</v>
      </c>
      <c r="E9" s="80">
        <f t="shared" si="0"/>
        <v>0</v>
      </c>
      <c r="F9" s="80">
        <f t="shared" si="0"/>
        <v>0</v>
      </c>
      <c r="G9" s="80">
        <f t="shared" si="0"/>
        <v>0</v>
      </c>
      <c r="H9" s="80">
        <f t="shared" si="0"/>
        <v>0</v>
      </c>
      <c r="I9" s="80">
        <f t="shared" si="0"/>
        <v>0</v>
      </c>
      <c r="J9" s="80">
        <f t="shared" si="0"/>
        <v>0</v>
      </c>
      <c r="K9" s="80">
        <f t="shared" si="0"/>
        <v>0</v>
      </c>
      <c r="L9" s="80">
        <f t="shared" si="0"/>
        <v>0</v>
      </c>
      <c r="M9" s="80">
        <f t="shared" si="0"/>
        <v>0</v>
      </c>
      <c r="N9" s="80">
        <f t="shared" si="0"/>
        <v>0</v>
      </c>
      <c r="O9" s="80">
        <f t="shared" si="0"/>
        <v>0</v>
      </c>
      <c r="P9" s="80">
        <f t="shared" si="0"/>
        <v>0</v>
      </c>
      <c r="Q9" s="80">
        <f t="shared" si="0"/>
        <v>0</v>
      </c>
      <c r="R9" s="80">
        <f t="shared" si="0"/>
        <v>0</v>
      </c>
      <c r="S9" s="80">
        <f t="shared" si="0"/>
        <v>0</v>
      </c>
      <c r="T9" s="80">
        <f t="shared" si="0"/>
        <v>0</v>
      </c>
      <c r="U9" s="80">
        <f t="shared" si="0"/>
        <v>0</v>
      </c>
      <c r="V9" s="80">
        <f t="shared" si="0"/>
        <v>0</v>
      </c>
      <c r="W9" s="80">
        <f t="shared" si="0"/>
        <v>0</v>
      </c>
      <c r="X9" s="80">
        <f t="shared" si="0"/>
        <v>0</v>
      </c>
      <c r="Y9" s="80">
        <f t="shared" si="0"/>
        <v>0</v>
      </c>
      <c r="Z9" s="80">
        <f t="shared" si="0"/>
        <v>0</v>
      </c>
      <c r="AA9" s="80">
        <f t="shared" si="0"/>
        <v>0</v>
      </c>
      <c r="AB9" s="80">
        <f t="shared" si="0"/>
        <v>0</v>
      </c>
      <c r="AC9" s="80">
        <f t="shared" si="0"/>
        <v>0</v>
      </c>
      <c r="AD9" s="80">
        <f t="shared" si="0"/>
        <v>0</v>
      </c>
      <c r="AE9" s="80">
        <f t="shared" si="0"/>
        <v>0</v>
      </c>
      <c r="AF9" s="80">
        <f t="shared" si="0"/>
        <v>0</v>
      </c>
      <c r="AG9" s="80">
        <f t="shared" si="0"/>
        <v>0</v>
      </c>
      <c r="AH9" s="80">
        <f t="shared" ref="AH9:BM9" si="1">SUM(AH10:AH21)</f>
        <v>0</v>
      </c>
      <c r="AI9" s="80">
        <f t="shared" si="1"/>
        <v>0</v>
      </c>
      <c r="AJ9" s="80">
        <f t="shared" si="1"/>
        <v>0</v>
      </c>
      <c r="AK9" s="80">
        <f t="shared" si="1"/>
        <v>0</v>
      </c>
      <c r="AL9" s="80">
        <f t="shared" si="1"/>
        <v>0</v>
      </c>
      <c r="AM9" s="80">
        <f t="shared" si="1"/>
        <v>0</v>
      </c>
      <c r="AN9" s="80">
        <f t="shared" si="1"/>
        <v>0</v>
      </c>
      <c r="AO9" s="80">
        <f t="shared" si="1"/>
        <v>0</v>
      </c>
      <c r="AP9" s="80">
        <f t="shared" si="1"/>
        <v>0</v>
      </c>
      <c r="AQ9" s="80">
        <f t="shared" si="1"/>
        <v>0</v>
      </c>
      <c r="AR9" s="80">
        <f t="shared" si="1"/>
        <v>0</v>
      </c>
      <c r="AS9" s="80">
        <f t="shared" si="1"/>
        <v>0</v>
      </c>
      <c r="AT9" s="80">
        <f t="shared" si="1"/>
        <v>0</v>
      </c>
      <c r="AU9" s="80">
        <f t="shared" si="1"/>
        <v>0</v>
      </c>
      <c r="AV9" s="80">
        <f t="shared" si="1"/>
        <v>0</v>
      </c>
      <c r="AW9" s="80">
        <f t="shared" si="1"/>
        <v>0</v>
      </c>
      <c r="AX9" s="80">
        <f t="shared" si="1"/>
        <v>0</v>
      </c>
      <c r="AY9" s="80">
        <f t="shared" si="1"/>
        <v>0</v>
      </c>
      <c r="AZ9" s="80">
        <f t="shared" si="1"/>
        <v>0</v>
      </c>
      <c r="BA9" s="80">
        <f t="shared" si="1"/>
        <v>0</v>
      </c>
      <c r="BB9" s="80">
        <f t="shared" si="1"/>
        <v>0</v>
      </c>
      <c r="BC9" s="80">
        <f t="shared" si="1"/>
        <v>0</v>
      </c>
      <c r="BD9" s="80">
        <f t="shared" si="1"/>
        <v>0</v>
      </c>
      <c r="BE9" s="80">
        <f t="shared" si="1"/>
        <v>0</v>
      </c>
      <c r="BF9" s="80">
        <f t="shared" si="1"/>
        <v>0</v>
      </c>
      <c r="BG9" s="80">
        <f t="shared" si="1"/>
        <v>0</v>
      </c>
      <c r="BH9" s="80">
        <f t="shared" si="1"/>
        <v>0</v>
      </c>
      <c r="BI9" s="80">
        <f t="shared" si="1"/>
        <v>0</v>
      </c>
      <c r="BJ9" s="80">
        <f t="shared" si="1"/>
        <v>0</v>
      </c>
      <c r="BK9" s="80">
        <f t="shared" si="1"/>
        <v>0</v>
      </c>
      <c r="BL9" s="80">
        <f t="shared" si="1"/>
        <v>0</v>
      </c>
      <c r="BM9" s="80">
        <f t="shared" si="1"/>
        <v>0</v>
      </c>
      <c r="BN9" s="71"/>
      <c r="BO9" s="71"/>
      <c r="BP9" s="71"/>
      <c r="BQ9" s="71"/>
      <c r="BR9" s="71"/>
    </row>
    <row r="10" spans="1:70">
      <c r="A10" s="29" t="str">
        <f>'Plano de Contas'!A8</f>
        <v>3.1.1 Boleto</v>
      </c>
      <c r="B10" s="60">
        <f>SUMIFS('Ctas Receber'!$G:$G,'Ctas Receber'!$J:$J,'Fluxo de Caixa'!$B$6,'Ctas Receber'!$N:$N,Parametros!$C$8,'Ctas Receber'!$C:$C,'Fluxo de Caixa'!$A10)</f>
        <v>1000000000</v>
      </c>
      <c r="C10" s="61">
        <f>SUMIFS('Ctas Receber'!$G:$G,'Ctas Receber'!$M:$M,'Fluxo de Caixa'!$C$6,'Ctas Receber'!$N:$N,Parametros!$C$8,'Ctas Receber'!$C:$C,'Fluxo de Caixa'!$A10)</f>
        <v>1000000000</v>
      </c>
      <c r="D10" s="60">
        <f>SUMIFS('Ctas Receber'!$G:$G,'Ctas Receber'!$J:$J,'Fluxo de Caixa'!$D$6,'Ctas Receber'!$N:$N,Parametros!$C$8,'Ctas Receber'!$C:$C,'Fluxo de Caixa'!$A10)</f>
        <v>0</v>
      </c>
      <c r="E10" s="61">
        <f>SUMIFS('Ctas Receber'!$G:$G,'Ctas Receber'!$M:$M,'Fluxo de Caixa'!$E$6,'Ctas Receber'!$N:$N,Parametros!$C$8,'Ctas Receber'!$C:$C,'Fluxo de Caixa'!$A:C)</f>
        <v>0</v>
      </c>
      <c r="F10" s="60">
        <f>SUMIFS('Ctas Receber'!$G:$G,'Ctas Receber'!$J:$J,'Fluxo de Caixa'!$F$6,'Ctas Receber'!$N:$N,Parametros!$C$8,'Ctas Receber'!$C:$C,'Fluxo de Caixa'!$A10)</f>
        <v>0</v>
      </c>
      <c r="G10" s="61">
        <f>SUMIFS('Ctas Receber'!$G:$G,'Ctas Receber'!$M:$M,'Fluxo de Caixa'!$G$6,'Ctas Receber'!$N:$N,Parametros!$C$8,'Ctas Receber'!$C:$C,'Fluxo de Caixa'!$A:E)</f>
        <v>0</v>
      </c>
      <c r="H10" s="60">
        <f>SUMIFS('Ctas Receber'!$G:$G,'Ctas Receber'!$J:$J,'Fluxo de Caixa'!$H$6,'Ctas Receber'!$N:$N,Parametros!$C$8,'Ctas Receber'!$C:$C,'Fluxo de Caixa'!$A10)</f>
        <v>0</v>
      </c>
      <c r="I10" s="61">
        <f>SUMIFS('Ctas Receber'!$G:$G,'Ctas Receber'!$M:$M,'Fluxo de Caixa'!$I$6,'Ctas Receber'!$N:$N,Parametros!$C$8,'Ctas Receber'!$C:$C,'Fluxo de Caixa'!$A:G)</f>
        <v>0</v>
      </c>
      <c r="J10" s="60">
        <f>SUMIFS('Ctas Receber'!$G:$G,'Ctas Receber'!$J:$J,'Fluxo de Caixa'!$J$6,'Ctas Receber'!$N:$N,Parametros!$C$8,'Ctas Receber'!$C:$C,'Fluxo de Caixa'!$A10)</f>
        <v>0</v>
      </c>
      <c r="K10" s="61">
        <f>SUMIFS('Ctas Receber'!$G:$G,'Ctas Receber'!$M:$M,'Fluxo de Caixa'!$K$6,'Ctas Receber'!$N:$N,Parametros!$C$8,'Ctas Receber'!$C:$C,'Fluxo de Caixa'!$A:I)</f>
        <v>0</v>
      </c>
      <c r="L10" s="60">
        <f>SUMIFS('Ctas Receber'!$G:$G,'Ctas Receber'!$J:$J,'Fluxo de Caixa'!$L$6,'Ctas Receber'!$N:$N,Parametros!$C$8,'Ctas Receber'!$C:$C,'Fluxo de Caixa'!$A10)</f>
        <v>0</v>
      </c>
      <c r="M10" s="61">
        <f>SUMIFS('Ctas Receber'!$G:$G,'Ctas Receber'!$M:$M,'Fluxo de Caixa'!$M$6,'Ctas Receber'!$N:$N,Parametros!$C$8,'Ctas Receber'!$C:$C,'Fluxo de Caixa'!$A:K)</f>
        <v>0</v>
      </c>
      <c r="N10" s="60">
        <f>SUMIFS('Ctas Receber'!$G:$G,'Ctas Receber'!$J:$J,'Fluxo de Caixa'!$N$6,'Ctas Receber'!$N:$N,Parametros!$C$8,'Ctas Receber'!$C:$C,'Fluxo de Caixa'!$A10)</f>
        <v>0</v>
      </c>
      <c r="O10" s="61">
        <f>SUMIFS('Ctas Receber'!$G:$G,'Ctas Receber'!$M:$M,'Fluxo de Caixa'!$O$6,'Ctas Receber'!$N:$N,Parametros!$C$8,'Ctas Receber'!$C:$C,'Fluxo de Caixa'!$A:M)</f>
        <v>0</v>
      </c>
      <c r="P10" s="60">
        <f>SUMIFS('Ctas Receber'!$G:$G,'Ctas Receber'!$J:$J,'Fluxo de Caixa'!$P$6,'Ctas Receber'!$N:$N,Parametros!$C$8,'Ctas Receber'!$C:$C,'Fluxo de Caixa'!$A10)</f>
        <v>0</v>
      </c>
      <c r="Q10" s="61">
        <f>SUMIFS('Ctas Receber'!$G:$G,'Ctas Receber'!$M:$M,'Fluxo de Caixa'!$Q$6,'Ctas Receber'!$N:$N,Parametros!$C$8,'Ctas Receber'!$C:$C,'Fluxo de Caixa'!$A:O)</f>
        <v>0</v>
      </c>
      <c r="R10" s="60">
        <f>SUMIFS('Ctas Receber'!$G:$G,'Ctas Receber'!$J:$J,'Fluxo de Caixa'!$R$6,'Ctas Receber'!$N:$N,Parametros!$C$8,'Ctas Receber'!$C:$C,'Fluxo de Caixa'!$A10)</f>
        <v>0</v>
      </c>
      <c r="S10" s="61">
        <f>SUMIFS('Ctas Receber'!$G:$G,'Ctas Receber'!$M:$M,'Fluxo de Caixa'!$S$6,'Ctas Receber'!$N:$N,Parametros!$C$8,'Ctas Receber'!$C:$C,'Fluxo de Caixa'!$A:Q)</f>
        <v>0</v>
      </c>
      <c r="T10" s="60">
        <f>SUMIFS('Ctas Receber'!$G:$G,'Ctas Receber'!$J:$J,'Fluxo de Caixa'!$T$6,'Ctas Receber'!$N:$N,Parametros!$C$8,'Ctas Receber'!$C:$C,'Fluxo de Caixa'!$A10)</f>
        <v>0</v>
      </c>
      <c r="U10" s="61">
        <f>SUMIFS('Ctas Receber'!$G:$G,'Ctas Receber'!$M:$M,'Fluxo de Caixa'!$U$6,'Ctas Receber'!$N:$N,Parametros!$C$8,'Ctas Receber'!$C:$C,'Fluxo de Caixa'!$A:S)</f>
        <v>0</v>
      </c>
      <c r="V10" s="60">
        <f>SUMIFS('Ctas Receber'!$G:$G,'Ctas Receber'!$J:$J,'Fluxo de Caixa'!$V$6,'Ctas Receber'!$N:$N,Parametros!$C$8,'Ctas Receber'!$C:$C,'Fluxo de Caixa'!$A10)</f>
        <v>0</v>
      </c>
      <c r="W10" s="61">
        <f>SUMIFS('Ctas Receber'!$G:$G,'Ctas Receber'!$M:$M,'Fluxo de Caixa'!$W$6,'Ctas Receber'!$N:$N,Parametros!$C$8,'Ctas Receber'!$C:$C,'Fluxo de Caixa'!$A:U)</f>
        <v>0</v>
      </c>
      <c r="X10" s="60">
        <f>SUMIFS('Ctas Receber'!$G:$G,'Ctas Receber'!$J:$J,'Fluxo de Caixa'!$X$6,'Ctas Receber'!$N:$N,Parametros!$C$8,'Ctas Receber'!$C:$C,'Fluxo de Caixa'!$A10)</f>
        <v>0</v>
      </c>
      <c r="Y10" s="61">
        <f>SUMIFS('Ctas Receber'!$G:$G,'Ctas Receber'!$M:$M,'Fluxo de Caixa'!$Y$6,'Ctas Receber'!$N:$N,Parametros!$C$8,'Ctas Receber'!$C:$C,'Fluxo de Caixa'!$A:W)</f>
        <v>0</v>
      </c>
      <c r="Z10" s="60">
        <f>SUMIFS('Ctas Receber'!$G:$G,'Ctas Receber'!$J:$J,'Fluxo de Caixa'!$Z$6,'Ctas Receber'!$N:$N,Parametros!$C$8,'Ctas Receber'!$C:$C,'Fluxo de Caixa'!$A10)</f>
        <v>0</v>
      </c>
      <c r="AA10" s="61">
        <f>SUMIFS('Ctas Receber'!$G:$G,'Ctas Receber'!$M:$M,'Fluxo de Caixa'!$AA$6,'Ctas Receber'!$N:$N,Parametros!$C$8,'Ctas Receber'!$C:$C,'Fluxo de Caixa'!$A:Y)</f>
        <v>0</v>
      </c>
      <c r="AB10" s="60">
        <f>SUMIFS('Ctas Receber'!$G:$G,'Ctas Receber'!$J:$J,'Fluxo de Caixa'!$AB$6,'Ctas Receber'!$N:$N,Parametros!$C$8,'Ctas Receber'!$C:$C,'Fluxo de Caixa'!$A10)</f>
        <v>0</v>
      </c>
      <c r="AC10" s="61">
        <f>SUMIFS('Ctas Receber'!$G:$G,'Ctas Receber'!$M:$M,'Fluxo de Caixa'!$AC$6,'Ctas Receber'!$N:$N,Parametros!$C$8,'Ctas Receber'!$C:$C,'Fluxo de Caixa'!$A:AA)</f>
        <v>0</v>
      </c>
      <c r="AD10" s="60">
        <f>SUMIFS('Ctas Receber'!$G:$G,'Ctas Receber'!$J:$J,'Fluxo de Caixa'!$AD$6,'Ctas Receber'!$N:$N,Parametros!$C$8,'Ctas Receber'!$C:$C,'Fluxo de Caixa'!$A10)</f>
        <v>0</v>
      </c>
      <c r="AE10" s="61">
        <f>SUMIFS('Ctas Receber'!$G:$G,'Ctas Receber'!$M:$M,'Fluxo de Caixa'!$AE$6,'Ctas Receber'!$N:$N,Parametros!$C$8,'Ctas Receber'!$C:$C,'Fluxo de Caixa'!$A:AC)</f>
        <v>0</v>
      </c>
      <c r="AF10" s="60">
        <f>SUMIFS('Ctas Receber'!$G:$G,'Ctas Receber'!$J:$J,'Fluxo de Caixa'!$AF$6,'Ctas Receber'!$N:$N,Parametros!$C$8,'Ctas Receber'!$C:$C,'Fluxo de Caixa'!$A10)</f>
        <v>0</v>
      </c>
      <c r="AG10" s="61">
        <f>SUMIFS('Ctas Receber'!$G:$G,'Ctas Receber'!$M:$M,'Fluxo de Caixa'!$AG$6,'Ctas Receber'!$N:$N,Parametros!$C$8,'Ctas Receber'!$C:$C,'Fluxo de Caixa'!$A:AE)</f>
        <v>0</v>
      </c>
      <c r="AH10" s="60">
        <f>SUMIFS('Ctas Receber'!$G:$G,'Ctas Receber'!$J:$J,'Fluxo de Caixa'!$AH$6,'Ctas Receber'!$N:$N,Parametros!$C$8,'Ctas Receber'!$C:$C,'Fluxo de Caixa'!$A10)</f>
        <v>0</v>
      </c>
      <c r="AI10" s="61">
        <f>SUMIFS('Ctas Receber'!$G:$G,'Ctas Receber'!$M:$M,'Fluxo de Caixa'!$AI$6,'Ctas Receber'!$N:$N,Parametros!$C$8,'Ctas Receber'!$C:$C,'Fluxo de Caixa'!$A:AG)</f>
        <v>0</v>
      </c>
      <c r="AJ10" s="60">
        <f>SUMIFS('Ctas Receber'!$G:$G,'Ctas Receber'!$J:$J,'Fluxo de Caixa'!$AJ$6,'Ctas Receber'!$N:$N,Parametros!$C$8,'Ctas Receber'!$C:$C,'Fluxo de Caixa'!$A10)</f>
        <v>0</v>
      </c>
      <c r="AK10" s="61">
        <f>SUMIFS('Ctas Receber'!$G:$G,'Ctas Receber'!$M:$M,'Fluxo de Caixa'!$AK$6,'Ctas Receber'!$N:$N,Parametros!$C$8,'Ctas Receber'!$C:$C,'Fluxo de Caixa'!$A:AI)</f>
        <v>0</v>
      </c>
      <c r="AL10" s="60">
        <f>SUMIFS('Ctas Receber'!$G:$G,'Ctas Receber'!$J:$J,'Fluxo de Caixa'!$AL$6,'Ctas Receber'!$N:$N,Parametros!$C$8,'Ctas Receber'!$C:$C,'Fluxo de Caixa'!$A10)</f>
        <v>0</v>
      </c>
      <c r="AM10" s="61">
        <f>SUMIFS('Ctas Receber'!$G:$G,'Ctas Receber'!$M:$M,'Fluxo de Caixa'!$AM$6,'Ctas Receber'!$N:$N,Parametros!$C$8,'Ctas Receber'!$C:$C,'Fluxo de Caixa'!$A:AK)</f>
        <v>0</v>
      </c>
      <c r="AN10" s="60">
        <f>SUMIFS('Ctas Receber'!$G:$G,'Ctas Receber'!$J:$J,'Fluxo de Caixa'!$AN$6,'Ctas Receber'!$N:$N,Parametros!$C$8,'Ctas Receber'!$C:$C,'Fluxo de Caixa'!$A10)</f>
        <v>0</v>
      </c>
      <c r="AO10" s="61">
        <f>SUMIFS('Ctas Receber'!$G:$G,'Ctas Receber'!$M:$M,'Fluxo de Caixa'!$AO$6,'Ctas Receber'!$N:$N,Parametros!$C$8,'Ctas Receber'!$C:$C,'Fluxo de Caixa'!$A:AM)</f>
        <v>0</v>
      </c>
      <c r="AP10" s="60">
        <f>SUMIFS('Ctas Receber'!$G:$G,'Ctas Receber'!$J:$J,'Fluxo de Caixa'!$AP$6,'Ctas Receber'!$N:$N,Parametros!$C$8,'Ctas Receber'!$C:$C,'Fluxo de Caixa'!$A10)</f>
        <v>0</v>
      </c>
      <c r="AQ10" s="61">
        <f>SUMIFS('Ctas Receber'!$G:$G,'Ctas Receber'!$M:$M,'Fluxo de Caixa'!$AQ$6,'Ctas Receber'!$N:$N,Parametros!$C$8,'Ctas Receber'!$C:$C,'Fluxo de Caixa'!$A:AO)</f>
        <v>0</v>
      </c>
      <c r="AR10" s="60">
        <f>SUMIFS('Ctas Receber'!$G:$G,'Ctas Receber'!$J:$J,'Fluxo de Caixa'!$AR$6,'Ctas Receber'!$N:$N,Parametros!$C$8,'Ctas Receber'!$C:$C,'Fluxo de Caixa'!$A10)</f>
        <v>0</v>
      </c>
      <c r="AS10" s="61">
        <f>SUMIFS('Ctas Receber'!$G:$G,'Ctas Receber'!$M:$M,'Fluxo de Caixa'!$AS$6,'Ctas Receber'!$N:$N,Parametros!$C$8,'Ctas Receber'!$C:$C,'Fluxo de Caixa'!$A:AQ)</f>
        <v>0</v>
      </c>
      <c r="AT10" s="60">
        <f>SUMIFS('Ctas Receber'!$G:$G,'Ctas Receber'!$J:$J,'Fluxo de Caixa'!$AT$6,'Ctas Receber'!$N:$N,Parametros!$C$8,'Ctas Receber'!$C:$C,'Fluxo de Caixa'!$A10)</f>
        <v>0</v>
      </c>
      <c r="AU10" s="61">
        <f>SUMIFS('Ctas Receber'!$G:$G,'Ctas Receber'!$M:$M,'Fluxo de Caixa'!$AU$6,'Ctas Receber'!$N:$N,Parametros!$C$8,'Ctas Receber'!$C:$C,'Fluxo de Caixa'!$A:AS)</f>
        <v>0</v>
      </c>
      <c r="AV10" s="60">
        <f>SUMIFS('Ctas Receber'!$G:$G,'Ctas Receber'!$J:$J,'Fluxo de Caixa'!$AV$6,'Ctas Receber'!$N:$N,Parametros!$C$8,'Ctas Receber'!$C:$C,'Fluxo de Caixa'!$A10)</f>
        <v>0</v>
      </c>
      <c r="AW10" s="61">
        <f>SUMIFS('Ctas Receber'!$G:$G,'Ctas Receber'!$M:$M,'Fluxo de Caixa'!$AW$6,'Ctas Receber'!$N:$N,Parametros!$C$8,'Ctas Receber'!$C:$C,'Fluxo de Caixa'!$A:AU)</f>
        <v>0</v>
      </c>
      <c r="AX10" s="60">
        <f>SUMIFS('Ctas Receber'!$G:$G,'Ctas Receber'!$J:$J,'Fluxo de Caixa'!$AX$6,'Ctas Receber'!$N:$N,Parametros!$C$8,'Ctas Receber'!$C:$C,'Fluxo de Caixa'!$A10)</f>
        <v>0</v>
      </c>
      <c r="AY10" s="61">
        <f>SUMIFS('Ctas Receber'!$G:$G,'Ctas Receber'!$M:$M,'Fluxo de Caixa'!$AY$6,'Ctas Receber'!$N:$N,Parametros!$C$8,'Ctas Receber'!$C:$C,'Fluxo de Caixa'!$A:AW)</f>
        <v>0</v>
      </c>
      <c r="AZ10" s="60">
        <f>SUMIFS('Ctas Receber'!$G:$G,'Ctas Receber'!$J:$J,'Fluxo de Caixa'!$AZ$6,'Ctas Receber'!$N:$N,Parametros!$C$8,'Ctas Receber'!$C:$C,'Fluxo de Caixa'!$A10)</f>
        <v>0</v>
      </c>
      <c r="BA10" s="61">
        <f>SUMIFS('Ctas Receber'!$G:$G,'Ctas Receber'!$M:$M,'Fluxo de Caixa'!$BA$6,'Ctas Receber'!$N:$N,Parametros!$C$8,'Ctas Receber'!$C:$C,'Fluxo de Caixa'!$A:AY)</f>
        <v>0</v>
      </c>
      <c r="BB10" s="60">
        <f>SUMIFS('Ctas Receber'!$G:$G,'Ctas Receber'!$J:$J,'Fluxo de Caixa'!$BB$6,'Ctas Receber'!$N:$N,Parametros!$C$8,'Ctas Receber'!$C:$C,'Fluxo de Caixa'!$A10)</f>
        <v>0</v>
      </c>
      <c r="BC10" s="61">
        <f>SUMIFS('Ctas Receber'!$G:$G,'Ctas Receber'!$M:$M,'Fluxo de Caixa'!$BC$6,'Ctas Receber'!$N:$N,Parametros!$C$8,'Ctas Receber'!$C:$C,'Fluxo de Caixa'!$A:BA)</f>
        <v>0</v>
      </c>
      <c r="BD10" s="60">
        <f>SUMIFS('Ctas Receber'!$G:$G,'Ctas Receber'!$J:$J,'Fluxo de Caixa'!$BD$6,'Ctas Receber'!$N:$N,Parametros!$C$8,'Ctas Receber'!$C:$C,'Fluxo de Caixa'!$A10)</f>
        <v>0</v>
      </c>
      <c r="BE10" s="61">
        <f>SUMIFS('Ctas Receber'!$G:$G,'Ctas Receber'!$M:$M,'Fluxo de Caixa'!$BE$6,'Ctas Receber'!$N:$N,Parametros!$C$8,'Ctas Receber'!$C:$C,'Fluxo de Caixa'!$A:BC)</f>
        <v>0</v>
      </c>
      <c r="BF10" s="60">
        <f>SUMIFS('Ctas Receber'!$G:$G,'Ctas Receber'!$J:$J,'Fluxo de Caixa'!$BF$6,'Ctas Receber'!$N:$N,Parametros!$C$8,'Ctas Receber'!$C:$C,'Fluxo de Caixa'!$A10)</f>
        <v>0</v>
      </c>
      <c r="BG10" s="61">
        <f>SUMIFS('Ctas Receber'!$G:$G,'Ctas Receber'!$M:$M,'Fluxo de Caixa'!$BG$6,'Ctas Receber'!$N:$N,Parametros!$C$8,'Ctas Receber'!$C:$C,'Fluxo de Caixa'!$A:BE)</f>
        <v>0</v>
      </c>
      <c r="BH10" s="60">
        <f>SUMIFS('Ctas Receber'!$G:$G,'Ctas Receber'!$J:$J,'Fluxo de Caixa'!$BH$6,'Ctas Receber'!$N:$N,Parametros!$C$8,'Ctas Receber'!$C:$C,'Fluxo de Caixa'!$A10)</f>
        <v>0</v>
      </c>
      <c r="BI10" s="61">
        <f>SUMIFS('Ctas Receber'!$G:$G,'Ctas Receber'!$M:$M,'Fluxo de Caixa'!$BI$6,'Ctas Receber'!$N:$N,Parametros!$C$8,'Ctas Receber'!$C:$C,'Fluxo de Caixa'!$A:BG)</f>
        <v>0</v>
      </c>
      <c r="BJ10" s="60">
        <f>SUMIFS('Ctas Receber'!$G:$G,'Ctas Receber'!$J:$J,'Fluxo de Caixa'!$BJ$6,'Ctas Receber'!$N:$N,Parametros!$C$8,'Ctas Receber'!$C:$C,'Fluxo de Caixa'!$A10)</f>
        <v>0</v>
      </c>
      <c r="BK10" s="61">
        <f>SUMIFS('Ctas Receber'!$G:$G,'Ctas Receber'!$M:$M,'Fluxo de Caixa'!$BK$6,'Ctas Receber'!$N:$N,Parametros!$C$8,'Ctas Receber'!$C:$C,'Fluxo de Caixa'!$A:BI)</f>
        <v>0</v>
      </c>
      <c r="BL10" s="60">
        <f>SUMIFS('Ctas Receber'!$G:$G,'Ctas Receber'!$J:$J,'Fluxo de Caixa'!$BL$6,'Ctas Receber'!$N:$N,Parametros!$C$8,'Ctas Receber'!$C:$C,'Fluxo de Caixa'!$A10)</f>
        <v>0</v>
      </c>
      <c r="BM10" s="61">
        <f>SUMIFS('Ctas Receber'!$G:$G,'Ctas Receber'!$M:$M,'Fluxo de Caixa'!$BM$6,'Ctas Receber'!$N:$N,Parametros!$C$8,'Ctas Receber'!$C:$C,'Fluxo de Caixa'!$A:BK)</f>
        <v>0</v>
      </c>
      <c r="BN10" s="71"/>
      <c r="BO10" s="71"/>
      <c r="BP10" s="71"/>
      <c r="BQ10" s="71"/>
      <c r="BR10" s="71"/>
    </row>
    <row r="11" spans="1:70">
      <c r="A11" s="29" t="str">
        <f>'Plano de Contas'!A9</f>
        <v>3.1.2 Dinheiro</v>
      </c>
      <c r="B11" s="60">
        <f>SUMIFS('Ctas Receber'!$G:$G,'Ctas Receber'!$J:$J,'Fluxo de Caixa'!$B$6,'Ctas Receber'!$N:$N,Parametros!$C$8,'Ctas Receber'!$C:$C,'Fluxo de Caixa'!$A11)</f>
        <v>100000</v>
      </c>
      <c r="C11" s="61">
        <f>SUMIFS('Ctas Receber'!$G:$G,'Ctas Receber'!$M:$M,'Fluxo de Caixa'!$C$6,'Ctas Receber'!$N:$N,Parametros!$C$8,'Ctas Receber'!$C:$C,'Fluxo de Caixa'!$A:A)</f>
        <v>100000</v>
      </c>
      <c r="D11" s="60">
        <f>SUMIFS('Ctas Receber'!$G:$G,'Ctas Receber'!$J:$J,'Fluxo de Caixa'!$D$6,'Ctas Receber'!$N:$N,Parametros!$C$8,'Ctas Receber'!$C:$C,'Fluxo de Caixa'!$A11)</f>
        <v>0</v>
      </c>
      <c r="E11" s="61">
        <f>SUMIFS('Ctas Receber'!$G:$G,'Ctas Receber'!$M:$M,'Fluxo de Caixa'!$E$6,'Ctas Receber'!$N:$N,Parametros!$C$8,'Ctas Receber'!$C:$C,'Fluxo de Caixa'!$A:C)</f>
        <v>0</v>
      </c>
      <c r="F11" s="60">
        <f>SUMIFS('Ctas Receber'!$G:$G,'Ctas Receber'!$J:$J,'Fluxo de Caixa'!$F$6,'Ctas Receber'!$N:$N,Parametros!$C$8,'Ctas Receber'!$C:$C,'Fluxo de Caixa'!$A11)</f>
        <v>0</v>
      </c>
      <c r="G11" s="61">
        <f>SUMIFS('Ctas Receber'!$G:$G,'Ctas Receber'!$M:$M,'Fluxo de Caixa'!$G$6,'Ctas Receber'!$N:$N,Parametros!$C$8,'Ctas Receber'!$C:$C,'Fluxo de Caixa'!$A:E)</f>
        <v>0</v>
      </c>
      <c r="H11" s="60">
        <f>SUMIFS('Ctas Receber'!$G:$G,'Ctas Receber'!$J:$J,'Fluxo de Caixa'!$H$6,'Ctas Receber'!$N:$N,Parametros!$C$8,'Ctas Receber'!$C:$C,'Fluxo de Caixa'!$A11)</f>
        <v>0</v>
      </c>
      <c r="I11" s="61">
        <f>SUMIFS('Ctas Receber'!$G:$G,'Ctas Receber'!$M:$M,'Fluxo de Caixa'!$I$6,'Ctas Receber'!$N:$N,Parametros!$C$8,'Ctas Receber'!$C:$C,'Fluxo de Caixa'!$A:G)</f>
        <v>0</v>
      </c>
      <c r="J11" s="60">
        <f>SUMIFS('Ctas Receber'!$G:$G,'Ctas Receber'!$J:$J,'Fluxo de Caixa'!$J$6,'Ctas Receber'!$N:$N,Parametros!$C$8,'Ctas Receber'!$C:$C,'Fluxo de Caixa'!$A11)</f>
        <v>0</v>
      </c>
      <c r="K11" s="61">
        <f>SUMIFS('Ctas Receber'!$G:$G,'Ctas Receber'!$M:$M,'Fluxo de Caixa'!$K$6,'Ctas Receber'!$N:$N,Parametros!$C$8,'Ctas Receber'!$C:$C,'Fluxo de Caixa'!$A:I)</f>
        <v>0</v>
      </c>
      <c r="L11" s="60">
        <f>SUMIFS('Ctas Receber'!$G:$G,'Ctas Receber'!$J:$J,'Fluxo de Caixa'!$L$6,'Ctas Receber'!$N:$N,Parametros!$C$8,'Ctas Receber'!$C:$C,'Fluxo de Caixa'!$A11)</f>
        <v>0</v>
      </c>
      <c r="M11" s="61">
        <f>SUMIFS('Ctas Receber'!$G:$G,'Ctas Receber'!$M:$M,'Fluxo de Caixa'!$M$6,'Ctas Receber'!$N:$N,Parametros!$C$8,'Ctas Receber'!$C:$C,'Fluxo de Caixa'!$A:K)</f>
        <v>0</v>
      </c>
      <c r="N11" s="60">
        <f>SUMIFS('Ctas Receber'!$G:$G,'Ctas Receber'!$J:$J,'Fluxo de Caixa'!$N$6,'Ctas Receber'!$N:$N,Parametros!$C$8,'Ctas Receber'!$C:$C,'Fluxo de Caixa'!$A11)</f>
        <v>0</v>
      </c>
      <c r="O11" s="61">
        <f>SUMIFS('Ctas Receber'!$G:$G,'Ctas Receber'!$M:$M,'Fluxo de Caixa'!$O$6,'Ctas Receber'!$N:$N,Parametros!$C$8,'Ctas Receber'!$C:$C,'Fluxo de Caixa'!$A:M)</f>
        <v>0</v>
      </c>
      <c r="P11" s="60">
        <f>SUMIFS('Ctas Receber'!$G:$G,'Ctas Receber'!$J:$J,'Fluxo de Caixa'!$P$6,'Ctas Receber'!$N:$N,Parametros!$C$8,'Ctas Receber'!$C:$C,'Fluxo de Caixa'!$A11)</f>
        <v>0</v>
      </c>
      <c r="Q11" s="61">
        <f>SUMIFS('Ctas Receber'!$G:$G,'Ctas Receber'!$M:$M,'Fluxo de Caixa'!$Q$6,'Ctas Receber'!$N:$N,Parametros!$C$8,'Ctas Receber'!$C:$C,'Fluxo de Caixa'!$A:O)</f>
        <v>0</v>
      </c>
      <c r="R11" s="60">
        <f>SUMIFS('Ctas Receber'!$G:$G,'Ctas Receber'!$J:$J,'Fluxo de Caixa'!$R$6,'Ctas Receber'!$N:$N,Parametros!$C$8,'Ctas Receber'!$C:$C,'Fluxo de Caixa'!$A11)</f>
        <v>0</v>
      </c>
      <c r="S11" s="61">
        <f>SUMIFS('Ctas Receber'!$G:$G,'Ctas Receber'!$M:$M,'Fluxo de Caixa'!$S$6,'Ctas Receber'!$N:$N,Parametros!$C$8,'Ctas Receber'!$C:$C,'Fluxo de Caixa'!$A:Q)</f>
        <v>0</v>
      </c>
      <c r="T11" s="60">
        <f>SUMIFS('Ctas Receber'!$G:$G,'Ctas Receber'!$J:$J,'Fluxo de Caixa'!$T$6,'Ctas Receber'!$N:$N,Parametros!$C$8,'Ctas Receber'!$C:$C,'Fluxo de Caixa'!$A11)</f>
        <v>0</v>
      </c>
      <c r="U11" s="61">
        <f>SUMIFS('Ctas Receber'!$G:$G,'Ctas Receber'!$M:$M,'Fluxo de Caixa'!$U$6,'Ctas Receber'!$N:$N,Parametros!$C$8,'Ctas Receber'!$C:$C,'Fluxo de Caixa'!$A:S)</f>
        <v>0</v>
      </c>
      <c r="V11" s="60">
        <f>SUMIFS('Ctas Receber'!$G:$G,'Ctas Receber'!$J:$J,'Fluxo de Caixa'!$V$6,'Ctas Receber'!$N:$N,Parametros!$C$8,'Ctas Receber'!$C:$C,'Fluxo de Caixa'!$A11)</f>
        <v>0</v>
      </c>
      <c r="W11" s="61">
        <f>SUMIFS('Ctas Receber'!$G:$G,'Ctas Receber'!$M:$M,'Fluxo de Caixa'!$W$6,'Ctas Receber'!$N:$N,Parametros!$C$8,'Ctas Receber'!$C:$C,'Fluxo de Caixa'!$A:U)</f>
        <v>0</v>
      </c>
      <c r="X11" s="60">
        <f>SUMIFS('Ctas Receber'!$G:$G,'Ctas Receber'!$J:$J,'Fluxo de Caixa'!$X$6,'Ctas Receber'!$N:$N,Parametros!$C$8,'Ctas Receber'!$C:$C,'Fluxo de Caixa'!$A11)</f>
        <v>0</v>
      </c>
      <c r="Y11" s="61">
        <f>SUMIFS('Ctas Receber'!$G:$G,'Ctas Receber'!$M:$M,'Fluxo de Caixa'!$Y$6,'Ctas Receber'!$N:$N,Parametros!$C$8,'Ctas Receber'!$C:$C,'Fluxo de Caixa'!$A:W)</f>
        <v>0</v>
      </c>
      <c r="Z11" s="60">
        <f>SUMIFS('Ctas Receber'!$G:$G,'Ctas Receber'!$J:$J,'Fluxo de Caixa'!$Z$6,'Ctas Receber'!$N:$N,Parametros!$C$8,'Ctas Receber'!$C:$C,'Fluxo de Caixa'!$A11)</f>
        <v>0</v>
      </c>
      <c r="AA11" s="61">
        <f>SUMIFS('Ctas Receber'!$G:$G,'Ctas Receber'!$M:$M,'Fluxo de Caixa'!$AA$6,'Ctas Receber'!$N:$N,Parametros!$C$8,'Ctas Receber'!$C:$C,'Fluxo de Caixa'!$A:Y)</f>
        <v>0</v>
      </c>
      <c r="AB11" s="60">
        <f>SUMIFS('Ctas Receber'!$G:$G,'Ctas Receber'!$J:$J,'Fluxo de Caixa'!$AB$6,'Ctas Receber'!$N:$N,Parametros!$C$8,'Ctas Receber'!$C:$C,'Fluxo de Caixa'!$A11)</f>
        <v>0</v>
      </c>
      <c r="AC11" s="61">
        <f>SUMIFS('Ctas Receber'!$G:$G,'Ctas Receber'!$M:$M,'Fluxo de Caixa'!$AC$6,'Ctas Receber'!$N:$N,Parametros!$C$8,'Ctas Receber'!$C:$C,'Fluxo de Caixa'!$A:AA)</f>
        <v>0</v>
      </c>
      <c r="AD11" s="60">
        <f>SUMIFS('Ctas Receber'!$G:$G,'Ctas Receber'!$J:$J,'Fluxo de Caixa'!$AD$6,'Ctas Receber'!$N:$N,Parametros!$C$8,'Ctas Receber'!$C:$C,'Fluxo de Caixa'!$A11)</f>
        <v>0</v>
      </c>
      <c r="AE11" s="61">
        <f>SUMIFS('Ctas Receber'!$G:$G,'Ctas Receber'!$M:$M,'Fluxo de Caixa'!$AE$6,'Ctas Receber'!$N:$N,Parametros!$C$8,'Ctas Receber'!$C:$C,'Fluxo de Caixa'!$A:AC)</f>
        <v>0</v>
      </c>
      <c r="AF11" s="60">
        <f>SUMIFS('Ctas Receber'!$G:$G,'Ctas Receber'!$J:$J,'Fluxo de Caixa'!$AF$6,'Ctas Receber'!$N:$N,Parametros!$C$8,'Ctas Receber'!$C:$C,'Fluxo de Caixa'!$A11)</f>
        <v>0</v>
      </c>
      <c r="AG11" s="61">
        <f>SUMIFS('Ctas Receber'!$G:$G,'Ctas Receber'!$M:$M,'Fluxo de Caixa'!$AG$6,'Ctas Receber'!$N:$N,Parametros!$C$8,'Ctas Receber'!$C:$C,'Fluxo de Caixa'!$A:AE)</f>
        <v>0</v>
      </c>
      <c r="AH11" s="60">
        <f>SUMIFS('Ctas Receber'!$G:$G,'Ctas Receber'!$J:$J,'Fluxo de Caixa'!$AH$6,'Ctas Receber'!$N:$N,Parametros!$C$8,'Ctas Receber'!$C:$C,'Fluxo de Caixa'!$A11)</f>
        <v>0</v>
      </c>
      <c r="AI11" s="61">
        <f>SUMIFS('Ctas Receber'!$G:$G,'Ctas Receber'!$M:$M,'Fluxo de Caixa'!$AI$6,'Ctas Receber'!$N:$N,Parametros!$C$8,'Ctas Receber'!$C:$C,'Fluxo de Caixa'!$A:AG)</f>
        <v>0</v>
      </c>
      <c r="AJ11" s="60">
        <f>SUMIFS('Ctas Receber'!$G:$G,'Ctas Receber'!$J:$J,'Fluxo de Caixa'!$AJ$6,'Ctas Receber'!$N:$N,Parametros!$C$8,'Ctas Receber'!$C:$C,'Fluxo de Caixa'!$A11)</f>
        <v>0</v>
      </c>
      <c r="AK11" s="61">
        <f>SUMIFS('Ctas Receber'!$G:$G,'Ctas Receber'!$M:$M,'Fluxo de Caixa'!$AK$6,'Ctas Receber'!$N:$N,Parametros!$C$8,'Ctas Receber'!$C:$C,'Fluxo de Caixa'!$A:AI)</f>
        <v>0</v>
      </c>
      <c r="AL11" s="60">
        <f>SUMIFS('Ctas Receber'!$G:$G,'Ctas Receber'!$J:$J,'Fluxo de Caixa'!$AL$6,'Ctas Receber'!$N:$N,Parametros!$C$8,'Ctas Receber'!$C:$C,'Fluxo de Caixa'!$A11)</f>
        <v>0</v>
      </c>
      <c r="AM11" s="61">
        <f>SUMIFS('Ctas Receber'!$G:$G,'Ctas Receber'!$M:$M,'Fluxo de Caixa'!$AM$6,'Ctas Receber'!$N:$N,Parametros!$C$8,'Ctas Receber'!$C:$C,'Fluxo de Caixa'!$A:AK)</f>
        <v>0</v>
      </c>
      <c r="AN11" s="60">
        <f>SUMIFS('Ctas Receber'!$G:$G,'Ctas Receber'!$J:$J,'Fluxo de Caixa'!$AN$6,'Ctas Receber'!$N:$N,Parametros!$C$8,'Ctas Receber'!$C:$C,'Fluxo de Caixa'!$A11)</f>
        <v>0</v>
      </c>
      <c r="AO11" s="61">
        <f>SUMIFS('Ctas Receber'!$G:$G,'Ctas Receber'!$M:$M,'Fluxo de Caixa'!$AO$6,'Ctas Receber'!$N:$N,Parametros!$C$8,'Ctas Receber'!$C:$C,'Fluxo de Caixa'!$A:AM)</f>
        <v>0</v>
      </c>
      <c r="AP11" s="60">
        <f>SUMIFS('Ctas Receber'!$G:$G,'Ctas Receber'!$J:$J,'Fluxo de Caixa'!$AP$6,'Ctas Receber'!$N:$N,Parametros!$C$8,'Ctas Receber'!$C:$C,'Fluxo de Caixa'!$A11)</f>
        <v>0</v>
      </c>
      <c r="AQ11" s="61">
        <f>SUMIFS('Ctas Receber'!$G:$G,'Ctas Receber'!$M:$M,'Fluxo de Caixa'!$AQ$6,'Ctas Receber'!$N:$N,Parametros!$C$8,'Ctas Receber'!$C:$C,'Fluxo de Caixa'!$A:AO)</f>
        <v>0</v>
      </c>
      <c r="AR11" s="60">
        <f>SUMIFS('Ctas Receber'!$G:$G,'Ctas Receber'!$J:$J,'Fluxo de Caixa'!$AR$6,'Ctas Receber'!$N:$N,Parametros!$C$8,'Ctas Receber'!$C:$C,'Fluxo de Caixa'!$A11)</f>
        <v>0</v>
      </c>
      <c r="AS11" s="61">
        <f>SUMIFS('Ctas Receber'!$G:$G,'Ctas Receber'!$M:$M,'Fluxo de Caixa'!$AS$6,'Ctas Receber'!$N:$N,Parametros!$C$8,'Ctas Receber'!$C:$C,'Fluxo de Caixa'!$A:AQ)</f>
        <v>0</v>
      </c>
      <c r="AT11" s="60">
        <f>SUMIFS('Ctas Receber'!$G:$G,'Ctas Receber'!$J:$J,'Fluxo de Caixa'!$AT$6,'Ctas Receber'!$N:$N,Parametros!$C$8,'Ctas Receber'!$C:$C,'Fluxo de Caixa'!$A11)</f>
        <v>0</v>
      </c>
      <c r="AU11" s="61">
        <f>SUMIFS('Ctas Receber'!$G:$G,'Ctas Receber'!$M:$M,'Fluxo de Caixa'!$AU$6,'Ctas Receber'!$N:$N,Parametros!$C$8,'Ctas Receber'!$C:$C,'Fluxo de Caixa'!$A:AS)</f>
        <v>0</v>
      </c>
      <c r="AV11" s="60">
        <f>SUMIFS('Ctas Receber'!$G:$G,'Ctas Receber'!$J:$J,'Fluxo de Caixa'!$AV$6,'Ctas Receber'!$N:$N,Parametros!$C$8,'Ctas Receber'!$C:$C,'Fluxo de Caixa'!$A11)</f>
        <v>0</v>
      </c>
      <c r="AW11" s="61">
        <f>SUMIFS('Ctas Receber'!$G:$G,'Ctas Receber'!$M:$M,'Fluxo de Caixa'!$AW$6,'Ctas Receber'!$N:$N,Parametros!$C$8,'Ctas Receber'!$C:$C,'Fluxo de Caixa'!$A:AU)</f>
        <v>0</v>
      </c>
      <c r="AX11" s="60">
        <f>SUMIFS('Ctas Receber'!$G:$G,'Ctas Receber'!$J:$J,'Fluxo de Caixa'!$AX$6,'Ctas Receber'!$N:$N,Parametros!$C$8,'Ctas Receber'!$C:$C,'Fluxo de Caixa'!$A11)</f>
        <v>0</v>
      </c>
      <c r="AY11" s="61">
        <f>SUMIFS('Ctas Receber'!$G:$G,'Ctas Receber'!$M:$M,'Fluxo de Caixa'!$AY$6,'Ctas Receber'!$N:$N,Parametros!$C$8,'Ctas Receber'!$C:$C,'Fluxo de Caixa'!$A:AW)</f>
        <v>0</v>
      </c>
      <c r="AZ11" s="60">
        <f>SUMIFS('Ctas Receber'!$G:$G,'Ctas Receber'!$J:$J,'Fluxo de Caixa'!$AZ$6,'Ctas Receber'!$N:$N,Parametros!$C$8,'Ctas Receber'!$C:$C,'Fluxo de Caixa'!$A11)</f>
        <v>0</v>
      </c>
      <c r="BA11" s="61">
        <f>SUMIFS('Ctas Receber'!$G:$G,'Ctas Receber'!$M:$M,'Fluxo de Caixa'!$BA$6,'Ctas Receber'!$N:$N,Parametros!$C$8,'Ctas Receber'!$C:$C,'Fluxo de Caixa'!$A:AY)</f>
        <v>0</v>
      </c>
      <c r="BB11" s="60">
        <f>SUMIFS('Ctas Receber'!$G:$G,'Ctas Receber'!$J:$J,'Fluxo de Caixa'!$BB$6,'Ctas Receber'!$N:$N,Parametros!$C$8,'Ctas Receber'!$C:$C,'Fluxo de Caixa'!$A11)</f>
        <v>0</v>
      </c>
      <c r="BC11" s="61">
        <f>SUMIFS('Ctas Receber'!$G:$G,'Ctas Receber'!$M:$M,'Fluxo de Caixa'!$BC$6,'Ctas Receber'!$N:$N,Parametros!$C$8,'Ctas Receber'!$C:$C,'Fluxo de Caixa'!$A:BA)</f>
        <v>0</v>
      </c>
      <c r="BD11" s="60">
        <f>SUMIFS('Ctas Receber'!$G:$G,'Ctas Receber'!$J:$J,'Fluxo de Caixa'!$BD$6,'Ctas Receber'!$N:$N,Parametros!$C$8,'Ctas Receber'!$C:$C,'Fluxo de Caixa'!$A11)</f>
        <v>0</v>
      </c>
      <c r="BE11" s="61">
        <f>SUMIFS('Ctas Receber'!$G:$G,'Ctas Receber'!$M:$M,'Fluxo de Caixa'!$BE$6,'Ctas Receber'!$N:$N,Parametros!$C$8,'Ctas Receber'!$C:$C,'Fluxo de Caixa'!$A:BC)</f>
        <v>0</v>
      </c>
      <c r="BF11" s="60">
        <f>SUMIFS('Ctas Receber'!$G:$G,'Ctas Receber'!$J:$J,'Fluxo de Caixa'!$BF$6,'Ctas Receber'!$N:$N,Parametros!$C$8,'Ctas Receber'!$C:$C,'Fluxo de Caixa'!$A11)</f>
        <v>0</v>
      </c>
      <c r="BG11" s="61">
        <f>SUMIFS('Ctas Receber'!$G:$G,'Ctas Receber'!$M:$M,'Fluxo de Caixa'!$BG$6,'Ctas Receber'!$N:$N,Parametros!$C$8,'Ctas Receber'!$C:$C,'Fluxo de Caixa'!$A:BE)</f>
        <v>0</v>
      </c>
      <c r="BH11" s="60">
        <f>SUMIFS('Ctas Receber'!$G:$G,'Ctas Receber'!$J:$J,'Fluxo de Caixa'!$BH$6,'Ctas Receber'!$N:$N,Parametros!$C$8,'Ctas Receber'!$C:$C,'Fluxo de Caixa'!$A11)</f>
        <v>0</v>
      </c>
      <c r="BI11" s="61">
        <f>SUMIFS('Ctas Receber'!$G:$G,'Ctas Receber'!$M:$M,'Fluxo de Caixa'!$BI$6,'Ctas Receber'!$N:$N,Parametros!$C$8,'Ctas Receber'!$C:$C,'Fluxo de Caixa'!$A:BG)</f>
        <v>0</v>
      </c>
      <c r="BJ11" s="60">
        <f>SUMIFS('Ctas Receber'!$G:$G,'Ctas Receber'!$J:$J,'Fluxo de Caixa'!$BJ$6,'Ctas Receber'!$N:$N,Parametros!$C$8,'Ctas Receber'!$C:$C,'Fluxo de Caixa'!$A11)</f>
        <v>0</v>
      </c>
      <c r="BK11" s="61">
        <f>SUMIFS('Ctas Receber'!$G:$G,'Ctas Receber'!$M:$M,'Fluxo de Caixa'!$BK$6,'Ctas Receber'!$N:$N,Parametros!$C$8,'Ctas Receber'!$C:$C,'Fluxo de Caixa'!$A:BI)</f>
        <v>0</v>
      </c>
      <c r="BL11" s="60">
        <f>SUMIFS('Ctas Receber'!$G:$G,'Ctas Receber'!$J:$J,'Fluxo de Caixa'!$BL$6,'Ctas Receber'!$N:$N,Parametros!$C$8,'Ctas Receber'!$C:$C,'Fluxo de Caixa'!$A11)</f>
        <v>0</v>
      </c>
      <c r="BM11" s="61">
        <f>SUMIFS('Ctas Receber'!$G:$G,'Ctas Receber'!$M:$M,'Fluxo de Caixa'!$BM$6,'Ctas Receber'!$N:$N,Parametros!$C$8,'Ctas Receber'!$C:$C,'Fluxo de Caixa'!$A:BK)</f>
        <v>0</v>
      </c>
      <c r="BN11" s="71"/>
      <c r="BO11" s="71"/>
      <c r="BP11" s="71"/>
      <c r="BQ11" s="71"/>
      <c r="BR11" s="71"/>
    </row>
    <row r="12" spans="1:70">
      <c r="A12" s="29" t="str">
        <f>'Plano de Contas'!A10</f>
        <v>3.1.3 PIX</v>
      </c>
      <c r="B12" s="60">
        <f>SUMIFS('Ctas Receber'!$G:$G,'Ctas Receber'!$J:$J,'Fluxo de Caixa'!$B$6,'Ctas Receber'!$N:$N,Parametros!$C$8,'Ctas Receber'!$C:$C,'Fluxo de Caixa'!$A12)</f>
        <v>100000</v>
      </c>
      <c r="C12" s="61">
        <f>SUMIFS('Ctas Receber'!$G:$G,'Ctas Receber'!$M:$M,'Fluxo de Caixa'!$C$6,'Ctas Receber'!$N:$N,Parametros!$C$8,'Ctas Receber'!$C:$C,'Fluxo de Caixa'!$A:A)</f>
        <v>100000</v>
      </c>
      <c r="D12" s="60">
        <f>SUMIFS('Ctas Receber'!$G:$G,'Ctas Receber'!$J:$J,'Fluxo de Caixa'!$D$6,'Ctas Receber'!$N:$N,Parametros!$C$8,'Ctas Receber'!$C:$C,'Fluxo de Caixa'!$A12)</f>
        <v>0</v>
      </c>
      <c r="E12" s="61">
        <f>SUMIFS('Ctas Receber'!$G:$G,'Ctas Receber'!$M:$M,'Fluxo de Caixa'!$E$6,'Ctas Receber'!$N:$N,Parametros!$C$8,'Ctas Receber'!$C:$C,'Fluxo de Caixa'!$A:C)</f>
        <v>0</v>
      </c>
      <c r="F12" s="60">
        <f>SUMIFS('Ctas Receber'!$G:$G,'Ctas Receber'!$J:$J,'Fluxo de Caixa'!$F$6,'Ctas Receber'!$N:$N,Parametros!$C$8,'Ctas Receber'!$C:$C,'Fluxo de Caixa'!$A12)</f>
        <v>0</v>
      </c>
      <c r="G12" s="61">
        <f>SUMIFS('Ctas Receber'!$G:$G,'Ctas Receber'!$M:$M,'Fluxo de Caixa'!$G$6,'Ctas Receber'!$N:$N,Parametros!$C$8,'Ctas Receber'!$C:$C,'Fluxo de Caixa'!$A:E)</f>
        <v>0</v>
      </c>
      <c r="H12" s="60">
        <f>SUMIFS('Ctas Receber'!$G:$G,'Ctas Receber'!$J:$J,'Fluxo de Caixa'!$H$6,'Ctas Receber'!$N:$N,Parametros!$C$8,'Ctas Receber'!$C:$C,'Fluxo de Caixa'!$A12)</f>
        <v>0</v>
      </c>
      <c r="I12" s="61">
        <f>SUMIFS('Ctas Receber'!$G:$G,'Ctas Receber'!$M:$M,'Fluxo de Caixa'!$I$6,'Ctas Receber'!$N:$N,Parametros!$C$8,'Ctas Receber'!$C:$C,'Fluxo de Caixa'!$A:G)</f>
        <v>0</v>
      </c>
      <c r="J12" s="60">
        <f>SUMIFS('Ctas Receber'!$G:$G,'Ctas Receber'!$J:$J,'Fluxo de Caixa'!$J$6,'Ctas Receber'!$N:$N,Parametros!$C$8,'Ctas Receber'!$C:$C,'Fluxo de Caixa'!$A12)</f>
        <v>0</v>
      </c>
      <c r="K12" s="61">
        <f>SUMIFS('Ctas Receber'!$G:$G,'Ctas Receber'!$M:$M,'Fluxo de Caixa'!$K$6,'Ctas Receber'!$N:$N,Parametros!$C$8,'Ctas Receber'!$C:$C,'Fluxo de Caixa'!$A:I)</f>
        <v>0</v>
      </c>
      <c r="L12" s="60">
        <f>SUMIFS('Ctas Receber'!$G:$G,'Ctas Receber'!$J:$J,'Fluxo de Caixa'!$L$6,'Ctas Receber'!$N:$N,Parametros!$C$8,'Ctas Receber'!$C:$C,'Fluxo de Caixa'!$A12)</f>
        <v>0</v>
      </c>
      <c r="M12" s="61">
        <f>SUMIFS('Ctas Receber'!$G:$G,'Ctas Receber'!$M:$M,'Fluxo de Caixa'!$M$6,'Ctas Receber'!$N:$N,Parametros!$C$8,'Ctas Receber'!$C:$C,'Fluxo de Caixa'!$A:K)</f>
        <v>0</v>
      </c>
      <c r="N12" s="60">
        <f>SUMIFS('Ctas Receber'!$G:$G,'Ctas Receber'!$J:$J,'Fluxo de Caixa'!$N$6,'Ctas Receber'!$N:$N,Parametros!$C$8,'Ctas Receber'!$C:$C,'Fluxo de Caixa'!$A12)</f>
        <v>0</v>
      </c>
      <c r="O12" s="61">
        <f>SUMIFS('Ctas Receber'!$G:$G,'Ctas Receber'!$M:$M,'Fluxo de Caixa'!$O$6,'Ctas Receber'!$N:$N,Parametros!$C$8,'Ctas Receber'!$C:$C,'Fluxo de Caixa'!$A:M)</f>
        <v>0</v>
      </c>
      <c r="P12" s="60">
        <f>SUMIFS('Ctas Receber'!$G:$G,'Ctas Receber'!$J:$J,'Fluxo de Caixa'!$P$6,'Ctas Receber'!$N:$N,Parametros!$C$8,'Ctas Receber'!$C:$C,'Fluxo de Caixa'!$A12)</f>
        <v>0</v>
      </c>
      <c r="Q12" s="61">
        <f>SUMIFS('Ctas Receber'!$G:$G,'Ctas Receber'!$M:$M,'Fluxo de Caixa'!$Q$6,'Ctas Receber'!$N:$N,Parametros!$C$8,'Ctas Receber'!$C:$C,'Fluxo de Caixa'!$A:O)</f>
        <v>0</v>
      </c>
      <c r="R12" s="60">
        <f>SUMIFS('Ctas Receber'!$G:$G,'Ctas Receber'!$J:$J,'Fluxo de Caixa'!$R$6,'Ctas Receber'!$N:$N,Parametros!$C$8,'Ctas Receber'!$C:$C,'Fluxo de Caixa'!$A12)</f>
        <v>0</v>
      </c>
      <c r="S12" s="61">
        <f>SUMIFS('Ctas Receber'!$G:$G,'Ctas Receber'!$M:$M,'Fluxo de Caixa'!$S$6,'Ctas Receber'!$N:$N,Parametros!$C$8,'Ctas Receber'!$C:$C,'Fluxo de Caixa'!$A:Q)</f>
        <v>0</v>
      </c>
      <c r="T12" s="60">
        <f>SUMIFS('Ctas Receber'!$G:$G,'Ctas Receber'!$J:$J,'Fluxo de Caixa'!$T$6,'Ctas Receber'!$N:$N,Parametros!$C$8,'Ctas Receber'!$C:$C,'Fluxo de Caixa'!$A12)</f>
        <v>0</v>
      </c>
      <c r="U12" s="61">
        <f>SUMIFS('Ctas Receber'!$G:$G,'Ctas Receber'!$M:$M,'Fluxo de Caixa'!$U$6,'Ctas Receber'!$N:$N,Parametros!$C$8,'Ctas Receber'!$C:$C,'Fluxo de Caixa'!$A:S)</f>
        <v>0</v>
      </c>
      <c r="V12" s="60">
        <f>SUMIFS('Ctas Receber'!$G:$G,'Ctas Receber'!$J:$J,'Fluxo de Caixa'!$V$6,'Ctas Receber'!$N:$N,Parametros!$C$8,'Ctas Receber'!$C:$C,'Fluxo de Caixa'!$A12)</f>
        <v>0</v>
      </c>
      <c r="W12" s="61">
        <f>SUMIFS('Ctas Receber'!$G:$G,'Ctas Receber'!$M:$M,'Fluxo de Caixa'!$W$6,'Ctas Receber'!$N:$N,Parametros!$C$8,'Ctas Receber'!$C:$C,'Fluxo de Caixa'!$A:U)</f>
        <v>0</v>
      </c>
      <c r="X12" s="60">
        <f>SUMIFS('Ctas Receber'!$G:$G,'Ctas Receber'!$J:$J,'Fluxo de Caixa'!$X$6,'Ctas Receber'!$N:$N,Parametros!$C$8,'Ctas Receber'!$C:$C,'Fluxo de Caixa'!$A12)</f>
        <v>0</v>
      </c>
      <c r="Y12" s="61">
        <f>SUMIFS('Ctas Receber'!$G:$G,'Ctas Receber'!$M:$M,'Fluxo de Caixa'!$Y$6,'Ctas Receber'!$N:$N,Parametros!$C$8,'Ctas Receber'!$C:$C,'Fluxo de Caixa'!$A:W)</f>
        <v>0</v>
      </c>
      <c r="Z12" s="60">
        <f>SUMIFS('Ctas Receber'!$G:$G,'Ctas Receber'!$J:$J,'Fluxo de Caixa'!$Z$6,'Ctas Receber'!$N:$N,Parametros!$C$8,'Ctas Receber'!$C:$C,'Fluxo de Caixa'!$A12)</f>
        <v>0</v>
      </c>
      <c r="AA12" s="61">
        <f>SUMIFS('Ctas Receber'!$G:$G,'Ctas Receber'!$M:$M,'Fluxo de Caixa'!$AA$6,'Ctas Receber'!$N:$N,Parametros!$C$8,'Ctas Receber'!$C:$C,'Fluxo de Caixa'!$A:Y)</f>
        <v>0</v>
      </c>
      <c r="AB12" s="60">
        <f>SUMIFS('Ctas Receber'!$G:$G,'Ctas Receber'!$J:$J,'Fluxo de Caixa'!$AB$6,'Ctas Receber'!$N:$N,Parametros!$C$8,'Ctas Receber'!$C:$C,'Fluxo de Caixa'!$A12)</f>
        <v>0</v>
      </c>
      <c r="AC12" s="61">
        <f>SUMIFS('Ctas Receber'!$G:$G,'Ctas Receber'!$M:$M,'Fluxo de Caixa'!$AC$6,'Ctas Receber'!$N:$N,Parametros!$C$8,'Ctas Receber'!$C:$C,'Fluxo de Caixa'!$A:AA)</f>
        <v>0</v>
      </c>
      <c r="AD12" s="60">
        <f>SUMIFS('Ctas Receber'!$G:$G,'Ctas Receber'!$J:$J,'Fluxo de Caixa'!$AD$6,'Ctas Receber'!$N:$N,Parametros!$C$8,'Ctas Receber'!$C:$C,'Fluxo de Caixa'!$A12)</f>
        <v>0</v>
      </c>
      <c r="AE12" s="61">
        <f>SUMIFS('Ctas Receber'!$G:$G,'Ctas Receber'!$M:$M,'Fluxo de Caixa'!$AE$6,'Ctas Receber'!$N:$N,Parametros!$C$8,'Ctas Receber'!$C:$C,'Fluxo de Caixa'!$A:AC)</f>
        <v>0</v>
      </c>
      <c r="AF12" s="60">
        <f>SUMIFS('Ctas Receber'!$G:$G,'Ctas Receber'!$J:$J,'Fluxo de Caixa'!$AF$6,'Ctas Receber'!$N:$N,Parametros!$C$8,'Ctas Receber'!$C:$C,'Fluxo de Caixa'!$A12)</f>
        <v>0</v>
      </c>
      <c r="AG12" s="61">
        <f>SUMIFS('Ctas Receber'!$G:$G,'Ctas Receber'!$M:$M,'Fluxo de Caixa'!$AG$6,'Ctas Receber'!$N:$N,Parametros!$C$8,'Ctas Receber'!$C:$C,'Fluxo de Caixa'!$A:AE)</f>
        <v>0</v>
      </c>
      <c r="AH12" s="60">
        <f>SUMIFS('Ctas Receber'!$G:$G,'Ctas Receber'!$J:$J,'Fluxo de Caixa'!$AH$6,'Ctas Receber'!$N:$N,Parametros!$C$8,'Ctas Receber'!$C:$C,'Fluxo de Caixa'!$A12)</f>
        <v>0</v>
      </c>
      <c r="AI12" s="61">
        <f>SUMIFS('Ctas Receber'!$G:$G,'Ctas Receber'!$M:$M,'Fluxo de Caixa'!$AI$6,'Ctas Receber'!$N:$N,Parametros!$C$8,'Ctas Receber'!$C:$C,'Fluxo de Caixa'!$A:AG)</f>
        <v>0</v>
      </c>
      <c r="AJ12" s="60">
        <f>SUMIFS('Ctas Receber'!$G:$G,'Ctas Receber'!$J:$J,'Fluxo de Caixa'!$AJ$6,'Ctas Receber'!$N:$N,Parametros!$C$8,'Ctas Receber'!$C:$C,'Fluxo de Caixa'!$A12)</f>
        <v>0</v>
      </c>
      <c r="AK12" s="61">
        <f>SUMIFS('Ctas Receber'!$G:$G,'Ctas Receber'!$M:$M,'Fluxo de Caixa'!$AK$6,'Ctas Receber'!$N:$N,Parametros!$C$8,'Ctas Receber'!$C:$C,'Fluxo de Caixa'!$A:AI)</f>
        <v>0</v>
      </c>
      <c r="AL12" s="60">
        <f>SUMIFS('Ctas Receber'!$G:$G,'Ctas Receber'!$J:$J,'Fluxo de Caixa'!$AL$6,'Ctas Receber'!$N:$N,Parametros!$C$8,'Ctas Receber'!$C:$C,'Fluxo de Caixa'!$A12)</f>
        <v>0</v>
      </c>
      <c r="AM12" s="61">
        <f>SUMIFS('Ctas Receber'!$G:$G,'Ctas Receber'!$M:$M,'Fluxo de Caixa'!$AM$6,'Ctas Receber'!$N:$N,Parametros!$C$8,'Ctas Receber'!$C:$C,'Fluxo de Caixa'!$A:AK)</f>
        <v>0</v>
      </c>
      <c r="AN12" s="60">
        <f>SUMIFS('Ctas Receber'!$G:$G,'Ctas Receber'!$J:$J,'Fluxo de Caixa'!$AN$6,'Ctas Receber'!$N:$N,Parametros!$C$8,'Ctas Receber'!$C:$C,'Fluxo de Caixa'!$A12)</f>
        <v>0</v>
      </c>
      <c r="AO12" s="61">
        <f>SUMIFS('Ctas Receber'!$G:$G,'Ctas Receber'!$M:$M,'Fluxo de Caixa'!$AO$6,'Ctas Receber'!$N:$N,Parametros!$C$8,'Ctas Receber'!$C:$C,'Fluxo de Caixa'!$A:AM)</f>
        <v>0</v>
      </c>
      <c r="AP12" s="60">
        <f>SUMIFS('Ctas Receber'!$G:$G,'Ctas Receber'!$J:$J,'Fluxo de Caixa'!$AP$6,'Ctas Receber'!$N:$N,Parametros!$C$8,'Ctas Receber'!$C:$C,'Fluxo de Caixa'!$A12)</f>
        <v>0</v>
      </c>
      <c r="AQ12" s="61">
        <f>SUMIFS('Ctas Receber'!$G:$G,'Ctas Receber'!$M:$M,'Fluxo de Caixa'!$AQ$6,'Ctas Receber'!$N:$N,Parametros!$C$8,'Ctas Receber'!$C:$C,'Fluxo de Caixa'!$A:AO)</f>
        <v>0</v>
      </c>
      <c r="AR12" s="60">
        <f>SUMIFS('Ctas Receber'!$G:$G,'Ctas Receber'!$J:$J,'Fluxo de Caixa'!$AR$6,'Ctas Receber'!$N:$N,Parametros!$C$8,'Ctas Receber'!$C:$C,'Fluxo de Caixa'!$A12)</f>
        <v>0</v>
      </c>
      <c r="AS12" s="61">
        <f>SUMIFS('Ctas Receber'!$G:$G,'Ctas Receber'!$M:$M,'Fluxo de Caixa'!$AS$6,'Ctas Receber'!$N:$N,Parametros!$C$8,'Ctas Receber'!$C:$C,'Fluxo de Caixa'!$A:AQ)</f>
        <v>0</v>
      </c>
      <c r="AT12" s="60">
        <f>SUMIFS('Ctas Receber'!$G:$G,'Ctas Receber'!$J:$J,'Fluxo de Caixa'!$AT$6,'Ctas Receber'!$N:$N,Parametros!$C$8,'Ctas Receber'!$C:$C,'Fluxo de Caixa'!$A12)</f>
        <v>0</v>
      </c>
      <c r="AU12" s="61">
        <f>SUMIFS('Ctas Receber'!$G:$G,'Ctas Receber'!$M:$M,'Fluxo de Caixa'!$AU$6,'Ctas Receber'!$N:$N,Parametros!$C$8,'Ctas Receber'!$C:$C,'Fluxo de Caixa'!$A:AS)</f>
        <v>0</v>
      </c>
      <c r="AV12" s="60">
        <f>SUMIFS('Ctas Receber'!$G:$G,'Ctas Receber'!$J:$J,'Fluxo de Caixa'!$AV$6,'Ctas Receber'!$N:$N,Parametros!$C$8,'Ctas Receber'!$C:$C,'Fluxo de Caixa'!$A12)</f>
        <v>0</v>
      </c>
      <c r="AW12" s="61">
        <f>SUMIFS('Ctas Receber'!$G:$G,'Ctas Receber'!$M:$M,'Fluxo de Caixa'!$AW$6,'Ctas Receber'!$N:$N,Parametros!$C$8,'Ctas Receber'!$C:$C,'Fluxo de Caixa'!$A:AU)</f>
        <v>0</v>
      </c>
      <c r="AX12" s="60">
        <f>SUMIFS('Ctas Receber'!$G:$G,'Ctas Receber'!$J:$J,'Fluxo de Caixa'!$AX$6,'Ctas Receber'!$N:$N,Parametros!$C$8,'Ctas Receber'!$C:$C,'Fluxo de Caixa'!$A12)</f>
        <v>0</v>
      </c>
      <c r="AY12" s="61">
        <f>SUMIFS('Ctas Receber'!$G:$G,'Ctas Receber'!$M:$M,'Fluxo de Caixa'!$AY$6,'Ctas Receber'!$N:$N,Parametros!$C$8,'Ctas Receber'!$C:$C,'Fluxo de Caixa'!$A:AW)</f>
        <v>0</v>
      </c>
      <c r="AZ12" s="60">
        <f>SUMIFS('Ctas Receber'!$G:$G,'Ctas Receber'!$J:$J,'Fluxo de Caixa'!$AZ$6,'Ctas Receber'!$N:$N,Parametros!$C$8,'Ctas Receber'!$C:$C,'Fluxo de Caixa'!$A12)</f>
        <v>0</v>
      </c>
      <c r="BA12" s="61">
        <f>SUMIFS('Ctas Receber'!$G:$G,'Ctas Receber'!$M:$M,'Fluxo de Caixa'!$BA$6,'Ctas Receber'!$N:$N,Parametros!$C$8,'Ctas Receber'!$C:$C,'Fluxo de Caixa'!$A:AY)</f>
        <v>0</v>
      </c>
      <c r="BB12" s="60">
        <f>SUMIFS('Ctas Receber'!$G:$G,'Ctas Receber'!$J:$J,'Fluxo de Caixa'!$BB$6,'Ctas Receber'!$N:$N,Parametros!$C$8,'Ctas Receber'!$C:$C,'Fluxo de Caixa'!$A12)</f>
        <v>0</v>
      </c>
      <c r="BC12" s="61">
        <f>SUMIFS('Ctas Receber'!$G:$G,'Ctas Receber'!$M:$M,'Fluxo de Caixa'!$BC$6,'Ctas Receber'!$N:$N,Parametros!$C$8,'Ctas Receber'!$C:$C,'Fluxo de Caixa'!$A:BA)</f>
        <v>0</v>
      </c>
      <c r="BD12" s="60">
        <f>SUMIFS('Ctas Receber'!$G:$G,'Ctas Receber'!$J:$J,'Fluxo de Caixa'!$BD$6,'Ctas Receber'!$N:$N,Parametros!$C$8,'Ctas Receber'!$C:$C,'Fluxo de Caixa'!$A12)</f>
        <v>0</v>
      </c>
      <c r="BE12" s="61">
        <f>SUMIFS('Ctas Receber'!$G:$G,'Ctas Receber'!$M:$M,'Fluxo de Caixa'!$BE$6,'Ctas Receber'!$N:$N,Parametros!$C$8,'Ctas Receber'!$C:$C,'Fluxo de Caixa'!$A:BC)</f>
        <v>0</v>
      </c>
      <c r="BF12" s="60">
        <f>SUMIFS('Ctas Receber'!$G:$G,'Ctas Receber'!$J:$J,'Fluxo de Caixa'!$BF$6,'Ctas Receber'!$N:$N,Parametros!$C$8,'Ctas Receber'!$C:$C,'Fluxo de Caixa'!$A12)</f>
        <v>0</v>
      </c>
      <c r="BG12" s="61">
        <f>SUMIFS('Ctas Receber'!$G:$G,'Ctas Receber'!$M:$M,'Fluxo de Caixa'!$BG$6,'Ctas Receber'!$N:$N,Parametros!$C$8,'Ctas Receber'!$C:$C,'Fluxo de Caixa'!$A:BE)</f>
        <v>0</v>
      </c>
      <c r="BH12" s="60">
        <f>SUMIFS('Ctas Receber'!$G:$G,'Ctas Receber'!$J:$J,'Fluxo de Caixa'!$BH$6,'Ctas Receber'!$N:$N,Parametros!$C$8,'Ctas Receber'!$C:$C,'Fluxo de Caixa'!$A12)</f>
        <v>0</v>
      </c>
      <c r="BI12" s="61">
        <f>SUMIFS('Ctas Receber'!$G:$G,'Ctas Receber'!$M:$M,'Fluxo de Caixa'!$BI$6,'Ctas Receber'!$N:$N,Parametros!$C$8,'Ctas Receber'!$C:$C,'Fluxo de Caixa'!$A:BG)</f>
        <v>0</v>
      </c>
      <c r="BJ12" s="60">
        <f>SUMIFS('Ctas Receber'!$G:$G,'Ctas Receber'!$J:$J,'Fluxo de Caixa'!$BJ$6,'Ctas Receber'!$N:$N,Parametros!$C$8,'Ctas Receber'!$C:$C,'Fluxo de Caixa'!$A12)</f>
        <v>0</v>
      </c>
      <c r="BK12" s="61">
        <f>SUMIFS('Ctas Receber'!$G:$G,'Ctas Receber'!$M:$M,'Fluxo de Caixa'!$BK$6,'Ctas Receber'!$N:$N,Parametros!$C$8,'Ctas Receber'!$C:$C,'Fluxo de Caixa'!$A:BI)</f>
        <v>0</v>
      </c>
      <c r="BL12" s="60">
        <f>SUMIFS('Ctas Receber'!$G:$G,'Ctas Receber'!$J:$J,'Fluxo de Caixa'!$BL$6,'Ctas Receber'!$N:$N,Parametros!$C$8,'Ctas Receber'!$C:$C,'Fluxo de Caixa'!$A12)</f>
        <v>0</v>
      </c>
      <c r="BM12" s="61">
        <f>SUMIFS('Ctas Receber'!$G:$G,'Ctas Receber'!$M:$M,'Fluxo de Caixa'!$BM$6,'Ctas Receber'!$N:$N,Parametros!$C$8,'Ctas Receber'!$C:$C,'Fluxo de Caixa'!$A:BK)</f>
        <v>0</v>
      </c>
      <c r="BN12" s="71"/>
      <c r="BO12" s="71"/>
      <c r="BP12" s="71"/>
      <c r="BQ12" s="71"/>
      <c r="BR12" s="71"/>
    </row>
    <row r="13" spans="1:70">
      <c r="A13" s="29" t="str">
        <f>'Plano de Contas'!A11</f>
        <v>3.1.4 Cartão Crédito</v>
      </c>
      <c r="B13" s="60">
        <f>SUMIFS('Ctas Receber'!$G:$G,'Ctas Receber'!$J:$J,'Fluxo de Caixa'!$B$6,'Ctas Receber'!$N:$N,Parametros!$C$8,'Ctas Receber'!$C:$C,'Fluxo de Caixa'!$A13)</f>
        <v>100000</v>
      </c>
      <c r="C13" s="61">
        <f>SUMIFS('Ctas Receber'!$G:$G,'Ctas Receber'!$M:$M,'Fluxo de Caixa'!$C$6,'Ctas Receber'!$N:$N,Parametros!$C$8,'Ctas Receber'!$C:$C,'Fluxo de Caixa'!$A:A)</f>
        <v>100000</v>
      </c>
      <c r="D13" s="60">
        <f>SUMIFS('Ctas Receber'!$G:$G,'Ctas Receber'!$J:$J,'Fluxo de Caixa'!$D$6,'Ctas Receber'!$N:$N,Parametros!$C$8,'Ctas Receber'!$C:$C,'Fluxo de Caixa'!$A13)</f>
        <v>0</v>
      </c>
      <c r="E13" s="61">
        <f>SUMIFS('Ctas Receber'!$G:$G,'Ctas Receber'!$M:$M,'Fluxo de Caixa'!$E$6,'Ctas Receber'!$N:$N,Parametros!$C$8,'Ctas Receber'!$C:$C,'Fluxo de Caixa'!$A:C)</f>
        <v>0</v>
      </c>
      <c r="F13" s="60">
        <f>SUMIFS('Ctas Receber'!$G:$G,'Ctas Receber'!$J:$J,'Fluxo de Caixa'!$F$6,'Ctas Receber'!$N:$N,Parametros!$C$8,'Ctas Receber'!$C:$C,'Fluxo de Caixa'!$A13)</f>
        <v>0</v>
      </c>
      <c r="G13" s="61">
        <f>SUMIFS('Ctas Receber'!$G:$G,'Ctas Receber'!$M:$M,'Fluxo de Caixa'!$G$6,'Ctas Receber'!$N:$N,Parametros!$C$8,'Ctas Receber'!$C:$C,'Fluxo de Caixa'!$A:E)</f>
        <v>0</v>
      </c>
      <c r="H13" s="60">
        <f>SUMIFS('Ctas Receber'!$G:$G,'Ctas Receber'!$J:$J,'Fluxo de Caixa'!$H$6,'Ctas Receber'!$N:$N,Parametros!$C$8,'Ctas Receber'!$C:$C,'Fluxo de Caixa'!$A13)</f>
        <v>0</v>
      </c>
      <c r="I13" s="61">
        <f>SUMIFS('Ctas Receber'!$G:$G,'Ctas Receber'!$M:$M,'Fluxo de Caixa'!$I$6,'Ctas Receber'!$N:$N,Parametros!$C$8,'Ctas Receber'!$C:$C,'Fluxo de Caixa'!$A:G)</f>
        <v>0</v>
      </c>
      <c r="J13" s="60">
        <f>SUMIFS('Ctas Receber'!$G:$G,'Ctas Receber'!$J:$J,'Fluxo de Caixa'!$J$6,'Ctas Receber'!$N:$N,Parametros!$C$8,'Ctas Receber'!$C:$C,'Fluxo de Caixa'!$A13)</f>
        <v>0</v>
      </c>
      <c r="K13" s="61">
        <f>SUMIFS('Ctas Receber'!$G:$G,'Ctas Receber'!$M:$M,'Fluxo de Caixa'!$K$6,'Ctas Receber'!$N:$N,Parametros!$C$8,'Ctas Receber'!$C:$C,'Fluxo de Caixa'!$A:I)</f>
        <v>0</v>
      </c>
      <c r="L13" s="60">
        <f>SUMIFS('Ctas Receber'!$G:$G,'Ctas Receber'!$J:$J,'Fluxo de Caixa'!$L$6,'Ctas Receber'!$N:$N,Parametros!$C$8,'Ctas Receber'!$C:$C,'Fluxo de Caixa'!$A13)</f>
        <v>0</v>
      </c>
      <c r="M13" s="61">
        <f>SUMIFS('Ctas Receber'!$G:$G,'Ctas Receber'!$M:$M,'Fluxo de Caixa'!$M$6,'Ctas Receber'!$N:$N,Parametros!$C$8,'Ctas Receber'!$C:$C,'Fluxo de Caixa'!$A:K)</f>
        <v>0</v>
      </c>
      <c r="N13" s="60">
        <f>SUMIFS('Ctas Receber'!$G:$G,'Ctas Receber'!$J:$J,'Fluxo de Caixa'!$N$6,'Ctas Receber'!$N:$N,Parametros!$C$8,'Ctas Receber'!$C:$C,'Fluxo de Caixa'!$A13)</f>
        <v>0</v>
      </c>
      <c r="O13" s="61">
        <f>SUMIFS('Ctas Receber'!$G:$G,'Ctas Receber'!$M:$M,'Fluxo de Caixa'!$O$6,'Ctas Receber'!$N:$N,Parametros!$C$8,'Ctas Receber'!$C:$C,'Fluxo de Caixa'!$A:M)</f>
        <v>0</v>
      </c>
      <c r="P13" s="60">
        <f>SUMIFS('Ctas Receber'!$G:$G,'Ctas Receber'!$J:$J,'Fluxo de Caixa'!$P$6,'Ctas Receber'!$N:$N,Parametros!$C$8,'Ctas Receber'!$C:$C,'Fluxo de Caixa'!$A13)</f>
        <v>0</v>
      </c>
      <c r="Q13" s="61">
        <f>SUMIFS('Ctas Receber'!$G:$G,'Ctas Receber'!$M:$M,'Fluxo de Caixa'!$Q$6,'Ctas Receber'!$N:$N,Parametros!$C$8,'Ctas Receber'!$C:$C,'Fluxo de Caixa'!$A:O)</f>
        <v>0</v>
      </c>
      <c r="R13" s="60">
        <f>SUMIFS('Ctas Receber'!$G:$G,'Ctas Receber'!$J:$J,'Fluxo de Caixa'!$R$6,'Ctas Receber'!$N:$N,Parametros!$C$8,'Ctas Receber'!$C:$C,'Fluxo de Caixa'!$A13)</f>
        <v>0</v>
      </c>
      <c r="S13" s="61">
        <f>SUMIFS('Ctas Receber'!$G:$G,'Ctas Receber'!$M:$M,'Fluxo de Caixa'!$S$6,'Ctas Receber'!$N:$N,Parametros!$C$8,'Ctas Receber'!$C:$C,'Fluxo de Caixa'!$A:Q)</f>
        <v>0</v>
      </c>
      <c r="T13" s="60">
        <f>SUMIFS('Ctas Receber'!$G:$G,'Ctas Receber'!$J:$J,'Fluxo de Caixa'!$T$6,'Ctas Receber'!$N:$N,Parametros!$C$8,'Ctas Receber'!$C:$C,'Fluxo de Caixa'!$A13)</f>
        <v>0</v>
      </c>
      <c r="U13" s="61">
        <f>SUMIFS('Ctas Receber'!$G:$G,'Ctas Receber'!$M:$M,'Fluxo de Caixa'!$U$6,'Ctas Receber'!$N:$N,Parametros!$C$8,'Ctas Receber'!$C:$C,'Fluxo de Caixa'!$A:S)</f>
        <v>0</v>
      </c>
      <c r="V13" s="60">
        <f>SUMIFS('Ctas Receber'!$G:$G,'Ctas Receber'!$J:$J,'Fluxo de Caixa'!$V$6,'Ctas Receber'!$N:$N,Parametros!$C$8,'Ctas Receber'!$C:$C,'Fluxo de Caixa'!$A13)</f>
        <v>0</v>
      </c>
      <c r="W13" s="61">
        <f>SUMIFS('Ctas Receber'!$G:$G,'Ctas Receber'!$M:$M,'Fluxo de Caixa'!$W$6,'Ctas Receber'!$N:$N,Parametros!$C$8,'Ctas Receber'!$C:$C,'Fluxo de Caixa'!$A:U)</f>
        <v>0</v>
      </c>
      <c r="X13" s="60">
        <f>SUMIFS('Ctas Receber'!$G:$G,'Ctas Receber'!$J:$J,'Fluxo de Caixa'!$X$6,'Ctas Receber'!$N:$N,Parametros!$C$8,'Ctas Receber'!$C:$C,'Fluxo de Caixa'!$A13)</f>
        <v>0</v>
      </c>
      <c r="Y13" s="61">
        <f>SUMIFS('Ctas Receber'!$G:$G,'Ctas Receber'!$M:$M,'Fluxo de Caixa'!$Y$6,'Ctas Receber'!$N:$N,Parametros!$C$8,'Ctas Receber'!$C:$C,'Fluxo de Caixa'!$A:W)</f>
        <v>0</v>
      </c>
      <c r="Z13" s="60">
        <f>SUMIFS('Ctas Receber'!$G:$G,'Ctas Receber'!$J:$J,'Fluxo de Caixa'!$Z$6,'Ctas Receber'!$N:$N,Parametros!$C$8,'Ctas Receber'!$C:$C,'Fluxo de Caixa'!$A13)</f>
        <v>0</v>
      </c>
      <c r="AA13" s="61">
        <f>SUMIFS('Ctas Receber'!$G:$G,'Ctas Receber'!$M:$M,'Fluxo de Caixa'!$AA$6,'Ctas Receber'!$N:$N,Parametros!$C$8,'Ctas Receber'!$C:$C,'Fluxo de Caixa'!$A:Y)</f>
        <v>0</v>
      </c>
      <c r="AB13" s="60">
        <f>SUMIFS('Ctas Receber'!$G:$G,'Ctas Receber'!$J:$J,'Fluxo de Caixa'!$AB$6,'Ctas Receber'!$N:$N,Parametros!$C$8,'Ctas Receber'!$C:$C,'Fluxo de Caixa'!$A13)</f>
        <v>0</v>
      </c>
      <c r="AC13" s="61">
        <f>SUMIFS('Ctas Receber'!$G:$G,'Ctas Receber'!$M:$M,'Fluxo de Caixa'!$AC$6,'Ctas Receber'!$N:$N,Parametros!$C$8,'Ctas Receber'!$C:$C,'Fluxo de Caixa'!$A:AA)</f>
        <v>0</v>
      </c>
      <c r="AD13" s="60">
        <f>SUMIFS('Ctas Receber'!$G:$G,'Ctas Receber'!$J:$J,'Fluxo de Caixa'!$AD$6,'Ctas Receber'!$N:$N,Parametros!$C$8,'Ctas Receber'!$C:$C,'Fluxo de Caixa'!$A13)</f>
        <v>0</v>
      </c>
      <c r="AE13" s="61">
        <f>SUMIFS('Ctas Receber'!$G:$G,'Ctas Receber'!$M:$M,'Fluxo de Caixa'!$AE$6,'Ctas Receber'!$N:$N,Parametros!$C$8,'Ctas Receber'!$C:$C,'Fluxo de Caixa'!$A:AC)</f>
        <v>0</v>
      </c>
      <c r="AF13" s="60">
        <f>SUMIFS('Ctas Receber'!$G:$G,'Ctas Receber'!$J:$J,'Fluxo de Caixa'!$AF$6,'Ctas Receber'!$N:$N,Parametros!$C$8,'Ctas Receber'!$C:$C,'Fluxo de Caixa'!$A13)</f>
        <v>0</v>
      </c>
      <c r="AG13" s="61">
        <f>SUMIFS('Ctas Receber'!$G:$G,'Ctas Receber'!$M:$M,'Fluxo de Caixa'!$AG$6,'Ctas Receber'!$N:$N,Parametros!$C$8,'Ctas Receber'!$C:$C,'Fluxo de Caixa'!$A:AE)</f>
        <v>0</v>
      </c>
      <c r="AH13" s="60">
        <f>SUMIFS('Ctas Receber'!$G:$G,'Ctas Receber'!$J:$J,'Fluxo de Caixa'!$AH$6,'Ctas Receber'!$N:$N,Parametros!$C$8,'Ctas Receber'!$C:$C,'Fluxo de Caixa'!$A13)</f>
        <v>0</v>
      </c>
      <c r="AI13" s="61">
        <f>SUMIFS('Ctas Receber'!$G:$G,'Ctas Receber'!$M:$M,'Fluxo de Caixa'!$AI$6,'Ctas Receber'!$N:$N,Parametros!$C$8,'Ctas Receber'!$C:$C,'Fluxo de Caixa'!$A:AG)</f>
        <v>0</v>
      </c>
      <c r="AJ13" s="60">
        <f>SUMIFS('Ctas Receber'!$G:$G,'Ctas Receber'!$J:$J,'Fluxo de Caixa'!$AJ$6,'Ctas Receber'!$N:$N,Parametros!$C$8,'Ctas Receber'!$C:$C,'Fluxo de Caixa'!$A13)</f>
        <v>0</v>
      </c>
      <c r="AK13" s="61">
        <f>SUMIFS('Ctas Receber'!$G:$G,'Ctas Receber'!$M:$M,'Fluxo de Caixa'!$AK$6,'Ctas Receber'!$N:$N,Parametros!$C$8,'Ctas Receber'!$C:$C,'Fluxo de Caixa'!$A:AI)</f>
        <v>0</v>
      </c>
      <c r="AL13" s="60">
        <f>SUMIFS('Ctas Receber'!$G:$G,'Ctas Receber'!$J:$J,'Fluxo de Caixa'!$AL$6,'Ctas Receber'!$N:$N,Parametros!$C$8,'Ctas Receber'!$C:$C,'Fluxo de Caixa'!$A13)</f>
        <v>0</v>
      </c>
      <c r="AM13" s="61">
        <f>SUMIFS('Ctas Receber'!$G:$G,'Ctas Receber'!$M:$M,'Fluxo de Caixa'!$AM$6,'Ctas Receber'!$N:$N,Parametros!$C$8,'Ctas Receber'!$C:$C,'Fluxo de Caixa'!$A:AK)</f>
        <v>0</v>
      </c>
      <c r="AN13" s="60">
        <f>SUMIFS('Ctas Receber'!$G:$G,'Ctas Receber'!$J:$J,'Fluxo de Caixa'!$AN$6,'Ctas Receber'!$N:$N,Parametros!$C$8,'Ctas Receber'!$C:$C,'Fluxo de Caixa'!$A13)</f>
        <v>0</v>
      </c>
      <c r="AO13" s="61">
        <f>SUMIFS('Ctas Receber'!$G:$G,'Ctas Receber'!$M:$M,'Fluxo de Caixa'!$AO$6,'Ctas Receber'!$N:$N,Parametros!$C$8,'Ctas Receber'!$C:$C,'Fluxo de Caixa'!$A:AM)</f>
        <v>0</v>
      </c>
      <c r="AP13" s="60">
        <f>SUMIFS('Ctas Receber'!$G:$G,'Ctas Receber'!$J:$J,'Fluxo de Caixa'!$AP$6,'Ctas Receber'!$N:$N,Parametros!$C$8,'Ctas Receber'!$C:$C,'Fluxo de Caixa'!$A13)</f>
        <v>0</v>
      </c>
      <c r="AQ13" s="61">
        <f>SUMIFS('Ctas Receber'!$G:$G,'Ctas Receber'!$M:$M,'Fluxo de Caixa'!$AQ$6,'Ctas Receber'!$N:$N,Parametros!$C$8,'Ctas Receber'!$C:$C,'Fluxo de Caixa'!$A:AO)</f>
        <v>0</v>
      </c>
      <c r="AR13" s="60">
        <f>SUMIFS('Ctas Receber'!$G:$G,'Ctas Receber'!$J:$J,'Fluxo de Caixa'!$AR$6,'Ctas Receber'!$N:$N,Parametros!$C$8,'Ctas Receber'!$C:$C,'Fluxo de Caixa'!$A13)</f>
        <v>0</v>
      </c>
      <c r="AS13" s="61">
        <f>SUMIFS('Ctas Receber'!$G:$G,'Ctas Receber'!$M:$M,'Fluxo de Caixa'!$AS$6,'Ctas Receber'!$N:$N,Parametros!$C$8,'Ctas Receber'!$C:$C,'Fluxo de Caixa'!$A:AQ)</f>
        <v>0</v>
      </c>
      <c r="AT13" s="60">
        <f>SUMIFS('Ctas Receber'!$G:$G,'Ctas Receber'!$J:$J,'Fluxo de Caixa'!$AT$6,'Ctas Receber'!$N:$N,Parametros!$C$8,'Ctas Receber'!$C:$C,'Fluxo de Caixa'!$A13)</f>
        <v>0</v>
      </c>
      <c r="AU13" s="61">
        <f>SUMIFS('Ctas Receber'!$G:$G,'Ctas Receber'!$M:$M,'Fluxo de Caixa'!$AU$6,'Ctas Receber'!$N:$N,Parametros!$C$8,'Ctas Receber'!$C:$C,'Fluxo de Caixa'!$A:AS)</f>
        <v>0</v>
      </c>
      <c r="AV13" s="60">
        <f>SUMIFS('Ctas Receber'!$G:$G,'Ctas Receber'!$J:$J,'Fluxo de Caixa'!$AV$6,'Ctas Receber'!$N:$N,Parametros!$C$8,'Ctas Receber'!$C:$C,'Fluxo de Caixa'!$A13)</f>
        <v>0</v>
      </c>
      <c r="AW13" s="61">
        <f>SUMIFS('Ctas Receber'!$G:$G,'Ctas Receber'!$M:$M,'Fluxo de Caixa'!$AW$6,'Ctas Receber'!$N:$N,Parametros!$C$8,'Ctas Receber'!$C:$C,'Fluxo de Caixa'!$A:AU)</f>
        <v>0</v>
      </c>
      <c r="AX13" s="60">
        <f>SUMIFS('Ctas Receber'!$G:$G,'Ctas Receber'!$J:$J,'Fluxo de Caixa'!$AX$6,'Ctas Receber'!$N:$N,Parametros!$C$8,'Ctas Receber'!$C:$C,'Fluxo de Caixa'!$A13)</f>
        <v>0</v>
      </c>
      <c r="AY13" s="61">
        <f>SUMIFS('Ctas Receber'!$G:$G,'Ctas Receber'!$M:$M,'Fluxo de Caixa'!$AY$6,'Ctas Receber'!$N:$N,Parametros!$C$8,'Ctas Receber'!$C:$C,'Fluxo de Caixa'!$A:AW)</f>
        <v>0</v>
      </c>
      <c r="AZ13" s="60">
        <f>SUMIFS('Ctas Receber'!$G:$G,'Ctas Receber'!$J:$J,'Fluxo de Caixa'!$AZ$6,'Ctas Receber'!$N:$N,Parametros!$C$8,'Ctas Receber'!$C:$C,'Fluxo de Caixa'!$A13)</f>
        <v>0</v>
      </c>
      <c r="BA13" s="61">
        <f>SUMIFS('Ctas Receber'!$G:$G,'Ctas Receber'!$M:$M,'Fluxo de Caixa'!$BA$6,'Ctas Receber'!$N:$N,Parametros!$C$8,'Ctas Receber'!$C:$C,'Fluxo de Caixa'!$A:AY)</f>
        <v>0</v>
      </c>
      <c r="BB13" s="60">
        <f>SUMIFS('Ctas Receber'!$G:$G,'Ctas Receber'!$J:$J,'Fluxo de Caixa'!$BB$6,'Ctas Receber'!$N:$N,Parametros!$C$8,'Ctas Receber'!$C:$C,'Fluxo de Caixa'!$A13)</f>
        <v>0</v>
      </c>
      <c r="BC13" s="61">
        <f>SUMIFS('Ctas Receber'!$G:$G,'Ctas Receber'!$M:$M,'Fluxo de Caixa'!$BC$6,'Ctas Receber'!$N:$N,Parametros!$C$8,'Ctas Receber'!$C:$C,'Fluxo de Caixa'!$A:BA)</f>
        <v>0</v>
      </c>
      <c r="BD13" s="60">
        <f>SUMIFS('Ctas Receber'!$G:$G,'Ctas Receber'!$J:$J,'Fluxo de Caixa'!$BD$6,'Ctas Receber'!$N:$N,Parametros!$C$8,'Ctas Receber'!$C:$C,'Fluxo de Caixa'!$A13)</f>
        <v>0</v>
      </c>
      <c r="BE13" s="61">
        <f>SUMIFS('Ctas Receber'!$G:$G,'Ctas Receber'!$M:$M,'Fluxo de Caixa'!$BE$6,'Ctas Receber'!$N:$N,Parametros!$C$8,'Ctas Receber'!$C:$C,'Fluxo de Caixa'!$A:BC)</f>
        <v>0</v>
      </c>
      <c r="BF13" s="60">
        <f>SUMIFS('Ctas Receber'!$G:$G,'Ctas Receber'!$J:$J,'Fluxo de Caixa'!$BF$6,'Ctas Receber'!$N:$N,Parametros!$C$8,'Ctas Receber'!$C:$C,'Fluxo de Caixa'!$A13)</f>
        <v>0</v>
      </c>
      <c r="BG13" s="61">
        <f>SUMIFS('Ctas Receber'!$G:$G,'Ctas Receber'!$M:$M,'Fluxo de Caixa'!$BG$6,'Ctas Receber'!$N:$N,Parametros!$C$8,'Ctas Receber'!$C:$C,'Fluxo de Caixa'!$A:BE)</f>
        <v>0</v>
      </c>
      <c r="BH13" s="60">
        <f>SUMIFS('Ctas Receber'!$G:$G,'Ctas Receber'!$J:$J,'Fluxo de Caixa'!$BH$6,'Ctas Receber'!$N:$N,Parametros!$C$8,'Ctas Receber'!$C:$C,'Fluxo de Caixa'!$A13)</f>
        <v>0</v>
      </c>
      <c r="BI13" s="61">
        <f>SUMIFS('Ctas Receber'!$G:$G,'Ctas Receber'!$M:$M,'Fluxo de Caixa'!$BI$6,'Ctas Receber'!$N:$N,Parametros!$C$8,'Ctas Receber'!$C:$C,'Fluxo de Caixa'!$A:BG)</f>
        <v>0</v>
      </c>
      <c r="BJ13" s="60">
        <f>SUMIFS('Ctas Receber'!$G:$G,'Ctas Receber'!$J:$J,'Fluxo de Caixa'!$BJ$6,'Ctas Receber'!$N:$N,Parametros!$C$8,'Ctas Receber'!$C:$C,'Fluxo de Caixa'!$A13)</f>
        <v>0</v>
      </c>
      <c r="BK13" s="61">
        <f>SUMIFS('Ctas Receber'!$G:$G,'Ctas Receber'!$M:$M,'Fluxo de Caixa'!$BK$6,'Ctas Receber'!$N:$N,Parametros!$C$8,'Ctas Receber'!$C:$C,'Fluxo de Caixa'!$A:BI)</f>
        <v>0</v>
      </c>
      <c r="BL13" s="60">
        <f>SUMIFS('Ctas Receber'!$G:$G,'Ctas Receber'!$J:$J,'Fluxo de Caixa'!$BL$6,'Ctas Receber'!$N:$N,Parametros!$C$8,'Ctas Receber'!$C:$C,'Fluxo de Caixa'!$A13)</f>
        <v>0</v>
      </c>
      <c r="BM13" s="61">
        <f>SUMIFS('Ctas Receber'!$G:$G,'Ctas Receber'!$M:$M,'Fluxo de Caixa'!$BM$6,'Ctas Receber'!$N:$N,Parametros!$C$8,'Ctas Receber'!$C:$C,'Fluxo de Caixa'!$A:BK)</f>
        <v>0</v>
      </c>
      <c r="BN13" s="71"/>
      <c r="BO13" s="71"/>
      <c r="BP13" s="71"/>
      <c r="BQ13" s="71"/>
      <c r="BR13" s="71"/>
    </row>
    <row r="14" spans="1:70">
      <c r="A14" s="29" t="str">
        <f>'Plano de Contas'!A12</f>
        <v>3.1.5 Cartão Débito</v>
      </c>
      <c r="B14" s="60">
        <f>SUMIFS('Ctas Receber'!$G:$G,'Ctas Receber'!$J:$J,'Fluxo de Caixa'!$B$6,'Ctas Receber'!$N:$N,Parametros!$C$8,'Ctas Receber'!$C:$C,'Fluxo de Caixa'!$A14)</f>
        <v>100000</v>
      </c>
      <c r="C14" s="61">
        <f>SUMIFS('Ctas Receber'!$G:$G,'Ctas Receber'!$M:$M,'Fluxo de Caixa'!$C$6,'Ctas Receber'!$N:$N,Parametros!$C$8,'Ctas Receber'!$C:$C,'Fluxo de Caixa'!$A:A)</f>
        <v>100000</v>
      </c>
      <c r="D14" s="60">
        <f>SUMIFS('Ctas Receber'!$G:$G,'Ctas Receber'!$J:$J,'Fluxo de Caixa'!$D$6,'Ctas Receber'!$N:$N,Parametros!$C$8,'Ctas Receber'!$C:$C,'Fluxo de Caixa'!$A14)</f>
        <v>0</v>
      </c>
      <c r="E14" s="61">
        <f>SUMIFS('Ctas Receber'!$G:$G,'Ctas Receber'!$M:$M,'Fluxo de Caixa'!$E$6,'Ctas Receber'!$N:$N,Parametros!$C$8,'Ctas Receber'!$C:$C,'Fluxo de Caixa'!$A:C)</f>
        <v>0</v>
      </c>
      <c r="F14" s="60">
        <f>SUMIFS('Ctas Receber'!$G:$G,'Ctas Receber'!$J:$J,'Fluxo de Caixa'!$F$6,'Ctas Receber'!$N:$N,Parametros!$C$8,'Ctas Receber'!$C:$C,'Fluxo de Caixa'!$A14)</f>
        <v>0</v>
      </c>
      <c r="G14" s="61">
        <f>SUMIFS('Ctas Receber'!$G:$G,'Ctas Receber'!$M:$M,'Fluxo de Caixa'!$G$6,'Ctas Receber'!$N:$N,Parametros!$C$8,'Ctas Receber'!$C:$C,'Fluxo de Caixa'!$A:E)</f>
        <v>0</v>
      </c>
      <c r="H14" s="60">
        <f>SUMIFS('Ctas Receber'!$G:$G,'Ctas Receber'!$J:$J,'Fluxo de Caixa'!$H$6,'Ctas Receber'!$N:$N,Parametros!$C$8,'Ctas Receber'!$C:$C,'Fluxo de Caixa'!$A14)</f>
        <v>0</v>
      </c>
      <c r="I14" s="61">
        <f>SUMIFS('Ctas Receber'!$G:$G,'Ctas Receber'!$M:$M,'Fluxo de Caixa'!$I$6,'Ctas Receber'!$N:$N,Parametros!$C$8,'Ctas Receber'!$C:$C,'Fluxo de Caixa'!$A:G)</f>
        <v>0</v>
      </c>
      <c r="J14" s="60">
        <f>SUMIFS('Ctas Receber'!$G:$G,'Ctas Receber'!$J:$J,'Fluxo de Caixa'!$J$6,'Ctas Receber'!$N:$N,Parametros!$C$8,'Ctas Receber'!$C:$C,'Fluxo de Caixa'!$A14)</f>
        <v>0</v>
      </c>
      <c r="K14" s="61">
        <f>SUMIFS('Ctas Receber'!$G:$G,'Ctas Receber'!$M:$M,'Fluxo de Caixa'!$K$6,'Ctas Receber'!$N:$N,Parametros!$C$8,'Ctas Receber'!$C:$C,'Fluxo de Caixa'!$A:I)</f>
        <v>0</v>
      </c>
      <c r="L14" s="60">
        <f>SUMIFS('Ctas Receber'!$G:$G,'Ctas Receber'!$J:$J,'Fluxo de Caixa'!$L$6,'Ctas Receber'!$N:$N,Parametros!$C$8,'Ctas Receber'!$C:$C,'Fluxo de Caixa'!$A14)</f>
        <v>0</v>
      </c>
      <c r="M14" s="61">
        <f>SUMIFS('Ctas Receber'!$G:$G,'Ctas Receber'!$M:$M,'Fluxo de Caixa'!$M$6,'Ctas Receber'!$N:$N,Parametros!$C$8,'Ctas Receber'!$C:$C,'Fluxo de Caixa'!$A:K)</f>
        <v>0</v>
      </c>
      <c r="N14" s="60">
        <f>SUMIFS('Ctas Receber'!$G:$G,'Ctas Receber'!$J:$J,'Fluxo de Caixa'!$N$6,'Ctas Receber'!$N:$N,Parametros!$C$8,'Ctas Receber'!$C:$C,'Fluxo de Caixa'!$A14)</f>
        <v>0</v>
      </c>
      <c r="O14" s="61">
        <f>SUMIFS('Ctas Receber'!$G:$G,'Ctas Receber'!$M:$M,'Fluxo de Caixa'!$O$6,'Ctas Receber'!$N:$N,Parametros!$C$8,'Ctas Receber'!$C:$C,'Fluxo de Caixa'!$A:M)</f>
        <v>0</v>
      </c>
      <c r="P14" s="60">
        <f>SUMIFS('Ctas Receber'!$G:$G,'Ctas Receber'!$J:$J,'Fluxo de Caixa'!$P$6,'Ctas Receber'!$N:$N,Parametros!$C$8,'Ctas Receber'!$C:$C,'Fluxo de Caixa'!$A14)</f>
        <v>0</v>
      </c>
      <c r="Q14" s="61">
        <f>SUMIFS('Ctas Receber'!$G:$G,'Ctas Receber'!$M:$M,'Fluxo de Caixa'!$Q$6,'Ctas Receber'!$N:$N,Parametros!$C$8,'Ctas Receber'!$C:$C,'Fluxo de Caixa'!$A:O)</f>
        <v>0</v>
      </c>
      <c r="R14" s="60">
        <f>SUMIFS('Ctas Receber'!$G:$G,'Ctas Receber'!$J:$J,'Fluxo de Caixa'!$R$6,'Ctas Receber'!$N:$N,Parametros!$C$8,'Ctas Receber'!$C:$C,'Fluxo de Caixa'!$A14)</f>
        <v>0</v>
      </c>
      <c r="S14" s="61">
        <f>SUMIFS('Ctas Receber'!$G:$G,'Ctas Receber'!$M:$M,'Fluxo de Caixa'!$S$6,'Ctas Receber'!$N:$N,Parametros!$C$8,'Ctas Receber'!$C:$C,'Fluxo de Caixa'!$A:Q)</f>
        <v>0</v>
      </c>
      <c r="T14" s="60">
        <f>SUMIFS('Ctas Receber'!$G:$G,'Ctas Receber'!$J:$J,'Fluxo de Caixa'!$T$6,'Ctas Receber'!$N:$N,Parametros!$C$8,'Ctas Receber'!$C:$C,'Fluxo de Caixa'!$A14)</f>
        <v>0</v>
      </c>
      <c r="U14" s="61">
        <f>SUMIFS('Ctas Receber'!$G:$G,'Ctas Receber'!$M:$M,'Fluxo de Caixa'!$U$6,'Ctas Receber'!$N:$N,Parametros!$C$8,'Ctas Receber'!$C:$C,'Fluxo de Caixa'!$A:S)</f>
        <v>0</v>
      </c>
      <c r="V14" s="60">
        <f>SUMIFS('Ctas Receber'!$G:$G,'Ctas Receber'!$J:$J,'Fluxo de Caixa'!$V$6,'Ctas Receber'!$N:$N,Parametros!$C$8,'Ctas Receber'!$C:$C,'Fluxo de Caixa'!$A14)</f>
        <v>0</v>
      </c>
      <c r="W14" s="61">
        <f>SUMIFS('Ctas Receber'!$G:$G,'Ctas Receber'!$M:$M,'Fluxo de Caixa'!$W$6,'Ctas Receber'!$N:$N,Parametros!$C$8,'Ctas Receber'!$C:$C,'Fluxo de Caixa'!$A:U)</f>
        <v>0</v>
      </c>
      <c r="X14" s="60">
        <f>SUMIFS('Ctas Receber'!$G:$G,'Ctas Receber'!$J:$J,'Fluxo de Caixa'!$X$6,'Ctas Receber'!$N:$N,Parametros!$C$8,'Ctas Receber'!$C:$C,'Fluxo de Caixa'!$A14)</f>
        <v>0</v>
      </c>
      <c r="Y14" s="61">
        <f>SUMIFS('Ctas Receber'!$G:$G,'Ctas Receber'!$M:$M,'Fluxo de Caixa'!$Y$6,'Ctas Receber'!$N:$N,Parametros!$C$8,'Ctas Receber'!$C:$C,'Fluxo de Caixa'!$A:W)</f>
        <v>0</v>
      </c>
      <c r="Z14" s="60">
        <f>SUMIFS('Ctas Receber'!$G:$G,'Ctas Receber'!$J:$J,'Fluxo de Caixa'!$Z$6,'Ctas Receber'!$N:$N,Parametros!$C$8,'Ctas Receber'!$C:$C,'Fluxo de Caixa'!$A14)</f>
        <v>0</v>
      </c>
      <c r="AA14" s="61">
        <f>SUMIFS('Ctas Receber'!$G:$G,'Ctas Receber'!$M:$M,'Fluxo de Caixa'!$AA$6,'Ctas Receber'!$N:$N,Parametros!$C$8,'Ctas Receber'!$C:$C,'Fluxo de Caixa'!$A:Y)</f>
        <v>0</v>
      </c>
      <c r="AB14" s="60">
        <f>SUMIFS('Ctas Receber'!$G:$G,'Ctas Receber'!$J:$J,'Fluxo de Caixa'!$AB$6,'Ctas Receber'!$N:$N,Parametros!$C$8,'Ctas Receber'!$C:$C,'Fluxo de Caixa'!$A14)</f>
        <v>0</v>
      </c>
      <c r="AC14" s="61">
        <f>SUMIFS('Ctas Receber'!$G:$G,'Ctas Receber'!$M:$M,'Fluxo de Caixa'!$AC$6,'Ctas Receber'!$N:$N,Parametros!$C$8,'Ctas Receber'!$C:$C,'Fluxo de Caixa'!$A:AA)</f>
        <v>0</v>
      </c>
      <c r="AD14" s="60">
        <f>SUMIFS('Ctas Receber'!$G:$G,'Ctas Receber'!$J:$J,'Fluxo de Caixa'!$AD$6,'Ctas Receber'!$N:$N,Parametros!$C$8,'Ctas Receber'!$C:$C,'Fluxo de Caixa'!$A14)</f>
        <v>0</v>
      </c>
      <c r="AE14" s="61">
        <f>SUMIFS('Ctas Receber'!$G:$G,'Ctas Receber'!$M:$M,'Fluxo de Caixa'!$AE$6,'Ctas Receber'!$N:$N,Parametros!$C$8,'Ctas Receber'!$C:$C,'Fluxo de Caixa'!$A:AC)</f>
        <v>0</v>
      </c>
      <c r="AF14" s="60">
        <f>SUMIFS('Ctas Receber'!$G:$G,'Ctas Receber'!$J:$J,'Fluxo de Caixa'!$AF$6,'Ctas Receber'!$N:$N,Parametros!$C$8,'Ctas Receber'!$C:$C,'Fluxo de Caixa'!$A14)</f>
        <v>0</v>
      </c>
      <c r="AG14" s="61">
        <f>SUMIFS('Ctas Receber'!$G:$G,'Ctas Receber'!$M:$M,'Fluxo de Caixa'!$AG$6,'Ctas Receber'!$N:$N,Parametros!$C$8,'Ctas Receber'!$C:$C,'Fluxo de Caixa'!$A:AE)</f>
        <v>0</v>
      </c>
      <c r="AH14" s="60">
        <f>SUMIFS('Ctas Receber'!$G:$G,'Ctas Receber'!$J:$J,'Fluxo de Caixa'!$AH$6,'Ctas Receber'!$N:$N,Parametros!$C$8,'Ctas Receber'!$C:$C,'Fluxo de Caixa'!$A14)</f>
        <v>0</v>
      </c>
      <c r="AI14" s="61">
        <f>SUMIFS('Ctas Receber'!$G:$G,'Ctas Receber'!$M:$M,'Fluxo de Caixa'!$AI$6,'Ctas Receber'!$N:$N,Parametros!$C$8,'Ctas Receber'!$C:$C,'Fluxo de Caixa'!$A:AG)</f>
        <v>0</v>
      </c>
      <c r="AJ14" s="60">
        <f>SUMIFS('Ctas Receber'!$G:$G,'Ctas Receber'!$J:$J,'Fluxo de Caixa'!$AJ$6,'Ctas Receber'!$N:$N,Parametros!$C$8,'Ctas Receber'!$C:$C,'Fluxo de Caixa'!$A14)</f>
        <v>0</v>
      </c>
      <c r="AK14" s="61">
        <f>SUMIFS('Ctas Receber'!$G:$G,'Ctas Receber'!$M:$M,'Fluxo de Caixa'!$AK$6,'Ctas Receber'!$N:$N,Parametros!$C$8,'Ctas Receber'!$C:$C,'Fluxo de Caixa'!$A:AI)</f>
        <v>0</v>
      </c>
      <c r="AL14" s="60">
        <f>SUMIFS('Ctas Receber'!$G:$G,'Ctas Receber'!$J:$J,'Fluxo de Caixa'!$AL$6,'Ctas Receber'!$N:$N,Parametros!$C$8,'Ctas Receber'!$C:$C,'Fluxo de Caixa'!$A14)</f>
        <v>0</v>
      </c>
      <c r="AM14" s="61">
        <f>SUMIFS('Ctas Receber'!$G:$G,'Ctas Receber'!$M:$M,'Fluxo de Caixa'!$AM$6,'Ctas Receber'!$N:$N,Parametros!$C$8,'Ctas Receber'!$C:$C,'Fluxo de Caixa'!$A:AK)</f>
        <v>0</v>
      </c>
      <c r="AN14" s="60">
        <f>SUMIFS('Ctas Receber'!$G:$G,'Ctas Receber'!$J:$J,'Fluxo de Caixa'!$AN$6,'Ctas Receber'!$N:$N,Parametros!$C$8,'Ctas Receber'!$C:$C,'Fluxo de Caixa'!$A14)</f>
        <v>0</v>
      </c>
      <c r="AO14" s="61">
        <f>SUMIFS('Ctas Receber'!$G:$G,'Ctas Receber'!$M:$M,'Fluxo de Caixa'!$AO$6,'Ctas Receber'!$N:$N,Parametros!$C$8,'Ctas Receber'!$C:$C,'Fluxo de Caixa'!$A:AM)</f>
        <v>0</v>
      </c>
      <c r="AP14" s="60">
        <f>SUMIFS('Ctas Receber'!$G:$G,'Ctas Receber'!$J:$J,'Fluxo de Caixa'!$AP$6,'Ctas Receber'!$N:$N,Parametros!$C$8,'Ctas Receber'!$C:$C,'Fluxo de Caixa'!$A14)</f>
        <v>0</v>
      </c>
      <c r="AQ14" s="61">
        <f>SUMIFS('Ctas Receber'!$G:$G,'Ctas Receber'!$M:$M,'Fluxo de Caixa'!$AQ$6,'Ctas Receber'!$N:$N,Parametros!$C$8,'Ctas Receber'!$C:$C,'Fluxo de Caixa'!$A:AO)</f>
        <v>0</v>
      </c>
      <c r="AR14" s="60">
        <f>SUMIFS('Ctas Receber'!$G:$G,'Ctas Receber'!$J:$J,'Fluxo de Caixa'!$AR$6,'Ctas Receber'!$N:$N,Parametros!$C$8,'Ctas Receber'!$C:$C,'Fluxo de Caixa'!$A14)</f>
        <v>0</v>
      </c>
      <c r="AS14" s="61">
        <f>SUMIFS('Ctas Receber'!$G:$G,'Ctas Receber'!$M:$M,'Fluxo de Caixa'!$AS$6,'Ctas Receber'!$N:$N,Parametros!$C$8,'Ctas Receber'!$C:$C,'Fluxo de Caixa'!$A:AQ)</f>
        <v>0</v>
      </c>
      <c r="AT14" s="60">
        <f>SUMIFS('Ctas Receber'!$G:$G,'Ctas Receber'!$J:$J,'Fluxo de Caixa'!$AT$6,'Ctas Receber'!$N:$N,Parametros!$C$8,'Ctas Receber'!$C:$C,'Fluxo de Caixa'!$A14)</f>
        <v>0</v>
      </c>
      <c r="AU14" s="61">
        <f>SUMIFS('Ctas Receber'!$G:$G,'Ctas Receber'!$M:$M,'Fluxo de Caixa'!$AU$6,'Ctas Receber'!$N:$N,Parametros!$C$8,'Ctas Receber'!$C:$C,'Fluxo de Caixa'!$A:AS)</f>
        <v>0</v>
      </c>
      <c r="AV14" s="60">
        <f>SUMIFS('Ctas Receber'!$G:$G,'Ctas Receber'!$J:$J,'Fluxo de Caixa'!$AV$6,'Ctas Receber'!$N:$N,Parametros!$C$8,'Ctas Receber'!$C:$C,'Fluxo de Caixa'!$A14)</f>
        <v>0</v>
      </c>
      <c r="AW14" s="61">
        <f>SUMIFS('Ctas Receber'!$G:$G,'Ctas Receber'!$M:$M,'Fluxo de Caixa'!$AW$6,'Ctas Receber'!$N:$N,Parametros!$C$8,'Ctas Receber'!$C:$C,'Fluxo de Caixa'!$A:AU)</f>
        <v>0</v>
      </c>
      <c r="AX14" s="60">
        <f>SUMIFS('Ctas Receber'!$G:$G,'Ctas Receber'!$J:$J,'Fluxo de Caixa'!$AX$6,'Ctas Receber'!$N:$N,Parametros!$C$8,'Ctas Receber'!$C:$C,'Fluxo de Caixa'!$A14)</f>
        <v>0</v>
      </c>
      <c r="AY14" s="61">
        <f>SUMIFS('Ctas Receber'!$G:$G,'Ctas Receber'!$M:$M,'Fluxo de Caixa'!$AY$6,'Ctas Receber'!$N:$N,Parametros!$C$8,'Ctas Receber'!$C:$C,'Fluxo de Caixa'!$A:AW)</f>
        <v>0</v>
      </c>
      <c r="AZ14" s="60">
        <f>SUMIFS('Ctas Receber'!$G:$G,'Ctas Receber'!$J:$J,'Fluxo de Caixa'!$AZ$6,'Ctas Receber'!$N:$N,Parametros!$C$8,'Ctas Receber'!$C:$C,'Fluxo de Caixa'!$A14)</f>
        <v>0</v>
      </c>
      <c r="BA14" s="61">
        <f>SUMIFS('Ctas Receber'!$G:$G,'Ctas Receber'!$M:$M,'Fluxo de Caixa'!$BA$6,'Ctas Receber'!$N:$N,Parametros!$C$8,'Ctas Receber'!$C:$C,'Fluxo de Caixa'!$A:AY)</f>
        <v>0</v>
      </c>
      <c r="BB14" s="60">
        <f>SUMIFS('Ctas Receber'!$G:$G,'Ctas Receber'!$J:$J,'Fluxo de Caixa'!$BB$6,'Ctas Receber'!$N:$N,Parametros!$C$8,'Ctas Receber'!$C:$C,'Fluxo de Caixa'!$A14)</f>
        <v>0</v>
      </c>
      <c r="BC14" s="61">
        <f>SUMIFS('Ctas Receber'!$G:$G,'Ctas Receber'!$M:$M,'Fluxo de Caixa'!$BC$6,'Ctas Receber'!$N:$N,Parametros!$C$8,'Ctas Receber'!$C:$C,'Fluxo de Caixa'!$A:BA)</f>
        <v>0</v>
      </c>
      <c r="BD14" s="60">
        <f>SUMIFS('Ctas Receber'!$G:$G,'Ctas Receber'!$J:$J,'Fluxo de Caixa'!$BD$6,'Ctas Receber'!$N:$N,Parametros!$C$8,'Ctas Receber'!$C:$C,'Fluxo de Caixa'!$A14)</f>
        <v>0</v>
      </c>
      <c r="BE14" s="61">
        <f>SUMIFS('Ctas Receber'!$G:$G,'Ctas Receber'!$M:$M,'Fluxo de Caixa'!$BE$6,'Ctas Receber'!$N:$N,Parametros!$C$8,'Ctas Receber'!$C:$C,'Fluxo de Caixa'!$A:BC)</f>
        <v>0</v>
      </c>
      <c r="BF14" s="60">
        <f>SUMIFS('Ctas Receber'!$G:$G,'Ctas Receber'!$J:$J,'Fluxo de Caixa'!$BF$6,'Ctas Receber'!$N:$N,Parametros!$C$8,'Ctas Receber'!$C:$C,'Fluxo de Caixa'!$A14)</f>
        <v>0</v>
      </c>
      <c r="BG14" s="61">
        <f>SUMIFS('Ctas Receber'!$G:$G,'Ctas Receber'!$M:$M,'Fluxo de Caixa'!$BG$6,'Ctas Receber'!$N:$N,Parametros!$C$8,'Ctas Receber'!$C:$C,'Fluxo de Caixa'!$A:BE)</f>
        <v>0</v>
      </c>
      <c r="BH14" s="60">
        <f>SUMIFS('Ctas Receber'!$G:$G,'Ctas Receber'!$J:$J,'Fluxo de Caixa'!$BH$6,'Ctas Receber'!$N:$N,Parametros!$C$8,'Ctas Receber'!$C:$C,'Fluxo de Caixa'!$A14)</f>
        <v>0</v>
      </c>
      <c r="BI14" s="61">
        <f>SUMIFS('Ctas Receber'!$G:$G,'Ctas Receber'!$M:$M,'Fluxo de Caixa'!$BI$6,'Ctas Receber'!$N:$N,Parametros!$C$8,'Ctas Receber'!$C:$C,'Fluxo de Caixa'!$A:BG)</f>
        <v>0</v>
      </c>
      <c r="BJ14" s="60">
        <f>SUMIFS('Ctas Receber'!$G:$G,'Ctas Receber'!$J:$J,'Fluxo de Caixa'!$BJ$6,'Ctas Receber'!$N:$N,Parametros!$C$8,'Ctas Receber'!$C:$C,'Fluxo de Caixa'!$A14)</f>
        <v>0</v>
      </c>
      <c r="BK14" s="61">
        <f>SUMIFS('Ctas Receber'!$G:$G,'Ctas Receber'!$M:$M,'Fluxo de Caixa'!$BK$6,'Ctas Receber'!$N:$N,Parametros!$C$8,'Ctas Receber'!$C:$C,'Fluxo de Caixa'!$A:BI)</f>
        <v>0</v>
      </c>
      <c r="BL14" s="60">
        <f>SUMIFS('Ctas Receber'!$G:$G,'Ctas Receber'!$J:$J,'Fluxo de Caixa'!$BL$6,'Ctas Receber'!$N:$N,Parametros!$C$8,'Ctas Receber'!$C:$C,'Fluxo de Caixa'!$A14)</f>
        <v>0</v>
      </c>
      <c r="BM14" s="61">
        <f>SUMIFS('Ctas Receber'!$G:$G,'Ctas Receber'!$M:$M,'Fluxo de Caixa'!$BM$6,'Ctas Receber'!$N:$N,Parametros!$C$8,'Ctas Receber'!$C:$C,'Fluxo de Caixa'!$A:BK)</f>
        <v>0</v>
      </c>
      <c r="BN14" s="71"/>
      <c r="BO14" s="71"/>
      <c r="BP14" s="71"/>
      <c r="BQ14" s="71"/>
      <c r="BR14" s="71"/>
    </row>
    <row r="15" spans="1:70">
      <c r="A15" s="29" t="str">
        <f>'Plano de Contas'!A13</f>
        <v>3.1.6 Cheque</v>
      </c>
      <c r="B15" s="60">
        <f>SUMIFS('Ctas Receber'!$G:$G,'Ctas Receber'!$J:$J,'Fluxo de Caixa'!$B$6,'Ctas Receber'!$N:$N,Parametros!$C$8,'Ctas Receber'!$C:$C,'Fluxo de Caixa'!$A15)</f>
        <v>100000</v>
      </c>
      <c r="C15" s="61">
        <f>SUMIFS('Ctas Receber'!$G:$G,'Ctas Receber'!$M:$M,'Fluxo de Caixa'!$C$6,'Ctas Receber'!$N:$N,Parametros!$C$8,'Ctas Receber'!$C:$C,'Fluxo de Caixa'!$A:A)</f>
        <v>100000</v>
      </c>
      <c r="D15" s="60">
        <f>SUMIFS('Ctas Receber'!$G:$G,'Ctas Receber'!$J:$J,'Fluxo de Caixa'!$D$6,'Ctas Receber'!$N:$N,Parametros!$C$8,'Ctas Receber'!$C:$C,'Fluxo de Caixa'!$A15)</f>
        <v>0</v>
      </c>
      <c r="E15" s="61">
        <f>SUMIFS('Ctas Receber'!$G:$G,'Ctas Receber'!$M:$M,'Fluxo de Caixa'!$E$6,'Ctas Receber'!$N:$N,Parametros!$C$8,'Ctas Receber'!$C:$C,'Fluxo de Caixa'!$A:C)</f>
        <v>0</v>
      </c>
      <c r="F15" s="60">
        <f>SUMIFS('Ctas Receber'!$G:$G,'Ctas Receber'!$J:$J,'Fluxo de Caixa'!$F$6,'Ctas Receber'!$N:$N,Parametros!$C$8,'Ctas Receber'!$C:$C,'Fluxo de Caixa'!$A15)</f>
        <v>0</v>
      </c>
      <c r="G15" s="61">
        <f>SUMIFS('Ctas Receber'!$G:$G,'Ctas Receber'!$M:$M,'Fluxo de Caixa'!$G$6,'Ctas Receber'!$N:$N,Parametros!$C$8,'Ctas Receber'!$C:$C,'Fluxo de Caixa'!$A:E)</f>
        <v>0</v>
      </c>
      <c r="H15" s="60">
        <f>SUMIFS('Ctas Receber'!$G:$G,'Ctas Receber'!$J:$J,'Fluxo de Caixa'!$H$6,'Ctas Receber'!$N:$N,Parametros!$C$8,'Ctas Receber'!$C:$C,'Fluxo de Caixa'!$A15)</f>
        <v>0</v>
      </c>
      <c r="I15" s="61">
        <f>SUMIFS('Ctas Receber'!$G:$G,'Ctas Receber'!$M:$M,'Fluxo de Caixa'!$I$6,'Ctas Receber'!$N:$N,Parametros!$C$8,'Ctas Receber'!$C:$C,'Fluxo de Caixa'!$A:G)</f>
        <v>0</v>
      </c>
      <c r="J15" s="60">
        <f>SUMIFS('Ctas Receber'!$G:$G,'Ctas Receber'!$J:$J,'Fluxo de Caixa'!$J$6,'Ctas Receber'!$N:$N,Parametros!$C$8,'Ctas Receber'!$C:$C,'Fluxo de Caixa'!$A15)</f>
        <v>0</v>
      </c>
      <c r="K15" s="61">
        <f>SUMIFS('Ctas Receber'!$G:$G,'Ctas Receber'!$M:$M,'Fluxo de Caixa'!$K$6,'Ctas Receber'!$N:$N,Parametros!$C$8,'Ctas Receber'!$C:$C,'Fluxo de Caixa'!$A:I)</f>
        <v>0</v>
      </c>
      <c r="L15" s="60">
        <f>SUMIFS('Ctas Receber'!$G:$G,'Ctas Receber'!$J:$J,'Fluxo de Caixa'!$L$6,'Ctas Receber'!$N:$N,Parametros!$C$8,'Ctas Receber'!$C:$C,'Fluxo de Caixa'!$A15)</f>
        <v>0</v>
      </c>
      <c r="M15" s="61">
        <f>SUMIFS('Ctas Receber'!$G:$G,'Ctas Receber'!$M:$M,'Fluxo de Caixa'!$M$6,'Ctas Receber'!$N:$N,Parametros!$C$8,'Ctas Receber'!$C:$C,'Fluxo de Caixa'!$A:K)</f>
        <v>0</v>
      </c>
      <c r="N15" s="60">
        <f>SUMIFS('Ctas Receber'!$G:$G,'Ctas Receber'!$J:$J,'Fluxo de Caixa'!$N$6,'Ctas Receber'!$N:$N,Parametros!$C$8,'Ctas Receber'!$C:$C,'Fluxo de Caixa'!$A15)</f>
        <v>0</v>
      </c>
      <c r="O15" s="61">
        <f>SUMIFS('Ctas Receber'!$G:$G,'Ctas Receber'!$M:$M,'Fluxo de Caixa'!$O$6,'Ctas Receber'!$N:$N,Parametros!$C$8,'Ctas Receber'!$C:$C,'Fluxo de Caixa'!$A:M)</f>
        <v>0</v>
      </c>
      <c r="P15" s="60">
        <f>SUMIFS('Ctas Receber'!$G:$G,'Ctas Receber'!$J:$J,'Fluxo de Caixa'!$P$6,'Ctas Receber'!$N:$N,Parametros!$C$8,'Ctas Receber'!$C:$C,'Fluxo de Caixa'!$A15)</f>
        <v>0</v>
      </c>
      <c r="Q15" s="61">
        <f>SUMIFS('Ctas Receber'!$G:$G,'Ctas Receber'!$M:$M,'Fluxo de Caixa'!$Q$6,'Ctas Receber'!$N:$N,Parametros!$C$8,'Ctas Receber'!$C:$C,'Fluxo de Caixa'!$A:O)</f>
        <v>0</v>
      </c>
      <c r="R15" s="60">
        <f>SUMIFS('Ctas Receber'!$G:$G,'Ctas Receber'!$J:$J,'Fluxo de Caixa'!$R$6,'Ctas Receber'!$N:$N,Parametros!$C$8,'Ctas Receber'!$C:$C,'Fluxo de Caixa'!$A15)</f>
        <v>0</v>
      </c>
      <c r="S15" s="61">
        <f>SUMIFS('Ctas Receber'!$G:$G,'Ctas Receber'!$M:$M,'Fluxo de Caixa'!$S$6,'Ctas Receber'!$N:$N,Parametros!$C$8,'Ctas Receber'!$C:$C,'Fluxo de Caixa'!$A:Q)</f>
        <v>0</v>
      </c>
      <c r="T15" s="60">
        <f>SUMIFS('Ctas Receber'!$G:$G,'Ctas Receber'!$J:$J,'Fluxo de Caixa'!$T$6,'Ctas Receber'!$N:$N,Parametros!$C$8,'Ctas Receber'!$C:$C,'Fluxo de Caixa'!$A15)</f>
        <v>0</v>
      </c>
      <c r="U15" s="61">
        <f>SUMIFS('Ctas Receber'!$G:$G,'Ctas Receber'!$M:$M,'Fluxo de Caixa'!$U$6,'Ctas Receber'!$N:$N,Parametros!$C$8,'Ctas Receber'!$C:$C,'Fluxo de Caixa'!$A:S)</f>
        <v>0</v>
      </c>
      <c r="V15" s="60">
        <f>SUMIFS('Ctas Receber'!$G:$G,'Ctas Receber'!$J:$J,'Fluxo de Caixa'!$V$6,'Ctas Receber'!$N:$N,Parametros!$C$8,'Ctas Receber'!$C:$C,'Fluxo de Caixa'!$A15)</f>
        <v>0</v>
      </c>
      <c r="W15" s="61">
        <f>SUMIFS('Ctas Receber'!$G:$G,'Ctas Receber'!$M:$M,'Fluxo de Caixa'!$W$6,'Ctas Receber'!$N:$N,Parametros!$C$8,'Ctas Receber'!$C:$C,'Fluxo de Caixa'!$A:U)</f>
        <v>0</v>
      </c>
      <c r="X15" s="60">
        <f>SUMIFS('Ctas Receber'!$G:$G,'Ctas Receber'!$J:$J,'Fluxo de Caixa'!$X$6,'Ctas Receber'!$N:$N,Parametros!$C$8,'Ctas Receber'!$C:$C,'Fluxo de Caixa'!$A15)</f>
        <v>0</v>
      </c>
      <c r="Y15" s="61">
        <f>SUMIFS('Ctas Receber'!$G:$G,'Ctas Receber'!$M:$M,'Fluxo de Caixa'!$Y$6,'Ctas Receber'!$N:$N,Parametros!$C$8,'Ctas Receber'!$C:$C,'Fluxo de Caixa'!$A:W)</f>
        <v>0</v>
      </c>
      <c r="Z15" s="60">
        <f>SUMIFS('Ctas Receber'!$G:$G,'Ctas Receber'!$J:$J,'Fluxo de Caixa'!$Z$6,'Ctas Receber'!$N:$N,Parametros!$C$8,'Ctas Receber'!$C:$C,'Fluxo de Caixa'!$A15)</f>
        <v>0</v>
      </c>
      <c r="AA15" s="61">
        <f>SUMIFS('Ctas Receber'!$G:$G,'Ctas Receber'!$M:$M,'Fluxo de Caixa'!$AA$6,'Ctas Receber'!$N:$N,Parametros!$C$8,'Ctas Receber'!$C:$C,'Fluxo de Caixa'!$A:Y)</f>
        <v>0</v>
      </c>
      <c r="AB15" s="60">
        <f>SUMIFS('Ctas Receber'!$G:$G,'Ctas Receber'!$J:$J,'Fluxo de Caixa'!$AB$6,'Ctas Receber'!$N:$N,Parametros!$C$8,'Ctas Receber'!$C:$C,'Fluxo de Caixa'!$A15)</f>
        <v>0</v>
      </c>
      <c r="AC15" s="61">
        <f>SUMIFS('Ctas Receber'!$G:$G,'Ctas Receber'!$M:$M,'Fluxo de Caixa'!$AC$6,'Ctas Receber'!$N:$N,Parametros!$C$8,'Ctas Receber'!$C:$C,'Fluxo de Caixa'!$A:AA)</f>
        <v>0</v>
      </c>
      <c r="AD15" s="60">
        <f>SUMIFS('Ctas Receber'!$G:$G,'Ctas Receber'!$J:$J,'Fluxo de Caixa'!$AD$6,'Ctas Receber'!$N:$N,Parametros!$C$8,'Ctas Receber'!$C:$C,'Fluxo de Caixa'!$A15)</f>
        <v>0</v>
      </c>
      <c r="AE15" s="61">
        <f>SUMIFS('Ctas Receber'!$G:$G,'Ctas Receber'!$M:$M,'Fluxo de Caixa'!$AE$6,'Ctas Receber'!$N:$N,Parametros!$C$8,'Ctas Receber'!$C:$C,'Fluxo de Caixa'!$A:AC)</f>
        <v>0</v>
      </c>
      <c r="AF15" s="60">
        <f>SUMIFS('Ctas Receber'!$G:$G,'Ctas Receber'!$J:$J,'Fluxo de Caixa'!$AF$6,'Ctas Receber'!$N:$N,Parametros!$C$8,'Ctas Receber'!$C:$C,'Fluxo de Caixa'!$A15)</f>
        <v>0</v>
      </c>
      <c r="AG15" s="61">
        <f>SUMIFS('Ctas Receber'!$G:$G,'Ctas Receber'!$M:$M,'Fluxo de Caixa'!$AG$6,'Ctas Receber'!$N:$N,Parametros!$C$8,'Ctas Receber'!$C:$C,'Fluxo de Caixa'!$A:AE)</f>
        <v>0</v>
      </c>
      <c r="AH15" s="60">
        <f>SUMIFS('Ctas Receber'!$G:$G,'Ctas Receber'!$J:$J,'Fluxo de Caixa'!$AH$6,'Ctas Receber'!$N:$N,Parametros!$C$8,'Ctas Receber'!$C:$C,'Fluxo de Caixa'!$A15)</f>
        <v>0</v>
      </c>
      <c r="AI15" s="61">
        <f>SUMIFS('Ctas Receber'!$G:$G,'Ctas Receber'!$M:$M,'Fluxo de Caixa'!$AI$6,'Ctas Receber'!$N:$N,Parametros!$C$8,'Ctas Receber'!$C:$C,'Fluxo de Caixa'!$A:AG)</f>
        <v>0</v>
      </c>
      <c r="AJ15" s="60">
        <f>SUMIFS('Ctas Receber'!$G:$G,'Ctas Receber'!$J:$J,'Fluxo de Caixa'!$AJ$6,'Ctas Receber'!$N:$N,Parametros!$C$8,'Ctas Receber'!$C:$C,'Fluxo de Caixa'!$A15)</f>
        <v>0</v>
      </c>
      <c r="AK15" s="61">
        <f>SUMIFS('Ctas Receber'!$G:$G,'Ctas Receber'!$M:$M,'Fluxo de Caixa'!$AK$6,'Ctas Receber'!$N:$N,Parametros!$C$8,'Ctas Receber'!$C:$C,'Fluxo de Caixa'!$A:AI)</f>
        <v>0</v>
      </c>
      <c r="AL15" s="60">
        <f>SUMIFS('Ctas Receber'!$G:$G,'Ctas Receber'!$J:$J,'Fluxo de Caixa'!$AL$6,'Ctas Receber'!$N:$N,Parametros!$C$8,'Ctas Receber'!$C:$C,'Fluxo de Caixa'!$A15)</f>
        <v>0</v>
      </c>
      <c r="AM15" s="61">
        <f>SUMIFS('Ctas Receber'!$G:$G,'Ctas Receber'!$M:$M,'Fluxo de Caixa'!$AM$6,'Ctas Receber'!$N:$N,Parametros!$C$8,'Ctas Receber'!$C:$C,'Fluxo de Caixa'!$A:AK)</f>
        <v>0</v>
      </c>
      <c r="AN15" s="60">
        <f>SUMIFS('Ctas Receber'!$G:$G,'Ctas Receber'!$J:$J,'Fluxo de Caixa'!$AN$6,'Ctas Receber'!$N:$N,Parametros!$C$8,'Ctas Receber'!$C:$C,'Fluxo de Caixa'!$A15)</f>
        <v>0</v>
      </c>
      <c r="AO15" s="61">
        <f>SUMIFS('Ctas Receber'!$G:$G,'Ctas Receber'!$M:$M,'Fluxo de Caixa'!$AO$6,'Ctas Receber'!$N:$N,Parametros!$C$8,'Ctas Receber'!$C:$C,'Fluxo de Caixa'!$A:AM)</f>
        <v>0</v>
      </c>
      <c r="AP15" s="60">
        <f>SUMIFS('Ctas Receber'!$G:$G,'Ctas Receber'!$J:$J,'Fluxo de Caixa'!$AP$6,'Ctas Receber'!$N:$N,Parametros!$C$8,'Ctas Receber'!$C:$C,'Fluxo de Caixa'!$A15)</f>
        <v>0</v>
      </c>
      <c r="AQ15" s="61">
        <f>SUMIFS('Ctas Receber'!$G:$G,'Ctas Receber'!$M:$M,'Fluxo de Caixa'!$AQ$6,'Ctas Receber'!$N:$N,Parametros!$C$8,'Ctas Receber'!$C:$C,'Fluxo de Caixa'!$A:AO)</f>
        <v>0</v>
      </c>
      <c r="AR15" s="60">
        <f>SUMIFS('Ctas Receber'!$G:$G,'Ctas Receber'!$J:$J,'Fluxo de Caixa'!$AR$6,'Ctas Receber'!$N:$N,Parametros!$C$8,'Ctas Receber'!$C:$C,'Fluxo de Caixa'!$A15)</f>
        <v>0</v>
      </c>
      <c r="AS15" s="61">
        <f>SUMIFS('Ctas Receber'!$G:$G,'Ctas Receber'!$M:$M,'Fluxo de Caixa'!$AS$6,'Ctas Receber'!$N:$N,Parametros!$C$8,'Ctas Receber'!$C:$C,'Fluxo de Caixa'!$A:AQ)</f>
        <v>0</v>
      </c>
      <c r="AT15" s="60">
        <f>SUMIFS('Ctas Receber'!$G:$G,'Ctas Receber'!$J:$J,'Fluxo de Caixa'!$AT$6,'Ctas Receber'!$N:$N,Parametros!$C$8,'Ctas Receber'!$C:$C,'Fluxo de Caixa'!$A15)</f>
        <v>0</v>
      </c>
      <c r="AU15" s="61">
        <f>SUMIFS('Ctas Receber'!$G:$G,'Ctas Receber'!$M:$M,'Fluxo de Caixa'!$AU$6,'Ctas Receber'!$N:$N,Parametros!$C$8,'Ctas Receber'!$C:$C,'Fluxo de Caixa'!$A:AS)</f>
        <v>0</v>
      </c>
      <c r="AV15" s="60">
        <f>SUMIFS('Ctas Receber'!$G:$G,'Ctas Receber'!$J:$J,'Fluxo de Caixa'!$AV$6,'Ctas Receber'!$N:$N,Parametros!$C$8,'Ctas Receber'!$C:$C,'Fluxo de Caixa'!$A15)</f>
        <v>0</v>
      </c>
      <c r="AW15" s="61">
        <f>SUMIFS('Ctas Receber'!$G:$G,'Ctas Receber'!$M:$M,'Fluxo de Caixa'!$AW$6,'Ctas Receber'!$N:$N,Parametros!$C$8,'Ctas Receber'!$C:$C,'Fluxo de Caixa'!$A:AU)</f>
        <v>0</v>
      </c>
      <c r="AX15" s="60">
        <f>SUMIFS('Ctas Receber'!$G:$G,'Ctas Receber'!$J:$J,'Fluxo de Caixa'!$AX$6,'Ctas Receber'!$N:$N,Parametros!$C$8,'Ctas Receber'!$C:$C,'Fluxo de Caixa'!$A15)</f>
        <v>0</v>
      </c>
      <c r="AY15" s="61">
        <f>SUMIFS('Ctas Receber'!$G:$G,'Ctas Receber'!$M:$M,'Fluxo de Caixa'!$AY$6,'Ctas Receber'!$N:$N,Parametros!$C$8,'Ctas Receber'!$C:$C,'Fluxo de Caixa'!$A:AW)</f>
        <v>0</v>
      </c>
      <c r="AZ15" s="60">
        <f>SUMIFS('Ctas Receber'!$G:$G,'Ctas Receber'!$J:$J,'Fluxo de Caixa'!$AZ$6,'Ctas Receber'!$N:$N,Parametros!$C$8,'Ctas Receber'!$C:$C,'Fluxo de Caixa'!$A15)</f>
        <v>0</v>
      </c>
      <c r="BA15" s="61">
        <f>SUMIFS('Ctas Receber'!$G:$G,'Ctas Receber'!$M:$M,'Fluxo de Caixa'!$BA$6,'Ctas Receber'!$N:$N,Parametros!$C$8,'Ctas Receber'!$C:$C,'Fluxo de Caixa'!$A:AY)</f>
        <v>0</v>
      </c>
      <c r="BB15" s="60">
        <f>SUMIFS('Ctas Receber'!$G:$G,'Ctas Receber'!$J:$J,'Fluxo de Caixa'!$BB$6,'Ctas Receber'!$N:$N,Parametros!$C$8,'Ctas Receber'!$C:$C,'Fluxo de Caixa'!$A15)</f>
        <v>0</v>
      </c>
      <c r="BC15" s="61">
        <f>SUMIFS('Ctas Receber'!$G:$G,'Ctas Receber'!$M:$M,'Fluxo de Caixa'!$BC$6,'Ctas Receber'!$N:$N,Parametros!$C$8,'Ctas Receber'!$C:$C,'Fluxo de Caixa'!$A:BA)</f>
        <v>0</v>
      </c>
      <c r="BD15" s="60">
        <f>SUMIFS('Ctas Receber'!$G:$G,'Ctas Receber'!$J:$J,'Fluxo de Caixa'!$BD$6,'Ctas Receber'!$N:$N,Parametros!$C$8,'Ctas Receber'!$C:$C,'Fluxo de Caixa'!$A15)</f>
        <v>0</v>
      </c>
      <c r="BE15" s="61">
        <f>SUMIFS('Ctas Receber'!$G:$G,'Ctas Receber'!$M:$M,'Fluxo de Caixa'!$BE$6,'Ctas Receber'!$N:$N,Parametros!$C$8,'Ctas Receber'!$C:$C,'Fluxo de Caixa'!$A:BC)</f>
        <v>0</v>
      </c>
      <c r="BF15" s="60">
        <f>SUMIFS('Ctas Receber'!$G:$G,'Ctas Receber'!$J:$J,'Fluxo de Caixa'!$BF$6,'Ctas Receber'!$N:$N,Parametros!$C$8,'Ctas Receber'!$C:$C,'Fluxo de Caixa'!$A15)</f>
        <v>0</v>
      </c>
      <c r="BG15" s="61">
        <f>SUMIFS('Ctas Receber'!$G:$G,'Ctas Receber'!$M:$M,'Fluxo de Caixa'!$BG$6,'Ctas Receber'!$N:$N,Parametros!$C$8,'Ctas Receber'!$C:$C,'Fluxo de Caixa'!$A:BE)</f>
        <v>0</v>
      </c>
      <c r="BH15" s="60">
        <f>SUMIFS('Ctas Receber'!$G:$G,'Ctas Receber'!$J:$J,'Fluxo de Caixa'!$BH$6,'Ctas Receber'!$N:$N,Parametros!$C$8,'Ctas Receber'!$C:$C,'Fluxo de Caixa'!$A15)</f>
        <v>0</v>
      </c>
      <c r="BI15" s="61">
        <f>SUMIFS('Ctas Receber'!$G:$G,'Ctas Receber'!$M:$M,'Fluxo de Caixa'!$BI$6,'Ctas Receber'!$N:$N,Parametros!$C$8,'Ctas Receber'!$C:$C,'Fluxo de Caixa'!$A:BG)</f>
        <v>0</v>
      </c>
      <c r="BJ15" s="60">
        <f>SUMIFS('Ctas Receber'!$G:$G,'Ctas Receber'!$J:$J,'Fluxo de Caixa'!$BJ$6,'Ctas Receber'!$N:$N,Parametros!$C$8,'Ctas Receber'!$C:$C,'Fluxo de Caixa'!$A15)</f>
        <v>0</v>
      </c>
      <c r="BK15" s="61">
        <f>SUMIFS('Ctas Receber'!$G:$G,'Ctas Receber'!$M:$M,'Fluxo de Caixa'!$BK$6,'Ctas Receber'!$N:$N,Parametros!$C$8,'Ctas Receber'!$C:$C,'Fluxo de Caixa'!$A:BI)</f>
        <v>0</v>
      </c>
      <c r="BL15" s="60">
        <f>SUMIFS('Ctas Receber'!$G:$G,'Ctas Receber'!$J:$J,'Fluxo de Caixa'!$BL$6,'Ctas Receber'!$N:$N,Parametros!$C$8,'Ctas Receber'!$C:$C,'Fluxo de Caixa'!$A15)</f>
        <v>0</v>
      </c>
      <c r="BM15" s="61">
        <f>SUMIFS('Ctas Receber'!$G:$G,'Ctas Receber'!$M:$M,'Fluxo de Caixa'!$BM$6,'Ctas Receber'!$N:$N,Parametros!$C$8,'Ctas Receber'!$C:$C,'Fluxo de Caixa'!$A:BK)</f>
        <v>0</v>
      </c>
      <c r="BN15" s="71"/>
      <c r="BO15" s="71"/>
      <c r="BP15" s="71"/>
      <c r="BQ15" s="71"/>
      <c r="BR15" s="71"/>
    </row>
    <row r="16" spans="1:70">
      <c r="A16" s="29">
        <f>'Plano de Contas'!A14</f>
        <v>0</v>
      </c>
      <c r="B16" s="60">
        <f>SUMIFS('Ctas Receber'!$G:$G,'Ctas Receber'!$J:$J,'Fluxo de Caixa'!$B$6,'Ctas Receber'!$N:$N,Parametros!$C$8,'Ctas Receber'!$C:$C,'Fluxo de Caixa'!$A16)</f>
        <v>0</v>
      </c>
      <c r="C16" s="61">
        <f>SUMIFS('Ctas Receber'!$G:$G,'Ctas Receber'!$M:$M,'Fluxo de Caixa'!$C$6,'Ctas Receber'!$N:$N,Parametros!$C$8,'Ctas Receber'!$C:$C,'Fluxo de Caixa'!$A:A)</f>
        <v>0</v>
      </c>
      <c r="D16" s="60">
        <f>SUMIFS('Ctas Receber'!$G:$G,'Ctas Receber'!$J:$J,'Fluxo de Caixa'!$D$6,'Ctas Receber'!$N:$N,Parametros!$C$8,'Ctas Receber'!$C:$C,'Fluxo de Caixa'!$A16)</f>
        <v>0</v>
      </c>
      <c r="E16" s="61">
        <f>SUMIFS('Ctas Receber'!$G:$G,'Ctas Receber'!$M:$M,'Fluxo de Caixa'!$E$6,'Ctas Receber'!$N:$N,Parametros!$C$8,'Ctas Receber'!$C:$C,'Fluxo de Caixa'!$A:C)</f>
        <v>0</v>
      </c>
      <c r="F16" s="60">
        <f>SUMIFS('Ctas Receber'!$G:$G,'Ctas Receber'!$J:$J,'Fluxo de Caixa'!$F$6,'Ctas Receber'!$N:$N,Parametros!$C$8,'Ctas Receber'!$C:$C,'Fluxo de Caixa'!$A16)</f>
        <v>0</v>
      </c>
      <c r="G16" s="61">
        <f>SUMIFS('Ctas Receber'!$G:$G,'Ctas Receber'!$M:$M,'Fluxo de Caixa'!$G$6,'Ctas Receber'!$N:$N,Parametros!$C$8,'Ctas Receber'!$C:$C,'Fluxo de Caixa'!$A:E)</f>
        <v>0</v>
      </c>
      <c r="H16" s="60">
        <f>SUMIFS('Ctas Receber'!$G:$G,'Ctas Receber'!$J:$J,'Fluxo de Caixa'!$H$6,'Ctas Receber'!$N:$N,Parametros!$C$8,'Ctas Receber'!$C:$C,'Fluxo de Caixa'!$A16)</f>
        <v>0</v>
      </c>
      <c r="I16" s="61">
        <f>SUMIFS('Ctas Receber'!$G:$G,'Ctas Receber'!$M:$M,'Fluxo de Caixa'!$I$6,'Ctas Receber'!$N:$N,Parametros!$C$8,'Ctas Receber'!$C:$C,'Fluxo de Caixa'!$A:G)</f>
        <v>0</v>
      </c>
      <c r="J16" s="60">
        <f>SUMIFS('Ctas Receber'!$G:$G,'Ctas Receber'!$J:$J,'Fluxo de Caixa'!$J$6,'Ctas Receber'!$N:$N,Parametros!$C$8,'Ctas Receber'!$C:$C,'Fluxo de Caixa'!$A16)</f>
        <v>0</v>
      </c>
      <c r="K16" s="61">
        <f>SUMIFS('Ctas Receber'!$G:$G,'Ctas Receber'!$M:$M,'Fluxo de Caixa'!$K$6,'Ctas Receber'!$N:$N,Parametros!$C$8,'Ctas Receber'!$C:$C,'Fluxo de Caixa'!$A:I)</f>
        <v>0</v>
      </c>
      <c r="L16" s="60">
        <f>SUMIFS('Ctas Receber'!$G:$G,'Ctas Receber'!$J:$J,'Fluxo de Caixa'!$L$6,'Ctas Receber'!$N:$N,Parametros!$C$8,'Ctas Receber'!$C:$C,'Fluxo de Caixa'!$A16)</f>
        <v>0</v>
      </c>
      <c r="M16" s="61">
        <f>SUMIFS('Ctas Receber'!$G:$G,'Ctas Receber'!$M:$M,'Fluxo de Caixa'!$M$6,'Ctas Receber'!$N:$N,Parametros!$C$8,'Ctas Receber'!$C:$C,'Fluxo de Caixa'!$A:K)</f>
        <v>0</v>
      </c>
      <c r="N16" s="60">
        <f>SUMIFS('Ctas Receber'!$G:$G,'Ctas Receber'!$J:$J,'Fluxo de Caixa'!$N$6,'Ctas Receber'!$N:$N,Parametros!$C$8,'Ctas Receber'!$C:$C,'Fluxo de Caixa'!$A16)</f>
        <v>0</v>
      </c>
      <c r="O16" s="61">
        <f>SUMIFS('Ctas Receber'!$G:$G,'Ctas Receber'!$M:$M,'Fluxo de Caixa'!$O$6,'Ctas Receber'!$N:$N,Parametros!$C$8,'Ctas Receber'!$C:$C,'Fluxo de Caixa'!$A:M)</f>
        <v>0</v>
      </c>
      <c r="P16" s="60">
        <f>SUMIFS('Ctas Receber'!$G:$G,'Ctas Receber'!$J:$J,'Fluxo de Caixa'!$P$6,'Ctas Receber'!$N:$N,Parametros!$C$8,'Ctas Receber'!$C:$C,'Fluxo de Caixa'!$A16)</f>
        <v>0</v>
      </c>
      <c r="Q16" s="61">
        <f>SUMIFS('Ctas Receber'!$G:$G,'Ctas Receber'!$M:$M,'Fluxo de Caixa'!$Q$6,'Ctas Receber'!$N:$N,Parametros!$C$8,'Ctas Receber'!$C:$C,'Fluxo de Caixa'!$A:O)</f>
        <v>0</v>
      </c>
      <c r="R16" s="60">
        <f>SUMIFS('Ctas Receber'!$G:$G,'Ctas Receber'!$J:$J,'Fluxo de Caixa'!$R$6,'Ctas Receber'!$N:$N,Parametros!$C$8,'Ctas Receber'!$C:$C,'Fluxo de Caixa'!$A16)</f>
        <v>0</v>
      </c>
      <c r="S16" s="61">
        <f>SUMIFS('Ctas Receber'!$G:$G,'Ctas Receber'!$M:$M,'Fluxo de Caixa'!$S$6,'Ctas Receber'!$N:$N,Parametros!$C$8,'Ctas Receber'!$C:$C,'Fluxo de Caixa'!$A:Q)</f>
        <v>0</v>
      </c>
      <c r="T16" s="60">
        <f>SUMIFS('Ctas Receber'!$G:$G,'Ctas Receber'!$J:$J,'Fluxo de Caixa'!$T$6,'Ctas Receber'!$N:$N,Parametros!$C$8,'Ctas Receber'!$C:$C,'Fluxo de Caixa'!$A16)</f>
        <v>0</v>
      </c>
      <c r="U16" s="61">
        <f>SUMIFS('Ctas Receber'!$G:$G,'Ctas Receber'!$M:$M,'Fluxo de Caixa'!$U$6,'Ctas Receber'!$N:$N,Parametros!$C$8,'Ctas Receber'!$C:$C,'Fluxo de Caixa'!$A:S)</f>
        <v>0</v>
      </c>
      <c r="V16" s="60">
        <f>SUMIFS('Ctas Receber'!$G:$G,'Ctas Receber'!$J:$J,'Fluxo de Caixa'!$V$6,'Ctas Receber'!$N:$N,Parametros!$C$8,'Ctas Receber'!$C:$C,'Fluxo de Caixa'!$A16)</f>
        <v>0</v>
      </c>
      <c r="W16" s="61">
        <f>SUMIFS('Ctas Receber'!$G:$G,'Ctas Receber'!$M:$M,'Fluxo de Caixa'!$W$6,'Ctas Receber'!$N:$N,Parametros!$C$8,'Ctas Receber'!$C:$C,'Fluxo de Caixa'!$A:U)</f>
        <v>0</v>
      </c>
      <c r="X16" s="60">
        <f>SUMIFS('Ctas Receber'!$G:$G,'Ctas Receber'!$J:$J,'Fluxo de Caixa'!$X$6,'Ctas Receber'!$N:$N,Parametros!$C$8,'Ctas Receber'!$C:$C,'Fluxo de Caixa'!$A16)</f>
        <v>0</v>
      </c>
      <c r="Y16" s="61">
        <f>SUMIFS('Ctas Receber'!$G:$G,'Ctas Receber'!$M:$M,'Fluxo de Caixa'!$Y$6,'Ctas Receber'!$N:$N,Parametros!$C$8,'Ctas Receber'!$C:$C,'Fluxo de Caixa'!$A:W)</f>
        <v>0</v>
      </c>
      <c r="Z16" s="60">
        <f>SUMIFS('Ctas Receber'!$G:$G,'Ctas Receber'!$J:$J,'Fluxo de Caixa'!$Z$6,'Ctas Receber'!$N:$N,Parametros!$C$8,'Ctas Receber'!$C:$C,'Fluxo de Caixa'!$A16)</f>
        <v>0</v>
      </c>
      <c r="AA16" s="61">
        <f>SUMIFS('Ctas Receber'!$G:$G,'Ctas Receber'!$M:$M,'Fluxo de Caixa'!$AA$6,'Ctas Receber'!$N:$N,Parametros!$C$8,'Ctas Receber'!$C:$C,'Fluxo de Caixa'!$A:Y)</f>
        <v>0</v>
      </c>
      <c r="AB16" s="60">
        <f>SUMIFS('Ctas Receber'!$G:$G,'Ctas Receber'!$J:$J,'Fluxo de Caixa'!$AB$6,'Ctas Receber'!$N:$N,Parametros!$C$8,'Ctas Receber'!$C:$C,'Fluxo de Caixa'!$A16)</f>
        <v>0</v>
      </c>
      <c r="AC16" s="61">
        <f>SUMIFS('Ctas Receber'!$G:$G,'Ctas Receber'!$M:$M,'Fluxo de Caixa'!$AC$6,'Ctas Receber'!$N:$N,Parametros!$C$8,'Ctas Receber'!$C:$C,'Fluxo de Caixa'!$A:AA)</f>
        <v>0</v>
      </c>
      <c r="AD16" s="60">
        <f>SUMIFS('Ctas Receber'!$G:$G,'Ctas Receber'!$J:$J,'Fluxo de Caixa'!$AD$6,'Ctas Receber'!$N:$N,Parametros!$C$8,'Ctas Receber'!$C:$C,'Fluxo de Caixa'!$A16)</f>
        <v>0</v>
      </c>
      <c r="AE16" s="61">
        <f>SUMIFS('Ctas Receber'!$G:$G,'Ctas Receber'!$M:$M,'Fluxo de Caixa'!$AE$6,'Ctas Receber'!$N:$N,Parametros!$C$8,'Ctas Receber'!$C:$C,'Fluxo de Caixa'!$A:AC)</f>
        <v>0</v>
      </c>
      <c r="AF16" s="60">
        <f>SUMIFS('Ctas Receber'!$G:$G,'Ctas Receber'!$J:$J,'Fluxo de Caixa'!$AF$6,'Ctas Receber'!$N:$N,Parametros!$C$8,'Ctas Receber'!$C:$C,'Fluxo de Caixa'!$A16)</f>
        <v>0</v>
      </c>
      <c r="AG16" s="61">
        <f>SUMIFS('Ctas Receber'!$G:$G,'Ctas Receber'!$M:$M,'Fluxo de Caixa'!$AG$6,'Ctas Receber'!$N:$N,Parametros!$C$8,'Ctas Receber'!$C:$C,'Fluxo de Caixa'!$A:AE)</f>
        <v>0</v>
      </c>
      <c r="AH16" s="60">
        <f>SUMIFS('Ctas Receber'!$G:$G,'Ctas Receber'!$J:$J,'Fluxo de Caixa'!$AH$6,'Ctas Receber'!$N:$N,Parametros!$C$8,'Ctas Receber'!$C:$C,'Fluxo de Caixa'!$A16)</f>
        <v>0</v>
      </c>
      <c r="AI16" s="61">
        <f>SUMIFS('Ctas Receber'!$G:$G,'Ctas Receber'!$M:$M,'Fluxo de Caixa'!$AI$6,'Ctas Receber'!$N:$N,Parametros!$C$8,'Ctas Receber'!$C:$C,'Fluxo de Caixa'!$A:AG)</f>
        <v>0</v>
      </c>
      <c r="AJ16" s="60">
        <f>SUMIFS('Ctas Receber'!$G:$G,'Ctas Receber'!$J:$J,'Fluxo de Caixa'!$AJ$6,'Ctas Receber'!$N:$N,Parametros!$C$8,'Ctas Receber'!$C:$C,'Fluxo de Caixa'!$A16)</f>
        <v>0</v>
      </c>
      <c r="AK16" s="61">
        <f>SUMIFS('Ctas Receber'!$G:$G,'Ctas Receber'!$M:$M,'Fluxo de Caixa'!$AK$6,'Ctas Receber'!$N:$N,Parametros!$C$8,'Ctas Receber'!$C:$C,'Fluxo de Caixa'!$A:AI)</f>
        <v>0</v>
      </c>
      <c r="AL16" s="60">
        <f>SUMIFS('Ctas Receber'!$G:$G,'Ctas Receber'!$J:$J,'Fluxo de Caixa'!$AL$6,'Ctas Receber'!$N:$N,Parametros!$C$8,'Ctas Receber'!$C:$C,'Fluxo de Caixa'!$A16)</f>
        <v>0</v>
      </c>
      <c r="AM16" s="61">
        <f>SUMIFS('Ctas Receber'!$G:$G,'Ctas Receber'!$M:$M,'Fluxo de Caixa'!$AM$6,'Ctas Receber'!$N:$N,Parametros!$C$8,'Ctas Receber'!$C:$C,'Fluxo de Caixa'!$A:AK)</f>
        <v>0</v>
      </c>
      <c r="AN16" s="60">
        <f>SUMIFS('Ctas Receber'!$G:$G,'Ctas Receber'!$J:$J,'Fluxo de Caixa'!$AN$6,'Ctas Receber'!$N:$N,Parametros!$C$8,'Ctas Receber'!$C:$C,'Fluxo de Caixa'!$A16)</f>
        <v>0</v>
      </c>
      <c r="AO16" s="61">
        <f>SUMIFS('Ctas Receber'!$G:$G,'Ctas Receber'!$M:$M,'Fluxo de Caixa'!$AO$6,'Ctas Receber'!$N:$N,Parametros!$C$8,'Ctas Receber'!$C:$C,'Fluxo de Caixa'!$A:AM)</f>
        <v>0</v>
      </c>
      <c r="AP16" s="60">
        <f>SUMIFS('Ctas Receber'!$G:$G,'Ctas Receber'!$J:$J,'Fluxo de Caixa'!$AP$6,'Ctas Receber'!$N:$N,Parametros!$C$8,'Ctas Receber'!$C:$C,'Fluxo de Caixa'!$A16)</f>
        <v>0</v>
      </c>
      <c r="AQ16" s="61">
        <f>SUMIFS('Ctas Receber'!$G:$G,'Ctas Receber'!$M:$M,'Fluxo de Caixa'!$AQ$6,'Ctas Receber'!$N:$N,Parametros!$C$8,'Ctas Receber'!$C:$C,'Fluxo de Caixa'!$A:AO)</f>
        <v>0</v>
      </c>
      <c r="AR16" s="60">
        <f>SUMIFS('Ctas Receber'!$G:$G,'Ctas Receber'!$J:$J,'Fluxo de Caixa'!$AR$6,'Ctas Receber'!$N:$N,Parametros!$C$8,'Ctas Receber'!$C:$C,'Fluxo de Caixa'!$A16)</f>
        <v>0</v>
      </c>
      <c r="AS16" s="61">
        <f>SUMIFS('Ctas Receber'!$G:$G,'Ctas Receber'!$M:$M,'Fluxo de Caixa'!$AS$6,'Ctas Receber'!$N:$N,Parametros!$C$8,'Ctas Receber'!$C:$C,'Fluxo de Caixa'!$A:AQ)</f>
        <v>0</v>
      </c>
      <c r="AT16" s="60">
        <f>SUMIFS('Ctas Receber'!$G:$G,'Ctas Receber'!$J:$J,'Fluxo de Caixa'!$AT$6,'Ctas Receber'!$N:$N,Parametros!$C$8,'Ctas Receber'!$C:$C,'Fluxo de Caixa'!$A16)</f>
        <v>0</v>
      </c>
      <c r="AU16" s="61">
        <f>SUMIFS('Ctas Receber'!$G:$G,'Ctas Receber'!$M:$M,'Fluxo de Caixa'!$AU$6,'Ctas Receber'!$N:$N,Parametros!$C$8,'Ctas Receber'!$C:$C,'Fluxo de Caixa'!$A:AS)</f>
        <v>0</v>
      </c>
      <c r="AV16" s="60">
        <f>SUMIFS('Ctas Receber'!$G:$G,'Ctas Receber'!$J:$J,'Fluxo de Caixa'!$AV$6,'Ctas Receber'!$N:$N,Parametros!$C$8,'Ctas Receber'!$C:$C,'Fluxo de Caixa'!$A16)</f>
        <v>0</v>
      </c>
      <c r="AW16" s="61">
        <f>SUMIFS('Ctas Receber'!$G:$G,'Ctas Receber'!$M:$M,'Fluxo de Caixa'!$AW$6,'Ctas Receber'!$N:$N,Parametros!$C$8,'Ctas Receber'!$C:$C,'Fluxo de Caixa'!$A:AU)</f>
        <v>0</v>
      </c>
      <c r="AX16" s="60">
        <f>SUMIFS('Ctas Receber'!$G:$G,'Ctas Receber'!$J:$J,'Fluxo de Caixa'!$AX$6,'Ctas Receber'!$N:$N,Parametros!$C$8,'Ctas Receber'!$C:$C,'Fluxo de Caixa'!$A16)</f>
        <v>0</v>
      </c>
      <c r="AY16" s="61">
        <f>SUMIFS('Ctas Receber'!$G:$G,'Ctas Receber'!$M:$M,'Fluxo de Caixa'!$AY$6,'Ctas Receber'!$N:$N,Parametros!$C$8,'Ctas Receber'!$C:$C,'Fluxo de Caixa'!$A:AW)</f>
        <v>0</v>
      </c>
      <c r="AZ16" s="60">
        <f>SUMIFS('Ctas Receber'!$G:$G,'Ctas Receber'!$J:$J,'Fluxo de Caixa'!$AZ$6,'Ctas Receber'!$N:$N,Parametros!$C$8,'Ctas Receber'!$C:$C,'Fluxo de Caixa'!$A16)</f>
        <v>0</v>
      </c>
      <c r="BA16" s="61">
        <f>SUMIFS('Ctas Receber'!$G:$G,'Ctas Receber'!$M:$M,'Fluxo de Caixa'!$BA$6,'Ctas Receber'!$N:$N,Parametros!$C$8,'Ctas Receber'!$C:$C,'Fluxo de Caixa'!$A:AY)</f>
        <v>0</v>
      </c>
      <c r="BB16" s="60">
        <f>SUMIFS('Ctas Receber'!$G:$G,'Ctas Receber'!$J:$J,'Fluxo de Caixa'!$BB$6,'Ctas Receber'!$N:$N,Parametros!$C$8,'Ctas Receber'!$C:$C,'Fluxo de Caixa'!$A16)</f>
        <v>0</v>
      </c>
      <c r="BC16" s="61">
        <f>SUMIFS('Ctas Receber'!$G:$G,'Ctas Receber'!$M:$M,'Fluxo de Caixa'!$BC$6,'Ctas Receber'!$N:$N,Parametros!$C$8,'Ctas Receber'!$C:$C,'Fluxo de Caixa'!$A:BA)</f>
        <v>0</v>
      </c>
      <c r="BD16" s="60">
        <f>SUMIFS('Ctas Receber'!$G:$G,'Ctas Receber'!$J:$J,'Fluxo de Caixa'!$BD$6,'Ctas Receber'!$N:$N,Parametros!$C$8,'Ctas Receber'!$C:$C,'Fluxo de Caixa'!$A16)</f>
        <v>0</v>
      </c>
      <c r="BE16" s="61">
        <f>SUMIFS('Ctas Receber'!$G:$G,'Ctas Receber'!$M:$M,'Fluxo de Caixa'!$BE$6,'Ctas Receber'!$N:$N,Parametros!$C$8,'Ctas Receber'!$C:$C,'Fluxo de Caixa'!$A:BC)</f>
        <v>0</v>
      </c>
      <c r="BF16" s="60">
        <f>SUMIFS('Ctas Receber'!$G:$G,'Ctas Receber'!$J:$J,'Fluxo de Caixa'!$BF$6,'Ctas Receber'!$N:$N,Parametros!$C$8,'Ctas Receber'!$C:$C,'Fluxo de Caixa'!$A16)</f>
        <v>0</v>
      </c>
      <c r="BG16" s="61">
        <f>SUMIFS('Ctas Receber'!$G:$G,'Ctas Receber'!$M:$M,'Fluxo de Caixa'!$BG$6,'Ctas Receber'!$N:$N,Parametros!$C$8,'Ctas Receber'!$C:$C,'Fluxo de Caixa'!$A:BE)</f>
        <v>0</v>
      </c>
      <c r="BH16" s="60">
        <f>SUMIFS('Ctas Receber'!$G:$G,'Ctas Receber'!$J:$J,'Fluxo de Caixa'!$BH$6,'Ctas Receber'!$N:$N,Parametros!$C$8,'Ctas Receber'!$C:$C,'Fluxo de Caixa'!$A16)</f>
        <v>0</v>
      </c>
      <c r="BI16" s="61">
        <f>SUMIFS('Ctas Receber'!$G:$G,'Ctas Receber'!$M:$M,'Fluxo de Caixa'!$BI$6,'Ctas Receber'!$N:$N,Parametros!$C$8,'Ctas Receber'!$C:$C,'Fluxo de Caixa'!$A:BG)</f>
        <v>0</v>
      </c>
      <c r="BJ16" s="60">
        <f>SUMIFS('Ctas Receber'!$G:$G,'Ctas Receber'!$J:$J,'Fluxo de Caixa'!$BJ$6,'Ctas Receber'!$N:$N,Parametros!$C$8,'Ctas Receber'!$C:$C,'Fluxo de Caixa'!$A16)</f>
        <v>0</v>
      </c>
      <c r="BK16" s="61">
        <f>SUMIFS('Ctas Receber'!$G:$G,'Ctas Receber'!$M:$M,'Fluxo de Caixa'!$BK$6,'Ctas Receber'!$N:$N,Parametros!$C$8,'Ctas Receber'!$C:$C,'Fluxo de Caixa'!$A:BI)</f>
        <v>0</v>
      </c>
      <c r="BL16" s="60">
        <f>SUMIFS('Ctas Receber'!$G:$G,'Ctas Receber'!$J:$J,'Fluxo de Caixa'!$BL$6,'Ctas Receber'!$N:$N,Parametros!$C$8,'Ctas Receber'!$C:$C,'Fluxo de Caixa'!$A16)</f>
        <v>0</v>
      </c>
      <c r="BM16" s="61">
        <f>SUMIFS('Ctas Receber'!$G:$G,'Ctas Receber'!$M:$M,'Fluxo de Caixa'!$BM$6,'Ctas Receber'!$N:$N,Parametros!$C$8,'Ctas Receber'!$C:$C,'Fluxo de Caixa'!$A:BK)</f>
        <v>0</v>
      </c>
      <c r="BN16" s="71"/>
      <c r="BO16" s="71"/>
      <c r="BP16" s="71"/>
      <c r="BQ16" s="71"/>
      <c r="BR16" s="71"/>
    </row>
    <row r="17" spans="1:70">
      <c r="A17" s="29">
        <f>'Plano de Contas'!A15</f>
        <v>0</v>
      </c>
      <c r="B17" s="60">
        <f>SUMIFS('Ctas Receber'!$G:$G,'Ctas Receber'!$J:$J,'Fluxo de Caixa'!$B$6,'Ctas Receber'!$N:$N,Parametros!$C$8,'Ctas Receber'!$C:$C,'Fluxo de Caixa'!$A17)</f>
        <v>0</v>
      </c>
      <c r="C17" s="61">
        <f>SUMIFS('Ctas Receber'!$G:$G,'Ctas Receber'!$M:$M,'Fluxo de Caixa'!$C$6,'Ctas Receber'!$N:$N,Parametros!$C$8,'Ctas Receber'!$C:$C,'Fluxo de Caixa'!$A:A)</f>
        <v>0</v>
      </c>
      <c r="D17" s="60">
        <f>SUMIFS('Ctas Receber'!$G:$G,'Ctas Receber'!$J:$J,'Fluxo de Caixa'!$D$6,'Ctas Receber'!$N:$N,Parametros!$C$8,'Ctas Receber'!$C:$C,'Fluxo de Caixa'!$A17)</f>
        <v>0</v>
      </c>
      <c r="E17" s="61">
        <f>SUMIFS('Ctas Receber'!$G:$G,'Ctas Receber'!$M:$M,'Fluxo de Caixa'!$E$6,'Ctas Receber'!$N:$N,Parametros!$C$8,'Ctas Receber'!$C:$C,'Fluxo de Caixa'!$A:C)</f>
        <v>0</v>
      </c>
      <c r="F17" s="60">
        <f>SUMIFS('Ctas Receber'!$G:$G,'Ctas Receber'!$J:$J,'Fluxo de Caixa'!$F$6,'Ctas Receber'!$N:$N,Parametros!$C$8,'Ctas Receber'!$C:$C,'Fluxo de Caixa'!$A17)</f>
        <v>0</v>
      </c>
      <c r="G17" s="61">
        <f>SUMIFS('Ctas Receber'!$G:$G,'Ctas Receber'!$M:$M,'Fluxo de Caixa'!$G$6,'Ctas Receber'!$N:$N,Parametros!$C$8,'Ctas Receber'!$C:$C,'Fluxo de Caixa'!$A:E)</f>
        <v>0</v>
      </c>
      <c r="H17" s="60">
        <f>SUMIFS('Ctas Receber'!$G:$G,'Ctas Receber'!$J:$J,'Fluxo de Caixa'!$H$6,'Ctas Receber'!$N:$N,Parametros!$C$8,'Ctas Receber'!$C:$C,'Fluxo de Caixa'!$A17)</f>
        <v>0</v>
      </c>
      <c r="I17" s="61">
        <f>SUMIFS('Ctas Receber'!$G:$G,'Ctas Receber'!$M:$M,'Fluxo de Caixa'!$I$6,'Ctas Receber'!$N:$N,Parametros!$C$8,'Ctas Receber'!$C:$C,'Fluxo de Caixa'!$A:G)</f>
        <v>0</v>
      </c>
      <c r="J17" s="60">
        <f>SUMIFS('Ctas Receber'!$G:$G,'Ctas Receber'!$J:$J,'Fluxo de Caixa'!$J$6,'Ctas Receber'!$N:$N,Parametros!$C$8,'Ctas Receber'!$C:$C,'Fluxo de Caixa'!$A17)</f>
        <v>0</v>
      </c>
      <c r="K17" s="61">
        <f>SUMIFS('Ctas Receber'!$G:$G,'Ctas Receber'!$M:$M,'Fluxo de Caixa'!$K$6,'Ctas Receber'!$N:$N,Parametros!$C$8,'Ctas Receber'!$C:$C,'Fluxo de Caixa'!$A:I)</f>
        <v>0</v>
      </c>
      <c r="L17" s="60">
        <f>SUMIFS('Ctas Receber'!$G:$G,'Ctas Receber'!$J:$J,'Fluxo de Caixa'!$L$6,'Ctas Receber'!$N:$N,Parametros!$C$8,'Ctas Receber'!$C:$C,'Fluxo de Caixa'!$A17)</f>
        <v>0</v>
      </c>
      <c r="M17" s="61">
        <f>SUMIFS('Ctas Receber'!$G:$G,'Ctas Receber'!$M:$M,'Fluxo de Caixa'!$M$6,'Ctas Receber'!$N:$N,Parametros!$C$8,'Ctas Receber'!$C:$C,'Fluxo de Caixa'!$A:K)</f>
        <v>0</v>
      </c>
      <c r="N17" s="60">
        <f>SUMIFS('Ctas Receber'!$G:$G,'Ctas Receber'!$J:$J,'Fluxo de Caixa'!$N$6,'Ctas Receber'!$N:$N,Parametros!$C$8,'Ctas Receber'!$C:$C,'Fluxo de Caixa'!$A17)</f>
        <v>0</v>
      </c>
      <c r="O17" s="61">
        <f>SUMIFS('Ctas Receber'!$G:$G,'Ctas Receber'!$M:$M,'Fluxo de Caixa'!$O$6,'Ctas Receber'!$N:$N,Parametros!$C$8,'Ctas Receber'!$C:$C,'Fluxo de Caixa'!$A:M)</f>
        <v>0</v>
      </c>
      <c r="P17" s="60">
        <f>SUMIFS('Ctas Receber'!$G:$G,'Ctas Receber'!$J:$J,'Fluxo de Caixa'!$P$6,'Ctas Receber'!$N:$N,Parametros!$C$8,'Ctas Receber'!$C:$C,'Fluxo de Caixa'!$A17)</f>
        <v>0</v>
      </c>
      <c r="Q17" s="61">
        <f>SUMIFS('Ctas Receber'!$G:$G,'Ctas Receber'!$M:$M,'Fluxo de Caixa'!$Q$6,'Ctas Receber'!$N:$N,Parametros!$C$8,'Ctas Receber'!$C:$C,'Fluxo de Caixa'!$A:O)</f>
        <v>0</v>
      </c>
      <c r="R17" s="60">
        <f>SUMIFS('Ctas Receber'!$G:$G,'Ctas Receber'!$J:$J,'Fluxo de Caixa'!$R$6,'Ctas Receber'!$N:$N,Parametros!$C$8,'Ctas Receber'!$C:$C,'Fluxo de Caixa'!$A17)</f>
        <v>0</v>
      </c>
      <c r="S17" s="61">
        <f>SUMIFS('Ctas Receber'!$G:$G,'Ctas Receber'!$M:$M,'Fluxo de Caixa'!$S$6,'Ctas Receber'!$N:$N,Parametros!$C$8,'Ctas Receber'!$C:$C,'Fluxo de Caixa'!$A:Q)</f>
        <v>0</v>
      </c>
      <c r="T17" s="60">
        <f>SUMIFS('Ctas Receber'!$G:$G,'Ctas Receber'!$J:$J,'Fluxo de Caixa'!$T$6,'Ctas Receber'!$N:$N,Parametros!$C$8,'Ctas Receber'!$C:$C,'Fluxo de Caixa'!$A17)</f>
        <v>0</v>
      </c>
      <c r="U17" s="61">
        <f>SUMIFS('Ctas Receber'!$G:$G,'Ctas Receber'!$M:$M,'Fluxo de Caixa'!$U$6,'Ctas Receber'!$N:$N,Parametros!$C$8,'Ctas Receber'!$C:$C,'Fluxo de Caixa'!$A:S)</f>
        <v>0</v>
      </c>
      <c r="V17" s="60">
        <f>SUMIFS('Ctas Receber'!$G:$G,'Ctas Receber'!$J:$J,'Fluxo de Caixa'!$V$6,'Ctas Receber'!$N:$N,Parametros!$C$8,'Ctas Receber'!$C:$C,'Fluxo de Caixa'!$A17)</f>
        <v>0</v>
      </c>
      <c r="W17" s="61">
        <f>SUMIFS('Ctas Receber'!$G:$G,'Ctas Receber'!$M:$M,'Fluxo de Caixa'!$W$6,'Ctas Receber'!$N:$N,Parametros!$C$8,'Ctas Receber'!$C:$C,'Fluxo de Caixa'!$A:U)</f>
        <v>0</v>
      </c>
      <c r="X17" s="60">
        <f>SUMIFS('Ctas Receber'!$G:$G,'Ctas Receber'!$J:$J,'Fluxo de Caixa'!$X$6,'Ctas Receber'!$N:$N,Parametros!$C$8,'Ctas Receber'!$C:$C,'Fluxo de Caixa'!$A17)</f>
        <v>0</v>
      </c>
      <c r="Y17" s="61">
        <f>SUMIFS('Ctas Receber'!$G:$G,'Ctas Receber'!$M:$M,'Fluxo de Caixa'!$Y$6,'Ctas Receber'!$N:$N,Parametros!$C$8,'Ctas Receber'!$C:$C,'Fluxo de Caixa'!$A:W)</f>
        <v>0</v>
      </c>
      <c r="Z17" s="60">
        <f>SUMIFS('Ctas Receber'!$G:$G,'Ctas Receber'!$J:$J,'Fluxo de Caixa'!$Z$6,'Ctas Receber'!$N:$N,Parametros!$C$8,'Ctas Receber'!$C:$C,'Fluxo de Caixa'!$A17)</f>
        <v>0</v>
      </c>
      <c r="AA17" s="61">
        <f>SUMIFS('Ctas Receber'!$G:$G,'Ctas Receber'!$M:$M,'Fluxo de Caixa'!$AA$6,'Ctas Receber'!$N:$N,Parametros!$C$8,'Ctas Receber'!$C:$C,'Fluxo de Caixa'!$A:Y)</f>
        <v>0</v>
      </c>
      <c r="AB17" s="60">
        <f>SUMIFS('Ctas Receber'!$G:$G,'Ctas Receber'!$J:$J,'Fluxo de Caixa'!$AB$6,'Ctas Receber'!$N:$N,Parametros!$C$8,'Ctas Receber'!$C:$C,'Fluxo de Caixa'!$A17)</f>
        <v>0</v>
      </c>
      <c r="AC17" s="61">
        <f>SUMIFS('Ctas Receber'!$G:$G,'Ctas Receber'!$M:$M,'Fluxo de Caixa'!$AC$6,'Ctas Receber'!$N:$N,Parametros!$C$8,'Ctas Receber'!$C:$C,'Fluxo de Caixa'!$A:AA)</f>
        <v>0</v>
      </c>
      <c r="AD17" s="60">
        <f>SUMIFS('Ctas Receber'!$G:$G,'Ctas Receber'!$J:$J,'Fluxo de Caixa'!$AD$6,'Ctas Receber'!$N:$N,Parametros!$C$8,'Ctas Receber'!$C:$C,'Fluxo de Caixa'!$A17)</f>
        <v>0</v>
      </c>
      <c r="AE17" s="61">
        <f>SUMIFS('Ctas Receber'!$G:$G,'Ctas Receber'!$M:$M,'Fluxo de Caixa'!$AE$6,'Ctas Receber'!$N:$N,Parametros!$C$8,'Ctas Receber'!$C:$C,'Fluxo de Caixa'!$A:AC)</f>
        <v>0</v>
      </c>
      <c r="AF17" s="60">
        <f>SUMIFS('Ctas Receber'!$G:$G,'Ctas Receber'!$J:$J,'Fluxo de Caixa'!$AF$6,'Ctas Receber'!$N:$N,Parametros!$C$8,'Ctas Receber'!$C:$C,'Fluxo de Caixa'!$A17)</f>
        <v>0</v>
      </c>
      <c r="AG17" s="61">
        <f>SUMIFS('Ctas Receber'!$G:$G,'Ctas Receber'!$M:$M,'Fluxo de Caixa'!$AG$6,'Ctas Receber'!$N:$N,Parametros!$C$8,'Ctas Receber'!$C:$C,'Fluxo de Caixa'!$A:AE)</f>
        <v>0</v>
      </c>
      <c r="AH17" s="60">
        <f>SUMIFS('Ctas Receber'!$G:$G,'Ctas Receber'!$J:$J,'Fluxo de Caixa'!$AH$6,'Ctas Receber'!$N:$N,Parametros!$C$8,'Ctas Receber'!$C:$C,'Fluxo de Caixa'!$A17)</f>
        <v>0</v>
      </c>
      <c r="AI17" s="61">
        <f>SUMIFS('Ctas Receber'!$G:$G,'Ctas Receber'!$M:$M,'Fluxo de Caixa'!$AI$6,'Ctas Receber'!$N:$N,Parametros!$C$8,'Ctas Receber'!$C:$C,'Fluxo de Caixa'!$A:AG)</f>
        <v>0</v>
      </c>
      <c r="AJ17" s="60">
        <f>SUMIFS('Ctas Receber'!$G:$G,'Ctas Receber'!$J:$J,'Fluxo de Caixa'!$AJ$6,'Ctas Receber'!$N:$N,Parametros!$C$8,'Ctas Receber'!$C:$C,'Fluxo de Caixa'!$A17)</f>
        <v>0</v>
      </c>
      <c r="AK17" s="61">
        <f>SUMIFS('Ctas Receber'!$G:$G,'Ctas Receber'!$M:$M,'Fluxo de Caixa'!$AK$6,'Ctas Receber'!$N:$N,Parametros!$C$8,'Ctas Receber'!$C:$C,'Fluxo de Caixa'!$A:AI)</f>
        <v>0</v>
      </c>
      <c r="AL17" s="60">
        <f>SUMIFS('Ctas Receber'!$G:$G,'Ctas Receber'!$J:$J,'Fluxo de Caixa'!$AL$6,'Ctas Receber'!$N:$N,Parametros!$C$8,'Ctas Receber'!$C:$C,'Fluxo de Caixa'!$A17)</f>
        <v>0</v>
      </c>
      <c r="AM17" s="61">
        <f>SUMIFS('Ctas Receber'!$G:$G,'Ctas Receber'!$M:$M,'Fluxo de Caixa'!$AM$6,'Ctas Receber'!$N:$N,Parametros!$C$8,'Ctas Receber'!$C:$C,'Fluxo de Caixa'!$A:AK)</f>
        <v>0</v>
      </c>
      <c r="AN17" s="60">
        <f>SUMIFS('Ctas Receber'!$G:$G,'Ctas Receber'!$J:$J,'Fluxo de Caixa'!$AN$6,'Ctas Receber'!$N:$N,Parametros!$C$8,'Ctas Receber'!$C:$C,'Fluxo de Caixa'!$A17)</f>
        <v>0</v>
      </c>
      <c r="AO17" s="61">
        <f>SUMIFS('Ctas Receber'!$G:$G,'Ctas Receber'!$M:$M,'Fluxo de Caixa'!$AO$6,'Ctas Receber'!$N:$N,Parametros!$C$8,'Ctas Receber'!$C:$C,'Fluxo de Caixa'!$A:AM)</f>
        <v>0</v>
      </c>
      <c r="AP17" s="60">
        <f>SUMIFS('Ctas Receber'!$G:$G,'Ctas Receber'!$J:$J,'Fluxo de Caixa'!$AP$6,'Ctas Receber'!$N:$N,Parametros!$C$8,'Ctas Receber'!$C:$C,'Fluxo de Caixa'!$A17)</f>
        <v>0</v>
      </c>
      <c r="AQ17" s="61">
        <f>SUMIFS('Ctas Receber'!$G:$G,'Ctas Receber'!$M:$M,'Fluxo de Caixa'!$AQ$6,'Ctas Receber'!$N:$N,Parametros!$C$8,'Ctas Receber'!$C:$C,'Fluxo de Caixa'!$A:AO)</f>
        <v>0</v>
      </c>
      <c r="AR17" s="60">
        <f>SUMIFS('Ctas Receber'!$G:$G,'Ctas Receber'!$J:$J,'Fluxo de Caixa'!$AR$6,'Ctas Receber'!$N:$N,Parametros!$C$8,'Ctas Receber'!$C:$C,'Fluxo de Caixa'!$A17)</f>
        <v>0</v>
      </c>
      <c r="AS17" s="61">
        <f>SUMIFS('Ctas Receber'!$G:$G,'Ctas Receber'!$M:$M,'Fluxo de Caixa'!$AS$6,'Ctas Receber'!$N:$N,Parametros!$C$8,'Ctas Receber'!$C:$C,'Fluxo de Caixa'!$A:AQ)</f>
        <v>0</v>
      </c>
      <c r="AT17" s="60">
        <f>SUMIFS('Ctas Receber'!$G:$G,'Ctas Receber'!$J:$J,'Fluxo de Caixa'!$AT$6,'Ctas Receber'!$N:$N,Parametros!$C$8,'Ctas Receber'!$C:$C,'Fluxo de Caixa'!$A17)</f>
        <v>0</v>
      </c>
      <c r="AU17" s="61">
        <f>SUMIFS('Ctas Receber'!$G:$G,'Ctas Receber'!$M:$M,'Fluxo de Caixa'!$AU$6,'Ctas Receber'!$N:$N,Parametros!$C$8,'Ctas Receber'!$C:$C,'Fluxo de Caixa'!$A:AS)</f>
        <v>0</v>
      </c>
      <c r="AV17" s="60">
        <f>SUMIFS('Ctas Receber'!$G:$G,'Ctas Receber'!$J:$J,'Fluxo de Caixa'!$AV$6,'Ctas Receber'!$N:$N,Parametros!$C$8,'Ctas Receber'!$C:$C,'Fluxo de Caixa'!$A17)</f>
        <v>0</v>
      </c>
      <c r="AW17" s="61">
        <f>SUMIFS('Ctas Receber'!$G:$G,'Ctas Receber'!$M:$M,'Fluxo de Caixa'!$AW$6,'Ctas Receber'!$N:$N,Parametros!$C$8,'Ctas Receber'!$C:$C,'Fluxo de Caixa'!$A:AU)</f>
        <v>0</v>
      </c>
      <c r="AX17" s="60">
        <f>SUMIFS('Ctas Receber'!$G:$G,'Ctas Receber'!$J:$J,'Fluxo de Caixa'!$AX$6,'Ctas Receber'!$N:$N,Parametros!$C$8,'Ctas Receber'!$C:$C,'Fluxo de Caixa'!$A17)</f>
        <v>0</v>
      </c>
      <c r="AY17" s="61">
        <f>SUMIFS('Ctas Receber'!$G:$G,'Ctas Receber'!$M:$M,'Fluxo de Caixa'!$AY$6,'Ctas Receber'!$N:$N,Parametros!$C$8,'Ctas Receber'!$C:$C,'Fluxo de Caixa'!$A:AW)</f>
        <v>0</v>
      </c>
      <c r="AZ17" s="60">
        <f>SUMIFS('Ctas Receber'!$G:$G,'Ctas Receber'!$J:$J,'Fluxo de Caixa'!$AZ$6,'Ctas Receber'!$N:$N,Parametros!$C$8,'Ctas Receber'!$C:$C,'Fluxo de Caixa'!$A17)</f>
        <v>0</v>
      </c>
      <c r="BA17" s="61">
        <f>SUMIFS('Ctas Receber'!$G:$G,'Ctas Receber'!$M:$M,'Fluxo de Caixa'!$BA$6,'Ctas Receber'!$N:$N,Parametros!$C$8,'Ctas Receber'!$C:$C,'Fluxo de Caixa'!$A:AY)</f>
        <v>0</v>
      </c>
      <c r="BB17" s="60">
        <f>SUMIFS('Ctas Receber'!$G:$G,'Ctas Receber'!$J:$J,'Fluxo de Caixa'!$BB$6,'Ctas Receber'!$N:$N,Parametros!$C$8,'Ctas Receber'!$C:$C,'Fluxo de Caixa'!$A17)</f>
        <v>0</v>
      </c>
      <c r="BC17" s="61">
        <f>SUMIFS('Ctas Receber'!$G:$G,'Ctas Receber'!$M:$M,'Fluxo de Caixa'!$BC$6,'Ctas Receber'!$N:$N,Parametros!$C$8,'Ctas Receber'!$C:$C,'Fluxo de Caixa'!$A:BA)</f>
        <v>0</v>
      </c>
      <c r="BD17" s="60">
        <f>SUMIFS('Ctas Receber'!$G:$G,'Ctas Receber'!$J:$J,'Fluxo de Caixa'!$BD$6,'Ctas Receber'!$N:$N,Parametros!$C$8,'Ctas Receber'!$C:$C,'Fluxo de Caixa'!$A17)</f>
        <v>0</v>
      </c>
      <c r="BE17" s="61">
        <f>SUMIFS('Ctas Receber'!$G:$G,'Ctas Receber'!$M:$M,'Fluxo de Caixa'!$BE$6,'Ctas Receber'!$N:$N,Parametros!$C$8,'Ctas Receber'!$C:$C,'Fluxo de Caixa'!$A:BC)</f>
        <v>0</v>
      </c>
      <c r="BF17" s="60">
        <f>SUMIFS('Ctas Receber'!$G:$G,'Ctas Receber'!$J:$J,'Fluxo de Caixa'!$BF$6,'Ctas Receber'!$N:$N,Parametros!$C$8,'Ctas Receber'!$C:$C,'Fluxo de Caixa'!$A17)</f>
        <v>0</v>
      </c>
      <c r="BG17" s="61">
        <f>SUMIFS('Ctas Receber'!$G:$G,'Ctas Receber'!$M:$M,'Fluxo de Caixa'!$BG$6,'Ctas Receber'!$N:$N,Parametros!$C$8,'Ctas Receber'!$C:$C,'Fluxo de Caixa'!$A:BE)</f>
        <v>0</v>
      </c>
      <c r="BH17" s="60">
        <f>SUMIFS('Ctas Receber'!$G:$G,'Ctas Receber'!$J:$J,'Fluxo de Caixa'!$BH$6,'Ctas Receber'!$N:$N,Parametros!$C$8,'Ctas Receber'!$C:$C,'Fluxo de Caixa'!$A17)</f>
        <v>0</v>
      </c>
      <c r="BI17" s="61">
        <f>SUMIFS('Ctas Receber'!$G:$G,'Ctas Receber'!$M:$M,'Fluxo de Caixa'!$BI$6,'Ctas Receber'!$N:$N,Parametros!$C$8,'Ctas Receber'!$C:$C,'Fluxo de Caixa'!$A:BG)</f>
        <v>0</v>
      </c>
      <c r="BJ17" s="60">
        <f>SUMIFS('Ctas Receber'!$G:$G,'Ctas Receber'!$J:$J,'Fluxo de Caixa'!$BJ$6,'Ctas Receber'!$N:$N,Parametros!$C$8,'Ctas Receber'!$C:$C,'Fluxo de Caixa'!$A17)</f>
        <v>0</v>
      </c>
      <c r="BK17" s="61">
        <f>SUMIFS('Ctas Receber'!$G:$G,'Ctas Receber'!$M:$M,'Fluxo de Caixa'!$BK$6,'Ctas Receber'!$N:$N,Parametros!$C$8,'Ctas Receber'!$C:$C,'Fluxo de Caixa'!$A:BI)</f>
        <v>0</v>
      </c>
      <c r="BL17" s="60">
        <f>SUMIFS('Ctas Receber'!$G:$G,'Ctas Receber'!$J:$J,'Fluxo de Caixa'!$BL$6,'Ctas Receber'!$N:$N,Parametros!$C$8,'Ctas Receber'!$C:$C,'Fluxo de Caixa'!$A17)</f>
        <v>0</v>
      </c>
      <c r="BM17" s="61">
        <f>SUMIFS('Ctas Receber'!$G:$G,'Ctas Receber'!$M:$M,'Fluxo de Caixa'!$BM$6,'Ctas Receber'!$N:$N,Parametros!$C$8,'Ctas Receber'!$C:$C,'Fluxo de Caixa'!$A:BK)</f>
        <v>0</v>
      </c>
      <c r="BN17" s="71"/>
      <c r="BO17" s="71"/>
      <c r="BP17" s="71"/>
      <c r="BQ17" s="71"/>
      <c r="BR17" s="71"/>
    </row>
    <row r="18" spans="1:70">
      <c r="A18" s="29">
        <f>'Plano de Contas'!A17</f>
        <v>0</v>
      </c>
      <c r="B18" s="60">
        <f>SUMIFS('Ctas Receber'!$G:$G,'Ctas Receber'!$J:$J,'Fluxo de Caixa'!$B$6,'Ctas Receber'!$N:$N,Parametros!$C$8,'Ctas Receber'!$C:$C,'Fluxo de Caixa'!$A18)</f>
        <v>0</v>
      </c>
      <c r="C18" s="61">
        <f>SUMIFS('Ctas Receber'!$G:$G,'Ctas Receber'!$M:$M,'Fluxo de Caixa'!$C$6,'Ctas Receber'!$N:$N,Parametros!$C$8,'Ctas Receber'!$C:$C,'Fluxo de Caixa'!$A:A)</f>
        <v>0</v>
      </c>
      <c r="D18" s="60">
        <f>SUMIFS('Ctas Receber'!$G:$G,'Ctas Receber'!$J:$J,'Fluxo de Caixa'!$D$6,'Ctas Receber'!$N:$N,Parametros!$C$8,'Ctas Receber'!$C:$C,'Fluxo de Caixa'!$A18)</f>
        <v>0</v>
      </c>
      <c r="E18" s="61">
        <f>SUMIFS('Ctas Receber'!$G:$G,'Ctas Receber'!$M:$M,'Fluxo de Caixa'!$E$6,'Ctas Receber'!$N:$N,Parametros!$C$8,'Ctas Receber'!$C:$C,'Fluxo de Caixa'!$A:C)</f>
        <v>0</v>
      </c>
      <c r="F18" s="60">
        <f>SUMIFS('Ctas Receber'!$G:$G,'Ctas Receber'!$J:$J,'Fluxo de Caixa'!$F$6,'Ctas Receber'!$N:$N,Parametros!$C$8,'Ctas Receber'!$C:$C,'Fluxo de Caixa'!$A18)</f>
        <v>0</v>
      </c>
      <c r="G18" s="61">
        <f>SUMIFS('Ctas Receber'!$G:$G,'Ctas Receber'!$M:$M,'Fluxo de Caixa'!$G$6,'Ctas Receber'!$N:$N,Parametros!$C$8,'Ctas Receber'!$C:$C,'Fluxo de Caixa'!$A:E)</f>
        <v>0</v>
      </c>
      <c r="H18" s="60">
        <f>SUMIFS('Ctas Receber'!$G:$G,'Ctas Receber'!$J:$J,'Fluxo de Caixa'!$H$6,'Ctas Receber'!$N:$N,Parametros!$C$8,'Ctas Receber'!$C:$C,'Fluxo de Caixa'!$A18)</f>
        <v>0</v>
      </c>
      <c r="I18" s="61">
        <f>SUMIFS('Ctas Receber'!$G:$G,'Ctas Receber'!$M:$M,'Fluxo de Caixa'!$I$6,'Ctas Receber'!$N:$N,Parametros!$C$8,'Ctas Receber'!$C:$C,'Fluxo de Caixa'!$A:G)</f>
        <v>0</v>
      </c>
      <c r="J18" s="60">
        <f>SUMIFS('Ctas Receber'!$G:$G,'Ctas Receber'!$J:$J,'Fluxo de Caixa'!$J$6,'Ctas Receber'!$N:$N,Parametros!$C$8,'Ctas Receber'!$C:$C,'Fluxo de Caixa'!$A18)</f>
        <v>0</v>
      </c>
      <c r="K18" s="61">
        <f>SUMIFS('Ctas Receber'!$G:$G,'Ctas Receber'!$M:$M,'Fluxo de Caixa'!$K$6,'Ctas Receber'!$N:$N,Parametros!$C$8,'Ctas Receber'!$C:$C,'Fluxo de Caixa'!$A:I)</f>
        <v>0</v>
      </c>
      <c r="L18" s="60">
        <f>SUMIFS('Ctas Receber'!$G:$G,'Ctas Receber'!$J:$J,'Fluxo de Caixa'!$L$6,'Ctas Receber'!$N:$N,Parametros!$C$8,'Ctas Receber'!$C:$C,'Fluxo de Caixa'!$A18)</f>
        <v>0</v>
      </c>
      <c r="M18" s="61">
        <f>SUMIFS('Ctas Receber'!$G:$G,'Ctas Receber'!$M:$M,'Fluxo de Caixa'!$M$6,'Ctas Receber'!$N:$N,Parametros!$C$8,'Ctas Receber'!$C:$C,'Fluxo de Caixa'!$A:K)</f>
        <v>0</v>
      </c>
      <c r="N18" s="60">
        <f>SUMIFS('Ctas Receber'!$G:$G,'Ctas Receber'!$J:$J,'Fluxo de Caixa'!$N$6,'Ctas Receber'!$N:$N,Parametros!$C$8,'Ctas Receber'!$C:$C,'Fluxo de Caixa'!$A18)</f>
        <v>0</v>
      </c>
      <c r="O18" s="61">
        <f>SUMIFS('Ctas Receber'!$G:$G,'Ctas Receber'!$M:$M,'Fluxo de Caixa'!$O$6,'Ctas Receber'!$N:$N,Parametros!$C$8,'Ctas Receber'!$C:$C,'Fluxo de Caixa'!$A:M)</f>
        <v>0</v>
      </c>
      <c r="P18" s="60">
        <f>SUMIFS('Ctas Receber'!$G:$G,'Ctas Receber'!$J:$J,'Fluxo de Caixa'!$P$6,'Ctas Receber'!$N:$N,Parametros!$C$8,'Ctas Receber'!$C:$C,'Fluxo de Caixa'!$A18)</f>
        <v>0</v>
      </c>
      <c r="Q18" s="61">
        <f>SUMIFS('Ctas Receber'!$G:$G,'Ctas Receber'!$M:$M,'Fluxo de Caixa'!$Q$6,'Ctas Receber'!$N:$N,Parametros!$C$8,'Ctas Receber'!$C:$C,'Fluxo de Caixa'!$A:O)</f>
        <v>0</v>
      </c>
      <c r="R18" s="60">
        <f>SUMIFS('Ctas Receber'!$G:$G,'Ctas Receber'!$J:$J,'Fluxo de Caixa'!$R$6,'Ctas Receber'!$N:$N,Parametros!$C$8,'Ctas Receber'!$C:$C,'Fluxo de Caixa'!$A18)</f>
        <v>0</v>
      </c>
      <c r="S18" s="61">
        <f>SUMIFS('Ctas Receber'!$G:$G,'Ctas Receber'!$M:$M,'Fluxo de Caixa'!$S$6,'Ctas Receber'!$N:$N,Parametros!$C$8,'Ctas Receber'!$C:$C,'Fluxo de Caixa'!$A:Q)</f>
        <v>0</v>
      </c>
      <c r="T18" s="60">
        <f>SUMIFS('Ctas Receber'!$G:$G,'Ctas Receber'!$J:$J,'Fluxo de Caixa'!$T$6,'Ctas Receber'!$N:$N,Parametros!$C$8,'Ctas Receber'!$C:$C,'Fluxo de Caixa'!$A18)</f>
        <v>0</v>
      </c>
      <c r="U18" s="61">
        <f>SUMIFS('Ctas Receber'!$G:$G,'Ctas Receber'!$M:$M,'Fluxo de Caixa'!$U$6,'Ctas Receber'!$N:$N,Parametros!$C$8,'Ctas Receber'!$C:$C,'Fluxo de Caixa'!$A:S)</f>
        <v>0</v>
      </c>
      <c r="V18" s="60">
        <f>SUMIFS('Ctas Receber'!$G:$G,'Ctas Receber'!$J:$J,'Fluxo de Caixa'!$V$6,'Ctas Receber'!$N:$N,Parametros!$C$8,'Ctas Receber'!$C:$C,'Fluxo de Caixa'!$A18)</f>
        <v>0</v>
      </c>
      <c r="W18" s="61">
        <f>SUMIFS('Ctas Receber'!$G:$G,'Ctas Receber'!$M:$M,'Fluxo de Caixa'!$W$6,'Ctas Receber'!$N:$N,Parametros!$C$8,'Ctas Receber'!$C:$C,'Fluxo de Caixa'!$A:U)</f>
        <v>0</v>
      </c>
      <c r="X18" s="60">
        <f>SUMIFS('Ctas Receber'!$G:$G,'Ctas Receber'!$J:$J,'Fluxo de Caixa'!$X$6,'Ctas Receber'!$N:$N,Parametros!$C$8,'Ctas Receber'!$C:$C,'Fluxo de Caixa'!$A18)</f>
        <v>0</v>
      </c>
      <c r="Y18" s="61">
        <f>SUMIFS('Ctas Receber'!$G:$G,'Ctas Receber'!$M:$M,'Fluxo de Caixa'!$Y$6,'Ctas Receber'!$N:$N,Parametros!$C$8,'Ctas Receber'!$C:$C,'Fluxo de Caixa'!$A:W)</f>
        <v>0</v>
      </c>
      <c r="Z18" s="60">
        <f>SUMIFS('Ctas Receber'!$G:$G,'Ctas Receber'!$J:$J,'Fluxo de Caixa'!$Z$6,'Ctas Receber'!$N:$N,Parametros!$C$8,'Ctas Receber'!$C:$C,'Fluxo de Caixa'!$A18)</f>
        <v>0</v>
      </c>
      <c r="AA18" s="61">
        <f>SUMIFS('Ctas Receber'!$G:$G,'Ctas Receber'!$M:$M,'Fluxo de Caixa'!$AA$6,'Ctas Receber'!$N:$N,Parametros!$C$8,'Ctas Receber'!$C:$C,'Fluxo de Caixa'!$A:Y)</f>
        <v>0</v>
      </c>
      <c r="AB18" s="60">
        <f>SUMIFS('Ctas Receber'!$G:$G,'Ctas Receber'!$J:$J,'Fluxo de Caixa'!$AB$6,'Ctas Receber'!$N:$N,Parametros!$C$8,'Ctas Receber'!$C:$C,'Fluxo de Caixa'!$A18)</f>
        <v>0</v>
      </c>
      <c r="AC18" s="61">
        <f>SUMIFS('Ctas Receber'!$G:$G,'Ctas Receber'!$M:$M,'Fluxo de Caixa'!$AC$6,'Ctas Receber'!$N:$N,Parametros!$C$8,'Ctas Receber'!$C:$C,'Fluxo de Caixa'!$A:AA)</f>
        <v>0</v>
      </c>
      <c r="AD18" s="60">
        <f>SUMIFS('Ctas Receber'!$G:$G,'Ctas Receber'!$J:$J,'Fluxo de Caixa'!$AD$6,'Ctas Receber'!$N:$N,Parametros!$C$8,'Ctas Receber'!$C:$C,'Fluxo de Caixa'!$A18)</f>
        <v>0</v>
      </c>
      <c r="AE18" s="61">
        <f>SUMIFS('Ctas Receber'!$G:$G,'Ctas Receber'!$M:$M,'Fluxo de Caixa'!$AE$6,'Ctas Receber'!$N:$N,Parametros!$C$8,'Ctas Receber'!$C:$C,'Fluxo de Caixa'!$A:AC)</f>
        <v>0</v>
      </c>
      <c r="AF18" s="60">
        <f>SUMIFS('Ctas Receber'!$G:$G,'Ctas Receber'!$J:$J,'Fluxo de Caixa'!$AF$6,'Ctas Receber'!$N:$N,Parametros!$C$8,'Ctas Receber'!$C:$C,'Fluxo de Caixa'!$A18)</f>
        <v>0</v>
      </c>
      <c r="AG18" s="61">
        <f>SUMIFS('Ctas Receber'!$G:$G,'Ctas Receber'!$M:$M,'Fluxo de Caixa'!$AG$6,'Ctas Receber'!$N:$N,Parametros!$C$8,'Ctas Receber'!$C:$C,'Fluxo de Caixa'!$A:AE)</f>
        <v>0</v>
      </c>
      <c r="AH18" s="60">
        <f>SUMIFS('Ctas Receber'!$G:$G,'Ctas Receber'!$J:$J,'Fluxo de Caixa'!$AH$6,'Ctas Receber'!$N:$N,Parametros!$C$8,'Ctas Receber'!$C:$C,'Fluxo de Caixa'!$A18)</f>
        <v>0</v>
      </c>
      <c r="AI18" s="61">
        <f>SUMIFS('Ctas Receber'!$G:$G,'Ctas Receber'!$M:$M,'Fluxo de Caixa'!$AI$6,'Ctas Receber'!$N:$N,Parametros!$C$8,'Ctas Receber'!$C:$C,'Fluxo de Caixa'!$A:AG)</f>
        <v>0</v>
      </c>
      <c r="AJ18" s="60">
        <f>SUMIFS('Ctas Receber'!$G:$G,'Ctas Receber'!$J:$J,'Fluxo de Caixa'!$AJ$6,'Ctas Receber'!$N:$N,Parametros!$C$8,'Ctas Receber'!$C:$C,'Fluxo de Caixa'!$A18)</f>
        <v>0</v>
      </c>
      <c r="AK18" s="61">
        <f>SUMIFS('Ctas Receber'!$G:$G,'Ctas Receber'!$M:$M,'Fluxo de Caixa'!$AK$6,'Ctas Receber'!$N:$N,Parametros!$C$8,'Ctas Receber'!$C:$C,'Fluxo de Caixa'!$A:AI)</f>
        <v>0</v>
      </c>
      <c r="AL18" s="60">
        <f>SUMIFS('Ctas Receber'!$G:$G,'Ctas Receber'!$J:$J,'Fluxo de Caixa'!$AL$6,'Ctas Receber'!$N:$N,Parametros!$C$8,'Ctas Receber'!$C:$C,'Fluxo de Caixa'!$A18)</f>
        <v>0</v>
      </c>
      <c r="AM18" s="61">
        <f>SUMIFS('Ctas Receber'!$G:$G,'Ctas Receber'!$M:$M,'Fluxo de Caixa'!$AM$6,'Ctas Receber'!$N:$N,Parametros!$C$8,'Ctas Receber'!$C:$C,'Fluxo de Caixa'!$A:AK)</f>
        <v>0</v>
      </c>
      <c r="AN18" s="60">
        <f>SUMIFS('Ctas Receber'!$G:$G,'Ctas Receber'!$J:$J,'Fluxo de Caixa'!$AN$6,'Ctas Receber'!$N:$N,Parametros!$C$8,'Ctas Receber'!$C:$C,'Fluxo de Caixa'!$A18)</f>
        <v>0</v>
      </c>
      <c r="AO18" s="61">
        <f>SUMIFS('Ctas Receber'!$G:$G,'Ctas Receber'!$M:$M,'Fluxo de Caixa'!$AO$6,'Ctas Receber'!$N:$N,Parametros!$C$8,'Ctas Receber'!$C:$C,'Fluxo de Caixa'!$A:AM)</f>
        <v>0</v>
      </c>
      <c r="AP18" s="60">
        <f>SUMIFS('Ctas Receber'!$G:$G,'Ctas Receber'!$J:$J,'Fluxo de Caixa'!$AP$6,'Ctas Receber'!$N:$N,Parametros!$C$8,'Ctas Receber'!$C:$C,'Fluxo de Caixa'!$A18)</f>
        <v>0</v>
      </c>
      <c r="AQ18" s="61">
        <f>SUMIFS('Ctas Receber'!$G:$G,'Ctas Receber'!$M:$M,'Fluxo de Caixa'!$AQ$6,'Ctas Receber'!$N:$N,Parametros!$C$8,'Ctas Receber'!$C:$C,'Fluxo de Caixa'!$A:AO)</f>
        <v>0</v>
      </c>
      <c r="AR18" s="60">
        <f>SUMIFS('Ctas Receber'!$G:$G,'Ctas Receber'!$J:$J,'Fluxo de Caixa'!$AR$6,'Ctas Receber'!$N:$N,Parametros!$C$8,'Ctas Receber'!$C:$C,'Fluxo de Caixa'!$A18)</f>
        <v>0</v>
      </c>
      <c r="AS18" s="61">
        <f>SUMIFS('Ctas Receber'!$G:$G,'Ctas Receber'!$M:$M,'Fluxo de Caixa'!$AS$6,'Ctas Receber'!$N:$N,Parametros!$C$8,'Ctas Receber'!$C:$C,'Fluxo de Caixa'!$A:AQ)</f>
        <v>0</v>
      </c>
      <c r="AT18" s="60">
        <f>SUMIFS('Ctas Receber'!$G:$G,'Ctas Receber'!$J:$J,'Fluxo de Caixa'!$AT$6,'Ctas Receber'!$N:$N,Parametros!$C$8,'Ctas Receber'!$C:$C,'Fluxo de Caixa'!$A18)</f>
        <v>0</v>
      </c>
      <c r="AU18" s="61">
        <f>SUMIFS('Ctas Receber'!$G:$G,'Ctas Receber'!$M:$M,'Fluxo de Caixa'!$AU$6,'Ctas Receber'!$N:$N,Parametros!$C$8,'Ctas Receber'!$C:$C,'Fluxo de Caixa'!$A:AS)</f>
        <v>0</v>
      </c>
      <c r="AV18" s="60">
        <f>SUMIFS('Ctas Receber'!$G:$G,'Ctas Receber'!$J:$J,'Fluxo de Caixa'!$AV$6,'Ctas Receber'!$N:$N,Parametros!$C$8,'Ctas Receber'!$C:$C,'Fluxo de Caixa'!$A18)</f>
        <v>0</v>
      </c>
      <c r="AW18" s="61">
        <f>SUMIFS('Ctas Receber'!$G:$G,'Ctas Receber'!$M:$M,'Fluxo de Caixa'!$AW$6,'Ctas Receber'!$N:$N,Parametros!$C$8,'Ctas Receber'!$C:$C,'Fluxo de Caixa'!$A:AU)</f>
        <v>0</v>
      </c>
      <c r="AX18" s="60">
        <f>SUMIFS('Ctas Receber'!$G:$G,'Ctas Receber'!$J:$J,'Fluxo de Caixa'!$AX$6,'Ctas Receber'!$N:$N,Parametros!$C$8,'Ctas Receber'!$C:$C,'Fluxo de Caixa'!$A18)</f>
        <v>0</v>
      </c>
      <c r="AY18" s="61">
        <f>SUMIFS('Ctas Receber'!$G:$G,'Ctas Receber'!$M:$M,'Fluxo de Caixa'!$AY$6,'Ctas Receber'!$N:$N,Parametros!$C$8,'Ctas Receber'!$C:$C,'Fluxo de Caixa'!$A:AW)</f>
        <v>0</v>
      </c>
      <c r="AZ18" s="60">
        <f>SUMIFS('Ctas Receber'!$G:$G,'Ctas Receber'!$J:$J,'Fluxo de Caixa'!$AZ$6,'Ctas Receber'!$N:$N,Parametros!$C$8,'Ctas Receber'!$C:$C,'Fluxo de Caixa'!$A18)</f>
        <v>0</v>
      </c>
      <c r="BA18" s="61">
        <f>SUMIFS('Ctas Receber'!$G:$G,'Ctas Receber'!$M:$M,'Fluxo de Caixa'!$BA$6,'Ctas Receber'!$N:$N,Parametros!$C$8,'Ctas Receber'!$C:$C,'Fluxo de Caixa'!$A:AY)</f>
        <v>0</v>
      </c>
      <c r="BB18" s="60">
        <f>SUMIFS('Ctas Receber'!$G:$G,'Ctas Receber'!$J:$J,'Fluxo de Caixa'!$BB$6,'Ctas Receber'!$N:$N,Parametros!$C$8,'Ctas Receber'!$C:$C,'Fluxo de Caixa'!$A18)</f>
        <v>0</v>
      </c>
      <c r="BC18" s="61">
        <f>SUMIFS('Ctas Receber'!$G:$G,'Ctas Receber'!$M:$M,'Fluxo de Caixa'!$BC$6,'Ctas Receber'!$N:$N,Parametros!$C$8,'Ctas Receber'!$C:$C,'Fluxo de Caixa'!$A:BA)</f>
        <v>0</v>
      </c>
      <c r="BD18" s="60">
        <f>SUMIFS('Ctas Receber'!$G:$G,'Ctas Receber'!$J:$J,'Fluxo de Caixa'!$BD$6,'Ctas Receber'!$N:$N,Parametros!$C$8,'Ctas Receber'!$C:$C,'Fluxo de Caixa'!$A18)</f>
        <v>0</v>
      </c>
      <c r="BE18" s="61">
        <f>SUMIFS('Ctas Receber'!$G:$G,'Ctas Receber'!$M:$M,'Fluxo de Caixa'!$BE$6,'Ctas Receber'!$N:$N,Parametros!$C$8,'Ctas Receber'!$C:$C,'Fluxo de Caixa'!$A:BC)</f>
        <v>0</v>
      </c>
      <c r="BF18" s="60">
        <f>SUMIFS('Ctas Receber'!$G:$G,'Ctas Receber'!$J:$J,'Fluxo de Caixa'!$BF$6,'Ctas Receber'!$N:$N,Parametros!$C$8,'Ctas Receber'!$C:$C,'Fluxo de Caixa'!$A18)</f>
        <v>0</v>
      </c>
      <c r="BG18" s="61">
        <f>SUMIFS('Ctas Receber'!$G:$G,'Ctas Receber'!$M:$M,'Fluxo de Caixa'!$BG$6,'Ctas Receber'!$N:$N,Parametros!$C$8,'Ctas Receber'!$C:$C,'Fluxo de Caixa'!$A:BE)</f>
        <v>0</v>
      </c>
      <c r="BH18" s="60">
        <f>SUMIFS('Ctas Receber'!$G:$G,'Ctas Receber'!$J:$J,'Fluxo de Caixa'!$BH$6,'Ctas Receber'!$N:$N,Parametros!$C$8,'Ctas Receber'!$C:$C,'Fluxo de Caixa'!$A18)</f>
        <v>0</v>
      </c>
      <c r="BI18" s="61">
        <f>SUMIFS('Ctas Receber'!$G:$G,'Ctas Receber'!$M:$M,'Fluxo de Caixa'!$BI$6,'Ctas Receber'!$N:$N,Parametros!$C$8,'Ctas Receber'!$C:$C,'Fluxo de Caixa'!$A:BG)</f>
        <v>0</v>
      </c>
      <c r="BJ18" s="60">
        <f>SUMIFS('Ctas Receber'!$G:$G,'Ctas Receber'!$J:$J,'Fluxo de Caixa'!$BJ$6,'Ctas Receber'!$N:$N,Parametros!$C$8,'Ctas Receber'!$C:$C,'Fluxo de Caixa'!$A18)</f>
        <v>0</v>
      </c>
      <c r="BK18" s="61">
        <f>SUMIFS('Ctas Receber'!$G:$G,'Ctas Receber'!$M:$M,'Fluxo de Caixa'!$BK$6,'Ctas Receber'!$N:$N,Parametros!$C$8,'Ctas Receber'!$C:$C,'Fluxo de Caixa'!$A:BI)</f>
        <v>0</v>
      </c>
      <c r="BL18" s="60">
        <f>SUMIFS('Ctas Receber'!$G:$G,'Ctas Receber'!$J:$J,'Fluxo de Caixa'!$BL$6,'Ctas Receber'!$N:$N,Parametros!$C$8,'Ctas Receber'!$C:$C,'Fluxo de Caixa'!$A18)</f>
        <v>0</v>
      </c>
      <c r="BM18" s="61">
        <f>SUMIFS('Ctas Receber'!$G:$G,'Ctas Receber'!$M:$M,'Fluxo de Caixa'!$BM$6,'Ctas Receber'!$N:$N,Parametros!$C$8,'Ctas Receber'!$C:$C,'Fluxo de Caixa'!$A:BK)</f>
        <v>0</v>
      </c>
      <c r="BN18" s="71"/>
      <c r="BO18" s="71"/>
      <c r="BP18" s="71"/>
      <c r="BQ18" s="71"/>
      <c r="BR18" s="71"/>
    </row>
    <row r="19" spans="1:70">
      <c r="A19" s="29">
        <f>'Plano de Contas'!A18</f>
        <v>0</v>
      </c>
      <c r="B19" s="60">
        <f>SUMIFS('Ctas Receber'!$G:$G,'Ctas Receber'!$J:$J,'Fluxo de Caixa'!$B$6,'Ctas Receber'!$N:$N,Parametros!$C$8,'Ctas Receber'!$C:$C,'Fluxo de Caixa'!$A19)</f>
        <v>0</v>
      </c>
      <c r="C19" s="61">
        <f>SUMIFS('Ctas Receber'!$G:$G,'Ctas Receber'!$M:$M,'Fluxo de Caixa'!$C$6,'Ctas Receber'!$N:$N,Parametros!$C$8,'Ctas Receber'!$C:$C,'Fluxo de Caixa'!$A:A)</f>
        <v>0</v>
      </c>
      <c r="D19" s="60">
        <f>SUMIFS('Ctas Receber'!$G:$G,'Ctas Receber'!$J:$J,'Fluxo de Caixa'!$D$6,'Ctas Receber'!$N:$N,Parametros!$C$8,'Ctas Receber'!$C:$C,'Fluxo de Caixa'!$A19)</f>
        <v>0</v>
      </c>
      <c r="E19" s="61">
        <f>SUMIFS('Ctas Receber'!$G:$G,'Ctas Receber'!$M:$M,'Fluxo de Caixa'!$E$6,'Ctas Receber'!$N:$N,Parametros!$C$8,'Ctas Receber'!$C:$C,'Fluxo de Caixa'!$A:C)</f>
        <v>0</v>
      </c>
      <c r="F19" s="60">
        <f>SUMIFS('Ctas Receber'!$G:$G,'Ctas Receber'!$J:$J,'Fluxo de Caixa'!$F$6,'Ctas Receber'!$N:$N,Parametros!$C$8,'Ctas Receber'!$C:$C,'Fluxo de Caixa'!$A19)</f>
        <v>0</v>
      </c>
      <c r="G19" s="61">
        <f>SUMIFS('Ctas Receber'!$G:$G,'Ctas Receber'!$M:$M,'Fluxo de Caixa'!$G$6,'Ctas Receber'!$N:$N,Parametros!$C$8,'Ctas Receber'!$C:$C,'Fluxo de Caixa'!$A:E)</f>
        <v>0</v>
      </c>
      <c r="H19" s="60">
        <f>SUMIFS('Ctas Receber'!$G:$G,'Ctas Receber'!$J:$J,'Fluxo de Caixa'!$H$6,'Ctas Receber'!$N:$N,Parametros!$C$8,'Ctas Receber'!$C:$C,'Fluxo de Caixa'!$A19)</f>
        <v>0</v>
      </c>
      <c r="I19" s="61">
        <f>SUMIFS('Ctas Receber'!$G:$G,'Ctas Receber'!$M:$M,'Fluxo de Caixa'!$I$6,'Ctas Receber'!$N:$N,Parametros!$C$8,'Ctas Receber'!$C:$C,'Fluxo de Caixa'!$A:G)</f>
        <v>0</v>
      </c>
      <c r="J19" s="60">
        <f>SUMIFS('Ctas Receber'!$G:$G,'Ctas Receber'!$J:$J,'Fluxo de Caixa'!$J$6,'Ctas Receber'!$N:$N,Parametros!$C$8,'Ctas Receber'!$C:$C,'Fluxo de Caixa'!$A19)</f>
        <v>0</v>
      </c>
      <c r="K19" s="61">
        <f>SUMIFS('Ctas Receber'!$G:$G,'Ctas Receber'!$M:$M,'Fluxo de Caixa'!$K$6,'Ctas Receber'!$N:$N,Parametros!$C$8,'Ctas Receber'!$C:$C,'Fluxo de Caixa'!$A:I)</f>
        <v>0</v>
      </c>
      <c r="L19" s="60">
        <f>SUMIFS('Ctas Receber'!$G:$G,'Ctas Receber'!$J:$J,'Fluxo de Caixa'!$L$6,'Ctas Receber'!$N:$N,Parametros!$C$8,'Ctas Receber'!$C:$C,'Fluxo de Caixa'!$A19)</f>
        <v>0</v>
      </c>
      <c r="M19" s="61">
        <f>SUMIFS('Ctas Receber'!$G:$G,'Ctas Receber'!$M:$M,'Fluxo de Caixa'!$M$6,'Ctas Receber'!$N:$N,Parametros!$C$8,'Ctas Receber'!$C:$C,'Fluxo de Caixa'!$A:K)</f>
        <v>0</v>
      </c>
      <c r="N19" s="60">
        <f>SUMIFS('Ctas Receber'!$G:$G,'Ctas Receber'!$J:$J,'Fluxo de Caixa'!$N$6,'Ctas Receber'!$N:$N,Parametros!$C$8,'Ctas Receber'!$C:$C,'Fluxo de Caixa'!$A19)</f>
        <v>0</v>
      </c>
      <c r="O19" s="61">
        <f>SUMIFS('Ctas Receber'!$G:$G,'Ctas Receber'!$M:$M,'Fluxo de Caixa'!$O$6,'Ctas Receber'!$N:$N,Parametros!$C$8,'Ctas Receber'!$C:$C,'Fluxo de Caixa'!$A:M)</f>
        <v>0</v>
      </c>
      <c r="P19" s="60">
        <f>SUMIFS('Ctas Receber'!$G:$G,'Ctas Receber'!$J:$J,'Fluxo de Caixa'!$P$6,'Ctas Receber'!$N:$N,Parametros!$C$8,'Ctas Receber'!$C:$C,'Fluxo de Caixa'!$A19)</f>
        <v>0</v>
      </c>
      <c r="Q19" s="61">
        <f>SUMIFS('Ctas Receber'!$G:$G,'Ctas Receber'!$M:$M,'Fluxo de Caixa'!$Q$6,'Ctas Receber'!$N:$N,Parametros!$C$8,'Ctas Receber'!$C:$C,'Fluxo de Caixa'!$A:O)</f>
        <v>0</v>
      </c>
      <c r="R19" s="60">
        <f>SUMIFS('Ctas Receber'!$G:$G,'Ctas Receber'!$J:$J,'Fluxo de Caixa'!$R$6,'Ctas Receber'!$N:$N,Parametros!$C$8,'Ctas Receber'!$C:$C,'Fluxo de Caixa'!$A19)</f>
        <v>0</v>
      </c>
      <c r="S19" s="61">
        <f>SUMIFS('Ctas Receber'!$G:$G,'Ctas Receber'!$M:$M,'Fluxo de Caixa'!$S$6,'Ctas Receber'!$N:$N,Parametros!$C$8,'Ctas Receber'!$C:$C,'Fluxo de Caixa'!$A:Q)</f>
        <v>0</v>
      </c>
      <c r="T19" s="60">
        <f>SUMIFS('Ctas Receber'!$G:$G,'Ctas Receber'!$J:$J,'Fluxo de Caixa'!$T$6,'Ctas Receber'!$N:$N,Parametros!$C$8,'Ctas Receber'!$C:$C,'Fluxo de Caixa'!$A19)</f>
        <v>0</v>
      </c>
      <c r="U19" s="61">
        <f>SUMIFS('Ctas Receber'!$G:$G,'Ctas Receber'!$M:$M,'Fluxo de Caixa'!$U$6,'Ctas Receber'!$N:$N,Parametros!$C$8,'Ctas Receber'!$C:$C,'Fluxo de Caixa'!$A:S)</f>
        <v>0</v>
      </c>
      <c r="V19" s="60">
        <f>SUMIFS('Ctas Receber'!$G:$G,'Ctas Receber'!$J:$J,'Fluxo de Caixa'!$V$6,'Ctas Receber'!$N:$N,Parametros!$C$8,'Ctas Receber'!$C:$C,'Fluxo de Caixa'!$A19)</f>
        <v>0</v>
      </c>
      <c r="W19" s="61">
        <f>SUMIFS('Ctas Receber'!$G:$G,'Ctas Receber'!$M:$M,'Fluxo de Caixa'!$W$6,'Ctas Receber'!$N:$N,Parametros!$C$8,'Ctas Receber'!$C:$C,'Fluxo de Caixa'!$A:U)</f>
        <v>0</v>
      </c>
      <c r="X19" s="60">
        <f>SUMIFS('Ctas Receber'!$G:$G,'Ctas Receber'!$J:$J,'Fluxo de Caixa'!$X$6,'Ctas Receber'!$N:$N,Parametros!$C$8,'Ctas Receber'!$C:$C,'Fluxo de Caixa'!$A19)</f>
        <v>0</v>
      </c>
      <c r="Y19" s="61">
        <f>SUMIFS('Ctas Receber'!$G:$G,'Ctas Receber'!$M:$M,'Fluxo de Caixa'!$Y$6,'Ctas Receber'!$N:$N,Parametros!$C$8,'Ctas Receber'!$C:$C,'Fluxo de Caixa'!$A:W)</f>
        <v>0</v>
      </c>
      <c r="Z19" s="60">
        <f>SUMIFS('Ctas Receber'!$G:$G,'Ctas Receber'!$J:$J,'Fluxo de Caixa'!$Z$6,'Ctas Receber'!$N:$N,Parametros!$C$8,'Ctas Receber'!$C:$C,'Fluxo de Caixa'!$A19)</f>
        <v>0</v>
      </c>
      <c r="AA19" s="61">
        <f>SUMIFS('Ctas Receber'!$G:$G,'Ctas Receber'!$M:$M,'Fluxo de Caixa'!$AA$6,'Ctas Receber'!$N:$N,Parametros!$C$8,'Ctas Receber'!$C:$C,'Fluxo de Caixa'!$A:Y)</f>
        <v>0</v>
      </c>
      <c r="AB19" s="60">
        <f>SUMIFS('Ctas Receber'!$G:$G,'Ctas Receber'!$J:$J,'Fluxo de Caixa'!$AB$6,'Ctas Receber'!$N:$N,Parametros!$C$8,'Ctas Receber'!$C:$C,'Fluxo de Caixa'!$A19)</f>
        <v>0</v>
      </c>
      <c r="AC19" s="61">
        <f>SUMIFS('Ctas Receber'!$G:$G,'Ctas Receber'!$M:$M,'Fluxo de Caixa'!$AC$6,'Ctas Receber'!$N:$N,Parametros!$C$8,'Ctas Receber'!$C:$C,'Fluxo de Caixa'!$A:AA)</f>
        <v>0</v>
      </c>
      <c r="AD19" s="60">
        <f>SUMIFS('Ctas Receber'!$G:$G,'Ctas Receber'!$J:$J,'Fluxo de Caixa'!$AD$6,'Ctas Receber'!$N:$N,Parametros!$C$8,'Ctas Receber'!$C:$C,'Fluxo de Caixa'!$A19)</f>
        <v>0</v>
      </c>
      <c r="AE19" s="61">
        <f>SUMIFS('Ctas Receber'!$G:$G,'Ctas Receber'!$M:$M,'Fluxo de Caixa'!$AE$6,'Ctas Receber'!$N:$N,Parametros!$C$8,'Ctas Receber'!$C:$C,'Fluxo de Caixa'!$A:AC)</f>
        <v>0</v>
      </c>
      <c r="AF19" s="60">
        <f>SUMIFS('Ctas Receber'!$G:$G,'Ctas Receber'!$J:$J,'Fluxo de Caixa'!$AF$6,'Ctas Receber'!$N:$N,Parametros!$C$8,'Ctas Receber'!$C:$C,'Fluxo de Caixa'!$A19)</f>
        <v>0</v>
      </c>
      <c r="AG19" s="61">
        <f>SUMIFS('Ctas Receber'!$G:$G,'Ctas Receber'!$M:$M,'Fluxo de Caixa'!$AG$6,'Ctas Receber'!$N:$N,Parametros!$C$8,'Ctas Receber'!$C:$C,'Fluxo de Caixa'!$A:AE)</f>
        <v>0</v>
      </c>
      <c r="AH19" s="60">
        <f>SUMIFS('Ctas Receber'!$G:$G,'Ctas Receber'!$J:$J,'Fluxo de Caixa'!$AH$6,'Ctas Receber'!$N:$N,Parametros!$C$8,'Ctas Receber'!$C:$C,'Fluxo de Caixa'!$A19)</f>
        <v>0</v>
      </c>
      <c r="AI19" s="61">
        <f>SUMIFS('Ctas Receber'!$G:$G,'Ctas Receber'!$M:$M,'Fluxo de Caixa'!$AI$6,'Ctas Receber'!$N:$N,Parametros!$C$8,'Ctas Receber'!$C:$C,'Fluxo de Caixa'!$A:AG)</f>
        <v>0</v>
      </c>
      <c r="AJ19" s="60">
        <f>SUMIFS('Ctas Receber'!$G:$G,'Ctas Receber'!$J:$J,'Fluxo de Caixa'!$AJ$6,'Ctas Receber'!$N:$N,Parametros!$C$8,'Ctas Receber'!$C:$C,'Fluxo de Caixa'!$A19)</f>
        <v>0</v>
      </c>
      <c r="AK19" s="61">
        <f>SUMIFS('Ctas Receber'!$G:$G,'Ctas Receber'!$M:$M,'Fluxo de Caixa'!$AK$6,'Ctas Receber'!$N:$N,Parametros!$C$8,'Ctas Receber'!$C:$C,'Fluxo de Caixa'!$A:AI)</f>
        <v>0</v>
      </c>
      <c r="AL19" s="60">
        <f>SUMIFS('Ctas Receber'!$G:$G,'Ctas Receber'!$J:$J,'Fluxo de Caixa'!$AL$6,'Ctas Receber'!$N:$N,Parametros!$C$8,'Ctas Receber'!$C:$C,'Fluxo de Caixa'!$A19)</f>
        <v>0</v>
      </c>
      <c r="AM19" s="61">
        <f>SUMIFS('Ctas Receber'!$G:$G,'Ctas Receber'!$M:$M,'Fluxo de Caixa'!$AM$6,'Ctas Receber'!$N:$N,Parametros!$C$8,'Ctas Receber'!$C:$C,'Fluxo de Caixa'!$A:AK)</f>
        <v>0</v>
      </c>
      <c r="AN19" s="60">
        <f>SUMIFS('Ctas Receber'!$G:$G,'Ctas Receber'!$J:$J,'Fluxo de Caixa'!$AN$6,'Ctas Receber'!$N:$N,Parametros!$C$8,'Ctas Receber'!$C:$C,'Fluxo de Caixa'!$A19)</f>
        <v>0</v>
      </c>
      <c r="AO19" s="61">
        <f>SUMIFS('Ctas Receber'!$G:$G,'Ctas Receber'!$M:$M,'Fluxo de Caixa'!$AO$6,'Ctas Receber'!$N:$N,Parametros!$C$8,'Ctas Receber'!$C:$C,'Fluxo de Caixa'!$A:AM)</f>
        <v>0</v>
      </c>
      <c r="AP19" s="60">
        <f>SUMIFS('Ctas Receber'!$G:$G,'Ctas Receber'!$J:$J,'Fluxo de Caixa'!$AP$6,'Ctas Receber'!$N:$N,Parametros!$C$8,'Ctas Receber'!$C:$C,'Fluxo de Caixa'!$A19)</f>
        <v>0</v>
      </c>
      <c r="AQ19" s="61">
        <f>SUMIFS('Ctas Receber'!$G:$G,'Ctas Receber'!$M:$M,'Fluxo de Caixa'!$AQ$6,'Ctas Receber'!$N:$N,Parametros!$C$8,'Ctas Receber'!$C:$C,'Fluxo de Caixa'!$A:AO)</f>
        <v>0</v>
      </c>
      <c r="AR19" s="60">
        <f>SUMIFS('Ctas Receber'!$G:$G,'Ctas Receber'!$J:$J,'Fluxo de Caixa'!$AR$6,'Ctas Receber'!$N:$N,Parametros!$C$8,'Ctas Receber'!$C:$C,'Fluxo de Caixa'!$A19)</f>
        <v>0</v>
      </c>
      <c r="AS19" s="61">
        <f>SUMIFS('Ctas Receber'!$G:$G,'Ctas Receber'!$M:$M,'Fluxo de Caixa'!$AS$6,'Ctas Receber'!$N:$N,Parametros!$C$8,'Ctas Receber'!$C:$C,'Fluxo de Caixa'!$A:AQ)</f>
        <v>0</v>
      </c>
      <c r="AT19" s="60">
        <f>SUMIFS('Ctas Receber'!$G:$G,'Ctas Receber'!$J:$J,'Fluxo de Caixa'!$AT$6,'Ctas Receber'!$N:$N,Parametros!$C$8,'Ctas Receber'!$C:$C,'Fluxo de Caixa'!$A19)</f>
        <v>0</v>
      </c>
      <c r="AU19" s="61">
        <f>SUMIFS('Ctas Receber'!$G:$G,'Ctas Receber'!$M:$M,'Fluxo de Caixa'!$AU$6,'Ctas Receber'!$N:$N,Parametros!$C$8,'Ctas Receber'!$C:$C,'Fluxo de Caixa'!$A:AS)</f>
        <v>0</v>
      </c>
      <c r="AV19" s="60">
        <f>SUMIFS('Ctas Receber'!$G:$G,'Ctas Receber'!$J:$J,'Fluxo de Caixa'!$AV$6,'Ctas Receber'!$N:$N,Parametros!$C$8,'Ctas Receber'!$C:$C,'Fluxo de Caixa'!$A19)</f>
        <v>0</v>
      </c>
      <c r="AW19" s="61">
        <f>SUMIFS('Ctas Receber'!$G:$G,'Ctas Receber'!$M:$M,'Fluxo de Caixa'!$AW$6,'Ctas Receber'!$N:$N,Parametros!$C$8,'Ctas Receber'!$C:$C,'Fluxo de Caixa'!$A:AU)</f>
        <v>0</v>
      </c>
      <c r="AX19" s="60">
        <f>SUMIFS('Ctas Receber'!$G:$G,'Ctas Receber'!$J:$J,'Fluxo de Caixa'!$AX$6,'Ctas Receber'!$N:$N,Parametros!$C$8,'Ctas Receber'!$C:$C,'Fluxo de Caixa'!$A19)</f>
        <v>0</v>
      </c>
      <c r="AY19" s="61">
        <f>SUMIFS('Ctas Receber'!$G:$G,'Ctas Receber'!$M:$M,'Fluxo de Caixa'!$AY$6,'Ctas Receber'!$N:$N,Parametros!$C$8,'Ctas Receber'!$C:$C,'Fluxo de Caixa'!$A:AW)</f>
        <v>0</v>
      </c>
      <c r="AZ19" s="60">
        <f>SUMIFS('Ctas Receber'!$G:$G,'Ctas Receber'!$J:$J,'Fluxo de Caixa'!$AZ$6,'Ctas Receber'!$N:$N,Parametros!$C$8,'Ctas Receber'!$C:$C,'Fluxo de Caixa'!$A19)</f>
        <v>0</v>
      </c>
      <c r="BA19" s="61">
        <f>SUMIFS('Ctas Receber'!$G:$G,'Ctas Receber'!$M:$M,'Fluxo de Caixa'!$BA$6,'Ctas Receber'!$N:$N,Parametros!$C$8,'Ctas Receber'!$C:$C,'Fluxo de Caixa'!$A:AY)</f>
        <v>0</v>
      </c>
      <c r="BB19" s="60">
        <f>SUMIFS('Ctas Receber'!$G:$G,'Ctas Receber'!$J:$J,'Fluxo de Caixa'!$BB$6,'Ctas Receber'!$N:$N,Parametros!$C$8,'Ctas Receber'!$C:$C,'Fluxo de Caixa'!$A19)</f>
        <v>0</v>
      </c>
      <c r="BC19" s="61">
        <f>SUMIFS('Ctas Receber'!$G:$G,'Ctas Receber'!$M:$M,'Fluxo de Caixa'!$BC$6,'Ctas Receber'!$N:$N,Parametros!$C$8,'Ctas Receber'!$C:$C,'Fluxo de Caixa'!$A:BA)</f>
        <v>0</v>
      </c>
      <c r="BD19" s="60">
        <f>SUMIFS('Ctas Receber'!$G:$G,'Ctas Receber'!$J:$J,'Fluxo de Caixa'!$BD$6,'Ctas Receber'!$N:$N,Parametros!$C$8,'Ctas Receber'!$C:$C,'Fluxo de Caixa'!$A19)</f>
        <v>0</v>
      </c>
      <c r="BE19" s="61">
        <f>SUMIFS('Ctas Receber'!$G:$G,'Ctas Receber'!$M:$M,'Fluxo de Caixa'!$BE$6,'Ctas Receber'!$N:$N,Parametros!$C$8,'Ctas Receber'!$C:$C,'Fluxo de Caixa'!$A:BC)</f>
        <v>0</v>
      </c>
      <c r="BF19" s="60">
        <f>SUMIFS('Ctas Receber'!$G:$G,'Ctas Receber'!$J:$J,'Fluxo de Caixa'!$BF$6,'Ctas Receber'!$N:$N,Parametros!$C$8,'Ctas Receber'!$C:$C,'Fluxo de Caixa'!$A19)</f>
        <v>0</v>
      </c>
      <c r="BG19" s="61">
        <f>SUMIFS('Ctas Receber'!$G:$G,'Ctas Receber'!$M:$M,'Fluxo de Caixa'!$BG$6,'Ctas Receber'!$N:$N,Parametros!$C$8,'Ctas Receber'!$C:$C,'Fluxo de Caixa'!$A:BE)</f>
        <v>0</v>
      </c>
      <c r="BH19" s="60">
        <f>SUMIFS('Ctas Receber'!$G:$G,'Ctas Receber'!$J:$J,'Fluxo de Caixa'!$BH$6,'Ctas Receber'!$N:$N,Parametros!$C$8,'Ctas Receber'!$C:$C,'Fluxo de Caixa'!$A19)</f>
        <v>0</v>
      </c>
      <c r="BI19" s="61">
        <f>SUMIFS('Ctas Receber'!$G:$G,'Ctas Receber'!$M:$M,'Fluxo de Caixa'!$BI$6,'Ctas Receber'!$N:$N,Parametros!$C$8,'Ctas Receber'!$C:$C,'Fluxo de Caixa'!$A:BG)</f>
        <v>0</v>
      </c>
      <c r="BJ19" s="60">
        <f>SUMIFS('Ctas Receber'!$G:$G,'Ctas Receber'!$J:$J,'Fluxo de Caixa'!$BJ$6,'Ctas Receber'!$N:$N,Parametros!$C$8,'Ctas Receber'!$C:$C,'Fluxo de Caixa'!$A19)</f>
        <v>0</v>
      </c>
      <c r="BK19" s="61">
        <f>SUMIFS('Ctas Receber'!$G:$G,'Ctas Receber'!$M:$M,'Fluxo de Caixa'!$BK$6,'Ctas Receber'!$N:$N,Parametros!$C$8,'Ctas Receber'!$C:$C,'Fluxo de Caixa'!$A:BI)</f>
        <v>0</v>
      </c>
      <c r="BL19" s="60">
        <f>SUMIFS('Ctas Receber'!$G:$G,'Ctas Receber'!$J:$J,'Fluxo de Caixa'!$BL$6,'Ctas Receber'!$N:$N,Parametros!$C$8,'Ctas Receber'!$C:$C,'Fluxo de Caixa'!$A19)</f>
        <v>0</v>
      </c>
      <c r="BM19" s="61">
        <f>SUMIFS('Ctas Receber'!$G:$G,'Ctas Receber'!$M:$M,'Fluxo de Caixa'!$BM$6,'Ctas Receber'!$N:$N,Parametros!$C$8,'Ctas Receber'!$C:$C,'Fluxo de Caixa'!$A:BK)</f>
        <v>0</v>
      </c>
      <c r="BN19" s="71"/>
      <c r="BO19" s="71"/>
      <c r="BP19" s="71"/>
      <c r="BQ19" s="71"/>
      <c r="BR19" s="71"/>
    </row>
    <row r="20" spans="1:70">
      <c r="A20" s="29">
        <f>'Plano de Contas'!A19</f>
        <v>0</v>
      </c>
      <c r="B20" s="60">
        <f>SUMIFS('Ctas Receber'!$G:$G,'Ctas Receber'!$J:$J,'Fluxo de Caixa'!$B$6,'Ctas Receber'!$N:$N,Parametros!$C$8,'Ctas Receber'!$C:$C,'Fluxo de Caixa'!$A20)</f>
        <v>0</v>
      </c>
      <c r="C20" s="61">
        <f>SUMIFS('Ctas Receber'!$G:$G,'Ctas Receber'!$M:$M,'Fluxo de Caixa'!$C$6,'Ctas Receber'!$N:$N,Parametros!$C$8,'Ctas Receber'!$C:$C,'Fluxo de Caixa'!$A:A)</f>
        <v>0</v>
      </c>
      <c r="D20" s="60">
        <f>SUMIFS('Ctas Receber'!$G:$G,'Ctas Receber'!$J:$J,'Fluxo de Caixa'!$D$6,'Ctas Receber'!$N:$N,Parametros!$C$8,'Ctas Receber'!$C:$C,'Fluxo de Caixa'!$A20)</f>
        <v>0</v>
      </c>
      <c r="E20" s="61">
        <f>SUMIFS('Ctas Receber'!$G:$G,'Ctas Receber'!$M:$M,'Fluxo de Caixa'!$E$6,'Ctas Receber'!$N:$N,Parametros!$C$8,'Ctas Receber'!$C:$C,'Fluxo de Caixa'!$A:C)</f>
        <v>0</v>
      </c>
      <c r="F20" s="60">
        <f>SUMIFS('Ctas Receber'!$G:$G,'Ctas Receber'!$J:$J,'Fluxo de Caixa'!$F$6,'Ctas Receber'!$N:$N,Parametros!$C$8,'Ctas Receber'!$C:$C,'Fluxo de Caixa'!$A20)</f>
        <v>0</v>
      </c>
      <c r="G20" s="61">
        <f>SUMIFS('Ctas Receber'!$G:$G,'Ctas Receber'!$M:$M,'Fluxo de Caixa'!$G$6,'Ctas Receber'!$N:$N,Parametros!$C$8,'Ctas Receber'!$C:$C,'Fluxo de Caixa'!$A:E)</f>
        <v>0</v>
      </c>
      <c r="H20" s="60">
        <f>SUMIFS('Ctas Receber'!$G:$G,'Ctas Receber'!$J:$J,'Fluxo de Caixa'!$H$6,'Ctas Receber'!$N:$N,Parametros!$C$8,'Ctas Receber'!$C:$C,'Fluxo de Caixa'!$A20)</f>
        <v>0</v>
      </c>
      <c r="I20" s="61">
        <f>SUMIFS('Ctas Receber'!$G:$G,'Ctas Receber'!$M:$M,'Fluxo de Caixa'!$I$6,'Ctas Receber'!$N:$N,Parametros!$C$8,'Ctas Receber'!$C:$C,'Fluxo de Caixa'!$A:G)</f>
        <v>0</v>
      </c>
      <c r="J20" s="60">
        <f>SUMIFS('Ctas Receber'!$G:$G,'Ctas Receber'!$J:$J,'Fluxo de Caixa'!$J$6,'Ctas Receber'!$N:$N,Parametros!$C$8,'Ctas Receber'!$C:$C,'Fluxo de Caixa'!$A20)</f>
        <v>0</v>
      </c>
      <c r="K20" s="61">
        <f>SUMIFS('Ctas Receber'!$G:$G,'Ctas Receber'!$M:$M,'Fluxo de Caixa'!$K$6,'Ctas Receber'!$N:$N,Parametros!$C$8,'Ctas Receber'!$C:$C,'Fluxo de Caixa'!$A:I)</f>
        <v>0</v>
      </c>
      <c r="L20" s="60">
        <f>SUMIFS('Ctas Receber'!$G:$G,'Ctas Receber'!$J:$J,'Fluxo de Caixa'!$L$6,'Ctas Receber'!$N:$N,Parametros!$C$8,'Ctas Receber'!$C:$C,'Fluxo de Caixa'!$A20)</f>
        <v>0</v>
      </c>
      <c r="M20" s="61">
        <f>SUMIFS('Ctas Receber'!$G:$G,'Ctas Receber'!$M:$M,'Fluxo de Caixa'!$M$6,'Ctas Receber'!$N:$N,Parametros!$C$8,'Ctas Receber'!$C:$C,'Fluxo de Caixa'!$A:K)</f>
        <v>0</v>
      </c>
      <c r="N20" s="60">
        <f>SUMIFS('Ctas Receber'!$G:$G,'Ctas Receber'!$J:$J,'Fluxo de Caixa'!$N$6,'Ctas Receber'!$N:$N,Parametros!$C$8,'Ctas Receber'!$C:$C,'Fluxo de Caixa'!$A20)</f>
        <v>0</v>
      </c>
      <c r="O20" s="61">
        <f>SUMIFS('Ctas Receber'!$G:$G,'Ctas Receber'!$M:$M,'Fluxo de Caixa'!$O$6,'Ctas Receber'!$N:$N,Parametros!$C$8,'Ctas Receber'!$C:$C,'Fluxo de Caixa'!$A:M)</f>
        <v>0</v>
      </c>
      <c r="P20" s="60">
        <f>SUMIFS('Ctas Receber'!$G:$G,'Ctas Receber'!$J:$J,'Fluxo de Caixa'!$P$6,'Ctas Receber'!$N:$N,Parametros!$C$8,'Ctas Receber'!$C:$C,'Fluxo de Caixa'!$A20)</f>
        <v>0</v>
      </c>
      <c r="Q20" s="61">
        <f>SUMIFS('Ctas Receber'!$G:$G,'Ctas Receber'!$M:$M,'Fluxo de Caixa'!$Q$6,'Ctas Receber'!$N:$N,Parametros!$C$8,'Ctas Receber'!$C:$C,'Fluxo de Caixa'!$A:O)</f>
        <v>0</v>
      </c>
      <c r="R20" s="60">
        <f>SUMIFS('Ctas Receber'!$G:$G,'Ctas Receber'!$J:$J,'Fluxo de Caixa'!$R$6,'Ctas Receber'!$N:$N,Parametros!$C$8,'Ctas Receber'!$C:$C,'Fluxo de Caixa'!$A20)</f>
        <v>0</v>
      </c>
      <c r="S20" s="61">
        <f>SUMIFS('Ctas Receber'!$G:$G,'Ctas Receber'!$M:$M,'Fluxo de Caixa'!$S$6,'Ctas Receber'!$N:$N,Parametros!$C$8,'Ctas Receber'!$C:$C,'Fluxo de Caixa'!$A:Q)</f>
        <v>0</v>
      </c>
      <c r="T20" s="60">
        <f>SUMIFS('Ctas Receber'!$G:$G,'Ctas Receber'!$J:$J,'Fluxo de Caixa'!$T$6,'Ctas Receber'!$N:$N,Parametros!$C$8,'Ctas Receber'!$C:$C,'Fluxo de Caixa'!$A20)</f>
        <v>0</v>
      </c>
      <c r="U20" s="61">
        <f>SUMIFS('Ctas Receber'!$G:$G,'Ctas Receber'!$M:$M,'Fluxo de Caixa'!$U$6,'Ctas Receber'!$N:$N,Parametros!$C$8,'Ctas Receber'!$C:$C,'Fluxo de Caixa'!$A:S)</f>
        <v>0</v>
      </c>
      <c r="V20" s="60">
        <f>SUMIFS('Ctas Receber'!$G:$G,'Ctas Receber'!$J:$J,'Fluxo de Caixa'!$V$6,'Ctas Receber'!$N:$N,Parametros!$C$8,'Ctas Receber'!$C:$C,'Fluxo de Caixa'!$A20)</f>
        <v>0</v>
      </c>
      <c r="W20" s="61">
        <f>SUMIFS('Ctas Receber'!$G:$G,'Ctas Receber'!$M:$M,'Fluxo de Caixa'!$W$6,'Ctas Receber'!$N:$N,Parametros!$C$8,'Ctas Receber'!$C:$C,'Fluxo de Caixa'!$A:U)</f>
        <v>0</v>
      </c>
      <c r="X20" s="60">
        <f>SUMIFS('Ctas Receber'!$G:$G,'Ctas Receber'!$J:$J,'Fluxo de Caixa'!$X$6,'Ctas Receber'!$N:$N,Parametros!$C$8,'Ctas Receber'!$C:$C,'Fluxo de Caixa'!$A20)</f>
        <v>0</v>
      </c>
      <c r="Y20" s="61">
        <f>SUMIFS('Ctas Receber'!$G:$G,'Ctas Receber'!$M:$M,'Fluxo de Caixa'!$Y$6,'Ctas Receber'!$N:$N,Parametros!$C$8,'Ctas Receber'!$C:$C,'Fluxo de Caixa'!$A:W)</f>
        <v>0</v>
      </c>
      <c r="Z20" s="60">
        <f>SUMIFS('Ctas Receber'!$G:$G,'Ctas Receber'!$J:$J,'Fluxo de Caixa'!$Z$6,'Ctas Receber'!$N:$N,Parametros!$C$8,'Ctas Receber'!$C:$C,'Fluxo de Caixa'!$A20)</f>
        <v>0</v>
      </c>
      <c r="AA20" s="61">
        <f>SUMIFS('Ctas Receber'!$G:$G,'Ctas Receber'!$M:$M,'Fluxo de Caixa'!$AA$6,'Ctas Receber'!$N:$N,Parametros!$C$8,'Ctas Receber'!$C:$C,'Fluxo de Caixa'!$A:Y)</f>
        <v>0</v>
      </c>
      <c r="AB20" s="60">
        <f>SUMIFS('Ctas Receber'!$G:$G,'Ctas Receber'!$J:$J,'Fluxo de Caixa'!$AB$6,'Ctas Receber'!$N:$N,Parametros!$C$8,'Ctas Receber'!$C:$C,'Fluxo de Caixa'!$A20)</f>
        <v>0</v>
      </c>
      <c r="AC20" s="61">
        <f>SUMIFS('Ctas Receber'!$G:$G,'Ctas Receber'!$M:$M,'Fluxo de Caixa'!$AC$6,'Ctas Receber'!$N:$N,Parametros!$C$8,'Ctas Receber'!$C:$C,'Fluxo de Caixa'!$A:AA)</f>
        <v>0</v>
      </c>
      <c r="AD20" s="60">
        <f>SUMIFS('Ctas Receber'!$G:$G,'Ctas Receber'!$J:$J,'Fluxo de Caixa'!$AD$6,'Ctas Receber'!$N:$N,Parametros!$C$8,'Ctas Receber'!$C:$C,'Fluxo de Caixa'!$A20)</f>
        <v>0</v>
      </c>
      <c r="AE20" s="61">
        <f>SUMIFS('Ctas Receber'!$G:$G,'Ctas Receber'!$M:$M,'Fluxo de Caixa'!$AE$6,'Ctas Receber'!$N:$N,Parametros!$C$8,'Ctas Receber'!$C:$C,'Fluxo de Caixa'!$A:AC)</f>
        <v>0</v>
      </c>
      <c r="AF20" s="60">
        <f>SUMIFS('Ctas Receber'!$G:$G,'Ctas Receber'!$J:$J,'Fluxo de Caixa'!$AF$6,'Ctas Receber'!$N:$N,Parametros!$C$8,'Ctas Receber'!$C:$C,'Fluxo de Caixa'!$A20)</f>
        <v>0</v>
      </c>
      <c r="AG20" s="61">
        <f>SUMIFS('Ctas Receber'!$G:$G,'Ctas Receber'!$M:$M,'Fluxo de Caixa'!$AG$6,'Ctas Receber'!$N:$N,Parametros!$C$8,'Ctas Receber'!$C:$C,'Fluxo de Caixa'!$A:AE)</f>
        <v>0</v>
      </c>
      <c r="AH20" s="60">
        <f>SUMIFS('Ctas Receber'!$G:$G,'Ctas Receber'!$J:$J,'Fluxo de Caixa'!$AH$6,'Ctas Receber'!$N:$N,Parametros!$C$8,'Ctas Receber'!$C:$C,'Fluxo de Caixa'!$A20)</f>
        <v>0</v>
      </c>
      <c r="AI20" s="61">
        <f>SUMIFS('Ctas Receber'!$G:$G,'Ctas Receber'!$M:$M,'Fluxo de Caixa'!$AI$6,'Ctas Receber'!$N:$N,Parametros!$C$8,'Ctas Receber'!$C:$C,'Fluxo de Caixa'!$A:AG)</f>
        <v>0</v>
      </c>
      <c r="AJ20" s="60">
        <f>SUMIFS('Ctas Receber'!$G:$G,'Ctas Receber'!$J:$J,'Fluxo de Caixa'!$AJ$6,'Ctas Receber'!$N:$N,Parametros!$C$8,'Ctas Receber'!$C:$C,'Fluxo de Caixa'!$A20)</f>
        <v>0</v>
      </c>
      <c r="AK20" s="61">
        <f>SUMIFS('Ctas Receber'!$G:$G,'Ctas Receber'!$M:$M,'Fluxo de Caixa'!$AK$6,'Ctas Receber'!$N:$N,Parametros!$C$8,'Ctas Receber'!$C:$C,'Fluxo de Caixa'!$A:AI)</f>
        <v>0</v>
      </c>
      <c r="AL20" s="60">
        <f>SUMIFS('Ctas Receber'!$G:$G,'Ctas Receber'!$J:$J,'Fluxo de Caixa'!$AL$6,'Ctas Receber'!$N:$N,Parametros!$C$8,'Ctas Receber'!$C:$C,'Fluxo de Caixa'!$A20)</f>
        <v>0</v>
      </c>
      <c r="AM20" s="61">
        <f>SUMIFS('Ctas Receber'!$G:$G,'Ctas Receber'!$M:$M,'Fluxo de Caixa'!$AM$6,'Ctas Receber'!$N:$N,Parametros!$C$8,'Ctas Receber'!$C:$C,'Fluxo de Caixa'!$A:AK)</f>
        <v>0</v>
      </c>
      <c r="AN20" s="60">
        <f>SUMIFS('Ctas Receber'!$G:$G,'Ctas Receber'!$J:$J,'Fluxo de Caixa'!$AN$6,'Ctas Receber'!$N:$N,Parametros!$C$8,'Ctas Receber'!$C:$C,'Fluxo de Caixa'!$A20)</f>
        <v>0</v>
      </c>
      <c r="AO20" s="61">
        <f>SUMIFS('Ctas Receber'!$G:$G,'Ctas Receber'!$M:$M,'Fluxo de Caixa'!$AO$6,'Ctas Receber'!$N:$N,Parametros!$C$8,'Ctas Receber'!$C:$C,'Fluxo de Caixa'!$A:AM)</f>
        <v>0</v>
      </c>
      <c r="AP20" s="60">
        <f>SUMIFS('Ctas Receber'!$G:$G,'Ctas Receber'!$J:$J,'Fluxo de Caixa'!$AP$6,'Ctas Receber'!$N:$N,Parametros!$C$8,'Ctas Receber'!$C:$C,'Fluxo de Caixa'!$A20)</f>
        <v>0</v>
      </c>
      <c r="AQ20" s="61">
        <f>SUMIFS('Ctas Receber'!$G:$G,'Ctas Receber'!$M:$M,'Fluxo de Caixa'!$AQ$6,'Ctas Receber'!$N:$N,Parametros!$C$8,'Ctas Receber'!$C:$C,'Fluxo de Caixa'!$A:AO)</f>
        <v>0</v>
      </c>
      <c r="AR20" s="60">
        <f>SUMIFS('Ctas Receber'!$G:$G,'Ctas Receber'!$J:$J,'Fluxo de Caixa'!$AR$6,'Ctas Receber'!$N:$N,Parametros!$C$8,'Ctas Receber'!$C:$C,'Fluxo de Caixa'!$A20)</f>
        <v>0</v>
      </c>
      <c r="AS20" s="61">
        <f>SUMIFS('Ctas Receber'!$G:$G,'Ctas Receber'!$M:$M,'Fluxo de Caixa'!$AS$6,'Ctas Receber'!$N:$N,Parametros!$C$8,'Ctas Receber'!$C:$C,'Fluxo de Caixa'!$A:AQ)</f>
        <v>0</v>
      </c>
      <c r="AT20" s="60">
        <f>SUMIFS('Ctas Receber'!$G:$G,'Ctas Receber'!$J:$J,'Fluxo de Caixa'!$AT$6,'Ctas Receber'!$N:$N,Parametros!$C$8,'Ctas Receber'!$C:$C,'Fluxo de Caixa'!$A20)</f>
        <v>0</v>
      </c>
      <c r="AU20" s="61">
        <f>SUMIFS('Ctas Receber'!$G:$G,'Ctas Receber'!$M:$M,'Fluxo de Caixa'!$AU$6,'Ctas Receber'!$N:$N,Parametros!$C$8,'Ctas Receber'!$C:$C,'Fluxo de Caixa'!$A:AS)</f>
        <v>0</v>
      </c>
      <c r="AV20" s="60">
        <f>SUMIFS('Ctas Receber'!$G:$G,'Ctas Receber'!$J:$J,'Fluxo de Caixa'!$AV$6,'Ctas Receber'!$N:$N,Parametros!$C$8,'Ctas Receber'!$C:$C,'Fluxo de Caixa'!$A20)</f>
        <v>0</v>
      </c>
      <c r="AW20" s="61">
        <f>SUMIFS('Ctas Receber'!$G:$G,'Ctas Receber'!$M:$M,'Fluxo de Caixa'!$AW$6,'Ctas Receber'!$N:$N,Parametros!$C$8,'Ctas Receber'!$C:$C,'Fluxo de Caixa'!$A:AU)</f>
        <v>0</v>
      </c>
      <c r="AX20" s="60">
        <f>SUMIFS('Ctas Receber'!$G:$G,'Ctas Receber'!$J:$J,'Fluxo de Caixa'!$AX$6,'Ctas Receber'!$N:$N,Parametros!$C$8,'Ctas Receber'!$C:$C,'Fluxo de Caixa'!$A20)</f>
        <v>0</v>
      </c>
      <c r="AY20" s="61">
        <f>SUMIFS('Ctas Receber'!$G:$G,'Ctas Receber'!$M:$M,'Fluxo de Caixa'!$AY$6,'Ctas Receber'!$N:$N,Parametros!$C$8,'Ctas Receber'!$C:$C,'Fluxo de Caixa'!$A:AW)</f>
        <v>0</v>
      </c>
      <c r="AZ20" s="60">
        <f>SUMIFS('Ctas Receber'!$G:$G,'Ctas Receber'!$J:$J,'Fluxo de Caixa'!$AZ$6,'Ctas Receber'!$N:$N,Parametros!$C$8,'Ctas Receber'!$C:$C,'Fluxo de Caixa'!$A20)</f>
        <v>0</v>
      </c>
      <c r="BA20" s="61">
        <f>SUMIFS('Ctas Receber'!$G:$G,'Ctas Receber'!$M:$M,'Fluxo de Caixa'!$BA$6,'Ctas Receber'!$N:$N,Parametros!$C$8,'Ctas Receber'!$C:$C,'Fluxo de Caixa'!$A:AY)</f>
        <v>0</v>
      </c>
      <c r="BB20" s="60">
        <f>SUMIFS('Ctas Receber'!$G:$G,'Ctas Receber'!$J:$J,'Fluxo de Caixa'!$BB$6,'Ctas Receber'!$N:$N,Parametros!$C$8,'Ctas Receber'!$C:$C,'Fluxo de Caixa'!$A20)</f>
        <v>0</v>
      </c>
      <c r="BC20" s="61">
        <f>SUMIFS('Ctas Receber'!$G:$G,'Ctas Receber'!$M:$M,'Fluxo de Caixa'!$BC$6,'Ctas Receber'!$N:$N,Parametros!$C$8,'Ctas Receber'!$C:$C,'Fluxo de Caixa'!$A:BA)</f>
        <v>0</v>
      </c>
      <c r="BD20" s="60">
        <f>SUMIFS('Ctas Receber'!$G:$G,'Ctas Receber'!$J:$J,'Fluxo de Caixa'!$BD$6,'Ctas Receber'!$N:$N,Parametros!$C$8,'Ctas Receber'!$C:$C,'Fluxo de Caixa'!$A20)</f>
        <v>0</v>
      </c>
      <c r="BE20" s="61">
        <f>SUMIFS('Ctas Receber'!$G:$G,'Ctas Receber'!$M:$M,'Fluxo de Caixa'!$BE$6,'Ctas Receber'!$N:$N,Parametros!$C$8,'Ctas Receber'!$C:$C,'Fluxo de Caixa'!$A:BC)</f>
        <v>0</v>
      </c>
      <c r="BF20" s="60">
        <f>SUMIFS('Ctas Receber'!$G:$G,'Ctas Receber'!$J:$J,'Fluxo de Caixa'!$BF$6,'Ctas Receber'!$N:$N,Parametros!$C$8,'Ctas Receber'!$C:$C,'Fluxo de Caixa'!$A20)</f>
        <v>0</v>
      </c>
      <c r="BG20" s="61">
        <f>SUMIFS('Ctas Receber'!$G:$G,'Ctas Receber'!$M:$M,'Fluxo de Caixa'!$BG$6,'Ctas Receber'!$N:$N,Parametros!$C$8,'Ctas Receber'!$C:$C,'Fluxo de Caixa'!$A:BE)</f>
        <v>0</v>
      </c>
      <c r="BH20" s="60">
        <f>SUMIFS('Ctas Receber'!$G:$G,'Ctas Receber'!$J:$J,'Fluxo de Caixa'!$BH$6,'Ctas Receber'!$N:$N,Parametros!$C$8,'Ctas Receber'!$C:$C,'Fluxo de Caixa'!$A20)</f>
        <v>0</v>
      </c>
      <c r="BI20" s="61">
        <f>SUMIFS('Ctas Receber'!$G:$G,'Ctas Receber'!$M:$M,'Fluxo de Caixa'!$BI$6,'Ctas Receber'!$N:$N,Parametros!$C$8,'Ctas Receber'!$C:$C,'Fluxo de Caixa'!$A:BG)</f>
        <v>0</v>
      </c>
      <c r="BJ20" s="60">
        <f>SUMIFS('Ctas Receber'!$G:$G,'Ctas Receber'!$J:$J,'Fluxo de Caixa'!$BJ$6,'Ctas Receber'!$N:$N,Parametros!$C$8,'Ctas Receber'!$C:$C,'Fluxo de Caixa'!$A20)</f>
        <v>0</v>
      </c>
      <c r="BK20" s="61">
        <f>SUMIFS('Ctas Receber'!$G:$G,'Ctas Receber'!$M:$M,'Fluxo de Caixa'!$BK$6,'Ctas Receber'!$N:$N,Parametros!$C$8,'Ctas Receber'!$C:$C,'Fluxo de Caixa'!$A:BI)</f>
        <v>0</v>
      </c>
      <c r="BL20" s="60">
        <f>SUMIFS('Ctas Receber'!$G:$G,'Ctas Receber'!$J:$J,'Fluxo de Caixa'!$BL$6,'Ctas Receber'!$N:$N,Parametros!$C$8,'Ctas Receber'!$C:$C,'Fluxo de Caixa'!$A20)</f>
        <v>0</v>
      </c>
      <c r="BM20" s="61">
        <f>SUMIFS('Ctas Receber'!$G:$G,'Ctas Receber'!$M:$M,'Fluxo de Caixa'!$BM$6,'Ctas Receber'!$N:$N,Parametros!$C$8,'Ctas Receber'!$C:$C,'Fluxo de Caixa'!$A:BK)</f>
        <v>0</v>
      </c>
      <c r="BN20" s="71"/>
      <c r="BO20" s="71"/>
      <c r="BP20" s="71"/>
      <c r="BQ20" s="71"/>
      <c r="BR20" s="71"/>
    </row>
    <row r="21" spans="1:70">
      <c r="A21" s="30">
        <f>'Plano de Contas'!A20</f>
        <v>0</v>
      </c>
      <c r="B21" s="60">
        <f>SUMIFS('Ctas Receber'!$G:$G,'Ctas Receber'!$J:$J,'Fluxo de Caixa'!$B$6,'Ctas Receber'!$N:$N,Parametros!$C$8,'Ctas Receber'!$C:$C,'Fluxo de Caixa'!$A21)</f>
        <v>0</v>
      </c>
      <c r="C21" s="61">
        <f>SUMIFS('Ctas Receber'!$G:$G,'Ctas Receber'!$M:$M,'Fluxo de Caixa'!$C$6,'Ctas Receber'!$N:$N,Parametros!$C$8,'Ctas Receber'!$C:$C,'Fluxo de Caixa'!$A:A)</f>
        <v>0</v>
      </c>
      <c r="D21" s="60">
        <f>SUMIFS('Ctas Receber'!$G:$G,'Ctas Receber'!$J:$J,'Fluxo de Caixa'!$D$6,'Ctas Receber'!$N:$N,Parametros!$C$8,'Ctas Receber'!$C:$C,'Fluxo de Caixa'!$A21)</f>
        <v>0</v>
      </c>
      <c r="E21" s="61">
        <f>SUMIFS('Ctas Receber'!$G:$G,'Ctas Receber'!$M:$M,'Fluxo de Caixa'!$E$6,'Ctas Receber'!$N:$N,Parametros!$C$8,'Ctas Receber'!$C:$C,'Fluxo de Caixa'!$A:C)</f>
        <v>0</v>
      </c>
      <c r="F21" s="60">
        <f>SUMIFS('Ctas Receber'!$G:$G,'Ctas Receber'!$J:$J,'Fluxo de Caixa'!$F$6,'Ctas Receber'!$N:$N,Parametros!$C$8,'Ctas Receber'!$C:$C,'Fluxo de Caixa'!$A21)</f>
        <v>0</v>
      </c>
      <c r="G21" s="61">
        <f>SUMIFS('Ctas Receber'!$G:$G,'Ctas Receber'!$M:$M,'Fluxo de Caixa'!$G$6,'Ctas Receber'!$N:$N,Parametros!$C$8,'Ctas Receber'!$C:$C,'Fluxo de Caixa'!$A:E)</f>
        <v>0</v>
      </c>
      <c r="H21" s="60">
        <f>SUMIFS('Ctas Receber'!$G:$G,'Ctas Receber'!$J:$J,'Fluxo de Caixa'!$H$6,'Ctas Receber'!$N:$N,Parametros!$C$8,'Ctas Receber'!$C:$C,'Fluxo de Caixa'!$A21)</f>
        <v>0</v>
      </c>
      <c r="I21" s="61">
        <f>SUMIFS('Ctas Receber'!$G:$G,'Ctas Receber'!$M:$M,'Fluxo de Caixa'!$I$6,'Ctas Receber'!$N:$N,Parametros!$C$8,'Ctas Receber'!$C:$C,'Fluxo de Caixa'!$A:G)</f>
        <v>0</v>
      </c>
      <c r="J21" s="60">
        <f>SUMIFS('Ctas Receber'!$G:$G,'Ctas Receber'!$J:$J,'Fluxo de Caixa'!$J$6,'Ctas Receber'!$N:$N,Parametros!$C$8,'Ctas Receber'!$C:$C,'Fluxo de Caixa'!$A21)</f>
        <v>0</v>
      </c>
      <c r="K21" s="61">
        <f>SUMIFS('Ctas Receber'!$G:$G,'Ctas Receber'!$M:$M,'Fluxo de Caixa'!$K$6,'Ctas Receber'!$N:$N,Parametros!$C$8,'Ctas Receber'!$C:$C,'Fluxo de Caixa'!$A:I)</f>
        <v>0</v>
      </c>
      <c r="L21" s="60">
        <f>SUMIFS('Ctas Receber'!$G:$G,'Ctas Receber'!$J:$J,'Fluxo de Caixa'!$L$6,'Ctas Receber'!$N:$N,Parametros!$C$8,'Ctas Receber'!$C:$C,'Fluxo de Caixa'!$A21)</f>
        <v>0</v>
      </c>
      <c r="M21" s="61">
        <f>SUMIFS('Ctas Receber'!$G:$G,'Ctas Receber'!$M:$M,'Fluxo de Caixa'!$M$6,'Ctas Receber'!$N:$N,Parametros!$C$8,'Ctas Receber'!$C:$C,'Fluxo de Caixa'!$A:K)</f>
        <v>0</v>
      </c>
      <c r="N21" s="60">
        <f>SUMIFS('Ctas Receber'!$G:$G,'Ctas Receber'!$J:$J,'Fluxo de Caixa'!$N$6,'Ctas Receber'!$N:$N,Parametros!$C$8,'Ctas Receber'!$C:$C,'Fluxo de Caixa'!$A21)</f>
        <v>0</v>
      </c>
      <c r="O21" s="61">
        <f>SUMIFS('Ctas Receber'!$G:$G,'Ctas Receber'!$M:$M,'Fluxo de Caixa'!$O$6,'Ctas Receber'!$N:$N,Parametros!$C$8,'Ctas Receber'!$C:$C,'Fluxo de Caixa'!$A:M)</f>
        <v>0</v>
      </c>
      <c r="P21" s="60">
        <f>SUMIFS('Ctas Receber'!$G:$G,'Ctas Receber'!$J:$J,'Fluxo de Caixa'!$P$6,'Ctas Receber'!$N:$N,Parametros!$C$8,'Ctas Receber'!$C:$C,'Fluxo de Caixa'!$A21)</f>
        <v>0</v>
      </c>
      <c r="Q21" s="61">
        <f>SUMIFS('Ctas Receber'!$G:$G,'Ctas Receber'!$M:$M,'Fluxo de Caixa'!$Q$6,'Ctas Receber'!$N:$N,Parametros!$C$8,'Ctas Receber'!$C:$C,'Fluxo de Caixa'!$A:O)</f>
        <v>0</v>
      </c>
      <c r="R21" s="60">
        <f>SUMIFS('Ctas Receber'!$G:$G,'Ctas Receber'!$J:$J,'Fluxo de Caixa'!$R$6,'Ctas Receber'!$N:$N,Parametros!$C$8,'Ctas Receber'!$C:$C,'Fluxo de Caixa'!$A21)</f>
        <v>0</v>
      </c>
      <c r="S21" s="61">
        <f>SUMIFS('Ctas Receber'!$G:$G,'Ctas Receber'!$M:$M,'Fluxo de Caixa'!$S$6,'Ctas Receber'!$N:$N,Parametros!$C$8,'Ctas Receber'!$C:$C,'Fluxo de Caixa'!$A:Q)</f>
        <v>0</v>
      </c>
      <c r="T21" s="60">
        <f>SUMIFS('Ctas Receber'!$G:$G,'Ctas Receber'!$J:$J,'Fluxo de Caixa'!$T$6,'Ctas Receber'!$N:$N,Parametros!$C$8,'Ctas Receber'!$C:$C,'Fluxo de Caixa'!$A21)</f>
        <v>0</v>
      </c>
      <c r="U21" s="61">
        <f>SUMIFS('Ctas Receber'!$G:$G,'Ctas Receber'!$M:$M,'Fluxo de Caixa'!$U$6,'Ctas Receber'!$N:$N,Parametros!$C$8,'Ctas Receber'!$C:$C,'Fluxo de Caixa'!$A:S)</f>
        <v>0</v>
      </c>
      <c r="V21" s="60">
        <f>SUMIFS('Ctas Receber'!$G:$G,'Ctas Receber'!$J:$J,'Fluxo de Caixa'!$V$6,'Ctas Receber'!$N:$N,Parametros!$C$8,'Ctas Receber'!$C:$C,'Fluxo de Caixa'!$A21)</f>
        <v>0</v>
      </c>
      <c r="W21" s="61">
        <f>SUMIFS('Ctas Receber'!$G:$G,'Ctas Receber'!$M:$M,'Fluxo de Caixa'!$W$6,'Ctas Receber'!$N:$N,Parametros!$C$8,'Ctas Receber'!$C:$C,'Fluxo de Caixa'!$A:U)</f>
        <v>0</v>
      </c>
      <c r="X21" s="60">
        <f>SUMIFS('Ctas Receber'!$G:$G,'Ctas Receber'!$J:$J,'Fluxo de Caixa'!$X$6,'Ctas Receber'!$N:$N,Parametros!$C$8,'Ctas Receber'!$C:$C,'Fluxo de Caixa'!$A21)</f>
        <v>0</v>
      </c>
      <c r="Y21" s="61">
        <f>SUMIFS('Ctas Receber'!$G:$G,'Ctas Receber'!$M:$M,'Fluxo de Caixa'!$Y$6,'Ctas Receber'!$N:$N,Parametros!$C$8,'Ctas Receber'!$C:$C,'Fluxo de Caixa'!$A:W)</f>
        <v>0</v>
      </c>
      <c r="Z21" s="60">
        <f>SUMIFS('Ctas Receber'!$G:$G,'Ctas Receber'!$J:$J,'Fluxo de Caixa'!$Z$6,'Ctas Receber'!$N:$N,Parametros!$C$8,'Ctas Receber'!$C:$C,'Fluxo de Caixa'!$A21)</f>
        <v>0</v>
      </c>
      <c r="AA21" s="61">
        <f>SUMIFS('Ctas Receber'!$G:$G,'Ctas Receber'!$M:$M,'Fluxo de Caixa'!$AA$6,'Ctas Receber'!$N:$N,Parametros!$C$8,'Ctas Receber'!$C:$C,'Fluxo de Caixa'!$A:Y)</f>
        <v>0</v>
      </c>
      <c r="AB21" s="60">
        <f>SUMIFS('Ctas Receber'!$G:$G,'Ctas Receber'!$J:$J,'Fluxo de Caixa'!$AB$6,'Ctas Receber'!$N:$N,Parametros!$C$8,'Ctas Receber'!$C:$C,'Fluxo de Caixa'!$A21)</f>
        <v>0</v>
      </c>
      <c r="AC21" s="61">
        <f>SUMIFS('Ctas Receber'!$G:$G,'Ctas Receber'!$M:$M,'Fluxo de Caixa'!$AC$6,'Ctas Receber'!$N:$N,Parametros!$C$8,'Ctas Receber'!$C:$C,'Fluxo de Caixa'!$A:AA)</f>
        <v>0</v>
      </c>
      <c r="AD21" s="60">
        <f>SUMIFS('Ctas Receber'!$G:$G,'Ctas Receber'!$J:$J,'Fluxo de Caixa'!$AD$6,'Ctas Receber'!$N:$N,Parametros!$C$8,'Ctas Receber'!$C:$C,'Fluxo de Caixa'!$A21)</f>
        <v>0</v>
      </c>
      <c r="AE21" s="61">
        <f>SUMIFS('Ctas Receber'!$G:$G,'Ctas Receber'!$M:$M,'Fluxo de Caixa'!$AE$6,'Ctas Receber'!$N:$N,Parametros!$C$8,'Ctas Receber'!$C:$C,'Fluxo de Caixa'!$A:AC)</f>
        <v>0</v>
      </c>
      <c r="AF21" s="60">
        <f>SUMIFS('Ctas Receber'!$G:$G,'Ctas Receber'!$J:$J,'Fluxo de Caixa'!$AF$6,'Ctas Receber'!$N:$N,Parametros!$C$8,'Ctas Receber'!$C:$C,'Fluxo de Caixa'!$A21)</f>
        <v>0</v>
      </c>
      <c r="AG21" s="61">
        <f>SUMIFS('Ctas Receber'!$G:$G,'Ctas Receber'!$M:$M,'Fluxo de Caixa'!$AG$6,'Ctas Receber'!$N:$N,Parametros!$C$8,'Ctas Receber'!$C:$C,'Fluxo de Caixa'!$A:AE)</f>
        <v>0</v>
      </c>
      <c r="AH21" s="60">
        <f>SUMIFS('Ctas Receber'!$G:$G,'Ctas Receber'!$J:$J,'Fluxo de Caixa'!$AH$6,'Ctas Receber'!$N:$N,Parametros!$C$8,'Ctas Receber'!$C:$C,'Fluxo de Caixa'!$A21)</f>
        <v>0</v>
      </c>
      <c r="AI21" s="61">
        <f>SUMIFS('Ctas Receber'!$G:$G,'Ctas Receber'!$M:$M,'Fluxo de Caixa'!$AI$6,'Ctas Receber'!$N:$N,Parametros!$C$8,'Ctas Receber'!$C:$C,'Fluxo de Caixa'!$A:AG)</f>
        <v>0</v>
      </c>
      <c r="AJ21" s="60">
        <f>SUMIFS('Ctas Receber'!$G:$G,'Ctas Receber'!$J:$J,'Fluxo de Caixa'!$AJ$6,'Ctas Receber'!$N:$N,Parametros!$C$8,'Ctas Receber'!$C:$C,'Fluxo de Caixa'!$A21)</f>
        <v>0</v>
      </c>
      <c r="AK21" s="61">
        <f>SUMIFS('Ctas Receber'!$G:$G,'Ctas Receber'!$M:$M,'Fluxo de Caixa'!$AK$6,'Ctas Receber'!$N:$N,Parametros!$C$8,'Ctas Receber'!$C:$C,'Fluxo de Caixa'!$A:AI)</f>
        <v>0</v>
      </c>
      <c r="AL21" s="60">
        <f>SUMIFS('Ctas Receber'!$G:$G,'Ctas Receber'!$J:$J,'Fluxo de Caixa'!$AL$6,'Ctas Receber'!$N:$N,Parametros!$C$8,'Ctas Receber'!$C:$C,'Fluxo de Caixa'!$A21)</f>
        <v>0</v>
      </c>
      <c r="AM21" s="61">
        <f>SUMIFS('Ctas Receber'!$G:$G,'Ctas Receber'!$M:$M,'Fluxo de Caixa'!$AM$6,'Ctas Receber'!$N:$N,Parametros!$C$8,'Ctas Receber'!$C:$C,'Fluxo de Caixa'!$A:AK)</f>
        <v>0</v>
      </c>
      <c r="AN21" s="60">
        <f>SUMIFS('Ctas Receber'!$G:$G,'Ctas Receber'!$J:$J,'Fluxo de Caixa'!$AN$6,'Ctas Receber'!$N:$N,Parametros!$C$8,'Ctas Receber'!$C:$C,'Fluxo de Caixa'!$A21)</f>
        <v>0</v>
      </c>
      <c r="AO21" s="61">
        <f>SUMIFS('Ctas Receber'!$G:$G,'Ctas Receber'!$M:$M,'Fluxo de Caixa'!$AO$6,'Ctas Receber'!$N:$N,Parametros!$C$8,'Ctas Receber'!$C:$C,'Fluxo de Caixa'!$A:AM)</f>
        <v>0</v>
      </c>
      <c r="AP21" s="60">
        <f>SUMIFS('Ctas Receber'!$G:$G,'Ctas Receber'!$J:$J,'Fluxo de Caixa'!$AP$6,'Ctas Receber'!$N:$N,Parametros!$C$8,'Ctas Receber'!$C:$C,'Fluxo de Caixa'!$A21)</f>
        <v>0</v>
      </c>
      <c r="AQ21" s="61">
        <f>SUMIFS('Ctas Receber'!$G:$G,'Ctas Receber'!$M:$M,'Fluxo de Caixa'!$AQ$6,'Ctas Receber'!$N:$N,Parametros!$C$8,'Ctas Receber'!$C:$C,'Fluxo de Caixa'!$A:AO)</f>
        <v>0</v>
      </c>
      <c r="AR21" s="60">
        <f>SUMIFS('Ctas Receber'!$G:$G,'Ctas Receber'!$J:$J,'Fluxo de Caixa'!$AR$6,'Ctas Receber'!$N:$N,Parametros!$C$8,'Ctas Receber'!$C:$C,'Fluxo de Caixa'!$A21)</f>
        <v>0</v>
      </c>
      <c r="AS21" s="61">
        <f>SUMIFS('Ctas Receber'!$G:$G,'Ctas Receber'!$M:$M,'Fluxo de Caixa'!$AS$6,'Ctas Receber'!$N:$N,Parametros!$C$8,'Ctas Receber'!$C:$C,'Fluxo de Caixa'!$A:AQ)</f>
        <v>0</v>
      </c>
      <c r="AT21" s="60">
        <f>SUMIFS('Ctas Receber'!$G:$G,'Ctas Receber'!$J:$J,'Fluxo de Caixa'!$AT$6,'Ctas Receber'!$N:$N,Parametros!$C$8,'Ctas Receber'!$C:$C,'Fluxo de Caixa'!$A21)</f>
        <v>0</v>
      </c>
      <c r="AU21" s="61">
        <f>SUMIFS('Ctas Receber'!$G:$G,'Ctas Receber'!$M:$M,'Fluxo de Caixa'!$AU$6,'Ctas Receber'!$N:$N,Parametros!$C$8,'Ctas Receber'!$C:$C,'Fluxo de Caixa'!$A:AS)</f>
        <v>0</v>
      </c>
      <c r="AV21" s="60">
        <f>SUMIFS('Ctas Receber'!$G:$G,'Ctas Receber'!$J:$J,'Fluxo de Caixa'!$AV$6,'Ctas Receber'!$N:$N,Parametros!$C$8,'Ctas Receber'!$C:$C,'Fluxo de Caixa'!$A21)</f>
        <v>0</v>
      </c>
      <c r="AW21" s="61">
        <f>SUMIFS('Ctas Receber'!$G:$G,'Ctas Receber'!$M:$M,'Fluxo de Caixa'!$AW$6,'Ctas Receber'!$N:$N,Parametros!$C$8,'Ctas Receber'!$C:$C,'Fluxo de Caixa'!$A:AU)</f>
        <v>0</v>
      </c>
      <c r="AX21" s="60">
        <f>SUMIFS('Ctas Receber'!$G:$G,'Ctas Receber'!$J:$J,'Fluxo de Caixa'!$AX$6,'Ctas Receber'!$N:$N,Parametros!$C$8,'Ctas Receber'!$C:$C,'Fluxo de Caixa'!$A21)</f>
        <v>0</v>
      </c>
      <c r="AY21" s="61">
        <f>SUMIFS('Ctas Receber'!$G:$G,'Ctas Receber'!$M:$M,'Fluxo de Caixa'!$AY$6,'Ctas Receber'!$N:$N,Parametros!$C$8,'Ctas Receber'!$C:$C,'Fluxo de Caixa'!$A:AW)</f>
        <v>0</v>
      </c>
      <c r="AZ21" s="60">
        <f>SUMIFS('Ctas Receber'!$G:$G,'Ctas Receber'!$J:$J,'Fluxo de Caixa'!$AZ$6,'Ctas Receber'!$N:$N,Parametros!$C$8,'Ctas Receber'!$C:$C,'Fluxo de Caixa'!$A21)</f>
        <v>0</v>
      </c>
      <c r="BA21" s="61">
        <f>SUMIFS('Ctas Receber'!$G:$G,'Ctas Receber'!$M:$M,'Fluxo de Caixa'!$BA$6,'Ctas Receber'!$N:$N,Parametros!$C$8,'Ctas Receber'!$C:$C,'Fluxo de Caixa'!$A:AY)</f>
        <v>0</v>
      </c>
      <c r="BB21" s="60">
        <f>SUMIFS('Ctas Receber'!$G:$G,'Ctas Receber'!$J:$J,'Fluxo de Caixa'!$BB$6,'Ctas Receber'!$N:$N,Parametros!$C$8,'Ctas Receber'!$C:$C,'Fluxo de Caixa'!$A21)</f>
        <v>0</v>
      </c>
      <c r="BC21" s="61">
        <f>SUMIFS('Ctas Receber'!$G:$G,'Ctas Receber'!$M:$M,'Fluxo de Caixa'!$BC$6,'Ctas Receber'!$N:$N,Parametros!$C$8,'Ctas Receber'!$C:$C,'Fluxo de Caixa'!$A:BA)</f>
        <v>0</v>
      </c>
      <c r="BD21" s="60">
        <f>SUMIFS('Ctas Receber'!$G:$G,'Ctas Receber'!$J:$J,'Fluxo de Caixa'!$BD$6,'Ctas Receber'!$N:$N,Parametros!$C$8,'Ctas Receber'!$C:$C,'Fluxo de Caixa'!$A21)</f>
        <v>0</v>
      </c>
      <c r="BE21" s="61">
        <f>SUMIFS('Ctas Receber'!$G:$G,'Ctas Receber'!$M:$M,'Fluxo de Caixa'!$BE$6,'Ctas Receber'!$N:$N,Parametros!$C$8,'Ctas Receber'!$C:$C,'Fluxo de Caixa'!$A:BC)</f>
        <v>0</v>
      </c>
      <c r="BF21" s="60">
        <f>SUMIFS('Ctas Receber'!$G:$G,'Ctas Receber'!$J:$J,'Fluxo de Caixa'!$BF$6,'Ctas Receber'!$N:$N,Parametros!$C$8,'Ctas Receber'!$C:$C,'Fluxo de Caixa'!$A21)</f>
        <v>0</v>
      </c>
      <c r="BG21" s="61">
        <f>SUMIFS('Ctas Receber'!$G:$G,'Ctas Receber'!$M:$M,'Fluxo de Caixa'!$BG$6,'Ctas Receber'!$N:$N,Parametros!$C$8,'Ctas Receber'!$C:$C,'Fluxo de Caixa'!$A:BE)</f>
        <v>0</v>
      </c>
      <c r="BH21" s="60">
        <f>SUMIFS('Ctas Receber'!$G:$G,'Ctas Receber'!$J:$J,'Fluxo de Caixa'!$BH$6,'Ctas Receber'!$N:$N,Parametros!$C$8,'Ctas Receber'!$C:$C,'Fluxo de Caixa'!$A21)</f>
        <v>0</v>
      </c>
      <c r="BI21" s="61">
        <f>SUMIFS('Ctas Receber'!$G:$G,'Ctas Receber'!$M:$M,'Fluxo de Caixa'!$BI$6,'Ctas Receber'!$N:$N,Parametros!$C$8,'Ctas Receber'!$C:$C,'Fluxo de Caixa'!$A:BG)</f>
        <v>0</v>
      </c>
      <c r="BJ21" s="60">
        <f>SUMIFS('Ctas Receber'!$G:$G,'Ctas Receber'!$J:$J,'Fluxo de Caixa'!$BJ$6,'Ctas Receber'!$N:$N,Parametros!$C$8,'Ctas Receber'!$C:$C,'Fluxo de Caixa'!$A21)</f>
        <v>0</v>
      </c>
      <c r="BK21" s="61">
        <f>SUMIFS('Ctas Receber'!$G:$G,'Ctas Receber'!$M:$M,'Fluxo de Caixa'!$BK$6,'Ctas Receber'!$N:$N,Parametros!$C$8,'Ctas Receber'!$C:$C,'Fluxo de Caixa'!$A:BI)</f>
        <v>0</v>
      </c>
      <c r="BL21" s="60">
        <f>SUMIFS('Ctas Receber'!$G:$G,'Ctas Receber'!$J:$J,'Fluxo de Caixa'!$BL$6,'Ctas Receber'!$N:$N,Parametros!$C$8,'Ctas Receber'!$C:$C,'Fluxo de Caixa'!$A21)</f>
        <v>0</v>
      </c>
      <c r="BM21" s="61">
        <f>SUMIFS('Ctas Receber'!$G:$G,'Ctas Receber'!$M:$M,'Fluxo de Caixa'!$BM$6,'Ctas Receber'!$N:$N,Parametros!$C$8,'Ctas Receber'!$C:$C,'Fluxo de Caixa'!$A:BK)</f>
        <v>0</v>
      </c>
      <c r="BN21" s="71"/>
      <c r="BO21" s="71"/>
      <c r="BP21" s="71"/>
      <c r="BQ21" s="71"/>
      <c r="BR21" s="71"/>
    </row>
    <row r="22" spans="1:70" ht="18.75">
      <c r="A22" s="81" t="s">
        <v>115</v>
      </c>
      <c r="B22" s="80">
        <f>SUM(B23:B44)</f>
        <v>9000</v>
      </c>
      <c r="C22" s="80">
        <f t="shared" ref="C22:BM22" si="2">SUM(C23:C44)</f>
        <v>9000</v>
      </c>
      <c r="D22" s="80">
        <f t="shared" si="2"/>
        <v>0</v>
      </c>
      <c r="E22" s="80">
        <f t="shared" si="2"/>
        <v>0</v>
      </c>
      <c r="F22" s="80">
        <f t="shared" si="2"/>
        <v>0</v>
      </c>
      <c r="G22" s="80">
        <f t="shared" si="2"/>
        <v>0</v>
      </c>
      <c r="H22" s="80">
        <f t="shared" si="2"/>
        <v>0</v>
      </c>
      <c r="I22" s="80">
        <f t="shared" si="2"/>
        <v>0</v>
      </c>
      <c r="J22" s="80">
        <f t="shared" si="2"/>
        <v>0</v>
      </c>
      <c r="K22" s="80">
        <f t="shared" si="2"/>
        <v>0</v>
      </c>
      <c r="L22" s="80">
        <f t="shared" si="2"/>
        <v>0</v>
      </c>
      <c r="M22" s="80">
        <f t="shared" si="2"/>
        <v>0</v>
      </c>
      <c r="N22" s="80">
        <f t="shared" si="2"/>
        <v>0</v>
      </c>
      <c r="O22" s="80">
        <f t="shared" si="2"/>
        <v>0</v>
      </c>
      <c r="P22" s="80">
        <f t="shared" si="2"/>
        <v>0</v>
      </c>
      <c r="Q22" s="80">
        <f t="shared" si="2"/>
        <v>0</v>
      </c>
      <c r="R22" s="80">
        <f t="shared" si="2"/>
        <v>0</v>
      </c>
      <c r="S22" s="80">
        <f t="shared" si="2"/>
        <v>0</v>
      </c>
      <c r="T22" s="80">
        <f t="shared" si="2"/>
        <v>0</v>
      </c>
      <c r="U22" s="80">
        <f t="shared" si="2"/>
        <v>0</v>
      </c>
      <c r="V22" s="80">
        <f t="shared" si="2"/>
        <v>0</v>
      </c>
      <c r="W22" s="80">
        <f t="shared" si="2"/>
        <v>0</v>
      </c>
      <c r="X22" s="80">
        <f t="shared" si="2"/>
        <v>0</v>
      </c>
      <c r="Y22" s="80">
        <f t="shared" si="2"/>
        <v>0</v>
      </c>
      <c r="Z22" s="80">
        <f t="shared" si="2"/>
        <v>0</v>
      </c>
      <c r="AA22" s="80">
        <f t="shared" si="2"/>
        <v>0</v>
      </c>
      <c r="AB22" s="80">
        <f t="shared" si="2"/>
        <v>0</v>
      </c>
      <c r="AC22" s="80">
        <f t="shared" si="2"/>
        <v>0</v>
      </c>
      <c r="AD22" s="80">
        <f t="shared" si="2"/>
        <v>0</v>
      </c>
      <c r="AE22" s="80">
        <f t="shared" si="2"/>
        <v>0</v>
      </c>
      <c r="AF22" s="80">
        <f t="shared" si="2"/>
        <v>0</v>
      </c>
      <c r="AG22" s="80">
        <f t="shared" si="2"/>
        <v>0</v>
      </c>
      <c r="AH22" s="80">
        <f t="shared" si="2"/>
        <v>0</v>
      </c>
      <c r="AI22" s="80">
        <f t="shared" si="2"/>
        <v>0</v>
      </c>
      <c r="AJ22" s="80">
        <f t="shared" si="2"/>
        <v>0</v>
      </c>
      <c r="AK22" s="80">
        <f t="shared" si="2"/>
        <v>0</v>
      </c>
      <c r="AL22" s="80">
        <f t="shared" si="2"/>
        <v>0</v>
      </c>
      <c r="AM22" s="80">
        <f t="shared" si="2"/>
        <v>0</v>
      </c>
      <c r="AN22" s="80">
        <f t="shared" si="2"/>
        <v>0</v>
      </c>
      <c r="AO22" s="80">
        <f t="shared" si="2"/>
        <v>0</v>
      </c>
      <c r="AP22" s="80">
        <f t="shared" si="2"/>
        <v>0</v>
      </c>
      <c r="AQ22" s="80">
        <f t="shared" si="2"/>
        <v>0</v>
      </c>
      <c r="AR22" s="80">
        <f t="shared" si="2"/>
        <v>0</v>
      </c>
      <c r="AS22" s="80">
        <f t="shared" si="2"/>
        <v>0</v>
      </c>
      <c r="AT22" s="80">
        <f t="shared" si="2"/>
        <v>0</v>
      </c>
      <c r="AU22" s="80">
        <f t="shared" si="2"/>
        <v>0</v>
      </c>
      <c r="AV22" s="80">
        <f t="shared" si="2"/>
        <v>0</v>
      </c>
      <c r="AW22" s="80">
        <f t="shared" si="2"/>
        <v>0</v>
      </c>
      <c r="AX22" s="80">
        <f t="shared" si="2"/>
        <v>0</v>
      </c>
      <c r="AY22" s="80">
        <f t="shared" si="2"/>
        <v>0</v>
      </c>
      <c r="AZ22" s="80">
        <f t="shared" si="2"/>
        <v>0</v>
      </c>
      <c r="BA22" s="80">
        <f t="shared" si="2"/>
        <v>0</v>
      </c>
      <c r="BB22" s="80">
        <f t="shared" si="2"/>
        <v>0</v>
      </c>
      <c r="BC22" s="80">
        <f t="shared" si="2"/>
        <v>0</v>
      </c>
      <c r="BD22" s="80">
        <f t="shared" si="2"/>
        <v>0</v>
      </c>
      <c r="BE22" s="80">
        <f t="shared" si="2"/>
        <v>0</v>
      </c>
      <c r="BF22" s="80">
        <f t="shared" si="2"/>
        <v>0</v>
      </c>
      <c r="BG22" s="80">
        <f t="shared" si="2"/>
        <v>0</v>
      </c>
      <c r="BH22" s="80">
        <f t="shared" si="2"/>
        <v>0</v>
      </c>
      <c r="BI22" s="80">
        <f t="shared" si="2"/>
        <v>0</v>
      </c>
      <c r="BJ22" s="80">
        <f t="shared" si="2"/>
        <v>0</v>
      </c>
      <c r="BK22" s="80">
        <f t="shared" si="2"/>
        <v>0</v>
      </c>
      <c r="BL22" s="80">
        <f t="shared" si="2"/>
        <v>0</v>
      </c>
      <c r="BM22" s="80">
        <f t="shared" si="2"/>
        <v>0</v>
      </c>
      <c r="BN22" s="71"/>
      <c r="BO22" s="71"/>
      <c r="BP22" s="71"/>
      <c r="BQ22" s="71"/>
      <c r="BR22" s="71"/>
    </row>
    <row r="23" spans="1:70">
      <c r="A23" s="6" t="str">
        <f>'Plano de Contas'!A31</f>
        <v xml:space="preserve">4.1.1 Simples Nacional </v>
      </c>
      <c r="B23" s="63">
        <f>SUMIFS('Ctas Pagar'!$G:$G,'Ctas Pagar'!$J:$J,'Fluxo de Caixa'!$B$6,'Ctas Pagar'!$C:$C,'Fluxo de Caixa'!$A23)</f>
        <v>1000</v>
      </c>
      <c r="C23" s="64">
        <f>SUMIFS('Ctas Pagar'!$G:$G,'Ctas Pagar'!$M:$M,'Fluxo de Caixa'!$C$6,'Ctas Pagar'!$C:$C,'Fluxo de Caixa'!$A23)</f>
        <v>1000</v>
      </c>
      <c r="D23" s="64">
        <f>SUMIFS('Ctas Pagar'!$G:$G,'Ctas Pagar'!$J:$J,'Fluxo de Caixa'!$D$6,'Ctas Pagar'!$C:$C,'Fluxo de Caixa'!$A23)</f>
        <v>0</v>
      </c>
      <c r="E23" s="64">
        <f>SUMIFS('Ctas Pagar'!$G:$G,'Ctas Pagar'!$M:$M,'Fluxo de Caixa'!$E$6,'Ctas Pagar'!$C:$C,'Fluxo de Caixa'!$A23)</f>
        <v>0</v>
      </c>
      <c r="F23" s="64">
        <f>SUMIFS('Ctas Pagar'!$G:$G,'Ctas Pagar'!$J:$J,'Fluxo de Caixa'!$F$6,'Ctas Pagar'!$C:$C,'Fluxo de Caixa'!$A23)</f>
        <v>0</v>
      </c>
      <c r="G23" s="64">
        <f>SUMIFS('Ctas Pagar'!$G:$G,'Ctas Pagar'!$M:$M,'Fluxo de Caixa'!$G$6,'Ctas Pagar'!$C:$C,'Fluxo de Caixa'!$A23)</f>
        <v>0</v>
      </c>
      <c r="H23" s="64">
        <f>SUMIFS('Ctas Pagar'!$G:$G,'Ctas Pagar'!$J:$J,'Fluxo de Caixa'!$H$6,'Ctas Pagar'!$C:$C,'Fluxo de Caixa'!$A23)</f>
        <v>0</v>
      </c>
      <c r="I23" s="64">
        <f>SUMIFS('Ctas Pagar'!$G:$G,'Ctas Pagar'!$M:$M,'Fluxo de Caixa'!$I$6,'Ctas Pagar'!$C:$C,'Fluxo de Caixa'!$A23)</f>
        <v>0</v>
      </c>
      <c r="J23" s="64">
        <f>SUMIFS('Ctas Pagar'!$G:$G,'Ctas Pagar'!$J:$J,'Fluxo de Caixa'!$J$6,'Ctas Pagar'!$C:$C,'Fluxo de Caixa'!$A23)</f>
        <v>0</v>
      </c>
      <c r="K23" s="64">
        <f>SUMIFS('Ctas Pagar'!$G:$G,'Ctas Pagar'!$M:$M,'Fluxo de Caixa'!$K$6,'Ctas Pagar'!$C:$C,'Fluxo de Caixa'!$A23)</f>
        <v>0</v>
      </c>
      <c r="L23" s="64">
        <f>SUMIFS('Ctas Pagar'!$G:$G,'Ctas Pagar'!$J:$J,'Fluxo de Caixa'!$L$6,'Ctas Pagar'!$C:$C,'Fluxo de Caixa'!$A23)</f>
        <v>0</v>
      </c>
      <c r="M23" s="64">
        <f>SUMIFS('Ctas Pagar'!$G:$G,'Ctas Pagar'!$M:$M,'Fluxo de Caixa'!$M$6,'Ctas Pagar'!$C:$C,'Fluxo de Caixa'!$A23)</f>
        <v>0</v>
      </c>
      <c r="N23" s="64">
        <f>SUMIFS('Ctas Pagar'!$G:$G,'Ctas Pagar'!$J:$J,'Fluxo de Caixa'!$N$6,'Ctas Pagar'!$C:$C,'Fluxo de Caixa'!$A23)</f>
        <v>0</v>
      </c>
      <c r="O23" s="64">
        <f>SUMIFS('Ctas Pagar'!$G:$G,'Ctas Pagar'!$M:$M,'Fluxo de Caixa'!$O$6,'Ctas Pagar'!$C:$C,'Fluxo de Caixa'!$A23)</f>
        <v>0</v>
      </c>
      <c r="P23" s="64">
        <f>SUMIFS('Ctas Pagar'!$G:$G,'Ctas Pagar'!$J:$J,'Fluxo de Caixa'!$P$6,'Ctas Pagar'!$C:$C,'Fluxo de Caixa'!$A23)</f>
        <v>0</v>
      </c>
      <c r="Q23" s="64">
        <f>SUMIFS('Ctas Pagar'!$G:$G,'Ctas Pagar'!$M:$M,'Fluxo de Caixa'!$Q$6,'Ctas Pagar'!$C:$C,'Fluxo de Caixa'!$A23)</f>
        <v>0</v>
      </c>
      <c r="R23" s="64">
        <f>SUMIFS('Ctas Pagar'!$G:$G,'Ctas Pagar'!$J:$J,'Fluxo de Caixa'!$R$6,'Ctas Pagar'!$C:$C,'Fluxo de Caixa'!$A23)</f>
        <v>0</v>
      </c>
      <c r="S23" s="64">
        <f>SUMIFS('Ctas Pagar'!$G:$G,'Ctas Pagar'!$M:$M,'Fluxo de Caixa'!$S$6,'Ctas Pagar'!$C:$C,'Fluxo de Caixa'!$A23)</f>
        <v>0</v>
      </c>
      <c r="T23" s="64">
        <f>SUMIFS('Ctas Pagar'!$G:$G,'Ctas Pagar'!$J:$J,'Fluxo de Caixa'!$T$6,'Ctas Pagar'!$C:$C,'Fluxo de Caixa'!$A23)</f>
        <v>0</v>
      </c>
      <c r="U23" s="64">
        <f>SUMIFS('Ctas Pagar'!$G:$G,'Ctas Pagar'!$M:$M,'Fluxo de Caixa'!$U$6,'Ctas Pagar'!$C:$C,'Fluxo de Caixa'!$A23)</f>
        <v>0</v>
      </c>
      <c r="V23" s="64">
        <f>SUMIFS('Ctas Pagar'!$G:$G,'Ctas Pagar'!$J:$J,'Fluxo de Caixa'!$V$6,'Ctas Pagar'!$C:$C,'Fluxo de Caixa'!$A23)</f>
        <v>0</v>
      </c>
      <c r="W23" s="64">
        <f>SUMIFS('Ctas Pagar'!$G:$G,'Ctas Pagar'!$M:$M,'Fluxo de Caixa'!$W$6,'Ctas Pagar'!$C:$C,'Fluxo de Caixa'!$A23)</f>
        <v>0</v>
      </c>
      <c r="X23" s="64">
        <f>SUMIFS('Ctas Pagar'!$G:$G,'Ctas Pagar'!$J:$J,'Fluxo de Caixa'!$X$6,'Ctas Pagar'!$C:$C,'Fluxo de Caixa'!$A23)</f>
        <v>0</v>
      </c>
      <c r="Y23" s="64">
        <f>SUMIFS('Ctas Pagar'!$G:$G,'Ctas Pagar'!$M:$M,'Fluxo de Caixa'!$Y$6,'Ctas Pagar'!$C:$C,'Fluxo de Caixa'!$A23)</f>
        <v>0</v>
      </c>
      <c r="Z23" s="64">
        <f>SUMIFS('Ctas Pagar'!$G:$G,'Ctas Pagar'!$J:$J,'Fluxo de Caixa'!$Z$6,'Ctas Pagar'!$C:$C,'Fluxo de Caixa'!$A23)</f>
        <v>0</v>
      </c>
      <c r="AA23" s="64">
        <f>SUMIFS('Ctas Pagar'!$G:$G,'Ctas Pagar'!$M:$M,'Fluxo de Caixa'!$AA$6,'Ctas Pagar'!$C:$C,'Fluxo de Caixa'!$A23)</f>
        <v>0</v>
      </c>
      <c r="AB23" s="64">
        <f>SUMIFS('Ctas Pagar'!$G:$G,'Ctas Pagar'!$J:$J,'Fluxo de Caixa'!$AB$6,'Ctas Pagar'!$C:$C,'Fluxo de Caixa'!$A23)</f>
        <v>0</v>
      </c>
      <c r="AC23" s="64">
        <f>SUMIFS('Ctas Pagar'!$G:$G,'Ctas Pagar'!$M:$M,'Fluxo de Caixa'!$AC$6,'Ctas Pagar'!$C:$C,'Fluxo de Caixa'!$A23)</f>
        <v>0</v>
      </c>
      <c r="AD23" s="64">
        <f>SUMIFS('Ctas Pagar'!$G:$G,'Ctas Pagar'!$J:$J,'Fluxo de Caixa'!$AD$6,'Ctas Pagar'!$C:$C,'Fluxo de Caixa'!$A23)</f>
        <v>0</v>
      </c>
      <c r="AE23" s="64">
        <f>SUMIFS('Ctas Pagar'!$G:$G,'Ctas Pagar'!$M:$M,'Fluxo de Caixa'!$AE$6,'Ctas Pagar'!$C:$C,'Fluxo de Caixa'!$A23)</f>
        <v>0</v>
      </c>
      <c r="AF23" s="64">
        <f>SUMIFS('Ctas Pagar'!$G:$G,'Ctas Pagar'!$J:$J,'Fluxo de Caixa'!$AF$6,'Ctas Pagar'!$C:$C,'Fluxo de Caixa'!$A23)</f>
        <v>0</v>
      </c>
      <c r="AG23" s="64">
        <f>SUMIFS('Ctas Pagar'!$G:$G,'Ctas Pagar'!$M:$M,'Fluxo de Caixa'!$AG$6,'Ctas Pagar'!$C:$C,'Fluxo de Caixa'!$A23)</f>
        <v>0</v>
      </c>
      <c r="AH23" s="64">
        <f>SUMIFS('Ctas Pagar'!$G:$G,'Ctas Pagar'!$J:$J,'Fluxo de Caixa'!$AH$6,'Ctas Pagar'!$C:$C,'Fluxo de Caixa'!$A23)</f>
        <v>0</v>
      </c>
      <c r="AI23" s="64">
        <f>SUMIFS('Ctas Pagar'!$G:$G,'Ctas Pagar'!$M:$M,'Fluxo de Caixa'!$AI$6,'Ctas Pagar'!$C:$C,'Fluxo de Caixa'!$A23)</f>
        <v>0</v>
      </c>
      <c r="AJ23" s="64">
        <f>SUMIFS('Ctas Pagar'!$G:$G,'Ctas Pagar'!$J:$J,'Fluxo de Caixa'!$AJ$6,'Ctas Pagar'!$C:$C,'Fluxo de Caixa'!$A23)</f>
        <v>0</v>
      </c>
      <c r="AK23" s="64">
        <f>SUMIFS('Ctas Pagar'!$G:$G,'Ctas Pagar'!$M:$M,'Fluxo de Caixa'!$AK$6,'Ctas Pagar'!$C:$C,'Fluxo de Caixa'!$A23)</f>
        <v>0</v>
      </c>
      <c r="AL23" s="64">
        <f>SUMIFS('Ctas Pagar'!$G:$G,'Ctas Pagar'!$J:$J,'Fluxo de Caixa'!$AL$6,'Ctas Pagar'!$C:$C,'Fluxo de Caixa'!$A23)</f>
        <v>0</v>
      </c>
      <c r="AM23" s="64">
        <f>SUMIFS('Ctas Pagar'!$G:$G,'Ctas Pagar'!$M:$M,'Fluxo de Caixa'!$AM$6,'Ctas Pagar'!$C:$C,'Fluxo de Caixa'!$A23)</f>
        <v>0</v>
      </c>
      <c r="AN23" s="64">
        <f>SUMIFS('Ctas Pagar'!$G:$G,'Ctas Pagar'!$J:$J,'Fluxo de Caixa'!$AN$6,'Ctas Pagar'!$C:$C,'Fluxo de Caixa'!$A23)</f>
        <v>0</v>
      </c>
      <c r="AO23" s="64">
        <f>SUMIFS('Ctas Pagar'!$G:$G,'Ctas Pagar'!$M:$M,'Fluxo de Caixa'!$AO$6,'Ctas Pagar'!$C:$C,'Fluxo de Caixa'!$A23)</f>
        <v>0</v>
      </c>
      <c r="AP23" s="64">
        <f>SUMIFS('Ctas Pagar'!$G:$G,'Ctas Pagar'!$J:$J,'Fluxo de Caixa'!$AP$6,'Ctas Pagar'!$C:$C,'Fluxo de Caixa'!$A23)</f>
        <v>0</v>
      </c>
      <c r="AQ23" s="64">
        <f>SUMIFS('Ctas Pagar'!$G:$G,'Ctas Pagar'!$M:$M,'Fluxo de Caixa'!$AQ$6,'Ctas Pagar'!$C:$C,'Fluxo de Caixa'!$A23)</f>
        <v>0</v>
      </c>
      <c r="AR23" s="64">
        <f>SUMIFS('Ctas Pagar'!$G:$G,'Ctas Pagar'!$J:$J,'Fluxo de Caixa'!$AR$6,'Ctas Pagar'!$C:$C,'Fluxo de Caixa'!$A23)</f>
        <v>0</v>
      </c>
      <c r="AS23" s="64">
        <f>SUMIFS('Ctas Pagar'!$G:$G,'Ctas Pagar'!$M:$M,'Fluxo de Caixa'!$AS$6,'Ctas Pagar'!$C:$C,'Fluxo de Caixa'!$A23)</f>
        <v>0</v>
      </c>
      <c r="AT23" s="64">
        <f>SUMIFS('Ctas Pagar'!$G:$G,'Ctas Pagar'!$J:$J,'Fluxo de Caixa'!$AT$6,'Ctas Pagar'!$C:$C,'Fluxo de Caixa'!$A23)</f>
        <v>0</v>
      </c>
      <c r="AU23" s="64">
        <f>SUMIFS('Ctas Pagar'!$G:$G,'Ctas Pagar'!$M:$M,'Fluxo de Caixa'!$AU$6,'Ctas Pagar'!$C:$C,'Fluxo de Caixa'!$A23)</f>
        <v>0</v>
      </c>
      <c r="AV23" s="64">
        <f>SUMIFS('Ctas Pagar'!$G:$G,'Ctas Pagar'!$J:$J,'Fluxo de Caixa'!$AV$6,'Ctas Pagar'!$C:$C,'Fluxo de Caixa'!$A23)</f>
        <v>0</v>
      </c>
      <c r="AW23" s="64">
        <f>SUMIFS('Ctas Pagar'!$G:$G,'Ctas Pagar'!$M:$M,'Fluxo de Caixa'!$AW$6,'Ctas Pagar'!$C:$C,'Fluxo de Caixa'!$A23)</f>
        <v>0</v>
      </c>
      <c r="AX23" s="64">
        <f>SUMIFS('Ctas Pagar'!$G:$G,'Ctas Pagar'!$J:$J,'Fluxo de Caixa'!$AX$6,'Ctas Pagar'!$C:$C,'Fluxo de Caixa'!$A23)</f>
        <v>0</v>
      </c>
      <c r="AY23" s="64">
        <f>SUMIFS('Ctas Pagar'!$G:$G,'Ctas Pagar'!$M:$M,'Fluxo de Caixa'!$AY$6,'Ctas Pagar'!$C:$C,'Fluxo de Caixa'!$A23)</f>
        <v>0</v>
      </c>
      <c r="AZ23" s="64">
        <f>SUMIFS('Ctas Pagar'!$G:$G,'Ctas Pagar'!$J:$J,'Fluxo de Caixa'!$AZ$6,'Ctas Pagar'!$C:$C,'Fluxo de Caixa'!$A23)</f>
        <v>0</v>
      </c>
      <c r="BA23" s="64">
        <f>SUMIFS('Ctas Pagar'!$G:$G,'Ctas Pagar'!$M:$M,'Fluxo de Caixa'!$BA$6,'Ctas Pagar'!$C:$C,'Fluxo de Caixa'!$A23)</f>
        <v>0</v>
      </c>
      <c r="BB23" s="64">
        <f>SUMIFS('Ctas Pagar'!$G:$G,'Ctas Pagar'!$J:$J,'Fluxo de Caixa'!$BB$6,'Ctas Pagar'!$C:$C,'Fluxo de Caixa'!$A23)</f>
        <v>0</v>
      </c>
      <c r="BC23" s="64">
        <f>SUMIFS('Ctas Pagar'!$G:$G,'Ctas Pagar'!$M:$M,'Fluxo de Caixa'!$BC$6,'Ctas Pagar'!$C:$C,'Fluxo de Caixa'!$A23)</f>
        <v>0</v>
      </c>
      <c r="BD23" s="64">
        <f>SUMIFS('Ctas Pagar'!$G:$G,'Ctas Pagar'!$J:$J,'Fluxo de Caixa'!$BD$6,'Ctas Pagar'!$C:$C,'Fluxo de Caixa'!$A23)</f>
        <v>0</v>
      </c>
      <c r="BE23" s="64">
        <f>SUMIFS('Ctas Pagar'!$G:$G,'Ctas Pagar'!$M:$M,'Fluxo de Caixa'!$BE$6,'Ctas Pagar'!$C:$C,'Fluxo de Caixa'!$A23)</f>
        <v>0</v>
      </c>
      <c r="BF23" s="64">
        <f>SUMIFS('Ctas Pagar'!$G:$G,'Ctas Pagar'!$J:$J,'Fluxo de Caixa'!$BF$6,'Ctas Pagar'!$C:$C,'Fluxo de Caixa'!$A23)</f>
        <v>0</v>
      </c>
      <c r="BG23" s="64">
        <f>SUMIFS('Ctas Pagar'!$G:$G,'Ctas Pagar'!$M:$M,'Fluxo de Caixa'!$BG$6,'Ctas Pagar'!$C:$C,'Fluxo de Caixa'!$A23)</f>
        <v>0</v>
      </c>
      <c r="BH23" s="64">
        <f>SUMIFS('Ctas Pagar'!$G:$G,'Ctas Pagar'!$J:$J,'Fluxo de Caixa'!$BH$6,'Ctas Pagar'!$C:$C,'Fluxo de Caixa'!$A23)</f>
        <v>0</v>
      </c>
      <c r="BI23" s="64">
        <f>SUMIFS('Ctas Pagar'!$G:$G,'Ctas Pagar'!$M:$M,'Fluxo de Caixa'!$BI$6,'Ctas Pagar'!$C:$C,'Fluxo de Caixa'!$A23)</f>
        <v>0</v>
      </c>
      <c r="BJ23" s="64">
        <f>SUMIFS('Ctas Pagar'!$G:$G,'Ctas Pagar'!$J:$J,'Fluxo de Caixa'!$BJ$6,'Ctas Pagar'!$C:$C,'Fluxo de Caixa'!$A23)</f>
        <v>0</v>
      </c>
      <c r="BK23" s="64">
        <f>SUMIFS('Ctas Pagar'!$G:$G,'Ctas Pagar'!$M:$M,'Fluxo de Caixa'!$BK$6,'Ctas Pagar'!$C:$C,'Fluxo de Caixa'!$A23)</f>
        <v>0</v>
      </c>
      <c r="BL23" s="64">
        <f>SUMIFS('Ctas Pagar'!$G:$G,'Ctas Pagar'!$J:$J,'Fluxo de Caixa'!$BL$6,'Ctas Pagar'!$C:$C,'Fluxo de Caixa'!$A23)</f>
        <v>0</v>
      </c>
      <c r="BM23" s="64">
        <f>SUMIFS('Ctas Pagar'!$G:$G,'Ctas Pagar'!$M:$M,'Fluxo de Caixa'!$BM$6,'Ctas Pagar'!$C:$C,'Fluxo de Caixa'!$A23)</f>
        <v>0</v>
      </c>
      <c r="BN23" s="71"/>
      <c r="BO23" s="71"/>
      <c r="BP23" s="71"/>
      <c r="BQ23" s="71"/>
      <c r="BR23" s="71"/>
    </row>
    <row r="24" spans="1:70">
      <c r="A24" s="6" t="str">
        <f>'Plano de Contas'!A32</f>
        <v>4.1.2  Tarifas Boletos Bancários</v>
      </c>
      <c r="B24" s="60">
        <f>SUMIFS('Ctas Pagar'!$G:$G,'Ctas Pagar'!$J:$J,'Fluxo de Caixa'!$B$6,'Ctas Pagar'!$C:$C,'Fluxo de Caixa'!$A24)</f>
        <v>2000</v>
      </c>
      <c r="C24" s="61">
        <f>SUMIFS('Ctas Pagar'!$G:$G,'Ctas Pagar'!$M:$M,'Fluxo de Caixa'!$C$6,'Ctas Pagar'!$C:$C,'Fluxo de Caixa'!$A24)</f>
        <v>2000</v>
      </c>
      <c r="D24" s="61">
        <f>SUMIFS('Ctas Pagar'!$G:$G,'Ctas Pagar'!$J:$J,'Fluxo de Caixa'!$D$6,'Ctas Pagar'!$C:$C,'Fluxo de Caixa'!$A24)</f>
        <v>0</v>
      </c>
      <c r="E24" s="61">
        <f>SUMIFS('Ctas Pagar'!$G:$G,'Ctas Pagar'!$M:$M,'Fluxo de Caixa'!$E$6,'Ctas Pagar'!$C:$C,'Fluxo de Caixa'!$A24)</f>
        <v>0</v>
      </c>
      <c r="F24" s="61">
        <f>SUMIFS('Ctas Pagar'!$G:$G,'Ctas Pagar'!$J:$J,'Fluxo de Caixa'!$F$6,'Ctas Pagar'!$C:$C,'Fluxo de Caixa'!$A24)</f>
        <v>0</v>
      </c>
      <c r="G24" s="61">
        <f>SUMIFS('Ctas Pagar'!$G:$G,'Ctas Pagar'!$M:$M,'Fluxo de Caixa'!$G$6,'Ctas Pagar'!$C:$C,'Fluxo de Caixa'!$A24)</f>
        <v>0</v>
      </c>
      <c r="H24" s="61">
        <f>SUMIFS('Ctas Pagar'!$G:$G,'Ctas Pagar'!$J:$J,'Fluxo de Caixa'!$H$6,'Ctas Pagar'!$C:$C,'Fluxo de Caixa'!$A24)</f>
        <v>0</v>
      </c>
      <c r="I24" s="61">
        <f>SUMIFS('Ctas Pagar'!$G:$G,'Ctas Pagar'!$M:$M,'Fluxo de Caixa'!$I$6,'Ctas Pagar'!$C:$C,'Fluxo de Caixa'!$A24)</f>
        <v>0</v>
      </c>
      <c r="J24" s="61">
        <f>SUMIFS('Ctas Pagar'!$G:$G,'Ctas Pagar'!$J:$J,'Fluxo de Caixa'!$J$6,'Ctas Pagar'!$C:$C,'Fluxo de Caixa'!$A24)</f>
        <v>0</v>
      </c>
      <c r="K24" s="61">
        <f>SUMIFS('Ctas Pagar'!$G:$G,'Ctas Pagar'!$M:$M,'Fluxo de Caixa'!$K$6,'Ctas Pagar'!$C:$C,'Fluxo de Caixa'!$A24)</f>
        <v>0</v>
      </c>
      <c r="L24" s="61">
        <f>SUMIFS('Ctas Pagar'!$G:$G,'Ctas Pagar'!$J:$J,'Fluxo de Caixa'!$L$6,'Ctas Pagar'!$C:$C,'Fluxo de Caixa'!$A24)</f>
        <v>0</v>
      </c>
      <c r="M24" s="61">
        <f>SUMIFS('Ctas Pagar'!$G:$G,'Ctas Pagar'!$M:$M,'Fluxo de Caixa'!$M$6,'Ctas Pagar'!$C:$C,'Fluxo de Caixa'!$A24)</f>
        <v>0</v>
      </c>
      <c r="N24" s="61">
        <f>SUMIFS('Ctas Pagar'!$G:$G,'Ctas Pagar'!$J:$J,'Fluxo de Caixa'!$N$6,'Ctas Pagar'!$C:$C,'Fluxo de Caixa'!$A24)</f>
        <v>0</v>
      </c>
      <c r="O24" s="61">
        <f>SUMIFS('Ctas Pagar'!$G:$G,'Ctas Pagar'!$M:$M,'Fluxo de Caixa'!$O$6,'Ctas Pagar'!$C:$C,'Fluxo de Caixa'!$A24)</f>
        <v>0</v>
      </c>
      <c r="P24" s="61">
        <f>SUMIFS('Ctas Pagar'!$G:$G,'Ctas Pagar'!$J:$J,'Fluxo de Caixa'!$P$6,'Ctas Pagar'!$C:$C,'Fluxo de Caixa'!$A24)</f>
        <v>0</v>
      </c>
      <c r="Q24" s="61">
        <f>SUMIFS('Ctas Pagar'!$G:$G,'Ctas Pagar'!$M:$M,'Fluxo de Caixa'!$Q$6,'Ctas Pagar'!$C:$C,'Fluxo de Caixa'!$A24)</f>
        <v>0</v>
      </c>
      <c r="R24" s="61">
        <f>SUMIFS('Ctas Pagar'!$G:$G,'Ctas Pagar'!$J:$J,'Fluxo de Caixa'!$R$6,'Ctas Pagar'!$C:$C,'Fluxo de Caixa'!$A24)</f>
        <v>0</v>
      </c>
      <c r="S24" s="61">
        <f>SUMIFS('Ctas Pagar'!$G:$G,'Ctas Pagar'!$M:$M,'Fluxo de Caixa'!$S$6,'Ctas Pagar'!$C:$C,'Fluxo de Caixa'!$A24)</f>
        <v>0</v>
      </c>
      <c r="T24" s="61">
        <f>SUMIFS('Ctas Pagar'!$G:$G,'Ctas Pagar'!$J:$J,'Fluxo de Caixa'!$T$6,'Ctas Pagar'!$C:$C,'Fluxo de Caixa'!$A24)</f>
        <v>0</v>
      </c>
      <c r="U24" s="61">
        <f>SUMIFS('Ctas Pagar'!$G:$G,'Ctas Pagar'!$M:$M,'Fluxo de Caixa'!$U$6,'Ctas Pagar'!$C:$C,'Fluxo de Caixa'!$A24)</f>
        <v>0</v>
      </c>
      <c r="V24" s="61">
        <f>SUMIFS('Ctas Pagar'!$G:$G,'Ctas Pagar'!$J:$J,'Fluxo de Caixa'!$V$6,'Ctas Pagar'!$C:$C,'Fluxo de Caixa'!$A24)</f>
        <v>0</v>
      </c>
      <c r="W24" s="61">
        <f>SUMIFS('Ctas Pagar'!$G:$G,'Ctas Pagar'!$M:$M,'Fluxo de Caixa'!$W$6,'Ctas Pagar'!$C:$C,'Fluxo de Caixa'!$A24)</f>
        <v>0</v>
      </c>
      <c r="X24" s="61">
        <f>SUMIFS('Ctas Pagar'!$G:$G,'Ctas Pagar'!$J:$J,'Fluxo de Caixa'!$X$6,'Ctas Pagar'!$C:$C,'Fluxo de Caixa'!$A24)</f>
        <v>0</v>
      </c>
      <c r="Y24" s="61">
        <f>SUMIFS('Ctas Pagar'!$G:$G,'Ctas Pagar'!$M:$M,'Fluxo de Caixa'!$Y$6,'Ctas Pagar'!$C:$C,'Fluxo de Caixa'!$A24)</f>
        <v>0</v>
      </c>
      <c r="Z24" s="61">
        <f>SUMIFS('Ctas Pagar'!$G:$G,'Ctas Pagar'!$J:$J,'Fluxo de Caixa'!$Z$6,'Ctas Pagar'!$C:$C,'Fluxo de Caixa'!$A24)</f>
        <v>0</v>
      </c>
      <c r="AA24" s="61">
        <f>SUMIFS('Ctas Pagar'!$G:$G,'Ctas Pagar'!$M:$M,'Fluxo de Caixa'!$AA$6,'Ctas Pagar'!$C:$C,'Fluxo de Caixa'!$A24)</f>
        <v>0</v>
      </c>
      <c r="AB24" s="61">
        <f>SUMIFS('Ctas Pagar'!$G:$G,'Ctas Pagar'!$J:$J,'Fluxo de Caixa'!$AB$6,'Ctas Pagar'!$C:$C,'Fluxo de Caixa'!$A24)</f>
        <v>0</v>
      </c>
      <c r="AC24" s="61">
        <f>SUMIFS('Ctas Pagar'!$G:$G,'Ctas Pagar'!$M:$M,'Fluxo de Caixa'!$AC$6,'Ctas Pagar'!$C:$C,'Fluxo de Caixa'!$A24)</f>
        <v>0</v>
      </c>
      <c r="AD24" s="61">
        <f>SUMIFS('Ctas Pagar'!$G:$G,'Ctas Pagar'!$J:$J,'Fluxo de Caixa'!$AD$6,'Ctas Pagar'!$C:$C,'Fluxo de Caixa'!$A24)</f>
        <v>0</v>
      </c>
      <c r="AE24" s="61">
        <f>SUMIFS('Ctas Pagar'!$G:$G,'Ctas Pagar'!$M:$M,'Fluxo de Caixa'!$AE$6,'Ctas Pagar'!$C:$C,'Fluxo de Caixa'!$A24)</f>
        <v>0</v>
      </c>
      <c r="AF24" s="61">
        <f>SUMIFS('Ctas Pagar'!$G:$G,'Ctas Pagar'!$J:$J,'Fluxo de Caixa'!$AF$6,'Ctas Pagar'!$C:$C,'Fluxo de Caixa'!$A24)</f>
        <v>0</v>
      </c>
      <c r="AG24" s="61">
        <f>SUMIFS('Ctas Pagar'!$G:$G,'Ctas Pagar'!$M:$M,'Fluxo de Caixa'!$AG$6,'Ctas Pagar'!$C:$C,'Fluxo de Caixa'!$A24)</f>
        <v>0</v>
      </c>
      <c r="AH24" s="61">
        <f>SUMIFS('Ctas Pagar'!$G:$G,'Ctas Pagar'!$J:$J,'Fluxo de Caixa'!$AH$6,'Ctas Pagar'!$C:$C,'Fluxo de Caixa'!$A24)</f>
        <v>0</v>
      </c>
      <c r="AI24" s="61">
        <f>SUMIFS('Ctas Pagar'!$G:$G,'Ctas Pagar'!$M:$M,'Fluxo de Caixa'!$AI$6,'Ctas Pagar'!$C:$C,'Fluxo de Caixa'!$A24)</f>
        <v>0</v>
      </c>
      <c r="AJ24" s="61">
        <f>SUMIFS('Ctas Pagar'!$G:$G,'Ctas Pagar'!$J:$J,'Fluxo de Caixa'!$AJ$6,'Ctas Pagar'!$C:$C,'Fluxo de Caixa'!$A24)</f>
        <v>0</v>
      </c>
      <c r="AK24" s="61">
        <f>SUMIFS('Ctas Pagar'!$G:$G,'Ctas Pagar'!$M:$M,'Fluxo de Caixa'!$AK$6,'Ctas Pagar'!$C:$C,'Fluxo de Caixa'!$A24)</f>
        <v>0</v>
      </c>
      <c r="AL24" s="61">
        <f>SUMIFS('Ctas Pagar'!$G:$G,'Ctas Pagar'!$J:$J,'Fluxo de Caixa'!$AL$6,'Ctas Pagar'!$C:$C,'Fluxo de Caixa'!$A24)</f>
        <v>0</v>
      </c>
      <c r="AM24" s="61">
        <f>SUMIFS('Ctas Pagar'!$G:$G,'Ctas Pagar'!$M:$M,'Fluxo de Caixa'!$AM$6,'Ctas Pagar'!$C:$C,'Fluxo de Caixa'!$A24)</f>
        <v>0</v>
      </c>
      <c r="AN24" s="61">
        <f>SUMIFS('Ctas Pagar'!$G:$G,'Ctas Pagar'!$J:$J,'Fluxo de Caixa'!$AN$6,'Ctas Pagar'!$C:$C,'Fluxo de Caixa'!$A24)</f>
        <v>0</v>
      </c>
      <c r="AO24" s="61">
        <f>SUMIFS('Ctas Pagar'!$G:$G,'Ctas Pagar'!$M:$M,'Fluxo de Caixa'!$AO$6,'Ctas Pagar'!$C:$C,'Fluxo de Caixa'!$A24)</f>
        <v>0</v>
      </c>
      <c r="AP24" s="61">
        <f>SUMIFS('Ctas Pagar'!$G:$G,'Ctas Pagar'!$J:$J,'Fluxo de Caixa'!$AP$6,'Ctas Pagar'!$C:$C,'Fluxo de Caixa'!$A24)</f>
        <v>0</v>
      </c>
      <c r="AQ24" s="61">
        <f>SUMIFS('Ctas Pagar'!$G:$G,'Ctas Pagar'!$M:$M,'Fluxo de Caixa'!$AQ$6,'Ctas Pagar'!$C:$C,'Fluxo de Caixa'!$A24)</f>
        <v>0</v>
      </c>
      <c r="AR24" s="61">
        <f>SUMIFS('Ctas Pagar'!$G:$G,'Ctas Pagar'!$J:$J,'Fluxo de Caixa'!$AR$6,'Ctas Pagar'!$C:$C,'Fluxo de Caixa'!$A24)</f>
        <v>0</v>
      </c>
      <c r="AS24" s="61">
        <f>SUMIFS('Ctas Pagar'!$G:$G,'Ctas Pagar'!$M:$M,'Fluxo de Caixa'!$AS$6,'Ctas Pagar'!$C:$C,'Fluxo de Caixa'!$A24)</f>
        <v>0</v>
      </c>
      <c r="AT24" s="61">
        <f>SUMIFS('Ctas Pagar'!$G:$G,'Ctas Pagar'!$J:$J,'Fluxo de Caixa'!$AT$6,'Ctas Pagar'!$C:$C,'Fluxo de Caixa'!$A24)</f>
        <v>0</v>
      </c>
      <c r="AU24" s="61">
        <f>SUMIFS('Ctas Pagar'!$G:$G,'Ctas Pagar'!$M:$M,'Fluxo de Caixa'!$AU$6,'Ctas Pagar'!$C:$C,'Fluxo de Caixa'!$A24)</f>
        <v>0</v>
      </c>
      <c r="AV24" s="61">
        <f>SUMIFS('Ctas Pagar'!$G:$G,'Ctas Pagar'!$J:$J,'Fluxo de Caixa'!$AV$6,'Ctas Pagar'!$C:$C,'Fluxo de Caixa'!$A24)</f>
        <v>0</v>
      </c>
      <c r="AW24" s="61">
        <f>SUMIFS('Ctas Pagar'!$G:$G,'Ctas Pagar'!$M:$M,'Fluxo de Caixa'!$AW$6,'Ctas Pagar'!$C:$C,'Fluxo de Caixa'!$A24)</f>
        <v>0</v>
      </c>
      <c r="AX24" s="61">
        <f>SUMIFS('Ctas Pagar'!$G:$G,'Ctas Pagar'!$J:$J,'Fluxo de Caixa'!$AX$6,'Ctas Pagar'!$C:$C,'Fluxo de Caixa'!$A24)</f>
        <v>0</v>
      </c>
      <c r="AY24" s="61">
        <f>SUMIFS('Ctas Pagar'!$G:$G,'Ctas Pagar'!$M:$M,'Fluxo de Caixa'!$AY$6,'Ctas Pagar'!$C:$C,'Fluxo de Caixa'!$A24)</f>
        <v>0</v>
      </c>
      <c r="AZ24" s="61">
        <f>SUMIFS('Ctas Pagar'!$G:$G,'Ctas Pagar'!$J:$J,'Fluxo de Caixa'!$AZ$6,'Ctas Pagar'!$C:$C,'Fluxo de Caixa'!$A24)</f>
        <v>0</v>
      </c>
      <c r="BA24" s="61">
        <f>SUMIFS('Ctas Pagar'!$G:$G,'Ctas Pagar'!$M:$M,'Fluxo de Caixa'!$BA$6,'Ctas Pagar'!$C:$C,'Fluxo de Caixa'!$A24)</f>
        <v>0</v>
      </c>
      <c r="BB24" s="61">
        <f>SUMIFS('Ctas Pagar'!$G:$G,'Ctas Pagar'!$J:$J,'Fluxo de Caixa'!$BB$6,'Ctas Pagar'!$C:$C,'Fluxo de Caixa'!$A24)</f>
        <v>0</v>
      </c>
      <c r="BC24" s="61">
        <f>SUMIFS('Ctas Pagar'!$G:$G,'Ctas Pagar'!$M:$M,'Fluxo de Caixa'!$BC$6,'Ctas Pagar'!$C:$C,'Fluxo de Caixa'!$A24)</f>
        <v>0</v>
      </c>
      <c r="BD24" s="61">
        <f>SUMIFS('Ctas Pagar'!$G:$G,'Ctas Pagar'!$J:$J,'Fluxo de Caixa'!$BD$6,'Ctas Pagar'!$C:$C,'Fluxo de Caixa'!$A24)</f>
        <v>0</v>
      </c>
      <c r="BE24" s="61">
        <f>SUMIFS('Ctas Pagar'!$G:$G,'Ctas Pagar'!$M:$M,'Fluxo de Caixa'!$BE$6,'Ctas Pagar'!$C:$C,'Fluxo de Caixa'!$A24)</f>
        <v>0</v>
      </c>
      <c r="BF24" s="61">
        <f>SUMIFS('Ctas Pagar'!$G:$G,'Ctas Pagar'!$J:$J,'Fluxo de Caixa'!$BF$6,'Ctas Pagar'!$C:$C,'Fluxo de Caixa'!$A24)</f>
        <v>0</v>
      </c>
      <c r="BG24" s="61">
        <f>SUMIFS('Ctas Pagar'!$G:$G,'Ctas Pagar'!$M:$M,'Fluxo de Caixa'!$BG$6,'Ctas Pagar'!$C:$C,'Fluxo de Caixa'!$A24)</f>
        <v>0</v>
      </c>
      <c r="BH24" s="61">
        <f>SUMIFS('Ctas Pagar'!$G:$G,'Ctas Pagar'!$J:$J,'Fluxo de Caixa'!$BH$6,'Ctas Pagar'!$C:$C,'Fluxo de Caixa'!$A24)</f>
        <v>0</v>
      </c>
      <c r="BI24" s="61">
        <f>SUMIFS('Ctas Pagar'!$G:$G,'Ctas Pagar'!$M:$M,'Fluxo de Caixa'!$BI$6,'Ctas Pagar'!$C:$C,'Fluxo de Caixa'!$A24)</f>
        <v>0</v>
      </c>
      <c r="BJ24" s="61">
        <f>SUMIFS('Ctas Pagar'!$G:$G,'Ctas Pagar'!$J:$J,'Fluxo de Caixa'!$BJ$6,'Ctas Pagar'!$C:$C,'Fluxo de Caixa'!$A24)</f>
        <v>0</v>
      </c>
      <c r="BK24" s="61">
        <f>SUMIFS('Ctas Pagar'!$G:$G,'Ctas Pagar'!$M:$M,'Fluxo de Caixa'!$BK$6,'Ctas Pagar'!$C:$C,'Fluxo de Caixa'!$A24)</f>
        <v>0</v>
      </c>
      <c r="BL24" s="61">
        <f>SUMIFS('Ctas Pagar'!$G:$G,'Ctas Pagar'!$J:$J,'Fluxo de Caixa'!$BL$6,'Ctas Pagar'!$C:$C,'Fluxo de Caixa'!$A24)</f>
        <v>0</v>
      </c>
      <c r="BM24" s="61">
        <f>SUMIFS('Ctas Pagar'!$G:$G,'Ctas Pagar'!$M:$M,'Fluxo de Caixa'!$BM$6,'Ctas Pagar'!$C:$C,'Fluxo de Caixa'!$A24)</f>
        <v>0</v>
      </c>
      <c r="BN24" s="71"/>
      <c r="BO24" s="71"/>
      <c r="BP24" s="71"/>
      <c r="BQ24" s="71"/>
      <c r="BR24" s="71"/>
    </row>
    <row r="25" spans="1:70">
      <c r="A25" s="6" t="str">
        <f>'Plano de Contas'!A33</f>
        <v>4.1.3 Taxas Cartão</v>
      </c>
      <c r="B25" s="60">
        <f>SUMIFS('Ctas Pagar'!$G:$G,'Ctas Pagar'!$J:$J,'Fluxo de Caixa'!$B$6,'Ctas Pagar'!$C:$C,'Fluxo de Caixa'!$A25)</f>
        <v>1000</v>
      </c>
      <c r="C25" s="61">
        <f>SUMIFS('Ctas Pagar'!$G:$G,'Ctas Pagar'!$M:$M,'Fluxo de Caixa'!$C$6,'Ctas Pagar'!$C:$C,'Fluxo de Caixa'!$A25)</f>
        <v>1000</v>
      </c>
      <c r="D25" s="61">
        <f>SUMIFS('Ctas Pagar'!$G:$G,'Ctas Pagar'!$J:$J,'Fluxo de Caixa'!$D$6,'Ctas Pagar'!$C:$C,'Fluxo de Caixa'!$A25)</f>
        <v>0</v>
      </c>
      <c r="E25" s="61">
        <f>SUMIFS('Ctas Pagar'!$G:$G,'Ctas Pagar'!$M:$M,'Fluxo de Caixa'!$E$6,'Ctas Pagar'!$C:$C,'Fluxo de Caixa'!$A25)</f>
        <v>0</v>
      </c>
      <c r="F25" s="61">
        <f>SUMIFS('Ctas Pagar'!$G:$G,'Ctas Pagar'!$J:$J,'Fluxo de Caixa'!$F$6,'Ctas Pagar'!$C:$C,'Fluxo de Caixa'!$A25)</f>
        <v>0</v>
      </c>
      <c r="G25" s="61">
        <f>SUMIFS('Ctas Pagar'!$G:$G,'Ctas Pagar'!$M:$M,'Fluxo de Caixa'!$G$6,'Ctas Pagar'!$C:$C,'Fluxo de Caixa'!$A25)</f>
        <v>0</v>
      </c>
      <c r="H25" s="61">
        <f>SUMIFS('Ctas Pagar'!$G:$G,'Ctas Pagar'!$J:$J,'Fluxo de Caixa'!$H$6,'Ctas Pagar'!$C:$C,'Fluxo de Caixa'!$A25)</f>
        <v>0</v>
      </c>
      <c r="I25" s="61">
        <f>SUMIFS('Ctas Pagar'!$G:$G,'Ctas Pagar'!$M:$M,'Fluxo de Caixa'!$I$6,'Ctas Pagar'!$C:$C,'Fluxo de Caixa'!$A25)</f>
        <v>0</v>
      </c>
      <c r="J25" s="61">
        <f>SUMIFS('Ctas Pagar'!$G:$G,'Ctas Pagar'!$J:$J,'Fluxo de Caixa'!$J$6,'Ctas Pagar'!$C:$C,'Fluxo de Caixa'!$A25)</f>
        <v>0</v>
      </c>
      <c r="K25" s="61">
        <f>SUMIFS('Ctas Pagar'!$G:$G,'Ctas Pagar'!$M:$M,'Fluxo de Caixa'!$K$6,'Ctas Pagar'!$C:$C,'Fluxo de Caixa'!$A25)</f>
        <v>0</v>
      </c>
      <c r="L25" s="61">
        <f>SUMIFS('Ctas Pagar'!$G:$G,'Ctas Pagar'!$J:$J,'Fluxo de Caixa'!$L$6,'Ctas Pagar'!$C:$C,'Fluxo de Caixa'!$A25)</f>
        <v>0</v>
      </c>
      <c r="M25" s="61">
        <f>SUMIFS('Ctas Pagar'!$G:$G,'Ctas Pagar'!$M:$M,'Fluxo de Caixa'!$M$6,'Ctas Pagar'!$C:$C,'Fluxo de Caixa'!$A25)</f>
        <v>0</v>
      </c>
      <c r="N25" s="61">
        <f>SUMIFS('Ctas Pagar'!$G:$G,'Ctas Pagar'!$J:$J,'Fluxo de Caixa'!$N$6,'Ctas Pagar'!$C:$C,'Fluxo de Caixa'!$A25)</f>
        <v>0</v>
      </c>
      <c r="O25" s="61">
        <f>SUMIFS('Ctas Pagar'!$G:$G,'Ctas Pagar'!$M:$M,'Fluxo de Caixa'!$O$6,'Ctas Pagar'!$C:$C,'Fluxo de Caixa'!$A25)</f>
        <v>0</v>
      </c>
      <c r="P25" s="61">
        <f>SUMIFS('Ctas Pagar'!$G:$G,'Ctas Pagar'!$J:$J,'Fluxo de Caixa'!$P$6,'Ctas Pagar'!$C:$C,'Fluxo de Caixa'!$A25)</f>
        <v>0</v>
      </c>
      <c r="Q25" s="61">
        <f>SUMIFS('Ctas Pagar'!$G:$G,'Ctas Pagar'!$M:$M,'Fluxo de Caixa'!$Q$6,'Ctas Pagar'!$C:$C,'Fluxo de Caixa'!$A25)</f>
        <v>0</v>
      </c>
      <c r="R25" s="61">
        <f>SUMIFS('Ctas Pagar'!$G:$G,'Ctas Pagar'!$J:$J,'Fluxo de Caixa'!$R$6,'Ctas Pagar'!$C:$C,'Fluxo de Caixa'!$A25)</f>
        <v>0</v>
      </c>
      <c r="S25" s="61">
        <f>SUMIFS('Ctas Pagar'!$G:$G,'Ctas Pagar'!$M:$M,'Fluxo de Caixa'!$S$6,'Ctas Pagar'!$C:$C,'Fluxo de Caixa'!$A25)</f>
        <v>0</v>
      </c>
      <c r="T25" s="61">
        <f>SUMIFS('Ctas Pagar'!$G:$G,'Ctas Pagar'!$J:$J,'Fluxo de Caixa'!$T$6,'Ctas Pagar'!$C:$C,'Fluxo de Caixa'!$A25)</f>
        <v>0</v>
      </c>
      <c r="U25" s="61">
        <f>SUMIFS('Ctas Pagar'!$G:$G,'Ctas Pagar'!$M:$M,'Fluxo de Caixa'!$U$6,'Ctas Pagar'!$C:$C,'Fluxo de Caixa'!$A25)</f>
        <v>0</v>
      </c>
      <c r="V25" s="61">
        <f>SUMIFS('Ctas Pagar'!$G:$G,'Ctas Pagar'!$J:$J,'Fluxo de Caixa'!$V$6,'Ctas Pagar'!$C:$C,'Fluxo de Caixa'!$A25)</f>
        <v>0</v>
      </c>
      <c r="W25" s="61">
        <f>SUMIFS('Ctas Pagar'!$G:$G,'Ctas Pagar'!$M:$M,'Fluxo de Caixa'!$W$6,'Ctas Pagar'!$C:$C,'Fluxo de Caixa'!$A25)</f>
        <v>0</v>
      </c>
      <c r="X25" s="61">
        <f>SUMIFS('Ctas Pagar'!$G:$G,'Ctas Pagar'!$J:$J,'Fluxo de Caixa'!$X$6,'Ctas Pagar'!$C:$C,'Fluxo de Caixa'!$A25)</f>
        <v>0</v>
      </c>
      <c r="Y25" s="61">
        <f>SUMIFS('Ctas Pagar'!$G:$G,'Ctas Pagar'!$M:$M,'Fluxo de Caixa'!$Y$6,'Ctas Pagar'!$C:$C,'Fluxo de Caixa'!$A25)</f>
        <v>0</v>
      </c>
      <c r="Z25" s="61">
        <f>SUMIFS('Ctas Pagar'!$G:$G,'Ctas Pagar'!$J:$J,'Fluxo de Caixa'!$Z$6,'Ctas Pagar'!$C:$C,'Fluxo de Caixa'!$A25)</f>
        <v>0</v>
      </c>
      <c r="AA25" s="61">
        <f>SUMIFS('Ctas Pagar'!$G:$G,'Ctas Pagar'!$M:$M,'Fluxo de Caixa'!$AA$6,'Ctas Pagar'!$C:$C,'Fluxo de Caixa'!$A25)</f>
        <v>0</v>
      </c>
      <c r="AB25" s="61">
        <f>SUMIFS('Ctas Pagar'!$G:$G,'Ctas Pagar'!$J:$J,'Fluxo de Caixa'!$AB$6,'Ctas Pagar'!$C:$C,'Fluxo de Caixa'!$A25)</f>
        <v>0</v>
      </c>
      <c r="AC25" s="61">
        <f>SUMIFS('Ctas Pagar'!$G:$G,'Ctas Pagar'!$M:$M,'Fluxo de Caixa'!$AC$6,'Ctas Pagar'!$C:$C,'Fluxo de Caixa'!$A25)</f>
        <v>0</v>
      </c>
      <c r="AD25" s="61">
        <f>SUMIFS('Ctas Pagar'!$G:$G,'Ctas Pagar'!$J:$J,'Fluxo de Caixa'!$AD$6,'Ctas Pagar'!$C:$C,'Fluxo de Caixa'!$A25)</f>
        <v>0</v>
      </c>
      <c r="AE25" s="61">
        <f>SUMIFS('Ctas Pagar'!$G:$G,'Ctas Pagar'!$M:$M,'Fluxo de Caixa'!$AE$6,'Ctas Pagar'!$C:$C,'Fluxo de Caixa'!$A25)</f>
        <v>0</v>
      </c>
      <c r="AF25" s="61">
        <f>SUMIFS('Ctas Pagar'!$G:$G,'Ctas Pagar'!$J:$J,'Fluxo de Caixa'!$AF$6,'Ctas Pagar'!$C:$C,'Fluxo de Caixa'!$A25)</f>
        <v>0</v>
      </c>
      <c r="AG25" s="61">
        <f>SUMIFS('Ctas Pagar'!$G:$G,'Ctas Pagar'!$M:$M,'Fluxo de Caixa'!$AG$6,'Ctas Pagar'!$C:$C,'Fluxo de Caixa'!$A25)</f>
        <v>0</v>
      </c>
      <c r="AH25" s="61">
        <f>SUMIFS('Ctas Pagar'!$G:$G,'Ctas Pagar'!$J:$J,'Fluxo de Caixa'!$AH$6,'Ctas Pagar'!$C:$C,'Fluxo de Caixa'!$A25)</f>
        <v>0</v>
      </c>
      <c r="AI25" s="61">
        <f>SUMIFS('Ctas Pagar'!$G:$G,'Ctas Pagar'!$M:$M,'Fluxo de Caixa'!$AI$6,'Ctas Pagar'!$C:$C,'Fluxo de Caixa'!$A25)</f>
        <v>0</v>
      </c>
      <c r="AJ25" s="61">
        <f>SUMIFS('Ctas Pagar'!$G:$G,'Ctas Pagar'!$J:$J,'Fluxo de Caixa'!$AJ$6,'Ctas Pagar'!$C:$C,'Fluxo de Caixa'!$A25)</f>
        <v>0</v>
      </c>
      <c r="AK25" s="61">
        <f>SUMIFS('Ctas Pagar'!$G:$G,'Ctas Pagar'!$M:$M,'Fluxo de Caixa'!$AK$6,'Ctas Pagar'!$C:$C,'Fluxo de Caixa'!$A25)</f>
        <v>0</v>
      </c>
      <c r="AL25" s="61">
        <f>SUMIFS('Ctas Pagar'!$G:$G,'Ctas Pagar'!$J:$J,'Fluxo de Caixa'!$AL$6,'Ctas Pagar'!$C:$C,'Fluxo de Caixa'!$A25)</f>
        <v>0</v>
      </c>
      <c r="AM25" s="61">
        <f>SUMIFS('Ctas Pagar'!$G:$G,'Ctas Pagar'!$M:$M,'Fluxo de Caixa'!$AM$6,'Ctas Pagar'!$C:$C,'Fluxo de Caixa'!$A25)</f>
        <v>0</v>
      </c>
      <c r="AN25" s="61">
        <f>SUMIFS('Ctas Pagar'!$G:$G,'Ctas Pagar'!$J:$J,'Fluxo de Caixa'!$AN$6,'Ctas Pagar'!$C:$C,'Fluxo de Caixa'!$A25)</f>
        <v>0</v>
      </c>
      <c r="AO25" s="61">
        <f>SUMIFS('Ctas Pagar'!$G:$G,'Ctas Pagar'!$M:$M,'Fluxo de Caixa'!$AO$6,'Ctas Pagar'!$C:$C,'Fluxo de Caixa'!$A25)</f>
        <v>0</v>
      </c>
      <c r="AP25" s="61">
        <f>SUMIFS('Ctas Pagar'!$G:$G,'Ctas Pagar'!$J:$J,'Fluxo de Caixa'!$AP$6,'Ctas Pagar'!$C:$C,'Fluxo de Caixa'!$A25)</f>
        <v>0</v>
      </c>
      <c r="AQ25" s="61">
        <f>SUMIFS('Ctas Pagar'!$G:$G,'Ctas Pagar'!$M:$M,'Fluxo de Caixa'!$AQ$6,'Ctas Pagar'!$C:$C,'Fluxo de Caixa'!$A25)</f>
        <v>0</v>
      </c>
      <c r="AR25" s="61">
        <f>SUMIFS('Ctas Pagar'!$G:$G,'Ctas Pagar'!$J:$J,'Fluxo de Caixa'!$AR$6,'Ctas Pagar'!$C:$C,'Fluxo de Caixa'!$A25)</f>
        <v>0</v>
      </c>
      <c r="AS25" s="61">
        <f>SUMIFS('Ctas Pagar'!$G:$G,'Ctas Pagar'!$M:$M,'Fluxo de Caixa'!$AS$6,'Ctas Pagar'!$C:$C,'Fluxo de Caixa'!$A25)</f>
        <v>0</v>
      </c>
      <c r="AT25" s="61">
        <f>SUMIFS('Ctas Pagar'!$G:$G,'Ctas Pagar'!$J:$J,'Fluxo de Caixa'!$AT$6,'Ctas Pagar'!$C:$C,'Fluxo de Caixa'!$A25)</f>
        <v>0</v>
      </c>
      <c r="AU25" s="61">
        <f>SUMIFS('Ctas Pagar'!$G:$G,'Ctas Pagar'!$M:$M,'Fluxo de Caixa'!$AU$6,'Ctas Pagar'!$C:$C,'Fluxo de Caixa'!$A25)</f>
        <v>0</v>
      </c>
      <c r="AV25" s="61">
        <f>SUMIFS('Ctas Pagar'!$G:$G,'Ctas Pagar'!$J:$J,'Fluxo de Caixa'!$AV$6,'Ctas Pagar'!$C:$C,'Fluxo de Caixa'!$A25)</f>
        <v>0</v>
      </c>
      <c r="AW25" s="61">
        <f>SUMIFS('Ctas Pagar'!$G:$G,'Ctas Pagar'!$M:$M,'Fluxo de Caixa'!$AW$6,'Ctas Pagar'!$C:$C,'Fluxo de Caixa'!$A25)</f>
        <v>0</v>
      </c>
      <c r="AX25" s="61">
        <f>SUMIFS('Ctas Pagar'!$G:$G,'Ctas Pagar'!$J:$J,'Fluxo de Caixa'!$AX$6,'Ctas Pagar'!$C:$C,'Fluxo de Caixa'!$A25)</f>
        <v>0</v>
      </c>
      <c r="AY25" s="61">
        <f>SUMIFS('Ctas Pagar'!$G:$G,'Ctas Pagar'!$M:$M,'Fluxo de Caixa'!$AY$6,'Ctas Pagar'!$C:$C,'Fluxo de Caixa'!$A25)</f>
        <v>0</v>
      </c>
      <c r="AZ25" s="61">
        <f>SUMIFS('Ctas Pagar'!$G:$G,'Ctas Pagar'!$J:$J,'Fluxo de Caixa'!$AZ$6,'Ctas Pagar'!$C:$C,'Fluxo de Caixa'!$A25)</f>
        <v>0</v>
      </c>
      <c r="BA25" s="61">
        <f>SUMIFS('Ctas Pagar'!$G:$G,'Ctas Pagar'!$M:$M,'Fluxo de Caixa'!$BA$6,'Ctas Pagar'!$C:$C,'Fluxo de Caixa'!$A25)</f>
        <v>0</v>
      </c>
      <c r="BB25" s="61">
        <f>SUMIFS('Ctas Pagar'!$G:$G,'Ctas Pagar'!$J:$J,'Fluxo de Caixa'!$BB$6,'Ctas Pagar'!$C:$C,'Fluxo de Caixa'!$A25)</f>
        <v>0</v>
      </c>
      <c r="BC25" s="61">
        <f>SUMIFS('Ctas Pagar'!$G:$G,'Ctas Pagar'!$M:$M,'Fluxo de Caixa'!$BC$6,'Ctas Pagar'!$C:$C,'Fluxo de Caixa'!$A25)</f>
        <v>0</v>
      </c>
      <c r="BD25" s="61">
        <f>SUMIFS('Ctas Pagar'!$G:$G,'Ctas Pagar'!$J:$J,'Fluxo de Caixa'!$BD$6,'Ctas Pagar'!$C:$C,'Fluxo de Caixa'!$A25)</f>
        <v>0</v>
      </c>
      <c r="BE25" s="61">
        <f>SUMIFS('Ctas Pagar'!$G:$G,'Ctas Pagar'!$M:$M,'Fluxo de Caixa'!$BE$6,'Ctas Pagar'!$C:$C,'Fluxo de Caixa'!$A25)</f>
        <v>0</v>
      </c>
      <c r="BF25" s="61">
        <f>SUMIFS('Ctas Pagar'!$G:$G,'Ctas Pagar'!$J:$J,'Fluxo de Caixa'!$BF$6,'Ctas Pagar'!$C:$C,'Fluxo de Caixa'!$A25)</f>
        <v>0</v>
      </c>
      <c r="BG25" s="61">
        <f>SUMIFS('Ctas Pagar'!$G:$G,'Ctas Pagar'!$M:$M,'Fluxo de Caixa'!$BG$6,'Ctas Pagar'!$C:$C,'Fluxo de Caixa'!$A25)</f>
        <v>0</v>
      </c>
      <c r="BH25" s="61">
        <f>SUMIFS('Ctas Pagar'!$G:$G,'Ctas Pagar'!$J:$J,'Fluxo de Caixa'!$BH$6,'Ctas Pagar'!$C:$C,'Fluxo de Caixa'!$A25)</f>
        <v>0</v>
      </c>
      <c r="BI25" s="61">
        <f>SUMIFS('Ctas Pagar'!$G:$G,'Ctas Pagar'!$M:$M,'Fluxo de Caixa'!$BI$6,'Ctas Pagar'!$C:$C,'Fluxo de Caixa'!$A25)</f>
        <v>0</v>
      </c>
      <c r="BJ25" s="61">
        <f>SUMIFS('Ctas Pagar'!$G:$G,'Ctas Pagar'!$J:$J,'Fluxo de Caixa'!$BJ$6,'Ctas Pagar'!$C:$C,'Fluxo de Caixa'!$A25)</f>
        <v>0</v>
      </c>
      <c r="BK25" s="61">
        <f>SUMIFS('Ctas Pagar'!$G:$G,'Ctas Pagar'!$M:$M,'Fluxo de Caixa'!$BK$6,'Ctas Pagar'!$C:$C,'Fluxo de Caixa'!$A25)</f>
        <v>0</v>
      </c>
      <c r="BL25" s="61">
        <f>SUMIFS('Ctas Pagar'!$G:$G,'Ctas Pagar'!$J:$J,'Fluxo de Caixa'!$BL$6,'Ctas Pagar'!$C:$C,'Fluxo de Caixa'!$A25)</f>
        <v>0</v>
      </c>
      <c r="BM25" s="61">
        <f>SUMIFS('Ctas Pagar'!$G:$G,'Ctas Pagar'!$M:$M,'Fluxo de Caixa'!$BM$6,'Ctas Pagar'!$C:$C,'Fluxo de Caixa'!$A25)</f>
        <v>0</v>
      </c>
      <c r="BN25" s="71"/>
      <c r="BO25" s="71"/>
      <c r="BP25" s="71"/>
      <c r="BQ25" s="71"/>
      <c r="BR25" s="71"/>
    </row>
    <row r="26" spans="1:70">
      <c r="A26" s="6" t="str">
        <f>'Plano de Contas'!A34</f>
        <v>4.1.4 Outros Impostos</v>
      </c>
      <c r="B26" s="60">
        <f>SUMIFS('Ctas Pagar'!$G:$G,'Ctas Pagar'!$J:$J,'Fluxo de Caixa'!$B$6,'Ctas Pagar'!$C:$C,'Fluxo de Caixa'!$A26)</f>
        <v>1000</v>
      </c>
      <c r="C26" s="61">
        <f>SUMIFS('Ctas Pagar'!$G:$G,'Ctas Pagar'!$M:$M,'Fluxo de Caixa'!$C$6,'Ctas Pagar'!$C:$C,'Fluxo de Caixa'!$A26)</f>
        <v>1000</v>
      </c>
      <c r="D26" s="61">
        <f>SUMIFS('Ctas Pagar'!$G:$G,'Ctas Pagar'!$J:$J,'Fluxo de Caixa'!$D$6,'Ctas Pagar'!$C:$C,'Fluxo de Caixa'!$A26)</f>
        <v>0</v>
      </c>
      <c r="E26" s="61">
        <f>SUMIFS('Ctas Pagar'!$G:$G,'Ctas Pagar'!$M:$M,'Fluxo de Caixa'!$E$6,'Ctas Pagar'!$C:$C,'Fluxo de Caixa'!$A26)</f>
        <v>0</v>
      </c>
      <c r="F26" s="61">
        <f>SUMIFS('Ctas Pagar'!$G:$G,'Ctas Pagar'!$J:$J,'Fluxo de Caixa'!$F$6,'Ctas Pagar'!$C:$C,'Fluxo de Caixa'!$A26)</f>
        <v>0</v>
      </c>
      <c r="G26" s="61">
        <f>SUMIFS('Ctas Pagar'!$G:$G,'Ctas Pagar'!$M:$M,'Fluxo de Caixa'!$G$6,'Ctas Pagar'!$C:$C,'Fluxo de Caixa'!$A26)</f>
        <v>0</v>
      </c>
      <c r="H26" s="61">
        <f>SUMIFS('Ctas Pagar'!$G:$G,'Ctas Pagar'!$J:$J,'Fluxo de Caixa'!$H$6,'Ctas Pagar'!$C:$C,'Fluxo de Caixa'!$A26)</f>
        <v>0</v>
      </c>
      <c r="I26" s="61">
        <f>SUMIFS('Ctas Pagar'!$G:$G,'Ctas Pagar'!$M:$M,'Fluxo de Caixa'!$I$6,'Ctas Pagar'!$C:$C,'Fluxo de Caixa'!$A26)</f>
        <v>0</v>
      </c>
      <c r="J26" s="61">
        <f>SUMIFS('Ctas Pagar'!$G:$G,'Ctas Pagar'!$J:$J,'Fluxo de Caixa'!$J$6,'Ctas Pagar'!$C:$C,'Fluxo de Caixa'!$A26)</f>
        <v>0</v>
      </c>
      <c r="K26" s="61">
        <f>SUMIFS('Ctas Pagar'!$G:$G,'Ctas Pagar'!$M:$M,'Fluxo de Caixa'!$K$6,'Ctas Pagar'!$C:$C,'Fluxo de Caixa'!$A26)</f>
        <v>0</v>
      </c>
      <c r="L26" s="61">
        <f>SUMIFS('Ctas Pagar'!$G:$G,'Ctas Pagar'!$J:$J,'Fluxo de Caixa'!$L$6,'Ctas Pagar'!$C:$C,'Fluxo de Caixa'!$A26)</f>
        <v>0</v>
      </c>
      <c r="M26" s="61">
        <f>SUMIFS('Ctas Pagar'!$G:$G,'Ctas Pagar'!$M:$M,'Fluxo de Caixa'!$M$6,'Ctas Pagar'!$C:$C,'Fluxo de Caixa'!$A26)</f>
        <v>0</v>
      </c>
      <c r="N26" s="61">
        <f>SUMIFS('Ctas Pagar'!$G:$G,'Ctas Pagar'!$J:$J,'Fluxo de Caixa'!$N$6,'Ctas Pagar'!$C:$C,'Fluxo de Caixa'!$A26)</f>
        <v>0</v>
      </c>
      <c r="O26" s="61">
        <f>SUMIFS('Ctas Pagar'!$G:$G,'Ctas Pagar'!$M:$M,'Fluxo de Caixa'!$O$6,'Ctas Pagar'!$C:$C,'Fluxo de Caixa'!$A26)</f>
        <v>0</v>
      </c>
      <c r="P26" s="61">
        <f>SUMIFS('Ctas Pagar'!$G:$G,'Ctas Pagar'!$J:$J,'Fluxo de Caixa'!$P$6,'Ctas Pagar'!$C:$C,'Fluxo de Caixa'!$A26)</f>
        <v>0</v>
      </c>
      <c r="Q26" s="61">
        <f>SUMIFS('Ctas Pagar'!$G:$G,'Ctas Pagar'!$M:$M,'Fluxo de Caixa'!$Q$6,'Ctas Pagar'!$C:$C,'Fluxo de Caixa'!$A26)</f>
        <v>0</v>
      </c>
      <c r="R26" s="61">
        <f>SUMIFS('Ctas Pagar'!$G:$G,'Ctas Pagar'!$J:$J,'Fluxo de Caixa'!$R$6,'Ctas Pagar'!$C:$C,'Fluxo de Caixa'!$A26)</f>
        <v>0</v>
      </c>
      <c r="S26" s="61">
        <f>SUMIFS('Ctas Pagar'!$G:$G,'Ctas Pagar'!$M:$M,'Fluxo de Caixa'!$S$6,'Ctas Pagar'!$C:$C,'Fluxo de Caixa'!$A26)</f>
        <v>0</v>
      </c>
      <c r="T26" s="61">
        <f>SUMIFS('Ctas Pagar'!$G:$G,'Ctas Pagar'!$J:$J,'Fluxo de Caixa'!$T$6,'Ctas Pagar'!$C:$C,'Fluxo de Caixa'!$A26)</f>
        <v>0</v>
      </c>
      <c r="U26" s="61">
        <f>SUMIFS('Ctas Pagar'!$G:$G,'Ctas Pagar'!$M:$M,'Fluxo de Caixa'!$U$6,'Ctas Pagar'!$C:$C,'Fluxo de Caixa'!$A26)</f>
        <v>0</v>
      </c>
      <c r="V26" s="61">
        <f>SUMIFS('Ctas Pagar'!$G:$G,'Ctas Pagar'!$J:$J,'Fluxo de Caixa'!$V$6,'Ctas Pagar'!$C:$C,'Fluxo de Caixa'!$A26)</f>
        <v>0</v>
      </c>
      <c r="W26" s="61">
        <f>SUMIFS('Ctas Pagar'!$G:$G,'Ctas Pagar'!$M:$M,'Fluxo de Caixa'!$W$6,'Ctas Pagar'!$C:$C,'Fluxo de Caixa'!$A26)</f>
        <v>0</v>
      </c>
      <c r="X26" s="61">
        <f>SUMIFS('Ctas Pagar'!$G:$G,'Ctas Pagar'!$J:$J,'Fluxo de Caixa'!$X$6,'Ctas Pagar'!$C:$C,'Fluxo de Caixa'!$A26)</f>
        <v>0</v>
      </c>
      <c r="Y26" s="61">
        <f>SUMIFS('Ctas Pagar'!$G:$G,'Ctas Pagar'!$M:$M,'Fluxo de Caixa'!$Y$6,'Ctas Pagar'!$C:$C,'Fluxo de Caixa'!$A26)</f>
        <v>0</v>
      </c>
      <c r="Z26" s="61">
        <f>SUMIFS('Ctas Pagar'!$G:$G,'Ctas Pagar'!$J:$J,'Fluxo de Caixa'!$Z$6,'Ctas Pagar'!$C:$C,'Fluxo de Caixa'!$A26)</f>
        <v>0</v>
      </c>
      <c r="AA26" s="61">
        <f>SUMIFS('Ctas Pagar'!$G:$G,'Ctas Pagar'!$M:$M,'Fluxo de Caixa'!$AA$6,'Ctas Pagar'!$C:$C,'Fluxo de Caixa'!$A26)</f>
        <v>0</v>
      </c>
      <c r="AB26" s="61">
        <f>SUMIFS('Ctas Pagar'!$G:$G,'Ctas Pagar'!$J:$J,'Fluxo de Caixa'!$AB$6,'Ctas Pagar'!$C:$C,'Fluxo de Caixa'!$A26)</f>
        <v>0</v>
      </c>
      <c r="AC26" s="61">
        <f>SUMIFS('Ctas Pagar'!$G:$G,'Ctas Pagar'!$M:$M,'Fluxo de Caixa'!$AC$6,'Ctas Pagar'!$C:$C,'Fluxo de Caixa'!$A26)</f>
        <v>0</v>
      </c>
      <c r="AD26" s="61">
        <f>SUMIFS('Ctas Pagar'!$G:$G,'Ctas Pagar'!$J:$J,'Fluxo de Caixa'!$AD$6,'Ctas Pagar'!$C:$C,'Fluxo de Caixa'!$A26)</f>
        <v>0</v>
      </c>
      <c r="AE26" s="61">
        <f>SUMIFS('Ctas Pagar'!$G:$G,'Ctas Pagar'!$M:$M,'Fluxo de Caixa'!$AE$6,'Ctas Pagar'!$C:$C,'Fluxo de Caixa'!$A26)</f>
        <v>0</v>
      </c>
      <c r="AF26" s="61">
        <f>SUMIFS('Ctas Pagar'!$G:$G,'Ctas Pagar'!$J:$J,'Fluxo de Caixa'!$AF$6,'Ctas Pagar'!$C:$C,'Fluxo de Caixa'!$A26)</f>
        <v>0</v>
      </c>
      <c r="AG26" s="61">
        <f>SUMIFS('Ctas Pagar'!$G:$G,'Ctas Pagar'!$M:$M,'Fluxo de Caixa'!$AG$6,'Ctas Pagar'!$C:$C,'Fluxo de Caixa'!$A26)</f>
        <v>0</v>
      </c>
      <c r="AH26" s="61">
        <f>SUMIFS('Ctas Pagar'!$G:$G,'Ctas Pagar'!$J:$J,'Fluxo de Caixa'!$AH$6,'Ctas Pagar'!$C:$C,'Fluxo de Caixa'!$A26)</f>
        <v>0</v>
      </c>
      <c r="AI26" s="61">
        <f>SUMIFS('Ctas Pagar'!$G:$G,'Ctas Pagar'!$M:$M,'Fluxo de Caixa'!$AI$6,'Ctas Pagar'!$C:$C,'Fluxo de Caixa'!$A26)</f>
        <v>0</v>
      </c>
      <c r="AJ26" s="61">
        <f>SUMIFS('Ctas Pagar'!$G:$G,'Ctas Pagar'!$J:$J,'Fluxo de Caixa'!$AJ$6,'Ctas Pagar'!$C:$C,'Fluxo de Caixa'!$A26)</f>
        <v>0</v>
      </c>
      <c r="AK26" s="61">
        <f>SUMIFS('Ctas Pagar'!$G:$G,'Ctas Pagar'!$M:$M,'Fluxo de Caixa'!$AK$6,'Ctas Pagar'!$C:$C,'Fluxo de Caixa'!$A26)</f>
        <v>0</v>
      </c>
      <c r="AL26" s="61">
        <f>SUMIFS('Ctas Pagar'!$G:$G,'Ctas Pagar'!$J:$J,'Fluxo de Caixa'!$AL$6,'Ctas Pagar'!$C:$C,'Fluxo de Caixa'!$A26)</f>
        <v>0</v>
      </c>
      <c r="AM26" s="61">
        <f>SUMIFS('Ctas Pagar'!$G:$G,'Ctas Pagar'!$M:$M,'Fluxo de Caixa'!$AM$6,'Ctas Pagar'!$C:$C,'Fluxo de Caixa'!$A26)</f>
        <v>0</v>
      </c>
      <c r="AN26" s="61">
        <f>SUMIFS('Ctas Pagar'!$G:$G,'Ctas Pagar'!$J:$J,'Fluxo de Caixa'!$AN$6,'Ctas Pagar'!$C:$C,'Fluxo de Caixa'!$A26)</f>
        <v>0</v>
      </c>
      <c r="AO26" s="61">
        <f>SUMIFS('Ctas Pagar'!$G:$G,'Ctas Pagar'!$M:$M,'Fluxo de Caixa'!$AO$6,'Ctas Pagar'!$C:$C,'Fluxo de Caixa'!$A26)</f>
        <v>0</v>
      </c>
      <c r="AP26" s="61">
        <f>SUMIFS('Ctas Pagar'!$G:$G,'Ctas Pagar'!$J:$J,'Fluxo de Caixa'!$AP$6,'Ctas Pagar'!$C:$C,'Fluxo de Caixa'!$A26)</f>
        <v>0</v>
      </c>
      <c r="AQ26" s="61">
        <f>SUMIFS('Ctas Pagar'!$G:$G,'Ctas Pagar'!$M:$M,'Fluxo de Caixa'!$AQ$6,'Ctas Pagar'!$C:$C,'Fluxo de Caixa'!$A26)</f>
        <v>0</v>
      </c>
      <c r="AR26" s="61">
        <f>SUMIFS('Ctas Pagar'!$G:$G,'Ctas Pagar'!$J:$J,'Fluxo de Caixa'!$AR$6,'Ctas Pagar'!$C:$C,'Fluxo de Caixa'!$A26)</f>
        <v>0</v>
      </c>
      <c r="AS26" s="61">
        <f>SUMIFS('Ctas Pagar'!$G:$G,'Ctas Pagar'!$M:$M,'Fluxo de Caixa'!$AS$6,'Ctas Pagar'!$C:$C,'Fluxo de Caixa'!$A26)</f>
        <v>0</v>
      </c>
      <c r="AT26" s="61">
        <f>SUMIFS('Ctas Pagar'!$G:$G,'Ctas Pagar'!$J:$J,'Fluxo de Caixa'!$AT$6,'Ctas Pagar'!$C:$C,'Fluxo de Caixa'!$A26)</f>
        <v>0</v>
      </c>
      <c r="AU26" s="61">
        <f>SUMIFS('Ctas Pagar'!$G:$G,'Ctas Pagar'!$M:$M,'Fluxo de Caixa'!$AU$6,'Ctas Pagar'!$C:$C,'Fluxo de Caixa'!$A26)</f>
        <v>0</v>
      </c>
      <c r="AV26" s="61">
        <f>SUMIFS('Ctas Pagar'!$G:$G,'Ctas Pagar'!$J:$J,'Fluxo de Caixa'!$AV$6,'Ctas Pagar'!$C:$C,'Fluxo de Caixa'!$A26)</f>
        <v>0</v>
      </c>
      <c r="AW26" s="61">
        <f>SUMIFS('Ctas Pagar'!$G:$G,'Ctas Pagar'!$M:$M,'Fluxo de Caixa'!$AW$6,'Ctas Pagar'!$C:$C,'Fluxo de Caixa'!$A26)</f>
        <v>0</v>
      </c>
      <c r="AX26" s="61">
        <f>SUMIFS('Ctas Pagar'!$G:$G,'Ctas Pagar'!$J:$J,'Fluxo de Caixa'!$AX$6,'Ctas Pagar'!$C:$C,'Fluxo de Caixa'!$A26)</f>
        <v>0</v>
      </c>
      <c r="AY26" s="61">
        <f>SUMIFS('Ctas Pagar'!$G:$G,'Ctas Pagar'!$M:$M,'Fluxo de Caixa'!$AY$6,'Ctas Pagar'!$C:$C,'Fluxo de Caixa'!$A26)</f>
        <v>0</v>
      </c>
      <c r="AZ26" s="61">
        <f>SUMIFS('Ctas Pagar'!$G:$G,'Ctas Pagar'!$J:$J,'Fluxo de Caixa'!$AZ$6,'Ctas Pagar'!$C:$C,'Fluxo de Caixa'!$A26)</f>
        <v>0</v>
      </c>
      <c r="BA26" s="61">
        <f>SUMIFS('Ctas Pagar'!$G:$G,'Ctas Pagar'!$M:$M,'Fluxo de Caixa'!$BA$6,'Ctas Pagar'!$C:$C,'Fluxo de Caixa'!$A26)</f>
        <v>0</v>
      </c>
      <c r="BB26" s="61">
        <f>SUMIFS('Ctas Pagar'!$G:$G,'Ctas Pagar'!$J:$J,'Fluxo de Caixa'!$BB$6,'Ctas Pagar'!$C:$C,'Fluxo de Caixa'!$A26)</f>
        <v>0</v>
      </c>
      <c r="BC26" s="61">
        <f>SUMIFS('Ctas Pagar'!$G:$G,'Ctas Pagar'!$M:$M,'Fluxo de Caixa'!$BC$6,'Ctas Pagar'!$C:$C,'Fluxo de Caixa'!$A26)</f>
        <v>0</v>
      </c>
      <c r="BD26" s="61">
        <f>SUMIFS('Ctas Pagar'!$G:$G,'Ctas Pagar'!$J:$J,'Fluxo de Caixa'!$BD$6,'Ctas Pagar'!$C:$C,'Fluxo de Caixa'!$A26)</f>
        <v>0</v>
      </c>
      <c r="BE26" s="61">
        <f>SUMIFS('Ctas Pagar'!$G:$G,'Ctas Pagar'!$M:$M,'Fluxo de Caixa'!$BE$6,'Ctas Pagar'!$C:$C,'Fluxo de Caixa'!$A26)</f>
        <v>0</v>
      </c>
      <c r="BF26" s="61">
        <f>SUMIFS('Ctas Pagar'!$G:$G,'Ctas Pagar'!$J:$J,'Fluxo de Caixa'!$BF$6,'Ctas Pagar'!$C:$C,'Fluxo de Caixa'!$A26)</f>
        <v>0</v>
      </c>
      <c r="BG26" s="61">
        <f>SUMIFS('Ctas Pagar'!$G:$G,'Ctas Pagar'!$M:$M,'Fluxo de Caixa'!$BG$6,'Ctas Pagar'!$C:$C,'Fluxo de Caixa'!$A26)</f>
        <v>0</v>
      </c>
      <c r="BH26" s="61">
        <f>SUMIFS('Ctas Pagar'!$G:$G,'Ctas Pagar'!$J:$J,'Fluxo de Caixa'!$BH$6,'Ctas Pagar'!$C:$C,'Fluxo de Caixa'!$A26)</f>
        <v>0</v>
      </c>
      <c r="BI26" s="61">
        <f>SUMIFS('Ctas Pagar'!$G:$G,'Ctas Pagar'!$M:$M,'Fluxo de Caixa'!$BI$6,'Ctas Pagar'!$C:$C,'Fluxo de Caixa'!$A26)</f>
        <v>0</v>
      </c>
      <c r="BJ26" s="61">
        <f>SUMIFS('Ctas Pagar'!$G:$G,'Ctas Pagar'!$J:$J,'Fluxo de Caixa'!$BJ$6,'Ctas Pagar'!$C:$C,'Fluxo de Caixa'!$A26)</f>
        <v>0</v>
      </c>
      <c r="BK26" s="61">
        <f>SUMIFS('Ctas Pagar'!$G:$G,'Ctas Pagar'!$M:$M,'Fluxo de Caixa'!$BK$6,'Ctas Pagar'!$C:$C,'Fluxo de Caixa'!$A26)</f>
        <v>0</v>
      </c>
      <c r="BL26" s="61">
        <f>SUMIFS('Ctas Pagar'!$G:$G,'Ctas Pagar'!$J:$J,'Fluxo de Caixa'!$BL$6,'Ctas Pagar'!$C:$C,'Fluxo de Caixa'!$A26)</f>
        <v>0</v>
      </c>
      <c r="BM26" s="61">
        <f>SUMIFS('Ctas Pagar'!$G:$G,'Ctas Pagar'!$M:$M,'Fluxo de Caixa'!$BM$6,'Ctas Pagar'!$C:$C,'Fluxo de Caixa'!$A26)</f>
        <v>0</v>
      </c>
      <c r="BN26" s="71"/>
      <c r="BO26" s="71"/>
      <c r="BP26" s="71"/>
      <c r="BQ26" s="71"/>
      <c r="BR26" s="71"/>
    </row>
    <row r="27" spans="1:70">
      <c r="A27" s="6">
        <f>'Plano de Contas'!A35</f>
        <v>0</v>
      </c>
      <c r="B27" s="60">
        <f>SUMIFS('Ctas Pagar'!$G:$G,'Ctas Pagar'!$J:$J,'Fluxo de Caixa'!$B$6,'Ctas Pagar'!$C:$C,'Fluxo de Caixa'!$A27)</f>
        <v>0</v>
      </c>
      <c r="C27" s="61">
        <f>SUMIFS('Ctas Pagar'!$G:$G,'Ctas Pagar'!$M:$M,'Fluxo de Caixa'!$C$6,'Ctas Pagar'!$C:$C,'Fluxo de Caixa'!$A27)</f>
        <v>0</v>
      </c>
      <c r="D27" s="61">
        <f>SUMIFS('Ctas Pagar'!$G:$G,'Ctas Pagar'!$J:$J,'Fluxo de Caixa'!$D$6,'Ctas Pagar'!$C:$C,'Fluxo de Caixa'!$A27)</f>
        <v>0</v>
      </c>
      <c r="E27" s="61">
        <f>SUMIFS('Ctas Pagar'!$G:$G,'Ctas Pagar'!$M:$M,'Fluxo de Caixa'!$E$6,'Ctas Pagar'!$C:$C,'Fluxo de Caixa'!$A27)</f>
        <v>0</v>
      </c>
      <c r="F27" s="61">
        <f>SUMIFS('Ctas Pagar'!$G:$G,'Ctas Pagar'!$J:$J,'Fluxo de Caixa'!$F$6,'Ctas Pagar'!$C:$C,'Fluxo de Caixa'!$A27)</f>
        <v>0</v>
      </c>
      <c r="G27" s="61">
        <f>SUMIFS('Ctas Pagar'!$G:$G,'Ctas Pagar'!$M:$M,'Fluxo de Caixa'!$G$6,'Ctas Pagar'!$C:$C,'Fluxo de Caixa'!$A27)</f>
        <v>0</v>
      </c>
      <c r="H27" s="61">
        <f>SUMIFS('Ctas Pagar'!$G:$G,'Ctas Pagar'!$J:$J,'Fluxo de Caixa'!$H$6,'Ctas Pagar'!$C:$C,'Fluxo de Caixa'!$A27)</f>
        <v>0</v>
      </c>
      <c r="I27" s="61">
        <f>SUMIFS('Ctas Pagar'!$G:$G,'Ctas Pagar'!$M:$M,'Fluxo de Caixa'!$I$6,'Ctas Pagar'!$C:$C,'Fluxo de Caixa'!$A27)</f>
        <v>0</v>
      </c>
      <c r="J27" s="61">
        <f>SUMIFS('Ctas Pagar'!$G:$G,'Ctas Pagar'!$J:$J,'Fluxo de Caixa'!$J$6,'Ctas Pagar'!$C:$C,'Fluxo de Caixa'!$A27)</f>
        <v>0</v>
      </c>
      <c r="K27" s="61">
        <f>SUMIFS('Ctas Pagar'!$G:$G,'Ctas Pagar'!$M:$M,'Fluxo de Caixa'!$K$6,'Ctas Pagar'!$C:$C,'Fluxo de Caixa'!$A27)</f>
        <v>0</v>
      </c>
      <c r="L27" s="61">
        <f>SUMIFS('Ctas Pagar'!$G:$G,'Ctas Pagar'!$J:$J,'Fluxo de Caixa'!$L$6,'Ctas Pagar'!$C:$C,'Fluxo de Caixa'!$A27)</f>
        <v>0</v>
      </c>
      <c r="M27" s="61">
        <f>SUMIFS('Ctas Pagar'!$G:$G,'Ctas Pagar'!$M:$M,'Fluxo de Caixa'!$M$6,'Ctas Pagar'!$C:$C,'Fluxo de Caixa'!$A27)</f>
        <v>0</v>
      </c>
      <c r="N27" s="61">
        <f>SUMIFS('Ctas Pagar'!$G:$G,'Ctas Pagar'!$J:$J,'Fluxo de Caixa'!$N$6,'Ctas Pagar'!$C:$C,'Fluxo de Caixa'!$A27)</f>
        <v>0</v>
      </c>
      <c r="O27" s="61">
        <f>SUMIFS('Ctas Pagar'!$G:$G,'Ctas Pagar'!$M:$M,'Fluxo de Caixa'!$O$6,'Ctas Pagar'!$C:$C,'Fluxo de Caixa'!$A27)</f>
        <v>0</v>
      </c>
      <c r="P27" s="61">
        <f>SUMIFS('Ctas Pagar'!$G:$G,'Ctas Pagar'!$J:$J,'Fluxo de Caixa'!$P$6,'Ctas Pagar'!$C:$C,'Fluxo de Caixa'!$A27)</f>
        <v>0</v>
      </c>
      <c r="Q27" s="61">
        <f>SUMIFS('Ctas Pagar'!$G:$G,'Ctas Pagar'!$M:$M,'Fluxo de Caixa'!$Q$6,'Ctas Pagar'!$C:$C,'Fluxo de Caixa'!$A27)</f>
        <v>0</v>
      </c>
      <c r="R27" s="61">
        <f>SUMIFS('Ctas Pagar'!$G:$G,'Ctas Pagar'!$J:$J,'Fluxo de Caixa'!$R$6,'Ctas Pagar'!$C:$C,'Fluxo de Caixa'!$A27)</f>
        <v>0</v>
      </c>
      <c r="S27" s="61">
        <f>SUMIFS('Ctas Pagar'!$G:$G,'Ctas Pagar'!$M:$M,'Fluxo de Caixa'!$S$6,'Ctas Pagar'!$C:$C,'Fluxo de Caixa'!$A27)</f>
        <v>0</v>
      </c>
      <c r="T27" s="61">
        <f>SUMIFS('Ctas Pagar'!$G:$G,'Ctas Pagar'!$J:$J,'Fluxo de Caixa'!$T$6,'Ctas Pagar'!$C:$C,'Fluxo de Caixa'!$A27)</f>
        <v>0</v>
      </c>
      <c r="U27" s="61">
        <f>SUMIFS('Ctas Pagar'!$G:$G,'Ctas Pagar'!$M:$M,'Fluxo de Caixa'!$U$6,'Ctas Pagar'!$C:$C,'Fluxo de Caixa'!$A27)</f>
        <v>0</v>
      </c>
      <c r="V27" s="61">
        <f>SUMIFS('Ctas Pagar'!$G:$G,'Ctas Pagar'!$J:$J,'Fluxo de Caixa'!$V$6,'Ctas Pagar'!$C:$C,'Fluxo de Caixa'!$A27)</f>
        <v>0</v>
      </c>
      <c r="W27" s="61">
        <f>SUMIFS('Ctas Pagar'!$G:$G,'Ctas Pagar'!$M:$M,'Fluxo de Caixa'!$W$6,'Ctas Pagar'!$C:$C,'Fluxo de Caixa'!$A27)</f>
        <v>0</v>
      </c>
      <c r="X27" s="61">
        <f>SUMIFS('Ctas Pagar'!$G:$G,'Ctas Pagar'!$J:$J,'Fluxo de Caixa'!$X$6,'Ctas Pagar'!$C:$C,'Fluxo de Caixa'!$A27)</f>
        <v>0</v>
      </c>
      <c r="Y27" s="61">
        <f>SUMIFS('Ctas Pagar'!$G:$G,'Ctas Pagar'!$M:$M,'Fluxo de Caixa'!$Y$6,'Ctas Pagar'!$C:$C,'Fluxo de Caixa'!$A27)</f>
        <v>0</v>
      </c>
      <c r="Z27" s="61">
        <f>SUMIFS('Ctas Pagar'!$G:$G,'Ctas Pagar'!$J:$J,'Fluxo de Caixa'!$Z$6,'Ctas Pagar'!$C:$C,'Fluxo de Caixa'!$A27)</f>
        <v>0</v>
      </c>
      <c r="AA27" s="61">
        <f>SUMIFS('Ctas Pagar'!$G:$G,'Ctas Pagar'!$M:$M,'Fluxo de Caixa'!$AA$6,'Ctas Pagar'!$C:$C,'Fluxo de Caixa'!$A27)</f>
        <v>0</v>
      </c>
      <c r="AB27" s="61">
        <f>SUMIFS('Ctas Pagar'!$G:$G,'Ctas Pagar'!$J:$J,'Fluxo de Caixa'!$AB$6,'Ctas Pagar'!$C:$C,'Fluxo de Caixa'!$A27)</f>
        <v>0</v>
      </c>
      <c r="AC27" s="61">
        <f>SUMIFS('Ctas Pagar'!$G:$G,'Ctas Pagar'!$M:$M,'Fluxo de Caixa'!$AC$6,'Ctas Pagar'!$C:$C,'Fluxo de Caixa'!$A27)</f>
        <v>0</v>
      </c>
      <c r="AD27" s="61">
        <f>SUMIFS('Ctas Pagar'!$G:$G,'Ctas Pagar'!$J:$J,'Fluxo de Caixa'!$AD$6,'Ctas Pagar'!$C:$C,'Fluxo de Caixa'!$A27)</f>
        <v>0</v>
      </c>
      <c r="AE27" s="61">
        <f>SUMIFS('Ctas Pagar'!$G:$G,'Ctas Pagar'!$M:$M,'Fluxo de Caixa'!$AE$6,'Ctas Pagar'!$C:$C,'Fluxo de Caixa'!$A27)</f>
        <v>0</v>
      </c>
      <c r="AF27" s="61">
        <f>SUMIFS('Ctas Pagar'!$G:$G,'Ctas Pagar'!$J:$J,'Fluxo de Caixa'!$AF$6,'Ctas Pagar'!$C:$C,'Fluxo de Caixa'!$A27)</f>
        <v>0</v>
      </c>
      <c r="AG27" s="61">
        <f>SUMIFS('Ctas Pagar'!$G:$G,'Ctas Pagar'!$M:$M,'Fluxo de Caixa'!$AG$6,'Ctas Pagar'!$C:$C,'Fluxo de Caixa'!$A27)</f>
        <v>0</v>
      </c>
      <c r="AH27" s="61">
        <f>SUMIFS('Ctas Pagar'!$G:$G,'Ctas Pagar'!$J:$J,'Fluxo de Caixa'!$AH$6,'Ctas Pagar'!$C:$C,'Fluxo de Caixa'!$A27)</f>
        <v>0</v>
      </c>
      <c r="AI27" s="61">
        <f>SUMIFS('Ctas Pagar'!$G:$G,'Ctas Pagar'!$M:$M,'Fluxo de Caixa'!$AI$6,'Ctas Pagar'!$C:$C,'Fluxo de Caixa'!$A27)</f>
        <v>0</v>
      </c>
      <c r="AJ27" s="61">
        <f>SUMIFS('Ctas Pagar'!$G:$G,'Ctas Pagar'!$J:$J,'Fluxo de Caixa'!$AJ$6,'Ctas Pagar'!$C:$C,'Fluxo de Caixa'!$A27)</f>
        <v>0</v>
      </c>
      <c r="AK27" s="61">
        <f>SUMIFS('Ctas Pagar'!$G:$G,'Ctas Pagar'!$M:$M,'Fluxo de Caixa'!$AK$6,'Ctas Pagar'!$C:$C,'Fluxo de Caixa'!$A27)</f>
        <v>0</v>
      </c>
      <c r="AL27" s="61">
        <f>SUMIFS('Ctas Pagar'!$G:$G,'Ctas Pagar'!$J:$J,'Fluxo de Caixa'!$AL$6,'Ctas Pagar'!$C:$C,'Fluxo de Caixa'!$A27)</f>
        <v>0</v>
      </c>
      <c r="AM27" s="61">
        <f>SUMIFS('Ctas Pagar'!$G:$G,'Ctas Pagar'!$M:$M,'Fluxo de Caixa'!$AM$6,'Ctas Pagar'!$C:$C,'Fluxo de Caixa'!$A27)</f>
        <v>0</v>
      </c>
      <c r="AN27" s="61">
        <f>SUMIFS('Ctas Pagar'!$G:$G,'Ctas Pagar'!$J:$J,'Fluxo de Caixa'!$AN$6,'Ctas Pagar'!$C:$C,'Fluxo de Caixa'!$A27)</f>
        <v>0</v>
      </c>
      <c r="AO27" s="61">
        <f>SUMIFS('Ctas Pagar'!$G:$G,'Ctas Pagar'!$M:$M,'Fluxo de Caixa'!$AO$6,'Ctas Pagar'!$C:$C,'Fluxo de Caixa'!$A27)</f>
        <v>0</v>
      </c>
      <c r="AP27" s="61">
        <f>SUMIFS('Ctas Pagar'!$G:$G,'Ctas Pagar'!$J:$J,'Fluxo de Caixa'!$AP$6,'Ctas Pagar'!$C:$C,'Fluxo de Caixa'!$A27)</f>
        <v>0</v>
      </c>
      <c r="AQ27" s="61">
        <f>SUMIFS('Ctas Pagar'!$G:$G,'Ctas Pagar'!$M:$M,'Fluxo de Caixa'!$AQ$6,'Ctas Pagar'!$C:$C,'Fluxo de Caixa'!$A27)</f>
        <v>0</v>
      </c>
      <c r="AR27" s="61">
        <f>SUMIFS('Ctas Pagar'!$G:$G,'Ctas Pagar'!$J:$J,'Fluxo de Caixa'!$AR$6,'Ctas Pagar'!$C:$C,'Fluxo de Caixa'!$A27)</f>
        <v>0</v>
      </c>
      <c r="AS27" s="61">
        <f>SUMIFS('Ctas Pagar'!$G:$G,'Ctas Pagar'!$M:$M,'Fluxo de Caixa'!$AS$6,'Ctas Pagar'!$C:$C,'Fluxo de Caixa'!$A27)</f>
        <v>0</v>
      </c>
      <c r="AT27" s="61">
        <f>SUMIFS('Ctas Pagar'!$G:$G,'Ctas Pagar'!$J:$J,'Fluxo de Caixa'!$AT$6,'Ctas Pagar'!$C:$C,'Fluxo de Caixa'!$A27)</f>
        <v>0</v>
      </c>
      <c r="AU27" s="61">
        <f>SUMIFS('Ctas Pagar'!$G:$G,'Ctas Pagar'!$M:$M,'Fluxo de Caixa'!$AU$6,'Ctas Pagar'!$C:$C,'Fluxo de Caixa'!$A27)</f>
        <v>0</v>
      </c>
      <c r="AV27" s="61">
        <f>SUMIFS('Ctas Pagar'!$G:$G,'Ctas Pagar'!$J:$J,'Fluxo de Caixa'!$AV$6,'Ctas Pagar'!$C:$C,'Fluxo de Caixa'!$A27)</f>
        <v>0</v>
      </c>
      <c r="AW27" s="61">
        <f>SUMIFS('Ctas Pagar'!$G:$G,'Ctas Pagar'!$M:$M,'Fluxo de Caixa'!$AW$6,'Ctas Pagar'!$C:$C,'Fluxo de Caixa'!$A27)</f>
        <v>0</v>
      </c>
      <c r="AX27" s="61">
        <f>SUMIFS('Ctas Pagar'!$G:$G,'Ctas Pagar'!$J:$J,'Fluxo de Caixa'!$AX$6,'Ctas Pagar'!$C:$C,'Fluxo de Caixa'!$A27)</f>
        <v>0</v>
      </c>
      <c r="AY27" s="61">
        <f>SUMIFS('Ctas Pagar'!$G:$G,'Ctas Pagar'!$M:$M,'Fluxo de Caixa'!$AY$6,'Ctas Pagar'!$C:$C,'Fluxo de Caixa'!$A27)</f>
        <v>0</v>
      </c>
      <c r="AZ27" s="61">
        <f>SUMIFS('Ctas Pagar'!$G:$G,'Ctas Pagar'!$J:$J,'Fluxo de Caixa'!$AZ$6,'Ctas Pagar'!$C:$C,'Fluxo de Caixa'!$A27)</f>
        <v>0</v>
      </c>
      <c r="BA27" s="61">
        <f>SUMIFS('Ctas Pagar'!$G:$G,'Ctas Pagar'!$M:$M,'Fluxo de Caixa'!$BA$6,'Ctas Pagar'!$C:$C,'Fluxo de Caixa'!$A27)</f>
        <v>0</v>
      </c>
      <c r="BB27" s="61">
        <f>SUMIFS('Ctas Pagar'!$G:$G,'Ctas Pagar'!$J:$J,'Fluxo de Caixa'!$BB$6,'Ctas Pagar'!$C:$C,'Fluxo de Caixa'!$A27)</f>
        <v>0</v>
      </c>
      <c r="BC27" s="61">
        <f>SUMIFS('Ctas Pagar'!$G:$G,'Ctas Pagar'!$M:$M,'Fluxo de Caixa'!$BC$6,'Ctas Pagar'!$C:$C,'Fluxo de Caixa'!$A27)</f>
        <v>0</v>
      </c>
      <c r="BD27" s="61">
        <f>SUMIFS('Ctas Pagar'!$G:$G,'Ctas Pagar'!$J:$J,'Fluxo de Caixa'!$BD$6,'Ctas Pagar'!$C:$C,'Fluxo de Caixa'!$A27)</f>
        <v>0</v>
      </c>
      <c r="BE27" s="61">
        <f>SUMIFS('Ctas Pagar'!$G:$G,'Ctas Pagar'!$M:$M,'Fluxo de Caixa'!$BE$6,'Ctas Pagar'!$C:$C,'Fluxo de Caixa'!$A27)</f>
        <v>0</v>
      </c>
      <c r="BF27" s="61">
        <f>SUMIFS('Ctas Pagar'!$G:$G,'Ctas Pagar'!$J:$J,'Fluxo de Caixa'!$BF$6,'Ctas Pagar'!$C:$C,'Fluxo de Caixa'!$A27)</f>
        <v>0</v>
      </c>
      <c r="BG27" s="61">
        <f>SUMIFS('Ctas Pagar'!$G:$G,'Ctas Pagar'!$M:$M,'Fluxo de Caixa'!$BG$6,'Ctas Pagar'!$C:$C,'Fluxo de Caixa'!$A27)</f>
        <v>0</v>
      </c>
      <c r="BH27" s="61">
        <f>SUMIFS('Ctas Pagar'!$G:$G,'Ctas Pagar'!$J:$J,'Fluxo de Caixa'!$BH$6,'Ctas Pagar'!$C:$C,'Fluxo de Caixa'!$A27)</f>
        <v>0</v>
      </c>
      <c r="BI27" s="61">
        <f>SUMIFS('Ctas Pagar'!$G:$G,'Ctas Pagar'!$M:$M,'Fluxo de Caixa'!$BI$6,'Ctas Pagar'!$C:$C,'Fluxo de Caixa'!$A27)</f>
        <v>0</v>
      </c>
      <c r="BJ27" s="61">
        <f>SUMIFS('Ctas Pagar'!$G:$G,'Ctas Pagar'!$J:$J,'Fluxo de Caixa'!$BJ$6,'Ctas Pagar'!$C:$C,'Fluxo de Caixa'!$A27)</f>
        <v>0</v>
      </c>
      <c r="BK27" s="61">
        <f>SUMIFS('Ctas Pagar'!$G:$G,'Ctas Pagar'!$M:$M,'Fluxo de Caixa'!$BK$6,'Ctas Pagar'!$C:$C,'Fluxo de Caixa'!$A27)</f>
        <v>0</v>
      </c>
      <c r="BL27" s="61">
        <f>SUMIFS('Ctas Pagar'!$G:$G,'Ctas Pagar'!$J:$J,'Fluxo de Caixa'!$BL$6,'Ctas Pagar'!$C:$C,'Fluxo de Caixa'!$A27)</f>
        <v>0</v>
      </c>
      <c r="BM27" s="61">
        <f>SUMIFS('Ctas Pagar'!$G:$G,'Ctas Pagar'!$M:$M,'Fluxo de Caixa'!$BM$6,'Ctas Pagar'!$C:$C,'Fluxo de Caixa'!$A27)</f>
        <v>0</v>
      </c>
      <c r="BN27" s="71"/>
      <c r="BO27" s="71"/>
      <c r="BP27" s="71"/>
      <c r="BQ27" s="71"/>
      <c r="BR27" s="71"/>
    </row>
    <row r="28" spans="1:70">
      <c r="A28" s="6">
        <f>'Plano de Contas'!A36</f>
        <v>0</v>
      </c>
      <c r="B28" s="60">
        <f>SUMIFS('Ctas Pagar'!$G:$G,'Ctas Pagar'!$J:$J,'Fluxo de Caixa'!$B$6,'Ctas Pagar'!$C:$C,'Fluxo de Caixa'!$A28)</f>
        <v>0</v>
      </c>
      <c r="C28" s="61">
        <f>SUMIFS('Ctas Pagar'!$G:$G,'Ctas Pagar'!$M:$M,'Fluxo de Caixa'!$C$6,'Ctas Pagar'!$C:$C,'Fluxo de Caixa'!$A28)</f>
        <v>0</v>
      </c>
      <c r="D28" s="61">
        <f>SUMIFS('Ctas Pagar'!$G:$G,'Ctas Pagar'!$J:$J,'Fluxo de Caixa'!$D$6,'Ctas Pagar'!$C:$C,'Fluxo de Caixa'!$A28)</f>
        <v>0</v>
      </c>
      <c r="E28" s="61">
        <f>SUMIFS('Ctas Pagar'!$G:$G,'Ctas Pagar'!$M:$M,'Fluxo de Caixa'!$E$6,'Ctas Pagar'!$C:$C,'Fluxo de Caixa'!$A28)</f>
        <v>0</v>
      </c>
      <c r="F28" s="61">
        <f>SUMIFS('Ctas Pagar'!$G:$G,'Ctas Pagar'!$J:$J,'Fluxo de Caixa'!$F$6,'Ctas Pagar'!$C:$C,'Fluxo de Caixa'!$A28)</f>
        <v>0</v>
      </c>
      <c r="G28" s="61">
        <f>SUMIFS('Ctas Pagar'!$G:$G,'Ctas Pagar'!$M:$M,'Fluxo de Caixa'!$G$6,'Ctas Pagar'!$C:$C,'Fluxo de Caixa'!$A28)</f>
        <v>0</v>
      </c>
      <c r="H28" s="61">
        <f>SUMIFS('Ctas Pagar'!$G:$G,'Ctas Pagar'!$J:$J,'Fluxo de Caixa'!$H$6,'Ctas Pagar'!$C:$C,'Fluxo de Caixa'!$A28)</f>
        <v>0</v>
      </c>
      <c r="I28" s="61">
        <f>SUMIFS('Ctas Pagar'!$G:$G,'Ctas Pagar'!$M:$M,'Fluxo de Caixa'!$I$6,'Ctas Pagar'!$C:$C,'Fluxo de Caixa'!$A28)</f>
        <v>0</v>
      </c>
      <c r="J28" s="61">
        <f>SUMIFS('Ctas Pagar'!$G:$G,'Ctas Pagar'!$J:$J,'Fluxo de Caixa'!$J$6,'Ctas Pagar'!$C:$C,'Fluxo de Caixa'!$A28)</f>
        <v>0</v>
      </c>
      <c r="K28" s="61">
        <f>SUMIFS('Ctas Pagar'!$G:$G,'Ctas Pagar'!$M:$M,'Fluxo de Caixa'!$K$6,'Ctas Pagar'!$C:$C,'Fluxo de Caixa'!$A28)</f>
        <v>0</v>
      </c>
      <c r="L28" s="61">
        <f>SUMIFS('Ctas Pagar'!$G:$G,'Ctas Pagar'!$J:$J,'Fluxo de Caixa'!$L$6,'Ctas Pagar'!$C:$C,'Fluxo de Caixa'!$A28)</f>
        <v>0</v>
      </c>
      <c r="M28" s="61">
        <f>SUMIFS('Ctas Pagar'!$G:$G,'Ctas Pagar'!$M:$M,'Fluxo de Caixa'!$M$6,'Ctas Pagar'!$C:$C,'Fluxo de Caixa'!$A28)</f>
        <v>0</v>
      </c>
      <c r="N28" s="61">
        <f>SUMIFS('Ctas Pagar'!$G:$G,'Ctas Pagar'!$J:$J,'Fluxo de Caixa'!$N$6,'Ctas Pagar'!$C:$C,'Fluxo de Caixa'!$A28)</f>
        <v>0</v>
      </c>
      <c r="O28" s="61">
        <f>SUMIFS('Ctas Pagar'!$G:$G,'Ctas Pagar'!$M:$M,'Fluxo de Caixa'!$O$6,'Ctas Pagar'!$C:$C,'Fluxo de Caixa'!$A28)</f>
        <v>0</v>
      </c>
      <c r="P28" s="61">
        <f>SUMIFS('Ctas Pagar'!$G:$G,'Ctas Pagar'!$J:$J,'Fluxo de Caixa'!$P$6,'Ctas Pagar'!$C:$C,'Fluxo de Caixa'!$A28)</f>
        <v>0</v>
      </c>
      <c r="Q28" s="61">
        <f>SUMIFS('Ctas Pagar'!$G:$G,'Ctas Pagar'!$M:$M,'Fluxo de Caixa'!$Q$6,'Ctas Pagar'!$C:$C,'Fluxo de Caixa'!$A28)</f>
        <v>0</v>
      </c>
      <c r="R28" s="61">
        <f>SUMIFS('Ctas Pagar'!$G:$G,'Ctas Pagar'!$J:$J,'Fluxo de Caixa'!$R$6,'Ctas Pagar'!$C:$C,'Fluxo de Caixa'!$A28)</f>
        <v>0</v>
      </c>
      <c r="S28" s="61">
        <f>SUMIFS('Ctas Pagar'!$G:$G,'Ctas Pagar'!$M:$M,'Fluxo de Caixa'!$S$6,'Ctas Pagar'!$C:$C,'Fluxo de Caixa'!$A28)</f>
        <v>0</v>
      </c>
      <c r="T28" s="61">
        <f>SUMIFS('Ctas Pagar'!$G:$G,'Ctas Pagar'!$J:$J,'Fluxo de Caixa'!$T$6,'Ctas Pagar'!$C:$C,'Fluxo de Caixa'!$A28)</f>
        <v>0</v>
      </c>
      <c r="U28" s="61">
        <f>SUMIFS('Ctas Pagar'!$G:$G,'Ctas Pagar'!$M:$M,'Fluxo de Caixa'!$U$6,'Ctas Pagar'!$C:$C,'Fluxo de Caixa'!$A28)</f>
        <v>0</v>
      </c>
      <c r="V28" s="61">
        <f>SUMIFS('Ctas Pagar'!$G:$G,'Ctas Pagar'!$J:$J,'Fluxo de Caixa'!$V$6,'Ctas Pagar'!$C:$C,'Fluxo de Caixa'!$A28)</f>
        <v>0</v>
      </c>
      <c r="W28" s="61">
        <f>SUMIFS('Ctas Pagar'!$G:$G,'Ctas Pagar'!$M:$M,'Fluxo de Caixa'!$W$6,'Ctas Pagar'!$C:$C,'Fluxo de Caixa'!$A28)</f>
        <v>0</v>
      </c>
      <c r="X28" s="61">
        <f>SUMIFS('Ctas Pagar'!$G:$G,'Ctas Pagar'!$J:$J,'Fluxo de Caixa'!$X$6,'Ctas Pagar'!$C:$C,'Fluxo de Caixa'!$A28)</f>
        <v>0</v>
      </c>
      <c r="Y28" s="61">
        <f>SUMIFS('Ctas Pagar'!$G:$G,'Ctas Pagar'!$M:$M,'Fluxo de Caixa'!$Y$6,'Ctas Pagar'!$C:$C,'Fluxo de Caixa'!$A28)</f>
        <v>0</v>
      </c>
      <c r="Z28" s="61">
        <f>SUMIFS('Ctas Pagar'!$G:$G,'Ctas Pagar'!$J:$J,'Fluxo de Caixa'!$Z$6,'Ctas Pagar'!$C:$C,'Fluxo de Caixa'!$A28)</f>
        <v>0</v>
      </c>
      <c r="AA28" s="61">
        <f>SUMIFS('Ctas Pagar'!$G:$G,'Ctas Pagar'!$M:$M,'Fluxo de Caixa'!$AA$6,'Ctas Pagar'!$C:$C,'Fluxo de Caixa'!$A28)</f>
        <v>0</v>
      </c>
      <c r="AB28" s="61">
        <f>SUMIFS('Ctas Pagar'!$G:$G,'Ctas Pagar'!$J:$J,'Fluxo de Caixa'!$AB$6,'Ctas Pagar'!$C:$C,'Fluxo de Caixa'!$A28)</f>
        <v>0</v>
      </c>
      <c r="AC28" s="61">
        <f>SUMIFS('Ctas Pagar'!$G:$G,'Ctas Pagar'!$M:$M,'Fluxo de Caixa'!$AC$6,'Ctas Pagar'!$C:$C,'Fluxo de Caixa'!$A28)</f>
        <v>0</v>
      </c>
      <c r="AD28" s="61">
        <f>SUMIFS('Ctas Pagar'!$G:$G,'Ctas Pagar'!$J:$J,'Fluxo de Caixa'!$AD$6,'Ctas Pagar'!$C:$C,'Fluxo de Caixa'!$A28)</f>
        <v>0</v>
      </c>
      <c r="AE28" s="61">
        <f>SUMIFS('Ctas Pagar'!$G:$G,'Ctas Pagar'!$M:$M,'Fluxo de Caixa'!$AE$6,'Ctas Pagar'!$C:$C,'Fluxo de Caixa'!$A28)</f>
        <v>0</v>
      </c>
      <c r="AF28" s="61">
        <f>SUMIFS('Ctas Pagar'!$G:$G,'Ctas Pagar'!$J:$J,'Fluxo de Caixa'!$AF$6,'Ctas Pagar'!$C:$C,'Fluxo de Caixa'!$A28)</f>
        <v>0</v>
      </c>
      <c r="AG28" s="61">
        <f>SUMIFS('Ctas Pagar'!$G:$G,'Ctas Pagar'!$M:$M,'Fluxo de Caixa'!$AG$6,'Ctas Pagar'!$C:$C,'Fluxo de Caixa'!$A28)</f>
        <v>0</v>
      </c>
      <c r="AH28" s="61">
        <f>SUMIFS('Ctas Pagar'!$G:$G,'Ctas Pagar'!$J:$J,'Fluxo de Caixa'!$AH$6,'Ctas Pagar'!$C:$C,'Fluxo de Caixa'!$A28)</f>
        <v>0</v>
      </c>
      <c r="AI28" s="61">
        <f>SUMIFS('Ctas Pagar'!$G:$G,'Ctas Pagar'!$M:$M,'Fluxo de Caixa'!$AI$6,'Ctas Pagar'!$C:$C,'Fluxo de Caixa'!$A28)</f>
        <v>0</v>
      </c>
      <c r="AJ28" s="61">
        <f>SUMIFS('Ctas Pagar'!$G:$G,'Ctas Pagar'!$J:$J,'Fluxo de Caixa'!$AJ$6,'Ctas Pagar'!$C:$C,'Fluxo de Caixa'!$A28)</f>
        <v>0</v>
      </c>
      <c r="AK28" s="61">
        <f>SUMIFS('Ctas Pagar'!$G:$G,'Ctas Pagar'!$M:$M,'Fluxo de Caixa'!$AK$6,'Ctas Pagar'!$C:$C,'Fluxo de Caixa'!$A28)</f>
        <v>0</v>
      </c>
      <c r="AL28" s="61">
        <f>SUMIFS('Ctas Pagar'!$G:$G,'Ctas Pagar'!$J:$J,'Fluxo de Caixa'!$AL$6,'Ctas Pagar'!$C:$C,'Fluxo de Caixa'!$A28)</f>
        <v>0</v>
      </c>
      <c r="AM28" s="61">
        <f>SUMIFS('Ctas Pagar'!$G:$G,'Ctas Pagar'!$M:$M,'Fluxo de Caixa'!$AM$6,'Ctas Pagar'!$C:$C,'Fluxo de Caixa'!$A28)</f>
        <v>0</v>
      </c>
      <c r="AN28" s="61">
        <f>SUMIFS('Ctas Pagar'!$G:$G,'Ctas Pagar'!$J:$J,'Fluxo de Caixa'!$AN$6,'Ctas Pagar'!$C:$C,'Fluxo de Caixa'!$A28)</f>
        <v>0</v>
      </c>
      <c r="AO28" s="61">
        <f>SUMIFS('Ctas Pagar'!$G:$G,'Ctas Pagar'!$M:$M,'Fluxo de Caixa'!$AO$6,'Ctas Pagar'!$C:$C,'Fluxo de Caixa'!$A28)</f>
        <v>0</v>
      </c>
      <c r="AP28" s="61">
        <f>SUMIFS('Ctas Pagar'!$G:$G,'Ctas Pagar'!$J:$J,'Fluxo de Caixa'!$AP$6,'Ctas Pagar'!$C:$C,'Fluxo de Caixa'!$A28)</f>
        <v>0</v>
      </c>
      <c r="AQ28" s="61">
        <f>SUMIFS('Ctas Pagar'!$G:$G,'Ctas Pagar'!$M:$M,'Fluxo de Caixa'!$AQ$6,'Ctas Pagar'!$C:$C,'Fluxo de Caixa'!$A28)</f>
        <v>0</v>
      </c>
      <c r="AR28" s="61">
        <f>SUMIFS('Ctas Pagar'!$G:$G,'Ctas Pagar'!$J:$J,'Fluxo de Caixa'!$AR$6,'Ctas Pagar'!$C:$C,'Fluxo de Caixa'!$A28)</f>
        <v>0</v>
      </c>
      <c r="AS28" s="61">
        <f>SUMIFS('Ctas Pagar'!$G:$G,'Ctas Pagar'!$M:$M,'Fluxo de Caixa'!$AS$6,'Ctas Pagar'!$C:$C,'Fluxo de Caixa'!$A28)</f>
        <v>0</v>
      </c>
      <c r="AT28" s="61">
        <f>SUMIFS('Ctas Pagar'!$G:$G,'Ctas Pagar'!$J:$J,'Fluxo de Caixa'!$AT$6,'Ctas Pagar'!$C:$C,'Fluxo de Caixa'!$A28)</f>
        <v>0</v>
      </c>
      <c r="AU28" s="61">
        <f>SUMIFS('Ctas Pagar'!$G:$G,'Ctas Pagar'!$M:$M,'Fluxo de Caixa'!$AU$6,'Ctas Pagar'!$C:$C,'Fluxo de Caixa'!$A28)</f>
        <v>0</v>
      </c>
      <c r="AV28" s="61">
        <f>SUMIFS('Ctas Pagar'!$G:$G,'Ctas Pagar'!$J:$J,'Fluxo de Caixa'!$AV$6,'Ctas Pagar'!$C:$C,'Fluxo de Caixa'!$A28)</f>
        <v>0</v>
      </c>
      <c r="AW28" s="61">
        <f>SUMIFS('Ctas Pagar'!$G:$G,'Ctas Pagar'!$M:$M,'Fluxo de Caixa'!$AW$6,'Ctas Pagar'!$C:$C,'Fluxo de Caixa'!$A28)</f>
        <v>0</v>
      </c>
      <c r="AX28" s="61">
        <f>SUMIFS('Ctas Pagar'!$G:$G,'Ctas Pagar'!$J:$J,'Fluxo de Caixa'!$AX$6,'Ctas Pagar'!$C:$C,'Fluxo de Caixa'!$A28)</f>
        <v>0</v>
      </c>
      <c r="AY28" s="61">
        <f>SUMIFS('Ctas Pagar'!$G:$G,'Ctas Pagar'!$M:$M,'Fluxo de Caixa'!$AY$6,'Ctas Pagar'!$C:$C,'Fluxo de Caixa'!$A28)</f>
        <v>0</v>
      </c>
      <c r="AZ28" s="61">
        <f>SUMIFS('Ctas Pagar'!$G:$G,'Ctas Pagar'!$J:$J,'Fluxo de Caixa'!$AZ$6,'Ctas Pagar'!$C:$C,'Fluxo de Caixa'!$A28)</f>
        <v>0</v>
      </c>
      <c r="BA28" s="61">
        <f>SUMIFS('Ctas Pagar'!$G:$G,'Ctas Pagar'!$M:$M,'Fluxo de Caixa'!$BA$6,'Ctas Pagar'!$C:$C,'Fluxo de Caixa'!$A28)</f>
        <v>0</v>
      </c>
      <c r="BB28" s="61">
        <f>SUMIFS('Ctas Pagar'!$G:$G,'Ctas Pagar'!$J:$J,'Fluxo de Caixa'!$BB$6,'Ctas Pagar'!$C:$C,'Fluxo de Caixa'!$A28)</f>
        <v>0</v>
      </c>
      <c r="BC28" s="61">
        <f>SUMIFS('Ctas Pagar'!$G:$G,'Ctas Pagar'!$M:$M,'Fluxo de Caixa'!$BC$6,'Ctas Pagar'!$C:$C,'Fluxo de Caixa'!$A28)</f>
        <v>0</v>
      </c>
      <c r="BD28" s="61">
        <f>SUMIFS('Ctas Pagar'!$G:$G,'Ctas Pagar'!$J:$J,'Fluxo de Caixa'!$BD$6,'Ctas Pagar'!$C:$C,'Fluxo de Caixa'!$A28)</f>
        <v>0</v>
      </c>
      <c r="BE28" s="61">
        <f>SUMIFS('Ctas Pagar'!$G:$G,'Ctas Pagar'!$M:$M,'Fluxo de Caixa'!$BE$6,'Ctas Pagar'!$C:$C,'Fluxo de Caixa'!$A28)</f>
        <v>0</v>
      </c>
      <c r="BF28" s="61">
        <f>SUMIFS('Ctas Pagar'!$G:$G,'Ctas Pagar'!$J:$J,'Fluxo de Caixa'!$BF$6,'Ctas Pagar'!$C:$C,'Fluxo de Caixa'!$A28)</f>
        <v>0</v>
      </c>
      <c r="BG28" s="61">
        <f>SUMIFS('Ctas Pagar'!$G:$G,'Ctas Pagar'!$M:$M,'Fluxo de Caixa'!$BG$6,'Ctas Pagar'!$C:$C,'Fluxo de Caixa'!$A28)</f>
        <v>0</v>
      </c>
      <c r="BH28" s="61">
        <f>SUMIFS('Ctas Pagar'!$G:$G,'Ctas Pagar'!$J:$J,'Fluxo de Caixa'!$BH$6,'Ctas Pagar'!$C:$C,'Fluxo de Caixa'!$A28)</f>
        <v>0</v>
      </c>
      <c r="BI28" s="61">
        <f>SUMIFS('Ctas Pagar'!$G:$G,'Ctas Pagar'!$M:$M,'Fluxo de Caixa'!$BI$6,'Ctas Pagar'!$C:$C,'Fluxo de Caixa'!$A28)</f>
        <v>0</v>
      </c>
      <c r="BJ28" s="61">
        <f>SUMIFS('Ctas Pagar'!$G:$G,'Ctas Pagar'!$J:$J,'Fluxo de Caixa'!$BJ$6,'Ctas Pagar'!$C:$C,'Fluxo de Caixa'!$A28)</f>
        <v>0</v>
      </c>
      <c r="BK28" s="61">
        <f>SUMIFS('Ctas Pagar'!$G:$G,'Ctas Pagar'!$M:$M,'Fluxo de Caixa'!$BK$6,'Ctas Pagar'!$C:$C,'Fluxo de Caixa'!$A28)</f>
        <v>0</v>
      </c>
      <c r="BL28" s="61">
        <f>SUMIFS('Ctas Pagar'!$G:$G,'Ctas Pagar'!$J:$J,'Fluxo de Caixa'!$BL$6,'Ctas Pagar'!$C:$C,'Fluxo de Caixa'!$A28)</f>
        <v>0</v>
      </c>
      <c r="BM28" s="61">
        <f>SUMIFS('Ctas Pagar'!$G:$G,'Ctas Pagar'!$M:$M,'Fluxo de Caixa'!$BM$6,'Ctas Pagar'!$C:$C,'Fluxo de Caixa'!$A28)</f>
        <v>0</v>
      </c>
      <c r="BN28" s="71"/>
      <c r="BO28" s="71"/>
      <c r="BP28" s="71"/>
      <c r="BQ28" s="71"/>
      <c r="BR28" s="71"/>
    </row>
    <row r="29" spans="1:70">
      <c r="A29" s="6">
        <f>'Plano de Contas'!A37</f>
        <v>0</v>
      </c>
      <c r="B29" s="60">
        <f>SUMIFS('Ctas Pagar'!$G:$G,'Ctas Pagar'!$J:$J,'Fluxo de Caixa'!$B$6,'Ctas Pagar'!$C:$C,'Fluxo de Caixa'!$A29)</f>
        <v>0</v>
      </c>
      <c r="C29" s="61">
        <f>SUMIFS('Ctas Pagar'!$G:$G,'Ctas Pagar'!$M:$M,'Fluxo de Caixa'!$C$6,'Ctas Pagar'!$C:$C,'Fluxo de Caixa'!$A29)</f>
        <v>0</v>
      </c>
      <c r="D29" s="61">
        <f>SUMIFS('Ctas Pagar'!$G:$G,'Ctas Pagar'!$J:$J,'Fluxo de Caixa'!$D$6,'Ctas Pagar'!$C:$C,'Fluxo de Caixa'!$A29)</f>
        <v>0</v>
      </c>
      <c r="E29" s="61">
        <f>SUMIFS('Ctas Pagar'!$G:$G,'Ctas Pagar'!$M:$M,'Fluxo de Caixa'!$E$6,'Ctas Pagar'!$C:$C,'Fluxo de Caixa'!$A29)</f>
        <v>0</v>
      </c>
      <c r="F29" s="61">
        <f>SUMIFS('Ctas Pagar'!$G:$G,'Ctas Pagar'!$J:$J,'Fluxo de Caixa'!$F$6,'Ctas Pagar'!$C:$C,'Fluxo de Caixa'!$A29)</f>
        <v>0</v>
      </c>
      <c r="G29" s="61">
        <f>SUMIFS('Ctas Pagar'!$G:$G,'Ctas Pagar'!$M:$M,'Fluxo de Caixa'!$G$6,'Ctas Pagar'!$C:$C,'Fluxo de Caixa'!$A29)</f>
        <v>0</v>
      </c>
      <c r="H29" s="61">
        <f>SUMIFS('Ctas Pagar'!$G:$G,'Ctas Pagar'!$J:$J,'Fluxo de Caixa'!$H$6,'Ctas Pagar'!$C:$C,'Fluxo de Caixa'!$A29)</f>
        <v>0</v>
      </c>
      <c r="I29" s="61">
        <f>SUMIFS('Ctas Pagar'!$G:$G,'Ctas Pagar'!$M:$M,'Fluxo de Caixa'!$I$6,'Ctas Pagar'!$C:$C,'Fluxo de Caixa'!$A29)</f>
        <v>0</v>
      </c>
      <c r="J29" s="61">
        <f>SUMIFS('Ctas Pagar'!$G:$G,'Ctas Pagar'!$J:$J,'Fluxo de Caixa'!$J$6,'Ctas Pagar'!$C:$C,'Fluxo de Caixa'!$A29)</f>
        <v>0</v>
      </c>
      <c r="K29" s="61">
        <f>SUMIFS('Ctas Pagar'!$G:$G,'Ctas Pagar'!$M:$M,'Fluxo de Caixa'!$K$6,'Ctas Pagar'!$C:$C,'Fluxo de Caixa'!$A29)</f>
        <v>0</v>
      </c>
      <c r="L29" s="61">
        <f>SUMIFS('Ctas Pagar'!$G:$G,'Ctas Pagar'!$J:$J,'Fluxo de Caixa'!$L$6,'Ctas Pagar'!$C:$C,'Fluxo de Caixa'!$A29)</f>
        <v>0</v>
      </c>
      <c r="M29" s="61">
        <f>SUMIFS('Ctas Pagar'!$G:$G,'Ctas Pagar'!$M:$M,'Fluxo de Caixa'!$M$6,'Ctas Pagar'!$C:$C,'Fluxo de Caixa'!$A29)</f>
        <v>0</v>
      </c>
      <c r="N29" s="61">
        <f>SUMIFS('Ctas Pagar'!$G:$G,'Ctas Pagar'!$J:$J,'Fluxo de Caixa'!$N$6,'Ctas Pagar'!$C:$C,'Fluxo de Caixa'!$A29)</f>
        <v>0</v>
      </c>
      <c r="O29" s="61">
        <f>SUMIFS('Ctas Pagar'!$G:$G,'Ctas Pagar'!$M:$M,'Fluxo de Caixa'!$O$6,'Ctas Pagar'!$C:$C,'Fluxo de Caixa'!$A29)</f>
        <v>0</v>
      </c>
      <c r="P29" s="61">
        <f>SUMIFS('Ctas Pagar'!$G:$G,'Ctas Pagar'!$J:$J,'Fluxo de Caixa'!$P$6,'Ctas Pagar'!$C:$C,'Fluxo de Caixa'!$A29)</f>
        <v>0</v>
      </c>
      <c r="Q29" s="61">
        <f>SUMIFS('Ctas Pagar'!$G:$G,'Ctas Pagar'!$M:$M,'Fluxo de Caixa'!$Q$6,'Ctas Pagar'!$C:$C,'Fluxo de Caixa'!$A29)</f>
        <v>0</v>
      </c>
      <c r="R29" s="61">
        <f>SUMIFS('Ctas Pagar'!$G:$G,'Ctas Pagar'!$J:$J,'Fluxo de Caixa'!$R$6,'Ctas Pagar'!$C:$C,'Fluxo de Caixa'!$A29)</f>
        <v>0</v>
      </c>
      <c r="S29" s="61">
        <f>SUMIFS('Ctas Pagar'!$G:$G,'Ctas Pagar'!$M:$M,'Fluxo de Caixa'!$S$6,'Ctas Pagar'!$C:$C,'Fluxo de Caixa'!$A29)</f>
        <v>0</v>
      </c>
      <c r="T29" s="61">
        <f>SUMIFS('Ctas Pagar'!$G:$G,'Ctas Pagar'!$J:$J,'Fluxo de Caixa'!$T$6,'Ctas Pagar'!$C:$C,'Fluxo de Caixa'!$A29)</f>
        <v>0</v>
      </c>
      <c r="U29" s="61">
        <f>SUMIFS('Ctas Pagar'!$G:$G,'Ctas Pagar'!$M:$M,'Fluxo de Caixa'!$U$6,'Ctas Pagar'!$C:$C,'Fluxo de Caixa'!$A29)</f>
        <v>0</v>
      </c>
      <c r="V29" s="61">
        <f>SUMIFS('Ctas Pagar'!$G:$G,'Ctas Pagar'!$J:$J,'Fluxo de Caixa'!$V$6,'Ctas Pagar'!$C:$C,'Fluxo de Caixa'!$A29)</f>
        <v>0</v>
      </c>
      <c r="W29" s="61">
        <f>SUMIFS('Ctas Pagar'!$G:$G,'Ctas Pagar'!$M:$M,'Fluxo de Caixa'!$W$6,'Ctas Pagar'!$C:$C,'Fluxo de Caixa'!$A29)</f>
        <v>0</v>
      </c>
      <c r="X29" s="61">
        <f>SUMIFS('Ctas Pagar'!$G:$G,'Ctas Pagar'!$J:$J,'Fluxo de Caixa'!$X$6,'Ctas Pagar'!$C:$C,'Fluxo de Caixa'!$A29)</f>
        <v>0</v>
      </c>
      <c r="Y29" s="61">
        <f>SUMIFS('Ctas Pagar'!$G:$G,'Ctas Pagar'!$M:$M,'Fluxo de Caixa'!$Y$6,'Ctas Pagar'!$C:$C,'Fluxo de Caixa'!$A29)</f>
        <v>0</v>
      </c>
      <c r="Z29" s="61">
        <f>SUMIFS('Ctas Pagar'!$G:$G,'Ctas Pagar'!$J:$J,'Fluxo de Caixa'!$Z$6,'Ctas Pagar'!$C:$C,'Fluxo de Caixa'!$A29)</f>
        <v>0</v>
      </c>
      <c r="AA29" s="61">
        <f>SUMIFS('Ctas Pagar'!$G:$G,'Ctas Pagar'!$M:$M,'Fluxo de Caixa'!$AA$6,'Ctas Pagar'!$C:$C,'Fluxo de Caixa'!$A29)</f>
        <v>0</v>
      </c>
      <c r="AB29" s="61">
        <f>SUMIFS('Ctas Pagar'!$G:$G,'Ctas Pagar'!$J:$J,'Fluxo de Caixa'!$AB$6,'Ctas Pagar'!$C:$C,'Fluxo de Caixa'!$A29)</f>
        <v>0</v>
      </c>
      <c r="AC29" s="61">
        <f>SUMIFS('Ctas Pagar'!$G:$G,'Ctas Pagar'!$M:$M,'Fluxo de Caixa'!$AC$6,'Ctas Pagar'!$C:$C,'Fluxo de Caixa'!$A29)</f>
        <v>0</v>
      </c>
      <c r="AD29" s="61">
        <f>SUMIFS('Ctas Pagar'!$G:$G,'Ctas Pagar'!$J:$J,'Fluxo de Caixa'!$AD$6,'Ctas Pagar'!$C:$C,'Fluxo de Caixa'!$A29)</f>
        <v>0</v>
      </c>
      <c r="AE29" s="61">
        <f>SUMIFS('Ctas Pagar'!$G:$G,'Ctas Pagar'!$M:$M,'Fluxo de Caixa'!$AE$6,'Ctas Pagar'!$C:$C,'Fluxo de Caixa'!$A29)</f>
        <v>0</v>
      </c>
      <c r="AF29" s="61">
        <f>SUMIFS('Ctas Pagar'!$G:$G,'Ctas Pagar'!$J:$J,'Fluxo de Caixa'!$AF$6,'Ctas Pagar'!$C:$C,'Fluxo de Caixa'!$A29)</f>
        <v>0</v>
      </c>
      <c r="AG29" s="61">
        <f>SUMIFS('Ctas Pagar'!$G:$G,'Ctas Pagar'!$M:$M,'Fluxo de Caixa'!$AG$6,'Ctas Pagar'!$C:$C,'Fluxo de Caixa'!$A29)</f>
        <v>0</v>
      </c>
      <c r="AH29" s="61">
        <f>SUMIFS('Ctas Pagar'!$G:$G,'Ctas Pagar'!$J:$J,'Fluxo de Caixa'!$AH$6,'Ctas Pagar'!$C:$C,'Fluxo de Caixa'!$A29)</f>
        <v>0</v>
      </c>
      <c r="AI29" s="61">
        <f>SUMIFS('Ctas Pagar'!$G:$G,'Ctas Pagar'!$M:$M,'Fluxo de Caixa'!$AI$6,'Ctas Pagar'!$C:$C,'Fluxo de Caixa'!$A29)</f>
        <v>0</v>
      </c>
      <c r="AJ29" s="61">
        <f>SUMIFS('Ctas Pagar'!$G:$G,'Ctas Pagar'!$J:$J,'Fluxo de Caixa'!$AJ$6,'Ctas Pagar'!$C:$C,'Fluxo de Caixa'!$A29)</f>
        <v>0</v>
      </c>
      <c r="AK29" s="61">
        <f>SUMIFS('Ctas Pagar'!$G:$G,'Ctas Pagar'!$M:$M,'Fluxo de Caixa'!$AK$6,'Ctas Pagar'!$C:$C,'Fluxo de Caixa'!$A29)</f>
        <v>0</v>
      </c>
      <c r="AL29" s="61">
        <f>SUMIFS('Ctas Pagar'!$G:$G,'Ctas Pagar'!$J:$J,'Fluxo de Caixa'!$AL$6,'Ctas Pagar'!$C:$C,'Fluxo de Caixa'!$A29)</f>
        <v>0</v>
      </c>
      <c r="AM29" s="61">
        <f>SUMIFS('Ctas Pagar'!$G:$G,'Ctas Pagar'!$M:$M,'Fluxo de Caixa'!$AM$6,'Ctas Pagar'!$C:$C,'Fluxo de Caixa'!$A29)</f>
        <v>0</v>
      </c>
      <c r="AN29" s="61">
        <f>SUMIFS('Ctas Pagar'!$G:$G,'Ctas Pagar'!$J:$J,'Fluxo de Caixa'!$AN$6,'Ctas Pagar'!$C:$C,'Fluxo de Caixa'!$A29)</f>
        <v>0</v>
      </c>
      <c r="AO29" s="61">
        <f>SUMIFS('Ctas Pagar'!$G:$G,'Ctas Pagar'!$M:$M,'Fluxo de Caixa'!$AO$6,'Ctas Pagar'!$C:$C,'Fluxo de Caixa'!$A29)</f>
        <v>0</v>
      </c>
      <c r="AP29" s="61">
        <f>SUMIFS('Ctas Pagar'!$G:$G,'Ctas Pagar'!$J:$J,'Fluxo de Caixa'!$AP$6,'Ctas Pagar'!$C:$C,'Fluxo de Caixa'!$A29)</f>
        <v>0</v>
      </c>
      <c r="AQ29" s="61">
        <f>SUMIFS('Ctas Pagar'!$G:$G,'Ctas Pagar'!$M:$M,'Fluxo de Caixa'!$AQ$6,'Ctas Pagar'!$C:$C,'Fluxo de Caixa'!$A29)</f>
        <v>0</v>
      </c>
      <c r="AR29" s="61">
        <f>SUMIFS('Ctas Pagar'!$G:$G,'Ctas Pagar'!$J:$J,'Fluxo de Caixa'!$AR$6,'Ctas Pagar'!$C:$C,'Fluxo de Caixa'!$A29)</f>
        <v>0</v>
      </c>
      <c r="AS29" s="61">
        <f>SUMIFS('Ctas Pagar'!$G:$G,'Ctas Pagar'!$M:$M,'Fluxo de Caixa'!$AS$6,'Ctas Pagar'!$C:$C,'Fluxo de Caixa'!$A29)</f>
        <v>0</v>
      </c>
      <c r="AT29" s="61">
        <f>SUMIFS('Ctas Pagar'!$G:$G,'Ctas Pagar'!$J:$J,'Fluxo de Caixa'!$AT$6,'Ctas Pagar'!$C:$C,'Fluxo de Caixa'!$A29)</f>
        <v>0</v>
      </c>
      <c r="AU29" s="61">
        <f>SUMIFS('Ctas Pagar'!$G:$G,'Ctas Pagar'!$M:$M,'Fluxo de Caixa'!$AU$6,'Ctas Pagar'!$C:$C,'Fluxo de Caixa'!$A29)</f>
        <v>0</v>
      </c>
      <c r="AV29" s="61">
        <f>SUMIFS('Ctas Pagar'!$G:$G,'Ctas Pagar'!$J:$J,'Fluxo de Caixa'!$AV$6,'Ctas Pagar'!$C:$C,'Fluxo de Caixa'!$A29)</f>
        <v>0</v>
      </c>
      <c r="AW29" s="61">
        <f>SUMIFS('Ctas Pagar'!$G:$G,'Ctas Pagar'!$M:$M,'Fluxo de Caixa'!$AW$6,'Ctas Pagar'!$C:$C,'Fluxo de Caixa'!$A29)</f>
        <v>0</v>
      </c>
      <c r="AX29" s="61">
        <f>SUMIFS('Ctas Pagar'!$G:$G,'Ctas Pagar'!$J:$J,'Fluxo de Caixa'!$AX$6,'Ctas Pagar'!$C:$C,'Fluxo de Caixa'!$A29)</f>
        <v>0</v>
      </c>
      <c r="AY29" s="61">
        <f>SUMIFS('Ctas Pagar'!$G:$G,'Ctas Pagar'!$M:$M,'Fluxo de Caixa'!$AY$6,'Ctas Pagar'!$C:$C,'Fluxo de Caixa'!$A29)</f>
        <v>0</v>
      </c>
      <c r="AZ29" s="61">
        <f>SUMIFS('Ctas Pagar'!$G:$G,'Ctas Pagar'!$J:$J,'Fluxo de Caixa'!$AZ$6,'Ctas Pagar'!$C:$C,'Fluxo de Caixa'!$A29)</f>
        <v>0</v>
      </c>
      <c r="BA29" s="61">
        <f>SUMIFS('Ctas Pagar'!$G:$G,'Ctas Pagar'!$M:$M,'Fluxo de Caixa'!$BA$6,'Ctas Pagar'!$C:$C,'Fluxo de Caixa'!$A29)</f>
        <v>0</v>
      </c>
      <c r="BB29" s="61">
        <f>SUMIFS('Ctas Pagar'!$G:$G,'Ctas Pagar'!$J:$J,'Fluxo de Caixa'!$BB$6,'Ctas Pagar'!$C:$C,'Fluxo de Caixa'!$A29)</f>
        <v>0</v>
      </c>
      <c r="BC29" s="61">
        <f>SUMIFS('Ctas Pagar'!$G:$G,'Ctas Pagar'!$M:$M,'Fluxo de Caixa'!$BC$6,'Ctas Pagar'!$C:$C,'Fluxo de Caixa'!$A29)</f>
        <v>0</v>
      </c>
      <c r="BD29" s="61">
        <f>SUMIFS('Ctas Pagar'!$G:$G,'Ctas Pagar'!$J:$J,'Fluxo de Caixa'!$BD$6,'Ctas Pagar'!$C:$C,'Fluxo de Caixa'!$A29)</f>
        <v>0</v>
      </c>
      <c r="BE29" s="61">
        <f>SUMIFS('Ctas Pagar'!$G:$G,'Ctas Pagar'!$M:$M,'Fluxo de Caixa'!$BE$6,'Ctas Pagar'!$C:$C,'Fluxo de Caixa'!$A29)</f>
        <v>0</v>
      </c>
      <c r="BF29" s="61">
        <f>SUMIFS('Ctas Pagar'!$G:$G,'Ctas Pagar'!$J:$J,'Fluxo de Caixa'!$BF$6,'Ctas Pagar'!$C:$C,'Fluxo de Caixa'!$A29)</f>
        <v>0</v>
      </c>
      <c r="BG29" s="61">
        <f>SUMIFS('Ctas Pagar'!$G:$G,'Ctas Pagar'!$M:$M,'Fluxo de Caixa'!$BG$6,'Ctas Pagar'!$C:$C,'Fluxo de Caixa'!$A29)</f>
        <v>0</v>
      </c>
      <c r="BH29" s="61">
        <f>SUMIFS('Ctas Pagar'!$G:$G,'Ctas Pagar'!$J:$J,'Fluxo de Caixa'!$BH$6,'Ctas Pagar'!$C:$C,'Fluxo de Caixa'!$A29)</f>
        <v>0</v>
      </c>
      <c r="BI29" s="61">
        <f>SUMIFS('Ctas Pagar'!$G:$G,'Ctas Pagar'!$M:$M,'Fluxo de Caixa'!$BI$6,'Ctas Pagar'!$C:$C,'Fluxo de Caixa'!$A29)</f>
        <v>0</v>
      </c>
      <c r="BJ29" s="61">
        <f>SUMIFS('Ctas Pagar'!$G:$G,'Ctas Pagar'!$J:$J,'Fluxo de Caixa'!$BJ$6,'Ctas Pagar'!$C:$C,'Fluxo de Caixa'!$A29)</f>
        <v>0</v>
      </c>
      <c r="BK29" s="61">
        <f>SUMIFS('Ctas Pagar'!$G:$G,'Ctas Pagar'!$M:$M,'Fluxo de Caixa'!$BK$6,'Ctas Pagar'!$C:$C,'Fluxo de Caixa'!$A29)</f>
        <v>0</v>
      </c>
      <c r="BL29" s="61">
        <f>SUMIFS('Ctas Pagar'!$G:$G,'Ctas Pagar'!$J:$J,'Fluxo de Caixa'!$BL$6,'Ctas Pagar'!$C:$C,'Fluxo de Caixa'!$A29)</f>
        <v>0</v>
      </c>
      <c r="BM29" s="61">
        <f>SUMIFS('Ctas Pagar'!$G:$G,'Ctas Pagar'!$M:$M,'Fluxo de Caixa'!$BM$6,'Ctas Pagar'!$C:$C,'Fluxo de Caixa'!$A29)</f>
        <v>0</v>
      </c>
      <c r="BN29" s="71"/>
      <c r="BO29" s="71"/>
      <c r="BP29" s="71"/>
      <c r="BQ29" s="71"/>
      <c r="BR29" s="71"/>
    </row>
    <row r="30" spans="1:70">
      <c r="A30" s="6" t="str">
        <f>'Plano de Contas'!A39</f>
        <v>4.2.1 Fornecedores</v>
      </c>
      <c r="B30" s="60">
        <f>SUMIFS('Ctas Pagar'!$G:$G,'Ctas Pagar'!$J:$J,'Fluxo de Caixa'!$B$6,'Ctas Pagar'!$C:$C,'Fluxo de Caixa'!$A30)</f>
        <v>1000</v>
      </c>
      <c r="C30" s="61">
        <f>SUMIFS('Ctas Pagar'!$G:$G,'Ctas Pagar'!$M:$M,'Fluxo de Caixa'!$C$6,'Ctas Pagar'!$C:$C,'Fluxo de Caixa'!$A30)</f>
        <v>1000</v>
      </c>
      <c r="D30" s="61">
        <f>SUMIFS('Ctas Pagar'!$G:$G,'Ctas Pagar'!$J:$J,'Fluxo de Caixa'!$D$6,'Ctas Pagar'!$C:$C,'Fluxo de Caixa'!$A30)</f>
        <v>0</v>
      </c>
      <c r="E30" s="61">
        <f>SUMIFS('Ctas Pagar'!$G:$G,'Ctas Pagar'!$M:$M,'Fluxo de Caixa'!$E$6,'Ctas Pagar'!$C:$C,'Fluxo de Caixa'!$A30)</f>
        <v>0</v>
      </c>
      <c r="F30" s="61">
        <f>SUMIFS('Ctas Pagar'!$G:$G,'Ctas Pagar'!$J:$J,'Fluxo de Caixa'!$F$6,'Ctas Pagar'!$C:$C,'Fluxo de Caixa'!$A30)</f>
        <v>0</v>
      </c>
      <c r="G30" s="61">
        <f>SUMIFS('Ctas Pagar'!$G:$G,'Ctas Pagar'!$M:$M,'Fluxo de Caixa'!$G$6,'Ctas Pagar'!$C:$C,'Fluxo de Caixa'!$A30)</f>
        <v>0</v>
      </c>
      <c r="H30" s="61">
        <f>SUMIFS('Ctas Pagar'!$G:$G,'Ctas Pagar'!$J:$J,'Fluxo de Caixa'!$H$6,'Ctas Pagar'!$C:$C,'Fluxo de Caixa'!$A30)</f>
        <v>0</v>
      </c>
      <c r="I30" s="61">
        <f>SUMIFS('Ctas Pagar'!$G:$G,'Ctas Pagar'!$M:$M,'Fluxo de Caixa'!$I$6,'Ctas Pagar'!$C:$C,'Fluxo de Caixa'!$A30)</f>
        <v>0</v>
      </c>
      <c r="J30" s="61">
        <f>SUMIFS('Ctas Pagar'!$G:$G,'Ctas Pagar'!$J:$J,'Fluxo de Caixa'!$J$6,'Ctas Pagar'!$C:$C,'Fluxo de Caixa'!$A30)</f>
        <v>0</v>
      </c>
      <c r="K30" s="61">
        <f>SUMIFS('Ctas Pagar'!$G:$G,'Ctas Pagar'!$M:$M,'Fluxo de Caixa'!$K$6,'Ctas Pagar'!$C:$C,'Fluxo de Caixa'!$A30)</f>
        <v>0</v>
      </c>
      <c r="L30" s="61">
        <f>SUMIFS('Ctas Pagar'!$G:$G,'Ctas Pagar'!$J:$J,'Fluxo de Caixa'!$L$6,'Ctas Pagar'!$C:$C,'Fluxo de Caixa'!$A30)</f>
        <v>0</v>
      </c>
      <c r="M30" s="61">
        <f>SUMIFS('Ctas Pagar'!$G:$G,'Ctas Pagar'!$M:$M,'Fluxo de Caixa'!$M$6,'Ctas Pagar'!$C:$C,'Fluxo de Caixa'!$A30)</f>
        <v>0</v>
      </c>
      <c r="N30" s="61">
        <f>SUMIFS('Ctas Pagar'!$G:$G,'Ctas Pagar'!$J:$J,'Fluxo de Caixa'!$N$6,'Ctas Pagar'!$C:$C,'Fluxo de Caixa'!$A30)</f>
        <v>0</v>
      </c>
      <c r="O30" s="61">
        <f>SUMIFS('Ctas Pagar'!$G:$G,'Ctas Pagar'!$M:$M,'Fluxo de Caixa'!$O$6,'Ctas Pagar'!$C:$C,'Fluxo de Caixa'!$A30)</f>
        <v>0</v>
      </c>
      <c r="P30" s="61">
        <f>SUMIFS('Ctas Pagar'!$G:$G,'Ctas Pagar'!$J:$J,'Fluxo de Caixa'!$P$6,'Ctas Pagar'!$C:$C,'Fluxo de Caixa'!$A30)</f>
        <v>0</v>
      </c>
      <c r="Q30" s="61">
        <f>SUMIFS('Ctas Pagar'!$G:$G,'Ctas Pagar'!$M:$M,'Fluxo de Caixa'!$Q$6,'Ctas Pagar'!$C:$C,'Fluxo de Caixa'!$A30)</f>
        <v>0</v>
      </c>
      <c r="R30" s="61">
        <f>SUMIFS('Ctas Pagar'!$G:$G,'Ctas Pagar'!$J:$J,'Fluxo de Caixa'!$R$6,'Ctas Pagar'!$C:$C,'Fluxo de Caixa'!$A30)</f>
        <v>0</v>
      </c>
      <c r="S30" s="61">
        <f>SUMIFS('Ctas Pagar'!$G:$G,'Ctas Pagar'!$M:$M,'Fluxo de Caixa'!$S$6,'Ctas Pagar'!$C:$C,'Fluxo de Caixa'!$A30)</f>
        <v>0</v>
      </c>
      <c r="T30" s="61">
        <f>SUMIFS('Ctas Pagar'!$G:$G,'Ctas Pagar'!$J:$J,'Fluxo de Caixa'!$T$6,'Ctas Pagar'!$C:$C,'Fluxo de Caixa'!$A30)</f>
        <v>0</v>
      </c>
      <c r="U30" s="61">
        <f>SUMIFS('Ctas Pagar'!$G:$G,'Ctas Pagar'!$M:$M,'Fluxo de Caixa'!$U$6,'Ctas Pagar'!$C:$C,'Fluxo de Caixa'!$A30)</f>
        <v>0</v>
      </c>
      <c r="V30" s="61">
        <f>SUMIFS('Ctas Pagar'!$G:$G,'Ctas Pagar'!$J:$J,'Fluxo de Caixa'!$V$6,'Ctas Pagar'!$C:$C,'Fluxo de Caixa'!$A30)</f>
        <v>0</v>
      </c>
      <c r="W30" s="61">
        <f>SUMIFS('Ctas Pagar'!$G:$G,'Ctas Pagar'!$M:$M,'Fluxo de Caixa'!$W$6,'Ctas Pagar'!$C:$C,'Fluxo de Caixa'!$A30)</f>
        <v>0</v>
      </c>
      <c r="X30" s="61">
        <f>SUMIFS('Ctas Pagar'!$G:$G,'Ctas Pagar'!$J:$J,'Fluxo de Caixa'!$X$6,'Ctas Pagar'!$C:$C,'Fluxo de Caixa'!$A30)</f>
        <v>0</v>
      </c>
      <c r="Y30" s="61">
        <f>SUMIFS('Ctas Pagar'!$G:$G,'Ctas Pagar'!$M:$M,'Fluxo de Caixa'!$Y$6,'Ctas Pagar'!$C:$C,'Fluxo de Caixa'!$A30)</f>
        <v>0</v>
      </c>
      <c r="Z30" s="61">
        <f>SUMIFS('Ctas Pagar'!$G:$G,'Ctas Pagar'!$J:$J,'Fluxo de Caixa'!$Z$6,'Ctas Pagar'!$C:$C,'Fluxo de Caixa'!$A30)</f>
        <v>0</v>
      </c>
      <c r="AA30" s="61">
        <f>SUMIFS('Ctas Pagar'!$G:$G,'Ctas Pagar'!$M:$M,'Fluxo de Caixa'!$AA$6,'Ctas Pagar'!$C:$C,'Fluxo de Caixa'!$A30)</f>
        <v>0</v>
      </c>
      <c r="AB30" s="61">
        <f>SUMIFS('Ctas Pagar'!$G:$G,'Ctas Pagar'!$J:$J,'Fluxo de Caixa'!$AB$6,'Ctas Pagar'!$C:$C,'Fluxo de Caixa'!$A30)</f>
        <v>0</v>
      </c>
      <c r="AC30" s="61">
        <f>SUMIFS('Ctas Pagar'!$G:$G,'Ctas Pagar'!$M:$M,'Fluxo de Caixa'!$AC$6,'Ctas Pagar'!$C:$C,'Fluxo de Caixa'!$A30)</f>
        <v>0</v>
      </c>
      <c r="AD30" s="61">
        <f>SUMIFS('Ctas Pagar'!$G:$G,'Ctas Pagar'!$J:$J,'Fluxo de Caixa'!$AD$6,'Ctas Pagar'!$C:$C,'Fluxo de Caixa'!$A30)</f>
        <v>0</v>
      </c>
      <c r="AE30" s="61">
        <f>SUMIFS('Ctas Pagar'!$G:$G,'Ctas Pagar'!$M:$M,'Fluxo de Caixa'!$AE$6,'Ctas Pagar'!$C:$C,'Fluxo de Caixa'!$A30)</f>
        <v>0</v>
      </c>
      <c r="AF30" s="61">
        <f>SUMIFS('Ctas Pagar'!$G:$G,'Ctas Pagar'!$J:$J,'Fluxo de Caixa'!$AF$6,'Ctas Pagar'!$C:$C,'Fluxo de Caixa'!$A30)</f>
        <v>0</v>
      </c>
      <c r="AG30" s="61">
        <f>SUMIFS('Ctas Pagar'!$G:$G,'Ctas Pagar'!$M:$M,'Fluxo de Caixa'!$AG$6,'Ctas Pagar'!$C:$C,'Fluxo de Caixa'!$A30)</f>
        <v>0</v>
      </c>
      <c r="AH30" s="61">
        <f>SUMIFS('Ctas Pagar'!$G:$G,'Ctas Pagar'!$J:$J,'Fluxo de Caixa'!$AH$6,'Ctas Pagar'!$C:$C,'Fluxo de Caixa'!$A30)</f>
        <v>0</v>
      </c>
      <c r="AI30" s="61">
        <f>SUMIFS('Ctas Pagar'!$G:$G,'Ctas Pagar'!$M:$M,'Fluxo de Caixa'!$AI$6,'Ctas Pagar'!$C:$C,'Fluxo de Caixa'!$A30)</f>
        <v>0</v>
      </c>
      <c r="AJ30" s="61">
        <f>SUMIFS('Ctas Pagar'!$G:$G,'Ctas Pagar'!$J:$J,'Fluxo de Caixa'!$AJ$6,'Ctas Pagar'!$C:$C,'Fluxo de Caixa'!$A30)</f>
        <v>0</v>
      </c>
      <c r="AK30" s="61">
        <f>SUMIFS('Ctas Pagar'!$G:$G,'Ctas Pagar'!$M:$M,'Fluxo de Caixa'!$AK$6,'Ctas Pagar'!$C:$C,'Fluxo de Caixa'!$A30)</f>
        <v>0</v>
      </c>
      <c r="AL30" s="61">
        <f>SUMIFS('Ctas Pagar'!$G:$G,'Ctas Pagar'!$J:$J,'Fluxo de Caixa'!$AL$6,'Ctas Pagar'!$C:$C,'Fluxo de Caixa'!$A30)</f>
        <v>0</v>
      </c>
      <c r="AM30" s="61">
        <f>SUMIFS('Ctas Pagar'!$G:$G,'Ctas Pagar'!$M:$M,'Fluxo de Caixa'!$AM$6,'Ctas Pagar'!$C:$C,'Fluxo de Caixa'!$A30)</f>
        <v>0</v>
      </c>
      <c r="AN30" s="61">
        <f>SUMIFS('Ctas Pagar'!$G:$G,'Ctas Pagar'!$J:$J,'Fluxo de Caixa'!$AN$6,'Ctas Pagar'!$C:$C,'Fluxo de Caixa'!$A30)</f>
        <v>0</v>
      </c>
      <c r="AO30" s="61">
        <f>SUMIFS('Ctas Pagar'!$G:$G,'Ctas Pagar'!$M:$M,'Fluxo de Caixa'!$AO$6,'Ctas Pagar'!$C:$C,'Fluxo de Caixa'!$A30)</f>
        <v>0</v>
      </c>
      <c r="AP30" s="61">
        <f>SUMIFS('Ctas Pagar'!$G:$G,'Ctas Pagar'!$J:$J,'Fluxo de Caixa'!$AP$6,'Ctas Pagar'!$C:$C,'Fluxo de Caixa'!$A30)</f>
        <v>0</v>
      </c>
      <c r="AQ30" s="61">
        <f>SUMIFS('Ctas Pagar'!$G:$G,'Ctas Pagar'!$M:$M,'Fluxo de Caixa'!$AQ$6,'Ctas Pagar'!$C:$C,'Fluxo de Caixa'!$A30)</f>
        <v>0</v>
      </c>
      <c r="AR30" s="61">
        <f>SUMIFS('Ctas Pagar'!$G:$G,'Ctas Pagar'!$J:$J,'Fluxo de Caixa'!$AR$6,'Ctas Pagar'!$C:$C,'Fluxo de Caixa'!$A30)</f>
        <v>0</v>
      </c>
      <c r="AS30" s="61">
        <f>SUMIFS('Ctas Pagar'!$G:$G,'Ctas Pagar'!$M:$M,'Fluxo de Caixa'!$AS$6,'Ctas Pagar'!$C:$C,'Fluxo de Caixa'!$A30)</f>
        <v>0</v>
      </c>
      <c r="AT30" s="61">
        <f>SUMIFS('Ctas Pagar'!$G:$G,'Ctas Pagar'!$J:$J,'Fluxo de Caixa'!$AT$6,'Ctas Pagar'!$C:$C,'Fluxo de Caixa'!$A30)</f>
        <v>0</v>
      </c>
      <c r="AU30" s="61">
        <f>SUMIFS('Ctas Pagar'!$G:$G,'Ctas Pagar'!$M:$M,'Fluxo de Caixa'!$AU$6,'Ctas Pagar'!$C:$C,'Fluxo de Caixa'!$A30)</f>
        <v>0</v>
      </c>
      <c r="AV30" s="61">
        <f>SUMIFS('Ctas Pagar'!$G:$G,'Ctas Pagar'!$J:$J,'Fluxo de Caixa'!$AV$6,'Ctas Pagar'!$C:$C,'Fluxo de Caixa'!$A30)</f>
        <v>0</v>
      </c>
      <c r="AW30" s="61">
        <f>SUMIFS('Ctas Pagar'!$G:$G,'Ctas Pagar'!$M:$M,'Fluxo de Caixa'!$AW$6,'Ctas Pagar'!$C:$C,'Fluxo de Caixa'!$A30)</f>
        <v>0</v>
      </c>
      <c r="AX30" s="61">
        <f>SUMIFS('Ctas Pagar'!$G:$G,'Ctas Pagar'!$J:$J,'Fluxo de Caixa'!$AX$6,'Ctas Pagar'!$C:$C,'Fluxo de Caixa'!$A30)</f>
        <v>0</v>
      </c>
      <c r="AY30" s="61">
        <f>SUMIFS('Ctas Pagar'!$G:$G,'Ctas Pagar'!$M:$M,'Fluxo de Caixa'!$AY$6,'Ctas Pagar'!$C:$C,'Fluxo de Caixa'!$A30)</f>
        <v>0</v>
      </c>
      <c r="AZ30" s="61">
        <f>SUMIFS('Ctas Pagar'!$G:$G,'Ctas Pagar'!$J:$J,'Fluxo de Caixa'!$AZ$6,'Ctas Pagar'!$C:$C,'Fluxo de Caixa'!$A30)</f>
        <v>0</v>
      </c>
      <c r="BA30" s="61">
        <f>SUMIFS('Ctas Pagar'!$G:$G,'Ctas Pagar'!$M:$M,'Fluxo de Caixa'!$BA$6,'Ctas Pagar'!$C:$C,'Fluxo de Caixa'!$A30)</f>
        <v>0</v>
      </c>
      <c r="BB30" s="61">
        <f>SUMIFS('Ctas Pagar'!$G:$G,'Ctas Pagar'!$J:$J,'Fluxo de Caixa'!$BB$6,'Ctas Pagar'!$C:$C,'Fluxo de Caixa'!$A30)</f>
        <v>0</v>
      </c>
      <c r="BC30" s="61">
        <f>SUMIFS('Ctas Pagar'!$G:$G,'Ctas Pagar'!$M:$M,'Fluxo de Caixa'!$BC$6,'Ctas Pagar'!$C:$C,'Fluxo de Caixa'!$A30)</f>
        <v>0</v>
      </c>
      <c r="BD30" s="61">
        <f>SUMIFS('Ctas Pagar'!$G:$G,'Ctas Pagar'!$J:$J,'Fluxo de Caixa'!$BD$6,'Ctas Pagar'!$C:$C,'Fluxo de Caixa'!$A30)</f>
        <v>0</v>
      </c>
      <c r="BE30" s="61">
        <f>SUMIFS('Ctas Pagar'!$G:$G,'Ctas Pagar'!$M:$M,'Fluxo de Caixa'!$BE$6,'Ctas Pagar'!$C:$C,'Fluxo de Caixa'!$A30)</f>
        <v>0</v>
      </c>
      <c r="BF30" s="61">
        <f>SUMIFS('Ctas Pagar'!$G:$G,'Ctas Pagar'!$J:$J,'Fluxo de Caixa'!$BF$6,'Ctas Pagar'!$C:$C,'Fluxo de Caixa'!$A30)</f>
        <v>0</v>
      </c>
      <c r="BG30" s="61">
        <f>SUMIFS('Ctas Pagar'!$G:$G,'Ctas Pagar'!$M:$M,'Fluxo de Caixa'!$BG$6,'Ctas Pagar'!$C:$C,'Fluxo de Caixa'!$A30)</f>
        <v>0</v>
      </c>
      <c r="BH30" s="61">
        <f>SUMIFS('Ctas Pagar'!$G:$G,'Ctas Pagar'!$J:$J,'Fluxo de Caixa'!$BH$6,'Ctas Pagar'!$C:$C,'Fluxo de Caixa'!$A30)</f>
        <v>0</v>
      </c>
      <c r="BI30" s="61">
        <f>SUMIFS('Ctas Pagar'!$G:$G,'Ctas Pagar'!$M:$M,'Fluxo de Caixa'!$BI$6,'Ctas Pagar'!$C:$C,'Fluxo de Caixa'!$A30)</f>
        <v>0</v>
      </c>
      <c r="BJ30" s="61">
        <f>SUMIFS('Ctas Pagar'!$G:$G,'Ctas Pagar'!$J:$J,'Fluxo de Caixa'!$BJ$6,'Ctas Pagar'!$C:$C,'Fluxo de Caixa'!$A30)</f>
        <v>0</v>
      </c>
      <c r="BK30" s="61">
        <f>SUMIFS('Ctas Pagar'!$G:$G,'Ctas Pagar'!$M:$M,'Fluxo de Caixa'!$BK$6,'Ctas Pagar'!$C:$C,'Fluxo de Caixa'!$A30)</f>
        <v>0</v>
      </c>
      <c r="BL30" s="61">
        <f>SUMIFS('Ctas Pagar'!$G:$G,'Ctas Pagar'!$J:$J,'Fluxo de Caixa'!$BL$6,'Ctas Pagar'!$C:$C,'Fluxo de Caixa'!$A30)</f>
        <v>0</v>
      </c>
      <c r="BM30" s="61">
        <f>SUMIFS('Ctas Pagar'!$G:$G,'Ctas Pagar'!$M:$M,'Fluxo de Caixa'!$BM$6,'Ctas Pagar'!$C:$C,'Fluxo de Caixa'!$A30)</f>
        <v>0</v>
      </c>
      <c r="BN30" s="71"/>
      <c r="BO30" s="71"/>
      <c r="BP30" s="71"/>
      <c r="BQ30" s="71"/>
      <c r="BR30" s="71"/>
    </row>
    <row r="31" spans="1:70">
      <c r="A31" s="6" t="str">
        <f>'Plano de Contas'!A40</f>
        <v>4.2.2 Mão de Obra Terceirizada</v>
      </c>
      <c r="B31" s="60">
        <f>SUMIFS('Ctas Pagar'!$G:$G,'Ctas Pagar'!$J:$J,'Fluxo de Caixa'!$B$6,'Ctas Pagar'!$C:$C,'Fluxo de Caixa'!$A31)</f>
        <v>1000</v>
      </c>
      <c r="C31" s="61">
        <f>SUMIFS('Ctas Pagar'!$G:$G,'Ctas Pagar'!$M:$M,'Fluxo de Caixa'!$C$6,'Ctas Pagar'!$C:$C,'Fluxo de Caixa'!$A31)</f>
        <v>1000</v>
      </c>
      <c r="D31" s="61">
        <f>SUMIFS('Ctas Pagar'!$G:$G,'Ctas Pagar'!$J:$J,'Fluxo de Caixa'!$D$6,'Ctas Pagar'!$C:$C,'Fluxo de Caixa'!$A31)</f>
        <v>0</v>
      </c>
      <c r="E31" s="61">
        <f>SUMIFS('Ctas Pagar'!$G:$G,'Ctas Pagar'!$M:$M,'Fluxo de Caixa'!$E$6,'Ctas Pagar'!$C:$C,'Fluxo de Caixa'!$A31)</f>
        <v>0</v>
      </c>
      <c r="F31" s="61">
        <f>SUMIFS('Ctas Pagar'!$G:$G,'Ctas Pagar'!$J:$J,'Fluxo de Caixa'!$F$6,'Ctas Pagar'!$C:$C,'Fluxo de Caixa'!$A31)</f>
        <v>0</v>
      </c>
      <c r="G31" s="61">
        <f>SUMIFS('Ctas Pagar'!$G:$G,'Ctas Pagar'!$M:$M,'Fluxo de Caixa'!$G$6,'Ctas Pagar'!$C:$C,'Fluxo de Caixa'!$A31)</f>
        <v>0</v>
      </c>
      <c r="H31" s="61">
        <f>SUMIFS('Ctas Pagar'!$G:$G,'Ctas Pagar'!$J:$J,'Fluxo de Caixa'!$H$6,'Ctas Pagar'!$C:$C,'Fluxo de Caixa'!$A31)</f>
        <v>0</v>
      </c>
      <c r="I31" s="61">
        <f>SUMIFS('Ctas Pagar'!$G:$G,'Ctas Pagar'!$M:$M,'Fluxo de Caixa'!$I$6,'Ctas Pagar'!$C:$C,'Fluxo de Caixa'!$A31)</f>
        <v>0</v>
      </c>
      <c r="J31" s="61">
        <f>SUMIFS('Ctas Pagar'!$G:$G,'Ctas Pagar'!$J:$J,'Fluxo de Caixa'!$J$6,'Ctas Pagar'!$C:$C,'Fluxo de Caixa'!$A31)</f>
        <v>0</v>
      </c>
      <c r="K31" s="61">
        <f>SUMIFS('Ctas Pagar'!$G:$G,'Ctas Pagar'!$M:$M,'Fluxo de Caixa'!$K$6,'Ctas Pagar'!$C:$C,'Fluxo de Caixa'!$A31)</f>
        <v>0</v>
      </c>
      <c r="L31" s="61">
        <f>SUMIFS('Ctas Pagar'!$G:$G,'Ctas Pagar'!$J:$J,'Fluxo de Caixa'!$L$6,'Ctas Pagar'!$C:$C,'Fluxo de Caixa'!$A31)</f>
        <v>0</v>
      </c>
      <c r="M31" s="61">
        <f>SUMIFS('Ctas Pagar'!$G:$G,'Ctas Pagar'!$M:$M,'Fluxo de Caixa'!$M$6,'Ctas Pagar'!$C:$C,'Fluxo de Caixa'!$A31)</f>
        <v>0</v>
      </c>
      <c r="N31" s="61">
        <f>SUMIFS('Ctas Pagar'!$G:$G,'Ctas Pagar'!$J:$J,'Fluxo de Caixa'!$N$6,'Ctas Pagar'!$C:$C,'Fluxo de Caixa'!$A31)</f>
        <v>0</v>
      </c>
      <c r="O31" s="61">
        <f>SUMIFS('Ctas Pagar'!$G:$G,'Ctas Pagar'!$M:$M,'Fluxo de Caixa'!$O$6,'Ctas Pagar'!$C:$C,'Fluxo de Caixa'!$A31)</f>
        <v>0</v>
      </c>
      <c r="P31" s="61">
        <f>SUMIFS('Ctas Pagar'!$G:$G,'Ctas Pagar'!$J:$J,'Fluxo de Caixa'!$P$6,'Ctas Pagar'!$C:$C,'Fluxo de Caixa'!$A31)</f>
        <v>0</v>
      </c>
      <c r="Q31" s="61">
        <f>SUMIFS('Ctas Pagar'!$G:$G,'Ctas Pagar'!$M:$M,'Fluxo de Caixa'!$Q$6,'Ctas Pagar'!$C:$C,'Fluxo de Caixa'!$A31)</f>
        <v>0</v>
      </c>
      <c r="R31" s="61">
        <f>SUMIFS('Ctas Pagar'!$G:$G,'Ctas Pagar'!$J:$J,'Fluxo de Caixa'!$R$6,'Ctas Pagar'!$C:$C,'Fluxo de Caixa'!$A31)</f>
        <v>0</v>
      </c>
      <c r="S31" s="61">
        <f>SUMIFS('Ctas Pagar'!$G:$G,'Ctas Pagar'!$M:$M,'Fluxo de Caixa'!$S$6,'Ctas Pagar'!$C:$C,'Fluxo de Caixa'!$A31)</f>
        <v>0</v>
      </c>
      <c r="T31" s="61">
        <f>SUMIFS('Ctas Pagar'!$G:$G,'Ctas Pagar'!$J:$J,'Fluxo de Caixa'!$T$6,'Ctas Pagar'!$C:$C,'Fluxo de Caixa'!$A31)</f>
        <v>0</v>
      </c>
      <c r="U31" s="61">
        <f>SUMIFS('Ctas Pagar'!$G:$G,'Ctas Pagar'!$M:$M,'Fluxo de Caixa'!$U$6,'Ctas Pagar'!$C:$C,'Fluxo de Caixa'!$A31)</f>
        <v>0</v>
      </c>
      <c r="V31" s="61">
        <f>SUMIFS('Ctas Pagar'!$G:$G,'Ctas Pagar'!$J:$J,'Fluxo de Caixa'!$V$6,'Ctas Pagar'!$C:$C,'Fluxo de Caixa'!$A31)</f>
        <v>0</v>
      </c>
      <c r="W31" s="61">
        <f>SUMIFS('Ctas Pagar'!$G:$G,'Ctas Pagar'!$M:$M,'Fluxo de Caixa'!$W$6,'Ctas Pagar'!$C:$C,'Fluxo de Caixa'!$A31)</f>
        <v>0</v>
      </c>
      <c r="X31" s="61">
        <f>SUMIFS('Ctas Pagar'!$G:$G,'Ctas Pagar'!$J:$J,'Fluxo de Caixa'!$X$6,'Ctas Pagar'!$C:$C,'Fluxo de Caixa'!$A31)</f>
        <v>0</v>
      </c>
      <c r="Y31" s="61">
        <f>SUMIFS('Ctas Pagar'!$G:$G,'Ctas Pagar'!$M:$M,'Fluxo de Caixa'!$Y$6,'Ctas Pagar'!$C:$C,'Fluxo de Caixa'!$A31)</f>
        <v>0</v>
      </c>
      <c r="Z31" s="61">
        <f>SUMIFS('Ctas Pagar'!$G:$G,'Ctas Pagar'!$J:$J,'Fluxo de Caixa'!$Z$6,'Ctas Pagar'!$C:$C,'Fluxo de Caixa'!$A31)</f>
        <v>0</v>
      </c>
      <c r="AA31" s="61">
        <f>SUMIFS('Ctas Pagar'!$G:$G,'Ctas Pagar'!$M:$M,'Fluxo de Caixa'!$AA$6,'Ctas Pagar'!$C:$C,'Fluxo de Caixa'!$A31)</f>
        <v>0</v>
      </c>
      <c r="AB31" s="61">
        <f>SUMIFS('Ctas Pagar'!$G:$G,'Ctas Pagar'!$J:$J,'Fluxo de Caixa'!$AB$6,'Ctas Pagar'!$C:$C,'Fluxo de Caixa'!$A31)</f>
        <v>0</v>
      </c>
      <c r="AC31" s="61">
        <f>SUMIFS('Ctas Pagar'!$G:$G,'Ctas Pagar'!$M:$M,'Fluxo de Caixa'!$AC$6,'Ctas Pagar'!$C:$C,'Fluxo de Caixa'!$A31)</f>
        <v>0</v>
      </c>
      <c r="AD31" s="61">
        <f>SUMIFS('Ctas Pagar'!$G:$G,'Ctas Pagar'!$J:$J,'Fluxo de Caixa'!$AD$6,'Ctas Pagar'!$C:$C,'Fluxo de Caixa'!$A31)</f>
        <v>0</v>
      </c>
      <c r="AE31" s="61">
        <f>SUMIFS('Ctas Pagar'!$G:$G,'Ctas Pagar'!$M:$M,'Fluxo de Caixa'!$AE$6,'Ctas Pagar'!$C:$C,'Fluxo de Caixa'!$A31)</f>
        <v>0</v>
      </c>
      <c r="AF31" s="61">
        <f>SUMIFS('Ctas Pagar'!$G:$G,'Ctas Pagar'!$J:$J,'Fluxo de Caixa'!$AF$6,'Ctas Pagar'!$C:$C,'Fluxo de Caixa'!$A31)</f>
        <v>0</v>
      </c>
      <c r="AG31" s="61">
        <f>SUMIFS('Ctas Pagar'!$G:$G,'Ctas Pagar'!$M:$M,'Fluxo de Caixa'!$AG$6,'Ctas Pagar'!$C:$C,'Fluxo de Caixa'!$A31)</f>
        <v>0</v>
      </c>
      <c r="AH31" s="61">
        <f>SUMIFS('Ctas Pagar'!$G:$G,'Ctas Pagar'!$J:$J,'Fluxo de Caixa'!$AH$6,'Ctas Pagar'!$C:$C,'Fluxo de Caixa'!$A31)</f>
        <v>0</v>
      </c>
      <c r="AI31" s="61">
        <f>SUMIFS('Ctas Pagar'!$G:$G,'Ctas Pagar'!$M:$M,'Fluxo de Caixa'!$AI$6,'Ctas Pagar'!$C:$C,'Fluxo de Caixa'!$A31)</f>
        <v>0</v>
      </c>
      <c r="AJ31" s="61">
        <f>SUMIFS('Ctas Pagar'!$G:$G,'Ctas Pagar'!$J:$J,'Fluxo de Caixa'!$AJ$6,'Ctas Pagar'!$C:$C,'Fluxo de Caixa'!$A31)</f>
        <v>0</v>
      </c>
      <c r="AK31" s="61">
        <f>SUMIFS('Ctas Pagar'!$G:$G,'Ctas Pagar'!$M:$M,'Fluxo de Caixa'!$AK$6,'Ctas Pagar'!$C:$C,'Fluxo de Caixa'!$A31)</f>
        <v>0</v>
      </c>
      <c r="AL31" s="61">
        <f>SUMIFS('Ctas Pagar'!$G:$G,'Ctas Pagar'!$J:$J,'Fluxo de Caixa'!$AL$6,'Ctas Pagar'!$C:$C,'Fluxo de Caixa'!$A31)</f>
        <v>0</v>
      </c>
      <c r="AM31" s="61">
        <f>SUMIFS('Ctas Pagar'!$G:$G,'Ctas Pagar'!$M:$M,'Fluxo de Caixa'!$AM$6,'Ctas Pagar'!$C:$C,'Fluxo de Caixa'!$A31)</f>
        <v>0</v>
      </c>
      <c r="AN31" s="61">
        <f>SUMIFS('Ctas Pagar'!$G:$G,'Ctas Pagar'!$J:$J,'Fluxo de Caixa'!$AN$6,'Ctas Pagar'!$C:$C,'Fluxo de Caixa'!$A31)</f>
        <v>0</v>
      </c>
      <c r="AO31" s="61">
        <f>SUMIFS('Ctas Pagar'!$G:$G,'Ctas Pagar'!$M:$M,'Fluxo de Caixa'!$AO$6,'Ctas Pagar'!$C:$C,'Fluxo de Caixa'!$A31)</f>
        <v>0</v>
      </c>
      <c r="AP31" s="61">
        <f>SUMIFS('Ctas Pagar'!$G:$G,'Ctas Pagar'!$J:$J,'Fluxo de Caixa'!$AP$6,'Ctas Pagar'!$C:$C,'Fluxo de Caixa'!$A31)</f>
        <v>0</v>
      </c>
      <c r="AQ31" s="61">
        <f>SUMIFS('Ctas Pagar'!$G:$G,'Ctas Pagar'!$M:$M,'Fluxo de Caixa'!$AQ$6,'Ctas Pagar'!$C:$C,'Fluxo de Caixa'!$A31)</f>
        <v>0</v>
      </c>
      <c r="AR31" s="61">
        <f>SUMIFS('Ctas Pagar'!$G:$G,'Ctas Pagar'!$J:$J,'Fluxo de Caixa'!$AR$6,'Ctas Pagar'!$C:$C,'Fluxo de Caixa'!$A31)</f>
        <v>0</v>
      </c>
      <c r="AS31" s="61">
        <f>SUMIFS('Ctas Pagar'!$G:$G,'Ctas Pagar'!$M:$M,'Fluxo de Caixa'!$AS$6,'Ctas Pagar'!$C:$C,'Fluxo de Caixa'!$A31)</f>
        <v>0</v>
      </c>
      <c r="AT31" s="61">
        <f>SUMIFS('Ctas Pagar'!$G:$G,'Ctas Pagar'!$J:$J,'Fluxo de Caixa'!$AT$6,'Ctas Pagar'!$C:$C,'Fluxo de Caixa'!$A31)</f>
        <v>0</v>
      </c>
      <c r="AU31" s="61">
        <f>SUMIFS('Ctas Pagar'!$G:$G,'Ctas Pagar'!$M:$M,'Fluxo de Caixa'!$AU$6,'Ctas Pagar'!$C:$C,'Fluxo de Caixa'!$A31)</f>
        <v>0</v>
      </c>
      <c r="AV31" s="61">
        <f>SUMIFS('Ctas Pagar'!$G:$G,'Ctas Pagar'!$J:$J,'Fluxo de Caixa'!$AV$6,'Ctas Pagar'!$C:$C,'Fluxo de Caixa'!$A31)</f>
        <v>0</v>
      </c>
      <c r="AW31" s="61">
        <f>SUMIFS('Ctas Pagar'!$G:$G,'Ctas Pagar'!$M:$M,'Fluxo de Caixa'!$AW$6,'Ctas Pagar'!$C:$C,'Fluxo de Caixa'!$A31)</f>
        <v>0</v>
      </c>
      <c r="AX31" s="61">
        <f>SUMIFS('Ctas Pagar'!$G:$G,'Ctas Pagar'!$J:$J,'Fluxo de Caixa'!$AX$6,'Ctas Pagar'!$C:$C,'Fluxo de Caixa'!$A31)</f>
        <v>0</v>
      </c>
      <c r="AY31" s="61">
        <f>SUMIFS('Ctas Pagar'!$G:$G,'Ctas Pagar'!$M:$M,'Fluxo de Caixa'!$AY$6,'Ctas Pagar'!$C:$C,'Fluxo de Caixa'!$A31)</f>
        <v>0</v>
      </c>
      <c r="AZ31" s="61">
        <f>SUMIFS('Ctas Pagar'!$G:$G,'Ctas Pagar'!$J:$J,'Fluxo de Caixa'!$AZ$6,'Ctas Pagar'!$C:$C,'Fluxo de Caixa'!$A31)</f>
        <v>0</v>
      </c>
      <c r="BA31" s="61">
        <f>SUMIFS('Ctas Pagar'!$G:$G,'Ctas Pagar'!$M:$M,'Fluxo de Caixa'!$BA$6,'Ctas Pagar'!$C:$C,'Fluxo de Caixa'!$A31)</f>
        <v>0</v>
      </c>
      <c r="BB31" s="61">
        <f>SUMIFS('Ctas Pagar'!$G:$G,'Ctas Pagar'!$J:$J,'Fluxo de Caixa'!$BB$6,'Ctas Pagar'!$C:$C,'Fluxo de Caixa'!$A31)</f>
        <v>0</v>
      </c>
      <c r="BC31" s="61">
        <f>SUMIFS('Ctas Pagar'!$G:$G,'Ctas Pagar'!$M:$M,'Fluxo de Caixa'!$BC$6,'Ctas Pagar'!$C:$C,'Fluxo de Caixa'!$A31)</f>
        <v>0</v>
      </c>
      <c r="BD31" s="61">
        <f>SUMIFS('Ctas Pagar'!$G:$G,'Ctas Pagar'!$J:$J,'Fluxo de Caixa'!$BD$6,'Ctas Pagar'!$C:$C,'Fluxo de Caixa'!$A31)</f>
        <v>0</v>
      </c>
      <c r="BE31" s="61">
        <f>SUMIFS('Ctas Pagar'!$G:$G,'Ctas Pagar'!$M:$M,'Fluxo de Caixa'!$BE$6,'Ctas Pagar'!$C:$C,'Fluxo de Caixa'!$A31)</f>
        <v>0</v>
      </c>
      <c r="BF31" s="61">
        <f>SUMIFS('Ctas Pagar'!$G:$G,'Ctas Pagar'!$J:$J,'Fluxo de Caixa'!$BF$6,'Ctas Pagar'!$C:$C,'Fluxo de Caixa'!$A31)</f>
        <v>0</v>
      </c>
      <c r="BG31" s="61">
        <f>SUMIFS('Ctas Pagar'!$G:$G,'Ctas Pagar'!$M:$M,'Fluxo de Caixa'!$BG$6,'Ctas Pagar'!$C:$C,'Fluxo de Caixa'!$A31)</f>
        <v>0</v>
      </c>
      <c r="BH31" s="61">
        <f>SUMIFS('Ctas Pagar'!$G:$G,'Ctas Pagar'!$J:$J,'Fluxo de Caixa'!$BH$6,'Ctas Pagar'!$C:$C,'Fluxo de Caixa'!$A31)</f>
        <v>0</v>
      </c>
      <c r="BI31" s="61">
        <f>SUMIFS('Ctas Pagar'!$G:$G,'Ctas Pagar'!$M:$M,'Fluxo de Caixa'!$BI$6,'Ctas Pagar'!$C:$C,'Fluxo de Caixa'!$A31)</f>
        <v>0</v>
      </c>
      <c r="BJ31" s="61">
        <f>SUMIFS('Ctas Pagar'!$G:$G,'Ctas Pagar'!$J:$J,'Fluxo de Caixa'!$BJ$6,'Ctas Pagar'!$C:$C,'Fluxo de Caixa'!$A31)</f>
        <v>0</v>
      </c>
      <c r="BK31" s="61">
        <f>SUMIFS('Ctas Pagar'!$G:$G,'Ctas Pagar'!$M:$M,'Fluxo de Caixa'!$BK$6,'Ctas Pagar'!$C:$C,'Fluxo de Caixa'!$A31)</f>
        <v>0</v>
      </c>
      <c r="BL31" s="61">
        <f>SUMIFS('Ctas Pagar'!$G:$G,'Ctas Pagar'!$J:$J,'Fluxo de Caixa'!$BL$6,'Ctas Pagar'!$C:$C,'Fluxo de Caixa'!$A31)</f>
        <v>0</v>
      </c>
      <c r="BM31" s="61">
        <f>SUMIFS('Ctas Pagar'!$G:$G,'Ctas Pagar'!$M:$M,'Fluxo de Caixa'!$BM$6,'Ctas Pagar'!$C:$C,'Fluxo de Caixa'!$A31)</f>
        <v>0</v>
      </c>
      <c r="BN31" s="71"/>
      <c r="BO31" s="71"/>
      <c r="BP31" s="71"/>
      <c r="BQ31" s="71"/>
      <c r="BR31" s="71"/>
    </row>
    <row r="32" spans="1:70">
      <c r="A32" s="6">
        <f>'Plano de Contas'!A41</f>
        <v>0</v>
      </c>
      <c r="B32" s="60">
        <f>SUMIFS('Ctas Pagar'!$G:$G,'Ctas Pagar'!$J:$J,'Fluxo de Caixa'!$B$6,'Ctas Pagar'!$C:$C,'Fluxo de Caixa'!$A32)</f>
        <v>0</v>
      </c>
      <c r="C32" s="61">
        <f>SUMIFS('Ctas Pagar'!$G:$G,'Ctas Pagar'!$M:$M,'Fluxo de Caixa'!$C$6,'Ctas Pagar'!$C:$C,'Fluxo de Caixa'!$A32)</f>
        <v>0</v>
      </c>
      <c r="D32" s="61">
        <f>SUMIFS('Ctas Pagar'!$G:$G,'Ctas Pagar'!$J:$J,'Fluxo de Caixa'!$D$6,'Ctas Pagar'!$C:$C,'Fluxo de Caixa'!$A32)</f>
        <v>0</v>
      </c>
      <c r="E32" s="61">
        <f>SUMIFS('Ctas Pagar'!$G:$G,'Ctas Pagar'!$M:$M,'Fluxo de Caixa'!$E$6,'Ctas Pagar'!$C:$C,'Fluxo de Caixa'!$A32)</f>
        <v>0</v>
      </c>
      <c r="F32" s="61">
        <f>SUMIFS('Ctas Pagar'!$G:$G,'Ctas Pagar'!$J:$J,'Fluxo de Caixa'!$F$6,'Ctas Pagar'!$C:$C,'Fluxo de Caixa'!$A32)</f>
        <v>0</v>
      </c>
      <c r="G32" s="61">
        <f>SUMIFS('Ctas Pagar'!$G:$G,'Ctas Pagar'!$M:$M,'Fluxo de Caixa'!$G$6,'Ctas Pagar'!$C:$C,'Fluxo de Caixa'!$A32)</f>
        <v>0</v>
      </c>
      <c r="H32" s="61">
        <f>SUMIFS('Ctas Pagar'!$G:$G,'Ctas Pagar'!$J:$J,'Fluxo de Caixa'!$H$6,'Ctas Pagar'!$C:$C,'Fluxo de Caixa'!$A32)</f>
        <v>0</v>
      </c>
      <c r="I32" s="61">
        <f>SUMIFS('Ctas Pagar'!$G:$G,'Ctas Pagar'!$M:$M,'Fluxo de Caixa'!$I$6,'Ctas Pagar'!$C:$C,'Fluxo de Caixa'!$A32)</f>
        <v>0</v>
      </c>
      <c r="J32" s="61">
        <f>SUMIFS('Ctas Pagar'!$G:$G,'Ctas Pagar'!$J:$J,'Fluxo de Caixa'!$J$6,'Ctas Pagar'!$C:$C,'Fluxo de Caixa'!$A32)</f>
        <v>0</v>
      </c>
      <c r="K32" s="61">
        <f>SUMIFS('Ctas Pagar'!$G:$G,'Ctas Pagar'!$M:$M,'Fluxo de Caixa'!$K$6,'Ctas Pagar'!$C:$C,'Fluxo de Caixa'!$A32)</f>
        <v>0</v>
      </c>
      <c r="L32" s="61">
        <f>SUMIFS('Ctas Pagar'!$G:$G,'Ctas Pagar'!$J:$J,'Fluxo de Caixa'!$L$6,'Ctas Pagar'!$C:$C,'Fluxo de Caixa'!$A32)</f>
        <v>0</v>
      </c>
      <c r="M32" s="61">
        <f>SUMIFS('Ctas Pagar'!$G:$G,'Ctas Pagar'!$M:$M,'Fluxo de Caixa'!$M$6,'Ctas Pagar'!$C:$C,'Fluxo de Caixa'!$A32)</f>
        <v>0</v>
      </c>
      <c r="N32" s="61">
        <f>SUMIFS('Ctas Pagar'!$G:$G,'Ctas Pagar'!$J:$J,'Fluxo de Caixa'!$N$6,'Ctas Pagar'!$C:$C,'Fluxo de Caixa'!$A32)</f>
        <v>0</v>
      </c>
      <c r="O32" s="61">
        <f>SUMIFS('Ctas Pagar'!$G:$G,'Ctas Pagar'!$M:$M,'Fluxo de Caixa'!$O$6,'Ctas Pagar'!$C:$C,'Fluxo de Caixa'!$A32)</f>
        <v>0</v>
      </c>
      <c r="P32" s="61">
        <f>SUMIFS('Ctas Pagar'!$G:$G,'Ctas Pagar'!$J:$J,'Fluxo de Caixa'!$P$6,'Ctas Pagar'!$C:$C,'Fluxo de Caixa'!$A32)</f>
        <v>0</v>
      </c>
      <c r="Q32" s="61">
        <f>SUMIFS('Ctas Pagar'!$G:$G,'Ctas Pagar'!$M:$M,'Fluxo de Caixa'!$Q$6,'Ctas Pagar'!$C:$C,'Fluxo de Caixa'!$A32)</f>
        <v>0</v>
      </c>
      <c r="R32" s="61">
        <f>SUMIFS('Ctas Pagar'!$G:$G,'Ctas Pagar'!$J:$J,'Fluxo de Caixa'!$R$6,'Ctas Pagar'!$C:$C,'Fluxo de Caixa'!$A32)</f>
        <v>0</v>
      </c>
      <c r="S32" s="61">
        <f>SUMIFS('Ctas Pagar'!$G:$G,'Ctas Pagar'!$M:$M,'Fluxo de Caixa'!$S$6,'Ctas Pagar'!$C:$C,'Fluxo de Caixa'!$A32)</f>
        <v>0</v>
      </c>
      <c r="T32" s="61">
        <f>SUMIFS('Ctas Pagar'!$G:$G,'Ctas Pagar'!$J:$J,'Fluxo de Caixa'!$T$6,'Ctas Pagar'!$C:$C,'Fluxo de Caixa'!$A32)</f>
        <v>0</v>
      </c>
      <c r="U32" s="61">
        <f>SUMIFS('Ctas Pagar'!$G:$G,'Ctas Pagar'!$M:$M,'Fluxo de Caixa'!$U$6,'Ctas Pagar'!$C:$C,'Fluxo de Caixa'!$A32)</f>
        <v>0</v>
      </c>
      <c r="V32" s="61">
        <f>SUMIFS('Ctas Pagar'!$G:$G,'Ctas Pagar'!$J:$J,'Fluxo de Caixa'!$V$6,'Ctas Pagar'!$C:$C,'Fluxo de Caixa'!$A32)</f>
        <v>0</v>
      </c>
      <c r="W32" s="61">
        <f>SUMIFS('Ctas Pagar'!$G:$G,'Ctas Pagar'!$M:$M,'Fluxo de Caixa'!$W$6,'Ctas Pagar'!$C:$C,'Fluxo de Caixa'!$A32)</f>
        <v>0</v>
      </c>
      <c r="X32" s="61">
        <f>SUMIFS('Ctas Pagar'!$G:$G,'Ctas Pagar'!$J:$J,'Fluxo de Caixa'!$X$6,'Ctas Pagar'!$C:$C,'Fluxo de Caixa'!$A32)</f>
        <v>0</v>
      </c>
      <c r="Y32" s="61">
        <f>SUMIFS('Ctas Pagar'!$G:$G,'Ctas Pagar'!$M:$M,'Fluxo de Caixa'!$Y$6,'Ctas Pagar'!$C:$C,'Fluxo de Caixa'!$A32)</f>
        <v>0</v>
      </c>
      <c r="Z32" s="61">
        <f>SUMIFS('Ctas Pagar'!$G:$G,'Ctas Pagar'!$J:$J,'Fluxo de Caixa'!$Z$6,'Ctas Pagar'!$C:$C,'Fluxo de Caixa'!$A32)</f>
        <v>0</v>
      </c>
      <c r="AA32" s="61">
        <f>SUMIFS('Ctas Pagar'!$G:$G,'Ctas Pagar'!$M:$M,'Fluxo de Caixa'!$AA$6,'Ctas Pagar'!$C:$C,'Fluxo de Caixa'!$A32)</f>
        <v>0</v>
      </c>
      <c r="AB32" s="61">
        <f>SUMIFS('Ctas Pagar'!$G:$G,'Ctas Pagar'!$J:$J,'Fluxo de Caixa'!$AB$6,'Ctas Pagar'!$C:$C,'Fluxo de Caixa'!$A32)</f>
        <v>0</v>
      </c>
      <c r="AC32" s="61">
        <f>SUMIFS('Ctas Pagar'!$G:$G,'Ctas Pagar'!$M:$M,'Fluxo de Caixa'!$AC$6,'Ctas Pagar'!$C:$C,'Fluxo de Caixa'!$A32)</f>
        <v>0</v>
      </c>
      <c r="AD32" s="61">
        <f>SUMIFS('Ctas Pagar'!$G:$G,'Ctas Pagar'!$J:$J,'Fluxo de Caixa'!$AD$6,'Ctas Pagar'!$C:$C,'Fluxo de Caixa'!$A32)</f>
        <v>0</v>
      </c>
      <c r="AE32" s="61">
        <f>SUMIFS('Ctas Pagar'!$G:$G,'Ctas Pagar'!$M:$M,'Fluxo de Caixa'!$AE$6,'Ctas Pagar'!$C:$C,'Fluxo de Caixa'!$A32)</f>
        <v>0</v>
      </c>
      <c r="AF32" s="61">
        <f>SUMIFS('Ctas Pagar'!$G:$G,'Ctas Pagar'!$J:$J,'Fluxo de Caixa'!$AF$6,'Ctas Pagar'!$C:$C,'Fluxo de Caixa'!$A32)</f>
        <v>0</v>
      </c>
      <c r="AG32" s="61">
        <f>SUMIFS('Ctas Pagar'!$G:$G,'Ctas Pagar'!$M:$M,'Fluxo de Caixa'!$AG$6,'Ctas Pagar'!$C:$C,'Fluxo de Caixa'!$A32)</f>
        <v>0</v>
      </c>
      <c r="AH32" s="61">
        <f>SUMIFS('Ctas Pagar'!$G:$G,'Ctas Pagar'!$J:$J,'Fluxo de Caixa'!$AH$6,'Ctas Pagar'!$C:$C,'Fluxo de Caixa'!$A32)</f>
        <v>0</v>
      </c>
      <c r="AI32" s="61">
        <f>SUMIFS('Ctas Pagar'!$G:$G,'Ctas Pagar'!$M:$M,'Fluxo de Caixa'!$AI$6,'Ctas Pagar'!$C:$C,'Fluxo de Caixa'!$A32)</f>
        <v>0</v>
      </c>
      <c r="AJ32" s="61">
        <f>SUMIFS('Ctas Pagar'!$G:$G,'Ctas Pagar'!$J:$J,'Fluxo de Caixa'!$AJ$6,'Ctas Pagar'!$C:$C,'Fluxo de Caixa'!$A32)</f>
        <v>0</v>
      </c>
      <c r="AK32" s="61">
        <f>SUMIFS('Ctas Pagar'!$G:$G,'Ctas Pagar'!$M:$M,'Fluxo de Caixa'!$AK$6,'Ctas Pagar'!$C:$C,'Fluxo de Caixa'!$A32)</f>
        <v>0</v>
      </c>
      <c r="AL32" s="61">
        <f>SUMIFS('Ctas Pagar'!$G:$G,'Ctas Pagar'!$J:$J,'Fluxo de Caixa'!$AL$6,'Ctas Pagar'!$C:$C,'Fluxo de Caixa'!$A32)</f>
        <v>0</v>
      </c>
      <c r="AM32" s="61">
        <f>SUMIFS('Ctas Pagar'!$G:$G,'Ctas Pagar'!$M:$M,'Fluxo de Caixa'!$AM$6,'Ctas Pagar'!$C:$C,'Fluxo de Caixa'!$A32)</f>
        <v>0</v>
      </c>
      <c r="AN32" s="61">
        <f>SUMIFS('Ctas Pagar'!$G:$G,'Ctas Pagar'!$J:$J,'Fluxo de Caixa'!$AN$6,'Ctas Pagar'!$C:$C,'Fluxo de Caixa'!$A32)</f>
        <v>0</v>
      </c>
      <c r="AO32" s="61">
        <f>SUMIFS('Ctas Pagar'!$G:$G,'Ctas Pagar'!$M:$M,'Fluxo de Caixa'!$AO$6,'Ctas Pagar'!$C:$C,'Fluxo de Caixa'!$A32)</f>
        <v>0</v>
      </c>
      <c r="AP32" s="61">
        <f>SUMIFS('Ctas Pagar'!$G:$G,'Ctas Pagar'!$J:$J,'Fluxo de Caixa'!$AP$6,'Ctas Pagar'!$C:$C,'Fluxo de Caixa'!$A32)</f>
        <v>0</v>
      </c>
      <c r="AQ32" s="61">
        <f>SUMIFS('Ctas Pagar'!$G:$G,'Ctas Pagar'!$M:$M,'Fluxo de Caixa'!$AQ$6,'Ctas Pagar'!$C:$C,'Fluxo de Caixa'!$A32)</f>
        <v>0</v>
      </c>
      <c r="AR32" s="61">
        <f>SUMIFS('Ctas Pagar'!$G:$G,'Ctas Pagar'!$J:$J,'Fluxo de Caixa'!$AR$6,'Ctas Pagar'!$C:$C,'Fluxo de Caixa'!$A32)</f>
        <v>0</v>
      </c>
      <c r="AS32" s="61">
        <f>SUMIFS('Ctas Pagar'!$G:$G,'Ctas Pagar'!$M:$M,'Fluxo de Caixa'!$AS$6,'Ctas Pagar'!$C:$C,'Fluxo de Caixa'!$A32)</f>
        <v>0</v>
      </c>
      <c r="AT32" s="61">
        <f>SUMIFS('Ctas Pagar'!$G:$G,'Ctas Pagar'!$J:$J,'Fluxo de Caixa'!$AT$6,'Ctas Pagar'!$C:$C,'Fluxo de Caixa'!$A32)</f>
        <v>0</v>
      </c>
      <c r="AU32" s="61">
        <f>SUMIFS('Ctas Pagar'!$G:$G,'Ctas Pagar'!$M:$M,'Fluxo de Caixa'!$AU$6,'Ctas Pagar'!$C:$C,'Fluxo de Caixa'!$A32)</f>
        <v>0</v>
      </c>
      <c r="AV32" s="61">
        <f>SUMIFS('Ctas Pagar'!$G:$G,'Ctas Pagar'!$J:$J,'Fluxo de Caixa'!$AV$6,'Ctas Pagar'!$C:$C,'Fluxo de Caixa'!$A32)</f>
        <v>0</v>
      </c>
      <c r="AW32" s="61">
        <f>SUMIFS('Ctas Pagar'!$G:$G,'Ctas Pagar'!$M:$M,'Fluxo de Caixa'!$AW$6,'Ctas Pagar'!$C:$C,'Fluxo de Caixa'!$A32)</f>
        <v>0</v>
      </c>
      <c r="AX32" s="61">
        <f>SUMIFS('Ctas Pagar'!$G:$G,'Ctas Pagar'!$J:$J,'Fluxo de Caixa'!$AX$6,'Ctas Pagar'!$C:$C,'Fluxo de Caixa'!$A32)</f>
        <v>0</v>
      </c>
      <c r="AY32" s="61">
        <f>SUMIFS('Ctas Pagar'!$G:$G,'Ctas Pagar'!$M:$M,'Fluxo de Caixa'!$AY$6,'Ctas Pagar'!$C:$C,'Fluxo de Caixa'!$A32)</f>
        <v>0</v>
      </c>
      <c r="AZ32" s="61">
        <f>SUMIFS('Ctas Pagar'!$G:$G,'Ctas Pagar'!$J:$J,'Fluxo de Caixa'!$AZ$6,'Ctas Pagar'!$C:$C,'Fluxo de Caixa'!$A32)</f>
        <v>0</v>
      </c>
      <c r="BA32" s="61">
        <f>SUMIFS('Ctas Pagar'!$G:$G,'Ctas Pagar'!$M:$M,'Fluxo de Caixa'!$BA$6,'Ctas Pagar'!$C:$C,'Fluxo de Caixa'!$A32)</f>
        <v>0</v>
      </c>
      <c r="BB32" s="61">
        <f>SUMIFS('Ctas Pagar'!$G:$G,'Ctas Pagar'!$J:$J,'Fluxo de Caixa'!$BB$6,'Ctas Pagar'!$C:$C,'Fluxo de Caixa'!$A32)</f>
        <v>0</v>
      </c>
      <c r="BC32" s="61">
        <f>SUMIFS('Ctas Pagar'!$G:$G,'Ctas Pagar'!$M:$M,'Fluxo de Caixa'!$BC$6,'Ctas Pagar'!$C:$C,'Fluxo de Caixa'!$A32)</f>
        <v>0</v>
      </c>
      <c r="BD32" s="61">
        <f>SUMIFS('Ctas Pagar'!$G:$G,'Ctas Pagar'!$J:$J,'Fluxo de Caixa'!$BD$6,'Ctas Pagar'!$C:$C,'Fluxo de Caixa'!$A32)</f>
        <v>0</v>
      </c>
      <c r="BE32" s="61">
        <f>SUMIFS('Ctas Pagar'!$G:$G,'Ctas Pagar'!$M:$M,'Fluxo de Caixa'!$BE$6,'Ctas Pagar'!$C:$C,'Fluxo de Caixa'!$A32)</f>
        <v>0</v>
      </c>
      <c r="BF32" s="61">
        <f>SUMIFS('Ctas Pagar'!$G:$G,'Ctas Pagar'!$J:$J,'Fluxo de Caixa'!$BF$6,'Ctas Pagar'!$C:$C,'Fluxo de Caixa'!$A32)</f>
        <v>0</v>
      </c>
      <c r="BG32" s="61">
        <f>SUMIFS('Ctas Pagar'!$G:$G,'Ctas Pagar'!$M:$M,'Fluxo de Caixa'!$BG$6,'Ctas Pagar'!$C:$C,'Fluxo de Caixa'!$A32)</f>
        <v>0</v>
      </c>
      <c r="BH32" s="61">
        <f>SUMIFS('Ctas Pagar'!$G:$G,'Ctas Pagar'!$J:$J,'Fluxo de Caixa'!$BH$6,'Ctas Pagar'!$C:$C,'Fluxo de Caixa'!$A32)</f>
        <v>0</v>
      </c>
      <c r="BI32" s="61">
        <f>SUMIFS('Ctas Pagar'!$G:$G,'Ctas Pagar'!$M:$M,'Fluxo de Caixa'!$BI$6,'Ctas Pagar'!$C:$C,'Fluxo de Caixa'!$A32)</f>
        <v>0</v>
      </c>
      <c r="BJ32" s="61">
        <f>SUMIFS('Ctas Pagar'!$G:$G,'Ctas Pagar'!$J:$J,'Fluxo de Caixa'!$BJ$6,'Ctas Pagar'!$C:$C,'Fluxo de Caixa'!$A32)</f>
        <v>0</v>
      </c>
      <c r="BK32" s="61">
        <f>SUMIFS('Ctas Pagar'!$G:$G,'Ctas Pagar'!$M:$M,'Fluxo de Caixa'!$BK$6,'Ctas Pagar'!$C:$C,'Fluxo de Caixa'!$A32)</f>
        <v>0</v>
      </c>
      <c r="BL32" s="61">
        <f>SUMIFS('Ctas Pagar'!$G:$G,'Ctas Pagar'!$J:$J,'Fluxo de Caixa'!$BL$6,'Ctas Pagar'!$C:$C,'Fluxo de Caixa'!$A32)</f>
        <v>0</v>
      </c>
      <c r="BM32" s="61">
        <f>SUMIFS('Ctas Pagar'!$G:$G,'Ctas Pagar'!$M:$M,'Fluxo de Caixa'!$BM$6,'Ctas Pagar'!$C:$C,'Fluxo de Caixa'!$A32)</f>
        <v>0</v>
      </c>
      <c r="BN32" s="71"/>
      <c r="BO32" s="71"/>
      <c r="BP32" s="71"/>
      <c r="BQ32" s="71"/>
      <c r="BR32" s="71"/>
    </row>
    <row r="33" spans="1:70">
      <c r="A33" s="6">
        <f>'Plano de Contas'!A42</f>
        <v>0</v>
      </c>
      <c r="B33" s="60">
        <f>SUMIFS('Ctas Pagar'!$G:$G,'Ctas Pagar'!$J:$J,'Fluxo de Caixa'!$B$6,'Ctas Pagar'!$C:$C,'Fluxo de Caixa'!$A33)</f>
        <v>0</v>
      </c>
      <c r="C33" s="61">
        <f>SUMIFS('Ctas Pagar'!$G:$G,'Ctas Pagar'!$M:$M,'Fluxo de Caixa'!$C$6,'Ctas Pagar'!$C:$C,'Fluxo de Caixa'!$A33)</f>
        <v>0</v>
      </c>
      <c r="D33" s="61">
        <f>SUMIFS('Ctas Pagar'!$G:$G,'Ctas Pagar'!$J:$J,'Fluxo de Caixa'!$D$6,'Ctas Pagar'!$C:$C,'Fluxo de Caixa'!$A33)</f>
        <v>0</v>
      </c>
      <c r="E33" s="61">
        <f>SUMIFS('Ctas Pagar'!$G:$G,'Ctas Pagar'!$M:$M,'Fluxo de Caixa'!$E$6,'Ctas Pagar'!$C:$C,'Fluxo de Caixa'!$A33)</f>
        <v>0</v>
      </c>
      <c r="F33" s="61">
        <f>SUMIFS('Ctas Pagar'!$G:$G,'Ctas Pagar'!$J:$J,'Fluxo de Caixa'!$F$6,'Ctas Pagar'!$C:$C,'Fluxo de Caixa'!$A33)</f>
        <v>0</v>
      </c>
      <c r="G33" s="61">
        <f>SUMIFS('Ctas Pagar'!$G:$G,'Ctas Pagar'!$M:$M,'Fluxo de Caixa'!$G$6,'Ctas Pagar'!$C:$C,'Fluxo de Caixa'!$A33)</f>
        <v>0</v>
      </c>
      <c r="H33" s="61">
        <f>SUMIFS('Ctas Pagar'!$G:$G,'Ctas Pagar'!$J:$J,'Fluxo de Caixa'!$H$6,'Ctas Pagar'!$C:$C,'Fluxo de Caixa'!$A33)</f>
        <v>0</v>
      </c>
      <c r="I33" s="61">
        <f>SUMIFS('Ctas Pagar'!$G:$G,'Ctas Pagar'!$M:$M,'Fluxo de Caixa'!$I$6,'Ctas Pagar'!$C:$C,'Fluxo de Caixa'!$A33)</f>
        <v>0</v>
      </c>
      <c r="J33" s="61">
        <f>SUMIFS('Ctas Pagar'!$G:$G,'Ctas Pagar'!$J:$J,'Fluxo de Caixa'!$J$6,'Ctas Pagar'!$C:$C,'Fluxo de Caixa'!$A33)</f>
        <v>0</v>
      </c>
      <c r="K33" s="61">
        <f>SUMIFS('Ctas Pagar'!$G:$G,'Ctas Pagar'!$M:$M,'Fluxo de Caixa'!$K$6,'Ctas Pagar'!$C:$C,'Fluxo de Caixa'!$A33)</f>
        <v>0</v>
      </c>
      <c r="L33" s="61">
        <f>SUMIFS('Ctas Pagar'!$G:$G,'Ctas Pagar'!$J:$J,'Fluxo de Caixa'!$L$6,'Ctas Pagar'!$C:$C,'Fluxo de Caixa'!$A33)</f>
        <v>0</v>
      </c>
      <c r="M33" s="61">
        <f>SUMIFS('Ctas Pagar'!$G:$G,'Ctas Pagar'!$M:$M,'Fluxo de Caixa'!$M$6,'Ctas Pagar'!$C:$C,'Fluxo de Caixa'!$A33)</f>
        <v>0</v>
      </c>
      <c r="N33" s="61">
        <f>SUMIFS('Ctas Pagar'!$G:$G,'Ctas Pagar'!$J:$J,'Fluxo de Caixa'!$N$6,'Ctas Pagar'!$C:$C,'Fluxo de Caixa'!$A33)</f>
        <v>0</v>
      </c>
      <c r="O33" s="61">
        <f>SUMIFS('Ctas Pagar'!$G:$G,'Ctas Pagar'!$M:$M,'Fluxo de Caixa'!$O$6,'Ctas Pagar'!$C:$C,'Fluxo de Caixa'!$A33)</f>
        <v>0</v>
      </c>
      <c r="P33" s="61">
        <f>SUMIFS('Ctas Pagar'!$G:$G,'Ctas Pagar'!$J:$J,'Fluxo de Caixa'!$P$6,'Ctas Pagar'!$C:$C,'Fluxo de Caixa'!$A33)</f>
        <v>0</v>
      </c>
      <c r="Q33" s="61">
        <f>SUMIFS('Ctas Pagar'!$G:$G,'Ctas Pagar'!$M:$M,'Fluxo de Caixa'!$Q$6,'Ctas Pagar'!$C:$C,'Fluxo de Caixa'!$A33)</f>
        <v>0</v>
      </c>
      <c r="R33" s="61">
        <f>SUMIFS('Ctas Pagar'!$G:$G,'Ctas Pagar'!$J:$J,'Fluxo de Caixa'!$R$6,'Ctas Pagar'!$C:$C,'Fluxo de Caixa'!$A33)</f>
        <v>0</v>
      </c>
      <c r="S33" s="61">
        <f>SUMIFS('Ctas Pagar'!$G:$G,'Ctas Pagar'!$M:$M,'Fluxo de Caixa'!$S$6,'Ctas Pagar'!$C:$C,'Fluxo de Caixa'!$A33)</f>
        <v>0</v>
      </c>
      <c r="T33" s="61">
        <f>SUMIFS('Ctas Pagar'!$G:$G,'Ctas Pagar'!$J:$J,'Fluxo de Caixa'!$T$6,'Ctas Pagar'!$C:$C,'Fluxo de Caixa'!$A33)</f>
        <v>0</v>
      </c>
      <c r="U33" s="61">
        <f>SUMIFS('Ctas Pagar'!$G:$G,'Ctas Pagar'!$M:$M,'Fluxo de Caixa'!$U$6,'Ctas Pagar'!$C:$C,'Fluxo de Caixa'!$A33)</f>
        <v>0</v>
      </c>
      <c r="V33" s="61">
        <f>SUMIFS('Ctas Pagar'!$G:$G,'Ctas Pagar'!$J:$J,'Fluxo de Caixa'!$V$6,'Ctas Pagar'!$C:$C,'Fluxo de Caixa'!$A33)</f>
        <v>0</v>
      </c>
      <c r="W33" s="61">
        <f>SUMIFS('Ctas Pagar'!$G:$G,'Ctas Pagar'!$M:$M,'Fluxo de Caixa'!$W$6,'Ctas Pagar'!$C:$C,'Fluxo de Caixa'!$A33)</f>
        <v>0</v>
      </c>
      <c r="X33" s="61">
        <f>SUMIFS('Ctas Pagar'!$G:$G,'Ctas Pagar'!$J:$J,'Fluxo de Caixa'!$X$6,'Ctas Pagar'!$C:$C,'Fluxo de Caixa'!$A33)</f>
        <v>0</v>
      </c>
      <c r="Y33" s="61">
        <f>SUMIFS('Ctas Pagar'!$G:$G,'Ctas Pagar'!$M:$M,'Fluxo de Caixa'!$Y$6,'Ctas Pagar'!$C:$C,'Fluxo de Caixa'!$A33)</f>
        <v>0</v>
      </c>
      <c r="Z33" s="61">
        <f>SUMIFS('Ctas Pagar'!$G:$G,'Ctas Pagar'!$J:$J,'Fluxo de Caixa'!$Z$6,'Ctas Pagar'!$C:$C,'Fluxo de Caixa'!$A33)</f>
        <v>0</v>
      </c>
      <c r="AA33" s="61">
        <f>SUMIFS('Ctas Pagar'!$G:$G,'Ctas Pagar'!$M:$M,'Fluxo de Caixa'!$AA$6,'Ctas Pagar'!$C:$C,'Fluxo de Caixa'!$A33)</f>
        <v>0</v>
      </c>
      <c r="AB33" s="61">
        <f>SUMIFS('Ctas Pagar'!$G:$G,'Ctas Pagar'!$J:$J,'Fluxo de Caixa'!$AB$6,'Ctas Pagar'!$C:$C,'Fluxo de Caixa'!$A33)</f>
        <v>0</v>
      </c>
      <c r="AC33" s="61">
        <f>SUMIFS('Ctas Pagar'!$G:$G,'Ctas Pagar'!$M:$M,'Fluxo de Caixa'!$AC$6,'Ctas Pagar'!$C:$C,'Fluxo de Caixa'!$A33)</f>
        <v>0</v>
      </c>
      <c r="AD33" s="61">
        <f>SUMIFS('Ctas Pagar'!$G:$G,'Ctas Pagar'!$J:$J,'Fluxo de Caixa'!$AD$6,'Ctas Pagar'!$C:$C,'Fluxo de Caixa'!$A33)</f>
        <v>0</v>
      </c>
      <c r="AE33" s="61">
        <f>SUMIFS('Ctas Pagar'!$G:$G,'Ctas Pagar'!$M:$M,'Fluxo de Caixa'!$AE$6,'Ctas Pagar'!$C:$C,'Fluxo de Caixa'!$A33)</f>
        <v>0</v>
      </c>
      <c r="AF33" s="61">
        <f>SUMIFS('Ctas Pagar'!$G:$G,'Ctas Pagar'!$J:$J,'Fluxo de Caixa'!$AF$6,'Ctas Pagar'!$C:$C,'Fluxo de Caixa'!$A33)</f>
        <v>0</v>
      </c>
      <c r="AG33" s="61">
        <f>SUMIFS('Ctas Pagar'!$G:$G,'Ctas Pagar'!$M:$M,'Fluxo de Caixa'!$AG$6,'Ctas Pagar'!$C:$C,'Fluxo de Caixa'!$A33)</f>
        <v>0</v>
      </c>
      <c r="AH33" s="61">
        <f>SUMIFS('Ctas Pagar'!$G:$G,'Ctas Pagar'!$J:$J,'Fluxo de Caixa'!$AH$6,'Ctas Pagar'!$C:$C,'Fluxo de Caixa'!$A33)</f>
        <v>0</v>
      </c>
      <c r="AI33" s="61">
        <f>SUMIFS('Ctas Pagar'!$G:$G,'Ctas Pagar'!$M:$M,'Fluxo de Caixa'!$AI$6,'Ctas Pagar'!$C:$C,'Fluxo de Caixa'!$A33)</f>
        <v>0</v>
      </c>
      <c r="AJ33" s="61">
        <f>SUMIFS('Ctas Pagar'!$G:$G,'Ctas Pagar'!$J:$J,'Fluxo de Caixa'!$AJ$6,'Ctas Pagar'!$C:$C,'Fluxo de Caixa'!$A33)</f>
        <v>0</v>
      </c>
      <c r="AK33" s="61">
        <f>SUMIFS('Ctas Pagar'!$G:$G,'Ctas Pagar'!$M:$M,'Fluxo de Caixa'!$AK$6,'Ctas Pagar'!$C:$C,'Fluxo de Caixa'!$A33)</f>
        <v>0</v>
      </c>
      <c r="AL33" s="61">
        <f>SUMIFS('Ctas Pagar'!$G:$G,'Ctas Pagar'!$J:$J,'Fluxo de Caixa'!$AL$6,'Ctas Pagar'!$C:$C,'Fluxo de Caixa'!$A33)</f>
        <v>0</v>
      </c>
      <c r="AM33" s="61">
        <f>SUMIFS('Ctas Pagar'!$G:$G,'Ctas Pagar'!$M:$M,'Fluxo de Caixa'!$AM$6,'Ctas Pagar'!$C:$C,'Fluxo de Caixa'!$A33)</f>
        <v>0</v>
      </c>
      <c r="AN33" s="61">
        <f>SUMIFS('Ctas Pagar'!$G:$G,'Ctas Pagar'!$J:$J,'Fluxo de Caixa'!$AN$6,'Ctas Pagar'!$C:$C,'Fluxo de Caixa'!$A33)</f>
        <v>0</v>
      </c>
      <c r="AO33" s="61">
        <f>SUMIFS('Ctas Pagar'!$G:$G,'Ctas Pagar'!$M:$M,'Fluxo de Caixa'!$AO$6,'Ctas Pagar'!$C:$C,'Fluxo de Caixa'!$A33)</f>
        <v>0</v>
      </c>
      <c r="AP33" s="61">
        <f>SUMIFS('Ctas Pagar'!$G:$G,'Ctas Pagar'!$J:$J,'Fluxo de Caixa'!$AP$6,'Ctas Pagar'!$C:$C,'Fluxo de Caixa'!$A33)</f>
        <v>0</v>
      </c>
      <c r="AQ33" s="61">
        <f>SUMIFS('Ctas Pagar'!$G:$G,'Ctas Pagar'!$M:$M,'Fluxo de Caixa'!$AQ$6,'Ctas Pagar'!$C:$C,'Fluxo de Caixa'!$A33)</f>
        <v>0</v>
      </c>
      <c r="AR33" s="61">
        <f>SUMIFS('Ctas Pagar'!$G:$G,'Ctas Pagar'!$J:$J,'Fluxo de Caixa'!$AR$6,'Ctas Pagar'!$C:$C,'Fluxo de Caixa'!$A33)</f>
        <v>0</v>
      </c>
      <c r="AS33" s="61">
        <f>SUMIFS('Ctas Pagar'!$G:$G,'Ctas Pagar'!$M:$M,'Fluxo de Caixa'!$AS$6,'Ctas Pagar'!$C:$C,'Fluxo de Caixa'!$A33)</f>
        <v>0</v>
      </c>
      <c r="AT33" s="61">
        <f>SUMIFS('Ctas Pagar'!$G:$G,'Ctas Pagar'!$J:$J,'Fluxo de Caixa'!$AT$6,'Ctas Pagar'!$C:$C,'Fluxo de Caixa'!$A33)</f>
        <v>0</v>
      </c>
      <c r="AU33" s="61">
        <f>SUMIFS('Ctas Pagar'!$G:$G,'Ctas Pagar'!$M:$M,'Fluxo de Caixa'!$AU$6,'Ctas Pagar'!$C:$C,'Fluxo de Caixa'!$A33)</f>
        <v>0</v>
      </c>
      <c r="AV33" s="61">
        <f>SUMIFS('Ctas Pagar'!$G:$G,'Ctas Pagar'!$J:$J,'Fluxo de Caixa'!$AV$6,'Ctas Pagar'!$C:$C,'Fluxo de Caixa'!$A33)</f>
        <v>0</v>
      </c>
      <c r="AW33" s="61">
        <f>SUMIFS('Ctas Pagar'!$G:$G,'Ctas Pagar'!$M:$M,'Fluxo de Caixa'!$AW$6,'Ctas Pagar'!$C:$C,'Fluxo de Caixa'!$A33)</f>
        <v>0</v>
      </c>
      <c r="AX33" s="61">
        <f>SUMIFS('Ctas Pagar'!$G:$G,'Ctas Pagar'!$J:$J,'Fluxo de Caixa'!$AX$6,'Ctas Pagar'!$C:$C,'Fluxo de Caixa'!$A33)</f>
        <v>0</v>
      </c>
      <c r="AY33" s="61">
        <f>SUMIFS('Ctas Pagar'!$G:$G,'Ctas Pagar'!$M:$M,'Fluxo de Caixa'!$AY$6,'Ctas Pagar'!$C:$C,'Fluxo de Caixa'!$A33)</f>
        <v>0</v>
      </c>
      <c r="AZ33" s="61">
        <f>SUMIFS('Ctas Pagar'!$G:$G,'Ctas Pagar'!$J:$J,'Fluxo de Caixa'!$AZ$6,'Ctas Pagar'!$C:$C,'Fluxo de Caixa'!$A33)</f>
        <v>0</v>
      </c>
      <c r="BA33" s="61">
        <f>SUMIFS('Ctas Pagar'!$G:$G,'Ctas Pagar'!$M:$M,'Fluxo de Caixa'!$BA$6,'Ctas Pagar'!$C:$C,'Fluxo de Caixa'!$A33)</f>
        <v>0</v>
      </c>
      <c r="BB33" s="61">
        <f>SUMIFS('Ctas Pagar'!$G:$G,'Ctas Pagar'!$J:$J,'Fluxo de Caixa'!$BB$6,'Ctas Pagar'!$C:$C,'Fluxo de Caixa'!$A33)</f>
        <v>0</v>
      </c>
      <c r="BC33" s="61">
        <f>SUMIFS('Ctas Pagar'!$G:$G,'Ctas Pagar'!$M:$M,'Fluxo de Caixa'!$BC$6,'Ctas Pagar'!$C:$C,'Fluxo de Caixa'!$A33)</f>
        <v>0</v>
      </c>
      <c r="BD33" s="61">
        <f>SUMIFS('Ctas Pagar'!$G:$G,'Ctas Pagar'!$J:$J,'Fluxo de Caixa'!$BD$6,'Ctas Pagar'!$C:$C,'Fluxo de Caixa'!$A33)</f>
        <v>0</v>
      </c>
      <c r="BE33" s="61">
        <f>SUMIFS('Ctas Pagar'!$G:$G,'Ctas Pagar'!$M:$M,'Fluxo de Caixa'!$BE$6,'Ctas Pagar'!$C:$C,'Fluxo de Caixa'!$A33)</f>
        <v>0</v>
      </c>
      <c r="BF33" s="61">
        <f>SUMIFS('Ctas Pagar'!$G:$G,'Ctas Pagar'!$J:$J,'Fluxo de Caixa'!$BF$6,'Ctas Pagar'!$C:$C,'Fluxo de Caixa'!$A33)</f>
        <v>0</v>
      </c>
      <c r="BG33" s="61">
        <f>SUMIFS('Ctas Pagar'!$G:$G,'Ctas Pagar'!$M:$M,'Fluxo de Caixa'!$BG$6,'Ctas Pagar'!$C:$C,'Fluxo de Caixa'!$A33)</f>
        <v>0</v>
      </c>
      <c r="BH33" s="61">
        <f>SUMIFS('Ctas Pagar'!$G:$G,'Ctas Pagar'!$J:$J,'Fluxo de Caixa'!$BH$6,'Ctas Pagar'!$C:$C,'Fluxo de Caixa'!$A33)</f>
        <v>0</v>
      </c>
      <c r="BI33" s="61">
        <f>SUMIFS('Ctas Pagar'!$G:$G,'Ctas Pagar'!$M:$M,'Fluxo de Caixa'!$BI$6,'Ctas Pagar'!$C:$C,'Fluxo de Caixa'!$A33)</f>
        <v>0</v>
      </c>
      <c r="BJ33" s="61">
        <f>SUMIFS('Ctas Pagar'!$G:$G,'Ctas Pagar'!$J:$J,'Fluxo de Caixa'!$BJ$6,'Ctas Pagar'!$C:$C,'Fluxo de Caixa'!$A33)</f>
        <v>0</v>
      </c>
      <c r="BK33" s="61">
        <f>SUMIFS('Ctas Pagar'!$G:$G,'Ctas Pagar'!$M:$M,'Fluxo de Caixa'!$BK$6,'Ctas Pagar'!$C:$C,'Fluxo de Caixa'!$A33)</f>
        <v>0</v>
      </c>
      <c r="BL33" s="61">
        <f>SUMIFS('Ctas Pagar'!$G:$G,'Ctas Pagar'!$J:$J,'Fluxo de Caixa'!$BL$6,'Ctas Pagar'!$C:$C,'Fluxo de Caixa'!$A33)</f>
        <v>0</v>
      </c>
      <c r="BM33" s="61">
        <f>SUMIFS('Ctas Pagar'!$G:$G,'Ctas Pagar'!$M:$M,'Fluxo de Caixa'!$BM$6,'Ctas Pagar'!$C:$C,'Fluxo de Caixa'!$A33)</f>
        <v>0</v>
      </c>
      <c r="BN33" s="71"/>
      <c r="BO33" s="71"/>
      <c r="BP33" s="71"/>
      <c r="BQ33" s="71"/>
      <c r="BR33" s="71"/>
    </row>
    <row r="34" spans="1:70">
      <c r="A34" s="6">
        <f>'Plano de Contas'!A43</f>
        <v>0</v>
      </c>
      <c r="B34" s="60">
        <f>SUMIFS('Ctas Pagar'!$G:$G,'Ctas Pagar'!$J:$J,'Fluxo de Caixa'!$B$6,'Ctas Pagar'!$C:$C,'Fluxo de Caixa'!$A34)</f>
        <v>0</v>
      </c>
      <c r="C34" s="61">
        <f>SUMIFS('Ctas Pagar'!$G:$G,'Ctas Pagar'!$M:$M,'Fluxo de Caixa'!$C$6,'Ctas Pagar'!$C:$C,'Fluxo de Caixa'!$A34)</f>
        <v>0</v>
      </c>
      <c r="D34" s="61">
        <f>SUMIFS('Ctas Pagar'!$G:$G,'Ctas Pagar'!$J:$J,'Fluxo de Caixa'!$D$6,'Ctas Pagar'!$C:$C,'Fluxo de Caixa'!$A34)</f>
        <v>0</v>
      </c>
      <c r="E34" s="61">
        <f>SUMIFS('Ctas Pagar'!$G:$G,'Ctas Pagar'!$M:$M,'Fluxo de Caixa'!$E$6,'Ctas Pagar'!$C:$C,'Fluxo de Caixa'!$A34)</f>
        <v>0</v>
      </c>
      <c r="F34" s="61">
        <f>SUMIFS('Ctas Pagar'!$G:$G,'Ctas Pagar'!$J:$J,'Fluxo de Caixa'!$F$6,'Ctas Pagar'!$C:$C,'Fluxo de Caixa'!$A34)</f>
        <v>0</v>
      </c>
      <c r="G34" s="61">
        <f>SUMIFS('Ctas Pagar'!$G:$G,'Ctas Pagar'!$M:$M,'Fluxo de Caixa'!$G$6,'Ctas Pagar'!$C:$C,'Fluxo de Caixa'!$A34)</f>
        <v>0</v>
      </c>
      <c r="H34" s="61">
        <f>SUMIFS('Ctas Pagar'!$G:$G,'Ctas Pagar'!$J:$J,'Fluxo de Caixa'!$H$6,'Ctas Pagar'!$C:$C,'Fluxo de Caixa'!$A34)</f>
        <v>0</v>
      </c>
      <c r="I34" s="61">
        <f>SUMIFS('Ctas Pagar'!$G:$G,'Ctas Pagar'!$M:$M,'Fluxo de Caixa'!$I$6,'Ctas Pagar'!$C:$C,'Fluxo de Caixa'!$A34)</f>
        <v>0</v>
      </c>
      <c r="J34" s="61">
        <f>SUMIFS('Ctas Pagar'!$G:$G,'Ctas Pagar'!$J:$J,'Fluxo de Caixa'!$J$6,'Ctas Pagar'!$C:$C,'Fluxo de Caixa'!$A34)</f>
        <v>0</v>
      </c>
      <c r="K34" s="61">
        <f>SUMIFS('Ctas Pagar'!$G:$G,'Ctas Pagar'!$M:$M,'Fluxo de Caixa'!$K$6,'Ctas Pagar'!$C:$C,'Fluxo de Caixa'!$A34)</f>
        <v>0</v>
      </c>
      <c r="L34" s="61">
        <f>SUMIFS('Ctas Pagar'!$G:$G,'Ctas Pagar'!$J:$J,'Fluxo de Caixa'!$L$6,'Ctas Pagar'!$C:$C,'Fluxo de Caixa'!$A34)</f>
        <v>0</v>
      </c>
      <c r="M34" s="61">
        <f>SUMIFS('Ctas Pagar'!$G:$G,'Ctas Pagar'!$M:$M,'Fluxo de Caixa'!$M$6,'Ctas Pagar'!$C:$C,'Fluxo de Caixa'!$A34)</f>
        <v>0</v>
      </c>
      <c r="N34" s="61">
        <f>SUMIFS('Ctas Pagar'!$G:$G,'Ctas Pagar'!$J:$J,'Fluxo de Caixa'!$N$6,'Ctas Pagar'!$C:$C,'Fluxo de Caixa'!$A34)</f>
        <v>0</v>
      </c>
      <c r="O34" s="61">
        <f>SUMIFS('Ctas Pagar'!$G:$G,'Ctas Pagar'!$M:$M,'Fluxo de Caixa'!$O$6,'Ctas Pagar'!$C:$C,'Fluxo de Caixa'!$A34)</f>
        <v>0</v>
      </c>
      <c r="P34" s="61">
        <f>SUMIFS('Ctas Pagar'!$G:$G,'Ctas Pagar'!$J:$J,'Fluxo de Caixa'!$P$6,'Ctas Pagar'!$C:$C,'Fluxo de Caixa'!$A34)</f>
        <v>0</v>
      </c>
      <c r="Q34" s="61">
        <f>SUMIFS('Ctas Pagar'!$G:$G,'Ctas Pagar'!$M:$M,'Fluxo de Caixa'!$Q$6,'Ctas Pagar'!$C:$C,'Fluxo de Caixa'!$A34)</f>
        <v>0</v>
      </c>
      <c r="R34" s="61">
        <f>SUMIFS('Ctas Pagar'!$G:$G,'Ctas Pagar'!$J:$J,'Fluxo de Caixa'!$R$6,'Ctas Pagar'!$C:$C,'Fluxo de Caixa'!$A34)</f>
        <v>0</v>
      </c>
      <c r="S34" s="61">
        <f>SUMIFS('Ctas Pagar'!$G:$G,'Ctas Pagar'!$M:$M,'Fluxo de Caixa'!$S$6,'Ctas Pagar'!$C:$C,'Fluxo de Caixa'!$A34)</f>
        <v>0</v>
      </c>
      <c r="T34" s="61">
        <f>SUMIFS('Ctas Pagar'!$G:$G,'Ctas Pagar'!$J:$J,'Fluxo de Caixa'!$T$6,'Ctas Pagar'!$C:$C,'Fluxo de Caixa'!$A34)</f>
        <v>0</v>
      </c>
      <c r="U34" s="61">
        <f>SUMIFS('Ctas Pagar'!$G:$G,'Ctas Pagar'!$M:$M,'Fluxo de Caixa'!$U$6,'Ctas Pagar'!$C:$C,'Fluxo de Caixa'!$A34)</f>
        <v>0</v>
      </c>
      <c r="V34" s="61">
        <f>SUMIFS('Ctas Pagar'!$G:$G,'Ctas Pagar'!$J:$J,'Fluxo de Caixa'!$V$6,'Ctas Pagar'!$C:$C,'Fluxo de Caixa'!$A34)</f>
        <v>0</v>
      </c>
      <c r="W34" s="61">
        <f>SUMIFS('Ctas Pagar'!$G:$G,'Ctas Pagar'!$M:$M,'Fluxo de Caixa'!$W$6,'Ctas Pagar'!$C:$C,'Fluxo de Caixa'!$A34)</f>
        <v>0</v>
      </c>
      <c r="X34" s="61">
        <f>SUMIFS('Ctas Pagar'!$G:$G,'Ctas Pagar'!$J:$J,'Fluxo de Caixa'!$X$6,'Ctas Pagar'!$C:$C,'Fluxo de Caixa'!$A34)</f>
        <v>0</v>
      </c>
      <c r="Y34" s="61">
        <f>SUMIFS('Ctas Pagar'!$G:$G,'Ctas Pagar'!$M:$M,'Fluxo de Caixa'!$Y$6,'Ctas Pagar'!$C:$C,'Fluxo de Caixa'!$A34)</f>
        <v>0</v>
      </c>
      <c r="Z34" s="61">
        <f>SUMIFS('Ctas Pagar'!$G:$G,'Ctas Pagar'!$J:$J,'Fluxo de Caixa'!$Z$6,'Ctas Pagar'!$C:$C,'Fluxo de Caixa'!$A34)</f>
        <v>0</v>
      </c>
      <c r="AA34" s="61">
        <f>SUMIFS('Ctas Pagar'!$G:$G,'Ctas Pagar'!$M:$M,'Fluxo de Caixa'!$AA$6,'Ctas Pagar'!$C:$C,'Fluxo de Caixa'!$A34)</f>
        <v>0</v>
      </c>
      <c r="AB34" s="61">
        <f>SUMIFS('Ctas Pagar'!$G:$G,'Ctas Pagar'!$J:$J,'Fluxo de Caixa'!$AB$6,'Ctas Pagar'!$C:$C,'Fluxo de Caixa'!$A34)</f>
        <v>0</v>
      </c>
      <c r="AC34" s="61">
        <f>SUMIFS('Ctas Pagar'!$G:$G,'Ctas Pagar'!$M:$M,'Fluxo de Caixa'!$AC$6,'Ctas Pagar'!$C:$C,'Fluxo de Caixa'!$A34)</f>
        <v>0</v>
      </c>
      <c r="AD34" s="61">
        <f>SUMIFS('Ctas Pagar'!$G:$G,'Ctas Pagar'!$J:$J,'Fluxo de Caixa'!$AD$6,'Ctas Pagar'!$C:$C,'Fluxo de Caixa'!$A34)</f>
        <v>0</v>
      </c>
      <c r="AE34" s="61">
        <f>SUMIFS('Ctas Pagar'!$G:$G,'Ctas Pagar'!$M:$M,'Fluxo de Caixa'!$AE$6,'Ctas Pagar'!$C:$C,'Fluxo de Caixa'!$A34)</f>
        <v>0</v>
      </c>
      <c r="AF34" s="61">
        <f>SUMIFS('Ctas Pagar'!$G:$G,'Ctas Pagar'!$J:$J,'Fluxo de Caixa'!$AF$6,'Ctas Pagar'!$C:$C,'Fluxo de Caixa'!$A34)</f>
        <v>0</v>
      </c>
      <c r="AG34" s="61">
        <f>SUMIFS('Ctas Pagar'!$G:$G,'Ctas Pagar'!$M:$M,'Fluxo de Caixa'!$AG$6,'Ctas Pagar'!$C:$C,'Fluxo de Caixa'!$A34)</f>
        <v>0</v>
      </c>
      <c r="AH34" s="61">
        <f>SUMIFS('Ctas Pagar'!$G:$G,'Ctas Pagar'!$J:$J,'Fluxo de Caixa'!$AH$6,'Ctas Pagar'!$C:$C,'Fluxo de Caixa'!$A34)</f>
        <v>0</v>
      </c>
      <c r="AI34" s="61">
        <f>SUMIFS('Ctas Pagar'!$G:$G,'Ctas Pagar'!$M:$M,'Fluxo de Caixa'!$AI$6,'Ctas Pagar'!$C:$C,'Fluxo de Caixa'!$A34)</f>
        <v>0</v>
      </c>
      <c r="AJ34" s="61">
        <f>SUMIFS('Ctas Pagar'!$G:$G,'Ctas Pagar'!$J:$J,'Fluxo de Caixa'!$AJ$6,'Ctas Pagar'!$C:$C,'Fluxo de Caixa'!$A34)</f>
        <v>0</v>
      </c>
      <c r="AK34" s="61">
        <f>SUMIFS('Ctas Pagar'!$G:$G,'Ctas Pagar'!$M:$M,'Fluxo de Caixa'!$AK$6,'Ctas Pagar'!$C:$C,'Fluxo de Caixa'!$A34)</f>
        <v>0</v>
      </c>
      <c r="AL34" s="61">
        <f>SUMIFS('Ctas Pagar'!$G:$G,'Ctas Pagar'!$J:$J,'Fluxo de Caixa'!$AL$6,'Ctas Pagar'!$C:$C,'Fluxo de Caixa'!$A34)</f>
        <v>0</v>
      </c>
      <c r="AM34" s="61">
        <f>SUMIFS('Ctas Pagar'!$G:$G,'Ctas Pagar'!$M:$M,'Fluxo de Caixa'!$AM$6,'Ctas Pagar'!$C:$C,'Fluxo de Caixa'!$A34)</f>
        <v>0</v>
      </c>
      <c r="AN34" s="61">
        <f>SUMIFS('Ctas Pagar'!$G:$G,'Ctas Pagar'!$J:$J,'Fluxo de Caixa'!$AN$6,'Ctas Pagar'!$C:$C,'Fluxo de Caixa'!$A34)</f>
        <v>0</v>
      </c>
      <c r="AO34" s="61">
        <f>SUMIFS('Ctas Pagar'!$G:$G,'Ctas Pagar'!$M:$M,'Fluxo de Caixa'!$AO$6,'Ctas Pagar'!$C:$C,'Fluxo de Caixa'!$A34)</f>
        <v>0</v>
      </c>
      <c r="AP34" s="61">
        <f>SUMIFS('Ctas Pagar'!$G:$G,'Ctas Pagar'!$J:$J,'Fluxo de Caixa'!$AP$6,'Ctas Pagar'!$C:$C,'Fluxo de Caixa'!$A34)</f>
        <v>0</v>
      </c>
      <c r="AQ34" s="61">
        <f>SUMIFS('Ctas Pagar'!$G:$G,'Ctas Pagar'!$M:$M,'Fluxo de Caixa'!$AQ$6,'Ctas Pagar'!$C:$C,'Fluxo de Caixa'!$A34)</f>
        <v>0</v>
      </c>
      <c r="AR34" s="61">
        <f>SUMIFS('Ctas Pagar'!$G:$G,'Ctas Pagar'!$J:$J,'Fluxo de Caixa'!$AR$6,'Ctas Pagar'!$C:$C,'Fluxo de Caixa'!$A34)</f>
        <v>0</v>
      </c>
      <c r="AS34" s="61">
        <f>SUMIFS('Ctas Pagar'!$G:$G,'Ctas Pagar'!$M:$M,'Fluxo de Caixa'!$AS$6,'Ctas Pagar'!$C:$C,'Fluxo de Caixa'!$A34)</f>
        <v>0</v>
      </c>
      <c r="AT34" s="61">
        <f>SUMIFS('Ctas Pagar'!$G:$G,'Ctas Pagar'!$J:$J,'Fluxo de Caixa'!$AT$6,'Ctas Pagar'!$C:$C,'Fluxo de Caixa'!$A34)</f>
        <v>0</v>
      </c>
      <c r="AU34" s="61">
        <f>SUMIFS('Ctas Pagar'!$G:$G,'Ctas Pagar'!$M:$M,'Fluxo de Caixa'!$AU$6,'Ctas Pagar'!$C:$C,'Fluxo de Caixa'!$A34)</f>
        <v>0</v>
      </c>
      <c r="AV34" s="61">
        <f>SUMIFS('Ctas Pagar'!$G:$G,'Ctas Pagar'!$J:$J,'Fluxo de Caixa'!$AV$6,'Ctas Pagar'!$C:$C,'Fluxo de Caixa'!$A34)</f>
        <v>0</v>
      </c>
      <c r="AW34" s="61">
        <f>SUMIFS('Ctas Pagar'!$G:$G,'Ctas Pagar'!$M:$M,'Fluxo de Caixa'!$AW$6,'Ctas Pagar'!$C:$C,'Fluxo de Caixa'!$A34)</f>
        <v>0</v>
      </c>
      <c r="AX34" s="61">
        <f>SUMIFS('Ctas Pagar'!$G:$G,'Ctas Pagar'!$J:$J,'Fluxo de Caixa'!$AX$6,'Ctas Pagar'!$C:$C,'Fluxo de Caixa'!$A34)</f>
        <v>0</v>
      </c>
      <c r="AY34" s="61">
        <f>SUMIFS('Ctas Pagar'!$G:$G,'Ctas Pagar'!$M:$M,'Fluxo de Caixa'!$AY$6,'Ctas Pagar'!$C:$C,'Fluxo de Caixa'!$A34)</f>
        <v>0</v>
      </c>
      <c r="AZ34" s="61">
        <f>SUMIFS('Ctas Pagar'!$G:$G,'Ctas Pagar'!$J:$J,'Fluxo de Caixa'!$AZ$6,'Ctas Pagar'!$C:$C,'Fluxo de Caixa'!$A34)</f>
        <v>0</v>
      </c>
      <c r="BA34" s="61">
        <f>SUMIFS('Ctas Pagar'!$G:$G,'Ctas Pagar'!$M:$M,'Fluxo de Caixa'!$BA$6,'Ctas Pagar'!$C:$C,'Fluxo de Caixa'!$A34)</f>
        <v>0</v>
      </c>
      <c r="BB34" s="61">
        <f>SUMIFS('Ctas Pagar'!$G:$G,'Ctas Pagar'!$J:$J,'Fluxo de Caixa'!$BB$6,'Ctas Pagar'!$C:$C,'Fluxo de Caixa'!$A34)</f>
        <v>0</v>
      </c>
      <c r="BC34" s="61">
        <f>SUMIFS('Ctas Pagar'!$G:$G,'Ctas Pagar'!$M:$M,'Fluxo de Caixa'!$BC$6,'Ctas Pagar'!$C:$C,'Fluxo de Caixa'!$A34)</f>
        <v>0</v>
      </c>
      <c r="BD34" s="61">
        <f>SUMIFS('Ctas Pagar'!$G:$G,'Ctas Pagar'!$J:$J,'Fluxo de Caixa'!$BD$6,'Ctas Pagar'!$C:$C,'Fluxo de Caixa'!$A34)</f>
        <v>0</v>
      </c>
      <c r="BE34" s="61">
        <f>SUMIFS('Ctas Pagar'!$G:$G,'Ctas Pagar'!$M:$M,'Fluxo de Caixa'!$BE$6,'Ctas Pagar'!$C:$C,'Fluxo de Caixa'!$A34)</f>
        <v>0</v>
      </c>
      <c r="BF34" s="61">
        <f>SUMIFS('Ctas Pagar'!$G:$G,'Ctas Pagar'!$J:$J,'Fluxo de Caixa'!$BF$6,'Ctas Pagar'!$C:$C,'Fluxo de Caixa'!$A34)</f>
        <v>0</v>
      </c>
      <c r="BG34" s="61">
        <f>SUMIFS('Ctas Pagar'!$G:$G,'Ctas Pagar'!$M:$M,'Fluxo de Caixa'!$BG$6,'Ctas Pagar'!$C:$C,'Fluxo de Caixa'!$A34)</f>
        <v>0</v>
      </c>
      <c r="BH34" s="61">
        <f>SUMIFS('Ctas Pagar'!$G:$G,'Ctas Pagar'!$J:$J,'Fluxo de Caixa'!$BH$6,'Ctas Pagar'!$C:$C,'Fluxo de Caixa'!$A34)</f>
        <v>0</v>
      </c>
      <c r="BI34" s="61">
        <f>SUMIFS('Ctas Pagar'!$G:$G,'Ctas Pagar'!$M:$M,'Fluxo de Caixa'!$BI$6,'Ctas Pagar'!$C:$C,'Fluxo de Caixa'!$A34)</f>
        <v>0</v>
      </c>
      <c r="BJ34" s="61">
        <f>SUMIFS('Ctas Pagar'!$G:$G,'Ctas Pagar'!$J:$J,'Fluxo de Caixa'!$BJ$6,'Ctas Pagar'!$C:$C,'Fluxo de Caixa'!$A34)</f>
        <v>0</v>
      </c>
      <c r="BK34" s="61">
        <f>SUMIFS('Ctas Pagar'!$G:$G,'Ctas Pagar'!$M:$M,'Fluxo de Caixa'!$BK$6,'Ctas Pagar'!$C:$C,'Fluxo de Caixa'!$A34)</f>
        <v>0</v>
      </c>
      <c r="BL34" s="61">
        <f>SUMIFS('Ctas Pagar'!$G:$G,'Ctas Pagar'!$J:$J,'Fluxo de Caixa'!$BL$6,'Ctas Pagar'!$C:$C,'Fluxo de Caixa'!$A34)</f>
        <v>0</v>
      </c>
      <c r="BM34" s="61">
        <f>SUMIFS('Ctas Pagar'!$G:$G,'Ctas Pagar'!$M:$M,'Fluxo de Caixa'!$BM$6,'Ctas Pagar'!$C:$C,'Fluxo de Caixa'!$A34)</f>
        <v>0</v>
      </c>
      <c r="BN34" s="71"/>
      <c r="BO34" s="71"/>
      <c r="BP34" s="71"/>
      <c r="BQ34" s="71"/>
      <c r="BR34" s="71"/>
    </row>
    <row r="35" spans="1:70">
      <c r="A35" s="6" t="str">
        <f>'Plano de Contas'!A45</f>
        <v>4.3.1 Comissão para Vendedores</v>
      </c>
      <c r="B35" s="60">
        <f>SUMIFS('Ctas Pagar'!$G:$G,'Ctas Pagar'!$J:$J,'Fluxo de Caixa'!$B$6,'Ctas Pagar'!$C:$C,'Fluxo de Caixa'!$A35)</f>
        <v>1000</v>
      </c>
      <c r="C35" s="61">
        <f>SUMIFS('Ctas Pagar'!$G:$G,'Ctas Pagar'!$M:$M,'Fluxo de Caixa'!$C$6,'Ctas Pagar'!$C:$C,'Fluxo de Caixa'!$A35)</f>
        <v>1000</v>
      </c>
      <c r="D35" s="61">
        <f>SUMIFS('Ctas Pagar'!$G:$G,'Ctas Pagar'!$J:$J,'Fluxo de Caixa'!$D$6,'Ctas Pagar'!$C:$C,'Fluxo de Caixa'!$A35)</f>
        <v>0</v>
      </c>
      <c r="E35" s="61">
        <f>SUMIFS('Ctas Pagar'!$G:$G,'Ctas Pagar'!$M:$M,'Fluxo de Caixa'!$E$6,'Ctas Pagar'!$C:$C,'Fluxo de Caixa'!$A35)</f>
        <v>0</v>
      </c>
      <c r="F35" s="61">
        <f>SUMIFS('Ctas Pagar'!$G:$G,'Ctas Pagar'!$J:$J,'Fluxo de Caixa'!$F$6,'Ctas Pagar'!$C:$C,'Fluxo de Caixa'!$A35)</f>
        <v>0</v>
      </c>
      <c r="G35" s="61">
        <f>SUMIFS('Ctas Pagar'!$G:$G,'Ctas Pagar'!$M:$M,'Fluxo de Caixa'!$G$6,'Ctas Pagar'!$C:$C,'Fluxo de Caixa'!$A35)</f>
        <v>0</v>
      </c>
      <c r="H35" s="61">
        <f>SUMIFS('Ctas Pagar'!$G:$G,'Ctas Pagar'!$J:$J,'Fluxo de Caixa'!$H$6,'Ctas Pagar'!$C:$C,'Fluxo de Caixa'!$A35)</f>
        <v>0</v>
      </c>
      <c r="I35" s="61">
        <f>SUMIFS('Ctas Pagar'!$G:$G,'Ctas Pagar'!$M:$M,'Fluxo de Caixa'!$I$6,'Ctas Pagar'!$C:$C,'Fluxo de Caixa'!$A35)</f>
        <v>0</v>
      </c>
      <c r="J35" s="61">
        <f>SUMIFS('Ctas Pagar'!$G:$G,'Ctas Pagar'!$J:$J,'Fluxo de Caixa'!$J$6,'Ctas Pagar'!$C:$C,'Fluxo de Caixa'!$A35)</f>
        <v>0</v>
      </c>
      <c r="K35" s="61">
        <f>SUMIFS('Ctas Pagar'!$G:$G,'Ctas Pagar'!$M:$M,'Fluxo de Caixa'!$K$6,'Ctas Pagar'!$C:$C,'Fluxo de Caixa'!$A35)</f>
        <v>0</v>
      </c>
      <c r="L35" s="61">
        <f>SUMIFS('Ctas Pagar'!$G:$G,'Ctas Pagar'!$J:$J,'Fluxo de Caixa'!$L$6,'Ctas Pagar'!$C:$C,'Fluxo de Caixa'!$A35)</f>
        <v>0</v>
      </c>
      <c r="M35" s="61">
        <f>SUMIFS('Ctas Pagar'!$G:$G,'Ctas Pagar'!$M:$M,'Fluxo de Caixa'!$M$6,'Ctas Pagar'!$C:$C,'Fluxo de Caixa'!$A35)</f>
        <v>0</v>
      </c>
      <c r="N35" s="61">
        <f>SUMIFS('Ctas Pagar'!$G:$G,'Ctas Pagar'!$J:$J,'Fluxo de Caixa'!$N$6,'Ctas Pagar'!$C:$C,'Fluxo de Caixa'!$A35)</f>
        <v>0</v>
      </c>
      <c r="O35" s="61">
        <f>SUMIFS('Ctas Pagar'!$G:$G,'Ctas Pagar'!$M:$M,'Fluxo de Caixa'!$O$6,'Ctas Pagar'!$C:$C,'Fluxo de Caixa'!$A35)</f>
        <v>0</v>
      </c>
      <c r="P35" s="61">
        <f>SUMIFS('Ctas Pagar'!$G:$G,'Ctas Pagar'!$J:$J,'Fluxo de Caixa'!$P$6,'Ctas Pagar'!$C:$C,'Fluxo de Caixa'!$A35)</f>
        <v>0</v>
      </c>
      <c r="Q35" s="61">
        <f>SUMIFS('Ctas Pagar'!$G:$G,'Ctas Pagar'!$M:$M,'Fluxo de Caixa'!$Q$6,'Ctas Pagar'!$C:$C,'Fluxo de Caixa'!$A35)</f>
        <v>0</v>
      </c>
      <c r="R35" s="61">
        <f>SUMIFS('Ctas Pagar'!$G:$G,'Ctas Pagar'!$J:$J,'Fluxo de Caixa'!$R$6,'Ctas Pagar'!$C:$C,'Fluxo de Caixa'!$A35)</f>
        <v>0</v>
      </c>
      <c r="S35" s="61">
        <f>SUMIFS('Ctas Pagar'!$G:$G,'Ctas Pagar'!$M:$M,'Fluxo de Caixa'!$S$6,'Ctas Pagar'!$C:$C,'Fluxo de Caixa'!$A35)</f>
        <v>0</v>
      </c>
      <c r="T35" s="61">
        <f>SUMIFS('Ctas Pagar'!$G:$G,'Ctas Pagar'!$J:$J,'Fluxo de Caixa'!$T$6,'Ctas Pagar'!$C:$C,'Fluxo de Caixa'!$A35)</f>
        <v>0</v>
      </c>
      <c r="U35" s="61">
        <f>SUMIFS('Ctas Pagar'!$G:$G,'Ctas Pagar'!$M:$M,'Fluxo de Caixa'!$U$6,'Ctas Pagar'!$C:$C,'Fluxo de Caixa'!$A35)</f>
        <v>0</v>
      </c>
      <c r="V35" s="61">
        <f>SUMIFS('Ctas Pagar'!$G:$G,'Ctas Pagar'!$J:$J,'Fluxo de Caixa'!$V$6,'Ctas Pagar'!$C:$C,'Fluxo de Caixa'!$A35)</f>
        <v>0</v>
      </c>
      <c r="W35" s="61">
        <f>SUMIFS('Ctas Pagar'!$G:$G,'Ctas Pagar'!$M:$M,'Fluxo de Caixa'!$W$6,'Ctas Pagar'!$C:$C,'Fluxo de Caixa'!$A35)</f>
        <v>0</v>
      </c>
      <c r="X35" s="61">
        <f>SUMIFS('Ctas Pagar'!$G:$G,'Ctas Pagar'!$J:$J,'Fluxo de Caixa'!$X$6,'Ctas Pagar'!$C:$C,'Fluxo de Caixa'!$A35)</f>
        <v>0</v>
      </c>
      <c r="Y35" s="61">
        <f>SUMIFS('Ctas Pagar'!$G:$G,'Ctas Pagar'!$M:$M,'Fluxo de Caixa'!$Y$6,'Ctas Pagar'!$C:$C,'Fluxo de Caixa'!$A35)</f>
        <v>0</v>
      </c>
      <c r="Z35" s="61">
        <f>SUMIFS('Ctas Pagar'!$G:$G,'Ctas Pagar'!$J:$J,'Fluxo de Caixa'!$Z$6,'Ctas Pagar'!$C:$C,'Fluxo de Caixa'!$A35)</f>
        <v>0</v>
      </c>
      <c r="AA35" s="61">
        <f>SUMIFS('Ctas Pagar'!$G:$G,'Ctas Pagar'!$M:$M,'Fluxo de Caixa'!$AA$6,'Ctas Pagar'!$C:$C,'Fluxo de Caixa'!$A35)</f>
        <v>0</v>
      </c>
      <c r="AB35" s="61">
        <f>SUMIFS('Ctas Pagar'!$G:$G,'Ctas Pagar'!$J:$J,'Fluxo de Caixa'!$AB$6,'Ctas Pagar'!$C:$C,'Fluxo de Caixa'!$A35)</f>
        <v>0</v>
      </c>
      <c r="AC35" s="61">
        <f>SUMIFS('Ctas Pagar'!$G:$G,'Ctas Pagar'!$M:$M,'Fluxo de Caixa'!$AC$6,'Ctas Pagar'!$C:$C,'Fluxo de Caixa'!$A35)</f>
        <v>0</v>
      </c>
      <c r="AD35" s="61">
        <f>SUMIFS('Ctas Pagar'!$G:$G,'Ctas Pagar'!$J:$J,'Fluxo de Caixa'!$AD$6,'Ctas Pagar'!$C:$C,'Fluxo de Caixa'!$A35)</f>
        <v>0</v>
      </c>
      <c r="AE35" s="61">
        <f>SUMIFS('Ctas Pagar'!$G:$G,'Ctas Pagar'!$M:$M,'Fluxo de Caixa'!$AE$6,'Ctas Pagar'!$C:$C,'Fluxo de Caixa'!$A35)</f>
        <v>0</v>
      </c>
      <c r="AF35" s="61">
        <f>SUMIFS('Ctas Pagar'!$G:$G,'Ctas Pagar'!$J:$J,'Fluxo de Caixa'!$AF$6,'Ctas Pagar'!$C:$C,'Fluxo de Caixa'!$A35)</f>
        <v>0</v>
      </c>
      <c r="AG35" s="61">
        <f>SUMIFS('Ctas Pagar'!$G:$G,'Ctas Pagar'!$M:$M,'Fluxo de Caixa'!$AG$6,'Ctas Pagar'!$C:$C,'Fluxo de Caixa'!$A35)</f>
        <v>0</v>
      </c>
      <c r="AH35" s="61">
        <f>SUMIFS('Ctas Pagar'!$G:$G,'Ctas Pagar'!$J:$J,'Fluxo de Caixa'!$AH$6,'Ctas Pagar'!$C:$C,'Fluxo de Caixa'!$A35)</f>
        <v>0</v>
      </c>
      <c r="AI35" s="61">
        <f>SUMIFS('Ctas Pagar'!$G:$G,'Ctas Pagar'!$M:$M,'Fluxo de Caixa'!$AI$6,'Ctas Pagar'!$C:$C,'Fluxo de Caixa'!$A35)</f>
        <v>0</v>
      </c>
      <c r="AJ35" s="61">
        <f>SUMIFS('Ctas Pagar'!$G:$G,'Ctas Pagar'!$J:$J,'Fluxo de Caixa'!$AJ$6,'Ctas Pagar'!$C:$C,'Fluxo de Caixa'!$A35)</f>
        <v>0</v>
      </c>
      <c r="AK35" s="61">
        <f>SUMIFS('Ctas Pagar'!$G:$G,'Ctas Pagar'!$M:$M,'Fluxo de Caixa'!$AK$6,'Ctas Pagar'!$C:$C,'Fluxo de Caixa'!$A35)</f>
        <v>0</v>
      </c>
      <c r="AL35" s="61">
        <f>SUMIFS('Ctas Pagar'!$G:$G,'Ctas Pagar'!$J:$J,'Fluxo de Caixa'!$AL$6,'Ctas Pagar'!$C:$C,'Fluxo de Caixa'!$A35)</f>
        <v>0</v>
      </c>
      <c r="AM35" s="61">
        <f>SUMIFS('Ctas Pagar'!$G:$G,'Ctas Pagar'!$M:$M,'Fluxo de Caixa'!$AM$6,'Ctas Pagar'!$C:$C,'Fluxo de Caixa'!$A35)</f>
        <v>0</v>
      </c>
      <c r="AN35" s="61">
        <f>SUMIFS('Ctas Pagar'!$G:$G,'Ctas Pagar'!$J:$J,'Fluxo de Caixa'!$AN$6,'Ctas Pagar'!$C:$C,'Fluxo de Caixa'!$A35)</f>
        <v>0</v>
      </c>
      <c r="AO35" s="61">
        <f>SUMIFS('Ctas Pagar'!$G:$G,'Ctas Pagar'!$M:$M,'Fluxo de Caixa'!$AO$6,'Ctas Pagar'!$C:$C,'Fluxo de Caixa'!$A35)</f>
        <v>0</v>
      </c>
      <c r="AP35" s="61">
        <f>SUMIFS('Ctas Pagar'!$G:$G,'Ctas Pagar'!$J:$J,'Fluxo de Caixa'!$AP$6,'Ctas Pagar'!$C:$C,'Fluxo de Caixa'!$A35)</f>
        <v>0</v>
      </c>
      <c r="AQ35" s="61">
        <f>SUMIFS('Ctas Pagar'!$G:$G,'Ctas Pagar'!$M:$M,'Fluxo de Caixa'!$AQ$6,'Ctas Pagar'!$C:$C,'Fluxo de Caixa'!$A35)</f>
        <v>0</v>
      </c>
      <c r="AR35" s="61">
        <f>SUMIFS('Ctas Pagar'!$G:$G,'Ctas Pagar'!$J:$J,'Fluxo de Caixa'!$AR$6,'Ctas Pagar'!$C:$C,'Fluxo de Caixa'!$A35)</f>
        <v>0</v>
      </c>
      <c r="AS35" s="61">
        <f>SUMIFS('Ctas Pagar'!$G:$G,'Ctas Pagar'!$M:$M,'Fluxo de Caixa'!$AS$6,'Ctas Pagar'!$C:$C,'Fluxo de Caixa'!$A35)</f>
        <v>0</v>
      </c>
      <c r="AT35" s="61">
        <f>SUMIFS('Ctas Pagar'!$G:$G,'Ctas Pagar'!$J:$J,'Fluxo de Caixa'!$AT$6,'Ctas Pagar'!$C:$C,'Fluxo de Caixa'!$A35)</f>
        <v>0</v>
      </c>
      <c r="AU35" s="61">
        <f>SUMIFS('Ctas Pagar'!$G:$G,'Ctas Pagar'!$M:$M,'Fluxo de Caixa'!$AU$6,'Ctas Pagar'!$C:$C,'Fluxo de Caixa'!$A35)</f>
        <v>0</v>
      </c>
      <c r="AV35" s="61">
        <f>SUMIFS('Ctas Pagar'!$G:$G,'Ctas Pagar'!$J:$J,'Fluxo de Caixa'!$AV$6,'Ctas Pagar'!$C:$C,'Fluxo de Caixa'!$A35)</f>
        <v>0</v>
      </c>
      <c r="AW35" s="61">
        <f>SUMIFS('Ctas Pagar'!$G:$G,'Ctas Pagar'!$M:$M,'Fluxo de Caixa'!$AW$6,'Ctas Pagar'!$C:$C,'Fluxo de Caixa'!$A35)</f>
        <v>0</v>
      </c>
      <c r="AX35" s="61">
        <f>SUMIFS('Ctas Pagar'!$G:$G,'Ctas Pagar'!$J:$J,'Fluxo de Caixa'!$AX$6,'Ctas Pagar'!$C:$C,'Fluxo de Caixa'!$A35)</f>
        <v>0</v>
      </c>
      <c r="AY35" s="61">
        <f>SUMIFS('Ctas Pagar'!$G:$G,'Ctas Pagar'!$M:$M,'Fluxo de Caixa'!$AY$6,'Ctas Pagar'!$C:$C,'Fluxo de Caixa'!$A35)</f>
        <v>0</v>
      </c>
      <c r="AZ35" s="61">
        <f>SUMIFS('Ctas Pagar'!$G:$G,'Ctas Pagar'!$J:$J,'Fluxo de Caixa'!$AZ$6,'Ctas Pagar'!$C:$C,'Fluxo de Caixa'!$A35)</f>
        <v>0</v>
      </c>
      <c r="BA35" s="61">
        <f>SUMIFS('Ctas Pagar'!$G:$G,'Ctas Pagar'!$M:$M,'Fluxo de Caixa'!$BA$6,'Ctas Pagar'!$C:$C,'Fluxo de Caixa'!$A35)</f>
        <v>0</v>
      </c>
      <c r="BB35" s="61">
        <f>SUMIFS('Ctas Pagar'!$G:$G,'Ctas Pagar'!$J:$J,'Fluxo de Caixa'!$BB$6,'Ctas Pagar'!$C:$C,'Fluxo de Caixa'!$A35)</f>
        <v>0</v>
      </c>
      <c r="BC35" s="61">
        <f>SUMIFS('Ctas Pagar'!$G:$G,'Ctas Pagar'!$M:$M,'Fluxo de Caixa'!$BC$6,'Ctas Pagar'!$C:$C,'Fluxo de Caixa'!$A35)</f>
        <v>0</v>
      </c>
      <c r="BD35" s="61">
        <f>SUMIFS('Ctas Pagar'!$G:$G,'Ctas Pagar'!$J:$J,'Fluxo de Caixa'!$BD$6,'Ctas Pagar'!$C:$C,'Fluxo de Caixa'!$A35)</f>
        <v>0</v>
      </c>
      <c r="BE35" s="61">
        <f>SUMIFS('Ctas Pagar'!$G:$G,'Ctas Pagar'!$M:$M,'Fluxo de Caixa'!$BE$6,'Ctas Pagar'!$C:$C,'Fluxo de Caixa'!$A35)</f>
        <v>0</v>
      </c>
      <c r="BF35" s="61">
        <f>SUMIFS('Ctas Pagar'!$G:$G,'Ctas Pagar'!$J:$J,'Fluxo de Caixa'!$BF$6,'Ctas Pagar'!$C:$C,'Fluxo de Caixa'!$A35)</f>
        <v>0</v>
      </c>
      <c r="BG35" s="61">
        <f>SUMIFS('Ctas Pagar'!$G:$G,'Ctas Pagar'!$M:$M,'Fluxo de Caixa'!$BG$6,'Ctas Pagar'!$C:$C,'Fluxo de Caixa'!$A35)</f>
        <v>0</v>
      </c>
      <c r="BH35" s="61">
        <f>SUMIFS('Ctas Pagar'!$G:$G,'Ctas Pagar'!$J:$J,'Fluxo de Caixa'!$BH$6,'Ctas Pagar'!$C:$C,'Fluxo de Caixa'!$A35)</f>
        <v>0</v>
      </c>
      <c r="BI35" s="61">
        <f>SUMIFS('Ctas Pagar'!$G:$G,'Ctas Pagar'!$M:$M,'Fluxo de Caixa'!$BI$6,'Ctas Pagar'!$C:$C,'Fluxo de Caixa'!$A35)</f>
        <v>0</v>
      </c>
      <c r="BJ35" s="61">
        <f>SUMIFS('Ctas Pagar'!$G:$G,'Ctas Pagar'!$J:$J,'Fluxo de Caixa'!$BJ$6,'Ctas Pagar'!$C:$C,'Fluxo de Caixa'!$A35)</f>
        <v>0</v>
      </c>
      <c r="BK35" s="61">
        <f>SUMIFS('Ctas Pagar'!$G:$G,'Ctas Pagar'!$M:$M,'Fluxo de Caixa'!$BK$6,'Ctas Pagar'!$C:$C,'Fluxo de Caixa'!$A35)</f>
        <v>0</v>
      </c>
      <c r="BL35" s="61">
        <f>SUMIFS('Ctas Pagar'!$G:$G,'Ctas Pagar'!$J:$J,'Fluxo de Caixa'!$BL$6,'Ctas Pagar'!$C:$C,'Fluxo de Caixa'!$A35)</f>
        <v>0</v>
      </c>
      <c r="BM35" s="61">
        <f>SUMIFS('Ctas Pagar'!$G:$G,'Ctas Pagar'!$M:$M,'Fluxo de Caixa'!$BM$6,'Ctas Pagar'!$C:$C,'Fluxo de Caixa'!$A35)</f>
        <v>0</v>
      </c>
      <c r="BN35" s="71"/>
      <c r="BO35" s="71"/>
      <c r="BP35" s="71"/>
      <c r="BQ35" s="71"/>
      <c r="BR35" s="71"/>
    </row>
    <row r="36" spans="1:70">
      <c r="A36" s="6" t="str">
        <f>'Plano de Contas'!A46</f>
        <v>4.3.2 Comissão com Afiliados</v>
      </c>
      <c r="B36" s="60">
        <f>SUMIFS('Ctas Pagar'!$G:$G,'Ctas Pagar'!$J:$J,'Fluxo de Caixa'!$B$6,'Ctas Pagar'!$C:$C,'Fluxo de Caixa'!$A36)</f>
        <v>1000</v>
      </c>
      <c r="C36" s="61">
        <f>SUMIFS('Ctas Pagar'!$G:$G,'Ctas Pagar'!$M:$M,'Fluxo de Caixa'!$C$6,'Ctas Pagar'!$C:$C,'Fluxo de Caixa'!$A36)</f>
        <v>1000</v>
      </c>
      <c r="D36" s="61">
        <f>SUMIFS('Ctas Pagar'!$G:$G,'Ctas Pagar'!$J:$J,'Fluxo de Caixa'!$D$6,'Ctas Pagar'!$C:$C,'Fluxo de Caixa'!$A36)</f>
        <v>0</v>
      </c>
      <c r="E36" s="61">
        <f>SUMIFS('Ctas Pagar'!$G:$G,'Ctas Pagar'!$M:$M,'Fluxo de Caixa'!$E$6,'Ctas Pagar'!$C:$C,'Fluxo de Caixa'!$A36)</f>
        <v>0</v>
      </c>
      <c r="F36" s="61">
        <f>SUMIFS('Ctas Pagar'!$G:$G,'Ctas Pagar'!$J:$J,'Fluxo de Caixa'!$F$6,'Ctas Pagar'!$C:$C,'Fluxo de Caixa'!$A36)</f>
        <v>0</v>
      </c>
      <c r="G36" s="61">
        <f>SUMIFS('Ctas Pagar'!$G:$G,'Ctas Pagar'!$M:$M,'Fluxo de Caixa'!$G$6,'Ctas Pagar'!$C:$C,'Fluxo de Caixa'!$A36)</f>
        <v>0</v>
      </c>
      <c r="H36" s="61">
        <f>SUMIFS('Ctas Pagar'!$G:$G,'Ctas Pagar'!$J:$J,'Fluxo de Caixa'!$H$6,'Ctas Pagar'!$C:$C,'Fluxo de Caixa'!$A36)</f>
        <v>0</v>
      </c>
      <c r="I36" s="61">
        <f>SUMIFS('Ctas Pagar'!$G:$G,'Ctas Pagar'!$M:$M,'Fluxo de Caixa'!$I$6,'Ctas Pagar'!$C:$C,'Fluxo de Caixa'!$A36)</f>
        <v>0</v>
      </c>
      <c r="J36" s="61">
        <f>SUMIFS('Ctas Pagar'!$G:$G,'Ctas Pagar'!$J:$J,'Fluxo de Caixa'!$J$6,'Ctas Pagar'!$C:$C,'Fluxo de Caixa'!$A36)</f>
        <v>0</v>
      </c>
      <c r="K36" s="61">
        <f>SUMIFS('Ctas Pagar'!$G:$G,'Ctas Pagar'!$M:$M,'Fluxo de Caixa'!$K$6,'Ctas Pagar'!$C:$C,'Fluxo de Caixa'!$A36)</f>
        <v>0</v>
      </c>
      <c r="L36" s="61">
        <f>SUMIFS('Ctas Pagar'!$G:$G,'Ctas Pagar'!$J:$J,'Fluxo de Caixa'!$L$6,'Ctas Pagar'!$C:$C,'Fluxo de Caixa'!$A36)</f>
        <v>0</v>
      </c>
      <c r="M36" s="61">
        <f>SUMIFS('Ctas Pagar'!$G:$G,'Ctas Pagar'!$M:$M,'Fluxo de Caixa'!$M$6,'Ctas Pagar'!$C:$C,'Fluxo de Caixa'!$A36)</f>
        <v>0</v>
      </c>
      <c r="N36" s="61">
        <f>SUMIFS('Ctas Pagar'!$G:$G,'Ctas Pagar'!$J:$J,'Fluxo de Caixa'!$N$6,'Ctas Pagar'!$C:$C,'Fluxo de Caixa'!$A36)</f>
        <v>0</v>
      </c>
      <c r="O36" s="61">
        <f>SUMIFS('Ctas Pagar'!$G:$G,'Ctas Pagar'!$M:$M,'Fluxo de Caixa'!$O$6,'Ctas Pagar'!$C:$C,'Fluxo de Caixa'!$A36)</f>
        <v>0</v>
      </c>
      <c r="P36" s="61">
        <f>SUMIFS('Ctas Pagar'!$G:$G,'Ctas Pagar'!$J:$J,'Fluxo de Caixa'!$P$6,'Ctas Pagar'!$C:$C,'Fluxo de Caixa'!$A36)</f>
        <v>0</v>
      </c>
      <c r="Q36" s="61">
        <f>SUMIFS('Ctas Pagar'!$G:$G,'Ctas Pagar'!$M:$M,'Fluxo de Caixa'!$Q$6,'Ctas Pagar'!$C:$C,'Fluxo de Caixa'!$A36)</f>
        <v>0</v>
      </c>
      <c r="R36" s="61">
        <f>SUMIFS('Ctas Pagar'!$G:$G,'Ctas Pagar'!$J:$J,'Fluxo de Caixa'!$R$6,'Ctas Pagar'!$C:$C,'Fluxo de Caixa'!$A36)</f>
        <v>0</v>
      </c>
      <c r="S36" s="61">
        <f>SUMIFS('Ctas Pagar'!$G:$G,'Ctas Pagar'!$M:$M,'Fluxo de Caixa'!$S$6,'Ctas Pagar'!$C:$C,'Fluxo de Caixa'!$A36)</f>
        <v>0</v>
      </c>
      <c r="T36" s="61">
        <f>SUMIFS('Ctas Pagar'!$G:$G,'Ctas Pagar'!$J:$J,'Fluxo de Caixa'!$T$6,'Ctas Pagar'!$C:$C,'Fluxo de Caixa'!$A36)</f>
        <v>0</v>
      </c>
      <c r="U36" s="61">
        <f>SUMIFS('Ctas Pagar'!$G:$G,'Ctas Pagar'!$M:$M,'Fluxo de Caixa'!$U$6,'Ctas Pagar'!$C:$C,'Fluxo de Caixa'!$A36)</f>
        <v>0</v>
      </c>
      <c r="V36" s="61">
        <f>SUMIFS('Ctas Pagar'!$G:$G,'Ctas Pagar'!$J:$J,'Fluxo de Caixa'!$V$6,'Ctas Pagar'!$C:$C,'Fluxo de Caixa'!$A36)</f>
        <v>0</v>
      </c>
      <c r="W36" s="61">
        <f>SUMIFS('Ctas Pagar'!$G:$G,'Ctas Pagar'!$M:$M,'Fluxo de Caixa'!$W$6,'Ctas Pagar'!$C:$C,'Fluxo de Caixa'!$A36)</f>
        <v>0</v>
      </c>
      <c r="X36" s="61">
        <f>SUMIFS('Ctas Pagar'!$G:$G,'Ctas Pagar'!$J:$J,'Fluxo de Caixa'!$X$6,'Ctas Pagar'!$C:$C,'Fluxo de Caixa'!$A36)</f>
        <v>0</v>
      </c>
      <c r="Y36" s="61">
        <f>SUMIFS('Ctas Pagar'!$G:$G,'Ctas Pagar'!$M:$M,'Fluxo de Caixa'!$Y$6,'Ctas Pagar'!$C:$C,'Fluxo de Caixa'!$A36)</f>
        <v>0</v>
      </c>
      <c r="Z36" s="61">
        <f>SUMIFS('Ctas Pagar'!$G:$G,'Ctas Pagar'!$J:$J,'Fluxo de Caixa'!$Z$6,'Ctas Pagar'!$C:$C,'Fluxo de Caixa'!$A36)</f>
        <v>0</v>
      </c>
      <c r="AA36" s="61">
        <f>SUMIFS('Ctas Pagar'!$G:$G,'Ctas Pagar'!$M:$M,'Fluxo de Caixa'!$AA$6,'Ctas Pagar'!$C:$C,'Fluxo de Caixa'!$A36)</f>
        <v>0</v>
      </c>
      <c r="AB36" s="61">
        <f>SUMIFS('Ctas Pagar'!$G:$G,'Ctas Pagar'!$J:$J,'Fluxo de Caixa'!$AB$6,'Ctas Pagar'!$C:$C,'Fluxo de Caixa'!$A36)</f>
        <v>0</v>
      </c>
      <c r="AC36" s="61">
        <f>SUMIFS('Ctas Pagar'!$G:$G,'Ctas Pagar'!$M:$M,'Fluxo de Caixa'!$AC$6,'Ctas Pagar'!$C:$C,'Fluxo de Caixa'!$A36)</f>
        <v>0</v>
      </c>
      <c r="AD36" s="61">
        <f>SUMIFS('Ctas Pagar'!$G:$G,'Ctas Pagar'!$J:$J,'Fluxo de Caixa'!$AD$6,'Ctas Pagar'!$C:$C,'Fluxo de Caixa'!$A36)</f>
        <v>0</v>
      </c>
      <c r="AE36" s="61">
        <f>SUMIFS('Ctas Pagar'!$G:$G,'Ctas Pagar'!$M:$M,'Fluxo de Caixa'!$AE$6,'Ctas Pagar'!$C:$C,'Fluxo de Caixa'!$A36)</f>
        <v>0</v>
      </c>
      <c r="AF36" s="61">
        <f>SUMIFS('Ctas Pagar'!$G:$G,'Ctas Pagar'!$J:$J,'Fluxo de Caixa'!$AF$6,'Ctas Pagar'!$C:$C,'Fluxo de Caixa'!$A36)</f>
        <v>0</v>
      </c>
      <c r="AG36" s="61">
        <f>SUMIFS('Ctas Pagar'!$G:$G,'Ctas Pagar'!$M:$M,'Fluxo de Caixa'!$AG$6,'Ctas Pagar'!$C:$C,'Fluxo de Caixa'!$A36)</f>
        <v>0</v>
      </c>
      <c r="AH36" s="61">
        <f>SUMIFS('Ctas Pagar'!$G:$G,'Ctas Pagar'!$J:$J,'Fluxo de Caixa'!$AH$6,'Ctas Pagar'!$C:$C,'Fluxo de Caixa'!$A36)</f>
        <v>0</v>
      </c>
      <c r="AI36" s="61">
        <f>SUMIFS('Ctas Pagar'!$G:$G,'Ctas Pagar'!$M:$M,'Fluxo de Caixa'!$AI$6,'Ctas Pagar'!$C:$C,'Fluxo de Caixa'!$A36)</f>
        <v>0</v>
      </c>
      <c r="AJ36" s="61">
        <f>SUMIFS('Ctas Pagar'!$G:$G,'Ctas Pagar'!$J:$J,'Fluxo de Caixa'!$AJ$6,'Ctas Pagar'!$C:$C,'Fluxo de Caixa'!$A36)</f>
        <v>0</v>
      </c>
      <c r="AK36" s="61">
        <f>SUMIFS('Ctas Pagar'!$G:$G,'Ctas Pagar'!$M:$M,'Fluxo de Caixa'!$AK$6,'Ctas Pagar'!$C:$C,'Fluxo de Caixa'!$A36)</f>
        <v>0</v>
      </c>
      <c r="AL36" s="61">
        <f>SUMIFS('Ctas Pagar'!$G:$G,'Ctas Pagar'!$J:$J,'Fluxo de Caixa'!$AL$6,'Ctas Pagar'!$C:$C,'Fluxo de Caixa'!$A36)</f>
        <v>0</v>
      </c>
      <c r="AM36" s="61">
        <f>SUMIFS('Ctas Pagar'!$G:$G,'Ctas Pagar'!$M:$M,'Fluxo de Caixa'!$AM$6,'Ctas Pagar'!$C:$C,'Fluxo de Caixa'!$A36)</f>
        <v>0</v>
      </c>
      <c r="AN36" s="61">
        <f>SUMIFS('Ctas Pagar'!$G:$G,'Ctas Pagar'!$J:$J,'Fluxo de Caixa'!$AN$6,'Ctas Pagar'!$C:$C,'Fluxo de Caixa'!$A36)</f>
        <v>0</v>
      </c>
      <c r="AO36" s="61">
        <f>SUMIFS('Ctas Pagar'!$G:$G,'Ctas Pagar'!$M:$M,'Fluxo de Caixa'!$AO$6,'Ctas Pagar'!$C:$C,'Fluxo de Caixa'!$A36)</f>
        <v>0</v>
      </c>
      <c r="AP36" s="61">
        <f>SUMIFS('Ctas Pagar'!$G:$G,'Ctas Pagar'!$J:$J,'Fluxo de Caixa'!$AP$6,'Ctas Pagar'!$C:$C,'Fluxo de Caixa'!$A36)</f>
        <v>0</v>
      </c>
      <c r="AQ36" s="61">
        <f>SUMIFS('Ctas Pagar'!$G:$G,'Ctas Pagar'!$M:$M,'Fluxo de Caixa'!$AQ$6,'Ctas Pagar'!$C:$C,'Fluxo de Caixa'!$A36)</f>
        <v>0</v>
      </c>
      <c r="AR36" s="61">
        <f>SUMIFS('Ctas Pagar'!$G:$G,'Ctas Pagar'!$J:$J,'Fluxo de Caixa'!$AR$6,'Ctas Pagar'!$C:$C,'Fluxo de Caixa'!$A36)</f>
        <v>0</v>
      </c>
      <c r="AS36" s="61">
        <f>SUMIFS('Ctas Pagar'!$G:$G,'Ctas Pagar'!$M:$M,'Fluxo de Caixa'!$AS$6,'Ctas Pagar'!$C:$C,'Fluxo de Caixa'!$A36)</f>
        <v>0</v>
      </c>
      <c r="AT36" s="61">
        <f>SUMIFS('Ctas Pagar'!$G:$G,'Ctas Pagar'!$J:$J,'Fluxo de Caixa'!$AT$6,'Ctas Pagar'!$C:$C,'Fluxo de Caixa'!$A36)</f>
        <v>0</v>
      </c>
      <c r="AU36" s="61">
        <f>SUMIFS('Ctas Pagar'!$G:$G,'Ctas Pagar'!$M:$M,'Fluxo de Caixa'!$AU$6,'Ctas Pagar'!$C:$C,'Fluxo de Caixa'!$A36)</f>
        <v>0</v>
      </c>
      <c r="AV36" s="61">
        <f>SUMIFS('Ctas Pagar'!$G:$G,'Ctas Pagar'!$J:$J,'Fluxo de Caixa'!$AV$6,'Ctas Pagar'!$C:$C,'Fluxo de Caixa'!$A36)</f>
        <v>0</v>
      </c>
      <c r="AW36" s="61">
        <f>SUMIFS('Ctas Pagar'!$G:$G,'Ctas Pagar'!$M:$M,'Fluxo de Caixa'!$AW$6,'Ctas Pagar'!$C:$C,'Fluxo de Caixa'!$A36)</f>
        <v>0</v>
      </c>
      <c r="AX36" s="61">
        <f>SUMIFS('Ctas Pagar'!$G:$G,'Ctas Pagar'!$J:$J,'Fluxo de Caixa'!$AX$6,'Ctas Pagar'!$C:$C,'Fluxo de Caixa'!$A36)</f>
        <v>0</v>
      </c>
      <c r="AY36" s="61">
        <f>SUMIFS('Ctas Pagar'!$G:$G,'Ctas Pagar'!$M:$M,'Fluxo de Caixa'!$AY$6,'Ctas Pagar'!$C:$C,'Fluxo de Caixa'!$A36)</f>
        <v>0</v>
      </c>
      <c r="AZ36" s="61">
        <f>SUMIFS('Ctas Pagar'!$G:$G,'Ctas Pagar'!$J:$J,'Fluxo de Caixa'!$AZ$6,'Ctas Pagar'!$C:$C,'Fluxo de Caixa'!$A36)</f>
        <v>0</v>
      </c>
      <c r="BA36" s="61">
        <f>SUMIFS('Ctas Pagar'!$G:$G,'Ctas Pagar'!$M:$M,'Fluxo de Caixa'!$BA$6,'Ctas Pagar'!$C:$C,'Fluxo de Caixa'!$A36)</f>
        <v>0</v>
      </c>
      <c r="BB36" s="61">
        <f>SUMIFS('Ctas Pagar'!$G:$G,'Ctas Pagar'!$J:$J,'Fluxo de Caixa'!$BB$6,'Ctas Pagar'!$C:$C,'Fluxo de Caixa'!$A36)</f>
        <v>0</v>
      </c>
      <c r="BC36" s="61">
        <f>SUMIFS('Ctas Pagar'!$G:$G,'Ctas Pagar'!$M:$M,'Fluxo de Caixa'!$BC$6,'Ctas Pagar'!$C:$C,'Fluxo de Caixa'!$A36)</f>
        <v>0</v>
      </c>
      <c r="BD36" s="61">
        <f>SUMIFS('Ctas Pagar'!$G:$G,'Ctas Pagar'!$J:$J,'Fluxo de Caixa'!$BD$6,'Ctas Pagar'!$C:$C,'Fluxo de Caixa'!$A36)</f>
        <v>0</v>
      </c>
      <c r="BE36" s="61">
        <f>SUMIFS('Ctas Pagar'!$G:$G,'Ctas Pagar'!$M:$M,'Fluxo de Caixa'!$BE$6,'Ctas Pagar'!$C:$C,'Fluxo de Caixa'!$A36)</f>
        <v>0</v>
      </c>
      <c r="BF36" s="61">
        <f>SUMIFS('Ctas Pagar'!$G:$G,'Ctas Pagar'!$J:$J,'Fluxo de Caixa'!$BF$6,'Ctas Pagar'!$C:$C,'Fluxo de Caixa'!$A36)</f>
        <v>0</v>
      </c>
      <c r="BG36" s="61">
        <f>SUMIFS('Ctas Pagar'!$G:$G,'Ctas Pagar'!$M:$M,'Fluxo de Caixa'!$BG$6,'Ctas Pagar'!$C:$C,'Fluxo de Caixa'!$A36)</f>
        <v>0</v>
      </c>
      <c r="BH36" s="61">
        <f>SUMIFS('Ctas Pagar'!$G:$G,'Ctas Pagar'!$J:$J,'Fluxo de Caixa'!$BH$6,'Ctas Pagar'!$C:$C,'Fluxo de Caixa'!$A36)</f>
        <v>0</v>
      </c>
      <c r="BI36" s="61">
        <f>SUMIFS('Ctas Pagar'!$G:$G,'Ctas Pagar'!$M:$M,'Fluxo de Caixa'!$BI$6,'Ctas Pagar'!$C:$C,'Fluxo de Caixa'!$A36)</f>
        <v>0</v>
      </c>
      <c r="BJ36" s="61">
        <f>SUMIFS('Ctas Pagar'!$G:$G,'Ctas Pagar'!$J:$J,'Fluxo de Caixa'!$BJ$6,'Ctas Pagar'!$C:$C,'Fluxo de Caixa'!$A36)</f>
        <v>0</v>
      </c>
      <c r="BK36" s="61">
        <f>SUMIFS('Ctas Pagar'!$G:$G,'Ctas Pagar'!$M:$M,'Fluxo de Caixa'!$BK$6,'Ctas Pagar'!$C:$C,'Fluxo de Caixa'!$A36)</f>
        <v>0</v>
      </c>
      <c r="BL36" s="61">
        <f>SUMIFS('Ctas Pagar'!$G:$G,'Ctas Pagar'!$J:$J,'Fluxo de Caixa'!$BL$6,'Ctas Pagar'!$C:$C,'Fluxo de Caixa'!$A36)</f>
        <v>0</v>
      </c>
      <c r="BM36" s="61">
        <f>SUMIFS('Ctas Pagar'!$G:$G,'Ctas Pagar'!$M:$M,'Fluxo de Caixa'!$BM$6,'Ctas Pagar'!$C:$C,'Fluxo de Caixa'!$A36)</f>
        <v>0</v>
      </c>
      <c r="BN36" s="71"/>
      <c r="BO36" s="71"/>
      <c r="BP36" s="71"/>
      <c r="BQ36" s="71"/>
      <c r="BR36" s="71"/>
    </row>
    <row r="37" spans="1:70">
      <c r="A37" s="6">
        <f>'Plano de Contas'!A47</f>
        <v>0</v>
      </c>
      <c r="B37" s="60">
        <f>SUMIFS('Ctas Pagar'!$G:$G,'Ctas Pagar'!$J:$J,'Fluxo de Caixa'!$B$6,'Ctas Pagar'!$C:$C,'Fluxo de Caixa'!$A37)</f>
        <v>0</v>
      </c>
      <c r="C37" s="61">
        <f>SUMIFS('Ctas Pagar'!$G:$G,'Ctas Pagar'!$M:$M,'Fluxo de Caixa'!$C$6,'Ctas Pagar'!$C:$C,'Fluxo de Caixa'!$A37)</f>
        <v>0</v>
      </c>
      <c r="D37" s="61">
        <f>SUMIFS('Ctas Pagar'!$G:$G,'Ctas Pagar'!$J:$J,'Fluxo de Caixa'!$D$6,'Ctas Pagar'!$C:$C,'Fluxo de Caixa'!$A37)</f>
        <v>0</v>
      </c>
      <c r="E37" s="61">
        <f>SUMIFS('Ctas Pagar'!$G:$G,'Ctas Pagar'!$M:$M,'Fluxo de Caixa'!$E$6,'Ctas Pagar'!$C:$C,'Fluxo de Caixa'!$A37)</f>
        <v>0</v>
      </c>
      <c r="F37" s="61">
        <f>SUMIFS('Ctas Pagar'!$G:$G,'Ctas Pagar'!$J:$J,'Fluxo de Caixa'!$F$6,'Ctas Pagar'!$C:$C,'Fluxo de Caixa'!$A37)</f>
        <v>0</v>
      </c>
      <c r="G37" s="61">
        <f>SUMIFS('Ctas Pagar'!$G:$G,'Ctas Pagar'!$M:$M,'Fluxo de Caixa'!$G$6,'Ctas Pagar'!$C:$C,'Fluxo de Caixa'!$A37)</f>
        <v>0</v>
      </c>
      <c r="H37" s="61">
        <f>SUMIFS('Ctas Pagar'!$G:$G,'Ctas Pagar'!$J:$J,'Fluxo de Caixa'!$H$6,'Ctas Pagar'!$C:$C,'Fluxo de Caixa'!$A37)</f>
        <v>0</v>
      </c>
      <c r="I37" s="61">
        <f>SUMIFS('Ctas Pagar'!$G:$G,'Ctas Pagar'!$M:$M,'Fluxo de Caixa'!$I$6,'Ctas Pagar'!$C:$C,'Fluxo de Caixa'!$A37)</f>
        <v>0</v>
      </c>
      <c r="J37" s="61">
        <f>SUMIFS('Ctas Pagar'!$G:$G,'Ctas Pagar'!$J:$J,'Fluxo de Caixa'!$J$6,'Ctas Pagar'!$C:$C,'Fluxo de Caixa'!$A37)</f>
        <v>0</v>
      </c>
      <c r="K37" s="61">
        <f>SUMIFS('Ctas Pagar'!$G:$G,'Ctas Pagar'!$M:$M,'Fluxo de Caixa'!$K$6,'Ctas Pagar'!$C:$C,'Fluxo de Caixa'!$A37)</f>
        <v>0</v>
      </c>
      <c r="L37" s="61">
        <f>SUMIFS('Ctas Pagar'!$G:$G,'Ctas Pagar'!$J:$J,'Fluxo de Caixa'!$L$6,'Ctas Pagar'!$C:$C,'Fluxo de Caixa'!$A37)</f>
        <v>0</v>
      </c>
      <c r="M37" s="61">
        <f>SUMIFS('Ctas Pagar'!$G:$G,'Ctas Pagar'!$M:$M,'Fluxo de Caixa'!$M$6,'Ctas Pagar'!$C:$C,'Fluxo de Caixa'!$A37)</f>
        <v>0</v>
      </c>
      <c r="N37" s="61">
        <f>SUMIFS('Ctas Pagar'!$G:$G,'Ctas Pagar'!$J:$J,'Fluxo de Caixa'!$N$6,'Ctas Pagar'!$C:$C,'Fluxo de Caixa'!$A37)</f>
        <v>0</v>
      </c>
      <c r="O37" s="61">
        <f>SUMIFS('Ctas Pagar'!$G:$G,'Ctas Pagar'!$M:$M,'Fluxo de Caixa'!$O$6,'Ctas Pagar'!$C:$C,'Fluxo de Caixa'!$A37)</f>
        <v>0</v>
      </c>
      <c r="P37" s="61">
        <f>SUMIFS('Ctas Pagar'!$G:$G,'Ctas Pagar'!$J:$J,'Fluxo de Caixa'!$P$6,'Ctas Pagar'!$C:$C,'Fluxo de Caixa'!$A37)</f>
        <v>0</v>
      </c>
      <c r="Q37" s="61">
        <f>SUMIFS('Ctas Pagar'!$G:$G,'Ctas Pagar'!$M:$M,'Fluxo de Caixa'!$Q$6,'Ctas Pagar'!$C:$C,'Fluxo de Caixa'!$A37)</f>
        <v>0</v>
      </c>
      <c r="R37" s="61">
        <f>SUMIFS('Ctas Pagar'!$G:$G,'Ctas Pagar'!$J:$J,'Fluxo de Caixa'!$R$6,'Ctas Pagar'!$C:$C,'Fluxo de Caixa'!$A37)</f>
        <v>0</v>
      </c>
      <c r="S37" s="61">
        <f>SUMIFS('Ctas Pagar'!$G:$G,'Ctas Pagar'!$M:$M,'Fluxo de Caixa'!$S$6,'Ctas Pagar'!$C:$C,'Fluxo de Caixa'!$A37)</f>
        <v>0</v>
      </c>
      <c r="T37" s="61">
        <f>SUMIFS('Ctas Pagar'!$G:$G,'Ctas Pagar'!$J:$J,'Fluxo de Caixa'!$T$6,'Ctas Pagar'!$C:$C,'Fluxo de Caixa'!$A37)</f>
        <v>0</v>
      </c>
      <c r="U37" s="61">
        <f>SUMIFS('Ctas Pagar'!$G:$G,'Ctas Pagar'!$M:$M,'Fluxo de Caixa'!$U$6,'Ctas Pagar'!$C:$C,'Fluxo de Caixa'!$A37)</f>
        <v>0</v>
      </c>
      <c r="V37" s="61">
        <f>SUMIFS('Ctas Pagar'!$G:$G,'Ctas Pagar'!$J:$J,'Fluxo de Caixa'!$V$6,'Ctas Pagar'!$C:$C,'Fluxo de Caixa'!$A37)</f>
        <v>0</v>
      </c>
      <c r="W37" s="61">
        <f>SUMIFS('Ctas Pagar'!$G:$G,'Ctas Pagar'!$M:$M,'Fluxo de Caixa'!$W$6,'Ctas Pagar'!$C:$C,'Fluxo de Caixa'!$A37)</f>
        <v>0</v>
      </c>
      <c r="X37" s="61">
        <f>SUMIFS('Ctas Pagar'!$G:$G,'Ctas Pagar'!$J:$J,'Fluxo de Caixa'!$X$6,'Ctas Pagar'!$C:$C,'Fluxo de Caixa'!$A37)</f>
        <v>0</v>
      </c>
      <c r="Y37" s="61">
        <f>SUMIFS('Ctas Pagar'!$G:$G,'Ctas Pagar'!$M:$M,'Fluxo de Caixa'!$Y$6,'Ctas Pagar'!$C:$C,'Fluxo de Caixa'!$A37)</f>
        <v>0</v>
      </c>
      <c r="Z37" s="61">
        <f>SUMIFS('Ctas Pagar'!$G:$G,'Ctas Pagar'!$J:$J,'Fluxo de Caixa'!$Z$6,'Ctas Pagar'!$C:$C,'Fluxo de Caixa'!$A37)</f>
        <v>0</v>
      </c>
      <c r="AA37" s="61">
        <f>SUMIFS('Ctas Pagar'!$G:$G,'Ctas Pagar'!$M:$M,'Fluxo de Caixa'!$AA$6,'Ctas Pagar'!$C:$C,'Fluxo de Caixa'!$A37)</f>
        <v>0</v>
      </c>
      <c r="AB37" s="61">
        <f>SUMIFS('Ctas Pagar'!$G:$G,'Ctas Pagar'!$J:$J,'Fluxo de Caixa'!$AB$6,'Ctas Pagar'!$C:$C,'Fluxo de Caixa'!$A37)</f>
        <v>0</v>
      </c>
      <c r="AC37" s="61">
        <f>SUMIFS('Ctas Pagar'!$G:$G,'Ctas Pagar'!$M:$M,'Fluxo de Caixa'!$AC$6,'Ctas Pagar'!$C:$C,'Fluxo de Caixa'!$A37)</f>
        <v>0</v>
      </c>
      <c r="AD37" s="61">
        <f>SUMIFS('Ctas Pagar'!$G:$G,'Ctas Pagar'!$J:$J,'Fluxo de Caixa'!$AD$6,'Ctas Pagar'!$C:$C,'Fluxo de Caixa'!$A37)</f>
        <v>0</v>
      </c>
      <c r="AE37" s="61">
        <f>SUMIFS('Ctas Pagar'!$G:$G,'Ctas Pagar'!$M:$M,'Fluxo de Caixa'!$AE$6,'Ctas Pagar'!$C:$C,'Fluxo de Caixa'!$A37)</f>
        <v>0</v>
      </c>
      <c r="AF37" s="61">
        <f>SUMIFS('Ctas Pagar'!$G:$G,'Ctas Pagar'!$J:$J,'Fluxo de Caixa'!$AF$6,'Ctas Pagar'!$C:$C,'Fluxo de Caixa'!$A37)</f>
        <v>0</v>
      </c>
      <c r="AG37" s="61">
        <f>SUMIFS('Ctas Pagar'!$G:$G,'Ctas Pagar'!$M:$M,'Fluxo de Caixa'!$AG$6,'Ctas Pagar'!$C:$C,'Fluxo de Caixa'!$A37)</f>
        <v>0</v>
      </c>
      <c r="AH37" s="61">
        <f>SUMIFS('Ctas Pagar'!$G:$G,'Ctas Pagar'!$J:$J,'Fluxo de Caixa'!$AH$6,'Ctas Pagar'!$C:$C,'Fluxo de Caixa'!$A37)</f>
        <v>0</v>
      </c>
      <c r="AI37" s="61">
        <f>SUMIFS('Ctas Pagar'!$G:$G,'Ctas Pagar'!$M:$M,'Fluxo de Caixa'!$AI$6,'Ctas Pagar'!$C:$C,'Fluxo de Caixa'!$A37)</f>
        <v>0</v>
      </c>
      <c r="AJ37" s="61">
        <f>SUMIFS('Ctas Pagar'!$G:$G,'Ctas Pagar'!$J:$J,'Fluxo de Caixa'!$AJ$6,'Ctas Pagar'!$C:$C,'Fluxo de Caixa'!$A37)</f>
        <v>0</v>
      </c>
      <c r="AK37" s="61">
        <f>SUMIFS('Ctas Pagar'!$G:$G,'Ctas Pagar'!$M:$M,'Fluxo de Caixa'!$AK$6,'Ctas Pagar'!$C:$C,'Fluxo de Caixa'!$A37)</f>
        <v>0</v>
      </c>
      <c r="AL37" s="61">
        <f>SUMIFS('Ctas Pagar'!$G:$G,'Ctas Pagar'!$J:$J,'Fluxo de Caixa'!$AL$6,'Ctas Pagar'!$C:$C,'Fluxo de Caixa'!$A37)</f>
        <v>0</v>
      </c>
      <c r="AM37" s="61">
        <f>SUMIFS('Ctas Pagar'!$G:$G,'Ctas Pagar'!$M:$M,'Fluxo de Caixa'!$AM$6,'Ctas Pagar'!$C:$C,'Fluxo de Caixa'!$A37)</f>
        <v>0</v>
      </c>
      <c r="AN37" s="61">
        <f>SUMIFS('Ctas Pagar'!$G:$G,'Ctas Pagar'!$J:$J,'Fluxo de Caixa'!$AN$6,'Ctas Pagar'!$C:$C,'Fluxo de Caixa'!$A37)</f>
        <v>0</v>
      </c>
      <c r="AO37" s="61">
        <f>SUMIFS('Ctas Pagar'!$G:$G,'Ctas Pagar'!$M:$M,'Fluxo de Caixa'!$AO$6,'Ctas Pagar'!$C:$C,'Fluxo de Caixa'!$A37)</f>
        <v>0</v>
      </c>
      <c r="AP37" s="61">
        <f>SUMIFS('Ctas Pagar'!$G:$G,'Ctas Pagar'!$J:$J,'Fluxo de Caixa'!$AP$6,'Ctas Pagar'!$C:$C,'Fluxo de Caixa'!$A37)</f>
        <v>0</v>
      </c>
      <c r="AQ37" s="61">
        <f>SUMIFS('Ctas Pagar'!$G:$G,'Ctas Pagar'!$M:$M,'Fluxo de Caixa'!$AQ$6,'Ctas Pagar'!$C:$C,'Fluxo de Caixa'!$A37)</f>
        <v>0</v>
      </c>
      <c r="AR37" s="61">
        <f>SUMIFS('Ctas Pagar'!$G:$G,'Ctas Pagar'!$J:$J,'Fluxo de Caixa'!$AR$6,'Ctas Pagar'!$C:$C,'Fluxo de Caixa'!$A37)</f>
        <v>0</v>
      </c>
      <c r="AS37" s="61">
        <f>SUMIFS('Ctas Pagar'!$G:$G,'Ctas Pagar'!$M:$M,'Fluxo de Caixa'!$AS$6,'Ctas Pagar'!$C:$C,'Fluxo de Caixa'!$A37)</f>
        <v>0</v>
      </c>
      <c r="AT37" s="61">
        <f>SUMIFS('Ctas Pagar'!$G:$G,'Ctas Pagar'!$J:$J,'Fluxo de Caixa'!$AT$6,'Ctas Pagar'!$C:$C,'Fluxo de Caixa'!$A37)</f>
        <v>0</v>
      </c>
      <c r="AU37" s="61">
        <f>SUMIFS('Ctas Pagar'!$G:$G,'Ctas Pagar'!$M:$M,'Fluxo de Caixa'!$AU$6,'Ctas Pagar'!$C:$C,'Fluxo de Caixa'!$A37)</f>
        <v>0</v>
      </c>
      <c r="AV37" s="61">
        <f>SUMIFS('Ctas Pagar'!$G:$G,'Ctas Pagar'!$J:$J,'Fluxo de Caixa'!$AV$6,'Ctas Pagar'!$C:$C,'Fluxo de Caixa'!$A37)</f>
        <v>0</v>
      </c>
      <c r="AW37" s="61">
        <f>SUMIFS('Ctas Pagar'!$G:$G,'Ctas Pagar'!$M:$M,'Fluxo de Caixa'!$AW$6,'Ctas Pagar'!$C:$C,'Fluxo de Caixa'!$A37)</f>
        <v>0</v>
      </c>
      <c r="AX37" s="61">
        <f>SUMIFS('Ctas Pagar'!$G:$G,'Ctas Pagar'!$J:$J,'Fluxo de Caixa'!$AX$6,'Ctas Pagar'!$C:$C,'Fluxo de Caixa'!$A37)</f>
        <v>0</v>
      </c>
      <c r="AY37" s="61">
        <f>SUMIFS('Ctas Pagar'!$G:$G,'Ctas Pagar'!$M:$M,'Fluxo de Caixa'!$AY$6,'Ctas Pagar'!$C:$C,'Fluxo de Caixa'!$A37)</f>
        <v>0</v>
      </c>
      <c r="AZ37" s="61">
        <f>SUMIFS('Ctas Pagar'!$G:$G,'Ctas Pagar'!$J:$J,'Fluxo de Caixa'!$AZ$6,'Ctas Pagar'!$C:$C,'Fluxo de Caixa'!$A37)</f>
        <v>0</v>
      </c>
      <c r="BA37" s="61">
        <f>SUMIFS('Ctas Pagar'!$G:$G,'Ctas Pagar'!$M:$M,'Fluxo de Caixa'!$BA$6,'Ctas Pagar'!$C:$C,'Fluxo de Caixa'!$A37)</f>
        <v>0</v>
      </c>
      <c r="BB37" s="61">
        <f>SUMIFS('Ctas Pagar'!$G:$G,'Ctas Pagar'!$J:$J,'Fluxo de Caixa'!$BB$6,'Ctas Pagar'!$C:$C,'Fluxo de Caixa'!$A37)</f>
        <v>0</v>
      </c>
      <c r="BC37" s="61">
        <f>SUMIFS('Ctas Pagar'!$G:$G,'Ctas Pagar'!$M:$M,'Fluxo de Caixa'!$BC$6,'Ctas Pagar'!$C:$C,'Fluxo de Caixa'!$A37)</f>
        <v>0</v>
      </c>
      <c r="BD37" s="61">
        <f>SUMIFS('Ctas Pagar'!$G:$G,'Ctas Pagar'!$J:$J,'Fluxo de Caixa'!$BD$6,'Ctas Pagar'!$C:$C,'Fluxo de Caixa'!$A37)</f>
        <v>0</v>
      </c>
      <c r="BE37" s="61">
        <f>SUMIFS('Ctas Pagar'!$G:$G,'Ctas Pagar'!$M:$M,'Fluxo de Caixa'!$BE$6,'Ctas Pagar'!$C:$C,'Fluxo de Caixa'!$A37)</f>
        <v>0</v>
      </c>
      <c r="BF37" s="61">
        <f>SUMIFS('Ctas Pagar'!$G:$G,'Ctas Pagar'!$J:$J,'Fluxo de Caixa'!$BF$6,'Ctas Pagar'!$C:$C,'Fluxo de Caixa'!$A37)</f>
        <v>0</v>
      </c>
      <c r="BG37" s="61">
        <f>SUMIFS('Ctas Pagar'!$G:$G,'Ctas Pagar'!$M:$M,'Fluxo de Caixa'!$BG$6,'Ctas Pagar'!$C:$C,'Fluxo de Caixa'!$A37)</f>
        <v>0</v>
      </c>
      <c r="BH37" s="61">
        <f>SUMIFS('Ctas Pagar'!$G:$G,'Ctas Pagar'!$J:$J,'Fluxo de Caixa'!$BH$6,'Ctas Pagar'!$C:$C,'Fluxo de Caixa'!$A37)</f>
        <v>0</v>
      </c>
      <c r="BI37" s="61">
        <f>SUMIFS('Ctas Pagar'!$G:$G,'Ctas Pagar'!$M:$M,'Fluxo de Caixa'!$BI$6,'Ctas Pagar'!$C:$C,'Fluxo de Caixa'!$A37)</f>
        <v>0</v>
      </c>
      <c r="BJ37" s="61">
        <f>SUMIFS('Ctas Pagar'!$G:$G,'Ctas Pagar'!$J:$J,'Fluxo de Caixa'!$BJ$6,'Ctas Pagar'!$C:$C,'Fluxo de Caixa'!$A37)</f>
        <v>0</v>
      </c>
      <c r="BK37" s="61">
        <f>SUMIFS('Ctas Pagar'!$G:$G,'Ctas Pagar'!$M:$M,'Fluxo de Caixa'!$BK$6,'Ctas Pagar'!$C:$C,'Fluxo de Caixa'!$A37)</f>
        <v>0</v>
      </c>
      <c r="BL37" s="61">
        <f>SUMIFS('Ctas Pagar'!$G:$G,'Ctas Pagar'!$J:$J,'Fluxo de Caixa'!$BL$6,'Ctas Pagar'!$C:$C,'Fluxo de Caixa'!$A37)</f>
        <v>0</v>
      </c>
      <c r="BM37" s="61">
        <f>SUMIFS('Ctas Pagar'!$G:$G,'Ctas Pagar'!$M:$M,'Fluxo de Caixa'!$BM$6,'Ctas Pagar'!$C:$C,'Fluxo de Caixa'!$A37)</f>
        <v>0</v>
      </c>
      <c r="BN37" s="71"/>
      <c r="BO37" s="71"/>
      <c r="BP37" s="71"/>
      <c r="BQ37" s="71"/>
      <c r="BR37" s="71"/>
    </row>
    <row r="38" spans="1:70">
      <c r="A38" s="6">
        <f>'Plano de Contas'!A48</f>
        <v>0</v>
      </c>
      <c r="B38" s="60">
        <f>SUMIFS('Ctas Pagar'!$G:$G,'Ctas Pagar'!$J:$J,'Fluxo de Caixa'!$B$6,'Ctas Pagar'!$C:$C,'Fluxo de Caixa'!$A38)</f>
        <v>0</v>
      </c>
      <c r="C38" s="61">
        <f>SUMIFS('Ctas Pagar'!$G:$G,'Ctas Pagar'!$M:$M,'Fluxo de Caixa'!$C$6,'Ctas Pagar'!$C:$C,'Fluxo de Caixa'!$A38)</f>
        <v>0</v>
      </c>
      <c r="D38" s="61">
        <f>SUMIFS('Ctas Pagar'!$G:$G,'Ctas Pagar'!$J:$J,'Fluxo de Caixa'!$D$6,'Ctas Pagar'!$C:$C,'Fluxo de Caixa'!$A38)</f>
        <v>0</v>
      </c>
      <c r="E38" s="61">
        <f>SUMIFS('Ctas Pagar'!$G:$G,'Ctas Pagar'!$M:$M,'Fluxo de Caixa'!$E$6,'Ctas Pagar'!$C:$C,'Fluxo de Caixa'!$A38)</f>
        <v>0</v>
      </c>
      <c r="F38" s="61">
        <f>SUMIFS('Ctas Pagar'!$G:$G,'Ctas Pagar'!$J:$J,'Fluxo de Caixa'!$F$6,'Ctas Pagar'!$C:$C,'Fluxo de Caixa'!$A38)</f>
        <v>0</v>
      </c>
      <c r="G38" s="61">
        <f>SUMIFS('Ctas Pagar'!$G:$G,'Ctas Pagar'!$M:$M,'Fluxo de Caixa'!$G$6,'Ctas Pagar'!$C:$C,'Fluxo de Caixa'!$A38)</f>
        <v>0</v>
      </c>
      <c r="H38" s="61">
        <f>SUMIFS('Ctas Pagar'!$G:$G,'Ctas Pagar'!$J:$J,'Fluxo de Caixa'!$H$6,'Ctas Pagar'!$C:$C,'Fluxo de Caixa'!$A38)</f>
        <v>0</v>
      </c>
      <c r="I38" s="61">
        <f>SUMIFS('Ctas Pagar'!$G:$G,'Ctas Pagar'!$M:$M,'Fluxo de Caixa'!$I$6,'Ctas Pagar'!$C:$C,'Fluxo de Caixa'!$A38)</f>
        <v>0</v>
      </c>
      <c r="J38" s="61">
        <f>SUMIFS('Ctas Pagar'!$G:$G,'Ctas Pagar'!$J:$J,'Fluxo de Caixa'!$J$6,'Ctas Pagar'!$C:$C,'Fluxo de Caixa'!$A38)</f>
        <v>0</v>
      </c>
      <c r="K38" s="61">
        <f>SUMIFS('Ctas Pagar'!$G:$G,'Ctas Pagar'!$M:$M,'Fluxo de Caixa'!$K$6,'Ctas Pagar'!$C:$C,'Fluxo de Caixa'!$A38)</f>
        <v>0</v>
      </c>
      <c r="L38" s="61">
        <f>SUMIFS('Ctas Pagar'!$G:$G,'Ctas Pagar'!$J:$J,'Fluxo de Caixa'!$L$6,'Ctas Pagar'!$C:$C,'Fluxo de Caixa'!$A38)</f>
        <v>0</v>
      </c>
      <c r="M38" s="61">
        <f>SUMIFS('Ctas Pagar'!$G:$G,'Ctas Pagar'!$M:$M,'Fluxo de Caixa'!$M$6,'Ctas Pagar'!$C:$C,'Fluxo de Caixa'!$A38)</f>
        <v>0</v>
      </c>
      <c r="N38" s="61">
        <f>SUMIFS('Ctas Pagar'!$G:$G,'Ctas Pagar'!$J:$J,'Fluxo de Caixa'!$N$6,'Ctas Pagar'!$C:$C,'Fluxo de Caixa'!$A38)</f>
        <v>0</v>
      </c>
      <c r="O38" s="61">
        <f>SUMIFS('Ctas Pagar'!$G:$G,'Ctas Pagar'!$M:$M,'Fluxo de Caixa'!$O$6,'Ctas Pagar'!$C:$C,'Fluxo de Caixa'!$A38)</f>
        <v>0</v>
      </c>
      <c r="P38" s="61">
        <f>SUMIFS('Ctas Pagar'!$G:$G,'Ctas Pagar'!$J:$J,'Fluxo de Caixa'!$P$6,'Ctas Pagar'!$C:$C,'Fluxo de Caixa'!$A38)</f>
        <v>0</v>
      </c>
      <c r="Q38" s="61">
        <f>SUMIFS('Ctas Pagar'!$G:$G,'Ctas Pagar'!$M:$M,'Fluxo de Caixa'!$Q$6,'Ctas Pagar'!$C:$C,'Fluxo de Caixa'!$A38)</f>
        <v>0</v>
      </c>
      <c r="R38" s="61">
        <f>SUMIFS('Ctas Pagar'!$G:$G,'Ctas Pagar'!$J:$J,'Fluxo de Caixa'!$R$6,'Ctas Pagar'!$C:$C,'Fluxo de Caixa'!$A38)</f>
        <v>0</v>
      </c>
      <c r="S38" s="61">
        <f>SUMIFS('Ctas Pagar'!$G:$G,'Ctas Pagar'!$M:$M,'Fluxo de Caixa'!$S$6,'Ctas Pagar'!$C:$C,'Fluxo de Caixa'!$A38)</f>
        <v>0</v>
      </c>
      <c r="T38" s="61">
        <f>SUMIFS('Ctas Pagar'!$G:$G,'Ctas Pagar'!$J:$J,'Fluxo de Caixa'!$T$6,'Ctas Pagar'!$C:$C,'Fluxo de Caixa'!$A38)</f>
        <v>0</v>
      </c>
      <c r="U38" s="61">
        <f>SUMIFS('Ctas Pagar'!$G:$G,'Ctas Pagar'!$M:$M,'Fluxo de Caixa'!$U$6,'Ctas Pagar'!$C:$C,'Fluxo de Caixa'!$A38)</f>
        <v>0</v>
      </c>
      <c r="V38" s="61">
        <f>SUMIFS('Ctas Pagar'!$G:$G,'Ctas Pagar'!$J:$J,'Fluxo de Caixa'!$V$6,'Ctas Pagar'!$C:$C,'Fluxo de Caixa'!$A38)</f>
        <v>0</v>
      </c>
      <c r="W38" s="61">
        <f>SUMIFS('Ctas Pagar'!$G:$G,'Ctas Pagar'!$M:$M,'Fluxo de Caixa'!$W$6,'Ctas Pagar'!$C:$C,'Fluxo de Caixa'!$A38)</f>
        <v>0</v>
      </c>
      <c r="X38" s="61">
        <f>SUMIFS('Ctas Pagar'!$G:$G,'Ctas Pagar'!$J:$J,'Fluxo de Caixa'!$X$6,'Ctas Pagar'!$C:$C,'Fluxo de Caixa'!$A38)</f>
        <v>0</v>
      </c>
      <c r="Y38" s="61">
        <f>SUMIFS('Ctas Pagar'!$G:$G,'Ctas Pagar'!$M:$M,'Fluxo de Caixa'!$Y$6,'Ctas Pagar'!$C:$C,'Fluxo de Caixa'!$A38)</f>
        <v>0</v>
      </c>
      <c r="Z38" s="61">
        <f>SUMIFS('Ctas Pagar'!$G:$G,'Ctas Pagar'!$J:$J,'Fluxo de Caixa'!$Z$6,'Ctas Pagar'!$C:$C,'Fluxo de Caixa'!$A38)</f>
        <v>0</v>
      </c>
      <c r="AA38" s="61">
        <f>SUMIFS('Ctas Pagar'!$G:$G,'Ctas Pagar'!$M:$M,'Fluxo de Caixa'!$AA$6,'Ctas Pagar'!$C:$C,'Fluxo de Caixa'!$A38)</f>
        <v>0</v>
      </c>
      <c r="AB38" s="61">
        <f>SUMIFS('Ctas Pagar'!$G:$G,'Ctas Pagar'!$J:$J,'Fluxo de Caixa'!$AB$6,'Ctas Pagar'!$C:$C,'Fluxo de Caixa'!$A38)</f>
        <v>0</v>
      </c>
      <c r="AC38" s="61">
        <f>SUMIFS('Ctas Pagar'!$G:$G,'Ctas Pagar'!$M:$M,'Fluxo de Caixa'!$AC$6,'Ctas Pagar'!$C:$C,'Fluxo de Caixa'!$A38)</f>
        <v>0</v>
      </c>
      <c r="AD38" s="61">
        <f>SUMIFS('Ctas Pagar'!$G:$G,'Ctas Pagar'!$J:$J,'Fluxo de Caixa'!$AD$6,'Ctas Pagar'!$C:$C,'Fluxo de Caixa'!$A38)</f>
        <v>0</v>
      </c>
      <c r="AE38" s="61">
        <f>SUMIFS('Ctas Pagar'!$G:$G,'Ctas Pagar'!$M:$M,'Fluxo de Caixa'!$AE$6,'Ctas Pagar'!$C:$C,'Fluxo de Caixa'!$A38)</f>
        <v>0</v>
      </c>
      <c r="AF38" s="61">
        <f>SUMIFS('Ctas Pagar'!$G:$G,'Ctas Pagar'!$J:$J,'Fluxo de Caixa'!$AF$6,'Ctas Pagar'!$C:$C,'Fluxo de Caixa'!$A38)</f>
        <v>0</v>
      </c>
      <c r="AG38" s="61">
        <f>SUMIFS('Ctas Pagar'!$G:$G,'Ctas Pagar'!$M:$M,'Fluxo de Caixa'!$AG$6,'Ctas Pagar'!$C:$C,'Fluxo de Caixa'!$A38)</f>
        <v>0</v>
      </c>
      <c r="AH38" s="61">
        <f>SUMIFS('Ctas Pagar'!$G:$G,'Ctas Pagar'!$J:$J,'Fluxo de Caixa'!$AH$6,'Ctas Pagar'!$C:$C,'Fluxo de Caixa'!$A38)</f>
        <v>0</v>
      </c>
      <c r="AI38" s="61">
        <f>SUMIFS('Ctas Pagar'!$G:$G,'Ctas Pagar'!$M:$M,'Fluxo de Caixa'!$AI$6,'Ctas Pagar'!$C:$C,'Fluxo de Caixa'!$A38)</f>
        <v>0</v>
      </c>
      <c r="AJ38" s="61">
        <f>SUMIFS('Ctas Pagar'!$G:$G,'Ctas Pagar'!$J:$J,'Fluxo de Caixa'!$AJ$6,'Ctas Pagar'!$C:$C,'Fluxo de Caixa'!$A38)</f>
        <v>0</v>
      </c>
      <c r="AK38" s="61">
        <f>SUMIFS('Ctas Pagar'!$G:$G,'Ctas Pagar'!$M:$M,'Fluxo de Caixa'!$AK$6,'Ctas Pagar'!$C:$C,'Fluxo de Caixa'!$A38)</f>
        <v>0</v>
      </c>
      <c r="AL38" s="61">
        <f>SUMIFS('Ctas Pagar'!$G:$G,'Ctas Pagar'!$J:$J,'Fluxo de Caixa'!$AL$6,'Ctas Pagar'!$C:$C,'Fluxo de Caixa'!$A38)</f>
        <v>0</v>
      </c>
      <c r="AM38" s="61">
        <f>SUMIFS('Ctas Pagar'!$G:$G,'Ctas Pagar'!$M:$M,'Fluxo de Caixa'!$AM$6,'Ctas Pagar'!$C:$C,'Fluxo de Caixa'!$A38)</f>
        <v>0</v>
      </c>
      <c r="AN38" s="61">
        <f>SUMIFS('Ctas Pagar'!$G:$G,'Ctas Pagar'!$J:$J,'Fluxo de Caixa'!$AN$6,'Ctas Pagar'!$C:$C,'Fluxo de Caixa'!$A38)</f>
        <v>0</v>
      </c>
      <c r="AO38" s="61">
        <f>SUMIFS('Ctas Pagar'!$G:$G,'Ctas Pagar'!$M:$M,'Fluxo de Caixa'!$AO$6,'Ctas Pagar'!$C:$C,'Fluxo de Caixa'!$A38)</f>
        <v>0</v>
      </c>
      <c r="AP38" s="61">
        <f>SUMIFS('Ctas Pagar'!$G:$G,'Ctas Pagar'!$J:$J,'Fluxo de Caixa'!$AP$6,'Ctas Pagar'!$C:$C,'Fluxo de Caixa'!$A38)</f>
        <v>0</v>
      </c>
      <c r="AQ38" s="61">
        <f>SUMIFS('Ctas Pagar'!$G:$G,'Ctas Pagar'!$M:$M,'Fluxo de Caixa'!$AQ$6,'Ctas Pagar'!$C:$C,'Fluxo de Caixa'!$A38)</f>
        <v>0</v>
      </c>
      <c r="AR38" s="61">
        <f>SUMIFS('Ctas Pagar'!$G:$G,'Ctas Pagar'!$J:$J,'Fluxo de Caixa'!$AR$6,'Ctas Pagar'!$C:$C,'Fluxo de Caixa'!$A38)</f>
        <v>0</v>
      </c>
      <c r="AS38" s="61">
        <f>SUMIFS('Ctas Pagar'!$G:$G,'Ctas Pagar'!$M:$M,'Fluxo de Caixa'!$AS$6,'Ctas Pagar'!$C:$C,'Fluxo de Caixa'!$A38)</f>
        <v>0</v>
      </c>
      <c r="AT38" s="61">
        <f>SUMIFS('Ctas Pagar'!$G:$G,'Ctas Pagar'!$J:$J,'Fluxo de Caixa'!$AT$6,'Ctas Pagar'!$C:$C,'Fluxo de Caixa'!$A38)</f>
        <v>0</v>
      </c>
      <c r="AU38" s="61">
        <f>SUMIFS('Ctas Pagar'!$G:$G,'Ctas Pagar'!$M:$M,'Fluxo de Caixa'!$AU$6,'Ctas Pagar'!$C:$C,'Fluxo de Caixa'!$A38)</f>
        <v>0</v>
      </c>
      <c r="AV38" s="61">
        <f>SUMIFS('Ctas Pagar'!$G:$G,'Ctas Pagar'!$J:$J,'Fluxo de Caixa'!$AV$6,'Ctas Pagar'!$C:$C,'Fluxo de Caixa'!$A38)</f>
        <v>0</v>
      </c>
      <c r="AW38" s="61">
        <f>SUMIFS('Ctas Pagar'!$G:$G,'Ctas Pagar'!$M:$M,'Fluxo de Caixa'!$AW$6,'Ctas Pagar'!$C:$C,'Fluxo de Caixa'!$A38)</f>
        <v>0</v>
      </c>
      <c r="AX38" s="61">
        <f>SUMIFS('Ctas Pagar'!$G:$G,'Ctas Pagar'!$J:$J,'Fluxo de Caixa'!$AX$6,'Ctas Pagar'!$C:$C,'Fluxo de Caixa'!$A38)</f>
        <v>0</v>
      </c>
      <c r="AY38" s="61">
        <f>SUMIFS('Ctas Pagar'!$G:$G,'Ctas Pagar'!$M:$M,'Fluxo de Caixa'!$AY$6,'Ctas Pagar'!$C:$C,'Fluxo de Caixa'!$A38)</f>
        <v>0</v>
      </c>
      <c r="AZ38" s="61">
        <f>SUMIFS('Ctas Pagar'!$G:$G,'Ctas Pagar'!$J:$J,'Fluxo de Caixa'!$AZ$6,'Ctas Pagar'!$C:$C,'Fluxo de Caixa'!$A38)</f>
        <v>0</v>
      </c>
      <c r="BA38" s="61">
        <f>SUMIFS('Ctas Pagar'!$G:$G,'Ctas Pagar'!$M:$M,'Fluxo de Caixa'!$BA$6,'Ctas Pagar'!$C:$C,'Fluxo de Caixa'!$A38)</f>
        <v>0</v>
      </c>
      <c r="BB38" s="61">
        <f>SUMIFS('Ctas Pagar'!$G:$G,'Ctas Pagar'!$J:$J,'Fluxo de Caixa'!$BB$6,'Ctas Pagar'!$C:$C,'Fluxo de Caixa'!$A38)</f>
        <v>0</v>
      </c>
      <c r="BC38" s="61">
        <f>SUMIFS('Ctas Pagar'!$G:$G,'Ctas Pagar'!$M:$M,'Fluxo de Caixa'!$BC$6,'Ctas Pagar'!$C:$C,'Fluxo de Caixa'!$A38)</f>
        <v>0</v>
      </c>
      <c r="BD38" s="61">
        <f>SUMIFS('Ctas Pagar'!$G:$G,'Ctas Pagar'!$J:$J,'Fluxo de Caixa'!$BD$6,'Ctas Pagar'!$C:$C,'Fluxo de Caixa'!$A38)</f>
        <v>0</v>
      </c>
      <c r="BE38" s="61">
        <f>SUMIFS('Ctas Pagar'!$G:$G,'Ctas Pagar'!$M:$M,'Fluxo de Caixa'!$BE$6,'Ctas Pagar'!$C:$C,'Fluxo de Caixa'!$A38)</f>
        <v>0</v>
      </c>
      <c r="BF38" s="61">
        <f>SUMIFS('Ctas Pagar'!$G:$G,'Ctas Pagar'!$J:$J,'Fluxo de Caixa'!$BF$6,'Ctas Pagar'!$C:$C,'Fluxo de Caixa'!$A38)</f>
        <v>0</v>
      </c>
      <c r="BG38" s="61">
        <f>SUMIFS('Ctas Pagar'!$G:$G,'Ctas Pagar'!$M:$M,'Fluxo de Caixa'!$BG$6,'Ctas Pagar'!$C:$C,'Fluxo de Caixa'!$A38)</f>
        <v>0</v>
      </c>
      <c r="BH38" s="61">
        <f>SUMIFS('Ctas Pagar'!$G:$G,'Ctas Pagar'!$J:$J,'Fluxo de Caixa'!$BH$6,'Ctas Pagar'!$C:$C,'Fluxo de Caixa'!$A38)</f>
        <v>0</v>
      </c>
      <c r="BI38" s="61">
        <f>SUMIFS('Ctas Pagar'!$G:$G,'Ctas Pagar'!$M:$M,'Fluxo de Caixa'!$BI$6,'Ctas Pagar'!$C:$C,'Fluxo de Caixa'!$A38)</f>
        <v>0</v>
      </c>
      <c r="BJ38" s="61">
        <f>SUMIFS('Ctas Pagar'!$G:$G,'Ctas Pagar'!$J:$J,'Fluxo de Caixa'!$BJ$6,'Ctas Pagar'!$C:$C,'Fluxo de Caixa'!$A38)</f>
        <v>0</v>
      </c>
      <c r="BK38" s="61">
        <f>SUMIFS('Ctas Pagar'!$G:$G,'Ctas Pagar'!$M:$M,'Fluxo de Caixa'!$BK$6,'Ctas Pagar'!$C:$C,'Fluxo de Caixa'!$A38)</f>
        <v>0</v>
      </c>
      <c r="BL38" s="61">
        <f>SUMIFS('Ctas Pagar'!$G:$G,'Ctas Pagar'!$J:$J,'Fluxo de Caixa'!$BL$6,'Ctas Pagar'!$C:$C,'Fluxo de Caixa'!$A38)</f>
        <v>0</v>
      </c>
      <c r="BM38" s="61">
        <f>SUMIFS('Ctas Pagar'!$G:$G,'Ctas Pagar'!$M:$M,'Fluxo de Caixa'!$BM$6,'Ctas Pagar'!$C:$C,'Fluxo de Caixa'!$A38)</f>
        <v>0</v>
      </c>
      <c r="BN38" s="71"/>
      <c r="BO38" s="71"/>
      <c r="BP38" s="71"/>
      <c r="BQ38" s="71"/>
      <c r="BR38" s="71"/>
    </row>
    <row r="39" spans="1:70">
      <c r="A39" s="6">
        <f>'Plano de Contas'!A49</f>
        <v>0</v>
      </c>
      <c r="B39" s="60">
        <f>SUMIFS('Ctas Pagar'!$G:$G,'Ctas Pagar'!$J:$J,'Fluxo de Caixa'!$B$6,'Ctas Pagar'!$C:$C,'Fluxo de Caixa'!$A39)</f>
        <v>0</v>
      </c>
      <c r="C39" s="61">
        <f>SUMIFS('Ctas Pagar'!$G:$G,'Ctas Pagar'!$M:$M,'Fluxo de Caixa'!$C$6,'Ctas Pagar'!$C:$C,'Fluxo de Caixa'!$A39)</f>
        <v>0</v>
      </c>
      <c r="D39" s="61">
        <f>SUMIFS('Ctas Pagar'!$G:$G,'Ctas Pagar'!$J:$J,'Fluxo de Caixa'!$D$6,'Ctas Pagar'!$C:$C,'Fluxo de Caixa'!$A39)</f>
        <v>0</v>
      </c>
      <c r="E39" s="61">
        <f>SUMIFS('Ctas Pagar'!$G:$G,'Ctas Pagar'!$M:$M,'Fluxo de Caixa'!$E$6,'Ctas Pagar'!$C:$C,'Fluxo de Caixa'!$A39)</f>
        <v>0</v>
      </c>
      <c r="F39" s="61">
        <f>SUMIFS('Ctas Pagar'!$G:$G,'Ctas Pagar'!$J:$J,'Fluxo de Caixa'!$F$6,'Ctas Pagar'!$C:$C,'Fluxo de Caixa'!$A39)</f>
        <v>0</v>
      </c>
      <c r="G39" s="61">
        <f>SUMIFS('Ctas Pagar'!$G:$G,'Ctas Pagar'!$M:$M,'Fluxo de Caixa'!$G$6,'Ctas Pagar'!$C:$C,'Fluxo de Caixa'!$A39)</f>
        <v>0</v>
      </c>
      <c r="H39" s="61">
        <f>SUMIFS('Ctas Pagar'!$G:$G,'Ctas Pagar'!$J:$J,'Fluxo de Caixa'!$H$6,'Ctas Pagar'!$C:$C,'Fluxo de Caixa'!$A39)</f>
        <v>0</v>
      </c>
      <c r="I39" s="61">
        <f>SUMIFS('Ctas Pagar'!$G:$G,'Ctas Pagar'!$M:$M,'Fluxo de Caixa'!$I$6,'Ctas Pagar'!$C:$C,'Fluxo de Caixa'!$A39)</f>
        <v>0</v>
      </c>
      <c r="J39" s="61">
        <f>SUMIFS('Ctas Pagar'!$G:$G,'Ctas Pagar'!$J:$J,'Fluxo de Caixa'!$J$6,'Ctas Pagar'!$C:$C,'Fluxo de Caixa'!$A39)</f>
        <v>0</v>
      </c>
      <c r="K39" s="61">
        <f>SUMIFS('Ctas Pagar'!$G:$G,'Ctas Pagar'!$M:$M,'Fluxo de Caixa'!$K$6,'Ctas Pagar'!$C:$C,'Fluxo de Caixa'!$A39)</f>
        <v>0</v>
      </c>
      <c r="L39" s="61">
        <f>SUMIFS('Ctas Pagar'!$G:$G,'Ctas Pagar'!$J:$J,'Fluxo de Caixa'!$L$6,'Ctas Pagar'!$C:$C,'Fluxo de Caixa'!$A39)</f>
        <v>0</v>
      </c>
      <c r="M39" s="61">
        <f>SUMIFS('Ctas Pagar'!$G:$G,'Ctas Pagar'!$M:$M,'Fluxo de Caixa'!$M$6,'Ctas Pagar'!$C:$C,'Fluxo de Caixa'!$A39)</f>
        <v>0</v>
      </c>
      <c r="N39" s="61">
        <f>SUMIFS('Ctas Pagar'!$G:$G,'Ctas Pagar'!$J:$J,'Fluxo de Caixa'!$N$6,'Ctas Pagar'!$C:$C,'Fluxo de Caixa'!$A39)</f>
        <v>0</v>
      </c>
      <c r="O39" s="61">
        <f>SUMIFS('Ctas Pagar'!$G:$G,'Ctas Pagar'!$M:$M,'Fluxo de Caixa'!$O$6,'Ctas Pagar'!$C:$C,'Fluxo de Caixa'!$A39)</f>
        <v>0</v>
      </c>
      <c r="P39" s="61">
        <f>SUMIFS('Ctas Pagar'!$G:$G,'Ctas Pagar'!$J:$J,'Fluxo de Caixa'!$P$6,'Ctas Pagar'!$C:$C,'Fluxo de Caixa'!$A39)</f>
        <v>0</v>
      </c>
      <c r="Q39" s="61">
        <f>SUMIFS('Ctas Pagar'!$G:$G,'Ctas Pagar'!$M:$M,'Fluxo de Caixa'!$Q$6,'Ctas Pagar'!$C:$C,'Fluxo de Caixa'!$A39)</f>
        <v>0</v>
      </c>
      <c r="R39" s="61">
        <f>SUMIFS('Ctas Pagar'!$G:$G,'Ctas Pagar'!$J:$J,'Fluxo de Caixa'!$R$6,'Ctas Pagar'!$C:$C,'Fluxo de Caixa'!$A39)</f>
        <v>0</v>
      </c>
      <c r="S39" s="61">
        <f>SUMIFS('Ctas Pagar'!$G:$G,'Ctas Pagar'!$M:$M,'Fluxo de Caixa'!$S$6,'Ctas Pagar'!$C:$C,'Fluxo de Caixa'!$A39)</f>
        <v>0</v>
      </c>
      <c r="T39" s="61">
        <f>SUMIFS('Ctas Pagar'!$G:$G,'Ctas Pagar'!$J:$J,'Fluxo de Caixa'!$T$6,'Ctas Pagar'!$C:$C,'Fluxo de Caixa'!$A39)</f>
        <v>0</v>
      </c>
      <c r="U39" s="61">
        <f>SUMIFS('Ctas Pagar'!$G:$G,'Ctas Pagar'!$M:$M,'Fluxo de Caixa'!$U$6,'Ctas Pagar'!$C:$C,'Fluxo de Caixa'!$A39)</f>
        <v>0</v>
      </c>
      <c r="V39" s="61">
        <f>SUMIFS('Ctas Pagar'!$G:$G,'Ctas Pagar'!$J:$J,'Fluxo de Caixa'!$V$6,'Ctas Pagar'!$C:$C,'Fluxo de Caixa'!$A39)</f>
        <v>0</v>
      </c>
      <c r="W39" s="61">
        <f>SUMIFS('Ctas Pagar'!$G:$G,'Ctas Pagar'!$M:$M,'Fluxo de Caixa'!$W$6,'Ctas Pagar'!$C:$C,'Fluxo de Caixa'!$A39)</f>
        <v>0</v>
      </c>
      <c r="X39" s="61">
        <f>SUMIFS('Ctas Pagar'!$G:$G,'Ctas Pagar'!$J:$J,'Fluxo de Caixa'!$X$6,'Ctas Pagar'!$C:$C,'Fluxo de Caixa'!$A39)</f>
        <v>0</v>
      </c>
      <c r="Y39" s="61">
        <f>SUMIFS('Ctas Pagar'!$G:$G,'Ctas Pagar'!$M:$M,'Fluxo de Caixa'!$Y$6,'Ctas Pagar'!$C:$C,'Fluxo de Caixa'!$A39)</f>
        <v>0</v>
      </c>
      <c r="Z39" s="61">
        <f>SUMIFS('Ctas Pagar'!$G:$G,'Ctas Pagar'!$J:$J,'Fluxo de Caixa'!$Z$6,'Ctas Pagar'!$C:$C,'Fluxo de Caixa'!$A39)</f>
        <v>0</v>
      </c>
      <c r="AA39" s="61">
        <f>SUMIFS('Ctas Pagar'!$G:$G,'Ctas Pagar'!$M:$M,'Fluxo de Caixa'!$AA$6,'Ctas Pagar'!$C:$C,'Fluxo de Caixa'!$A39)</f>
        <v>0</v>
      </c>
      <c r="AB39" s="61">
        <f>SUMIFS('Ctas Pagar'!$G:$G,'Ctas Pagar'!$J:$J,'Fluxo de Caixa'!$AB$6,'Ctas Pagar'!$C:$C,'Fluxo de Caixa'!$A39)</f>
        <v>0</v>
      </c>
      <c r="AC39" s="61">
        <f>SUMIFS('Ctas Pagar'!$G:$G,'Ctas Pagar'!$M:$M,'Fluxo de Caixa'!$AC$6,'Ctas Pagar'!$C:$C,'Fluxo de Caixa'!$A39)</f>
        <v>0</v>
      </c>
      <c r="AD39" s="61">
        <f>SUMIFS('Ctas Pagar'!$G:$G,'Ctas Pagar'!$J:$J,'Fluxo de Caixa'!$AD$6,'Ctas Pagar'!$C:$C,'Fluxo de Caixa'!$A39)</f>
        <v>0</v>
      </c>
      <c r="AE39" s="61">
        <f>SUMIFS('Ctas Pagar'!$G:$G,'Ctas Pagar'!$M:$M,'Fluxo de Caixa'!$AE$6,'Ctas Pagar'!$C:$C,'Fluxo de Caixa'!$A39)</f>
        <v>0</v>
      </c>
      <c r="AF39" s="61">
        <f>SUMIFS('Ctas Pagar'!$G:$G,'Ctas Pagar'!$J:$J,'Fluxo de Caixa'!$AF$6,'Ctas Pagar'!$C:$C,'Fluxo de Caixa'!$A39)</f>
        <v>0</v>
      </c>
      <c r="AG39" s="61">
        <f>SUMIFS('Ctas Pagar'!$G:$G,'Ctas Pagar'!$M:$M,'Fluxo de Caixa'!$AG$6,'Ctas Pagar'!$C:$C,'Fluxo de Caixa'!$A39)</f>
        <v>0</v>
      </c>
      <c r="AH39" s="61">
        <f>SUMIFS('Ctas Pagar'!$G:$G,'Ctas Pagar'!$J:$J,'Fluxo de Caixa'!$AH$6,'Ctas Pagar'!$C:$C,'Fluxo de Caixa'!$A39)</f>
        <v>0</v>
      </c>
      <c r="AI39" s="61">
        <f>SUMIFS('Ctas Pagar'!$G:$G,'Ctas Pagar'!$M:$M,'Fluxo de Caixa'!$AI$6,'Ctas Pagar'!$C:$C,'Fluxo de Caixa'!$A39)</f>
        <v>0</v>
      </c>
      <c r="AJ39" s="61">
        <f>SUMIFS('Ctas Pagar'!$G:$G,'Ctas Pagar'!$J:$J,'Fluxo de Caixa'!$AJ$6,'Ctas Pagar'!$C:$C,'Fluxo de Caixa'!$A39)</f>
        <v>0</v>
      </c>
      <c r="AK39" s="61">
        <f>SUMIFS('Ctas Pagar'!$G:$G,'Ctas Pagar'!$M:$M,'Fluxo de Caixa'!$AK$6,'Ctas Pagar'!$C:$C,'Fluxo de Caixa'!$A39)</f>
        <v>0</v>
      </c>
      <c r="AL39" s="61">
        <f>SUMIFS('Ctas Pagar'!$G:$G,'Ctas Pagar'!$J:$J,'Fluxo de Caixa'!$AL$6,'Ctas Pagar'!$C:$C,'Fluxo de Caixa'!$A39)</f>
        <v>0</v>
      </c>
      <c r="AM39" s="61">
        <f>SUMIFS('Ctas Pagar'!$G:$G,'Ctas Pagar'!$M:$M,'Fluxo de Caixa'!$AM$6,'Ctas Pagar'!$C:$C,'Fluxo de Caixa'!$A39)</f>
        <v>0</v>
      </c>
      <c r="AN39" s="61">
        <f>SUMIFS('Ctas Pagar'!$G:$G,'Ctas Pagar'!$J:$J,'Fluxo de Caixa'!$AN$6,'Ctas Pagar'!$C:$C,'Fluxo de Caixa'!$A39)</f>
        <v>0</v>
      </c>
      <c r="AO39" s="61">
        <f>SUMIFS('Ctas Pagar'!$G:$G,'Ctas Pagar'!$M:$M,'Fluxo de Caixa'!$AO$6,'Ctas Pagar'!$C:$C,'Fluxo de Caixa'!$A39)</f>
        <v>0</v>
      </c>
      <c r="AP39" s="61">
        <f>SUMIFS('Ctas Pagar'!$G:$G,'Ctas Pagar'!$J:$J,'Fluxo de Caixa'!$AP$6,'Ctas Pagar'!$C:$C,'Fluxo de Caixa'!$A39)</f>
        <v>0</v>
      </c>
      <c r="AQ39" s="61">
        <f>SUMIFS('Ctas Pagar'!$G:$G,'Ctas Pagar'!$M:$M,'Fluxo de Caixa'!$AQ$6,'Ctas Pagar'!$C:$C,'Fluxo de Caixa'!$A39)</f>
        <v>0</v>
      </c>
      <c r="AR39" s="61">
        <f>SUMIFS('Ctas Pagar'!$G:$G,'Ctas Pagar'!$J:$J,'Fluxo de Caixa'!$AR$6,'Ctas Pagar'!$C:$C,'Fluxo de Caixa'!$A39)</f>
        <v>0</v>
      </c>
      <c r="AS39" s="61">
        <f>SUMIFS('Ctas Pagar'!$G:$G,'Ctas Pagar'!$M:$M,'Fluxo de Caixa'!$AS$6,'Ctas Pagar'!$C:$C,'Fluxo de Caixa'!$A39)</f>
        <v>0</v>
      </c>
      <c r="AT39" s="61">
        <f>SUMIFS('Ctas Pagar'!$G:$G,'Ctas Pagar'!$J:$J,'Fluxo de Caixa'!$AT$6,'Ctas Pagar'!$C:$C,'Fluxo de Caixa'!$A39)</f>
        <v>0</v>
      </c>
      <c r="AU39" s="61">
        <f>SUMIFS('Ctas Pagar'!$G:$G,'Ctas Pagar'!$M:$M,'Fluxo de Caixa'!$AU$6,'Ctas Pagar'!$C:$C,'Fluxo de Caixa'!$A39)</f>
        <v>0</v>
      </c>
      <c r="AV39" s="61">
        <f>SUMIFS('Ctas Pagar'!$G:$G,'Ctas Pagar'!$J:$J,'Fluxo de Caixa'!$AV$6,'Ctas Pagar'!$C:$C,'Fluxo de Caixa'!$A39)</f>
        <v>0</v>
      </c>
      <c r="AW39" s="61">
        <f>SUMIFS('Ctas Pagar'!$G:$G,'Ctas Pagar'!$M:$M,'Fluxo de Caixa'!$AW$6,'Ctas Pagar'!$C:$C,'Fluxo de Caixa'!$A39)</f>
        <v>0</v>
      </c>
      <c r="AX39" s="61">
        <f>SUMIFS('Ctas Pagar'!$G:$G,'Ctas Pagar'!$J:$J,'Fluxo de Caixa'!$AX$6,'Ctas Pagar'!$C:$C,'Fluxo de Caixa'!$A39)</f>
        <v>0</v>
      </c>
      <c r="AY39" s="61">
        <f>SUMIFS('Ctas Pagar'!$G:$G,'Ctas Pagar'!$M:$M,'Fluxo de Caixa'!$AY$6,'Ctas Pagar'!$C:$C,'Fluxo de Caixa'!$A39)</f>
        <v>0</v>
      </c>
      <c r="AZ39" s="61">
        <f>SUMIFS('Ctas Pagar'!$G:$G,'Ctas Pagar'!$J:$J,'Fluxo de Caixa'!$AZ$6,'Ctas Pagar'!$C:$C,'Fluxo de Caixa'!$A39)</f>
        <v>0</v>
      </c>
      <c r="BA39" s="61">
        <f>SUMIFS('Ctas Pagar'!$G:$G,'Ctas Pagar'!$M:$M,'Fluxo de Caixa'!$BA$6,'Ctas Pagar'!$C:$C,'Fluxo de Caixa'!$A39)</f>
        <v>0</v>
      </c>
      <c r="BB39" s="61">
        <f>SUMIFS('Ctas Pagar'!$G:$G,'Ctas Pagar'!$J:$J,'Fluxo de Caixa'!$BB$6,'Ctas Pagar'!$C:$C,'Fluxo de Caixa'!$A39)</f>
        <v>0</v>
      </c>
      <c r="BC39" s="61">
        <f>SUMIFS('Ctas Pagar'!$G:$G,'Ctas Pagar'!$M:$M,'Fluxo de Caixa'!$BC$6,'Ctas Pagar'!$C:$C,'Fluxo de Caixa'!$A39)</f>
        <v>0</v>
      </c>
      <c r="BD39" s="61">
        <f>SUMIFS('Ctas Pagar'!$G:$G,'Ctas Pagar'!$J:$J,'Fluxo de Caixa'!$BD$6,'Ctas Pagar'!$C:$C,'Fluxo de Caixa'!$A39)</f>
        <v>0</v>
      </c>
      <c r="BE39" s="61">
        <f>SUMIFS('Ctas Pagar'!$G:$G,'Ctas Pagar'!$M:$M,'Fluxo de Caixa'!$BE$6,'Ctas Pagar'!$C:$C,'Fluxo de Caixa'!$A39)</f>
        <v>0</v>
      </c>
      <c r="BF39" s="61">
        <f>SUMIFS('Ctas Pagar'!$G:$G,'Ctas Pagar'!$J:$J,'Fluxo de Caixa'!$BF$6,'Ctas Pagar'!$C:$C,'Fluxo de Caixa'!$A39)</f>
        <v>0</v>
      </c>
      <c r="BG39" s="61">
        <f>SUMIFS('Ctas Pagar'!$G:$G,'Ctas Pagar'!$M:$M,'Fluxo de Caixa'!$BG$6,'Ctas Pagar'!$C:$C,'Fluxo de Caixa'!$A39)</f>
        <v>0</v>
      </c>
      <c r="BH39" s="61">
        <f>SUMIFS('Ctas Pagar'!$G:$G,'Ctas Pagar'!$J:$J,'Fluxo de Caixa'!$BH$6,'Ctas Pagar'!$C:$C,'Fluxo de Caixa'!$A39)</f>
        <v>0</v>
      </c>
      <c r="BI39" s="61">
        <f>SUMIFS('Ctas Pagar'!$G:$G,'Ctas Pagar'!$M:$M,'Fluxo de Caixa'!$BI$6,'Ctas Pagar'!$C:$C,'Fluxo de Caixa'!$A39)</f>
        <v>0</v>
      </c>
      <c r="BJ39" s="61">
        <f>SUMIFS('Ctas Pagar'!$G:$G,'Ctas Pagar'!$J:$J,'Fluxo de Caixa'!$BJ$6,'Ctas Pagar'!$C:$C,'Fluxo de Caixa'!$A39)</f>
        <v>0</v>
      </c>
      <c r="BK39" s="61">
        <f>SUMIFS('Ctas Pagar'!$G:$G,'Ctas Pagar'!$M:$M,'Fluxo de Caixa'!$BK$6,'Ctas Pagar'!$C:$C,'Fluxo de Caixa'!$A39)</f>
        <v>0</v>
      </c>
      <c r="BL39" s="61">
        <f>SUMIFS('Ctas Pagar'!$G:$G,'Ctas Pagar'!$J:$J,'Fluxo de Caixa'!$BL$6,'Ctas Pagar'!$C:$C,'Fluxo de Caixa'!$A39)</f>
        <v>0</v>
      </c>
      <c r="BM39" s="61">
        <f>SUMIFS('Ctas Pagar'!$G:$G,'Ctas Pagar'!$M:$M,'Fluxo de Caixa'!$BM$6,'Ctas Pagar'!$C:$C,'Fluxo de Caixa'!$A39)</f>
        <v>0</v>
      </c>
      <c r="BN39" s="71"/>
      <c r="BO39" s="71"/>
      <c r="BP39" s="71"/>
      <c r="BQ39" s="71"/>
      <c r="BR39" s="71"/>
    </row>
    <row r="40" spans="1:70">
      <c r="A40" s="6">
        <f>'Plano de Contas'!A51</f>
        <v>0</v>
      </c>
      <c r="B40" s="60">
        <f>SUMIFS('Ctas Pagar'!$G:$G,'Ctas Pagar'!$J:$J,'Fluxo de Caixa'!$B$6,'Ctas Pagar'!$C:$C,'Fluxo de Caixa'!$A40)</f>
        <v>0</v>
      </c>
      <c r="C40" s="61">
        <f>SUMIFS('Ctas Pagar'!$G:$G,'Ctas Pagar'!$M:$M,'Fluxo de Caixa'!$C$6,'Ctas Pagar'!$C:$C,'Fluxo de Caixa'!$A40)</f>
        <v>0</v>
      </c>
      <c r="D40" s="61">
        <f>SUMIFS('Ctas Pagar'!$G:$G,'Ctas Pagar'!$J:$J,'Fluxo de Caixa'!$D$6,'Ctas Pagar'!$C:$C,'Fluxo de Caixa'!$A40)</f>
        <v>0</v>
      </c>
      <c r="E40" s="61">
        <f>SUMIFS('Ctas Pagar'!$G:$G,'Ctas Pagar'!$M:$M,'Fluxo de Caixa'!$E$6,'Ctas Pagar'!$C:$C,'Fluxo de Caixa'!$A40)</f>
        <v>0</v>
      </c>
      <c r="F40" s="61">
        <f>SUMIFS('Ctas Pagar'!$G:$G,'Ctas Pagar'!$J:$J,'Fluxo de Caixa'!$F$6,'Ctas Pagar'!$C:$C,'Fluxo de Caixa'!$A40)</f>
        <v>0</v>
      </c>
      <c r="G40" s="61">
        <f>SUMIFS('Ctas Pagar'!$G:$G,'Ctas Pagar'!$M:$M,'Fluxo de Caixa'!$G$6,'Ctas Pagar'!$C:$C,'Fluxo de Caixa'!$A40)</f>
        <v>0</v>
      </c>
      <c r="H40" s="61">
        <f>SUMIFS('Ctas Pagar'!$G:$G,'Ctas Pagar'!$J:$J,'Fluxo de Caixa'!$H$6,'Ctas Pagar'!$C:$C,'Fluxo de Caixa'!$A40)</f>
        <v>0</v>
      </c>
      <c r="I40" s="61">
        <f>SUMIFS('Ctas Pagar'!$G:$G,'Ctas Pagar'!$M:$M,'Fluxo de Caixa'!$I$6,'Ctas Pagar'!$C:$C,'Fluxo de Caixa'!$A40)</f>
        <v>0</v>
      </c>
      <c r="J40" s="61">
        <f>SUMIFS('Ctas Pagar'!$G:$G,'Ctas Pagar'!$J:$J,'Fluxo de Caixa'!$J$6,'Ctas Pagar'!$C:$C,'Fluxo de Caixa'!$A40)</f>
        <v>0</v>
      </c>
      <c r="K40" s="61">
        <f>SUMIFS('Ctas Pagar'!$G:$G,'Ctas Pagar'!$M:$M,'Fluxo de Caixa'!$K$6,'Ctas Pagar'!$C:$C,'Fluxo de Caixa'!$A40)</f>
        <v>0</v>
      </c>
      <c r="L40" s="61">
        <f>SUMIFS('Ctas Pagar'!$G:$G,'Ctas Pagar'!$J:$J,'Fluxo de Caixa'!$L$6,'Ctas Pagar'!$C:$C,'Fluxo de Caixa'!$A40)</f>
        <v>0</v>
      </c>
      <c r="M40" s="61">
        <f>SUMIFS('Ctas Pagar'!$G:$G,'Ctas Pagar'!$M:$M,'Fluxo de Caixa'!$M$6,'Ctas Pagar'!$C:$C,'Fluxo de Caixa'!$A40)</f>
        <v>0</v>
      </c>
      <c r="N40" s="61">
        <f>SUMIFS('Ctas Pagar'!$G:$G,'Ctas Pagar'!$J:$J,'Fluxo de Caixa'!$N$6,'Ctas Pagar'!$C:$C,'Fluxo de Caixa'!$A40)</f>
        <v>0</v>
      </c>
      <c r="O40" s="61">
        <f>SUMIFS('Ctas Pagar'!$G:$G,'Ctas Pagar'!$M:$M,'Fluxo de Caixa'!$O$6,'Ctas Pagar'!$C:$C,'Fluxo de Caixa'!$A40)</f>
        <v>0</v>
      </c>
      <c r="P40" s="61">
        <f>SUMIFS('Ctas Pagar'!$G:$G,'Ctas Pagar'!$J:$J,'Fluxo de Caixa'!$P$6,'Ctas Pagar'!$C:$C,'Fluxo de Caixa'!$A40)</f>
        <v>0</v>
      </c>
      <c r="Q40" s="61">
        <f>SUMIFS('Ctas Pagar'!$G:$G,'Ctas Pagar'!$M:$M,'Fluxo de Caixa'!$Q$6,'Ctas Pagar'!$C:$C,'Fluxo de Caixa'!$A40)</f>
        <v>0</v>
      </c>
      <c r="R40" s="61">
        <f>SUMIFS('Ctas Pagar'!$G:$G,'Ctas Pagar'!$J:$J,'Fluxo de Caixa'!$R$6,'Ctas Pagar'!$C:$C,'Fluxo de Caixa'!$A40)</f>
        <v>0</v>
      </c>
      <c r="S40" s="61">
        <f>SUMIFS('Ctas Pagar'!$G:$G,'Ctas Pagar'!$M:$M,'Fluxo de Caixa'!$S$6,'Ctas Pagar'!$C:$C,'Fluxo de Caixa'!$A40)</f>
        <v>0</v>
      </c>
      <c r="T40" s="61">
        <f>SUMIFS('Ctas Pagar'!$G:$G,'Ctas Pagar'!$J:$J,'Fluxo de Caixa'!$T$6,'Ctas Pagar'!$C:$C,'Fluxo de Caixa'!$A40)</f>
        <v>0</v>
      </c>
      <c r="U40" s="61">
        <f>SUMIFS('Ctas Pagar'!$G:$G,'Ctas Pagar'!$M:$M,'Fluxo de Caixa'!$U$6,'Ctas Pagar'!$C:$C,'Fluxo de Caixa'!$A40)</f>
        <v>0</v>
      </c>
      <c r="V40" s="61">
        <f>SUMIFS('Ctas Pagar'!$G:$G,'Ctas Pagar'!$J:$J,'Fluxo de Caixa'!$V$6,'Ctas Pagar'!$C:$C,'Fluxo de Caixa'!$A40)</f>
        <v>0</v>
      </c>
      <c r="W40" s="61">
        <f>SUMIFS('Ctas Pagar'!$G:$G,'Ctas Pagar'!$M:$M,'Fluxo de Caixa'!$W$6,'Ctas Pagar'!$C:$C,'Fluxo de Caixa'!$A40)</f>
        <v>0</v>
      </c>
      <c r="X40" s="61">
        <f>SUMIFS('Ctas Pagar'!$G:$G,'Ctas Pagar'!$J:$J,'Fluxo de Caixa'!$X$6,'Ctas Pagar'!$C:$C,'Fluxo de Caixa'!$A40)</f>
        <v>0</v>
      </c>
      <c r="Y40" s="61">
        <f>SUMIFS('Ctas Pagar'!$G:$G,'Ctas Pagar'!$M:$M,'Fluxo de Caixa'!$Y$6,'Ctas Pagar'!$C:$C,'Fluxo de Caixa'!$A40)</f>
        <v>0</v>
      </c>
      <c r="Z40" s="61">
        <f>SUMIFS('Ctas Pagar'!$G:$G,'Ctas Pagar'!$J:$J,'Fluxo de Caixa'!$Z$6,'Ctas Pagar'!$C:$C,'Fluxo de Caixa'!$A40)</f>
        <v>0</v>
      </c>
      <c r="AA40" s="61">
        <f>SUMIFS('Ctas Pagar'!$G:$G,'Ctas Pagar'!$M:$M,'Fluxo de Caixa'!$AA$6,'Ctas Pagar'!$C:$C,'Fluxo de Caixa'!$A40)</f>
        <v>0</v>
      </c>
      <c r="AB40" s="61">
        <f>SUMIFS('Ctas Pagar'!$G:$G,'Ctas Pagar'!$J:$J,'Fluxo de Caixa'!$AB$6,'Ctas Pagar'!$C:$C,'Fluxo de Caixa'!$A40)</f>
        <v>0</v>
      </c>
      <c r="AC40" s="61">
        <f>SUMIFS('Ctas Pagar'!$G:$G,'Ctas Pagar'!$M:$M,'Fluxo de Caixa'!$AC$6,'Ctas Pagar'!$C:$C,'Fluxo de Caixa'!$A40)</f>
        <v>0</v>
      </c>
      <c r="AD40" s="61">
        <f>SUMIFS('Ctas Pagar'!$G:$G,'Ctas Pagar'!$J:$J,'Fluxo de Caixa'!$AD$6,'Ctas Pagar'!$C:$C,'Fluxo de Caixa'!$A40)</f>
        <v>0</v>
      </c>
      <c r="AE40" s="61">
        <f>SUMIFS('Ctas Pagar'!$G:$G,'Ctas Pagar'!$M:$M,'Fluxo de Caixa'!$AE$6,'Ctas Pagar'!$C:$C,'Fluxo de Caixa'!$A40)</f>
        <v>0</v>
      </c>
      <c r="AF40" s="61">
        <f>SUMIFS('Ctas Pagar'!$G:$G,'Ctas Pagar'!$J:$J,'Fluxo de Caixa'!$AF$6,'Ctas Pagar'!$C:$C,'Fluxo de Caixa'!$A40)</f>
        <v>0</v>
      </c>
      <c r="AG40" s="61">
        <f>SUMIFS('Ctas Pagar'!$G:$G,'Ctas Pagar'!$M:$M,'Fluxo de Caixa'!$AG$6,'Ctas Pagar'!$C:$C,'Fluxo de Caixa'!$A40)</f>
        <v>0</v>
      </c>
      <c r="AH40" s="61">
        <f>SUMIFS('Ctas Pagar'!$G:$G,'Ctas Pagar'!$J:$J,'Fluxo de Caixa'!$AH$6,'Ctas Pagar'!$C:$C,'Fluxo de Caixa'!$A40)</f>
        <v>0</v>
      </c>
      <c r="AI40" s="61">
        <f>SUMIFS('Ctas Pagar'!$G:$G,'Ctas Pagar'!$M:$M,'Fluxo de Caixa'!$AI$6,'Ctas Pagar'!$C:$C,'Fluxo de Caixa'!$A40)</f>
        <v>0</v>
      </c>
      <c r="AJ40" s="61">
        <f>SUMIFS('Ctas Pagar'!$G:$G,'Ctas Pagar'!$J:$J,'Fluxo de Caixa'!$AJ$6,'Ctas Pagar'!$C:$C,'Fluxo de Caixa'!$A40)</f>
        <v>0</v>
      </c>
      <c r="AK40" s="61">
        <f>SUMIFS('Ctas Pagar'!$G:$G,'Ctas Pagar'!$M:$M,'Fluxo de Caixa'!$AK$6,'Ctas Pagar'!$C:$C,'Fluxo de Caixa'!$A40)</f>
        <v>0</v>
      </c>
      <c r="AL40" s="61">
        <f>SUMIFS('Ctas Pagar'!$G:$G,'Ctas Pagar'!$J:$J,'Fluxo de Caixa'!$AL$6,'Ctas Pagar'!$C:$C,'Fluxo de Caixa'!$A40)</f>
        <v>0</v>
      </c>
      <c r="AM40" s="61">
        <f>SUMIFS('Ctas Pagar'!$G:$G,'Ctas Pagar'!$M:$M,'Fluxo de Caixa'!$AM$6,'Ctas Pagar'!$C:$C,'Fluxo de Caixa'!$A40)</f>
        <v>0</v>
      </c>
      <c r="AN40" s="61">
        <f>SUMIFS('Ctas Pagar'!$G:$G,'Ctas Pagar'!$J:$J,'Fluxo de Caixa'!$AN$6,'Ctas Pagar'!$C:$C,'Fluxo de Caixa'!$A40)</f>
        <v>0</v>
      </c>
      <c r="AO40" s="61">
        <f>SUMIFS('Ctas Pagar'!$G:$G,'Ctas Pagar'!$M:$M,'Fluxo de Caixa'!$AO$6,'Ctas Pagar'!$C:$C,'Fluxo de Caixa'!$A40)</f>
        <v>0</v>
      </c>
      <c r="AP40" s="61">
        <f>SUMIFS('Ctas Pagar'!$G:$G,'Ctas Pagar'!$J:$J,'Fluxo de Caixa'!$AP$6,'Ctas Pagar'!$C:$C,'Fluxo de Caixa'!$A40)</f>
        <v>0</v>
      </c>
      <c r="AQ40" s="61">
        <f>SUMIFS('Ctas Pagar'!$G:$G,'Ctas Pagar'!$M:$M,'Fluxo de Caixa'!$AQ$6,'Ctas Pagar'!$C:$C,'Fluxo de Caixa'!$A40)</f>
        <v>0</v>
      </c>
      <c r="AR40" s="61">
        <f>SUMIFS('Ctas Pagar'!$G:$G,'Ctas Pagar'!$J:$J,'Fluxo de Caixa'!$AR$6,'Ctas Pagar'!$C:$C,'Fluxo de Caixa'!$A40)</f>
        <v>0</v>
      </c>
      <c r="AS40" s="61">
        <f>SUMIFS('Ctas Pagar'!$G:$G,'Ctas Pagar'!$M:$M,'Fluxo de Caixa'!$AS$6,'Ctas Pagar'!$C:$C,'Fluxo de Caixa'!$A40)</f>
        <v>0</v>
      </c>
      <c r="AT40" s="61">
        <f>SUMIFS('Ctas Pagar'!$G:$G,'Ctas Pagar'!$J:$J,'Fluxo de Caixa'!$AT$6,'Ctas Pagar'!$C:$C,'Fluxo de Caixa'!$A40)</f>
        <v>0</v>
      </c>
      <c r="AU40" s="61">
        <f>SUMIFS('Ctas Pagar'!$G:$G,'Ctas Pagar'!$M:$M,'Fluxo de Caixa'!$AU$6,'Ctas Pagar'!$C:$C,'Fluxo de Caixa'!$A40)</f>
        <v>0</v>
      </c>
      <c r="AV40" s="61">
        <f>SUMIFS('Ctas Pagar'!$G:$G,'Ctas Pagar'!$J:$J,'Fluxo de Caixa'!$AV$6,'Ctas Pagar'!$C:$C,'Fluxo de Caixa'!$A40)</f>
        <v>0</v>
      </c>
      <c r="AW40" s="61">
        <f>SUMIFS('Ctas Pagar'!$G:$G,'Ctas Pagar'!$M:$M,'Fluxo de Caixa'!$AW$6,'Ctas Pagar'!$C:$C,'Fluxo de Caixa'!$A40)</f>
        <v>0</v>
      </c>
      <c r="AX40" s="61">
        <f>SUMIFS('Ctas Pagar'!$G:$G,'Ctas Pagar'!$J:$J,'Fluxo de Caixa'!$AX$6,'Ctas Pagar'!$C:$C,'Fluxo de Caixa'!$A40)</f>
        <v>0</v>
      </c>
      <c r="AY40" s="61">
        <f>SUMIFS('Ctas Pagar'!$G:$G,'Ctas Pagar'!$M:$M,'Fluxo de Caixa'!$AY$6,'Ctas Pagar'!$C:$C,'Fluxo de Caixa'!$A40)</f>
        <v>0</v>
      </c>
      <c r="AZ40" s="61">
        <f>SUMIFS('Ctas Pagar'!$G:$G,'Ctas Pagar'!$J:$J,'Fluxo de Caixa'!$AZ$6,'Ctas Pagar'!$C:$C,'Fluxo de Caixa'!$A40)</f>
        <v>0</v>
      </c>
      <c r="BA40" s="61">
        <f>SUMIFS('Ctas Pagar'!$G:$G,'Ctas Pagar'!$M:$M,'Fluxo de Caixa'!$BA$6,'Ctas Pagar'!$C:$C,'Fluxo de Caixa'!$A40)</f>
        <v>0</v>
      </c>
      <c r="BB40" s="61">
        <f>SUMIFS('Ctas Pagar'!$G:$G,'Ctas Pagar'!$J:$J,'Fluxo de Caixa'!$BB$6,'Ctas Pagar'!$C:$C,'Fluxo de Caixa'!$A40)</f>
        <v>0</v>
      </c>
      <c r="BC40" s="61">
        <f>SUMIFS('Ctas Pagar'!$G:$G,'Ctas Pagar'!$M:$M,'Fluxo de Caixa'!$BC$6,'Ctas Pagar'!$C:$C,'Fluxo de Caixa'!$A40)</f>
        <v>0</v>
      </c>
      <c r="BD40" s="61">
        <f>SUMIFS('Ctas Pagar'!$G:$G,'Ctas Pagar'!$J:$J,'Fluxo de Caixa'!$BD$6,'Ctas Pagar'!$C:$C,'Fluxo de Caixa'!$A40)</f>
        <v>0</v>
      </c>
      <c r="BE40" s="61">
        <f>SUMIFS('Ctas Pagar'!$G:$G,'Ctas Pagar'!$M:$M,'Fluxo de Caixa'!$BE$6,'Ctas Pagar'!$C:$C,'Fluxo de Caixa'!$A40)</f>
        <v>0</v>
      </c>
      <c r="BF40" s="61">
        <f>SUMIFS('Ctas Pagar'!$G:$G,'Ctas Pagar'!$J:$J,'Fluxo de Caixa'!$BF$6,'Ctas Pagar'!$C:$C,'Fluxo de Caixa'!$A40)</f>
        <v>0</v>
      </c>
      <c r="BG40" s="61">
        <f>SUMIFS('Ctas Pagar'!$G:$G,'Ctas Pagar'!$M:$M,'Fluxo de Caixa'!$BG$6,'Ctas Pagar'!$C:$C,'Fluxo de Caixa'!$A40)</f>
        <v>0</v>
      </c>
      <c r="BH40" s="61">
        <f>SUMIFS('Ctas Pagar'!$G:$G,'Ctas Pagar'!$J:$J,'Fluxo de Caixa'!$BH$6,'Ctas Pagar'!$C:$C,'Fluxo de Caixa'!$A40)</f>
        <v>0</v>
      </c>
      <c r="BI40" s="61">
        <f>SUMIFS('Ctas Pagar'!$G:$G,'Ctas Pagar'!$M:$M,'Fluxo de Caixa'!$BI$6,'Ctas Pagar'!$C:$C,'Fluxo de Caixa'!$A40)</f>
        <v>0</v>
      </c>
      <c r="BJ40" s="61">
        <f>SUMIFS('Ctas Pagar'!$G:$G,'Ctas Pagar'!$J:$J,'Fluxo de Caixa'!$BJ$6,'Ctas Pagar'!$C:$C,'Fluxo de Caixa'!$A40)</f>
        <v>0</v>
      </c>
      <c r="BK40" s="61">
        <f>SUMIFS('Ctas Pagar'!$G:$G,'Ctas Pagar'!$M:$M,'Fluxo de Caixa'!$BK$6,'Ctas Pagar'!$C:$C,'Fluxo de Caixa'!$A40)</f>
        <v>0</v>
      </c>
      <c r="BL40" s="61">
        <f>SUMIFS('Ctas Pagar'!$G:$G,'Ctas Pagar'!$J:$J,'Fluxo de Caixa'!$BL$6,'Ctas Pagar'!$C:$C,'Fluxo de Caixa'!$A40)</f>
        <v>0</v>
      </c>
      <c r="BM40" s="61">
        <f>SUMIFS('Ctas Pagar'!$G:$G,'Ctas Pagar'!$M:$M,'Fluxo de Caixa'!$BM$6,'Ctas Pagar'!$C:$C,'Fluxo de Caixa'!$A40)</f>
        <v>0</v>
      </c>
      <c r="BN40" s="71"/>
      <c r="BO40" s="71"/>
      <c r="BP40" s="71"/>
      <c r="BQ40" s="71"/>
      <c r="BR40" s="71"/>
    </row>
    <row r="41" spans="1:70">
      <c r="A41" s="6">
        <f>'Plano de Contas'!A52</f>
        <v>0</v>
      </c>
      <c r="B41" s="60">
        <f>SUMIFS('Ctas Pagar'!$G:$G,'Ctas Pagar'!$J:$J,'Fluxo de Caixa'!$B$6,'Ctas Pagar'!$C:$C,'Fluxo de Caixa'!$A41)</f>
        <v>0</v>
      </c>
      <c r="C41" s="61">
        <f>SUMIFS('Ctas Pagar'!$G:$G,'Ctas Pagar'!$M:$M,'Fluxo de Caixa'!$C$6,'Ctas Pagar'!$C:$C,'Fluxo de Caixa'!$A41)</f>
        <v>0</v>
      </c>
      <c r="D41" s="61">
        <f>SUMIFS('Ctas Pagar'!$G:$G,'Ctas Pagar'!$J:$J,'Fluxo de Caixa'!$D$6,'Ctas Pagar'!$C:$C,'Fluxo de Caixa'!$A41)</f>
        <v>0</v>
      </c>
      <c r="E41" s="61">
        <f>SUMIFS('Ctas Pagar'!$G:$G,'Ctas Pagar'!$M:$M,'Fluxo de Caixa'!$E$6,'Ctas Pagar'!$C:$C,'Fluxo de Caixa'!$A41)</f>
        <v>0</v>
      </c>
      <c r="F41" s="61">
        <f>SUMIFS('Ctas Pagar'!$G:$G,'Ctas Pagar'!$J:$J,'Fluxo de Caixa'!$F$6,'Ctas Pagar'!$C:$C,'Fluxo de Caixa'!$A41)</f>
        <v>0</v>
      </c>
      <c r="G41" s="61">
        <f>SUMIFS('Ctas Pagar'!$G:$G,'Ctas Pagar'!$M:$M,'Fluxo de Caixa'!$G$6,'Ctas Pagar'!$C:$C,'Fluxo de Caixa'!$A41)</f>
        <v>0</v>
      </c>
      <c r="H41" s="61">
        <f>SUMIFS('Ctas Pagar'!$G:$G,'Ctas Pagar'!$J:$J,'Fluxo de Caixa'!$H$6,'Ctas Pagar'!$C:$C,'Fluxo de Caixa'!$A41)</f>
        <v>0</v>
      </c>
      <c r="I41" s="61">
        <f>SUMIFS('Ctas Pagar'!$G:$G,'Ctas Pagar'!$M:$M,'Fluxo de Caixa'!$I$6,'Ctas Pagar'!$C:$C,'Fluxo de Caixa'!$A41)</f>
        <v>0</v>
      </c>
      <c r="J41" s="61">
        <f>SUMIFS('Ctas Pagar'!$G:$G,'Ctas Pagar'!$J:$J,'Fluxo de Caixa'!$J$6,'Ctas Pagar'!$C:$C,'Fluxo de Caixa'!$A41)</f>
        <v>0</v>
      </c>
      <c r="K41" s="61">
        <f>SUMIFS('Ctas Pagar'!$G:$G,'Ctas Pagar'!$M:$M,'Fluxo de Caixa'!$K$6,'Ctas Pagar'!$C:$C,'Fluxo de Caixa'!$A41)</f>
        <v>0</v>
      </c>
      <c r="L41" s="61">
        <f>SUMIFS('Ctas Pagar'!$G:$G,'Ctas Pagar'!$J:$J,'Fluxo de Caixa'!$L$6,'Ctas Pagar'!$C:$C,'Fluxo de Caixa'!$A41)</f>
        <v>0</v>
      </c>
      <c r="M41" s="61">
        <f>SUMIFS('Ctas Pagar'!$G:$G,'Ctas Pagar'!$M:$M,'Fluxo de Caixa'!$M$6,'Ctas Pagar'!$C:$C,'Fluxo de Caixa'!$A41)</f>
        <v>0</v>
      </c>
      <c r="N41" s="61">
        <f>SUMIFS('Ctas Pagar'!$G:$G,'Ctas Pagar'!$J:$J,'Fluxo de Caixa'!$N$6,'Ctas Pagar'!$C:$C,'Fluxo de Caixa'!$A41)</f>
        <v>0</v>
      </c>
      <c r="O41" s="61">
        <f>SUMIFS('Ctas Pagar'!$G:$G,'Ctas Pagar'!$M:$M,'Fluxo de Caixa'!$O$6,'Ctas Pagar'!$C:$C,'Fluxo de Caixa'!$A41)</f>
        <v>0</v>
      </c>
      <c r="P41" s="61">
        <f>SUMIFS('Ctas Pagar'!$G:$G,'Ctas Pagar'!$J:$J,'Fluxo de Caixa'!$P$6,'Ctas Pagar'!$C:$C,'Fluxo de Caixa'!$A41)</f>
        <v>0</v>
      </c>
      <c r="Q41" s="61">
        <f>SUMIFS('Ctas Pagar'!$G:$G,'Ctas Pagar'!$M:$M,'Fluxo de Caixa'!$Q$6,'Ctas Pagar'!$C:$C,'Fluxo de Caixa'!$A41)</f>
        <v>0</v>
      </c>
      <c r="R41" s="61">
        <f>SUMIFS('Ctas Pagar'!$G:$G,'Ctas Pagar'!$J:$J,'Fluxo de Caixa'!$R$6,'Ctas Pagar'!$C:$C,'Fluxo de Caixa'!$A41)</f>
        <v>0</v>
      </c>
      <c r="S41" s="61">
        <f>SUMIFS('Ctas Pagar'!$G:$G,'Ctas Pagar'!$M:$M,'Fluxo de Caixa'!$S$6,'Ctas Pagar'!$C:$C,'Fluxo de Caixa'!$A41)</f>
        <v>0</v>
      </c>
      <c r="T41" s="61">
        <f>SUMIFS('Ctas Pagar'!$G:$G,'Ctas Pagar'!$J:$J,'Fluxo de Caixa'!$T$6,'Ctas Pagar'!$C:$C,'Fluxo de Caixa'!$A41)</f>
        <v>0</v>
      </c>
      <c r="U41" s="61">
        <f>SUMIFS('Ctas Pagar'!$G:$G,'Ctas Pagar'!$M:$M,'Fluxo de Caixa'!$U$6,'Ctas Pagar'!$C:$C,'Fluxo de Caixa'!$A41)</f>
        <v>0</v>
      </c>
      <c r="V41" s="61">
        <f>SUMIFS('Ctas Pagar'!$G:$G,'Ctas Pagar'!$J:$J,'Fluxo de Caixa'!$V$6,'Ctas Pagar'!$C:$C,'Fluxo de Caixa'!$A41)</f>
        <v>0</v>
      </c>
      <c r="W41" s="61">
        <f>SUMIFS('Ctas Pagar'!$G:$G,'Ctas Pagar'!$M:$M,'Fluxo de Caixa'!$W$6,'Ctas Pagar'!$C:$C,'Fluxo de Caixa'!$A41)</f>
        <v>0</v>
      </c>
      <c r="X41" s="61">
        <f>SUMIFS('Ctas Pagar'!$G:$G,'Ctas Pagar'!$J:$J,'Fluxo de Caixa'!$X$6,'Ctas Pagar'!$C:$C,'Fluxo de Caixa'!$A41)</f>
        <v>0</v>
      </c>
      <c r="Y41" s="61">
        <f>SUMIFS('Ctas Pagar'!$G:$G,'Ctas Pagar'!$M:$M,'Fluxo de Caixa'!$Y$6,'Ctas Pagar'!$C:$C,'Fluxo de Caixa'!$A41)</f>
        <v>0</v>
      </c>
      <c r="Z41" s="61">
        <f>SUMIFS('Ctas Pagar'!$G:$G,'Ctas Pagar'!$J:$J,'Fluxo de Caixa'!$Z$6,'Ctas Pagar'!$C:$C,'Fluxo de Caixa'!$A41)</f>
        <v>0</v>
      </c>
      <c r="AA41" s="61">
        <f>SUMIFS('Ctas Pagar'!$G:$G,'Ctas Pagar'!$M:$M,'Fluxo de Caixa'!$AA$6,'Ctas Pagar'!$C:$C,'Fluxo de Caixa'!$A41)</f>
        <v>0</v>
      </c>
      <c r="AB41" s="61">
        <f>SUMIFS('Ctas Pagar'!$G:$G,'Ctas Pagar'!$J:$J,'Fluxo de Caixa'!$AB$6,'Ctas Pagar'!$C:$C,'Fluxo de Caixa'!$A41)</f>
        <v>0</v>
      </c>
      <c r="AC41" s="61">
        <f>SUMIFS('Ctas Pagar'!$G:$G,'Ctas Pagar'!$M:$M,'Fluxo de Caixa'!$AC$6,'Ctas Pagar'!$C:$C,'Fluxo de Caixa'!$A41)</f>
        <v>0</v>
      </c>
      <c r="AD41" s="61">
        <f>SUMIFS('Ctas Pagar'!$G:$G,'Ctas Pagar'!$J:$J,'Fluxo de Caixa'!$AD$6,'Ctas Pagar'!$C:$C,'Fluxo de Caixa'!$A41)</f>
        <v>0</v>
      </c>
      <c r="AE41" s="61">
        <f>SUMIFS('Ctas Pagar'!$G:$G,'Ctas Pagar'!$M:$M,'Fluxo de Caixa'!$AE$6,'Ctas Pagar'!$C:$C,'Fluxo de Caixa'!$A41)</f>
        <v>0</v>
      </c>
      <c r="AF41" s="61">
        <f>SUMIFS('Ctas Pagar'!$G:$G,'Ctas Pagar'!$J:$J,'Fluxo de Caixa'!$AF$6,'Ctas Pagar'!$C:$C,'Fluxo de Caixa'!$A41)</f>
        <v>0</v>
      </c>
      <c r="AG41" s="61">
        <f>SUMIFS('Ctas Pagar'!$G:$G,'Ctas Pagar'!$M:$M,'Fluxo de Caixa'!$AG$6,'Ctas Pagar'!$C:$C,'Fluxo de Caixa'!$A41)</f>
        <v>0</v>
      </c>
      <c r="AH41" s="61">
        <f>SUMIFS('Ctas Pagar'!$G:$G,'Ctas Pagar'!$J:$J,'Fluxo de Caixa'!$AH$6,'Ctas Pagar'!$C:$C,'Fluxo de Caixa'!$A41)</f>
        <v>0</v>
      </c>
      <c r="AI41" s="61">
        <f>SUMIFS('Ctas Pagar'!$G:$G,'Ctas Pagar'!$M:$M,'Fluxo de Caixa'!$AI$6,'Ctas Pagar'!$C:$C,'Fluxo de Caixa'!$A41)</f>
        <v>0</v>
      </c>
      <c r="AJ41" s="61">
        <f>SUMIFS('Ctas Pagar'!$G:$G,'Ctas Pagar'!$J:$J,'Fluxo de Caixa'!$AJ$6,'Ctas Pagar'!$C:$C,'Fluxo de Caixa'!$A41)</f>
        <v>0</v>
      </c>
      <c r="AK41" s="61">
        <f>SUMIFS('Ctas Pagar'!$G:$G,'Ctas Pagar'!$M:$M,'Fluxo de Caixa'!$AK$6,'Ctas Pagar'!$C:$C,'Fluxo de Caixa'!$A41)</f>
        <v>0</v>
      </c>
      <c r="AL41" s="61">
        <f>SUMIFS('Ctas Pagar'!$G:$G,'Ctas Pagar'!$J:$J,'Fluxo de Caixa'!$AL$6,'Ctas Pagar'!$C:$C,'Fluxo de Caixa'!$A41)</f>
        <v>0</v>
      </c>
      <c r="AM41" s="61">
        <f>SUMIFS('Ctas Pagar'!$G:$G,'Ctas Pagar'!$M:$M,'Fluxo de Caixa'!$AM$6,'Ctas Pagar'!$C:$C,'Fluxo de Caixa'!$A41)</f>
        <v>0</v>
      </c>
      <c r="AN41" s="61">
        <f>SUMIFS('Ctas Pagar'!$G:$G,'Ctas Pagar'!$J:$J,'Fluxo de Caixa'!$AN$6,'Ctas Pagar'!$C:$C,'Fluxo de Caixa'!$A41)</f>
        <v>0</v>
      </c>
      <c r="AO41" s="61">
        <f>SUMIFS('Ctas Pagar'!$G:$G,'Ctas Pagar'!$M:$M,'Fluxo de Caixa'!$AO$6,'Ctas Pagar'!$C:$C,'Fluxo de Caixa'!$A41)</f>
        <v>0</v>
      </c>
      <c r="AP41" s="61">
        <f>SUMIFS('Ctas Pagar'!$G:$G,'Ctas Pagar'!$J:$J,'Fluxo de Caixa'!$AP$6,'Ctas Pagar'!$C:$C,'Fluxo de Caixa'!$A41)</f>
        <v>0</v>
      </c>
      <c r="AQ41" s="61">
        <f>SUMIFS('Ctas Pagar'!$G:$G,'Ctas Pagar'!$M:$M,'Fluxo de Caixa'!$AQ$6,'Ctas Pagar'!$C:$C,'Fluxo de Caixa'!$A41)</f>
        <v>0</v>
      </c>
      <c r="AR41" s="61">
        <f>SUMIFS('Ctas Pagar'!$G:$G,'Ctas Pagar'!$J:$J,'Fluxo de Caixa'!$AR$6,'Ctas Pagar'!$C:$C,'Fluxo de Caixa'!$A41)</f>
        <v>0</v>
      </c>
      <c r="AS41" s="61">
        <f>SUMIFS('Ctas Pagar'!$G:$G,'Ctas Pagar'!$M:$M,'Fluxo de Caixa'!$AS$6,'Ctas Pagar'!$C:$C,'Fluxo de Caixa'!$A41)</f>
        <v>0</v>
      </c>
      <c r="AT41" s="61">
        <f>SUMIFS('Ctas Pagar'!$G:$G,'Ctas Pagar'!$J:$J,'Fluxo de Caixa'!$AT$6,'Ctas Pagar'!$C:$C,'Fluxo de Caixa'!$A41)</f>
        <v>0</v>
      </c>
      <c r="AU41" s="61">
        <f>SUMIFS('Ctas Pagar'!$G:$G,'Ctas Pagar'!$M:$M,'Fluxo de Caixa'!$AU$6,'Ctas Pagar'!$C:$C,'Fluxo de Caixa'!$A41)</f>
        <v>0</v>
      </c>
      <c r="AV41" s="61">
        <f>SUMIFS('Ctas Pagar'!$G:$G,'Ctas Pagar'!$J:$J,'Fluxo de Caixa'!$AV$6,'Ctas Pagar'!$C:$C,'Fluxo de Caixa'!$A41)</f>
        <v>0</v>
      </c>
      <c r="AW41" s="61">
        <f>SUMIFS('Ctas Pagar'!$G:$G,'Ctas Pagar'!$M:$M,'Fluxo de Caixa'!$AW$6,'Ctas Pagar'!$C:$C,'Fluxo de Caixa'!$A41)</f>
        <v>0</v>
      </c>
      <c r="AX41" s="61">
        <f>SUMIFS('Ctas Pagar'!$G:$G,'Ctas Pagar'!$J:$J,'Fluxo de Caixa'!$AX$6,'Ctas Pagar'!$C:$C,'Fluxo de Caixa'!$A41)</f>
        <v>0</v>
      </c>
      <c r="AY41" s="61">
        <f>SUMIFS('Ctas Pagar'!$G:$G,'Ctas Pagar'!$M:$M,'Fluxo de Caixa'!$AY$6,'Ctas Pagar'!$C:$C,'Fluxo de Caixa'!$A41)</f>
        <v>0</v>
      </c>
      <c r="AZ41" s="61">
        <f>SUMIFS('Ctas Pagar'!$G:$G,'Ctas Pagar'!$J:$J,'Fluxo de Caixa'!$AZ$6,'Ctas Pagar'!$C:$C,'Fluxo de Caixa'!$A41)</f>
        <v>0</v>
      </c>
      <c r="BA41" s="61">
        <f>SUMIFS('Ctas Pagar'!$G:$G,'Ctas Pagar'!$M:$M,'Fluxo de Caixa'!$BA$6,'Ctas Pagar'!$C:$C,'Fluxo de Caixa'!$A41)</f>
        <v>0</v>
      </c>
      <c r="BB41" s="61">
        <f>SUMIFS('Ctas Pagar'!$G:$G,'Ctas Pagar'!$J:$J,'Fluxo de Caixa'!$BB$6,'Ctas Pagar'!$C:$C,'Fluxo de Caixa'!$A41)</f>
        <v>0</v>
      </c>
      <c r="BC41" s="61">
        <f>SUMIFS('Ctas Pagar'!$G:$G,'Ctas Pagar'!$M:$M,'Fluxo de Caixa'!$BC$6,'Ctas Pagar'!$C:$C,'Fluxo de Caixa'!$A41)</f>
        <v>0</v>
      </c>
      <c r="BD41" s="61">
        <f>SUMIFS('Ctas Pagar'!$G:$G,'Ctas Pagar'!$J:$J,'Fluxo de Caixa'!$BD$6,'Ctas Pagar'!$C:$C,'Fluxo de Caixa'!$A41)</f>
        <v>0</v>
      </c>
      <c r="BE41" s="61">
        <f>SUMIFS('Ctas Pagar'!$G:$G,'Ctas Pagar'!$M:$M,'Fluxo de Caixa'!$BE$6,'Ctas Pagar'!$C:$C,'Fluxo de Caixa'!$A41)</f>
        <v>0</v>
      </c>
      <c r="BF41" s="61">
        <f>SUMIFS('Ctas Pagar'!$G:$G,'Ctas Pagar'!$J:$J,'Fluxo de Caixa'!$BF$6,'Ctas Pagar'!$C:$C,'Fluxo de Caixa'!$A41)</f>
        <v>0</v>
      </c>
      <c r="BG41" s="61">
        <f>SUMIFS('Ctas Pagar'!$G:$G,'Ctas Pagar'!$M:$M,'Fluxo de Caixa'!$BG$6,'Ctas Pagar'!$C:$C,'Fluxo de Caixa'!$A41)</f>
        <v>0</v>
      </c>
      <c r="BH41" s="61">
        <f>SUMIFS('Ctas Pagar'!$G:$G,'Ctas Pagar'!$J:$J,'Fluxo de Caixa'!$BH$6,'Ctas Pagar'!$C:$C,'Fluxo de Caixa'!$A41)</f>
        <v>0</v>
      </c>
      <c r="BI41" s="61">
        <f>SUMIFS('Ctas Pagar'!$G:$G,'Ctas Pagar'!$M:$M,'Fluxo de Caixa'!$BI$6,'Ctas Pagar'!$C:$C,'Fluxo de Caixa'!$A41)</f>
        <v>0</v>
      </c>
      <c r="BJ41" s="61">
        <f>SUMIFS('Ctas Pagar'!$G:$G,'Ctas Pagar'!$J:$J,'Fluxo de Caixa'!$BJ$6,'Ctas Pagar'!$C:$C,'Fluxo de Caixa'!$A41)</f>
        <v>0</v>
      </c>
      <c r="BK41" s="61">
        <f>SUMIFS('Ctas Pagar'!$G:$G,'Ctas Pagar'!$M:$M,'Fluxo de Caixa'!$BK$6,'Ctas Pagar'!$C:$C,'Fluxo de Caixa'!$A41)</f>
        <v>0</v>
      </c>
      <c r="BL41" s="61">
        <f>SUMIFS('Ctas Pagar'!$G:$G,'Ctas Pagar'!$J:$J,'Fluxo de Caixa'!$BL$6,'Ctas Pagar'!$C:$C,'Fluxo de Caixa'!$A41)</f>
        <v>0</v>
      </c>
      <c r="BM41" s="61">
        <f>SUMIFS('Ctas Pagar'!$G:$G,'Ctas Pagar'!$M:$M,'Fluxo de Caixa'!$BM$6,'Ctas Pagar'!$C:$C,'Fluxo de Caixa'!$A41)</f>
        <v>0</v>
      </c>
      <c r="BN41" s="71"/>
      <c r="BO41" s="71"/>
      <c r="BP41" s="71"/>
      <c r="BQ41" s="71"/>
      <c r="BR41" s="71"/>
    </row>
    <row r="42" spans="1:70">
      <c r="A42" s="6">
        <f>'Plano de Contas'!A53</f>
        <v>0</v>
      </c>
      <c r="B42" s="60">
        <f>SUMIFS('Ctas Pagar'!$G:$G,'Ctas Pagar'!$J:$J,'Fluxo de Caixa'!$B$6,'Ctas Pagar'!$C:$C,'Fluxo de Caixa'!$A42)</f>
        <v>0</v>
      </c>
      <c r="C42" s="61">
        <f>SUMIFS('Ctas Pagar'!$G:$G,'Ctas Pagar'!$M:$M,'Fluxo de Caixa'!$C$6,'Ctas Pagar'!$C:$C,'Fluxo de Caixa'!$A42)</f>
        <v>0</v>
      </c>
      <c r="D42" s="61">
        <f>SUMIFS('Ctas Pagar'!$G:$G,'Ctas Pagar'!$J:$J,'Fluxo de Caixa'!$D$6,'Ctas Pagar'!$C:$C,'Fluxo de Caixa'!$A42)</f>
        <v>0</v>
      </c>
      <c r="E42" s="61">
        <f>SUMIFS('Ctas Pagar'!$G:$G,'Ctas Pagar'!$M:$M,'Fluxo de Caixa'!$E$6,'Ctas Pagar'!$C:$C,'Fluxo de Caixa'!$A42)</f>
        <v>0</v>
      </c>
      <c r="F42" s="61">
        <f>SUMIFS('Ctas Pagar'!$G:$G,'Ctas Pagar'!$J:$J,'Fluxo de Caixa'!$F$6,'Ctas Pagar'!$C:$C,'Fluxo de Caixa'!$A42)</f>
        <v>0</v>
      </c>
      <c r="G42" s="61">
        <f>SUMIFS('Ctas Pagar'!$G:$G,'Ctas Pagar'!$M:$M,'Fluxo de Caixa'!$G$6,'Ctas Pagar'!$C:$C,'Fluxo de Caixa'!$A42)</f>
        <v>0</v>
      </c>
      <c r="H42" s="61">
        <f>SUMIFS('Ctas Pagar'!$G:$G,'Ctas Pagar'!$J:$J,'Fluxo de Caixa'!$H$6,'Ctas Pagar'!$C:$C,'Fluxo de Caixa'!$A42)</f>
        <v>0</v>
      </c>
      <c r="I42" s="61">
        <f>SUMIFS('Ctas Pagar'!$G:$G,'Ctas Pagar'!$M:$M,'Fluxo de Caixa'!$I$6,'Ctas Pagar'!$C:$C,'Fluxo de Caixa'!$A42)</f>
        <v>0</v>
      </c>
      <c r="J42" s="61">
        <f>SUMIFS('Ctas Pagar'!$G:$G,'Ctas Pagar'!$J:$J,'Fluxo de Caixa'!$J$6,'Ctas Pagar'!$C:$C,'Fluxo de Caixa'!$A42)</f>
        <v>0</v>
      </c>
      <c r="K42" s="61">
        <f>SUMIFS('Ctas Pagar'!$G:$G,'Ctas Pagar'!$M:$M,'Fluxo de Caixa'!$K$6,'Ctas Pagar'!$C:$C,'Fluxo de Caixa'!$A42)</f>
        <v>0</v>
      </c>
      <c r="L42" s="61">
        <f>SUMIFS('Ctas Pagar'!$G:$G,'Ctas Pagar'!$J:$J,'Fluxo de Caixa'!$L$6,'Ctas Pagar'!$C:$C,'Fluxo de Caixa'!$A42)</f>
        <v>0</v>
      </c>
      <c r="M42" s="61">
        <f>SUMIFS('Ctas Pagar'!$G:$G,'Ctas Pagar'!$M:$M,'Fluxo de Caixa'!$M$6,'Ctas Pagar'!$C:$C,'Fluxo de Caixa'!$A42)</f>
        <v>0</v>
      </c>
      <c r="N42" s="61">
        <f>SUMIFS('Ctas Pagar'!$G:$G,'Ctas Pagar'!$J:$J,'Fluxo de Caixa'!$N$6,'Ctas Pagar'!$C:$C,'Fluxo de Caixa'!$A42)</f>
        <v>0</v>
      </c>
      <c r="O42" s="61">
        <f>SUMIFS('Ctas Pagar'!$G:$G,'Ctas Pagar'!$M:$M,'Fluxo de Caixa'!$O$6,'Ctas Pagar'!$C:$C,'Fluxo de Caixa'!$A42)</f>
        <v>0</v>
      </c>
      <c r="P42" s="61">
        <f>SUMIFS('Ctas Pagar'!$G:$G,'Ctas Pagar'!$J:$J,'Fluxo de Caixa'!$P$6,'Ctas Pagar'!$C:$C,'Fluxo de Caixa'!$A42)</f>
        <v>0</v>
      </c>
      <c r="Q42" s="61">
        <f>SUMIFS('Ctas Pagar'!$G:$G,'Ctas Pagar'!$M:$M,'Fluxo de Caixa'!$Q$6,'Ctas Pagar'!$C:$C,'Fluxo de Caixa'!$A42)</f>
        <v>0</v>
      </c>
      <c r="R42" s="61">
        <f>SUMIFS('Ctas Pagar'!$G:$G,'Ctas Pagar'!$J:$J,'Fluxo de Caixa'!$R$6,'Ctas Pagar'!$C:$C,'Fluxo de Caixa'!$A42)</f>
        <v>0</v>
      </c>
      <c r="S42" s="61">
        <f>SUMIFS('Ctas Pagar'!$G:$G,'Ctas Pagar'!$M:$M,'Fluxo de Caixa'!$S$6,'Ctas Pagar'!$C:$C,'Fluxo de Caixa'!$A42)</f>
        <v>0</v>
      </c>
      <c r="T42" s="61">
        <f>SUMIFS('Ctas Pagar'!$G:$G,'Ctas Pagar'!$J:$J,'Fluxo de Caixa'!$T$6,'Ctas Pagar'!$C:$C,'Fluxo de Caixa'!$A42)</f>
        <v>0</v>
      </c>
      <c r="U42" s="61">
        <f>SUMIFS('Ctas Pagar'!$G:$G,'Ctas Pagar'!$M:$M,'Fluxo de Caixa'!$U$6,'Ctas Pagar'!$C:$C,'Fluxo de Caixa'!$A42)</f>
        <v>0</v>
      </c>
      <c r="V42" s="61">
        <f>SUMIFS('Ctas Pagar'!$G:$G,'Ctas Pagar'!$J:$J,'Fluxo de Caixa'!$V$6,'Ctas Pagar'!$C:$C,'Fluxo de Caixa'!$A42)</f>
        <v>0</v>
      </c>
      <c r="W42" s="61">
        <f>SUMIFS('Ctas Pagar'!$G:$G,'Ctas Pagar'!$M:$M,'Fluxo de Caixa'!$W$6,'Ctas Pagar'!$C:$C,'Fluxo de Caixa'!$A42)</f>
        <v>0</v>
      </c>
      <c r="X42" s="61">
        <f>SUMIFS('Ctas Pagar'!$G:$G,'Ctas Pagar'!$J:$J,'Fluxo de Caixa'!$X$6,'Ctas Pagar'!$C:$C,'Fluxo de Caixa'!$A42)</f>
        <v>0</v>
      </c>
      <c r="Y42" s="61">
        <f>SUMIFS('Ctas Pagar'!$G:$G,'Ctas Pagar'!$M:$M,'Fluxo de Caixa'!$Y$6,'Ctas Pagar'!$C:$C,'Fluxo de Caixa'!$A42)</f>
        <v>0</v>
      </c>
      <c r="Z42" s="61">
        <f>SUMIFS('Ctas Pagar'!$G:$G,'Ctas Pagar'!$J:$J,'Fluxo de Caixa'!$Z$6,'Ctas Pagar'!$C:$C,'Fluxo de Caixa'!$A42)</f>
        <v>0</v>
      </c>
      <c r="AA42" s="61">
        <f>SUMIFS('Ctas Pagar'!$G:$G,'Ctas Pagar'!$M:$M,'Fluxo de Caixa'!$AA$6,'Ctas Pagar'!$C:$C,'Fluxo de Caixa'!$A42)</f>
        <v>0</v>
      </c>
      <c r="AB42" s="61">
        <f>SUMIFS('Ctas Pagar'!$G:$G,'Ctas Pagar'!$J:$J,'Fluxo de Caixa'!$AB$6,'Ctas Pagar'!$C:$C,'Fluxo de Caixa'!$A42)</f>
        <v>0</v>
      </c>
      <c r="AC42" s="61">
        <f>SUMIFS('Ctas Pagar'!$G:$G,'Ctas Pagar'!$M:$M,'Fluxo de Caixa'!$AC$6,'Ctas Pagar'!$C:$C,'Fluxo de Caixa'!$A42)</f>
        <v>0</v>
      </c>
      <c r="AD42" s="61">
        <f>SUMIFS('Ctas Pagar'!$G:$G,'Ctas Pagar'!$J:$J,'Fluxo de Caixa'!$AD$6,'Ctas Pagar'!$C:$C,'Fluxo de Caixa'!$A42)</f>
        <v>0</v>
      </c>
      <c r="AE42" s="61">
        <f>SUMIFS('Ctas Pagar'!$G:$G,'Ctas Pagar'!$M:$M,'Fluxo de Caixa'!$AE$6,'Ctas Pagar'!$C:$C,'Fluxo de Caixa'!$A42)</f>
        <v>0</v>
      </c>
      <c r="AF42" s="61">
        <f>SUMIFS('Ctas Pagar'!$G:$G,'Ctas Pagar'!$J:$J,'Fluxo de Caixa'!$AF$6,'Ctas Pagar'!$C:$C,'Fluxo de Caixa'!$A42)</f>
        <v>0</v>
      </c>
      <c r="AG42" s="61">
        <f>SUMIFS('Ctas Pagar'!$G:$G,'Ctas Pagar'!$M:$M,'Fluxo de Caixa'!$AG$6,'Ctas Pagar'!$C:$C,'Fluxo de Caixa'!$A42)</f>
        <v>0</v>
      </c>
      <c r="AH42" s="61">
        <f>SUMIFS('Ctas Pagar'!$G:$G,'Ctas Pagar'!$J:$J,'Fluxo de Caixa'!$AH$6,'Ctas Pagar'!$C:$C,'Fluxo de Caixa'!$A42)</f>
        <v>0</v>
      </c>
      <c r="AI42" s="61">
        <f>SUMIFS('Ctas Pagar'!$G:$G,'Ctas Pagar'!$M:$M,'Fluxo de Caixa'!$AI$6,'Ctas Pagar'!$C:$C,'Fluxo de Caixa'!$A42)</f>
        <v>0</v>
      </c>
      <c r="AJ42" s="61">
        <f>SUMIFS('Ctas Pagar'!$G:$G,'Ctas Pagar'!$J:$J,'Fluxo de Caixa'!$AJ$6,'Ctas Pagar'!$C:$C,'Fluxo de Caixa'!$A42)</f>
        <v>0</v>
      </c>
      <c r="AK42" s="61">
        <f>SUMIFS('Ctas Pagar'!$G:$G,'Ctas Pagar'!$M:$M,'Fluxo de Caixa'!$AK$6,'Ctas Pagar'!$C:$C,'Fluxo de Caixa'!$A42)</f>
        <v>0</v>
      </c>
      <c r="AL42" s="61">
        <f>SUMIFS('Ctas Pagar'!$G:$G,'Ctas Pagar'!$J:$J,'Fluxo de Caixa'!$AL$6,'Ctas Pagar'!$C:$C,'Fluxo de Caixa'!$A42)</f>
        <v>0</v>
      </c>
      <c r="AM42" s="61">
        <f>SUMIFS('Ctas Pagar'!$G:$G,'Ctas Pagar'!$M:$M,'Fluxo de Caixa'!$AM$6,'Ctas Pagar'!$C:$C,'Fluxo de Caixa'!$A42)</f>
        <v>0</v>
      </c>
      <c r="AN42" s="61">
        <f>SUMIFS('Ctas Pagar'!$G:$G,'Ctas Pagar'!$J:$J,'Fluxo de Caixa'!$AN$6,'Ctas Pagar'!$C:$C,'Fluxo de Caixa'!$A42)</f>
        <v>0</v>
      </c>
      <c r="AO42" s="61">
        <f>SUMIFS('Ctas Pagar'!$G:$G,'Ctas Pagar'!$M:$M,'Fluxo de Caixa'!$AO$6,'Ctas Pagar'!$C:$C,'Fluxo de Caixa'!$A42)</f>
        <v>0</v>
      </c>
      <c r="AP42" s="61">
        <f>SUMIFS('Ctas Pagar'!$G:$G,'Ctas Pagar'!$J:$J,'Fluxo de Caixa'!$AP$6,'Ctas Pagar'!$C:$C,'Fluxo de Caixa'!$A42)</f>
        <v>0</v>
      </c>
      <c r="AQ42" s="61">
        <f>SUMIFS('Ctas Pagar'!$G:$G,'Ctas Pagar'!$M:$M,'Fluxo de Caixa'!$AQ$6,'Ctas Pagar'!$C:$C,'Fluxo de Caixa'!$A42)</f>
        <v>0</v>
      </c>
      <c r="AR42" s="61">
        <f>SUMIFS('Ctas Pagar'!$G:$G,'Ctas Pagar'!$J:$J,'Fluxo de Caixa'!$AR$6,'Ctas Pagar'!$C:$C,'Fluxo de Caixa'!$A42)</f>
        <v>0</v>
      </c>
      <c r="AS42" s="61">
        <f>SUMIFS('Ctas Pagar'!$G:$G,'Ctas Pagar'!$M:$M,'Fluxo de Caixa'!$AS$6,'Ctas Pagar'!$C:$C,'Fluxo de Caixa'!$A42)</f>
        <v>0</v>
      </c>
      <c r="AT42" s="61">
        <f>SUMIFS('Ctas Pagar'!$G:$G,'Ctas Pagar'!$J:$J,'Fluxo de Caixa'!$AT$6,'Ctas Pagar'!$C:$C,'Fluxo de Caixa'!$A42)</f>
        <v>0</v>
      </c>
      <c r="AU42" s="61">
        <f>SUMIFS('Ctas Pagar'!$G:$G,'Ctas Pagar'!$M:$M,'Fluxo de Caixa'!$AU$6,'Ctas Pagar'!$C:$C,'Fluxo de Caixa'!$A42)</f>
        <v>0</v>
      </c>
      <c r="AV42" s="61">
        <f>SUMIFS('Ctas Pagar'!$G:$G,'Ctas Pagar'!$J:$J,'Fluxo de Caixa'!$AV$6,'Ctas Pagar'!$C:$C,'Fluxo de Caixa'!$A42)</f>
        <v>0</v>
      </c>
      <c r="AW42" s="61">
        <f>SUMIFS('Ctas Pagar'!$G:$G,'Ctas Pagar'!$M:$M,'Fluxo de Caixa'!$AW$6,'Ctas Pagar'!$C:$C,'Fluxo de Caixa'!$A42)</f>
        <v>0</v>
      </c>
      <c r="AX42" s="61">
        <f>SUMIFS('Ctas Pagar'!$G:$G,'Ctas Pagar'!$J:$J,'Fluxo de Caixa'!$AX$6,'Ctas Pagar'!$C:$C,'Fluxo de Caixa'!$A42)</f>
        <v>0</v>
      </c>
      <c r="AY42" s="61">
        <f>SUMIFS('Ctas Pagar'!$G:$G,'Ctas Pagar'!$M:$M,'Fluxo de Caixa'!$AY$6,'Ctas Pagar'!$C:$C,'Fluxo de Caixa'!$A42)</f>
        <v>0</v>
      </c>
      <c r="AZ42" s="61">
        <f>SUMIFS('Ctas Pagar'!$G:$G,'Ctas Pagar'!$J:$J,'Fluxo de Caixa'!$AZ$6,'Ctas Pagar'!$C:$C,'Fluxo de Caixa'!$A42)</f>
        <v>0</v>
      </c>
      <c r="BA42" s="61">
        <f>SUMIFS('Ctas Pagar'!$G:$G,'Ctas Pagar'!$M:$M,'Fluxo de Caixa'!$BA$6,'Ctas Pagar'!$C:$C,'Fluxo de Caixa'!$A42)</f>
        <v>0</v>
      </c>
      <c r="BB42" s="61">
        <f>SUMIFS('Ctas Pagar'!$G:$G,'Ctas Pagar'!$J:$J,'Fluxo de Caixa'!$BB$6,'Ctas Pagar'!$C:$C,'Fluxo de Caixa'!$A42)</f>
        <v>0</v>
      </c>
      <c r="BC42" s="61">
        <f>SUMIFS('Ctas Pagar'!$G:$G,'Ctas Pagar'!$M:$M,'Fluxo de Caixa'!$BC$6,'Ctas Pagar'!$C:$C,'Fluxo de Caixa'!$A42)</f>
        <v>0</v>
      </c>
      <c r="BD42" s="61">
        <f>SUMIFS('Ctas Pagar'!$G:$G,'Ctas Pagar'!$J:$J,'Fluxo de Caixa'!$BD$6,'Ctas Pagar'!$C:$C,'Fluxo de Caixa'!$A42)</f>
        <v>0</v>
      </c>
      <c r="BE42" s="61">
        <f>SUMIFS('Ctas Pagar'!$G:$G,'Ctas Pagar'!$M:$M,'Fluxo de Caixa'!$BE$6,'Ctas Pagar'!$C:$C,'Fluxo de Caixa'!$A42)</f>
        <v>0</v>
      </c>
      <c r="BF42" s="61">
        <f>SUMIFS('Ctas Pagar'!$G:$G,'Ctas Pagar'!$J:$J,'Fluxo de Caixa'!$BF$6,'Ctas Pagar'!$C:$C,'Fluxo de Caixa'!$A42)</f>
        <v>0</v>
      </c>
      <c r="BG42" s="61">
        <f>SUMIFS('Ctas Pagar'!$G:$G,'Ctas Pagar'!$M:$M,'Fluxo de Caixa'!$BG$6,'Ctas Pagar'!$C:$C,'Fluxo de Caixa'!$A42)</f>
        <v>0</v>
      </c>
      <c r="BH42" s="61">
        <f>SUMIFS('Ctas Pagar'!$G:$G,'Ctas Pagar'!$J:$J,'Fluxo de Caixa'!$BH$6,'Ctas Pagar'!$C:$C,'Fluxo de Caixa'!$A42)</f>
        <v>0</v>
      </c>
      <c r="BI42" s="61">
        <f>SUMIFS('Ctas Pagar'!$G:$G,'Ctas Pagar'!$M:$M,'Fluxo de Caixa'!$BI$6,'Ctas Pagar'!$C:$C,'Fluxo de Caixa'!$A42)</f>
        <v>0</v>
      </c>
      <c r="BJ42" s="61">
        <f>SUMIFS('Ctas Pagar'!$G:$G,'Ctas Pagar'!$J:$J,'Fluxo de Caixa'!$BJ$6,'Ctas Pagar'!$C:$C,'Fluxo de Caixa'!$A42)</f>
        <v>0</v>
      </c>
      <c r="BK42" s="61">
        <f>SUMIFS('Ctas Pagar'!$G:$G,'Ctas Pagar'!$M:$M,'Fluxo de Caixa'!$BK$6,'Ctas Pagar'!$C:$C,'Fluxo de Caixa'!$A42)</f>
        <v>0</v>
      </c>
      <c r="BL42" s="61">
        <f>SUMIFS('Ctas Pagar'!$G:$G,'Ctas Pagar'!$J:$J,'Fluxo de Caixa'!$BL$6,'Ctas Pagar'!$C:$C,'Fluxo de Caixa'!$A42)</f>
        <v>0</v>
      </c>
      <c r="BM42" s="61">
        <f>SUMIFS('Ctas Pagar'!$G:$G,'Ctas Pagar'!$M:$M,'Fluxo de Caixa'!$BM$6,'Ctas Pagar'!$C:$C,'Fluxo de Caixa'!$A42)</f>
        <v>0</v>
      </c>
      <c r="BN42" s="71"/>
      <c r="BO42" s="71"/>
      <c r="BP42" s="71"/>
      <c r="BQ42" s="71"/>
      <c r="BR42" s="71"/>
    </row>
    <row r="43" spans="1:70">
      <c r="A43" s="6">
        <f>'Plano de Contas'!A54</f>
        <v>0</v>
      </c>
      <c r="B43" s="60">
        <f>SUMIFS('Ctas Pagar'!$G:$G,'Ctas Pagar'!$J:$J,'Fluxo de Caixa'!$B$6,'Ctas Pagar'!$C:$C,'Fluxo de Caixa'!$A43)</f>
        <v>0</v>
      </c>
      <c r="C43" s="61">
        <f>SUMIFS('Ctas Pagar'!$G:$G,'Ctas Pagar'!$M:$M,'Fluxo de Caixa'!$C$6,'Ctas Pagar'!$C:$C,'Fluxo de Caixa'!$A43)</f>
        <v>0</v>
      </c>
      <c r="D43" s="61">
        <f>SUMIFS('Ctas Pagar'!$G:$G,'Ctas Pagar'!$J:$J,'Fluxo de Caixa'!$D$6,'Ctas Pagar'!$C:$C,'Fluxo de Caixa'!$A43)</f>
        <v>0</v>
      </c>
      <c r="E43" s="61">
        <f>SUMIFS('Ctas Pagar'!$G:$G,'Ctas Pagar'!$M:$M,'Fluxo de Caixa'!$E$6,'Ctas Pagar'!$C:$C,'Fluxo de Caixa'!$A43)</f>
        <v>0</v>
      </c>
      <c r="F43" s="61">
        <f>SUMIFS('Ctas Pagar'!$G:$G,'Ctas Pagar'!$J:$J,'Fluxo de Caixa'!$F$6,'Ctas Pagar'!$C:$C,'Fluxo de Caixa'!$A43)</f>
        <v>0</v>
      </c>
      <c r="G43" s="61">
        <f>SUMIFS('Ctas Pagar'!$G:$G,'Ctas Pagar'!$M:$M,'Fluxo de Caixa'!$G$6,'Ctas Pagar'!$C:$C,'Fluxo de Caixa'!$A43)</f>
        <v>0</v>
      </c>
      <c r="H43" s="61">
        <f>SUMIFS('Ctas Pagar'!$G:$G,'Ctas Pagar'!$J:$J,'Fluxo de Caixa'!$H$6,'Ctas Pagar'!$C:$C,'Fluxo de Caixa'!$A43)</f>
        <v>0</v>
      </c>
      <c r="I43" s="61">
        <f>SUMIFS('Ctas Pagar'!$G:$G,'Ctas Pagar'!$M:$M,'Fluxo de Caixa'!$I$6,'Ctas Pagar'!$C:$C,'Fluxo de Caixa'!$A43)</f>
        <v>0</v>
      </c>
      <c r="J43" s="61">
        <f>SUMIFS('Ctas Pagar'!$G:$G,'Ctas Pagar'!$J:$J,'Fluxo de Caixa'!$J$6,'Ctas Pagar'!$C:$C,'Fluxo de Caixa'!$A43)</f>
        <v>0</v>
      </c>
      <c r="K43" s="61">
        <f>SUMIFS('Ctas Pagar'!$G:$G,'Ctas Pagar'!$M:$M,'Fluxo de Caixa'!$K$6,'Ctas Pagar'!$C:$C,'Fluxo de Caixa'!$A43)</f>
        <v>0</v>
      </c>
      <c r="L43" s="61">
        <f>SUMIFS('Ctas Pagar'!$G:$G,'Ctas Pagar'!$J:$J,'Fluxo de Caixa'!$L$6,'Ctas Pagar'!$C:$C,'Fluxo de Caixa'!$A43)</f>
        <v>0</v>
      </c>
      <c r="M43" s="61">
        <f>SUMIFS('Ctas Pagar'!$G:$G,'Ctas Pagar'!$M:$M,'Fluxo de Caixa'!$M$6,'Ctas Pagar'!$C:$C,'Fluxo de Caixa'!$A43)</f>
        <v>0</v>
      </c>
      <c r="N43" s="61">
        <f>SUMIFS('Ctas Pagar'!$G:$G,'Ctas Pagar'!$J:$J,'Fluxo de Caixa'!$N$6,'Ctas Pagar'!$C:$C,'Fluxo de Caixa'!$A43)</f>
        <v>0</v>
      </c>
      <c r="O43" s="61">
        <f>SUMIFS('Ctas Pagar'!$G:$G,'Ctas Pagar'!$M:$M,'Fluxo de Caixa'!$O$6,'Ctas Pagar'!$C:$C,'Fluxo de Caixa'!$A43)</f>
        <v>0</v>
      </c>
      <c r="P43" s="61">
        <f>SUMIFS('Ctas Pagar'!$G:$G,'Ctas Pagar'!$J:$J,'Fluxo de Caixa'!$P$6,'Ctas Pagar'!$C:$C,'Fluxo de Caixa'!$A43)</f>
        <v>0</v>
      </c>
      <c r="Q43" s="61">
        <f>SUMIFS('Ctas Pagar'!$G:$G,'Ctas Pagar'!$M:$M,'Fluxo de Caixa'!$Q$6,'Ctas Pagar'!$C:$C,'Fluxo de Caixa'!$A43)</f>
        <v>0</v>
      </c>
      <c r="R43" s="61">
        <f>SUMIFS('Ctas Pagar'!$G:$G,'Ctas Pagar'!$J:$J,'Fluxo de Caixa'!$R$6,'Ctas Pagar'!$C:$C,'Fluxo de Caixa'!$A43)</f>
        <v>0</v>
      </c>
      <c r="S43" s="61">
        <f>SUMIFS('Ctas Pagar'!$G:$G,'Ctas Pagar'!$M:$M,'Fluxo de Caixa'!$S$6,'Ctas Pagar'!$C:$C,'Fluxo de Caixa'!$A43)</f>
        <v>0</v>
      </c>
      <c r="T43" s="61">
        <f>SUMIFS('Ctas Pagar'!$G:$G,'Ctas Pagar'!$J:$J,'Fluxo de Caixa'!$T$6,'Ctas Pagar'!$C:$C,'Fluxo de Caixa'!$A43)</f>
        <v>0</v>
      </c>
      <c r="U43" s="61">
        <f>SUMIFS('Ctas Pagar'!$G:$G,'Ctas Pagar'!$M:$M,'Fluxo de Caixa'!$U$6,'Ctas Pagar'!$C:$C,'Fluxo de Caixa'!$A43)</f>
        <v>0</v>
      </c>
      <c r="V43" s="61">
        <f>SUMIFS('Ctas Pagar'!$G:$G,'Ctas Pagar'!$J:$J,'Fluxo de Caixa'!$V$6,'Ctas Pagar'!$C:$C,'Fluxo de Caixa'!$A43)</f>
        <v>0</v>
      </c>
      <c r="W43" s="61">
        <f>SUMIFS('Ctas Pagar'!$G:$G,'Ctas Pagar'!$M:$M,'Fluxo de Caixa'!$W$6,'Ctas Pagar'!$C:$C,'Fluxo de Caixa'!$A43)</f>
        <v>0</v>
      </c>
      <c r="X43" s="61">
        <f>SUMIFS('Ctas Pagar'!$G:$G,'Ctas Pagar'!$J:$J,'Fluxo de Caixa'!$X$6,'Ctas Pagar'!$C:$C,'Fluxo de Caixa'!$A43)</f>
        <v>0</v>
      </c>
      <c r="Y43" s="61">
        <f>SUMIFS('Ctas Pagar'!$G:$G,'Ctas Pagar'!$M:$M,'Fluxo de Caixa'!$Y$6,'Ctas Pagar'!$C:$C,'Fluxo de Caixa'!$A43)</f>
        <v>0</v>
      </c>
      <c r="Z43" s="61">
        <f>SUMIFS('Ctas Pagar'!$G:$G,'Ctas Pagar'!$J:$J,'Fluxo de Caixa'!$Z$6,'Ctas Pagar'!$C:$C,'Fluxo de Caixa'!$A43)</f>
        <v>0</v>
      </c>
      <c r="AA43" s="61">
        <f>SUMIFS('Ctas Pagar'!$G:$G,'Ctas Pagar'!$M:$M,'Fluxo de Caixa'!$AA$6,'Ctas Pagar'!$C:$C,'Fluxo de Caixa'!$A43)</f>
        <v>0</v>
      </c>
      <c r="AB43" s="61">
        <f>SUMIFS('Ctas Pagar'!$G:$G,'Ctas Pagar'!$J:$J,'Fluxo de Caixa'!$AB$6,'Ctas Pagar'!$C:$C,'Fluxo de Caixa'!$A43)</f>
        <v>0</v>
      </c>
      <c r="AC43" s="61">
        <f>SUMIFS('Ctas Pagar'!$G:$G,'Ctas Pagar'!$M:$M,'Fluxo de Caixa'!$AC$6,'Ctas Pagar'!$C:$C,'Fluxo de Caixa'!$A43)</f>
        <v>0</v>
      </c>
      <c r="AD43" s="61">
        <f>SUMIFS('Ctas Pagar'!$G:$G,'Ctas Pagar'!$J:$J,'Fluxo de Caixa'!$AD$6,'Ctas Pagar'!$C:$C,'Fluxo de Caixa'!$A43)</f>
        <v>0</v>
      </c>
      <c r="AE43" s="61">
        <f>SUMIFS('Ctas Pagar'!$G:$G,'Ctas Pagar'!$M:$M,'Fluxo de Caixa'!$AE$6,'Ctas Pagar'!$C:$C,'Fluxo de Caixa'!$A43)</f>
        <v>0</v>
      </c>
      <c r="AF43" s="61">
        <f>SUMIFS('Ctas Pagar'!$G:$G,'Ctas Pagar'!$J:$J,'Fluxo de Caixa'!$AF$6,'Ctas Pagar'!$C:$C,'Fluxo de Caixa'!$A43)</f>
        <v>0</v>
      </c>
      <c r="AG43" s="61">
        <f>SUMIFS('Ctas Pagar'!$G:$G,'Ctas Pagar'!$M:$M,'Fluxo de Caixa'!$AG$6,'Ctas Pagar'!$C:$C,'Fluxo de Caixa'!$A43)</f>
        <v>0</v>
      </c>
      <c r="AH43" s="61">
        <f>SUMIFS('Ctas Pagar'!$G:$G,'Ctas Pagar'!$J:$J,'Fluxo de Caixa'!$AH$6,'Ctas Pagar'!$C:$C,'Fluxo de Caixa'!$A43)</f>
        <v>0</v>
      </c>
      <c r="AI43" s="61">
        <f>SUMIFS('Ctas Pagar'!$G:$G,'Ctas Pagar'!$M:$M,'Fluxo de Caixa'!$AI$6,'Ctas Pagar'!$C:$C,'Fluxo de Caixa'!$A43)</f>
        <v>0</v>
      </c>
      <c r="AJ43" s="61">
        <f>SUMIFS('Ctas Pagar'!$G:$G,'Ctas Pagar'!$J:$J,'Fluxo de Caixa'!$AJ$6,'Ctas Pagar'!$C:$C,'Fluxo de Caixa'!$A43)</f>
        <v>0</v>
      </c>
      <c r="AK43" s="61">
        <f>SUMIFS('Ctas Pagar'!$G:$G,'Ctas Pagar'!$M:$M,'Fluxo de Caixa'!$AK$6,'Ctas Pagar'!$C:$C,'Fluxo de Caixa'!$A43)</f>
        <v>0</v>
      </c>
      <c r="AL43" s="61">
        <f>SUMIFS('Ctas Pagar'!$G:$G,'Ctas Pagar'!$J:$J,'Fluxo de Caixa'!$AL$6,'Ctas Pagar'!$C:$C,'Fluxo de Caixa'!$A43)</f>
        <v>0</v>
      </c>
      <c r="AM43" s="61">
        <f>SUMIFS('Ctas Pagar'!$G:$G,'Ctas Pagar'!$M:$M,'Fluxo de Caixa'!$AM$6,'Ctas Pagar'!$C:$C,'Fluxo de Caixa'!$A43)</f>
        <v>0</v>
      </c>
      <c r="AN43" s="61">
        <f>SUMIFS('Ctas Pagar'!$G:$G,'Ctas Pagar'!$J:$J,'Fluxo de Caixa'!$AN$6,'Ctas Pagar'!$C:$C,'Fluxo de Caixa'!$A43)</f>
        <v>0</v>
      </c>
      <c r="AO43" s="61">
        <f>SUMIFS('Ctas Pagar'!$G:$G,'Ctas Pagar'!$M:$M,'Fluxo de Caixa'!$AO$6,'Ctas Pagar'!$C:$C,'Fluxo de Caixa'!$A43)</f>
        <v>0</v>
      </c>
      <c r="AP43" s="61">
        <f>SUMIFS('Ctas Pagar'!$G:$G,'Ctas Pagar'!$J:$J,'Fluxo de Caixa'!$AP$6,'Ctas Pagar'!$C:$C,'Fluxo de Caixa'!$A43)</f>
        <v>0</v>
      </c>
      <c r="AQ43" s="61">
        <f>SUMIFS('Ctas Pagar'!$G:$G,'Ctas Pagar'!$M:$M,'Fluxo de Caixa'!$AQ$6,'Ctas Pagar'!$C:$C,'Fluxo de Caixa'!$A43)</f>
        <v>0</v>
      </c>
      <c r="AR43" s="61">
        <f>SUMIFS('Ctas Pagar'!$G:$G,'Ctas Pagar'!$J:$J,'Fluxo de Caixa'!$AR$6,'Ctas Pagar'!$C:$C,'Fluxo de Caixa'!$A43)</f>
        <v>0</v>
      </c>
      <c r="AS43" s="61">
        <f>SUMIFS('Ctas Pagar'!$G:$G,'Ctas Pagar'!$M:$M,'Fluxo de Caixa'!$AS$6,'Ctas Pagar'!$C:$C,'Fluxo de Caixa'!$A43)</f>
        <v>0</v>
      </c>
      <c r="AT43" s="61">
        <f>SUMIFS('Ctas Pagar'!$G:$G,'Ctas Pagar'!$J:$J,'Fluxo de Caixa'!$AT$6,'Ctas Pagar'!$C:$C,'Fluxo de Caixa'!$A43)</f>
        <v>0</v>
      </c>
      <c r="AU43" s="61">
        <f>SUMIFS('Ctas Pagar'!$G:$G,'Ctas Pagar'!$M:$M,'Fluxo de Caixa'!$AU$6,'Ctas Pagar'!$C:$C,'Fluxo de Caixa'!$A43)</f>
        <v>0</v>
      </c>
      <c r="AV43" s="61">
        <f>SUMIFS('Ctas Pagar'!$G:$G,'Ctas Pagar'!$J:$J,'Fluxo de Caixa'!$AV$6,'Ctas Pagar'!$C:$C,'Fluxo de Caixa'!$A43)</f>
        <v>0</v>
      </c>
      <c r="AW43" s="61">
        <f>SUMIFS('Ctas Pagar'!$G:$G,'Ctas Pagar'!$M:$M,'Fluxo de Caixa'!$AW$6,'Ctas Pagar'!$C:$C,'Fluxo de Caixa'!$A43)</f>
        <v>0</v>
      </c>
      <c r="AX43" s="61">
        <f>SUMIFS('Ctas Pagar'!$G:$G,'Ctas Pagar'!$J:$J,'Fluxo de Caixa'!$AX$6,'Ctas Pagar'!$C:$C,'Fluxo de Caixa'!$A43)</f>
        <v>0</v>
      </c>
      <c r="AY43" s="61">
        <f>SUMIFS('Ctas Pagar'!$G:$G,'Ctas Pagar'!$M:$M,'Fluxo de Caixa'!$AY$6,'Ctas Pagar'!$C:$C,'Fluxo de Caixa'!$A43)</f>
        <v>0</v>
      </c>
      <c r="AZ43" s="61">
        <f>SUMIFS('Ctas Pagar'!$G:$G,'Ctas Pagar'!$J:$J,'Fluxo de Caixa'!$AZ$6,'Ctas Pagar'!$C:$C,'Fluxo de Caixa'!$A43)</f>
        <v>0</v>
      </c>
      <c r="BA43" s="61">
        <f>SUMIFS('Ctas Pagar'!$G:$G,'Ctas Pagar'!$M:$M,'Fluxo de Caixa'!$BA$6,'Ctas Pagar'!$C:$C,'Fluxo de Caixa'!$A43)</f>
        <v>0</v>
      </c>
      <c r="BB43" s="61">
        <f>SUMIFS('Ctas Pagar'!$G:$G,'Ctas Pagar'!$J:$J,'Fluxo de Caixa'!$BB$6,'Ctas Pagar'!$C:$C,'Fluxo de Caixa'!$A43)</f>
        <v>0</v>
      </c>
      <c r="BC43" s="61">
        <f>SUMIFS('Ctas Pagar'!$G:$G,'Ctas Pagar'!$M:$M,'Fluxo de Caixa'!$BC$6,'Ctas Pagar'!$C:$C,'Fluxo de Caixa'!$A43)</f>
        <v>0</v>
      </c>
      <c r="BD43" s="61">
        <f>SUMIFS('Ctas Pagar'!$G:$G,'Ctas Pagar'!$J:$J,'Fluxo de Caixa'!$BD$6,'Ctas Pagar'!$C:$C,'Fluxo de Caixa'!$A43)</f>
        <v>0</v>
      </c>
      <c r="BE43" s="61">
        <f>SUMIFS('Ctas Pagar'!$G:$G,'Ctas Pagar'!$M:$M,'Fluxo de Caixa'!$BE$6,'Ctas Pagar'!$C:$C,'Fluxo de Caixa'!$A43)</f>
        <v>0</v>
      </c>
      <c r="BF43" s="61">
        <f>SUMIFS('Ctas Pagar'!$G:$G,'Ctas Pagar'!$J:$J,'Fluxo de Caixa'!$BF$6,'Ctas Pagar'!$C:$C,'Fluxo de Caixa'!$A43)</f>
        <v>0</v>
      </c>
      <c r="BG43" s="61">
        <f>SUMIFS('Ctas Pagar'!$G:$G,'Ctas Pagar'!$M:$M,'Fluxo de Caixa'!$BG$6,'Ctas Pagar'!$C:$C,'Fluxo de Caixa'!$A43)</f>
        <v>0</v>
      </c>
      <c r="BH43" s="61">
        <f>SUMIFS('Ctas Pagar'!$G:$G,'Ctas Pagar'!$J:$J,'Fluxo de Caixa'!$BH$6,'Ctas Pagar'!$C:$C,'Fluxo de Caixa'!$A43)</f>
        <v>0</v>
      </c>
      <c r="BI43" s="61">
        <f>SUMIFS('Ctas Pagar'!$G:$G,'Ctas Pagar'!$M:$M,'Fluxo de Caixa'!$BI$6,'Ctas Pagar'!$C:$C,'Fluxo de Caixa'!$A43)</f>
        <v>0</v>
      </c>
      <c r="BJ43" s="61">
        <f>SUMIFS('Ctas Pagar'!$G:$G,'Ctas Pagar'!$J:$J,'Fluxo de Caixa'!$BJ$6,'Ctas Pagar'!$C:$C,'Fluxo de Caixa'!$A43)</f>
        <v>0</v>
      </c>
      <c r="BK43" s="61">
        <f>SUMIFS('Ctas Pagar'!$G:$G,'Ctas Pagar'!$M:$M,'Fluxo de Caixa'!$BK$6,'Ctas Pagar'!$C:$C,'Fluxo de Caixa'!$A43)</f>
        <v>0</v>
      </c>
      <c r="BL43" s="61">
        <f>SUMIFS('Ctas Pagar'!$G:$G,'Ctas Pagar'!$J:$J,'Fluxo de Caixa'!$BL$6,'Ctas Pagar'!$C:$C,'Fluxo de Caixa'!$A43)</f>
        <v>0</v>
      </c>
      <c r="BM43" s="61">
        <f>SUMIFS('Ctas Pagar'!$G:$G,'Ctas Pagar'!$M:$M,'Fluxo de Caixa'!$BM$6,'Ctas Pagar'!$C:$C,'Fluxo de Caixa'!$A43)</f>
        <v>0</v>
      </c>
      <c r="BN43" s="71"/>
      <c r="BO43" s="71"/>
      <c r="BP43" s="71"/>
      <c r="BQ43" s="71"/>
      <c r="BR43" s="71"/>
    </row>
    <row r="44" spans="1:70">
      <c r="A44" s="7">
        <f>'Plano de Contas'!A55</f>
        <v>0</v>
      </c>
      <c r="B44" s="65">
        <f>SUMIFS('Ctas Pagar'!$G:$G,'Ctas Pagar'!$J:$J,'Fluxo de Caixa'!$B$6,'Ctas Pagar'!$C:$C,'Fluxo de Caixa'!$A44)</f>
        <v>0</v>
      </c>
      <c r="C44" s="66">
        <f>SUMIFS('Ctas Pagar'!$G:$G,'Ctas Pagar'!$M:$M,'Fluxo de Caixa'!$C$6,'Ctas Pagar'!$C:$C,'Fluxo de Caixa'!$A44)</f>
        <v>0</v>
      </c>
      <c r="D44" s="66">
        <f>SUMIFS('Ctas Pagar'!$G:$G,'Ctas Pagar'!$J:$J,'Fluxo de Caixa'!$D$6,'Ctas Pagar'!$C:$C,'Fluxo de Caixa'!$A44)</f>
        <v>0</v>
      </c>
      <c r="E44" s="66">
        <f>SUMIFS('Ctas Pagar'!$G:$G,'Ctas Pagar'!$M:$M,'Fluxo de Caixa'!$E$6,'Ctas Pagar'!$C:$C,'Fluxo de Caixa'!$A44)</f>
        <v>0</v>
      </c>
      <c r="F44" s="66">
        <f>SUMIFS('Ctas Pagar'!$G:$G,'Ctas Pagar'!$J:$J,'Fluxo de Caixa'!$F$6,'Ctas Pagar'!$C:$C,'Fluxo de Caixa'!$A44)</f>
        <v>0</v>
      </c>
      <c r="G44" s="66">
        <f>SUMIFS('Ctas Pagar'!$G:$G,'Ctas Pagar'!$M:$M,'Fluxo de Caixa'!$G$6,'Ctas Pagar'!$C:$C,'Fluxo de Caixa'!$A44)</f>
        <v>0</v>
      </c>
      <c r="H44" s="66">
        <f>SUMIFS('Ctas Pagar'!$G:$G,'Ctas Pagar'!$J:$J,'Fluxo de Caixa'!$H$6,'Ctas Pagar'!$C:$C,'Fluxo de Caixa'!$A44)</f>
        <v>0</v>
      </c>
      <c r="I44" s="66">
        <f>SUMIFS('Ctas Pagar'!$G:$G,'Ctas Pagar'!$M:$M,'Fluxo de Caixa'!$I$6,'Ctas Pagar'!$C:$C,'Fluxo de Caixa'!$A44)</f>
        <v>0</v>
      </c>
      <c r="J44" s="66">
        <f>SUMIFS('Ctas Pagar'!$G:$G,'Ctas Pagar'!$J:$J,'Fluxo de Caixa'!$J$6,'Ctas Pagar'!$C:$C,'Fluxo de Caixa'!$A44)</f>
        <v>0</v>
      </c>
      <c r="K44" s="66">
        <f>SUMIFS('Ctas Pagar'!$G:$G,'Ctas Pagar'!$M:$M,'Fluxo de Caixa'!$K$6,'Ctas Pagar'!$C:$C,'Fluxo de Caixa'!$A44)</f>
        <v>0</v>
      </c>
      <c r="L44" s="66">
        <f>SUMIFS('Ctas Pagar'!$G:$G,'Ctas Pagar'!$J:$J,'Fluxo de Caixa'!$L$6,'Ctas Pagar'!$C:$C,'Fluxo de Caixa'!$A44)</f>
        <v>0</v>
      </c>
      <c r="M44" s="66">
        <f>SUMIFS('Ctas Pagar'!$G:$G,'Ctas Pagar'!$M:$M,'Fluxo de Caixa'!$M$6,'Ctas Pagar'!$C:$C,'Fluxo de Caixa'!$A44)</f>
        <v>0</v>
      </c>
      <c r="N44" s="66">
        <f>SUMIFS('Ctas Pagar'!$G:$G,'Ctas Pagar'!$J:$J,'Fluxo de Caixa'!$N$6,'Ctas Pagar'!$C:$C,'Fluxo de Caixa'!$A44)</f>
        <v>0</v>
      </c>
      <c r="O44" s="66">
        <f>SUMIFS('Ctas Pagar'!$G:$G,'Ctas Pagar'!$M:$M,'Fluxo de Caixa'!$O$6,'Ctas Pagar'!$C:$C,'Fluxo de Caixa'!$A44)</f>
        <v>0</v>
      </c>
      <c r="P44" s="66">
        <f>SUMIFS('Ctas Pagar'!$G:$G,'Ctas Pagar'!$J:$J,'Fluxo de Caixa'!$P$6,'Ctas Pagar'!$C:$C,'Fluxo de Caixa'!$A44)</f>
        <v>0</v>
      </c>
      <c r="Q44" s="66">
        <f>SUMIFS('Ctas Pagar'!$G:$G,'Ctas Pagar'!$M:$M,'Fluxo de Caixa'!$Q$6,'Ctas Pagar'!$C:$C,'Fluxo de Caixa'!$A44)</f>
        <v>0</v>
      </c>
      <c r="R44" s="66">
        <f>SUMIFS('Ctas Pagar'!$G:$G,'Ctas Pagar'!$J:$J,'Fluxo de Caixa'!$R$6,'Ctas Pagar'!$C:$C,'Fluxo de Caixa'!$A44)</f>
        <v>0</v>
      </c>
      <c r="S44" s="66">
        <f>SUMIFS('Ctas Pagar'!$G:$G,'Ctas Pagar'!$M:$M,'Fluxo de Caixa'!$S$6,'Ctas Pagar'!$C:$C,'Fluxo de Caixa'!$A44)</f>
        <v>0</v>
      </c>
      <c r="T44" s="66">
        <f>SUMIFS('Ctas Pagar'!$G:$G,'Ctas Pagar'!$J:$J,'Fluxo de Caixa'!$T$6,'Ctas Pagar'!$C:$C,'Fluxo de Caixa'!$A44)</f>
        <v>0</v>
      </c>
      <c r="U44" s="66">
        <f>SUMIFS('Ctas Pagar'!$G:$G,'Ctas Pagar'!$M:$M,'Fluxo de Caixa'!$U$6,'Ctas Pagar'!$C:$C,'Fluxo de Caixa'!$A44)</f>
        <v>0</v>
      </c>
      <c r="V44" s="66">
        <f>SUMIFS('Ctas Pagar'!$G:$G,'Ctas Pagar'!$J:$J,'Fluxo de Caixa'!$V$6,'Ctas Pagar'!$C:$C,'Fluxo de Caixa'!$A44)</f>
        <v>0</v>
      </c>
      <c r="W44" s="66">
        <f>SUMIFS('Ctas Pagar'!$G:$G,'Ctas Pagar'!$M:$M,'Fluxo de Caixa'!$W$6,'Ctas Pagar'!$C:$C,'Fluxo de Caixa'!$A44)</f>
        <v>0</v>
      </c>
      <c r="X44" s="66">
        <f>SUMIFS('Ctas Pagar'!$G:$G,'Ctas Pagar'!$J:$J,'Fluxo de Caixa'!$X$6,'Ctas Pagar'!$C:$C,'Fluxo de Caixa'!$A44)</f>
        <v>0</v>
      </c>
      <c r="Y44" s="66">
        <f>SUMIFS('Ctas Pagar'!$G:$G,'Ctas Pagar'!$M:$M,'Fluxo de Caixa'!$Y$6,'Ctas Pagar'!$C:$C,'Fluxo de Caixa'!$A44)</f>
        <v>0</v>
      </c>
      <c r="Z44" s="66">
        <f>SUMIFS('Ctas Pagar'!$G:$G,'Ctas Pagar'!$J:$J,'Fluxo de Caixa'!$Z$6,'Ctas Pagar'!$C:$C,'Fluxo de Caixa'!$A44)</f>
        <v>0</v>
      </c>
      <c r="AA44" s="66">
        <f>SUMIFS('Ctas Pagar'!$G:$G,'Ctas Pagar'!$M:$M,'Fluxo de Caixa'!$AA$6,'Ctas Pagar'!$C:$C,'Fluxo de Caixa'!$A44)</f>
        <v>0</v>
      </c>
      <c r="AB44" s="66">
        <f>SUMIFS('Ctas Pagar'!$G:$G,'Ctas Pagar'!$J:$J,'Fluxo de Caixa'!$AB$6,'Ctas Pagar'!$C:$C,'Fluxo de Caixa'!$A44)</f>
        <v>0</v>
      </c>
      <c r="AC44" s="66">
        <f>SUMIFS('Ctas Pagar'!$G:$G,'Ctas Pagar'!$M:$M,'Fluxo de Caixa'!$AC$6,'Ctas Pagar'!$C:$C,'Fluxo de Caixa'!$A44)</f>
        <v>0</v>
      </c>
      <c r="AD44" s="66">
        <f>SUMIFS('Ctas Pagar'!$G:$G,'Ctas Pagar'!$J:$J,'Fluxo de Caixa'!$AD$6,'Ctas Pagar'!$C:$C,'Fluxo de Caixa'!$A44)</f>
        <v>0</v>
      </c>
      <c r="AE44" s="66">
        <f>SUMIFS('Ctas Pagar'!$G:$G,'Ctas Pagar'!$M:$M,'Fluxo de Caixa'!$AE$6,'Ctas Pagar'!$C:$C,'Fluxo de Caixa'!$A44)</f>
        <v>0</v>
      </c>
      <c r="AF44" s="66">
        <f>SUMIFS('Ctas Pagar'!$G:$G,'Ctas Pagar'!$J:$J,'Fluxo de Caixa'!$AF$6,'Ctas Pagar'!$C:$C,'Fluxo de Caixa'!$A44)</f>
        <v>0</v>
      </c>
      <c r="AG44" s="66">
        <f>SUMIFS('Ctas Pagar'!$G:$G,'Ctas Pagar'!$M:$M,'Fluxo de Caixa'!$AG$6,'Ctas Pagar'!$C:$C,'Fluxo de Caixa'!$A44)</f>
        <v>0</v>
      </c>
      <c r="AH44" s="66">
        <f>SUMIFS('Ctas Pagar'!$G:$G,'Ctas Pagar'!$J:$J,'Fluxo de Caixa'!$AH$6,'Ctas Pagar'!$C:$C,'Fluxo de Caixa'!$A44)</f>
        <v>0</v>
      </c>
      <c r="AI44" s="66">
        <f>SUMIFS('Ctas Pagar'!$G:$G,'Ctas Pagar'!$M:$M,'Fluxo de Caixa'!$AI$6,'Ctas Pagar'!$C:$C,'Fluxo de Caixa'!$A44)</f>
        <v>0</v>
      </c>
      <c r="AJ44" s="66">
        <f>SUMIFS('Ctas Pagar'!$G:$G,'Ctas Pagar'!$J:$J,'Fluxo de Caixa'!$AJ$6,'Ctas Pagar'!$C:$C,'Fluxo de Caixa'!$A44)</f>
        <v>0</v>
      </c>
      <c r="AK44" s="66">
        <f>SUMIFS('Ctas Pagar'!$G:$G,'Ctas Pagar'!$M:$M,'Fluxo de Caixa'!$AK$6,'Ctas Pagar'!$C:$C,'Fluxo de Caixa'!$A44)</f>
        <v>0</v>
      </c>
      <c r="AL44" s="66">
        <f>SUMIFS('Ctas Pagar'!$G:$G,'Ctas Pagar'!$J:$J,'Fluxo de Caixa'!$AL$6,'Ctas Pagar'!$C:$C,'Fluxo de Caixa'!$A44)</f>
        <v>0</v>
      </c>
      <c r="AM44" s="66">
        <f>SUMIFS('Ctas Pagar'!$G:$G,'Ctas Pagar'!$M:$M,'Fluxo de Caixa'!$AM$6,'Ctas Pagar'!$C:$C,'Fluxo de Caixa'!$A44)</f>
        <v>0</v>
      </c>
      <c r="AN44" s="66">
        <f>SUMIFS('Ctas Pagar'!$G:$G,'Ctas Pagar'!$J:$J,'Fluxo de Caixa'!$AN$6,'Ctas Pagar'!$C:$C,'Fluxo de Caixa'!$A44)</f>
        <v>0</v>
      </c>
      <c r="AO44" s="66">
        <f>SUMIFS('Ctas Pagar'!$G:$G,'Ctas Pagar'!$M:$M,'Fluxo de Caixa'!$AO$6,'Ctas Pagar'!$C:$C,'Fluxo de Caixa'!$A44)</f>
        <v>0</v>
      </c>
      <c r="AP44" s="66">
        <f>SUMIFS('Ctas Pagar'!$G:$G,'Ctas Pagar'!$J:$J,'Fluxo de Caixa'!$AP$6,'Ctas Pagar'!$C:$C,'Fluxo de Caixa'!$A44)</f>
        <v>0</v>
      </c>
      <c r="AQ44" s="66">
        <f>SUMIFS('Ctas Pagar'!$G:$G,'Ctas Pagar'!$M:$M,'Fluxo de Caixa'!$AQ$6,'Ctas Pagar'!$C:$C,'Fluxo de Caixa'!$A44)</f>
        <v>0</v>
      </c>
      <c r="AR44" s="66">
        <f>SUMIFS('Ctas Pagar'!$G:$G,'Ctas Pagar'!$J:$J,'Fluxo de Caixa'!$AR$6,'Ctas Pagar'!$C:$C,'Fluxo de Caixa'!$A44)</f>
        <v>0</v>
      </c>
      <c r="AS44" s="66">
        <f>SUMIFS('Ctas Pagar'!$G:$G,'Ctas Pagar'!$M:$M,'Fluxo de Caixa'!$AS$6,'Ctas Pagar'!$C:$C,'Fluxo de Caixa'!$A44)</f>
        <v>0</v>
      </c>
      <c r="AT44" s="66">
        <f>SUMIFS('Ctas Pagar'!$G:$G,'Ctas Pagar'!$J:$J,'Fluxo de Caixa'!$AT$6,'Ctas Pagar'!$C:$C,'Fluxo de Caixa'!$A44)</f>
        <v>0</v>
      </c>
      <c r="AU44" s="66">
        <f>SUMIFS('Ctas Pagar'!$G:$G,'Ctas Pagar'!$M:$M,'Fluxo de Caixa'!$AU$6,'Ctas Pagar'!$C:$C,'Fluxo de Caixa'!$A44)</f>
        <v>0</v>
      </c>
      <c r="AV44" s="66">
        <f>SUMIFS('Ctas Pagar'!$G:$G,'Ctas Pagar'!$J:$J,'Fluxo de Caixa'!$AV$6,'Ctas Pagar'!$C:$C,'Fluxo de Caixa'!$A44)</f>
        <v>0</v>
      </c>
      <c r="AW44" s="66">
        <f>SUMIFS('Ctas Pagar'!$G:$G,'Ctas Pagar'!$M:$M,'Fluxo de Caixa'!$AW$6,'Ctas Pagar'!$C:$C,'Fluxo de Caixa'!$A44)</f>
        <v>0</v>
      </c>
      <c r="AX44" s="66">
        <f>SUMIFS('Ctas Pagar'!$G:$G,'Ctas Pagar'!$J:$J,'Fluxo de Caixa'!$AX$6,'Ctas Pagar'!$C:$C,'Fluxo de Caixa'!$A44)</f>
        <v>0</v>
      </c>
      <c r="AY44" s="66">
        <f>SUMIFS('Ctas Pagar'!$G:$G,'Ctas Pagar'!$M:$M,'Fluxo de Caixa'!$AY$6,'Ctas Pagar'!$C:$C,'Fluxo de Caixa'!$A44)</f>
        <v>0</v>
      </c>
      <c r="AZ44" s="66">
        <f>SUMIFS('Ctas Pagar'!$G:$G,'Ctas Pagar'!$J:$J,'Fluxo de Caixa'!$AZ$6,'Ctas Pagar'!$C:$C,'Fluxo de Caixa'!$A44)</f>
        <v>0</v>
      </c>
      <c r="BA44" s="66">
        <f>SUMIFS('Ctas Pagar'!$G:$G,'Ctas Pagar'!$M:$M,'Fluxo de Caixa'!$BA$6,'Ctas Pagar'!$C:$C,'Fluxo de Caixa'!$A44)</f>
        <v>0</v>
      </c>
      <c r="BB44" s="66">
        <f>SUMIFS('Ctas Pagar'!$G:$G,'Ctas Pagar'!$J:$J,'Fluxo de Caixa'!$BB$6,'Ctas Pagar'!$C:$C,'Fluxo de Caixa'!$A44)</f>
        <v>0</v>
      </c>
      <c r="BC44" s="66">
        <f>SUMIFS('Ctas Pagar'!$G:$G,'Ctas Pagar'!$M:$M,'Fluxo de Caixa'!$BC$6,'Ctas Pagar'!$C:$C,'Fluxo de Caixa'!$A44)</f>
        <v>0</v>
      </c>
      <c r="BD44" s="66">
        <f>SUMIFS('Ctas Pagar'!$G:$G,'Ctas Pagar'!$J:$J,'Fluxo de Caixa'!$BD$6,'Ctas Pagar'!$C:$C,'Fluxo de Caixa'!$A44)</f>
        <v>0</v>
      </c>
      <c r="BE44" s="66">
        <f>SUMIFS('Ctas Pagar'!$G:$G,'Ctas Pagar'!$M:$M,'Fluxo de Caixa'!$BE$6,'Ctas Pagar'!$C:$C,'Fluxo de Caixa'!$A44)</f>
        <v>0</v>
      </c>
      <c r="BF44" s="66">
        <f>SUMIFS('Ctas Pagar'!$G:$G,'Ctas Pagar'!$J:$J,'Fluxo de Caixa'!$BF$6,'Ctas Pagar'!$C:$C,'Fluxo de Caixa'!$A44)</f>
        <v>0</v>
      </c>
      <c r="BG44" s="66">
        <f>SUMIFS('Ctas Pagar'!$G:$G,'Ctas Pagar'!$M:$M,'Fluxo de Caixa'!$BG$6,'Ctas Pagar'!$C:$C,'Fluxo de Caixa'!$A44)</f>
        <v>0</v>
      </c>
      <c r="BH44" s="66">
        <f>SUMIFS('Ctas Pagar'!$G:$G,'Ctas Pagar'!$J:$J,'Fluxo de Caixa'!$BH$6,'Ctas Pagar'!$C:$C,'Fluxo de Caixa'!$A44)</f>
        <v>0</v>
      </c>
      <c r="BI44" s="66">
        <f>SUMIFS('Ctas Pagar'!$G:$G,'Ctas Pagar'!$M:$M,'Fluxo de Caixa'!$BI$6,'Ctas Pagar'!$C:$C,'Fluxo de Caixa'!$A44)</f>
        <v>0</v>
      </c>
      <c r="BJ44" s="66">
        <f>SUMIFS('Ctas Pagar'!$G:$G,'Ctas Pagar'!$J:$J,'Fluxo de Caixa'!$BJ$6,'Ctas Pagar'!$C:$C,'Fluxo de Caixa'!$A44)</f>
        <v>0</v>
      </c>
      <c r="BK44" s="66">
        <f>SUMIFS('Ctas Pagar'!$G:$G,'Ctas Pagar'!$M:$M,'Fluxo de Caixa'!$BK$6,'Ctas Pagar'!$C:$C,'Fluxo de Caixa'!$A44)</f>
        <v>0</v>
      </c>
      <c r="BL44" s="66">
        <f>SUMIFS('Ctas Pagar'!$G:$G,'Ctas Pagar'!$J:$J,'Fluxo de Caixa'!$BL$6,'Ctas Pagar'!$C:$C,'Fluxo de Caixa'!$A44)</f>
        <v>0</v>
      </c>
      <c r="BM44" s="66">
        <f>SUMIFS('Ctas Pagar'!$G:$G,'Ctas Pagar'!$M:$M,'Fluxo de Caixa'!$BM$6,'Ctas Pagar'!$C:$C,'Fluxo de Caixa'!$A44)</f>
        <v>0</v>
      </c>
      <c r="BN44" s="71"/>
      <c r="BO44" s="71"/>
      <c r="BP44" s="71"/>
      <c r="BQ44" s="71"/>
      <c r="BR44" s="71"/>
    </row>
    <row r="45" spans="1:70" ht="18.75">
      <c r="A45" s="8"/>
      <c r="B45" s="9"/>
      <c r="C45" s="10"/>
      <c r="D45" s="9"/>
      <c r="E45" s="10"/>
      <c r="F45" s="9"/>
      <c r="G45" s="10"/>
      <c r="H45" s="9"/>
      <c r="I45" s="10"/>
      <c r="J45" s="9"/>
      <c r="K45" s="10"/>
      <c r="L45" s="9"/>
      <c r="M45" s="10"/>
      <c r="N45" s="9"/>
      <c r="O45" s="10"/>
      <c r="P45" s="9"/>
      <c r="Q45" s="10"/>
      <c r="R45" s="9"/>
      <c r="S45" s="10"/>
      <c r="T45" s="9"/>
      <c r="U45" s="10"/>
      <c r="V45" s="9"/>
      <c r="W45" s="10"/>
      <c r="X45" s="9"/>
      <c r="Y45" s="10"/>
      <c r="Z45" s="9"/>
      <c r="AA45" s="10"/>
      <c r="AB45" s="9"/>
      <c r="AC45" s="10"/>
      <c r="AD45" s="9"/>
      <c r="AE45" s="10"/>
      <c r="AF45" s="9"/>
      <c r="AG45" s="10"/>
      <c r="AH45" s="9"/>
      <c r="AI45" s="10"/>
      <c r="AJ45" s="9"/>
      <c r="AK45" s="10"/>
      <c r="AL45" s="9"/>
      <c r="AM45" s="10"/>
      <c r="AN45" s="9"/>
      <c r="AO45" s="10"/>
      <c r="AP45" s="9"/>
      <c r="AQ45" s="10"/>
      <c r="AR45" s="9"/>
      <c r="AS45" s="10"/>
      <c r="AT45" s="9"/>
      <c r="AU45" s="10"/>
      <c r="AV45" s="9"/>
      <c r="AW45" s="10"/>
      <c r="AX45" s="9"/>
      <c r="AY45" s="10"/>
      <c r="AZ45" s="9"/>
      <c r="BA45" s="10"/>
      <c r="BB45" s="9"/>
      <c r="BC45" s="10"/>
      <c r="BD45" s="9"/>
      <c r="BE45" s="10"/>
      <c r="BF45" s="9"/>
      <c r="BG45" s="10"/>
      <c r="BH45" s="9"/>
      <c r="BI45" s="10"/>
      <c r="BJ45" s="9"/>
      <c r="BK45" s="10"/>
      <c r="BL45" s="9"/>
      <c r="BM45" s="10"/>
      <c r="BN45" s="71"/>
      <c r="BO45" s="71"/>
      <c r="BP45" s="71"/>
      <c r="BQ45" s="71"/>
      <c r="BR45" s="71"/>
    </row>
    <row r="46" spans="1:70" ht="18.75">
      <c r="A46" s="81" t="s">
        <v>116</v>
      </c>
      <c r="B46" s="82">
        <f>SUM(B47:B99)</f>
        <v>37000</v>
      </c>
      <c r="C46" s="82">
        <f t="shared" ref="C46:BM46" si="3">SUM(C47:C99)</f>
        <v>42000</v>
      </c>
      <c r="D46" s="82">
        <f t="shared" si="3"/>
        <v>0</v>
      </c>
      <c r="E46" s="82">
        <f t="shared" si="3"/>
        <v>0</v>
      </c>
      <c r="F46" s="82">
        <f t="shared" si="3"/>
        <v>0</v>
      </c>
      <c r="G46" s="82">
        <f t="shared" si="3"/>
        <v>0</v>
      </c>
      <c r="H46" s="82">
        <f t="shared" si="3"/>
        <v>0</v>
      </c>
      <c r="I46" s="82">
        <f t="shared" si="3"/>
        <v>0</v>
      </c>
      <c r="J46" s="82">
        <f t="shared" si="3"/>
        <v>0</v>
      </c>
      <c r="K46" s="82">
        <f t="shared" si="3"/>
        <v>0</v>
      </c>
      <c r="L46" s="82">
        <f t="shared" si="3"/>
        <v>0</v>
      </c>
      <c r="M46" s="82">
        <f t="shared" si="3"/>
        <v>0</v>
      </c>
      <c r="N46" s="82">
        <f t="shared" si="3"/>
        <v>0</v>
      </c>
      <c r="O46" s="82">
        <f t="shared" si="3"/>
        <v>0</v>
      </c>
      <c r="P46" s="82">
        <f t="shared" si="3"/>
        <v>0</v>
      </c>
      <c r="Q46" s="82">
        <f t="shared" si="3"/>
        <v>0</v>
      </c>
      <c r="R46" s="82">
        <f t="shared" si="3"/>
        <v>0</v>
      </c>
      <c r="S46" s="82">
        <f t="shared" si="3"/>
        <v>0</v>
      </c>
      <c r="T46" s="82">
        <f t="shared" si="3"/>
        <v>0</v>
      </c>
      <c r="U46" s="82">
        <f t="shared" si="3"/>
        <v>0</v>
      </c>
      <c r="V46" s="82">
        <f t="shared" si="3"/>
        <v>0</v>
      </c>
      <c r="W46" s="82">
        <f t="shared" si="3"/>
        <v>0</v>
      </c>
      <c r="X46" s="82">
        <f t="shared" si="3"/>
        <v>0</v>
      </c>
      <c r="Y46" s="82">
        <f t="shared" si="3"/>
        <v>0</v>
      </c>
      <c r="Z46" s="82">
        <f t="shared" si="3"/>
        <v>0</v>
      </c>
      <c r="AA46" s="82">
        <f t="shared" si="3"/>
        <v>0</v>
      </c>
      <c r="AB46" s="82">
        <f t="shared" si="3"/>
        <v>0</v>
      </c>
      <c r="AC46" s="82">
        <f t="shared" si="3"/>
        <v>0</v>
      </c>
      <c r="AD46" s="82">
        <f t="shared" si="3"/>
        <v>0</v>
      </c>
      <c r="AE46" s="82">
        <f t="shared" si="3"/>
        <v>0</v>
      </c>
      <c r="AF46" s="82">
        <f t="shared" si="3"/>
        <v>0</v>
      </c>
      <c r="AG46" s="82">
        <f t="shared" si="3"/>
        <v>0</v>
      </c>
      <c r="AH46" s="82">
        <f t="shared" si="3"/>
        <v>0</v>
      </c>
      <c r="AI46" s="82">
        <f t="shared" si="3"/>
        <v>0</v>
      </c>
      <c r="AJ46" s="82">
        <f t="shared" si="3"/>
        <v>0</v>
      </c>
      <c r="AK46" s="82">
        <f t="shared" si="3"/>
        <v>0</v>
      </c>
      <c r="AL46" s="82">
        <f t="shared" si="3"/>
        <v>0</v>
      </c>
      <c r="AM46" s="82">
        <f t="shared" si="3"/>
        <v>0</v>
      </c>
      <c r="AN46" s="82">
        <f t="shared" si="3"/>
        <v>0</v>
      </c>
      <c r="AO46" s="82">
        <f t="shared" si="3"/>
        <v>0</v>
      </c>
      <c r="AP46" s="82">
        <f t="shared" si="3"/>
        <v>0</v>
      </c>
      <c r="AQ46" s="82">
        <f t="shared" si="3"/>
        <v>0</v>
      </c>
      <c r="AR46" s="82">
        <f t="shared" si="3"/>
        <v>0</v>
      </c>
      <c r="AS46" s="82">
        <f t="shared" si="3"/>
        <v>0</v>
      </c>
      <c r="AT46" s="82">
        <f t="shared" si="3"/>
        <v>0</v>
      </c>
      <c r="AU46" s="82">
        <f t="shared" si="3"/>
        <v>0</v>
      </c>
      <c r="AV46" s="82">
        <f t="shared" si="3"/>
        <v>0</v>
      </c>
      <c r="AW46" s="82">
        <f t="shared" si="3"/>
        <v>0</v>
      </c>
      <c r="AX46" s="82">
        <f t="shared" si="3"/>
        <v>0</v>
      </c>
      <c r="AY46" s="82">
        <f t="shared" si="3"/>
        <v>0</v>
      </c>
      <c r="AZ46" s="82">
        <f t="shared" si="3"/>
        <v>0</v>
      </c>
      <c r="BA46" s="82">
        <f t="shared" si="3"/>
        <v>0</v>
      </c>
      <c r="BB46" s="82">
        <f t="shared" si="3"/>
        <v>0</v>
      </c>
      <c r="BC46" s="82">
        <f t="shared" si="3"/>
        <v>0</v>
      </c>
      <c r="BD46" s="82">
        <f t="shared" si="3"/>
        <v>0</v>
      </c>
      <c r="BE46" s="82">
        <f t="shared" si="3"/>
        <v>0</v>
      </c>
      <c r="BF46" s="82">
        <f t="shared" si="3"/>
        <v>2000</v>
      </c>
      <c r="BG46" s="82">
        <f t="shared" si="3"/>
        <v>0</v>
      </c>
      <c r="BH46" s="82">
        <f t="shared" si="3"/>
        <v>0</v>
      </c>
      <c r="BI46" s="82">
        <f t="shared" si="3"/>
        <v>0</v>
      </c>
      <c r="BJ46" s="82">
        <f t="shared" si="3"/>
        <v>0</v>
      </c>
      <c r="BK46" s="82">
        <f t="shared" si="3"/>
        <v>0</v>
      </c>
      <c r="BL46" s="82">
        <f t="shared" si="3"/>
        <v>0</v>
      </c>
      <c r="BM46" s="82">
        <f t="shared" si="3"/>
        <v>0</v>
      </c>
      <c r="BN46" s="71"/>
      <c r="BO46" s="71"/>
      <c r="BP46" s="71"/>
      <c r="BQ46" s="71"/>
      <c r="BR46" s="71"/>
    </row>
    <row r="47" spans="1:70">
      <c r="A47" s="29" t="str">
        <f>'Plano de Contas'!A57</f>
        <v>5.1.1 Tarifas Bancárias</v>
      </c>
      <c r="B47" s="63">
        <f>SUMIFS('Ctas Pagar'!$G:$G,'Ctas Pagar'!$J:$J,'Fluxo de Caixa'!$B$6,'Ctas Pagar'!$C:$C,'Fluxo de Caixa'!$A47)</f>
        <v>1000</v>
      </c>
      <c r="C47" s="64">
        <f>SUMIFS('Ctas Pagar'!$G:$G,'Ctas Pagar'!$M:$M,'Fluxo de Caixa'!$C$6,'Ctas Pagar'!$C:$C,'Fluxo de Caixa'!$A47)</f>
        <v>1000</v>
      </c>
      <c r="D47" s="64">
        <f>SUMIFS('Ctas Pagar'!$G:$G,'Ctas Pagar'!$J:$J,'Fluxo de Caixa'!$D$6,'Ctas Pagar'!$C:$C,'Fluxo de Caixa'!$A47)</f>
        <v>0</v>
      </c>
      <c r="E47" s="64">
        <f>SUMIFS('Ctas Pagar'!$G:$G,'Ctas Pagar'!$M:$M,'Fluxo de Caixa'!$E$6,'Ctas Pagar'!$C:$C,'Fluxo de Caixa'!$A47)</f>
        <v>0</v>
      </c>
      <c r="F47" s="64">
        <f>SUMIFS('Ctas Pagar'!$G:$G,'Ctas Pagar'!$J:$J,'Fluxo de Caixa'!$F$6,'Ctas Pagar'!$C:$C,'Fluxo de Caixa'!$A47)</f>
        <v>0</v>
      </c>
      <c r="G47" s="64">
        <f>SUMIFS('Ctas Pagar'!$G:$G,'Ctas Pagar'!$M:$M,'Fluxo de Caixa'!$G$6,'Ctas Pagar'!$C:$C,'Fluxo de Caixa'!$A47)</f>
        <v>0</v>
      </c>
      <c r="H47" s="64">
        <f>SUMIFS('Ctas Pagar'!$G:$G,'Ctas Pagar'!$J:$J,'Fluxo de Caixa'!$H$6,'Ctas Pagar'!$C:$C,'Fluxo de Caixa'!$A47)</f>
        <v>0</v>
      </c>
      <c r="I47" s="64">
        <f>SUMIFS('Ctas Pagar'!$G:$G,'Ctas Pagar'!$M:$M,'Fluxo de Caixa'!$I$6,'Ctas Pagar'!$C:$C,'Fluxo de Caixa'!$A47)</f>
        <v>0</v>
      </c>
      <c r="J47" s="64">
        <f>SUMIFS('Ctas Pagar'!$G:$G,'Ctas Pagar'!$J:$J,'Fluxo de Caixa'!$J$6,'Ctas Pagar'!$C:$C,'Fluxo de Caixa'!$A47)</f>
        <v>0</v>
      </c>
      <c r="K47" s="64">
        <f>SUMIFS('Ctas Pagar'!$G:$G,'Ctas Pagar'!$M:$M,'Fluxo de Caixa'!$K$6,'Ctas Pagar'!$C:$C,'Fluxo de Caixa'!$A47)</f>
        <v>0</v>
      </c>
      <c r="L47" s="64">
        <f>SUMIFS('Ctas Pagar'!$G:$G,'Ctas Pagar'!$J:$J,'Fluxo de Caixa'!$L$6,'Ctas Pagar'!$C:$C,'Fluxo de Caixa'!$A47)</f>
        <v>0</v>
      </c>
      <c r="M47" s="64">
        <f>SUMIFS('Ctas Pagar'!$G:$G,'Ctas Pagar'!$M:$M,'Fluxo de Caixa'!$M$6,'Ctas Pagar'!$C:$C,'Fluxo de Caixa'!$A47)</f>
        <v>0</v>
      </c>
      <c r="N47" s="64">
        <f>SUMIFS('Ctas Pagar'!$G:$G,'Ctas Pagar'!$J:$J,'Fluxo de Caixa'!$N$6,'Ctas Pagar'!$C:$C,'Fluxo de Caixa'!$A47)</f>
        <v>0</v>
      </c>
      <c r="O47" s="64">
        <f>SUMIFS('Ctas Pagar'!$G:$G,'Ctas Pagar'!$M:$M,'Fluxo de Caixa'!$O$6,'Ctas Pagar'!$C:$C,'Fluxo de Caixa'!$A47)</f>
        <v>0</v>
      </c>
      <c r="P47" s="64">
        <f>SUMIFS('Ctas Pagar'!$G:$G,'Ctas Pagar'!$J:$J,'Fluxo de Caixa'!$P$6,'Ctas Pagar'!$C:$C,'Fluxo de Caixa'!$A47)</f>
        <v>0</v>
      </c>
      <c r="Q47" s="64">
        <f>SUMIFS('Ctas Pagar'!$G:$G,'Ctas Pagar'!$M:$M,'Fluxo de Caixa'!$Q$6,'Ctas Pagar'!$C:$C,'Fluxo de Caixa'!$A47)</f>
        <v>0</v>
      </c>
      <c r="R47" s="64">
        <f>SUMIFS('Ctas Pagar'!$G:$G,'Ctas Pagar'!$J:$J,'Fluxo de Caixa'!$R$6,'Ctas Pagar'!$C:$C,'Fluxo de Caixa'!$A47)</f>
        <v>0</v>
      </c>
      <c r="S47" s="64">
        <f>SUMIFS('Ctas Pagar'!$G:$G,'Ctas Pagar'!$M:$M,'Fluxo de Caixa'!$S$6,'Ctas Pagar'!$C:$C,'Fluxo de Caixa'!$A47)</f>
        <v>0</v>
      </c>
      <c r="T47" s="64">
        <f>SUMIFS('Ctas Pagar'!$G:$G,'Ctas Pagar'!$J:$J,'Fluxo de Caixa'!$T$6,'Ctas Pagar'!$C:$C,'Fluxo de Caixa'!$A47)</f>
        <v>0</v>
      </c>
      <c r="U47" s="64">
        <f>SUMIFS('Ctas Pagar'!$G:$G,'Ctas Pagar'!$M:$M,'Fluxo de Caixa'!$U$6,'Ctas Pagar'!$C:$C,'Fluxo de Caixa'!$A47)</f>
        <v>0</v>
      </c>
      <c r="V47" s="64">
        <f>SUMIFS('Ctas Pagar'!$G:$G,'Ctas Pagar'!$J:$J,'Fluxo de Caixa'!$V$6,'Ctas Pagar'!$C:$C,'Fluxo de Caixa'!$A47)</f>
        <v>0</v>
      </c>
      <c r="W47" s="64">
        <f>SUMIFS('Ctas Pagar'!$G:$G,'Ctas Pagar'!$M:$M,'Fluxo de Caixa'!$W$6,'Ctas Pagar'!$C:$C,'Fluxo de Caixa'!$A47)</f>
        <v>0</v>
      </c>
      <c r="X47" s="64">
        <f>SUMIFS('Ctas Pagar'!$G:$G,'Ctas Pagar'!$J:$J,'Fluxo de Caixa'!$X$6,'Ctas Pagar'!$C:$C,'Fluxo de Caixa'!$A47)</f>
        <v>0</v>
      </c>
      <c r="Y47" s="64">
        <f>SUMIFS('Ctas Pagar'!$G:$G,'Ctas Pagar'!$M:$M,'Fluxo de Caixa'!$Y$6,'Ctas Pagar'!$C:$C,'Fluxo de Caixa'!$A47)</f>
        <v>0</v>
      </c>
      <c r="Z47" s="64">
        <f>SUMIFS('Ctas Pagar'!$G:$G,'Ctas Pagar'!$J:$J,'Fluxo de Caixa'!$Z$6,'Ctas Pagar'!$C:$C,'Fluxo de Caixa'!$A47)</f>
        <v>0</v>
      </c>
      <c r="AA47" s="64">
        <f>SUMIFS('Ctas Pagar'!$G:$G,'Ctas Pagar'!$M:$M,'Fluxo de Caixa'!$AA$6,'Ctas Pagar'!$C:$C,'Fluxo de Caixa'!$A47)</f>
        <v>0</v>
      </c>
      <c r="AB47" s="64">
        <f>SUMIFS('Ctas Pagar'!$G:$G,'Ctas Pagar'!$J:$J,'Fluxo de Caixa'!$AB$6,'Ctas Pagar'!$C:$C,'Fluxo de Caixa'!$A47)</f>
        <v>0</v>
      </c>
      <c r="AC47" s="64">
        <f>SUMIFS('Ctas Pagar'!$G:$G,'Ctas Pagar'!$M:$M,'Fluxo de Caixa'!$AC$6,'Ctas Pagar'!$C:$C,'Fluxo de Caixa'!$A47)</f>
        <v>0</v>
      </c>
      <c r="AD47" s="64">
        <f>SUMIFS('Ctas Pagar'!$G:$G,'Ctas Pagar'!$J:$J,'Fluxo de Caixa'!$AD$6,'Ctas Pagar'!$C:$C,'Fluxo de Caixa'!$A47)</f>
        <v>0</v>
      </c>
      <c r="AE47" s="64">
        <f>SUMIFS('Ctas Pagar'!$G:$G,'Ctas Pagar'!$M:$M,'Fluxo de Caixa'!$AE$6,'Ctas Pagar'!$C:$C,'Fluxo de Caixa'!$A47)</f>
        <v>0</v>
      </c>
      <c r="AF47" s="64">
        <f>SUMIFS('Ctas Pagar'!$G:$G,'Ctas Pagar'!$J:$J,'Fluxo de Caixa'!$AF$6,'Ctas Pagar'!$C:$C,'Fluxo de Caixa'!$A47)</f>
        <v>0</v>
      </c>
      <c r="AG47" s="64">
        <f>SUMIFS('Ctas Pagar'!$G:$G,'Ctas Pagar'!$M:$M,'Fluxo de Caixa'!$AG$6,'Ctas Pagar'!$C:$C,'Fluxo de Caixa'!$A47)</f>
        <v>0</v>
      </c>
      <c r="AH47" s="64">
        <f>SUMIFS('Ctas Pagar'!$G:$G,'Ctas Pagar'!$J:$J,'Fluxo de Caixa'!$AH$6,'Ctas Pagar'!$C:$C,'Fluxo de Caixa'!$A47)</f>
        <v>0</v>
      </c>
      <c r="AI47" s="64">
        <f>SUMIFS('Ctas Pagar'!$G:$G,'Ctas Pagar'!$M:$M,'Fluxo de Caixa'!$AI$6,'Ctas Pagar'!$C:$C,'Fluxo de Caixa'!$A47)</f>
        <v>0</v>
      </c>
      <c r="AJ47" s="64">
        <f>SUMIFS('Ctas Pagar'!$G:$G,'Ctas Pagar'!$J:$J,'Fluxo de Caixa'!$AJ$6,'Ctas Pagar'!$C:$C,'Fluxo de Caixa'!$A47)</f>
        <v>0</v>
      </c>
      <c r="AK47" s="64">
        <f>SUMIFS('Ctas Pagar'!$G:$G,'Ctas Pagar'!$M:$M,'Fluxo de Caixa'!$AK$6,'Ctas Pagar'!$C:$C,'Fluxo de Caixa'!$A47)</f>
        <v>0</v>
      </c>
      <c r="AL47" s="64">
        <f>SUMIFS('Ctas Pagar'!$G:$G,'Ctas Pagar'!$J:$J,'Fluxo de Caixa'!$AL$6,'Ctas Pagar'!$C:$C,'Fluxo de Caixa'!$A47)</f>
        <v>0</v>
      </c>
      <c r="AM47" s="64">
        <f>SUMIFS('Ctas Pagar'!$G:$G,'Ctas Pagar'!$M:$M,'Fluxo de Caixa'!$AM$6,'Ctas Pagar'!$C:$C,'Fluxo de Caixa'!$A47)</f>
        <v>0</v>
      </c>
      <c r="AN47" s="64">
        <f>SUMIFS('Ctas Pagar'!$G:$G,'Ctas Pagar'!$J:$J,'Fluxo de Caixa'!$AN$6,'Ctas Pagar'!$C:$C,'Fluxo de Caixa'!$A47)</f>
        <v>0</v>
      </c>
      <c r="AO47" s="64">
        <f>SUMIFS('Ctas Pagar'!$G:$G,'Ctas Pagar'!$M:$M,'Fluxo de Caixa'!$AO$6,'Ctas Pagar'!$C:$C,'Fluxo de Caixa'!$A47)</f>
        <v>0</v>
      </c>
      <c r="AP47" s="64">
        <f>SUMIFS('Ctas Pagar'!$G:$G,'Ctas Pagar'!$J:$J,'Fluxo de Caixa'!$AP$6,'Ctas Pagar'!$C:$C,'Fluxo de Caixa'!$A47)</f>
        <v>0</v>
      </c>
      <c r="AQ47" s="64">
        <f>SUMIFS('Ctas Pagar'!$G:$G,'Ctas Pagar'!$M:$M,'Fluxo de Caixa'!$AQ$6,'Ctas Pagar'!$C:$C,'Fluxo de Caixa'!$A47)</f>
        <v>0</v>
      </c>
      <c r="AR47" s="64">
        <f>SUMIFS('Ctas Pagar'!$G:$G,'Ctas Pagar'!$J:$J,'Fluxo de Caixa'!$AR$6,'Ctas Pagar'!$C:$C,'Fluxo de Caixa'!$A47)</f>
        <v>0</v>
      </c>
      <c r="AS47" s="64">
        <f>SUMIFS('Ctas Pagar'!$G:$G,'Ctas Pagar'!$M:$M,'Fluxo de Caixa'!$AS$6,'Ctas Pagar'!$C:$C,'Fluxo de Caixa'!$A47)</f>
        <v>0</v>
      </c>
      <c r="AT47" s="64">
        <f>SUMIFS('Ctas Pagar'!$G:$G,'Ctas Pagar'!$J:$J,'Fluxo de Caixa'!$AT$6,'Ctas Pagar'!$C:$C,'Fluxo de Caixa'!$A47)</f>
        <v>0</v>
      </c>
      <c r="AU47" s="64">
        <f>SUMIFS('Ctas Pagar'!$G:$G,'Ctas Pagar'!$M:$M,'Fluxo de Caixa'!$AU$6,'Ctas Pagar'!$C:$C,'Fluxo de Caixa'!$A47)</f>
        <v>0</v>
      </c>
      <c r="AV47" s="64">
        <f>SUMIFS('Ctas Pagar'!$G:$G,'Ctas Pagar'!$J:$J,'Fluxo de Caixa'!$AV$6,'Ctas Pagar'!$C:$C,'Fluxo de Caixa'!$A47)</f>
        <v>0</v>
      </c>
      <c r="AW47" s="64">
        <f>SUMIFS('Ctas Pagar'!$G:$G,'Ctas Pagar'!$M:$M,'Fluxo de Caixa'!$AW$6,'Ctas Pagar'!$C:$C,'Fluxo de Caixa'!$A47)</f>
        <v>0</v>
      </c>
      <c r="AX47" s="64">
        <f>SUMIFS('Ctas Pagar'!$G:$G,'Ctas Pagar'!$J:$J,'Fluxo de Caixa'!$AX$6,'Ctas Pagar'!$C:$C,'Fluxo de Caixa'!$A47)</f>
        <v>0</v>
      </c>
      <c r="AY47" s="64">
        <f>SUMIFS('Ctas Pagar'!$G:$G,'Ctas Pagar'!$M:$M,'Fluxo de Caixa'!$AY$6,'Ctas Pagar'!$C:$C,'Fluxo de Caixa'!$A47)</f>
        <v>0</v>
      </c>
      <c r="AZ47" s="64">
        <f>SUMIFS('Ctas Pagar'!$G:$G,'Ctas Pagar'!$J:$J,'Fluxo de Caixa'!$AZ$6,'Ctas Pagar'!$C:$C,'Fluxo de Caixa'!$A47)</f>
        <v>0</v>
      </c>
      <c r="BA47" s="64">
        <f>SUMIFS('Ctas Pagar'!$G:$G,'Ctas Pagar'!$M:$M,'Fluxo de Caixa'!$BA$6,'Ctas Pagar'!$C:$C,'Fluxo de Caixa'!$A47)</f>
        <v>0</v>
      </c>
      <c r="BB47" s="64">
        <f>SUMIFS('Ctas Pagar'!$G:$G,'Ctas Pagar'!$J:$J,'Fluxo de Caixa'!$BB$6,'Ctas Pagar'!$C:$C,'Fluxo de Caixa'!$A47)</f>
        <v>0</v>
      </c>
      <c r="BC47" s="64">
        <f>SUMIFS('Ctas Pagar'!$G:$G,'Ctas Pagar'!$M:$M,'Fluxo de Caixa'!$BC$6,'Ctas Pagar'!$C:$C,'Fluxo de Caixa'!$A47)</f>
        <v>0</v>
      </c>
      <c r="BD47" s="64">
        <f>SUMIFS('Ctas Pagar'!$G:$G,'Ctas Pagar'!$J:$J,'Fluxo de Caixa'!$BD$6,'Ctas Pagar'!$C:$C,'Fluxo de Caixa'!$A47)</f>
        <v>0</v>
      </c>
      <c r="BE47" s="64">
        <f>SUMIFS('Ctas Pagar'!$G:$G,'Ctas Pagar'!$M:$M,'Fluxo de Caixa'!$BE$6,'Ctas Pagar'!$C:$C,'Fluxo de Caixa'!$A47)</f>
        <v>0</v>
      </c>
      <c r="BF47" s="64">
        <f>SUMIFS('Ctas Pagar'!$G:$G,'Ctas Pagar'!$J:$J,'Fluxo de Caixa'!$BF$6,'Ctas Pagar'!$C:$C,'Fluxo de Caixa'!$A47)</f>
        <v>0</v>
      </c>
      <c r="BG47" s="64">
        <f>SUMIFS('Ctas Pagar'!$G:$G,'Ctas Pagar'!$M:$M,'Fluxo de Caixa'!$BG$6,'Ctas Pagar'!$C:$C,'Fluxo de Caixa'!$A47)</f>
        <v>0</v>
      </c>
      <c r="BH47" s="64">
        <f>SUMIFS('Ctas Pagar'!$G:$G,'Ctas Pagar'!$J:$J,'Fluxo de Caixa'!$BH$6,'Ctas Pagar'!$C:$C,'Fluxo de Caixa'!$A47)</f>
        <v>0</v>
      </c>
      <c r="BI47" s="64">
        <f>SUMIFS('Ctas Pagar'!$G:$G,'Ctas Pagar'!$M:$M,'Fluxo de Caixa'!$BI$6,'Ctas Pagar'!$C:$C,'Fluxo de Caixa'!$A47)</f>
        <v>0</v>
      </c>
      <c r="BJ47" s="64">
        <f>SUMIFS('Ctas Pagar'!$G:$G,'Ctas Pagar'!$J:$J,'Fluxo de Caixa'!$BJ$6,'Ctas Pagar'!$C:$C,'Fluxo de Caixa'!$A47)</f>
        <v>0</v>
      </c>
      <c r="BK47" s="64">
        <f>SUMIFS('Ctas Pagar'!$G:$G,'Ctas Pagar'!$M:$M,'Fluxo de Caixa'!$BK$6,'Ctas Pagar'!$C:$C,'Fluxo de Caixa'!$A47)</f>
        <v>0</v>
      </c>
      <c r="BL47" s="64">
        <f>SUMIFS('Ctas Pagar'!$G:$G,'Ctas Pagar'!$J:$J,'Fluxo de Caixa'!$BL$6,'Ctas Pagar'!$C:$C,'Fluxo de Caixa'!$A47)</f>
        <v>0</v>
      </c>
      <c r="BM47" s="64">
        <f>SUMIFS('Ctas Pagar'!$G:$G,'Ctas Pagar'!$M:$M,'Fluxo de Caixa'!$BM$6,'Ctas Pagar'!$C:$C,'Fluxo de Caixa'!$A47)</f>
        <v>0</v>
      </c>
      <c r="BN47" s="71"/>
      <c r="BO47" s="71"/>
      <c r="BP47" s="71"/>
      <c r="BQ47" s="71"/>
      <c r="BR47" s="71"/>
    </row>
    <row r="48" spans="1:70">
      <c r="A48" s="29" t="str">
        <f>'Plano de Contas'!A58</f>
        <v>5.1.2 Aluguel de Máquinas de Cartão</v>
      </c>
      <c r="B48" s="60">
        <f>SUMIFS('Ctas Pagar'!$G:$G,'Ctas Pagar'!$J:$J,'Fluxo de Caixa'!$B$6,'Ctas Pagar'!$C:$C,'Fluxo de Caixa'!$A48)</f>
        <v>1000</v>
      </c>
      <c r="C48" s="61">
        <f>SUMIFS('Ctas Pagar'!$G:$G,'Ctas Pagar'!$M:$M,'Fluxo de Caixa'!$C$6,'Ctas Pagar'!$C:$C,'Fluxo de Caixa'!$A48)</f>
        <v>1000</v>
      </c>
      <c r="D48" s="61">
        <f>SUMIFS('Ctas Pagar'!$G:$G,'Ctas Pagar'!$J:$J,'Fluxo de Caixa'!$D$6,'Ctas Pagar'!$C:$C,'Fluxo de Caixa'!$A48)</f>
        <v>0</v>
      </c>
      <c r="E48" s="61">
        <f>SUMIFS('Ctas Pagar'!$G:$G,'Ctas Pagar'!$M:$M,'Fluxo de Caixa'!$E$6,'Ctas Pagar'!$C:$C,'Fluxo de Caixa'!$A48)</f>
        <v>0</v>
      </c>
      <c r="F48" s="61">
        <f>SUMIFS('Ctas Pagar'!$G:$G,'Ctas Pagar'!$J:$J,'Fluxo de Caixa'!$F$6,'Ctas Pagar'!$C:$C,'Fluxo de Caixa'!$A48)</f>
        <v>0</v>
      </c>
      <c r="G48" s="61">
        <f>SUMIFS('Ctas Pagar'!$G:$G,'Ctas Pagar'!$M:$M,'Fluxo de Caixa'!$G$6,'Ctas Pagar'!$C:$C,'Fluxo de Caixa'!$A48)</f>
        <v>0</v>
      </c>
      <c r="H48" s="61">
        <f>SUMIFS('Ctas Pagar'!$G:$G,'Ctas Pagar'!$J:$J,'Fluxo de Caixa'!$H$6,'Ctas Pagar'!$C:$C,'Fluxo de Caixa'!$A48)</f>
        <v>0</v>
      </c>
      <c r="I48" s="61">
        <f>SUMIFS('Ctas Pagar'!$G:$G,'Ctas Pagar'!$M:$M,'Fluxo de Caixa'!$I$6,'Ctas Pagar'!$C:$C,'Fluxo de Caixa'!$A48)</f>
        <v>0</v>
      </c>
      <c r="J48" s="61">
        <f>SUMIFS('Ctas Pagar'!$G:$G,'Ctas Pagar'!$J:$J,'Fluxo de Caixa'!$J$6,'Ctas Pagar'!$C:$C,'Fluxo de Caixa'!$A48)</f>
        <v>0</v>
      </c>
      <c r="K48" s="61">
        <f>SUMIFS('Ctas Pagar'!$G:$G,'Ctas Pagar'!$M:$M,'Fluxo de Caixa'!$K$6,'Ctas Pagar'!$C:$C,'Fluxo de Caixa'!$A48)</f>
        <v>0</v>
      </c>
      <c r="L48" s="61">
        <f>SUMIFS('Ctas Pagar'!$G:$G,'Ctas Pagar'!$J:$J,'Fluxo de Caixa'!$L$6,'Ctas Pagar'!$C:$C,'Fluxo de Caixa'!$A48)</f>
        <v>0</v>
      </c>
      <c r="M48" s="61">
        <f>SUMIFS('Ctas Pagar'!$G:$G,'Ctas Pagar'!$M:$M,'Fluxo de Caixa'!$M$6,'Ctas Pagar'!$C:$C,'Fluxo de Caixa'!$A48)</f>
        <v>0</v>
      </c>
      <c r="N48" s="61">
        <f>SUMIFS('Ctas Pagar'!$G:$G,'Ctas Pagar'!$J:$J,'Fluxo de Caixa'!$N$6,'Ctas Pagar'!$C:$C,'Fluxo de Caixa'!$A48)</f>
        <v>0</v>
      </c>
      <c r="O48" s="61">
        <f>SUMIFS('Ctas Pagar'!$G:$G,'Ctas Pagar'!$M:$M,'Fluxo de Caixa'!$O$6,'Ctas Pagar'!$C:$C,'Fluxo de Caixa'!$A48)</f>
        <v>0</v>
      </c>
      <c r="P48" s="61">
        <f>SUMIFS('Ctas Pagar'!$G:$G,'Ctas Pagar'!$J:$J,'Fluxo de Caixa'!$P$6,'Ctas Pagar'!$C:$C,'Fluxo de Caixa'!$A48)</f>
        <v>0</v>
      </c>
      <c r="Q48" s="61">
        <f>SUMIFS('Ctas Pagar'!$G:$G,'Ctas Pagar'!$M:$M,'Fluxo de Caixa'!$Q$6,'Ctas Pagar'!$C:$C,'Fluxo de Caixa'!$A48)</f>
        <v>0</v>
      </c>
      <c r="R48" s="61">
        <f>SUMIFS('Ctas Pagar'!$G:$G,'Ctas Pagar'!$J:$J,'Fluxo de Caixa'!$R$6,'Ctas Pagar'!$C:$C,'Fluxo de Caixa'!$A48)</f>
        <v>0</v>
      </c>
      <c r="S48" s="61">
        <f>SUMIFS('Ctas Pagar'!$G:$G,'Ctas Pagar'!$M:$M,'Fluxo de Caixa'!$S$6,'Ctas Pagar'!$C:$C,'Fluxo de Caixa'!$A48)</f>
        <v>0</v>
      </c>
      <c r="T48" s="61">
        <f>SUMIFS('Ctas Pagar'!$G:$G,'Ctas Pagar'!$J:$J,'Fluxo de Caixa'!$T$6,'Ctas Pagar'!$C:$C,'Fluxo de Caixa'!$A48)</f>
        <v>0</v>
      </c>
      <c r="U48" s="61">
        <f>SUMIFS('Ctas Pagar'!$G:$G,'Ctas Pagar'!$M:$M,'Fluxo de Caixa'!$U$6,'Ctas Pagar'!$C:$C,'Fluxo de Caixa'!$A48)</f>
        <v>0</v>
      </c>
      <c r="V48" s="61">
        <f>SUMIFS('Ctas Pagar'!$G:$G,'Ctas Pagar'!$J:$J,'Fluxo de Caixa'!$V$6,'Ctas Pagar'!$C:$C,'Fluxo de Caixa'!$A48)</f>
        <v>0</v>
      </c>
      <c r="W48" s="61">
        <f>SUMIFS('Ctas Pagar'!$G:$G,'Ctas Pagar'!$M:$M,'Fluxo de Caixa'!$W$6,'Ctas Pagar'!$C:$C,'Fluxo de Caixa'!$A48)</f>
        <v>0</v>
      </c>
      <c r="X48" s="61">
        <f>SUMIFS('Ctas Pagar'!$G:$G,'Ctas Pagar'!$J:$J,'Fluxo de Caixa'!$X$6,'Ctas Pagar'!$C:$C,'Fluxo de Caixa'!$A48)</f>
        <v>0</v>
      </c>
      <c r="Y48" s="61">
        <f>SUMIFS('Ctas Pagar'!$G:$G,'Ctas Pagar'!$M:$M,'Fluxo de Caixa'!$Y$6,'Ctas Pagar'!$C:$C,'Fluxo de Caixa'!$A48)</f>
        <v>0</v>
      </c>
      <c r="Z48" s="61">
        <f>SUMIFS('Ctas Pagar'!$G:$G,'Ctas Pagar'!$J:$J,'Fluxo de Caixa'!$Z$6,'Ctas Pagar'!$C:$C,'Fluxo de Caixa'!$A48)</f>
        <v>0</v>
      </c>
      <c r="AA48" s="61">
        <f>SUMIFS('Ctas Pagar'!$G:$G,'Ctas Pagar'!$M:$M,'Fluxo de Caixa'!$AA$6,'Ctas Pagar'!$C:$C,'Fluxo de Caixa'!$A48)</f>
        <v>0</v>
      </c>
      <c r="AB48" s="61">
        <f>SUMIFS('Ctas Pagar'!$G:$G,'Ctas Pagar'!$J:$J,'Fluxo de Caixa'!$AB$6,'Ctas Pagar'!$C:$C,'Fluxo de Caixa'!$A48)</f>
        <v>0</v>
      </c>
      <c r="AC48" s="61">
        <f>SUMIFS('Ctas Pagar'!$G:$G,'Ctas Pagar'!$M:$M,'Fluxo de Caixa'!$AC$6,'Ctas Pagar'!$C:$C,'Fluxo de Caixa'!$A48)</f>
        <v>0</v>
      </c>
      <c r="AD48" s="61">
        <f>SUMIFS('Ctas Pagar'!$G:$G,'Ctas Pagar'!$J:$J,'Fluxo de Caixa'!$AD$6,'Ctas Pagar'!$C:$C,'Fluxo de Caixa'!$A48)</f>
        <v>0</v>
      </c>
      <c r="AE48" s="61">
        <f>SUMIFS('Ctas Pagar'!$G:$G,'Ctas Pagar'!$M:$M,'Fluxo de Caixa'!$AE$6,'Ctas Pagar'!$C:$C,'Fluxo de Caixa'!$A48)</f>
        <v>0</v>
      </c>
      <c r="AF48" s="61">
        <f>SUMIFS('Ctas Pagar'!$G:$G,'Ctas Pagar'!$J:$J,'Fluxo de Caixa'!$AF$6,'Ctas Pagar'!$C:$C,'Fluxo de Caixa'!$A48)</f>
        <v>0</v>
      </c>
      <c r="AG48" s="61">
        <f>SUMIFS('Ctas Pagar'!$G:$G,'Ctas Pagar'!$M:$M,'Fluxo de Caixa'!$AG$6,'Ctas Pagar'!$C:$C,'Fluxo de Caixa'!$A48)</f>
        <v>0</v>
      </c>
      <c r="AH48" s="61">
        <f>SUMIFS('Ctas Pagar'!$G:$G,'Ctas Pagar'!$J:$J,'Fluxo de Caixa'!$AH$6,'Ctas Pagar'!$C:$C,'Fluxo de Caixa'!$A48)</f>
        <v>0</v>
      </c>
      <c r="AI48" s="61">
        <f>SUMIFS('Ctas Pagar'!$G:$G,'Ctas Pagar'!$M:$M,'Fluxo de Caixa'!$AI$6,'Ctas Pagar'!$C:$C,'Fluxo de Caixa'!$A48)</f>
        <v>0</v>
      </c>
      <c r="AJ48" s="61">
        <f>SUMIFS('Ctas Pagar'!$G:$G,'Ctas Pagar'!$J:$J,'Fluxo de Caixa'!$AJ$6,'Ctas Pagar'!$C:$C,'Fluxo de Caixa'!$A48)</f>
        <v>0</v>
      </c>
      <c r="AK48" s="61">
        <f>SUMIFS('Ctas Pagar'!$G:$G,'Ctas Pagar'!$M:$M,'Fluxo de Caixa'!$AK$6,'Ctas Pagar'!$C:$C,'Fluxo de Caixa'!$A48)</f>
        <v>0</v>
      </c>
      <c r="AL48" s="61">
        <f>SUMIFS('Ctas Pagar'!$G:$G,'Ctas Pagar'!$J:$J,'Fluxo de Caixa'!$AL$6,'Ctas Pagar'!$C:$C,'Fluxo de Caixa'!$A48)</f>
        <v>0</v>
      </c>
      <c r="AM48" s="61">
        <f>SUMIFS('Ctas Pagar'!$G:$G,'Ctas Pagar'!$M:$M,'Fluxo de Caixa'!$AM$6,'Ctas Pagar'!$C:$C,'Fluxo de Caixa'!$A48)</f>
        <v>0</v>
      </c>
      <c r="AN48" s="61">
        <f>SUMIFS('Ctas Pagar'!$G:$G,'Ctas Pagar'!$J:$J,'Fluxo de Caixa'!$AN$6,'Ctas Pagar'!$C:$C,'Fluxo de Caixa'!$A48)</f>
        <v>0</v>
      </c>
      <c r="AO48" s="61">
        <f>SUMIFS('Ctas Pagar'!$G:$G,'Ctas Pagar'!$M:$M,'Fluxo de Caixa'!$AO$6,'Ctas Pagar'!$C:$C,'Fluxo de Caixa'!$A48)</f>
        <v>0</v>
      </c>
      <c r="AP48" s="61">
        <f>SUMIFS('Ctas Pagar'!$G:$G,'Ctas Pagar'!$J:$J,'Fluxo de Caixa'!$AP$6,'Ctas Pagar'!$C:$C,'Fluxo de Caixa'!$A48)</f>
        <v>0</v>
      </c>
      <c r="AQ48" s="61">
        <f>SUMIFS('Ctas Pagar'!$G:$G,'Ctas Pagar'!$M:$M,'Fluxo de Caixa'!$AQ$6,'Ctas Pagar'!$C:$C,'Fluxo de Caixa'!$A48)</f>
        <v>0</v>
      </c>
      <c r="AR48" s="61">
        <f>SUMIFS('Ctas Pagar'!$G:$G,'Ctas Pagar'!$J:$J,'Fluxo de Caixa'!$AR$6,'Ctas Pagar'!$C:$C,'Fluxo de Caixa'!$A48)</f>
        <v>0</v>
      </c>
      <c r="AS48" s="61">
        <f>SUMIFS('Ctas Pagar'!$G:$G,'Ctas Pagar'!$M:$M,'Fluxo de Caixa'!$AS$6,'Ctas Pagar'!$C:$C,'Fluxo de Caixa'!$A48)</f>
        <v>0</v>
      </c>
      <c r="AT48" s="61">
        <f>SUMIFS('Ctas Pagar'!$G:$G,'Ctas Pagar'!$J:$J,'Fluxo de Caixa'!$AT$6,'Ctas Pagar'!$C:$C,'Fluxo de Caixa'!$A48)</f>
        <v>0</v>
      </c>
      <c r="AU48" s="61">
        <f>SUMIFS('Ctas Pagar'!$G:$G,'Ctas Pagar'!$M:$M,'Fluxo de Caixa'!$AU$6,'Ctas Pagar'!$C:$C,'Fluxo de Caixa'!$A48)</f>
        <v>0</v>
      </c>
      <c r="AV48" s="61">
        <f>SUMIFS('Ctas Pagar'!$G:$G,'Ctas Pagar'!$J:$J,'Fluxo de Caixa'!$AV$6,'Ctas Pagar'!$C:$C,'Fluxo de Caixa'!$A48)</f>
        <v>0</v>
      </c>
      <c r="AW48" s="61">
        <f>SUMIFS('Ctas Pagar'!$G:$G,'Ctas Pagar'!$M:$M,'Fluxo de Caixa'!$AW$6,'Ctas Pagar'!$C:$C,'Fluxo de Caixa'!$A48)</f>
        <v>0</v>
      </c>
      <c r="AX48" s="61">
        <f>SUMIFS('Ctas Pagar'!$G:$G,'Ctas Pagar'!$J:$J,'Fluxo de Caixa'!$AX$6,'Ctas Pagar'!$C:$C,'Fluxo de Caixa'!$A48)</f>
        <v>0</v>
      </c>
      <c r="AY48" s="61">
        <f>SUMIFS('Ctas Pagar'!$G:$G,'Ctas Pagar'!$M:$M,'Fluxo de Caixa'!$AY$6,'Ctas Pagar'!$C:$C,'Fluxo de Caixa'!$A48)</f>
        <v>0</v>
      </c>
      <c r="AZ48" s="61">
        <f>SUMIFS('Ctas Pagar'!$G:$G,'Ctas Pagar'!$J:$J,'Fluxo de Caixa'!$AZ$6,'Ctas Pagar'!$C:$C,'Fluxo de Caixa'!$A48)</f>
        <v>0</v>
      </c>
      <c r="BA48" s="61">
        <f>SUMIFS('Ctas Pagar'!$G:$G,'Ctas Pagar'!$M:$M,'Fluxo de Caixa'!$BA$6,'Ctas Pagar'!$C:$C,'Fluxo de Caixa'!$A48)</f>
        <v>0</v>
      </c>
      <c r="BB48" s="61">
        <f>SUMIFS('Ctas Pagar'!$G:$G,'Ctas Pagar'!$J:$J,'Fluxo de Caixa'!$BB$6,'Ctas Pagar'!$C:$C,'Fluxo de Caixa'!$A48)</f>
        <v>0</v>
      </c>
      <c r="BC48" s="61">
        <f>SUMIFS('Ctas Pagar'!$G:$G,'Ctas Pagar'!$M:$M,'Fluxo de Caixa'!$BC$6,'Ctas Pagar'!$C:$C,'Fluxo de Caixa'!$A48)</f>
        <v>0</v>
      </c>
      <c r="BD48" s="61">
        <f>SUMIFS('Ctas Pagar'!$G:$G,'Ctas Pagar'!$J:$J,'Fluxo de Caixa'!$BD$6,'Ctas Pagar'!$C:$C,'Fluxo de Caixa'!$A48)</f>
        <v>0</v>
      </c>
      <c r="BE48" s="61">
        <f>SUMIFS('Ctas Pagar'!$G:$G,'Ctas Pagar'!$M:$M,'Fluxo de Caixa'!$BE$6,'Ctas Pagar'!$C:$C,'Fluxo de Caixa'!$A48)</f>
        <v>0</v>
      </c>
      <c r="BF48" s="61">
        <f>SUMIFS('Ctas Pagar'!$G:$G,'Ctas Pagar'!$J:$J,'Fluxo de Caixa'!$BF$6,'Ctas Pagar'!$C:$C,'Fluxo de Caixa'!$A48)</f>
        <v>0</v>
      </c>
      <c r="BG48" s="61">
        <f>SUMIFS('Ctas Pagar'!$G:$G,'Ctas Pagar'!$M:$M,'Fluxo de Caixa'!$BG$6,'Ctas Pagar'!$C:$C,'Fluxo de Caixa'!$A48)</f>
        <v>0</v>
      </c>
      <c r="BH48" s="61">
        <f>SUMIFS('Ctas Pagar'!$G:$G,'Ctas Pagar'!$J:$J,'Fluxo de Caixa'!$BH$6,'Ctas Pagar'!$C:$C,'Fluxo de Caixa'!$A48)</f>
        <v>0</v>
      </c>
      <c r="BI48" s="61">
        <f>SUMIFS('Ctas Pagar'!$G:$G,'Ctas Pagar'!$M:$M,'Fluxo de Caixa'!$BI$6,'Ctas Pagar'!$C:$C,'Fluxo de Caixa'!$A48)</f>
        <v>0</v>
      </c>
      <c r="BJ48" s="61">
        <f>SUMIFS('Ctas Pagar'!$G:$G,'Ctas Pagar'!$J:$J,'Fluxo de Caixa'!$BJ$6,'Ctas Pagar'!$C:$C,'Fluxo de Caixa'!$A48)</f>
        <v>0</v>
      </c>
      <c r="BK48" s="61">
        <f>SUMIFS('Ctas Pagar'!$G:$G,'Ctas Pagar'!$M:$M,'Fluxo de Caixa'!$BK$6,'Ctas Pagar'!$C:$C,'Fluxo de Caixa'!$A48)</f>
        <v>0</v>
      </c>
      <c r="BL48" s="61">
        <f>SUMIFS('Ctas Pagar'!$G:$G,'Ctas Pagar'!$J:$J,'Fluxo de Caixa'!$BL$6,'Ctas Pagar'!$C:$C,'Fluxo de Caixa'!$A48)</f>
        <v>0</v>
      </c>
      <c r="BM48" s="61">
        <f>SUMIFS('Ctas Pagar'!$G:$G,'Ctas Pagar'!$M:$M,'Fluxo de Caixa'!$BM$6,'Ctas Pagar'!$C:$C,'Fluxo de Caixa'!$A48)</f>
        <v>0</v>
      </c>
      <c r="BN48" s="71"/>
      <c r="BO48" s="71"/>
      <c r="BP48" s="71"/>
      <c r="BQ48" s="71"/>
      <c r="BR48" s="71"/>
    </row>
    <row r="49" spans="1:70">
      <c r="A49" s="29" t="str">
        <f>'Plano de Contas'!A59</f>
        <v>5.1.3 Tarifas DOC/TED</v>
      </c>
      <c r="B49" s="60">
        <f>SUMIFS('Ctas Pagar'!$G:$G,'Ctas Pagar'!$J:$J,'Fluxo de Caixa'!$B$6,'Ctas Pagar'!$C:$C,'Fluxo de Caixa'!$A49)</f>
        <v>1000</v>
      </c>
      <c r="C49" s="61">
        <f>SUMIFS('Ctas Pagar'!$G:$G,'Ctas Pagar'!$M:$M,'Fluxo de Caixa'!$C$6,'Ctas Pagar'!$C:$C,'Fluxo de Caixa'!$A49)</f>
        <v>1000</v>
      </c>
      <c r="D49" s="61">
        <f>SUMIFS('Ctas Pagar'!$G:$G,'Ctas Pagar'!$J:$J,'Fluxo de Caixa'!$D$6,'Ctas Pagar'!$C:$C,'Fluxo de Caixa'!$A49)</f>
        <v>0</v>
      </c>
      <c r="E49" s="61">
        <f>SUMIFS('Ctas Pagar'!$G:$G,'Ctas Pagar'!$M:$M,'Fluxo de Caixa'!$E$6,'Ctas Pagar'!$C:$C,'Fluxo de Caixa'!$A49)</f>
        <v>0</v>
      </c>
      <c r="F49" s="61">
        <f>SUMIFS('Ctas Pagar'!$G:$G,'Ctas Pagar'!$J:$J,'Fluxo de Caixa'!$F$6,'Ctas Pagar'!$C:$C,'Fluxo de Caixa'!$A49)</f>
        <v>0</v>
      </c>
      <c r="G49" s="61">
        <f>SUMIFS('Ctas Pagar'!$G:$G,'Ctas Pagar'!$M:$M,'Fluxo de Caixa'!$G$6,'Ctas Pagar'!$C:$C,'Fluxo de Caixa'!$A49)</f>
        <v>0</v>
      </c>
      <c r="H49" s="61">
        <f>SUMIFS('Ctas Pagar'!$G:$G,'Ctas Pagar'!$J:$J,'Fluxo de Caixa'!$H$6,'Ctas Pagar'!$C:$C,'Fluxo de Caixa'!$A49)</f>
        <v>0</v>
      </c>
      <c r="I49" s="61">
        <f>SUMIFS('Ctas Pagar'!$G:$G,'Ctas Pagar'!$M:$M,'Fluxo de Caixa'!$I$6,'Ctas Pagar'!$C:$C,'Fluxo de Caixa'!$A49)</f>
        <v>0</v>
      </c>
      <c r="J49" s="61">
        <f>SUMIFS('Ctas Pagar'!$G:$G,'Ctas Pagar'!$J:$J,'Fluxo de Caixa'!$J$6,'Ctas Pagar'!$C:$C,'Fluxo de Caixa'!$A49)</f>
        <v>0</v>
      </c>
      <c r="K49" s="61">
        <f>SUMIFS('Ctas Pagar'!$G:$G,'Ctas Pagar'!$M:$M,'Fluxo de Caixa'!$K$6,'Ctas Pagar'!$C:$C,'Fluxo de Caixa'!$A49)</f>
        <v>0</v>
      </c>
      <c r="L49" s="61">
        <f>SUMIFS('Ctas Pagar'!$G:$G,'Ctas Pagar'!$J:$J,'Fluxo de Caixa'!$L$6,'Ctas Pagar'!$C:$C,'Fluxo de Caixa'!$A49)</f>
        <v>0</v>
      </c>
      <c r="M49" s="61">
        <f>SUMIFS('Ctas Pagar'!$G:$G,'Ctas Pagar'!$M:$M,'Fluxo de Caixa'!$M$6,'Ctas Pagar'!$C:$C,'Fluxo de Caixa'!$A49)</f>
        <v>0</v>
      </c>
      <c r="N49" s="61">
        <f>SUMIFS('Ctas Pagar'!$G:$G,'Ctas Pagar'!$J:$J,'Fluxo de Caixa'!$N$6,'Ctas Pagar'!$C:$C,'Fluxo de Caixa'!$A49)</f>
        <v>0</v>
      </c>
      <c r="O49" s="61">
        <f>SUMIFS('Ctas Pagar'!$G:$G,'Ctas Pagar'!$M:$M,'Fluxo de Caixa'!$O$6,'Ctas Pagar'!$C:$C,'Fluxo de Caixa'!$A49)</f>
        <v>0</v>
      </c>
      <c r="P49" s="61">
        <f>SUMIFS('Ctas Pagar'!$G:$G,'Ctas Pagar'!$J:$J,'Fluxo de Caixa'!$P$6,'Ctas Pagar'!$C:$C,'Fluxo de Caixa'!$A49)</f>
        <v>0</v>
      </c>
      <c r="Q49" s="61">
        <f>SUMIFS('Ctas Pagar'!$G:$G,'Ctas Pagar'!$M:$M,'Fluxo de Caixa'!$Q$6,'Ctas Pagar'!$C:$C,'Fluxo de Caixa'!$A49)</f>
        <v>0</v>
      </c>
      <c r="R49" s="61">
        <f>SUMIFS('Ctas Pagar'!$G:$G,'Ctas Pagar'!$J:$J,'Fluxo de Caixa'!$R$6,'Ctas Pagar'!$C:$C,'Fluxo de Caixa'!$A49)</f>
        <v>0</v>
      </c>
      <c r="S49" s="61">
        <f>SUMIFS('Ctas Pagar'!$G:$G,'Ctas Pagar'!$M:$M,'Fluxo de Caixa'!$S$6,'Ctas Pagar'!$C:$C,'Fluxo de Caixa'!$A49)</f>
        <v>0</v>
      </c>
      <c r="T49" s="61">
        <f>SUMIFS('Ctas Pagar'!$G:$G,'Ctas Pagar'!$J:$J,'Fluxo de Caixa'!$T$6,'Ctas Pagar'!$C:$C,'Fluxo de Caixa'!$A49)</f>
        <v>0</v>
      </c>
      <c r="U49" s="61">
        <f>SUMIFS('Ctas Pagar'!$G:$G,'Ctas Pagar'!$M:$M,'Fluxo de Caixa'!$U$6,'Ctas Pagar'!$C:$C,'Fluxo de Caixa'!$A49)</f>
        <v>0</v>
      </c>
      <c r="V49" s="61">
        <f>SUMIFS('Ctas Pagar'!$G:$G,'Ctas Pagar'!$J:$J,'Fluxo de Caixa'!$V$6,'Ctas Pagar'!$C:$C,'Fluxo de Caixa'!$A49)</f>
        <v>0</v>
      </c>
      <c r="W49" s="61">
        <f>SUMIFS('Ctas Pagar'!$G:$G,'Ctas Pagar'!$M:$M,'Fluxo de Caixa'!$W$6,'Ctas Pagar'!$C:$C,'Fluxo de Caixa'!$A49)</f>
        <v>0</v>
      </c>
      <c r="X49" s="61">
        <f>SUMIFS('Ctas Pagar'!$G:$G,'Ctas Pagar'!$J:$J,'Fluxo de Caixa'!$X$6,'Ctas Pagar'!$C:$C,'Fluxo de Caixa'!$A49)</f>
        <v>0</v>
      </c>
      <c r="Y49" s="61">
        <f>SUMIFS('Ctas Pagar'!$G:$G,'Ctas Pagar'!$M:$M,'Fluxo de Caixa'!$Y$6,'Ctas Pagar'!$C:$C,'Fluxo de Caixa'!$A49)</f>
        <v>0</v>
      </c>
      <c r="Z49" s="61">
        <f>SUMIFS('Ctas Pagar'!$G:$G,'Ctas Pagar'!$J:$J,'Fluxo de Caixa'!$Z$6,'Ctas Pagar'!$C:$C,'Fluxo de Caixa'!$A49)</f>
        <v>0</v>
      </c>
      <c r="AA49" s="61">
        <f>SUMIFS('Ctas Pagar'!$G:$G,'Ctas Pagar'!$M:$M,'Fluxo de Caixa'!$AA$6,'Ctas Pagar'!$C:$C,'Fluxo de Caixa'!$A49)</f>
        <v>0</v>
      </c>
      <c r="AB49" s="61">
        <f>SUMIFS('Ctas Pagar'!$G:$G,'Ctas Pagar'!$J:$J,'Fluxo de Caixa'!$AB$6,'Ctas Pagar'!$C:$C,'Fluxo de Caixa'!$A49)</f>
        <v>0</v>
      </c>
      <c r="AC49" s="61">
        <f>SUMIFS('Ctas Pagar'!$G:$G,'Ctas Pagar'!$M:$M,'Fluxo de Caixa'!$AC$6,'Ctas Pagar'!$C:$C,'Fluxo de Caixa'!$A49)</f>
        <v>0</v>
      </c>
      <c r="AD49" s="61">
        <f>SUMIFS('Ctas Pagar'!$G:$G,'Ctas Pagar'!$J:$J,'Fluxo de Caixa'!$AD$6,'Ctas Pagar'!$C:$C,'Fluxo de Caixa'!$A49)</f>
        <v>0</v>
      </c>
      <c r="AE49" s="61">
        <f>SUMIFS('Ctas Pagar'!$G:$G,'Ctas Pagar'!$M:$M,'Fluxo de Caixa'!$AE$6,'Ctas Pagar'!$C:$C,'Fluxo de Caixa'!$A49)</f>
        <v>0</v>
      </c>
      <c r="AF49" s="61">
        <f>SUMIFS('Ctas Pagar'!$G:$G,'Ctas Pagar'!$J:$J,'Fluxo de Caixa'!$AF$6,'Ctas Pagar'!$C:$C,'Fluxo de Caixa'!$A49)</f>
        <v>0</v>
      </c>
      <c r="AG49" s="61">
        <f>SUMIFS('Ctas Pagar'!$G:$G,'Ctas Pagar'!$M:$M,'Fluxo de Caixa'!$AG$6,'Ctas Pagar'!$C:$C,'Fluxo de Caixa'!$A49)</f>
        <v>0</v>
      </c>
      <c r="AH49" s="61">
        <f>SUMIFS('Ctas Pagar'!$G:$G,'Ctas Pagar'!$J:$J,'Fluxo de Caixa'!$AH$6,'Ctas Pagar'!$C:$C,'Fluxo de Caixa'!$A49)</f>
        <v>0</v>
      </c>
      <c r="AI49" s="61">
        <f>SUMIFS('Ctas Pagar'!$G:$G,'Ctas Pagar'!$M:$M,'Fluxo de Caixa'!$AI$6,'Ctas Pagar'!$C:$C,'Fluxo de Caixa'!$A49)</f>
        <v>0</v>
      </c>
      <c r="AJ49" s="61">
        <f>SUMIFS('Ctas Pagar'!$G:$G,'Ctas Pagar'!$J:$J,'Fluxo de Caixa'!$AJ$6,'Ctas Pagar'!$C:$C,'Fluxo de Caixa'!$A49)</f>
        <v>0</v>
      </c>
      <c r="AK49" s="61">
        <f>SUMIFS('Ctas Pagar'!$G:$G,'Ctas Pagar'!$M:$M,'Fluxo de Caixa'!$AK$6,'Ctas Pagar'!$C:$C,'Fluxo de Caixa'!$A49)</f>
        <v>0</v>
      </c>
      <c r="AL49" s="61">
        <f>SUMIFS('Ctas Pagar'!$G:$G,'Ctas Pagar'!$J:$J,'Fluxo de Caixa'!$AL$6,'Ctas Pagar'!$C:$C,'Fluxo de Caixa'!$A49)</f>
        <v>0</v>
      </c>
      <c r="AM49" s="61">
        <f>SUMIFS('Ctas Pagar'!$G:$G,'Ctas Pagar'!$M:$M,'Fluxo de Caixa'!$AM$6,'Ctas Pagar'!$C:$C,'Fluxo de Caixa'!$A49)</f>
        <v>0</v>
      </c>
      <c r="AN49" s="61">
        <f>SUMIFS('Ctas Pagar'!$G:$G,'Ctas Pagar'!$J:$J,'Fluxo de Caixa'!$AN$6,'Ctas Pagar'!$C:$C,'Fluxo de Caixa'!$A49)</f>
        <v>0</v>
      </c>
      <c r="AO49" s="61">
        <f>SUMIFS('Ctas Pagar'!$G:$G,'Ctas Pagar'!$M:$M,'Fluxo de Caixa'!$AO$6,'Ctas Pagar'!$C:$C,'Fluxo de Caixa'!$A49)</f>
        <v>0</v>
      </c>
      <c r="AP49" s="61">
        <f>SUMIFS('Ctas Pagar'!$G:$G,'Ctas Pagar'!$J:$J,'Fluxo de Caixa'!$AP$6,'Ctas Pagar'!$C:$C,'Fluxo de Caixa'!$A49)</f>
        <v>0</v>
      </c>
      <c r="AQ49" s="61">
        <f>SUMIFS('Ctas Pagar'!$G:$G,'Ctas Pagar'!$M:$M,'Fluxo de Caixa'!$AQ$6,'Ctas Pagar'!$C:$C,'Fluxo de Caixa'!$A49)</f>
        <v>0</v>
      </c>
      <c r="AR49" s="61">
        <f>SUMIFS('Ctas Pagar'!$G:$G,'Ctas Pagar'!$J:$J,'Fluxo de Caixa'!$AR$6,'Ctas Pagar'!$C:$C,'Fluxo de Caixa'!$A49)</f>
        <v>0</v>
      </c>
      <c r="AS49" s="61">
        <f>SUMIFS('Ctas Pagar'!$G:$G,'Ctas Pagar'!$M:$M,'Fluxo de Caixa'!$AS$6,'Ctas Pagar'!$C:$C,'Fluxo de Caixa'!$A49)</f>
        <v>0</v>
      </c>
      <c r="AT49" s="61">
        <f>SUMIFS('Ctas Pagar'!$G:$G,'Ctas Pagar'!$J:$J,'Fluxo de Caixa'!$AT$6,'Ctas Pagar'!$C:$C,'Fluxo de Caixa'!$A49)</f>
        <v>0</v>
      </c>
      <c r="AU49" s="61">
        <f>SUMIFS('Ctas Pagar'!$G:$G,'Ctas Pagar'!$M:$M,'Fluxo de Caixa'!$AU$6,'Ctas Pagar'!$C:$C,'Fluxo de Caixa'!$A49)</f>
        <v>0</v>
      </c>
      <c r="AV49" s="61">
        <f>SUMIFS('Ctas Pagar'!$G:$G,'Ctas Pagar'!$J:$J,'Fluxo de Caixa'!$AV$6,'Ctas Pagar'!$C:$C,'Fluxo de Caixa'!$A49)</f>
        <v>0</v>
      </c>
      <c r="AW49" s="61">
        <f>SUMIFS('Ctas Pagar'!$G:$G,'Ctas Pagar'!$M:$M,'Fluxo de Caixa'!$AW$6,'Ctas Pagar'!$C:$C,'Fluxo de Caixa'!$A49)</f>
        <v>0</v>
      </c>
      <c r="AX49" s="61">
        <f>SUMIFS('Ctas Pagar'!$G:$G,'Ctas Pagar'!$J:$J,'Fluxo de Caixa'!$AX$6,'Ctas Pagar'!$C:$C,'Fluxo de Caixa'!$A49)</f>
        <v>0</v>
      </c>
      <c r="AY49" s="61">
        <f>SUMIFS('Ctas Pagar'!$G:$G,'Ctas Pagar'!$M:$M,'Fluxo de Caixa'!$AY$6,'Ctas Pagar'!$C:$C,'Fluxo de Caixa'!$A49)</f>
        <v>0</v>
      </c>
      <c r="AZ49" s="61">
        <f>SUMIFS('Ctas Pagar'!$G:$G,'Ctas Pagar'!$J:$J,'Fluxo de Caixa'!$AZ$6,'Ctas Pagar'!$C:$C,'Fluxo de Caixa'!$A49)</f>
        <v>0</v>
      </c>
      <c r="BA49" s="61">
        <f>SUMIFS('Ctas Pagar'!$G:$G,'Ctas Pagar'!$M:$M,'Fluxo de Caixa'!$BA$6,'Ctas Pagar'!$C:$C,'Fluxo de Caixa'!$A49)</f>
        <v>0</v>
      </c>
      <c r="BB49" s="61">
        <f>SUMIFS('Ctas Pagar'!$G:$G,'Ctas Pagar'!$J:$J,'Fluxo de Caixa'!$BB$6,'Ctas Pagar'!$C:$C,'Fluxo de Caixa'!$A49)</f>
        <v>0</v>
      </c>
      <c r="BC49" s="61">
        <f>SUMIFS('Ctas Pagar'!$G:$G,'Ctas Pagar'!$M:$M,'Fluxo de Caixa'!$BC$6,'Ctas Pagar'!$C:$C,'Fluxo de Caixa'!$A49)</f>
        <v>0</v>
      </c>
      <c r="BD49" s="61">
        <f>SUMIFS('Ctas Pagar'!$G:$G,'Ctas Pagar'!$J:$J,'Fluxo de Caixa'!$BD$6,'Ctas Pagar'!$C:$C,'Fluxo de Caixa'!$A49)</f>
        <v>0</v>
      </c>
      <c r="BE49" s="61">
        <f>SUMIFS('Ctas Pagar'!$G:$G,'Ctas Pagar'!$M:$M,'Fluxo de Caixa'!$BE$6,'Ctas Pagar'!$C:$C,'Fluxo de Caixa'!$A49)</f>
        <v>0</v>
      </c>
      <c r="BF49" s="61">
        <f>SUMIFS('Ctas Pagar'!$G:$G,'Ctas Pagar'!$J:$J,'Fluxo de Caixa'!$BF$6,'Ctas Pagar'!$C:$C,'Fluxo de Caixa'!$A49)</f>
        <v>0</v>
      </c>
      <c r="BG49" s="61">
        <f>SUMIFS('Ctas Pagar'!$G:$G,'Ctas Pagar'!$M:$M,'Fluxo de Caixa'!$BG$6,'Ctas Pagar'!$C:$C,'Fluxo de Caixa'!$A49)</f>
        <v>0</v>
      </c>
      <c r="BH49" s="61">
        <f>SUMIFS('Ctas Pagar'!$G:$G,'Ctas Pagar'!$J:$J,'Fluxo de Caixa'!$BH$6,'Ctas Pagar'!$C:$C,'Fluxo de Caixa'!$A49)</f>
        <v>0</v>
      </c>
      <c r="BI49" s="61">
        <f>SUMIFS('Ctas Pagar'!$G:$G,'Ctas Pagar'!$M:$M,'Fluxo de Caixa'!$BI$6,'Ctas Pagar'!$C:$C,'Fluxo de Caixa'!$A49)</f>
        <v>0</v>
      </c>
      <c r="BJ49" s="61">
        <f>SUMIFS('Ctas Pagar'!$G:$G,'Ctas Pagar'!$J:$J,'Fluxo de Caixa'!$BJ$6,'Ctas Pagar'!$C:$C,'Fluxo de Caixa'!$A49)</f>
        <v>0</v>
      </c>
      <c r="BK49" s="61">
        <f>SUMIFS('Ctas Pagar'!$G:$G,'Ctas Pagar'!$M:$M,'Fluxo de Caixa'!$BK$6,'Ctas Pagar'!$C:$C,'Fluxo de Caixa'!$A49)</f>
        <v>0</v>
      </c>
      <c r="BL49" s="61">
        <f>SUMIFS('Ctas Pagar'!$G:$G,'Ctas Pagar'!$J:$J,'Fluxo de Caixa'!$BL$6,'Ctas Pagar'!$C:$C,'Fluxo de Caixa'!$A49)</f>
        <v>0</v>
      </c>
      <c r="BM49" s="61">
        <f>SUMIFS('Ctas Pagar'!$G:$G,'Ctas Pagar'!$M:$M,'Fluxo de Caixa'!$BM$6,'Ctas Pagar'!$C:$C,'Fluxo de Caixa'!$A49)</f>
        <v>0</v>
      </c>
      <c r="BN49" s="71"/>
      <c r="BO49" s="71"/>
      <c r="BP49" s="71"/>
      <c r="BQ49" s="71"/>
      <c r="BR49" s="71"/>
    </row>
    <row r="50" spans="1:70">
      <c r="A50" s="29" t="str">
        <f>'Plano de Contas'!A60</f>
        <v>5.1.99 Outros custos com despesas financeiras</v>
      </c>
      <c r="B50" s="60">
        <f>SUMIFS('Ctas Pagar'!$G:$G,'Ctas Pagar'!$J:$J,'Fluxo de Caixa'!$B$6,'Ctas Pagar'!$C:$C,'Fluxo de Caixa'!$A50)</f>
        <v>1000</v>
      </c>
      <c r="C50" s="61">
        <f>SUMIFS('Ctas Pagar'!$G:$G,'Ctas Pagar'!$M:$M,'Fluxo de Caixa'!$C$6,'Ctas Pagar'!$C:$C,'Fluxo de Caixa'!$A50)</f>
        <v>1000</v>
      </c>
      <c r="D50" s="61">
        <f>SUMIFS('Ctas Pagar'!$G:$G,'Ctas Pagar'!$J:$J,'Fluxo de Caixa'!$D$6,'Ctas Pagar'!$C:$C,'Fluxo de Caixa'!$A50)</f>
        <v>0</v>
      </c>
      <c r="E50" s="61">
        <f>SUMIFS('Ctas Pagar'!$G:$G,'Ctas Pagar'!$M:$M,'Fluxo de Caixa'!$E$6,'Ctas Pagar'!$C:$C,'Fluxo de Caixa'!$A50)</f>
        <v>0</v>
      </c>
      <c r="F50" s="61">
        <f>SUMIFS('Ctas Pagar'!$G:$G,'Ctas Pagar'!$J:$J,'Fluxo de Caixa'!$F$6,'Ctas Pagar'!$C:$C,'Fluxo de Caixa'!$A50)</f>
        <v>0</v>
      </c>
      <c r="G50" s="61">
        <f>SUMIFS('Ctas Pagar'!$G:$G,'Ctas Pagar'!$M:$M,'Fluxo de Caixa'!$G$6,'Ctas Pagar'!$C:$C,'Fluxo de Caixa'!$A50)</f>
        <v>0</v>
      </c>
      <c r="H50" s="61">
        <f>SUMIFS('Ctas Pagar'!$G:$G,'Ctas Pagar'!$J:$J,'Fluxo de Caixa'!$H$6,'Ctas Pagar'!$C:$C,'Fluxo de Caixa'!$A50)</f>
        <v>0</v>
      </c>
      <c r="I50" s="61">
        <f>SUMIFS('Ctas Pagar'!$G:$G,'Ctas Pagar'!$M:$M,'Fluxo de Caixa'!$I$6,'Ctas Pagar'!$C:$C,'Fluxo de Caixa'!$A50)</f>
        <v>0</v>
      </c>
      <c r="J50" s="61">
        <f>SUMIFS('Ctas Pagar'!$G:$G,'Ctas Pagar'!$J:$J,'Fluxo de Caixa'!$J$6,'Ctas Pagar'!$C:$C,'Fluxo de Caixa'!$A50)</f>
        <v>0</v>
      </c>
      <c r="K50" s="61">
        <f>SUMIFS('Ctas Pagar'!$G:$G,'Ctas Pagar'!$M:$M,'Fluxo de Caixa'!$K$6,'Ctas Pagar'!$C:$C,'Fluxo de Caixa'!$A50)</f>
        <v>0</v>
      </c>
      <c r="L50" s="61">
        <f>SUMIFS('Ctas Pagar'!$G:$G,'Ctas Pagar'!$J:$J,'Fluxo de Caixa'!$L$6,'Ctas Pagar'!$C:$C,'Fluxo de Caixa'!$A50)</f>
        <v>0</v>
      </c>
      <c r="M50" s="61">
        <f>SUMIFS('Ctas Pagar'!$G:$G,'Ctas Pagar'!$M:$M,'Fluxo de Caixa'!$M$6,'Ctas Pagar'!$C:$C,'Fluxo de Caixa'!$A50)</f>
        <v>0</v>
      </c>
      <c r="N50" s="61">
        <f>SUMIFS('Ctas Pagar'!$G:$G,'Ctas Pagar'!$J:$J,'Fluxo de Caixa'!$N$6,'Ctas Pagar'!$C:$C,'Fluxo de Caixa'!$A50)</f>
        <v>0</v>
      </c>
      <c r="O50" s="61">
        <f>SUMIFS('Ctas Pagar'!$G:$G,'Ctas Pagar'!$M:$M,'Fluxo de Caixa'!$O$6,'Ctas Pagar'!$C:$C,'Fluxo de Caixa'!$A50)</f>
        <v>0</v>
      </c>
      <c r="P50" s="61">
        <f>SUMIFS('Ctas Pagar'!$G:$G,'Ctas Pagar'!$J:$J,'Fluxo de Caixa'!$P$6,'Ctas Pagar'!$C:$C,'Fluxo de Caixa'!$A50)</f>
        <v>0</v>
      </c>
      <c r="Q50" s="61">
        <f>SUMIFS('Ctas Pagar'!$G:$G,'Ctas Pagar'!$M:$M,'Fluxo de Caixa'!$Q$6,'Ctas Pagar'!$C:$C,'Fluxo de Caixa'!$A50)</f>
        <v>0</v>
      </c>
      <c r="R50" s="61">
        <f>SUMIFS('Ctas Pagar'!$G:$G,'Ctas Pagar'!$J:$J,'Fluxo de Caixa'!$R$6,'Ctas Pagar'!$C:$C,'Fluxo de Caixa'!$A50)</f>
        <v>0</v>
      </c>
      <c r="S50" s="61">
        <f>SUMIFS('Ctas Pagar'!$G:$G,'Ctas Pagar'!$M:$M,'Fluxo de Caixa'!$S$6,'Ctas Pagar'!$C:$C,'Fluxo de Caixa'!$A50)</f>
        <v>0</v>
      </c>
      <c r="T50" s="61">
        <f>SUMIFS('Ctas Pagar'!$G:$G,'Ctas Pagar'!$J:$J,'Fluxo de Caixa'!$T$6,'Ctas Pagar'!$C:$C,'Fluxo de Caixa'!$A50)</f>
        <v>0</v>
      </c>
      <c r="U50" s="61">
        <f>SUMIFS('Ctas Pagar'!$G:$G,'Ctas Pagar'!$M:$M,'Fluxo de Caixa'!$U$6,'Ctas Pagar'!$C:$C,'Fluxo de Caixa'!$A50)</f>
        <v>0</v>
      </c>
      <c r="V50" s="61">
        <f>SUMIFS('Ctas Pagar'!$G:$G,'Ctas Pagar'!$J:$J,'Fluxo de Caixa'!$V$6,'Ctas Pagar'!$C:$C,'Fluxo de Caixa'!$A50)</f>
        <v>0</v>
      </c>
      <c r="W50" s="61">
        <f>SUMIFS('Ctas Pagar'!$G:$G,'Ctas Pagar'!$M:$M,'Fluxo de Caixa'!$W$6,'Ctas Pagar'!$C:$C,'Fluxo de Caixa'!$A50)</f>
        <v>0</v>
      </c>
      <c r="X50" s="61">
        <f>SUMIFS('Ctas Pagar'!$G:$G,'Ctas Pagar'!$J:$J,'Fluxo de Caixa'!$X$6,'Ctas Pagar'!$C:$C,'Fluxo de Caixa'!$A50)</f>
        <v>0</v>
      </c>
      <c r="Y50" s="61">
        <f>SUMIFS('Ctas Pagar'!$G:$G,'Ctas Pagar'!$M:$M,'Fluxo de Caixa'!$Y$6,'Ctas Pagar'!$C:$C,'Fluxo de Caixa'!$A50)</f>
        <v>0</v>
      </c>
      <c r="Z50" s="61">
        <f>SUMIFS('Ctas Pagar'!$G:$G,'Ctas Pagar'!$J:$J,'Fluxo de Caixa'!$Z$6,'Ctas Pagar'!$C:$C,'Fluxo de Caixa'!$A50)</f>
        <v>0</v>
      </c>
      <c r="AA50" s="61">
        <f>SUMIFS('Ctas Pagar'!$G:$G,'Ctas Pagar'!$M:$M,'Fluxo de Caixa'!$AA$6,'Ctas Pagar'!$C:$C,'Fluxo de Caixa'!$A50)</f>
        <v>0</v>
      </c>
      <c r="AB50" s="61">
        <f>SUMIFS('Ctas Pagar'!$G:$G,'Ctas Pagar'!$J:$J,'Fluxo de Caixa'!$AB$6,'Ctas Pagar'!$C:$C,'Fluxo de Caixa'!$A50)</f>
        <v>0</v>
      </c>
      <c r="AC50" s="61">
        <f>SUMIFS('Ctas Pagar'!$G:$G,'Ctas Pagar'!$M:$M,'Fluxo de Caixa'!$AC$6,'Ctas Pagar'!$C:$C,'Fluxo de Caixa'!$A50)</f>
        <v>0</v>
      </c>
      <c r="AD50" s="61">
        <f>SUMIFS('Ctas Pagar'!$G:$G,'Ctas Pagar'!$J:$J,'Fluxo de Caixa'!$AD$6,'Ctas Pagar'!$C:$C,'Fluxo de Caixa'!$A50)</f>
        <v>0</v>
      </c>
      <c r="AE50" s="61">
        <f>SUMIFS('Ctas Pagar'!$G:$G,'Ctas Pagar'!$M:$M,'Fluxo de Caixa'!$AE$6,'Ctas Pagar'!$C:$C,'Fluxo de Caixa'!$A50)</f>
        <v>0</v>
      </c>
      <c r="AF50" s="61">
        <f>SUMIFS('Ctas Pagar'!$G:$G,'Ctas Pagar'!$J:$J,'Fluxo de Caixa'!$AF$6,'Ctas Pagar'!$C:$C,'Fluxo de Caixa'!$A50)</f>
        <v>0</v>
      </c>
      <c r="AG50" s="61">
        <f>SUMIFS('Ctas Pagar'!$G:$G,'Ctas Pagar'!$M:$M,'Fluxo de Caixa'!$AG$6,'Ctas Pagar'!$C:$C,'Fluxo de Caixa'!$A50)</f>
        <v>0</v>
      </c>
      <c r="AH50" s="61">
        <f>SUMIFS('Ctas Pagar'!$G:$G,'Ctas Pagar'!$J:$J,'Fluxo de Caixa'!$AH$6,'Ctas Pagar'!$C:$C,'Fluxo de Caixa'!$A50)</f>
        <v>0</v>
      </c>
      <c r="AI50" s="61">
        <f>SUMIFS('Ctas Pagar'!$G:$G,'Ctas Pagar'!$M:$M,'Fluxo de Caixa'!$AI$6,'Ctas Pagar'!$C:$C,'Fluxo de Caixa'!$A50)</f>
        <v>0</v>
      </c>
      <c r="AJ50" s="61">
        <f>SUMIFS('Ctas Pagar'!$G:$G,'Ctas Pagar'!$J:$J,'Fluxo de Caixa'!$AJ$6,'Ctas Pagar'!$C:$C,'Fluxo de Caixa'!$A50)</f>
        <v>0</v>
      </c>
      <c r="AK50" s="61">
        <f>SUMIFS('Ctas Pagar'!$G:$G,'Ctas Pagar'!$M:$M,'Fluxo de Caixa'!$AK$6,'Ctas Pagar'!$C:$C,'Fluxo de Caixa'!$A50)</f>
        <v>0</v>
      </c>
      <c r="AL50" s="61">
        <f>SUMIFS('Ctas Pagar'!$G:$G,'Ctas Pagar'!$J:$J,'Fluxo de Caixa'!$AL$6,'Ctas Pagar'!$C:$C,'Fluxo de Caixa'!$A50)</f>
        <v>0</v>
      </c>
      <c r="AM50" s="61">
        <f>SUMIFS('Ctas Pagar'!$G:$G,'Ctas Pagar'!$M:$M,'Fluxo de Caixa'!$AM$6,'Ctas Pagar'!$C:$C,'Fluxo de Caixa'!$A50)</f>
        <v>0</v>
      </c>
      <c r="AN50" s="61">
        <f>SUMIFS('Ctas Pagar'!$G:$G,'Ctas Pagar'!$J:$J,'Fluxo de Caixa'!$AN$6,'Ctas Pagar'!$C:$C,'Fluxo de Caixa'!$A50)</f>
        <v>0</v>
      </c>
      <c r="AO50" s="61">
        <f>SUMIFS('Ctas Pagar'!$G:$G,'Ctas Pagar'!$M:$M,'Fluxo de Caixa'!$AO$6,'Ctas Pagar'!$C:$C,'Fluxo de Caixa'!$A50)</f>
        <v>0</v>
      </c>
      <c r="AP50" s="61">
        <f>SUMIFS('Ctas Pagar'!$G:$G,'Ctas Pagar'!$J:$J,'Fluxo de Caixa'!$AP$6,'Ctas Pagar'!$C:$C,'Fluxo de Caixa'!$A50)</f>
        <v>0</v>
      </c>
      <c r="AQ50" s="61">
        <f>SUMIFS('Ctas Pagar'!$G:$G,'Ctas Pagar'!$M:$M,'Fluxo de Caixa'!$AQ$6,'Ctas Pagar'!$C:$C,'Fluxo de Caixa'!$A50)</f>
        <v>0</v>
      </c>
      <c r="AR50" s="61">
        <f>SUMIFS('Ctas Pagar'!$G:$G,'Ctas Pagar'!$J:$J,'Fluxo de Caixa'!$AR$6,'Ctas Pagar'!$C:$C,'Fluxo de Caixa'!$A50)</f>
        <v>0</v>
      </c>
      <c r="AS50" s="61">
        <f>SUMIFS('Ctas Pagar'!$G:$G,'Ctas Pagar'!$M:$M,'Fluxo de Caixa'!$AS$6,'Ctas Pagar'!$C:$C,'Fluxo de Caixa'!$A50)</f>
        <v>0</v>
      </c>
      <c r="AT50" s="61">
        <f>SUMIFS('Ctas Pagar'!$G:$G,'Ctas Pagar'!$J:$J,'Fluxo de Caixa'!$AT$6,'Ctas Pagar'!$C:$C,'Fluxo de Caixa'!$A50)</f>
        <v>0</v>
      </c>
      <c r="AU50" s="61">
        <f>SUMIFS('Ctas Pagar'!$G:$G,'Ctas Pagar'!$M:$M,'Fluxo de Caixa'!$AU$6,'Ctas Pagar'!$C:$C,'Fluxo de Caixa'!$A50)</f>
        <v>0</v>
      </c>
      <c r="AV50" s="61">
        <f>SUMIFS('Ctas Pagar'!$G:$G,'Ctas Pagar'!$J:$J,'Fluxo de Caixa'!$AV$6,'Ctas Pagar'!$C:$C,'Fluxo de Caixa'!$A50)</f>
        <v>0</v>
      </c>
      <c r="AW50" s="61">
        <f>SUMIFS('Ctas Pagar'!$G:$G,'Ctas Pagar'!$M:$M,'Fluxo de Caixa'!$AW$6,'Ctas Pagar'!$C:$C,'Fluxo de Caixa'!$A50)</f>
        <v>0</v>
      </c>
      <c r="AX50" s="61">
        <f>SUMIFS('Ctas Pagar'!$G:$G,'Ctas Pagar'!$J:$J,'Fluxo de Caixa'!$AX$6,'Ctas Pagar'!$C:$C,'Fluxo de Caixa'!$A50)</f>
        <v>0</v>
      </c>
      <c r="AY50" s="61">
        <f>SUMIFS('Ctas Pagar'!$G:$G,'Ctas Pagar'!$M:$M,'Fluxo de Caixa'!$AY$6,'Ctas Pagar'!$C:$C,'Fluxo de Caixa'!$A50)</f>
        <v>0</v>
      </c>
      <c r="AZ50" s="61">
        <f>SUMIFS('Ctas Pagar'!$G:$G,'Ctas Pagar'!$J:$J,'Fluxo de Caixa'!$AZ$6,'Ctas Pagar'!$C:$C,'Fluxo de Caixa'!$A50)</f>
        <v>0</v>
      </c>
      <c r="BA50" s="61">
        <f>SUMIFS('Ctas Pagar'!$G:$G,'Ctas Pagar'!$M:$M,'Fluxo de Caixa'!$BA$6,'Ctas Pagar'!$C:$C,'Fluxo de Caixa'!$A50)</f>
        <v>0</v>
      </c>
      <c r="BB50" s="61">
        <f>SUMIFS('Ctas Pagar'!$G:$G,'Ctas Pagar'!$J:$J,'Fluxo de Caixa'!$BB$6,'Ctas Pagar'!$C:$C,'Fluxo de Caixa'!$A50)</f>
        <v>0</v>
      </c>
      <c r="BC50" s="61">
        <f>SUMIFS('Ctas Pagar'!$G:$G,'Ctas Pagar'!$M:$M,'Fluxo de Caixa'!$BC$6,'Ctas Pagar'!$C:$C,'Fluxo de Caixa'!$A50)</f>
        <v>0</v>
      </c>
      <c r="BD50" s="61">
        <f>SUMIFS('Ctas Pagar'!$G:$G,'Ctas Pagar'!$J:$J,'Fluxo de Caixa'!$BD$6,'Ctas Pagar'!$C:$C,'Fluxo de Caixa'!$A50)</f>
        <v>0</v>
      </c>
      <c r="BE50" s="61">
        <f>SUMIFS('Ctas Pagar'!$G:$G,'Ctas Pagar'!$M:$M,'Fluxo de Caixa'!$BE$6,'Ctas Pagar'!$C:$C,'Fluxo de Caixa'!$A50)</f>
        <v>0</v>
      </c>
      <c r="BF50" s="61">
        <f>SUMIFS('Ctas Pagar'!$G:$G,'Ctas Pagar'!$J:$J,'Fluxo de Caixa'!$BF$6,'Ctas Pagar'!$C:$C,'Fluxo de Caixa'!$A50)</f>
        <v>0</v>
      </c>
      <c r="BG50" s="61">
        <f>SUMIFS('Ctas Pagar'!$G:$G,'Ctas Pagar'!$M:$M,'Fluxo de Caixa'!$BG$6,'Ctas Pagar'!$C:$C,'Fluxo de Caixa'!$A50)</f>
        <v>0</v>
      </c>
      <c r="BH50" s="61">
        <f>SUMIFS('Ctas Pagar'!$G:$G,'Ctas Pagar'!$J:$J,'Fluxo de Caixa'!$BH$6,'Ctas Pagar'!$C:$C,'Fluxo de Caixa'!$A50)</f>
        <v>0</v>
      </c>
      <c r="BI50" s="61">
        <f>SUMIFS('Ctas Pagar'!$G:$G,'Ctas Pagar'!$M:$M,'Fluxo de Caixa'!$BI$6,'Ctas Pagar'!$C:$C,'Fluxo de Caixa'!$A50)</f>
        <v>0</v>
      </c>
      <c r="BJ50" s="61">
        <f>SUMIFS('Ctas Pagar'!$G:$G,'Ctas Pagar'!$J:$J,'Fluxo de Caixa'!$BJ$6,'Ctas Pagar'!$C:$C,'Fluxo de Caixa'!$A50)</f>
        <v>0</v>
      </c>
      <c r="BK50" s="61">
        <f>SUMIFS('Ctas Pagar'!$G:$G,'Ctas Pagar'!$M:$M,'Fluxo de Caixa'!$BK$6,'Ctas Pagar'!$C:$C,'Fluxo de Caixa'!$A50)</f>
        <v>0</v>
      </c>
      <c r="BL50" s="61">
        <f>SUMIFS('Ctas Pagar'!$G:$G,'Ctas Pagar'!$J:$J,'Fluxo de Caixa'!$BL$6,'Ctas Pagar'!$C:$C,'Fluxo de Caixa'!$A50)</f>
        <v>0</v>
      </c>
      <c r="BM50" s="61">
        <f>SUMIFS('Ctas Pagar'!$G:$G,'Ctas Pagar'!$M:$M,'Fluxo de Caixa'!$BM$6,'Ctas Pagar'!$C:$C,'Fluxo de Caixa'!$A50)</f>
        <v>0</v>
      </c>
      <c r="BN50" s="71"/>
      <c r="BO50" s="71"/>
      <c r="BP50" s="71"/>
      <c r="BQ50" s="71"/>
      <c r="BR50" s="71"/>
    </row>
    <row r="51" spans="1:70">
      <c r="A51" s="29">
        <f>'Plano de Contas'!A61</f>
        <v>0</v>
      </c>
      <c r="B51" s="60">
        <f>SUMIFS('Ctas Pagar'!$G:$G,'Ctas Pagar'!$J:$J,'Fluxo de Caixa'!$B$6,'Ctas Pagar'!$C:$C,'Fluxo de Caixa'!$A51)</f>
        <v>0</v>
      </c>
      <c r="C51" s="61">
        <f>SUMIFS('Ctas Pagar'!$G:$G,'Ctas Pagar'!$M:$M,'Fluxo de Caixa'!$C$6,'Ctas Pagar'!$C:$C,'Fluxo de Caixa'!$A51)</f>
        <v>0</v>
      </c>
      <c r="D51" s="61">
        <f>SUMIFS('Ctas Pagar'!$G:$G,'Ctas Pagar'!$J:$J,'Fluxo de Caixa'!$D$6,'Ctas Pagar'!$C:$C,'Fluxo de Caixa'!$A51)</f>
        <v>0</v>
      </c>
      <c r="E51" s="61">
        <f>SUMIFS('Ctas Pagar'!$G:$G,'Ctas Pagar'!$M:$M,'Fluxo de Caixa'!$E$6,'Ctas Pagar'!$C:$C,'Fluxo de Caixa'!$A51)</f>
        <v>0</v>
      </c>
      <c r="F51" s="61">
        <f>SUMIFS('Ctas Pagar'!$G:$G,'Ctas Pagar'!$J:$J,'Fluxo de Caixa'!$F$6,'Ctas Pagar'!$C:$C,'Fluxo de Caixa'!$A51)</f>
        <v>0</v>
      </c>
      <c r="G51" s="61">
        <f>SUMIFS('Ctas Pagar'!$G:$G,'Ctas Pagar'!$M:$M,'Fluxo de Caixa'!$G$6,'Ctas Pagar'!$C:$C,'Fluxo de Caixa'!$A51)</f>
        <v>0</v>
      </c>
      <c r="H51" s="61">
        <f>SUMIFS('Ctas Pagar'!$G:$G,'Ctas Pagar'!$J:$J,'Fluxo de Caixa'!$H$6,'Ctas Pagar'!$C:$C,'Fluxo de Caixa'!$A51)</f>
        <v>0</v>
      </c>
      <c r="I51" s="61">
        <f>SUMIFS('Ctas Pagar'!$G:$G,'Ctas Pagar'!$M:$M,'Fluxo de Caixa'!$I$6,'Ctas Pagar'!$C:$C,'Fluxo de Caixa'!$A51)</f>
        <v>0</v>
      </c>
      <c r="J51" s="61">
        <f>SUMIFS('Ctas Pagar'!$G:$G,'Ctas Pagar'!$J:$J,'Fluxo de Caixa'!$J$6,'Ctas Pagar'!$C:$C,'Fluxo de Caixa'!$A51)</f>
        <v>0</v>
      </c>
      <c r="K51" s="61">
        <f>SUMIFS('Ctas Pagar'!$G:$G,'Ctas Pagar'!$M:$M,'Fluxo de Caixa'!$K$6,'Ctas Pagar'!$C:$C,'Fluxo de Caixa'!$A51)</f>
        <v>0</v>
      </c>
      <c r="L51" s="61">
        <f>SUMIFS('Ctas Pagar'!$G:$G,'Ctas Pagar'!$J:$J,'Fluxo de Caixa'!$L$6,'Ctas Pagar'!$C:$C,'Fluxo de Caixa'!$A51)</f>
        <v>0</v>
      </c>
      <c r="M51" s="61">
        <f>SUMIFS('Ctas Pagar'!$G:$G,'Ctas Pagar'!$M:$M,'Fluxo de Caixa'!$M$6,'Ctas Pagar'!$C:$C,'Fluxo de Caixa'!$A51)</f>
        <v>0</v>
      </c>
      <c r="N51" s="61">
        <f>SUMIFS('Ctas Pagar'!$G:$G,'Ctas Pagar'!$J:$J,'Fluxo de Caixa'!$N$6,'Ctas Pagar'!$C:$C,'Fluxo de Caixa'!$A51)</f>
        <v>0</v>
      </c>
      <c r="O51" s="61">
        <f>SUMIFS('Ctas Pagar'!$G:$G,'Ctas Pagar'!$M:$M,'Fluxo de Caixa'!$O$6,'Ctas Pagar'!$C:$C,'Fluxo de Caixa'!$A51)</f>
        <v>0</v>
      </c>
      <c r="P51" s="61">
        <f>SUMIFS('Ctas Pagar'!$G:$G,'Ctas Pagar'!$J:$J,'Fluxo de Caixa'!$P$6,'Ctas Pagar'!$C:$C,'Fluxo de Caixa'!$A51)</f>
        <v>0</v>
      </c>
      <c r="Q51" s="61">
        <f>SUMIFS('Ctas Pagar'!$G:$G,'Ctas Pagar'!$M:$M,'Fluxo de Caixa'!$Q$6,'Ctas Pagar'!$C:$C,'Fluxo de Caixa'!$A51)</f>
        <v>0</v>
      </c>
      <c r="R51" s="61">
        <f>SUMIFS('Ctas Pagar'!$G:$G,'Ctas Pagar'!$J:$J,'Fluxo de Caixa'!$R$6,'Ctas Pagar'!$C:$C,'Fluxo de Caixa'!$A51)</f>
        <v>0</v>
      </c>
      <c r="S51" s="61">
        <f>SUMIFS('Ctas Pagar'!$G:$G,'Ctas Pagar'!$M:$M,'Fluxo de Caixa'!$S$6,'Ctas Pagar'!$C:$C,'Fluxo de Caixa'!$A51)</f>
        <v>0</v>
      </c>
      <c r="T51" s="61">
        <f>SUMIFS('Ctas Pagar'!$G:$G,'Ctas Pagar'!$J:$J,'Fluxo de Caixa'!$T$6,'Ctas Pagar'!$C:$C,'Fluxo de Caixa'!$A51)</f>
        <v>0</v>
      </c>
      <c r="U51" s="61">
        <f>SUMIFS('Ctas Pagar'!$G:$G,'Ctas Pagar'!$M:$M,'Fluxo de Caixa'!$U$6,'Ctas Pagar'!$C:$C,'Fluxo de Caixa'!$A51)</f>
        <v>0</v>
      </c>
      <c r="V51" s="61">
        <f>SUMIFS('Ctas Pagar'!$G:$G,'Ctas Pagar'!$J:$J,'Fluxo de Caixa'!$V$6,'Ctas Pagar'!$C:$C,'Fluxo de Caixa'!$A51)</f>
        <v>0</v>
      </c>
      <c r="W51" s="61">
        <f>SUMIFS('Ctas Pagar'!$G:$G,'Ctas Pagar'!$M:$M,'Fluxo de Caixa'!$W$6,'Ctas Pagar'!$C:$C,'Fluxo de Caixa'!$A51)</f>
        <v>0</v>
      </c>
      <c r="X51" s="61">
        <f>SUMIFS('Ctas Pagar'!$G:$G,'Ctas Pagar'!$J:$J,'Fluxo de Caixa'!$X$6,'Ctas Pagar'!$C:$C,'Fluxo de Caixa'!$A51)</f>
        <v>0</v>
      </c>
      <c r="Y51" s="61">
        <f>SUMIFS('Ctas Pagar'!$G:$G,'Ctas Pagar'!$M:$M,'Fluxo de Caixa'!$Y$6,'Ctas Pagar'!$C:$C,'Fluxo de Caixa'!$A51)</f>
        <v>0</v>
      </c>
      <c r="Z51" s="61">
        <f>SUMIFS('Ctas Pagar'!$G:$G,'Ctas Pagar'!$J:$J,'Fluxo de Caixa'!$Z$6,'Ctas Pagar'!$C:$C,'Fluxo de Caixa'!$A51)</f>
        <v>0</v>
      </c>
      <c r="AA51" s="61">
        <f>SUMIFS('Ctas Pagar'!$G:$G,'Ctas Pagar'!$M:$M,'Fluxo de Caixa'!$AA$6,'Ctas Pagar'!$C:$C,'Fluxo de Caixa'!$A51)</f>
        <v>0</v>
      </c>
      <c r="AB51" s="61">
        <f>SUMIFS('Ctas Pagar'!$G:$G,'Ctas Pagar'!$J:$J,'Fluxo de Caixa'!$AB$6,'Ctas Pagar'!$C:$C,'Fluxo de Caixa'!$A51)</f>
        <v>0</v>
      </c>
      <c r="AC51" s="61">
        <f>SUMIFS('Ctas Pagar'!$G:$G,'Ctas Pagar'!$M:$M,'Fluxo de Caixa'!$AC$6,'Ctas Pagar'!$C:$C,'Fluxo de Caixa'!$A51)</f>
        <v>0</v>
      </c>
      <c r="AD51" s="61">
        <f>SUMIFS('Ctas Pagar'!$G:$G,'Ctas Pagar'!$J:$J,'Fluxo de Caixa'!$AD$6,'Ctas Pagar'!$C:$C,'Fluxo de Caixa'!$A51)</f>
        <v>0</v>
      </c>
      <c r="AE51" s="61">
        <f>SUMIFS('Ctas Pagar'!$G:$G,'Ctas Pagar'!$M:$M,'Fluxo de Caixa'!$AE$6,'Ctas Pagar'!$C:$C,'Fluxo de Caixa'!$A51)</f>
        <v>0</v>
      </c>
      <c r="AF51" s="61">
        <f>SUMIFS('Ctas Pagar'!$G:$G,'Ctas Pagar'!$J:$J,'Fluxo de Caixa'!$AF$6,'Ctas Pagar'!$C:$C,'Fluxo de Caixa'!$A51)</f>
        <v>0</v>
      </c>
      <c r="AG51" s="61">
        <f>SUMIFS('Ctas Pagar'!$G:$G,'Ctas Pagar'!$M:$M,'Fluxo de Caixa'!$AG$6,'Ctas Pagar'!$C:$C,'Fluxo de Caixa'!$A51)</f>
        <v>0</v>
      </c>
      <c r="AH51" s="61">
        <f>SUMIFS('Ctas Pagar'!$G:$G,'Ctas Pagar'!$J:$J,'Fluxo de Caixa'!$AH$6,'Ctas Pagar'!$C:$C,'Fluxo de Caixa'!$A51)</f>
        <v>0</v>
      </c>
      <c r="AI51" s="61">
        <f>SUMIFS('Ctas Pagar'!$G:$G,'Ctas Pagar'!$M:$M,'Fluxo de Caixa'!$AI$6,'Ctas Pagar'!$C:$C,'Fluxo de Caixa'!$A51)</f>
        <v>0</v>
      </c>
      <c r="AJ51" s="61">
        <f>SUMIFS('Ctas Pagar'!$G:$G,'Ctas Pagar'!$J:$J,'Fluxo de Caixa'!$AJ$6,'Ctas Pagar'!$C:$C,'Fluxo de Caixa'!$A51)</f>
        <v>0</v>
      </c>
      <c r="AK51" s="61">
        <f>SUMIFS('Ctas Pagar'!$G:$G,'Ctas Pagar'!$M:$M,'Fluxo de Caixa'!$AK$6,'Ctas Pagar'!$C:$C,'Fluxo de Caixa'!$A51)</f>
        <v>0</v>
      </c>
      <c r="AL51" s="61">
        <f>SUMIFS('Ctas Pagar'!$G:$G,'Ctas Pagar'!$J:$J,'Fluxo de Caixa'!$AL$6,'Ctas Pagar'!$C:$C,'Fluxo de Caixa'!$A51)</f>
        <v>0</v>
      </c>
      <c r="AM51" s="61">
        <f>SUMIFS('Ctas Pagar'!$G:$G,'Ctas Pagar'!$M:$M,'Fluxo de Caixa'!$AM$6,'Ctas Pagar'!$C:$C,'Fluxo de Caixa'!$A51)</f>
        <v>0</v>
      </c>
      <c r="AN51" s="61">
        <f>SUMIFS('Ctas Pagar'!$G:$G,'Ctas Pagar'!$J:$J,'Fluxo de Caixa'!$AN$6,'Ctas Pagar'!$C:$C,'Fluxo de Caixa'!$A51)</f>
        <v>0</v>
      </c>
      <c r="AO51" s="61">
        <f>SUMIFS('Ctas Pagar'!$G:$G,'Ctas Pagar'!$M:$M,'Fluxo de Caixa'!$AO$6,'Ctas Pagar'!$C:$C,'Fluxo de Caixa'!$A51)</f>
        <v>0</v>
      </c>
      <c r="AP51" s="61">
        <f>SUMIFS('Ctas Pagar'!$G:$G,'Ctas Pagar'!$J:$J,'Fluxo de Caixa'!$AP$6,'Ctas Pagar'!$C:$C,'Fluxo de Caixa'!$A51)</f>
        <v>0</v>
      </c>
      <c r="AQ51" s="61">
        <f>SUMIFS('Ctas Pagar'!$G:$G,'Ctas Pagar'!$M:$M,'Fluxo de Caixa'!$AQ$6,'Ctas Pagar'!$C:$C,'Fluxo de Caixa'!$A51)</f>
        <v>0</v>
      </c>
      <c r="AR51" s="61">
        <f>SUMIFS('Ctas Pagar'!$G:$G,'Ctas Pagar'!$J:$J,'Fluxo de Caixa'!$AR$6,'Ctas Pagar'!$C:$C,'Fluxo de Caixa'!$A51)</f>
        <v>0</v>
      </c>
      <c r="AS51" s="61">
        <f>SUMIFS('Ctas Pagar'!$G:$G,'Ctas Pagar'!$M:$M,'Fluxo de Caixa'!$AS$6,'Ctas Pagar'!$C:$C,'Fluxo de Caixa'!$A51)</f>
        <v>0</v>
      </c>
      <c r="AT51" s="61">
        <f>SUMIFS('Ctas Pagar'!$G:$G,'Ctas Pagar'!$J:$J,'Fluxo de Caixa'!$AT$6,'Ctas Pagar'!$C:$C,'Fluxo de Caixa'!$A51)</f>
        <v>0</v>
      </c>
      <c r="AU51" s="61">
        <f>SUMIFS('Ctas Pagar'!$G:$G,'Ctas Pagar'!$M:$M,'Fluxo de Caixa'!$AU$6,'Ctas Pagar'!$C:$C,'Fluxo de Caixa'!$A51)</f>
        <v>0</v>
      </c>
      <c r="AV51" s="61">
        <f>SUMIFS('Ctas Pagar'!$G:$G,'Ctas Pagar'!$J:$J,'Fluxo de Caixa'!$AV$6,'Ctas Pagar'!$C:$C,'Fluxo de Caixa'!$A51)</f>
        <v>0</v>
      </c>
      <c r="AW51" s="61">
        <f>SUMIFS('Ctas Pagar'!$G:$G,'Ctas Pagar'!$M:$M,'Fluxo de Caixa'!$AW$6,'Ctas Pagar'!$C:$C,'Fluxo de Caixa'!$A51)</f>
        <v>0</v>
      </c>
      <c r="AX51" s="61">
        <f>SUMIFS('Ctas Pagar'!$G:$G,'Ctas Pagar'!$J:$J,'Fluxo de Caixa'!$AX$6,'Ctas Pagar'!$C:$C,'Fluxo de Caixa'!$A51)</f>
        <v>0</v>
      </c>
      <c r="AY51" s="61">
        <f>SUMIFS('Ctas Pagar'!$G:$G,'Ctas Pagar'!$M:$M,'Fluxo de Caixa'!$AY$6,'Ctas Pagar'!$C:$C,'Fluxo de Caixa'!$A51)</f>
        <v>0</v>
      </c>
      <c r="AZ51" s="61">
        <f>SUMIFS('Ctas Pagar'!$G:$G,'Ctas Pagar'!$J:$J,'Fluxo de Caixa'!$AZ$6,'Ctas Pagar'!$C:$C,'Fluxo de Caixa'!$A51)</f>
        <v>0</v>
      </c>
      <c r="BA51" s="61">
        <f>SUMIFS('Ctas Pagar'!$G:$G,'Ctas Pagar'!$M:$M,'Fluxo de Caixa'!$BA$6,'Ctas Pagar'!$C:$C,'Fluxo de Caixa'!$A51)</f>
        <v>0</v>
      </c>
      <c r="BB51" s="61">
        <f>SUMIFS('Ctas Pagar'!$G:$G,'Ctas Pagar'!$J:$J,'Fluxo de Caixa'!$BB$6,'Ctas Pagar'!$C:$C,'Fluxo de Caixa'!$A51)</f>
        <v>0</v>
      </c>
      <c r="BC51" s="61">
        <f>SUMIFS('Ctas Pagar'!$G:$G,'Ctas Pagar'!$M:$M,'Fluxo de Caixa'!$BC$6,'Ctas Pagar'!$C:$C,'Fluxo de Caixa'!$A51)</f>
        <v>0</v>
      </c>
      <c r="BD51" s="61">
        <f>SUMIFS('Ctas Pagar'!$G:$G,'Ctas Pagar'!$J:$J,'Fluxo de Caixa'!$BD$6,'Ctas Pagar'!$C:$C,'Fluxo de Caixa'!$A51)</f>
        <v>0</v>
      </c>
      <c r="BE51" s="61">
        <f>SUMIFS('Ctas Pagar'!$G:$G,'Ctas Pagar'!$M:$M,'Fluxo de Caixa'!$BE$6,'Ctas Pagar'!$C:$C,'Fluxo de Caixa'!$A51)</f>
        <v>0</v>
      </c>
      <c r="BF51" s="61">
        <f>SUMIFS('Ctas Pagar'!$G:$G,'Ctas Pagar'!$J:$J,'Fluxo de Caixa'!$BF$6,'Ctas Pagar'!$C:$C,'Fluxo de Caixa'!$A51)</f>
        <v>0</v>
      </c>
      <c r="BG51" s="61">
        <f>SUMIFS('Ctas Pagar'!$G:$G,'Ctas Pagar'!$M:$M,'Fluxo de Caixa'!$BG$6,'Ctas Pagar'!$C:$C,'Fluxo de Caixa'!$A51)</f>
        <v>0</v>
      </c>
      <c r="BH51" s="61">
        <f>SUMIFS('Ctas Pagar'!$G:$G,'Ctas Pagar'!$J:$J,'Fluxo de Caixa'!$BH$6,'Ctas Pagar'!$C:$C,'Fluxo de Caixa'!$A51)</f>
        <v>0</v>
      </c>
      <c r="BI51" s="61">
        <f>SUMIFS('Ctas Pagar'!$G:$G,'Ctas Pagar'!$M:$M,'Fluxo de Caixa'!$BI$6,'Ctas Pagar'!$C:$C,'Fluxo de Caixa'!$A51)</f>
        <v>0</v>
      </c>
      <c r="BJ51" s="61">
        <f>SUMIFS('Ctas Pagar'!$G:$G,'Ctas Pagar'!$J:$J,'Fluxo de Caixa'!$BJ$6,'Ctas Pagar'!$C:$C,'Fluxo de Caixa'!$A51)</f>
        <v>0</v>
      </c>
      <c r="BK51" s="61">
        <f>SUMIFS('Ctas Pagar'!$G:$G,'Ctas Pagar'!$M:$M,'Fluxo de Caixa'!$BK$6,'Ctas Pagar'!$C:$C,'Fluxo de Caixa'!$A51)</f>
        <v>0</v>
      </c>
      <c r="BL51" s="61">
        <f>SUMIFS('Ctas Pagar'!$G:$G,'Ctas Pagar'!$J:$J,'Fluxo de Caixa'!$BL$6,'Ctas Pagar'!$C:$C,'Fluxo de Caixa'!$A51)</f>
        <v>0</v>
      </c>
      <c r="BM51" s="61">
        <f>SUMIFS('Ctas Pagar'!$G:$G,'Ctas Pagar'!$M:$M,'Fluxo de Caixa'!$BM$6,'Ctas Pagar'!$C:$C,'Fluxo de Caixa'!$A51)</f>
        <v>0</v>
      </c>
      <c r="BN51" s="71"/>
      <c r="BO51" s="71"/>
      <c r="BP51" s="71"/>
      <c r="BQ51" s="71"/>
      <c r="BR51" s="71"/>
    </row>
    <row r="52" spans="1:70">
      <c r="A52" s="29" t="str">
        <f>'Plano de Contas'!A63</f>
        <v>5.2.1 Telefone e Internet</v>
      </c>
      <c r="B52" s="60">
        <f>SUMIFS('Ctas Pagar'!$G:$G,'Ctas Pagar'!$J:$J,'Fluxo de Caixa'!$B$6,'Ctas Pagar'!$C:$C,'Fluxo de Caixa'!$A52)</f>
        <v>0</v>
      </c>
      <c r="C52" s="61">
        <f>SUMIFS('Ctas Pagar'!$G:$G,'Ctas Pagar'!$M:$M,'Fluxo de Caixa'!$C$6,'Ctas Pagar'!$C:$C,'Fluxo de Caixa'!$A52)</f>
        <v>1000</v>
      </c>
      <c r="D52" s="61">
        <f>SUMIFS('Ctas Pagar'!$G:$G,'Ctas Pagar'!$J:$J,'Fluxo de Caixa'!$D$6,'Ctas Pagar'!$C:$C,'Fluxo de Caixa'!$A52)</f>
        <v>0</v>
      </c>
      <c r="E52" s="61">
        <f>SUMIFS('Ctas Pagar'!$G:$G,'Ctas Pagar'!$M:$M,'Fluxo de Caixa'!$E$6,'Ctas Pagar'!$C:$C,'Fluxo de Caixa'!$A52)</f>
        <v>0</v>
      </c>
      <c r="F52" s="61">
        <f>SUMIFS('Ctas Pagar'!$G:$G,'Ctas Pagar'!$J:$J,'Fluxo de Caixa'!$F$6,'Ctas Pagar'!$C:$C,'Fluxo de Caixa'!$A52)</f>
        <v>0</v>
      </c>
      <c r="G52" s="61">
        <f>SUMIFS('Ctas Pagar'!$G:$G,'Ctas Pagar'!$M:$M,'Fluxo de Caixa'!$G$6,'Ctas Pagar'!$C:$C,'Fluxo de Caixa'!$A52)</f>
        <v>0</v>
      </c>
      <c r="H52" s="61">
        <f>SUMIFS('Ctas Pagar'!$G:$G,'Ctas Pagar'!$J:$J,'Fluxo de Caixa'!$H$6,'Ctas Pagar'!$C:$C,'Fluxo de Caixa'!$A52)</f>
        <v>0</v>
      </c>
      <c r="I52" s="61">
        <f>SUMIFS('Ctas Pagar'!$G:$G,'Ctas Pagar'!$M:$M,'Fluxo de Caixa'!$I$6,'Ctas Pagar'!$C:$C,'Fluxo de Caixa'!$A52)</f>
        <v>0</v>
      </c>
      <c r="J52" s="61">
        <f>SUMIFS('Ctas Pagar'!$G:$G,'Ctas Pagar'!$J:$J,'Fluxo de Caixa'!$J$6,'Ctas Pagar'!$C:$C,'Fluxo de Caixa'!$A52)</f>
        <v>0</v>
      </c>
      <c r="K52" s="61">
        <f>SUMIFS('Ctas Pagar'!$G:$G,'Ctas Pagar'!$M:$M,'Fluxo de Caixa'!$K$6,'Ctas Pagar'!$C:$C,'Fluxo de Caixa'!$A52)</f>
        <v>0</v>
      </c>
      <c r="L52" s="61">
        <f>SUMIFS('Ctas Pagar'!$G:$G,'Ctas Pagar'!$J:$J,'Fluxo de Caixa'!$L$6,'Ctas Pagar'!$C:$C,'Fluxo de Caixa'!$A52)</f>
        <v>0</v>
      </c>
      <c r="M52" s="61">
        <f>SUMIFS('Ctas Pagar'!$G:$G,'Ctas Pagar'!$M:$M,'Fluxo de Caixa'!$M$6,'Ctas Pagar'!$C:$C,'Fluxo de Caixa'!$A52)</f>
        <v>0</v>
      </c>
      <c r="N52" s="61">
        <f>SUMIFS('Ctas Pagar'!$G:$G,'Ctas Pagar'!$J:$J,'Fluxo de Caixa'!$N$6,'Ctas Pagar'!$C:$C,'Fluxo de Caixa'!$A52)</f>
        <v>0</v>
      </c>
      <c r="O52" s="61">
        <f>SUMIFS('Ctas Pagar'!$G:$G,'Ctas Pagar'!$M:$M,'Fluxo de Caixa'!$O$6,'Ctas Pagar'!$C:$C,'Fluxo de Caixa'!$A52)</f>
        <v>0</v>
      </c>
      <c r="P52" s="61">
        <f>SUMIFS('Ctas Pagar'!$G:$G,'Ctas Pagar'!$J:$J,'Fluxo de Caixa'!$P$6,'Ctas Pagar'!$C:$C,'Fluxo de Caixa'!$A52)</f>
        <v>0</v>
      </c>
      <c r="Q52" s="61">
        <f>SUMIFS('Ctas Pagar'!$G:$G,'Ctas Pagar'!$M:$M,'Fluxo de Caixa'!$Q$6,'Ctas Pagar'!$C:$C,'Fluxo de Caixa'!$A52)</f>
        <v>0</v>
      </c>
      <c r="R52" s="61">
        <f>SUMIFS('Ctas Pagar'!$G:$G,'Ctas Pagar'!$J:$J,'Fluxo de Caixa'!$R$6,'Ctas Pagar'!$C:$C,'Fluxo de Caixa'!$A52)</f>
        <v>0</v>
      </c>
      <c r="S52" s="61">
        <f>SUMIFS('Ctas Pagar'!$G:$G,'Ctas Pagar'!$M:$M,'Fluxo de Caixa'!$S$6,'Ctas Pagar'!$C:$C,'Fluxo de Caixa'!$A52)</f>
        <v>0</v>
      </c>
      <c r="T52" s="61">
        <f>SUMIFS('Ctas Pagar'!$G:$G,'Ctas Pagar'!$J:$J,'Fluxo de Caixa'!$T$6,'Ctas Pagar'!$C:$C,'Fluxo de Caixa'!$A52)</f>
        <v>0</v>
      </c>
      <c r="U52" s="61">
        <f>SUMIFS('Ctas Pagar'!$G:$G,'Ctas Pagar'!$M:$M,'Fluxo de Caixa'!$U$6,'Ctas Pagar'!$C:$C,'Fluxo de Caixa'!$A52)</f>
        <v>0</v>
      </c>
      <c r="V52" s="61">
        <f>SUMIFS('Ctas Pagar'!$G:$G,'Ctas Pagar'!$J:$J,'Fluxo de Caixa'!$V$6,'Ctas Pagar'!$C:$C,'Fluxo de Caixa'!$A52)</f>
        <v>0</v>
      </c>
      <c r="W52" s="61">
        <f>SUMIFS('Ctas Pagar'!$G:$G,'Ctas Pagar'!$M:$M,'Fluxo de Caixa'!$W$6,'Ctas Pagar'!$C:$C,'Fluxo de Caixa'!$A52)</f>
        <v>0</v>
      </c>
      <c r="X52" s="61">
        <f>SUMIFS('Ctas Pagar'!$G:$G,'Ctas Pagar'!$J:$J,'Fluxo de Caixa'!$X$6,'Ctas Pagar'!$C:$C,'Fluxo de Caixa'!$A52)</f>
        <v>0</v>
      </c>
      <c r="Y52" s="61">
        <f>SUMIFS('Ctas Pagar'!$G:$G,'Ctas Pagar'!$M:$M,'Fluxo de Caixa'!$Y$6,'Ctas Pagar'!$C:$C,'Fluxo de Caixa'!$A52)</f>
        <v>0</v>
      </c>
      <c r="Z52" s="61">
        <f>SUMIFS('Ctas Pagar'!$G:$G,'Ctas Pagar'!$J:$J,'Fluxo de Caixa'!$Z$6,'Ctas Pagar'!$C:$C,'Fluxo de Caixa'!$A52)</f>
        <v>0</v>
      </c>
      <c r="AA52" s="61">
        <f>SUMIFS('Ctas Pagar'!$G:$G,'Ctas Pagar'!$M:$M,'Fluxo de Caixa'!$AA$6,'Ctas Pagar'!$C:$C,'Fluxo de Caixa'!$A52)</f>
        <v>0</v>
      </c>
      <c r="AB52" s="61">
        <f>SUMIFS('Ctas Pagar'!$G:$G,'Ctas Pagar'!$J:$J,'Fluxo de Caixa'!$AB$6,'Ctas Pagar'!$C:$C,'Fluxo de Caixa'!$A52)</f>
        <v>0</v>
      </c>
      <c r="AC52" s="61">
        <f>SUMIFS('Ctas Pagar'!$G:$G,'Ctas Pagar'!$M:$M,'Fluxo de Caixa'!$AC$6,'Ctas Pagar'!$C:$C,'Fluxo de Caixa'!$A52)</f>
        <v>0</v>
      </c>
      <c r="AD52" s="61">
        <f>SUMIFS('Ctas Pagar'!$G:$G,'Ctas Pagar'!$J:$J,'Fluxo de Caixa'!$AD$6,'Ctas Pagar'!$C:$C,'Fluxo de Caixa'!$A52)</f>
        <v>0</v>
      </c>
      <c r="AE52" s="61">
        <f>SUMIFS('Ctas Pagar'!$G:$G,'Ctas Pagar'!$M:$M,'Fluxo de Caixa'!$AE$6,'Ctas Pagar'!$C:$C,'Fluxo de Caixa'!$A52)</f>
        <v>0</v>
      </c>
      <c r="AF52" s="61">
        <f>SUMIFS('Ctas Pagar'!$G:$G,'Ctas Pagar'!$J:$J,'Fluxo de Caixa'!$AF$6,'Ctas Pagar'!$C:$C,'Fluxo de Caixa'!$A52)</f>
        <v>0</v>
      </c>
      <c r="AG52" s="61">
        <f>SUMIFS('Ctas Pagar'!$G:$G,'Ctas Pagar'!$M:$M,'Fluxo de Caixa'!$AG$6,'Ctas Pagar'!$C:$C,'Fluxo de Caixa'!$A52)</f>
        <v>0</v>
      </c>
      <c r="AH52" s="61">
        <f>SUMIFS('Ctas Pagar'!$G:$G,'Ctas Pagar'!$J:$J,'Fluxo de Caixa'!$AH$6,'Ctas Pagar'!$C:$C,'Fluxo de Caixa'!$A52)</f>
        <v>0</v>
      </c>
      <c r="AI52" s="61">
        <f>SUMIFS('Ctas Pagar'!$G:$G,'Ctas Pagar'!$M:$M,'Fluxo de Caixa'!$AI$6,'Ctas Pagar'!$C:$C,'Fluxo de Caixa'!$A52)</f>
        <v>0</v>
      </c>
      <c r="AJ52" s="61">
        <f>SUMIFS('Ctas Pagar'!$G:$G,'Ctas Pagar'!$J:$J,'Fluxo de Caixa'!$AJ$6,'Ctas Pagar'!$C:$C,'Fluxo de Caixa'!$A52)</f>
        <v>0</v>
      </c>
      <c r="AK52" s="61">
        <f>SUMIFS('Ctas Pagar'!$G:$G,'Ctas Pagar'!$M:$M,'Fluxo de Caixa'!$AK$6,'Ctas Pagar'!$C:$C,'Fluxo de Caixa'!$A52)</f>
        <v>0</v>
      </c>
      <c r="AL52" s="61">
        <f>SUMIFS('Ctas Pagar'!$G:$G,'Ctas Pagar'!$J:$J,'Fluxo de Caixa'!$AL$6,'Ctas Pagar'!$C:$C,'Fluxo de Caixa'!$A52)</f>
        <v>0</v>
      </c>
      <c r="AM52" s="61">
        <f>SUMIFS('Ctas Pagar'!$G:$G,'Ctas Pagar'!$M:$M,'Fluxo de Caixa'!$AM$6,'Ctas Pagar'!$C:$C,'Fluxo de Caixa'!$A52)</f>
        <v>0</v>
      </c>
      <c r="AN52" s="61">
        <f>SUMIFS('Ctas Pagar'!$G:$G,'Ctas Pagar'!$J:$J,'Fluxo de Caixa'!$AN$6,'Ctas Pagar'!$C:$C,'Fluxo de Caixa'!$A52)</f>
        <v>0</v>
      </c>
      <c r="AO52" s="61">
        <f>SUMIFS('Ctas Pagar'!$G:$G,'Ctas Pagar'!$M:$M,'Fluxo de Caixa'!$AO$6,'Ctas Pagar'!$C:$C,'Fluxo de Caixa'!$A52)</f>
        <v>0</v>
      </c>
      <c r="AP52" s="61">
        <f>SUMIFS('Ctas Pagar'!$G:$G,'Ctas Pagar'!$J:$J,'Fluxo de Caixa'!$AP$6,'Ctas Pagar'!$C:$C,'Fluxo de Caixa'!$A52)</f>
        <v>0</v>
      </c>
      <c r="AQ52" s="61">
        <f>SUMIFS('Ctas Pagar'!$G:$G,'Ctas Pagar'!$M:$M,'Fluxo de Caixa'!$AQ$6,'Ctas Pagar'!$C:$C,'Fluxo de Caixa'!$A52)</f>
        <v>0</v>
      </c>
      <c r="AR52" s="61">
        <f>SUMIFS('Ctas Pagar'!$G:$G,'Ctas Pagar'!$J:$J,'Fluxo de Caixa'!$AR$6,'Ctas Pagar'!$C:$C,'Fluxo de Caixa'!$A52)</f>
        <v>0</v>
      </c>
      <c r="AS52" s="61">
        <f>SUMIFS('Ctas Pagar'!$G:$G,'Ctas Pagar'!$M:$M,'Fluxo de Caixa'!$AS$6,'Ctas Pagar'!$C:$C,'Fluxo de Caixa'!$A52)</f>
        <v>0</v>
      </c>
      <c r="AT52" s="61">
        <f>SUMIFS('Ctas Pagar'!$G:$G,'Ctas Pagar'!$J:$J,'Fluxo de Caixa'!$AT$6,'Ctas Pagar'!$C:$C,'Fluxo de Caixa'!$A52)</f>
        <v>0</v>
      </c>
      <c r="AU52" s="61">
        <f>SUMIFS('Ctas Pagar'!$G:$G,'Ctas Pagar'!$M:$M,'Fluxo de Caixa'!$AU$6,'Ctas Pagar'!$C:$C,'Fluxo de Caixa'!$A52)</f>
        <v>0</v>
      </c>
      <c r="AV52" s="61">
        <f>SUMIFS('Ctas Pagar'!$G:$G,'Ctas Pagar'!$J:$J,'Fluxo de Caixa'!$AV$6,'Ctas Pagar'!$C:$C,'Fluxo de Caixa'!$A52)</f>
        <v>0</v>
      </c>
      <c r="AW52" s="61">
        <f>SUMIFS('Ctas Pagar'!$G:$G,'Ctas Pagar'!$M:$M,'Fluxo de Caixa'!$AW$6,'Ctas Pagar'!$C:$C,'Fluxo de Caixa'!$A52)</f>
        <v>0</v>
      </c>
      <c r="AX52" s="61">
        <f>SUMIFS('Ctas Pagar'!$G:$G,'Ctas Pagar'!$J:$J,'Fluxo de Caixa'!$AX$6,'Ctas Pagar'!$C:$C,'Fluxo de Caixa'!$A52)</f>
        <v>0</v>
      </c>
      <c r="AY52" s="61">
        <f>SUMIFS('Ctas Pagar'!$G:$G,'Ctas Pagar'!$M:$M,'Fluxo de Caixa'!$AY$6,'Ctas Pagar'!$C:$C,'Fluxo de Caixa'!$A52)</f>
        <v>0</v>
      </c>
      <c r="AZ52" s="61">
        <f>SUMIFS('Ctas Pagar'!$G:$G,'Ctas Pagar'!$J:$J,'Fluxo de Caixa'!$AZ$6,'Ctas Pagar'!$C:$C,'Fluxo de Caixa'!$A52)</f>
        <v>0</v>
      </c>
      <c r="BA52" s="61">
        <f>SUMIFS('Ctas Pagar'!$G:$G,'Ctas Pagar'!$M:$M,'Fluxo de Caixa'!$BA$6,'Ctas Pagar'!$C:$C,'Fluxo de Caixa'!$A52)</f>
        <v>0</v>
      </c>
      <c r="BB52" s="61">
        <f>SUMIFS('Ctas Pagar'!$G:$G,'Ctas Pagar'!$J:$J,'Fluxo de Caixa'!$BB$6,'Ctas Pagar'!$C:$C,'Fluxo de Caixa'!$A52)</f>
        <v>0</v>
      </c>
      <c r="BC52" s="61">
        <f>SUMIFS('Ctas Pagar'!$G:$G,'Ctas Pagar'!$M:$M,'Fluxo de Caixa'!$BC$6,'Ctas Pagar'!$C:$C,'Fluxo de Caixa'!$A52)</f>
        <v>0</v>
      </c>
      <c r="BD52" s="61">
        <f>SUMIFS('Ctas Pagar'!$G:$G,'Ctas Pagar'!$J:$J,'Fluxo de Caixa'!$BD$6,'Ctas Pagar'!$C:$C,'Fluxo de Caixa'!$A52)</f>
        <v>0</v>
      </c>
      <c r="BE52" s="61">
        <f>SUMIFS('Ctas Pagar'!$G:$G,'Ctas Pagar'!$M:$M,'Fluxo de Caixa'!$BE$6,'Ctas Pagar'!$C:$C,'Fluxo de Caixa'!$A52)</f>
        <v>0</v>
      </c>
      <c r="BF52" s="61">
        <f>SUMIFS('Ctas Pagar'!$G:$G,'Ctas Pagar'!$J:$J,'Fluxo de Caixa'!$BF$6,'Ctas Pagar'!$C:$C,'Fluxo de Caixa'!$A52)</f>
        <v>1000</v>
      </c>
      <c r="BG52" s="61">
        <f>SUMIFS('Ctas Pagar'!$G:$G,'Ctas Pagar'!$M:$M,'Fluxo de Caixa'!$BG$6,'Ctas Pagar'!$C:$C,'Fluxo de Caixa'!$A52)</f>
        <v>0</v>
      </c>
      <c r="BH52" s="61">
        <f>SUMIFS('Ctas Pagar'!$G:$G,'Ctas Pagar'!$J:$J,'Fluxo de Caixa'!$BH$6,'Ctas Pagar'!$C:$C,'Fluxo de Caixa'!$A52)</f>
        <v>0</v>
      </c>
      <c r="BI52" s="61">
        <f>SUMIFS('Ctas Pagar'!$G:$G,'Ctas Pagar'!$M:$M,'Fluxo de Caixa'!$BI$6,'Ctas Pagar'!$C:$C,'Fluxo de Caixa'!$A52)</f>
        <v>0</v>
      </c>
      <c r="BJ52" s="61">
        <f>SUMIFS('Ctas Pagar'!$G:$G,'Ctas Pagar'!$J:$J,'Fluxo de Caixa'!$BJ$6,'Ctas Pagar'!$C:$C,'Fluxo de Caixa'!$A52)</f>
        <v>0</v>
      </c>
      <c r="BK52" s="61">
        <f>SUMIFS('Ctas Pagar'!$G:$G,'Ctas Pagar'!$M:$M,'Fluxo de Caixa'!$BK$6,'Ctas Pagar'!$C:$C,'Fluxo de Caixa'!$A52)</f>
        <v>0</v>
      </c>
      <c r="BL52" s="61">
        <f>SUMIFS('Ctas Pagar'!$G:$G,'Ctas Pagar'!$J:$J,'Fluxo de Caixa'!$BL$6,'Ctas Pagar'!$C:$C,'Fluxo de Caixa'!$A52)</f>
        <v>0</v>
      </c>
      <c r="BM52" s="61">
        <f>SUMIFS('Ctas Pagar'!$G:$G,'Ctas Pagar'!$M:$M,'Fluxo de Caixa'!$BM$6,'Ctas Pagar'!$C:$C,'Fluxo de Caixa'!$A52)</f>
        <v>0</v>
      </c>
      <c r="BN52" s="71"/>
      <c r="BO52" s="71"/>
      <c r="BP52" s="71"/>
      <c r="BQ52" s="71"/>
      <c r="BR52" s="71"/>
    </row>
    <row r="53" spans="1:70">
      <c r="A53" s="29" t="str">
        <f>'Plano de Contas'!A64</f>
        <v>5.2.2 Celular</v>
      </c>
      <c r="B53" s="60">
        <f>SUMIFS('Ctas Pagar'!$G:$G,'Ctas Pagar'!$J:$J,'Fluxo de Caixa'!$B$6,'Ctas Pagar'!$C:$C,'Fluxo de Caixa'!$A53)</f>
        <v>0</v>
      </c>
      <c r="C53" s="61">
        <f>SUMIFS('Ctas Pagar'!$G:$G,'Ctas Pagar'!$M:$M,'Fluxo de Caixa'!$C$6,'Ctas Pagar'!$C:$C,'Fluxo de Caixa'!$A53)</f>
        <v>1000</v>
      </c>
      <c r="D53" s="61">
        <f>SUMIFS('Ctas Pagar'!$G:$G,'Ctas Pagar'!$J:$J,'Fluxo de Caixa'!$D$6,'Ctas Pagar'!$C:$C,'Fluxo de Caixa'!$A53)</f>
        <v>0</v>
      </c>
      <c r="E53" s="61">
        <f>SUMIFS('Ctas Pagar'!$G:$G,'Ctas Pagar'!$M:$M,'Fluxo de Caixa'!$E$6,'Ctas Pagar'!$C:$C,'Fluxo de Caixa'!$A53)</f>
        <v>0</v>
      </c>
      <c r="F53" s="61">
        <f>SUMIFS('Ctas Pagar'!$G:$G,'Ctas Pagar'!$J:$J,'Fluxo de Caixa'!$F$6,'Ctas Pagar'!$C:$C,'Fluxo de Caixa'!$A53)</f>
        <v>0</v>
      </c>
      <c r="G53" s="61">
        <f>SUMIFS('Ctas Pagar'!$G:$G,'Ctas Pagar'!$M:$M,'Fluxo de Caixa'!$G$6,'Ctas Pagar'!$C:$C,'Fluxo de Caixa'!$A53)</f>
        <v>0</v>
      </c>
      <c r="H53" s="61">
        <f>SUMIFS('Ctas Pagar'!$G:$G,'Ctas Pagar'!$J:$J,'Fluxo de Caixa'!$H$6,'Ctas Pagar'!$C:$C,'Fluxo de Caixa'!$A53)</f>
        <v>0</v>
      </c>
      <c r="I53" s="61">
        <f>SUMIFS('Ctas Pagar'!$G:$G,'Ctas Pagar'!$M:$M,'Fluxo de Caixa'!$I$6,'Ctas Pagar'!$C:$C,'Fluxo de Caixa'!$A53)</f>
        <v>0</v>
      </c>
      <c r="J53" s="61">
        <f>SUMIFS('Ctas Pagar'!$G:$G,'Ctas Pagar'!$J:$J,'Fluxo de Caixa'!$J$6,'Ctas Pagar'!$C:$C,'Fluxo de Caixa'!$A53)</f>
        <v>0</v>
      </c>
      <c r="K53" s="61">
        <f>SUMIFS('Ctas Pagar'!$G:$G,'Ctas Pagar'!$M:$M,'Fluxo de Caixa'!$K$6,'Ctas Pagar'!$C:$C,'Fluxo de Caixa'!$A53)</f>
        <v>0</v>
      </c>
      <c r="L53" s="61">
        <f>SUMIFS('Ctas Pagar'!$G:$G,'Ctas Pagar'!$J:$J,'Fluxo de Caixa'!$L$6,'Ctas Pagar'!$C:$C,'Fluxo de Caixa'!$A53)</f>
        <v>0</v>
      </c>
      <c r="M53" s="61">
        <f>SUMIFS('Ctas Pagar'!$G:$G,'Ctas Pagar'!$M:$M,'Fluxo de Caixa'!$M$6,'Ctas Pagar'!$C:$C,'Fluxo de Caixa'!$A53)</f>
        <v>0</v>
      </c>
      <c r="N53" s="61">
        <f>SUMIFS('Ctas Pagar'!$G:$G,'Ctas Pagar'!$J:$J,'Fluxo de Caixa'!$N$6,'Ctas Pagar'!$C:$C,'Fluxo de Caixa'!$A53)</f>
        <v>0</v>
      </c>
      <c r="O53" s="61">
        <f>SUMIFS('Ctas Pagar'!$G:$G,'Ctas Pagar'!$M:$M,'Fluxo de Caixa'!$O$6,'Ctas Pagar'!$C:$C,'Fluxo de Caixa'!$A53)</f>
        <v>0</v>
      </c>
      <c r="P53" s="61">
        <f>SUMIFS('Ctas Pagar'!$G:$G,'Ctas Pagar'!$J:$J,'Fluxo de Caixa'!$P$6,'Ctas Pagar'!$C:$C,'Fluxo de Caixa'!$A53)</f>
        <v>0</v>
      </c>
      <c r="Q53" s="61">
        <f>SUMIFS('Ctas Pagar'!$G:$G,'Ctas Pagar'!$M:$M,'Fluxo de Caixa'!$Q$6,'Ctas Pagar'!$C:$C,'Fluxo de Caixa'!$A53)</f>
        <v>0</v>
      </c>
      <c r="R53" s="61">
        <f>SUMIFS('Ctas Pagar'!$G:$G,'Ctas Pagar'!$J:$J,'Fluxo de Caixa'!$R$6,'Ctas Pagar'!$C:$C,'Fluxo de Caixa'!$A53)</f>
        <v>0</v>
      </c>
      <c r="S53" s="61">
        <f>SUMIFS('Ctas Pagar'!$G:$G,'Ctas Pagar'!$M:$M,'Fluxo de Caixa'!$S$6,'Ctas Pagar'!$C:$C,'Fluxo de Caixa'!$A53)</f>
        <v>0</v>
      </c>
      <c r="T53" s="61">
        <f>SUMIFS('Ctas Pagar'!$G:$G,'Ctas Pagar'!$J:$J,'Fluxo de Caixa'!$T$6,'Ctas Pagar'!$C:$C,'Fluxo de Caixa'!$A53)</f>
        <v>0</v>
      </c>
      <c r="U53" s="61">
        <f>SUMIFS('Ctas Pagar'!$G:$G,'Ctas Pagar'!$M:$M,'Fluxo de Caixa'!$U$6,'Ctas Pagar'!$C:$C,'Fluxo de Caixa'!$A53)</f>
        <v>0</v>
      </c>
      <c r="V53" s="61">
        <f>SUMIFS('Ctas Pagar'!$G:$G,'Ctas Pagar'!$J:$J,'Fluxo de Caixa'!$V$6,'Ctas Pagar'!$C:$C,'Fluxo de Caixa'!$A53)</f>
        <v>0</v>
      </c>
      <c r="W53" s="61">
        <f>SUMIFS('Ctas Pagar'!$G:$G,'Ctas Pagar'!$M:$M,'Fluxo de Caixa'!$W$6,'Ctas Pagar'!$C:$C,'Fluxo de Caixa'!$A53)</f>
        <v>0</v>
      </c>
      <c r="X53" s="61">
        <f>SUMIFS('Ctas Pagar'!$G:$G,'Ctas Pagar'!$J:$J,'Fluxo de Caixa'!$X$6,'Ctas Pagar'!$C:$C,'Fluxo de Caixa'!$A53)</f>
        <v>0</v>
      </c>
      <c r="Y53" s="61">
        <f>SUMIFS('Ctas Pagar'!$G:$G,'Ctas Pagar'!$M:$M,'Fluxo de Caixa'!$Y$6,'Ctas Pagar'!$C:$C,'Fluxo de Caixa'!$A53)</f>
        <v>0</v>
      </c>
      <c r="Z53" s="61">
        <f>SUMIFS('Ctas Pagar'!$G:$G,'Ctas Pagar'!$J:$J,'Fluxo de Caixa'!$Z$6,'Ctas Pagar'!$C:$C,'Fluxo de Caixa'!$A53)</f>
        <v>0</v>
      </c>
      <c r="AA53" s="61">
        <f>SUMIFS('Ctas Pagar'!$G:$G,'Ctas Pagar'!$M:$M,'Fluxo de Caixa'!$AA$6,'Ctas Pagar'!$C:$C,'Fluxo de Caixa'!$A53)</f>
        <v>0</v>
      </c>
      <c r="AB53" s="61">
        <f>SUMIFS('Ctas Pagar'!$G:$G,'Ctas Pagar'!$J:$J,'Fluxo de Caixa'!$AB$6,'Ctas Pagar'!$C:$C,'Fluxo de Caixa'!$A53)</f>
        <v>0</v>
      </c>
      <c r="AC53" s="61">
        <f>SUMIFS('Ctas Pagar'!$G:$G,'Ctas Pagar'!$M:$M,'Fluxo de Caixa'!$AC$6,'Ctas Pagar'!$C:$C,'Fluxo de Caixa'!$A53)</f>
        <v>0</v>
      </c>
      <c r="AD53" s="61">
        <f>SUMIFS('Ctas Pagar'!$G:$G,'Ctas Pagar'!$J:$J,'Fluxo de Caixa'!$AD$6,'Ctas Pagar'!$C:$C,'Fluxo de Caixa'!$A53)</f>
        <v>0</v>
      </c>
      <c r="AE53" s="61">
        <f>SUMIFS('Ctas Pagar'!$G:$G,'Ctas Pagar'!$M:$M,'Fluxo de Caixa'!$AE$6,'Ctas Pagar'!$C:$C,'Fluxo de Caixa'!$A53)</f>
        <v>0</v>
      </c>
      <c r="AF53" s="61">
        <f>SUMIFS('Ctas Pagar'!$G:$G,'Ctas Pagar'!$J:$J,'Fluxo de Caixa'!$AF$6,'Ctas Pagar'!$C:$C,'Fluxo de Caixa'!$A53)</f>
        <v>0</v>
      </c>
      <c r="AG53" s="61">
        <f>SUMIFS('Ctas Pagar'!$G:$G,'Ctas Pagar'!$M:$M,'Fluxo de Caixa'!$AG$6,'Ctas Pagar'!$C:$C,'Fluxo de Caixa'!$A53)</f>
        <v>0</v>
      </c>
      <c r="AH53" s="61">
        <f>SUMIFS('Ctas Pagar'!$G:$G,'Ctas Pagar'!$J:$J,'Fluxo de Caixa'!$AH$6,'Ctas Pagar'!$C:$C,'Fluxo de Caixa'!$A53)</f>
        <v>0</v>
      </c>
      <c r="AI53" s="61">
        <f>SUMIFS('Ctas Pagar'!$G:$G,'Ctas Pagar'!$M:$M,'Fluxo de Caixa'!$AI$6,'Ctas Pagar'!$C:$C,'Fluxo de Caixa'!$A53)</f>
        <v>0</v>
      </c>
      <c r="AJ53" s="61">
        <f>SUMIFS('Ctas Pagar'!$G:$G,'Ctas Pagar'!$J:$J,'Fluxo de Caixa'!$AJ$6,'Ctas Pagar'!$C:$C,'Fluxo de Caixa'!$A53)</f>
        <v>0</v>
      </c>
      <c r="AK53" s="61">
        <f>SUMIFS('Ctas Pagar'!$G:$G,'Ctas Pagar'!$M:$M,'Fluxo de Caixa'!$AK$6,'Ctas Pagar'!$C:$C,'Fluxo de Caixa'!$A53)</f>
        <v>0</v>
      </c>
      <c r="AL53" s="61">
        <f>SUMIFS('Ctas Pagar'!$G:$G,'Ctas Pagar'!$J:$J,'Fluxo de Caixa'!$AL$6,'Ctas Pagar'!$C:$C,'Fluxo de Caixa'!$A53)</f>
        <v>0</v>
      </c>
      <c r="AM53" s="61">
        <f>SUMIFS('Ctas Pagar'!$G:$G,'Ctas Pagar'!$M:$M,'Fluxo de Caixa'!$AM$6,'Ctas Pagar'!$C:$C,'Fluxo de Caixa'!$A53)</f>
        <v>0</v>
      </c>
      <c r="AN53" s="61">
        <f>SUMIFS('Ctas Pagar'!$G:$G,'Ctas Pagar'!$J:$J,'Fluxo de Caixa'!$AN$6,'Ctas Pagar'!$C:$C,'Fluxo de Caixa'!$A53)</f>
        <v>0</v>
      </c>
      <c r="AO53" s="61">
        <f>SUMIFS('Ctas Pagar'!$G:$G,'Ctas Pagar'!$M:$M,'Fluxo de Caixa'!$AO$6,'Ctas Pagar'!$C:$C,'Fluxo de Caixa'!$A53)</f>
        <v>0</v>
      </c>
      <c r="AP53" s="61">
        <f>SUMIFS('Ctas Pagar'!$G:$G,'Ctas Pagar'!$J:$J,'Fluxo de Caixa'!$AP$6,'Ctas Pagar'!$C:$C,'Fluxo de Caixa'!$A53)</f>
        <v>0</v>
      </c>
      <c r="AQ53" s="61">
        <f>SUMIFS('Ctas Pagar'!$G:$G,'Ctas Pagar'!$M:$M,'Fluxo de Caixa'!$AQ$6,'Ctas Pagar'!$C:$C,'Fluxo de Caixa'!$A53)</f>
        <v>0</v>
      </c>
      <c r="AR53" s="61">
        <f>SUMIFS('Ctas Pagar'!$G:$G,'Ctas Pagar'!$J:$J,'Fluxo de Caixa'!$AR$6,'Ctas Pagar'!$C:$C,'Fluxo de Caixa'!$A53)</f>
        <v>0</v>
      </c>
      <c r="AS53" s="61">
        <f>SUMIFS('Ctas Pagar'!$G:$G,'Ctas Pagar'!$M:$M,'Fluxo de Caixa'!$AS$6,'Ctas Pagar'!$C:$C,'Fluxo de Caixa'!$A53)</f>
        <v>0</v>
      </c>
      <c r="AT53" s="61">
        <f>SUMIFS('Ctas Pagar'!$G:$G,'Ctas Pagar'!$J:$J,'Fluxo de Caixa'!$AT$6,'Ctas Pagar'!$C:$C,'Fluxo de Caixa'!$A53)</f>
        <v>0</v>
      </c>
      <c r="AU53" s="61">
        <f>SUMIFS('Ctas Pagar'!$G:$G,'Ctas Pagar'!$M:$M,'Fluxo de Caixa'!$AU$6,'Ctas Pagar'!$C:$C,'Fluxo de Caixa'!$A53)</f>
        <v>0</v>
      </c>
      <c r="AV53" s="61">
        <f>SUMIFS('Ctas Pagar'!$G:$G,'Ctas Pagar'!$J:$J,'Fluxo de Caixa'!$AV$6,'Ctas Pagar'!$C:$C,'Fluxo de Caixa'!$A53)</f>
        <v>0</v>
      </c>
      <c r="AW53" s="61">
        <f>SUMIFS('Ctas Pagar'!$G:$G,'Ctas Pagar'!$M:$M,'Fluxo de Caixa'!$AW$6,'Ctas Pagar'!$C:$C,'Fluxo de Caixa'!$A53)</f>
        <v>0</v>
      </c>
      <c r="AX53" s="61">
        <f>SUMIFS('Ctas Pagar'!$G:$G,'Ctas Pagar'!$J:$J,'Fluxo de Caixa'!$AX$6,'Ctas Pagar'!$C:$C,'Fluxo de Caixa'!$A53)</f>
        <v>0</v>
      </c>
      <c r="AY53" s="61">
        <f>SUMIFS('Ctas Pagar'!$G:$G,'Ctas Pagar'!$M:$M,'Fluxo de Caixa'!$AY$6,'Ctas Pagar'!$C:$C,'Fluxo de Caixa'!$A53)</f>
        <v>0</v>
      </c>
      <c r="AZ53" s="61">
        <f>SUMIFS('Ctas Pagar'!$G:$G,'Ctas Pagar'!$J:$J,'Fluxo de Caixa'!$AZ$6,'Ctas Pagar'!$C:$C,'Fluxo de Caixa'!$A53)</f>
        <v>0</v>
      </c>
      <c r="BA53" s="61">
        <f>SUMIFS('Ctas Pagar'!$G:$G,'Ctas Pagar'!$M:$M,'Fluxo de Caixa'!$BA$6,'Ctas Pagar'!$C:$C,'Fluxo de Caixa'!$A53)</f>
        <v>0</v>
      </c>
      <c r="BB53" s="61">
        <f>SUMIFS('Ctas Pagar'!$G:$G,'Ctas Pagar'!$J:$J,'Fluxo de Caixa'!$BB$6,'Ctas Pagar'!$C:$C,'Fluxo de Caixa'!$A53)</f>
        <v>0</v>
      </c>
      <c r="BC53" s="61">
        <f>SUMIFS('Ctas Pagar'!$G:$G,'Ctas Pagar'!$M:$M,'Fluxo de Caixa'!$BC$6,'Ctas Pagar'!$C:$C,'Fluxo de Caixa'!$A53)</f>
        <v>0</v>
      </c>
      <c r="BD53" s="61">
        <f>SUMIFS('Ctas Pagar'!$G:$G,'Ctas Pagar'!$J:$J,'Fluxo de Caixa'!$BD$6,'Ctas Pagar'!$C:$C,'Fluxo de Caixa'!$A53)</f>
        <v>0</v>
      </c>
      <c r="BE53" s="61">
        <f>SUMIFS('Ctas Pagar'!$G:$G,'Ctas Pagar'!$M:$M,'Fluxo de Caixa'!$BE$6,'Ctas Pagar'!$C:$C,'Fluxo de Caixa'!$A53)</f>
        <v>0</v>
      </c>
      <c r="BF53" s="61">
        <f>SUMIFS('Ctas Pagar'!$G:$G,'Ctas Pagar'!$J:$J,'Fluxo de Caixa'!$BF$6,'Ctas Pagar'!$C:$C,'Fluxo de Caixa'!$A53)</f>
        <v>1000</v>
      </c>
      <c r="BG53" s="61">
        <f>SUMIFS('Ctas Pagar'!$G:$G,'Ctas Pagar'!$M:$M,'Fluxo de Caixa'!$BG$6,'Ctas Pagar'!$C:$C,'Fluxo de Caixa'!$A53)</f>
        <v>0</v>
      </c>
      <c r="BH53" s="61">
        <f>SUMIFS('Ctas Pagar'!$G:$G,'Ctas Pagar'!$J:$J,'Fluxo de Caixa'!$BH$6,'Ctas Pagar'!$C:$C,'Fluxo de Caixa'!$A53)</f>
        <v>0</v>
      </c>
      <c r="BI53" s="61">
        <f>SUMIFS('Ctas Pagar'!$G:$G,'Ctas Pagar'!$M:$M,'Fluxo de Caixa'!$BI$6,'Ctas Pagar'!$C:$C,'Fluxo de Caixa'!$A53)</f>
        <v>0</v>
      </c>
      <c r="BJ53" s="61">
        <f>SUMIFS('Ctas Pagar'!$G:$G,'Ctas Pagar'!$J:$J,'Fluxo de Caixa'!$BJ$6,'Ctas Pagar'!$C:$C,'Fluxo de Caixa'!$A53)</f>
        <v>0</v>
      </c>
      <c r="BK53" s="61">
        <f>SUMIFS('Ctas Pagar'!$G:$G,'Ctas Pagar'!$M:$M,'Fluxo de Caixa'!$BK$6,'Ctas Pagar'!$C:$C,'Fluxo de Caixa'!$A53)</f>
        <v>0</v>
      </c>
      <c r="BL53" s="61">
        <f>SUMIFS('Ctas Pagar'!$G:$G,'Ctas Pagar'!$J:$J,'Fluxo de Caixa'!$BL$6,'Ctas Pagar'!$C:$C,'Fluxo de Caixa'!$A53)</f>
        <v>0</v>
      </c>
      <c r="BM53" s="61">
        <f>SUMIFS('Ctas Pagar'!$G:$G,'Ctas Pagar'!$M:$M,'Fluxo de Caixa'!$BM$6,'Ctas Pagar'!$C:$C,'Fluxo de Caixa'!$A53)</f>
        <v>0</v>
      </c>
      <c r="BN53" s="71"/>
      <c r="BO53" s="71"/>
      <c r="BP53" s="71"/>
      <c r="BQ53" s="71"/>
      <c r="BR53" s="71"/>
    </row>
    <row r="54" spans="1:70">
      <c r="A54" s="29" t="str">
        <f>'Plano de Contas'!A65</f>
        <v>5.2.3 Energia Elétrica</v>
      </c>
      <c r="B54" s="60">
        <f>SUMIFS('Ctas Pagar'!$G:$G,'Ctas Pagar'!$J:$J,'Fluxo de Caixa'!$B$6,'Ctas Pagar'!$C:$C,'Fluxo de Caixa'!$A54)</f>
        <v>1000</v>
      </c>
      <c r="C54" s="61">
        <f>SUMIFS('Ctas Pagar'!$G:$G,'Ctas Pagar'!$M:$M,'Fluxo de Caixa'!$C$6,'Ctas Pagar'!$C:$C,'Fluxo de Caixa'!$A54)</f>
        <v>1000</v>
      </c>
      <c r="D54" s="61">
        <f>SUMIFS('Ctas Pagar'!$G:$G,'Ctas Pagar'!$J:$J,'Fluxo de Caixa'!$D$6,'Ctas Pagar'!$C:$C,'Fluxo de Caixa'!$A54)</f>
        <v>0</v>
      </c>
      <c r="E54" s="61">
        <f>SUMIFS('Ctas Pagar'!$G:$G,'Ctas Pagar'!$M:$M,'Fluxo de Caixa'!$E$6,'Ctas Pagar'!$C:$C,'Fluxo de Caixa'!$A54)</f>
        <v>0</v>
      </c>
      <c r="F54" s="61">
        <f>SUMIFS('Ctas Pagar'!$G:$G,'Ctas Pagar'!$J:$J,'Fluxo de Caixa'!$F$6,'Ctas Pagar'!$C:$C,'Fluxo de Caixa'!$A54)</f>
        <v>0</v>
      </c>
      <c r="G54" s="61">
        <f>SUMIFS('Ctas Pagar'!$G:$G,'Ctas Pagar'!$M:$M,'Fluxo de Caixa'!$G$6,'Ctas Pagar'!$C:$C,'Fluxo de Caixa'!$A54)</f>
        <v>0</v>
      </c>
      <c r="H54" s="61">
        <f>SUMIFS('Ctas Pagar'!$G:$G,'Ctas Pagar'!$J:$J,'Fluxo de Caixa'!$H$6,'Ctas Pagar'!$C:$C,'Fluxo de Caixa'!$A54)</f>
        <v>0</v>
      </c>
      <c r="I54" s="61">
        <f>SUMIFS('Ctas Pagar'!$G:$G,'Ctas Pagar'!$M:$M,'Fluxo de Caixa'!$I$6,'Ctas Pagar'!$C:$C,'Fluxo de Caixa'!$A54)</f>
        <v>0</v>
      </c>
      <c r="J54" s="61">
        <f>SUMIFS('Ctas Pagar'!$G:$G,'Ctas Pagar'!$J:$J,'Fluxo de Caixa'!$J$6,'Ctas Pagar'!$C:$C,'Fluxo de Caixa'!$A54)</f>
        <v>0</v>
      </c>
      <c r="K54" s="61">
        <f>SUMIFS('Ctas Pagar'!$G:$G,'Ctas Pagar'!$M:$M,'Fluxo de Caixa'!$K$6,'Ctas Pagar'!$C:$C,'Fluxo de Caixa'!$A54)</f>
        <v>0</v>
      </c>
      <c r="L54" s="61">
        <f>SUMIFS('Ctas Pagar'!$G:$G,'Ctas Pagar'!$J:$J,'Fluxo de Caixa'!$L$6,'Ctas Pagar'!$C:$C,'Fluxo de Caixa'!$A54)</f>
        <v>0</v>
      </c>
      <c r="M54" s="61">
        <f>SUMIFS('Ctas Pagar'!$G:$G,'Ctas Pagar'!$M:$M,'Fluxo de Caixa'!$M$6,'Ctas Pagar'!$C:$C,'Fluxo de Caixa'!$A54)</f>
        <v>0</v>
      </c>
      <c r="N54" s="61">
        <f>SUMIFS('Ctas Pagar'!$G:$G,'Ctas Pagar'!$J:$J,'Fluxo de Caixa'!$N$6,'Ctas Pagar'!$C:$C,'Fluxo de Caixa'!$A54)</f>
        <v>0</v>
      </c>
      <c r="O54" s="61">
        <f>SUMIFS('Ctas Pagar'!$G:$G,'Ctas Pagar'!$M:$M,'Fluxo de Caixa'!$O$6,'Ctas Pagar'!$C:$C,'Fluxo de Caixa'!$A54)</f>
        <v>0</v>
      </c>
      <c r="P54" s="61">
        <f>SUMIFS('Ctas Pagar'!$G:$G,'Ctas Pagar'!$J:$J,'Fluxo de Caixa'!$P$6,'Ctas Pagar'!$C:$C,'Fluxo de Caixa'!$A54)</f>
        <v>0</v>
      </c>
      <c r="Q54" s="61">
        <f>SUMIFS('Ctas Pagar'!$G:$G,'Ctas Pagar'!$M:$M,'Fluxo de Caixa'!$Q$6,'Ctas Pagar'!$C:$C,'Fluxo de Caixa'!$A54)</f>
        <v>0</v>
      </c>
      <c r="R54" s="61">
        <f>SUMIFS('Ctas Pagar'!$G:$G,'Ctas Pagar'!$J:$J,'Fluxo de Caixa'!$R$6,'Ctas Pagar'!$C:$C,'Fluxo de Caixa'!$A54)</f>
        <v>0</v>
      </c>
      <c r="S54" s="61">
        <f>SUMIFS('Ctas Pagar'!$G:$G,'Ctas Pagar'!$M:$M,'Fluxo de Caixa'!$S$6,'Ctas Pagar'!$C:$C,'Fluxo de Caixa'!$A54)</f>
        <v>0</v>
      </c>
      <c r="T54" s="61">
        <f>SUMIFS('Ctas Pagar'!$G:$G,'Ctas Pagar'!$J:$J,'Fluxo de Caixa'!$T$6,'Ctas Pagar'!$C:$C,'Fluxo de Caixa'!$A54)</f>
        <v>0</v>
      </c>
      <c r="U54" s="61">
        <f>SUMIFS('Ctas Pagar'!$G:$G,'Ctas Pagar'!$M:$M,'Fluxo de Caixa'!$U$6,'Ctas Pagar'!$C:$C,'Fluxo de Caixa'!$A54)</f>
        <v>0</v>
      </c>
      <c r="V54" s="61">
        <f>SUMIFS('Ctas Pagar'!$G:$G,'Ctas Pagar'!$J:$J,'Fluxo de Caixa'!$V$6,'Ctas Pagar'!$C:$C,'Fluxo de Caixa'!$A54)</f>
        <v>0</v>
      </c>
      <c r="W54" s="61">
        <f>SUMIFS('Ctas Pagar'!$G:$G,'Ctas Pagar'!$M:$M,'Fluxo de Caixa'!$W$6,'Ctas Pagar'!$C:$C,'Fluxo de Caixa'!$A54)</f>
        <v>0</v>
      </c>
      <c r="X54" s="61">
        <f>SUMIFS('Ctas Pagar'!$G:$G,'Ctas Pagar'!$J:$J,'Fluxo de Caixa'!$X$6,'Ctas Pagar'!$C:$C,'Fluxo de Caixa'!$A54)</f>
        <v>0</v>
      </c>
      <c r="Y54" s="61">
        <f>SUMIFS('Ctas Pagar'!$G:$G,'Ctas Pagar'!$M:$M,'Fluxo de Caixa'!$Y$6,'Ctas Pagar'!$C:$C,'Fluxo de Caixa'!$A54)</f>
        <v>0</v>
      </c>
      <c r="Z54" s="61">
        <f>SUMIFS('Ctas Pagar'!$G:$G,'Ctas Pagar'!$J:$J,'Fluxo de Caixa'!$Z$6,'Ctas Pagar'!$C:$C,'Fluxo de Caixa'!$A54)</f>
        <v>0</v>
      </c>
      <c r="AA54" s="61">
        <f>SUMIFS('Ctas Pagar'!$G:$G,'Ctas Pagar'!$M:$M,'Fluxo de Caixa'!$AA$6,'Ctas Pagar'!$C:$C,'Fluxo de Caixa'!$A54)</f>
        <v>0</v>
      </c>
      <c r="AB54" s="61">
        <f>SUMIFS('Ctas Pagar'!$G:$G,'Ctas Pagar'!$J:$J,'Fluxo de Caixa'!$AB$6,'Ctas Pagar'!$C:$C,'Fluxo de Caixa'!$A54)</f>
        <v>0</v>
      </c>
      <c r="AC54" s="61">
        <f>SUMIFS('Ctas Pagar'!$G:$G,'Ctas Pagar'!$M:$M,'Fluxo de Caixa'!$AC$6,'Ctas Pagar'!$C:$C,'Fluxo de Caixa'!$A54)</f>
        <v>0</v>
      </c>
      <c r="AD54" s="61">
        <f>SUMIFS('Ctas Pagar'!$G:$G,'Ctas Pagar'!$J:$J,'Fluxo de Caixa'!$AD$6,'Ctas Pagar'!$C:$C,'Fluxo de Caixa'!$A54)</f>
        <v>0</v>
      </c>
      <c r="AE54" s="61">
        <f>SUMIFS('Ctas Pagar'!$G:$G,'Ctas Pagar'!$M:$M,'Fluxo de Caixa'!$AE$6,'Ctas Pagar'!$C:$C,'Fluxo de Caixa'!$A54)</f>
        <v>0</v>
      </c>
      <c r="AF54" s="61">
        <f>SUMIFS('Ctas Pagar'!$G:$G,'Ctas Pagar'!$J:$J,'Fluxo de Caixa'!$AF$6,'Ctas Pagar'!$C:$C,'Fluxo de Caixa'!$A54)</f>
        <v>0</v>
      </c>
      <c r="AG54" s="61">
        <f>SUMIFS('Ctas Pagar'!$G:$G,'Ctas Pagar'!$M:$M,'Fluxo de Caixa'!$AG$6,'Ctas Pagar'!$C:$C,'Fluxo de Caixa'!$A54)</f>
        <v>0</v>
      </c>
      <c r="AH54" s="61">
        <f>SUMIFS('Ctas Pagar'!$G:$G,'Ctas Pagar'!$J:$J,'Fluxo de Caixa'!$AH$6,'Ctas Pagar'!$C:$C,'Fluxo de Caixa'!$A54)</f>
        <v>0</v>
      </c>
      <c r="AI54" s="61">
        <f>SUMIFS('Ctas Pagar'!$G:$G,'Ctas Pagar'!$M:$M,'Fluxo de Caixa'!$AI$6,'Ctas Pagar'!$C:$C,'Fluxo de Caixa'!$A54)</f>
        <v>0</v>
      </c>
      <c r="AJ54" s="61">
        <f>SUMIFS('Ctas Pagar'!$G:$G,'Ctas Pagar'!$J:$J,'Fluxo de Caixa'!$AJ$6,'Ctas Pagar'!$C:$C,'Fluxo de Caixa'!$A54)</f>
        <v>0</v>
      </c>
      <c r="AK54" s="61">
        <f>SUMIFS('Ctas Pagar'!$G:$G,'Ctas Pagar'!$M:$M,'Fluxo de Caixa'!$AK$6,'Ctas Pagar'!$C:$C,'Fluxo de Caixa'!$A54)</f>
        <v>0</v>
      </c>
      <c r="AL54" s="61">
        <f>SUMIFS('Ctas Pagar'!$G:$G,'Ctas Pagar'!$J:$J,'Fluxo de Caixa'!$AL$6,'Ctas Pagar'!$C:$C,'Fluxo de Caixa'!$A54)</f>
        <v>0</v>
      </c>
      <c r="AM54" s="61">
        <f>SUMIFS('Ctas Pagar'!$G:$G,'Ctas Pagar'!$M:$M,'Fluxo de Caixa'!$AM$6,'Ctas Pagar'!$C:$C,'Fluxo de Caixa'!$A54)</f>
        <v>0</v>
      </c>
      <c r="AN54" s="61">
        <f>SUMIFS('Ctas Pagar'!$G:$G,'Ctas Pagar'!$J:$J,'Fluxo de Caixa'!$AN$6,'Ctas Pagar'!$C:$C,'Fluxo de Caixa'!$A54)</f>
        <v>0</v>
      </c>
      <c r="AO54" s="61">
        <f>SUMIFS('Ctas Pagar'!$G:$G,'Ctas Pagar'!$M:$M,'Fluxo de Caixa'!$AO$6,'Ctas Pagar'!$C:$C,'Fluxo de Caixa'!$A54)</f>
        <v>0</v>
      </c>
      <c r="AP54" s="61">
        <f>SUMIFS('Ctas Pagar'!$G:$G,'Ctas Pagar'!$J:$J,'Fluxo de Caixa'!$AP$6,'Ctas Pagar'!$C:$C,'Fluxo de Caixa'!$A54)</f>
        <v>0</v>
      </c>
      <c r="AQ54" s="61">
        <f>SUMIFS('Ctas Pagar'!$G:$G,'Ctas Pagar'!$M:$M,'Fluxo de Caixa'!$AQ$6,'Ctas Pagar'!$C:$C,'Fluxo de Caixa'!$A54)</f>
        <v>0</v>
      </c>
      <c r="AR54" s="61">
        <f>SUMIFS('Ctas Pagar'!$G:$G,'Ctas Pagar'!$J:$J,'Fluxo de Caixa'!$AR$6,'Ctas Pagar'!$C:$C,'Fluxo de Caixa'!$A54)</f>
        <v>0</v>
      </c>
      <c r="AS54" s="61">
        <f>SUMIFS('Ctas Pagar'!$G:$G,'Ctas Pagar'!$M:$M,'Fluxo de Caixa'!$AS$6,'Ctas Pagar'!$C:$C,'Fluxo de Caixa'!$A54)</f>
        <v>0</v>
      </c>
      <c r="AT54" s="61">
        <f>SUMIFS('Ctas Pagar'!$G:$G,'Ctas Pagar'!$J:$J,'Fluxo de Caixa'!$AT$6,'Ctas Pagar'!$C:$C,'Fluxo de Caixa'!$A54)</f>
        <v>0</v>
      </c>
      <c r="AU54" s="61">
        <f>SUMIFS('Ctas Pagar'!$G:$G,'Ctas Pagar'!$M:$M,'Fluxo de Caixa'!$AU$6,'Ctas Pagar'!$C:$C,'Fluxo de Caixa'!$A54)</f>
        <v>0</v>
      </c>
      <c r="AV54" s="61">
        <f>SUMIFS('Ctas Pagar'!$G:$G,'Ctas Pagar'!$J:$J,'Fluxo de Caixa'!$AV$6,'Ctas Pagar'!$C:$C,'Fluxo de Caixa'!$A54)</f>
        <v>0</v>
      </c>
      <c r="AW54" s="61">
        <f>SUMIFS('Ctas Pagar'!$G:$G,'Ctas Pagar'!$M:$M,'Fluxo de Caixa'!$AW$6,'Ctas Pagar'!$C:$C,'Fluxo de Caixa'!$A54)</f>
        <v>0</v>
      </c>
      <c r="AX54" s="61">
        <f>SUMIFS('Ctas Pagar'!$G:$G,'Ctas Pagar'!$J:$J,'Fluxo de Caixa'!$AX$6,'Ctas Pagar'!$C:$C,'Fluxo de Caixa'!$A54)</f>
        <v>0</v>
      </c>
      <c r="AY54" s="61">
        <f>SUMIFS('Ctas Pagar'!$G:$G,'Ctas Pagar'!$M:$M,'Fluxo de Caixa'!$AY$6,'Ctas Pagar'!$C:$C,'Fluxo de Caixa'!$A54)</f>
        <v>0</v>
      </c>
      <c r="AZ54" s="61">
        <f>SUMIFS('Ctas Pagar'!$G:$G,'Ctas Pagar'!$J:$J,'Fluxo de Caixa'!$AZ$6,'Ctas Pagar'!$C:$C,'Fluxo de Caixa'!$A54)</f>
        <v>0</v>
      </c>
      <c r="BA54" s="61">
        <f>SUMIFS('Ctas Pagar'!$G:$G,'Ctas Pagar'!$M:$M,'Fluxo de Caixa'!$BA$6,'Ctas Pagar'!$C:$C,'Fluxo de Caixa'!$A54)</f>
        <v>0</v>
      </c>
      <c r="BB54" s="61">
        <f>SUMIFS('Ctas Pagar'!$G:$G,'Ctas Pagar'!$J:$J,'Fluxo de Caixa'!$BB$6,'Ctas Pagar'!$C:$C,'Fluxo de Caixa'!$A54)</f>
        <v>0</v>
      </c>
      <c r="BC54" s="61">
        <f>SUMIFS('Ctas Pagar'!$G:$G,'Ctas Pagar'!$M:$M,'Fluxo de Caixa'!$BC$6,'Ctas Pagar'!$C:$C,'Fluxo de Caixa'!$A54)</f>
        <v>0</v>
      </c>
      <c r="BD54" s="61">
        <f>SUMIFS('Ctas Pagar'!$G:$G,'Ctas Pagar'!$J:$J,'Fluxo de Caixa'!$BD$6,'Ctas Pagar'!$C:$C,'Fluxo de Caixa'!$A54)</f>
        <v>0</v>
      </c>
      <c r="BE54" s="61">
        <f>SUMIFS('Ctas Pagar'!$G:$G,'Ctas Pagar'!$M:$M,'Fluxo de Caixa'!$BE$6,'Ctas Pagar'!$C:$C,'Fluxo de Caixa'!$A54)</f>
        <v>0</v>
      </c>
      <c r="BF54" s="61">
        <f>SUMIFS('Ctas Pagar'!$G:$G,'Ctas Pagar'!$J:$J,'Fluxo de Caixa'!$BF$6,'Ctas Pagar'!$C:$C,'Fluxo de Caixa'!$A54)</f>
        <v>0</v>
      </c>
      <c r="BG54" s="61">
        <f>SUMIFS('Ctas Pagar'!$G:$G,'Ctas Pagar'!$M:$M,'Fluxo de Caixa'!$BG$6,'Ctas Pagar'!$C:$C,'Fluxo de Caixa'!$A54)</f>
        <v>0</v>
      </c>
      <c r="BH54" s="61">
        <f>SUMIFS('Ctas Pagar'!$G:$G,'Ctas Pagar'!$J:$J,'Fluxo de Caixa'!$BH$6,'Ctas Pagar'!$C:$C,'Fluxo de Caixa'!$A54)</f>
        <v>0</v>
      </c>
      <c r="BI54" s="61">
        <f>SUMIFS('Ctas Pagar'!$G:$G,'Ctas Pagar'!$M:$M,'Fluxo de Caixa'!$BI$6,'Ctas Pagar'!$C:$C,'Fluxo de Caixa'!$A54)</f>
        <v>0</v>
      </c>
      <c r="BJ54" s="61">
        <f>SUMIFS('Ctas Pagar'!$G:$G,'Ctas Pagar'!$J:$J,'Fluxo de Caixa'!$BJ$6,'Ctas Pagar'!$C:$C,'Fluxo de Caixa'!$A54)</f>
        <v>0</v>
      </c>
      <c r="BK54" s="61">
        <f>SUMIFS('Ctas Pagar'!$G:$G,'Ctas Pagar'!$M:$M,'Fluxo de Caixa'!$BK$6,'Ctas Pagar'!$C:$C,'Fluxo de Caixa'!$A54)</f>
        <v>0</v>
      </c>
      <c r="BL54" s="61">
        <f>SUMIFS('Ctas Pagar'!$G:$G,'Ctas Pagar'!$J:$J,'Fluxo de Caixa'!$BL$6,'Ctas Pagar'!$C:$C,'Fluxo de Caixa'!$A54)</f>
        <v>0</v>
      </c>
      <c r="BM54" s="61">
        <f>SUMIFS('Ctas Pagar'!$G:$G,'Ctas Pagar'!$M:$M,'Fluxo de Caixa'!$BM$6,'Ctas Pagar'!$C:$C,'Fluxo de Caixa'!$A54)</f>
        <v>0</v>
      </c>
      <c r="BN54" s="71"/>
      <c r="BO54" s="71"/>
      <c r="BP54" s="71"/>
      <c r="BQ54" s="71"/>
      <c r="BR54" s="71"/>
    </row>
    <row r="55" spans="1:70">
      <c r="A55" s="29" t="str">
        <f>'Plano de Contas'!A66</f>
        <v>5.2.4 Aluguel e Condomínio</v>
      </c>
      <c r="B55" s="60">
        <f>SUMIFS('Ctas Pagar'!$G:$G,'Ctas Pagar'!$J:$J,'Fluxo de Caixa'!$B$6,'Ctas Pagar'!$C:$C,'Fluxo de Caixa'!$A55)</f>
        <v>1000</v>
      </c>
      <c r="C55" s="61">
        <f>SUMIFS('Ctas Pagar'!$G:$G,'Ctas Pagar'!$M:$M,'Fluxo de Caixa'!$C$6,'Ctas Pagar'!$C:$C,'Fluxo de Caixa'!$A55)</f>
        <v>1000</v>
      </c>
      <c r="D55" s="61">
        <f>SUMIFS('Ctas Pagar'!$G:$G,'Ctas Pagar'!$J:$J,'Fluxo de Caixa'!$D$6,'Ctas Pagar'!$C:$C,'Fluxo de Caixa'!$A55)</f>
        <v>0</v>
      </c>
      <c r="E55" s="61">
        <f>SUMIFS('Ctas Pagar'!$G:$G,'Ctas Pagar'!$M:$M,'Fluxo de Caixa'!$E$6,'Ctas Pagar'!$C:$C,'Fluxo de Caixa'!$A55)</f>
        <v>0</v>
      </c>
      <c r="F55" s="61">
        <f>SUMIFS('Ctas Pagar'!$G:$G,'Ctas Pagar'!$J:$J,'Fluxo de Caixa'!$F$6,'Ctas Pagar'!$C:$C,'Fluxo de Caixa'!$A55)</f>
        <v>0</v>
      </c>
      <c r="G55" s="61">
        <f>SUMIFS('Ctas Pagar'!$G:$G,'Ctas Pagar'!$M:$M,'Fluxo de Caixa'!$G$6,'Ctas Pagar'!$C:$C,'Fluxo de Caixa'!$A55)</f>
        <v>0</v>
      </c>
      <c r="H55" s="61">
        <f>SUMIFS('Ctas Pagar'!$G:$G,'Ctas Pagar'!$J:$J,'Fluxo de Caixa'!$H$6,'Ctas Pagar'!$C:$C,'Fluxo de Caixa'!$A55)</f>
        <v>0</v>
      </c>
      <c r="I55" s="61">
        <f>SUMIFS('Ctas Pagar'!$G:$G,'Ctas Pagar'!$M:$M,'Fluxo de Caixa'!$I$6,'Ctas Pagar'!$C:$C,'Fluxo de Caixa'!$A55)</f>
        <v>0</v>
      </c>
      <c r="J55" s="61">
        <f>SUMIFS('Ctas Pagar'!$G:$G,'Ctas Pagar'!$J:$J,'Fluxo de Caixa'!$J$6,'Ctas Pagar'!$C:$C,'Fluxo de Caixa'!$A55)</f>
        <v>0</v>
      </c>
      <c r="K55" s="61">
        <f>SUMIFS('Ctas Pagar'!$G:$G,'Ctas Pagar'!$M:$M,'Fluxo de Caixa'!$K$6,'Ctas Pagar'!$C:$C,'Fluxo de Caixa'!$A55)</f>
        <v>0</v>
      </c>
      <c r="L55" s="61">
        <f>SUMIFS('Ctas Pagar'!$G:$G,'Ctas Pagar'!$J:$J,'Fluxo de Caixa'!$L$6,'Ctas Pagar'!$C:$C,'Fluxo de Caixa'!$A55)</f>
        <v>0</v>
      </c>
      <c r="M55" s="61">
        <f>SUMIFS('Ctas Pagar'!$G:$G,'Ctas Pagar'!$M:$M,'Fluxo de Caixa'!$M$6,'Ctas Pagar'!$C:$C,'Fluxo de Caixa'!$A55)</f>
        <v>0</v>
      </c>
      <c r="N55" s="61">
        <f>SUMIFS('Ctas Pagar'!$G:$G,'Ctas Pagar'!$J:$J,'Fluxo de Caixa'!$N$6,'Ctas Pagar'!$C:$C,'Fluxo de Caixa'!$A55)</f>
        <v>0</v>
      </c>
      <c r="O55" s="61">
        <f>SUMIFS('Ctas Pagar'!$G:$G,'Ctas Pagar'!$M:$M,'Fluxo de Caixa'!$O$6,'Ctas Pagar'!$C:$C,'Fluxo de Caixa'!$A55)</f>
        <v>0</v>
      </c>
      <c r="P55" s="61">
        <f>SUMIFS('Ctas Pagar'!$G:$G,'Ctas Pagar'!$J:$J,'Fluxo de Caixa'!$P$6,'Ctas Pagar'!$C:$C,'Fluxo de Caixa'!$A55)</f>
        <v>0</v>
      </c>
      <c r="Q55" s="61">
        <f>SUMIFS('Ctas Pagar'!$G:$G,'Ctas Pagar'!$M:$M,'Fluxo de Caixa'!$Q$6,'Ctas Pagar'!$C:$C,'Fluxo de Caixa'!$A55)</f>
        <v>0</v>
      </c>
      <c r="R55" s="61">
        <f>SUMIFS('Ctas Pagar'!$G:$G,'Ctas Pagar'!$J:$J,'Fluxo de Caixa'!$R$6,'Ctas Pagar'!$C:$C,'Fluxo de Caixa'!$A55)</f>
        <v>0</v>
      </c>
      <c r="S55" s="61">
        <f>SUMIFS('Ctas Pagar'!$G:$G,'Ctas Pagar'!$M:$M,'Fluxo de Caixa'!$S$6,'Ctas Pagar'!$C:$C,'Fluxo de Caixa'!$A55)</f>
        <v>0</v>
      </c>
      <c r="T55" s="61">
        <f>SUMIFS('Ctas Pagar'!$G:$G,'Ctas Pagar'!$J:$J,'Fluxo de Caixa'!$T$6,'Ctas Pagar'!$C:$C,'Fluxo de Caixa'!$A55)</f>
        <v>0</v>
      </c>
      <c r="U55" s="61">
        <f>SUMIFS('Ctas Pagar'!$G:$G,'Ctas Pagar'!$M:$M,'Fluxo de Caixa'!$U$6,'Ctas Pagar'!$C:$C,'Fluxo de Caixa'!$A55)</f>
        <v>0</v>
      </c>
      <c r="V55" s="61">
        <f>SUMIFS('Ctas Pagar'!$G:$G,'Ctas Pagar'!$J:$J,'Fluxo de Caixa'!$V$6,'Ctas Pagar'!$C:$C,'Fluxo de Caixa'!$A55)</f>
        <v>0</v>
      </c>
      <c r="W55" s="61">
        <f>SUMIFS('Ctas Pagar'!$G:$G,'Ctas Pagar'!$M:$M,'Fluxo de Caixa'!$W$6,'Ctas Pagar'!$C:$C,'Fluxo de Caixa'!$A55)</f>
        <v>0</v>
      </c>
      <c r="X55" s="61">
        <f>SUMIFS('Ctas Pagar'!$G:$G,'Ctas Pagar'!$J:$J,'Fluxo de Caixa'!$X$6,'Ctas Pagar'!$C:$C,'Fluxo de Caixa'!$A55)</f>
        <v>0</v>
      </c>
      <c r="Y55" s="61">
        <f>SUMIFS('Ctas Pagar'!$G:$G,'Ctas Pagar'!$M:$M,'Fluxo de Caixa'!$Y$6,'Ctas Pagar'!$C:$C,'Fluxo de Caixa'!$A55)</f>
        <v>0</v>
      </c>
      <c r="Z55" s="61">
        <f>SUMIFS('Ctas Pagar'!$G:$G,'Ctas Pagar'!$J:$J,'Fluxo de Caixa'!$Z$6,'Ctas Pagar'!$C:$C,'Fluxo de Caixa'!$A55)</f>
        <v>0</v>
      </c>
      <c r="AA55" s="61">
        <f>SUMIFS('Ctas Pagar'!$G:$G,'Ctas Pagar'!$M:$M,'Fluxo de Caixa'!$AA$6,'Ctas Pagar'!$C:$C,'Fluxo de Caixa'!$A55)</f>
        <v>0</v>
      </c>
      <c r="AB55" s="61">
        <f>SUMIFS('Ctas Pagar'!$G:$G,'Ctas Pagar'!$J:$J,'Fluxo de Caixa'!$AB$6,'Ctas Pagar'!$C:$C,'Fluxo de Caixa'!$A55)</f>
        <v>0</v>
      </c>
      <c r="AC55" s="61">
        <f>SUMIFS('Ctas Pagar'!$G:$G,'Ctas Pagar'!$M:$M,'Fluxo de Caixa'!$AC$6,'Ctas Pagar'!$C:$C,'Fluxo de Caixa'!$A55)</f>
        <v>0</v>
      </c>
      <c r="AD55" s="61">
        <f>SUMIFS('Ctas Pagar'!$G:$G,'Ctas Pagar'!$J:$J,'Fluxo de Caixa'!$AD$6,'Ctas Pagar'!$C:$C,'Fluxo de Caixa'!$A55)</f>
        <v>0</v>
      </c>
      <c r="AE55" s="61">
        <f>SUMIFS('Ctas Pagar'!$G:$G,'Ctas Pagar'!$M:$M,'Fluxo de Caixa'!$AE$6,'Ctas Pagar'!$C:$C,'Fluxo de Caixa'!$A55)</f>
        <v>0</v>
      </c>
      <c r="AF55" s="61">
        <f>SUMIFS('Ctas Pagar'!$G:$G,'Ctas Pagar'!$J:$J,'Fluxo de Caixa'!$AF$6,'Ctas Pagar'!$C:$C,'Fluxo de Caixa'!$A55)</f>
        <v>0</v>
      </c>
      <c r="AG55" s="61">
        <f>SUMIFS('Ctas Pagar'!$G:$G,'Ctas Pagar'!$M:$M,'Fluxo de Caixa'!$AG$6,'Ctas Pagar'!$C:$C,'Fluxo de Caixa'!$A55)</f>
        <v>0</v>
      </c>
      <c r="AH55" s="61">
        <f>SUMIFS('Ctas Pagar'!$G:$G,'Ctas Pagar'!$J:$J,'Fluxo de Caixa'!$AH$6,'Ctas Pagar'!$C:$C,'Fluxo de Caixa'!$A55)</f>
        <v>0</v>
      </c>
      <c r="AI55" s="61">
        <f>SUMIFS('Ctas Pagar'!$G:$G,'Ctas Pagar'!$M:$M,'Fluxo de Caixa'!$AI$6,'Ctas Pagar'!$C:$C,'Fluxo de Caixa'!$A55)</f>
        <v>0</v>
      </c>
      <c r="AJ55" s="61">
        <f>SUMIFS('Ctas Pagar'!$G:$G,'Ctas Pagar'!$J:$J,'Fluxo de Caixa'!$AJ$6,'Ctas Pagar'!$C:$C,'Fluxo de Caixa'!$A55)</f>
        <v>0</v>
      </c>
      <c r="AK55" s="61">
        <f>SUMIFS('Ctas Pagar'!$G:$G,'Ctas Pagar'!$M:$M,'Fluxo de Caixa'!$AK$6,'Ctas Pagar'!$C:$C,'Fluxo de Caixa'!$A55)</f>
        <v>0</v>
      </c>
      <c r="AL55" s="61">
        <f>SUMIFS('Ctas Pagar'!$G:$G,'Ctas Pagar'!$J:$J,'Fluxo de Caixa'!$AL$6,'Ctas Pagar'!$C:$C,'Fluxo de Caixa'!$A55)</f>
        <v>0</v>
      </c>
      <c r="AM55" s="61">
        <f>SUMIFS('Ctas Pagar'!$G:$G,'Ctas Pagar'!$M:$M,'Fluxo de Caixa'!$AM$6,'Ctas Pagar'!$C:$C,'Fluxo de Caixa'!$A55)</f>
        <v>0</v>
      </c>
      <c r="AN55" s="61">
        <f>SUMIFS('Ctas Pagar'!$G:$G,'Ctas Pagar'!$J:$J,'Fluxo de Caixa'!$AN$6,'Ctas Pagar'!$C:$C,'Fluxo de Caixa'!$A55)</f>
        <v>0</v>
      </c>
      <c r="AO55" s="61">
        <f>SUMIFS('Ctas Pagar'!$G:$G,'Ctas Pagar'!$M:$M,'Fluxo de Caixa'!$AO$6,'Ctas Pagar'!$C:$C,'Fluxo de Caixa'!$A55)</f>
        <v>0</v>
      </c>
      <c r="AP55" s="61">
        <f>SUMIFS('Ctas Pagar'!$G:$G,'Ctas Pagar'!$J:$J,'Fluxo de Caixa'!$AP$6,'Ctas Pagar'!$C:$C,'Fluxo de Caixa'!$A55)</f>
        <v>0</v>
      </c>
      <c r="AQ55" s="61">
        <f>SUMIFS('Ctas Pagar'!$G:$G,'Ctas Pagar'!$M:$M,'Fluxo de Caixa'!$AQ$6,'Ctas Pagar'!$C:$C,'Fluxo de Caixa'!$A55)</f>
        <v>0</v>
      </c>
      <c r="AR55" s="61">
        <f>SUMIFS('Ctas Pagar'!$G:$G,'Ctas Pagar'!$J:$J,'Fluxo de Caixa'!$AR$6,'Ctas Pagar'!$C:$C,'Fluxo de Caixa'!$A55)</f>
        <v>0</v>
      </c>
      <c r="AS55" s="61">
        <f>SUMIFS('Ctas Pagar'!$G:$G,'Ctas Pagar'!$M:$M,'Fluxo de Caixa'!$AS$6,'Ctas Pagar'!$C:$C,'Fluxo de Caixa'!$A55)</f>
        <v>0</v>
      </c>
      <c r="AT55" s="61">
        <f>SUMIFS('Ctas Pagar'!$G:$G,'Ctas Pagar'!$J:$J,'Fluxo de Caixa'!$AT$6,'Ctas Pagar'!$C:$C,'Fluxo de Caixa'!$A55)</f>
        <v>0</v>
      </c>
      <c r="AU55" s="61">
        <f>SUMIFS('Ctas Pagar'!$G:$G,'Ctas Pagar'!$M:$M,'Fluxo de Caixa'!$AU$6,'Ctas Pagar'!$C:$C,'Fluxo de Caixa'!$A55)</f>
        <v>0</v>
      </c>
      <c r="AV55" s="61">
        <f>SUMIFS('Ctas Pagar'!$G:$G,'Ctas Pagar'!$J:$J,'Fluxo de Caixa'!$AV$6,'Ctas Pagar'!$C:$C,'Fluxo de Caixa'!$A55)</f>
        <v>0</v>
      </c>
      <c r="AW55" s="61">
        <f>SUMIFS('Ctas Pagar'!$G:$G,'Ctas Pagar'!$M:$M,'Fluxo de Caixa'!$AW$6,'Ctas Pagar'!$C:$C,'Fluxo de Caixa'!$A55)</f>
        <v>0</v>
      </c>
      <c r="AX55" s="61">
        <f>SUMIFS('Ctas Pagar'!$G:$G,'Ctas Pagar'!$J:$J,'Fluxo de Caixa'!$AX$6,'Ctas Pagar'!$C:$C,'Fluxo de Caixa'!$A55)</f>
        <v>0</v>
      </c>
      <c r="AY55" s="61">
        <f>SUMIFS('Ctas Pagar'!$G:$G,'Ctas Pagar'!$M:$M,'Fluxo de Caixa'!$AY$6,'Ctas Pagar'!$C:$C,'Fluxo de Caixa'!$A55)</f>
        <v>0</v>
      </c>
      <c r="AZ55" s="61">
        <f>SUMIFS('Ctas Pagar'!$G:$G,'Ctas Pagar'!$J:$J,'Fluxo de Caixa'!$AZ$6,'Ctas Pagar'!$C:$C,'Fluxo de Caixa'!$A55)</f>
        <v>0</v>
      </c>
      <c r="BA55" s="61">
        <f>SUMIFS('Ctas Pagar'!$G:$G,'Ctas Pagar'!$M:$M,'Fluxo de Caixa'!$BA$6,'Ctas Pagar'!$C:$C,'Fluxo de Caixa'!$A55)</f>
        <v>0</v>
      </c>
      <c r="BB55" s="61">
        <f>SUMIFS('Ctas Pagar'!$G:$G,'Ctas Pagar'!$J:$J,'Fluxo de Caixa'!$BB$6,'Ctas Pagar'!$C:$C,'Fluxo de Caixa'!$A55)</f>
        <v>0</v>
      </c>
      <c r="BC55" s="61">
        <f>SUMIFS('Ctas Pagar'!$G:$G,'Ctas Pagar'!$M:$M,'Fluxo de Caixa'!$BC$6,'Ctas Pagar'!$C:$C,'Fluxo de Caixa'!$A55)</f>
        <v>0</v>
      </c>
      <c r="BD55" s="61">
        <f>SUMIFS('Ctas Pagar'!$G:$G,'Ctas Pagar'!$J:$J,'Fluxo de Caixa'!$BD$6,'Ctas Pagar'!$C:$C,'Fluxo de Caixa'!$A55)</f>
        <v>0</v>
      </c>
      <c r="BE55" s="61">
        <f>SUMIFS('Ctas Pagar'!$G:$G,'Ctas Pagar'!$M:$M,'Fluxo de Caixa'!$BE$6,'Ctas Pagar'!$C:$C,'Fluxo de Caixa'!$A55)</f>
        <v>0</v>
      </c>
      <c r="BF55" s="61">
        <f>SUMIFS('Ctas Pagar'!$G:$G,'Ctas Pagar'!$J:$J,'Fluxo de Caixa'!$BF$6,'Ctas Pagar'!$C:$C,'Fluxo de Caixa'!$A55)</f>
        <v>0</v>
      </c>
      <c r="BG55" s="61">
        <f>SUMIFS('Ctas Pagar'!$G:$G,'Ctas Pagar'!$M:$M,'Fluxo de Caixa'!$BG$6,'Ctas Pagar'!$C:$C,'Fluxo de Caixa'!$A55)</f>
        <v>0</v>
      </c>
      <c r="BH55" s="61">
        <f>SUMIFS('Ctas Pagar'!$G:$G,'Ctas Pagar'!$J:$J,'Fluxo de Caixa'!$BH$6,'Ctas Pagar'!$C:$C,'Fluxo de Caixa'!$A55)</f>
        <v>0</v>
      </c>
      <c r="BI55" s="61">
        <f>SUMIFS('Ctas Pagar'!$G:$G,'Ctas Pagar'!$M:$M,'Fluxo de Caixa'!$BI$6,'Ctas Pagar'!$C:$C,'Fluxo de Caixa'!$A55)</f>
        <v>0</v>
      </c>
      <c r="BJ55" s="61">
        <f>SUMIFS('Ctas Pagar'!$G:$G,'Ctas Pagar'!$J:$J,'Fluxo de Caixa'!$BJ$6,'Ctas Pagar'!$C:$C,'Fluxo de Caixa'!$A55)</f>
        <v>0</v>
      </c>
      <c r="BK55" s="61">
        <f>SUMIFS('Ctas Pagar'!$G:$G,'Ctas Pagar'!$M:$M,'Fluxo de Caixa'!$BK$6,'Ctas Pagar'!$C:$C,'Fluxo de Caixa'!$A55)</f>
        <v>0</v>
      </c>
      <c r="BL55" s="61">
        <f>SUMIFS('Ctas Pagar'!$G:$G,'Ctas Pagar'!$J:$J,'Fluxo de Caixa'!$BL$6,'Ctas Pagar'!$C:$C,'Fluxo de Caixa'!$A55)</f>
        <v>0</v>
      </c>
      <c r="BM55" s="61">
        <f>SUMIFS('Ctas Pagar'!$G:$G,'Ctas Pagar'!$M:$M,'Fluxo de Caixa'!$BM$6,'Ctas Pagar'!$C:$C,'Fluxo de Caixa'!$A55)</f>
        <v>0</v>
      </c>
      <c r="BN55" s="71"/>
      <c r="BO55" s="71"/>
      <c r="BP55" s="71"/>
      <c r="BQ55" s="71"/>
      <c r="BR55" s="71"/>
    </row>
    <row r="56" spans="1:70">
      <c r="A56" s="29" t="str">
        <f>'Plano de Contas'!A67</f>
        <v>5.2.5 Água</v>
      </c>
      <c r="B56" s="60">
        <f>SUMIFS('Ctas Pagar'!$G:$G,'Ctas Pagar'!$J:$J,'Fluxo de Caixa'!$B$6,'Ctas Pagar'!$C:$C,'Fluxo de Caixa'!$A56)</f>
        <v>1000</v>
      </c>
      <c r="C56" s="61">
        <f>SUMIFS('Ctas Pagar'!$G:$G,'Ctas Pagar'!$M:$M,'Fluxo de Caixa'!$C$6,'Ctas Pagar'!$C:$C,'Fluxo de Caixa'!$A56)</f>
        <v>1000</v>
      </c>
      <c r="D56" s="61">
        <f>SUMIFS('Ctas Pagar'!$G:$G,'Ctas Pagar'!$J:$J,'Fluxo de Caixa'!$D$6,'Ctas Pagar'!$C:$C,'Fluxo de Caixa'!$A56)</f>
        <v>0</v>
      </c>
      <c r="E56" s="61">
        <f>SUMIFS('Ctas Pagar'!$G:$G,'Ctas Pagar'!$M:$M,'Fluxo de Caixa'!$E$6,'Ctas Pagar'!$C:$C,'Fluxo de Caixa'!$A56)</f>
        <v>0</v>
      </c>
      <c r="F56" s="61">
        <f>SUMIFS('Ctas Pagar'!$G:$G,'Ctas Pagar'!$J:$J,'Fluxo de Caixa'!$F$6,'Ctas Pagar'!$C:$C,'Fluxo de Caixa'!$A56)</f>
        <v>0</v>
      </c>
      <c r="G56" s="61">
        <f>SUMIFS('Ctas Pagar'!$G:$G,'Ctas Pagar'!$M:$M,'Fluxo de Caixa'!$G$6,'Ctas Pagar'!$C:$C,'Fluxo de Caixa'!$A56)</f>
        <v>0</v>
      </c>
      <c r="H56" s="61">
        <f>SUMIFS('Ctas Pagar'!$G:$G,'Ctas Pagar'!$J:$J,'Fluxo de Caixa'!$H$6,'Ctas Pagar'!$C:$C,'Fluxo de Caixa'!$A56)</f>
        <v>0</v>
      </c>
      <c r="I56" s="61">
        <f>SUMIFS('Ctas Pagar'!$G:$G,'Ctas Pagar'!$M:$M,'Fluxo de Caixa'!$I$6,'Ctas Pagar'!$C:$C,'Fluxo de Caixa'!$A56)</f>
        <v>0</v>
      </c>
      <c r="J56" s="61">
        <f>SUMIFS('Ctas Pagar'!$G:$G,'Ctas Pagar'!$J:$J,'Fluxo de Caixa'!$J$6,'Ctas Pagar'!$C:$C,'Fluxo de Caixa'!$A56)</f>
        <v>0</v>
      </c>
      <c r="K56" s="61">
        <f>SUMIFS('Ctas Pagar'!$G:$G,'Ctas Pagar'!$M:$M,'Fluxo de Caixa'!$K$6,'Ctas Pagar'!$C:$C,'Fluxo de Caixa'!$A56)</f>
        <v>0</v>
      </c>
      <c r="L56" s="61">
        <f>SUMIFS('Ctas Pagar'!$G:$G,'Ctas Pagar'!$J:$J,'Fluxo de Caixa'!$L$6,'Ctas Pagar'!$C:$C,'Fluxo de Caixa'!$A56)</f>
        <v>0</v>
      </c>
      <c r="M56" s="61">
        <f>SUMIFS('Ctas Pagar'!$G:$G,'Ctas Pagar'!$M:$M,'Fluxo de Caixa'!$M$6,'Ctas Pagar'!$C:$C,'Fluxo de Caixa'!$A56)</f>
        <v>0</v>
      </c>
      <c r="N56" s="61">
        <f>SUMIFS('Ctas Pagar'!$G:$G,'Ctas Pagar'!$J:$J,'Fluxo de Caixa'!$N$6,'Ctas Pagar'!$C:$C,'Fluxo de Caixa'!$A56)</f>
        <v>0</v>
      </c>
      <c r="O56" s="61">
        <f>SUMIFS('Ctas Pagar'!$G:$G,'Ctas Pagar'!$M:$M,'Fluxo de Caixa'!$O$6,'Ctas Pagar'!$C:$C,'Fluxo de Caixa'!$A56)</f>
        <v>0</v>
      </c>
      <c r="P56" s="61">
        <f>SUMIFS('Ctas Pagar'!$G:$G,'Ctas Pagar'!$J:$J,'Fluxo de Caixa'!$P$6,'Ctas Pagar'!$C:$C,'Fluxo de Caixa'!$A56)</f>
        <v>0</v>
      </c>
      <c r="Q56" s="61">
        <f>SUMIFS('Ctas Pagar'!$G:$G,'Ctas Pagar'!$M:$M,'Fluxo de Caixa'!$Q$6,'Ctas Pagar'!$C:$C,'Fluxo de Caixa'!$A56)</f>
        <v>0</v>
      </c>
      <c r="R56" s="61">
        <f>SUMIFS('Ctas Pagar'!$G:$G,'Ctas Pagar'!$J:$J,'Fluxo de Caixa'!$R$6,'Ctas Pagar'!$C:$C,'Fluxo de Caixa'!$A56)</f>
        <v>0</v>
      </c>
      <c r="S56" s="61">
        <f>SUMIFS('Ctas Pagar'!$G:$G,'Ctas Pagar'!$M:$M,'Fluxo de Caixa'!$S$6,'Ctas Pagar'!$C:$C,'Fluxo de Caixa'!$A56)</f>
        <v>0</v>
      </c>
      <c r="T56" s="61">
        <f>SUMIFS('Ctas Pagar'!$G:$G,'Ctas Pagar'!$J:$J,'Fluxo de Caixa'!$T$6,'Ctas Pagar'!$C:$C,'Fluxo de Caixa'!$A56)</f>
        <v>0</v>
      </c>
      <c r="U56" s="61">
        <f>SUMIFS('Ctas Pagar'!$G:$G,'Ctas Pagar'!$M:$M,'Fluxo de Caixa'!$U$6,'Ctas Pagar'!$C:$C,'Fluxo de Caixa'!$A56)</f>
        <v>0</v>
      </c>
      <c r="V56" s="61">
        <f>SUMIFS('Ctas Pagar'!$G:$G,'Ctas Pagar'!$J:$J,'Fluxo de Caixa'!$V$6,'Ctas Pagar'!$C:$C,'Fluxo de Caixa'!$A56)</f>
        <v>0</v>
      </c>
      <c r="W56" s="61">
        <f>SUMIFS('Ctas Pagar'!$G:$G,'Ctas Pagar'!$M:$M,'Fluxo de Caixa'!$W$6,'Ctas Pagar'!$C:$C,'Fluxo de Caixa'!$A56)</f>
        <v>0</v>
      </c>
      <c r="X56" s="61">
        <f>SUMIFS('Ctas Pagar'!$G:$G,'Ctas Pagar'!$J:$J,'Fluxo de Caixa'!$X$6,'Ctas Pagar'!$C:$C,'Fluxo de Caixa'!$A56)</f>
        <v>0</v>
      </c>
      <c r="Y56" s="61">
        <f>SUMIFS('Ctas Pagar'!$G:$G,'Ctas Pagar'!$M:$M,'Fluxo de Caixa'!$Y$6,'Ctas Pagar'!$C:$C,'Fluxo de Caixa'!$A56)</f>
        <v>0</v>
      </c>
      <c r="Z56" s="61">
        <f>SUMIFS('Ctas Pagar'!$G:$G,'Ctas Pagar'!$J:$J,'Fluxo de Caixa'!$Z$6,'Ctas Pagar'!$C:$C,'Fluxo de Caixa'!$A56)</f>
        <v>0</v>
      </c>
      <c r="AA56" s="61">
        <f>SUMIFS('Ctas Pagar'!$G:$G,'Ctas Pagar'!$M:$M,'Fluxo de Caixa'!$AA$6,'Ctas Pagar'!$C:$C,'Fluxo de Caixa'!$A56)</f>
        <v>0</v>
      </c>
      <c r="AB56" s="61">
        <f>SUMIFS('Ctas Pagar'!$G:$G,'Ctas Pagar'!$J:$J,'Fluxo de Caixa'!$AB$6,'Ctas Pagar'!$C:$C,'Fluxo de Caixa'!$A56)</f>
        <v>0</v>
      </c>
      <c r="AC56" s="61">
        <f>SUMIFS('Ctas Pagar'!$G:$G,'Ctas Pagar'!$M:$M,'Fluxo de Caixa'!$AC$6,'Ctas Pagar'!$C:$C,'Fluxo de Caixa'!$A56)</f>
        <v>0</v>
      </c>
      <c r="AD56" s="61">
        <f>SUMIFS('Ctas Pagar'!$G:$G,'Ctas Pagar'!$J:$J,'Fluxo de Caixa'!$AD$6,'Ctas Pagar'!$C:$C,'Fluxo de Caixa'!$A56)</f>
        <v>0</v>
      </c>
      <c r="AE56" s="61">
        <f>SUMIFS('Ctas Pagar'!$G:$G,'Ctas Pagar'!$M:$M,'Fluxo de Caixa'!$AE$6,'Ctas Pagar'!$C:$C,'Fluxo de Caixa'!$A56)</f>
        <v>0</v>
      </c>
      <c r="AF56" s="61">
        <f>SUMIFS('Ctas Pagar'!$G:$G,'Ctas Pagar'!$J:$J,'Fluxo de Caixa'!$AF$6,'Ctas Pagar'!$C:$C,'Fluxo de Caixa'!$A56)</f>
        <v>0</v>
      </c>
      <c r="AG56" s="61">
        <f>SUMIFS('Ctas Pagar'!$G:$G,'Ctas Pagar'!$M:$M,'Fluxo de Caixa'!$AG$6,'Ctas Pagar'!$C:$C,'Fluxo de Caixa'!$A56)</f>
        <v>0</v>
      </c>
      <c r="AH56" s="61">
        <f>SUMIFS('Ctas Pagar'!$G:$G,'Ctas Pagar'!$J:$J,'Fluxo de Caixa'!$AH$6,'Ctas Pagar'!$C:$C,'Fluxo de Caixa'!$A56)</f>
        <v>0</v>
      </c>
      <c r="AI56" s="61">
        <f>SUMIFS('Ctas Pagar'!$G:$G,'Ctas Pagar'!$M:$M,'Fluxo de Caixa'!$AI$6,'Ctas Pagar'!$C:$C,'Fluxo de Caixa'!$A56)</f>
        <v>0</v>
      </c>
      <c r="AJ56" s="61">
        <f>SUMIFS('Ctas Pagar'!$G:$G,'Ctas Pagar'!$J:$J,'Fluxo de Caixa'!$AJ$6,'Ctas Pagar'!$C:$C,'Fluxo de Caixa'!$A56)</f>
        <v>0</v>
      </c>
      <c r="AK56" s="61">
        <f>SUMIFS('Ctas Pagar'!$G:$G,'Ctas Pagar'!$M:$M,'Fluxo de Caixa'!$AK$6,'Ctas Pagar'!$C:$C,'Fluxo de Caixa'!$A56)</f>
        <v>0</v>
      </c>
      <c r="AL56" s="61">
        <f>SUMIFS('Ctas Pagar'!$G:$G,'Ctas Pagar'!$J:$J,'Fluxo de Caixa'!$AL$6,'Ctas Pagar'!$C:$C,'Fluxo de Caixa'!$A56)</f>
        <v>0</v>
      </c>
      <c r="AM56" s="61">
        <f>SUMIFS('Ctas Pagar'!$G:$G,'Ctas Pagar'!$M:$M,'Fluxo de Caixa'!$AM$6,'Ctas Pagar'!$C:$C,'Fluxo de Caixa'!$A56)</f>
        <v>0</v>
      </c>
      <c r="AN56" s="61">
        <f>SUMIFS('Ctas Pagar'!$G:$G,'Ctas Pagar'!$J:$J,'Fluxo de Caixa'!$AN$6,'Ctas Pagar'!$C:$C,'Fluxo de Caixa'!$A56)</f>
        <v>0</v>
      </c>
      <c r="AO56" s="61">
        <f>SUMIFS('Ctas Pagar'!$G:$G,'Ctas Pagar'!$M:$M,'Fluxo de Caixa'!$AO$6,'Ctas Pagar'!$C:$C,'Fluxo de Caixa'!$A56)</f>
        <v>0</v>
      </c>
      <c r="AP56" s="61">
        <f>SUMIFS('Ctas Pagar'!$G:$G,'Ctas Pagar'!$J:$J,'Fluxo de Caixa'!$AP$6,'Ctas Pagar'!$C:$C,'Fluxo de Caixa'!$A56)</f>
        <v>0</v>
      </c>
      <c r="AQ56" s="61">
        <f>SUMIFS('Ctas Pagar'!$G:$G,'Ctas Pagar'!$M:$M,'Fluxo de Caixa'!$AQ$6,'Ctas Pagar'!$C:$C,'Fluxo de Caixa'!$A56)</f>
        <v>0</v>
      </c>
      <c r="AR56" s="61">
        <f>SUMIFS('Ctas Pagar'!$G:$G,'Ctas Pagar'!$J:$J,'Fluxo de Caixa'!$AR$6,'Ctas Pagar'!$C:$C,'Fluxo de Caixa'!$A56)</f>
        <v>0</v>
      </c>
      <c r="AS56" s="61">
        <f>SUMIFS('Ctas Pagar'!$G:$G,'Ctas Pagar'!$M:$M,'Fluxo de Caixa'!$AS$6,'Ctas Pagar'!$C:$C,'Fluxo de Caixa'!$A56)</f>
        <v>0</v>
      </c>
      <c r="AT56" s="61">
        <f>SUMIFS('Ctas Pagar'!$G:$G,'Ctas Pagar'!$J:$J,'Fluxo de Caixa'!$AT$6,'Ctas Pagar'!$C:$C,'Fluxo de Caixa'!$A56)</f>
        <v>0</v>
      </c>
      <c r="AU56" s="61">
        <f>SUMIFS('Ctas Pagar'!$G:$G,'Ctas Pagar'!$M:$M,'Fluxo de Caixa'!$AU$6,'Ctas Pagar'!$C:$C,'Fluxo de Caixa'!$A56)</f>
        <v>0</v>
      </c>
      <c r="AV56" s="61">
        <f>SUMIFS('Ctas Pagar'!$G:$G,'Ctas Pagar'!$J:$J,'Fluxo de Caixa'!$AV$6,'Ctas Pagar'!$C:$C,'Fluxo de Caixa'!$A56)</f>
        <v>0</v>
      </c>
      <c r="AW56" s="61">
        <f>SUMIFS('Ctas Pagar'!$G:$G,'Ctas Pagar'!$M:$M,'Fluxo de Caixa'!$AW$6,'Ctas Pagar'!$C:$C,'Fluxo de Caixa'!$A56)</f>
        <v>0</v>
      </c>
      <c r="AX56" s="61">
        <f>SUMIFS('Ctas Pagar'!$G:$G,'Ctas Pagar'!$J:$J,'Fluxo de Caixa'!$AX$6,'Ctas Pagar'!$C:$C,'Fluxo de Caixa'!$A56)</f>
        <v>0</v>
      </c>
      <c r="AY56" s="61">
        <f>SUMIFS('Ctas Pagar'!$G:$G,'Ctas Pagar'!$M:$M,'Fluxo de Caixa'!$AY$6,'Ctas Pagar'!$C:$C,'Fluxo de Caixa'!$A56)</f>
        <v>0</v>
      </c>
      <c r="AZ56" s="61">
        <f>SUMIFS('Ctas Pagar'!$G:$G,'Ctas Pagar'!$J:$J,'Fluxo de Caixa'!$AZ$6,'Ctas Pagar'!$C:$C,'Fluxo de Caixa'!$A56)</f>
        <v>0</v>
      </c>
      <c r="BA56" s="61">
        <f>SUMIFS('Ctas Pagar'!$G:$G,'Ctas Pagar'!$M:$M,'Fluxo de Caixa'!$BA$6,'Ctas Pagar'!$C:$C,'Fluxo de Caixa'!$A56)</f>
        <v>0</v>
      </c>
      <c r="BB56" s="61">
        <f>SUMIFS('Ctas Pagar'!$G:$G,'Ctas Pagar'!$J:$J,'Fluxo de Caixa'!$BB$6,'Ctas Pagar'!$C:$C,'Fluxo de Caixa'!$A56)</f>
        <v>0</v>
      </c>
      <c r="BC56" s="61">
        <f>SUMIFS('Ctas Pagar'!$G:$G,'Ctas Pagar'!$M:$M,'Fluxo de Caixa'!$BC$6,'Ctas Pagar'!$C:$C,'Fluxo de Caixa'!$A56)</f>
        <v>0</v>
      </c>
      <c r="BD56" s="61">
        <f>SUMIFS('Ctas Pagar'!$G:$G,'Ctas Pagar'!$J:$J,'Fluxo de Caixa'!$BD$6,'Ctas Pagar'!$C:$C,'Fluxo de Caixa'!$A56)</f>
        <v>0</v>
      </c>
      <c r="BE56" s="61">
        <f>SUMIFS('Ctas Pagar'!$G:$G,'Ctas Pagar'!$M:$M,'Fluxo de Caixa'!$BE$6,'Ctas Pagar'!$C:$C,'Fluxo de Caixa'!$A56)</f>
        <v>0</v>
      </c>
      <c r="BF56" s="61">
        <f>SUMIFS('Ctas Pagar'!$G:$G,'Ctas Pagar'!$J:$J,'Fluxo de Caixa'!$BF$6,'Ctas Pagar'!$C:$C,'Fluxo de Caixa'!$A56)</f>
        <v>0</v>
      </c>
      <c r="BG56" s="61">
        <f>SUMIFS('Ctas Pagar'!$G:$G,'Ctas Pagar'!$M:$M,'Fluxo de Caixa'!$BG$6,'Ctas Pagar'!$C:$C,'Fluxo de Caixa'!$A56)</f>
        <v>0</v>
      </c>
      <c r="BH56" s="61">
        <f>SUMIFS('Ctas Pagar'!$G:$G,'Ctas Pagar'!$J:$J,'Fluxo de Caixa'!$BH$6,'Ctas Pagar'!$C:$C,'Fluxo de Caixa'!$A56)</f>
        <v>0</v>
      </c>
      <c r="BI56" s="61">
        <f>SUMIFS('Ctas Pagar'!$G:$G,'Ctas Pagar'!$M:$M,'Fluxo de Caixa'!$BI$6,'Ctas Pagar'!$C:$C,'Fluxo de Caixa'!$A56)</f>
        <v>0</v>
      </c>
      <c r="BJ56" s="61">
        <f>SUMIFS('Ctas Pagar'!$G:$G,'Ctas Pagar'!$J:$J,'Fluxo de Caixa'!$BJ$6,'Ctas Pagar'!$C:$C,'Fluxo de Caixa'!$A56)</f>
        <v>0</v>
      </c>
      <c r="BK56" s="61">
        <f>SUMIFS('Ctas Pagar'!$G:$G,'Ctas Pagar'!$M:$M,'Fluxo de Caixa'!$BK$6,'Ctas Pagar'!$C:$C,'Fluxo de Caixa'!$A56)</f>
        <v>0</v>
      </c>
      <c r="BL56" s="61">
        <f>SUMIFS('Ctas Pagar'!$G:$G,'Ctas Pagar'!$J:$J,'Fluxo de Caixa'!$BL$6,'Ctas Pagar'!$C:$C,'Fluxo de Caixa'!$A56)</f>
        <v>0</v>
      </c>
      <c r="BM56" s="61">
        <f>SUMIFS('Ctas Pagar'!$G:$G,'Ctas Pagar'!$M:$M,'Fluxo de Caixa'!$BM$6,'Ctas Pagar'!$C:$C,'Fluxo de Caixa'!$A56)</f>
        <v>0</v>
      </c>
      <c r="BN56" s="71"/>
      <c r="BO56" s="71"/>
      <c r="BP56" s="71"/>
      <c r="BQ56" s="71"/>
      <c r="BR56" s="71"/>
    </row>
    <row r="57" spans="1:70">
      <c r="A57" s="29" t="str">
        <f>'Plano de Contas'!A68</f>
        <v>5.2.6 IPTU e Taxas Públicas</v>
      </c>
      <c r="B57" s="60">
        <f>SUMIFS('Ctas Pagar'!$G:$G,'Ctas Pagar'!$J:$J,'Fluxo de Caixa'!$B$6,'Ctas Pagar'!$C:$C,'Fluxo de Caixa'!$A57)</f>
        <v>1000</v>
      </c>
      <c r="C57" s="61">
        <f>SUMIFS('Ctas Pagar'!$G:$G,'Ctas Pagar'!$M:$M,'Fluxo de Caixa'!$C$6,'Ctas Pagar'!$C:$C,'Fluxo de Caixa'!$A57)</f>
        <v>1000</v>
      </c>
      <c r="D57" s="61">
        <f>SUMIFS('Ctas Pagar'!$G:$G,'Ctas Pagar'!$J:$J,'Fluxo de Caixa'!$D$6,'Ctas Pagar'!$C:$C,'Fluxo de Caixa'!$A57)</f>
        <v>0</v>
      </c>
      <c r="E57" s="61">
        <f>SUMIFS('Ctas Pagar'!$G:$G,'Ctas Pagar'!$M:$M,'Fluxo de Caixa'!$E$6,'Ctas Pagar'!$C:$C,'Fluxo de Caixa'!$A57)</f>
        <v>0</v>
      </c>
      <c r="F57" s="61">
        <f>SUMIFS('Ctas Pagar'!$G:$G,'Ctas Pagar'!$J:$J,'Fluxo de Caixa'!$F$6,'Ctas Pagar'!$C:$C,'Fluxo de Caixa'!$A57)</f>
        <v>0</v>
      </c>
      <c r="G57" s="61">
        <f>SUMIFS('Ctas Pagar'!$G:$G,'Ctas Pagar'!$M:$M,'Fluxo de Caixa'!$G$6,'Ctas Pagar'!$C:$C,'Fluxo de Caixa'!$A57)</f>
        <v>0</v>
      </c>
      <c r="H57" s="61">
        <f>SUMIFS('Ctas Pagar'!$G:$G,'Ctas Pagar'!$J:$J,'Fluxo de Caixa'!$H$6,'Ctas Pagar'!$C:$C,'Fluxo de Caixa'!$A57)</f>
        <v>0</v>
      </c>
      <c r="I57" s="61">
        <f>SUMIFS('Ctas Pagar'!$G:$G,'Ctas Pagar'!$M:$M,'Fluxo de Caixa'!$I$6,'Ctas Pagar'!$C:$C,'Fluxo de Caixa'!$A57)</f>
        <v>0</v>
      </c>
      <c r="J57" s="61">
        <f>SUMIFS('Ctas Pagar'!$G:$G,'Ctas Pagar'!$J:$J,'Fluxo de Caixa'!$J$6,'Ctas Pagar'!$C:$C,'Fluxo de Caixa'!$A57)</f>
        <v>0</v>
      </c>
      <c r="K57" s="61">
        <f>SUMIFS('Ctas Pagar'!$G:$G,'Ctas Pagar'!$M:$M,'Fluxo de Caixa'!$K$6,'Ctas Pagar'!$C:$C,'Fluxo de Caixa'!$A57)</f>
        <v>0</v>
      </c>
      <c r="L57" s="61">
        <f>SUMIFS('Ctas Pagar'!$G:$G,'Ctas Pagar'!$J:$J,'Fluxo de Caixa'!$L$6,'Ctas Pagar'!$C:$C,'Fluxo de Caixa'!$A57)</f>
        <v>0</v>
      </c>
      <c r="M57" s="61">
        <f>SUMIFS('Ctas Pagar'!$G:$G,'Ctas Pagar'!$M:$M,'Fluxo de Caixa'!$M$6,'Ctas Pagar'!$C:$C,'Fluxo de Caixa'!$A57)</f>
        <v>0</v>
      </c>
      <c r="N57" s="61">
        <f>SUMIFS('Ctas Pagar'!$G:$G,'Ctas Pagar'!$J:$J,'Fluxo de Caixa'!$N$6,'Ctas Pagar'!$C:$C,'Fluxo de Caixa'!$A57)</f>
        <v>0</v>
      </c>
      <c r="O57" s="61">
        <f>SUMIFS('Ctas Pagar'!$G:$G,'Ctas Pagar'!$M:$M,'Fluxo de Caixa'!$O$6,'Ctas Pagar'!$C:$C,'Fluxo de Caixa'!$A57)</f>
        <v>0</v>
      </c>
      <c r="P57" s="61">
        <f>SUMIFS('Ctas Pagar'!$G:$G,'Ctas Pagar'!$J:$J,'Fluxo de Caixa'!$P$6,'Ctas Pagar'!$C:$C,'Fluxo de Caixa'!$A57)</f>
        <v>0</v>
      </c>
      <c r="Q57" s="61">
        <f>SUMIFS('Ctas Pagar'!$G:$G,'Ctas Pagar'!$M:$M,'Fluxo de Caixa'!$Q$6,'Ctas Pagar'!$C:$C,'Fluxo de Caixa'!$A57)</f>
        <v>0</v>
      </c>
      <c r="R57" s="61">
        <f>SUMIFS('Ctas Pagar'!$G:$G,'Ctas Pagar'!$J:$J,'Fluxo de Caixa'!$R$6,'Ctas Pagar'!$C:$C,'Fluxo de Caixa'!$A57)</f>
        <v>0</v>
      </c>
      <c r="S57" s="61">
        <f>SUMIFS('Ctas Pagar'!$G:$G,'Ctas Pagar'!$M:$M,'Fluxo de Caixa'!$S$6,'Ctas Pagar'!$C:$C,'Fluxo de Caixa'!$A57)</f>
        <v>0</v>
      </c>
      <c r="T57" s="61">
        <f>SUMIFS('Ctas Pagar'!$G:$G,'Ctas Pagar'!$J:$J,'Fluxo de Caixa'!$T$6,'Ctas Pagar'!$C:$C,'Fluxo de Caixa'!$A57)</f>
        <v>0</v>
      </c>
      <c r="U57" s="61">
        <f>SUMIFS('Ctas Pagar'!$G:$G,'Ctas Pagar'!$M:$M,'Fluxo de Caixa'!$U$6,'Ctas Pagar'!$C:$C,'Fluxo de Caixa'!$A57)</f>
        <v>0</v>
      </c>
      <c r="V57" s="61">
        <f>SUMIFS('Ctas Pagar'!$G:$G,'Ctas Pagar'!$J:$J,'Fluxo de Caixa'!$V$6,'Ctas Pagar'!$C:$C,'Fluxo de Caixa'!$A57)</f>
        <v>0</v>
      </c>
      <c r="W57" s="61">
        <f>SUMIFS('Ctas Pagar'!$G:$G,'Ctas Pagar'!$M:$M,'Fluxo de Caixa'!$W$6,'Ctas Pagar'!$C:$C,'Fluxo de Caixa'!$A57)</f>
        <v>0</v>
      </c>
      <c r="X57" s="61">
        <f>SUMIFS('Ctas Pagar'!$G:$G,'Ctas Pagar'!$J:$J,'Fluxo de Caixa'!$X$6,'Ctas Pagar'!$C:$C,'Fluxo de Caixa'!$A57)</f>
        <v>0</v>
      </c>
      <c r="Y57" s="61">
        <f>SUMIFS('Ctas Pagar'!$G:$G,'Ctas Pagar'!$M:$M,'Fluxo de Caixa'!$Y$6,'Ctas Pagar'!$C:$C,'Fluxo de Caixa'!$A57)</f>
        <v>0</v>
      </c>
      <c r="Z57" s="61">
        <f>SUMIFS('Ctas Pagar'!$G:$G,'Ctas Pagar'!$J:$J,'Fluxo de Caixa'!$Z$6,'Ctas Pagar'!$C:$C,'Fluxo de Caixa'!$A57)</f>
        <v>0</v>
      </c>
      <c r="AA57" s="61">
        <f>SUMIFS('Ctas Pagar'!$G:$G,'Ctas Pagar'!$M:$M,'Fluxo de Caixa'!$AA$6,'Ctas Pagar'!$C:$C,'Fluxo de Caixa'!$A57)</f>
        <v>0</v>
      </c>
      <c r="AB57" s="61">
        <f>SUMIFS('Ctas Pagar'!$G:$G,'Ctas Pagar'!$J:$J,'Fluxo de Caixa'!$AB$6,'Ctas Pagar'!$C:$C,'Fluxo de Caixa'!$A57)</f>
        <v>0</v>
      </c>
      <c r="AC57" s="61">
        <f>SUMIFS('Ctas Pagar'!$G:$G,'Ctas Pagar'!$M:$M,'Fluxo de Caixa'!$AC$6,'Ctas Pagar'!$C:$C,'Fluxo de Caixa'!$A57)</f>
        <v>0</v>
      </c>
      <c r="AD57" s="61">
        <f>SUMIFS('Ctas Pagar'!$G:$G,'Ctas Pagar'!$J:$J,'Fluxo de Caixa'!$AD$6,'Ctas Pagar'!$C:$C,'Fluxo de Caixa'!$A57)</f>
        <v>0</v>
      </c>
      <c r="AE57" s="61">
        <f>SUMIFS('Ctas Pagar'!$G:$G,'Ctas Pagar'!$M:$M,'Fluxo de Caixa'!$AE$6,'Ctas Pagar'!$C:$C,'Fluxo de Caixa'!$A57)</f>
        <v>0</v>
      </c>
      <c r="AF57" s="61">
        <f>SUMIFS('Ctas Pagar'!$G:$G,'Ctas Pagar'!$J:$J,'Fluxo de Caixa'!$AF$6,'Ctas Pagar'!$C:$C,'Fluxo de Caixa'!$A57)</f>
        <v>0</v>
      </c>
      <c r="AG57" s="61">
        <f>SUMIFS('Ctas Pagar'!$G:$G,'Ctas Pagar'!$M:$M,'Fluxo de Caixa'!$AG$6,'Ctas Pagar'!$C:$C,'Fluxo de Caixa'!$A57)</f>
        <v>0</v>
      </c>
      <c r="AH57" s="61">
        <f>SUMIFS('Ctas Pagar'!$G:$G,'Ctas Pagar'!$J:$J,'Fluxo de Caixa'!$AH$6,'Ctas Pagar'!$C:$C,'Fluxo de Caixa'!$A57)</f>
        <v>0</v>
      </c>
      <c r="AI57" s="61">
        <f>SUMIFS('Ctas Pagar'!$G:$G,'Ctas Pagar'!$M:$M,'Fluxo de Caixa'!$AI$6,'Ctas Pagar'!$C:$C,'Fluxo de Caixa'!$A57)</f>
        <v>0</v>
      </c>
      <c r="AJ57" s="61">
        <f>SUMIFS('Ctas Pagar'!$G:$G,'Ctas Pagar'!$J:$J,'Fluxo de Caixa'!$AJ$6,'Ctas Pagar'!$C:$C,'Fluxo de Caixa'!$A57)</f>
        <v>0</v>
      </c>
      <c r="AK57" s="61">
        <f>SUMIFS('Ctas Pagar'!$G:$G,'Ctas Pagar'!$M:$M,'Fluxo de Caixa'!$AK$6,'Ctas Pagar'!$C:$C,'Fluxo de Caixa'!$A57)</f>
        <v>0</v>
      </c>
      <c r="AL57" s="61">
        <f>SUMIFS('Ctas Pagar'!$G:$G,'Ctas Pagar'!$J:$J,'Fluxo de Caixa'!$AL$6,'Ctas Pagar'!$C:$C,'Fluxo de Caixa'!$A57)</f>
        <v>0</v>
      </c>
      <c r="AM57" s="61">
        <f>SUMIFS('Ctas Pagar'!$G:$G,'Ctas Pagar'!$M:$M,'Fluxo de Caixa'!$AM$6,'Ctas Pagar'!$C:$C,'Fluxo de Caixa'!$A57)</f>
        <v>0</v>
      </c>
      <c r="AN57" s="61">
        <f>SUMIFS('Ctas Pagar'!$G:$G,'Ctas Pagar'!$J:$J,'Fluxo de Caixa'!$AN$6,'Ctas Pagar'!$C:$C,'Fluxo de Caixa'!$A57)</f>
        <v>0</v>
      </c>
      <c r="AO57" s="61">
        <f>SUMIFS('Ctas Pagar'!$G:$G,'Ctas Pagar'!$M:$M,'Fluxo de Caixa'!$AO$6,'Ctas Pagar'!$C:$C,'Fluxo de Caixa'!$A57)</f>
        <v>0</v>
      </c>
      <c r="AP57" s="61">
        <f>SUMIFS('Ctas Pagar'!$G:$G,'Ctas Pagar'!$J:$J,'Fluxo de Caixa'!$AP$6,'Ctas Pagar'!$C:$C,'Fluxo de Caixa'!$A57)</f>
        <v>0</v>
      </c>
      <c r="AQ57" s="61">
        <f>SUMIFS('Ctas Pagar'!$G:$G,'Ctas Pagar'!$M:$M,'Fluxo de Caixa'!$AQ$6,'Ctas Pagar'!$C:$C,'Fluxo de Caixa'!$A57)</f>
        <v>0</v>
      </c>
      <c r="AR57" s="61">
        <f>SUMIFS('Ctas Pagar'!$G:$G,'Ctas Pagar'!$J:$J,'Fluxo de Caixa'!$AR$6,'Ctas Pagar'!$C:$C,'Fluxo de Caixa'!$A57)</f>
        <v>0</v>
      </c>
      <c r="AS57" s="61">
        <f>SUMIFS('Ctas Pagar'!$G:$G,'Ctas Pagar'!$M:$M,'Fluxo de Caixa'!$AS$6,'Ctas Pagar'!$C:$C,'Fluxo de Caixa'!$A57)</f>
        <v>0</v>
      </c>
      <c r="AT57" s="61">
        <f>SUMIFS('Ctas Pagar'!$G:$G,'Ctas Pagar'!$J:$J,'Fluxo de Caixa'!$AT$6,'Ctas Pagar'!$C:$C,'Fluxo de Caixa'!$A57)</f>
        <v>0</v>
      </c>
      <c r="AU57" s="61">
        <f>SUMIFS('Ctas Pagar'!$G:$G,'Ctas Pagar'!$M:$M,'Fluxo de Caixa'!$AU$6,'Ctas Pagar'!$C:$C,'Fluxo de Caixa'!$A57)</f>
        <v>0</v>
      </c>
      <c r="AV57" s="61">
        <f>SUMIFS('Ctas Pagar'!$G:$G,'Ctas Pagar'!$J:$J,'Fluxo de Caixa'!$AV$6,'Ctas Pagar'!$C:$C,'Fluxo de Caixa'!$A57)</f>
        <v>0</v>
      </c>
      <c r="AW57" s="61">
        <f>SUMIFS('Ctas Pagar'!$G:$G,'Ctas Pagar'!$M:$M,'Fluxo de Caixa'!$AW$6,'Ctas Pagar'!$C:$C,'Fluxo de Caixa'!$A57)</f>
        <v>0</v>
      </c>
      <c r="AX57" s="61">
        <f>SUMIFS('Ctas Pagar'!$G:$G,'Ctas Pagar'!$J:$J,'Fluxo de Caixa'!$AX$6,'Ctas Pagar'!$C:$C,'Fluxo de Caixa'!$A57)</f>
        <v>0</v>
      </c>
      <c r="AY57" s="61">
        <f>SUMIFS('Ctas Pagar'!$G:$G,'Ctas Pagar'!$M:$M,'Fluxo de Caixa'!$AY$6,'Ctas Pagar'!$C:$C,'Fluxo de Caixa'!$A57)</f>
        <v>0</v>
      </c>
      <c r="AZ57" s="61">
        <f>SUMIFS('Ctas Pagar'!$G:$G,'Ctas Pagar'!$J:$J,'Fluxo de Caixa'!$AZ$6,'Ctas Pagar'!$C:$C,'Fluxo de Caixa'!$A57)</f>
        <v>0</v>
      </c>
      <c r="BA57" s="61">
        <f>SUMIFS('Ctas Pagar'!$G:$G,'Ctas Pagar'!$M:$M,'Fluxo de Caixa'!$BA$6,'Ctas Pagar'!$C:$C,'Fluxo de Caixa'!$A57)</f>
        <v>0</v>
      </c>
      <c r="BB57" s="61">
        <f>SUMIFS('Ctas Pagar'!$G:$G,'Ctas Pagar'!$J:$J,'Fluxo de Caixa'!$BB$6,'Ctas Pagar'!$C:$C,'Fluxo de Caixa'!$A57)</f>
        <v>0</v>
      </c>
      <c r="BC57" s="61">
        <f>SUMIFS('Ctas Pagar'!$G:$G,'Ctas Pagar'!$M:$M,'Fluxo de Caixa'!$BC$6,'Ctas Pagar'!$C:$C,'Fluxo de Caixa'!$A57)</f>
        <v>0</v>
      </c>
      <c r="BD57" s="61">
        <f>SUMIFS('Ctas Pagar'!$G:$G,'Ctas Pagar'!$J:$J,'Fluxo de Caixa'!$BD$6,'Ctas Pagar'!$C:$C,'Fluxo de Caixa'!$A57)</f>
        <v>0</v>
      </c>
      <c r="BE57" s="61">
        <f>SUMIFS('Ctas Pagar'!$G:$G,'Ctas Pagar'!$M:$M,'Fluxo de Caixa'!$BE$6,'Ctas Pagar'!$C:$C,'Fluxo de Caixa'!$A57)</f>
        <v>0</v>
      </c>
      <c r="BF57" s="61">
        <f>SUMIFS('Ctas Pagar'!$G:$G,'Ctas Pagar'!$J:$J,'Fluxo de Caixa'!$BF$6,'Ctas Pagar'!$C:$C,'Fluxo de Caixa'!$A57)</f>
        <v>0</v>
      </c>
      <c r="BG57" s="61">
        <f>SUMIFS('Ctas Pagar'!$G:$G,'Ctas Pagar'!$M:$M,'Fluxo de Caixa'!$BG$6,'Ctas Pagar'!$C:$C,'Fluxo de Caixa'!$A57)</f>
        <v>0</v>
      </c>
      <c r="BH57" s="61">
        <f>SUMIFS('Ctas Pagar'!$G:$G,'Ctas Pagar'!$J:$J,'Fluxo de Caixa'!$BH$6,'Ctas Pagar'!$C:$C,'Fluxo de Caixa'!$A57)</f>
        <v>0</v>
      </c>
      <c r="BI57" s="61">
        <f>SUMIFS('Ctas Pagar'!$G:$G,'Ctas Pagar'!$M:$M,'Fluxo de Caixa'!$BI$6,'Ctas Pagar'!$C:$C,'Fluxo de Caixa'!$A57)</f>
        <v>0</v>
      </c>
      <c r="BJ57" s="61">
        <f>SUMIFS('Ctas Pagar'!$G:$G,'Ctas Pagar'!$J:$J,'Fluxo de Caixa'!$BJ$6,'Ctas Pagar'!$C:$C,'Fluxo de Caixa'!$A57)</f>
        <v>0</v>
      </c>
      <c r="BK57" s="61">
        <f>SUMIFS('Ctas Pagar'!$G:$G,'Ctas Pagar'!$M:$M,'Fluxo de Caixa'!$BK$6,'Ctas Pagar'!$C:$C,'Fluxo de Caixa'!$A57)</f>
        <v>0</v>
      </c>
      <c r="BL57" s="61">
        <f>SUMIFS('Ctas Pagar'!$G:$G,'Ctas Pagar'!$J:$J,'Fluxo de Caixa'!$BL$6,'Ctas Pagar'!$C:$C,'Fluxo de Caixa'!$A57)</f>
        <v>0</v>
      </c>
      <c r="BM57" s="61">
        <f>SUMIFS('Ctas Pagar'!$G:$G,'Ctas Pagar'!$M:$M,'Fluxo de Caixa'!$BM$6,'Ctas Pagar'!$C:$C,'Fluxo de Caixa'!$A57)</f>
        <v>0</v>
      </c>
      <c r="BN57" s="71"/>
      <c r="BO57" s="71"/>
      <c r="BP57" s="71"/>
      <c r="BQ57" s="71"/>
      <c r="BR57" s="71"/>
    </row>
    <row r="58" spans="1:70">
      <c r="A58" s="29" t="str">
        <f>'Plano de Contas'!A69</f>
        <v>5.2.7 Transporte / Gasolina / Táxi / Uber</v>
      </c>
      <c r="B58" s="60">
        <f>SUMIFS('Ctas Pagar'!$G:$G,'Ctas Pagar'!$J:$J,'Fluxo de Caixa'!$B$6,'Ctas Pagar'!$C:$C,'Fluxo de Caixa'!$A58)</f>
        <v>1000</v>
      </c>
      <c r="C58" s="61">
        <f>SUMIFS('Ctas Pagar'!$G:$G,'Ctas Pagar'!$M:$M,'Fluxo de Caixa'!$C$6,'Ctas Pagar'!$C:$C,'Fluxo de Caixa'!$A58)</f>
        <v>1000</v>
      </c>
      <c r="D58" s="61">
        <f>SUMIFS('Ctas Pagar'!$G:$G,'Ctas Pagar'!$J:$J,'Fluxo de Caixa'!$D$6,'Ctas Pagar'!$C:$C,'Fluxo de Caixa'!$A58)</f>
        <v>0</v>
      </c>
      <c r="E58" s="61">
        <f>SUMIFS('Ctas Pagar'!$G:$G,'Ctas Pagar'!$M:$M,'Fluxo de Caixa'!$E$6,'Ctas Pagar'!$C:$C,'Fluxo de Caixa'!$A58)</f>
        <v>0</v>
      </c>
      <c r="F58" s="61">
        <f>SUMIFS('Ctas Pagar'!$G:$G,'Ctas Pagar'!$J:$J,'Fluxo de Caixa'!$F$6,'Ctas Pagar'!$C:$C,'Fluxo de Caixa'!$A58)</f>
        <v>0</v>
      </c>
      <c r="G58" s="61">
        <f>SUMIFS('Ctas Pagar'!$G:$G,'Ctas Pagar'!$M:$M,'Fluxo de Caixa'!$G$6,'Ctas Pagar'!$C:$C,'Fluxo de Caixa'!$A58)</f>
        <v>0</v>
      </c>
      <c r="H58" s="61">
        <f>SUMIFS('Ctas Pagar'!$G:$G,'Ctas Pagar'!$J:$J,'Fluxo de Caixa'!$H$6,'Ctas Pagar'!$C:$C,'Fluxo de Caixa'!$A58)</f>
        <v>0</v>
      </c>
      <c r="I58" s="61">
        <f>SUMIFS('Ctas Pagar'!$G:$G,'Ctas Pagar'!$M:$M,'Fluxo de Caixa'!$I$6,'Ctas Pagar'!$C:$C,'Fluxo de Caixa'!$A58)</f>
        <v>0</v>
      </c>
      <c r="J58" s="61">
        <f>SUMIFS('Ctas Pagar'!$G:$G,'Ctas Pagar'!$J:$J,'Fluxo de Caixa'!$J$6,'Ctas Pagar'!$C:$C,'Fluxo de Caixa'!$A58)</f>
        <v>0</v>
      </c>
      <c r="K58" s="61">
        <f>SUMIFS('Ctas Pagar'!$G:$G,'Ctas Pagar'!$M:$M,'Fluxo de Caixa'!$K$6,'Ctas Pagar'!$C:$C,'Fluxo de Caixa'!$A58)</f>
        <v>0</v>
      </c>
      <c r="L58" s="61">
        <f>SUMIFS('Ctas Pagar'!$G:$G,'Ctas Pagar'!$J:$J,'Fluxo de Caixa'!$L$6,'Ctas Pagar'!$C:$C,'Fluxo de Caixa'!$A58)</f>
        <v>0</v>
      </c>
      <c r="M58" s="61">
        <f>SUMIFS('Ctas Pagar'!$G:$G,'Ctas Pagar'!$M:$M,'Fluxo de Caixa'!$M$6,'Ctas Pagar'!$C:$C,'Fluxo de Caixa'!$A58)</f>
        <v>0</v>
      </c>
      <c r="N58" s="61">
        <f>SUMIFS('Ctas Pagar'!$G:$G,'Ctas Pagar'!$J:$J,'Fluxo de Caixa'!$N$6,'Ctas Pagar'!$C:$C,'Fluxo de Caixa'!$A58)</f>
        <v>0</v>
      </c>
      <c r="O58" s="61">
        <f>SUMIFS('Ctas Pagar'!$G:$G,'Ctas Pagar'!$M:$M,'Fluxo de Caixa'!$O$6,'Ctas Pagar'!$C:$C,'Fluxo de Caixa'!$A58)</f>
        <v>0</v>
      </c>
      <c r="P58" s="61">
        <f>SUMIFS('Ctas Pagar'!$G:$G,'Ctas Pagar'!$J:$J,'Fluxo de Caixa'!$P$6,'Ctas Pagar'!$C:$C,'Fluxo de Caixa'!$A58)</f>
        <v>0</v>
      </c>
      <c r="Q58" s="61">
        <f>SUMIFS('Ctas Pagar'!$G:$G,'Ctas Pagar'!$M:$M,'Fluxo de Caixa'!$Q$6,'Ctas Pagar'!$C:$C,'Fluxo de Caixa'!$A58)</f>
        <v>0</v>
      </c>
      <c r="R58" s="61">
        <f>SUMIFS('Ctas Pagar'!$G:$G,'Ctas Pagar'!$J:$J,'Fluxo de Caixa'!$R$6,'Ctas Pagar'!$C:$C,'Fluxo de Caixa'!$A58)</f>
        <v>0</v>
      </c>
      <c r="S58" s="61">
        <f>SUMIFS('Ctas Pagar'!$G:$G,'Ctas Pagar'!$M:$M,'Fluxo de Caixa'!$S$6,'Ctas Pagar'!$C:$C,'Fluxo de Caixa'!$A58)</f>
        <v>0</v>
      </c>
      <c r="T58" s="61">
        <f>SUMIFS('Ctas Pagar'!$G:$G,'Ctas Pagar'!$J:$J,'Fluxo de Caixa'!$T$6,'Ctas Pagar'!$C:$C,'Fluxo de Caixa'!$A58)</f>
        <v>0</v>
      </c>
      <c r="U58" s="61">
        <f>SUMIFS('Ctas Pagar'!$G:$G,'Ctas Pagar'!$M:$M,'Fluxo de Caixa'!$U$6,'Ctas Pagar'!$C:$C,'Fluxo de Caixa'!$A58)</f>
        <v>0</v>
      </c>
      <c r="V58" s="61">
        <f>SUMIFS('Ctas Pagar'!$G:$G,'Ctas Pagar'!$J:$J,'Fluxo de Caixa'!$V$6,'Ctas Pagar'!$C:$C,'Fluxo de Caixa'!$A58)</f>
        <v>0</v>
      </c>
      <c r="W58" s="61">
        <f>SUMIFS('Ctas Pagar'!$G:$G,'Ctas Pagar'!$M:$M,'Fluxo de Caixa'!$W$6,'Ctas Pagar'!$C:$C,'Fluxo de Caixa'!$A58)</f>
        <v>0</v>
      </c>
      <c r="X58" s="61">
        <f>SUMIFS('Ctas Pagar'!$G:$G,'Ctas Pagar'!$J:$J,'Fluxo de Caixa'!$X$6,'Ctas Pagar'!$C:$C,'Fluxo de Caixa'!$A58)</f>
        <v>0</v>
      </c>
      <c r="Y58" s="61">
        <f>SUMIFS('Ctas Pagar'!$G:$G,'Ctas Pagar'!$M:$M,'Fluxo de Caixa'!$Y$6,'Ctas Pagar'!$C:$C,'Fluxo de Caixa'!$A58)</f>
        <v>0</v>
      </c>
      <c r="Z58" s="61">
        <f>SUMIFS('Ctas Pagar'!$G:$G,'Ctas Pagar'!$J:$J,'Fluxo de Caixa'!$Z$6,'Ctas Pagar'!$C:$C,'Fluxo de Caixa'!$A58)</f>
        <v>0</v>
      </c>
      <c r="AA58" s="61">
        <f>SUMIFS('Ctas Pagar'!$G:$G,'Ctas Pagar'!$M:$M,'Fluxo de Caixa'!$AA$6,'Ctas Pagar'!$C:$C,'Fluxo de Caixa'!$A58)</f>
        <v>0</v>
      </c>
      <c r="AB58" s="61">
        <f>SUMIFS('Ctas Pagar'!$G:$G,'Ctas Pagar'!$J:$J,'Fluxo de Caixa'!$AB$6,'Ctas Pagar'!$C:$C,'Fluxo de Caixa'!$A58)</f>
        <v>0</v>
      </c>
      <c r="AC58" s="61">
        <f>SUMIFS('Ctas Pagar'!$G:$G,'Ctas Pagar'!$M:$M,'Fluxo de Caixa'!$AC$6,'Ctas Pagar'!$C:$C,'Fluxo de Caixa'!$A58)</f>
        <v>0</v>
      </c>
      <c r="AD58" s="61">
        <f>SUMIFS('Ctas Pagar'!$G:$G,'Ctas Pagar'!$J:$J,'Fluxo de Caixa'!$AD$6,'Ctas Pagar'!$C:$C,'Fluxo de Caixa'!$A58)</f>
        <v>0</v>
      </c>
      <c r="AE58" s="61">
        <f>SUMIFS('Ctas Pagar'!$G:$G,'Ctas Pagar'!$M:$M,'Fluxo de Caixa'!$AE$6,'Ctas Pagar'!$C:$C,'Fluxo de Caixa'!$A58)</f>
        <v>0</v>
      </c>
      <c r="AF58" s="61">
        <f>SUMIFS('Ctas Pagar'!$G:$G,'Ctas Pagar'!$J:$J,'Fluxo de Caixa'!$AF$6,'Ctas Pagar'!$C:$C,'Fluxo de Caixa'!$A58)</f>
        <v>0</v>
      </c>
      <c r="AG58" s="61">
        <f>SUMIFS('Ctas Pagar'!$G:$G,'Ctas Pagar'!$M:$M,'Fluxo de Caixa'!$AG$6,'Ctas Pagar'!$C:$C,'Fluxo de Caixa'!$A58)</f>
        <v>0</v>
      </c>
      <c r="AH58" s="61">
        <f>SUMIFS('Ctas Pagar'!$G:$G,'Ctas Pagar'!$J:$J,'Fluxo de Caixa'!$AH$6,'Ctas Pagar'!$C:$C,'Fluxo de Caixa'!$A58)</f>
        <v>0</v>
      </c>
      <c r="AI58" s="61">
        <f>SUMIFS('Ctas Pagar'!$G:$G,'Ctas Pagar'!$M:$M,'Fluxo de Caixa'!$AI$6,'Ctas Pagar'!$C:$C,'Fluxo de Caixa'!$A58)</f>
        <v>0</v>
      </c>
      <c r="AJ58" s="61">
        <f>SUMIFS('Ctas Pagar'!$G:$G,'Ctas Pagar'!$J:$J,'Fluxo de Caixa'!$AJ$6,'Ctas Pagar'!$C:$C,'Fluxo de Caixa'!$A58)</f>
        <v>0</v>
      </c>
      <c r="AK58" s="61">
        <f>SUMIFS('Ctas Pagar'!$G:$G,'Ctas Pagar'!$M:$M,'Fluxo de Caixa'!$AK$6,'Ctas Pagar'!$C:$C,'Fluxo de Caixa'!$A58)</f>
        <v>0</v>
      </c>
      <c r="AL58" s="61">
        <f>SUMIFS('Ctas Pagar'!$G:$G,'Ctas Pagar'!$J:$J,'Fluxo de Caixa'!$AL$6,'Ctas Pagar'!$C:$C,'Fluxo de Caixa'!$A58)</f>
        <v>0</v>
      </c>
      <c r="AM58" s="61">
        <f>SUMIFS('Ctas Pagar'!$G:$G,'Ctas Pagar'!$M:$M,'Fluxo de Caixa'!$AM$6,'Ctas Pagar'!$C:$C,'Fluxo de Caixa'!$A58)</f>
        <v>0</v>
      </c>
      <c r="AN58" s="61">
        <f>SUMIFS('Ctas Pagar'!$G:$G,'Ctas Pagar'!$J:$J,'Fluxo de Caixa'!$AN$6,'Ctas Pagar'!$C:$C,'Fluxo de Caixa'!$A58)</f>
        <v>0</v>
      </c>
      <c r="AO58" s="61">
        <f>SUMIFS('Ctas Pagar'!$G:$G,'Ctas Pagar'!$M:$M,'Fluxo de Caixa'!$AO$6,'Ctas Pagar'!$C:$C,'Fluxo de Caixa'!$A58)</f>
        <v>0</v>
      </c>
      <c r="AP58" s="61">
        <f>SUMIFS('Ctas Pagar'!$G:$G,'Ctas Pagar'!$J:$J,'Fluxo de Caixa'!$AP$6,'Ctas Pagar'!$C:$C,'Fluxo de Caixa'!$A58)</f>
        <v>0</v>
      </c>
      <c r="AQ58" s="61">
        <f>SUMIFS('Ctas Pagar'!$G:$G,'Ctas Pagar'!$M:$M,'Fluxo de Caixa'!$AQ$6,'Ctas Pagar'!$C:$C,'Fluxo de Caixa'!$A58)</f>
        <v>0</v>
      </c>
      <c r="AR58" s="61">
        <f>SUMIFS('Ctas Pagar'!$G:$G,'Ctas Pagar'!$J:$J,'Fluxo de Caixa'!$AR$6,'Ctas Pagar'!$C:$C,'Fluxo de Caixa'!$A58)</f>
        <v>0</v>
      </c>
      <c r="AS58" s="61">
        <f>SUMIFS('Ctas Pagar'!$G:$G,'Ctas Pagar'!$M:$M,'Fluxo de Caixa'!$AS$6,'Ctas Pagar'!$C:$C,'Fluxo de Caixa'!$A58)</f>
        <v>0</v>
      </c>
      <c r="AT58" s="61">
        <f>SUMIFS('Ctas Pagar'!$G:$G,'Ctas Pagar'!$J:$J,'Fluxo de Caixa'!$AT$6,'Ctas Pagar'!$C:$C,'Fluxo de Caixa'!$A58)</f>
        <v>0</v>
      </c>
      <c r="AU58" s="61">
        <f>SUMIFS('Ctas Pagar'!$G:$G,'Ctas Pagar'!$M:$M,'Fluxo de Caixa'!$AU$6,'Ctas Pagar'!$C:$C,'Fluxo de Caixa'!$A58)</f>
        <v>0</v>
      </c>
      <c r="AV58" s="61">
        <f>SUMIFS('Ctas Pagar'!$G:$G,'Ctas Pagar'!$J:$J,'Fluxo de Caixa'!$AV$6,'Ctas Pagar'!$C:$C,'Fluxo de Caixa'!$A58)</f>
        <v>0</v>
      </c>
      <c r="AW58" s="61">
        <f>SUMIFS('Ctas Pagar'!$G:$G,'Ctas Pagar'!$M:$M,'Fluxo de Caixa'!$AW$6,'Ctas Pagar'!$C:$C,'Fluxo de Caixa'!$A58)</f>
        <v>0</v>
      </c>
      <c r="AX58" s="61">
        <f>SUMIFS('Ctas Pagar'!$G:$G,'Ctas Pagar'!$J:$J,'Fluxo de Caixa'!$AX$6,'Ctas Pagar'!$C:$C,'Fluxo de Caixa'!$A58)</f>
        <v>0</v>
      </c>
      <c r="AY58" s="61">
        <f>SUMIFS('Ctas Pagar'!$G:$G,'Ctas Pagar'!$M:$M,'Fluxo de Caixa'!$AY$6,'Ctas Pagar'!$C:$C,'Fluxo de Caixa'!$A58)</f>
        <v>0</v>
      </c>
      <c r="AZ58" s="61">
        <f>SUMIFS('Ctas Pagar'!$G:$G,'Ctas Pagar'!$J:$J,'Fluxo de Caixa'!$AZ$6,'Ctas Pagar'!$C:$C,'Fluxo de Caixa'!$A58)</f>
        <v>0</v>
      </c>
      <c r="BA58" s="61">
        <f>SUMIFS('Ctas Pagar'!$G:$G,'Ctas Pagar'!$M:$M,'Fluxo de Caixa'!$BA$6,'Ctas Pagar'!$C:$C,'Fluxo de Caixa'!$A58)</f>
        <v>0</v>
      </c>
      <c r="BB58" s="61">
        <f>SUMIFS('Ctas Pagar'!$G:$G,'Ctas Pagar'!$J:$J,'Fluxo de Caixa'!$BB$6,'Ctas Pagar'!$C:$C,'Fluxo de Caixa'!$A58)</f>
        <v>0</v>
      </c>
      <c r="BC58" s="61">
        <f>SUMIFS('Ctas Pagar'!$G:$G,'Ctas Pagar'!$M:$M,'Fluxo de Caixa'!$BC$6,'Ctas Pagar'!$C:$C,'Fluxo de Caixa'!$A58)</f>
        <v>0</v>
      </c>
      <c r="BD58" s="61">
        <f>SUMIFS('Ctas Pagar'!$G:$G,'Ctas Pagar'!$J:$J,'Fluxo de Caixa'!$BD$6,'Ctas Pagar'!$C:$C,'Fluxo de Caixa'!$A58)</f>
        <v>0</v>
      </c>
      <c r="BE58" s="61">
        <f>SUMIFS('Ctas Pagar'!$G:$G,'Ctas Pagar'!$M:$M,'Fluxo de Caixa'!$BE$6,'Ctas Pagar'!$C:$C,'Fluxo de Caixa'!$A58)</f>
        <v>0</v>
      </c>
      <c r="BF58" s="61">
        <f>SUMIFS('Ctas Pagar'!$G:$G,'Ctas Pagar'!$J:$J,'Fluxo de Caixa'!$BF$6,'Ctas Pagar'!$C:$C,'Fluxo de Caixa'!$A58)</f>
        <v>0</v>
      </c>
      <c r="BG58" s="61">
        <f>SUMIFS('Ctas Pagar'!$G:$G,'Ctas Pagar'!$M:$M,'Fluxo de Caixa'!$BG$6,'Ctas Pagar'!$C:$C,'Fluxo de Caixa'!$A58)</f>
        <v>0</v>
      </c>
      <c r="BH58" s="61">
        <f>SUMIFS('Ctas Pagar'!$G:$G,'Ctas Pagar'!$J:$J,'Fluxo de Caixa'!$BH$6,'Ctas Pagar'!$C:$C,'Fluxo de Caixa'!$A58)</f>
        <v>0</v>
      </c>
      <c r="BI58" s="61">
        <f>SUMIFS('Ctas Pagar'!$G:$G,'Ctas Pagar'!$M:$M,'Fluxo de Caixa'!$BI$6,'Ctas Pagar'!$C:$C,'Fluxo de Caixa'!$A58)</f>
        <v>0</v>
      </c>
      <c r="BJ58" s="61">
        <f>SUMIFS('Ctas Pagar'!$G:$G,'Ctas Pagar'!$J:$J,'Fluxo de Caixa'!$BJ$6,'Ctas Pagar'!$C:$C,'Fluxo de Caixa'!$A58)</f>
        <v>0</v>
      </c>
      <c r="BK58" s="61">
        <f>SUMIFS('Ctas Pagar'!$G:$G,'Ctas Pagar'!$M:$M,'Fluxo de Caixa'!$BK$6,'Ctas Pagar'!$C:$C,'Fluxo de Caixa'!$A58)</f>
        <v>0</v>
      </c>
      <c r="BL58" s="61">
        <f>SUMIFS('Ctas Pagar'!$G:$G,'Ctas Pagar'!$J:$J,'Fluxo de Caixa'!$BL$6,'Ctas Pagar'!$C:$C,'Fluxo de Caixa'!$A58)</f>
        <v>0</v>
      </c>
      <c r="BM58" s="61">
        <f>SUMIFS('Ctas Pagar'!$G:$G,'Ctas Pagar'!$M:$M,'Fluxo de Caixa'!$BM$6,'Ctas Pagar'!$C:$C,'Fluxo de Caixa'!$A58)</f>
        <v>0</v>
      </c>
      <c r="BN58" s="71"/>
      <c r="BO58" s="71"/>
      <c r="BP58" s="71"/>
      <c r="BQ58" s="71"/>
      <c r="BR58" s="71"/>
    </row>
    <row r="59" spans="1:70">
      <c r="A59" s="29" t="str">
        <f>'Plano de Contas'!A70</f>
        <v>5.2.8 Almoço / Supermercado / Lanches / Café</v>
      </c>
      <c r="B59" s="60">
        <f>SUMIFS('Ctas Pagar'!$G:$G,'Ctas Pagar'!$J:$J,'Fluxo de Caixa'!$B$6,'Ctas Pagar'!$C:$C,'Fluxo de Caixa'!$A59)</f>
        <v>1000</v>
      </c>
      <c r="C59" s="61">
        <f>SUMIFS('Ctas Pagar'!$G:$G,'Ctas Pagar'!$M:$M,'Fluxo de Caixa'!$C$6,'Ctas Pagar'!$C:$C,'Fluxo de Caixa'!$A59)</f>
        <v>1000</v>
      </c>
      <c r="D59" s="61">
        <f>SUMIFS('Ctas Pagar'!$G:$G,'Ctas Pagar'!$J:$J,'Fluxo de Caixa'!$D$6,'Ctas Pagar'!$C:$C,'Fluxo de Caixa'!$A59)</f>
        <v>0</v>
      </c>
      <c r="E59" s="61">
        <f>SUMIFS('Ctas Pagar'!$G:$G,'Ctas Pagar'!$M:$M,'Fluxo de Caixa'!$E$6,'Ctas Pagar'!$C:$C,'Fluxo de Caixa'!$A59)</f>
        <v>0</v>
      </c>
      <c r="F59" s="61">
        <f>SUMIFS('Ctas Pagar'!$G:$G,'Ctas Pagar'!$J:$J,'Fluxo de Caixa'!$F$6,'Ctas Pagar'!$C:$C,'Fluxo de Caixa'!$A59)</f>
        <v>0</v>
      </c>
      <c r="G59" s="61">
        <f>SUMIFS('Ctas Pagar'!$G:$G,'Ctas Pagar'!$M:$M,'Fluxo de Caixa'!$G$6,'Ctas Pagar'!$C:$C,'Fluxo de Caixa'!$A59)</f>
        <v>0</v>
      </c>
      <c r="H59" s="61">
        <f>SUMIFS('Ctas Pagar'!$G:$G,'Ctas Pagar'!$J:$J,'Fluxo de Caixa'!$H$6,'Ctas Pagar'!$C:$C,'Fluxo de Caixa'!$A59)</f>
        <v>0</v>
      </c>
      <c r="I59" s="61">
        <f>SUMIFS('Ctas Pagar'!$G:$G,'Ctas Pagar'!$M:$M,'Fluxo de Caixa'!$I$6,'Ctas Pagar'!$C:$C,'Fluxo de Caixa'!$A59)</f>
        <v>0</v>
      </c>
      <c r="J59" s="61">
        <f>SUMIFS('Ctas Pagar'!$G:$G,'Ctas Pagar'!$J:$J,'Fluxo de Caixa'!$J$6,'Ctas Pagar'!$C:$C,'Fluxo de Caixa'!$A59)</f>
        <v>0</v>
      </c>
      <c r="K59" s="61">
        <f>SUMIFS('Ctas Pagar'!$G:$G,'Ctas Pagar'!$M:$M,'Fluxo de Caixa'!$K$6,'Ctas Pagar'!$C:$C,'Fluxo de Caixa'!$A59)</f>
        <v>0</v>
      </c>
      <c r="L59" s="61">
        <f>SUMIFS('Ctas Pagar'!$G:$G,'Ctas Pagar'!$J:$J,'Fluxo de Caixa'!$L$6,'Ctas Pagar'!$C:$C,'Fluxo de Caixa'!$A59)</f>
        <v>0</v>
      </c>
      <c r="M59" s="61">
        <f>SUMIFS('Ctas Pagar'!$G:$G,'Ctas Pagar'!$M:$M,'Fluxo de Caixa'!$M$6,'Ctas Pagar'!$C:$C,'Fluxo de Caixa'!$A59)</f>
        <v>0</v>
      </c>
      <c r="N59" s="61">
        <f>SUMIFS('Ctas Pagar'!$G:$G,'Ctas Pagar'!$J:$J,'Fluxo de Caixa'!$N$6,'Ctas Pagar'!$C:$C,'Fluxo de Caixa'!$A59)</f>
        <v>0</v>
      </c>
      <c r="O59" s="61">
        <f>SUMIFS('Ctas Pagar'!$G:$G,'Ctas Pagar'!$M:$M,'Fluxo de Caixa'!$O$6,'Ctas Pagar'!$C:$C,'Fluxo de Caixa'!$A59)</f>
        <v>0</v>
      </c>
      <c r="P59" s="61">
        <f>SUMIFS('Ctas Pagar'!$G:$G,'Ctas Pagar'!$J:$J,'Fluxo de Caixa'!$P$6,'Ctas Pagar'!$C:$C,'Fluxo de Caixa'!$A59)</f>
        <v>0</v>
      </c>
      <c r="Q59" s="61">
        <f>SUMIFS('Ctas Pagar'!$G:$G,'Ctas Pagar'!$M:$M,'Fluxo de Caixa'!$Q$6,'Ctas Pagar'!$C:$C,'Fluxo de Caixa'!$A59)</f>
        <v>0</v>
      </c>
      <c r="R59" s="61">
        <f>SUMIFS('Ctas Pagar'!$G:$G,'Ctas Pagar'!$J:$J,'Fluxo de Caixa'!$R$6,'Ctas Pagar'!$C:$C,'Fluxo de Caixa'!$A59)</f>
        <v>0</v>
      </c>
      <c r="S59" s="61">
        <f>SUMIFS('Ctas Pagar'!$G:$G,'Ctas Pagar'!$M:$M,'Fluxo de Caixa'!$S$6,'Ctas Pagar'!$C:$C,'Fluxo de Caixa'!$A59)</f>
        <v>0</v>
      </c>
      <c r="T59" s="61">
        <f>SUMIFS('Ctas Pagar'!$G:$G,'Ctas Pagar'!$J:$J,'Fluxo de Caixa'!$T$6,'Ctas Pagar'!$C:$C,'Fluxo de Caixa'!$A59)</f>
        <v>0</v>
      </c>
      <c r="U59" s="61">
        <f>SUMIFS('Ctas Pagar'!$G:$G,'Ctas Pagar'!$M:$M,'Fluxo de Caixa'!$U$6,'Ctas Pagar'!$C:$C,'Fluxo de Caixa'!$A59)</f>
        <v>0</v>
      </c>
      <c r="V59" s="61">
        <f>SUMIFS('Ctas Pagar'!$G:$G,'Ctas Pagar'!$J:$J,'Fluxo de Caixa'!$V$6,'Ctas Pagar'!$C:$C,'Fluxo de Caixa'!$A59)</f>
        <v>0</v>
      </c>
      <c r="W59" s="61">
        <f>SUMIFS('Ctas Pagar'!$G:$G,'Ctas Pagar'!$M:$M,'Fluxo de Caixa'!$W$6,'Ctas Pagar'!$C:$C,'Fluxo de Caixa'!$A59)</f>
        <v>0</v>
      </c>
      <c r="X59" s="61">
        <f>SUMIFS('Ctas Pagar'!$G:$G,'Ctas Pagar'!$J:$J,'Fluxo de Caixa'!$X$6,'Ctas Pagar'!$C:$C,'Fluxo de Caixa'!$A59)</f>
        <v>0</v>
      </c>
      <c r="Y59" s="61">
        <f>SUMIFS('Ctas Pagar'!$G:$G,'Ctas Pagar'!$M:$M,'Fluxo de Caixa'!$Y$6,'Ctas Pagar'!$C:$C,'Fluxo de Caixa'!$A59)</f>
        <v>0</v>
      </c>
      <c r="Z59" s="61">
        <f>SUMIFS('Ctas Pagar'!$G:$G,'Ctas Pagar'!$J:$J,'Fluxo de Caixa'!$Z$6,'Ctas Pagar'!$C:$C,'Fluxo de Caixa'!$A59)</f>
        <v>0</v>
      </c>
      <c r="AA59" s="61">
        <f>SUMIFS('Ctas Pagar'!$G:$G,'Ctas Pagar'!$M:$M,'Fluxo de Caixa'!$AA$6,'Ctas Pagar'!$C:$C,'Fluxo de Caixa'!$A59)</f>
        <v>0</v>
      </c>
      <c r="AB59" s="61">
        <f>SUMIFS('Ctas Pagar'!$G:$G,'Ctas Pagar'!$J:$J,'Fluxo de Caixa'!$AB$6,'Ctas Pagar'!$C:$C,'Fluxo de Caixa'!$A59)</f>
        <v>0</v>
      </c>
      <c r="AC59" s="61">
        <f>SUMIFS('Ctas Pagar'!$G:$G,'Ctas Pagar'!$M:$M,'Fluxo de Caixa'!$AC$6,'Ctas Pagar'!$C:$C,'Fluxo de Caixa'!$A59)</f>
        <v>0</v>
      </c>
      <c r="AD59" s="61">
        <f>SUMIFS('Ctas Pagar'!$G:$G,'Ctas Pagar'!$J:$J,'Fluxo de Caixa'!$AD$6,'Ctas Pagar'!$C:$C,'Fluxo de Caixa'!$A59)</f>
        <v>0</v>
      </c>
      <c r="AE59" s="61">
        <f>SUMIFS('Ctas Pagar'!$G:$G,'Ctas Pagar'!$M:$M,'Fluxo de Caixa'!$AE$6,'Ctas Pagar'!$C:$C,'Fluxo de Caixa'!$A59)</f>
        <v>0</v>
      </c>
      <c r="AF59" s="61">
        <f>SUMIFS('Ctas Pagar'!$G:$G,'Ctas Pagar'!$J:$J,'Fluxo de Caixa'!$AF$6,'Ctas Pagar'!$C:$C,'Fluxo de Caixa'!$A59)</f>
        <v>0</v>
      </c>
      <c r="AG59" s="61">
        <f>SUMIFS('Ctas Pagar'!$G:$G,'Ctas Pagar'!$M:$M,'Fluxo de Caixa'!$AG$6,'Ctas Pagar'!$C:$C,'Fluxo de Caixa'!$A59)</f>
        <v>0</v>
      </c>
      <c r="AH59" s="61">
        <f>SUMIFS('Ctas Pagar'!$G:$G,'Ctas Pagar'!$J:$J,'Fluxo de Caixa'!$AH$6,'Ctas Pagar'!$C:$C,'Fluxo de Caixa'!$A59)</f>
        <v>0</v>
      </c>
      <c r="AI59" s="61">
        <f>SUMIFS('Ctas Pagar'!$G:$G,'Ctas Pagar'!$M:$M,'Fluxo de Caixa'!$AI$6,'Ctas Pagar'!$C:$C,'Fluxo de Caixa'!$A59)</f>
        <v>0</v>
      </c>
      <c r="AJ59" s="61">
        <f>SUMIFS('Ctas Pagar'!$G:$G,'Ctas Pagar'!$J:$J,'Fluxo de Caixa'!$AJ$6,'Ctas Pagar'!$C:$C,'Fluxo de Caixa'!$A59)</f>
        <v>0</v>
      </c>
      <c r="AK59" s="61">
        <f>SUMIFS('Ctas Pagar'!$G:$G,'Ctas Pagar'!$M:$M,'Fluxo de Caixa'!$AK$6,'Ctas Pagar'!$C:$C,'Fluxo de Caixa'!$A59)</f>
        <v>0</v>
      </c>
      <c r="AL59" s="61">
        <f>SUMIFS('Ctas Pagar'!$G:$G,'Ctas Pagar'!$J:$J,'Fluxo de Caixa'!$AL$6,'Ctas Pagar'!$C:$C,'Fluxo de Caixa'!$A59)</f>
        <v>0</v>
      </c>
      <c r="AM59" s="61">
        <f>SUMIFS('Ctas Pagar'!$G:$G,'Ctas Pagar'!$M:$M,'Fluxo de Caixa'!$AM$6,'Ctas Pagar'!$C:$C,'Fluxo de Caixa'!$A59)</f>
        <v>0</v>
      </c>
      <c r="AN59" s="61">
        <f>SUMIFS('Ctas Pagar'!$G:$G,'Ctas Pagar'!$J:$J,'Fluxo de Caixa'!$AN$6,'Ctas Pagar'!$C:$C,'Fluxo de Caixa'!$A59)</f>
        <v>0</v>
      </c>
      <c r="AO59" s="61">
        <f>SUMIFS('Ctas Pagar'!$G:$G,'Ctas Pagar'!$M:$M,'Fluxo de Caixa'!$AO$6,'Ctas Pagar'!$C:$C,'Fluxo de Caixa'!$A59)</f>
        <v>0</v>
      </c>
      <c r="AP59" s="61">
        <f>SUMIFS('Ctas Pagar'!$G:$G,'Ctas Pagar'!$J:$J,'Fluxo de Caixa'!$AP$6,'Ctas Pagar'!$C:$C,'Fluxo de Caixa'!$A59)</f>
        <v>0</v>
      </c>
      <c r="AQ59" s="61">
        <f>SUMIFS('Ctas Pagar'!$G:$G,'Ctas Pagar'!$M:$M,'Fluxo de Caixa'!$AQ$6,'Ctas Pagar'!$C:$C,'Fluxo de Caixa'!$A59)</f>
        <v>0</v>
      </c>
      <c r="AR59" s="61">
        <f>SUMIFS('Ctas Pagar'!$G:$G,'Ctas Pagar'!$J:$J,'Fluxo de Caixa'!$AR$6,'Ctas Pagar'!$C:$C,'Fluxo de Caixa'!$A59)</f>
        <v>0</v>
      </c>
      <c r="AS59" s="61">
        <f>SUMIFS('Ctas Pagar'!$G:$G,'Ctas Pagar'!$M:$M,'Fluxo de Caixa'!$AS$6,'Ctas Pagar'!$C:$C,'Fluxo de Caixa'!$A59)</f>
        <v>0</v>
      </c>
      <c r="AT59" s="61">
        <f>SUMIFS('Ctas Pagar'!$G:$G,'Ctas Pagar'!$J:$J,'Fluxo de Caixa'!$AT$6,'Ctas Pagar'!$C:$C,'Fluxo de Caixa'!$A59)</f>
        <v>0</v>
      </c>
      <c r="AU59" s="61">
        <f>SUMIFS('Ctas Pagar'!$G:$G,'Ctas Pagar'!$M:$M,'Fluxo de Caixa'!$AU$6,'Ctas Pagar'!$C:$C,'Fluxo de Caixa'!$A59)</f>
        <v>0</v>
      </c>
      <c r="AV59" s="61">
        <f>SUMIFS('Ctas Pagar'!$G:$G,'Ctas Pagar'!$J:$J,'Fluxo de Caixa'!$AV$6,'Ctas Pagar'!$C:$C,'Fluxo de Caixa'!$A59)</f>
        <v>0</v>
      </c>
      <c r="AW59" s="61">
        <f>SUMIFS('Ctas Pagar'!$G:$G,'Ctas Pagar'!$M:$M,'Fluxo de Caixa'!$AW$6,'Ctas Pagar'!$C:$C,'Fluxo de Caixa'!$A59)</f>
        <v>0</v>
      </c>
      <c r="AX59" s="61">
        <f>SUMIFS('Ctas Pagar'!$G:$G,'Ctas Pagar'!$J:$J,'Fluxo de Caixa'!$AX$6,'Ctas Pagar'!$C:$C,'Fluxo de Caixa'!$A59)</f>
        <v>0</v>
      </c>
      <c r="AY59" s="61">
        <f>SUMIFS('Ctas Pagar'!$G:$G,'Ctas Pagar'!$M:$M,'Fluxo de Caixa'!$AY$6,'Ctas Pagar'!$C:$C,'Fluxo de Caixa'!$A59)</f>
        <v>0</v>
      </c>
      <c r="AZ59" s="61">
        <f>SUMIFS('Ctas Pagar'!$G:$G,'Ctas Pagar'!$J:$J,'Fluxo de Caixa'!$AZ$6,'Ctas Pagar'!$C:$C,'Fluxo de Caixa'!$A59)</f>
        <v>0</v>
      </c>
      <c r="BA59" s="61">
        <f>SUMIFS('Ctas Pagar'!$G:$G,'Ctas Pagar'!$M:$M,'Fluxo de Caixa'!$BA$6,'Ctas Pagar'!$C:$C,'Fluxo de Caixa'!$A59)</f>
        <v>0</v>
      </c>
      <c r="BB59" s="61">
        <f>SUMIFS('Ctas Pagar'!$G:$G,'Ctas Pagar'!$J:$J,'Fluxo de Caixa'!$BB$6,'Ctas Pagar'!$C:$C,'Fluxo de Caixa'!$A59)</f>
        <v>0</v>
      </c>
      <c r="BC59" s="61">
        <f>SUMIFS('Ctas Pagar'!$G:$G,'Ctas Pagar'!$M:$M,'Fluxo de Caixa'!$BC$6,'Ctas Pagar'!$C:$C,'Fluxo de Caixa'!$A59)</f>
        <v>0</v>
      </c>
      <c r="BD59" s="61">
        <f>SUMIFS('Ctas Pagar'!$G:$G,'Ctas Pagar'!$J:$J,'Fluxo de Caixa'!$BD$6,'Ctas Pagar'!$C:$C,'Fluxo de Caixa'!$A59)</f>
        <v>0</v>
      </c>
      <c r="BE59" s="61">
        <f>SUMIFS('Ctas Pagar'!$G:$G,'Ctas Pagar'!$M:$M,'Fluxo de Caixa'!$BE$6,'Ctas Pagar'!$C:$C,'Fluxo de Caixa'!$A59)</f>
        <v>0</v>
      </c>
      <c r="BF59" s="61">
        <f>SUMIFS('Ctas Pagar'!$G:$G,'Ctas Pagar'!$J:$J,'Fluxo de Caixa'!$BF$6,'Ctas Pagar'!$C:$C,'Fluxo de Caixa'!$A59)</f>
        <v>0</v>
      </c>
      <c r="BG59" s="61">
        <f>SUMIFS('Ctas Pagar'!$G:$G,'Ctas Pagar'!$M:$M,'Fluxo de Caixa'!$BG$6,'Ctas Pagar'!$C:$C,'Fluxo de Caixa'!$A59)</f>
        <v>0</v>
      </c>
      <c r="BH59" s="61">
        <f>SUMIFS('Ctas Pagar'!$G:$G,'Ctas Pagar'!$J:$J,'Fluxo de Caixa'!$BH$6,'Ctas Pagar'!$C:$C,'Fluxo de Caixa'!$A59)</f>
        <v>0</v>
      </c>
      <c r="BI59" s="61">
        <f>SUMIFS('Ctas Pagar'!$G:$G,'Ctas Pagar'!$M:$M,'Fluxo de Caixa'!$BI$6,'Ctas Pagar'!$C:$C,'Fluxo de Caixa'!$A59)</f>
        <v>0</v>
      </c>
      <c r="BJ59" s="61">
        <f>SUMIFS('Ctas Pagar'!$G:$G,'Ctas Pagar'!$J:$J,'Fluxo de Caixa'!$BJ$6,'Ctas Pagar'!$C:$C,'Fluxo de Caixa'!$A59)</f>
        <v>0</v>
      </c>
      <c r="BK59" s="61">
        <f>SUMIFS('Ctas Pagar'!$G:$G,'Ctas Pagar'!$M:$M,'Fluxo de Caixa'!$BK$6,'Ctas Pagar'!$C:$C,'Fluxo de Caixa'!$A59)</f>
        <v>0</v>
      </c>
      <c r="BL59" s="61">
        <f>SUMIFS('Ctas Pagar'!$G:$G,'Ctas Pagar'!$J:$J,'Fluxo de Caixa'!$BL$6,'Ctas Pagar'!$C:$C,'Fluxo de Caixa'!$A59)</f>
        <v>0</v>
      </c>
      <c r="BM59" s="61">
        <f>SUMIFS('Ctas Pagar'!$G:$G,'Ctas Pagar'!$M:$M,'Fluxo de Caixa'!$BM$6,'Ctas Pagar'!$C:$C,'Fluxo de Caixa'!$A59)</f>
        <v>0</v>
      </c>
      <c r="BN59" s="71"/>
      <c r="BO59" s="71"/>
      <c r="BP59" s="71"/>
      <c r="BQ59" s="71"/>
      <c r="BR59" s="71"/>
    </row>
    <row r="60" spans="1:70">
      <c r="A60" s="29" t="str">
        <f>'Plano de Contas'!A71</f>
        <v>5.2.9 Correios</v>
      </c>
      <c r="B60" s="60">
        <f>SUMIFS('Ctas Pagar'!$G:$G,'Ctas Pagar'!$J:$J,'Fluxo de Caixa'!$B$6,'Ctas Pagar'!$C:$C,'Fluxo de Caixa'!$A60)</f>
        <v>1000</v>
      </c>
      <c r="C60" s="61">
        <f>SUMIFS('Ctas Pagar'!$G:$G,'Ctas Pagar'!$M:$M,'Fluxo de Caixa'!$C$6,'Ctas Pagar'!$C:$C,'Fluxo de Caixa'!$A60)</f>
        <v>1000</v>
      </c>
      <c r="D60" s="61">
        <f>SUMIFS('Ctas Pagar'!$G:$G,'Ctas Pagar'!$J:$J,'Fluxo de Caixa'!$D$6,'Ctas Pagar'!$C:$C,'Fluxo de Caixa'!$A60)</f>
        <v>0</v>
      </c>
      <c r="E60" s="61">
        <f>SUMIFS('Ctas Pagar'!$G:$G,'Ctas Pagar'!$M:$M,'Fluxo de Caixa'!$E$6,'Ctas Pagar'!$C:$C,'Fluxo de Caixa'!$A60)</f>
        <v>0</v>
      </c>
      <c r="F60" s="61">
        <f>SUMIFS('Ctas Pagar'!$G:$G,'Ctas Pagar'!$J:$J,'Fluxo de Caixa'!$F$6,'Ctas Pagar'!$C:$C,'Fluxo de Caixa'!$A60)</f>
        <v>0</v>
      </c>
      <c r="G60" s="61">
        <f>SUMIFS('Ctas Pagar'!$G:$G,'Ctas Pagar'!$M:$M,'Fluxo de Caixa'!$G$6,'Ctas Pagar'!$C:$C,'Fluxo de Caixa'!$A60)</f>
        <v>0</v>
      </c>
      <c r="H60" s="61">
        <f>SUMIFS('Ctas Pagar'!$G:$G,'Ctas Pagar'!$J:$J,'Fluxo de Caixa'!$H$6,'Ctas Pagar'!$C:$C,'Fluxo de Caixa'!$A60)</f>
        <v>0</v>
      </c>
      <c r="I60" s="61">
        <f>SUMIFS('Ctas Pagar'!$G:$G,'Ctas Pagar'!$M:$M,'Fluxo de Caixa'!$I$6,'Ctas Pagar'!$C:$C,'Fluxo de Caixa'!$A60)</f>
        <v>0</v>
      </c>
      <c r="J60" s="61">
        <f>SUMIFS('Ctas Pagar'!$G:$G,'Ctas Pagar'!$J:$J,'Fluxo de Caixa'!$J$6,'Ctas Pagar'!$C:$C,'Fluxo de Caixa'!$A60)</f>
        <v>0</v>
      </c>
      <c r="K60" s="61">
        <f>SUMIFS('Ctas Pagar'!$G:$G,'Ctas Pagar'!$M:$M,'Fluxo de Caixa'!$K$6,'Ctas Pagar'!$C:$C,'Fluxo de Caixa'!$A60)</f>
        <v>0</v>
      </c>
      <c r="L60" s="61">
        <f>SUMIFS('Ctas Pagar'!$G:$G,'Ctas Pagar'!$J:$J,'Fluxo de Caixa'!$L$6,'Ctas Pagar'!$C:$C,'Fluxo de Caixa'!$A60)</f>
        <v>0</v>
      </c>
      <c r="M60" s="61">
        <f>SUMIFS('Ctas Pagar'!$G:$G,'Ctas Pagar'!$M:$M,'Fluxo de Caixa'!$M$6,'Ctas Pagar'!$C:$C,'Fluxo de Caixa'!$A60)</f>
        <v>0</v>
      </c>
      <c r="N60" s="61">
        <f>SUMIFS('Ctas Pagar'!$G:$G,'Ctas Pagar'!$J:$J,'Fluxo de Caixa'!$N$6,'Ctas Pagar'!$C:$C,'Fluxo de Caixa'!$A60)</f>
        <v>0</v>
      </c>
      <c r="O60" s="61">
        <f>SUMIFS('Ctas Pagar'!$G:$G,'Ctas Pagar'!$M:$M,'Fluxo de Caixa'!$O$6,'Ctas Pagar'!$C:$C,'Fluxo de Caixa'!$A60)</f>
        <v>0</v>
      </c>
      <c r="P60" s="61">
        <f>SUMIFS('Ctas Pagar'!$G:$G,'Ctas Pagar'!$J:$J,'Fluxo de Caixa'!$P$6,'Ctas Pagar'!$C:$C,'Fluxo de Caixa'!$A60)</f>
        <v>0</v>
      </c>
      <c r="Q60" s="61">
        <f>SUMIFS('Ctas Pagar'!$G:$G,'Ctas Pagar'!$M:$M,'Fluxo de Caixa'!$Q$6,'Ctas Pagar'!$C:$C,'Fluxo de Caixa'!$A60)</f>
        <v>0</v>
      </c>
      <c r="R60" s="61">
        <f>SUMIFS('Ctas Pagar'!$G:$G,'Ctas Pagar'!$J:$J,'Fluxo de Caixa'!$R$6,'Ctas Pagar'!$C:$C,'Fluxo de Caixa'!$A60)</f>
        <v>0</v>
      </c>
      <c r="S60" s="61">
        <f>SUMIFS('Ctas Pagar'!$G:$G,'Ctas Pagar'!$M:$M,'Fluxo de Caixa'!$S$6,'Ctas Pagar'!$C:$C,'Fluxo de Caixa'!$A60)</f>
        <v>0</v>
      </c>
      <c r="T60" s="61">
        <f>SUMIFS('Ctas Pagar'!$G:$G,'Ctas Pagar'!$J:$J,'Fluxo de Caixa'!$T$6,'Ctas Pagar'!$C:$C,'Fluxo de Caixa'!$A60)</f>
        <v>0</v>
      </c>
      <c r="U60" s="61">
        <f>SUMIFS('Ctas Pagar'!$G:$G,'Ctas Pagar'!$M:$M,'Fluxo de Caixa'!$U$6,'Ctas Pagar'!$C:$C,'Fluxo de Caixa'!$A60)</f>
        <v>0</v>
      </c>
      <c r="V60" s="61">
        <f>SUMIFS('Ctas Pagar'!$G:$G,'Ctas Pagar'!$J:$J,'Fluxo de Caixa'!$V$6,'Ctas Pagar'!$C:$C,'Fluxo de Caixa'!$A60)</f>
        <v>0</v>
      </c>
      <c r="W60" s="61">
        <f>SUMIFS('Ctas Pagar'!$G:$G,'Ctas Pagar'!$M:$M,'Fluxo de Caixa'!$W$6,'Ctas Pagar'!$C:$C,'Fluxo de Caixa'!$A60)</f>
        <v>0</v>
      </c>
      <c r="X60" s="61">
        <f>SUMIFS('Ctas Pagar'!$G:$G,'Ctas Pagar'!$J:$J,'Fluxo de Caixa'!$X$6,'Ctas Pagar'!$C:$C,'Fluxo de Caixa'!$A60)</f>
        <v>0</v>
      </c>
      <c r="Y60" s="61">
        <f>SUMIFS('Ctas Pagar'!$G:$G,'Ctas Pagar'!$M:$M,'Fluxo de Caixa'!$Y$6,'Ctas Pagar'!$C:$C,'Fluxo de Caixa'!$A60)</f>
        <v>0</v>
      </c>
      <c r="Z60" s="61">
        <f>SUMIFS('Ctas Pagar'!$G:$G,'Ctas Pagar'!$J:$J,'Fluxo de Caixa'!$Z$6,'Ctas Pagar'!$C:$C,'Fluxo de Caixa'!$A60)</f>
        <v>0</v>
      </c>
      <c r="AA60" s="61">
        <f>SUMIFS('Ctas Pagar'!$G:$G,'Ctas Pagar'!$M:$M,'Fluxo de Caixa'!$AA$6,'Ctas Pagar'!$C:$C,'Fluxo de Caixa'!$A60)</f>
        <v>0</v>
      </c>
      <c r="AB60" s="61">
        <f>SUMIFS('Ctas Pagar'!$G:$G,'Ctas Pagar'!$J:$J,'Fluxo de Caixa'!$AB$6,'Ctas Pagar'!$C:$C,'Fluxo de Caixa'!$A60)</f>
        <v>0</v>
      </c>
      <c r="AC60" s="61">
        <f>SUMIFS('Ctas Pagar'!$G:$G,'Ctas Pagar'!$M:$M,'Fluxo de Caixa'!$AC$6,'Ctas Pagar'!$C:$C,'Fluxo de Caixa'!$A60)</f>
        <v>0</v>
      </c>
      <c r="AD60" s="61">
        <f>SUMIFS('Ctas Pagar'!$G:$G,'Ctas Pagar'!$J:$J,'Fluxo de Caixa'!$AD$6,'Ctas Pagar'!$C:$C,'Fluxo de Caixa'!$A60)</f>
        <v>0</v>
      </c>
      <c r="AE60" s="61">
        <f>SUMIFS('Ctas Pagar'!$G:$G,'Ctas Pagar'!$M:$M,'Fluxo de Caixa'!$AE$6,'Ctas Pagar'!$C:$C,'Fluxo de Caixa'!$A60)</f>
        <v>0</v>
      </c>
      <c r="AF60" s="61">
        <f>SUMIFS('Ctas Pagar'!$G:$G,'Ctas Pagar'!$J:$J,'Fluxo de Caixa'!$AF$6,'Ctas Pagar'!$C:$C,'Fluxo de Caixa'!$A60)</f>
        <v>0</v>
      </c>
      <c r="AG60" s="61">
        <f>SUMIFS('Ctas Pagar'!$G:$G,'Ctas Pagar'!$M:$M,'Fluxo de Caixa'!$AG$6,'Ctas Pagar'!$C:$C,'Fluxo de Caixa'!$A60)</f>
        <v>0</v>
      </c>
      <c r="AH60" s="61">
        <f>SUMIFS('Ctas Pagar'!$G:$G,'Ctas Pagar'!$J:$J,'Fluxo de Caixa'!$AH$6,'Ctas Pagar'!$C:$C,'Fluxo de Caixa'!$A60)</f>
        <v>0</v>
      </c>
      <c r="AI60" s="61">
        <f>SUMIFS('Ctas Pagar'!$G:$G,'Ctas Pagar'!$M:$M,'Fluxo de Caixa'!$AI$6,'Ctas Pagar'!$C:$C,'Fluxo de Caixa'!$A60)</f>
        <v>0</v>
      </c>
      <c r="AJ60" s="61">
        <f>SUMIFS('Ctas Pagar'!$G:$G,'Ctas Pagar'!$J:$J,'Fluxo de Caixa'!$AJ$6,'Ctas Pagar'!$C:$C,'Fluxo de Caixa'!$A60)</f>
        <v>0</v>
      </c>
      <c r="AK60" s="61">
        <f>SUMIFS('Ctas Pagar'!$G:$G,'Ctas Pagar'!$M:$M,'Fluxo de Caixa'!$AK$6,'Ctas Pagar'!$C:$C,'Fluxo de Caixa'!$A60)</f>
        <v>0</v>
      </c>
      <c r="AL60" s="61">
        <f>SUMIFS('Ctas Pagar'!$G:$G,'Ctas Pagar'!$J:$J,'Fluxo de Caixa'!$AL$6,'Ctas Pagar'!$C:$C,'Fluxo de Caixa'!$A60)</f>
        <v>0</v>
      </c>
      <c r="AM60" s="61">
        <f>SUMIFS('Ctas Pagar'!$G:$G,'Ctas Pagar'!$M:$M,'Fluxo de Caixa'!$AM$6,'Ctas Pagar'!$C:$C,'Fluxo de Caixa'!$A60)</f>
        <v>0</v>
      </c>
      <c r="AN60" s="61">
        <f>SUMIFS('Ctas Pagar'!$G:$G,'Ctas Pagar'!$J:$J,'Fluxo de Caixa'!$AN$6,'Ctas Pagar'!$C:$C,'Fluxo de Caixa'!$A60)</f>
        <v>0</v>
      </c>
      <c r="AO60" s="61">
        <f>SUMIFS('Ctas Pagar'!$G:$G,'Ctas Pagar'!$M:$M,'Fluxo de Caixa'!$AO$6,'Ctas Pagar'!$C:$C,'Fluxo de Caixa'!$A60)</f>
        <v>0</v>
      </c>
      <c r="AP60" s="61">
        <f>SUMIFS('Ctas Pagar'!$G:$G,'Ctas Pagar'!$J:$J,'Fluxo de Caixa'!$AP$6,'Ctas Pagar'!$C:$C,'Fluxo de Caixa'!$A60)</f>
        <v>0</v>
      </c>
      <c r="AQ60" s="61">
        <f>SUMIFS('Ctas Pagar'!$G:$G,'Ctas Pagar'!$M:$M,'Fluxo de Caixa'!$AQ$6,'Ctas Pagar'!$C:$C,'Fluxo de Caixa'!$A60)</f>
        <v>0</v>
      </c>
      <c r="AR60" s="61">
        <f>SUMIFS('Ctas Pagar'!$G:$G,'Ctas Pagar'!$J:$J,'Fluxo de Caixa'!$AR$6,'Ctas Pagar'!$C:$C,'Fluxo de Caixa'!$A60)</f>
        <v>0</v>
      </c>
      <c r="AS60" s="61">
        <f>SUMIFS('Ctas Pagar'!$G:$G,'Ctas Pagar'!$M:$M,'Fluxo de Caixa'!$AS$6,'Ctas Pagar'!$C:$C,'Fluxo de Caixa'!$A60)</f>
        <v>0</v>
      </c>
      <c r="AT60" s="61">
        <f>SUMIFS('Ctas Pagar'!$G:$G,'Ctas Pagar'!$J:$J,'Fluxo de Caixa'!$AT$6,'Ctas Pagar'!$C:$C,'Fluxo de Caixa'!$A60)</f>
        <v>0</v>
      </c>
      <c r="AU60" s="61">
        <f>SUMIFS('Ctas Pagar'!$G:$G,'Ctas Pagar'!$M:$M,'Fluxo de Caixa'!$AU$6,'Ctas Pagar'!$C:$C,'Fluxo de Caixa'!$A60)</f>
        <v>0</v>
      </c>
      <c r="AV60" s="61">
        <f>SUMIFS('Ctas Pagar'!$G:$G,'Ctas Pagar'!$J:$J,'Fluxo de Caixa'!$AV$6,'Ctas Pagar'!$C:$C,'Fluxo de Caixa'!$A60)</f>
        <v>0</v>
      </c>
      <c r="AW60" s="61">
        <f>SUMIFS('Ctas Pagar'!$G:$G,'Ctas Pagar'!$M:$M,'Fluxo de Caixa'!$AW$6,'Ctas Pagar'!$C:$C,'Fluxo de Caixa'!$A60)</f>
        <v>0</v>
      </c>
      <c r="AX60" s="61">
        <f>SUMIFS('Ctas Pagar'!$G:$G,'Ctas Pagar'!$J:$J,'Fluxo de Caixa'!$AX$6,'Ctas Pagar'!$C:$C,'Fluxo de Caixa'!$A60)</f>
        <v>0</v>
      </c>
      <c r="AY60" s="61">
        <f>SUMIFS('Ctas Pagar'!$G:$G,'Ctas Pagar'!$M:$M,'Fluxo de Caixa'!$AY$6,'Ctas Pagar'!$C:$C,'Fluxo de Caixa'!$A60)</f>
        <v>0</v>
      </c>
      <c r="AZ60" s="61">
        <f>SUMIFS('Ctas Pagar'!$G:$G,'Ctas Pagar'!$J:$J,'Fluxo de Caixa'!$AZ$6,'Ctas Pagar'!$C:$C,'Fluxo de Caixa'!$A60)</f>
        <v>0</v>
      </c>
      <c r="BA60" s="61">
        <f>SUMIFS('Ctas Pagar'!$G:$G,'Ctas Pagar'!$M:$M,'Fluxo de Caixa'!$BA$6,'Ctas Pagar'!$C:$C,'Fluxo de Caixa'!$A60)</f>
        <v>0</v>
      </c>
      <c r="BB60" s="61">
        <f>SUMIFS('Ctas Pagar'!$G:$G,'Ctas Pagar'!$J:$J,'Fluxo de Caixa'!$BB$6,'Ctas Pagar'!$C:$C,'Fluxo de Caixa'!$A60)</f>
        <v>0</v>
      </c>
      <c r="BC60" s="61">
        <f>SUMIFS('Ctas Pagar'!$G:$G,'Ctas Pagar'!$M:$M,'Fluxo de Caixa'!$BC$6,'Ctas Pagar'!$C:$C,'Fluxo de Caixa'!$A60)</f>
        <v>0</v>
      </c>
      <c r="BD60" s="61">
        <f>SUMIFS('Ctas Pagar'!$G:$G,'Ctas Pagar'!$J:$J,'Fluxo de Caixa'!$BD$6,'Ctas Pagar'!$C:$C,'Fluxo de Caixa'!$A60)</f>
        <v>0</v>
      </c>
      <c r="BE60" s="61">
        <f>SUMIFS('Ctas Pagar'!$G:$G,'Ctas Pagar'!$M:$M,'Fluxo de Caixa'!$BE$6,'Ctas Pagar'!$C:$C,'Fluxo de Caixa'!$A60)</f>
        <v>0</v>
      </c>
      <c r="BF60" s="61">
        <f>SUMIFS('Ctas Pagar'!$G:$G,'Ctas Pagar'!$J:$J,'Fluxo de Caixa'!$BF$6,'Ctas Pagar'!$C:$C,'Fluxo de Caixa'!$A60)</f>
        <v>0</v>
      </c>
      <c r="BG60" s="61">
        <f>SUMIFS('Ctas Pagar'!$G:$G,'Ctas Pagar'!$M:$M,'Fluxo de Caixa'!$BG$6,'Ctas Pagar'!$C:$C,'Fluxo de Caixa'!$A60)</f>
        <v>0</v>
      </c>
      <c r="BH60" s="61">
        <f>SUMIFS('Ctas Pagar'!$G:$G,'Ctas Pagar'!$J:$J,'Fluxo de Caixa'!$BH$6,'Ctas Pagar'!$C:$C,'Fluxo de Caixa'!$A60)</f>
        <v>0</v>
      </c>
      <c r="BI60" s="61">
        <f>SUMIFS('Ctas Pagar'!$G:$G,'Ctas Pagar'!$M:$M,'Fluxo de Caixa'!$BI$6,'Ctas Pagar'!$C:$C,'Fluxo de Caixa'!$A60)</f>
        <v>0</v>
      </c>
      <c r="BJ60" s="61">
        <f>SUMIFS('Ctas Pagar'!$G:$G,'Ctas Pagar'!$J:$J,'Fluxo de Caixa'!$BJ$6,'Ctas Pagar'!$C:$C,'Fluxo de Caixa'!$A60)</f>
        <v>0</v>
      </c>
      <c r="BK60" s="61">
        <f>SUMIFS('Ctas Pagar'!$G:$G,'Ctas Pagar'!$M:$M,'Fluxo de Caixa'!$BK$6,'Ctas Pagar'!$C:$C,'Fluxo de Caixa'!$A60)</f>
        <v>0</v>
      </c>
      <c r="BL60" s="61">
        <f>SUMIFS('Ctas Pagar'!$G:$G,'Ctas Pagar'!$J:$J,'Fluxo de Caixa'!$BL$6,'Ctas Pagar'!$C:$C,'Fluxo de Caixa'!$A60)</f>
        <v>0</v>
      </c>
      <c r="BM60" s="61">
        <f>SUMIFS('Ctas Pagar'!$G:$G,'Ctas Pagar'!$M:$M,'Fluxo de Caixa'!$BM$6,'Ctas Pagar'!$C:$C,'Fluxo de Caixa'!$A60)</f>
        <v>0</v>
      </c>
      <c r="BN60" s="71"/>
      <c r="BO60" s="71"/>
      <c r="BP60" s="71"/>
      <c r="BQ60" s="71"/>
      <c r="BR60" s="71"/>
    </row>
    <row r="61" spans="1:70">
      <c r="A61" s="29" t="str">
        <f>'Plano de Contas'!A72</f>
        <v>5.2.10 Cartórios</v>
      </c>
      <c r="B61" s="60">
        <f>SUMIFS('Ctas Pagar'!$G:$G,'Ctas Pagar'!$J:$J,'Fluxo de Caixa'!$B$6,'Ctas Pagar'!$C:$C,'Fluxo de Caixa'!$A61)</f>
        <v>1000</v>
      </c>
      <c r="C61" s="61">
        <f>SUMIFS('Ctas Pagar'!$G:$G,'Ctas Pagar'!$M:$M,'Fluxo de Caixa'!$C$6,'Ctas Pagar'!$C:$C,'Fluxo de Caixa'!$A61)</f>
        <v>1000</v>
      </c>
      <c r="D61" s="61">
        <f>SUMIFS('Ctas Pagar'!$G:$G,'Ctas Pagar'!$J:$J,'Fluxo de Caixa'!$D$6,'Ctas Pagar'!$C:$C,'Fluxo de Caixa'!$A61)</f>
        <v>0</v>
      </c>
      <c r="E61" s="61">
        <f>SUMIFS('Ctas Pagar'!$G:$G,'Ctas Pagar'!$M:$M,'Fluxo de Caixa'!$E$6,'Ctas Pagar'!$C:$C,'Fluxo de Caixa'!$A61)</f>
        <v>0</v>
      </c>
      <c r="F61" s="61">
        <f>SUMIFS('Ctas Pagar'!$G:$G,'Ctas Pagar'!$J:$J,'Fluxo de Caixa'!$F$6,'Ctas Pagar'!$C:$C,'Fluxo de Caixa'!$A61)</f>
        <v>0</v>
      </c>
      <c r="G61" s="61">
        <f>SUMIFS('Ctas Pagar'!$G:$G,'Ctas Pagar'!$M:$M,'Fluxo de Caixa'!$G$6,'Ctas Pagar'!$C:$C,'Fluxo de Caixa'!$A61)</f>
        <v>0</v>
      </c>
      <c r="H61" s="61">
        <f>SUMIFS('Ctas Pagar'!$G:$G,'Ctas Pagar'!$J:$J,'Fluxo de Caixa'!$H$6,'Ctas Pagar'!$C:$C,'Fluxo de Caixa'!$A61)</f>
        <v>0</v>
      </c>
      <c r="I61" s="61">
        <f>SUMIFS('Ctas Pagar'!$G:$G,'Ctas Pagar'!$M:$M,'Fluxo de Caixa'!$I$6,'Ctas Pagar'!$C:$C,'Fluxo de Caixa'!$A61)</f>
        <v>0</v>
      </c>
      <c r="J61" s="61">
        <f>SUMIFS('Ctas Pagar'!$G:$G,'Ctas Pagar'!$J:$J,'Fluxo de Caixa'!$J$6,'Ctas Pagar'!$C:$C,'Fluxo de Caixa'!$A61)</f>
        <v>0</v>
      </c>
      <c r="K61" s="61">
        <f>SUMIFS('Ctas Pagar'!$G:$G,'Ctas Pagar'!$M:$M,'Fluxo de Caixa'!$K$6,'Ctas Pagar'!$C:$C,'Fluxo de Caixa'!$A61)</f>
        <v>0</v>
      </c>
      <c r="L61" s="61">
        <f>SUMIFS('Ctas Pagar'!$G:$G,'Ctas Pagar'!$J:$J,'Fluxo de Caixa'!$L$6,'Ctas Pagar'!$C:$C,'Fluxo de Caixa'!$A61)</f>
        <v>0</v>
      </c>
      <c r="M61" s="61">
        <f>SUMIFS('Ctas Pagar'!$G:$G,'Ctas Pagar'!$M:$M,'Fluxo de Caixa'!$M$6,'Ctas Pagar'!$C:$C,'Fluxo de Caixa'!$A61)</f>
        <v>0</v>
      </c>
      <c r="N61" s="61">
        <f>SUMIFS('Ctas Pagar'!$G:$G,'Ctas Pagar'!$J:$J,'Fluxo de Caixa'!$N$6,'Ctas Pagar'!$C:$C,'Fluxo de Caixa'!$A61)</f>
        <v>0</v>
      </c>
      <c r="O61" s="61">
        <f>SUMIFS('Ctas Pagar'!$G:$G,'Ctas Pagar'!$M:$M,'Fluxo de Caixa'!$O$6,'Ctas Pagar'!$C:$C,'Fluxo de Caixa'!$A61)</f>
        <v>0</v>
      </c>
      <c r="P61" s="61">
        <f>SUMIFS('Ctas Pagar'!$G:$G,'Ctas Pagar'!$J:$J,'Fluxo de Caixa'!$P$6,'Ctas Pagar'!$C:$C,'Fluxo de Caixa'!$A61)</f>
        <v>0</v>
      </c>
      <c r="Q61" s="61">
        <f>SUMIFS('Ctas Pagar'!$G:$G,'Ctas Pagar'!$M:$M,'Fluxo de Caixa'!$Q$6,'Ctas Pagar'!$C:$C,'Fluxo de Caixa'!$A61)</f>
        <v>0</v>
      </c>
      <c r="R61" s="61">
        <f>SUMIFS('Ctas Pagar'!$G:$G,'Ctas Pagar'!$J:$J,'Fluxo de Caixa'!$R$6,'Ctas Pagar'!$C:$C,'Fluxo de Caixa'!$A61)</f>
        <v>0</v>
      </c>
      <c r="S61" s="61">
        <f>SUMIFS('Ctas Pagar'!$G:$G,'Ctas Pagar'!$M:$M,'Fluxo de Caixa'!$S$6,'Ctas Pagar'!$C:$C,'Fluxo de Caixa'!$A61)</f>
        <v>0</v>
      </c>
      <c r="T61" s="61">
        <f>SUMIFS('Ctas Pagar'!$G:$G,'Ctas Pagar'!$J:$J,'Fluxo de Caixa'!$T$6,'Ctas Pagar'!$C:$C,'Fluxo de Caixa'!$A61)</f>
        <v>0</v>
      </c>
      <c r="U61" s="61">
        <f>SUMIFS('Ctas Pagar'!$G:$G,'Ctas Pagar'!$M:$M,'Fluxo de Caixa'!$U$6,'Ctas Pagar'!$C:$C,'Fluxo de Caixa'!$A61)</f>
        <v>0</v>
      </c>
      <c r="V61" s="61">
        <f>SUMIFS('Ctas Pagar'!$G:$G,'Ctas Pagar'!$J:$J,'Fluxo de Caixa'!$V$6,'Ctas Pagar'!$C:$C,'Fluxo de Caixa'!$A61)</f>
        <v>0</v>
      </c>
      <c r="W61" s="61">
        <f>SUMIFS('Ctas Pagar'!$G:$G,'Ctas Pagar'!$M:$M,'Fluxo de Caixa'!$W$6,'Ctas Pagar'!$C:$C,'Fluxo de Caixa'!$A61)</f>
        <v>0</v>
      </c>
      <c r="X61" s="61">
        <f>SUMIFS('Ctas Pagar'!$G:$G,'Ctas Pagar'!$J:$J,'Fluxo de Caixa'!$X$6,'Ctas Pagar'!$C:$C,'Fluxo de Caixa'!$A61)</f>
        <v>0</v>
      </c>
      <c r="Y61" s="61">
        <f>SUMIFS('Ctas Pagar'!$G:$G,'Ctas Pagar'!$M:$M,'Fluxo de Caixa'!$Y$6,'Ctas Pagar'!$C:$C,'Fluxo de Caixa'!$A61)</f>
        <v>0</v>
      </c>
      <c r="Z61" s="61">
        <f>SUMIFS('Ctas Pagar'!$G:$G,'Ctas Pagar'!$J:$J,'Fluxo de Caixa'!$Z$6,'Ctas Pagar'!$C:$C,'Fluxo de Caixa'!$A61)</f>
        <v>0</v>
      </c>
      <c r="AA61" s="61">
        <f>SUMIFS('Ctas Pagar'!$G:$G,'Ctas Pagar'!$M:$M,'Fluxo de Caixa'!$AA$6,'Ctas Pagar'!$C:$C,'Fluxo de Caixa'!$A61)</f>
        <v>0</v>
      </c>
      <c r="AB61" s="61">
        <f>SUMIFS('Ctas Pagar'!$G:$G,'Ctas Pagar'!$J:$J,'Fluxo de Caixa'!$AB$6,'Ctas Pagar'!$C:$C,'Fluxo de Caixa'!$A61)</f>
        <v>0</v>
      </c>
      <c r="AC61" s="61">
        <f>SUMIFS('Ctas Pagar'!$G:$G,'Ctas Pagar'!$M:$M,'Fluxo de Caixa'!$AC$6,'Ctas Pagar'!$C:$C,'Fluxo de Caixa'!$A61)</f>
        <v>0</v>
      </c>
      <c r="AD61" s="61">
        <f>SUMIFS('Ctas Pagar'!$G:$G,'Ctas Pagar'!$J:$J,'Fluxo de Caixa'!$AD$6,'Ctas Pagar'!$C:$C,'Fluxo de Caixa'!$A61)</f>
        <v>0</v>
      </c>
      <c r="AE61" s="61">
        <f>SUMIFS('Ctas Pagar'!$G:$G,'Ctas Pagar'!$M:$M,'Fluxo de Caixa'!$AE$6,'Ctas Pagar'!$C:$C,'Fluxo de Caixa'!$A61)</f>
        <v>0</v>
      </c>
      <c r="AF61" s="61">
        <f>SUMIFS('Ctas Pagar'!$G:$G,'Ctas Pagar'!$J:$J,'Fluxo de Caixa'!$AF$6,'Ctas Pagar'!$C:$C,'Fluxo de Caixa'!$A61)</f>
        <v>0</v>
      </c>
      <c r="AG61" s="61">
        <f>SUMIFS('Ctas Pagar'!$G:$G,'Ctas Pagar'!$M:$M,'Fluxo de Caixa'!$AG$6,'Ctas Pagar'!$C:$C,'Fluxo de Caixa'!$A61)</f>
        <v>0</v>
      </c>
      <c r="AH61" s="61">
        <f>SUMIFS('Ctas Pagar'!$G:$G,'Ctas Pagar'!$J:$J,'Fluxo de Caixa'!$AH$6,'Ctas Pagar'!$C:$C,'Fluxo de Caixa'!$A61)</f>
        <v>0</v>
      </c>
      <c r="AI61" s="61">
        <f>SUMIFS('Ctas Pagar'!$G:$G,'Ctas Pagar'!$M:$M,'Fluxo de Caixa'!$AI$6,'Ctas Pagar'!$C:$C,'Fluxo de Caixa'!$A61)</f>
        <v>0</v>
      </c>
      <c r="AJ61" s="61">
        <f>SUMIFS('Ctas Pagar'!$G:$G,'Ctas Pagar'!$J:$J,'Fluxo de Caixa'!$AJ$6,'Ctas Pagar'!$C:$C,'Fluxo de Caixa'!$A61)</f>
        <v>0</v>
      </c>
      <c r="AK61" s="61">
        <f>SUMIFS('Ctas Pagar'!$G:$G,'Ctas Pagar'!$M:$M,'Fluxo de Caixa'!$AK$6,'Ctas Pagar'!$C:$C,'Fluxo de Caixa'!$A61)</f>
        <v>0</v>
      </c>
      <c r="AL61" s="61">
        <f>SUMIFS('Ctas Pagar'!$G:$G,'Ctas Pagar'!$J:$J,'Fluxo de Caixa'!$AL$6,'Ctas Pagar'!$C:$C,'Fluxo de Caixa'!$A61)</f>
        <v>0</v>
      </c>
      <c r="AM61" s="61">
        <f>SUMIFS('Ctas Pagar'!$G:$G,'Ctas Pagar'!$M:$M,'Fluxo de Caixa'!$AM$6,'Ctas Pagar'!$C:$C,'Fluxo de Caixa'!$A61)</f>
        <v>0</v>
      </c>
      <c r="AN61" s="61">
        <f>SUMIFS('Ctas Pagar'!$G:$G,'Ctas Pagar'!$J:$J,'Fluxo de Caixa'!$AN$6,'Ctas Pagar'!$C:$C,'Fluxo de Caixa'!$A61)</f>
        <v>0</v>
      </c>
      <c r="AO61" s="61">
        <f>SUMIFS('Ctas Pagar'!$G:$G,'Ctas Pagar'!$M:$M,'Fluxo de Caixa'!$AO$6,'Ctas Pagar'!$C:$C,'Fluxo de Caixa'!$A61)</f>
        <v>0</v>
      </c>
      <c r="AP61" s="61">
        <f>SUMIFS('Ctas Pagar'!$G:$G,'Ctas Pagar'!$J:$J,'Fluxo de Caixa'!$AP$6,'Ctas Pagar'!$C:$C,'Fluxo de Caixa'!$A61)</f>
        <v>0</v>
      </c>
      <c r="AQ61" s="61">
        <f>SUMIFS('Ctas Pagar'!$G:$G,'Ctas Pagar'!$M:$M,'Fluxo de Caixa'!$AQ$6,'Ctas Pagar'!$C:$C,'Fluxo de Caixa'!$A61)</f>
        <v>0</v>
      </c>
      <c r="AR61" s="61">
        <f>SUMIFS('Ctas Pagar'!$G:$G,'Ctas Pagar'!$J:$J,'Fluxo de Caixa'!$AR$6,'Ctas Pagar'!$C:$C,'Fluxo de Caixa'!$A61)</f>
        <v>0</v>
      </c>
      <c r="AS61" s="61">
        <f>SUMIFS('Ctas Pagar'!$G:$G,'Ctas Pagar'!$M:$M,'Fluxo de Caixa'!$AS$6,'Ctas Pagar'!$C:$C,'Fluxo de Caixa'!$A61)</f>
        <v>0</v>
      </c>
      <c r="AT61" s="61">
        <f>SUMIFS('Ctas Pagar'!$G:$G,'Ctas Pagar'!$J:$J,'Fluxo de Caixa'!$AT$6,'Ctas Pagar'!$C:$C,'Fluxo de Caixa'!$A61)</f>
        <v>0</v>
      </c>
      <c r="AU61" s="61">
        <f>SUMIFS('Ctas Pagar'!$G:$G,'Ctas Pagar'!$M:$M,'Fluxo de Caixa'!$AU$6,'Ctas Pagar'!$C:$C,'Fluxo de Caixa'!$A61)</f>
        <v>0</v>
      </c>
      <c r="AV61" s="61">
        <f>SUMIFS('Ctas Pagar'!$G:$G,'Ctas Pagar'!$J:$J,'Fluxo de Caixa'!$AV$6,'Ctas Pagar'!$C:$C,'Fluxo de Caixa'!$A61)</f>
        <v>0</v>
      </c>
      <c r="AW61" s="61">
        <f>SUMIFS('Ctas Pagar'!$G:$G,'Ctas Pagar'!$M:$M,'Fluxo de Caixa'!$AW$6,'Ctas Pagar'!$C:$C,'Fluxo de Caixa'!$A61)</f>
        <v>0</v>
      </c>
      <c r="AX61" s="61">
        <f>SUMIFS('Ctas Pagar'!$G:$G,'Ctas Pagar'!$J:$J,'Fluxo de Caixa'!$AX$6,'Ctas Pagar'!$C:$C,'Fluxo de Caixa'!$A61)</f>
        <v>0</v>
      </c>
      <c r="AY61" s="61">
        <f>SUMIFS('Ctas Pagar'!$G:$G,'Ctas Pagar'!$M:$M,'Fluxo de Caixa'!$AY$6,'Ctas Pagar'!$C:$C,'Fluxo de Caixa'!$A61)</f>
        <v>0</v>
      </c>
      <c r="AZ61" s="61">
        <f>SUMIFS('Ctas Pagar'!$G:$G,'Ctas Pagar'!$J:$J,'Fluxo de Caixa'!$AZ$6,'Ctas Pagar'!$C:$C,'Fluxo de Caixa'!$A61)</f>
        <v>0</v>
      </c>
      <c r="BA61" s="61">
        <f>SUMIFS('Ctas Pagar'!$G:$G,'Ctas Pagar'!$M:$M,'Fluxo de Caixa'!$BA$6,'Ctas Pagar'!$C:$C,'Fluxo de Caixa'!$A61)</f>
        <v>0</v>
      </c>
      <c r="BB61" s="61">
        <f>SUMIFS('Ctas Pagar'!$G:$G,'Ctas Pagar'!$J:$J,'Fluxo de Caixa'!$BB$6,'Ctas Pagar'!$C:$C,'Fluxo de Caixa'!$A61)</f>
        <v>0</v>
      </c>
      <c r="BC61" s="61">
        <f>SUMIFS('Ctas Pagar'!$G:$G,'Ctas Pagar'!$M:$M,'Fluxo de Caixa'!$BC$6,'Ctas Pagar'!$C:$C,'Fluxo de Caixa'!$A61)</f>
        <v>0</v>
      </c>
      <c r="BD61" s="61">
        <f>SUMIFS('Ctas Pagar'!$G:$G,'Ctas Pagar'!$J:$J,'Fluxo de Caixa'!$BD$6,'Ctas Pagar'!$C:$C,'Fluxo de Caixa'!$A61)</f>
        <v>0</v>
      </c>
      <c r="BE61" s="61">
        <f>SUMIFS('Ctas Pagar'!$G:$G,'Ctas Pagar'!$M:$M,'Fluxo de Caixa'!$BE$6,'Ctas Pagar'!$C:$C,'Fluxo de Caixa'!$A61)</f>
        <v>0</v>
      </c>
      <c r="BF61" s="61">
        <f>SUMIFS('Ctas Pagar'!$G:$G,'Ctas Pagar'!$J:$J,'Fluxo de Caixa'!$BF$6,'Ctas Pagar'!$C:$C,'Fluxo de Caixa'!$A61)</f>
        <v>0</v>
      </c>
      <c r="BG61" s="61">
        <f>SUMIFS('Ctas Pagar'!$G:$G,'Ctas Pagar'!$M:$M,'Fluxo de Caixa'!$BG$6,'Ctas Pagar'!$C:$C,'Fluxo de Caixa'!$A61)</f>
        <v>0</v>
      </c>
      <c r="BH61" s="61">
        <f>SUMIFS('Ctas Pagar'!$G:$G,'Ctas Pagar'!$J:$J,'Fluxo de Caixa'!$BH$6,'Ctas Pagar'!$C:$C,'Fluxo de Caixa'!$A61)</f>
        <v>0</v>
      </c>
      <c r="BI61" s="61">
        <f>SUMIFS('Ctas Pagar'!$G:$G,'Ctas Pagar'!$M:$M,'Fluxo de Caixa'!$BI$6,'Ctas Pagar'!$C:$C,'Fluxo de Caixa'!$A61)</f>
        <v>0</v>
      </c>
      <c r="BJ61" s="61">
        <f>SUMIFS('Ctas Pagar'!$G:$G,'Ctas Pagar'!$J:$J,'Fluxo de Caixa'!$BJ$6,'Ctas Pagar'!$C:$C,'Fluxo de Caixa'!$A61)</f>
        <v>0</v>
      </c>
      <c r="BK61" s="61">
        <f>SUMIFS('Ctas Pagar'!$G:$G,'Ctas Pagar'!$M:$M,'Fluxo de Caixa'!$BK$6,'Ctas Pagar'!$C:$C,'Fluxo de Caixa'!$A61)</f>
        <v>0</v>
      </c>
      <c r="BL61" s="61">
        <f>SUMIFS('Ctas Pagar'!$G:$G,'Ctas Pagar'!$J:$J,'Fluxo de Caixa'!$BL$6,'Ctas Pagar'!$C:$C,'Fluxo de Caixa'!$A61)</f>
        <v>0</v>
      </c>
      <c r="BM61" s="61">
        <f>SUMIFS('Ctas Pagar'!$G:$G,'Ctas Pagar'!$M:$M,'Fluxo de Caixa'!$BM$6,'Ctas Pagar'!$C:$C,'Fluxo de Caixa'!$A61)</f>
        <v>0</v>
      </c>
      <c r="BN61" s="71"/>
      <c r="BO61" s="71"/>
      <c r="BP61" s="71"/>
      <c r="BQ61" s="71"/>
      <c r="BR61" s="71"/>
    </row>
    <row r="62" spans="1:70">
      <c r="A62" s="29" t="str">
        <f>'Plano de Contas'!A73</f>
        <v>5.2.99 Outras Despesas Administrativas</v>
      </c>
      <c r="B62" s="60">
        <f>SUMIFS('Ctas Pagar'!$G:$G,'Ctas Pagar'!$J:$J,'Fluxo de Caixa'!$B$6,'Ctas Pagar'!$C:$C,'Fluxo de Caixa'!$A62)</f>
        <v>1000</v>
      </c>
      <c r="C62" s="61">
        <f>SUMIFS('Ctas Pagar'!$G:$G,'Ctas Pagar'!$M:$M,'Fluxo de Caixa'!$C$6,'Ctas Pagar'!$C:$C,'Fluxo de Caixa'!$A62)</f>
        <v>1000</v>
      </c>
      <c r="D62" s="61">
        <f>SUMIFS('Ctas Pagar'!$G:$G,'Ctas Pagar'!$J:$J,'Fluxo de Caixa'!$D$6,'Ctas Pagar'!$C:$C,'Fluxo de Caixa'!$A62)</f>
        <v>0</v>
      </c>
      <c r="E62" s="61">
        <f>SUMIFS('Ctas Pagar'!$G:$G,'Ctas Pagar'!$M:$M,'Fluxo de Caixa'!$E$6,'Ctas Pagar'!$C:$C,'Fluxo de Caixa'!$A62)</f>
        <v>0</v>
      </c>
      <c r="F62" s="61">
        <f>SUMIFS('Ctas Pagar'!$G:$G,'Ctas Pagar'!$J:$J,'Fluxo de Caixa'!$F$6,'Ctas Pagar'!$C:$C,'Fluxo de Caixa'!$A62)</f>
        <v>0</v>
      </c>
      <c r="G62" s="61">
        <f>SUMIFS('Ctas Pagar'!$G:$G,'Ctas Pagar'!$M:$M,'Fluxo de Caixa'!$G$6,'Ctas Pagar'!$C:$C,'Fluxo de Caixa'!$A62)</f>
        <v>0</v>
      </c>
      <c r="H62" s="61">
        <f>SUMIFS('Ctas Pagar'!$G:$G,'Ctas Pagar'!$J:$J,'Fluxo de Caixa'!$H$6,'Ctas Pagar'!$C:$C,'Fluxo de Caixa'!$A62)</f>
        <v>0</v>
      </c>
      <c r="I62" s="61">
        <f>SUMIFS('Ctas Pagar'!$G:$G,'Ctas Pagar'!$M:$M,'Fluxo de Caixa'!$I$6,'Ctas Pagar'!$C:$C,'Fluxo de Caixa'!$A62)</f>
        <v>0</v>
      </c>
      <c r="J62" s="61">
        <f>SUMIFS('Ctas Pagar'!$G:$G,'Ctas Pagar'!$J:$J,'Fluxo de Caixa'!$J$6,'Ctas Pagar'!$C:$C,'Fluxo de Caixa'!$A62)</f>
        <v>0</v>
      </c>
      <c r="K62" s="61">
        <f>SUMIFS('Ctas Pagar'!$G:$G,'Ctas Pagar'!$M:$M,'Fluxo de Caixa'!$K$6,'Ctas Pagar'!$C:$C,'Fluxo de Caixa'!$A62)</f>
        <v>0</v>
      </c>
      <c r="L62" s="61">
        <f>SUMIFS('Ctas Pagar'!$G:$G,'Ctas Pagar'!$J:$J,'Fluxo de Caixa'!$L$6,'Ctas Pagar'!$C:$C,'Fluxo de Caixa'!$A62)</f>
        <v>0</v>
      </c>
      <c r="M62" s="61">
        <f>SUMIFS('Ctas Pagar'!$G:$G,'Ctas Pagar'!$M:$M,'Fluxo de Caixa'!$M$6,'Ctas Pagar'!$C:$C,'Fluxo de Caixa'!$A62)</f>
        <v>0</v>
      </c>
      <c r="N62" s="61">
        <f>SUMIFS('Ctas Pagar'!$G:$G,'Ctas Pagar'!$J:$J,'Fluxo de Caixa'!$N$6,'Ctas Pagar'!$C:$C,'Fluxo de Caixa'!$A62)</f>
        <v>0</v>
      </c>
      <c r="O62" s="61">
        <f>SUMIFS('Ctas Pagar'!$G:$G,'Ctas Pagar'!$M:$M,'Fluxo de Caixa'!$O$6,'Ctas Pagar'!$C:$C,'Fluxo de Caixa'!$A62)</f>
        <v>0</v>
      </c>
      <c r="P62" s="61">
        <f>SUMIFS('Ctas Pagar'!$G:$G,'Ctas Pagar'!$J:$J,'Fluxo de Caixa'!$P$6,'Ctas Pagar'!$C:$C,'Fluxo de Caixa'!$A62)</f>
        <v>0</v>
      </c>
      <c r="Q62" s="61">
        <f>SUMIFS('Ctas Pagar'!$G:$G,'Ctas Pagar'!$M:$M,'Fluxo de Caixa'!$Q$6,'Ctas Pagar'!$C:$C,'Fluxo de Caixa'!$A62)</f>
        <v>0</v>
      </c>
      <c r="R62" s="61">
        <f>SUMIFS('Ctas Pagar'!$G:$G,'Ctas Pagar'!$J:$J,'Fluxo de Caixa'!$R$6,'Ctas Pagar'!$C:$C,'Fluxo de Caixa'!$A62)</f>
        <v>0</v>
      </c>
      <c r="S62" s="61">
        <f>SUMIFS('Ctas Pagar'!$G:$G,'Ctas Pagar'!$M:$M,'Fluxo de Caixa'!$S$6,'Ctas Pagar'!$C:$C,'Fluxo de Caixa'!$A62)</f>
        <v>0</v>
      </c>
      <c r="T62" s="61">
        <f>SUMIFS('Ctas Pagar'!$G:$G,'Ctas Pagar'!$J:$J,'Fluxo de Caixa'!$T$6,'Ctas Pagar'!$C:$C,'Fluxo de Caixa'!$A62)</f>
        <v>0</v>
      </c>
      <c r="U62" s="61">
        <f>SUMIFS('Ctas Pagar'!$G:$G,'Ctas Pagar'!$M:$M,'Fluxo de Caixa'!$U$6,'Ctas Pagar'!$C:$C,'Fluxo de Caixa'!$A62)</f>
        <v>0</v>
      </c>
      <c r="V62" s="61">
        <f>SUMIFS('Ctas Pagar'!$G:$G,'Ctas Pagar'!$J:$J,'Fluxo de Caixa'!$V$6,'Ctas Pagar'!$C:$C,'Fluxo de Caixa'!$A62)</f>
        <v>0</v>
      </c>
      <c r="W62" s="61">
        <f>SUMIFS('Ctas Pagar'!$G:$G,'Ctas Pagar'!$M:$M,'Fluxo de Caixa'!$W$6,'Ctas Pagar'!$C:$C,'Fluxo de Caixa'!$A62)</f>
        <v>0</v>
      </c>
      <c r="X62" s="61">
        <f>SUMIFS('Ctas Pagar'!$G:$G,'Ctas Pagar'!$J:$J,'Fluxo de Caixa'!$X$6,'Ctas Pagar'!$C:$C,'Fluxo de Caixa'!$A62)</f>
        <v>0</v>
      </c>
      <c r="Y62" s="61">
        <f>SUMIFS('Ctas Pagar'!$G:$G,'Ctas Pagar'!$M:$M,'Fluxo de Caixa'!$Y$6,'Ctas Pagar'!$C:$C,'Fluxo de Caixa'!$A62)</f>
        <v>0</v>
      </c>
      <c r="Z62" s="61">
        <f>SUMIFS('Ctas Pagar'!$G:$G,'Ctas Pagar'!$J:$J,'Fluxo de Caixa'!$Z$6,'Ctas Pagar'!$C:$C,'Fluxo de Caixa'!$A62)</f>
        <v>0</v>
      </c>
      <c r="AA62" s="61">
        <f>SUMIFS('Ctas Pagar'!$G:$G,'Ctas Pagar'!$M:$M,'Fluxo de Caixa'!$AA$6,'Ctas Pagar'!$C:$C,'Fluxo de Caixa'!$A62)</f>
        <v>0</v>
      </c>
      <c r="AB62" s="61">
        <f>SUMIFS('Ctas Pagar'!$G:$G,'Ctas Pagar'!$J:$J,'Fluxo de Caixa'!$AB$6,'Ctas Pagar'!$C:$C,'Fluxo de Caixa'!$A62)</f>
        <v>0</v>
      </c>
      <c r="AC62" s="61">
        <f>SUMIFS('Ctas Pagar'!$G:$G,'Ctas Pagar'!$M:$M,'Fluxo de Caixa'!$AC$6,'Ctas Pagar'!$C:$C,'Fluxo de Caixa'!$A62)</f>
        <v>0</v>
      </c>
      <c r="AD62" s="61">
        <f>SUMIFS('Ctas Pagar'!$G:$G,'Ctas Pagar'!$J:$J,'Fluxo de Caixa'!$AD$6,'Ctas Pagar'!$C:$C,'Fluxo de Caixa'!$A62)</f>
        <v>0</v>
      </c>
      <c r="AE62" s="61">
        <f>SUMIFS('Ctas Pagar'!$G:$G,'Ctas Pagar'!$M:$M,'Fluxo de Caixa'!$AE$6,'Ctas Pagar'!$C:$C,'Fluxo de Caixa'!$A62)</f>
        <v>0</v>
      </c>
      <c r="AF62" s="61">
        <f>SUMIFS('Ctas Pagar'!$G:$G,'Ctas Pagar'!$J:$J,'Fluxo de Caixa'!$AF$6,'Ctas Pagar'!$C:$C,'Fluxo de Caixa'!$A62)</f>
        <v>0</v>
      </c>
      <c r="AG62" s="61">
        <f>SUMIFS('Ctas Pagar'!$G:$G,'Ctas Pagar'!$M:$M,'Fluxo de Caixa'!$AG$6,'Ctas Pagar'!$C:$C,'Fluxo de Caixa'!$A62)</f>
        <v>0</v>
      </c>
      <c r="AH62" s="61">
        <f>SUMIFS('Ctas Pagar'!$G:$G,'Ctas Pagar'!$J:$J,'Fluxo de Caixa'!$AH$6,'Ctas Pagar'!$C:$C,'Fluxo de Caixa'!$A62)</f>
        <v>0</v>
      </c>
      <c r="AI62" s="61">
        <f>SUMIFS('Ctas Pagar'!$G:$G,'Ctas Pagar'!$M:$M,'Fluxo de Caixa'!$AI$6,'Ctas Pagar'!$C:$C,'Fluxo de Caixa'!$A62)</f>
        <v>0</v>
      </c>
      <c r="AJ62" s="61">
        <f>SUMIFS('Ctas Pagar'!$G:$G,'Ctas Pagar'!$J:$J,'Fluxo de Caixa'!$AJ$6,'Ctas Pagar'!$C:$C,'Fluxo de Caixa'!$A62)</f>
        <v>0</v>
      </c>
      <c r="AK62" s="61">
        <f>SUMIFS('Ctas Pagar'!$G:$G,'Ctas Pagar'!$M:$M,'Fluxo de Caixa'!$AK$6,'Ctas Pagar'!$C:$C,'Fluxo de Caixa'!$A62)</f>
        <v>0</v>
      </c>
      <c r="AL62" s="61">
        <f>SUMIFS('Ctas Pagar'!$G:$G,'Ctas Pagar'!$J:$J,'Fluxo de Caixa'!$AL$6,'Ctas Pagar'!$C:$C,'Fluxo de Caixa'!$A62)</f>
        <v>0</v>
      </c>
      <c r="AM62" s="61">
        <f>SUMIFS('Ctas Pagar'!$G:$G,'Ctas Pagar'!$M:$M,'Fluxo de Caixa'!$AM$6,'Ctas Pagar'!$C:$C,'Fluxo de Caixa'!$A62)</f>
        <v>0</v>
      </c>
      <c r="AN62" s="61">
        <f>SUMIFS('Ctas Pagar'!$G:$G,'Ctas Pagar'!$J:$J,'Fluxo de Caixa'!$AN$6,'Ctas Pagar'!$C:$C,'Fluxo de Caixa'!$A62)</f>
        <v>0</v>
      </c>
      <c r="AO62" s="61">
        <f>SUMIFS('Ctas Pagar'!$G:$G,'Ctas Pagar'!$M:$M,'Fluxo de Caixa'!$AO$6,'Ctas Pagar'!$C:$C,'Fluxo de Caixa'!$A62)</f>
        <v>0</v>
      </c>
      <c r="AP62" s="61">
        <f>SUMIFS('Ctas Pagar'!$G:$G,'Ctas Pagar'!$J:$J,'Fluxo de Caixa'!$AP$6,'Ctas Pagar'!$C:$C,'Fluxo de Caixa'!$A62)</f>
        <v>0</v>
      </c>
      <c r="AQ62" s="61">
        <f>SUMIFS('Ctas Pagar'!$G:$G,'Ctas Pagar'!$M:$M,'Fluxo de Caixa'!$AQ$6,'Ctas Pagar'!$C:$C,'Fluxo de Caixa'!$A62)</f>
        <v>0</v>
      </c>
      <c r="AR62" s="61">
        <f>SUMIFS('Ctas Pagar'!$G:$G,'Ctas Pagar'!$J:$J,'Fluxo de Caixa'!$AR$6,'Ctas Pagar'!$C:$C,'Fluxo de Caixa'!$A62)</f>
        <v>0</v>
      </c>
      <c r="AS62" s="61">
        <f>SUMIFS('Ctas Pagar'!$G:$G,'Ctas Pagar'!$M:$M,'Fluxo de Caixa'!$AS$6,'Ctas Pagar'!$C:$C,'Fluxo de Caixa'!$A62)</f>
        <v>0</v>
      </c>
      <c r="AT62" s="61">
        <f>SUMIFS('Ctas Pagar'!$G:$G,'Ctas Pagar'!$J:$J,'Fluxo de Caixa'!$AT$6,'Ctas Pagar'!$C:$C,'Fluxo de Caixa'!$A62)</f>
        <v>0</v>
      </c>
      <c r="AU62" s="61">
        <f>SUMIFS('Ctas Pagar'!$G:$G,'Ctas Pagar'!$M:$M,'Fluxo de Caixa'!$AU$6,'Ctas Pagar'!$C:$C,'Fluxo de Caixa'!$A62)</f>
        <v>0</v>
      </c>
      <c r="AV62" s="61">
        <f>SUMIFS('Ctas Pagar'!$G:$G,'Ctas Pagar'!$J:$J,'Fluxo de Caixa'!$AV$6,'Ctas Pagar'!$C:$C,'Fluxo de Caixa'!$A62)</f>
        <v>0</v>
      </c>
      <c r="AW62" s="61">
        <f>SUMIFS('Ctas Pagar'!$G:$G,'Ctas Pagar'!$M:$M,'Fluxo de Caixa'!$AW$6,'Ctas Pagar'!$C:$C,'Fluxo de Caixa'!$A62)</f>
        <v>0</v>
      </c>
      <c r="AX62" s="61">
        <f>SUMIFS('Ctas Pagar'!$G:$G,'Ctas Pagar'!$J:$J,'Fluxo de Caixa'!$AX$6,'Ctas Pagar'!$C:$C,'Fluxo de Caixa'!$A62)</f>
        <v>0</v>
      </c>
      <c r="AY62" s="61">
        <f>SUMIFS('Ctas Pagar'!$G:$G,'Ctas Pagar'!$M:$M,'Fluxo de Caixa'!$AY$6,'Ctas Pagar'!$C:$C,'Fluxo de Caixa'!$A62)</f>
        <v>0</v>
      </c>
      <c r="AZ62" s="61">
        <f>SUMIFS('Ctas Pagar'!$G:$G,'Ctas Pagar'!$J:$J,'Fluxo de Caixa'!$AZ$6,'Ctas Pagar'!$C:$C,'Fluxo de Caixa'!$A62)</f>
        <v>0</v>
      </c>
      <c r="BA62" s="61">
        <f>SUMIFS('Ctas Pagar'!$G:$G,'Ctas Pagar'!$M:$M,'Fluxo de Caixa'!$BA$6,'Ctas Pagar'!$C:$C,'Fluxo de Caixa'!$A62)</f>
        <v>0</v>
      </c>
      <c r="BB62" s="61">
        <f>SUMIFS('Ctas Pagar'!$G:$G,'Ctas Pagar'!$J:$J,'Fluxo de Caixa'!$BB$6,'Ctas Pagar'!$C:$C,'Fluxo de Caixa'!$A62)</f>
        <v>0</v>
      </c>
      <c r="BC62" s="61">
        <f>SUMIFS('Ctas Pagar'!$G:$G,'Ctas Pagar'!$M:$M,'Fluxo de Caixa'!$BC$6,'Ctas Pagar'!$C:$C,'Fluxo de Caixa'!$A62)</f>
        <v>0</v>
      </c>
      <c r="BD62" s="61">
        <f>SUMIFS('Ctas Pagar'!$G:$G,'Ctas Pagar'!$J:$J,'Fluxo de Caixa'!$BD$6,'Ctas Pagar'!$C:$C,'Fluxo de Caixa'!$A62)</f>
        <v>0</v>
      </c>
      <c r="BE62" s="61">
        <f>SUMIFS('Ctas Pagar'!$G:$G,'Ctas Pagar'!$M:$M,'Fluxo de Caixa'!$BE$6,'Ctas Pagar'!$C:$C,'Fluxo de Caixa'!$A62)</f>
        <v>0</v>
      </c>
      <c r="BF62" s="61">
        <f>SUMIFS('Ctas Pagar'!$G:$G,'Ctas Pagar'!$J:$J,'Fluxo de Caixa'!$BF$6,'Ctas Pagar'!$C:$C,'Fluxo de Caixa'!$A62)</f>
        <v>0</v>
      </c>
      <c r="BG62" s="61">
        <f>SUMIFS('Ctas Pagar'!$G:$G,'Ctas Pagar'!$M:$M,'Fluxo de Caixa'!$BG$6,'Ctas Pagar'!$C:$C,'Fluxo de Caixa'!$A62)</f>
        <v>0</v>
      </c>
      <c r="BH62" s="61">
        <f>SUMIFS('Ctas Pagar'!$G:$G,'Ctas Pagar'!$J:$J,'Fluxo de Caixa'!$BH$6,'Ctas Pagar'!$C:$C,'Fluxo de Caixa'!$A62)</f>
        <v>0</v>
      </c>
      <c r="BI62" s="61">
        <f>SUMIFS('Ctas Pagar'!$G:$G,'Ctas Pagar'!$M:$M,'Fluxo de Caixa'!$BI$6,'Ctas Pagar'!$C:$C,'Fluxo de Caixa'!$A62)</f>
        <v>0</v>
      </c>
      <c r="BJ62" s="61">
        <f>SUMIFS('Ctas Pagar'!$G:$G,'Ctas Pagar'!$J:$J,'Fluxo de Caixa'!$BJ$6,'Ctas Pagar'!$C:$C,'Fluxo de Caixa'!$A62)</f>
        <v>0</v>
      </c>
      <c r="BK62" s="61">
        <f>SUMIFS('Ctas Pagar'!$G:$G,'Ctas Pagar'!$M:$M,'Fluxo de Caixa'!$BK$6,'Ctas Pagar'!$C:$C,'Fluxo de Caixa'!$A62)</f>
        <v>0</v>
      </c>
      <c r="BL62" s="61">
        <f>SUMIFS('Ctas Pagar'!$G:$G,'Ctas Pagar'!$J:$J,'Fluxo de Caixa'!$BL$6,'Ctas Pagar'!$C:$C,'Fluxo de Caixa'!$A62)</f>
        <v>0</v>
      </c>
      <c r="BM62" s="61">
        <f>SUMIFS('Ctas Pagar'!$G:$G,'Ctas Pagar'!$M:$M,'Fluxo de Caixa'!$BM$6,'Ctas Pagar'!$C:$C,'Fluxo de Caixa'!$A62)</f>
        <v>0</v>
      </c>
      <c r="BN62" s="71"/>
      <c r="BO62" s="71"/>
      <c r="BP62" s="71"/>
      <c r="BQ62" s="71"/>
      <c r="BR62" s="71"/>
    </row>
    <row r="63" spans="1:70">
      <c r="A63" s="29">
        <f>'Plano de Contas'!A74</f>
        <v>0</v>
      </c>
      <c r="B63" s="60">
        <f>SUMIFS('Ctas Pagar'!$G:$G,'Ctas Pagar'!$J:$J,'Fluxo de Caixa'!$B$6,'Ctas Pagar'!$C:$C,'Fluxo de Caixa'!$A63)</f>
        <v>0</v>
      </c>
      <c r="C63" s="61">
        <f>SUMIFS('Ctas Pagar'!$G:$G,'Ctas Pagar'!$M:$M,'Fluxo de Caixa'!$C$6,'Ctas Pagar'!$C:$C,'Fluxo de Caixa'!$A63)</f>
        <v>0</v>
      </c>
      <c r="D63" s="61">
        <f>SUMIFS('Ctas Pagar'!$G:$G,'Ctas Pagar'!$J:$J,'Fluxo de Caixa'!$D$6,'Ctas Pagar'!$C:$C,'Fluxo de Caixa'!$A63)</f>
        <v>0</v>
      </c>
      <c r="E63" s="61">
        <f>SUMIFS('Ctas Pagar'!$G:$G,'Ctas Pagar'!$M:$M,'Fluxo de Caixa'!$E$6,'Ctas Pagar'!$C:$C,'Fluxo de Caixa'!$A63)</f>
        <v>0</v>
      </c>
      <c r="F63" s="61">
        <f>SUMIFS('Ctas Pagar'!$G:$G,'Ctas Pagar'!$J:$J,'Fluxo de Caixa'!$F$6,'Ctas Pagar'!$C:$C,'Fluxo de Caixa'!$A63)</f>
        <v>0</v>
      </c>
      <c r="G63" s="61">
        <f>SUMIFS('Ctas Pagar'!$G:$G,'Ctas Pagar'!$M:$M,'Fluxo de Caixa'!$G$6,'Ctas Pagar'!$C:$C,'Fluxo de Caixa'!$A63)</f>
        <v>0</v>
      </c>
      <c r="H63" s="61">
        <f>SUMIFS('Ctas Pagar'!$G:$G,'Ctas Pagar'!$J:$J,'Fluxo de Caixa'!$H$6,'Ctas Pagar'!$C:$C,'Fluxo de Caixa'!$A63)</f>
        <v>0</v>
      </c>
      <c r="I63" s="61">
        <f>SUMIFS('Ctas Pagar'!$G:$G,'Ctas Pagar'!$M:$M,'Fluxo de Caixa'!$I$6,'Ctas Pagar'!$C:$C,'Fluxo de Caixa'!$A63)</f>
        <v>0</v>
      </c>
      <c r="J63" s="61">
        <f>SUMIFS('Ctas Pagar'!$G:$G,'Ctas Pagar'!$J:$J,'Fluxo de Caixa'!$J$6,'Ctas Pagar'!$C:$C,'Fluxo de Caixa'!$A63)</f>
        <v>0</v>
      </c>
      <c r="K63" s="61">
        <f>SUMIFS('Ctas Pagar'!$G:$G,'Ctas Pagar'!$M:$M,'Fluxo de Caixa'!$K$6,'Ctas Pagar'!$C:$C,'Fluxo de Caixa'!$A63)</f>
        <v>0</v>
      </c>
      <c r="L63" s="61">
        <f>SUMIFS('Ctas Pagar'!$G:$G,'Ctas Pagar'!$J:$J,'Fluxo de Caixa'!$L$6,'Ctas Pagar'!$C:$C,'Fluxo de Caixa'!$A63)</f>
        <v>0</v>
      </c>
      <c r="M63" s="61">
        <f>SUMIFS('Ctas Pagar'!$G:$G,'Ctas Pagar'!$M:$M,'Fluxo de Caixa'!$M$6,'Ctas Pagar'!$C:$C,'Fluxo de Caixa'!$A63)</f>
        <v>0</v>
      </c>
      <c r="N63" s="61">
        <f>SUMIFS('Ctas Pagar'!$G:$G,'Ctas Pagar'!$J:$J,'Fluxo de Caixa'!$N$6,'Ctas Pagar'!$C:$C,'Fluxo de Caixa'!$A63)</f>
        <v>0</v>
      </c>
      <c r="O63" s="61">
        <f>SUMIFS('Ctas Pagar'!$G:$G,'Ctas Pagar'!$M:$M,'Fluxo de Caixa'!$O$6,'Ctas Pagar'!$C:$C,'Fluxo de Caixa'!$A63)</f>
        <v>0</v>
      </c>
      <c r="P63" s="61">
        <f>SUMIFS('Ctas Pagar'!$G:$G,'Ctas Pagar'!$J:$J,'Fluxo de Caixa'!$P$6,'Ctas Pagar'!$C:$C,'Fluxo de Caixa'!$A63)</f>
        <v>0</v>
      </c>
      <c r="Q63" s="61">
        <f>SUMIFS('Ctas Pagar'!$G:$G,'Ctas Pagar'!$M:$M,'Fluxo de Caixa'!$Q$6,'Ctas Pagar'!$C:$C,'Fluxo de Caixa'!$A63)</f>
        <v>0</v>
      </c>
      <c r="R63" s="61">
        <f>SUMIFS('Ctas Pagar'!$G:$G,'Ctas Pagar'!$J:$J,'Fluxo de Caixa'!$R$6,'Ctas Pagar'!$C:$C,'Fluxo de Caixa'!$A63)</f>
        <v>0</v>
      </c>
      <c r="S63" s="61">
        <f>SUMIFS('Ctas Pagar'!$G:$G,'Ctas Pagar'!$M:$M,'Fluxo de Caixa'!$S$6,'Ctas Pagar'!$C:$C,'Fluxo de Caixa'!$A63)</f>
        <v>0</v>
      </c>
      <c r="T63" s="61">
        <f>SUMIFS('Ctas Pagar'!$G:$G,'Ctas Pagar'!$J:$J,'Fluxo de Caixa'!$T$6,'Ctas Pagar'!$C:$C,'Fluxo de Caixa'!$A63)</f>
        <v>0</v>
      </c>
      <c r="U63" s="61">
        <f>SUMIFS('Ctas Pagar'!$G:$G,'Ctas Pagar'!$M:$M,'Fluxo de Caixa'!$U$6,'Ctas Pagar'!$C:$C,'Fluxo de Caixa'!$A63)</f>
        <v>0</v>
      </c>
      <c r="V63" s="61">
        <f>SUMIFS('Ctas Pagar'!$G:$G,'Ctas Pagar'!$J:$J,'Fluxo de Caixa'!$V$6,'Ctas Pagar'!$C:$C,'Fluxo de Caixa'!$A63)</f>
        <v>0</v>
      </c>
      <c r="W63" s="61">
        <f>SUMIFS('Ctas Pagar'!$G:$G,'Ctas Pagar'!$M:$M,'Fluxo de Caixa'!$W$6,'Ctas Pagar'!$C:$C,'Fluxo de Caixa'!$A63)</f>
        <v>0</v>
      </c>
      <c r="X63" s="61">
        <f>SUMIFS('Ctas Pagar'!$G:$G,'Ctas Pagar'!$J:$J,'Fluxo de Caixa'!$X$6,'Ctas Pagar'!$C:$C,'Fluxo de Caixa'!$A63)</f>
        <v>0</v>
      </c>
      <c r="Y63" s="61">
        <f>SUMIFS('Ctas Pagar'!$G:$G,'Ctas Pagar'!$M:$M,'Fluxo de Caixa'!$Y$6,'Ctas Pagar'!$C:$C,'Fluxo de Caixa'!$A63)</f>
        <v>0</v>
      </c>
      <c r="Z63" s="61">
        <f>SUMIFS('Ctas Pagar'!$G:$G,'Ctas Pagar'!$J:$J,'Fluxo de Caixa'!$Z$6,'Ctas Pagar'!$C:$C,'Fluxo de Caixa'!$A63)</f>
        <v>0</v>
      </c>
      <c r="AA63" s="61">
        <f>SUMIFS('Ctas Pagar'!$G:$G,'Ctas Pagar'!$M:$M,'Fluxo de Caixa'!$AA$6,'Ctas Pagar'!$C:$C,'Fluxo de Caixa'!$A63)</f>
        <v>0</v>
      </c>
      <c r="AB63" s="61">
        <f>SUMIFS('Ctas Pagar'!$G:$G,'Ctas Pagar'!$J:$J,'Fluxo de Caixa'!$AB$6,'Ctas Pagar'!$C:$C,'Fluxo de Caixa'!$A63)</f>
        <v>0</v>
      </c>
      <c r="AC63" s="61">
        <f>SUMIFS('Ctas Pagar'!$G:$G,'Ctas Pagar'!$M:$M,'Fluxo de Caixa'!$AC$6,'Ctas Pagar'!$C:$C,'Fluxo de Caixa'!$A63)</f>
        <v>0</v>
      </c>
      <c r="AD63" s="61">
        <f>SUMIFS('Ctas Pagar'!$G:$G,'Ctas Pagar'!$J:$J,'Fluxo de Caixa'!$AD$6,'Ctas Pagar'!$C:$C,'Fluxo de Caixa'!$A63)</f>
        <v>0</v>
      </c>
      <c r="AE63" s="61">
        <f>SUMIFS('Ctas Pagar'!$G:$G,'Ctas Pagar'!$M:$M,'Fluxo de Caixa'!$AE$6,'Ctas Pagar'!$C:$C,'Fluxo de Caixa'!$A63)</f>
        <v>0</v>
      </c>
      <c r="AF63" s="61">
        <f>SUMIFS('Ctas Pagar'!$G:$G,'Ctas Pagar'!$J:$J,'Fluxo de Caixa'!$AF$6,'Ctas Pagar'!$C:$C,'Fluxo de Caixa'!$A63)</f>
        <v>0</v>
      </c>
      <c r="AG63" s="61">
        <f>SUMIFS('Ctas Pagar'!$G:$G,'Ctas Pagar'!$M:$M,'Fluxo de Caixa'!$AG$6,'Ctas Pagar'!$C:$C,'Fluxo de Caixa'!$A63)</f>
        <v>0</v>
      </c>
      <c r="AH63" s="61">
        <f>SUMIFS('Ctas Pagar'!$G:$G,'Ctas Pagar'!$J:$J,'Fluxo de Caixa'!$AH$6,'Ctas Pagar'!$C:$C,'Fluxo de Caixa'!$A63)</f>
        <v>0</v>
      </c>
      <c r="AI63" s="61">
        <f>SUMIFS('Ctas Pagar'!$G:$G,'Ctas Pagar'!$M:$M,'Fluxo de Caixa'!$AI$6,'Ctas Pagar'!$C:$C,'Fluxo de Caixa'!$A63)</f>
        <v>0</v>
      </c>
      <c r="AJ63" s="61">
        <f>SUMIFS('Ctas Pagar'!$G:$G,'Ctas Pagar'!$J:$J,'Fluxo de Caixa'!$AJ$6,'Ctas Pagar'!$C:$C,'Fluxo de Caixa'!$A63)</f>
        <v>0</v>
      </c>
      <c r="AK63" s="61">
        <f>SUMIFS('Ctas Pagar'!$G:$G,'Ctas Pagar'!$M:$M,'Fluxo de Caixa'!$AK$6,'Ctas Pagar'!$C:$C,'Fluxo de Caixa'!$A63)</f>
        <v>0</v>
      </c>
      <c r="AL63" s="61">
        <f>SUMIFS('Ctas Pagar'!$G:$G,'Ctas Pagar'!$J:$J,'Fluxo de Caixa'!$AL$6,'Ctas Pagar'!$C:$C,'Fluxo de Caixa'!$A63)</f>
        <v>0</v>
      </c>
      <c r="AM63" s="61">
        <f>SUMIFS('Ctas Pagar'!$G:$G,'Ctas Pagar'!$M:$M,'Fluxo de Caixa'!$AM$6,'Ctas Pagar'!$C:$C,'Fluxo de Caixa'!$A63)</f>
        <v>0</v>
      </c>
      <c r="AN63" s="61">
        <f>SUMIFS('Ctas Pagar'!$G:$G,'Ctas Pagar'!$J:$J,'Fluxo de Caixa'!$AN$6,'Ctas Pagar'!$C:$C,'Fluxo de Caixa'!$A63)</f>
        <v>0</v>
      </c>
      <c r="AO63" s="61">
        <f>SUMIFS('Ctas Pagar'!$G:$G,'Ctas Pagar'!$M:$M,'Fluxo de Caixa'!$AO$6,'Ctas Pagar'!$C:$C,'Fluxo de Caixa'!$A63)</f>
        <v>0</v>
      </c>
      <c r="AP63" s="61">
        <f>SUMIFS('Ctas Pagar'!$G:$G,'Ctas Pagar'!$J:$J,'Fluxo de Caixa'!$AP$6,'Ctas Pagar'!$C:$C,'Fluxo de Caixa'!$A63)</f>
        <v>0</v>
      </c>
      <c r="AQ63" s="61">
        <f>SUMIFS('Ctas Pagar'!$G:$G,'Ctas Pagar'!$M:$M,'Fluxo de Caixa'!$AQ$6,'Ctas Pagar'!$C:$C,'Fluxo de Caixa'!$A63)</f>
        <v>0</v>
      </c>
      <c r="AR63" s="61">
        <f>SUMIFS('Ctas Pagar'!$G:$G,'Ctas Pagar'!$J:$J,'Fluxo de Caixa'!$AR$6,'Ctas Pagar'!$C:$C,'Fluxo de Caixa'!$A63)</f>
        <v>0</v>
      </c>
      <c r="AS63" s="61">
        <f>SUMIFS('Ctas Pagar'!$G:$G,'Ctas Pagar'!$M:$M,'Fluxo de Caixa'!$AS$6,'Ctas Pagar'!$C:$C,'Fluxo de Caixa'!$A63)</f>
        <v>0</v>
      </c>
      <c r="AT63" s="61">
        <f>SUMIFS('Ctas Pagar'!$G:$G,'Ctas Pagar'!$J:$J,'Fluxo de Caixa'!$AT$6,'Ctas Pagar'!$C:$C,'Fluxo de Caixa'!$A63)</f>
        <v>0</v>
      </c>
      <c r="AU63" s="61">
        <f>SUMIFS('Ctas Pagar'!$G:$G,'Ctas Pagar'!$M:$M,'Fluxo de Caixa'!$AU$6,'Ctas Pagar'!$C:$C,'Fluxo de Caixa'!$A63)</f>
        <v>0</v>
      </c>
      <c r="AV63" s="61">
        <f>SUMIFS('Ctas Pagar'!$G:$G,'Ctas Pagar'!$J:$J,'Fluxo de Caixa'!$AV$6,'Ctas Pagar'!$C:$C,'Fluxo de Caixa'!$A63)</f>
        <v>0</v>
      </c>
      <c r="AW63" s="61">
        <f>SUMIFS('Ctas Pagar'!$G:$G,'Ctas Pagar'!$M:$M,'Fluxo de Caixa'!$AW$6,'Ctas Pagar'!$C:$C,'Fluxo de Caixa'!$A63)</f>
        <v>0</v>
      </c>
      <c r="AX63" s="61">
        <f>SUMIFS('Ctas Pagar'!$G:$G,'Ctas Pagar'!$J:$J,'Fluxo de Caixa'!$AX$6,'Ctas Pagar'!$C:$C,'Fluxo de Caixa'!$A63)</f>
        <v>0</v>
      </c>
      <c r="AY63" s="61">
        <f>SUMIFS('Ctas Pagar'!$G:$G,'Ctas Pagar'!$M:$M,'Fluxo de Caixa'!$AY$6,'Ctas Pagar'!$C:$C,'Fluxo de Caixa'!$A63)</f>
        <v>0</v>
      </c>
      <c r="AZ63" s="61">
        <f>SUMIFS('Ctas Pagar'!$G:$G,'Ctas Pagar'!$J:$J,'Fluxo de Caixa'!$AZ$6,'Ctas Pagar'!$C:$C,'Fluxo de Caixa'!$A63)</f>
        <v>0</v>
      </c>
      <c r="BA63" s="61">
        <f>SUMIFS('Ctas Pagar'!$G:$G,'Ctas Pagar'!$M:$M,'Fluxo de Caixa'!$BA$6,'Ctas Pagar'!$C:$C,'Fluxo de Caixa'!$A63)</f>
        <v>0</v>
      </c>
      <c r="BB63" s="61">
        <f>SUMIFS('Ctas Pagar'!$G:$G,'Ctas Pagar'!$J:$J,'Fluxo de Caixa'!$BB$6,'Ctas Pagar'!$C:$C,'Fluxo de Caixa'!$A63)</f>
        <v>0</v>
      </c>
      <c r="BC63" s="61">
        <f>SUMIFS('Ctas Pagar'!$G:$G,'Ctas Pagar'!$M:$M,'Fluxo de Caixa'!$BC$6,'Ctas Pagar'!$C:$C,'Fluxo de Caixa'!$A63)</f>
        <v>0</v>
      </c>
      <c r="BD63" s="61">
        <f>SUMIFS('Ctas Pagar'!$G:$G,'Ctas Pagar'!$J:$J,'Fluxo de Caixa'!$BD$6,'Ctas Pagar'!$C:$C,'Fluxo de Caixa'!$A63)</f>
        <v>0</v>
      </c>
      <c r="BE63" s="61">
        <f>SUMIFS('Ctas Pagar'!$G:$G,'Ctas Pagar'!$M:$M,'Fluxo de Caixa'!$BE$6,'Ctas Pagar'!$C:$C,'Fluxo de Caixa'!$A63)</f>
        <v>0</v>
      </c>
      <c r="BF63" s="61">
        <f>SUMIFS('Ctas Pagar'!$G:$G,'Ctas Pagar'!$J:$J,'Fluxo de Caixa'!$BF$6,'Ctas Pagar'!$C:$C,'Fluxo de Caixa'!$A63)</f>
        <v>0</v>
      </c>
      <c r="BG63" s="61">
        <f>SUMIFS('Ctas Pagar'!$G:$G,'Ctas Pagar'!$M:$M,'Fluxo de Caixa'!$BG$6,'Ctas Pagar'!$C:$C,'Fluxo de Caixa'!$A63)</f>
        <v>0</v>
      </c>
      <c r="BH63" s="61">
        <f>SUMIFS('Ctas Pagar'!$G:$G,'Ctas Pagar'!$J:$J,'Fluxo de Caixa'!$BH$6,'Ctas Pagar'!$C:$C,'Fluxo de Caixa'!$A63)</f>
        <v>0</v>
      </c>
      <c r="BI63" s="61">
        <f>SUMIFS('Ctas Pagar'!$G:$G,'Ctas Pagar'!$M:$M,'Fluxo de Caixa'!$BI$6,'Ctas Pagar'!$C:$C,'Fluxo de Caixa'!$A63)</f>
        <v>0</v>
      </c>
      <c r="BJ63" s="61">
        <f>SUMIFS('Ctas Pagar'!$G:$G,'Ctas Pagar'!$J:$J,'Fluxo de Caixa'!$BJ$6,'Ctas Pagar'!$C:$C,'Fluxo de Caixa'!$A63)</f>
        <v>0</v>
      </c>
      <c r="BK63" s="61">
        <f>SUMIFS('Ctas Pagar'!$G:$G,'Ctas Pagar'!$M:$M,'Fluxo de Caixa'!$BK$6,'Ctas Pagar'!$C:$C,'Fluxo de Caixa'!$A63)</f>
        <v>0</v>
      </c>
      <c r="BL63" s="61">
        <f>SUMIFS('Ctas Pagar'!$G:$G,'Ctas Pagar'!$J:$J,'Fluxo de Caixa'!$BL$6,'Ctas Pagar'!$C:$C,'Fluxo de Caixa'!$A63)</f>
        <v>0</v>
      </c>
      <c r="BM63" s="61">
        <f>SUMIFS('Ctas Pagar'!$G:$G,'Ctas Pagar'!$M:$M,'Fluxo de Caixa'!$BM$6,'Ctas Pagar'!$C:$C,'Fluxo de Caixa'!$A63)</f>
        <v>0</v>
      </c>
      <c r="BN63" s="71"/>
      <c r="BO63" s="71"/>
      <c r="BP63" s="71"/>
      <c r="BQ63" s="71"/>
      <c r="BR63" s="71"/>
    </row>
    <row r="64" spans="1:70">
      <c r="A64" s="29">
        <f>'Plano de Contas'!A75</f>
        <v>0</v>
      </c>
      <c r="B64" s="60">
        <f>SUMIFS('Ctas Pagar'!$G:$G,'Ctas Pagar'!$J:$J,'Fluxo de Caixa'!$B$6,'Ctas Pagar'!$C:$C,'Fluxo de Caixa'!$A64)</f>
        <v>0</v>
      </c>
      <c r="C64" s="61">
        <f>SUMIFS('Ctas Pagar'!$G:$G,'Ctas Pagar'!$M:$M,'Fluxo de Caixa'!$C$6,'Ctas Pagar'!$C:$C,'Fluxo de Caixa'!$A64)</f>
        <v>0</v>
      </c>
      <c r="D64" s="61">
        <f>SUMIFS('Ctas Pagar'!$G:$G,'Ctas Pagar'!$J:$J,'Fluxo de Caixa'!$D$6,'Ctas Pagar'!$C:$C,'Fluxo de Caixa'!$A64)</f>
        <v>0</v>
      </c>
      <c r="E64" s="61">
        <f>SUMIFS('Ctas Pagar'!$G:$G,'Ctas Pagar'!$M:$M,'Fluxo de Caixa'!$E$6,'Ctas Pagar'!$C:$C,'Fluxo de Caixa'!$A64)</f>
        <v>0</v>
      </c>
      <c r="F64" s="61">
        <f>SUMIFS('Ctas Pagar'!$G:$G,'Ctas Pagar'!$J:$J,'Fluxo de Caixa'!$F$6,'Ctas Pagar'!$C:$C,'Fluxo de Caixa'!$A64)</f>
        <v>0</v>
      </c>
      <c r="G64" s="61">
        <f>SUMIFS('Ctas Pagar'!$G:$G,'Ctas Pagar'!$M:$M,'Fluxo de Caixa'!$G$6,'Ctas Pagar'!$C:$C,'Fluxo de Caixa'!$A64)</f>
        <v>0</v>
      </c>
      <c r="H64" s="61">
        <f>SUMIFS('Ctas Pagar'!$G:$G,'Ctas Pagar'!$J:$J,'Fluxo de Caixa'!$H$6,'Ctas Pagar'!$C:$C,'Fluxo de Caixa'!$A64)</f>
        <v>0</v>
      </c>
      <c r="I64" s="61">
        <f>SUMIFS('Ctas Pagar'!$G:$G,'Ctas Pagar'!$M:$M,'Fluxo de Caixa'!$I$6,'Ctas Pagar'!$C:$C,'Fluxo de Caixa'!$A64)</f>
        <v>0</v>
      </c>
      <c r="J64" s="61">
        <f>SUMIFS('Ctas Pagar'!$G:$G,'Ctas Pagar'!$J:$J,'Fluxo de Caixa'!$J$6,'Ctas Pagar'!$C:$C,'Fluxo de Caixa'!$A64)</f>
        <v>0</v>
      </c>
      <c r="K64" s="61">
        <f>SUMIFS('Ctas Pagar'!$G:$G,'Ctas Pagar'!$M:$M,'Fluxo de Caixa'!$K$6,'Ctas Pagar'!$C:$C,'Fluxo de Caixa'!$A64)</f>
        <v>0</v>
      </c>
      <c r="L64" s="61">
        <f>SUMIFS('Ctas Pagar'!$G:$G,'Ctas Pagar'!$J:$J,'Fluxo de Caixa'!$L$6,'Ctas Pagar'!$C:$C,'Fluxo de Caixa'!$A64)</f>
        <v>0</v>
      </c>
      <c r="M64" s="61">
        <f>SUMIFS('Ctas Pagar'!$G:$G,'Ctas Pagar'!$M:$M,'Fluxo de Caixa'!$M$6,'Ctas Pagar'!$C:$C,'Fluxo de Caixa'!$A64)</f>
        <v>0</v>
      </c>
      <c r="N64" s="61">
        <f>SUMIFS('Ctas Pagar'!$G:$G,'Ctas Pagar'!$J:$J,'Fluxo de Caixa'!$N$6,'Ctas Pagar'!$C:$C,'Fluxo de Caixa'!$A64)</f>
        <v>0</v>
      </c>
      <c r="O64" s="61">
        <f>SUMIFS('Ctas Pagar'!$G:$G,'Ctas Pagar'!$M:$M,'Fluxo de Caixa'!$O$6,'Ctas Pagar'!$C:$C,'Fluxo de Caixa'!$A64)</f>
        <v>0</v>
      </c>
      <c r="P64" s="61">
        <f>SUMIFS('Ctas Pagar'!$G:$G,'Ctas Pagar'!$J:$J,'Fluxo de Caixa'!$P$6,'Ctas Pagar'!$C:$C,'Fluxo de Caixa'!$A64)</f>
        <v>0</v>
      </c>
      <c r="Q64" s="61">
        <f>SUMIFS('Ctas Pagar'!$G:$G,'Ctas Pagar'!$M:$M,'Fluxo de Caixa'!$Q$6,'Ctas Pagar'!$C:$C,'Fluxo de Caixa'!$A64)</f>
        <v>0</v>
      </c>
      <c r="R64" s="61">
        <f>SUMIFS('Ctas Pagar'!$G:$G,'Ctas Pagar'!$J:$J,'Fluxo de Caixa'!$R$6,'Ctas Pagar'!$C:$C,'Fluxo de Caixa'!$A64)</f>
        <v>0</v>
      </c>
      <c r="S64" s="61">
        <f>SUMIFS('Ctas Pagar'!$G:$G,'Ctas Pagar'!$M:$M,'Fluxo de Caixa'!$S$6,'Ctas Pagar'!$C:$C,'Fluxo de Caixa'!$A64)</f>
        <v>0</v>
      </c>
      <c r="T64" s="61">
        <f>SUMIFS('Ctas Pagar'!$G:$G,'Ctas Pagar'!$J:$J,'Fluxo de Caixa'!$T$6,'Ctas Pagar'!$C:$C,'Fluxo de Caixa'!$A64)</f>
        <v>0</v>
      </c>
      <c r="U64" s="61">
        <f>SUMIFS('Ctas Pagar'!$G:$G,'Ctas Pagar'!$M:$M,'Fluxo de Caixa'!$U$6,'Ctas Pagar'!$C:$C,'Fluxo de Caixa'!$A64)</f>
        <v>0</v>
      </c>
      <c r="V64" s="61">
        <f>SUMIFS('Ctas Pagar'!$G:$G,'Ctas Pagar'!$J:$J,'Fluxo de Caixa'!$V$6,'Ctas Pagar'!$C:$C,'Fluxo de Caixa'!$A64)</f>
        <v>0</v>
      </c>
      <c r="W64" s="61">
        <f>SUMIFS('Ctas Pagar'!$G:$G,'Ctas Pagar'!$M:$M,'Fluxo de Caixa'!$W$6,'Ctas Pagar'!$C:$C,'Fluxo de Caixa'!$A64)</f>
        <v>0</v>
      </c>
      <c r="X64" s="61">
        <f>SUMIFS('Ctas Pagar'!$G:$G,'Ctas Pagar'!$J:$J,'Fluxo de Caixa'!$X$6,'Ctas Pagar'!$C:$C,'Fluxo de Caixa'!$A64)</f>
        <v>0</v>
      </c>
      <c r="Y64" s="61">
        <f>SUMIFS('Ctas Pagar'!$G:$G,'Ctas Pagar'!$M:$M,'Fluxo de Caixa'!$Y$6,'Ctas Pagar'!$C:$C,'Fluxo de Caixa'!$A64)</f>
        <v>0</v>
      </c>
      <c r="Z64" s="61">
        <f>SUMIFS('Ctas Pagar'!$G:$G,'Ctas Pagar'!$J:$J,'Fluxo de Caixa'!$Z$6,'Ctas Pagar'!$C:$C,'Fluxo de Caixa'!$A64)</f>
        <v>0</v>
      </c>
      <c r="AA64" s="61">
        <f>SUMIFS('Ctas Pagar'!$G:$G,'Ctas Pagar'!$M:$M,'Fluxo de Caixa'!$AA$6,'Ctas Pagar'!$C:$C,'Fluxo de Caixa'!$A64)</f>
        <v>0</v>
      </c>
      <c r="AB64" s="61">
        <f>SUMIFS('Ctas Pagar'!$G:$G,'Ctas Pagar'!$J:$J,'Fluxo de Caixa'!$AB$6,'Ctas Pagar'!$C:$C,'Fluxo de Caixa'!$A64)</f>
        <v>0</v>
      </c>
      <c r="AC64" s="61">
        <f>SUMIFS('Ctas Pagar'!$G:$G,'Ctas Pagar'!$M:$M,'Fluxo de Caixa'!$AC$6,'Ctas Pagar'!$C:$C,'Fluxo de Caixa'!$A64)</f>
        <v>0</v>
      </c>
      <c r="AD64" s="61">
        <f>SUMIFS('Ctas Pagar'!$G:$G,'Ctas Pagar'!$J:$J,'Fluxo de Caixa'!$AD$6,'Ctas Pagar'!$C:$C,'Fluxo de Caixa'!$A64)</f>
        <v>0</v>
      </c>
      <c r="AE64" s="61">
        <f>SUMIFS('Ctas Pagar'!$G:$G,'Ctas Pagar'!$M:$M,'Fluxo de Caixa'!$AE$6,'Ctas Pagar'!$C:$C,'Fluxo de Caixa'!$A64)</f>
        <v>0</v>
      </c>
      <c r="AF64" s="61">
        <f>SUMIFS('Ctas Pagar'!$G:$G,'Ctas Pagar'!$J:$J,'Fluxo de Caixa'!$AF$6,'Ctas Pagar'!$C:$C,'Fluxo de Caixa'!$A64)</f>
        <v>0</v>
      </c>
      <c r="AG64" s="61">
        <f>SUMIFS('Ctas Pagar'!$G:$G,'Ctas Pagar'!$M:$M,'Fluxo de Caixa'!$AG$6,'Ctas Pagar'!$C:$C,'Fluxo de Caixa'!$A64)</f>
        <v>0</v>
      </c>
      <c r="AH64" s="61">
        <f>SUMIFS('Ctas Pagar'!$G:$G,'Ctas Pagar'!$J:$J,'Fluxo de Caixa'!$AH$6,'Ctas Pagar'!$C:$C,'Fluxo de Caixa'!$A64)</f>
        <v>0</v>
      </c>
      <c r="AI64" s="61">
        <f>SUMIFS('Ctas Pagar'!$G:$G,'Ctas Pagar'!$M:$M,'Fluxo de Caixa'!$AI$6,'Ctas Pagar'!$C:$C,'Fluxo de Caixa'!$A64)</f>
        <v>0</v>
      </c>
      <c r="AJ64" s="61">
        <f>SUMIFS('Ctas Pagar'!$G:$G,'Ctas Pagar'!$J:$J,'Fluxo de Caixa'!$AJ$6,'Ctas Pagar'!$C:$C,'Fluxo de Caixa'!$A64)</f>
        <v>0</v>
      </c>
      <c r="AK64" s="61">
        <f>SUMIFS('Ctas Pagar'!$G:$G,'Ctas Pagar'!$M:$M,'Fluxo de Caixa'!$AK$6,'Ctas Pagar'!$C:$C,'Fluxo de Caixa'!$A64)</f>
        <v>0</v>
      </c>
      <c r="AL64" s="61">
        <f>SUMIFS('Ctas Pagar'!$G:$G,'Ctas Pagar'!$J:$J,'Fluxo de Caixa'!$AL$6,'Ctas Pagar'!$C:$C,'Fluxo de Caixa'!$A64)</f>
        <v>0</v>
      </c>
      <c r="AM64" s="61">
        <f>SUMIFS('Ctas Pagar'!$G:$G,'Ctas Pagar'!$M:$M,'Fluxo de Caixa'!$AM$6,'Ctas Pagar'!$C:$C,'Fluxo de Caixa'!$A64)</f>
        <v>0</v>
      </c>
      <c r="AN64" s="61">
        <f>SUMIFS('Ctas Pagar'!$G:$G,'Ctas Pagar'!$J:$J,'Fluxo de Caixa'!$AN$6,'Ctas Pagar'!$C:$C,'Fluxo de Caixa'!$A64)</f>
        <v>0</v>
      </c>
      <c r="AO64" s="61">
        <f>SUMIFS('Ctas Pagar'!$G:$G,'Ctas Pagar'!$M:$M,'Fluxo de Caixa'!$AO$6,'Ctas Pagar'!$C:$C,'Fluxo de Caixa'!$A64)</f>
        <v>0</v>
      </c>
      <c r="AP64" s="61">
        <f>SUMIFS('Ctas Pagar'!$G:$G,'Ctas Pagar'!$J:$J,'Fluxo de Caixa'!$AP$6,'Ctas Pagar'!$C:$C,'Fluxo de Caixa'!$A64)</f>
        <v>0</v>
      </c>
      <c r="AQ64" s="61">
        <f>SUMIFS('Ctas Pagar'!$G:$G,'Ctas Pagar'!$M:$M,'Fluxo de Caixa'!$AQ$6,'Ctas Pagar'!$C:$C,'Fluxo de Caixa'!$A64)</f>
        <v>0</v>
      </c>
      <c r="AR64" s="61">
        <f>SUMIFS('Ctas Pagar'!$G:$G,'Ctas Pagar'!$J:$J,'Fluxo de Caixa'!$AR$6,'Ctas Pagar'!$C:$C,'Fluxo de Caixa'!$A64)</f>
        <v>0</v>
      </c>
      <c r="AS64" s="61">
        <f>SUMIFS('Ctas Pagar'!$G:$G,'Ctas Pagar'!$M:$M,'Fluxo de Caixa'!$AS$6,'Ctas Pagar'!$C:$C,'Fluxo de Caixa'!$A64)</f>
        <v>0</v>
      </c>
      <c r="AT64" s="61">
        <f>SUMIFS('Ctas Pagar'!$G:$G,'Ctas Pagar'!$J:$J,'Fluxo de Caixa'!$AT$6,'Ctas Pagar'!$C:$C,'Fluxo de Caixa'!$A64)</f>
        <v>0</v>
      </c>
      <c r="AU64" s="61">
        <f>SUMIFS('Ctas Pagar'!$G:$G,'Ctas Pagar'!$M:$M,'Fluxo de Caixa'!$AU$6,'Ctas Pagar'!$C:$C,'Fluxo de Caixa'!$A64)</f>
        <v>0</v>
      </c>
      <c r="AV64" s="61">
        <f>SUMIFS('Ctas Pagar'!$G:$G,'Ctas Pagar'!$J:$J,'Fluxo de Caixa'!$AV$6,'Ctas Pagar'!$C:$C,'Fluxo de Caixa'!$A64)</f>
        <v>0</v>
      </c>
      <c r="AW64" s="61">
        <f>SUMIFS('Ctas Pagar'!$G:$G,'Ctas Pagar'!$M:$M,'Fluxo de Caixa'!$AW$6,'Ctas Pagar'!$C:$C,'Fluxo de Caixa'!$A64)</f>
        <v>0</v>
      </c>
      <c r="AX64" s="61">
        <f>SUMIFS('Ctas Pagar'!$G:$G,'Ctas Pagar'!$J:$J,'Fluxo de Caixa'!$AX$6,'Ctas Pagar'!$C:$C,'Fluxo de Caixa'!$A64)</f>
        <v>0</v>
      </c>
      <c r="AY64" s="61">
        <f>SUMIFS('Ctas Pagar'!$G:$G,'Ctas Pagar'!$M:$M,'Fluxo de Caixa'!$AY$6,'Ctas Pagar'!$C:$C,'Fluxo de Caixa'!$A64)</f>
        <v>0</v>
      </c>
      <c r="AZ64" s="61">
        <f>SUMIFS('Ctas Pagar'!$G:$G,'Ctas Pagar'!$J:$J,'Fluxo de Caixa'!$AZ$6,'Ctas Pagar'!$C:$C,'Fluxo de Caixa'!$A64)</f>
        <v>0</v>
      </c>
      <c r="BA64" s="61">
        <f>SUMIFS('Ctas Pagar'!$G:$G,'Ctas Pagar'!$M:$M,'Fluxo de Caixa'!$BA$6,'Ctas Pagar'!$C:$C,'Fluxo de Caixa'!$A64)</f>
        <v>0</v>
      </c>
      <c r="BB64" s="61">
        <f>SUMIFS('Ctas Pagar'!$G:$G,'Ctas Pagar'!$J:$J,'Fluxo de Caixa'!$BB$6,'Ctas Pagar'!$C:$C,'Fluxo de Caixa'!$A64)</f>
        <v>0</v>
      </c>
      <c r="BC64" s="61">
        <f>SUMIFS('Ctas Pagar'!$G:$G,'Ctas Pagar'!$M:$M,'Fluxo de Caixa'!$BC$6,'Ctas Pagar'!$C:$C,'Fluxo de Caixa'!$A64)</f>
        <v>0</v>
      </c>
      <c r="BD64" s="61">
        <f>SUMIFS('Ctas Pagar'!$G:$G,'Ctas Pagar'!$J:$J,'Fluxo de Caixa'!$BD$6,'Ctas Pagar'!$C:$C,'Fluxo de Caixa'!$A64)</f>
        <v>0</v>
      </c>
      <c r="BE64" s="61">
        <f>SUMIFS('Ctas Pagar'!$G:$G,'Ctas Pagar'!$M:$M,'Fluxo de Caixa'!$BE$6,'Ctas Pagar'!$C:$C,'Fluxo de Caixa'!$A64)</f>
        <v>0</v>
      </c>
      <c r="BF64" s="61">
        <f>SUMIFS('Ctas Pagar'!$G:$G,'Ctas Pagar'!$J:$J,'Fluxo de Caixa'!$BF$6,'Ctas Pagar'!$C:$C,'Fluxo de Caixa'!$A64)</f>
        <v>0</v>
      </c>
      <c r="BG64" s="61">
        <f>SUMIFS('Ctas Pagar'!$G:$G,'Ctas Pagar'!$M:$M,'Fluxo de Caixa'!$BG$6,'Ctas Pagar'!$C:$C,'Fluxo de Caixa'!$A64)</f>
        <v>0</v>
      </c>
      <c r="BH64" s="61">
        <f>SUMIFS('Ctas Pagar'!$G:$G,'Ctas Pagar'!$J:$J,'Fluxo de Caixa'!$BH$6,'Ctas Pagar'!$C:$C,'Fluxo de Caixa'!$A64)</f>
        <v>0</v>
      </c>
      <c r="BI64" s="61">
        <f>SUMIFS('Ctas Pagar'!$G:$G,'Ctas Pagar'!$M:$M,'Fluxo de Caixa'!$BI$6,'Ctas Pagar'!$C:$C,'Fluxo de Caixa'!$A64)</f>
        <v>0</v>
      </c>
      <c r="BJ64" s="61">
        <f>SUMIFS('Ctas Pagar'!$G:$G,'Ctas Pagar'!$J:$J,'Fluxo de Caixa'!$BJ$6,'Ctas Pagar'!$C:$C,'Fluxo de Caixa'!$A64)</f>
        <v>0</v>
      </c>
      <c r="BK64" s="61">
        <f>SUMIFS('Ctas Pagar'!$G:$G,'Ctas Pagar'!$M:$M,'Fluxo de Caixa'!$BK$6,'Ctas Pagar'!$C:$C,'Fluxo de Caixa'!$A64)</f>
        <v>0</v>
      </c>
      <c r="BL64" s="61">
        <f>SUMIFS('Ctas Pagar'!$G:$G,'Ctas Pagar'!$J:$J,'Fluxo de Caixa'!$BL$6,'Ctas Pagar'!$C:$C,'Fluxo de Caixa'!$A64)</f>
        <v>0</v>
      </c>
      <c r="BM64" s="61">
        <f>SUMIFS('Ctas Pagar'!$G:$G,'Ctas Pagar'!$M:$M,'Fluxo de Caixa'!$BM$6,'Ctas Pagar'!$C:$C,'Fluxo de Caixa'!$A64)</f>
        <v>0</v>
      </c>
      <c r="BN64" s="71"/>
      <c r="BO64" s="71"/>
      <c r="BP64" s="71"/>
      <c r="BQ64" s="71"/>
      <c r="BR64" s="71"/>
    </row>
    <row r="65" spans="1:70">
      <c r="A65" s="29">
        <f>'Plano de Contas'!A76</f>
        <v>0</v>
      </c>
      <c r="B65" s="60">
        <f>SUMIFS('Ctas Pagar'!$G:$G,'Ctas Pagar'!$J:$J,'Fluxo de Caixa'!$B$6,'Ctas Pagar'!$C:$C,'Fluxo de Caixa'!$A65)</f>
        <v>0</v>
      </c>
      <c r="C65" s="61">
        <f>SUMIFS('Ctas Pagar'!$G:$G,'Ctas Pagar'!$M:$M,'Fluxo de Caixa'!$C$6,'Ctas Pagar'!$C:$C,'Fluxo de Caixa'!$A65)</f>
        <v>0</v>
      </c>
      <c r="D65" s="61">
        <f>SUMIFS('Ctas Pagar'!$G:$G,'Ctas Pagar'!$J:$J,'Fluxo de Caixa'!$D$6,'Ctas Pagar'!$C:$C,'Fluxo de Caixa'!$A65)</f>
        <v>0</v>
      </c>
      <c r="E65" s="61">
        <f>SUMIFS('Ctas Pagar'!$G:$G,'Ctas Pagar'!$M:$M,'Fluxo de Caixa'!$E$6,'Ctas Pagar'!$C:$C,'Fluxo de Caixa'!$A65)</f>
        <v>0</v>
      </c>
      <c r="F65" s="61">
        <f>SUMIFS('Ctas Pagar'!$G:$G,'Ctas Pagar'!$J:$J,'Fluxo de Caixa'!$F$6,'Ctas Pagar'!$C:$C,'Fluxo de Caixa'!$A65)</f>
        <v>0</v>
      </c>
      <c r="G65" s="61">
        <f>SUMIFS('Ctas Pagar'!$G:$G,'Ctas Pagar'!$M:$M,'Fluxo de Caixa'!$G$6,'Ctas Pagar'!$C:$C,'Fluxo de Caixa'!$A65)</f>
        <v>0</v>
      </c>
      <c r="H65" s="61">
        <f>SUMIFS('Ctas Pagar'!$G:$G,'Ctas Pagar'!$J:$J,'Fluxo de Caixa'!$H$6,'Ctas Pagar'!$C:$C,'Fluxo de Caixa'!$A65)</f>
        <v>0</v>
      </c>
      <c r="I65" s="61">
        <f>SUMIFS('Ctas Pagar'!$G:$G,'Ctas Pagar'!$M:$M,'Fluxo de Caixa'!$I$6,'Ctas Pagar'!$C:$C,'Fluxo de Caixa'!$A65)</f>
        <v>0</v>
      </c>
      <c r="J65" s="61">
        <f>SUMIFS('Ctas Pagar'!$G:$G,'Ctas Pagar'!$J:$J,'Fluxo de Caixa'!$J$6,'Ctas Pagar'!$C:$C,'Fluxo de Caixa'!$A65)</f>
        <v>0</v>
      </c>
      <c r="K65" s="61">
        <f>SUMIFS('Ctas Pagar'!$G:$G,'Ctas Pagar'!$M:$M,'Fluxo de Caixa'!$K$6,'Ctas Pagar'!$C:$C,'Fluxo de Caixa'!$A65)</f>
        <v>0</v>
      </c>
      <c r="L65" s="61">
        <f>SUMIFS('Ctas Pagar'!$G:$G,'Ctas Pagar'!$J:$J,'Fluxo de Caixa'!$L$6,'Ctas Pagar'!$C:$C,'Fluxo de Caixa'!$A65)</f>
        <v>0</v>
      </c>
      <c r="M65" s="61">
        <f>SUMIFS('Ctas Pagar'!$G:$G,'Ctas Pagar'!$M:$M,'Fluxo de Caixa'!$M$6,'Ctas Pagar'!$C:$C,'Fluxo de Caixa'!$A65)</f>
        <v>0</v>
      </c>
      <c r="N65" s="61">
        <f>SUMIFS('Ctas Pagar'!$G:$G,'Ctas Pagar'!$J:$J,'Fluxo de Caixa'!$N$6,'Ctas Pagar'!$C:$C,'Fluxo de Caixa'!$A65)</f>
        <v>0</v>
      </c>
      <c r="O65" s="61">
        <f>SUMIFS('Ctas Pagar'!$G:$G,'Ctas Pagar'!$M:$M,'Fluxo de Caixa'!$O$6,'Ctas Pagar'!$C:$C,'Fluxo de Caixa'!$A65)</f>
        <v>0</v>
      </c>
      <c r="P65" s="61">
        <f>SUMIFS('Ctas Pagar'!$G:$G,'Ctas Pagar'!$J:$J,'Fluxo de Caixa'!$P$6,'Ctas Pagar'!$C:$C,'Fluxo de Caixa'!$A65)</f>
        <v>0</v>
      </c>
      <c r="Q65" s="61">
        <f>SUMIFS('Ctas Pagar'!$G:$G,'Ctas Pagar'!$M:$M,'Fluxo de Caixa'!$Q$6,'Ctas Pagar'!$C:$C,'Fluxo de Caixa'!$A65)</f>
        <v>0</v>
      </c>
      <c r="R65" s="61">
        <f>SUMIFS('Ctas Pagar'!$G:$G,'Ctas Pagar'!$J:$J,'Fluxo de Caixa'!$R$6,'Ctas Pagar'!$C:$C,'Fluxo de Caixa'!$A65)</f>
        <v>0</v>
      </c>
      <c r="S65" s="61">
        <f>SUMIFS('Ctas Pagar'!$G:$G,'Ctas Pagar'!$M:$M,'Fluxo de Caixa'!$S$6,'Ctas Pagar'!$C:$C,'Fluxo de Caixa'!$A65)</f>
        <v>0</v>
      </c>
      <c r="T65" s="61">
        <f>SUMIFS('Ctas Pagar'!$G:$G,'Ctas Pagar'!$J:$J,'Fluxo de Caixa'!$T$6,'Ctas Pagar'!$C:$C,'Fluxo de Caixa'!$A65)</f>
        <v>0</v>
      </c>
      <c r="U65" s="61">
        <f>SUMIFS('Ctas Pagar'!$G:$G,'Ctas Pagar'!$M:$M,'Fluxo de Caixa'!$U$6,'Ctas Pagar'!$C:$C,'Fluxo de Caixa'!$A65)</f>
        <v>0</v>
      </c>
      <c r="V65" s="61">
        <f>SUMIFS('Ctas Pagar'!$G:$G,'Ctas Pagar'!$J:$J,'Fluxo de Caixa'!$V$6,'Ctas Pagar'!$C:$C,'Fluxo de Caixa'!$A65)</f>
        <v>0</v>
      </c>
      <c r="W65" s="61">
        <f>SUMIFS('Ctas Pagar'!$G:$G,'Ctas Pagar'!$M:$M,'Fluxo de Caixa'!$W$6,'Ctas Pagar'!$C:$C,'Fluxo de Caixa'!$A65)</f>
        <v>0</v>
      </c>
      <c r="X65" s="61">
        <f>SUMIFS('Ctas Pagar'!$G:$G,'Ctas Pagar'!$J:$J,'Fluxo de Caixa'!$X$6,'Ctas Pagar'!$C:$C,'Fluxo de Caixa'!$A65)</f>
        <v>0</v>
      </c>
      <c r="Y65" s="61">
        <f>SUMIFS('Ctas Pagar'!$G:$G,'Ctas Pagar'!$M:$M,'Fluxo de Caixa'!$Y$6,'Ctas Pagar'!$C:$C,'Fluxo de Caixa'!$A65)</f>
        <v>0</v>
      </c>
      <c r="Z65" s="61">
        <f>SUMIFS('Ctas Pagar'!$G:$G,'Ctas Pagar'!$J:$J,'Fluxo de Caixa'!$Z$6,'Ctas Pagar'!$C:$C,'Fluxo de Caixa'!$A65)</f>
        <v>0</v>
      </c>
      <c r="AA65" s="61">
        <f>SUMIFS('Ctas Pagar'!$G:$G,'Ctas Pagar'!$M:$M,'Fluxo de Caixa'!$AA$6,'Ctas Pagar'!$C:$C,'Fluxo de Caixa'!$A65)</f>
        <v>0</v>
      </c>
      <c r="AB65" s="61">
        <f>SUMIFS('Ctas Pagar'!$G:$G,'Ctas Pagar'!$J:$J,'Fluxo de Caixa'!$AB$6,'Ctas Pagar'!$C:$C,'Fluxo de Caixa'!$A65)</f>
        <v>0</v>
      </c>
      <c r="AC65" s="61">
        <f>SUMIFS('Ctas Pagar'!$G:$G,'Ctas Pagar'!$M:$M,'Fluxo de Caixa'!$AC$6,'Ctas Pagar'!$C:$C,'Fluxo de Caixa'!$A65)</f>
        <v>0</v>
      </c>
      <c r="AD65" s="61">
        <f>SUMIFS('Ctas Pagar'!$G:$G,'Ctas Pagar'!$J:$J,'Fluxo de Caixa'!$AD$6,'Ctas Pagar'!$C:$C,'Fluxo de Caixa'!$A65)</f>
        <v>0</v>
      </c>
      <c r="AE65" s="61">
        <f>SUMIFS('Ctas Pagar'!$G:$G,'Ctas Pagar'!$M:$M,'Fluxo de Caixa'!$AE$6,'Ctas Pagar'!$C:$C,'Fluxo de Caixa'!$A65)</f>
        <v>0</v>
      </c>
      <c r="AF65" s="61">
        <f>SUMIFS('Ctas Pagar'!$G:$G,'Ctas Pagar'!$J:$J,'Fluxo de Caixa'!$AF$6,'Ctas Pagar'!$C:$C,'Fluxo de Caixa'!$A65)</f>
        <v>0</v>
      </c>
      <c r="AG65" s="61">
        <f>SUMIFS('Ctas Pagar'!$G:$G,'Ctas Pagar'!$M:$M,'Fluxo de Caixa'!$AG$6,'Ctas Pagar'!$C:$C,'Fluxo de Caixa'!$A65)</f>
        <v>0</v>
      </c>
      <c r="AH65" s="61">
        <f>SUMIFS('Ctas Pagar'!$G:$G,'Ctas Pagar'!$J:$J,'Fluxo de Caixa'!$AH$6,'Ctas Pagar'!$C:$C,'Fluxo de Caixa'!$A65)</f>
        <v>0</v>
      </c>
      <c r="AI65" s="61">
        <f>SUMIFS('Ctas Pagar'!$G:$G,'Ctas Pagar'!$M:$M,'Fluxo de Caixa'!$AI$6,'Ctas Pagar'!$C:$C,'Fluxo de Caixa'!$A65)</f>
        <v>0</v>
      </c>
      <c r="AJ65" s="61">
        <f>SUMIFS('Ctas Pagar'!$G:$G,'Ctas Pagar'!$J:$J,'Fluxo de Caixa'!$AJ$6,'Ctas Pagar'!$C:$C,'Fluxo de Caixa'!$A65)</f>
        <v>0</v>
      </c>
      <c r="AK65" s="61">
        <f>SUMIFS('Ctas Pagar'!$G:$G,'Ctas Pagar'!$M:$M,'Fluxo de Caixa'!$AK$6,'Ctas Pagar'!$C:$C,'Fluxo de Caixa'!$A65)</f>
        <v>0</v>
      </c>
      <c r="AL65" s="61">
        <f>SUMIFS('Ctas Pagar'!$G:$G,'Ctas Pagar'!$J:$J,'Fluxo de Caixa'!$AL$6,'Ctas Pagar'!$C:$C,'Fluxo de Caixa'!$A65)</f>
        <v>0</v>
      </c>
      <c r="AM65" s="61">
        <f>SUMIFS('Ctas Pagar'!$G:$G,'Ctas Pagar'!$M:$M,'Fluxo de Caixa'!$AM$6,'Ctas Pagar'!$C:$C,'Fluxo de Caixa'!$A65)</f>
        <v>0</v>
      </c>
      <c r="AN65" s="61">
        <f>SUMIFS('Ctas Pagar'!$G:$G,'Ctas Pagar'!$J:$J,'Fluxo de Caixa'!$AN$6,'Ctas Pagar'!$C:$C,'Fluxo de Caixa'!$A65)</f>
        <v>0</v>
      </c>
      <c r="AO65" s="61">
        <f>SUMIFS('Ctas Pagar'!$G:$G,'Ctas Pagar'!$M:$M,'Fluxo de Caixa'!$AO$6,'Ctas Pagar'!$C:$C,'Fluxo de Caixa'!$A65)</f>
        <v>0</v>
      </c>
      <c r="AP65" s="61">
        <f>SUMIFS('Ctas Pagar'!$G:$G,'Ctas Pagar'!$J:$J,'Fluxo de Caixa'!$AP$6,'Ctas Pagar'!$C:$C,'Fluxo de Caixa'!$A65)</f>
        <v>0</v>
      </c>
      <c r="AQ65" s="61">
        <f>SUMIFS('Ctas Pagar'!$G:$G,'Ctas Pagar'!$M:$M,'Fluxo de Caixa'!$AQ$6,'Ctas Pagar'!$C:$C,'Fluxo de Caixa'!$A65)</f>
        <v>0</v>
      </c>
      <c r="AR65" s="61">
        <f>SUMIFS('Ctas Pagar'!$G:$G,'Ctas Pagar'!$J:$J,'Fluxo de Caixa'!$AR$6,'Ctas Pagar'!$C:$C,'Fluxo de Caixa'!$A65)</f>
        <v>0</v>
      </c>
      <c r="AS65" s="61">
        <f>SUMIFS('Ctas Pagar'!$G:$G,'Ctas Pagar'!$M:$M,'Fluxo de Caixa'!$AS$6,'Ctas Pagar'!$C:$C,'Fluxo de Caixa'!$A65)</f>
        <v>0</v>
      </c>
      <c r="AT65" s="61">
        <f>SUMIFS('Ctas Pagar'!$G:$G,'Ctas Pagar'!$J:$J,'Fluxo de Caixa'!$AT$6,'Ctas Pagar'!$C:$C,'Fluxo de Caixa'!$A65)</f>
        <v>0</v>
      </c>
      <c r="AU65" s="61">
        <f>SUMIFS('Ctas Pagar'!$G:$G,'Ctas Pagar'!$M:$M,'Fluxo de Caixa'!$AU$6,'Ctas Pagar'!$C:$C,'Fluxo de Caixa'!$A65)</f>
        <v>0</v>
      </c>
      <c r="AV65" s="61">
        <f>SUMIFS('Ctas Pagar'!$G:$G,'Ctas Pagar'!$J:$J,'Fluxo de Caixa'!$AV$6,'Ctas Pagar'!$C:$C,'Fluxo de Caixa'!$A65)</f>
        <v>0</v>
      </c>
      <c r="AW65" s="61">
        <f>SUMIFS('Ctas Pagar'!$G:$G,'Ctas Pagar'!$M:$M,'Fluxo de Caixa'!$AW$6,'Ctas Pagar'!$C:$C,'Fluxo de Caixa'!$A65)</f>
        <v>0</v>
      </c>
      <c r="AX65" s="61">
        <f>SUMIFS('Ctas Pagar'!$G:$G,'Ctas Pagar'!$J:$J,'Fluxo de Caixa'!$AX$6,'Ctas Pagar'!$C:$C,'Fluxo de Caixa'!$A65)</f>
        <v>0</v>
      </c>
      <c r="AY65" s="61">
        <f>SUMIFS('Ctas Pagar'!$G:$G,'Ctas Pagar'!$M:$M,'Fluxo de Caixa'!$AY$6,'Ctas Pagar'!$C:$C,'Fluxo de Caixa'!$A65)</f>
        <v>0</v>
      </c>
      <c r="AZ65" s="61">
        <f>SUMIFS('Ctas Pagar'!$G:$G,'Ctas Pagar'!$J:$J,'Fluxo de Caixa'!$AZ$6,'Ctas Pagar'!$C:$C,'Fluxo de Caixa'!$A65)</f>
        <v>0</v>
      </c>
      <c r="BA65" s="61">
        <f>SUMIFS('Ctas Pagar'!$G:$G,'Ctas Pagar'!$M:$M,'Fluxo de Caixa'!$BA$6,'Ctas Pagar'!$C:$C,'Fluxo de Caixa'!$A65)</f>
        <v>0</v>
      </c>
      <c r="BB65" s="61">
        <f>SUMIFS('Ctas Pagar'!$G:$G,'Ctas Pagar'!$J:$J,'Fluxo de Caixa'!$BB$6,'Ctas Pagar'!$C:$C,'Fluxo de Caixa'!$A65)</f>
        <v>0</v>
      </c>
      <c r="BC65" s="61">
        <f>SUMIFS('Ctas Pagar'!$G:$G,'Ctas Pagar'!$M:$M,'Fluxo de Caixa'!$BC$6,'Ctas Pagar'!$C:$C,'Fluxo de Caixa'!$A65)</f>
        <v>0</v>
      </c>
      <c r="BD65" s="61">
        <f>SUMIFS('Ctas Pagar'!$G:$G,'Ctas Pagar'!$J:$J,'Fluxo de Caixa'!$BD$6,'Ctas Pagar'!$C:$C,'Fluxo de Caixa'!$A65)</f>
        <v>0</v>
      </c>
      <c r="BE65" s="61">
        <f>SUMIFS('Ctas Pagar'!$G:$G,'Ctas Pagar'!$M:$M,'Fluxo de Caixa'!$BE$6,'Ctas Pagar'!$C:$C,'Fluxo de Caixa'!$A65)</f>
        <v>0</v>
      </c>
      <c r="BF65" s="61">
        <f>SUMIFS('Ctas Pagar'!$G:$G,'Ctas Pagar'!$J:$J,'Fluxo de Caixa'!$BF$6,'Ctas Pagar'!$C:$C,'Fluxo de Caixa'!$A65)</f>
        <v>0</v>
      </c>
      <c r="BG65" s="61">
        <f>SUMIFS('Ctas Pagar'!$G:$G,'Ctas Pagar'!$M:$M,'Fluxo de Caixa'!$BG$6,'Ctas Pagar'!$C:$C,'Fluxo de Caixa'!$A65)</f>
        <v>0</v>
      </c>
      <c r="BH65" s="61">
        <f>SUMIFS('Ctas Pagar'!$G:$G,'Ctas Pagar'!$J:$J,'Fluxo de Caixa'!$BH$6,'Ctas Pagar'!$C:$C,'Fluxo de Caixa'!$A65)</f>
        <v>0</v>
      </c>
      <c r="BI65" s="61">
        <f>SUMIFS('Ctas Pagar'!$G:$G,'Ctas Pagar'!$M:$M,'Fluxo de Caixa'!$BI$6,'Ctas Pagar'!$C:$C,'Fluxo de Caixa'!$A65)</f>
        <v>0</v>
      </c>
      <c r="BJ65" s="61">
        <f>SUMIFS('Ctas Pagar'!$G:$G,'Ctas Pagar'!$J:$J,'Fluxo de Caixa'!$BJ$6,'Ctas Pagar'!$C:$C,'Fluxo de Caixa'!$A65)</f>
        <v>0</v>
      </c>
      <c r="BK65" s="61">
        <f>SUMIFS('Ctas Pagar'!$G:$G,'Ctas Pagar'!$M:$M,'Fluxo de Caixa'!$BK$6,'Ctas Pagar'!$C:$C,'Fluxo de Caixa'!$A65)</f>
        <v>0</v>
      </c>
      <c r="BL65" s="61">
        <f>SUMIFS('Ctas Pagar'!$G:$G,'Ctas Pagar'!$J:$J,'Fluxo de Caixa'!$BL$6,'Ctas Pagar'!$C:$C,'Fluxo de Caixa'!$A65)</f>
        <v>0</v>
      </c>
      <c r="BM65" s="61">
        <f>SUMIFS('Ctas Pagar'!$G:$G,'Ctas Pagar'!$M:$M,'Fluxo de Caixa'!$BM$6,'Ctas Pagar'!$C:$C,'Fluxo de Caixa'!$A65)</f>
        <v>0</v>
      </c>
      <c r="BN65" s="71"/>
      <c r="BO65" s="71"/>
      <c r="BP65" s="71"/>
      <c r="BQ65" s="71"/>
      <c r="BR65" s="71"/>
    </row>
    <row r="66" spans="1:70">
      <c r="A66" s="29" t="str">
        <f>'Plano de Contas'!A78</f>
        <v>5.3.1 Salário de Funcionários</v>
      </c>
      <c r="B66" s="60">
        <f>SUMIFS('Ctas Pagar'!$G:$G,'Ctas Pagar'!$J:$J,'Fluxo de Caixa'!$B$6,'Ctas Pagar'!$C:$C,'Fluxo de Caixa'!$A66)</f>
        <v>0</v>
      </c>
      <c r="C66" s="61">
        <f>SUMIFS('Ctas Pagar'!$G:$G,'Ctas Pagar'!$M:$M,'Fluxo de Caixa'!$C$6,'Ctas Pagar'!$C:$C,'Fluxo de Caixa'!$A66)</f>
        <v>1000</v>
      </c>
      <c r="D66" s="61">
        <f>SUMIFS('Ctas Pagar'!$G:$G,'Ctas Pagar'!$J:$J,'Fluxo de Caixa'!$D$6,'Ctas Pagar'!$C:$C,'Fluxo de Caixa'!$A66)</f>
        <v>0</v>
      </c>
      <c r="E66" s="61">
        <f>SUMIFS('Ctas Pagar'!$G:$G,'Ctas Pagar'!$M:$M,'Fluxo de Caixa'!$E$6,'Ctas Pagar'!$C:$C,'Fluxo de Caixa'!$A66)</f>
        <v>0</v>
      </c>
      <c r="F66" s="61">
        <f>SUMIFS('Ctas Pagar'!$G:$G,'Ctas Pagar'!$J:$J,'Fluxo de Caixa'!$F$6,'Ctas Pagar'!$C:$C,'Fluxo de Caixa'!$A66)</f>
        <v>0</v>
      </c>
      <c r="G66" s="61">
        <f>SUMIFS('Ctas Pagar'!$G:$G,'Ctas Pagar'!$M:$M,'Fluxo de Caixa'!$G$6,'Ctas Pagar'!$C:$C,'Fluxo de Caixa'!$A66)</f>
        <v>0</v>
      </c>
      <c r="H66" s="61">
        <f>SUMIFS('Ctas Pagar'!$G:$G,'Ctas Pagar'!$J:$J,'Fluxo de Caixa'!$H$6,'Ctas Pagar'!$C:$C,'Fluxo de Caixa'!$A66)</f>
        <v>0</v>
      </c>
      <c r="I66" s="61">
        <f>SUMIFS('Ctas Pagar'!$G:$G,'Ctas Pagar'!$M:$M,'Fluxo de Caixa'!$I$6,'Ctas Pagar'!$C:$C,'Fluxo de Caixa'!$A66)</f>
        <v>0</v>
      </c>
      <c r="J66" s="61">
        <f>SUMIFS('Ctas Pagar'!$G:$G,'Ctas Pagar'!$J:$J,'Fluxo de Caixa'!$J$6,'Ctas Pagar'!$C:$C,'Fluxo de Caixa'!$A66)</f>
        <v>0</v>
      </c>
      <c r="K66" s="61">
        <f>SUMIFS('Ctas Pagar'!$G:$G,'Ctas Pagar'!$M:$M,'Fluxo de Caixa'!$K$6,'Ctas Pagar'!$C:$C,'Fluxo de Caixa'!$A66)</f>
        <v>0</v>
      </c>
      <c r="L66" s="61">
        <f>SUMIFS('Ctas Pagar'!$G:$G,'Ctas Pagar'!$J:$J,'Fluxo de Caixa'!$L$6,'Ctas Pagar'!$C:$C,'Fluxo de Caixa'!$A66)</f>
        <v>0</v>
      </c>
      <c r="M66" s="61">
        <f>SUMIFS('Ctas Pagar'!$G:$G,'Ctas Pagar'!$M:$M,'Fluxo de Caixa'!$M$6,'Ctas Pagar'!$C:$C,'Fluxo de Caixa'!$A66)</f>
        <v>0</v>
      </c>
      <c r="N66" s="61">
        <f>SUMIFS('Ctas Pagar'!$G:$G,'Ctas Pagar'!$J:$J,'Fluxo de Caixa'!$N$6,'Ctas Pagar'!$C:$C,'Fluxo de Caixa'!$A66)</f>
        <v>0</v>
      </c>
      <c r="O66" s="61">
        <f>SUMIFS('Ctas Pagar'!$G:$G,'Ctas Pagar'!$M:$M,'Fluxo de Caixa'!$O$6,'Ctas Pagar'!$C:$C,'Fluxo de Caixa'!$A66)</f>
        <v>0</v>
      </c>
      <c r="P66" s="61">
        <f>SUMIFS('Ctas Pagar'!$G:$G,'Ctas Pagar'!$J:$J,'Fluxo de Caixa'!$P$6,'Ctas Pagar'!$C:$C,'Fluxo de Caixa'!$A66)</f>
        <v>0</v>
      </c>
      <c r="Q66" s="61">
        <f>SUMIFS('Ctas Pagar'!$G:$G,'Ctas Pagar'!$M:$M,'Fluxo de Caixa'!$Q$6,'Ctas Pagar'!$C:$C,'Fluxo de Caixa'!$A66)</f>
        <v>0</v>
      </c>
      <c r="R66" s="61">
        <f>SUMIFS('Ctas Pagar'!$G:$G,'Ctas Pagar'!$J:$J,'Fluxo de Caixa'!$R$6,'Ctas Pagar'!$C:$C,'Fluxo de Caixa'!$A66)</f>
        <v>0</v>
      </c>
      <c r="S66" s="61">
        <f>SUMIFS('Ctas Pagar'!$G:$G,'Ctas Pagar'!$M:$M,'Fluxo de Caixa'!$S$6,'Ctas Pagar'!$C:$C,'Fluxo de Caixa'!$A66)</f>
        <v>0</v>
      </c>
      <c r="T66" s="61">
        <f>SUMIFS('Ctas Pagar'!$G:$G,'Ctas Pagar'!$J:$J,'Fluxo de Caixa'!$T$6,'Ctas Pagar'!$C:$C,'Fluxo de Caixa'!$A66)</f>
        <v>0</v>
      </c>
      <c r="U66" s="61">
        <f>SUMIFS('Ctas Pagar'!$G:$G,'Ctas Pagar'!$M:$M,'Fluxo de Caixa'!$U$6,'Ctas Pagar'!$C:$C,'Fluxo de Caixa'!$A66)</f>
        <v>0</v>
      </c>
      <c r="V66" s="61">
        <f>SUMIFS('Ctas Pagar'!$G:$G,'Ctas Pagar'!$J:$J,'Fluxo de Caixa'!$V$6,'Ctas Pagar'!$C:$C,'Fluxo de Caixa'!$A66)</f>
        <v>0</v>
      </c>
      <c r="W66" s="61">
        <f>SUMIFS('Ctas Pagar'!$G:$G,'Ctas Pagar'!$M:$M,'Fluxo de Caixa'!$W$6,'Ctas Pagar'!$C:$C,'Fluxo de Caixa'!$A66)</f>
        <v>0</v>
      </c>
      <c r="X66" s="61">
        <f>SUMIFS('Ctas Pagar'!$G:$G,'Ctas Pagar'!$J:$J,'Fluxo de Caixa'!$X$6,'Ctas Pagar'!$C:$C,'Fluxo de Caixa'!$A66)</f>
        <v>0</v>
      </c>
      <c r="Y66" s="61">
        <f>SUMIFS('Ctas Pagar'!$G:$G,'Ctas Pagar'!$M:$M,'Fluxo de Caixa'!$Y$6,'Ctas Pagar'!$C:$C,'Fluxo de Caixa'!$A66)</f>
        <v>0</v>
      </c>
      <c r="Z66" s="61">
        <f>SUMIFS('Ctas Pagar'!$G:$G,'Ctas Pagar'!$J:$J,'Fluxo de Caixa'!$Z$6,'Ctas Pagar'!$C:$C,'Fluxo de Caixa'!$A66)</f>
        <v>0</v>
      </c>
      <c r="AA66" s="61">
        <f>SUMIFS('Ctas Pagar'!$G:$G,'Ctas Pagar'!$M:$M,'Fluxo de Caixa'!$AA$6,'Ctas Pagar'!$C:$C,'Fluxo de Caixa'!$A66)</f>
        <v>0</v>
      </c>
      <c r="AB66" s="61">
        <f>SUMIFS('Ctas Pagar'!$G:$G,'Ctas Pagar'!$J:$J,'Fluxo de Caixa'!$AB$6,'Ctas Pagar'!$C:$C,'Fluxo de Caixa'!$A66)</f>
        <v>0</v>
      </c>
      <c r="AC66" s="61">
        <f>SUMIFS('Ctas Pagar'!$G:$G,'Ctas Pagar'!$M:$M,'Fluxo de Caixa'!$AC$6,'Ctas Pagar'!$C:$C,'Fluxo de Caixa'!$A66)</f>
        <v>0</v>
      </c>
      <c r="AD66" s="61">
        <f>SUMIFS('Ctas Pagar'!$G:$G,'Ctas Pagar'!$J:$J,'Fluxo de Caixa'!$AD$6,'Ctas Pagar'!$C:$C,'Fluxo de Caixa'!$A66)</f>
        <v>0</v>
      </c>
      <c r="AE66" s="61">
        <f>SUMIFS('Ctas Pagar'!$G:$G,'Ctas Pagar'!$M:$M,'Fluxo de Caixa'!$AE$6,'Ctas Pagar'!$C:$C,'Fluxo de Caixa'!$A66)</f>
        <v>0</v>
      </c>
      <c r="AF66" s="61">
        <f>SUMIFS('Ctas Pagar'!$G:$G,'Ctas Pagar'!$J:$J,'Fluxo de Caixa'!$AF$6,'Ctas Pagar'!$C:$C,'Fluxo de Caixa'!$A66)</f>
        <v>0</v>
      </c>
      <c r="AG66" s="61">
        <f>SUMIFS('Ctas Pagar'!$G:$G,'Ctas Pagar'!$M:$M,'Fluxo de Caixa'!$AG$6,'Ctas Pagar'!$C:$C,'Fluxo de Caixa'!$A66)</f>
        <v>0</v>
      </c>
      <c r="AH66" s="61">
        <f>SUMIFS('Ctas Pagar'!$G:$G,'Ctas Pagar'!$J:$J,'Fluxo de Caixa'!$AH$6,'Ctas Pagar'!$C:$C,'Fluxo de Caixa'!$A66)</f>
        <v>0</v>
      </c>
      <c r="AI66" s="61">
        <f>SUMIFS('Ctas Pagar'!$G:$G,'Ctas Pagar'!$M:$M,'Fluxo de Caixa'!$AI$6,'Ctas Pagar'!$C:$C,'Fluxo de Caixa'!$A66)</f>
        <v>0</v>
      </c>
      <c r="AJ66" s="61">
        <f>SUMIFS('Ctas Pagar'!$G:$G,'Ctas Pagar'!$J:$J,'Fluxo de Caixa'!$AJ$6,'Ctas Pagar'!$C:$C,'Fluxo de Caixa'!$A66)</f>
        <v>0</v>
      </c>
      <c r="AK66" s="61">
        <f>SUMIFS('Ctas Pagar'!$G:$G,'Ctas Pagar'!$M:$M,'Fluxo de Caixa'!$AK$6,'Ctas Pagar'!$C:$C,'Fluxo de Caixa'!$A66)</f>
        <v>0</v>
      </c>
      <c r="AL66" s="61">
        <f>SUMIFS('Ctas Pagar'!$G:$G,'Ctas Pagar'!$J:$J,'Fluxo de Caixa'!$AL$6,'Ctas Pagar'!$C:$C,'Fluxo de Caixa'!$A66)</f>
        <v>0</v>
      </c>
      <c r="AM66" s="61">
        <f>SUMIFS('Ctas Pagar'!$G:$G,'Ctas Pagar'!$M:$M,'Fluxo de Caixa'!$AM$6,'Ctas Pagar'!$C:$C,'Fluxo de Caixa'!$A66)</f>
        <v>0</v>
      </c>
      <c r="AN66" s="61">
        <f>SUMIFS('Ctas Pagar'!$G:$G,'Ctas Pagar'!$J:$J,'Fluxo de Caixa'!$AN$6,'Ctas Pagar'!$C:$C,'Fluxo de Caixa'!$A66)</f>
        <v>0</v>
      </c>
      <c r="AO66" s="61">
        <f>SUMIFS('Ctas Pagar'!$G:$G,'Ctas Pagar'!$M:$M,'Fluxo de Caixa'!$AO$6,'Ctas Pagar'!$C:$C,'Fluxo de Caixa'!$A66)</f>
        <v>0</v>
      </c>
      <c r="AP66" s="61">
        <f>SUMIFS('Ctas Pagar'!$G:$G,'Ctas Pagar'!$J:$J,'Fluxo de Caixa'!$AP$6,'Ctas Pagar'!$C:$C,'Fluxo de Caixa'!$A66)</f>
        <v>0</v>
      </c>
      <c r="AQ66" s="61">
        <f>SUMIFS('Ctas Pagar'!$G:$G,'Ctas Pagar'!$M:$M,'Fluxo de Caixa'!$AQ$6,'Ctas Pagar'!$C:$C,'Fluxo de Caixa'!$A66)</f>
        <v>0</v>
      </c>
      <c r="AR66" s="61">
        <f>SUMIFS('Ctas Pagar'!$G:$G,'Ctas Pagar'!$J:$J,'Fluxo de Caixa'!$AR$6,'Ctas Pagar'!$C:$C,'Fluxo de Caixa'!$A66)</f>
        <v>0</v>
      </c>
      <c r="AS66" s="61">
        <f>SUMIFS('Ctas Pagar'!$G:$G,'Ctas Pagar'!$M:$M,'Fluxo de Caixa'!$AS$6,'Ctas Pagar'!$C:$C,'Fluxo de Caixa'!$A66)</f>
        <v>0</v>
      </c>
      <c r="AT66" s="61">
        <f>SUMIFS('Ctas Pagar'!$G:$G,'Ctas Pagar'!$J:$J,'Fluxo de Caixa'!$AT$6,'Ctas Pagar'!$C:$C,'Fluxo de Caixa'!$A66)</f>
        <v>0</v>
      </c>
      <c r="AU66" s="61">
        <f>SUMIFS('Ctas Pagar'!$G:$G,'Ctas Pagar'!$M:$M,'Fluxo de Caixa'!$AU$6,'Ctas Pagar'!$C:$C,'Fluxo de Caixa'!$A66)</f>
        <v>0</v>
      </c>
      <c r="AV66" s="61">
        <f>SUMIFS('Ctas Pagar'!$G:$G,'Ctas Pagar'!$J:$J,'Fluxo de Caixa'!$AV$6,'Ctas Pagar'!$C:$C,'Fluxo de Caixa'!$A66)</f>
        <v>0</v>
      </c>
      <c r="AW66" s="61">
        <f>SUMIFS('Ctas Pagar'!$G:$G,'Ctas Pagar'!$M:$M,'Fluxo de Caixa'!$AW$6,'Ctas Pagar'!$C:$C,'Fluxo de Caixa'!$A66)</f>
        <v>0</v>
      </c>
      <c r="AX66" s="61">
        <f>SUMIFS('Ctas Pagar'!$G:$G,'Ctas Pagar'!$J:$J,'Fluxo de Caixa'!$AX$6,'Ctas Pagar'!$C:$C,'Fluxo de Caixa'!$A66)</f>
        <v>0</v>
      </c>
      <c r="AY66" s="61">
        <f>SUMIFS('Ctas Pagar'!$G:$G,'Ctas Pagar'!$M:$M,'Fluxo de Caixa'!$AY$6,'Ctas Pagar'!$C:$C,'Fluxo de Caixa'!$A66)</f>
        <v>0</v>
      </c>
      <c r="AZ66" s="61">
        <f>SUMIFS('Ctas Pagar'!$G:$G,'Ctas Pagar'!$J:$J,'Fluxo de Caixa'!$AZ$6,'Ctas Pagar'!$C:$C,'Fluxo de Caixa'!$A66)</f>
        <v>0</v>
      </c>
      <c r="BA66" s="61">
        <f>SUMIFS('Ctas Pagar'!$G:$G,'Ctas Pagar'!$M:$M,'Fluxo de Caixa'!$BA$6,'Ctas Pagar'!$C:$C,'Fluxo de Caixa'!$A66)</f>
        <v>0</v>
      </c>
      <c r="BB66" s="61">
        <f>SUMIFS('Ctas Pagar'!$G:$G,'Ctas Pagar'!$J:$J,'Fluxo de Caixa'!$BB$6,'Ctas Pagar'!$C:$C,'Fluxo de Caixa'!$A66)</f>
        <v>0</v>
      </c>
      <c r="BC66" s="61">
        <f>SUMIFS('Ctas Pagar'!$G:$G,'Ctas Pagar'!$M:$M,'Fluxo de Caixa'!$BC$6,'Ctas Pagar'!$C:$C,'Fluxo de Caixa'!$A66)</f>
        <v>0</v>
      </c>
      <c r="BD66" s="61">
        <f>SUMIFS('Ctas Pagar'!$G:$G,'Ctas Pagar'!$J:$J,'Fluxo de Caixa'!$BD$6,'Ctas Pagar'!$C:$C,'Fluxo de Caixa'!$A66)</f>
        <v>0</v>
      </c>
      <c r="BE66" s="61">
        <f>SUMIFS('Ctas Pagar'!$G:$G,'Ctas Pagar'!$M:$M,'Fluxo de Caixa'!$BE$6,'Ctas Pagar'!$C:$C,'Fluxo de Caixa'!$A66)</f>
        <v>0</v>
      </c>
      <c r="BF66" s="61">
        <f>SUMIFS('Ctas Pagar'!$G:$G,'Ctas Pagar'!$J:$J,'Fluxo de Caixa'!$BF$6,'Ctas Pagar'!$C:$C,'Fluxo de Caixa'!$A66)</f>
        <v>0</v>
      </c>
      <c r="BG66" s="61">
        <f>SUMIFS('Ctas Pagar'!$G:$G,'Ctas Pagar'!$M:$M,'Fluxo de Caixa'!$BG$6,'Ctas Pagar'!$C:$C,'Fluxo de Caixa'!$A66)</f>
        <v>0</v>
      </c>
      <c r="BH66" s="61">
        <f>SUMIFS('Ctas Pagar'!$G:$G,'Ctas Pagar'!$J:$J,'Fluxo de Caixa'!$BH$6,'Ctas Pagar'!$C:$C,'Fluxo de Caixa'!$A66)</f>
        <v>0</v>
      </c>
      <c r="BI66" s="61">
        <f>SUMIFS('Ctas Pagar'!$G:$G,'Ctas Pagar'!$M:$M,'Fluxo de Caixa'!$BI$6,'Ctas Pagar'!$C:$C,'Fluxo de Caixa'!$A66)</f>
        <v>0</v>
      </c>
      <c r="BJ66" s="61">
        <f>SUMIFS('Ctas Pagar'!$G:$G,'Ctas Pagar'!$J:$J,'Fluxo de Caixa'!$BJ$6,'Ctas Pagar'!$C:$C,'Fluxo de Caixa'!$A66)</f>
        <v>0</v>
      </c>
      <c r="BK66" s="61">
        <f>SUMIFS('Ctas Pagar'!$G:$G,'Ctas Pagar'!$M:$M,'Fluxo de Caixa'!$BK$6,'Ctas Pagar'!$C:$C,'Fluxo de Caixa'!$A66)</f>
        <v>0</v>
      </c>
      <c r="BL66" s="61">
        <f>SUMIFS('Ctas Pagar'!$G:$G,'Ctas Pagar'!$J:$J,'Fluxo de Caixa'!$BL$6,'Ctas Pagar'!$C:$C,'Fluxo de Caixa'!$A66)</f>
        <v>0</v>
      </c>
      <c r="BM66" s="61">
        <f>SUMIFS('Ctas Pagar'!$G:$G,'Ctas Pagar'!$M:$M,'Fluxo de Caixa'!$BM$6,'Ctas Pagar'!$C:$C,'Fluxo de Caixa'!$A66)</f>
        <v>0</v>
      </c>
      <c r="BN66" s="71"/>
      <c r="BO66" s="71"/>
      <c r="BP66" s="71"/>
      <c r="BQ66" s="71"/>
      <c r="BR66" s="71"/>
    </row>
    <row r="67" spans="1:70">
      <c r="A67" s="29" t="str">
        <f>'Plano de Contas'!A79</f>
        <v>5.3.2 Bolsa de Estágio</v>
      </c>
      <c r="B67" s="60">
        <f>SUMIFS('Ctas Pagar'!$G:$G,'Ctas Pagar'!$J:$J,'Fluxo de Caixa'!$B$6,'Ctas Pagar'!$C:$C,'Fluxo de Caixa'!$A67)</f>
        <v>1000</v>
      </c>
      <c r="C67" s="61">
        <f>SUMIFS('Ctas Pagar'!$G:$G,'Ctas Pagar'!$M:$M,'Fluxo de Caixa'!$C$6,'Ctas Pagar'!$C:$C,'Fluxo de Caixa'!$A67)</f>
        <v>1000</v>
      </c>
      <c r="D67" s="61">
        <f>SUMIFS('Ctas Pagar'!$G:$G,'Ctas Pagar'!$J:$J,'Fluxo de Caixa'!$D$6,'Ctas Pagar'!$C:$C,'Fluxo de Caixa'!$A67)</f>
        <v>0</v>
      </c>
      <c r="E67" s="61">
        <f>SUMIFS('Ctas Pagar'!$G:$G,'Ctas Pagar'!$M:$M,'Fluxo de Caixa'!$E$6,'Ctas Pagar'!$C:$C,'Fluxo de Caixa'!$A67)</f>
        <v>0</v>
      </c>
      <c r="F67" s="61">
        <f>SUMIFS('Ctas Pagar'!$G:$G,'Ctas Pagar'!$J:$J,'Fluxo de Caixa'!$F$6,'Ctas Pagar'!$C:$C,'Fluxo de Caixa'!$A67)</f>
        <v>0</v>
      </c>
      <c r="G67" s="61">
        <f>SUMIFS('Ctas Pagar'!$G:$G,'Ctas Pagar'!$M:$M,'Fluxo de Caixa'!$G$6,'Ctas Pagar'!$C:$C,'Fluxo de Caixa'!$A67)</f>
        <v>0</v>
      </c>
      <c r="H67" s="61">
        <f>SUMIFS('Ctas Pagar'!$G:$G,'Ctas Pagar'!$J:$J,'Fluxo de Caixa'!$H$6,'Ctas Pagar'!$C:$C,'Fluxo de Caixa'!$A67)</f>
        <v>0</v>
      </c>
      <c r="I67" s="61">
        <f>SUMIFS('Ctas Pagar'!$G:$G,'Ctas Pagar'!$M:$M,'Fluxo de Caixa'!$I$6,'Ctas Pagar'!$C:$C,'Fluxo de Caixa'!$A67)</f>
        <v>0</v>
      </c>
      <c r="J67" s="61">
        <f>SUMIFS('Ctas Pagar'!$G:$G,'Ctas Pagar'!$J:$J,'Fluxo de Caixa'!$J$6,'Ctas Pagar'!$C:$C,'Fluxo de Caixa'!$A67)</f>
        <v>0</v>
      </c>
      <c r="K67" s="61">
        <f>SUMIFS('Ctas Pagar'!$G:$G,'Ctas Pagar'!$M:$M,'Fluxo de Caixa'!$K$6,'Ctas Pagar'!$C:$C,'Fluxo de Caixa'!$A67)</f>
        <v>0</v>
      </c>
      <c r="L67" s="61">
        <f>SUMIFS('Ctas Pagar'!$G:$G,'Ctas Pagar'!$J:$J,'Fluxo de Caixa'!$L$6,'Ctas Pagar'!$C:$C,'Fluxo de Caixa'!$A67)</f>
        <v>0</v>
      </c>
      <c r="M67" s="61">
        <f>SUMIFS('Ctas Pagar'!$G:$G,'Ctas Pagar'!$M:$M,'Fluxo de Caixa'!$M$6,'Ctas Pagar'!$C:$C,'Fluxo de Caixa'!$A67)</f>
        <v>0</v>
      </c>
      <c r="N67" s="61">
        <f>SUMIFS('Ctas Pagar'!$G:$G,'Ctas Pagar'!$J:$J,'Fluxo de Caixa'!$N$6,'Ctas Pagar'!$C:$C,'Fluxo de Caixa'!$A67)</f>
        <v>0</v>
      </c>
      <c r="O67" s="61">
        <f>SUMIFS('Ctas Pagar'!$G:$G,'Ctas Pagar'!$M:$M,'Fluxo de Caixa'!$O$6,'Ctas Pagar'!$C:$C,'Fluxo de Caixa'!$A67)</f>
        <v>0</v>
      </c>
      <c r="P67" s="61">
        <f>SUMIFS('Ctas Pagar'!$G:$G,'Ctas Pagar'!$J:$J,'Fluxo de Caixa'!$P$6,'Ctas Pagar'!$C:$C,'Fluxo de Caixa'!$A67)</f>
        <v>0</v>
      </c>
      <c r="Q67" s="61">
        <f>SUMIFS('Ctas Pagar'!$G:$G,'Ctas Pagar'!$M:$M,'Fluxo de Caixa'!$Q$6,'Ctas Pagar'!$C:$C,'Fluxo de Caixa'!$A67)</f>
        <v>0</v>
      </c>
      <c r="R67" s="61">
        <f>SUMIFS('Ctas Pagar'!$G:$G,'Ctas Pagar'!$J:$J,'Fluxo de Caixa'!$R$6,'Ctas Pagar'!$C:$C,'Fluxo de Caixa'!$A67)</f>
        <v>0</v>
      </c>
      <c r="S67" s="61">
        <f>SUMIFS('Ctas Pagar'!$G:$G,'Ctas Pagar'!$M:$M,'Fluxo de Caixa'!$S$6,'Ctas Pagar'!$C:$C,'Fluxo de Caixa'!$A67)</f>
        <v>0</v>
      </c>
      <c r="T67" s="61">
        <f>SUMIFS('Ctas Pagar'!$G:$G,'Ctas Pagar'!$J:$J,'Fluxo de Caixa'!$T$6,'Ctas Pagar'!$C:$C,'Fluxo de Caixa'!$A67)</f>
        <v>0</v>
      </c>
      <c r="U67" s="61">
        <f>SUMIFS('Ctas Pagar'!$G:$G,'Ctas Pagar'!$M:$M,'Fluxo de Caixa'!$U$6,'Ctas Pagar'!$C:$C,'Fluxo de Caixa'!$A67)</f>
        <v>0</v>
      </c>
      <c r="V67" s="61">
        <f>SUMIFS('Ctas Pagar'!$G:$G,'Ctas Pagar'!$J:$J,'Fluxo de Caixa'!$V$6,'Ctas Pagar'!$C:$C,'Fluxo de Caixa'!$A67)</f>
        <v>0</v>
      </c>
      <c r="W67" s="61">
        <f>SUMIFS('Ctas Pagar'!$G:$G,'Ctas Pagar'!$M:$M,'Fluxo de Caixa'!$W$6,'Ctas Pagar'!$C:$C,'Fluxo de Caixa'!$A67)</f>
        <v>0</v>
      </c>
      <c r="X67" s="61">
        <f>SUMIFS('Ctas Pagar'!$G:$G,'Ctas Pagar'!$J:$J,'Fluxo de Caixa'!$X$6,'Ctas Pagar'!$C:$C,'Fluxo de Caixa'!$A67)</f>
        <v>0</v>
      </c>
      <c r="Y67" s="61">
        <f>SUMIFS('Ctas Pagar'!$G:$G,'Ctas Pagar'!$M:$M,'Fluxo de Caixa'!$Y$6,'Ctas Pagar'!$C:$C,'Fluxo de Caixa'!$A67)</f>
        <v>0</v>
      </c>
      <c r="Z67" s="61">
        <f>SUMIFS('Ctas Pagar'!$G:$G,'Ctas Pagar'!$J:$J,'Fluxo de Caixa'!$Z$6,'Ctas Pagar'!$C:$C,'Fluxo de Caixa'!$A67)</f>
        <v>0</v>
      </c>
      <c r="AA67" s="61">
        <f>SUMIFS('Ctas Pagar'!$G:$G,'Ctas Pagar'!$M:$M,'Fluxo de Caixa'!$AA$6,'Ctas Pagar'!$C:$C,'Fluxo de Caixa'!$A67)</f>
        <v>0</v>
      </c>
      <c r="AB67" s="61">
        <f>SUMIFS('Ctas Pagar'!$G:$G,'Ctas Pagar'!$J:$J,'Fluxo de Caixa'!$AB$6,'Ctas Pagar'!$C:$C,'Fluxo de Caixa'!$A67)</f>
        <v>0</v>
      </c>
      <c r="AC67" s="61">
        <f>SUMIFS('Ctas Pagar'!$G:$G,'Ctas Pagar'!$M:$M,'Fluxo de Caixa'!$AC$6,'Ctas Pagar'!$C:$C,'Fluxo de Caixa'!$A67)</f>
        <v>0</v>
      </c>
      <c r="AD67" s="61">
        <f>SUMIFS('Ctas Pagar'!$G:$G,'Ctas Pagar'!$J:$J,'Fluxo de Caixa'!$AD$6,'Ctas Pagar'!$C:$C,'Fluxo de Caixa'!$A67)</f>
        <v>0</v>
      </c>
      <c r="AE67" s="61">
        <f>SUMIFS('Ctas Pagar'!$G:$G,'Ctas Pagar'!$M:$M,'Fluxo de Caixa'!$AE$6,'Ctas Pagar'!$C:$C,'Fluxo de Caixa'!$A67)</f>
        <v>0</v>
      </c>
      <c r="AF67" s="61">
        <f>SUMIFS('Ctas Pagar'!$G:$G,'Ctas Pagar'!$J:$J,'Fluxo de Caixa'!$AF$6,'Ctas Pagar'!$C:$C,'Fluxo de Caixa'!$A67)</f>
        <v>0</v>
      </c>
      <c r="AG67" s="61">
        <f>SUMIFS('Ctas Pagar'!$G:$G,'Ctas Pagar'!$M:$M,'Fluxo de Caixa'!$AG$6,'Ctas Pagar'!$C:$C,'Fluxo de Caixa'!$A67)</f>
        <v>0</v>
      </c>
      <c r="AH67" s="61">
        <f>SUMIFS('Ctas Pagar'!$G:$G,'Ctas Pagar'!$J:$J,'Fluxo de Caixa'!$AH$6,'Ctas Pagar'!$C:$C,'Fluxo de Caixa'!$A67)</f>
        <v>0</v>
      </c>
      <c r="AI67" s="61">
        <f>SUMIFS('Ctas Pagar'!$G:$G,'Ctas Pagar'!$M:$M,'Fluxo de Caixa'!$AI$6,'Ctas Pagar'!$C:$C,'Fluxo de Caixa'!$A67)</f>
        <v>0</v>
      </c>
      <c r="AJ67" s="61">
        <f>SUMIFS('Ctas Pagar'!$G:$G,'Ctas Pagar'!$J:$J,'Fluxo de Caixa'!$AJ$6,'Ctas Pagar'!$C:$C,'Fluxo de Caixa'!$A67)</f>
        <v>0</v>
      </c>
      <c r="AK67" s="61">
        <f>SUMIFS('Ctas Pagar'!$G:$G,'Ctas Pagar'!$M:$M,'Fluxo de Caixa'!$AK$6,'Ctas Pagar'!$C:$C,'Fluxo de Caixa'!$A67)</f>
        <v>0</v>
      </c>
      <c r="AL67" s="61">
        <f>SUMIFS('Ctas Pagar'!$G:$G,'Ctas Pagar'!$J:$J,'Fluxo de Caixa'!$AL$6,'Ctas Pagar'!$C:$C,'Fluxo de Caixa'!$A67)</f>
        <v>0</v>
      </c>
      <c r="AM67" s="61">
        <f>SUMIFS('Ctas Pagar'!$G:$G,'Ctas Pagar'!$M:$M,'Fluxo de Caixa'!$AM$6,'Ctas Pagar'!$C:$C,'Fluxo de Caixa'!$A67)</f>
        <v>0</v>
      </c>
      <c r="AN67" s="61">
        <f>SUMIFS('Ctas Pagar'!$G:$G,'Ctas Pagar'!$J:$J,'Fluxo de Caixa'!$AN$6,'Ctas Pagar'!$C:$C,'Fluxo de Caixa'!$A67)</f>
        <v>0</v>
      </c>
      <c r="AO67" s="61">
        <f>SUMIFS('Ctas Pagar'!$G:$G,'Ctas Pagar'!$M:$M,'Fluxo de Caixa'!$AO$6,'Ctas Pagar'!$C:$C,'Fluxo de Caixa'!$A67)</f>
        <v>0</v>
      </c>
      <c r="AP67" s="61">
        <f>SUMIFS('Ctas Pagar'!$G:$G,'Ctas Pagar'!$J:$J,'Fluxo de Caixa'!$AP$6,'Ctas Pagar'!$C:$C,'Fluxo de Caixa'!$A67)</f>
        <v>0</v>
      </c>
      <c r="AQ67" s="61">
        <f>SUMIFS('Ctas Pagar'!$G:$G,'Ctas Pagar'!$M:$M,'Fluxo de Caixa'!$AQ$6,'Ctas Pagar'!$C:$C,'Fluxo de Caixa'!$A67)</f>
        <v>0</v>
      </c>
      <c r="AR67" s="61">
        <f>SUMIFS('Ctas Pagar'!$G:$G,'Ctas Pagar'!$J:$J,'Fluxo de Caixa'!$AR$6,'Ctas Pagar'!$C:$C,'Fluxo de Caixa'!$A67)</f>
        <v>0</v>
      </c>
      <c r="AS67" s="61">
        <f>SUMIFS('Ctas Pagar'!$G:$G,'Ctas Pagar'!$M:$M,'Fluxo de Caixa'!$AS$6,'Ctas Pagar'!$C:$C,'Fluxo de Caixa'!$A67)</f>
        <v>0</v>
      </c>
      <c r="AT67" s="61">
        <f>SUMIFS('Ctas Pagar'!$G:$G,'Ctas Pagar'!$J:$J,'Fluxo de Caixa'!$AT$6,'Ctas Pagar'!$C:$C,'Fluxo de Caixa'!$A67)</f>
        <v>0</v>
      </c>
      <c r="AU67" s="61">
        <f>SUMIFS('Ctas Pagar'!$G:$G,'Ctas Pagar'!$M:$M,'Fluxo de Caixa'!$AU$6,'Ctas Pagar'!$C:$C,'Fluxo de Caixa'!$A67)</f>
        <v>0</v>
      </c>
      <c r="AV67" s="61">
        <f>SUMIFS('Ctas Pagar'!$G:$G,'Ctas Pagar'!$J:$J,'Fluxo de Caixa'!$AV$6,'Ctas Pagar'!$C:$C,'Fluxo de Caixa'!$A67)</f>
        <v>0</v>
      </c>
      <c r="AW67" s="61">
        <f>SUMIFS('Ctas Pagar'!$G:$G,'Ctas Pagar'!$M:$M,'Fluxo de Caixa'!$AW$6,'Ctas Pagar'!$C:$C,'Fluxo de Caixa'!$A67)</f>
        <v>0</v>
      </c>
      <c r="AX67" s="61">
        <f>SUMIFS('Ctas Pagar'!$G:$G,'Ctas Pagar'!$J:$J,'Fluxo de Caixa'!$AX$6,'Ctas Pagar'!$C:$C,'Fluxo de Caixa'!$A67)</f>
        <v>0</v>
      </c>
      <c r="AY67" s="61">
        <f>SUMIFS('Ctas Pagar'!$G:$G,'Ctas Pagar'!$M:$M,'Fluxo de Caixa'!$AY$6,'Ctas Pagar'!$C:$C,'Fluxo de Caixa'!$A67)</f>
        <v>0</v>
      </c>
      <c r="AZ67" s="61">
        <f>SUMIFS('Ctas Pagar'!$G:$G,'Ctas Pagar'!$J:$J,'Fluxo de Caixa'!$AZ$6,'Ctas Pagar'!$C:$C,'Fluxo de Caixa'!$A67)</f>
        <v>0</v>
      </c>
      <c r="BA67" s="61">
        <f>SUMIFS('Ctas Pagar'!$G:$G,'Ctas Pagar'!$M:$M,'Fluxo de Caixa'!$BA$6,'Ctas Pagar'!$C:$C,'Fluxo de Caixa'!$A67)</f>
        <v>0</v>
      </c>
      <c r="BB67" s="61">
        <f>SUMIFS('Ctas Pagar'!$G:$G,'Ctas Pagar'!$J:$J,'Fluxo de Caixa'!$BB$6,'Ctas Pagar'!$C:$C,'Fluxo de Caixa'!$A67)</f>
        <v>0</v>
      </c>
      <c r="BC67" s="61">
        <f>SUMIFS('Ctas Pagar'!$G:$G,'Ctas Pagar'!$M:$M,'Fluxo de Caixa'!$BC$6,'Ctas Pagar'!$C:$C,'Fluxo de Caixa'!$A67)</f>
        <v>0</v>
      </c>
      <c r="BD67" s="61">
        <f>SUMIFS('Ctas Pagar'!$G:$G,'Ctas Pagar'!$J:$J,'Fluxo de Caixa'!$BD$6,'Ctas Pagar'!$C:$C,'Fluxo de Caixa'!$A67)</f>
        <v>0</v>
      </c>
      <c r="BE67" s="61">
        <f>SUMIFS('Ctas Pagar'!$G:$G,'Ctas Pagar'!$M:$M,'Fluxo de Caixa'!$BE$6,'Ctas Pagar'!$C:$C,'Fluxo de Caixa'!$A67)</f>
        <v>0</v>
      </c>
      <c r="BF67" s="61">
        <f>SUMIFS('Ctas Pagar'!$G:$G,'Ctas Pagar'!$J:$J,'Fluxo de Caixa'!$BF$6,'Ctas Pagar'!$C:$C,'Fluxo de Caixa'!$A67)</f>
        <v>0</v>
      </c>
      <c r="BG67" s="61">
        <f>SUMIFS('Ctas Pagar'!$G:$G,'Ctas Pagar'!$M:$M,'Fluxo de Caixa'!$BG$6,'Ctas Pagar'!$C:$C,'Fluxo de Caixa'!$A67)</f>
        <v>0</v>
      </c>
      <c r="BH67" s="61">
        <f>SUMIFS('Ctas Pagar'!$G:$G,'Ctas Pagar'!$J:$J,'Fluxo de Caixa'!$BH$6,'Ctas Pagar'!$C:$C,'Fluxo de Caixa'!$A67)</f>
        <v>0</v>
      </c>
      <c r="BI67" s="61">
        <f>SUMIFS('Ctas Pagar'!$G:$G,'Ctas Pagar'!$M:$M,'Fluxo de Caixa'!$BI$6,'Ctas Pagar'!$C:$C,'Fluxo de Caixa'!$A67)</f>
        <v>0</v>
      </c>
      <c r="BJ67" s="61">
        <f>SUMIFS('Ctas Pagar'!$G:$G,'Ctas Pagar'!$J:$J,'Fluxo de Caixa'!$BJ$6,'Ctas Pagar'!$C:$C,'Fluxo de Caixa'!$A67)</f>
        <v>0</v>
      </c>
      <c r="BK67" s="61">
        <f>SUMIFS('Ctas Pagar'!$G:$G,'Ctas Pagar'!$M:$M,'Fluxo de Caixa'!$BK$6,'Ctas Pagar'!$C:$C,'Fluxo de Caixa'!$A67)</f>
        <v>0</v>
      </c>
      <c r="BL67" s="61">
        <f>SUMIFS('Ctas Pagar'!$G:$G,'Ctas Pagar'!$J:$J,'Fluxo de Caixa'!$BL$6,'Ctas Pagar'!$C:$C,'Fluxo de Caixa'!$A67)</f>
        <v>0</v>
      </c>
      <c r="BM67" s="61">
        <f>SUMIFS('Ctas Pagar'!$G:$G,'Ctas Pagar'!$M:$M,'Fluxo de Caixa'!$BM$6,'Ctas Pagar'!$C:$C,'Fluxo de Caixa'!$A67)</f>
        <v>0</v>
      </c>
      <c r="BN67" s="71"/>
      <c r="BO67" s="71"/>
      <c r="BP67" s="71"/>
      <c r="BQ67" s="71"/>
      <c r="BR67" s="71"/>
    </row>
    <row r="68" spans="1:70">
      <c r="A68" s="29" t="str">
        <f>'Plano de Contas'!A80</f>
        <v>5.3.3 VT e VR</v>
      </c>
      <c r="B68" s="60">
        <f>SUMIFS('Ctas Pagar'!$G:$G,'Ctas Pagar'!$J:$J,'Fluxo de Caixa'!$B$6,'Ctas Pagar'!$C:$C,'Fluxo de Caixa'!$A68)</f>
        <v>1000</v>
      </c>
      <c r="C68" s="61">
        <f>SUMIFS('Ctas Pagar'!$G:$G,'Ctas Pagar'!$M:$M,'Fluxo de Caixa'!$C$6,'Ctas Pagar'!$C:$C,'Fluxo de Caixa'!$A68)</f>
        <v>1000</v>
      </c>
      <c r="D68" s="61">
        <f>SUMIFS('Ctas Pagar'!$G:$G,'Ctas Pagar'!$J:$J,'Fluxo de Caixa'!$D$6,'Ctas Pagar'!$C:$C,'Fluxo de Caixa'!$A68)</f>
        <v>0</v>
      </c>
      <c r="E68" s="61">
        <f>SUMIFS('Ctas Pagar'!$G:$G,'Ctas Pagar'!$M:$M,'Fluxo de Caixa'!$E$6,'Ctas Pagar'!$C:$C,'Fluxo de Caixa'!$A68)</f>
        <v>0</v>
      </c>
      <c r="F68" s="61">
        <f>SUMIFS('Ctas Pagar'!$G:$G,'Ctas Pagar'!$J:$J,'Fluxo de Caixa'!$F$6,'Ctas Pagar'!$C:$C,'Fluxo de Caixa'!$A68)</f>
        <v>0</v>
      </c>
      <c r="G68" s="61">
        <f>SUMIFS('Ctas Pagar'!$G:$G,'Ctas Pagar'!$M:$M,'Fluxo de Caixa'!$G$6,'Ctas Pagar'!$C:$C,'Fluxo de Caixa'!$A68)</f>
        <v>0</v>
      </c>
      <c r="H68" s="61">
        <f>SUMIFS('Ctas Pagar'!$G:$G,'Ctas Pagar'!$J:$J,'Fluxo de Caixa'!$H$6,'Ctas Pagar'!$C:$C,'Fluxo de Caixa'!$A68)</f>
        <v>0</v>
      </c>
      <c r="I68" s="61">
        <f>SUMIFS('Ctas Pagar'!$G:$G,'Ctas Pagar'!$M:$M,'Fluxo de Caixa'!$I$6,'Ctas Pagar'!$C:$C,'Fluxo de Caixa'!$A68)</f>
        <v>0</v>
      </c>
      <c r="J68" s="61">
        <f>SUMIFS('Ctas Pagar'!$G:$G,'Ctas Pagar'!$J:$J,'Fluxo de Caixa'!$J$6,'Ctas Pagar'!$C:$C,'Fluxo de Caixa'!$A68)</f>
        <v>0</v>
      </c>
      <c r="K68" s="61">
        <f>SUMIFS('Ctas Pagar'!$G:$G,'Ctas Pagar'!$M:$M,'Fluxo de Caixa'!$K$6,'Ctas Pagar'!$C:$C,'Fluxo de Caixa'!$A68)</f>
        <v>0</v>
      </c>
      <c r="L68" s="61">
        <f>SUMIFS('Ctas Pagar'!$G:$G,'Ctas Pagar'!$J:$J,'Fluxo de Caixa'!$L$6,'Ctas Pagar'!$C:$C,'Fluxo de Caixa'!$A68)</f>
        <v>0</v>
      </c>
      <c r="M68" s="61">
        <f>SUMIFS('Ctas Pagar'!$G:$G,'Ctas Pagar'!$M:$M,'Fluxo de Caixa'!$M$6,'Ctas Pagar'!$C:$C,'Fluxo de Caixa'!$A68)</f>
        <v>0</v>
      </c>
      <c r="N68" s="61">
        <f>SUMIFS('Ctas Pagar'!$G:$G,'Ctas Pagar'!$J:$J,'Fluxo de Caixa'!$N$6,'Ctas Pagar'!$C:$C,'Fluxo de Caixa'!$A68)</f>
        <v>0</v>
      </c>
      <c r="O68" s="61">
        <f>SUMIFS('Ctas Pagar'!$G:$G,'Ctas Pagar'!$M:$M,'Fluxo de Caixa'!$O$6,'Ctas Pagar'!$C:$C,'Fluxo de Caixa'!$A68)</f>
        <v>0</v>
      </c>
      <c r="P68" s="61">
        <f>SUMIFS('Ctas Pagar'!$G:$G,'Ctas Pagar'!$J:$J,'Fluxo de Caixa'!$P$6,'Ctas Pagar'!$C:$C,'Fluxo de Caixa'!$A68)</f>
        <v>0</v>
      </c>
      <c r="Q68" s="61">
        <f>SUMIFS('Ctas Pagar'!$G:$G,'Ctas Pagar'!$M:$M,'Fluxo de Caixa'!$Q$6,'Ctas Pagar'!$C:$C,'Fluxo de Caixa'!$A68)</f>
        <v>0</v>
      </c>
      <c r="R68" s="61">
        <f>SUMIFS('Ctas Pagar'!$G:$G,'Ctas Pagar'!$J:$J,'Fluxo de Caixa'!$R$6,'Ctas Pagar'!$C:$C,'Fluxo de Caixa'!$A68)</f>
        <v>0</v>
      </c>
      <c r="S68" s="61">
        <f>SUMIFS('Ctas Pagar'!$G:$G,'Ctas Pagar'!$M:$M,'Fluxo de Caixa'!$S$6,'Ctas Pagar'!$C:$C,'Fluxo de Caixa'!$A68)</f>
        <v>0</v>
      </c>
      <c r="T68" s="61">
        <f>SUMIFS('Ctas Pagar'!$G:$G,'Ctas Pagar'!$J:$J,'Fluxo de Caixa'!$T$6,'Ctas Pagar'!$C:$C,'Fluxo de Caixa'!$A68)</f>
        <v>0</v>
      </c>
      <c r="U68" s="61">
        <f>SUMIFS('Ctas Pagar'!$G:$G,'Ctas Pagar'!$M:$M,'Fluxo de Caixa'!$U$6,'Ctas Pagar'!$C:$C,'Fluxo de Caixa'!$A68)</f>
        <v>0</v>
      </c>
      <c r="V68" s="61">
        <f>SUMIFS('Ctas Pagar'!$G:$G,'Ctas Pagar'!$J:$J,'Fluxo de Caixa'!$V$6,'Ctas Pagar'!$C:$C,'Fluxo de Caixa'!$A68)</f>
        <v>0</v>
      </c>
      <c r="W68" s="61">
        <f>SUMIFS('Ctas Pagar'!$G:$G,'Ctas Pagar'!$M:$M,'Fluxo de Caixa'!$W$6,'Ctas Pagar'!$C:$C,'Fluxo de Caixa'!$A68)</f>
        <v>0</v>
      </c>
      <c r="X68" s="61">
        <f>SUMIFS('Ctas Pagar'!$G:$G,'Ctas Pagar'!$J:$J,'Fluxo de Caixa'!$X$6,'Ctas Pagar'!$C:$C,'Fluxo de Caixa'!$A68)</f>
        <v>0</v>
      </c>
      <c r="Y68" s="61">
        <f>SUMIFS('Ctas Pagar'!$G:$G,'Ctas Pagar'!$M:$M,'Fluxo de Caixa'!$Y$6,'Ctas Pagar'!$C:$C,'Fluxo de Caixa'!$A68)</f>
        <v>0</v>
      </c>
      <c r="Z68" s="61">
        <f>SUMIFS('Ctas Pagar'!$G:$G,'Ctas Pagar'!$J:$J,'Fluxo de Caixa'!$Z$6,'Ctas Pagar'!$C:$C,'Fluxo de Caixa'!$A68)</f>
        <v>0</v>
      </c>
      <c r="AA68" s="61">
        <f>SUMIFS('Ctas Pagar'!$G:$G,'Ctas Pagar'!$M:$M,'Fluxo de Caixa'!$AA$6,'Ctas Pagar'!$C:$C,'Fluxo de Caixa'!$A68)</f>
        <v>0</v>
      </c>
      <c r="AB68" s="61">
        <f>SUMIFS('Ctas Pagar'!$G:$G,'Ctas Pagar'!$J:$J,'Fluxo de Caixa'!$AB$6,'Ctas Pagar'!$C:$C,'Fluxo de Caixa'!$A68)</f>
        <v>0</v>
      </c>
      <c r="AC68" s="61">
        <f>SUMIFS('Ctas Pagar'!$G:$G,'Ctas Pagar'!$M:$M,'Fluxo de Caixa'!$AC$6,'Ctas Pagar'!$C:$C,'Fluxo de Caixa'!$A68)</f>
        <v>0</v>
      </c>
      <c r="AD68" s="61">
        <f>SUMIFS('Ctas Pagar'!$G:$G,'Ctas Pagar'!$J:$J,'Fluxo de Caixa'!$AD$6,'Ctas Pagar'!$C:$C,'Fluxo de Caixa'!$A68)</f>
        <v>0</v>
      </c>
      <c r="AE68" s="61">
        <f>SUMIFS('Ctas Pagar'!$G:$G,'Ctas Pagar'!$M:$M,'Fluxo de Caixa'!$AE$6,'Ctas Pagar'!$C:$C,'Fluxo de Caixa'!$A68)</f>
        <v>0</v>
      </c>
      <c r="AF68" s="61">
        <f>SUMIFS('Ctas Pagar'!$G:$G,'Ctas Pagar'!$J:$J,'Fluxo de Caixa'!$AF$6,'Ctas Pagar'!$C:$C,'Fluxo de Caixa'!$A68)</f>
        <v>0</v>
      </c>
      <c r="AG68" s="61">
        <f>SUMIFS('Ctas Pagar'!$G:$G,'Ctas Pagar'!$M:$M,'Fluxo de Caixa'!$AG$6,'Ctas Pagar'!$C:$C,'Fluxo de Caixa'!$A68)</f>
        <v>0</v>
      </c>
      <c r="AH68" s="61">
        <f>SUMIFS('Ctas Pagar'!$G:$G,'Ctas Pagar'!$J:$J,'Fluxo de Caixa'!$AH$6,'Ctas Pagar'!$C:$C,'Fluxo de Caixa'!$A68)</f>
        <v>0</v>
      </c>
      <c r="AI68" s="61">
        <f>SUMIFS('Ctas Pagar'!$G:$G,'Ctas Pagar'!$M:$M,'Fluxo de Caixa'!$AI$6,'Ctas Pagar'!$C:$C,'Fluxo de Caixa'!$A68)</f>
        <v>0</v>
      </c>
      <c r="AJ68" s="61">
        <f>SUMIFS('Ctas Pagar'!$G:$G,'Ctas Pagar'!$J:$J,'Fluxo de Caixa'!$AJ$6,'Ctas Pagar'!$C:$C,'Fluxo de Caixa'!$A68)</f>
        <v>0</v>
      </c>
      <c r="AK68" s="61">
        <f>SUMIFS('Ctas Pagar'!$G:$G,'Ctas Pagar'!$M:$M,'Fluxo de Caixa'!$AK$6,'Ctas Pagar'!$C:$C,'Fluxo de Caixa'!$A68)</f>
        <v>0</v>
      </c>
      <c r="AL68" s="61">
        <f>SUMIFS('Ctas Pagar'!$G:$G,'Ctas Pagar'!$J:$J,'Fluxo de Caixa'!$AL$6,'Ctas Pagar'!$C:$C,'Fluxo de Caixa'!$A68)</f>
        <v>0</v>
      </c>
      <c r="AM68" s="61">
        <f>SUMIFS('Ctas Pagar'!$G:$G,'Ctas Pagar'!$M:$M,'Fluxo de Caixa'!$AM$6,'Ctas Pagar'!$C:$C,'Fluxo de Caixa'!$A68)</f>
        <v>0</v>
      </c>
      <c r="AN68" s="61">
        <f>SUMIFS('Ctas Pagar'!$G:$G,'Ctas Pagar'!$J:$J,'Fluxo de Caixa'!$AN$6,'Ctas Pagar'!$C:$C,'Fluxo de Caixa'!$A68)</f>
        <v>0</v>
      </c>
      <c r="AO68" s="61">
        <f>SUMIFS('Ctas Pagar'!$G:$G,'Ctas Pagar'!$M:$M,'Fluxo de Caixa'!$AO$6,'Ctas Pagar'!$C:$C,'Fluxo de Caixa'!$A68)</f>
        <v>0</v>
      </c>
      <c r="AP68" s="61">
        <f>SUMIFS('Ctas Pagar'!$G:$G,'Ctas Pagar'!$J:$J,'Fluxo de Caixa'!$AP$6,'Ctas Pagar'!$C:$C,'Fluxo de Caixa'!$A68)</f>
        <v>0</v>
      </c>
      <c r="AQ68" s="61">
        <f>SUMIFS('Ctas Pagar'!$G:$G,'Ctas Pagar'!$M:$M,'Fluxo de Caixa'!$AQ$6,'Ctas Pagar'!$C:$C,'Fluxo de Caixa'!$A68)</f>
        <v>0</v>
      </c>
      <c r="AR68" s="61">
        <f>SUMIFS('Ctas Pagar'!$G:$G,'Ctas Pagar'!$J:$J,'Fluxo de Caixa'!$AR$6,'Ctas Pagar'!$C:$C,'Fluxo de Caixa'!$A68)</f>
        <v>0</v>
      </c>
      <c r="AS68" s="61">
        <f>SUMIFS('Ctas Pagar'!$G:$G,'Ctas Pagar'!$M:$M,'Fluxo de Caixa'!$AS$6,'Ctas Pagar'!$C:$C,'Fluxo de Caixa'!$A68)</f>
        <v>0</v>
      </c>
      <c r="AT68" s="61">
        <f>SUMIFS('Ctas Pagar'!$G:$G,'Ctas Pagar'!$J:$J,'Fluxo de Caixa'!$AT$6,'Ctas Pagar'!$C:$C,'Fluxo de Caixa'!$A68)</f>
        <v>0</v>
      </c>
      <c r="AU68" s="61">
        <f>SUMIFS('Ctas Pagar'!$G:$G,'Ctas Pagar'!$M:$M,'Fluxo de Caixa'!$AU$6,'Ctas Pagar'!$C:$C,'Fluxo de Caixa'!$A68)</f>
        <v>0</v>
      </c>
      <c r="AV68" s="61">
        <f>SUMIFS('Ctas Pagar'!$G:$G,'Ctas Pagar'!$J:$J,'Fluxo de Caixa'!$AV$6,'Ctas Pagar'!$C:$C,'Fluxo de Caixa'!$A68)</f>
        <v>0</v>
      </c>
      <c r="AW68" s="61">
        <f>SUMIFS('Ctas Pagar'!$G:$G,'Ctas Pagar'!$M:$M,'Fluxo de Caixa'!$AW$6,'Ctas Pagar'!$C:$C,'Fluxo de Caixa'!$A68)</f>
        <v>0</v>
      </c>
      <c r="AX68" s="61">
        <f>SUMIFS('Ctas Pagar'!$G:$G,'Ctas Pagar'!$J:$J,'Fluxo de Caixa'!$AX$6,'Ctas Pagar'!$C:$C,'Fluxo de Caixa'!$A68)</f>
        <v>0</v>
      </c>
      <c r="AY68" s="61">
        <f>SUMIFS('Ctas Pagar'!$G:$G,'Ctas Pagar'!$M:$M,'Fluxo de Caixa'!$AY$6,'Ctas Pagar'!$C:$C,'Fluxo de Caixa'!$A68)</f>
        <v>0</v>
      </c>
      <c r="AZ68" s="61">
        <f>SUMIFS('Ctas Pagar'!$G:$G,'Ctas Pagar'!$J:$J,'Fluxo de Caixa'!$AZ$6,'Ctas Pagar'!$C:$C,'Fluxo de Caixa'!$A68)</f>
        <v>0</v>
      </c>
      <c r="BA68" s="61">
        <f>SUMIFS('Ctas Pagar'!$G:$G,'Ctas Pagar'!$M:$M,'Fluxo de Caixa'!$BA$6,'Ctas Pagar'!$C:$C,'Fluxo de Caixa'!$A68)</f>
        <v>0</v>
      </c>
      <c r="BB68" s="61">
        <f>SUMIFS('Ctas Pagar'!$G:$G,'Ctas Pagar'!$J:$J,'Fluxo de Caixa'!$BB$6,'Ctas Pagar'!$C:$C,'Fluxo de Caixa'!$A68)</f>
        <v>0</v>
      </c>
      <c r="BC68" s="61">
        <f>SUMIFS('Ctas Pagar'!$G:$G,'Ctas Pagar'!$M:$M,'Fluxo de Caixa'!$BC$6,'Ctas Pagar'!$C:$C,'Fluxo de Caixa'!$A68)</f>
        <v>0</v>
      </c>
      <c r="BD68" s="61">
        <f>SUMIFS('Ctas Pagar'!$G:$G,'Ctas Pagar'!$J:$J,'Fluxo de Caixa'!$BD$6,'Ctas Pagar'!$C:$C,'Fluxo de Caixa'!$A68)</f>
        <v>0</v>
      </c>
      <c r="BE68" s="61">
        <f>SUMIFS('Ctas Pagar'!$G:$G,'Ctas Pagar'!$M:$M,'Fluxo de Caixa'!$BE$6,'Ctas Pagar'!$C:$C,'Fluxo de Caixa'!$A68)</f>
        <v>0</v>
      </c>
      <c r="BF68" s="61">
        <f>SUMIFS('Ctas Pagar'!$G:$G,'Ctas Pagar'!$J:$J,'Fluxo de Caixa'!$BF$6,'Ctas Pagar'!$C:$C,'Fluxo de Caixa'!$A68)</f>
        <v>0</v>
      </c>
      <c r="BG68" s="61">
        <f>SUMIFS('Ctas Pagar'!$G:$G,'Ctas Pagar'!$M:$M,'Fluxo de Caixa'!$BG$6,'Ctas Pagar'!$C:$C,'Fluxo de Caixa'!$A68)</f>
        <v>0</v>
      </c>
      <c r="BH68" s="61">
        <f>SUMIFS('Ctas Pagar'!$G:$G,'Ctas Pagar'!$J:$J,'Fluxo de Caixa'!$BH$6,'Ctas Pagar'!$C:$C,'Fluxo de Caixa'!$A68)</f>
        <v>0</v>
      </c>
      <c r="BI68" s="61">
        <f>SUMIFS('Ctas Pagar'!$G:$G,'Ctas Pagar'!$M:$M,'Fluxo de Caixa'!$BI$6,'Ctas Pagar'!$C:$C,'Fluxo de Caixa'!$A68)</f>
        <v>0</v>
      </c>
      <c r="BJ68" s="61">
        <f>SUMIFS('Ctas Pagar'!$G:$G,'Ctas Pagar'!$J:$J,'Fluxo de Caixa'!$BJ$6,'Ctas Pagar'!$C:$C,'Fluxo de Caixa'!$A68)</f>
        <v>0</v>
      </c>
      <c r="BK68" s="61">
        <f>SUMIFS('Ctas Pagar'!$G:$G,'Ctas Pagar'!$M:$M,'Fluxo de Caixa'!$BK$6,'Ctas Pagar'!$C:$C,'Fluxo de Caixa'!$A68)</f>
        <v>0</v>
      </c>
      <c r="BL68" s="61">
        <f>SUMIFS('Ctas Pagar'!$G:$G,'Ctas Pagar'!$J:$J,'Fluxo de Caixa'!$BL$6,'Ctas Pagar'!$C:$C,'Fluxo de Caixa'!$A68)</f>
        <v>0</v>
      </c>
      <c r="BM68" s="61">
        <f>SUMIFS('Ctas Pagar'!$G:$G,'Ctas Pagar'!$M:$M,'Fluxo de Caixa'!$BM$6,'Ctas Pagar'!$C:$C,'Fluxo de Caixa'!$A68)</f>
        <v>0</v>
      </c>
      <c r="BN68" s="71"/>
      <c r="BO68" s="71"/>
      <c r="BP68" s="71"/>
      <c r="BQ68" s="71"/>
      <c r="BR68" s="71"/>
    </row>
    <row r="69" spans="1:70">
      <c r="A69" s="29" t="str">
        <f>'Plano de Contas'!A81</f>
        <v xml:space="preserve">5.3.4 Rescisão </v>
      </c>
      <c r="B69" s="60">
        <f>SUMIFS('Ctas Pagar'!$G:$G,'Ctas Pagar'!$J:$J,'Fluxo de Caixa'!$B$6,'Ctas Pagar'!$C:$C,'Fluxo de Caixa'!$A69)</f>
        <v>1000</v>
      </c>
      <c r="C69" s="61">
        <f>SUMIFS('Ctas Pagar'!$G:$G,'Ctas Pagar'!$M:$M,'Fluxo de Caixa'!$C$6,'Ctas Pagar'!$C:$C,'Fluxo de Caixa'!$A69)</f>
        <v>1000</v>
      </c>
      <c r="D69" s="61">
        <f>SUMIFS('Ctas Pagar'!$G:$G,'Ctas Pagar'!$J:$J,'Fluxo de Caixa'!$D$6,'Ctas Pagar'!$C:$C,'Fluxo de Caixa'!$A69)</f>
        <v>0</v>
      </c>
      <c r="E69" s="61">
        <f>SUMIFS('Ctas Pagar'!$G:$G,'Ctas Pagar'!$M:$M,'Fluxo de Caixa'!$E$6,'Ctas Pagar'!$C:$C,'Fluxo de Caixa'!$A69)</f>
        <v>0</v>
      </c>
      <c r="F69" s="61">
        <f>SUMIFS('Ctas Pagar'!$G:$G,'Ctas Pagar'!$J:$J,'Fluxo de Caixa'!$F$6,'Ctas Pagar'!$C:$C,'Fluxo de Caixa'!$A69)</f>
        <v>0</v>
      </c>
      <c r="G69" s="61">
        <f>SUMIFS('Ctas Pagar'!$G:$G,'Ctas Pagar'!$M:$M,'Fluxo de Caixa'!$G$6,'Ctas Pagar'!$C:$C,'Fluxo de Caixa'!$A69)</f>
        <v>0</v>
      </c>
      <c r="H69" s="61">
        <f>SUMIFS('Ctas Pagar'!$G:$G,'Ctas Pagar'!$J:$J,'Fluxo de Caixa'!$H$6,'Ctas Pagar'!$C:$C,'Fluxo de Caixa'!$A69)</f>
        <v>0</v>
      </c>
      <c r="I69" s="61">
        <f>SUMIFS('Ctas Pagar'!$G:$G,'Ctas Pagar'!$M:$M,'Fluxo de Caixa'!$I$6,'Ctas Pagar'!$C:$C,'Fluxo de Caixa'!$A69)</f>
        <v>0</v>
      </c>
      <c r="J69" s="61">
        <f>SUMIFS('Ctas Pagar'!$G:$G,'Ctas Pagar'!$J:$J,'Fluxo de Caixa'!$J$6,'Ctas Pagar'!$C:$C,'Fluxo de Caixa'!$A69)</f>
        <v>0</v>
      </c>
      <c r="K69" s="61">
        <f>SUMIFS('Ctas Pagar'!$G:$G,'Ctas Pagar'!$M:$M,'Fluxo de Caixa'!$K$6,'Ctas Pagar'!$C:$C,'Fluxo de Caixa'!$A69)</f>
        <v>0</v>
      </c>
      <c r="L69" s="61">
        <f>SUMIFS('Ctas Pagar'!$G:$G,'Ctas Pagar'!$J:$J,'Fluxo de Caixa'!$L$6,'Ctas Pagar'!$C:$C,'Fluxo de Caixa'!$A69)</f>
        <v>0</v>
      </c>
      <c r="M69" s="61">
        <f>SUMIFS('Ctas Pagar'!$G:$G,'Ctas Pagar'!$M:$M,'Fluxo de Caixa'!$M$6,'Ctas Pagar'!$C:$C,'Fluxo de Caixa'!$A69)</f>
        <v>0</v>
      </c>
      <c r="N69" s="61">
        <f>SUMIFS('Ctas Pagar'!$G:$G,'Ctas Pagar'!$J:$J,'Fluxo de Caixa'!$N$6,'Ctas Pagar'!$C:$C,'Fluxo de Caixa'!$A69)</f>
        <v>0</v>
      </c>
      <c r="O69" s="61">
        <f>SUMIFS('Ctas Pagar'!$G:$G,'Ctas Pagar'!$M:$M,'Fluxo de Caixa'!$O$6,'Ctas Pagar'!$C:$C,'Fluxo de Caixa'!$A69)</f>
        <v>0</v>
      </c>
      <c r="P69" s="61">
        <f>SUMIFS('Ctas Pagar'!$G:$G,'Ctas Pagar'!$J:$J,'Fluxo de Caixa'!$P$6,'Ctas Pagar'!$C:$C,'Fluxo de Caixa'!$A69)</f>
        <v>0</v>
      </c>
      <c r="Q69" s="61">
        <f>SUMIFS('Ctas Pagar'!$G:$G,'Ctas Pagar'!$M:$M,'Fluxo de Caixa'!$Q$6,'Ctas Pagar'!$C:$C,'Fluxo de Caixa'!$A69)</f>
        <v>0</v>
      </c>
      <c r="R69" s="61">
        <f>SUMIFS('Ctas Pagar'!$G:$G,'Ctas Pagar'!$J:$J,'Fluxo de Caixa'!$R$6,'Ctas Pagar'!$C:$C,'Fluxo de Caixa'!$A69)</f>
        <v>0</v>
      </c>
      <c r="S69" s="61">
        <f>SUMIFS('Ctas Pagar'!$G:$G,'Ctas Pagar'!$M:$M,'Fluxo de Caixa'!$S$6,'Ctas Pagar'!$C:$C,'Fluxo de Caixa'!$A69)</f>
        <v>0</v>
      </c>
      <c r="T69" s="61">
        <f>SUMIFS('Ctas Pagar'!$G:$G,'Ctas Pagar'!$J:$J,'Fluxo de Caixa'!$T$6,'Ctas Pagar'!$C:$C,'Fluxo de Caixa'!$A69)</f>
        <v>0</v>
      </c>
      <c r="U69" s="61">
        <f>SUMIFS('Ctas Pagar'!$G:$G,'Ctas Pagar'!$M:$M,'Fluxo de Caixa'!$U$6,'Ctas Pagar'!$C:$C,'Fluxo de Caixa'!$A69)</f>
        <v>0</v>
      </c>
      <c r="V69" s="61">
        <f>SUMIFS('Ctas Pagar'!$G:$G,'Ctas Pagar'!$J:$J,'Fluxo de Caixa'!$V$6,'Ctas Pagar'!$C:$C,'Fluxo de Caixa'!$A69)</f>
        <v>0</v>
      </c>
      <c r="W69" s="61">
        <f>SUMIFS('Ctas Pagar'!$G:$G,'Ctas Pagar'!$M:$M,'Fluxo de Caixa'!$W$6,'Ctas Pagar'!$C:$C,'Fluxo de Caixa'!$A69)</f>
        <v>0</v>
      </c>
      <c r="X69" s="61">
        <f>SUMIFS('Ctas Pagar'!$G:$G,'Ctas Pagar'!$J:$J,'Fluxo de Caixa'!$X$6,'Ctas Pagar'!$C:$C,'Fluxo de Caixa'!$A69)</f>
        <v>0</v>
      </c>
      <c r="Y69" s="61">
        <f>SUMIFS('Ctas Pagar'!$G:$G,'Ctas Pagar'!$M:$M,'Fluxo de Caixa'!$Y$6,'Ctas Pagar'!$C:$C,'Fluxo de Caixa'!$A69)</f>
        <v>0</v>
      </c>
      <c r="Z69" s="61">
        <f>SUMIFS('Ctas Pagar'!$G:$G,'Ctas Pagar'!$J:$J,'Fluxo de Caixa'!$Z$6,'Ctas Pagar'!$C:$C,'Fluxo de Caixa'!$A69)</f>
        <v>0</v>
      </c>
      <c r="AA69" s="61">
        <f>SUMIFS('Ctas Pagar'!$G:$G,'Ctas Pagar'!$M:$M,'Fluxo de Caixa'!$AA$6,'Ctas Pagar'!$C:$C,'Fluxo de Caixa'!$A69)</f>
        <v>0</v>
      </c>
      <c r="AB69" s="61">
        <f>SUMIFS('Ctas Pagar'!$G:$G,'Ctas Pagar'!$J:$J,'Fluxo de Caixa'!$AB$6,'Ctas Pagar'!$C:$C,'Fluxo de Caixa'!$A69)</f>
        <v>0</v>
      </c>
      <c r="AC69" s="61">
        <f>SUMIFS('Ctas Pagar'!$G:$G,'Ctas Pagar'!$M:$M,'Fluxo de Caixa'!$AC$6,'Ctas Pagar'!$C:$C,'Fluxo de Caixa'!$A69)</f>
        <v>0</v>
      </c>
      <c r="AD69" s="61">
        <f>SUMIFS('Ctas Pagar'!$G:$G,'Ctas Pagar'!$J:$J,'Fluxo de Caixa'!$AD$6,'Ctas Pagar'!$C:$C,'Fluxo de Caixa'!$A69)</f>
        <v>0</v>
      </c>
      <c r="AE69" s="61">
        <f>SUMIFS('Ctas Pagar'!$G:$G,'Ctas Pagar'!$M:$M,'Fluxo de Caixa'!$AE$6,'Ctas Pagar'!$C:$C,'Fluxo de Caixa'!$A69)</f>
        <v>0</v>
      </c>
      <c r="AF69" s="61">
        <f>SUMIFS('Ctas Pagar'!$G:$G,'Ctas Pagar'!$J:$J,'Fluxo de Caixa'!$AF$6,'Ctas Pagar'!$C:$C,'Fluxo de Caixa'!$A69)</f>
        <v>0</v>
      </c>
      <c r="AG69" s="61">
        <f>SUMIFS('Ctas Pagar'!$G:$G,'Ctas Pagar'!$M:$M,'Fluxo de Caixa'!$AG$6,'Ctas Pagar'!$C:$C,'Fluxo de Caixa'!$A69)</f>
        <v>0</v>
      </c>
      <c r="AH69" s="61">
        <f>SUMIFS('Ctas Pagar'!$G:$G,'Ctas Pagar'!$J:$J,'Fluxo de Caixa'!$AH$6,'Ctas Pagar'!$C:$C,'Fluxo de Caixa'!$A69)</f>
        <v>0</v>
      </c>
      <c r="AI69" s="61">
        <f>SUMIFS('Ctas Pagar'!$G:$G,'Ctas Pagar'!$M:$M,'Fluxo de Caixa'!$AI$6,'Ctas Pagar'!$C:$C,'Fluxo de Caixa'!$A69)</f>
        <v>0</v>
      </c>
      <c r="AJ69" s="61">
        <f>SUMIFS('Ctas Pagar'!$G:$G,'Ctas Pagar'!$J:$J,'Fluxo de Caixa'!$AJ$6,'Ctas Pagar'!$C:$C,'Fluxo de Caixa'!$A69)</f>
        <v>0</v>
      </c>
      <c r="AK69" s="61">
        <f>SUMIFS('Ctas Pagar'!$G:$G,'Ctas Pagar'!$M:$M,'Fluxo de Caixa'!$AK$6,'Ctas Pagar'!$C:$C,'Fluxo de Caixa'!$A69)</f>
        <v>0</v>
      </c>
      <c r="AL69" s="61">
        <f>SUMIFS('Ctas Pagar'!$G:$G,'Ctas Pagar'!$J:$J,'Fluxo de Caixa'!$AL$6,'Ctas Pagar'!$C:$C,'Fluxo de Caixa'!$A69)</f>
        <v>0</v>
      </c>
      <c r="AM69" s="61">
        <f>SUMIFS('Ctas Pagar'!$G:$G,'Ctas Pagar'!$M:$M,'Fluxo de Caixa'!$AM$6,'Ctas Pagar'!$C:$C,'Fluxo de Caixa'!$A69)</f>
        <v>0</v>
      </c>
      <c r="AN69" s="61">
        <f>SUMIFS('Ctas Pagar'!$G:$G,'Ctas Pagar'!$J:$J,'Fluxo de Caixa'!$AN$6,'Ctas Pagar'!$C:$C,'Fluxo de Caixa'!$A69)</f>
        <v>0</v>
      </c>
      <c r="AO69" s="61">
        <f>SUMIFS('Ctas Pagar'!$G:$G,'Ctas Pagar'!$M:$M,'Fluxo de Caixa'!$AO$6,'Ctas Pagar'!$C:$C,'Fluxo de Caixa'!$A69)</f>
        <v>0</v>
      </c>
      <c r="AP69" s="61">
        <f>SUMIFS('Ctas Pagar'!$G:$G,'Ctas Pagar'!$J:$J,'Fluxo de Caixa'!$AP$6,'Ctas Pagar'!$C:$C,'Fluxo de Caixa'!$A69)</f>
        <v>0</v>
      </c>
      <c r="AQ69" s="61">
        <f>SUMIFS('Ctas Pagar'!$G:$G,'Ctas Pagar'!$M:$M,'Fluxo de Caixa'!$AQ$6,'Ctas Pagar'!$C:$C,'Fluxo de Caixa'!$A69)</f>
        <v>0</v>
      </c>
      <c r="AR69" s="61">
        <f>SUMIFS('Ctas Pagar'!$G:$G,'Ctas Pagar'!$J:$J,'Fluxo de Caixa'!$AR$6,'Ctas Pagar'!$C:$C,'Fluxo de Caixa'!$A69)</f>
        <v>0</v>
      </c>
      <c r="AS69" s="61">
        <f>SUMIFS('Ctas Pagar'!$G:$G,'Ctas Pagar'!$M:$M,'Fluxo de Caixa'!$AS$6,'Ctas Pagar'!$C:$C,'Fluxo de Caixa'!$A69)</f>
        <v>0</v>
      </c>
      <c r="AT69" s="61">
        <f>SUMIFS('Ctas Pagar'!$G:$G,'Ctas Pagar'!$J:$J,'Fluxo de Caixa'!$AT$6,'Ctas Pagar'!$C:$C,'Fluxo de Caixa'!$A69)</f>
        <v>0</v>
      </c>
      <c r="AU69" s="61">
        <f>SUMIFS('Ctas Pagar'!$G:$G,'Ctas Pagar'!$M:$M,'Fluxo de Caixa'!$AU$6,'Ctas Pagar'!$C:$C,'Fluxo de Caixa'!$A69)</f>
        <v>0</v>
      </c>
      <c r="AV69" s="61">
        <f>SUMIFS('Ctas Pagar'!$G:$G,'Ctas Pagar'!$J:$J,'Fluxo de Caixa'!$AV$6,'Ctas Pagar'!$C:$C,'Fluxo de Caixa'!$A69)</f>
        <v>0</v>
      </c>
      <c r="AW69" s="61">
        <f>SUMIFS('Ctas Pagar'!$G:$G,'Ctas Pagar'!$M:$M,'Fluxo de Caixa'!$AW$6,'Ctas Pagar'!$C:$C,'Fluxo de Caixa'!$A69)</f>
        <v>0</v>
      </c>
      <c r="AX69" s="61">
        <f>SUMIFS('Ctas Pagar'!$G:$G,'Ctas Pagar'!$J:$J,'Fluxo de Caixa'!$AX$6,'Ctas Pagar'!$C:$C,'Fluxo de Caixa'!$A69)</f>
        <v>0</v>
      </c>
      <c r="AY69" s="61">
        <f>SUMIFS('Ctas Pagar'!$G:$G,'Ctas Pagar'!$M:$M,'Fluxo de Caixa'!$AY$6,'Ctas Pagar'!$C:$C,'Fluxo de Caixa'!$A69)</f>
        <v>0</v>
      </c>
      <c r="AZ69" s="61">
        <f>SUMIFS('Ctas Pagar'!$G:$G,'Ctas Pagar'!$J:$J,'Fluxo de Caixa'!$AZ$6,'Ctas Pagar'!$C:$C,'Fluxo de Caixa'!$A69)</f>
        <v>0</v>
      </c>
      <c r="BA69" s="61">
        <f>SUMIFS('Ctas Pagar'!$G:$G,'Ctas Pagar'!$M:$M,'Fluxo de Caixa'!$BA$6,'Ctas Pagar'!$C:$C,'Fluxo de Caixa'!$A69)</f>
        <v>0</v>
      </c>
      <c r="BB69" s="61">
        <f>SUMIFS('Ctas Pagar'!$G:$G,'Ctas Pagar'!$J:$J,'Fluxo de Caixa'!$BB$6,'Ctas Pagar'!$C:$C,'Fluxo de Caixa'!$A69)</f>
        <v>0</v>
      </c>
      <c r="BC69" s="61">
        <f>SUMIFS('Ctas Pagar'!$G:$G,'Ctas Pagar'!$M:$M,'Fluxo de Caixa'!$BC$6,'Ctas Pagar'!$C:$C,'Fluxo de Caixa'!$A69)</f>
        <v>0</v>
      </c>
      <c r="BD69" s="61">
        <f>SUMIFS('Ctas Pagar'!$G:$G,'Ctas Pagar'!$J:$J,'Fluxo de Caixa'!$BD$6,'Ctas Pagar'!$C:$C,'Fluxo de Caixa'!$A69)</f>
        <v>0</v>
      </c>
      <c r="BE69" s="61">
        <f>SUMIFS('Ctas Pagar'!$G:$G,'Ctas Pagar'!$M:$M,'Fluxo de Caixa'!$BE$6,'Ctas Pagar'!$C:$C,'Fluxo de Caixa'!$A69)</f>
        <v>0</v>
      </c>
      <c r="BF69" s="61">
        <f>SUMIFS('Ctas Pagar'!$G:$G,'Ctas Pagar'!$J:$J,'Fluxo de Caixa'!$BF$6,'Ctas Pagar'!$C:$C,'Fluxo de Caixa'!$A69)</f>
        <v>0</v>
      </c>
      <c r="BG69" s="61">
        <f>SUMIFS('Ctas Pagar'!$G:$G,'Ctas Pagar'!$M:$M,'Fluxo de Caixa'!$BG$6,'Ctas Pagar'!$C:$C,'Fluxo de Caixa'!$A69)</f>
        <v>0</v>
      </c>
      <c r="BH69" s="61">
        <f>SUMIFS('Ctas Pagar'!$G:$G,'Ctas Pagar'!$J:$J,'Fluxo de Caixa'!$BH$6,'Ctas Pagar'!$C:$C,'Fluxo de Caixa'!$A69)</f>
        <v>0</v>
      </c>
      <c r="BI69" s="61">
        <f>SUMIFS('Ctas Pagar'!$G:$G,'Ctas Pagar'!$M:$M,'Fluxo de Caixa'!$BI$6,'Ctas Pagar'!$C:$C,'Fluxo de Caixa'!$A69)</f>
        <v>0</v>
      </c>
      <c r="BJ69" s="61">
        <f>SUMIFS('Ctas Pagar'!$G:$G,'Ctas Pagar'!$J:$J,'Fluxo de Caixa'!$BJ$6,'Ctas Pagar'!$C:$C,'Fluxo de Caixa'!$A69)</f>
        <v>0</v>
      </c>
      <c r="BK69" s="61">
        <f>SUMIFS('Ctas Pagar'!$G:$G,'Ctas Pagar'!$M:$M,'Fluxo de Caixa'!$BK$6,'Ctas Pagar'!$C:$C,'Fluxo de Caixa'!$A69)</f>
        <v>0</v>
      </c>
      <c r="BL69" s="61">
        <f>SUMIFS('Ctas Pagar'!$G:$G,'Ctas Pagar'!$J:$J,'Fluxo de Caixa'!$BL$6,'Ctas Pagar'!$C:$C,'Fluxo de Caixa'!$A69)</f>
        <v>0</v>
      </c>
      <c r="BM69" s="61">
        <f>SUMIFS('Ctas Pagar'!$G:$G,'Ctas Pagar'!$M:$M,'Fluxo de Caixa'!$BM$6,'Ctas Pagar'!$C:$C,'Fluxo de Caixa'!$A69)</f>
        <v>0</v>
      </c>
      <c r="BN69" s="71"/>
      <c r="BO69" s="71"/>
      <c r="BP69" s="71"/>
      <c r="BQ69" s="71"/>
      <c r="BR69" s="71"/>
    </row>
    <row r="70" spans="1:70">
      <c r="A70" s="29" t="str">
        <f>'Plano de Contas'!A82</f>
        <v>5.3.5 FGTS</v>
      </c>
      <c r="B70" s="60">
        <f>SUMIFS('Ctas Pagar'!$G:$G,'Ctas Pagar'!$J:$J,'Fluxo de Caixa'!$B$6,'Ctas Pagar'!$C:$C,'Fluxo de Caixa'!$A70)</f>
        <v>1000</v>
      </c>
      <c r="C70" s="61">
        <f>SUMIFS('Ctas Pagar'!$G:$G,'Ctas Pagar'!$M:$M,'Fluxo de Caixa'!$C$6,'Ctas Pagar'!$C:$C,'Fluxo de Caixa'!$A70)</f>
        <v>1000</v>
      </c>
      <c r="D70" s="61">
        <f>SUMIFS('Ctas Pagar'!$G:$G,'Ctas Pagar'!$J:$J,'Fluxo de Caixa'!$D$6,'Ctas Pagar'!$C:$C,'Fluxo de Caixa'!$A70)</f>
        <v>0</v>
      </c>
      <c r="E70" s="61">
        <f>SUMIFS('Ctas Pagar'!$G:$G,'Ctas Pagar'!$M:$M,'Fluxo de Caixa'!$E$6,'Ctas Pagar'!$C:$C,'Fluxo de Caixa'!$A70)</f>
        <v>0</v>
      </c>
      <c r="F70" s="61">
        <f>SUMIFS('Ctas Pagar'!$G:$G,'Ctas Pagar'!$J:$J,'Fluxo de Caixa'!$F$6,'Ctas Pagar'!$C:$C,'Fluxo de Caixa'!$A70)</f>
        <v>0</v>
      </c>
      <c r="G70" s="61">
        <f>SUMIFS('Ctas Pagar'!$G:$G,'Ctas Pagar'!$M:$M,'Fluxo de Caixa'!$G$6,'Ctas Pagar'!$C:$C,'Fluxo de Caixa'!$A70)</f>
        <v>0</v>
      </c>
      <c r="H70" s="61">
        <f>SUMIFS('Ctas Pagar'!$G:$G,'Ctas Pagar'!$J:$J,'Fluxo de Caixa'!$H$6,'Ctas Pagar'!$C:$C,'Fluxo de Caixa'!$A70)</f>
        <v>0</v>
      </c>
      <c r="I70" s="61">
        <f>SUMIFS('Ctas Pagar'!$G:$G,'Ctas Pagar'!$M:$M,'Fluxo de Caixa'!$I$6,'Ctas Pagar'!$C:$C,'Fluxo de Caixa'!$A70)</f>
        <v>0</v>
      </c>
      <c r="J70" s="61">
        <f>SUMIFS('Ctas Pagar'!$G:$G,'Ctas Pagar'!$J:$J,'Fluxo de Caixa'!$J$6,'Ctas Pagar'!$C:$C,'Fluxo de Caixa'!$A70)</f>
        <v>0</v>
      </c>
      <c r="K70" s="61">
        <f>SUMIFS('Ctas Pagar'!$G:$G,'Ctas Pagar'!$M:$M,'Fluxo de Caixa'!$K$6,'Ctas Pagar'!$C:$C,'Fluxo de Caixa'!$A70)</f>
        <v>0</v>
      </c>
      <c r="L70" s="61">
        <f>SUMIFS('Ctas Pagar'!$G:$G,'Ctas Pagar'!$J:$J,'Fluxo de Caixa'!$L$6,'Ctas Pagar'!$C:$C,'Fluxo de Caixa'!$A70)</f>
        <v>0</v>
      </c>
      <c r="M70" s="61">
        <f>SUMIFS('Ctas Pagar'!$G:$G,'Ctas Pagar'!$M:$M,'Fluxo de Caixa'!$M$6,'Ctas Pagar'!$C:$C,'Fluxo de Caixa'!$A70)</f>
        <v>0</v>
      </c>
      <c r="N70" s="61">
        <f>SUMIFS('Ctas Pagar'!$G:$G,'Ctas Pagar'!$J:$J,'Fluxo de Caixa'!$N$6,'Ctas Pagar'!$C:$C,'Fluxo de Caixa'!$A70)</f>
        <v>0</v>
      </c>
      <c r="O70" s="61">
        <f>SUMIFS('Ctas Pagar'!$G:$G,'Ctas Pagar'!$M:$M,'Fluxo de Caixa'!$O$6,'Ctas Pagar'!$C:$C,'Fluxo de Caixa'!$A70)</f>
        <v>0</v>
      </c>
      <c r="P70" s="61">
        <f>SUMIFS('Ctas Pagar'!$G:$G,'Ctas Pagar'!$J:$J,'Fluxo de Caixa'!$P$6,'Ctas Pagar'!$C:$C,'Fluxo de Caixa'!$A70)</f>
        <v>0</v>
      </c>
      <c r="Q70" s="61">
        <f>SUMIFS('Ctas Pagar'!$G:$G,'Ctas Pagar'!$M:$M,'Fluxo de Caixa'!$Q$6,'Ctas Pagar'!$C:$C,'Fluxo de Caixa'!$A70)</f>
        <v>0</v>
      </c>
      <c r="R70" s="61">
        <f>SUMIFS('Ctas Pagar'!$G:$G,'Ctas Pagar'!$J:$J,'Fluxo de Caixa'!$R$6,'Ctas Pagar'!$C:$C,'Fluxo de Caixa'!$A70)</f>
        <v>0</v>
      </c>
      <c r="S70" s="61">
        <f>SUMIFS('Ctas Pagar'!$G:$G,'Ctas Pagar'!$M:$M,'Fluxo de Caixa'!$S$6,'Ctas Pagar'!$C:$C,'Fluxo de Caixa'!$A70)</f>
        <v>0</v>
      </c>
      <c r="T70" s="61">
        <f>SUMIFS('Ctas Pagar'!$G:$G,'Ctas Pagar'!$J:$J,'Fluxo de Caixa'!$T$6,'Ctas Pagar'!$C:$C,'Fluxo de Caixa'!$A70)</f>
        <v>0</v>
      </c>
      <c r="U70" s="61">
        <f>SUMIFS('Ctas Pagar'!$G:$G,'Ctas Pagar'!$M:$M,'Fluxo de Caixa'!$U$6,'Ctas Pagar'!$C:$C,'Fluxo de Caixa'!$A70)</f>
        <v>0</v>
      </c>
      <c r="V70" s="61">
        <f>SUMIFS('Ctas Pagar'!$G:$G,'Ctas Pagar'!$J:$J,'Fluxo de Caixa'!$V$6,'Ctas Pagar'!$C:$C,'Fluxo de Caixa'!$A70)</f>
        <v>0</v>
      </c>
      <c r="W70" s="61">
        <f>SUMIFS('Ctas Pagar'!$G:$G,'Ctas Pagar'!$M:$M,'Fluxo de Caixa'!$W$6,'Ctas Pagar'!$C:$C,'Fluxo de Caixa'!$A70)</f>
        <v>0</v>
      </c>
      <c r="X70" s="61">
        <f>SUMIFS('Ctas Pagar'!$G:$G,'Ctas Pagar'!$J:$J,'Fluxo de Caixa'!$X$6,'Ctas Pagar'!$C:$C,'Fluxo de Caixa'!$A70)</f>
        <v>0</v>
      </c>
      <c r="Y70" s="61">
        <f>SUMIFS('Ctas Pagar'!$G:$G,'Ctas Pagar'!$M:$M,'Fluxo de Caixa'!$Y$6,'Ctas Pagar'!$C:$C,'Fluxo de Caixa'!$A70)</f>
        <v>0</v>
      </c>
      <c r="Z70" s="61">
        <f>SUMIFS('Ctas Pagar'!$G:$G,'Ctas Pagar'!$J:$J,'Fluxo de Caixa'!$Z$6,'Ctas Pagar'!$C:$C,'Fluxo de Caixa'!$A70)</f>
        <v>0</v>
      </c>
      <c r="AA70" s="61">
        <f>SUMIFS('Ctas Pagar'!$G:$G,'Ctas Pagar'!$M:$M,'Fluxo de Caixa'!$AA$6,'Ctas Pagar'!$C:$C,'Fluxo de Caixa'!$A70)</f>
        <v>0</v>
      </c>
      <c r="AB70" s="61">
        <f>SUMIFS('Ctas Pagar'!$G:$G,'Ctas Pagar'!$J:$J,'Fluxo de Caixa'!$AB$6,'Ctas Pagar'!$C:$C,'Fluxo de Caixa'!$A70)</f>
        <v>0</v>
      </c>
      <c r="AC70" s="61">
        <f>SUMIFS('Ctas Pagar'!$G:$G,'Ctas Pagar'!$M:$M,'Fluxo de Caixa'!$AC$6,'Ctas Pagar'!$C:$C,'Fluxo de Caixa'!$A70)</f>
        <v>0</v>
      </c>
      <c r="AD70" s="61">
        <f>SUMIFS('Ctas Pagar'!$G:$G,'Ctas Pagar'!$J:$J,'Fluxo de Caixa'!$AD$6,'Ctas Pagar'!$C:$C,'Fluxo de Caixa'!$A70)</f>
        <v>0</v>
      </c>
      <c r="AE70" s="61">
        <f>SUMIFS('Ctas Pagar'!$G:$G,'Ctas Pagar'!$M:$M,'Fluxo de Caixa'!$AE$6,'Ctas Pagar'!$C:$C,'Fluxo de Caixa'!$A70)</f>
        <v>0</v>
      </c>
      <c r="AF70" s="61">
        <f>SUMIFS('Ctas Pagar'!$G:$G,'Ctas Pagar'!$J:$J,'Fluxo de Caixa'!$AF$6,'Ctas Pagar'!$C:$C,'Fluxo de Caixa'!$A70)</f>
        <v>0</v>
      </c>
      <c r="AG70" s="61">
        <f>SUMIFS('Ctas Pagar'!$G:$G,'Ctas Pagar'!$M:$M,'Fluxo de Caixa'!$AG$6,'Ctas Pagar'!$C:$C,'Fluxo de Caixa'!$A70)</f>
        <v>0</v>
      </c>
      <c r="AH70" s="61">
        <f>SUMIFS('Ctas Pagar'!$G:$G,'Ctas Pagar'!$J:$J,'Fluxo de Caixa'!$AH$6,'Ctas Pagar'!$C:$C,'Fluxo de Caixa'!$A70)</f>
        <v>0</v>
      </c>
      <c r="AI70" s="61">
        <f>SUMIFS('Ctas Pagar'!$G:$G,'Ctas Pagar'!$M:$M,'Fluxo de Caixa'!$AI$6,'Ctas Pagar'!$C:$C,'Fluxo de Caixa'!$A70)</f>
        <v>0</v>
      </c>
      <c r="AJ70" s="61">
        <f>SUMIFS('Ctas Pagar'!$G:$G,'Ctas Pagar'!$J:$J,'Fluxo de Caixa'!$AJ$6,'Ctas Pagar'!$C:$C,'Fluxo de Caixa'!$A70)</f>
        <v>0</v>
      </c>
      <c r="AK70" s="61">
        <f>SUMIFS('Ctas Pagar'!$G:$G,'Ctas Pagar'!$M:$M,'Fluxo de Caixa'!$AK$6,'Ctas Pagar'!$C:$C,'Fluxo de Caixa'!$A70)</f>
        <v>0</v>
      </c>
      <c r="AL70" s="61">
        <f>SUMIFS('Ctas Pagar'!$G:$G,'Ctas Pagar'!$J:$J,'Fluxo de Caixa'!$AL$6,'Ctas Pagar'!$C:$C,'Fluxo de Caixa'!$A70)</f>
        <v>0</v>
      </c>
      <c r="AM70" s="61">
        <f>SUMIFS('Ctas Pagar'!$G:$G,'Ctas Pagar'!$M:$M,'Fluxo de Caixa'!$AM$6,'Ctas Pagar'!$C:$C,'Fluxo de Caixa'!$A70)</f>
        <v>0</v>
      </c>
      <c r="AN70" s="61">
        <f>SUMIFS('Ctas Pagar'!$G:$G,'Ctas Pagar'!$J:$J,'Fluxo de Caixa'!$AN$6,'Ctas Pagar'!$C:$C,'Fluxo de Caixa'!$A70)</f>
        <v>0</v>
      </c>
      <c r="AO70" s="61">
        <f>SUMIFS('Ctas Pagar'!$G:$G,'Ctas Pagar'!$M:$M,'Fluxo de Caixa'!$AO$6,'Ctas Pagar'!$C:$C,'Fluxo de Caixa'!$A70)</f>
        <v>0</v>
      </c>
      <c r="AP70" s="61">
        <f>SUMIFS('Ctas Pagar'!$G:$G,'Ctas Pagar'!$J:$J,'Fluxo de Caixa'!$AP$6,'Ctas Pagar'!$C:$C,'Fluxo de Caixa'!$A70)</f>
        <v>0</v>
      </c>
      <c r="AQ70" s="61">
        <f>SUMIFS('Ctas Pagar'!$G:$G,'Ctas Pagar'!$M:$M,'Fluxo de Caixa'!$AQ$6,'Ctas Pagar'!$C:$C,'Fluxo de Caixa'!$A70)</f>
        <v>0</v>
      </c>
      <c r="AR70" s="61">
        <f>SUMIFS('Ctas Pagar'!$G:$G,'Ctas Pagar'!$J:$J,'Fluxo de Caixa'!$AR$6,'Ctas Pagar'!$C:$C,'Fluxo de Caixa'!$A70)</f>
        <v>0</v>
      </c>
      <c r="AS70" s="61">
        <f>SUMIFS('Ctas Pagar'!$G:$G,'Ctas Pagar'!$M:$M,'Fluxo de Caixa'!$AS$6,'Ctas Pagar'!$C:$C,'Fluxo de Caixa'!$A70)</f>
        <v>0</v>
      </c>
      <c r="AT70" s="61">
        <f>SUMIFS('Ctas Pagar'!$G:$G,'Ctas Pagar'!$J:$J,'Fluxo de Caixa'!$AT$6,'Ctas Pagar'!$C:$C,'Fluxo de Caixa'!$A70)</f>
        <v>0</v>
      </c>
      <c r="AU70" s="61">
        <f>SUMIFS('Ctas Pagar'!$G:$G,'Ctas Pagar'!$M:$M,'Fluxo de Caixa'!$AU$6,'Ctas Pagar'!$C:$C,'Fluxo de Caixa'!$A70)</f>
        <v>0</v>
      </c>
      <c r="AV70" s="61">
        <f>SUMIFS('Ctas Pagar'!$G:$G,'Ctas Pagar'!$J:$J,'Fluxo de Caixa'!$AV$6,'Ctas Pagar'!$C:$C,'Fluxo de Caixa'!$A70)</f>
        <v>0</v>
      </c>
      <c r="AW70" s="61">
        <f>SUMIFS('Ctas Pagar'!$G:$G,'Ctas Pagar'!$M:$M,'Fluxo de Caixa'!$AW$6,'Ctas Pagar'!$C:$C,'Fluxo de Caixa'!$A70)</f>
        <v>0</v>
      </c>
      <c r="AX70" s="61">
        <f>SUMIFS('Ctas Pagar'!$G:$G,'Ctas Pagar'!$J:$J,'Fluxo de Caixa'!$AX$6,'Ctas Pagar'!$C:$C,'Fluxo de Caixa'!$A70)</f>
        <v>0</v>
      </c>
      <c r="AY70" s="61">
        <f>SUMIFS('Ctas Pagar'!$G:$G,'Ctas Pagar'!$M:$M,'Fluxo de Caixa'!$AY$6,'Ctas Pagar'!$C:$C,'Fluxo de Caixa'!$A70)</f>
        <v>0</v>
      </c>
      <c r="AZ70" s="61">
        <f>SUMIFS('Ctas Pagar'!$G:$G,'Ctas Pagar'!$J:$J,'Fluxo de Caixa'!$AZ$6,'Ctas Pagar'!$C:$C,'Fluxo de Caixa'!$A70)</f>
        <v>0</v>
      </c>
      <c r="BA70" s="61">
        <f>SUMIFS('Ctas Pagar'!$G:$G,'Ctas Pagar'!$M:$M,'Fluxo de Caixa'!$BA$6,'Ctas Pagar'!$C:$C,'Fluxo de Caixa'!$A70)</f>
        <v>0</v>
      </c>
      <c r="BB70" s="61">
        <f>SUMIFS('Ctas Pagar'!$G:$G,'Ctas Pagar'!$J:$J,'Fluxo de Caixa'!$BB$6,'Ctas Pagar'!$C:$C,'Fluxo de Caixa'!$A70)</f>
        <v>0</v>
      </c>
      <c r="BC70" s="61">
        <f>SUMIFS('Ctas Pagar'!$G:$G,'Ctas Pagar'!$M:$M,'Fluxo de Caixa'!$BC$6,'Ctas Pagar'!$C:$C,'Fluxo de Caixa'!$A70)</f>
        <v>0</v>
      </c>
      <c r="BD70" s="61">
        <f>SUMIFS('Ctas Pagar'!$G:$G,'Ctas Pagar'!$J:$J,'Fluxo de Caixa'!$BD$6,'Ctas Pagar'!$C:$C,'Fluxo de Caixa'!$A70)</f>
        <v>0</v>
      </c>
      <c r="BE70" s="61">
        <f>SUMIFS('Ctas Pagar'!$G:$G,'Ctas Pagar'!$M:$M,'Fluxo de Caixa'!$BE$6,'Ctas Pagar'!$C:$C,'Fluxo de Caixa'!$A70)</f>
        <v>0</v>
      </c>
      <c r="BF70" s="61">
        <f>SUMIFS('Ctas Pagar'!$G:$G,'Ctas Pagar'!$J:$J,'Fluxo de Caixa'!$BF$6,'Ctas Pagar'!$C:$C,'Fluxo de Caixa'!$A70)</f>
        <v>0</v>
      </c>
      <c r="BG70" s="61">
        <f>SUMIFS('Ctas Pagar'!$G:$G,'Ctas Pagar'!$M:$M,'Fluxo de Caixa'!$BG$6,'Ctas Pagar'!$C:$C,'Fluxo de Caixa'!$A70)</f>
        <v>0</v>
      </c>
      <c r="BH70" s="61">
        <f>SUMIFS('Ctas Pagar'!$G:$G,'Ctas Pagar'!$J:$J,'Fluxo de Caixa'!$BH$6,'Ctas Pagar'!$C:$C,'Fluxo de Caixa'!$A70)</f>
        <v>0</v>
      </c>
      <c r="BI70" s="61">
        <f>SUMIFS('Ctas Pagar'!$G:$G,'Ctas Pagar'!$M:$M,'Fluxo de Caixa'!$BI$6,'Ctas Pagar'!$C:$C,'Fluxo de Caixa'!$A70)</f>
        <v>0</v>
      </c>
      <c r="BJ70" s="61">
        <f>SUMIFS('Ctas Pagar'!$G:$G,'Ctas Pagar'!$J:$J,'Fluxo de Caixa'!$BJ$6,'Ctas Pagar'!$C:$C,'Fluxo de Caixa'!$A70)</f>
        <v>0</v>
      </c>
      <c r="BK70" s="61">
        <f>SUMIFS('Ctas Pagar'!$G:$G,'Ctas Pagar'!$M:$M,'Fluxo de Caixa'!$BK$6,'Ctas Pagar'!$C:$C,'Fluxo de Caixa'!$A70)</f>
        <v>0</v>
      </c>
      <c r="BL70" s="61">
        <f>SUMIFS('Ctas Pagar'!$G:$G,'Ctas Pagar'!$J:$J,'Fluxo de Caixa'!$BL$6,'Ctas Pagar'!$C:$C,'Fluxo de Caixa'!$A70)</f>
        <v>0</v>
      </c>
      <c r="BM70" s="61">
        <f>SUMIFS('Ctas Pagar'!$G:$G,'Ctas Pagar'!$M:$M,'Fluxo de Caixa'!$BM$6,'Ctas Pagar'!$C:$C,'Fluxo de Caixa'!$A70)</f>
        <v>0</v>
      </c>
      <c r="BN70" s="71"/>
      <c r="BO70" s="71"/>
      <c r="BP70" s="71"/>
      <c r="BQ70" s="71"/>
      <c r="BR70" s="71"/>
    </row>
    <row r="71" spans="1:70">
      <c r="A71" s="29" t="str">
        <f>'Plano de Contas'!A83</f>
        <v>5.3.6  INSS - Federação - Sindicato - IR</v>
      </c>
      <c r="B71" s="60">
        <f>SUMIFS('Ctas Pagar'!$G:$G,'Ctas Pagar'!$J:$J,'Fluxo de Caixa'!$B$6,'Ctas Pagar'!$C:$C,'Fluxo de Caixa'!$A71)</f>
        <v>1000</v>
      </c>
      <c r="C71" s="61">
        <f>SUMIFS('Ctas Pagar'!$G:$G,'Ctas Pagar'!$M:$M,'Fluxo de Caixa'!$C$6,'Ctas Pagar'!$C:$C,'Fluxo de Caixa'!$A71)</f>
        <v>1000</v>
      </c>
      <c r="D71" s="61">
        <f>SUMIFS('Ctas Pagar'!$G:$G,'Ctas Pagar'!$J:$J,'Fluxo de Caixa'!$D$6,'Ctas Pagar'!$C:$C,'Fluxo de Caixa'!$A71)</f>
        <v>0</v>
      </c>
      <c r="E71" s="61">
        <f>SUMIFS('Ctas Pagar'!$G:$G,'Ctas Pagar'!$M:$M,'Fluxo de Caixa'!$E$6,'Ctas Pagar'!$C:$C,'Fluxo de Caixa'!$A71)</f>
        <v>0</v>
      </c>
      <c r="F71" s="61">
        <f>SUMIFS('Ctas Pagar'!$G:$G,'Ctas Pagar'!$J:$J,'Fluxo de Caixa'!$F$6,'Ctas Pagar'!$C:$C,'Fluxo de Caixa'!$A71)</f>
        <v>0</v>
      </c>
      <c r="G71" s="61">
        <f>SUMIFS('Ctas Pagar'!$G:$G,'Ctas Pagar'!$M:$M,'Fluxo de Caixa'!$G$6,'Ctas Pagar'!$C:$C,'Fluxo de Caixa'!$A71)</f>
        <v>0</v>
      </c>
      <c r="H71" s="61">
        <f>SUMIFS('Ctas Pagar'!$G:$G,'Ctas Pagar'!$J:$J,'Fluxo de Caixa'!$H$6,'Ctas Pagar'!$C:$C,'Fluxo de Caixa'!$A71)</f>
        <v>0</v>
      </c>
      <c r="I71" s="61">
        <f>SUMIFS('Ctas Pagar'!$G:$G,'Ctas Pagar'!$M:$M,'Fluxo de Caixa'!$I$6,'Ctas Pagar'!$C:$C,'Fluxo de Caixa'!$A71)</f>
        <v>0</v>
      </c>
      <c r="J71" s="61">
        <f>SUMIFS('Ctas Pagar'!$G:$G,'Ctas Pagar'!$J:$J,'Fluxo de Caixa'!$J$6,'Ctas Pagar'!$C:$C,'Fluxo de Caixa'!$A71)</f>
        <v>0</v>
      </c>
      <c r="K71" s="61">
        <f>SUMIFS('Ctas Pagar'!$G:$G,'Ctas Pagar'!$M:$M,'Fluxo de Caixa'!$K$6,'Ctas Pagar'!$C:$C,'Fluxo de Caixa'!$A71)</f>
        <v>0</v>
      </c>
      <c r="L71" s="61">
        <f>SUMIFS('Ctas Pagar'!$G:$G,'Ctas Pagar'!$J:$J,'Fluxo de Caixa'!$L$6,'Ctas Pagar'!$C:$C,'Fluxo de Caixa'!$A71)</f>
        <v>0</v>
      </c>
      <c r="M71" s="61">
        <f>SUMIFS('Ctas Pagar'!$G:$G,'Ctas Pagar'!$M:$M,'Fluxo de Caixa'!$M$6,'Ctas Pagar'!$C:$C,'Fluxo de Caixa'!$A71)</f>
        <v>0</v>
      </c>
      <c r="N71" s="61">
        <f>SUMIFS('Ctas Pagar'!$G:$G,'Ctas Pagar'!$J:$J,'Fluxo de Caixa'!$N$6,'Ctas Pagar'!$C:$C,'Fluxo de Caixa'!$A71)</f>
        <v>0</v>
      </c>
      <c r="O71" s="61">
        <f>SUMIFS('Ctas Pagar'!$G:$G,'Ctas Pagar'!$M:$M,'Fluxo de Caixa'!$O$6,'Ctas Pagar'!$C:$C,'Fluxo de Caixa'!$A71)</f>
        <v>0</v>
      </c>
      <c r="P71" s="61">
        <f>SUMIFS('Ctas Pagar'!$G:$G,'Ctas Pagar'!$J:$J,'Fluxo de Caixa'!$P$6,'Ctas Pagar'!$C:$C,'Fluxo de Caixa'!$A71)</f>
        <v>0</v>
      </c>
      <c r="Q71" s="61">
        <f>SUMIFS('Ctas Pagar'!$G:$G,'Ctas Pagar'!$M:$M,'Fluxo de Caixa'!$Q$6,'Ctas Pagar'!$C:$C,'Fluxo de Caixa'!$A71)</f>
        <v>0</v>
      </c>
      <c r="R71" s="61">
        <f>SUMIFS('Ctas Pagar'!$G:$G,'Ctas Pagar'!$J:$J,'Fluxo de Caixa'!$R$6,'Ctas Pagar'!$C:$C,'Fluxo de Caixa'!$A71)</f>
        <v>0</v>
      </c>
      <c r="S71" s="61">
        <f>SUMIFS('Ctas Pagar'!$G:$G,'Ctas Pagar'!$M:$M,'Fluxo de Caixa'!$S$6,'Ctas Pagar'!$C:$C,'Fluxo de Caixa'!$A71)</f>
        <v>0</v>
      </c>
      <c r="T71" s="61">
        <f>SUMIFS('Ctas Pagar'!$G:$G,'Ctas Pagar'!$J:$J,'Fluxo de Caixa'!$T$6,'Ctas Pagar'!$C:$C,'Fluxo de Caixa'!$A71)</f>
        <v>0</v>
      </c>
      <c r="U71" s="61">
        <f>SUMIFS('Ctas Pagar'!$G:$G,'Ctas Pagar'!$M:$M,'Fluxo de Caixa'!$U$6,'Ctas Pagar'!$C:$C,'Fluxo de Caixa'!$A71)</f>
        <v>0</v>
      </c>
      <c r="V71" s="61">
        <f>SUMIFS('Ctas Pagar'!$G:$G,'Ctas Pagar'!$J:$J,'Fluxo de Caixa'!$V$6,'Ctas Pagar'!$C:$C,'Fluxo de Caixa'!$A71)</f>
        <v>0</v>
      </c>
      <c r="W71" s="61">
        <f>SUMIFS('Ctas Pagar'!$G:$G,'Ctas Pagar'!$M:$M,'Fluxo de Caixa'!$W$6,'Ctas Pagar'!$C:$C,'Fluxo de Caixa'!$A71)</f>
        <v>0</v>
      </c>
      <c r="X71" s="61">
        <f>SUMIFS('Ctas Pagar'!$G:$G,'Ctas Pagar'!$J:$J,'Fluxo de Caixa'!$X$6,'Ctas Pagar'!$C:$C,'Fluxo de Caixa'!$A71)</f>
        <v>0</v>
      </c>
      <c r="Y71" s="61">
        <f>SUMIFS('Ctas Pagar'!$G:$G,'Ctas Pagar'!$M:$M,'Fluxo de Caixa'!$Y$6,'Ctas Pagar'!$C:$C,'Fluxo de Caixa'!$A71)</f>
        <v>0</v>
      </c>
      <c r="Z71" s="61">
        <f>SUMIFS('Ctas Pagar'!$G:$G,'Ctas Pagar'!$J:$J,'Fluxo de Caixa'!$Z$6,'Ctas Pagar'!$C:$C,'Fluxo de Caixa'!$A71)</f>
        <v>0</v>
      </c>
      <c r="AA71" s="61">
        <f>SUMIFS('Ctas Pagar'!$G:$G,'Ctas Pagar'!$M:$M,'Fluxo de Caixa'!$AA$6,'Ctas Pagar'!$C:$C,'Fluxo de Caixa'!$A71)</f>
        <v>0</v>
      </c>
      <c r="AB71" s="61">
        <f>SUMIFS('Ctas Pagar'!$G:$G,'Ctas Pagar'!$J:$J,'Fluxo de Caixa'!$AB$6,'Ctas Pagar'!$C:$C,'Fluxo de Caixa'!$A71)</f>
        <v>0</v>
      </c>
      <c r="AC71" s="61">
        <f>SUMIFS('Ctas Pagar'!$G:$G,'Ctas Pagar'!$M:$M,'Fluxo de Caixa'!$AC$6,'Ctas Pagar'!$C:$C,'Fluxo de Caixa'!$A71)</f>
        <v>0</v>
      </c>
      <c r="AD71" s="61">
        <f>SUMIFS('Ctas Pagar'!$G:$G,'Ctas Pagar'!$J:$J,'Fluxo de Caixa'!$AD$6,'Ctas Pagar'!$C:$C,'Fluxo de Caixa'!$A71)</f>
        <v>0</v>
      </c>
      <c r="AE71" s="61">
        <f>SUMIFS('Ctas Pagar'!$G:$G,'Ctas Pagar'!$M:$M,'Fluxo de Caixa'!$AE$6,'Ctas Pagar'!$C:$C,'Fluxo de Caixa'!$A71)</f>
        <v>0</v>
      </c>
      <c r="AF71" s="61">
        <f>SUMIFS('Ctas Pagar'!$G:$G,'Ctas Pagar'!$J:$J,'Fluxo de Caixa'!$AF$6,'Ctas Pagar'!$C:$C,'Fluxo de Caixa'!$A71)</f>
        <v>0</v>
      </c>
      <c r="AG71" s="61">
        <f>SUMIFS('Ctas Pagar'!$G:$G,'Ctas Pagar'!$M:$M,'Fluxo de Caixa'!$AG$6,'Ctas Pagar'!$C:$C,'Fluxo de Caixa'!$A71)</f>
        <v>0</v>
      </c>
      <c r="AH71" s="61">
        <f>SUMIFS('Ctas Pagar'!$G:$G,'Ctas Pagar'!$J:$J,'Fluxo de Caixa'!$AH$6,'Ctas Pagar'!$C:$C,'Fluxo de Caixa'!$A71)</f>
        <v>0</v>
      </c>
      <c r="AI71" s="61">
        <f>SUMIFS('Ctas Pagar'!$G:$G,'Ctas Pagar'!$M:$M,'Fluxo de Caixa'!$AI$6,'Ctas Pagar'!$C:$C,'Fluxo de Caixa'!$A71)</f>
        <v>0</v>
      </c>
      <c r="AJ71" s="61">
        <f>SUMIFS('Ctas Pagar'!$G:$G,'Ctas Pagar'!$J:$J,'Fluxo de Caixa'!$AJ$6,'Ctas Pagar'!$C:$C,'Fluxo de Caixa'!$A71)</f>
        <v>0</v>
      </c>
      <c r="AK71" s="61">
        <f>SUMIFS('Ctas Pagar'!$G:$G,'Ctas Pagar'!$M:$M,'Fluxo de Caixa'!$AK$6,'Ctas Pagar'!$C:$C,'Fluxo de Caixa'!$A71)</f>
        <v>0</v>
      </c>
      <c r="AL71" s="61">
        <f>SUMIFS('Ctas Pagar'!$G:$G,'Ctas Pagar'!$J:$J,'Fluxo de Caixa'!$AL$6,'Ctas Pagar'!$C:$C,'Fluxo de Caixa'!$A71)</f>
        <v>0</v>
      </c>
      <c r="AM71" s="61">
        <f>SUMIFS('Ctas Pagar'!$G:$G,'Ctas Pagar'!$M:$M,'Fluxo de Caixa'!$AM$6,'Ctas Pagar'!$C:$C,'Fluxo de Caixa'!$A71)</f>
        <v>0</v>
      </c>
      <c r="AN71" s="61">
        <f>SUMIFS('Ctas Pagar'!$G:$G,'Ctas Pagar'!$J:$J,'Fluxo de Caixa'!$AN$6,'Ctas Pagar'!$C:$C,'Fluxo de Caixa'!$A71)</f>
        <v>0</v>
      </c>
      <c r="AO71" s="61">
        <f>SUMIFS('Ctas Pagar'!$G:$G,'Ctas Pagar'!$M:$M,'Fluxo de Caixa'!$AO$6,'Ctas Pagar'!$C:$C,'Fluxo de Caixa'!$A71)</f>
        <v>0</v>
      </c>
      <c r="AP71" s="61">
        <f>SUMIFS('Ctas Pagar'!$G:$G,'Ctas Pagar'!$J:$J,'Fluxo de Caixa'!$AP$6,'Ctas Pagar'!$C:$C,'Fluxo de Caixa'!$A71)</f>
        <v>0</v>
      </c>
      <c r="AQ71" s="61">
        <f>SUMIFS('Ctas Pagar'!$G:$G,'Ctas Pagar'!$M:$M,'Fluxo de Caixa'!$AQ$6,'Ctas Pagar'!$C:$C,'Fluxo de Caixa'!$A71)</f>
        <v>0</v>
      </c>
      <c r="AR71" s="61">
        <f>SUMIFS('Ctas Pagar'!$G:$G,'Ctas Pagar'!$J:$J,'Fluxo de Caixa'!$AR$6,'Ctas Pagar'!$C:$C,'Fluxo de Caixa'!$A71)</f>
        <v>0</v>
      </c>
      <c r="AS71" s="61">
        <f>SUMIFS('Ctas Pagar'!$G:$G,'Ctas Pagar'!$M:$M,'Fluxo de Caixa'!$AS$6,'Ctas Pagar'!$C:$C,'Fluxo de Caixa'!$A71)</f>
        <v>0</v>
      </c>
      <c r="AT71" s="61">
        <f>SUMIFS('Ctas Pagar'!$G:$G,'Ctas Pagar'!$J:$J,'Fluxo de Caixa'!$AT$6,'Ctas Pagar'!$C:$C,'Fluxo de Caixa'!$A71)</f>
        <v>0</v>
      </c>
      <c r="AU71" s="61">
        <f>SUMIFS('Ctas Pagar'!$G:$G,'Ctas Pagar'!$M:$M,'Fluxo de Caixa'!$AU$6,'Ctas Pagar'!$C:$C,'Fluxo de Caixa'!$A71)</f>
        <v>0</v>
      </c>
      <c r="AV71" s="61">
        <f>SUMIFS('Ctas Pagar'!$G:$G,'Ctas Pagar'!$J:$J,'Fluxo de Caixa'!$AV$6,'Ctas Pagar'!$C:$C,'Fluxo de Caixa'!$A71)</f>
        <v>0</v>
      </c>
      <c r="AW71" s="61">
        <f>SUMIFS('Ctas Pagar'!$G:$G,'Ctas Pagar'!$M:$M,'Fluxo de Caixa'!$AW$6,'Ctas Pagar'!$C:$C,'Fluxo de Caixa'!$A71)</f>
        <v>0</v>
      </c>
      <c r="AX71" s="61">
        <f>SUMIFS('Ctas Pagar'!$G:$G,'Ctas Pagar'!$J:$J,'Fluxo de Caixa'!$AX$6,'Ctas Pagar'!$C:$C,'Fluxo de Caixa'!$A71)</f>
        <v>0</v>
      </c>
      <c r="AY71" s="61">
        <f>SUMIFS('Ctas Pagar'!$G:$G,'Ctas Pagar'!$M:$M,'Fluxo de Caixa'!$AY$6,'Ctas Pagar'!$C:$C,'Fluxo de Caixa'!$A71)</f>
        <v>0</v>
      </c>
      <c r="AZ71" s="61">
        <f>SUMIFS('Ctas Pagar'!$G:$G,'Ctas Pagar'!$J:$J,'Fluxo de Caixa'!$AZ$6,'Ctas Pagar'!$C:$C,'Fluxo de Caixa'!$A71)</f>
        <v>0</v>
      </c>
      <c r="BA71" s="61">
        <f>SUMIFS('Ctas Pagar'!$G:$G,'Ctas Pagar'!$M:$M,'Fluxo de Caixa'!$BA$6,'Ctas Pagar'!$C:$C,'Fluxo de Caixa'!$A71)</f>
        <v>0</v>
      </c>
      <c r="BB71" s="61">
        <f>SUMIFS('Ctas Pagar'!$G:$G,'Ctas Pagar'!$J:$J,'Fluxo de Caixa'!$BB$6,'Ctas Pagar'!$C:$C,'Fluxo de Caixa'!$A71)</f>
        <v>0</v>
      </c>
      <c r="BC71" s="61">
        <f>SUMIFS('Ctas Pagar'!$G:$G,'Ctas Pagar'!$M:$M,'Fluxo de Caixa'!$BC$6,'Ctas Pagar'!$C:$C,'Fluxo de Caixa'!$A71)</f>
        <v>0</v>
      </c>
      <c r="BD71" s="61">
        <f>SUMIFS('Ctas Pagar'!$G:$G,'Ctas Pagar'!$J:$J,'Fluxo de Caixa'!$BD$6,'Ctas Pagar'!$C:$C,'Fluxo de Caixa'!$A71)</f>
        <v>0</v>
      </c>
      <c r="BE71" s="61">
        <f>SUMIFS('Ctas Pagar'!$G:$G,'Ctas Pagar'!$M:$M,'Fluxo de Caixa'!$BE$6,'Ctas Pagar'!$C:$C,'Fluxo de Caixa'!$A71)</f>
        <v>0</v>
      </c>
      <c r="BF71" s="61">
        <f>SUMIFS('Ctas Pagar'!$G:$G,'Ctas Pagar'!$J:$J,'Fluxo de Caixa'!$BF$6,'Ctas Pagar'!$C:$C,'Fluxo de Caixa'!$A71)</f>
        <v>0</v>
      </c>
      <c r="BG71" s="61">
        <f>SUMIFS('Ctas Pagar'!$G:$G,'Ctas Pagar'!$M:$M,'Fluxo de Caixa'!$BG$6,'Ctas Pagar'!$C:$C,'Fluxo de Caixa'!$A71)</f>
        <v>0</v>
      </c>
      <c r="BH71" s="61">
        <f>SUMIFS('Ctas Pagar'!$G:$G,'Ctas Pagar'!$J:$J,'Fluxo de Caixa'!$BH$6,'Ctas Pagar'!$C:$C,'Fluxo de Caixa'!$A71)</f>
        <v>0</v>
      </c>
      <c r="BI71" s="61">
        <f>SUMIFS('Ctas Pagar'!$G:$G,'Ctas Pagar'!$M:$M,'Fluxo de Caixa'!$BI$6,'Ctas Pagar'!$C:$C,'Fluxo de Caixa'!$A71)</f>
        <v>0</v>
      </c>
      <c r="BJ71" s="61">
        <f>SUMIFS('Ctas Pagar'!$G:$G,'Ctas Pagar'!$J:$J,'Fluxo de Caixa'!$BJ$6,'Ctas Pagar'!$C:$C,'Fluxo de Caixa'!$A71)</f>
        <v>0</v>
      </c>
      <c r="BK71" s="61">
        <f>SUMIFS('Ctas Pagar'!$G:$G,'Ctas Pagar'!$M:$M,'Fluxo de Caixa'!$BK$6,'Ctas Pagar'!$C:$C,'Fluxo de Caixa'!$A71)</f>
        <v>0</v>
      </c>
      <c r="BL71" s="61">
        <f>SUMIFS('Ctas Pagar'!$G:$G,'Ctas Pagar'!$J:$J,'Fluxo de Caixa'!$BL$6,'Ctas Pagar'!$C:$C,'Fluxo de Caixa'!$A71)</f>
        <v>0</v>
      </c>
      <c r="BM71" s="61">
        <f>SUMIFS('Ctas Pagar'!$G:$G,'Ctas Pagar'!$M:$M,'Fluxo de Caixa'!$BM$6,'Ctas Pagar'!$C:$C,'Fluxo de Caixa'!$A71)</f>
        <v>0</v>
      </c>
      <c r="BN71" s="71"/>
      <c r="BO71" s="71"/>
      <c r="BP71" s="71"/>
      <c r="BQ71" s="71"/>
      <c r="BR71" s="71"/>
    </row>
    <row r="72" spans="1:70">
      <c r="A72" s="29" t="str">
        <f>'Plano de Contas'!A84</f>
        <v>5.3.7 Pro-Labore</v>
      </c>
      <c r="B72" s="60">
        <f>SUMIFS('Ctas Pagar'!$G:$G,'Ctas Pagar'!$J:$J,'Fluxo de Caixa'!$B$6,'Ctas Pagar'!$C:$C,'Fluxo de Caixa'!$A72)</f>
        <v>1000</v>
      </c>
      <c r="C72" s="61">
        <f>SUMIFS('Ctas Pagar'!$G:$G,'Ctas Pagar'!$M:$M,'Fluxo de Caixa'!$C$6,'Ctas Pagar'!$C:$C,'Fluxo de Caixa'!$A72)</f>
        <v>1000</v>
      </c>
      <c r="D72" s="61">
        <f>SUMIFS('Ctas Pagar'!$G:$G,'Ctas Pagar'!$J:$J,'Fluxo de Caixa'!$D$6,'Ctas Pagar'!$C:$C,'Fluxo de Caixa'!$A72)</f>
        <v>0</v>
      </c>
      <c r="E72" s="61">
        <f>SUMIFS('Ctas Pagar'!$G:$G,'Ctas Pagar'!$M:$M,'Fluxo de Caixa'!$E$6,'Ctas Pagar'!$C:$C,'Fluxo de Caixa'!$A72)</f>
        <v>0</v>
      </c>
      <c r="F72" s="61">
        <f>SUMIFS('Ctas Pagar'!$G:$G,'Ctas Pagar'!$J:$J,'Fluxo de Caixa'!$F$6,'Ctas Pagar'!$C:$C,'Fluxo de Caixa'!$A72)</f>
        <v>0</v>
      </c>
      <c r="G72" s="61">
        <f>SUMIFS('Ctas Pagar'!$G:$G,'Ctas Pagar'!$M:$M,'Fluxo de Caixa'!$G$6,'Ctas Pagar'!$C:$C,'Fluxo de Caixa'!$A72)</f>
        <v>0</v>
      </c>
      <c r="H72" s="61">
        <f>SUMIFS('Ctas Pagar'!$G:$G,'Ctas Pagar'!$J:$J,'Fluxo de Caixa'!$H$6,'Ctas Pagar'!$C:$C,'Fluxo de Caixa'!$A72)</f>
        <v>0</v>
      </c>
      <c r="I72" s="61">
        <f>SUMIFS('Ctas Pagar'!$G:$G,'Ctas Pagar'!$M:$M,'Fluxo de Caixa'!$I$6,'Ctas Pagar'!$C:$C,'Fluxo de Caixa'!$A72)</f>
        <v>0</v>
      </c>
      <c r="J72" s="61">
        <f>SUMIFS('Ctas Pagar'!$G:$G,'Ctas Pagar'!$J:$J,'Fluxo de Caixa'!$J$6,'Ctas Pagar'!$C:$C,'Fluxo de Caixa'!$A72)</f>
        <v>0</v>
      </c>
      <c r="K72" s="61">
        <f>SUMIFS('Ctas Pagar'!$G:$G,'Ctas Pagar'!$M:$M,'Fluxo de Caixa'!$K$6,'Ctas Pagar'!$C:$C,'Fluxo de Caixa'!$A72)</f>
        <v>0</v>
      </c>
      <c r="L72" s="61">
        <f>SUMIFS('Ctas Pagar'!$G:$G,'Ctas Pagar'!$J:$J,'Fluxo de Caixa'!$L$6,'Ctas Pagar'!$C:$C,'Fluxo de Caixa'!$A72)</f>
        <v>0</v>
      </c>
      <c r="M72" s="61">
        <f>SUMIFS('Ctas Pagar'!$G:$G,'Ctas Pagar'!$M:$M,'Fluxo de Caixa'!$M$6,'Ctas Pagar'!$C:$C,'Fluxo de Caixa'!$A72)</f>
        <v>0</v>
      </c>
      <c r="N72" s="61">
        <f>SUMIFS('Ctas Pagar'!$G:$G,'Ctas Pagar'!$J:$J,'Fluxo de Caixa'!$N$6,'Ctas Pagar'!$C:$C,'Fluxo de Caixa'!$A72)</f>
        <v>0</v>
      </c>
      <c r="O72" s="61">
        <f>SUMIFS('Ctas Pagar'!$G:$G,'Ctas Pagar'!$M:$M,'Fluxo de Caixa'!$O$6,'Ctas Pagar'!$C:$C,'Fluxo de Caixa'!$A72)</f>
        <v>0</v>
      </c>
      <c r="P72" s="61">
        <f>SUMIFS('Ctas Pagar'!$G:$G,'Ctas Pagar'!$J:$J,'Fluxo de Caixa'!$P$6,'Ctas Pagar'!$C:$C,'Fluxo de Caixa'!$A72)</f>
        <v>0</v>
      </c>
      <c r="Q72" s="61">
        <f>SUMIFS('Ctas Pagar'!$G:$G,'Ctas Pagar'!$M:$M,'Fluxo de Caixa'!$Q$6,'Ctas Pagar'!$C:$C,'Fluxo de Caixa'!$A72)</f>
        <v>0</v>
      </c>
      <c r="R72" s="61">
        <f>SUMIFS('Ctas Pagar'!$G:$G,'Ctas Pagar'!$J:$J,'Fluxo de Caixa'!$R$6,'Ctas Pagar'!$C:$C,'Fluxo de Caixa'!$A72)</f>
        <v>0</v>
      </c>
      <c r="S72" s="61">
        <f>SUMIFS('Ctas Pagar'!$G:$G,'Ctas Pagar'!$M:$M,'Fluxo de Caixa'!$S$6,'Ctas Pagar'!$C:$C,'Fluxo de Caixa'!$A72)</f>
        <v>0</v>
      </c>
      <c r="T72" s="61">
        <f>SUMIFS('Ctas Pagar'!$G:$G,'Ctas Pagar'!$J:$J,'Fluxo de Caixa'!$T$6,'Ctas Pagar'!$C:$C,'Fluxo de Caixa'!$A72)</f>
        <v>0</v>
      </c>
      <c r="U72" s="61">
        <f>SUMIFS('Ctas Pagar'!$G:$G,'Ctas Pagar'!$M:$M,'Fluxo de Caixa'!$U$6,'Ctas Pagar'!$C:$C,'Fluxo de Caixa'!$A72)</f>
        <v>0</v>
      </c>
      <c r="V72" s="61">
        <f>SUMIFS('Ctas Pagar'!$G:$G,'Ctas Pagar'!$J:$J,'Fluxo de Caixa'!$V$6,'Ctas Pagar'!$C:$C,'Fluxo de Caixa'!$A72)</f>
        <v>0</v>
      </c>
      <c r="W72" s="61">
        <f>SUMIFS('Ctas Pagar'!$G:$G,'Ctas Pagar'!$M:$M,'Fluxo de Caixa'!$W$6,'Ctas Pagar'!$C:$C,'Fluxo de Caixa'!$A72)</f>
        <v>0</v>
      </c>
      <c r="X72" s="61">
        <f>SUMIFS('Ctas Pagar'!$G:$G,'Ctas Pagar'!$J:$J,'Fluxo de Caixa'!$X$6,'Ctas Pagar'!$C:$C,'Fluxo de Caixa'!$A72)</f>
        <v>0</v>
      </c>
      <c r="Y72" s="61">
        <f>SUMIFS('Ctas Pagar'!$G:$G,'Ctas Pagar'!$M:$M,'Fluxo de Caixa'!$Y$6,'Ctas Pagar'!$C:$C,'Fluxo de Caixa'!$A72)</f>
        <v>0</v>
      </c>
      <c r="Z72" s="61">
        <f>SUMIFS('Ctas Pagar'!$G:$G,'Ctas Pagar'!$J:$J,'Fluxo de Caixa'!$Z$6,'Ctas Pagar'!$C:$C,'Fluxo de Caixa'!$A72)</f>
        <v>0</v>
      </c>
      <c r="AA72" s="61">
        <f>SUMIFS('Ctas Pagar'!$G:$G,'Ctas Pagar'!$M:$M,'Fluxo de Caixa'!$AA$6,'Ctas Pagar'!$C:$C,'Fluxo de Caixa'!$A72)</f>
        <v>0</v>
      </c>
      <c r="AB72" s="61">
        <f>SUMIFS('Ctas Pagar'!$G:$G,'Ctas Pagar'!$J:$J,'Fluxo de Caixa'!$AB$6,'Ctas Pagar'!$C:$C,'Fluxo de Caixa'!$A72)</f>
        <v>0</v>
      </c>
      <c r="AC72" s="61">
        <f>SUMIFS('Ctas Pagar'!$G:$G,'Ctas Pagar'!$M:$M,'Fluxo de Caixa'!$AC$6,'Ctas Pagar'!$C:$C,'Fluxo de Caixa'!$A72)</f>
        <v>0</v>
      </c>
      <c r="AD72" s="61">
        <f>SUMIFS('Ctas Pagar'!$G:$G,'Ctas Pagar'!$J:$J,'Fluxo de Caixa'!$AD$6,'Ctas Pagar'!$C:$C,'Fluxo de Caixa'!$A72)</f>
        <v>0</v>
      </c>
      <c r="AE72" s="61">
        <f>SUMIFS('Ctas Pagar'!$G:$G,'Ctas Pagar'!$M:$M,'Fluxo de Caixa'!$AE$6,'Ctas Pagar'!$C:$C,'Fluxo de Caixa'!$A72)</f>
        <v>0</v>
      </c>
      <c r="AF72" s="61">
        <f>SUMIFS('Ctas Pagar'!$G:$G,'Ctas Pagar'!$J:$J,'Fluxo de Caixa'!$AF$6,'Ctas Pagar'!$C:$C,'Fluxo de Caixa'!$A72)</f>
        <v>0</v>
      </c>
      <c r="AG72" s="61">
        <f>SUMIFS('Ctas Pagar'!$G:$G,'Ctas Pagar'!$M:$M,'Fluxo de Caixa'!$AG$6,'Ctas Pagar'!$C:$C,'Fluxo de Caixa'!$A72)</f>
        <v>0</v>
      </c>
      <c r="AH72" s="61">
        <f>SUMIFS('Ctas Pagar'!$G:$G,'Ctas Pagar'!$J:$J,'Fluxo de Caixa'!$AH$6,'Ctas Pagar'!$C:$C,'Fluxo de Caixa'!$A72)</f>
        <v>0</v>
      </c>
      <c r="AI72" s="61">
        <f>SUMIFS('Ctas Pagar'!$G:$G,'Ctas Pagar'!$M:$M,'Fluxo de Caixa'!$AI$6,'Ctas Pagar'!$C:$C,'Fluxo de Caixa'!$A72)</f>
        <v>0</v>
      </c>
      <c r="AJ72" s="61">
        <f>SUMIFS('Ctas Pagar'!$G:$G,'Ctas Pagar'!$J:$J,'Fluxo de Caixa'!$AJ$6,'Ctas Pagar'!$C:$C,'Fluxo de Caixa'!$A72)</f>
        <v>0</v>
      </c>
      <c r="AK72" s="61">
        <f>SUMIFS('Ctas Pagar'!$G:$G,'Ctas Pagar'!$M:$M,'Fluxo de Caixa'!$AK$6,'Ctas Pagar'!$C:$C,'Fluxo de Caixa'!$A72)</f>
        <v>0</v>
      </c>
      <c r="AL72" s="61">
        <f>SUMIFS('Ctas Pagar'!$G:$G,'Ctas Pagar'!$J:$J,'Fluxo de Caixa'!$AL$6,'Ctas Pagar'!$C:$C,'Fluxo de Caixa'!$A72)</f>
        <v>0</v>
      </c>
      <c r="AM72" s="61">
        <f>SUMIFS('Ctas Pagar'!$G:$G,'Ctas Pagar'!$M:$M,'Fluxo de Caixa'!$AM$6,'Ctas Pagar'!$C:$C,'Fluxo de Caixa'!$A72)</f>
        <v>0</v>
      </c>
      <c r="AN72" s="61">
        <f>SUMIFS('Ctas Pagar'!$G:$G,'Ctas Pagar'!$J:$J,'Fluxo de Caixa'!$AN$6,'Ctas Pagar'!$C:$C,'Fluxo de Caixa'!$A72)</f>
        <v>0</v>
      </c>
      <c r="AO72" s="61">
        <f>SUMIFS('Ctas Pagar'!$G:$G,'Ctas Pagar'!$M:$M,'Fluxo de Caixa'!$AO$6,'Ctas Pagar'!$C:$C,'Fluxo de Caixa'!$A72)</f>
        <v>0</v>
      </c>
      <c r="AP72" s="61">
        <f>SUMIFS('Ctas Pagar'!$G:$G,'Ctas Pagar'!$J:$J,'Fluxo de Caixa'!$AP$6,'Ctas Pagar'!$C:$C,'Fluxo de Caixa'!$A72)</f>
        <v>0</v>
      </c>
      <c r="AQ72" s="61">
        <f>SUMIFS('Ctas Pagar'!$G:$G,'Ctas Pagar'!$M:$M,'Fluxo de Caixa'!$AQ$6,'Ctas Pagar'!$C:$C,'Fluxo de Caixa'!$A72)</f>
        <v>0</v>
      </c>
      <c r="AR72" s="61">
        <f>SUMIFS('Ctas Pagar'!$G:$G,'Ctas Pagar'!$J:$J,'Fluxo de Caixa'!$AR$6,'Ctas Pagar'!$C:$C,'Fluxo de Caixa'!$A72)</f>
        <v>0</v>
      </c>
      <c r="AS72" s="61">
        <f>SUMIFS('Ctas Pagar'!$G:$G,'Ctas Pagar'!$M:$M,'Fluxo de Caixa'!$AS$6,'Ctas Pagar'!$C:$C,'Fluxo de Caixa'!$A72)</f>
        <v>0</v>
      </c>
      <c r="AT72" s="61">
        <f>SUMIFS('Ctas Pagar'!$G:$G,'Ctas Pagar'!$J:$J,'Fluxo de Caixa'!$AT$6,'Ctas Pagar'!$C:$C,'Fluxo de Caixa'!$A72)</f>
        <v>0</v>
      </c>
      <c r="AU72" s="61">
        <f>SUMIFS('Ctas Pagar'!$G:$G,'Ctas Pagar'!$M:$M,'Fluxo de Caixa'!$AU$6,'Ctas Pagar'!$C:$C,'Fluxo de Caixa'!$A72)</f>
        <v>0</v>
      </c>
      <c r="AV72" s="61">
        <f>SUMIFS('Ctas Pagar'!$G:$G,'Ctas Pagar'!$J:$J,'Fluxo de Caixa'!$AV$6,'Ctas Pagar'!$C:$C,'Fluxo de Caixa'!$A72)</f>
        <v>0</v>
      </c>
      <c r="AW72" s="61">
        <f>SUMIFS('Ctas Pagar'!$G:$G,'Ctas Pagar'!$M:$M,'Fluxo de Caixa'!$AW$6,'Ctas Pagar'!$C:$C,'Fluxo de Caixa'!$A72)</f>
        <v>0</v>
      </c>
      <c r="AX72" s="61">
        <f>SUMIFS('Ctas Pagar'!$G:$G,'Ctas Pagar'!$J:$J,'Fluxo de Caixa'!$AX$6,'Ctas Pagar'!$C:$C,'Fluxo de Caixa'!$A72)</f>
        <v>0</v>
      </c>
      <c r="AY72" s="61">
        <f>SUMIFS('Ctas Pagar'!$G:$G,'Ctas Pagar'!$M:$M,'Fluxo de Caixa'!$AY$6,'Ctas Pagar'!$C:$C,'Fluxo de Caixa'!$A72)</f>
        <v>0</v>
      </c>
      <c r="AZ72" s="61">
        <f>SUMIFS('Ctas Pagar'!$G:$G,'Ctas Pagar'!$J:$J,'Fluxo de Caixa'!$AZ$6,'Ctas Pagar'!$C:$C,'Fluxo de Caixa'!$A72)</f>
        <v>0</v>
      </c>
      <c r="BA72" s="61">
        <f>SUMIFS('Ctas Pagar'!$G:$G,'Ctas Pagar'!$M:$M,'Fluxo de Caixa'!$BA$6,'Ctas Pagar'!$C:$C,'Fluxo de Caixa'!$A72)</f>
        <v>0</v>
      </c>
      <c r="BB72" s="61">
        <f>SUMIFS('Ctas Pagar'!$G:$G,'Ctas Pagar'!$J:$J,'Fluxo de Caixa'!$BB$6,'Ctas Pagar'!$C:$C,'Fluxo de Caixa'!$A72)</f>
        <v>0</v>
      </c>
      <c r="BC72" s="61">
        <f>SUMIFS('Ctas Pagar'!$G:$G,'Ctas Pagar'!$M:$M,'Fluxo de Caixa'!$BC$6,'Ctas Pagar'!$C:$C,'Fluxo de Caixa'!$A72)</f>
        <v>0</v>
      </c>
      <c r="BD72" s="61">
        <f>SUMIFS('Ctas Pagar'!$G:$G,'Ctas Pagar'!$J:$J,'Fluxo de Caixa'!$BD$6,'Ctas Pagar'!$C:$C,'Fluxo de Caixa'!$A72)</f>
        <v>0</v>
      </c>
      <c r="BE72" s="61">
        <f>SUMIFS('Ctas Pagar'!$G:$G,'Ctas Pagar'!$M:$M,'Fluxo de Caixa'!$BE$6,'Ctas Pagar'!$C:$C,'Fluxo de Caixa'!$A72)</f>
        <v>0</v>
      </c>
      <c r="BF72" s="61">
        <f>SUMIFS('Ctas Pagar'!$G:$G,'Ctas Pagar'!$J:$J,'Fluxo de Caixa'!$BF$6,'Ctas Pagar'!$C:$C,'Fluxo de Caixa'!$A72)</f>
        <v>0</v>
      </c>
      <c r="BG72" s="61">
        <f>SUMIFS('Ctas Pagar'!$G:$G,'Ctas Pagar'!$M:$M,'Fluxo de Caixa'!$BG$6,'Ctas Pagar'!$C:$C,'Fluxo de Caixa'!$A72)</f>
        <v>0</v>
      </c>
      <c r="BH72" s="61">
        <f>SUMIFS('Ctas Pagar'!$G:$G,'Ctas Pagar'!$J:$J,'Fluxo de Caixa'!$BH$6,'Ctas Pagar'!$C:$C,'Fluxo de Caixa'!$A72)</f>
        <v>0</v>
      </c>
      <c r="BI72" s="61">
        <f>SUMIFS('Ctas Pagar'!$G:$G,'Ctas Pagar'!$M:$M,'Fluxo de Caixa'!$BI$6,'Ctas Pagar'!$C:$C,'Fluxo de Caixa'!$A72)</f>
        <v>0</v>
      </c>
      <c r="BJ72" s="61">
        <f>SUMIFS('Ctas Pagar'!$G:$G,'Ctas Pagar'!$J:$J,'Fluxo de Caixa'!$BJ$6,'Ctas Pagar'!$C:$C,'Fluxo de Caixa'!$A72)</f>
        <v>0</v>
      </c>
      <c r="BK72" s="61">
        <f>SUMIFS('Ctas Pagar'!$G:$G,'Ctas Pagar'!$M:$M,'Fluxo de Caixa'!$BK$6,'Ctas Pagar'!$C:$C,'Fluxo de Caixa'!$A72)</f>
        <v>0</v>
      </c>
      <c r="BL72" s="61">
        <f>SUMIFS('Ctas Pagar'!$G:$G,'Ctas Pagar'!$J:$J,'Fluxo de Caixa'!$BL$6,'Ctas Pagar'!$C:$C,'Fluxo de Caixa'!$A72)</f>
        <v>0</v>
      </c>
      <c r="BM72" s="61">
        <f>SUMIFS('Ctas Pagar'!$G:$G,'Ctas Pagar'!$M:$M,'Fluxo de Caixa'!$BM$6,'Ctas Pagar'!$C:$C,'Fluxo de Caixa'!$A72)</f>
        <v>0</v>
      </c>
      <c r="BN72" s="71"/>
      <c r="BO72" s="71"/>
      <c r="BP72" s="71"/>
      <c r="BQ72" s="71"/>
      <c r="BR72" s="71"/>
    </row>
    <row r="73" spans="1:70">
      <c r="A73" s="29" t="str">
        <f>'Plano de Contas'!A85</f>
        <v>5.3.8 Plano de Saúde</v>
      </c>
      <c r="B73" s="60">
        <f>SUMIFS('Ctas Pagar'!$G:$G,'Ctas Pagar'!$J:$J,'Fluxo de Caixa'!$B$6,'Ctas Pagar'!$C:$C,'Fluxo de Caixa'!$A73)</f>
        <v>1000</v>
      </c>
      <c r="C73" s="61">
        <f>SUMIFS('Ctas Pagar'!$G:$G,'Ctas Pagar'!$M:$M,'Fluxo de Caixa'!$C$6,'Ctas Pagar'!$C:$C,'Fluxo de Caixa'!$A73)</f>
        <v>1000</v>
      </c>
      <c r="D73" s="61">
        <f>SUMIFS('Ctas Pagar'!$G:$G,'Ctas Pagar'!$J:$J,'Fluxo de Caixa'!$D$6,'Ctas Pagar'!$C:$C,'Fluxo de Caixa'!$A73)</f>
        <v>0</v>
      </c>
      <c r="E73" s="61">
        <f>SUMIFS('Ctas Pagar'!$G:$G,'Ctas Pagar'!$M:$M,'Fluxo de Caixa'!$E$6,'Ctas Pagar'!$C:$C,'Fluxo de Caixa'!$A73)</f>
        <v>0</v>
      </c>
      <c r="F73" s="61">
        <f>SUMIFS('Ctas Pagar'!$G:$G,'Ctas Pagar'!$J:$J,'Fluxo de Caixa'!$F$6,'Ctas Pagar'!$C:$C,'Fluxo de Caixa'!$A73)</f>
        <v>0</v>
      </c>
      <c r="G73" s="61">
        <f>SUMIFS('Ctas Pagar'!$G:$G,'Ctas Pagar'!$M:$M,'Fluxo de Caixa'!$G$6,'Ctas Pagar'!$C:$C,'Fluxo de Caixa'!$A73)</f>
        <v>0</v>
      </c>
      <c r="H73" s="61">
        <f>SUMIFS('Ctas Pagar'!$G:$G,'Ctas Pagar'!$J:$J,'Fluxo de Caixa'!$H$6,'Ctas Pagar'!$C:$C,'Fluxo de Caixa'!$A73)</f>
        <v>0</v>
      </c>
      <c r="I73" s="61">
        <f>SUMIFS('Ctas Pagar'!$G:$G,'Ctas Pagar'!$M:$M,'Fluxo de Caixa'!$I$6,'Ctas Pagar'!$C:$C,'Fluxo de Caixa'!$A73)</f>
        <v>0</v>
      </c>
      <c r="J73" s="61">
        <f>SUMIFS('Ctas Pagar'!$G:$G,'Ctas Pagar'!$J:$J,'Fluxo de Caixa'!$J$6,'Ctas Pagar'!$C:$C,'Fluxo de Caixa'!$A73)</f>
        <v>0</v>
      </c>
      <c r="K73" s="61">
        <f>SUMIFS('Ctas Pagar'!$G:$G,'Ctas Pagar'!$M:$M,'Fluxo de Caixa'!$K$6,'Ctas Pagar'!$C:$C,'Fluxo de Caixa'!$A73)</f>
        <v>0</v>
      </c>
      <c r="L73" s="61">
        <f>SUMIFS('Ctas Pagar'!$G:$G,'Ctas Pagar'!$J:$J,'Fluxo de Caixa'!$L$6,'Ctas Pagar'!$C:$C,'Fluxo de Caixa'!$A73)</f>
        <v>0</v>
      </c>
      <c r="M73" s="61">
        <f>SUMIFS('Ctas Pagar'!$G:$G,'Ctas Pagar'!$M:$M,'Fluxo de Caixa'!$M$6,'Ctas Pagar'!$C:$C,'Fluxo de Caixa'!$A73)</f>
        <v>0</v>
      </c>
      <c r="N73" s="61">
        <f>SUMIFS('Ctas Pagar'!$G:$G,'Ctas Pagar'!$J:$J,'Fluxo de Caixa'!$N$6,'Ctas Pagar'!$C:$C,'Fluxo de Caixa'!$A73)</f>
        <v>0</v>
      </c>
      <c r="O73" s="61">
        <f>SUMIFS('Ctas Pagar'!$G:$G,'Ctas Pagar'!$M:$M,'Fluxo de Caixa'!$O$6,'Ctas Pagar'!$C:$C,'Fluxo de Caixa'!$A73)</f>
        <v>0</v>
      </c>
      <c r="P73" s="61">
        <f>SUMIFS('Ctas Pagar'!$G:$G,'Ctas Pagar'!$J:$J,'Fluxo de Caixa'!$P$6,'Ctas Pagar'!$C:$C,'Fluxo de Caixa'!$A73)</f>
        <v>0</v>
      </c>
      <c r="Q73" s="61">
        <f>SUMIFS('Ctas Pagar'!$G:$G,'Ctas Pagar'!$M:$M,'Fluxo de Caixa'!$Q$6,'Ctas Pagar'!$C:$C,'Fluxo de Caixa'!$A73)</f>
        <v>0</v>
      </c>
      <c r="R73" s="61">
        <f>SUMIFS('Ctas Pagar'!$G:$G,'Ctas Pagar'!$J:$J,'Fluxo de Caixa'!$R$6,'Ctas Pagar'!$C:$C,'Fluxo de Caixa'!$A73)</f>
        <v>0</v>
      </c>
      <c r="S73" s="61">
        <f>SUMIFS('Ctas Pagar'!$G:$G,'Ctas Pagar'!$M:$M,'Fluxo de Caixa'!$S$6,'Ctas Pagar'!$C:$C,'Fluxo de Caixa'!$A73)</f>
        <v>0</v>
      </c>
      <c r="T73" s="61">
        <f>SUMIFS('Ctas Pagar'!$G:$G,'Ctas Pagar'!$J:$J,'Fluxo de Caixa'!$T$6,'Ctas Pagar'!$C:$C,'Fluxo de Caixa'!$A73)</f>
        <v>0</v>
      </c>
      <c r="U73" s="61">
        <f>SUMIFS('Ctas Pagar'!$G:$G,'Ctas Pagar'!$M:$M,'Fluxo de Caixa'!$U$6,'Ctas Pagar'!$C:$C,'Fluxo de Caixa'!$A73)</f>
        <v>0</v>
      </c>
      <c r="V73" s="61">
        <f>SUMIFS('Ctas Pagar'!$G:$G,'Ctas Pagar'!$J:$J,'Fluxo de Caixa'!$V$6,'Ctas Pagar'!$C:$C,'Fluxo de Caixa'!$A73)</f>
        <v>0</v>
      </c>
      <c r="W73" s="61">
        <f>SUMIFS('Ctas Pagar'!$G:$G,'Ctas Pagar'!$M:$M,'Fluxo de Caixa'!$W$6,'Ctas Pagar'!$C:$C,'Fluxo de Caixa'!$A73)</f>
        <v>0</v>
      </c>
      <c r="X73" s="61">
        <f>SUMIFS('Ctas Pagar'!$G:$G,'Ctas Pagar'!$J:$J,'Fluxo de Caixa'!$X$6,'Ctas Pagar'!$C:$C,'Fluxo de Caixa'!$A73)</f>
        <v>0</v>
      </c>
      <c r="Y73" s="61">
        <f>SUMIFS('Ctas Pagar'!$G:$G,'Ctas Pagar'!$M:$M,'Fluxo de Caixa'!$Y$6,'Ctas Pagar'!$C:$C,'Fluxo de Caixa'!$A73)</f>
        <v>0</v>
      </c>
      <c r="Z73" s="61">
        <f>SUMIFS('Ctas Pagar'!$G:$G,'Ctas Pagar'!$J:$J,'Fluxo de Caixa'!$Z$6,'Ctas Pagar'!$C:$C,'Fluxo de Caixa'!$A73)</f>
        <v>0</v>
      </c>
      <c r="AA73" s="61">
        <f>SUMIFS('Ctas Pagar'!$G:$G,'Ctas Pagar'!$M:$M,'Fluxo de Caixa'!$AA$6,'Ctas Pagar'!$C:$C,'Fluxo de Caixa'!$A73)</f>
        <v>0</v>
      </c>
      <c r="AB73" s="61">
        <f>SUMIFS('Ctas Pagar'!$G:$G,'Ctas Pagar'!$J:$J,'Fluxo de Caixa'!$AB$6,'Ctas Pagar'!$C:$C,'Fluxo de Caixa'!$A73)</f>
        <v>0</v>
      </c>
      <c r="AC73" s="61">
        <f>SUMIFS('Ctas Pagar'!$G:$G,'Ctas Pagar'!$M:$M,'Fluxo de Caixa'!$AC$6,'Ctas Pagar'!$C:$C,'Fluxo de Caixa'!$A73)</f>
        <v>0</v>
      </c>
      <c r="AD73" s="61">
        <f>SUMIFS('Ctas Pagar'!$G:$G,'Ctas Pagar'!$J:$J,'Fluxo de Caixa'!$AD$6,'Ctas Pagar'!$C:$C,'Fluxo de Caixa'!$A73)</f>
        <v>0</v>
      </c>
      <c r="AE73" s="61">
        <f>SUMIFS('Ctas Pagar'!$G:$G,'Ctas Pagar'!$M:$M,'Fluxo de Caixa'!$AE$6,'Ctas Pagar'!$C:$C,'Fluxo de Caixa'!$A73)</f>
        <v>0</v>
      </c>
      <c r="AF73" s="61">
        <f>SUMIFS('Ctas Pagar'!$G:$G,'Ctas Pagar'!$J:$J,'Fluxo de Caixa'!$AF$6,'Ctas Pagar'!$C:$C,'Fluxo de Caixa'!$A73)</f>
        <v>0</v>
      </c>
      <c r="AG73" s="61">
        <f>SUMIFS('Ctas Pagar'!$G:$G,'Ctas Pagar'!$M:$M,'Fluxo de Caixa'!$AG$6,'Ctas Pagar'!$C:$C,'Fluxo de Caixa'!$A73)</f>
        <v>0</v>
      </c>
      <c r="AH73" s="61">
        <f>SUMIFS('Ctas Pagar'!$G:$G,'Ctas Pagar'!$J:$J,'Fluxo de Caixa'!$AH$6,'Ctas Pagar'!$C:$C,'Fluxo de Caixa'!$A73)</f>
        <v>0</v>
      </c>
      <c r="AI73" s="61">
        <f>SUMIFS('Ctas Pagar'!$G:$G,'Ctas Pagar'!$M:$M,'Fluxo de Caixa'!$AI$6,'Ctas Pagar'!$C:$C,'Fluxo de Caixa'!$A73)</f>
        <v>0</v>
      </c>
      <c r="AJ73" s="61">
        <f>SUMIFS('Ctas Pagar'!$G:$G,'Ctas Pagar'!$J:$J,'Fluxo de Caixa'!$AJ$6,'Ctas Pagar'!$C:$C,'Fluxo de Caixa'!$A73)</f>
        <v>0</v>
      </c>
      <c r="AK73" s="61">
        <f>SUMIFS('Ctas Pagar'!$G:$G,'Ctas Pagar'!$M:$M,'Fluxo de Caixa'!$AK$6,'Ctas Pagar'!$C:$C,'Fluxo de Caixa'!$A73)</f>
        <v>0</v>
      </c>
      <c r="AL73" s="61">
        <f>SUMIFS('Ctas Pagar'!$G:$G,'Ctas Pagar'!$J:$J,'Fluxo de Caixa'!$AL$6,'Ctas Pagar'!$C:$C,'Fluxo de Caixa'!$A73)</f>
        <v>0</v>
      </c>
      <c r="AM73" s="61">
        <f>SUMIFS('Ctas Pagar'!$G:$G,'Ctas Pagar'!$M:$M,'Fluxo de Caixa'!$AM$6,'Ctas Pagar'!$C:$C,'Fluxo de Caixa'!$A73)</f>
        <v>0</v>
      </c>
      <c r="AN73" s="61">
        <f>SUMIFS('Ctas Pagar'!$G:$G,'Ctas Pagar'!$J:$J,'Fluxo de Caixa'!$AN$6,'Ctas Pagar'!$C:$C,'Fluxo de Caixa'!$A73)</f>
        <v>0</v>
      </c>
      <c r="AO73" s="61">
        <f>SUMIFS('Ctas Pagar'!$G:$G,'Ctas Pagar'!$M:$M,'Fluxo de Caixa'!$AO$6,'Ctas Pagar'!$C:$C,'Fluxo de Caixa'!$A73)</f>
        <v>0</v>
      </c>
      <c r="AP73" s="61">
        <f>SUMIFS('Ctas Pagar'!$G:$G,'Ctas Pagar'!$J:$J,'Fluxo de Caixa'!$AP$6,'Ctas Pagar'!$C:$C,'Fluxo de Caixa'!$A73)</f>
        <v>0</v>
      </c>
      <c r="AQ73" s="61">
        <f>SUMIFS('Ctas Pagar'!$G:$G,'Ctas Pagar'!$M:$M,'Fluxo de Caixa'!$AQ$6,'Ctas Pagar'!$C:$C,'Fluxo de Caixa'!$A73)</f>
        <v>0</v>
      </c>
      <c r="AR73" s="61">
        <f>SUMIFS('Ctas Pagar'!$G:$G,'Ctas Pagar'!$J:$J,'Fluxo de Caixa'!$AR$6,'Ctas Pagar'!$C:$C,'Fluxo de Caixa'!$A73)</f>
        <v>0</v>
      </c>
      <c r="AS73" s="61">
        <f>SUMIFS('Ctas Pagar'!$G:$G,'Ctas Pagar'!$M:$M,'Fluxo de Caixa'!$AS$6,'Ctas Pagar'!$C:$C,'Fluxo de Caixa'!$A73)</f>
        <v>0</v>
      </c>
      <c r="AT73" s="61">
        <f>SUMIFS('Ctas Pagar'!$G:$G,'Ctas Pagar'!$J:$J,'Fluxo de Caixa'!$AT$6,'Ctas Pagar'!$C:$C,'Fluxo de Caixa'!$A73)</f>
        <v>0</v>
      </c>
      <c r="AU73" s="61">
        <f>SUMIFS('Ctas Pagar'!$G:$G,'Ctas Pagar'!$M:$M,'Fluxo de Caixa'!$AU$6,'Ctas Pagar'!$C:$C,'Fluxo de Caixa'!$A73)</f>
        <v>0</v>
      </c>
      <c r="AV73" s="61">
        <f>SUMIFS('Ctas Pagar'!$G:$G,'Ctas Pagar'!$J:$J,'Fluxo de Caixa'!$AV$6,'Ctas Pagar'!$C:$C,'Fluxo de Caixa'!$A73)</f>
        <v>0</v>
      </c>
      <c r="AW73" s="61">
        <f>SUMIFS('Ctas Pagar'!$G:$G,'Ctas Pagar'!$M:$M,'Fluxo de Caixa'!$AW$6,'Ctas Pagar'!$C:$C,'Fluxo de Caixa'!$A73)</f>
        <v>0</v>
      </c>
      <c r="AX73" s="61">
        <f>SUMIFS('Ctas Pagar'!$G:$G,'Ctas Pagar'!$J:$J,'Fluxo de Caixa'!$AX$6,'Ctas Pagar'!$C:$C,'Fluxo de Caixa'!$A73)</f>
        <v>0</v>
      </c>
      <c r="AY73" s="61">
        <f>SUMIFS('Ctas Pagar'!$G:$G,'Ctas Pagar'!$M:$M,'Fluxo de Caixa'!$AY$6,'Ctas Pagar'!$C:$C,'Fluxo de Caixa'!$A73)</f>
        <v>0</v>
      </c>
      <c r="AZ73" s="61">
        <f>SUMIFS('Ctas Pagar'!$G:$G,'Ctas Pagar'!$J:$J,'Fluxo de Caixa'!$AZ$6,'Ctas Pagar'!$C:$C,'Fluxo de Caixa'!$A73)</f>
        <v>0</v>
      </c>
      <c r="BA73" s="61">
        <f>SUMIFS('Ctas Pagar'!$G:$G,'Ctas Pagar'!$M:$M,'Fluxo de Caixa'!$BA$6,'Ctas Pagar'!$C:$C,'Fluxo de Caixa'!$A73)</f>
        <v>0</v>
      </c>
      <c r="BB73" s="61">
        <f>SUMIFS('Ctas Pagar'!$G:$G,'Ctas Pagar'!$J:$J,'Fluxo de Caixa'!$BB$6,'Ctas Pagar'!$C:$C,'Fluxo de Caixa'!$A73)</f>
        <v>0</v>
      </c>
      <c r="BC73" s="61">
        <f>SUMIFS('Ctas Pagar'!$G:$G,'Ctas Pagar'!$M:$M,'Fluxo de Caixa'!$BC$6,'Ctas Pagar'!$C:$C,'Fluxo de Caixa'!$A73)</f>
        <v>0</v>
      </c>
      <c r="BD73" s="61">
        <f>SUMIFS('Ctas Pagar'!$G:$G,'Ctas Pagar'!$J:$J,'Fluxo de Caixa'!$BD$6,'Ctas Pagar'!$C:$C,'Fluxo de Caixa'!$A73)</f>
        <v>0</v>
      </c>
      <c r="BE73" s="61">
        <f>SUMIFS('Ctas Pagar'!$G:$G,'Ctas Pagar'!$M:$M,'Fluxo de Caixa'!$BE$6,'Ctas Pagar'!$C:$C,'Fluxo de Caixa'!$A73)</f>
        <v>0</v>
      </c>
      <c r="BF73" s="61">
        <f>SUMIFS('Ctas Pagar'!$G:$G,'Ctas Pagar'!$J:$J,'Fluxo de Caixa'!$BF$6,'Ctas Pagar'!$C:$C,'Fluxo de Caixa'!$A73)</f>
        <v>0</v>
      </c>
      <c r="BG73" s="61">
        <f>SUMIFS('Ctas Pagar'!$G:$G,'Ctas Pagar'!$M:$M,'Fluxo de Caixa'!$BG$6,'Ctas Pagar'!$C:$C,'Fluxo de Caixa'!$A73)</f>
        <v>0</v>
      </c>
      <c r="BH73" s="61">
        <f>SUMIFS('Ctas Pagar'!$G:$G,'Ctas Pagar'!$J:$J,'Fluxo de Caixa'!$BH$6,'Ctas Pagar'!$C:$C,'Fluxo de Caixa'!$A73)</f>
        <v>0</v>
      </c>
      <c r="BI73" s="61">
        <f>SUMIFS('Ctas Pagar'!$G:$G,'Ctas Pagar'!$M:$M,'Fluxo de Caixa'!$BI$6,'Ctas Pagar'!$C:$C,'Fluxo de Caixa'!$A73)</f>
        <v>0</v>
      </c>
      <c r="BJ73" s="61">
        <f>SUMIFS('Ctas Pagar'!$G:$G,'Ctas Pagar'!$J:$J,'Fluxo de Caixa'!$BJ$6,'Ctas Pagar'!$C:$C,'Fluxo de Caixa'!$A73)</f>
        <v>0</v>
      </c>
      <c r="BK73" s="61">
        <f>SUMIFS('Ctas Pagar'!$G:$G,'Ctas Pagar'!$M:$M,'Fluxo de Caixa'!$BK$6,'Ctas Pagar'!$C:$C,'Fluxo de Caixa'!$A73)</f>
        <v>0</v>
      </c>
      <c r="BL73" s="61">
        <f>SUMIFS('Ctas Pagar'!$G:$G,'Ctas Pagar'!$J:$J,'Fluxo de Caixa'!$BL$6,'Ctas Pagar'!$C:$C,'Fluxo de Caixa'!$A73)</f>
        <v>0</v>
      </c>
      <c r="BM73" s="61">
        <f>SUMIFS('Ctas Pagar'!$G:$G,'Ctas Pagar'!$M:$M,'Fluxo de Caixa'!$BM$6,'Ctas Pagar'!$C:$C,'Fluxo de Caixa'!$A73)</f>
        <v>0</v>
      </c>
      <c r="BN73" s="71"/>
      <c r="BO73" s="71"/>
      <c r="BP73" s="71"/>
      <c r="BQ73" s="71"/>
      <c r="BR73" s="71"/>
    </row>
    <row r="74" spans="1:70">
      <c r="A74" s="29" t="str">
        <f>'Plano de Contas'!A86</f>
        <v>5.3.9 Plano Odontológico</v>
      </c>
      <c r="B74" s="60">
        <f>SUMIFS('Ctas Pagar'!$G:$G,'Ctas Pagar'!$J:$J,'Fluxo de Caixa'!$B$6,'Ctas Pagar'!$C:$C,'Fluxo de Caixa'!$A74)</f>
        <v>1000</v>
      </c>
      <c r="C74" s="61">
        <f>SUMIFS('Ctas Pagar'!$G:$G,'Ctas Pagar'!$M:$M,'Fluxo de Caixa'!$C$6,'Ctas Pagar'!$C:$C,'Fluxo de Caixa'!$A74)</f>
        <v>1000</v>
      </c>
      <c r="D74" s="61">
        <f>SUMIFS('Ctas Pagar'!$G:$G,'Ctas Pagar'!$J:$J,'Fluxo de Caixa'!$D$6,'Ctas Pagar'!$C:$C,'Fluxo de Caixa'!$A74)</f>
        <v>0</v>
      </c>
      <c r="E74" s="61">
        <f>SUMIFS('Ctas Pagar'!$G:$G,'Ctas Pagar'!$M:$M,'Fluxo de Caixa'!$E$6,'Ctas Pagar'!$C:$C,'Fluxo de Caixa'!$A74)</f>
        <v>0</v>
      </c>
      <c r="F74" s="61">
        <f>SUMIFS('Ctas Pagar'!$G:$G,'Ctas Pagar'!$J:$J,'Fluxo de Caixa'!$F$6,'Ctas Pagar'!$C:$C,'Fluxo de Caixa'!$A74)</f>
        <v>0</v>
      </c>
      <c r="G74" s="61">
        <f>SUMIFS('Ctas Pagar'!$G:$G,'Ctas Pagar'!$M:$M,'Fluxo de Caixa'!$G$6,'Ctas Pagar'!$C:$C,'Fluxo de Caixa'!$A74)</f>
        <v>0</v>
      </c>
      <c r="H74" s="61">
        <f>SUMIFS('Ctas Pagar'!$G:$G,'Ctas Pagar'!$J:$J,'Fluxo de Caixa'!$H$6,'Ctas Pagar'!$C:$C,'Fluxo de Caixa'!$A74)</f>
        <v>0</v>
      </c>
      <c r="I74" s="61">
        <f>SUMIFS('Ctas Pagar'!$G:$G,'Ctas Pagar'!$M:$M,'Fluxo de Caixa'!$I$6,'Ctas Pagar'!$C:$C,'Fluxo de Caixa'!$A74)</f>
        <v>0</v>
      </c>
      <c r="J74" s="61">
        <f>SUMIFS('Ctas Pagar'!$G:$G,'Ctas Pagar'!$J:$J,'Fluxo de Caixa'!$J$6,'Ctas Pagar'!$C:$C,'Fluxo de Caixa'!$A74)</f>
        <v>0</v>
      </c>
      <c r="K74" s="61">
        <f>SUMIFS('Ctas Pagar'!$G:$G,'Ctas Pagar'!$M:$M,'Fluxo de Caixa'!$K$6,'Ctas Pagar'!$C:$C,'Fluxo de Caixa'!$A74)</f>
        <v>0</v>
      </c>
      <c r="L74" s="61">
        <f>SUMIFS('Ctas Pagar'!$G:$G,'Ctas Pagar'!$J:$J,'Fluxo de Caixa'!$L$6,'Ctas Pagar'!$C:$C,'Fluxo de Caixa'!$A74)</f>
        <v>0</v>
      </c>
      <c r="M74" s="61">
        <f>SUMIFS('Ctas Pagar'!$G:$G,'Ctas Pagar'!$M:$M,'Fluxo de Caixa'!$M$6,'Ctas Pagar'!$C:$C,'Fluxo de Caixa'!$A74)</f>
        <v>0</v>
      </c>
      <c r="N74" s="61">
        <f>SUMIFS('Ctas Pagar'!$G:$G,'Ctas Pagar'!$J:$J,'Fluxo de Caixa'!$N$6,'Ctas Pagar'!$C:$C,'Fluxo de Caixa'!$A74)</f>
        <v>0</v>
      </c>
      <c r="O74" s="61">
        <f>SUMIFS('Ctas Pagar'!$G:$G,'Ctas Pagar'!$M:$M,'Fluxo de Caixa'!$O$6,'Ctas Pagar'!$C:$C,'Fluxo de Caixa'!$A74)</f>
        <v>0</v>
      </c>
      <c r="P74" s="61">
        <f>SUMIFS('Ctas Pagar'!$G:$G,'Ctas Pagar'!$J:$J,'Fluxo de Caixa'!$P$6,'Ctas Pagar'!$C:$C,'Fluxo de Caixa'!$A74)</f>
        <v>0</v>
      </c>
      <c r="Q74" s="61">
        <f>SUMIFS('Ctas Pagar'!$G:$G,'Ctas Pagar'!$M:$M,'Fluxo de Caixa'!$Q$6,'Ctas Pagar'!$C:$C,'Fluxo de Caixa'!$A74)</f>
        <v>0</v>
      </c>
      <c r="R74" s="61">
        <f>SUMIFS('Ctas Pagar'!$G:$G,'Ctas Pagar'!$J:$J,'Fluxo de Caixa'!$R$6,'Ctas Pagar'!$C:$C,'Fluxo de Caixa'!$A74)</f>
        <v>0</v>
      </c>
      <c r="S74" s="61">
        <f>SUMIFS('Ctas Pagar'!$G:$G,'Ctas Pagar'!$M:$M,'Fluxo de Caixa'!$S$6,'Ctas Pagar'!$C:$C,'Fluxo de Caixa'!$A74)</f>
        <v>0</v>
      </c>
      <c r="T74" s="61">
        <f>SUMIFS('Ctas Pagar'!$G:$G,'Ctas Pagar'!$J:$J,'Fluxo de Caixa'!$T$6,'Ctas Pagar'!$C:$C,'Fluxo de Caixa'!$A74)</f>
        <v>0</v>
      </c>
      <c r="U74" s="61">
        <f>SUMIFS('Ctas Pagar'!$G:$G,'Ctas Pagar'!$M:$M,'Fluxo de Caixa'!$U$6,'Ctas Pagar'!$C:$C,'Fluxo de Caixa'!$A74)</f>
        <v>0</v>
      </c>
      <c r="V74" s="61">
        <f>SUMIFS('Ctas Pagar'!$G:$G,'Ctas Pagar'!$J:$J,'Fluxo de Caixa'!$V$6,'Ctas Pagar'!$C:$C,'Fluxo de Caixa'!$A74)</f>
        <v>0</v>
      </c>
      <c r="W74" s="61">
        <f>SUMIFS('Ctas Pagar'!$G:$G,'Ctas Pagar'!$M:$M,'Fluxo de Caixa'!$W$6,'Ctas Pagar'!$C:$C,'Fluxo de Caixa'!$A74)</f>
        <v>0</v>
      </c>
      <c r="X74" s="61">
        <f>SUMIFS('Ctas Pagar'!$G:$G,'Ctas Pagar'!$J:$J,'Fluxo de Caixa'!$X$6,'Ctas Pagar'!$C:$C,'Fluxo de Caixa'!$A74)</f>
        <v>0</v>
      </c>
      <c r="Y74" s="61">
        <f>SUMIFS('Ctas Pagar'!$G:$G,'Ctas Pagar'!$M:$M,'Fluxo de Caixa'!$Y$6,'Ctas Pagar'!$C:$C,'Fluxo de Caixa'!$A74)</f>
        <v>0</v>
      </c>
      <c r="Z74" s="61">
        <f>SUMIFS('Ctas Pagar'!$G:$G,'Ctas Pagar'!$J:$J,'Fluxo de Caixa'!$Z$6,'Ctas Pagar'!$C:$C,'Fluxo de Caixa'!$A74)</f>
        <v>0</v>
      </c>
      <c r="AA74" s="61">
        <f>SUMIFS('Ctas Pagar'!$G:$G,'Ctas Pagar'!$M:$M,'Fluxo de Caixa'!$AA$6,'Ctas Pagar'!$C:$C,'Fluxo de Caixa'!$A74)</f>
        <v>0</v>
      </c>
      <c r="AB74" s="61">
        <f>SUMIFS('Ctas Pagar'!$G:$G,'Ctas Pagar'!$J:$J,'Fluxo de Caixa'!$AB$6,'Ctas Pagar'!$C:$C,'Fluxo de Caixa'!$A74)</f>
        <v>0</v>
      </c>
      <c r="AC74" s="61">
        <f>SUMIFS('Ctas Pagar'!$G:$G,'Ctas Pagar'!$M:$M,'Fluxo de Caixa'!$AC$6,'Ctas Pagar'!$C:$C,'Fluxo de Caixa'!$A74)</f>
        <v>0</v>
      </c>
      <c r="AD74" s="61">
        <f>SUMIFS('Ctas Pagar'!$G:$G,'Ctas Pagar'!$J:$J,'Fluxo de Caixa'!$AD$6,'Ctas Pagar'!$C:$C,'Fluxo de Caixa'!$A74)</f>
        <v>0</v>
      </c>
      <c r="AE74" s="61">
        <f>SUMIFS('Ctas Pagar'!$G:$G,'Ctas Pagar'!$M:$M,'Fluxo de Caixa'!$AE$6,'Ctas Pagar'!$C:$C,'Fluxo de Caixa'!$A74)</f>
        <v>0</v>
      </c>
      <c r="AF74" s="61">
        <f>SUMIFS('Ctas Pagar'!$G:$G,'Ctas Pagar'!$J:$J,'Fluxo de Caixa'!$AF$6,'Ctas Pagar'!$C:$C,'Fluxo de Caixa'!$A74)</f>
        <v>0</v>
      </c>
      <c r="AG74" s="61">
        <f>SUMIFS('Ctas Pagar'!$G:$G,'Ctas Pagar'!$M:$M,'Fluxo de Caixa'!$AG$6,'Ctas Pagar'!$C:$C,'Fluxo de Caixa'!$A74)</f>
        <v>0</v>
      </c>
      <c r="AH74" s="61">
        <f>SUMIFS('Ctas Pagar'!$G:$G,'Ctas Pagar'!$J:$J,'Fluxo de Caixa'!$AH$6,'Ctas Pagar'!$C:$C,'Fluxo de Caixa'!$A74)</f>
        <v>0</v>
      </c>
      <c r="AI74" s="61">
        <f>SUMIFS('Ctas Pagar'!$G:$G,'Ctas Pagar'!$M:$M,'Fluxo de Caixa'!$AI$6,'Ctas Pagar'!$C:$C,'Fluxo de Caixa'!$A74)</f>
        <v>0</v>
      </c>
      <c r="AJ74" s="61">
        <f>SUMIFS('Ctas Pagar'!$G:$G,'Ctas Pagar'!$J:$J,'Fluxo de Caixa'!$AJ$6,'Ctas Pagar'!$C:$C,'Fluxo de Caixa'!$A74)</f>
        <v>0</v>
      </c>
      <c r="AK74" s="61">
        <f>SUMIFS('Ctas Pagar'!$G:$G,'Ctas Pagar'!$M:$M,'Fluxo de Caixa'!$AK$6,'Ctas Pagar'!$C:$C,'Fluxo de Caixa'!$A74)</f>
        <v>0</v>
      </c>
      <c r="AL74" s="61">
        <f>SUMIFS('Ctas Pagar'!$G:$G,'Ctas Pagar'!$J:$J,'Fluxo de Caixa'!$AL$6,'Ctas Pagar'!$C:$C,'Fluxo de Caixa'!$A74)</f>
        <v>0</v>
      </c>
      <c r="AM74" s="61">
        <f>SUMIFS('Ctas Pagar'!$G:$G,'Ctas Pagar'!$M:$M,'Fluxo de Caixa'!$AM$6,'Ctas Pagar'!$C:$C,'Fluxo de Caixa'!$A74)</f>
        <v>0</v>
      </c>
      <c r="AN74" s="61">
        <f>SUMIFS('Ctas Pagar'!$G:$G,'Ctas Pagar'!$J:$J,'Fluxo de Caixa'!$AN$6,'Ctas Pagar'!$C:$C,'Fluxo de Caixa'!$A74)</f>
        <v>0</v>
      </c>
      <c r="AO74" s="61">
        <f>SUMIFS('Ctas Pagar'!$G:$G,'Ctas Pagar'!$M:$M,'Fluxo de Caixa'!$AO$6,'Ctas Pagar'!$C:$C,'Fluxo de Caixa'!$A74)</f>
        <v>0</v>
      </c>
      <c r="AP74" s="61">
        <f>SUMIFS('Ctas Pagar'!$G:$G,'Ctas Pagar'!$J:$J,'Fluxo de Caixa'!$AP$6,'Ctas Pagar'!$C:$C,'Fluxo de Caixa'!$A74)</f>
        <v>0</v>
      </c>
      <c r="AQ74" s="61">
        <f>SUMIFS('Ctas Pagar'!$G:$G,'Ctas Pagar'!$M:$M,'Fluxo de Caixa'!$AQ$6,'Ctas Pagar'!$C:$C,'Fluxo de Caixa'!$A74)</f>
        <v>0</v>
      </c>
      <c r="AR74" s="61">
        <f>SUMIFS('Ctas Pagar'!$G:$G,'Ctas Pagar'!$J:$J,'Fluxo de Caixa'!$AR$6,'Ctas Pagar'!$C:$C,'Fluxo de Caixa'!$A74)</f>
        <v>0</v>
      </c>
      <c r="AS74" s="61">
        <f>SUMIFS('Ctas Pagar'!$G:$G,'Ctas Pagar'!$M:$M,'Fluxo de Caixa'!$AS$6,'Ctas Pagar'!$C:$C,'Fluxo de Caixa'!$A74)</f>
        <v>0</v>
      </c>
      <c r="AT74" s="61">
        <f>SUMIFS('Ctas Pagar'!$G:$G,'Ctas Pagar'!$J:$J,'Fluxo de Caixa'!$AT$6,'Ctas Pagar'!$C:$C,'Fluxo de Caixa'!$A74)</f>
        <v>0</v>
      </c>
      <c r="AU74" s="61">
        <f>SUMIFS('Ctas Pagar'!$G:$G,'Ctas Pagar'!$M:$M,'Fluxo de Caixa'!$AU$6,'Ctas Pagar'!$C:$C,'Fluxo de Caixa'!$A74)</f>
        <v>0</v>
      </c>
      <c r="AV74" s="61">
        <f>SUMIFS('Ctas Pagar'!$G:$G,'Ctas Pagar'!$J:$J,'Fluxo de Caixa'!$AV$6,'Ctas Pagar'!$C:$C,'Fluxo de Caixa'!$A74)</f>
        <v>0</v>
      </c>
      <c r="AW74" s="61">
        <f>SUMIFS('Ctas Pagar'!$G:$G,'Ctas Pagar'!$M:$M,'Fluxo de Caixa'!$AW$6,'Ctas Pagar'!$C:$C,'Fluxo de Caixa'!$A74)</f>
        <v>0</v>
      </c>
      <c r="AX74" s="61">
        <f>SUMIFS('Ctas Pagar'!$G:$G,'Ctas Pagar'!$J:$J,'Fluxo de Caixa'!$AX$6,'Ctas Pagar'!$C:$C,'Fluxo de Caixa'!$A74)</f>
        <v>0</v>
      </c>
      <c r="AY74" s="61">
        <f>SUMIFS('Ctas Pagar'!$G:$G,'Ctas Pagar'!$M:$M,'Fluxo de Caixa'!$AY$6,'Ctas Pagar'!$C:$C,'Fluxo de Caixa'!$A74)</f>
        <v>0</v>
      </c>
      <c r="AZ74" s="61">
        <f>SUMIFS('Ctas Pagar'!$G:$G,'Ctas Pagar'!$J:$J,'Fluxo de Caixa'!$AZ$6,'Ctas Pagar'!$C:$C,'Fluxo de Caixa'!$A74)</f>
        <v>0</v>
      </c>
      <c r="BA74" s="61">
        <f>SUMIFS('Ctas Pagar'!$G:$G,'Ctas Pagar'!$M:$M,'Fluxo de Caixa'!$BA$6,'Ctas Pagar'!$C:$C,'Fluxo de Caixa'!$A74)</f>
        <v>0</v>
      </c>
      <c r="BB74" s="61">
        <f>SUMIFS('Ctas Pagar'!$G:$G,'Ctas Pagar'!$J:$J,'Fluxo de Caixa'!$BB$6,'Ctas Pagar'!$C:$C,'Fluxo de Caixa'!$A74)</f>
        <v>0</v>
      </c>
      <c r="BC74" s="61">
        <f>SUMIFS('Ctas Pagar'!$G:$G,'Ctas Pagar'!$M:$M,'Fluxo de Caixa'!$BC$6,'Ctas Pagar'!$C:$C,'Fluxo de Caixa'!$A74)</f>
        <v>0</v>
      </c>
      <c r="BD74" s="61">
        <f>SUMIFS('Ctas Pagar'!$G:$G,'Ctas Pagar'!$J:$J,'Fluxo de Caixa'!$BD$6,'Ctas Pagar'!$C:$C,'Fluxo de Caixa'!$A74)</f>
        <v>0</v>
      </c>
      <c r="BE74" s="61">
        <f>SUMIFS('Ctas Pagar'!$G:$G,'Ctas Pagar'!$M:$M,'Fluxo de Caixa'!$BE$6,'Ctas Pagar'!$C:$C,'Fluxo de Caixa'!$A74)</f>
        <v>0</v>
      </c>
      <c r="BF74" s="61">
        <f>SUMIFS('Ctas Pagar'!$G:$G,'Ctas Pagar'!$J:$J,'Fluxo de Caixa'!$BF$6,'Ctas Pagar'!$C:$C,'Fluxo de Caixa'!$A74)</f>
        <v>0</v>
      </c>
      <c r="BG74" s="61">
        <f>SUMIFS('Ctas Pagar'!$G:$G,'Ctas Pagar'!$M:$M,'Fluxo de Caixa'!$BG$6,'Ctas Pagar'!$C:$C,'Fluxo de Caixa'!$A74)</f>
        <v>0</v>
      </c>
      <c r="BH74" s="61">
        <f>SUMIFS('Ctas Pagar'!$G:$G,'Ctas Pagar'!$J:$J,'Fluxo de Caixa'!$BH$6,'Ctas Pagar'!$C:$C,'Fluxo de Caixa'!$A74)</f>
        <v>0</v>
      </c>
      <c r="BI74" s="61">
        <f>SUMIFS('Ctas Pagar'!$G:$G,'Ctas Pagar'!$M:$M,'Fluxo de Caixa'!$BI$6,'Ctas Pagar'!$C:$C,'Fluxo de Caixa'!$A74)</f>
        <v>0</v>
      </c>
      <c r="BJ74" s="61">
        <f>SUMIFS('Ctas Pagar'!$G:$G,'Ctas Pagar'!$J:$J,'Fluxo de Caixa'!$BJ$6,'Ctas Pagar'!$C:$C,'Fluxo de Caixa'!$A74)</f>
        <v>0</v>
      </c>
      <c r="BK74" s="61">
        <f>SUMIFS('Ctas Pagar'!$G:$G,'Ctas Pagar'!$M:$M,'Fluxo de Caixa'!$BK$6,'Ctas Pagar'!$C:$C,'Fluxo de Caixa'!$A74)</f>
        <v>0</v>
      </c>
      <c r="BL74" s="61">
        <f>SUMIFS('Ctas Pagar'!$G:$G,'Ctas Pagar'!$J:$J,'Fluxo de Caixa'!$BL$6,'Ctas Pagar'!$C:$C,'Fluxo de Caixa'!$A74)</f>
        <v>0</v>
      </c>
      <c r="BM74" s="61">
        <f>SUMIFS('Ctas Pagar'!$G:$G,'Ctas Pagar'!$M:$M,'Fluxo de Caixa'!$BM$6,'Ctas Pagar'!$C:$C,'Fluxo de Caixa'!$A74)</f>
        <v>0</v>
      </c>
      <c r="BN74" s="71"/>
      <c r="BO74" s="71"/>
      <c r="BP74" s="71"/>
      <c r="BQ74" s="71"/>
      <c r="BR74" s="71"/>
    </row>
    <row r="75" spans="1:70">
      <c r="A75" s="29" t="str">
        <f>'Plano de Contas'!A87</f>
        <v>5.3.10 Convênio Farmacia</v>
      </c>
      <c r="B75" s="60">
        <f>SUMIFS('Ctas Pagar'!$G:$G,'Ctas Pagar'!$J:$J,'Fluxo de Caixa'!$B$6,'Ctas Pagar'!$C:$C,'Fluxo de Caixa'!$A75)</f>
        <v>1000</v>
      </c>
      <c r="C75" s="61">
        <f>SUMIFS('Ctas Pagar'!$G:$G,'Ctas Pagar'!$M:$M,'Fluxo de Caixa'!$C$6,'Ctas Pagar'!$C:$C,'Fluxo de Caixa'!$A75)</f>
        <v>1000</v>
      </c>
      <c r="D75" s="61">
        <f>SUMIFS('Ctas Pagar'!$G:$G,'Ctas Pagar'!$J:$J,'Fluxo de Caixa'!$D$6,'Ctas Pagar'!$C:$C,'Fluxo de Caixa'!$A75)</f>
        <v>0</v>
      </c>
      <c r="E75" s="61">
        <f>SUMIFS('Ctas Pagar'!$G:$G,'Ctas Pagar'!$M:$M,'Fluxo de Caixa'!$E$6,'Ctas Pagar'!$C:$C,'Fluxo de Caixa'!$A75)</f>
        <v>0</v>
      </c>
      <c r="F75" s="61">
        <f>SUMIFS('Ctas Pagar'!$G:$G,'Ctas Pagar'!$J:$J,'Fluxo de Caixa'!$F$6,'Ctas Pagar'!$C:$C,'Fluxo de Caixa'!$A75)</f>
        <v>0</v>
      </c>
      <c r="G75" s="61">
        <f>SUMIFS('Ctas Pagar'!$G:$G,'Ctas Pagar'!$M:$M,'Fluxo de Caixa'!$G$6,'Ctas Pagar'!$C:$C,'Fluxo de Caixa'!$A75)</f>
        <v>0</v>
      </c>
      <c r="H75" s="61">
        <f>SUMIFS('Ctas Pagar'!$G:$G,'Ctas Pagar'!$J:$J,'Fluxo de Caixa'!$H$6,'Ctas Pagar'!$C:$C,'Fluxo de Caixa'!$A75)</f>
        <v>0</v>
      </c>
      <c r="I75" s="61">
        <f>SUMIFS('Ctas Pagar'!$G:$G,'Ctas Pagar'!$M:$M,'Fluxo de Caixa'!$I$6,'Ctas Pagar'!$C:$C,'Fluxo de Caixa'!$A75)</f>
        <v>0</v>
      </c>
      <c r="J75" s="61">
        <f>SUMIFS('Ctas Pagar'!$G:$G,'Ctas Pagar'!$J:$J,'Fluxo de Caixa'!$J$6,'Ctas Pagar'!$C:$C,'Fluxo de Caixa'!$A75)</f>
        <v>0</v>
      </c>
      <c r="K75" s="61">
        <f>SUMIFS('Ctas Pagar'!$G:$G,'Ctas Pagar'!$M:$M,'Fluxo de Caixa'!$K$6,'Ctas Pagar'!$C:$C,'Fluxo de Caixa'!$A75)</f>
        <v>0</v>
      </c>
      <c r="L75" s="61">
        <f>SUMIFS('Ctas Pagar'!$G:$G,'Ctas Pagar'!$J:$J,'Fluxo de Caixa'!$L$6,'Ctas Pagar'!$C:$C,'Fluxo de Caixa'!$A75)</f>
        <v>0</v>
      </c>
      <c r="M75" s="61">
        <f>SUMIFS('Ctas Pagar'!$G:$G,'Ctas Pagar'!$M:$M,'Fluxo de Caixa'!$M$6,'Ctas Pagar'!$C:$C,'Fluxo de Caixa'!$A75)</f>
        <v>0</v>
      </c>
      <c r="N75" s="61">
        <f>SUMIFS('Ctas Pagar'!$G:$G,'Ctas Pagar'!$J:$J,'Fluxo de Caixa'!$N$6,'Ctas Pagar'!$C:$C,'Fluxo de Caixa'!$A75)</f>
        <v>0</v>
      </c>
      <c r="O75" s="61">
        <f>SUMIFS('Ctas Pagar'!$G:$G,'Ctas Pagar'!$M:$M,'Fluxo de Caixa'!$O$6,'Ctas Pagar'!$C:$C,'Fluxo de Caixa'!$A75)</f>
        <v>0</v>
      </c>
      <c r="P75" s="61">
        <f>SUMIFS('Ctas Pagar'!$G:$G,'Ctas Pagar'!$J:$J,'Fluxo de Caixa'!$P$6,'Ctas Pagar'!$C:$C,'Fluxo de Caixa'!$A75)</f>
        <v>0</v>
      </c>
      <c r="Q75" s="61">
        <f>SUMIFS('Ctas Pagar'!$G:$G,'Ctas Pagar'!$M:$M,'Fluxo de Caixa'!$Q$6,'Ctas Pagar'!$C:$C,'Fluxo de Caixa'!$A75)</f>
        <v>0</v>
      </c>
      <c r="R75" s="61">
        <f>SUMIFS('Ctas Pagar'!$G:$G,'Ctas Pagar'!$J:$J,'Fluxo de Caixa'!$R$6,'Ctas Pagar'!$C:$C,'Fluxo de Caixa'!$A75)</f>
        <v>0</v>
      </c>
      <c r="S75" s="61">
        <f>SUMIFS('Ctas Pagar'!$G:$G,'Ctas Pagar'!$M:$M,'Fluxo de Caixa'!$S$6,'Ctas Pagar'!$C:$C,'Fluxo de Caixa'!$A75)</f>
        <v>0</v>
      </c>
      <c r="T75" s="61">
        <f>SUMIFS('Ctas Pagar'!$G:$G,'Ctas Pagar'!$J:$J,'Fluxo de Caixa'!$T$6,'Ctas Pagar'!$C:$C,'Fluxo de Caixa'!$A75)</f>
        <v>0</v>
      </c>
      <c r="U75" s="61">
        <f>SUMIFS('Ctas Pagar'!$G:$G,'Ctas Pagar'!$M:$M,'Fluxo de Caixa'!$U$6,'Ctas Pagar'!$C:$C,'Fluxo de Caixa'!$A75)</f>
        <v>0</v>
      </c>
      <c r="V75" s="61">
        <f>SUMIFS('Ctas Pagar'!$G:$G,'Ctas Pagar'!$J:$J,'Fluxo de Caixa'!$V$6,'Ctas Pagar'!$C:$C,'Fluxo de Caixa'!$A75)</f>
        <v>0</v>
      </c>
      <c r="W75" s="61">
        <f>SUMIFS('Ctas Pagar'!$G:$G,'Ctas Pagar'!$M:$M,'Fluxo de Caixa'!$W$6,'Ctas Pagar'!$C:$C,'Fluxo de Caixa'!$A75)</f>
        <v>0</v>
      </c>
      <c r="X75" s="61">
        <f>SUMIFS('Ctas Pagar'!$G:$G,'Ctas Pagar'!$J:$J,'Fluxo de Caixa'!$X$6,'Ctas Pagar'!$C:$C,'Fluxo de Caixa'!$A75)</f>
        <v>0</v>
      </c>
      <c r="Y75" s="61">
        <f>SUMIFS('Ctas Pagar'!$G:$G,'Ctas Pagar'!$M:$M,'Fluxo de Caixa'!$Y$6,'Ctas Pagar'!$C:$C,'Fluxo de Caixa'!$A75)</f>
        <v>0</v>
      </c>
      <c r="Z75" s="61">
        <f>SUMIFS('Ctas Pagar'!$G:$G,'Ctas Pagar'!$J:$J,'Fluxo de Caixa'!$Z$6,'Ctas Pagar'!$C:$C,'Fluxo de Caixa'!$A75)</f>
        <v>0</v>
      </c>
      <c r="AA75" s="61">
        <f>SUMIFS('Ctas Pagar'!$G:$G,'Ctas Pagar'!$M:$M,'Fluxo de Caixa'!$AA$6,'Ctas Pagar'!$C:$C,'Fluxo de Caixa'!$A75)</f>
        <v>0</v>
      </c>
      <c r="AB75" s="61">
        <f>SUMIFS('Ctas Pagar'!$G:$G,'Ctas Pagar'!$J:$J,'Fluxo de Caixa'!$AB$6,'Ctas Pagar'!$C:$C,'Fluxo de Caixa'!$A75)</f>
        <v>0</v>
      </c>
      <c r="AC75" s="61">
        <f>SUMIFS('Ctas Pagar'!$G:$G,'Ctas Pagar'!$M:$M,'Fluxo de Caixa'!$AC$6,'Ctas Pagar'!$C:$C,'Fluxo de Caixa'!$A75)</f>
        <v>0</v>
      </c>
      <c r="AD75" s="61">
        <f>SUMIFS('Ctas Pagar'!$G:$G,'Ctas Pagar'!$J:$J,'Fluxo de Caixa'!$AD$6,'Ctas Pagar'!$C:$C,'Fluxo de Caixa'!$A75)</f>
        <v>0</v>
      </c>
      <c r="AE75" s="61">
        <f>SUMIFS('Ctas Pagar'!$G:$G,'Ctas Pagar'!$M:$M,'Fluxo de Caixa'!$AE$6,'Ctas Pagar'!$C:$C,'Fluxo de Caixa'!$A75)</f>
        <v>0</v>
      </c>
      <c r="AF75" s="61">
        <f>SUMIFS('Ctas Pagar'!$G:$G,'Ctas Pagar'!$J:$J,'Fluxo de Caixa'!$AF$6,'Ctas Pagar'!$C:$C,'Fluxo de Caixa'!$A75)</f>
        <v>0</v>
      </c>
      <c r="AG75" s="61">
        <f>SUMIFS('Ctas Pagar'!$G:$G,'Ctas Pagar'!$M:$M,'Fluxo de Caixa'!$AG$6,'Ctas Pagar'!$C:$C,'Fluxo de Caixa'!$A75)</f>
        <v>0</v>
      </c>
      <c r="AH75" s="61">
        <f>SUMIFS('Ctas Pagar'!$G:$G,'Ctas Pagar'!$J:$J,'Fluxo de Caixa'!$AH$6,'Ctas Pagar'!$C:$C,'Fluxo de Caixa'!$A75)</f>
        <v>0</v>
      </c>
      <c r="AI75" s="61">
        <f>SUMIFS('Ctas Pagar'!$G:$G,'Ctas Pagar'!$M:$M,'Fluxo de Caixa'!$AI$6,'Ctas Pagar'!$C:$C,'Fluxo de Caixa'!$A75)</f>
        <v>0</v>
      </c>
      <c r="AJ75" s="61">
        <f>SUMIFS('Ctas Pagar'!$G:$G,'Ctas Pagar'!$J:$J,'Fluxo de Caixa'!$AJ$6,'Ctas Pagar'!$C:$C,'Fluxo de Caixa'!$A75)</f>
        <v>0</v>
      </c>
      <c r="AK75" s="61">
        <f>SUMIFS('Ctas Pagar'!$G:$G,'Ctas Pagar'!$M:$M,'Fluxo de Caixa'!$AK$6,'Ctas Pagar'!$C:$C,'Fluxo de Caixa'!$A75)</f>
        <v>0</v>
      </c>
      <c r="AL75" s="61">
        <f>SUMIFS('Ctas Pagar'!$G:$G,'Ctas Pagar'!$J:$J,'Fluxo de Caixa'!$AL$6,'Ctas Pagar'!$C:$C,'Fluxo de Caixa'!$A75)</f>
        <v>0</v>
      </c>
      <c r="AM75" s="61">
        <f>SUMIFS('Ctas Pagar'!$G:$G,'Ctas Pagar'!$M:$M,'Fluxo de Caixa'!$AM$6,'Ctas Pagar'!$C:$C,'Fluxo de Caixa'!$A75)</f>
        <v>0</v>
      </c>
      <c r="AN75" s="61">
        <f>SUMIFS('Ctas Pagar'!$G:$G,'Ctas Pagar'!$J:$J,'Fluxo de Caixa'!$AN$6,'Ctas Pagar'!$C:$C,'Fluxo de Caixa'!$A75)</f>
        <v>0</v>
      </c>
      <c r="AO75" s="61">
        <f>SUMIFS('Ctas Pagar'!$G:$G,'Ctas Pagar'!$M:$M,'Fluxo de Caixa'!$AO$6,'Ctas Pagar'!$C:$C,'Fluxo de Caixa'!$A75)</f>
        <v>0</v>
      </c>
      <c r="AP75" s="61">
        <f>SUMIFS('Ctas Pagar'!$G:$G,'Ctas Pagar'!$J:$J,'Fluxo de Caixa'!$AP$6,'Ctas Pagar'!$C:$C,'Fluxo de Caixa'!$A75)</f>
        <v>0</v>
      </c>
      <c r="AQ75" s="61">
        <f>SUMIFS('Ctas Pagar'!$G:$G,'Ctas Pagar'!$M:$M,'Fluxo de Caixa'!$AQ$6,'Ctas Pagar'!$C:$C,'Fluxo de Caixa'!$A75)</f>
        <v>0</v>
      </c>
      <c r="AR75" s="61">
        <f>SUMIFS('Ctas Pagar'!$G:$G,'Ctas Pagar'!$J:$J,'Fluxo de Caixa'!$AR$6,'Ctas Pagar'!$C:$C,'Fluxo de Caixa'!$A75)</f>
        <v>0</v>
      </c>
      <c r="AS75" s="61">
        <f>SUMIFS('Ctas Pagar'!$G:$G,'Ctas Pagar'!$M:$M,'Fluxo de Caixa'!$AS$6,'Ctas Pagar'!$C:$C,'Fluxo de Caixa'!$A75)</f>
        <v>0</v>
      </c>
      <c r="AT75" s="61">
        <f>SUMIFS('Ctas Pagar'!$G:$G,'Ctas Pagar'!$J:$J,'Fluxo de Caixa'!$AT$6,'Ctas Pagar'!$C:$C,'Fluxo de Caixa'!$A75)</f>
        <v>0</v>
      </c>
      <c r="AU75" s="61">
        <f>SUMIFS('Ctas Pagar'!$G:$G,'Ctas Pagar'!$M:$M,'Fluxo de Caixa'!$AU$6,'Ctas Pagar'!$C:$C,'Fluxo de Caixa'!$A75)</f>
        <v>0</v>
      </c>
      <c r="AV75" s="61">
        <f>SUMIFS('Ctas Pagar'!$G:$G,'Ctas Pagar'!$J:$J,'Fluxo de Caixa'!$AV$6,'Ctas Pagar'!$C:$C,'Fluxo de Caixa'!$A75)</f>
        <v>0</v>
      </c>
      <c r="AW75" s="61">
        <f>SUMIFS('Ctas Pagar'!$G:$G,'Ctas Pagar'!$M:$M,'Fluxo de Caixa'!$AW$6,'Ctas Pagar'!$C:$C,'Fluxo de Caixa'!$A75)</f>
        <v>0</v>
      </c>
      <c r="AX75" s="61">
        <f>SUMIFS('Ctas Pagar'!$G:$G,'Ctas Pagar'!$J:$J,'Fluxo de Caixa'!$AX$6,'Ctas Pagar'!$C:$C,'Fluxo de Caixa'!$A75)</f>
        <v>0</v>
      </c>
      <c r="AY75" s="61">
        <f>SUMIFS('Ctas Pagar'!$G:$G,'Ctas Pagar'!$M:$M,'Fluxo de Caixa'!$AY$6,'Ctas Pagar'!$C:$C,'Fluxo de Caixa'!$A75)</f>
        <v>0</v>
      </c>
      <c r="AZ75" s="61">
        <f>SUMIFS('Ctas Pagar'!$G:$G,'Ctas Pagar'!$J:$J,'Fluxo de Caixa'!$AZ$6,'Ctas Pagar'!$C:$C,'Fluxo de Caixa'!$A75)</f>
        <v>0</v>
      </c>
      <c r="BA75" s="61">
        <f>SUMIFS('Ctas Pagar'!$G:$G,'Ctas Pagar'!$M:$M,'Fluxo de Caixa'!$BA$6,'Ctas Pagar'!$C:$C,'Fluxo de Caixa'!$A75)</f>
        <v>0</v>
      </c>
      <c r="BB75" s="61">
        <f>SUMIFS('Ctas Pagar'!$G:$G,'Ctas Pagar'!$J:$J,'Fluxo de Caixa'!$BB$6,'Ctas Pagar'!$C:$C,'Fluxo de Caixa'!$A75)</f>
        <v>0</v>
      </c>
      <c r="BC75" s="61">
        <f>SUMIFS('Ctas Pagar'!$G:$G,'Ctas Pagar'!$M:$M,'Fluxo de Caixa'!$BC$6,'Ctas Pagar'!$C:$C,'Fluxo de Caixa'!$A75)</f>
        <v>0</v>
      </c>
      <c r="BD75" s="61">
        <f>SUMIFS('Ctas Pagar'!$G:$G,'Ctas Pagar'!$J:$J,'Fluxo de Caixa'!$BD$6,'Ctas Pagar'!$C:$C,'Fluxo de Caixa'!$A75)</f>
        <v>0</v>
      </c>
      <c r="BE75" s="61">
        <f>SUMIFS('Ctas Pagar'!$G:$G,'Ctas Pagar'!$M:$M,'Fluxo de Caixa'!$BE$6,'Ctas Pagar'!$C:$C,'Fluxo de Caixa'!$A75)</f>
        <v>0</v>
      </c>
      <c r="BF75" s="61">
        <f>SUMIFS('Ctas Pagar'!$G:$G,'Ctas Pagar'!$J:$J,'Fluxo de Caixa'!$BF$6,'Ctas Pagar'!$C:$C,'Fluxo de Caixa'!$A75)</f>
        <v>0</v>
      </c>
      <c r="BG75" s="61">
        <f>SUMIFS('Ctas Pagar'!$G:$G,'Ctas Pagar'!$M:$M,'Fluxo de Caixa'!$BG$6,'Ctas Pagar'!$C:$C,'Fluxo de Caixa'!$A75)</f>
        <v>0</v>
      </c>
      <c r="BH75" s="61">
        <f>SUMIFS('Ctas Pagar'!$G:$G,'Ctas Pagar'!$J:$J,'Fluxo de Caixa'!$BH$6,'Ctas Pagar'!$C:$C,'Fluxo de Caixa'!$A75)</f>
        <v>0</v>
      </c>
      <c r="BI75" s="61">
        <f>SUMIFS('Ctas Pagar'!$G:$G,'Ctas Pagar'!$M:$M,'Fluxo de Caixa'!$BI$6,'Ctas Pagar'!$C:$C,'Fluxo de Caixa'!$A75)</f>
        <v>0</v>
      </c>
      <c r="BJ75" s="61">
        <f>SUMIFS('Ctas Pagar'!$G:$G,'Ctas Pagar'!$J:$J,'Fluxo de Caixa'!$BJ$6,'Ctas Pagar'!$C:$C,'Fluxo de Caixa'!$A75)</f>
        <v>0</v>
      </c>
      <c r="BK75" s="61">
        <f>SUMIFS('Ctas Pagar'!$G:$G,'Ctas Pagar'!$M:$M,'Fluxo de Caixa'!$BK$6,'Ctas Pagar'!$C:$C,'Fluxo de Caixa'!$A75)</f>
        <v>0</v>
      </c>
      <c r="BL75" s="61">
        <f>SUMIFS('Ctas Pagar'!$G:$G,'Ctas Pagar'!$J:$J,'Fluxo de Caixa'!$BL$6,'Ctas Pagar'!$C:$C,'Fluxo de Caixa'!$A75)</f>
        <v>0</v>
      </c>
      <c r="BM75" s="61">
        <f>SUMIFS('Ctas Pagar'!$G:$G,'Ctas Pagar'!$M:$M,'Fluxo de Caixa'!$BM$6,'Ctas Pagar'!$C:$C,'Fluxo de Caixa'!$A75)</f>
        <v>0</v>
      </c>
      <c r="BN75" s="71"/>
      <c r="BO75" s="71"/>
      <c r="BP75" s="71"/>
      <c r="BQ75" s="71"/>
      <c r="BR75" s="71"/>
    </row>
    <row r="76" spans="1:70">
      <c r="A76" s="29" t="str">
        <f>'Plano de Contas'!A88</f>
        <v>5.3.11 Seguro de Vida</v>
      </c>
      <c r="B76" s="60">
        <f>SUMIFS('Ctas Pagar'!$G:$G,'Ctas Pagar'!$J:$J,'Fluxo de Caixa'!$B$6,'Ctas Pagar'!$C:$C,'Fluxo de Caixa'!$A76)</f>
        <v>1000</v>
      </c>
      <c r="C76" s="61">
        <f>SUMIFS('Ctas Pagar'!$G:$G,'Ctas Pagar'!$M:$M,'Fluxo de Caixa'!$C$6,'Ctas Pagar'!$C:$C,'Fluxo de Caixa'!$A76)</f>
        <v>1000</v>
      </c>
      <c r="D76" s="61">
        <f>SUMIFS('Ctas Pagar'!$G:$G,'Ctas Pagar'!$J:$J,'Fluxo de Caixa'!$D$6,'Ctas Pagar'!$C:$C,'Fluxo de Caixa'!$A76)</f>
        <v>0</v>
      </c>
      <c r="E76" s="61">
        <f>SUMIFS('Ctas Pagar'!$G:$G,'Ctas Pagar'!$M:$M,'Fluxo de Caixa'!$E$6,'Ctas Pagar'!$C:$C,'Fluxo de Caixa'!$A76)</f>
        <v>0</v>
      </c>
      <c r="F76" s="61">
        <f>SUMIFS('Ctas Pagar'!$G:$G,'Ctas Pagar'!$J:$J,'Fluxo de Caixa'!$F$6,'Ctas Pagar'!$C:$C,'Fluxo de Caixa'!$A76)</f>
        <v>0</v>
      </c>
      <c r="G76" s="61">
        <f>SUMIFS('Ctas Pagar'!$G:$G,'Ctas Pagar'!$M:$M,'Fluxo de Caixa'!$G$6,'Ctas Pagar'!$C:$C,'Fluxo de Caixa'!$A76)</f>
        <v>0</v>
      </c>
      <c r="H76" s="61">
        <f>SUMIFS('Ctas Pagar'!$G:$G,'Ctas Pagar'!$J:$J,'Fluxo de Caixa'!$H$6,'Ctas Pagar'!$C:$C,'Fluxo de Caixa'!$A76)</f>
        <v>0</v>
      </c>
      <c r="I76" s="61">
        <f>SUMIFS('Ctas Pagar'!$G:$G,'Ctas Pagar'!$M:$M,'Fluxo de Caixa'!$I$6,'Ctas Pagar'!$C:$C,'Fluxo de Caixa'!$A76)</f>
        <v>0</v>
      </c>
      <c r="J76" s="61">
        <f>SUMIFS('Ctas Pagar'!$G:$G,'Ctas Pagar'!$J:$J,'Fluxo de Caixa'!$J$6,'Ctas Pagar'!$C:$C,'Fluxo de Caixa'!$A76)</f>
        <v>0</v>
      </c>
      <c r="K76" s="61">
        <f>SUMIFS('Ctas Pagar'!$G:$G,'Ctas Pagar'!$M:$M,'Fluxo de Caixa'!$K$6,'Ctas Pagar'!$C:$C,'Fluxo de Caixa'!$A76)</f>
        <v>0</v>
      </c>
      <c r="L76" s="61">
        <f>SUMIFS('Ctas Pagar'!$G:$G,'Ctas Pagar'!$J:$J,'Fluxo de Caixa'!$L$6,'Ctas Pagar'!$C:$C,'Fluxo de Caixa'!$A76)</f>
        <v>0</v>
      </c>
      <c r="M76" s="61">
        <f>SUMIFS('Ctas Pagar'!$G:$G,'Ctas Pagar'!$M:$M,'Fluxo de Caixa'!$M$6,'Ctas Pagar'!$C:$C,'Fluxo de Caixa'!$A76)</f>
        <v>0</v>
      </c>
      <c r="N76" s="61">
        <f>SUMIFS('Ctas Pagar'!$G:$G,'Ctas Pagar'!$J:$J,'Fluxo de Caixa'!$N$6,'Ctas Pagar'!$C:$C,'Fluxo de Caixa'!$A76)</f>
        <v>0</v>
      </c>
      <c r="O76" s="61">
        <f>SUMIFS('Ctas Pagar'!$G:$G,'Ctas Pagar'!$M:$M,'Fluxo de Caixa'!$O$6,'Ctas Pagar'!$C:$C,'Fluxo de Caixa'!$A76)</f>
        <v>0</v>
      </c>
      <c r="P76" s="61">
        <f>SUMIFS('Ctas Pagar'!$G:$G,'Ctas Pagar'!$J:$J,'Fluxo de Caixa'!$P$6,'Ctas Pagar'!$C:$C,'Fluxo de Caixa'!$A76)</f>
        <v>0</v>
      </c>
      <c r="Q76" s="61">
        <f>SUMIFS('Ctas Pagar'!$G:$G,'Ctas Pagar'!$M:$M,'Fluxo de Caixa'!$Q$6,'Ctas Pagar'!$C:$C,'Fluxo de Caixa'!$A76)</f>
        <v>0</v>
      </c>
      <c r="R76" s="61">
        <f>SUMIFS('Ctas Pagar'!$G:$G,'Ctas Pagar'!$J:$J,'Fluxo de Caixa'!$R$6,'Ctas Pagar'!$C:$C,'Fluxo de Caixa'!$A76)</f>
        <v>0</v>
      </c>
      <c r="S76" s="61">
        <f>SUMIFS('Ctas Pagar'!$G:$G,'Ctas Pagar'!$M:$M,'Fluxo de Caixa'!$S$6,'Ctas Pagar'!$C:$C,'Fluxo de Caixa'!$A76)</f>
        <v>0</v>
      </c>
      <c r="T76" s="61">
        <f>SUMIFS('Ctas Pagar'!$G:$G,'Ctas Pagar'!$J:$J,'Fluxo de Caixa'!$T$6,'Ctas Pagar'!$C:$C,'Fluxo de Caixa'!$A76)</f>
        <v>0</v>
      </c>
      <c r="U76" s="61">
        <f>SUMIFS('Ctas Pagar'!$G:$G,'Ctas Pagar'!$M:$M,'Fluxo de Caixa'!$U$6,'Ctas Pagar'!$C:$C,'Fluxo de Caixa'!$A76)</f>
        <v>0</v>
      </c>
      <c r="V76" s="61">
        <f>SUMIFS('Ctas Pagar'!$G:$G,'Ctas Pagar'!$J:$J,'Fluxo de Caixa'!$V$6,'Ctas Pagar'!$C:$C,'Fluxo de Caixa'!$A76)</f>
        <v>0</v>
      </c>
      <c r="W76" s="61">
        <f>SUMIFS('Ctas Pagar'!$G:$G,'Ctas Pagar'!$M:$M,'Fluxo de Caixa'!$W$6,'Ctas Pagar'!$C:$C,'Fluxo de Caixa'!$A76)</f>
        <v>0</v>
      </c>
      <c r="X76" s="61">
        <f>SUMIFS('Ctas Pagar'!$G:$G,'Ctas Pagar'!$J:$J,'Fluxo de Caixa'!$X$6,'Ctas Pagar'!$C:$C,'Fluxo de Caixa'!$A76)</f>
        <v>0</v>
      </c>
      <c r="Y76" s="61">
        <f>SUMIFS('Ctas Pagar'!$G:$G,'Ctas Pagar'!$M:$M,'Fluxo de Caixa'!$Y$6,'Ctas Pagar'!$C:$C,'Fluxo de Caixa'!$A76)</f>
        <v>0</v>
      </c>
      <c r="Z76" s="61">
        <f>SUMIFS('Ctas Pagar'!$G:$G,'Ctas Pagar'!$J:$J,'Fluxo de Caixa'!$Z$6,'Ctas Pagar'!$C:$C,'Fluxo de Caixa'!$A76)</f>
        <v>0</v>
      </c>
      <c r="AA76" s="61">
        <f>SUMIFS('Ctas Pagar'!$G:$G,'Ctas Pagar'!$M:$M,'Fluxo de Caixa'!$AA$6,'Ctas Pagar'!$C:$C,'Fluxo de Caixa'!$A76)</f>
        <v>0</v>
      </c>
      <c r="AB76" s="61">
        <f>SUMIFS('Ctas Pagar'!$G:$G,'Ctas Pagar'!$J:$J,'Fluxo de Caixa'!$AB$6,'Ctas Pagar'!$C:$C,'Fluxo de Caixa'!$A76)</f>
        <v>0</v>
      </c>
      <c r="AC76" s="61">
        <f>SUMIFS('Ctas Pagar'!$G:$G,'Ctas Pagar'!$M:$M,'Fluxo de Caixa'!$AC$6,'Ctas Pagar'!$C:$C,'Fluxo de Caixa'!$A76)</f>
        <v>0</v>
      </c>
      <c r="AD76" s="61">
        <f>SUMIFS('Ctas Pagar'!$G:$G,'Ctas Pagar'!$J:$J,'Fluxo de Caixa'!$AD$6,'Ctas Pagar'!$C:$C,'Fluxo de Caixa'!$A76)</f>
        <v>0</v>
      </c>
      <c r="AE76" s="61">
        <f>SUMIFS('Ctas Pagar'!$G:$G,'Ctas Pagar'!$M:$M,'Fluxo de Caixa'!$AE$6,'Ctas Pagar'!$C:$C,'Fluxo de Caixa'!$A76)</f>
        <v>0</v>
      </c>
      <c r="AF76" s="61">
        <f>SUMIFS('Ctas Pagar'!$G:$G,'Ctas Pagar'!$J:$J,'Fluxo de Caixa'!$AF$6,'Ctas Pagar'!$C:$C,'Fluxo de Caixa'!$A76)</f>
        <v>0</v>
      </c>
      <c r="AG76" s="61">
        <f>SUMIFS('Ctas Pagar'!$G:$G,'Ctas Pagar'!$M:$M,'Fluxo de Caixa'!$AG$6,'Ctas Pagar'!$C:$C,'Fluxo de Caixa'!$A76)</f>
        <v>0</v>
      </c>
      <c r="AH76" s="61">
        <f>SUMIFS('Ctas Pagar'!$G:$G,'Ctas Pagar'!$J:$J,'Fluxo de Caixa'!$AH$6,'Ctas Pagar'!$C:$C,'Fluxo de Caixa'!$A76)</f>
        <v>0</v>
      </c>
      <c r="AI76" s="61">
        <f>SUMIFS('Ctas Pagar'!$G:$G,'Ctas Pagar'!$M:$M,'Fluxo de Caixa'!$AI$6,'Ctas Pagar'!$C:$C,'Fluxo de Caixa'!$A76)</f>
        <v>0</v>
      </c>
      <c r="AJ76" s="61">
        <f>SUMIFS('Ctas Pagar'!$G:$G,'Ctas Pagar'!$J:$J,'Fluxo de Caixa'!$AJ$6,'Ctas Pagar'!$C:$C,'Fluxo de Caixa'!$A76)</f>
        <v>0</v>
      </c>
      <c r="AK76" s="61">
        <f>SUMIFS('Ctas Pagar'!$G:$G,'Ctas Pagar'!$M:$M,'Fluxo de Caixa'!$AK$6,'Ctas Pagar'!$C:$C,'Fluxo de Caixa'!$A76)</f>
        <v>0</v>
      </c>
      <c r="AL76" s="61">
        <f>SUMIFS('Ctas Pagar'!$G:$G,'Ctas Pagar'!$J:$J,'Fluxo de Caixa'!$AL$6,'Ctas Pagar'!$C:$C,'Fluxo de Caixa'!$A76)</f>
        <v>0</v>
      </c>
      <c r="AM76" s="61">
        <f>SUMIFS('Ctas Pagar'!$G:$G,'Ctas Pagar'!$M:$M,'Fluxo de Caixa'!$AM$6,'Ctas Pagar'!$C:$C,'Fluxo de Caixa'!$A76)</f>
        <v>0</v>
      </c>
      <c r="AN76" s="61">
        <f>SUMIFS('Ctas Pagar'!$G:$G,'Ctas Pagar'!$J:$J,'Fluxo de Caixa'!$AN$6,'Ctas Pagar'!$C:$C,'Fluxo de Caixa'!$A76)</f>
        <v>0</v>
      </c>
      <c r="AO76" s="61">
        <f>SUMIFS('Ctas Pagar'!$G:$G,'Ctas Pagar'!$M:$M,'Fluxo de Caixa'!$AO$6,'Ctas Pagar'!$C:$C,'Fluxo de Caixa'!$A76)</f>
        <v>0</v>
      </c>
      <c r="AP76" s="61">
        <f>SUMIFS('Ctas Pagar'!$G:$G,'Ctas Pagar'!$J:$J,'Fluxo de Caixa'!$AP$6,'Ctas Pagar'!$C:$C,'Fluxo de Caixa'!$A76)</f>
        <v>0</v>
      </c>
      <c r="AQ76" s="61">
        <f>SUMIFS('Ctas Pagar'!$G:$G,'Ctas Pagar'!$M:$M,'Fluxo de Caixa'!$AQ$6,'Ctas Pagar'!$C:$C,'Fluxo de Caixa'!$A76)</f>
        <v>0</v>
      </c>
      <c r="AR76" s="61">
        <f>SUMIFS('Ctas Pagar'!$G:$G,'Ctas Pagar'!$J:$J,'Fluxo de Caixa'!$AR$6,'Ctas Pagar'!$C:$C,'Fluxo de Caixa'!$A76)</f>
        <v>0</v>
      </c>
      <c r="AS76" s="61">
        <f>SUMIFS('Ctas Pagar'!$G:$G,'Ctas Pagar'!$M:$M,'Fluxo de Caixa'!$AS$6,'Ctas Pagar'!$C:$C,'Fluxo de Caixa'!$A76)</f>
        <v>0</v>
      </c>
      <c r="AT76" s="61">
        <f>SUMIFS('Ctas Pagar'!$G:$G,'Ctas Pagar'!$J:$J,'Fluxo de Caixa'!$AT$6,'Ctas Pagar'!$C:$C,'Fluxo de Caixa'!$A76)</f>
        <v>0</v>
      </c>
      <c r="AU76" s="61">
        <f>SUMIFS('Ctas Pagar'!$G:$G,'Ctas Pagar'!$M:$M,'Fluxo de Caixa'!$AU$6,'Ctas Pagar'!$C:$C,'Fluxo de Caixa'!$A76)</f>
        <v>0</v>
      </c>
      <c r="AV76" s="61">
        <f>SUMIFS('Ctas Pagar'!$G:$G,'Ctas Pagar'!$J:$J,'Fluxo de Caixa'!$AV$6,'Ctas Pagar'!$C:$C,'Fluxo de Caixa'!$A76)</f>
        <v>0</v>
      </c>
      <c r="AW76" s="61">
        <f>SUMIFS('Ctas Pagar'!$G:$G,'Ctas Pagar'!$M:$M,'Fluxo de Caixa'!$AW$6,'Ctas Pagar'!$C:$C,'Fluxo de Caixa'!$A76)</f>
        <v>0</v>
      </c>
      <c r="AX76" s="61">
        <f>SUMIFS('Ctas Pagar'!$G:$G,'Ctas Pagar'!$J:$J,'Fluxo de Caixa'!$AX$6,'Ctas Pagar'!$C:$C,'Fluxo de Caixa'!$A76)</f>
        <v>0</v>
      </c>
      <c r="AY76" s="61">
        <f>SUMIFS('Ctas Pagar'!$G:$G,'Ctas Pagar'!$M:$M,'Fluxo de Caixa'!$AY$6,'Ctas Pagar'!$C:$C,'Fluxo de Caixa'!$A76)</f>
        <v>0</v>
      </c>
      <c r="AZ76" s="61">
        <f>SUMIFS('Ctas Pagar'!$G:$G,'Ctas Pagar'!$J:$J,'Fluxo de Caixa'!$AZ$6,'Ctas Pagar'!$C:$C,'Fluxo de Caixa'!$A76)</f>
        <v>0</v>
      </c>
      <c r="BA76" s="61">
        <f>SUMIFS('Ctas Pagar'!$G:$G,'Ctas Pagar'!$M:$M,'Fluxo de Caixa'!$BA$6,'Ctas Pagar'!$C:$C,'Fluxo de Caixa'!$A76)</f>
        <v>0</v>
      </c>
      <c r="BB76" s="61">
        <f>SUMIFS('Ctas Pagar'!$G:$G,'Ctas Pagar'!$J:$J,'Fluxo de Caixa'!$BB$6,'Ctas Pagar'!$C:$C,'Fluxo de Caixa'!$A76)</f>
        <v>0</v>
      </c>
      <c r="BC76" s="61">
        <f>SUMIFS('Ctas Pagar'!$G:$G,'Ctas Pagar'!$M:$M,'Fluxo de Caixa'!$BC$6,'Ctas Pagar'!$C:$C,'Fluxo de Caixa'!$A76)</f>
        <v>0</v>
      </c>
      <c r="BD76" s="61">
        <f>SUMIFS('Ctas Pagar'!$G:$G,'Ctas Pagar'!$J:$J,'Fluxo de Caixa'!$BD$6,'Ctas Pagar'!$C:$C,'Fluxo de Caixa'!$A76)</f>
        <v>0</v>
      </c>
      <c r="BE76" s="61">
        <f>SUMIFS('Ctas Pagar'!$G:$G,'Ctas Pagar'!$M:$M,'Fluxo de Caixa'!$BE$6,'Ctas Pagar'!$C:$C,'Fluxo de Caixa'!$A76)</f>
        <v>0</v>
      </c>
      <c r="BF76" s="61">
        <f>SUMIFS('Ctas Pagar'!$G:$G,'Ctas Pagar'!$J:$J,'Fluxo de Caixa'!$BF$6,'Ctas Pagar'!$C:$C,'Fluxo de Caixa'!$A76)</f>
        <v>0</v>
      </c>
      <c r="BG76" s="61">
        <f>SUMIFS('Ctas Pagar'!$G:$G,'Ctas Pagar'!$M:$M,'Fluxo de Caixa'!$BG$6,'Ctas Pagar'!$C:$C,'Fluxo de Caixa'!$A76)</f>
        <v>0</v>
      </c>
      <c r="BH76" s="61">
        <f>SUMIFS('Ctas Pagar'!$G:$G,'Ctas Pagar'!$J:$J,'Fluxo de Caixa'!$BH$6,'Ctas Pagar'!$C:$C,'Fluxo de Caixa'!$A76)</f>
        <v>0</v>
      </c>
      <c r="BI76" s="61">
        <f>SUMIFS('Ctas Pagar'!$G:$G,'Ctas Pagar'!$M:$M,'Fluxo de Caixa'!$BI$6,'Ctas Pagar'!$C:$C,'Fluxo de Caixa'!$A76)</f>
        <v>0</v>
      </c>
      <c r="BJ76" s="61">
        <f>SUMIFS('Ctas Pagar'!$G:$G,'Ctas Pagar'!$J:$J,'Fluxo de Caixa'!$BJ$6,'Ctas Pagar'!$C:$C,'Fluxo de Caixa'!$A76)</f>
        <v>0</v>
      </c>
      <c r="BK76" s="61">
        <f>SUMIFS('Ctas Pagar'!$G:$G,'Ctas Pagar'!$M:$M,'Fluxo de Caixa'!$BK$6,'Ctas Pagar'!$C:$C,'Fluxo de Caixa'!$A76)</f>
        <v>0</v>
      </c>
      <c r="BL76" s="61">
        <f>SUMIFS('Ctas Pagar'!$G:$G,'Ctas Pagar'!$J:$J,'Fluxo de Caixa'!$BL$6,'Ctas Pagar'!$C:$C,'Fluxo de Caixa'!$A76)</f>
        <v>0</v>
      </c>
      <c r="BM76" s="61">
        <f>SUMIFS('Ctas Pagar'!$G:$G,'Ctas Pagar'!$M:$M,'Fluxo de Caixa'!$BM$6,'Ctas Pagar'!$C:$C,'Fluxo de Caixa'!$A76)</f>
        <v>0</v>
      </c>
      <c r="BN76" s="71"/>
      <c r="BO76" s="71"/>
      <c r="BP76" s="71"/>
      <c r="BQ76" s="71"/>
      <c r="BR76" s="71"/>
    </row>
    <row r="77" spans="1:70">
      <c r="A77" s="29" t="str">
        <f>'Plano de Contas'!A89</f>
        <v>5.3.12 Férias</v>
      </c>
      <c r="B77" s="60">
        <f>SUMIFS('Ctas Pagar'!$G:$G,'Ctas Pagar'!$J:$J,'Fluxo de Caixa'!$B$6,'Ctas Pagar'!$C:$C,'Fluxo de Caixa'!$A77)</f>
        <v>1000</v>
      </c>
      <c r="C77" s="61">
        <f>SUMIFS('Ctas Pagar'!$G:$G,'Ctas Pagar'!$M:$M,'Fluxo de Caixa'!$C$6,'Ctas Pagar'!$C:$C,'Fluxo de Caixa'!$A77)</f>
        <v>1000</v>
      </c>
      <c r="D77" s="61">
        <f>SUMIFS('Ctas Pagar'!$G:$G,'Ctas Pagar'!$J:$J,'Fluxo de Caixa'!$D$6,'Ctas Pagar'!$C:$C,'Fluxo de Caixa'!$A77)</f>
        <v>0</v>
      </c>
      <c r="E77" s="61">
        <f>SUMIFS('Ctas Pagar'!$G:$G,'Ctas Pagar'!$M:$M,'Fluxo de Caixa'!$E$6,'Ctas Pagar'!$C:$C,'Fluxo de Caixa'!$A77)</f>
        <v>0</v>
      </c>
      <c r="F77" s="61">
        <f>SUMIFS('Ctas Pagar'!$G:$G,'Ctas Pagar'!$J:$J,'Fluxo de Caixa'!$F$6,'Ctas Pagar'!$C:$C,'Fluxo de Caixa'!$A77)</f>
        <v>0</v>
      </c>
      <c r="G77" s="61">
        <f>SUMIFS('Ctas Pagar'!$G:$G,'Ctas Pagar'!$M:$M,'Fluxo de Caixa'!$G$6,'Ctas Pagar'!$C:$C,'Fluxo de Caixa'!$A77)</f>
        <v>0</v>
      </c>
      <c r="H77" s="61">
        <f>SUMIFS('Ctas Pagar'!$G:$G,'Ctas Pagar'!$J:$J,'Fluxo de Caixa'!$H$6,'Ctas Pagar'!$C:$C,'Fluxo de Caixa'!$A77)</f>
        <v>0</v>
      </c>
      <c r="I77" s="61">
        <f>SUMIFS('Ctas Pagar'!$G:$G,'Ctas Pagar'!$M:$M,'Fluxo de Caixa'!$I$6,'Ctas Pagar'!$C:$C,'Fluxo de Caixa'!$A77)</f>
        <v>0</v>
      </c>
      <c r="J77" s="61">
        <f>SUMIFS('Ctas Pagar'!$G:$G,'Ctas Pagar'!$J:$J,'Fluxo de Caixa'!$J$6,'Ctas Pagar'!$C:$C,'Fluxo de Caixa'!$A77)</f>
        <v>0</v>
      </c>
      <c r="K77" s="61">
        <f>SUMIFS('Ctas Pagar'!$G:$G,'Ctas Pagar'!$M:$M,'Fluxo de Caixa'!$K$6,'Ctas Pagar'!$C:$C,'Fluxo de Caixa'!$A77)</f>
        <v>0</v>
      </c>
      <c r="L77" s="61">
        <f>SUMIFS('Ctas Pagar'!$G:$G,'Ctas Pagar'!$J:$J,'Fluxo de Caixa'!$L$6,'Ctas Pagar'!$C:$C,'Fluxo de Caixa'!$A77)</f>
        <v>0</v>
      </c>
      <c r="M77" s="61">
        <f>SUMIFS('Ctas Pagar'!$G:$G,'Ctas Pagar'!$M:$M,'Fluxo de Caixa'!$M$6,'Ctas Pagar'!$C:$C,'Fluxo de Caixa'!$A77)</f>
        <v>0</v>
      </c>
      <c r="N77" s="61">
        <f>SUMIFS('Ctas Pagar'!$G:$G,'Ctas Pagar'!$J:$J,'Fluxo de Caixa'!$N$6,'Ctas Pagar'!$C:$C,'Fluxo de Caixa'!$A77)</f>
        <v>0</v>
      </c>
      <c r="O77" s="61">
        <f>SUMIFS('Ctas Pagar'!$G:$G,'Ctas Pagar'!$M:$M,'Fluxo de Caixa'!$O$6,'Ctas Pagar'!$C:$C,'Fluxo de Caixa'!$A77)</f>
        <v>0</v>
      </c>
      <c r="P77" s="61">
        <f>SUMIFS('Ctas Pagar'!$G:$G,'Ctas Pagar'!$J:$J,'Fluxo de Caixa'!$P$6,'Ctas Pagar'!$C:$C,'Fluxo de Caixa'!$A77)</f>
        <v>0</v>
      </c>
      <c r="Q77" s="61">
        <f>SUMIFS('Ctas Pagar'!$G:$G,'Ctas Pagar'!$M:$M,'Fluxo de Caixa'!$Q$6,'Ctas Pagar'!$C:$C,'Fluxo de Caixa'!$A77)</f>
        <v>0</v>
      </c>
      <c r="R77" s="61">
        <f>SUMIFS('Ctas Pagar'!$G:$G,'Ctas Pagar'!$J:$J,'Fluxo de Caixa'!$R$6,'Ctas Pagar'!$C:$C,'Fluxo de Caixa'!$A77)</f>
        <v>0</v>
      </c>
      <c r="S77" s="61">
        <f>SUMIFS('Ctas Pagar'!$G:$G,'Ctas Pagar'!$M:$M,'Fluxo de Caixa'!$S$6,'Ctas Pagar'!$C:$C,'Fluxo de Caixa'!$A77)</f>
        <v>0</v>
      </c>
      <c r="T77" s="61">
        <f>SUMIFS('Ctas Pagar'!$G:$G,'Ctas Pagar'!$J:$J,'Fluxo de Caixa'!$T$6,'Ctas Pagar'!$C:$C,'Fluxo de Caixa'!$A77)</f>
        <v>0</v>
      </c>
      <c r="U77" s="61">
        <f>SUMIFS('Ctas Pagar'!$G:$G,'Ctas Pagar'!$M:$M,'Fluxo de Caixa'!$U$6,'Ctas Pagar'!$C:$C,'Fluxo de Caixa'!$A77)</f>
        <v>0</v>
      </c>
      <c r="V77" s="61">
        <f>SUMIFS('Ctas Pagar'!$G:$G,'Ctas Pagar'!$J:$J,'Fluxo de Caixa'!$V$6,'Ctas Pagar'!$C:$C,'Fluxo de Caixa'!$A77)</f>
        <v>0</v>
      </c>
      <c r="W77" s="61">
        <f>SUMIFS('Ctas Pagar'!$G:$G,'Ctas Pagar'!$M:$M,'Fluxo de Caixa'!$W$6,'Ctas Pagar'!$C:$C,'Fluxo de Caixa'!$A77)</f>
        <v>0</v>
      </c>
      <c r="X77" s="61">
        <f>SUMIFS('Ctas Pagar'!$G:$G,'Ctas Pagar'!$J:$J,'Fluxo de Caixa'!$X$6,'Ctas Pagar'!$C:$C,'Fluxo de Caixa'!$A77)</f>
        <v>0</v>
      </c>
      <c r="Y77" s="61">
        <f>SUMIFS('Ctas Pagar'!$G:$G,'Ctas Pagar'!$M:$M,'Fluxo de Caixa'!$Y$6,'Ctas Pagar'!$C:$C,'Fluxo de Caixa'!$A77)</f>
        <v>0</v>
      </c>
      <c r="Z77" s="61">
        <f>SUMIFS('Ctas Pagar'!$G:$G,'Ctas Pagar'!$J:$J,'Fluxo de Caixa'!$Z$6,'Ctas Pagar'!$C:$C,'Fluxo de Caixa'!$A77)</f>
        <v>0</v>
      </c>
      <c r="AA77" s="61">
        <f>SUMIFS('Ctas Pagar'!$G:$G,'Ctas Pagar'!$M:$M,'Fluxo de Caixa'!$AA$6,'Ctas Pagar'!$C:$C,'Fluxo de Caixa'!$A77)</f>
        <v>0</v>
      </c>
      <c r="AB77" s="61">
        <f>SUMIFS('Ctas Pagar'!$G:$G,'Ctas Pagar'!$J:$J,'Fluxo de Caixa'!$AB$6,'Ctas Pagar'!$C:$C,'Fluxo de Caixa'!$A77)</f>
        <v>0</v>
      </c>
      <c r="AC77" s="61">
        <f>SUMIFS('Ctas Pagar'!$G:$G,'Ctas Pagar'!$M:$M,'Fluxo de Caixa'!$AC$6,'Ctas Pagar'!$C:$C,'Fluxo de Caixa'!$A77)</f>
        <v>0</v>
      </c>
      <c r="AD77" s="61">
        <f>SUMIFS('Ctas Pagar'!$G:$G,'Ctas Pagar'!$J:$J,'Fluxo de Caixa'!$AD$6,'Ctas Pagar'!$C:$C,'Fluxo de Caixa'!$A77)</f>
        <v>0</v>
      </c>
      <c r="AE77" s="61">
        <f>SUMIFS('Ctas Pagar'!$G:$G,'Ctas Pagar'!$M:$M,'Fluxo de Caixa'!$AE$6,'Ctas Pagar'!$C:$C,'Fluxo de Caixa'!$A77)</f>
        <v>0</v>
      </c>
      <c r="AF77" s="61">
        <f>SUMIFS('Ctas Pagar'!$G:$G,'Ctas Pagar'!$J:$J,'Fluxo de Caixa'!$AF$6,'Ctas Pagar'!$C:$C,'Fluxo de Caixa'!$A77)</f>
        <v>0</v>
      </c>
      <c r="AG77" s="61">
        <f>SUMIFS('Ctas Pagar'!$G:$G,'Ctas Pagar'!$M:$M,'Fluxo de Caixa'!$AG$6,'Ctas Pagar'!$C:$C,'Fluxo de Caixa'!$A77)</f>
        <v>0</v>
      </c>
      <c r="AH77" s="61">
        <f>SUMIFS('Ctas Pagar'!$G:$G,'Ctas Pagar'!$J:$J,'Fluxo de Caixa'!$AH$6,'Ctas Pagar'!$C:$C,'Fluxo de Caixa'!$A77)</f>
        <v>0</v>
      </c>
      <c r="AI77" s="61">
        <f>SUMIFS('Ctas Pagar'!$G:$G,'Ctas Pagar'!$M:$M,'Fluxo de Caixa'!$AI$6,'Ctas Pagar'!$C:$C,'Fluxo de Caixa'!$A77)</f>
        <v>0</v>
      </c>
      <c r="AJ77" s="61">
        <f>SUMIFS('Ctas Pagar'!$G:$G,'Ctas Pagar'!$J:$J,'Fluxo de Caixa'!$AJ$6,'Ctas Pagar'!$C:$C,'Fluxo de Caixa'!$A77)</f>
        <v>0</v>
      </c>
      <c r="AK77" s="61">
        <f>SUMIFS('Ctas Pagar'!$G:$G,'Ctas Pagar'!$M:$M,'Fluxo de Caixa'!$AK$6,'Ctas Pagar'!$C:$C,'Fluxo de Caixa'!$A77)</f>
        <v>0</v>
      </c>
      <c r="AL77" s="61">
        <f>SUMIFS('Ctas Pagar'!$G:$G,'Ctas Pagar'!$J:$J,'Fluxo de Caixa'!$AL$6,'Ctas Pagar'!$C:$C,'Fluxo de Caixa'!$A77)</f>
        <v>0</v>
      </c>
      <c r="AM77" s="61">
        <f>SUMIFS('Ctas Pagar'!$G:$G,'Ctas Pagar'!$M:$M,'Fluxo de Caixa'!$AM$6,'Ctas Pagar'!$C:$C,'Fluxo de Caixa'!$A77)</f>
        <v>0</v>
      </c>
      <c r="AN77" s="61">
        <f>SUMIFS('Ctas Pagar'!$G:$G,'Ctas Pagar'!$J:$J,'Fluxo de Caixa'!$AN$6,'Ctas Pagar'!$C:$C,'Fluxo de Caixa'!$A77)</f>
        <v>0</v>
      </c>
      <c r="AO77" s="61">
        <f>SUMIFS('Ctas Pagar'!$G:$G,'Ctas Pagar'!$M:$M,'Fluxo de Caixa'!$AO$6,'Ctas Pagar'!$C:$C,'Fluxo de Caixa'!$A77)</f>
        <v>0</v>
      </c>
      <c r="AP77" s="61">
        <f>SUMIFS('Ctas Pagar'!$G:$G,'Ctas Pagar'!$J:$J,'Fluxo de Caixa'!$AP$6,'Ctas Pagar'!$C:$C,'Fluxo de Caixa'!$A77)</f>
        <v>0</v>
      </c>
      <c r="AQ77" s="61">
        <f>SUMIFS('Ctas Pagar'!$G:$G,'Ctas Pagar'!$M:$M,'Fluxo de Caixa'!$AQ$6,'Ctas Pagar'!$C:$C,'Fluxo de Caixa'!$A77)</f>
        <v>0</v>
      </c>
      <c r="AR77" s="61">
        <f>SUMIFS('Ctas Pagar'!$G:$G,'Ctas Pagar'!$J:$J,'Fluxo de Caixa'!$AR$6,'Ctas Pagar'!$C:$C,'Fluxo de Caixa'!$A77)</f>
        <v>0</v>
      </c>
      <c r="AS77" s="61">
        <f>SUMIFS('Ctas Pagar'!$G:$G,'Ctas Pagar'!$M:$M,'Fluxo de Caixa'!$AS$6,'Ctas Pagar'!$C:$C,'Fluxo de Caixa'!$A77)</f>
        <v>0</v>
      </c>
      <c r="AT77" s="61">
        <f>SUMIFS('Ctas Pagar'!$G:$G,'Ctas Pagar'!$J:$J,'Fluxo de Caixa'!$AT$6,'Ctas Pagar'!$C:$C,'Fluxo de Caixa'!$A77)</f>
        <v>0</v>
      </c>
      <c r="AU77" s="61">
        <f>SUMIFS('Ctas Pagar'!$G:$G,'Ctas Pagar'!$M:$M,'Fluxo de Caixa'!$AU$6,'Ctas Pagar'!$C:$C,'Fluxo de Caixa'!$A77)</f>
        <v>0</v>
      </c>
      <c r="AV77" s="61">
        <f>SUMIFS('Ctas Pagar'!$G:$G,'Ctas Pagar'!$J:$J,'Fluxo de Caixa'!$AV$6,'Ctas Pagar'!$C:$C,'Fluxo de Caixa'!$A77)</f>
        <v>0</v>
      </c>
      <c r="AW77" s="61">
        <f>SUMIFS('Ctas Pagar'!$G:$G,'Ctas Pagar'!$M:$M,'Fluxo de Caixa'!$AW$6,'Ctas Pagar'!$C:$C,'Fluxo de Caixa'!$A77)</f>
        <v>0</v>
      </c>
      <c r="AX77" s="61">
        <f>SUMIFS('Ctas Pagar'!$G:$G,'Ctas Pagar'!$J:$J,'Fluxo de Caixa'!$AX$6,'Ctas Pagar'!$C:$C,'Fluxo de Caixa'!$A77)</f>
        <v>0</v>
      </c>
      <c r="AY77" s="61">
        <f>SUMIFS('Ctas Pagar'!$G:$G,'Ctas Pagar'!$M:$M,'Fluxo de Caixa'!$AY$6,'Ctas Pagar'!$C:$C,'Fluxo de Caixa'!$A77)</f>
        <v>0</v>
      </c>
      <c r="AZ77" s="61">
        <f>SUMIFS('Ctas Pagar'!$G:$G,'Ctas Pagar'!$J:$J,'Fluxo de Caixa'!$AZ$6,'Ctas Pagar'!$C:$C,'Fluxo de Caixa'!$A77)</f>
        <v>0</v>
      </c>
      <c r="BA77" s="61">
        <f>SUMIFS('Ctas Pagar'!$G:$G,'Ctas Pagar'!$M:$M,'Fluxo de Caixa'!$BA$6,'Ctas Pagar'!$C:$C,'Fluxo de Caixa'!$A77)</f>
        <v>0</v>
      </c>
      <c r="BB77" s="61">
        <f>SUMIFS('Ctas Pagar'!$G:$G,'Ctas Pagar'!$J:$J,'Fluxo de Caixa'!$BB$6,'Ctas Pagar'!$C:$C,'Fluxo de Caixa'!$A77)</f>
        <v>0</v>
      </c>
      <c r="BC77" s="61">
        <f>SUMIFS('Ctas Pagar'!$G:$G,'Ctas Pagar'!$M:$M,'Fluxo de Caixa'!$BC$6,'Ctas Pagar'!$C:$C,'Fluxo de Caixa'!$A77)</f>
        <v>0</v>
      </c>
      <c r="BD77" s="61">
        <f>SUMIFS('Ctas Pagar'!$G:$G,'Ctas Pagar'!$J:$J,'Fluxo de Caixa'!$BD$6,'Ctas Pagar'!$C:$C,'Fluxo de Caixa'!$A77)</f>
        <v>0</v>
      </c>
      <c r="BE77" s="61">
        <f>SUMIFS('Ctas Pagar'!$G:$G,'Ctas Pagar'!$M:$M,'Fluxo de Caixa'!$BE$6,'Ctas Pagar'!$C:$C,'Fluxo de Caixa'!$A77)</f>
        <v>0</v>
      </c>
      <c r="BF77" s="61">
        <f>SUMIFS('Ctas Pagar'!$G:$G,'Ctas Pagar'!$J:$J,'Fluxo de Caixa'!$BF$6,'Ctas Pagar'!$C:$C,'Fluxo de Caixa'!$A77)</f>
        <v>0</v>
      </c>
      <c r="BG77" s="61">
        <f>SUMIFS('Ctas Pagar'!$G:$G,'Ctas Pagar'!$M:$M,'Fluxo de Caixa'!$BG$6,'Ctas Pagar'!$C:$C,'Fluxo de Caixa'!$A77)</f>
        <v>0</v>
      </c>
      <c r="BH77" s="61">
        <f>SUMIFS('Ctas Pagar'!$G:$G,'Ctas Pagar'!$J:$J,'Fluxo de Caixa'!$BH$6,'Ctas Pagar'!$C:$C,'Fluxo de Caixa'!$A77)</f>
        <v>0</v>
      </c>
      <c r="BI77" s="61">
        <f>SUMIFS('Ctas Pagar'!$G:$G,'Ctas Pagar'!$M:$M,'Fluxo de Caixa'!$BI$6,'Ctas Pagar'!$C:$C,'Fluxo de Caixa'!$A77)</f>
        <v>0</v>
      </c>
      <c r="BJ77" s="61">
        <f>SUMIFS('Ctas Pagar'!$G:$G,'Ctas Pagar'!$J:$J,'Fluxo de Caixa'!$BJ$6,'Ctas Pagar'!$C:$C,'Fluxo de Caixa'!$A77)</f>
        <v>0</v>
      </c>
      <c r="BK77" s="61">
        <f>SUMIFS('Ctas Pagar'!$G:$G,'Ctas Pagar'!$M:$M,'Fluxo de Caixa'!$BK$6,'Ctas Pagar'!$C:$C,'Fluxo de Caixa'!$A77)</f>
        <v>0</v>
      </c>
      <c r="BL77" s="61">
        <f>SUMIFS('Ctas Pagar'!$G:$G,'Ctas Pagar'!$J:$J,'Fluxo de Caixa'!$BL$6,'Ctas Pagar'!$C:$C,'Fluxo de Caixa'!$A77)</f>
        <v>0</v>
      </c>
      <c r="BM77" s="61">
        <f>SUMIFS('Ctas Pagar'!$G:$G,'Ctas Pagar'!$M:$M,'Fluxo de Caixa'!$BM$6,'Ctas Pagar'!$C:$C,'Fluxo de Caixa'!$A77)</f>
        <v>0</v>
      </c>
      <c r="BN77" s="71"/>
      <c r="BO77" s="71"/>
      <c r="BP77" s="71"/>
      <c r="BQ77" s="71"/>
      <c r="BR77" s="71"/>
    </row>
    <row r="78" spans="1:70">
      <c r="A78" s="29" t="str">
        <f>'Plano de Contas'!A90</f>
        <v>5.3.13 13 Salário</v>
      </c>
      <c r="B78" s="60">
        <f>SUMIFS('Ctas Pagar'!$G:$G,'Ctas Pagar'!$J:$J,'Fluxo de Caixa'!$B$6,'Ctas Pagar'!$C:$C,'Fluxo de Caixa'!$A78)</f>
        <v>1000</v>
      </c>
      <c r="C78" s="61">
        <f>SUMIFS('Ctas Pagar'!$G:$G,'Ctas Pagar'!$M:$M,'Fluxo de Caixa'!$C$6,'Ctas Pagar'!$C:$C,'Fluxo de Caixa'!$A78)</f>
        <v>1000</v>
      </c>
      <c r="D78" s="61">
        <f>SUMIFS('Ctas Pagar'!$G:$G,'Ctas Pagar'!$J:$J,'Fluxo de Caixa'!$D$6,'Ctas Pagar'!$C:$C,'Fluxo de Caixa'!$A78)</f>
        <v>0</v>
      </c>
      <c r="E78" s="61">
        <f>SUMIFS('Ctas Pagar'!$G:$G,'Ctas Pagar'!$M:$M,'Fluxo de Caixa'!$E$6,'Ctas Pagar'!$C:$C,'Fluxo de Caixa'!$A78)</f>
        <v>0</v>
      </c>
      <c r="F78" s="61">
        <f>SUMIFS('Ctas Pagar'!$G:$G,'Ctas Pagar'!$J:$J,'Fluxo de Caixa'!$F$6,'Ctas Pagar'!$C:$C,'Fluxo de Caixa'!$A78)</f>
        <v>0</v>
      </c>
      <c r="G78" s="61">
        <f>SUMIFS('Ctas Pagar'!$G:$G,'Ctas Pagar'!$M:$M,'Fluxo de Caixa'!$G$6,'Ctas Pagar'!$C:$C,'Fluxo de Caixa'!$A78)</f>
        <v>0</v>
      </c>
      <c r="H78" s="61">
        <f>SUMIFS('Ctas Pagar'!$G:$G,'Ctas Pagar'!$J:$J,'Fluxo de Caixa'!$H$6,'Ctas Pagar'!$C:$C,'Fluxo de Caixa'!$A78)</f>
        <v>0</v>
      </c>
      <c r="I78" s="61">
        <f>SUMIFS('Ctas Pagar'!$G:$G,'Ctas Pagar'!$M:$M,'Fluxo de Caixa'!$I$6,'Ctas Pagar'!$C:$C,'Fluxo de Caixa'!$A78)</f>
        <v>0</v>
      </c>
      <c r="J78" s="61">
        <f>SUMIFS('Ctas Pagar'!$G:$G,'Ctas Pagar'!$J:$J,'Fluxo de Caixa'!$J$6,'Ctas Pagar'!$C:$C,'Fluxo de Caixa'!$A78)</f>
        <v>0</v>
      </c>
      <c r="K78" s="61">
        <f>SUMIFS('Ctas Pagar'!$G:$G,'Ctas Pagar'!$M:$M,'Fluxo de Caixa'!$K$6,'Ctas Pagar'!$C:$C,'Fluxo de Caixa'!$A78)</f>
        <v>0</v>
      </c>
      <c r="L78" s="61">
        <f>SUMIFS('Ctas Pagar'!$G:$G,'Ctas Pagar'!$J:$J,'Fluxo de Caixa'!$L$6,'Ctas Pagar'!$C:$C,'Fluxo de Caixa'!$A78)</f>
        <v>0</v>
      </c>
      <c r="M78" s="61">
        <f>SUMIFS('Ctas Pagar'!$G:$G,'Ctas Pagar'!$M:$M,'Fluxo de Caixa'!$M$6,'Ctas Pagar'!$C:$C,'Fluxo de Caixa'!$A78)</f>
        <v>0</v>
      </c>
      <c r="N78" s="61">
        <f>SUMIFS('Ctas Pagar'!$G:$G,'Ctas Pagar'!$J:$J,'Fluxo de Caixa'!$N$6,'Ctas Pagar'!$C:$C,'Fluxo de Caixa'!$A78)</f>
        <v>0</v>
      </c>
      <c r="O78" s="61">
        <f>SUMIFS('Ctas Pagar'!$G:$G,'Ctas Pagar'!$M:$M,'Fluxo de Caixa'!$O$6,'Ctas Pagar'!$C:$C,'Fluxo de Caixa'!$A78)</f>
        <v>0</v>
      </c>
      <c r="P78" s="61">
        <f>SUMIFS('Ctas Pagar'!$G:$G,'Ctas Pagar'!$J:$J,'Fluxo de Caixa'!$P$6,'Ctas Pagar'!$C:$C,'Fluxo de Caixa'!$A78)</f>
        <v>0</v>
      </c>
      <c r="Q78" s="61">
        <f>SUMIFS('Ctas Pagar'!$G:$G,'Ctas Pagar'!$M:$M,'Fluxo de Caixa'!$Q$6,'Ctas Pagar'!$C:$C,'Fluxo de Caixa'!$A78)</f>
        <v>0</v>
      </c>
      <c r="R78" s="61">
        <f>SUMIFS('Ctas Pagar'!$G:$G,'Ctas Pagar'!$J:$J,'Fluxo de Caixa'!$R$6,'Ctas Pagar'!$C:$C,'Fluxo de Caixa'!$A78)</f>
        <v>0</v>
      </c>
      <c r="S78" s="61">
        <f>SUMIFS('Ctas Pagar'!$G:$G,'Ctas Pagar'!$M:$M,'Fluxo de Caixa'!$S$6,'Ctas Pagar'!$C:$C,'Fluxo de Caixa'!$A78)</f>
        <v>0</v>
      </c>
      <c r="T78" s="61">
        <f>SUMIFS('Ctas Pagar'!$G:$G,'Ctas Pagar'!$J:$J,'Fluxo de Caixa'!$T$6,'Ctas Pagar'!$C:$C,'Fluxo de Caixa'!$A78)</f>
        <v>0</v>
      </c>
      <c r="U78" s="61">
        <f>SUMIFS('Ctas Pagar'!$G:$G,'Ctas Pagar'!$M:$M,'Fluxo de Caixa'!$U$6,'Ctas Pagar'!$C:$C,'Fluxo de Caixa'!$A78)</f>
        <v>0</v>
      </c>
      <c r="V78" s="61">
        <f>SUMIFS('Ctas Pagar'!$G:$G,'Ctas Pagar'!$J:$J,'Fluxo de Caixa'!$V$6,'Ctas Pagar'!$C:$C,'Fluxo de Caixa'!$A78)</f>
        <v>0</v>
      </c>
      <c r="W78" s="61">
        <f>SUMIFS('Ctas Pagar'!$G:$G,'Ctas Pagar'!$M:$M,'Fluxo de Caixa'!$W$6,'Ctas Pagar'!$C:$C,'Fluxo de Caixa'!$A78)</f>
        <v>0</v>
      </c>
      <c r="X78" s="61">
        <f>SUMIFS('Ctas Pagar'!$G:$G,'Ctas Pagar'!$J:$J,'Fluxo de Caixa'!$X$6,'Ctas Pagar'!$C:$C,'Fluxo de Caixa'!$A78)</f>
        <v>0</v>
      </c>
      <c r="Y78" s="61">
        <f>SUMIFS('Ctas Pagar'!$G:$G,'Ctas Pagar'!$M:$M,'Fluxo de Caixa'!$Y$6,'Ctas Pagar'!$C:$C,'Fluxo de Caixa'!$A78)</f>
        <v>0</v>
      </c>
      <c r="Z78" s="61">
        <f>SUMIFS('Ctas Pagar'!$G:$G,'Ctas Pagar'!$J:$J,'Fluxo de Caixa'!$Z$6,'Ctas Pagar'!$C:$C,'Fluxo de Caixa'!$A78)</f>
        <v>0</v>
      </c>
      <c r="AA78" s="61">
        <f>SUMIFS('Ctas Pagar'!$G:$G,'Ctas Pagar'!$M:$M,'Fluxo de Caixa'!$AA$6,'Ctas Pagar'!$C:$C,'Fluxo de Caixa'!$A78)</f>
        <v>0</v>
      </c>
      <c r="AB78" s="61">
        <f>SUMIFS('Ctas Pagar'!$G:$G,'Ctas Pagar'!$J:$J,'Fluxo de Caixa'!$AB$6,'Ctas Pagar'!$C:$C,'Fluxo de Caixa'!$A78)</f>
        <v>0</v>
      </c>
      <c r="AC78" s="61">
        <f>SUMIFS('Ctas Pagar'!$G:$G,'Ctas Pagar'!$M:$M,'Fluxo de Caixa'!$AC$6,'Ctas Pagar'!$C:$C,'Fluxo de Caixa'!$A78)</f>
        <v>0</v>
      </c>
      <c r="AD78" s="61">
        <f>SUMIFS('Ctas Pagar'!$G:$G,'Ctas Pagar'!$J:$J,'Fluxo de Caixa'!$AD$6,'Ctas Pagar'!$C:$C,'Fluxo de Caixa'!$A78)</f>
        <v>0</v>
      </c>
      <c r="AE78" s="61">
        <f>SUMIFS('Ctas Pagar'!$G:$G,'Ctas Pagar'!$M:$M,'Fluxo de Caixa'!$AE$6,'Ctas Pagar'!$C:$C,'Fluxo de Caixa'!$A78)</f>
        <v>0</v>
      </c>
      <c r="AF78" s="61">
        <f>SUMIFS('Ctas Pagar'!$G:$G,'Ctas Pagar'!$J:$J,'Fluxo de Caixa'!$AF$6,'Ctas Pagar'!$C:$C,'Fluxo de Caixa'!$A78)</f>
        <v>0</v>
      </c>
      <c r="AG78" s="61">
        <f>SUMIFS('Ctas Pagar'!$G:$G,'Ctas Pagar'!$M:$M,'Fluxo de Caixa'!$AG$6,'Ctas Pagar'!$C:$C,'Fluxo de Caixa'!$A78)</f>
        <v>0</v>
      </c>
      <c r="AH78" s="61">
        <f>SUMIFS('Ctas Pagar'!$G:$G,'Ctas Pagar'!$J:$J,'Fluxo de Caixa'!$AH$6,'Ctas Pagar'!$C:$C,'Fluxo de Caixa'!$A78)</f>
        <v>0</v>
      </c>
      <c r="AI78" s="61">
        <f>SUMIFS('Ctas Pagar'!$G:$G,'Ctas Pagar'!$M:$M,'Fluxo de Caixa'!$AI$6,'Ctas Pagar'!$C:$C,'Fluxo de Caixa'!$A78)</f>
        <v>0</v>
      </c>
      <c r="AJ78" s="61">
        <f>SUMIFS('Ctas Pagar'!$G:$G,'Ctas Pagar'!$J:$J,'Fluxo de Caixa'!$AJ$6,'Ctas Pagar'!$C:$C,'Fluxo de Caixa'!$A78)</f>
        <v>0</v>
      </c>
      <c r="AK78" s="61">
        <f>SUMIFS('Ctas Pagar'!$G:$G,'Ctas Pagar'!$M:$M,'Fluxo de Caixa'!$AK$6,'Ctas Pagar'!$C:$C,'Fluxo de Caixa'!$A78)</f>
        <v>0</v>
      </c>
      <c r="AL78" s="61">
        <f>SUMIFS('Ctas Pagar'!$G:$G,'Ctas Pagar'!$J:$J,'Fluxo de Caixa'!$AL$6,'Ctas Pagar'!$C:$C,'Fluxo de Caixa'!$A78)</f>
        <v>0</v>
      </c>
      <c r="AM78" s="61">
        <f>SUMIFS('Ctas Pagar'!$G:$G,'Ctas Pagar'!$M:$M,'Fluxo de Caixa'!$AM$6,'Ctas Pagar'!$C:$C,'Fluxo de Caixa'!$A78)</f>
        <v>0</v>
      </c>
      <c r="AN78" s="61">
        <f>SUMIFS('Ctas Pagar'!$G:$G,'Ctas Pagar'!$J:$J,'Fluxo de Caixa'!$AN$6,'Ctas Pagar'!$C:$C,'Fluxo de Caixa'!$A78)</f>
        <v>0</v>
      </c>
      <c r="AO78" s="61">
        <f>SUMIFS('Ctas Pagar'!$G:$G,'Ctas Pagar'!$M:$M,'Fluxo de Caixa'!$AO$6,'Ctas Pagar'!$C:$C,'Fluxo de Caixa'!$A78)</f>
        <v>0</v>
      </c>
      <c r="AP78" s="61">
        <f>SUMIFS('Ctas Pagar'!$G:$G,'Ctas Pagar'!$J:$J,'Fluxo de Caixa'!$AP$6,'Ctas Pagar'!$C:$C,'Fluxo de Caixa'!$A78)</f>
        <v>0</v>
      </c>
      <c r="AQ78" s="61">
        <f>SUMIFS('Ctas Pagar'!$G:$G,'Ctas Pagar'!$M:$M,'Fluxo de Caixa'!$AQ$6,'Ctas Pagar'!$C:$C,'Fluxo de Caixa'!$A78)</f>
        <v>0</v>
      </c>
      <c r="AR78" s="61">
        <f>SUMIFS('Ctas Pagar'!$G:$G,'Ctas Pagar'!$J:$J,'Fluxo de Caixa'!$AR$6,'Ctas Pagar'!$C:$C,'Fluxo de Caixa'!$A78)</f>
        <v>0</v>
      </c>
      <c r="AS78" s="61">
        <f>SUMIFS('Ctas Pagar'!$G:$G,'Ctas Pagar'!$M:$M,'Fluxo de Caixa'!$AS$6,'Ctas Pagar'!$C:$C,'Fluxo de Caixa'!$A78)</f>
        <v>0</v>
      </c>
      <c r="AT78" s="61">
        <f>SUMIFS('Ctas Pagar'!$G:$G,'Ctas Pagar'!$J:$J,'Fluxo de Caixa'!$AT$6,'Ctas Pagar'!$C:$C,'Fluxo de Caixa'!$A78)</f>
        <v>0</v>
      </c>
      <c r="AU78" s="61">
        <f>SUMIFS('Ctas Pagar'!$G:$G,'Ctas Pagar'!$M:$M,'Fluxo de Caixa'!$AU$6,'Ctas Pagar'!$C:$C,'Fluxo de Caixa'!$A78)</f>
        <v>0</v>
      </c>
      <c r="AV78" s="61">
        <f>SUMIFS('Ctas Pagar'!$G:$G,'Ctas Pagar'!$J:$J,'Fluxo de Caixa'!$AV$6,'Ctas Pagar'!$C:$C,'Fluxo de Caixa'!$A78)</f>
        <v>0</v>
      </c>
      <c r="AW78" s="61">
        <f>SUMIFS('Ctas Pagar'!$G:$G,'Ctas Pagar'!$M:$M,'Fluxo de Caixa'!$AW$6,'Ctas Pagar'!$C:$C,'Fluxo de Caixa'!$A78)</f>
        <v>0</v>
      </c>
      <c r="AX78" s="61">
        <f>SUMIFS('Ctas Pagar'!$G:$G,'Ctas Pagar'!$J:$J,'Fluxo de Caixa'!$AX$6,'Ctas Pagar'!$C:$C,'Fluxo de Caixa'!$A78)</f>
        <v>0</v>
      </c>
      <c r="AY78" s="61">
        <f>SUMIFS('Ctas Pagar'!$G:$G,'Ctas Pagar'!$M:$M,'Fluxo de Caixa'!$AY$6,'Ctas Pagar'!$C:$C,'Fluxo de Caixa'!$A78)</f>
        <v>0</v>
      </c>
      <c r="AZ78" s="61">
        <f>SUMIFS('Ctas Pagar'!$G:$G,'Ctas Pagar'!$J:$J,'Fluxo de Caixa'!$AZ$6,'Ctas Pagar'!$C:$C,'Fluxo de Caixa'!$A78)</f>
        <v>0</v>
      </c>
      <c r="BA78" s="61">
        <f>SUMIFS('Ctas Pagar'!$G:$G,'Ctas Pagar'!$M:$M,'Fluxo de Caixa'!$BA$6,'Ctas Pagar'!$C:$C,'Fluxo de Caixa'!$A78)</f>
        <v>0</v>
      </c>
      <c r="BB78" s="61">
        <f>SUMIFS('Ctas Pagar'!$G:$G,'Ctas Pagar'!$J:$J,'Fluxo de Caixa'!$BB$6,'Ctas Pagar'!$C:$C,'Fluxo de Caixa'!$A78)</f>
        <v>0</v>
      </c>
      <c r="BC78" s="61">
        <f>SUMIFS('Ctas Pagar'!$G:$G,'Ctas Pagar'!$M:$M,'Fluxo de Caixa'!$BC$6,'Ctas Pagar'!$C:$C,'Fluxo de Caixa'!$A78)</f>
        <v>0</v>
      </c>
      <c r="BD78" s="61">
        <f>SUMIFS('Ctas Pagar'!$G:$G,'Ctas Pagar'!$J:$J,'Fluxo de Caixa'!$BD$6,'Ctas Pagar'!$C:$C,'Fluxo de Caixa'!$A78)</f>
        <v>0</v>
      </c>
      <c r="BE78" s="61">
        <f>SUMIFS('Ctas Pagar'!$G:$G,'Ctas Pagar'!$M:$M,'Fluxo de Caixa'!$BE$6,'Ctas Pagar'!$C:$C,'Fluxo de Caixa'!$A78)</f>
        <v>0</v>
      </c>
      <c r="BF78" s="61">
        <f>SUMIFS('Ctas Pagar'!$G:$G,'Ctas Pagar'!$J:$J,'Fluxo de Caixa'!$BF$6,'Ctas Pagar'!$C:$C,'Fluxo de Caixa'!$A78)</f>
        <v>0</v>
      </c>
      <c r="BG78" s="61">
        <f>SUMIFS('Ctas Pagar'!$G:$G,'Ctas Pagar'!$M:$M,'Fluxo de Caixa'!$BG$6,'Ctas Pagar'!$C:$C,'Fluxo de Caixa'!$A78)</f>
        <v>0</v>
      </c>
      <c r="BH78" s="61">
        <f>SUMIFS('Ctas Pagar'!$G:$G,'Ctas Pagar'!$J:$J,'Fluxo de Caixa'!$BH$6,'Ctas Pagar'!$C:$C,'Fluxo de Caixa'!$A78)</f>
        <v>0</v>
      </c>
      <c r="BI78" s="61">
        <f>SUMIFS('Ctas Pagar'!$G:$G,'Ctas Pagar'!$M:$M,'Fluxo de Caixa'!$BI$6,'Ctas Pagar'!$C:$C,'Fluxo de Caixa'!$A78)</f>
        <v>0</v>
      </c>
      <c r="BJ78" s="61">
        <f>SUMIFS('Ctas Pagar'!$G:$G,'Ctas Pagar'!$J:$J,'Fluxo de Caixa'!$BJ$6,'Ctas Pagar'!$C:$C,'Fluxo de Caixa'!$A78)</f>
        <v>0</v>
      </c>
      <c r="BK78" s="61">
        <f>SUMIFS('Ctas Pagar'!$G:$G,'Ctas Pagar'!$M:$M,'Fluxo de Caixa'!$BK$6,'Ctas Pagar'!$C:$C,'Fluxo de Caixa'!$A78)</f>
        <v>0</v>
      </c>
      <c r="BL78" s="61">
        <f>SUMIFS('Ctas Pagar'!$G:$G,'Ctas Pagar'!$J:$J,'Fluxo de Caixa'!$BL$6,'Ctas Pagar'!$C:$C,'Fluxo de Caixa'!$A78)</f>
        <v>0</v>
      </c>
      <c r="BM78" s="61">
        <f>SUMIFS('Ctas Pagar'!$G:$G,'Ctas Pagar'!$M:$M,'Fluxo de Caixa'!$BM$6,'Ctas Pagar'!$C:$C,'Fluxo de Caixa'!$A78)</f>
        <v>0</v>
      </c>
      <c r="BN78" s="71"/>
      <c r="BO78" s="71"/>
      <c r="BP78" s="71"/>
      <c r="BQ78" s="71"/>
      <c r="BR78" s="71"/>
    </row>
    <row r="79" spans="1:70">
      <c r="A79" s="29" t="str">
        <f>'Plano de Contas'!A91</f>
        <v>5.3.99 Outras Despesas com Pessoal</v>
      </c>
      <c r="B79" s="60">
        <f>SUMIFS('Ctas Pagar'!$G:$G,'Ctas Pagar'!$J:$J,'Fluxo de Caixa'!$B$6,'Ctas Pagar'!$C:$C,'Fluxo de Caixa'!$A79)</f>
        <v>1000</v>
      </c>
      <c r="C79" s="61">
        <f>SUMIFS('Ctas Pagar'!$G:$G,'Ctas Pagar'!$M:$M,'Fluxo de Caixa'!$C$6,'Ctas Pagar'!$C:$C,'Fluxo de Caixa'!$A79)</f>
        <v>1000</v>
      </c>
      <c r="D79" s="61">
        <f>SUMIFS('Ctas Pagar'!$G:$G,'Ctas Pagar'!$J:$J,'Fluxo de Caixa'!$D$6,'Ctas Pagar'!$C:$C,'Fluxo de Caixa'!$A79)</f>
        <v>0</v>
      </c>
      <c r="E79" s="61">
        <f>SUMIFS('Ctas Pagar'!$G:$G,'Ctas Pagar'!$M:$M,'Fluxo de Caixa'!$E$6,'Ctas Pagar'!$C:$C,'Fluxo de Caixa'!$A79)</f>
        <v>0</v>
      </c>
      <c r="F79" s="61">
        <f>SUMIFS('Ctas Pagar'!$G:$G,'Ctas Pagar'!$J:$J,'Fluxo de Caixa'!$F$6,'Ctas Pagar'!$C:$C,'Fluxo de Caixa'!$A79)</f>
        <v>0</v>
      </c>
      <c r="G79" s="61">
        <f>SUMIFS('Ctas Pagar'!$G:$G,'Ctas Pagar'!$M:$M,'Fluxo de Caixa'!$G$6,'Ctas Pagar'!$C:$C,'Fluxo de Caixa'!$A79)</f>
        <v>0</v>
      </c>
      <c r="H79" s="61">
        <f>SUMIFS('Ctas Pagar'!$G:$G,'Ctas Pagar'!$J:$J,'Fluxo de Caixa'!$H$6,'Ctas Pagar'!$C:$C,'Fluxo de Caixa'!$A79)</f>
        <v>0</v>
      </c>
      <c r="I79" s="61">
        <f>SUMIFS('Ctas Pagar'!$G:$G,'Ctas Pagar'!$M:$M,'Fluxo de Caixa'!$I$6,'Ctas Pagar'!$C:$C,'Fluxo de Caixa'!$A79)</f>
        <v>0</v>
      </c>
      <c r="J79" s="61">
        <f>SUMIFS('Ctas Pagar'!$G:$G,'Ctas Pagar'!$J:$J,'Fluxo de Caixa'!$J$6,'Ctas Pagar'!$C:$C,'Fluxo de Caixa'!$A79)</f>
        <v>0</v>
      </c>
      <c r="K79" s="61">
        <f>SUMIFS('Ctas Pagar'!$G:$G,'Ctas Pagar'!$M:$M,'Fluxo de Caixa'!$K$6,'Ctas Pagar'!$C:$C,'Fluxo de Caixa'!$A79)</f>
        <v>0</v>
      </c>
      <c r="L79" s="61">
        <f>SUMIFS('Ctas Pagar'!$G:$G,'Ctas Pagar'!$J:$J,'Fluxo de Caixa'!$L$6,'Ctas Pagar'!$C:$C,'Fluxo de Caixa'!$A79)</f>
        <v>0</v>
      </c>
      <c r="M79" s="61">
        <f>SUMIFS('Ctas Pagar'!$G:$G,'Ctas Pagar'!$M:$M,'Fluxo de Caixa'!$M$6,'Ctas Pagar'!$C:$C,'Fluxo de Caixa'!$A79)</f>
        <v>0</v>
      </c>
      <c r="N79" s="61">
        <f>SUMIFS('Ctas Pagar'!$G:$G,'Ctas Pagar'!$J:$J,'Fluxo de Caixa'!$N$6,'Ctas Pagar'!$C:$C,'Fluxo de Caixa'!$A79)</f>
        <v>0</v>
      </c>
      <c r="O79" s="61">
        <f>SUMIFS('Ctas Pagar'!$G:$G,'Ctas Pagar'!$M:$M,'Fluxo de Caixa'!$O$6,'Ctas Pagar'!$C:$C,'Fluxo de Caixa'!$A79)</f>
        <v>0</v>
      </c>
      <c r="P79" s="61">
        <f>SUMIFS('Ctas Pagar'!$G:$G,'Ctas Pagar'!$J:$J,'Fluxo de Caixa'!$P$6,'Ctas Pagar'!$C:$C,'Fluxo de Caixa'!$A79)</f>
        <v>0</v>
      </c>
      <c r="Q79" s="61">
        <f>SUMIFS('Ctas Pagar'!$G:$G,'Ctas Pagar'!$M:$M,'Fluxo de Caixa'!$Q$6,'Ctas Pagar'!$C:$C,'Fluxo de Caixa'!$A79)</f>
        <v>0</v>
      </c>
      <c r="R79" s="61">
        <f>SUMIFS('Ctas Pagar'!$G:$G,'Ctas Pagar'!$J:$J,'Fluxo de Caixa'!$R$6,'Ctas Pagar'!$C:$C,'Fluxo de Caixa'!$A79)</f>
        <v>0</v>
      </c>
      <c r="S79" s="61">
        <f>SUMIFS('Ctas Pagar'!$G:$G,'Ctas Pagar'!$M:$M,'Fluxo de Caixa'!$S$6,'Ctas Pagar'!$C:$C,'Fluxo de Caixa'!$A79)</f>
        <v>0</v>
      </c>
      <c r="T79" s="61">
        <f>SUMIFS('Ctas Pagar'!$G:$G,'Ctas Pagar'!$J:$J,'Fluxo de Caixa'!$T$6,'Ctas Pagar'!$C:$C,'Fluxo de Caixa'!$A79)</f>
        <v>0</v>
      </c>
      <c r="U79" s="61">
        <f>SUMIFS('Ctas Pagar'!$G:$G,'Ctas Pagar'!$M:$M,'Fluxo de Caixa'!$U$6,'Ctas Pagar'!$C:$C,'Fluxo de Caixa'!$A79)</f>
        <v>0</v>
      </c>
      <c r="V79" s="61">
        <f>SUMIFS('Ctas Pagar'!$G:$G,'Ctas Pagar'!$J:$J,'Fluxo de Caixa'!$V$6,'Ctas Pagar'!$C:$C,'Fluxo de Caixa'!$A79)</f>
        <v>0</v>
      </c>
      <c r="W79" s="61">
        <f>SUMIFS('Ctas Pagar'!$G:$G,'Ctas Pagar'!$M:$M,'Fluxo de Caixa'!$W$6,'Ctas Pagar'!$C:$C,'Fluxo de Caixa'!$A79)</f>
        <v>0</v>
      </c>
      <c r="X79" s="61">
        <f>SUMIFS('Ctas Pagar'!$G:$G,'Ctas Pagar'!$J:$J,'Fluxo de Caixa'!$X$6,'Ctas Pagar'!$C:$C,'Fluxo de Caixa'!$A79)</f>
        <v>0</v>
      </c>
      <c r="Y79" s="61">
        <f>SUMIFS('Ctas Pagar'!$G:$G,'Ctas Pagar'!$M:$M,'Fluxo de Caixa'!$Y$6,'Ctas Pagar'!$C:$C,'Fluxo de Caixa'!$A79)</f>
        <v>0</v>
      </c>
      <c r="Z79" s="61">
        <f>SUMIFS('Ctas Pagar'!$G:$G,'Ctas Pagar'!$J:$J,'Fluxo de Caixa'!$Z$6,'Ctas Pagar'!$C:$C,'Fluxo de Caixa'!$A79)</f>
        <v>0</v>
      </c>
      <c r="AA79" s="61">
        <f>SUMIFS('Ctas Pagar'!$G:$G,'Ctas Pagar'!$M:$M,'Fluxo de Caixa'!$AA$6,'Ctas Pagar'!$C:$C,'Fluxo de Caixa'!$A79)</f>
        <v>0</v>
      </c>
      <c r="AB79" s="61">
        <f>SUMIFS('Ctas Pagar'!$G:$G,'Ctas Pagar'!$J:$J,'Fluxo de Caixa'!$AB$6,'Ctas Pagar'!$C:$C,'Fluxo de Caixa'!$A79)</f>
        <v>0</v>
      </c>
      <c r="AC79" s="61">
        <f>SUMIFS('Ctas Pagar'!$G:$G,'Ctas Pagar'!$M:$M,'Fluxo de Caixa'!$AC$6,'Ctas Pagar'!$C:$C,'Fluxo de Caixa'!$A79)</f>
        <v>0</v>
      </c>
      <c r="AD79" s="61">
        <f>SUMIFS('Ctas Pagar'!$G:$G,'Ctas Pagar'!$J:$J,'Fluxo de Caixa'!$AD$6,'Ctas Pagar'!$C:$C,'Fluxo de Caixa'!$A79)</f>
        <v>0</v>
      </c>
      <c r="AE79" s="61">
        <f>SUMIFS('Ctas Pagar'!$G:$G,'Ctas Pagar'!$M:$M,'Fluxo de Caixa'!$AE$6,'Ctas Pagar'!$C:$C,'Fluxo de Caixa'!$A79)</f>
        <v>0</v>
      </c>
      <c r="AF79" s="61">
        <f>SUMIFS('Ctas Pagar'!$G:$G,'Ctas Pagar'!$J:$J,'Fluxo de Caixa'!$AF$6,'Ctas Pagar'!$C:$C,'Fluxo de Caixa'!$A79)</f>
        <v>0</v>
      </c>
      <c r="AG79" s="61">
        <f>SUMIFS('Ctas Pagar'!$G:$G,'Ctas Pagar'!$M:$M,'Fluxo de Caixa'!$AG$6,'Ctas Pagar'!$C:$C,'Fluxo de Caixa'!$A79)</f>
        <v>0</v>
      </c>
      <c r="AH79" s="61">
        <f>SUMIFS('Ctas Pagar'!$G:$G,'Ctas Pagar'!$J:$J,'Fluxo de Caixa'!$AH$6,'Ctas Pagar'!$C:$C,'Fluxo de Caixa'!$A79)</f>
        <v>0</v>
      </c>
      <c r="AI79" s="61">
        <f>SUMIFS('Ctas Pagar'!$G:$G,'Ctas Pagar'!$M:$M,'Fluxo de Caixa'!$AI$6,'Ctas Pagar'!$C:$C,'Fluxo de Caixa'!$A79)</f>
        <v>0</v>
      </c>
      <c r="AJ79" s="61">
        <f>SUMIFS('Ctas Pagar'!$G:$G,'Ctas Pagar'!$J:$J,'Fluxo de Caixa'!$AJ$6,'Ctas Pagar'!$C:$C,'Fluxo de Caixa'!$A79)</f>
        <v>0</v>
      </c>
      <c r="AK79" s="61">
        <f>SUMIFS('Ctas Pagar'!$G:$G,'Ctas Pagar'!$M:$M,'Fluxo de Caixa'!$AK$6,'Ctas Pagar'!$C:$C,'Fluxo de Caixa'!$A79)</f>
        <v>0</v>
      </c>
      <c r="AL79" s="61">
        <f>SUMIFS('Ctas Pagar'!$G:$G,'Ctas Pagar'!$J:$J,'Fluxo de Caixa'!$AL$6,'Ctas Pagar'!$C:$C,'Fluxo de Caixa'!$A79)</f>
        <v>0</v>
      </c>
      <c r="AM79" s="61">
        <f>SUMIFS('Ctas Pagar'!$G:$G,'Ctas Pagar'!$M:$M,'Fluxo de Caixa'!$AM$6,'Ctas Pagar'!$C:$C,'Fluxo de Caixa'!$A79)</f>
        <v>0</v>
      </c>
      <c r="AN79" s="61">
        <f>SUMIFS('Ctas Pagar'!$G:$G,'Ctas Pagar'!$J:$J,'Fluxo de Caixa'!$AN$6,'Ctas Pagar'!$C:$C,'Fluxo de Caixa'!$A79)</f>
        <v>0</v>
      </c>
      <c r="AO79" s="61">
        <f>SUMIFS('Ctas Pagar'!$G:$G,'Ctas Pagar'!$M:$M,'Fluxo de Caixa'!$AO$6,'Ctas Pagar'!$C:$C,'Fluxo de Caixa'!$A79)</f>
        <v>0</v>
      </c>
      <c r="AP79" s="61">
        <f>SUMIFS('Ctas Pagar'!$G:$G,'Ctas Pagar'!$J:$J,'Fluxo de Caixa'!$AP$6,'Ctas Pagar'!$C:$C,'Fluxo de Caixa'!$A79)</f>
        <v>0</v>
      </c>
      <c r="AQ79" s="61">
        <f>SUMIFS('Ctas Pagar'!$G:$G,'Ctas Pagar'!$M:$M,'Fluxo de Caixa'!$AQ$6,'Ctas Pagar'!$C:$C,'Fluxo de Caixa'!$A79)</f>
        <v>0</v>
      </c>
      <c r="AR79" s="61">
        <f>SUMIFS('Ctas Pagar'!$G:$G,'Ctas Pagar'!$J:$J,'Fluxo de Caixa'!$AR$6,'Ctas Pagar'!$C:$C,'Fluxo de Caixa'!$A79)</f>
        <v>0</v>
      </c>
      <c r="AS79" s="61">
        <f>SUMIFS('Ctas Pagar'!$G:$G,'Ctas Pagar'!$M:$M,'Fluxo de Caixa'!$AS$6,'Ctas Pagar'!$C:$C,'Fluxo de Caixa'!$A79)</f>
        <v>0</v>
      </c>
      <c r="AT79" s="61">
        <f>SUMIFS('Ctas Pagar'!$G:$G,'Ctas Pagar'!$J:$J,'Fluxo de Caixa'!$AT$6,'Ctas Pagar'!$C:$C,'Fluxo de Caixa'!$A79)</f>
        <v>0</v>
      </c>
      <c r="AU79" s="61">
        <f>SUMIFS('Ctas Pagar'!$G:$G,'Ctas Pagar'!$M:$M,'Fluxo de Caixa'!$AU$6,'Ctas Pagar'!$C:$C,'Fluxo de Caixa'!$A79)</f>
        <v>0</v>
      </c>
      <c r="AV79" s="61">
        <f>SUMIFS('Ctas Pagar'!$G:$G,'Ctas Pagar'!$J:$J,'Fluxo de Caixa'!$AV$6,'Ctas Pagar'!$C:$C,'Fluxo de Caixa'!$A79)</f>
        <v>0</v>
      </c>
      <c r="AW79" s="61">
        <f>SUMIFS('Ctas Pagar'!$G:$G,'Ctas Pagar'!$M:$M,'Fluxo de Caixa'!$AW$6,'Ctas Pagar'!$C:$C,'Fluxo de Caixa'!$A79)</f>
        <v>0</v>
      </c>
      <c r="AX79" s="61">
        <f>SUMIFS('Ctas Pagar'!$G:$G,'Ctas Pagar'!$J:$J,'Fluxo de Caixa'!$AX$6,'Ctas Pagar'!$C:$C,'Fluxo de Caixa'!$A79)</f>
        <v>0</v>
      </c>
      <c r="AY79" s="61">
        <f>SUMIFS('Ctas Pagar'!$G:$G,'Ctas Pagar'!$M:$M,'Fluxo de Caixa'!$AY$6,'Ctas Pagar'!$C:$C,'Fluxo de Caixa'!$A79)</f>
        <v>0</v>
      </c>
      <c r="AZ79" s="61">
        <f>SUMIFS('Ctas Pagar'!$G:$G,'Ctas Pagar'!$J:$J,'Fluxo de Caixa'!$AZ$6,'Ctas Pagar'!$C:$C,'Fluxo de Caixa'!$A79)</f>
        <v>0</v>
      </c>
      <c r="BA79" s="61">
        <f>SUMIFS('Ctas Pagar'!$G:$G,'Ctas Pagar'!$M:$M,'Fluxo de Caixa'!$BA$6,'Ctas Pagar'!$C:$C,'Fluxo de Caixa'!$A79)</f>
        <v>0</v>
      </c>
      <c r="BB79" s="61">
        <f>SUMIFS('Ctas Pagar'!$G:$G,'Ctas Pagar'!$J:$J,'Fluxo de Caixa'!$BB$6,'Ctas Pagar'!$C:$C,'Fluxo de Caixa'!$A79)</f>
        <v>0</v>
      </c>
      <c r="BC79" s="61">
        <f>SUMIFS('Ctas Pagar'!$G:$G,'Ctas Pagar'!$M:$M,'Fluxo de Caixa'!$BC$6,'Ctas Pagar'!$C:$C,'Fluxo de Caixa'!$A79)</f>
        <v>0</v>
      </c>
      <c r="BD79" s="61">
        <f>SUMIFS('Ctas Pagar'!$G:$G,'Ctas Pagar'!$J:$J,'Fluxo de Caixa'!$BD$6,'Ctas Pagar'!$C:$C,'Fluxo de Caixa'!$A79)</f>
        <v>0</v>
      </c>
      <c r="BE79" s="61">
        <f>SUMIFS('Ctas Pagar'!$G:$G,'Ctas Pagar'!$M:$M,'Fluxo de Caixa'!$BE$6,'Ctas Pagar'!$C:$C,'Fluxo de Caixa'!$A79)</f>
        <v>0</v>
      </c>
      <c r="BF79" s="61">
        <f>SUMIFS('Ctas Pagar'!$G:$G,'Ctas Pagar'!$J:$J,'Fluxo de Caixa'!$BF$6,'Ctas Pagar'!$C:$C,'Fluxo de Caixa'!$A79)</f>
        <v>0</v>
      </c>
      <c r="BG79" s="61">
        <f>SUMIFS('Ctas Pagar'!$G:$G,'Ctas Pagar'!$M:$M,'Fluxo de Caixa'!$BG$6,'Ctas Pagar'!$C:$C,'Fluxo de Caixa'!$A79)</f>
        <v>0</v>
      </c>
      <c r="BH79" s="61">
        <f>SUMIFS('Ctas Pagar'!$G:$G,'Ctas Pagar'!$J:$J,'Fluxo de Caixa'!$BH$6,'Ctas Pagar'!$C:$C,'Fluxo de Caixa'!$A79)</f>
        <v>0</v>
      </c>
      <c r="BI79" s="61">
        <f>SUMIFS('Ctas Pagar'!$G:$G,'Ctas Pagar'!$M:$M,'Fluxo de Caixa'!$BI$6,'Ctas Pagar'!$C:$C,'Fluxo de Caixa'!$A79)</f>
        <v>0</v>
      </c>
      <c r="BJ79" s="61">
        <f>SUMIFS('Ctas Pagar'!$G:$G,'Ctas Pagar'!$J:$J,'Fluxo de Caixa'!$BJ$6,'Ctas Pagar'!$C:$C,'Fluxo de Caixa'!$A79)</f>
        <v>0</v>
      </c>
      <c r="BK79" s="61">
        <f>SUMIFS('Ctas Pagar'!$G:$G,'Ctas Pagar'!$M:$M,'Fluxo de Caixa'!$BK$6,'Ctas Pagar'!$C:$C,'Fluxo de Caixa'!$A79)</f>
        <v>0</v>
      </c>
      <c r="BL79" s="61">
        <f>SUMIFS('Ctas Pagar'!$G:$G,'Ctas Pagar'!$J:$J,'Fluxo de Caixa'!$BL$6,'Ctas Pagar'!$C:$C,'Fluxo de Caixa'!$A79)</f>
        <v>0</v>
      </c>
      <c r="BM79" s="61">
        <f>SUMIFS('Ctas Pagar'!$G:$G,'Ctas Pagar'!$M:$M,'Fluxo de Caixa'!$BM$6,'Ctas Pagar'!$C:$C,'Fluxo de Caixa'!$A79)</f>
        <v>0</v>
      </c>
      <c r="BN79" s="71"/>
      <c r="BO79" s="71"/>
      <c r="BP79" s="71"/>
      <c r="BQ79" s="71"/>
      <c r="BR79" s="71"/>
    </row>
    <row r="80" spans="1:70">
      <c r="A80" s="29">
        <f>'Plano de Contas'!A92</f>
        <v>0</v>
      </c>
      <c r="B80" s="60">
        <f>SUMIFS('Ctas Pagar'!$G:$G,'Ctas Pagar'!$J:$J,'Fluxo de Caixa'!$B$6,'Ctas Pagar'!$C:$C,'Fluxo de Caixa'!$A80)</f>
        <v>0</v>
      </c>
      <c r="C80" s="61">
        <f>SUMIFS('Ctas Pagar'!$G:$G,'Ctas Pagar'!$M:$M,'Fluxo de Caixa'!$C$6,'Ctas Pagar'!$C:$C,'Fluxo de Caixa'!$A80)</f>
        <v>0</v>
      </c>
      <c r="D80" s="61">
        <f>SUMIFS('Ctas Pagar'!$G:$G,'Ctas Pagar'!$J:$J,'Fluxo de Caixa'!$D$6,'Ctas Pagar'!$C:$C,'Fluxo de Caixa'!$A80)</f>
        <v>0</v>
      </c>
      <c r="E80" s="61">
        <f>SUMIFS('Ctas Pagar'!$G:$G,'Ctas Pagar'!$M:$M,'Fluxo de Caixa'!$E$6,'Ctas Pagar'!$C:$C,'Fluxo de Caixa'!$A80)</f>
        <v>0</v>
      </c>
      <c r="F80" s="61">
        <f>SUMIFS('Ctas Pagar'!$G:$G,'Ctas Pagar'!$J:$J,'Fluxo de Caixa'!$F$6,'Ctas Pagar'!$C:$C,'Fluxo de Caixa'!$A80)</f>
        <v>0</v>
      </c>
      <c r="G80" s="61">
        <f>SUMIFS('Ctas Pagar'!$G:$G,'Ctas Pagar'!$M:$M,'Fluxo de Caixa'!$G$6,'Ctas Pagar'!$C:$C,'Fluxo de Caixa'!$A80)</f>
        <v>0</v>
      </c>
      <c r="H80" s="61">
        <f>SUMIFS('Ctas Pagar'!$G:$G,'Ctas Pagar'!$J:$J,'Fluxo de Caixa'!$H$6,'Ctas Pagar'!$C:$C,'Fluxo de Caixa'!$A80)</f>
        <v>0</v>
      </c>
      <c r="I80" s="61">
        <f>SUMIFS('Ctas Pagar'!$G:$G,'Ctas Pagar'!$M:$M,'Fluxo de Caixa'!$I$6,'Ctas Pagar'!$C:$C,'Fluxo de Caixa'!$A80)</f>
        <v>0</v>
      </c>
      <c r="J80" s="61">
        <f>SUMIFS('Ctas Pagar'!$G:$G,'Ctas Pagar'!$J:$J,'Fluxo de Caixa'!$J$6,'Ctas Pagar'!$C:$C,'Fluxo de Caixa'!$A80)</f>
        <v>0</v>
      </c>
      <c r="K80" s="61">
        <f>SUMIFS('Ctas Pagar'!$G:$G,'Ctas Pagar'!$M:$M,'Fluxo de Caixa'!$K$6,'Ctas Pagar'!$C:$C,'Fluxo de Caixa'!$A80)</f>
        <v>0</v>
      </c>
      <c r="L80" s="61">
        <f>SUMIFS('Ctas Pagar'!$G:$G,'Ctas Pagar'!$J:$J,'Fluxo de Caixa'!$L$6,'Ctas Pagar'!$C:$C,'Fluxo de Caixa'!$A80)</f>
        <v>0</v>
      </c>
      <c r="M80" s="61">
        <f>SUMIFS('Ctas Pagar'!$G:$G,'Ctas Pagar'!$M:$M,'Fluxo de Caixa'!$M$6,'Ctas Pagar'!$C:$C,'Fluxo de Caixa'!$A80)</f>
        <v>0</v>
      </c>
      <c r="N80" s="61">
        <f>SUMIFS('Ctas Pagar'!$G:$G,'Ctas Pagar'!$J:$J,'Fluxo de Caixa'!$N$6,'Ctas Pagar'!$C:$C,'Fluxo de Caixa'!$A80)</f>
        <v>0</v>
      </c>
      <c r="O80" s="61">
        <f>SUMIFS('Ctas Pagar'!$G:$G,'Ctas Pagar'!$M:$M,'Fluxo de Caixa'!$O$6,'Ctas Pagar'!$C:$C,'Fluxo de Caixa'!$A80)</f>
        <v>0</v>
      </c>
      <c r="P80" s="61">
        <f>SUMIFS('Ctas Pagar'!$G:$G,'Ctas Pagar'!$J:$J,'Fluxo de Caixa'!$P$6,'Ctas Pagar'!$C:$C,'Fluxo de Caixa'!$A80)</f>
        <v>0</v>
      </c>
      <c r="Q80" s="61">
        <f>SUMIFS('Ctas Pagar'!$G:$G,'Ctas Pagar'!$M:$M,'Fluxo de Caixa'!$Q$6,'Ctas Pagar'!$C:$C,'Fluxo de Caixa'!$A80)</f>
        <v>0</v>
      </c>
      <c r="R80" s="61">
        <f>SUMIFS('Ctas Pagar'!$G:$G,'Ctas Pagar'!$J:$J,'Fluxo de Caixa'!$R$6,'Ctas Pagar'!$C:$C,'Fluxo de Caixa'!$A80)</f>
        <v>0</v>
      </c>
      <c r="S80" s="61">
        <f>SUMIFS('Ctas Pagar'!$G:$G,'Ctas Pagar'!$M:$M,'Fluxo de Caixa'!$S$6,'Ctas Pagar'!$C:$C,'Fluxo de Caixa'!$A80)</f>
        <v>0</v>
      </c>
      <c r="T80" s="61">
        <f>SUMIFS('Ctas Pagar'!$G:$G,'Ctas Pagar'!$J:$J,'Fluxo de Caixa'!$T$6,'Ctas Pagar'!$C:$C,'Fluxo de Caixa'!$A80)</f>
        <v>0</v>
      </c>
      <c r="U80" s="61">
        <f>SUMIFS('Ctas Pagar'!$G:$G,'Ctas Pagar'!$M:$M,'Fluxo de Caixa'!$U$6,'Ctas Pagar'!$C:$C,'Fluxo de Caixa'!$A80)</f>
        <v>0</v>
      </c>
      <c r="V80" s="61">
        <f>SUMIFS('Ctas Pagar'!$G:$G,'Ctas Pagar'!$J:$J,'Fluxo de Caixa'!$V$6,'Ctas Pagar'!$C:$C,'Fluxo de Caixa'!$A80)</f>
        <v>0</v>
      </c>
      <c r="W80" s="61">
        <f>SUMIFS('Ctas Pagar'!$G:$G,'Ctas Pagar'!$M:$M,'Fluxo de Caixa'!$W$6,'Ctas Pagar'!$C:$C,'Fluxo de Caixa'!$A80)</f>
        <v>0</v>
      </c>
      <c r="X80" s="61">
        <f>SUMIFS('Ctas Pagar'!$G:$G,'Ctas Pagar'!$J:$J,'Fluxo de Caixa'!$X$6,'Ctas Pagar'!$C:$C,'Fluxo de Caixa'!$A80)</f>
        <v>0</v>
      </c>
      <c r="Y80" s="61">
        <f>SUMIFS('Ctas Pagar'!$G:$G,'Ctas Pagar'!$M:$M,'Fluxo de Caixa'!$Y$6,'Ctas Pagar'!$C:$C,'Fluxo de Caixa'!$A80)</f>
        <v>0</v>
      </c>
      <c r="Z80" s="61">
        <f>SUMIFS('Ctas Pagar'!$G:$G,'Ctas Pagar'!$J:$J,'Fluxo de Caixa'!$Z$6,'Ctas Pagar'!$C:$C,'Fluxo de Caixa'!$A80)</f>
        <v>0</v>
      </c>
      <c r="AA80" s="61">
        <f>SUMIFS('Ctas Pagar'!$G:$G,'Ctas Pagar'!$M:$M,'Fluxo de Caixa'!$AA$6,'Ctas Pagar'!$C:$C,'Fluxo de Caixa'!$A80)</f>
        <v>0</v>
      </c>
      <c r="AB80" s="61">
        <f>SUMIFS('Ctas Pagar'!$G:$G,'Ctas Pagar'!$J:$J,'Fluxo de Caixa'!$AB$6,'Ctas Pagar'!$C:$C,'Fluxo de Caixa'!$A80)</f>
        <v>0</v>
      </c>
      <c r="AC80" s="61">
        <f>SUMIFS('Ctas Pagar'!$G:$G,'Ctas Pagar'!$M:$M,'Fluxo de Caixa'!$AC$6,'Ctas Pagar'!$C:$C,'Fluxo de Caixa'!$A80)</f>
        <v>0</v>
      </c>
      <c r="AD80" s="61">
        <f>SUMIFS('Ctas Pagar'!$G:$G,'Ctas Pagar'!$J:$J,'Fluxo de Caixa'!$AD$6,'Ctas Pagar'!$C:$C,'Fluxo de Caixa'!$A80)</f>
        <v>0</v>
      </c>
      <c r="AE80" s="61">
        <f>SUMIFS('Ctas Pagar'!$G:$G,'Ctas Pagar'!$M:$M,'Fluxo de Caixa'!$AE$6,'Ctas Pagar'!$C:$C,'Fluxo de Caixa'!$A80)</f>
        <v>0</v>
      </c>
      <c r="AF80" s="61">
        <f>SUMIFS('Ctas Pagar'!$G:$G,'Ctas Pagar'!$J:$J,'Fluxo de Caixa'!$AF$6,'Ctas Pagar'!$C:$C,'Fluxo de Caixa'!$A80)</f>
        <v>0</v>
      </c>
      <c r="AG80" s="61">
        <f>SUMIFS('Ctas Pagar'!$G:$G,'Ctas Pagar'!$M:$M,'Fluxo de Caixa'!$AG$6,'Ctas Pagar'!$C:$C,'Fluxo de Caixa'!$A80)</f>
        <v>0</v>
      </c>
      <c r="AH80" s="61">
        <f>SUMIFS('Ctas Pagar'!$G:$G,'Ctas Pagar'!$J:$J,'Fluxo de Caixa'!$AH$6,'Ctas Pagar'!$C:$C,'Fluxo de Caixa'!$A80)</f>
        <v>0</v>
      </c>
      <c r="AI80" s="61">
        <f>SUMIFS('Ctas Pagar'!$G:$G,'Ctas Pagar'!$M:$M,'Fluxo de Caixa'!$AI$6,'Ctas Pagar'!$C:$C,'Fluxo de Caixa'!$A80)</f>
        <v>0</v>
      </c>
      <c r="AJ80" s="61">
        <f>SUMIFS('Ctas Pagar'!$G:$G,'Ctas Pagar'!$J:$J,'Fluxo de Caixa'!$AJ$6,'Ctas Pagar'!$C:$C,'Fluxo de Caixa'!$A80)</f>
        <v>0</v>
      </c>
      <c r="AK80" s="61">
        <f>SUMIFS('Ctas Pagar'!$G:$G,'Ctas Pagar'!$M:$M,'Fluxo de Caixa'!$AK$6,'Ctas Pagar'!$C:$C,'Fluxo de Caixa'!$A80)</f>
        <v>0</v>
      </c>
      <c r="AL80" s="61">
        <f>SUMIFS('Ctas Pagar'!$G:$G,'Ctas Pagar'!$J:$J,'Fluxo de Caixa'!$AL$6,'Ctas Pagar'!$C:$C,'Fluxo de Caixa'!$A80)</f>
        <v>0</v>
      </c>
      <c r="AM80" s="61">
        <f>SUMIFS('Ctas Pagar'!$G:$G,'Ctas Pagar'!$M:$M,'Fluxo de Caixa'!$AM$6,'Ctas Pagar'!$C:$C,'Fluxo de Caixa'!$A80)</f>
        <v>0</v>
      </c>
      <c r="AN80" s="61">
        <f>SUMIFS('Ctas Pagar'!$G:$G,'Ctas Pagar'!$J:$J,'Fluxo de Caixa'!$AN$6,'Ctas Pagar'!$C:$C,'Fluxo de Caixa'!$A80)</f>
        <v>0</v>
      </c>
      <c r="AO80" s="61">
        <f>SUMIFS('Ctas Pagar'!$G:$G,'Ctas Pagar'!$M:$M,'Fluxo de Caixa'!$AO$6,'Ctas Pagar'!$C:$C,'Fluxo de Caixa'!$A80)</f>
        <v>0</v>
      </c>
      <c r="AP80" s="61">
        <f>SUMIFS('Ctas Pagar'!$G:$G,'Ctas Pagar'!$J:$J,'Fluxo de Caixa'!$AP$6,'Ctas Pagar'!$C:$C,'Fluxo de Caixa'!$A80)</f>
        <v>0</v>
      </c>
      <c r="AQ80" s="61">
        <f>SUMIFS('Ctas Pagar'!$G:$G,'Ctas Pagar'!$M:$M,'Fluxo de Caixa'!$AQ$6,'Ctas Pagar'!$C:$C,'Fluxo de Caixa'!$A80)</f>
        <v>0</v>
      </c>
      <c r="AR80" s="61">
        <f>SUMIFS('Ctas Pagar'!$G:$G,'Ctas Pagar'!$J:$J,'Fluxo de Caixa'!$AR$6,'Ctas Pagar'!$C:$C,'Fluxo de Caixa'!$A80)</f>
        <v>0</v>
      </c>
      <c r="AS80" s="61">
        <f>SUMIFS('Ctas Pagar'!$G:$G,'Ctas Pagar'!$M:$M,'Fluxo de Caixa'!$AS$6,'Ctas Pagar'!$C:$C,'Fluxo de Caixa'!$A80)</f>
        <v>0</v>
      </c>
      <c r="AT80" s="61">
        <f>SUMIFS('Ctas Pagar'!$G:$G,'Ctas Pagar'!$J:$J,'Fluxo de Caixa'!$AT$6,'Ctas Pagar'!$C:$C,'Fluxo de Caixa'!$A80)</f>
        <v>0</v>
      </c>
      <c r="AU80" s="61">
        <f>SUMIFS('Ctas Pagar'!$G:$G,'Ctas Pagar'!$M:$M,'Fluxo de Caixa'!$AU$6,'Ctas Pagar'!$C:$C,'Fluxo de Caixa'!$A80)</f>
        <v>0</v>
      </c>
      <c r="AV80" s="61">
        <f>SUMIFS('Ctas Pagar'!$G:$G,'Ctas Pagar'!$J:$J,'Fluxo de Caixa'!$AV$6,'Ctas Pagar'!$C:$C,'Fluxo de Caixa'!$A80)</f>
        <v>0</v>
      </c>
      <c r="AW80" s="61">
        <f>SUMIFS('Ctas Pagar'!$G:$G,'Ctas Pagar'!$M:$M,'Fluxo de Caixa'!$AW$6,'Ctas Pagar'!$C:$C,'Fluxo de Caixa'!$A80)</f>
        <v>0</v>
      </c>
      <c r="AX80" s="61">
        <f>SUMIFS('Ctas Pagar'!$G:$G,'Ctas Pagar'!$J:$J,'Fluxo de Caixa'!$AX$6,'Ctas Pagar'!$C:$C,'Fluxo de Caixa'!$A80)</f>
        <v>0</v>
      </c>
      <c r="AY80" s="61">
        <f>SUMIFS('Ctas Pagar'!$G:$G,'Ctas Pagar'!$M:$M,'Fluxo de Caixa'!$AY$6,'Ctas Pagar'!$C:$C,'Fluxo de Caixa'!$A80)</f>
        <v>0</v>
      </c>
      <c r="AZ80" s="61">
        <f>SUMIFS('Ctas Pagar'!$G:$G,'Ctas Pagar'!$J:$J,'Fluxo de Caixa'!$AZ$6,'Ctas Pagar'!$C:$C,'Fluxo de Caixa'!$A80)</f>
        <v>0</v>
      </c>
      <c r="BA80" s="61">
        <f>SUMIFS('Ctas Pagar'!$G:$G,'Ctas Pagar'!$M:$M,'Fluxo de Caixa'!$BA$6,'Ctas Pagar'!$C:$C,'Fluxo de Caixa'!$A80)</f>
        <v>0</v>
      </c>
      <c r="BB80" s="61">
        <f>SUMIFS('Ctas Pagar'!$G:$G,'Ctas Pagar'!$J:$J,'Fluxo de Caixa'!$BB$6,'Ctas Pagar'!$C:$C,'Fluxo de Caixa'!$A80)</f>
        <v>0</v>
      </c>
      <c r="BC80" s="61">
        <f>SUMIFS('Ctas Pagar'!$G:$G,'Ctas Pagar'!$M:$M,'Fluxo de Caixa'!$BC$6,'Ctas Pagar'!$C:$C,'Fluxo de Caixa'!$A80)</f>
        <v>0</v>
      </c>
      <c r="BD80" s="61">
        <f>SUMIFS('Ctas Pagar'!$G:$G,'Ctas Pagar'!$J:$J,'Fluxo de Caixa'!$BD$6,'Ctas Pagar'!$C:$C,'Fluxo de Caixa'!$A80)</f>
        <v>0</v>
      </c>
      <c r="BE80" s="61">
        <f>SUMIFS('Ctas Pagar'!$G:$G,'Ctas Pagar'!$M:$M,'Fluxo de Caixa'!$BE$6,'Ctas Pagar'!$C:$C,'Fluxo de Caixa'!$A80)</f>
        <v>0</v>
      </c>
      <c r="BF80" s="61">
        <f>SUMIFS('Ctas Pagar'!$G:$G,'Ctas Pagar'!$J:$J,'Fluxo de Caixa'!$BF$6,'Ctas Pagar'!$C:$C,'Fluxo de Caixa'!$A80)</f>
        <v>0</v>
      </c>
      <c r="BG80" s="61">
        <f>SUMIFS('Ctas Pagar'!$G:$G,'Ctas Pagar'!$M:$M,'Fluxo de Caixa'!$BG$6,'Ctas Pagar'!$C:$C,'Fluxo de Caixa'!$A80)</f>
        <v>0</v>
      </c>
      <c r="BH80" s="61">
        <f>SUMIFS('Ctas Pagar'!$G:$G,'Ctas Pagar'!$J:$J,'Fluxo de Caixa'!$BH$6,'Ctas Pagar'!$C:$C,'Fluxo de Caixa'!$A80)</f>
        <v>0</v>
      </c>
      <c r="BI80" s="61">
        <f>SUMIFS('Ctas Pagar'!$G:$G,'Ctas Pagar'!$M:$M,'Fluxo de Caixa'!$BI$6,'Ctas Pagar'!$C:$C,'Fluxo de Caixa'!$A80)</f>
        <v>0</v>
      </c>
      <c r="BJ80" s="61">
        <f>SUMIFS('Ctas Pagar'!$G:$G,'Ctas Pagar'!$J:$J,'Fluxo de Caixa'!$BJ$6,'Ctas Pagar'!$C:$C,'Fluxo de Caixa'!$A80)</f>
        <v>0</v>
      </c>
      <c r="BK80" s="61">
        <f>SUMIFS('Ctas Pagar'!$G:$G,'Ctas Pagar'!$M:$M,'Fluxo de Caixa'!$BK$6,'Ctas Pagar'!$C:$C,'Fluxo de Caixa'!$A80)</f>
        <v>0</v>
      </c>
      <c r="BL80" s="61">
        <f>SUMIFS('Ctas Pagar'!$G:$G,'Ctas Pagar'!$J:$J,'Fluxo de Caixa'!$BL$6,'Ctas Pagar'!$C:$C,'Fluxo de Caixa'!$A80)</f>
        <v>0</v>
      </c>
      <c r="BM80" s="61">
        <f>SUMIFS('Ctas Pagar'!$G:$G,'Ctas Pagar'!$M:$M,'Fluxo de Caixa'!$BM$6,'Ctas Pagar'!$C:$C,'Fluxo de Caixa'!$A80)</f>
        <v>0</v>
      </c>
      <c r="BN80" s="71"/>
      <c r="BO80" s="71"/>
      <c r="BP80" s="71"/>
      <c r="BQ80" s="71"/>
      <c r="BR80" s="71"/>
    </row>
    <row r="81" spans="1:70">
      <c r="A81" s="29">
        <f>'Plano de Contas'!A93</f>
        <v>0</v>
      </c>
      <c r="B81" s="60">
        <f>SUMIFS('Ctas Pagar'!$G:$G,'Ctas Pagar'!$J:$J,'Fluxo de Caixa'!$B$6,'Ctas Pagar'!$C:$C,'Fluxo de Caixa'!$A81)</f>
        <v>0</v>
      </c>
      <c r="C81" s="61">
        <f>SUMIFS('Ctas Pagar'!$G:$G,'Ctas Pagar'!$M:$M,'Fluxo de Caixa'!$C$6,'Ctas Pagar'!$C:$C,'Fluxo de Caixa'!$A81)</f>
        <v>0</v>
      </c>
      <c r="D81" s="61">
        <f>SUMIFS('Ctas Pagar'!$G:$G,'Ctas Pagar'!$J:$J,'Fluxo de Caixa'!$D$6,'Ctas Pagar'!$C:$C,'Fluxo de Caixa'!$A81)</f>
        <v>0</v>
      </c>
      <c r="E81" s="61">
        <f>SUMIFS('Ctas Pagar'!$G:$G,'Ctas Pagar'!$M:$M,'Fluxo de Caixa'!$E$6,'Ctas Pagar'!$C:$C,'Fluxo de Caixa'!$A81)</f>
        <v>0</v>
      </c>
      <c r="F81" s="61">
        <f>SUMIFS('Ctas Pagar'!$G:$G,'Ctas Pagar'!$J:$J,'Fluxo de Caixa'!$F$6,'Ctas Pagar'!$C:$C,'Fluxo de Caixa'!$A81)</f>
        <v>0</v>
      </c>
      <c r="G81" s="61">
        <f>SUMIFS('Ctas Pagar'!$G:$G,'Ctas Pagar'!$M:$M,'Fluxo de Caixa'!$G$6,'Ctas Pagar'!$C:$C,'Fluxo de Caixa'!$A81)</f>
        <v>0</v>
      </c>
      <c r="H81" s="61">
        <f>SUMIFS('Ctas Pagar'!$G:$G,'Ctas Pagar'!$J:$J,'Fluxo de Caixa'!$H$6,'Ctas Pagar'!$C:$C,'Fluxo de Caixa'!$A81)</f>
        <v>0</v>
      </c>
      <c r="I81" s="61">
        <f>SUMIFS('Ctas Pagar'!$G:$G,'Ctas Pagar'!$M:$M,'Fluxo de Caixa'!$I$6,'Ctas Pagar'!$C:$C,'Fluxo de Caixa'!$A81)</f>
        <v>0</v>
      </c>
      <c r="J81" s="61">
        <f>SUMIFS('Ctas Pagar'!$G:$G,'Ctas Pagar'!$J:$J,'Fluxo de Caixa'!$J$6,'Ctas Pagar'!$C:$C,'Fluxo de Caixa'!$A81)</f>
        <v>0</v>
      </c>
      <c r="K81" s="61">
        <f>SUMIFS('Ctas Pagar'!$G:$G,'Ctas Pagar'!$M:$M,'Fluxo de Caixa'!$K$6,'Ctas Pagar'!$C:$C,'Fluxo de Caixa'!$A81)</f>
        <v>0</v>
      </c>
      <c r="L81" s="61">
        <f>SUMIFS('Ctas Pagar'!$G:$G,'Ctas Pagar'!$J:$J,'Fluxo de Caixa'!$L$6,'Ctas Pagar'!$C:$C,'Fluxo de Caixa'!$A81)</f>
        <v>0</v>
      </c>
      <c r="M81" s="61">
        <f>SUMIFS('Ctas Pagar'!$G:$G,'Ctas Pagar'!$M:$M,'Fluxo de Caixa'!$M$6,'Ctas Pagar'!$C:$C,'Fluxo de Caixa'!$A81)</f>
        <v>0</v>
      </c>
      <c r="N81" s="61">
        <f>SUMIFS('Ctas Pagar'!$G:$G,'Ctas Pagar'!$J:$J,'Fluxo de Caixa'!$N$6,'Ctas Pagar'!$C:$C,'Fluxo de Caixa'!$A81)</f>
        <v>0</v>
      </c>
      <c r="O81" s="61">
        <f>SUMIFS('Ctas Pagar'!$G:$G,'Ctas Pagar'!$M:$M,'Fluxo de Caixa'!$O$6,'Ctas Pagar'!$C:$C,'Fluxo de Caixa'!$A81)</f>
        <v>0</v>
      </c>
      <c r="P81" s="61">
        <f>SUMIFS('Ctas Pagar'!$G:$G,'Ctas Pagar'!$J:$J,'Fluxo de Caixa'!$P$6,'Ctas Pagar'!$C:$C,'Fluxo de Caixa'!$A81)</f>
        <v>0</v>
      </c>
      <c r="Q81" s="61">
        <f>SUMIFS('Ctas Pagar'!$G:$G,'Ctas Pagar'!$M:$M,'Fluxo de Caixa'!$Q$6,'Ctas Pagar'!$C:$C,'Fluxo de Caixa'!$A81)</f>
        <v>0</v>
      </c>
      <c r="R81" s="61">
        <f>SUMIFS('Ctas Pagar'!$G:$G,'Ctas Pagar'!$J:$J,'Fluxo de Caixa'!$R$6,'Ctas Pagar'!$C:$C,'Fluxo de Caixa'!$A81)</f>
        <v>0</v>
      </c>
      <c r="S81" s="61">
        <f>SUMIFS('Ctas Pagar'!$G:$G,'Ctas Pagar'!$M:$M,'Fluxo de Caixa'!$S$6,'Ctas Pagar'!$C:$C,'Fluxo de Caixa'!$A81)</f>
        <v>0</v>
      </c>
      <c r="T81" s="61">
        <f>SUMIFS('Ctas Pagar'!$G:$G,'Ctas Pagar'!$J:$J,'Fluxo de Caixa'!$T$6,'Ctas Pagar'!$C:$C,'Fluxo de Caixa'!$A81)</f>
        <v>0</v>
      </c>
      <c r="U81" s="61">
        <f>SUMIFS('Ctas Pagar'!$G:$G,'Ctas Pagar'!$M:$M,'Fluxo de Caixa'!$U$6,'Ctas Pagar'!$C:$C,'Fluxo de Caixa'!$A81)</f>
        <v>0</v>
      </c>
      <c r="V81" s="61">
        <f>SUMIFS('Ctas Pagar'!$G:$G,'Ctas Pagar'!$J:$J,'Fluxo de Caixa'!$V$6,'Ctas Pagar'!$C:$C,'Fluxo de Caixa'!$A81)</f>
        <v>0</v>
      </c>
      <c r="W81" s="61">
        <f>SUMIFS('Ctas Pagar'!$G:$G,'Ctas Pagar'!$M:$M,'Fluxo de Caixa'!$W$6,'Ctas Pagar'!$C:$C,'Fluxo de Caixa'!$A81)</f>
        <v>0</v>
      </c>
      <c r="X81" s="61">
        <f>SUMIFS('Ctas Pagar'!$G:$G,'Ctas Pagar'!$J:$J,'Fluxo de Caixa'!$X$6,'Ctas Pagar'!$C:$C,'Fluxo de Caixa'!$A81)</f>
        <v>0</v>
      </c>
      <c r="Y81" s="61">
        <f>SUMIFS('Ctas Pagar'!$G:$G,'Ctas Pagar'!$M:$M,'Fluxo de Caixa'!$Y$6,'Ctas Pagar'!$C:$C,'Fluxo de Caixa'!$A81)</f>
        <v>0</v>
      </c>
      <c r="Z81" s="61">
        <f>SUMIFS('Ctas Pagar'!$G:$G,'Ctas Pagar'!$J:$J,'Fluxo de Caixa'!$Z$6,'Ctas Pagar'!$C:$C,'Fluxo de Caixa'!$A81)</f>
        <v>0</v>
      </c>
      <c r="AA81" s="61">
        <f>SUMIFS('Ctas Pagar'!$G:$G,'Ctas Pagar'!$M:$M,'Fluxo de Caixa'!$AA$6,'Ctas Pagar'!$C:$C,'Fluxo de Caixa'!$A81)</f>
        <v>0</v>
      </c>
      <c r="AB81" s="61">
        <f>SUMIFS('Ctas Pagar'!$G:$G,'Ctas Pagar'!$J:$J,'Fluxo de Caixa'!$AB$6,'Ctas Pagar'!$C:$C,'Fluxo de Caixa'!$A81)</f>
        <v>0</v>
      </c>
      <c r="AC81" s="61">
        <f>SUMIFS('Ctas Pagar'!$G:$G,'Ctas Pagar'!$M:$M,'Fluxo de Caixa'!$AC$6,'Ctas Pagar'!$C:$C,'Fluxo de Caixa'!$A81)</f>
        <v>0</v>
      </c>
      <c r="AD81" s="61">
        <f>SUMIFS('Ctas Pagar'!$G:$G,'Ctas Pagar'!$J:$J,'Fluxo de Caixa'!$AD$6,'Ctas Pagar'!$C:$C,'Fluxo de Caixa'!$A81)</f>
        <v>0</v>
      </c>
      <c r="AE81" s="61">
        <f>SUMIFS('Ctas Pagar'!$G:$G,'Ctas Pagar'!$M:$M,'Fluxo de Caixa'!$AE$6,'Ctas Pagar'!$C:$C,'Fluxo de Caixa'!$A81)</f>
        <v>0</v>
      </c>
      <c r="AF81" s="61">
        <f>SUMIFS('Ctas Pagar'!$G:$G,'Ctas Pagar'!$J:$J,'Fluxo de Caixa'!$AF$6,'Ctas Pagar'!$C:$C,'Fluxo de Caixa'!$A81)</f>
        <v>0</v>
      </c>
      <c r="AG81" s="61">
        <f>SUMIFS('Ctas Pagar'!$G:$G,'Ctas Pagar'!$M:$M,'Fluxo de Caixa'!$AG$6,'Ctas Pagar'!$C:$C,'Fluxo de Caixa'!$A81)</f>
        <v>0</v>
      </c>
      <c r="AH81" s="61">
        <f>SUMIFS('Ctas Pagar'!$G:$G,'Ctas Pagar'!$J:$J,'Fluxo de Caixa'!$AH$6,'Ctas Pagar'!$C:$C,'Fluxo de Caixa'!$A81)</f>
        <v>0</v>
      </c>
      <c r="AI81" s="61">
        <f>SUMIFS('Ctas Pagar'!$G:$G,'Ctas Pagar'!$M:$M,'Fluxo de Caixa'!$AI$6,'Ctas Pagar'!$C:$C,'Fluxo de Caixa'!$A81)</f>
        <v>0</v>
      </c>
      <c r="AJ81" s="61">
        <f>SUMIFS('Ctas Pagar'!$G:$G,'Ctas Pagar'!$J:$J,'Fluxo de Caixa'!$AJ$6,'Ctas Pagar'!$C:$C,'Fluxo de Caixa'!$A81)</f>
        <v>0</v>
      </c>
      <c r="AK81" s="61">
        <f>SUMIFS('Ctas Pagar'!$G:$G,'Ctas Pagar'!$M:$M,'Fluxo de Caixa'!$AK$6,'Ctas Pagar'!$C:$C,'Fluxo de Caixa'!$A81)</f>
        <v>0</v>
      </c>
      <c r="AL81" s="61">
        <f>SUMIFS('Ctas Pagar'!$G:$G,'Ctas Pagar'!$J:$J,'Fluxo de Caixa'!$AL$6,'Ctas Pagar'!$C:$C,'Fluxo de Caixa'!$A81)</f>
        <v>0</v>
      </c>
      <c r="AM81" s="61">
        <f>SUMIFS('Ctas Pagar'!$G:$G,'Ctas Pagar'!$M:$M,'Fluxo de Caixa'!$AM$6,'Ctas Pagar'!$C:$C,'Fluxo de Caixa'!$A81)</f>
        <v>0</v>
      </c>
      <c r="AN81" s="61">
        <f>SUMIFS('Ctas Pagar'!$G:$G,'Ctas Pagar'!$J:$J,'Fluxo de Caixa'!$AN$6,'Ctas Pagar'!$C:$C,'Fluxo de Caixa'!$A81)</f>
        <v>0</v>
      </c>
      <c r="AO81" s="61">
        <f>SUMIFS('Ctas Pagar'!$G:$G,'Ctas Pagar'!$M:$M,'Fluxo de Caixa'!$AO$6,'Ctas Pagar'!$C:$C,'Fluxo de Caixa'!$A81)</f>
        <v>0</v>
      </c>
      <c r="AP81" s="61">
        <f>SUMIFS('Ctas Pagar'!$G:$G,'Ctas Pagar'!$J:$J,'Fluxo de Caixa'!$AP$6,'Ctas Pagar'!$C:$C,'Fluxo de Caixa'!$A81)</f>
        <v>0</v>
      </c>
      <c r="AQ81" s="61">
        <f>SUMIFS('Ctas Pagar'!$G:$G,'Ctas Pagar'!$M:$M,'Fluxo de Caixa'!$AQ$6,'Ctas Pagar'!$C:$C,'Fluxo de Caixa'!$A81)</f>
        <v>0</v>
      </c>
      <c r="AR81" s="61">
        <f>SUMIFS('Ctas Pagar'!$G:$G,'Ctas Pagar'!$J:$J,'Fluxo de Caixa'!$AR$6,'Ctas Pagar'!$C:$C,'Fluxo de Caixa'!$A81)</f>
        <v>0</v>
      </c>
      <c r="AS81" s="61">
        <f>SUMIFS('Ctas Pagar'!$G:$G,'Ctas Pagar'!$M:$M,'Fluxo de Caixa'!$AS$6,'Ctas Pagar'!$C:$C,'Fluxo de Caixa'!$A81)</f>
        <v>0</v>
      </c>
      <c r="AT81" s="61">
        <f>SUMIFS('Ctas Pagar'!$G:$G,'Ctas Pagar'!$J:$J,'Fluxo de Caixa'!$AT$6,'Ctas Pagar'!$C:$C,'Fluxo de Caixa'!$A81)</f>
        <v>0</v>
      </c>
      <c r="AU81" s="61">
        <f>SUMIFS('Ctas Pagar'!$G:$G,'Ctas Pagar'!$M:$M,'Fluxo de Caixa'!$AU$6,'Ctas Pagar'!$C:$C,'Fluxo de Caixa'!$A81)</f>
        <v>0</v>
      </c>
      <c r="AV81" s="61">
        <f>SUMIFS('Ctas Pagar'!$G:$G,'Ctas Pagar'!$J:$J,'Fluxo de Caixa'!$AV$6,'Ctas Pagar'!$C:$C,'Fluxo de Caixa'!$A81)</f>
        <v>0</v>
      </c>
      <c r="AW81" s="61">
        <f>SUMIFS('Ctas Pagar'!$G:$G,'Ctas Pagar'!$M:$M,'Fluxo de Caixa'!$AW$6,'Ctas Pagar'!$C:$C,'Fluxo de Caixa'!$A81)</f>
        <v>0</v>
      </c>
      <c r="AX81" s="61">
        <f>SUMIFS('Ctas Pagar'!$G:$G,'Ctas Pagar'!$J:$J,'Fluxo de Caixa'!$AX$6,'Ctas Pagar'!$C:$C,'Fluxo de Caixa'!$A81)</f>
        <v>0</v>
      </c>
      <c r="AY81" s="61">
        <f>SUMIFS('Ctas Pagar'!$G:$G,'Ctas Pagar'!$M:$M,'Fluxo de Caixa'!$AY$6,'Ctas Pagar'!$C:$C,'Fluxo de Caixa'!$A81)</f>
        <v>0</v>
      </c>
      <c r="AZ81" s="61">
        <f>SUMIFS('Ctas Pagar'!$G:$G,'Ctas Pagar'!$J:$J,'Fluxo de Caixa'!$AZ$6,'Ctas Pagar'!$C:$C,'Fluxo de Caixa'!$A81)</f>
        <v>0</v>
      </c>
      <c r="BA81" s="61">
        <f>SUMIFS('Ctas Pagar'!$G:$G,'Ctas Pagar'!$M:$M,'Fluxo de Caixa'!$BA$6,'Ctas Pagar'!$C:$C,'Fluxo de Caixa'!$A81)</f>
        <v>0</v>
      </c>
      <c r="BB81" s="61">
        <f>SUMIFS('Ctas Pagar'!$G:$G,'Ctas Pagar'!$J:$J,'Fluxo de Caixa'!$BB$6,'Ctas Pagar'!$C:$C,'Fluxo de Caixa'!$A81)</f>
        <v>0</v>
      </c>
      <c r="BC81" s="61">
        <f>SUMIFS('Ctas Pagar'!$G:$G,'Ctas Pagar'!$M:$M,'Fluxo de Caixa'!$BC$6,'Ctas Pagar'!$C:$C,'Fluxo de Caixa'!$A81)</f>
        <v>0</v>
      </c>
      <c r="BD81" s="61">
        <f>SUMIFS('Ctas Pagar'!$G:$G,'Ctas Pagar'!$J:$J,'Fluxo de Caixa'!$BD$6,'Ctas Pagar'!$C:$C,'Fluxo de Caixa'!$A81)</f>
        <v>0</v>
      </c>
      <c r="BE81" s="61">
        <f>SUMIFS('Ctas Pagar'!$G:$G,'Ctas Pagar'!$M:$M,'Fluxo de Caixa'!$BE$6,'Ctas Pagar'!$C:$C,'Fluxo de Caixa'!$A81)</f>
        <v>0</v>
      </c>
      <c r="BF81" s="61">
        <f>SUMIFS('Ctas Pagar'!$G:$G,'Ctas Pagar'!$J:$J,'Fluxo de Caixa'!$BF$6,'Ctas Pagar'!$C:$C,'Fluxo de Caixa'!$A81)</f>
        <v>0</v>
      </c>
      <c r="BG81" s="61">
        <f>SUMIFS('Ctas Pagar'!$G:$G,'Ctas Pagar'!$M:$M,'Fluxo de Caixa'!$BG$6,'Ctas Pagar'!$C:$C,'Fluxo de Caixa'!$A81)</f>
        <v>0</v>
      </c>
      <c r="BH81" s="61">
        <f>SUMIFS('Ctas Pagar'!$G:$G,'Ctas Pagar'!$J:$J,'Fluxo de Caixa'!$BH$6,'Ctas Pagar'!$C:$C,'Fluxo de Caixa'!$A81)</f>
        <v>0</v>
      </c>
      <c r="BI81" s="61">
        <f>SUMIFS('Ctas Pagar'!$G:$G,'Ctas Pagar'!$M:$M,'Fluxo de Caixa'!$BI$6,'Ctas Pagar'!$C:$C,'Fluxo de Caixa'!$A81)</f>
        <v>0</v>
      </c>
      <c r="BJ81" s="61">
        <f>SUMIFS('Ctas Pagar'!$G:$G,'Ctas Pagar'!$J:$J,'Fluxo de Caixa'!$BJ$6,'Ctas Pagar'!$C:$C,'Fluxo de Caixa'!$A81)</f>
        <v>0</v>
      </c>
      <c r="BK81" s="61">
        <f>SUMIFS('Ctas Pagar'!$G:$G,'Ctas Pagar'!$M:$M,'Fluxo de Caixa'!$BK$6,'Ctas Pagar'!$C:$C,'Fluxo de Caixa'!$A81)</f>
        <v>0</v>
      </c>
      <c r="BL81" s="61">
        <f>SUMIFS('Ctas Pagar'!$G:$G,'Ctas Pagar'!$J:$J,'Fluxo de Caixa'!$BL$6,'Ctas Pagar'!$C:$C,'Fluxo de Caixa'!$A81)</f>
        <v>0</v>
      </c>
      <c r="BM81" s="61">
        <f>SUMIFS('Ctas Pagar'!$G:$G,'Ctas Pagar'!$M:$M,'Fluxo de Caixa'!$BM$6,'Ctas Pagar'!$C:$C,'Fluxo de Caixa'!$A81)</f>
        <v>0</v>
      </c>
      <c r="BN81" s="71"/>
      <c r="BO81" s="71"/>
      <c r="BP81" s="71"/>
      <c r="BQ81" s="71"/>
      <c r="BR81" s="71"/>
    </row>
    <row r="82" spans="1:70">
      <c r="A82" s="29" t="str">
        <f>'Plano de Contas'!A95</f>
        <v>5.4.1 Contador</v>
      </c>
      <c r="B82" s="60">
        <f>SUMIFS('Ctas Pagar'!$G:$G,'Ctas Pagar'!$J:$J,'Fluxo de Caixa'!$B$6,'Ctas Pagar'!$C:$C,'Fluxo de Caixa'!$A82)</f>
        <v>0</v>
      </c>
      <c r="C82" s="61">
        <f>SUMIFS('Ctas Pagar'!$G:$G,'Ctas Pagar'!$M:$M,'Fluxo de Caixa'!$C$6,'Ctas Pagar'!$C:$C,'Fluxo de Caixa'!$A82)</f>
        <v>1000</v>
      </c>
      <c r="D82" s="61">
        <f>SUMIFS('Ctas Pagar'!$G:$G,'Ctas Pagar'!$J:$J,'Fluxo de Caixa'!$D$6,'Ctas Pagar'!$C:$C,'Fluxo de Caixa'!$A82)</f>
        <v>0</v>
      </c>
      <c r="E82" s="61">
        <f>SUMIFS('Ctas Pagar'!$G:$G,'Ctas Pagar'!$M:$M,'Fluxo de Caixa'!$E$6,'Ctas Pagar'!$C:$C,'Fluxo de Caixa'!$A82)</f>
        <v>0</v>
      </c>
      <c r="F82" s="61">
        <f>SUMIFS('Ctas Pagar'!$G:$G,'Ctas Pagar'!$J:$J,'Fluxo de Caixa'!$F$6,'Ctas Pagar'!$C:$C,'Fluxo de Caixa'!$A82)</f>
        <v>0</v>
      </c>
      <c r="G82" s="61">
        <f>SUMIFS('Ctas Pagar'!$G:$G,'Ctas Pagar'!$M:$M,'Fluxo de Caixa'!$G$6,'Ctas Pagar'!$C:$C,'Fluxo de Caixa'!$A82)</f>
        <v>0</v>
      </c>
      <c r="H82" s="61">
        <f>SUMIFS('Ctas Pagar'!$G:$G,'Ctas Pagar'!$J:$J,'Fluxo de Caixa'!$H$6,'Ctas Pagar'!$C:$C,'Fluxo de Caixa'!$A82)</f>
        <v>0</v>
      </c>
      <c r="I82" s="61">
        <f>SUMIFS('Ctas Pagar'!$G:$G,'Ctas Pagar'!$M:$M,'Fluxo de Caixa'!$I$6,'Ctas Pagar'!$C:$C,'Fluxo de Caixa'!$A82)</f>
        <v>0</v>
      </c>
      <c r="J82" s="61">
        <f>SUMIFS('Ctas Pagar'!$G:$G,'Ctas Pagar'!$J:$J,'Fluxo de Caixa'!$J$6,'Ctas Pagar'!$C:$C,'Fluxo de Caixa'!$A82)</f>
        <v>0</v>
      </c>
      <c r="K82" s="61">
        <f>SUMIFS('Ctas Pagar'!$G:$G,'Ctas Pagar'!$M:$M,'Fluxo de Caixa'!$K$6,'Ctas Pagar'!$C:$C,'Fluxo de Caixa'!$A82)</f>
        <v>0</v>
      </c>
      <c r="L82" s="61">
        <f>SUMIFS('Ctas Pagar'!$G:$G,'Ctas Pagar'!$J:$J,'Fluxo de Caixa'!$L$6,'Ctas Pagar'!$C:$C,'Fluxo de Caixa'!$A82)</f>
        <v>0</v>
      </c>
      <c r="M82" s="61">
        <f>SUMIFS('Ctas Pagar'!$G:$G,'Ctas Pagar'!$M:$M,'Fluxo de Caixa'!$M$6,'Ctas Pagar'!$C:$C,'Fluxo de Caixa'!$A82)</f>
        <v>0</v>
      </c>
      <c r="N82" s="61">
        <f>SUMIFS('Ctas Pagar'!$G:$G,'Ctas Pagar'!$J:$J,'Fluxo de Caixa'!$N$6,'Ctas Pagar'!$C:$C,'Fluxo de Caixa'!$A82)</f>
        <v>0</v>
      </c>
      <c r="O82" s="61">
        <f>SUMIFS('Ctas Pagar'!$G:$G,'Ctas Pagar'!$M:$M,'Fluxo de Caixa'!$O$6,'Ctas Pagar'!$C:$C,'Fluxo de Caixa'!$A82)</f>
        <v>0</v>
      </c>
      <c r="P82" s="61">
        <f>SUMIFS('Ctas Pagar'!$G:$G,'Ctas Pagar'!$J:$J,'Fluxo de Caixa'!$P$6,'Ctas Pagar'!$C:$C,'Fluxo de Caixa'!$A82)</f>
        <v>0</v>
      </c>
      <c r="Q82" s="61">
        <f>SUMIFS('Ctas Pagar'!$G:$G,'Ctas Pagar'!$M:$M,'Fluxo de Caixa'!$Q$6,'Ctas Pagar'!$C:$C,'Fluxo de Caixa'!$A82)</f>
        <v>0</v>
      </c>
      <c r="R82" s="61">
        <f>SUMIFS('Ctas Pagar'!$G:$G,'Ctas Pagar'!$J:$J,'Fluxo de Caixa'!$R$6,'Ctas Pagar'!$C:$C,'Fluxo de Caixa'!$A82)</f>
        <v>0</v>
      </c>
      <c r="S82" s="61">
        <f>SUMIFS('Ctas Pagar'!$G:$G,'Ctas Pagar'!$M:$M,'Fluxo de Caixa'!$S$6,'Ctas Pagar'!$C:$C,'Fluxo de Caixa'!$A82)</f>
        <v>0</v>
      </c>
      <c r="T82" s="61">
        <f>SUMIFS('Ctas Pagar'!$G:$G,'Ctas Pagar'!$J:$J,'Fluxo de Caixa'!$T$6,'Ctas Pagar'!$C:$C,'Fluxo de Caixa'!$A82)</f>
        <v>0</v>
      </c>
      <c r="U82" s="61">
        <f>SUMIFS('Ctas Pagar'!$G:$G,'Ctas Pagar'!$M:$M,'Fluxo de Caixa'!$U$6,'Ctas Pagar'!$C:$C,'Fluxo de Caixa'!$A82)</f>
        <v>0</v>
      </c>
      <c r="V82" s="61">
        <f>SUMIFS('Ctas Pagar'!$G:$G,'Ctas Pagar'!$J:$J,'Fluxo de Caixa'!$V$6,'Ctas Pagar'!$C:$C,'Fluxo de Caixa'!$A82)</f>
        <v>0</v>
      </c>
      <c r="W82" s="61">
        <f>SUMIFS('Ctas Pagar'!$G:$G,'Ctas Pagar'!$M:$M,'Fluxo de Caixa'!$W$6,'Ctas Pagar'!$C:$C,'Fluxo de Caixa'!$A82)</f>
        <v>0</v>
      </c>
      <c r="X82" s="61">
        <f>SUMIFS('Ctas Pagar'!$G:$G,'Ctas Pagar'!$J:$J,'Fluxo de Caixa'!$X$6,'Ctas Pagar'!$C:$C,'Fluxo de Caixa'!$A82)</f>
        <v>0</v>
      </c>
      <c r="Y82" s="61">
        <f>SUMIFS('Ctas Pagar'!$G:$G,'Ctas Pagar'!$M:$M,'Fluxo de Caixa'!$Y$6,'Ctas Pagar'!$C:$C,'Fluxo de Caixa'!$A82)</f>
        <v>0</v>
      </c>
      <c r="Z82" s="61">
        <f>SUMIFS('Ctas Pagar'!$G:$G,'Ctas Pagar'!$J:$J,'Fluxo de Caixa'!$Z$6,'Ctas Pagar'!$C:$C,'Fluxo de Caixa'!$A82)</f>
        <v>0</v>
      </c>
      <c r="AA82" s="61">
        <f>SUMIFS('Ctas Pagar'!$G:$G,'Ctas Pagar'!$M:$M,'Fluxo de Caixa'!$AA$6,'Ctas Pagar'!$C:$C,'Fluxo de Caixa'!$A82)</f>
        <v>0</v>
      </c>
      <c r="AB82" s="61">
        <f>SUMIFS('Ctas Pagar'!$G:$G,'Ctas Pagar'!$J:$J,'Fluxo de Caixa'!$AB$6,'Ctas Pagar'!$C:$C,'Fluxo de Caixa'!$A82)</f>
        <v>0</v>
      </c>
      <c r="AC82" s="61">
        <f>SUMIFS('Ctas Pagar'!$G:$G,'Ctas Pagar'!$M:$M,'Fluxo de Caixa'!$AC$6,'Ctas Pagar'!$C:$C,'Fluxo de Caixa'!$A82)</f>
        <v>0</v>
      </c>
      <c r="AD82" s="61">
        <f>SUMIFS('Ctas Pagar'!$G:$G,'Ctas Pagar'!$J:$J,'Fluxo de Caixa'!$AD$6,'Ctas Pagar'!$C:$C,'Fluxo de Caixa'!$A82)</f>
        <v>0</v>
      </c>
      <c r="AE82" s="61">
        <f>SUMIFS('Ctas Pagar'!$G:$G,'Ctas Pagar'!$M:$M,'Fluxo de Caixa'!$AE$6,'Ctas Pagar'!$C:$C,'Fluxo de Caixa'!$A82)</f>
        <v>0</v>
      </c>
      <c r="AF82" s="61">
        <f>SUMIFS('Ctas Pagar'!$G:$G,'Ctas Pagar'!$J:$J,'Fluxo de Caixa'!$AF$6,'Ctas Pagar'!$C:$C,'Fluxo de Caixa'!$A82)</f>
        <v>0</v>
      </c>
      <c r="AG82" s="61">
        <f>SUMIFS('Ctas Pagar'!$G:$G,'Ctas Pagar'!$M:$M,'Fluxo de Caixa'!$AG$6,'Ctas Pagar'!$C:$C,'Fluxo de Caixa'!$A82)</f>
        <v>0</v>
      </c>
      <c r="AH82" s="61">
        <f>SUMIFS('Ctas Pagar'!$G:$G,'Ctas Pagar'!$J:$J,'Fluxo de Caixa'!$AH$6,'Ctas Pagar'!$C:$C,'Fluxo de Caixa'!$A82)</f>
        <v>0</v>
      </c>
      <c r="AI82" s="61">
        <f>SUMIFS('Ctas Pagar'!$G:$G,'Ctas Pagar'!$M:$M,'Fluxo de Caixa'!$AI$6,'Ctas Pagar'!$C:$C,'Fluxo de Caixa'!$A82)</f>
        <v>0</v>
      </c>
      <c r="AJ82" s="61">
        <f>SUMIFS('Ctas Pagar'!$G:$G,'Ctas Pagar'!$J:$J,'Fluxo de Caixa'!$AJ$6,'Ctas Pagar'!$C:$C,'Fluxo de Caixa'!$A82)</f>
        <v>0</v>
      </c>
      <c r="AK82" s="61">
        <f>SUMIFS('Ctas Pagar'!$G:$G,'Ctas Pagar'!$M:$M,'Fluxo de Caixa'!$AK$6,'Ctas Pagar'!$C:$C,'Fluxo de Caixa'!$A82)</f>
        <v>0</v>
      </c>
      <c r="AL82" s="61">
        <f>SUMIFS('Ctas Pagar'!$G:$G,'Ctas Pagar'!$J:$J,'Fluxo de Caixa'!$AL$6,'Ctas Pagar'!$C:$C,'Fluxo de Caixa'!$A82)</f>
        <v>0</v>
      </c>
      <c r="AM82" s="61">
        <f>SUMIFS('Ctas Pagar'!$G:$G,'Ctas Pagar'!$M:$M,'Fluxo de Caixa'!$AM$6,'Ctas Pagar'!$C:$C,'Fluxo de Caixa'!$A82)</f>
        <v>0</v>
      </c>
      <c r="AN82" s="61">
        <f>SUMIFS('Ctas Pagar'!$G:$G,'Ctas Pagar'!$J:$J,'Fluxo de Caixa'!$AN$6,'Ctas Pagar'!$C:$C,'Fluxo de Caixa'!$A82)</f>
        <v>0</v>
      </c>
      <c r="AO82" s="61">
        <f>SUMIFS('Ctas Pagar'!$G:$G,'Ctas Pagar'!$M:$M,'Fluxo de Caixa'!$AO$6,'Ctas Pagar'!$C:$C,'Fluxo de Caixa'!$A82)</f>
        <v>0</v>
      </c>
      <c r="AP82" s="61">
        <f>SUMIFS('Ctas Pagar'!$G:$G,'Ctas Pagar'!$J:$J,'Fluxo de Caixa'!$AP$6,'Ctas Pagar'!$C:$C,'Fluxo de Caixa'!$A82)</f>
        <v>0</v>
      </c>
      <c r="AQ82" s="61">
        <f>SUMIFS('Ctas Pagar'!$G:$G,'Ctas Pagar'!$M:$M,'Fluxo de Caixa'!$AQ$6,'Ctas Pagar'!$C:$C,'Fluxo de Caixa'!$A82)</f>
        <v>0</v>
      </c>
      <c r="AR82" s="61">
        <f>SUMIFS('Ctas Pagar'!$G:$G,'Ctas Pagar'!$J:$J,'Fluxo de Caixa'!$AR$6,'Ctas Pagar'!$C:$C,'Fluxo de Caixa'!$A82)</f>
        <v>0</v>
      </c>
      <c r="AS82" s="61">
        <f>SUMIFS('Ctas Pagar'!$G:$G,'Ctas Pagar'!$M:$M,'Fluxo de Caixa'!$AS$6,'Ctas Pagar'!$C:$C,'Fluxo de Caixa'!$A82)</f>
        <v>0</v>
      </c>
      <c r="AT82" s="61">
        <f>SUMIFS('Ctas Pagar'!$G:$G,'Ctas Pagar'!$J:$J,'Fluxo de Caixa'!$AT$6,'Ctas Pagar'!$C:$C,'Fluxo de Caixa'!$A82)</f>
        <v>0</v>
      </c>
      <c r="AU82" s="61">
        <f>SUMIFS('Ctas Pagar'!$G:$G,'Ctas Pagar'!$M:$M,'Fluxo de Caixa'!$AU$6,'Ctas Pagar'!$C:$C,'Fluxo de Caixa'!$A82)</f>
        <v>0</v>
      </c>
      <c r="AV82" s="61">
        <f>SUMIFS('Ctas Pagar'!$G:$G,'Ctas Pagar'!$J:$J,'Fluxo de Caixa'!$AV$6,'Ctas Pagar'!$C:$C,'Fluxo de Caixa'!$A82)</f>
        <v>0</v>
      </c>
      <c r="AW82" s="61">
        <f>SUMIFS('Ctas Pagar'!$G:$G,'Ctas Pagar'!$M:$M,'Fluxo de Caixa'!$AW$6,'Ctas Pagar'!$C:$C,'Fluxo de Caixa'!$A82)</f>
        <v>0</v>
      </c>
      <c r="AX82" s="61">
        <f>SUMIFS('Ctas Pagar'!$G:$G,'Ctas Pagar'!$J:$J,'Fluxo de Caixa'!$AX$6,'Ctas Pagar'!$C:$C,'Fluxo de Caixa'!$A82)</f>
        <v>0</v>
      </c>
      <c r="AY82" s="61">
        <f>SUMIFS('Ctas Pagar'!$G:$G,'Ctas Pagar'!$M:$M,'Fluxo de Caixa'!$AY$6,'Ctas Pagar'!$C:$C,'Fluxo de Caixa'!$A82)</f>
        <v>0</v>
      </c>
      <c r="AZ82" s="61">
        <f>SUMIFS('Ctas Pagar'!$G:$G,'Ctas Pagar'!$J:$J,'Fluxo de Caixa'!$AZ$6,'Ctas Pagar'!$C:$C,'Fluxo de Caixa'!$A82)</f>
        <v>0</v>
      </c>
      <c r="BA82" s="61">
        <f>SUMIFS('Ctas Pagar'!$G:$G,'Ctas Pagar'!$M:$M,'Fluxo de Caixa'!$BA$6,'Ctas Pagar'!$C:$C,'Fluxo de Caixa'!$A82)</f>
        <v>0</v>
      </c>
      <c r="BB82" s="61">
        <f>SUMIFS('Ctas Pagar'!$G:$G,'Ctas Pagar'!$J:$J,'Fluxo de Caixa'!$BB$6,'Ctas Pagar'!$C:$C,'Fluxo de Caixa'!$A82)</f>
        <v>0</v>
      </c>
      <c r="BC82" s="61">
        <f>SUMIFS('Ctas Pagar'!$G:$G,'Ctas Pagar'!$M:$M,'Fluxo de Caixa'!$BC$6,'Ctas Pagar'!$C:$C,'Fluxo de Caixa'!$A82)</f>
        <v>0</v>
      </c>
      <c r="BD82" s="61">
        <f>SUMIFS('Ctas Pagar'!$G:$G,'Ctas Pagar'!$J:$J,'Fluxo de Caixa'!$BD$6,'Ctas Pagar'!$C:$C,'Fluxo de Caixa'!$A82)</f>
        <v>0</v>
      </c>
      <c r="BE82" s="61">
        <f>SUMIFS('Ctas Pagar'!$G:$G,'Ctas Pagar'!$M:$M,'Fluxo de Caixa'!$BE$6,'Ctas Pagar'!$C:$C,'Fluxo de Caixa'!$A82)</f>
        <v>0</v>
      </c>
      <c r="BF82" s="61">
        <f>SUMIFS('Ctas Pagar'!$G:$G,'Ctas Pagar'!$J:$J,'Fluxo de Caixa'!$BF$6,'Ctas Pagar'!$C:$C,'Fluxo de Caixa'!$A82)</f>
        <v>0</v>
      </c>
      <c r="BG82" s="61">
        <f>SUMIFS('Ctas Pagar'!$G:$G,'Ctas Pagar'!$M:$M,'Fluxo de Caixa'!$BG$6,'Ctas Pagar'!$C:$C,'Fluxo de Caixa'!$A82)</f>
        <v>0</v>
      </c>
      <c r="BH82" s="61">
        <f>SUMIFS('Ctas Pagar'!$G:$G,'Ctas Pagar'!$J:$J,'Fluxo de Caixa'!$BH$6,'Ctas Pagar'!$C:$C,'Fluxo de Caixa'!$A82)</f>
        <v>0</v>
      </c>
      <c r="BI82" s="61">
        <f>SUMIFS('Ctas Pagar'!$G:$G,'Ctas Pagar'!$M:$M,'Fluxo de Caixa'!$BI$6,'Ctas Pagar'!$C:$C,'Fluxo de Caixa'!$A82)</f>
        <v>0</v>
      </c>
      <c r="BJ82" s="61">
        <f>SUMIFS('Ctas Pagar'!$G:$G,'Ctas Pagar'!$J:$J,'Fluxo de Caixa'!$BJ$6,'Ctas Pagar'!$C:$C,'Fluxo de Caixa'!$A82)</f>
        <v>0</v>
      </c>
      <c r="BK82" s="61">
        <f>SUMIFS('Ctas Pagar'!$G:$G,'Ctas Pagar'!$M:$M,'Fluxo de Caixa'!$BK$6,'Ctas Pagar'!$C:$C,'Fluxo de Caixa'!$A82)</f>
        <v>0</v>
      </c>
      <c r="BL82" s="61">
        <f>SUMIFS('Ctas Pagar'!$G:$G,'Ctas Pagar'!$J:$J,'Fluxo de Caixa'!$BL$6,'Ctas Pagar'!$C:$C,'Fluxo de Caixa'!$A82)</f>
        <v>0</v>
      </c>
      <c r="BM82" s="61">
        <f>SUMIFS('Ctas Pagar'!$G:$G,'Ctas Pagar'!$M:$M,'Fluxo de Caixa'!$BM$6,'Ctas Pagar'!$C:$C,'Fluxo de Caixa'!$A82)</f>
        <v>0</v>
      </c>
      <c r="BN82" s="71"/>
      <c r="BO82" s="71"/>
      <c r="BP82" s="71"/>
      <c r="BQ82" s="71"/>
      <c r="BR82" s="71"/>
    </row>
    <row r="83" spans="1:70">
      <c r="A83" s="29" t="str">
        <f>'Plano de Contas'!A96</f>
        <v>5.4.2 Aluguel de Sistemas</v>
      </c>
      <c r="B83" s="60">
        <f>SUMIFS('Ctas Pagar'!$G:$G,'Ctas Pagar'!$J:$J,'Fluxo de Caixa'!$B$6,'Ctas Pagar'!$C:$C,'Fluxo de Caixa'!$A83)</f>
        <v>1000</v>
      </c>
      <c r="C83" s="61">
        <f>SUMIFS('Ctas Pagar'!$G:$G,'Ctas Pagar'!$M:$M,'Fluxo de Caixa'!$C$6,'Ctas Pagar'!$C:$C,'Fluxo de Caixa'!$A83)</f>
        <v>1000</v>
      </c>
      <c r="D83" s="61">
        <f>SUMIFS('Ctas Pagar'!$G:$G,'Ctas Pagar'!$J:$J,'Fluxo de Caixa'!$D$6,'Ctas Pagar'!$C:$C,'Fluxo de Caixa'!$A83)</f>
        <v>0</v>
      </c>
      <c r="E83" s="61">
        <f>SUMIFS('Ctas Pagar'!$G:$G,'Ctas Pagar'!$M:$M,'Fluxo de Caixa'!$E$6,'Ctas Pagar'!$C:$C,'Fluxo de Caixa'!$A83)</f>
        <v>0</v>
      </c>
      <c r="F83" s="61">
        <f>SUMIFS('Ctas Pagar'!$G:$G,'Ctas Pagar'!$J:$J,'Fluxo de Caixa'!$F$6,'Ctas Pagar'!$C:$C,'Fluxo de Caixa'!$A83)</f>
        <v>0</v>
      </c>
      <c r="G83" s="61">
        <f>SUMIFS('Ctas Pagar'!$G:$G,'Ctas Pagar'!$M:$M,'Fluxo de Caixa'!$G$6,'Ctas Pagar'!$C:$C,'Fluxo de Caixa'!$A83)</f>
        <v>0</v>
      </c>
      <c r="H83" s="61">
        <f>SUMIFS('Ctas Pagar'!$G:$G,'Ctas Pagar'!$J:$J,'Fluxo de Caixa'!$H$6,'Ctas Pagar'!$C:$C,'Fluxo de Caixa'!$A83)</f>
        <v>0</v>
      </c>
      <c r="I83" s="61">
        <f>SUMIFS('Ctas Pagar'!$G:$G,'Ctas Pagar'!$M:$M,'Fluxo de Caixa'!$I$6,'Ctas Pagar'!$C:$C,'Fluxo de Caixa'!$A83)</f>
        <v>0</v>
      </c>
      <c r="J83" s="61">
        <f>SUMIFS('Ctas Pagar'!$G:$G,'Ctas Pagar'!$J:$J,'Fluxo de Caixa'!$J$6,'Ctas Pagar'!$C:$C,'Fluxo de Caixa'!$A83)</f>
        <v>0</v>
      </c>
      <c r="K83" s="61">
        <f>SUMIFS('Ctas Pagar'!$G:$G,'Ctas Pagar'!$M:$M,'Fluxo de Caixa'!$K$6,'Ctas Pagar'!$C:$C,'Fluxo de Caixa'!$A83)</f>
        <v>0</v>
      </c>
      <c r="L83" s="61">
        <f>SUMIFS('Ctas Pagar'!$G:$G,'Ctas Pagar'!$J:$J,'Fluxo de Caixa'!$L$6,'Ctas Pagar'!$C:$C,'Fluxo de Caixa'!$A83)</f>
        <v>0</v>
      </c>
      <c r="M83" s="61">
        <f>SUMIFS('Ctas Pagar'!$G:$G,'Ctas Pagar'!$M:$M,'Fluxo de Caixa'!$M$6,'Ctas Pagar'!$C:$C,'Fluxo de Caixa'!$A83)</f>
        <v>0</v>
      </c>
      <c r="N83" s="61">
        <f>SUMIFS('Ctas Pagar'!$G:$G,'Ctas Pagar'!$J:$J,'Fluxo de Caixa'!$N$6,'Ctas Pagar'!$C:$C,'Fluxo de Caixa'!$A83)</f>
        <v>0</v>
      </c>
      <c r="O83" s="61">
        <f>SUMIFS('Ctas Pagar'!$G:$G,'Ctas Pagar'!$M:$M,'Fluxo de Caixa'!$O$6,'Ctas Pagar'!$C:$C,'Fluxo de Caixa'!$A83)</f>
        <v>0</v>
      </c>
      <c r="P83" s="61">
        <f>SUMIFS('Ctas Pagar'!$G:$G,'Ctas Pagar'!$J:$J,'Fluxo de Caixa'!$P$6,'Ctas Pagar'!$C:$C,'Fluxo de Caixa'!$A83)</f>
        <v>0</v>
      </c>
      <c r="Q83" s="61">
        <f>SUMIFS('Ctas Pagar'!$G:$G,'Ctas Pagar'!$M:$M,'Fluxo de Caixa'!$Q$6,'Ctas Pagar'!$C:$C,'Fluxo de Caixa'!$A83)</f>
        <v>0</v>
      </c>
      <c r="R83" s="61">
        <f>SUMIFS('Ctas Pagar'!$G:$G,'Ctas Pagar'!$J:$J,'Fluxo de Caixa'!$R$6,'Ctas Pagar'!$C:$C,'Fluxo de Caixa'!$A83)</f>
        <v>0</v>
      </c>
      <c r="S83" s="61">
        <f>SUMIFS('Ctas Pagar'!$G:$G,'Ctas Pagar'!$M:$M,'Fluxo de Caixa'!$S$6,'Ctas Pagar'!$C:$C,'Fluxo de Caixa'!$A83)</f>
        <v>0</v>
      </c>
      <c r="T83" s="61">
        <f>SUMIFS('Ctas Pagar'!$G:$G,'Ctas Pagar'!$J:$J,'Fluxo de Caixa'!$T$6,'Ctas Pagar'!$C:$C,'Fluxo de Caixa'!$A83)</f>
        <v>0</v>
      </c>
      <c r="U83" s="61">
        <f>SUMIFS('Ctas Pagar'!$G:$G,'Ctas Pagar'!$M:$M,'Fluxo de Caixa'!$U$6,'Ctas Pagar'!$C:$C,'Fluxo de Caixa'!$A83)</f>
        <v>0</v>
      </c>
      <c r="V83" s="61">
        <f>SUMIFS('Ctas Pagar'!$G:$G,'Ctas Pagar'!$J:$J,'Fluxo de Caixa'!$V$6,'Ctas Pagar'!$C:$C,'Fluxo de Caixa'!$A83)</f>
        <v>0</v>
      </c>
      <c r="W83" s="61">
        <f>SUMIFS('Ctas Pagar'!$G:$G,'Ctas Pagar'!$M:$M,'Fluxo de Caixa'!$W$6,'Ctas Pagar'!$C:$C,'Fluxo de Caixa'!$A83)</f>
        <v>0</v>
      </c>
      <c r="X83" s="61">
        <f>SUMIFS('Ctas Pagar'!$G:$G,'Ctas Pagar'!$J:$J,'Fluxo de Caixa'!$X$6,'Ctas Pagar'!$C:$C,'Fluxo de Caixa'!$A83)</f>
        <v>0</v>
      </c>
      <c r="Y83" s="61">
        <f>SUMIFS('Ctas Pagar'!$G:$G,'Ctas Pagar'!$M:$M,'Fluxo de Caixa'!$Y$6,'Ctas Pagar'!$C:$C,'Fluxo de Caixa'!$A83)</f>
        <v>0</v>
      </c>
      <c r="Z83" s="61">
        <f>SUMIFS('Ctas Pagar'!$G:$G,'Ctas Pagar'!$J:$J,'Fluxo de Caixa'!$Z$6,'Ctas Pagar'!$C:$C,'Fluxo de Caixa'!$A83)</f>
        <v>0</v>
      </c>
      <c r="AA83" s="61">
        <f>SUMIFS('Ctas Pagar'!$G:$G,'Ctas Pagar'!$M:$M,'Fluxo de Caixa'!$AA$6,'Ctas Pagar'!$C:$C,'Fluxo de Caixa'!$A83)</f>
        <v>0</v>
      </c>
      <c r="AB83" s="61">
        <f>SUMIFS('Ctas Pagar'!$G:$G,'Ctas Pagar'!$J:$J,'Fluxo de Caixa'!$AB$6,'Ctas Pagar'!$C:$C,'Fluxo de Caixa'!$A83)</f>
        <v>0</v>
      </c>
      <c r="AC83" s="61">
        <f>SUMIFS('Ctas Pagar'!$G:$G,'Ctas Pagar'!$M:$M,'Fluxo de Caixa'!$AC$6,'Ctas Pagar'!$C:$C,'Fluxo de Caixa'!$A83)</f>
        <v>0</v>
      </c>
      <c r="AD83" s="61">
        <f>SUMIFS('Ctas Pagar'!$G:$G,'Ctas Pagar'!$J:$J,'Fluxo de Caixa'!$AD$6,'Ctas Pagar'!$C:$C,'Fluxo de Caixa'!$A83)</f>
        <v>0</v>
      </c>
      <c r="AE83" s="61">
        <f>SUMIFS('Ctas Pagar'!$G:$G,'Ctas Pagar'!$M:$M,'Fluxo de Caixa'!$AE$6,'Ctas Pagar'!$C:$C,'Fluxo de Caixa'!$A83)</f>
        <v>0</v>
      </c>
      <c r="AF83" s="61">
        <f>SUMIFS('Ctas Pagar'!$G:$G,'Ctas Pagar'!$J:$J,'Fluxo de Caixa'!$AF$6,'Ctas Pagar'!$C:$C,'Fluxo de Caixa'!$A83)</f>
        <v>0</v>
      </c>
      <c r="AG83" s="61">
        <f>SUMIFS('Ctas Pagar'!$G:$G,'Ctas Pagar'!$M:$M,'Fluxo de Caixa'!$AG$6,'Ctas Pagar'!$C:$C,'Fluxo de Caixa'!$A83)</f>
        <v>0</v>
      </c>
      <c r="AH83" s="61">
        <f>SUMIFS('Ctas Pagar'!$G:$G,'Ctas Pagar'!$J:$J,'Fluxo de Caixa'!$AH$6,'Ctas Pagar'!$C:$C,'Fluxo de Caixa'!$A83)</f>
        <v>0</v>
      </c>
      <c r="AI83" s="61">
        <f>SUMIFS('Ctas Pagar'!$G:$G,'Ctas Pagar'!$M:$M,'Fluxo de Caixa'!$AI$6,'Ctas Pagar'!$C:$C,'Fluxo de Caixa'!$A83)</f>
        <v>0</v>
      </c>
      <c r="AJ83" s="61">
        <f>SUMIFS('Ctas Pagar'!$G:$G,'Ctas Pagar'!$J:$J,'Fluxo de Caixa'!$AJ$6,'Ctas Pagar'!$C:$C,'Fluxo de Caixa'!$A83)</f>
        <v>0</v>
      </c>
      <c r="AK83" s="61">
        <f>SUMIFS('Ctas Pagar'!$G:$G,'Ctas Pagar'!$M:$M,'Fluxo de Caixa'!$AK$6,'Ctas Pagar'!$C:$C,'Fluxo de Caixa'!$A83)</f>
        <v>0</v>
      </c>
      <c r="AL83" s="61">
        <f>SUMIFS('Ctas Pagar'!$G:$G,'Ctas Pagar'!$J:$J,'Fluxo de Caixa'!$AL$6,'Ctas Pagar'!$C:$C,'Fluxo de Caixa'!$A83)</f>
        <v>0</v>
      </c>
      <c r="AM83" s="61">
        <f>SUMIFS('Ctas Pagar'!$G:$G,'Ctas Pagar'!$M:$M,'Fluxo de Caixa'!$AM$6,'Ctas Pagar'!$C:$C,'Fluxo de Caixa'!$A83)</f>
        <v>0</v>
      </c>
      <c r="AN83" s="61">
        <f>SUMIFS('Ctas Pagar'!$G:$G,'Ctas Pagar'!$J:$J,'Fluxo de Caixa'!$AN$6,'Ctas Pagar'!$C:$C,'Fluxo de Caixa'!$A83)</f>
        <v>0</v>
      </c>
      <c r="AO83" s="61">
        <f>SUMIFS('Ctas Pagar'!$G:$G,'Ctas Pagar'!$M:$M,'Fluxo de Caixa'!$AO$6,'Ctas Pagar'!$C:$C,'Fluxo de Caixa'!$A83)</f>
        <v>0</v>
      </c>
      <c r="AP83" s="61">
        <f>SUMIFS('Ctas Pagar'!$G:$G,'Ctas Pagar'!$J:$J,'Fluxo de Caixa'!$AP$6,'Ctas Pagar'!$C:$C,'Fluxo de Caixa'!$A83)</f>
        <v>0</v>
      </c>
      <c r="AQ83" s="61">
        <f>SUMIFS('Ctas Pagar'!$G:$G,'Ctas Pagar'!$M:$M,'Fluxo de Caixa'!$AQ$6,'Ctas Pagar'!$C:$C,'Fluxo de Caixa'!$A83)</f>
        <v>0</v>
      </c>
      <c r="AR83" s="61">
        <f>SUMIFS('Ctas Pagar'!$G:$G,'Ctas Pagar'!$J:$J,'Fluxo de Caixa'!$AR$6,'Ctas Pagar'!$C:$C,'Fluxo de Caixa'!$A83)</f>
        <v>0</v>
      </c>
      <c r="AS83" s="61">
        <f>SUMIFS('Ctas Pagar'!$G:$G,'Ctas Pagar'!$M:$M,'Fluxo de Caixa'!$AS$6,'Ctas Pagar'!$C:$C,'Fluxo de Caixa'!$A83)</f>
        <v>0</v>
      </c>
      <c r="AT83" s="61">
        <f>SUMIFS('Ctas Pagar'!$G:$G,'Ctas Pagar'!$J:$J,'Fluxo de Caixa'!$AT$6,'Ctas Pagar'!$C:$C,'Fluxo de Caixa'!$A83)</f>
        <v>0</v>
      </c>
      <c r="AU83" s="61">
        <f>SUMIFS('Ctas Pagar'!$G:$G,'Ctas Pagar'!$M:$M,'Fluxo de Caixa'!$AU$6,'Ctas Pagar'!$C:$C,'Fluxo de Caixa'!$A83)</f>
        <v>0</v>
      </c>
      <c r="AV83" s="61">
        <f>SUMIFS('Ctas Pagar'!$G:$G,'Ctas Pagar'!$J:$J,'Fluxo de Caixa'!$AV$6,'Ctas Pagar'!$C:$C,'Fluxo de Caixa'!$A83)</f>
        <v>0</v>
      </c>
      <c r="AW83" s="61">
        <f>SUMIFS('Ctas Pagar'!$G:$G,'Ctas Pagar'!$M:$M,'Fluxo de Caixa'!$AW$6,'Ctas Pagar'!$C:$C,'Fluxo de Caixa'!$A83)</f>
        <v>0</v>
      </c>
      <c r="AX83" s="61">
        <f>SUMIFS('Ctas Pagar'!$G:$G,'Ctas Pagar'!$J:$J,'Fluxo de Caixa'!$AX$6,'Ctas Pagar'!$C:$C,'Fluxo de Caixa'!$A83)</f>
        <v>0</v>
      </c>
      <c r="AY83" s="61">
        <f>SUMIFS('Ctas Pagar'!$G:$G,'Ctas Pagar'!$M:$M,'Fluxo de Caixa'!$AY$6,'Ctas Pagar'!$C:$C,'Fluxo de Caixa'!$A83)</f>
        <v>0</v>
      </c>
      <c r="AZ83" s="61">
        <f>SUMIFS('Ctas Pagar'!$G:$G,'Ctas Pagar'!$J:$J,'Fluxo de Caixa'!$AZ$6,'Ctas Pagar'!$C:$C,'Fluxo de Caixa'!$A83)</f>
        <v>0</v>
      </c>
      <c r="BA83" s="61">
        <f>SUMIFS('Ctas Pagar'!$G:$G,'Ctas Pagar'!$M:$M,'Fluxo de Caixa'!$BA$6,'Ctas Pagar'!$C:$C,'Fluxo de Caixa'!$A83)</f>
        <v>0</v>
      </c>
      <c r="BB83" s="61">
        <f>SUMIFS('Ctas Pagar'!$G:$G,'Ctas Pagar'!$J:$J,'Fluxo de Caixa'!$BB$6,'Ctas Pagar'!$C:$C,'Fluxo de Caixa'!$A83)</f>
        <v>0</v>
      </c>
      <c r="BC83" s="61">
        <f>SUMIFS('Ctas Pagar'!$G:$G,'Ctas Pagar'!$M:$M,'Fluxo de Caixa'!$BC$6,'Ctas Pagar'!$C:$C,'Fluxo de Caixa'!$A83)</f>
        <v>0</v>
      </c>
      <c r="BD83" s="61">
        <f>SUMIFS('Ctas Pagar'!$G:$G,'Ctas Pagar'!$J:$J,'Fluxo de Caixa'!$BD$6,'Ctas Pagar'!$C:$C,'Fluxo de Caixa'!$A83)</f>
        <v>0</v>
      </c>
      <c r="BE83" s="61">
        <f>SUMIFS('Ctas Pagar'!$G:$G,'Ctas Pagar'!$M:$M,'Fluxo de Caixa'!$BE$6,'Ctas Pagar'!$C:$C,'Fluxo de Caixa'!$A83)</f>
        <v>0</v>
      </c>
      <c r="BF83" s="61">
        <f>SUMIFS('Ctas Pagar'!$G:$G,'Ctas Pagar'!$J:$J,'Fluxo de Caixa'!$BF$6,'Ctas Pagar'!$C:$C,'Fluxo de Caixa'!$A83)</f>
        <v>0</v>
      </c>
      <c r="BG83" s="61">
        <f>SUMIFS('Ctas Pagar'!$G:$G,'Ctas Pagar'!$M:$M,'Fluxo de Caixa'!$BG$6,'Ctas Pagar'!$C:$C,'Fluxo de Caixa'!$A83)</f>
        <v>0</v>
      </c>
      <c r="BH83" s="61">
        <f>SUMIFS('Ctas Pagar'!$G:$G,'Ctas Pagar'!$J:$J,'Fluxo de Caixa'!$BH$6,'Ctas Pagar'!$C:$C,'Fluxo de Caixa'!$A83)</f>
        <v>0</v>
      </c>
      <c r="BI83" s="61">
        <f>SUMIFS('Ctas Pagar'!$G:$G,'Ctas Pagar'!$M:$M,'Fluxo de Caixa'!$BI$6,'Ctas Pagar'!$C:$C,'Fluxo de Caixa'!$A83)</f>
        <v>0</v>
      </c>
      <c r="BJ83" s="61">
        <f>SUMIFS('Ctas Pagar'!$G:$G,'Ctas Pagar'!$J:$J,'Fluxo de Caixa'!$BJ$6,'Ctas Pagar'!$C:$C,'Fluxo de Caixa'!$A83)</f>
        <v>0</v>
      </c>
      <c r="BK83" s="61">
        <f>SUMIFS('Ctas Pagar'!$G:$G,'Ctas Pagar'!$M:$M,'Fluxo de Caixa'!$BK$6,'Ctas Pagar'!$C:$C,'Fluxo de Caixa'!$A83)</f>
        <v>0</v>
      </c>
      <c r="BL83" s="61">
        <f>SUMIFS('Ctas Pagar'!$G:$G,'Ctas Pagar'!$J:$J,'Fluxo de Caixa'!$BL$6,'Ctas Pagar'!$C:$C,'Fluxo de Caixa'!$A83)</f>
        <v>0</v>
      </c>
      <c r="BM83" s="61">
        <f>SUMIFS('Ctas Pagar'!$G:$G,'Ctas Pagar'!$M:$M,'Fluxo de Caixa'!$BM$6,'Ctas Pagar'!$C:$C,'Fluxo de Caixa'!$A83)</f>
        <v>0</v>
      </c>
      <c r="BN83" s="71"/>
      <c r="BO83" s="71"/>
      <c r="BP83" s="71"/>
      <c r="BQ83" s="71"/>
      <c r="BR83" s="71"/>
    </row>
    <row r="84" spans="1:70">
      <c r="A84" s="29" t="str">
        <f>'Plano de Contas'!A97</f>
        <v>5.4.3 Advogado</v>
      </c>
      <c r="B84" s="60">
        <f>SUMIFS('Ctas Pagar'!$G:$G,'Ctas Pagar'!$J:$J,'Fluxo de Caixa'!$B$6,'Ctas Pagar'!$C:$C,'Fluxo de Caixa'!$A84)</f>
        <v>1000</v>
      </c>
      <c r="C84" s="61">
        <f>SUMIFS('Ctas Pagar'!$G:$G,'Ctas Pagar'!$M:$M,'Fluxo de Caixa'!$C$6,'Ctas Pagar'!$C:$C,'Fluxo de Caixa'!$A84)</f>
        <v>1000</v>
      </c>
      <c r="D84" s="61">
        <f>SUMIFS('Ctas Pagar'!$G:$G,'Ctas Pagar'!$J:$J,'Fluxo de Caixa'!$D$6,'Ctas Pagar'!$C:$C,'Fluxo de Caixa'!$A84)</f>
        <v>0</v>
      </c>
      <c r="E84" s="61">
        <f>SUMIFS('Ctas Pagar'!$G:$G,'Ctas Pagar'!$M:$M,'Fluxo de Caixa'!$E$6,'Ctas Pagar'!$C:$C,'Fluxo de Caixa'!$A84)</f>
        <v>0</v>
      </c>
      <c r="F84" s="61">
        <f>SUMIFS('Ctas Pagar'!$G:$G,'Ctas Pagar'!$J:$J,'Fluxo de Caixa'!$F$6,'Ctas Pagar'!$C:$C,'Fluxo de Caixa'!$A84)</f>
        <v>0</v>
      </c>
      <c r="G84" s="61">
        <f>SUMIFS('Ctas Pagar'!$G:$G,'Ctas Pagar'!$M:$M,'Fluxo de Caixa'!$G$6,'Ctas Pagar'!$C:$C,'Fluxo de Caixa'!$A84)</f>
        <v>0</v>
      </c>
      <c r="H84" s="61">
        <f>SUMIFS('Ctas Pagar'!$G:$G,'Ctas Pagar'!$J:$J,'Fluxo de Caixa'!$H$6,'Ctas Pagar'!$C:$C,'Fluxo de Caixa'!$A84)</f>
        <v>0</v>
      </c>
      <c r="I84" s="61">
        <f>SUMIFS('Ctas Pagar'!$G:$G,'Ctas Pagar'!$M:$M,'Fluxo de Caixa'!$I$6,'Ctas Pagar'!$C:$C,'Fluxo de Caixa'!$A84)</f>
        <v>0</v>
      </c>
      <c r="J84" s="61">
        <f>SUMIFS('Ctas Pagar'!$G:$G,'Ctas Pagar'!$J:$J,'Fluxo de Caixa'!$J$6,'Ctas Pagar'!$C:$C,'Fluxo de Caixa'!$A84)</f>
        <v>0</v>
      </c>
      <c r="K84" s="61">
        <f>SUMIFS('Ctas Pagar'!$G:$G,'Ctas Pagar'!$M:$M,'Fluxo de Caixa'!$K$6,'Ctas Pagar'!$C:$C,'Fluxo de Caixa'!$A84)</f>
        <v>0</v>
      </c>
      <c r="L84" s="61">
        <f>SUMIFS('Ctas Pagar'!$G:$G,'Ctas Pagar'!$J:$J,'Fluxo de Caixa'!$L$6,'Ctas Pagar'!$C:$C,'Fluxo de Caixa'!$A84)</f>
        <v>0</v>
      </c>
      <c r="M84" s="61">
        <f>SUMIFS('Ctas Pagar'!$G:$G,'Ctas Pagar'!$M:$M,'Fluxo de Caixa'!$M$6,'Ctas Pagar'!$C:$C,'Fluxo de Caixa'!$A84)</f>
        <v>0</v>
      </c>
      <c r="N84" s="61">
        <f>SUMIFS('Ctas Pagar'!$G:$G,'Ctas Pagar'!$J:$J,'Fluxo de Caixa'!$N$6,'Ctas Pagar'!$C:$C,'Fluxo de Caixa'!$A84)</f>
        <v>0</v>
      </c>
      <c r="O84" s="61">
        <f>SUMIFS('Ctas Pagar'!$G:$G,'Ctas Pagar'!$M:$M,'Fluxo de Caixa'!$O$6,'Ctas Pagar'!$C:$C,'Fluxo de Caixa'!$A84)</f>
        <v>0</v>
      </c>
      <c r="P84" s="61">
        <f>SUMIFS('Ctas Pagar'!$G:$G,'Ctas Pagar'!$J:$J,'Fluxo de Caixa'!$P$6,'Ctas Pagar'!$C:$C,'Fluxo de Caixa'!$A84)</f>
        <v>0</v>
      </c>
      <c r="Q84" s="61">
        <f>SUMIFS('Ctas Pagar'!$G:$G,'Ctas Pagar'!$M:$M,'Fluxo de Caixa'!$Q$6,'Ctas Pagar'!$C:$C,'Fluxo de Caixa'!$A84)</f>
        <v>0</v>
      </c>
      <c r="R84" s="61">
        <f>SUMIFS('Ctas Pagar'!$G:$G,'Ctas Pagar'!$J:$J,'Fluxo de Caixa'!$R$6,'Ctas Pagar'!$C:$C,'Fluxo de Caixa'!$A84)</f>
        <v>0</v>
      </c>
      <c r="S84" s="61">
        <f>SUMIFS('Ctas Pagar'!$G:$G,'Ctas Pagar'!$M:$M,'Fluxo de Caixa'!$S$6,'Ctas Pagar'!$C:$C,'Fluxo de Caixa'!$A84)</f>
        <v>0</v>
      </c>
      <c r="T84" s="61">
        <f>SUMIFS('Ctas Pagar'!$G:$G,'Ctas Pagar'!$J:$J,'Fluxo de Caixa'!$T$6,'Ctas Pagar'!$C:$C,'Fluxo de Caixa'!$A84)</f>
        <v>0</v>
      </c>
      <c r="U84" s="61">
        <f>SUMIFS('Ctas Pagar'!$G:$G,'Ctas Pagar'!$M:$M,'Fluxo de Caixa'!$U$6,'Ctas Pagar'!$C:$C,'Fluxo de Caixa'!$A84)</f>
        <v>0</v>
      </c>
      <c r="V84" s="61">
        <f>SUMIFS('Ctas Pagar'!$G:$G,'Ctas Pagar'!$J:$J,'Fluxo de Caixa'!$V$6,'Ctas Pagar'!$C:$C,'Fluxo de Caixa'!$A84)</f>
        <v>0</v>
      </c>
      <c r="W84" s="61">
        <f>SUMIFS('Ctas Pagar'!$G:$G,'Ctas Pagar'!$M:$M,'Fluxo de Caixa'!$W$6,'Ctas Pagar'!$C:$C,'Fluxo de Caixa'!$A84)</f>
        <v>0</v>
      </c>
      <c r="X84" s="61">
        <f>SUMIFS('Ctas Pagar'!$G:$G,'Ctas Pagar'!$J:$J,'Fluxo de Caixa'!$X$6,'Ctas Pagar'!$C:$C,'Fluxo de Caixa'!$A84)</f>
        <v>0</v>
      </c>
      <c r="Y84" s="61">
        <f>SUMIFS('Ctas Pagar'!$G:$G,'Ctas Pagar'!$M:$M,'Fluxo de Caixa'!$Y$6,'Ctas Pagar'!$C:$C,'Fluxo de Caixa'!$A84)</f>
        <v>0</v>
      </c>
      <c r="Z84" s="61">
        <f>SUMIFS('Ctas Pagar'!$G:$G,'Ctas Pagar'!$J:$J,'Fluxo de Caixa'!$Z$6,'Ctas Pagar'!$C:$C,'Fluxo de Caixa'!$A84)</f>
        <v>0</v>
      </c>
      <c r="AA84" s="61">
        <f>SUMIFS('Ctas Pagar'!$G:$G,'Ctas Pagar'!$M:$M,'Fluxo de Caixa'!$AA$6,'Ctas Pagar'!$C:$C,'Fluxo de Caixa'!$A84)</f>
        <v>0</v>
      </c>
      <c r="AB84" s="61">
        <f>SUMIFS('Ctas Pagar'!$G:$G,'Ctas Pagar'!$J:$J,'Fluxo de Caixa'!$AB$6,'Ctas Pagar'!$C:$C,'Fluxo de Caixa'!$A84)</f>
        <v>0</v>
      </c>
      <c r="AC84" s="61">
        <f>SUMIFS('Ctas Pagar'!$G:$G,'Ctas Pagar'!$M:$M,'Fluxo de Caixa'!$AC$6,'Ctas Pagar'!$C:$C,'Fluxo de Caixa'!$A84)</f>
        <v>0</v>
      </c>
      <c r="AD84" s="61">
        <f>SUMIFS('Ctas Pagar'!$G:$G,'Ctas Pagar'!$J:$J,'Fluxo de Caixa'!$AD$6,'Ctas Pagar'!$C:$C,'Fluxo de Caixa'!$A84)</f>
        <v>0</v>
      </c>
      <c r="AE84" s="61">
        <f>SUMIFS('Ctas Pagar'!$G:$G,'Ctas Pagar'!$M:$M,'Fluxo de Caixa'!$AE$6,'Ctas Pagar'!$C:$C,'Fluxo de Caixa'!$A84)</f>
        <v>0</v>
      </c>
      <c r="AF84" s="61">
        <f>SUMIFS('Ctas Pagar'!$G:$G,'Ctas Pagar'!$J:$J,'Fluxo de Caixa'!$AF$6,'Ctas Pagar'!$C:$C,'Fluxo de Caixa'!$A84)</f>
        <v>0</v>
      </c>
      <c r="AG84" s="61">
        <f>SUMIFS('Ctas Pagar'!$G:$G,'Ctas Pagar'!$M:$M,'Fluxo de Caixa'!$AG$6,'Ctas Pagar'!$C:$C,'Fluxo de Caixa'!$A84)</f>
        <v>0</v>
      </c>
      <c r="AH84" s="61">
        <f>SUMIFS('Ctas Pagar'!$G:$G,'Ctas Pagar'!$J:$J,'Fluxo de Caixa'!$AH$6,'Ctas Pagar'!$C:$C,'Fluxo de Caixa'!$A84)</f>
        <v>0</v>
      </c>
      <c r="AI84" s="61">
        <f>SUMIFS('Ctas Pagar'!$G:$G,'Ctas Pagar'!$M:$M,'Fluxo de Caixa'!$AI$6,'Ctas Pagar'!$C:$C,'Fluxo de Caixa'!$A84)</f>
        <v>0</v>
      </c>
      <c r="AJ84" s="61">
        <f>SUMIFS('Ctas Pagar'!$G:$G,'Ctas Pagar'!$J:$J,'Fluxo de Caixa'!$AJ$6,'Ctas Pagar'!$C:$C,'Fluxo de Caixa'!$A84)</f>
        <v>0</v>
      </c>
      <c r="AK84" s="61">
        <f>SUMIFS('Ctas Pagar'!$G:$G,'Ctas Pagar'!$M:$M,'Fluxo de Caixa'!$AK$6,'Ctas Pagar'!$C:$C,'Fluxo de Caixa'!$A84)</f>
        <v>0</v>
      </c>
      <c r="AL84" s="61">
        <f>SUMIFS('Ctas Pagar'!$G:$G,'Ctas Pagar'!$J:$J,'Fluxo de Caixa'!$AL$6,'Ctas Pagar'!$C:$C,'Fluxo de Caixa'!$A84)</f>
        <v>0</v>
      </c>
      <c r="AM84" s="61">
        <f>SUMIFS('Ctas Pagar'!$G:$G,'Ctas Pagar'!$M:$M,'Fluxo de Caixa'!$AM$6,'Ctas Pagar'!$C:$C,'Fluxo de Caixa'!$A84)</f>
        <v>0</v>
      </c>
      <c r="AN84" s="61">
        <f>SUMIFS('Ctas Pagar'!$G:$G,'Ctas Pagar'!$J:$J,'Fluxo de Caixa'!$AN$6,'Ctas Pagar'!$C:$C,'Fluxo de Caixa'!$A84)</f>
        <v>0</v>
      </c>
      <c r="AO84" s="61">
        <f>SUMIFS('Ctas Pagar'!$G:$G,'Ctas Pagar'!$M:$M,'Fluxo de Caixa'!$AO$6,'Ctas Pagar'!$C:$C,'Fluxo de Caixa'!$A84)</f>
        <v>0</v>
      </c>
      <c r="AP84" s="61">
        <f>SUMIFS('Ctas Pagar'!$G:$G,'Ctas Pagar'!$J:$J,'Fluxo de Caixa'!$AP$6,'Ctas Pagar'!$C:$C,'Fluxo de Caixa'!$A84)</f>
        <v>0</v>
      </c>
      <c r="AQ84" s="61">
        <f>SUMIFS('Ctas Pagar'!$G:$G,'Ctas Pagar'!$M:$M,'Fluxo de Caixa'!$AQ$6,'Ctas Pagar'!$C:$C,'Fluxo de Caixa'!$A84)</f>
        <v>0</v>
      </c>
      <c r="AR84" s="61">
        <f>SUMIFS('Ctas Pagar'!$G:$G,'Ctas Pagar'!$J:$J,'Fluxo de Caixa'!$AR$6,'Ctas Pagar'!$C:$C,'Fluxo de Caixa'!$A84)</f>
        <v>0</v>
      </c>
      <c r="AS84" s="61">
        <f>SUMIFS('Ctas Pagar'!$G:$G,'Ctas Pagar'!$M:$M,'Fluxo de Caixa'!$AS$6,'Ctas Pagar'!$C:$C,'Fluxo de Caixa'!$A84)</f>
        <v>0</v>
      </c>
      <c r="AT84" s="61">
        <f>SUMIFS('Ctas Pagar'!$G:$G,'Ctas Pagar'!$J:$J,'Fluxo de Caixa'!$AT$6,'Ctas Pagar'!$C:$C,'Fluxo de Caixa'!$A84)</f>
        <v>0</v>
      </c>
      <c r="AU84" s="61">
        <f>SUMIFS('Ctas Pagar'!$G:$G,'Ctas Pagar'!$M:$M,'Fluxo de Caixa'!$AU$6,'Ctas Pagar'!$C:$C,'Fluxo de Caixa'!$A84)</f>
        <v>0</v>
      </c>
      <c r="AV84" s="61">
        <f>SUMIFS('Ctas Pagar'!$G:$G,'Ctas Pagar'!$J:$J,'Fluxo de Caixa'!$AV$6,'Ctas Pagar'!$C:$C,'Fluxo de Caixa'!$A84)</f>
        <v>0</v>
      </c>
      <c r="AW84" s="61">
        <f>SUMIFS('Ctas Pagar'!$G:$G,'Ctas Pagar'!$M:$M,'Fluxo de Caixa'!$AW$6,'Ctas Pagar'!$C:$C,'Fluxo de Caixa'!$A84)</f>
        <v>0</v>
      </c>
      <c r="AX84" s="61">
        <f>SUMIFS('Ctas Pagar'!$G:$G,'Ctas Pagar'!$J:$J,'Fluxo de Caixa'!$AX$6,'Ctas Pagar'!$C:$C,'Fluxo de Caixa'!$A84)</f>
        <v>0</v>
      </c>
      <c r="AY84" s="61">
        <f>SUMIFS('Ctas Pagar'!$G:$G,'Ctas Pagar'!$M:$M,'Fluxo de Caixa'!$AY$6,'Ctas Pagar'!$C:$C,'Fluxo de Caixa'!$A84)</f>
        <v>0</v>
      </c>
      <c r="AZ84" s="61">
        <f>SUMIFS('Ctas Pagar'!$G:$G,'Ctas Pagar'!$J:$J,'Fluxo de Caixa'!$AZ$6,'Ctas Pagar'!$C:$C,'Fluxo de Caixa'!$A84)</f>
        <v>0</v>
      </c>
      <c r="BA84" s="61">
        <f>SUMIFS('Ctas Pagar'!$G:$G,'Ctas Pagar'!$M:$M,'Fluxo de Caixa'!$BA$6,'Ctas Pagar'!$C:$C,'Fluxo de Caixa'!$A84)</f>
        <v>0</v>
      </c>
      <c r="BB84" s="61">
        <f>SUMIFS('Ctas Pagar'!$G:$G,'Ctas Pagar'!$J:$J,'Fluxo de Caixa'!$BB$6,'Ctas Pagar'!$C:$C,'Fluxo de Caixa'!$A84)</f>
        <v>0</v>
      </c>
      <c r="BC84" s="61">
        <f>SUMIFS('Ctas Pagar'!$G:$G,'Ctas Pagar'!$M:$M,'Fluxo de Caixa'!$BC$6,'Ctas Pagar'!$C:$C,'Fluxo de Caixa'!$A84)</f>
        <v>0</v>
      </c>
      <c r="BD84" s="61">
        <f>SUMIFS('Ctas Pagar'!$G:$G,'Ctas Pagar'!$J:$J,'Fluxo de Caixa'!$BD$6,'Ctas Pagar'!$C:$C,'Fluxo de Caixa'!$A84)</f>
        <v>0</v>
      </c>
      <c r="BE84" s="61">
        <f>SUMIFS('Ctas Pagar'!$G:$G,'Ctas Pagar'!$M:$M,'Fluxo de Caixa'!$BE$6,'Ctas Pagar'!$C:$C,'Fluxo de Caixa'!$A84)</f>
        <v>0</v>
      </c>
      <c r="BF84" s="61">
        <f>SUMIFS('Ctas Pagar'!$G:$G,'Ctas Pagar'!$J:$J,'Fluxo de Caixa'!$BF$6,'Ctas Pagar'!$C:$C,'Fluxo de Caixa'!$A84)</f>
        <v>0</v>
      </c>
      <c r="BG84" s="61">
        <f>SUMIFS('Ctas Pagar'!$G:$G,'Ctas Pagar'!$M:$M,'Fluxo de Caixa'!$BG$6,'Ctas Pagar'!$C:$C,'Fluxo de Caixa'!$A84)</f>
        <v>0</v>
      </c>
      <c r="BH84" s="61">
        <f>SUMIFS('Ctas Pagar'!$G:$G,'Ctas Pagar'!$J:$J,'Fluxo de Caixa'!$BH$6,'Ctas Pagar'!$C:$C,'Fluxo de Caixa'!$A84)</f>
        <v>0</v>
      </c>
      <c r="BI84" s="61">
        <f>SUMIFS('Ctas Pagar'!$G:$G,'Ctas Pagar'!$M:$M,'Fluxo de Caixa'!$BI$6,'Ctas Pagar'!$C:$C,'Fluxo de Caixa'!$A84)</f>
        <v>0</v>
      </c>
      <c r="BJ84" s="61">
        <f>SUMIFS('Ctas Pagar'!$G:$G,'Ctas Pagar'!$J:$J,'Fluxo de Caixa'!$BJ$6,'Ctas Pagar'!$C:$C,'Fluxo de Caixa'!$A84)</f>
        <v>0</v>
      </c>
      <c r="BK84" s="61">
        <f>SUMIFS('Ctas Pagar'!$G:$G,'Ctas Pagar'!$M:$M,'Fluxo de Caixa'!$BK$6,'Ctas Pagar'!$C:$C,'Fluxo de Caixa'!$A84)</f>
        <v>0</v>
      </c>
      <c r="BL84" s="61">
        <f>SUMIFS('Ctas Pagar'!$G:$G,'Ctas Pagar'!$J:$J,'Fluxo de Caixa'!$BL$6,'Ctas Pagar'!$C:$C,'Fluxo de Caixa'!$A84)</f>
        <v>0</v>
      </c>
      <c r="BM84" s="61">
        <f>SUMIFS('Ctas Pagar'!$G:$G,'Ctas Pagar'!$M:$M,'Fluxo de Caixa'!$BM$6,'Ctas Pagar'!$C:$C,'Fluxo de Caixa'!$A84)</f>
        <v>0</v>
      </c>
      <c r="BN84" s="71"/>
      <c r="BO84" s="71"/>
      <c r="BP84" s="71"/>
      <c r="BQ84" s="71"/>
      <c r="BR84" s="71"/>
    </row>
    <row r="85" spans="1:70">
      <c r="A85" s="29" t="str">
        <f>'Plano de Contas'!A98</f>
        <v>5.4.4 Associações</v>
      </c>
      <c r="B85" s="60">
        <f>SUMIFS('Ctas Pagar'!$G:$G,'Ctas Pagar'!$J:$J,'Fluxo de Caixa'!$B$6,'Ctas Pagar'!$C:$C,'Fluxo de Caixa'!$A85)</f>
        <v>1000</v>
      </c>
      <c r="C85" s="61">
        <f>SUMIFS('Ctas Pagar'!$G:$G,'Ctas Pagar'!$M:$M,'Fluxo de Caixa'!$C$6,'Ctas Pagar'!$C:$C,'Fluxo de Caixa'!$A85)</f>
        <v>1000</v>
      </c>
      <c r="D85" s="61">
        <f>SUMIFS('Ctas Pagar'!$G:$G,'Ctas Pagar'!$J:$J,'Fluxo de Caixa'!$D$6,'Ctas Pagar'!$C:$C,'Fluxo de Caixa'!$A85)</f>
        <v>0</v>
      </c>
      <c r="E85" s="61">
        <f>SUMIFS('Ctas Pagar'!$G:$G,'Ctas Pagar'!$M:$M,'Fluxo de Caixa'!$E$6,'Ctas Pagar'!$C:$C,'Fluxo de Caixa'!$A85)</f>
        <v>0</v>
      </c>
      <c r="F85" s="61">
        <f>SUMIFS('Ctas Pagar'!$G:$G,'Ctas Pagar'!$J:$J,'Fluxo de Caixa'!$F$6,'Ctas Pagar'!$C:$C,'Fluxo de Caixa'!$A85)</f>
        <v>0</v>
      </c>
      <c r="G85" s="61">
        <f>SUMIFS('Ctas Pagar'!$G:$G,'Ctas Pagar'!$M:$M,'Fluxo de Caixa'!$G$6,'Ctas Pagar'!$C:$C,'Fluxo de Caixa'!$A85)</f>
        <v>0</v>
      </c>
      <c r="H85" s="61">
        <f>SUMIFS('Ctas Pagar'!$G:$G,'Ctas Pagar'!$J:$J,'Fluxo de Caixa'!$H$6,'Ctas Pagar'!$C:$C,'Fluxo de Caixa'!$A85)</f>
        <v>0</v>
      </c>
      <c r="I85" s="61">
        <f>SUMIFS('Ctas Pagar'!$G:$G,'Ctas Pagar'!$M:$M,'Fluxo de Caixa'!$I$6,'Ctas Pagar'!$C:$C,'Fluxo de Caixa'!$A85)</f>
        <v>0</v>
      </c>
      <c r="J85" s="61">
        <f>SUMIFS('Ctas Pagar'!$G:$G,'Ctas Pagar'!$J:$J,'Fluxo de Caixa'!$J$6,'Ctas Pagar'!$C:$C,'Fluxo de Caixa'!$A85)</f>
        <v>0</v>
      </c>
      <c r="K85" s="61">
        <f>SUMIFS('Ctas Pagar'!$G:$G,'Ctas Pagar'!$M:$M,'Fluxo de Caixa'!$K$6,'Ctas Pagar'!$C:$C,'Fluxo de Caixa'!$A85)</f>
        <v>0</v>
      </c>
      <c r="L85" s="61">
        <f>SUMIFS('Ctas Pagar'!$G:$G,'Ctas Pagar'!$J:$J,'Fluxo de Caixa'!$L$6,'Ctas Pagar'!$C:$C,'Fluxo de Caixa'!$A85)</f>
        <v>0</v>
      </c>
      <c r="M85" s="61">
        <f>SUMIFS('Ctas Pagar'!$G:$G,'Ctas Pagar'!$M:$M,'Fluxo de Caixa'!$M$6,'Ctas Pagar'!$C:$C,'Fluxo de Caixa'!$A85)</f>
        <v>0</v>
      </c>
      <c r="N85" s="61">
        <f>SUMIFS('Ctas Pagar'!$G:$G,'Ctas Pagar'!$J:$J,'Fluxo de Caixa'!$N$6,'Ctas Pagar'!$C:$C,'Fluxo de Caixa'!$A85)</f>
        <v>0</v>
      </c>
      <c r="O85" s="61">
        <f>SUMIFS('Ctas Pagar'!$G:$G,'Ctas Pagar'!$M:$M,'Fluxo de Caixa'!$O$6,'Ctas Pagar'!$C:$C,'Fluxo de Caixa'!$A85)</f>
        <v>0</v>
      </c>
      <c r="P85" s="61">
        <f>SUMIFS('Ctas Pagar'!$G:$G,'Ctas Pagar'!$J:$J,'Fluxo de Caixa'!$P$6,'Ctas Pagar'!$C:$C,'Fluxo de Caixa'!$A85)</f>
        <v>0</v>
      </c>
      <c r="Q85" s="61">
        <f>SUMIFS('Ctas Pagar'!$G:$G,'Ctas Pagar'!$M:$M,'Fluxo de Caixa'!$Q$6,'Ctas Pagar'!$C:$C,'Fluxo de Caixa'!$A85)</f>
        <v>0</v>
      </c>
      <c r="R85" s="61">
        <f>SUMIFS('Ctas Pagar'!$G:$G,'Ctas Pagar'!$J:$J,'Fluxo de Caixa'!$R$6,'Ctas Pagar'!$C:$C,'Fluxo de Caixa'!$A85)</f>
        <v>0</v>
      </c>
      <c r="S85" s="61">
        <f>SUMIFS('Ctas Pagar'!$G:$G,'Ctas Pagar'!$M:$M,'Fluxo de Caixa'!$S$6,'Ctas Pagar'!$C:$C,'Fluxo de Caixa'!$A85)</f>
        <v>0</v>
      </c>
      <c r="T85" s="61">
        <f>SUMIFS('Ctas Pagar'!$G:$G,'Ctas Pagar'!$J:$J,'Fluxo de Caixa'!$T$6,'Ctas Pagar'!$C:$C,'Fluxo de Caixa'!$A85)</f>
        <v>0</v>
      </c>
      <c r="U85" s="61">
        <f>SUMIFS('Ctas Pagar'!$G:$G,'Ctas Pagar'!$M:$M,'Fluxo de Caixa'!$U$6,'Ctas Pagar'!$C:$C,'Fluxo de Caixa'!$A85)</f>
        <v>0</v>
      </c>
      <c r="V85" s="61">
        <f>SUMIFS('Ctas Pagar'!$G:$G,'Ctas Pagar'!$J:$J,'Fluxo de Caixa'!$V$6,'Ctas Pagar'!$C:$C,'Fluxo de Caixa'!$A85)</f>
        <v>0</v>
      </c>
      <c r="W85" s="61">
        <f>SUMIFS('Ctas Pagar'!$G:$G,'Ctas Pagar'!$M:$M,'Fluxo de Caixa'!$W$6,'Ctas Pagar'!$C:$C,'Fluxo de Caixa'!$A85)</f>
        <v>0</v>
      </c>
      <c r="X85" s="61">
        <f>SUMIFS('Ctas Pagar'!$G:$G,'Ctas Pagar'!$J:$J,'Fluxo de Caixa'!$X$6,'Ctas Pagar'!$C:$C,'Fluxo de Caixa'!$A85)</f>
        <v>0</v>
      </c>
      <c r="Y85" s="61">
        <f>SUMIFS('Ctas Pagar'!$G:$G,'Ctas Pagar'!$M:$M,'Fluxo de Caixa'!$Y$6,'Ctas Pagar'!$C:$C,'Fluxo de Caixa'!$A85)</f>
        <v>0</v>
      </c>
      <c r="Z85" s="61">
        <f>SUMIFS('Ctas Pagar'!$G:$G,'Ctas Pagar'!$J:$J,'Fluxo de Caixa'!$Z$6,'Ctas Pagar'!$C:$C,'Fluxo de Caixa'!$A85)</f>
        <v>0</v>
      </c>
      <c r="AA85" s="61">
        <f>SUMIFS('Ctas Pagar'!$G:$G,'Ctas Pagar'!$M:$M,'Fluxo de Caixa'!$AA$6,'Ctas Pagar'!$C:$C,'Fluxo de Caixa'!$A85)</f>
        <v>0</v>
      </c>
      <c r="AB85" s="61">
        <f>SUMIFS('Ctas Pagar'!$G:$G,'Ctas Pagar'!$J:$J,'Fluxo de Caixa'!$AB$6,'Ctas Pagar'!$C:$C,'Fluxo de Caixa'!$A85)</f>
        <v>0</v>
      </c>
      <c r="AC85" s="61">
        <f>SUMIFS('Ctas Pagar'!$G:$G,'Ctas Pagar'!$M:$M,'Fluxo de Caixa'!$AC$6,'Ctas Pagar'!$C:$C,'Fluxo de Caixa'!$A85)</f>
        <v>0</v>
      </c>
      <c r="AD85" s="61">
        <f>SUMIFS('Ctas Pagar'!$G:$G,'Ctas Pagar'!$J:$J,'Fluxo de Caixa'!$AD$6,'Ctas Pagar'!$C:$C,'Fluxo de Caixa'!$A85)</f>
        <v>0</v>
      </c>
      <c r="AE85" s="61">
        <f>SUMIFS('Ctas Pagar'!$G:$G,'Ctas Pagar'!$M:$M,'Fluxo de Caixa'!$AE$6,'Ctas Pagar'!$C:$C,'Fluxo de Caixa'!$A85)</f>
        <v>0</v>
      </c>
      <c r="AF85" s="61">
        <f>SUMIFS('Ctas Pagar'!$G:$G,'Ctas Pagar'!$J:$J,'Fluxo de Caixa'!$AF$6,'Ctas Pagar'!$C:$C,'Fluxo de Caixa'!$A85)</f>
        <v>0</v>
      </c>
      <c r="AG85" s="61">
        <f>SUMIFS('Ctas Pagar'!$G:$G,'Ctas Pagar'!$M:$M,'Fluxo de Caixa'!$AG$6,'Ctas Pagar'!$C:$C,'Fluxo de Caixa'!$A85)</f>
        <v>0</v>
      </c>
      <c r="AH85" s="61">
        <f>SUMIFS('Ctas Pagar'!$G:$G,'Ctas Pagar'!$J:$J,'Fluxo de Caixa'!$AH$6,'Ctas Pagar'!$C:$C,'Fluxo de Caixa'!$A85)</f>
        <v>0</v>
      </c>
      <c r="AI85" s="61">
        <f>SUMIFS('Ctas Pagar'!$G:$G,'Ctas Pagar'!$M:$M,'Fluxo de Caixa'!$AI$6,'Ctas Pagar'!$C:$C,'Fluxo de Caixa'!$A85)</f>
        <v>0</v>
      </c>
      <c r="AJ85" s="61">
        <f>SUMIFS('Ctas Pagar'!$G:$G,'Ctas Pagar'!$J:$J,'Fluxo de Caixa'!$AJ$6,'Ctas Pagar'!$C:$C,'Fluxo de Caixa'!$A85)</f>
        <v>0</v>
      </c>
      <c r="AK85" s="61">
        <f>SUMIFS('Ctas Pagar'!$G:$G,'Ctas Pagar'!$M:$M,'Fluxo de Caixa'!$AK$6,'Ctas Pagar'!$C:$C,'Fluxo de Caixa'!$A85)</f>
        <v>0</v>
      </c>
      <c r="AL85" s="61">
        <f>SUMIFS('Ctas Pagar'!$G:$G,'Ctas Pagar'!$J:$J,'Fluxo de Caixa'!$AL$6,'Ctas Pagar'!$C:$C,'Fluxo de Caixa'!$A85)</f>
        <v>0</v>
      </c>
      <c r="AM85" s="61">
        <f>SUMIFS('Ctas Pagar'!$G:$G,'Ctas Pagar'!$M:$M,'Fluxo de Caixa'!$AM$6,'Ctas Pagar'!$C:$C,'Fluxo de Caixa'!$A85)</f>
        <v>0</v>
      </c>
      <c r="AN85" s="61">
        <f>SUMIFS('Ctas Pagar'!$G:$G,'Ctas Pagar'!$J:$J,'Fluxo de Caixa'!$AN$6,'Ctas Pagar'!$C:$C,'Fluxo de Caixa'!$A85)</f>
        <v>0</v>
      </c>
      <c r="AO85" s="61">
        <f>SUMIFS('Ctas Pagar'!$G:$G,'Ctas Pagar'!$M:$M,'Fluxo de Caixa'!$AO$6,'Ctas Pagar'!$C:$C,'Fluxo de Caixa'!$A85)</f>
        <v>0</v>
      </c>
      <c r="AP85" s="61">
        <f>SUMIFS('Ctas Pagar'!$G:$G,'Ctas Pagar'!$J:$J,'Fluxo de Caixa'!$AP$6,'Ctas Pagar'!$C:$C,'Fluxo de Caixa'!$A85)</f>
        <v>0</v>
      </c>
      <c r="AQ85" s="61">
        <f>SUMIFS('Ctas Pagar'!$G:$G,'Ctas Pagar'!$M:$M,'Fluxo de Caixa'!$AQ$6,'Ctas Pagar'!$C:$C,'Fluxo de Caixa'!$A85)</f>
        <v>0</v>
      </c>
      <c r="AR85" s="61">
        <f>SUMIFS('Ctas Pagar'!$G:$G,'Ctas Pagar'!$J:$J,'Fluxo de Caixa'!$AR$6,'Ctas Pagar'!$C:$C,'Fluxo de Caixa'!$A85)</f>
        <v>0</v>
      </c>
      <c r="AS85" s="61">
        <f>SUMIFS('Ctas Pagar'!$G:$G,'Ctas Pagar'!$M:$M,'Fluxo de Caixa'!$AS$6,'Ctas Pagar'!$C:$C,'Fluxo de Caixa'!$A85)</f>
        <v>0</v>
      </c>
      <c r="AT85" s="61">
        <f>SUMIFS('Ctas Pagar'!$G:$G,'Ctas Pagar'!$J:$J,'Fluxo de Caixa'!$AT$6,'Ctas Pagar'!$C:$C,'Fluxo de Caixa'!$A85)</f>
        <v>0</v>
      </c>
      <c r="AU85" s="61">
        <f>SUMIFS('Ctas Pagar'!$G:$G,'Ctas Pagar'!$M:$M,'Fluxo de Caixa'!$AU$6,'Ctas Pagar'!$C:$C,'Fluxo de Caixa'!$A85)</f>
        <v>0</v>
      </c>
      <c r="AV85" s="61">
        <f>SUMIFS('Ctas Pagar'!$G:$G,'Ctas Pagar'!$J:$J,'Fluxo de Caixa'!$AV$6,'Ctas Pagar'!$C:$C,'Fluxo de Caixa'!$A85)</f>
        <v>0</v>
      </c>
      <c r="AW85" s="61">
        <f>SUMIFS('Ctas Pagar'!$G:$G,'Ctas Pagar'!$M:$M,'Fluxo de Caixa'!$AW$6,'Ctas Pagar'!$C:$C,'Fluxo de Caixa'!$A85)</f>
        <v>0</v>
      </c>
      <c r="AX85" s="61">
        <f>SUMIFS('Ctas Pagar'!$G:$G,'Ctas Pagar'!$J:$J,'Fluxo de Caixa'!$AX$6,'Ctas Pagar'!$C:$C,'Fluxo de Caixa'!$A85)</f>
        <v>0</v>
      </c>
      <c r="AY85" s="61">
        <f>SUMIFS('Ctas Pagar'!$G:$G,'Ctas Pagar'!$M:$M,'Fluxo de Caixa'!$AY$6,'Ctas Pagar'!$C:$C,'Fluxo de Caixa'!$A85)</f>
        <v>0</v>
      </c>
      <c r="AZ85" s="61">
        <f>SUMIFS('Ctas Pagar'!$G:$G,'Ctas Pagar'!$J:$J,'Fluxo de Caixa'!$AZ$6,'Ctas Pagar'!$C:$C,'Fluxo de Caixa'!$A85)</f>
        <v>0</v>
      </c>
      <c r="BA85" s="61">
        <f>SUMIFS('Ctas Pagar'!$G:$G,'Ctas Pagar'!$M:$M,'Fluxo de Caixa'!$BA$6,'Ctas Pagar'!$C:$C,'Fluxo de Caixa'!$A85)</f>
        <v>0</v>
      </c>
      <c r="BB85" s="61">
        <f>SUMIFS('Ctas Pagar'!$G:$G,'Ctas Pagar'!$J:$J,'Fluxo de Caixa'!$BB$6,'Ctas Pagar'!$C:$C,'Fluxo de Caixa'!$A85)</f>
        <v>0</v>
      </c>
      <c r="BC85" s="61">
        <f>SUMIFS('Ctas Pagar'!$G:$G,'Ctas Pagar'!$M:$M,'Fluxo de Caixa'!$BC$6,'Ctas Pagar'!$C:$C,'Fluxo de Caixa'!$A85)</f>
        <v>0</v>
      </c>
      <c r="BD85" s="61">
        <f>SUMIFS('Ctas Pagar'!$G:$G,'Ctas Pagar'!$J:$J,'Fluxo de Caixa'!$BD$6,'Ctas Pagar'!$C:$C,'Fluxo de Caixa'!$A85)</f>
        <v>0</v>
      </c>
      <c r="BE85" s="61">
        <f>SUMIFS('Ctas Pagar'!$G:$G,'Ctas Pagar'!$M:$M,'Fluxo de Caixa'!$BE$6,'Ctas Pagar'!$C:$C,'Fluxo de Caixa'!$A85)</f>
        <v>0</v>
      </c>
      <c r="BF85" s="61">
        <f>SUMIFS('Ctas Pagar'!$G:$G,'Ctas Pagar'!$J:$J,'Fluxo de Caixa'!$BF$6,'Ctas Pagar'!$C:$C,'Fluxo de Caixa'!$A85)</f>
        <v>0</v>
      </c>
      <c r="BG85" s="61">
        <f>SUMIFS('Ctas Pagar'!$G:$G,'Ctas Pagar'!$M:$M,'Fluxo de Caixa'!$BG$6,'Ctas Pagar'!$C:$C,'Fluxo de Caixa'!$A85)</f>
        <v>0</v>
      </c>
      <c r="BH85" s="61">
        <f>SUMIFS('Ctas Pagar'!$G:$G,'Ctas Pagar'!$J:$J,'Fluxo de Caixa'!$BH$6,'Ctas Pagar'!$C:$C,'Fluxo de Caixa'!$A85)</f>
        <v>0</v>
      </c>
      <c r="BI85" s="61">
        <f>SUMIFS('Ctas Pagar'!$G:$G,'Ctas Pagar'!$M:$M,'Fluxo de Caixa'!$BI$6,'Ctas Pagar'!$C:$C,'Fluxo de Caixa'!$A85)</f>
        <v>0</v>
      </c>
      <c r="BJ85" s="61">
        <f>SUMIFS('Ctas Pagar'!$G:$G,'Ctas Pagar'!$J:$J,'Fluxo de Caixa'!$BJ$6,'Ctas Pagar'!$C:$C,'Fluxo de Caixa'!$A85)</f>
        <v>0</v>
      </c>
      <c r="BK85" s="61">
        <f>SUMIFS('Ctas Pagar'!$G:$G,'Ctas Pagar'!$M:$M,'Fluxo de Caixa'!$BK$6,'Ctas Pagar'!$C:$C,'Fluxo de Caixa'!$A85)</f>
        <v>0</v>
      </c>
      <c r="BL85" s="61">
        <f>SUMIFS('Ctas Pagar'!$G:$G,'Ctas Pagar'!$J:$J,'Fluxo de Caixa'!$BL$6,'Ctas Pagar'!$C:$C,'Fluxo de Caixa'!$A85)</f>
        <v>0</v>
      </c>
      <c r="BM85" s="61">
        <f>SUMIFS('Ctas Pagar'!$G:$G,'Ctas Pagar'!$M:$M,'Fluxo de Caixa'!$BM$6,'Ctas Pagar'!$C:$C,'Fluxo de Caixa'!$A85)</f>
        <v>0</v>
      </c>
      <c r="BN85" s="71"/>
      <c r="BO85" s="71"/>
      <c r="BP85" s="71"/>
      <c r="BQ85" s="71"/>
      <c r="BR85" s="71"/>
    </row>
    <row r="86" spans="1:70">
      <c r="A86" s="29" t="str">
        <f>'Plano de Contas'!A99</f>
        <v>5.4.5 Exames, Laudos, Segurança Trabalho</v>
      </c>
      <c r="B86" s="60">
        <f>SUMIFS('Ctas Pagar'!$G:$G,'Ctas Pagar'!$J:$J,'Fluxo de Caixa'!$B$6,'Ctas Pagar'!$C:$C,'Fluxo de Caixa'!$A86)</f>
        <v>1000</v>
      </c>
      <c r="C86" s="61">
        <f>SUMIFS('Ctas Pagar'!$G:$G,'Ctas Pagar'!$M:$M,'Fluxo de Caixa'!$C$6,'Ctas Pagar'!$C:$C,'Fluxo de Caixa'!$A86)</f>
        <v>1000</v>
      </c>
      <c r="D86" s="61">
        <f>SUMIFS('Ctas Pagar'!$G:$G,'Ctas Pagar'!$J:$J,'Fluxo de Caixa'!$D$6,'Ctas Pagar'!$C:$C,'Fluxo de Caixa'!$A86)</f>
        <v>0</v>
      </c>
      <c r="E86" s="61">
        <f>SUMIFS('Ctas Pagar'!$G:$G,'Ctas Pagar'!$M:$M,'Fluxo de Caixa'!$E$6,'Ctas Pagar'!$C:$C,'Fluxo de Caixa'!$A86)</f>
        <v>0</v>
      </c>
      <c r="F86" s="61">
        <f>SUMIFS('Ctas Pagar'!$G:$G,'Ctas Pagar'!$J:$J,'Fluxo de Caixa'!$F$6,'Ctas Pagar'!$C:$C,'Fluxo de Caixa'!$A86)</f>
        <v>0</v>
      </c>
      <c r="G86" s="61">
        <f>SUMIFS('Ctas Pagar'!$G:$G,'Ctas Pagar'!$M:$M,'Fluxo de Caixa'!$G$6,'Ctas Pagar'!$C:$C,'Fluxo de Caixa'!$A86)</f>
        <v>0</v>
      </c>
      <c r="H86" s="61">
        <f>SUMIFS('Ctas Pagar'!$G:$G,'Ctas Pagar'!$J:$J,'Fluxo de Caixa'!$H$6,'Ctas Pagar'!$C:$C,'Fluxo de Caixa'!$A86)</f>
        <v>0</v>
      </c>
      <c r="I86" s="61">
        <f>SUMIFS('Ctas Pagar'!$G:$G,'Ctas Pagar'!$M:$M,'Fluxo de Caixa'!$I$6,'Ctas Pagar'!$C:$C,'Fluxo de Caixa'!$A86)</f>
        <v>0</v>
      </c>
      <c r="J86" s="61">
        <f>SUMIFS('Ctas Pagar'!$G:$G,'Ctas Pagar'!$J:$J,'Fluxo de Caixa'!$J$6,'Ctas Pagar'!$C:$C,'Fluxo de Caixa'!$A86)</f>
        <v>0</v>
      </c>
      <c r="K86" s="61">
        <f>SUMIFS('Ctas Pagar'!$G:$G,'Ctas Pagar'!$M:$M,'Fluxo de Caixa'!$K$6,'Ctas Pagar'!$C:$C,'Fluxo de Caixa'!$A86)</f>
        <v>0</v>
      </c>
      <c r="L86" s="61">
        <f>SUMIFS('Ctas Pagar'!$G:$G,'Ctas Pagar'!$J:$J,'Fluxo de Caixa'!$L$6,'Ctas Pagar'!$C:$C,'Fluxo de Caixa'!$A86)</f>
        <v>0</v>
      </c>
      <c r="M86" s="61">
        <f>SUMIFS('Ctas Pagar'!$G:$G,'Ctas Pagar'!$M:$M,'Fluxo de Caixa'!$M$6,'Ctas Pagar'!$C:$C,'Fluxo de Caixa'!$A86)</f>
        <v>0</v>
      </c>
      <c r="N86" s="61">
        <f>SUMIFS('Ctas Pagar'!$G:$G,'Ctas Pagar'!$J:$J,'Fluxo de Caixa'!$N$6,'Ctas Pagar'!$C:$C,'Fluxo de Caixa'!$A86)</f>
        <v>0</v>
      </c>
      <c r="O86" s="61">
        <f>SUMIFS('Ctas Pagar'!$G:$G,'Ctas Pagar'!$M:$M,'Fluxo de Caixa'!$O$6,'Ctas Pagar'!$C:$C,'Fluxo de Caixa'!$A86)</f>
        <v>0</v>
      </c>
      <c r="P86" s="61">
        <f>SUMIFS('Ctas Pagar'!$G:$G,'Ctas Pagar'!$J:$J,'Fluxo de Caixa'!$P$6,'Ctas Pagar'!$C:$C,'Fluxo de Caixa'!$A86)</f>
        <v>0</v>
      </c>
      <c r="Q86" s="61">
        <f>SUMIFS('Ctas Pagar'!$G:$G,'Ctas Pagar'!$M:$M,'Fluxo de Caixa'!$Q$6,'Ctas Pagar'!$C:$C,'Fluxo de Caixa'!$A86)</f>
        <v>0</v>
      </c>
      <c r="R86" s="61">
        <f>SUMIFS('Ctas Pagar'!$G:$G,'Ctas Pagar'!$J:$J,'Fluxo de Caixa'!$R$6,'Ctas Pagar'!$C:$C,'Fluxo de Caixa'!$A86)</f>
        <v>0</v>
      </c>
      <c r="S86" s="61">
        <f>SUMIFS('Ctas Pagar'!$G:$G,'Ctas Pagar'!$M:$M,'Fluxo de Caixa'!$S$6,'Ctas Pagar'!$C:$C,'Fluxo de Caixa'!$A86)</f>
        <v>0</v>
      </c>
      <c r="T86" s="61">
        <f>SUMIFS('Ctas Pagar'!$G:$G,'Ctas Pagar'!$J:$J,'Fluxo de Caixa'!$T$6,'Ctas Pagar'!$C:$C,'Fluxo de Caixa'!$A86)</f>
        <v>0</v>
      </c>
      <c r="U86" s="61">
        <f>SUMIFS('Ctas Pagar'!$G:$G,'Ctas Pagar'!$M:$M,'Fluxo de Caixa'!$U$6,'Ctas Pagar'!$C:$C,'Fluxo de Caixa'!$A86)</f>
        <v>0</v>
      </c>
      <c r="V86" s="61">
        <f>SUMIFS('Ctas Pagar'!$G:$G,'Ctas Pagar'!$J:$J,'Fluxo de Caixa'!$V$6,'Ctas Pagar'!$C:$C,'Fluxo de Caixa'!$A86)</f>
        <v>0</v>
      </c>
      <c r="W86" s="61">
        <f>SUMIFS('Ctas Pagar'!$G:$G,'Ctas Pagar'!$M:$M,'Fluxo de Caixa'!$W$6,'Ctas Pagar'!$C:$C,'Fluxo de Caixa'!$A86)</f>
        <v>0</v>
      </c>
      <c r="X86" s="61">
        <f>SUMIFS('Ctas Pagar'!$G:$G,'Ctas Pagar'!$J:$J,'Fluxo de Caixa'!$X$6,'Ctas Pagar'!$C:$C,'Fluxo de Caixa'!$A86)</f>
        <v>0</v>
      </c>
      <c r="Y86" s="61">
        <f>SUMIFS('Ctas Pagar'!$G:$G,'Ctas Pagar'!$M:$M,'Fluxo de Caixa'!$Y$6,'Ctas Pagar'!$C:$C,'Fluxo de Caixa'!$A86)</f>
        <v>0</v>
      </c>
      <c r="Z86" s="61">
        <f>SUMIFS('Ctas Pagar'!$G:$G,'Ctas Pagar'!$J:$J,'Fluxo de Caixa'!$Z$6,'Ctas Pagar'!$C:$C,'Fluxo de Caixa'!$A86)</f>
        <v>0</v>
      </c>
      <c r="AA86" s="61">
        <f>SUMIFS('Ctas Pagar'!$G:$G,'Ctas Pagar'!$M:$M,'Fluxo de Caixa'!$AA$6,'Ctas Pagar'!$C:$C,'Fluxo de Caixa'!$A86)</f>
        <v>0</v>
      </c>
      <c r="AB86" s="61">
        <f>SUMIFS('Ctas Pagar'!$G:$G,'Ctas Pagar'!$J:$J,'Fluxo de Caixa'!$AB$6,'Ctas Pagar'!$C:$C,'Fluxo de Caixa'!$A86)</f>
        <v>0</v>
      </c>
      <c r="AC86" s="61">
        <f>SUMIFS('Ctas Pagar'!$G:$G,'Ctas Pagar'!$M:$M,'Fluxo de Caixa'!$AC$6,'Ctas Pagar'!$C:$C,'Fluxo de Caixa'!$A86)</f>
        <v>0</v>
      </c>
      <c r="AD86" s="61">
        <f>SUMIFS('Ctas Pagar'!$G:$G,'Ctas Pagar'!$J:$J,'Fluxo de Caixa'!$AD$6,'Ctas Pagar'!$C:$C,'Fluxo de Caixa'!$A86)</f>
        <v>0</v>
      </c>
      <c r="AE86" s="61">
        <f>SUMIFS('Ctas Pagar'!$G:$G,'Ctas Pagar'!$M:$M,'Fluxo de Caixa'!$AE$6,'Ctas Pagar'!$C:$C,'Fluxo de Caixa'!$A86)</f>
        <v>0</v>
      </c>
      <c r="AF86" s="61">
        <f>SUMIFS('Ctas Pagar'!$G:$G,'Ctas Pagar'!$J:$J,'Fluxo de Caixa'!$AF$6,'Ctas Pagar'!$C:$C,'Fluxo de Caixa'!$A86)</f>
        <v>0</v>
      </c>
      <c r="AG86" s="61">
        <f>SUMIFS('Ctas Pagar'!$G:$G,'Ctas Pagar'!$M:$M,'Fluxo de Caixa'!$AG$6,'Ctas Pagar'!$C:$C,'Fluxo de Caixa'!$A86)</f>
        <v>0</v>
      </c>
      <c r="AH86" s="61">
        <f>SUMIFS('Ctas Pagar'!$G:$G,'Ctas Pagar'!$J:$J,'Fluxo de Caixa'!$AH$6,'Ctas Pagar'!$C:$C,'Fluxo de Caixa'!$A86)</f>
        <v>0</v>
      </c>
      <c r="AI86" s="61">
        <f>SUMIFS('Ctas Pagar'!$G:$G,'Ctas Pagar'!$M:$M,'Fluxo de Caixa'!$AI$6,'Ctas Pagar'!$C:$C,'Fluxo de Caixa'!$A86)</f>
        <v>0</v>
      </c>
      <c r="AJ86" s="61">
        <f>SUMIFS('Ctas Pagar'!$G:$G,'Ctas Pagar'!$J:$J,'Fluxo de Caixa'!$AJ$6,'Ctas Pagar'!$C:$C,'Fluxo de Caixa'!$A86)</f>
        <v>0</v>
      </c>
      <c r="AK86" s="61">
        <f>SUMIFS('Ctas Pagar'!$G:$G,'Ctas Pagar'!$M:$M,'Fluxo de Caixa'!$AK$6,'Ctas Pagar'!$C:$C,'Fluxo de Caixa'!$A86)</f>
        <v>0</v>
      </c>
      <c r="AL86" s="61">
        <f>SUMIFS('Ctas Pagar'!$G:$G,'Ctas Pagar'!$J:$J,'Fluxo de Caixa'!$AL$6,'Ctas Pagar'!$C:$C,'Fluxo de Caixa'!$A86)</f>
        <v>0</v>
      </c>
      <c r="AM86" s="61">
        <f>SUMIFS('Ctas Pagar'!$G:$G,'Ctas Pagar'!$M:$M,'Fluxo de Caixa'!$AM$6,'Ctas Pagar'!$C:$C,'Fluxo de Caixa'!$A86)</f>
        <v>0</v>
      </c>
      <c r="AN86" s="61">
        <f>SUMIFS('Ctas Pagar'!$G:$G,'Ctas Pagar'!$J:$J,'Fluxo de Caixa'!$AN$6,'Ctas Pagar'!$C:$C,'Fluxo de Caixa'!$A86)</f>
        <v>0</v>
      </c>
      <c r="AO86" s="61">
        <f>SUMIFS('Ctas Pagar'!$G:$G,'Ctas Pagar'!$M:$M,'Fluxo de Caixa'!$AO$6,'Ctas Pagar'!$C:$C,'Fluxo de Caixa'!$A86)</f>
        <v>0</v>
      </c>
      <c r="AP86" s="61">
        <f>SUMIFS('Ctas Pagar'!$G:$G,'Ctas Pagar'!$J:$J,'Fluxo de Caixa'!$AP$6,'Ctas Pagar'!$C:$C,'Fluxo de Caixa'!$A86)</f>
        <v>0</v>
      </c>
      <c r="AQ86" s="61">
        <f>SUMIFS('Ctas Pagar'!$G:$G,'Ctas Pagar'!$M:$M,'Fluxo de Caixa'!$AQ$6,'Ctas Pagar'!$C:$C,'Fluxo de Caixa'!$A86)</f>
        <v>0</v>
      </c>
      <c r="AR86" s="61">
        <f>SUMIFS('Ctas Pagar'!$G:$G,'Ctas Pagar'!$J:$J,'Fluxo de Caixa'!$AR$6,'Ctas Pagar'!$C:$C,'Fluxo de Caixa'!$A86)</f>
        <v>0</v>
      </c>
      <c r="AS86" s="61">
        <f>SUMIFS('Ctas Pagar'!$G:$G,'Ctas Pagar'!$M:$M,'Fluxo de Caixa'!$AS$6,'Ctas Pagar'!$C:$C,'Fluxo de Caixa'!$A86)</f>
        <v>0</v>
      </c>
      <c r="AT86" s="61">
        <f>SUMIFS('Ctas Pagar'!$G:$G,'Ctas Pagar'!$J:$J,'Fluxo de Caixa'!$AT$6,'Ctas Pagar'!$C:$C,'Fluxo de Caixa'!$A86)</f>
        <v>0</v>
      </c>
      <c r="AU86" s="61">
        <f>SUMIFS('Ctas Pagar'!$G:$G,'Ctas Pagar'!$M:$M,'Fluxo de Caixa'!$AU$6,'Ctas Pagar'!$C:$C,'Fluxo de Caixa'!$A86)</f>
        <v>0</v>
      </c>
      <c r="AV86" s="61">
        <f>SUMIFS('Ctas Pagar'!$G:$G,'Ctas Pagar'!$J:$J,'Fluxo de Caixa'!$AV$6,'Ctas Pagar'!$C:$C,'Fluxo de Caixa'!$A86)</f>
        <v>0</v>
      </c>
      <c r="AW86" s="61">
        <f>SUMIFS('Ctas Pagar'!$G:$G,'Ctas Pagar'!$M:$M,'Fluxo de Caixa'!$AW$6,'Ctas Pagar'!$C:$C,'Fluxo de Caixa'!$A86)</f>
        <v>0</v>
      </c>
      <c r="AX86" s="61">
        <f>SUMIFS('Ctas Pagar'!$G:$G,'Ctas Pagar'!$J:$J,'Fluxo de Caixa'!$AX$6,'Ctas Pagar'!$C:$C,'Fluxo de Caixa'!$A86)</f>
        <v>0</v>
      </c>
      <c r="AY86" s="61">
        <f>SUMIFS('Ctas Pagar'!$G:$G,'Ctas Pagar'!$M:$M,'Fluxo de Caixa'!$AY$6,'Ctas Pagar'!$C:$C,'Fluxo de Caixa'!$A86)</f>
        <v>0</v>
      </c>
      <c r="AZ86" s="61">
        <f>SUMIFS('Ctas Pagar'!$G:$G,'Ctas Pagar'!$J:$J,'Fluxo de Caixa'!$AZ$6,'Ctas Pagar'!$C:$C,'Fluxo de Caixa'!$A86)</f>
        <v>0</v>
      </c>
      <c r="BA86" s="61">
        <f>SUMIFS('Ctas Pagar'!$G:$G,'Ctas Pagar'!$M:$M,'Fluxo de Caixa'!$BA$6,'Ctas Pagar'!$C:$C,'Fluxo de Caixa'!$A86)</f>
        <v>0</v>
      </c>
      <c r="BB86" s="61">
        <f>SUMIFS('Ctas Pagar'!$G:$G,'Ctas Pagar'!$J:$J,'Fluxo de Caixa'!$BB$6,'Ctas Pagar'!$C:$C,'Fluxo de Caixa'!$A86)</f>
        <v>0</v>
      </c>
      <c r="BC86" s="61">
        <f>SUMIFS('Ctas Pagar'!$G:$G,'Ctas Pagar'!$M:$M,'Fluxo de Caixa'!$BC$6,'Ctas Pagar'!$C:$C,'Fluxo de Caixa'!$A86)</f>
        <v>0</v>
      </c>
      <c r="BD86" s="61">
        <f>SUMIFS('Ctas Pagar'!$G:$G,'Ctas Pagar'!$J:$J,'Fluxo de Caixa'!$BD$6,'Ctas Pagar'!$C:$C,'Fluxo de Caixa'!$A86)</f>
        <v>0</v>
      </c>
      <c r="BE86" s="61">
        <f>SUMIFS('Ctas Pagar'!$G:$G,'Ctas Pagar'!$M:$M,'Fluxo de Caixa'!$BE$6,'Ctas Pagar'!$C:$C,'Fluxo de Caixa'!$A86)</f>
        <v>0</v>
      </c>
      <c r="BF86" s="61">
        <f>SUMIFS('Ctas Pagar'!$G:$G,'Ctas Pagar'!$J:$J,'Fluxo de Caixa'!$BF$6,'Ctas Pagar'!$C:$C,'Fluxo de Caixa'!$A86)</f>
        <v>0</v>
      </c>
      <c r="BG86" s="61">
        <f>SUMIFS('Ctas Pagar'!$G:$G,'Ctas Pagar'!$M:$M,'Fluxo de Caixa'!$BG$6,'Ctas Pagar'!$C:$C,'Fluxo de Caixa'!$A86)</f>
        <v>0</v>
      </c>
      <c r="BH86" s="61">
        <f>SUMIFS('Ctas Pagar'!$G:$G,'Ctas Pagar'!$J:$J,'Fluxo de Caixa'!$BH$6,'Ctas Pagar'!$C:$C,'Fluxo de Caixa'!$A86)</f>
        <v>0</v>
      </c>
      <c r="BI86" s="61">
        <f>SUMIFS('Ctas Pagar'!$G:$G,'Ctas Pagar'!$M:$M,'Fluxo de Caixa'!$BI$6,'Ctas Pagar'!$C:$C,'Fluxo de Caixa'!$A86)</f>
        <v>0</v>
      </c>
      <c r="BJ86" s="61">
        <f>SUMIFS('Ctas Pagar'!$G:$G,'Ctas Pagar'!$J:$J,'Fluxo de Caixa'!$BJ$6,'Ctas Pagar'!$C:$C,'Fluxo de Caixa'!$A86)</f>
        <v>0</v>
      </c>
      <c r="BK86" s="61">
        <f>SUMIFS('Ctas Pagar'!$G:$G,'Ctas Pagar'!$M:$M,'Fluxo de Caixa'!$BK$6,'Ctas Pagar'!$C:$C,'Fluxo de Caixa'!$A86)</f>
        <v>0</v>
      </c>
      <c r="BL86" s="61">
        <f>SUMIFS('Ctas Pagar'!$G:$G,'Ctas Pagar'!$J:$J,'Fluxo de Caixa'!$BL$6,'Ctas Pagar'!$C:$C,'Fluxo de Caixa'!$A86)</f>
        <v>0</v>
      </c>
      <c r="BM86" s="61">
        <f>SUMIFS('Ctas Pagar'!$G:$G,'Ctas Pagar'!$M:$M,'Fluxo de Caixa'!$BM$6,'Ctas Pagar'!$C:$C,'Fluxo de Caixa'!$A86)</f>
        <v>0</v>
      </c>
      <c r="BN86" s="71"/>
      <c r="BO86" s="71"/>
      <c r="BP86" s="71"/>
      <c r="BQ86" s="71"/>
      <c r="BR86" s="71"/>
    </row>
    <row r="87" spans="1:70">
      <c r="A87" s="29" t="str">
        <f>'Plano de Contas'!A100</f>
        <v>5.4.6 Servidor, Data Center</v>
      </c>
      <c r="B87" s="60">
        <f>SUMIFS('Ctas Pagar'!$G:$G,'Ctas Pagar'!$J:$J,'Fluxo de Caixa'!$B$6,'Ctas Pagar'!$C:$C,'Fluxo de Caixa'!$A87)</f>
        <v>1000</v>
      </c>
      <c r="C87" s="61">
        <f>SUMIFS('Ctas Pagar'!$G:$G,'Ctas Pagar'!$M:$M,'Fluxo de Caixa'!$C$6,'Ctas Pagar'!$C:$C,'Fluxo de Caixa'!$A87)</f>
        <v>1000</v>
      </c>
      <c r="D87" s="61">
        <f>SUMIFS('Ctas Pagar'!$G:$G,'Ctas Pagar'!$J:$J,'Fluxo de Caixa'!$D$6,'Ctas Pagar'!$C:$C,'Fluxo de Caixa'!$A87)</f>
        <v>0</v>
      </c>
      <c r="E87" s="61">
        <f>SUMIFS('Ctas Pagar'!$G:$G,'Ctas Pagar'!$M:$M,'Fluxo de Caixa'!$E$6,'Ctas Pagar'!$C:$C,'Fluxo de Caixa'!$A87)</f>
        <v>0</v>
      </c>
      <c r="F87" s="61">
        <f>SUMIFS('Ctas Pagar'!$G:$G,'Ctas Pagar'!$J:$J,'Fluxo de Caixa'!$F$6,'Ctas Pagar'!$C:$C,'Fluxo de Caixa'!$A87)</f>
        <v>0</v>
      </c>
      <c r="G87" s="61">
        <f>SUMIFS('Ctas Pagar'!$G:$G,'Ctas Pagar'!$M:$M,'Fluxo de Caixa'!$G$6,'Ctas Pagar'!$C:$C,'Fluxo de Caixa'!$A87)</f>
        <v>0</v>
      </c>
      <c r="H87" s="61">
        <f>SUMIFS('Ctas Pagar'!$G:$G,'Ctas Pagar'!$J:$J,'Fluxo de Caixa'!$H$6,'Ctas Pagar'!$C:$C,'Fluxo de Caixa'!$A87)</f>
        <v>0</v>
      </c>
      <c r="I87" s="61">
        <f>SUMIFS('Ctas Pagar'!$G:$G,'Ctas Pagar'!$M:$M,'Fluxo de Caixa'!$I$6,'Ctas Pagar'!$C:$C,'Fluxo de Caixa'!$A87)</f>
        <v>0</v>
      </c>
      <c r="J87" s="61">
        <f>SUMIFS('Ctas Pagar'!$G:$G,'Ctas Pagar'!$J:$J,'Fluxo de Caixa'!$J$6,'Ctas Pagar'!$C:$C,'Fluxo de Caixa'!$A87)</f>
        <v>0</v>
      </c>
      <c r="K87" s="61">
        <f>SUMIFS('Ctas Pagar'!$G:$G,'Ctas Pagar'!$M:$M,'Fluxo de Caixa'!$K$6,'Ctas Pagar'!$C:$C,'Fluxo de Caixa'!$A87)</f>
        <v>0</v>
      </c>
      <c r="L87" s="61">
        <f>SUMIFS('Ctas Pagar'!$G:$G,'Ctas Pagar'!$J:$J,'Fluxo de Caixa'!$L$6,'Ctas Pagar'!$C:$C,'Fluxo de Caixa'!$A87)</f>
        <v>0</v>
      </c>
      <c r="M87" s="61">
        <f>SUMIFS('Ctas Pagar'!$G:$G,'Ctas Pagar'!$M:$M,'Fluxo de Caixa'!$M$6,'Ctas Pagar'!$C:$C,'Fluxo de Caixa'!$A87)</f>
        <v>0</v>
      </c>
      <c r="N87" s="61">
        <f>SUMIFS('Ctas Pagar'!$G:$G,'Ctas Pagar'!$J:$J,'Fluxo de Caixa'!$N$6,'Ctas Pagar'!$C:$C,'Fluxo de Caixa'!$A87)</f>
        <v>0</v>
      </c>
      <c r="O87" s="61">
        <f>SUMIFS('Ctas Pagar'!$G:$G,'Ctas Pagar'!$M:$M,'Fluxo de Caixa'!$O$6,'Ctas Pagar'!$C:$C,'Fluxo de Caixa'!$A87)</f>
        <v>0</v>
      </c>
      <c r="P87" s="61">
        <f>SUMIFS('Ctas Pagar'!$G:$G,'Ctas Pagar'!$J:$J,'Fluxo de Caixa'!$P$6,'Ctas Pagar'!$C:$C,'Fluxo de Caixa'!$A87)</f>
        <v>0</v>
      </c>
      <c r="Q87" s="61">
        <f>SUMIFS('Ctas Pagar'!$G:$G,'Ctas Pagar'!$M:$M,'Fluxo de Caixa'!$Q$6,'Ctas Pagar'!$C:$C,'Fluxo de Caixa'!$A87)</f>
        <v>0</v>
      </c>
      <c r="R87" s="61">
        <f>SUMIFS('Ctas Pagar'!$G:$G,'Ctas Pagar'!$J:$J,'Fluxo de Caixa'!$R$6,'Ctas Pagar'!$C:$C,'Fluxo de Caixa'!$A87)</f>
        <v>0</v>
      </c>
      <c r="S87" s="61">
        <f>SUMIFS('Ctas Pagar'!$G:$G,'Ctas Pagar'!$M:$M,'Fluxo de Caixa'!$S$6,'Ctas Pagar'!$C:$C,'Fluxo de Caixa'!$A87)</f>
        <v>0</v>
      </c>
      <c r="T87" s="61">
        <f>SUMIFS('Ctas Pagar'!$G:$G,'Ctas Pagar'!$J:$J,'Fluxo de Caixa'!$T$6,'Ctas Pagar'!$C:$C,'Fluxo de Caixa'!$A87)</f>
        <v>0</v>
      </c>
      <c r="U87" s="61">
        <f>SUMIFS('Ctas Pagar'!$G:$G,'Ctas Pagar'!$M:$M,'Fluxo de Caixa'!$U$6,'Ctas Pagar'!$C:$C,'Fluxo de Caixa'!$A87)</f>
        <v>0</v>
      </c>
      <c r="V87" s="61">
        <f>SUMIFS('Ctas Pagar'!$G:$G,'Ctas Pagar'!$J:$J,'Fluxo de Caixa'!$V$6,'Ctas Pagar'!$C:$C,'Fluxo de Caixa'!$A87)</f>
        <v>0</v>
      </c>
      <c r="W87" s="61">
        <f>SUMIFS('Ctas Pagar'!$G:$G,'Ctas Pagar'!$M:$M,'Fluxo de Caixa'!$W$6,'Ctas Pagar'!$C:$C,'Fluxo de Caixa'!$A87)</f>
        <v>0</v>
      </c>
      <c r="X87" s="61">
        <f>SUMIFS('Ctas Pagar'!$G:$G,'Ctas Pagar'!$J:$J,'Fluxo de Caixa'!$X$6,'Ctas Pagar'!$C:$C,'Fluxo de Caixa'!$A87)</f>
        <v>0</v>
      </c>
      <c r="Y87" s="61">
        <f>SUMIFS('Ctas Pagar'!$G:$G,'Ctas Pagar'!$M:$M,'Fluxo de Caixa'!$Y$6,'Ctas Pagar'!$C:$C,'Fluxo de Caixa'!$A87)</f>
        <v>0</v>
      </c>
      <c r="Z87" s="61">
        <f>SUMIFS('Ctas Pagar'!$G:$G,'Ctas Pagar'!$J:$J,'Fluxo de Caixa'!$Z$6,'Ctas Pagar'!$C:$C,'Fluxo de Caixa'!$A87)</f>
        <v>0</v>
      </c>
      <c r="AA87" s="61">
        <f>SUMIFS('Ctas Pagar'!$G:$G,'Ctas Pagar'!$M:$M,'Fluxo de Caixa'!$AA$6,'Ctas Pagar'!$C:$C,'Fluxo de Caixa'!$A87)</f>
        <v>0</v>
      </c>
      <c r="AB87" s="61">
        <f>SUMIFS('Ctas Pagar'!$G:$G,'Ctas Pagar'!$J:$J,'Fluxo de Caixa'!$AB$6,'Ctas Pagar'!$C:$C,'Fluxo de Caixa'!$A87)</f>
        <v>0</v>
      </c>
      <c r="AC87" s="61">
        <f>SUMIFS('Ctas Pagar'!$G:$G,'Ctas Pagar'!$M:$M,'Fluxo de Caixa'!$AC$6,'Ctas Pagar'!$C:$C,'Fluxo de Caixa'!$A87)</f>
        <v>0</v>
      </c>
      <c r="AD87" s="61">
        <f>SUMIFS('Ctas Pagar'!$G:$G,'Ctas Pagar'!$J:$J,'Fluxo de Caixa'!$AD$6,'Ctas Pagar'!$C:$C,'Fluxo de Caixa'!$A87)</f>
        <v>0</v>
      </c>
      <c r="AE87" s="61">
        <f>SUMIFS('Ctas Pagar'!$G:$G,'Ctas Pagar'!$M:$M,'Fluxo de Caixa'!$AE$6,'Ctas Pagar'!$C:$C,'Fluxo de Caixa'!$A87)</f>
        <v>0</v>
      </c>
      <c r="AF87" s="61">
        <f>SUMIFS('Ctas Pagar'!$G:$G,'Ctas Pagar'!$J:$J,'Fluxo de Caixa'!$AF$6,'Ctas Pagar'!$C:$C,'Fluxo de Caixa'!$A87)</f>
        <v>0</v>
      </c>
      <c r="AG87" s="61">
        <f>SUMIFS('Ctas Pagar'!$G:$G,'Ctas Pagar'!$M:$M,'Fluxo de Caixa'!$AG$6,'Ctas Pagar'!$C:$C,'Fluxo de Caixa'!$A87)</f>
        <v>0</v>
      </c>
      <c r="AH87" s="61">
        <f>SUMIFS('Ctas Pagar'!$G:$G,'Ctas Pagar'!$J:$J,'Fluxo de Caixa'!$AH$6,'Ctas Pagar'!$C:$C,'Fluxo de Caixa'!$A87)</f>
        <v>0</v>
      </c>
      <c r="AI87" s="61">
        <f>SUMIFS('Ctas Pagar'!$G:$G,'Ctas Pagar'!$M:$M,'Fluxo de Caixa'!$AI$6,'Ctas Pagar'!$C:$C,'Fluxo de Caixa'!$A87)</f>
        <v>0</v>
      </c>
      <c r="AJ87" s="61">
        <f>SUMIFS('Ctas Pagar'!$G:$G,'Ctas Pagar'!$J:$J,'Fluxo de Caixa'!$AJ$6,'Ctas Pagar'!$C:$C,'Fluxo de Caixa'!$A87)</f>
        <v>0</v>
      </c>
      <c r="AK87" s="61">
        <f>SUMIFS('Ctas Pagar'!$G:$G,'Ctas Pagar'!$M:$M,'Fluxo de Caixa'!$AK$6,'Ctas Pagar'!$C:$C,'Fluxo de Caixa'!$A87)</f>
        <v>0</v>
      </c>
      <c r="AL87" s="61">
        <f>SUMIFS('Ctas Pagar'!$G:$G,'Ctas Pagar'!$J:$J,'Fluxo de Caixa'!$AL$6,'Ctas Pagar'!$C:$C,'Fluxo de Caixa'!$A87)</f>
        <v>0</v>
      </c>
      <c r="AM87" s="61">
        <f>SUMIFS('Ctas Pagar'!$G:$G,'Ctas Pagar'!$M:$M,'Fluxo de Caixa'!$AM$6,'Ctas Pagar'!$C:$C,'Fluxo de Caixa'!$A87)</f>
        <v>0</v>
      </c>
      <c r="AN87" s="61">
        <f>SUMIFS('Ctas Pagar'!$G:$G,'Ctas Pagar'!$J:$J,'Fluxo de Caixa'!$AN$6,'Ctas Pagar'!$C:$C,'Fluxo de Caixa'!$A87)</f>
        <v>0</v>
      </c>
      <c r="AO87" s="61">
        <f>SUMIFS('Ctas Pagar'!$G:$G,'Ctas Pagar'!$M:$M,'Fluxo de Caixa'!$AO$6,'Ctas Pagar'!$C:$C,'Fluxo de Caixa'!$A87)</f>
        <v>0</v>
      </c>
      <c r="AP87" s="61">
        <f>SUMIFS('Ctas Pagar'!$G:$G,'Ctas Pagar'!$J:$J,'Fluxo de Caixa'!$AP$6,'Ctas Pagar'!$C:$C,'Fluxo de Caixa'!$A87)</f>
        <v>0</v>
      </c>
      <c r="AQ87" s="61">
        <f>SUMIFS('Ctas Pagar'!$G:$G,'Ctas Pagar'!$M:$M,'Fluxo de Caixa'!$AQ$6,'Ctas Pagar'!$C:$C,'Fluxo de Caixa'!$A87)</f>
        <v>0</v>
      </c>
      <c r="AR87" s="61">
        <f>SUMIFS('Ctas Pagar'!$G:$G,'Ctas Pagar'!$J:$J,'Fluxo de Caixa'!$AR$6,'Ctas Pagar'!$C:$C,'Fluxo de Caixa'!$A87)</f>
        <v>0</v>
      </c>
      <c r="AS87" s="61">
        <f>SUMIFS('Ctas Pagar'!$G:$G,'Ctas Pagar'!$M:$M,'Fluxo de Caixa'!$AS$6,'Ctas Pagar'!$C:$C,'Fluxo de Caixa'!$A87)</f>
        <v>0</v>
      </c>
      <c r="AT87" s="61">
        <f>SUMIFS('Ctas Pagar'!$G:$G,'Ctas Pagar'!$J:$J,'Fluxo de Caixa'!$AT$6,'Ctas Pagar'!$C:$C,'Fluxo de Caixa'!$A87)</f>
        <v>0</v>
      </c>
      <c r="AU87" s="61">
        <f>SUMIFS('Ctas Pagar'!$G:$G,'Ctas Pagar'!$M:$M,'Fluxo de Caixa'!$AU$6,'Ctas Pagar'!$C:$C,'Fluxo de Caixa'!$A87)</f>
        <v>0</v>
      </c>
      <c r="AV87" s="61">
        <f>SUMIFS('Ctas Pagar'!$G:$G,'Ctas Pagar'!$J:$J,'Fluxo de Caixa'!$AV$6,'Ctas Pagar'!$C:$C,'Fluxo de Caixa'!$A87)</f>
        <v>0</v>
      </c>
      <c r="AW87" s="61">
        <f>SUMIFS('Ctas Pagar'!$G:$G,'Ctas Pagar'!$M:$M,'Fluxo de Caixa'!$AW$6,'Ctas Pagar'!$C:$C,'Fluxo de Caixa'!$A87)</f>
        <v>0</v>
      </c>
      <c r="AX87" s="61">
        <f>SUMIFS('Ctas Pagar'!$G:$G,'Ctas Pagar'!$J:$J,'Fluxo de Caixa'!$AX$6,'Ctas Pagar'!$C:$C,'Fluxo de Caixa'!$A87)</f>
        <v>0</v>
      </c>
      <c r="AY87" s="61">
        <f>SUMIFS('Ctas Pagar'!$G:$G,'Ctas Pagar'!$M:$M,'Fluxo de Caixa'!$AY$6,'Ctas Pagar'!$C:$C,'Fluxo de Caixa'!$A87)</f>
        <v>0</v>
      </c>
      <c r="AZ87" s="61">
        <f>SUMIFS('Ctas Pagar'!$G:$G,'Ctas Pagar'!$J:$J,'Fluxo de Caixa'!$AZ$6,'Ctas Pagar'!$C:$C,'Fluxo de Caixa'!$A87)</f>
        <v>0</v>
      </c>
      <c r="BA87" s="61">
        <f>SUMIFS('Ctas Pagar'!$G:$G,'Ctas Pagar'!$M:$M,'Fluxo de Caixa'!$BA$6,'Ctas Pagar'!$C:$C,'Fluxo de Caixa'!$A87)</f>
        <v>0</v>
      </c>
      <c r="BB87" s="61">
        <f>SUMIFS('Ctas Pagar'!$G:$G,'Ctas Pagar'!$J:$J,'Fluxo de Caixa'!$BB$6,'Ctas Pagar'!$C:$C,'Fluxo de Caixa'!$A87)</f>
        <v>0</v>
      </c>
      <c r="BC87" s="61">
        <f>SUMIFS('Ctas Pagar'!$G:$G,'Ctas Pagar'!$M:$M,'Fluxo de Caixa'!$BC$6,'Ctas Pagar'!$C:$C,'Fluxo de Caixa'!$A87)</f>
        <v>0</v>
      </c>
      <c r="BD87" s="61">
        <f>SUMIFS('Ctas Pagar'!$G:$G,'Ctas Pagar'!$J:$J,'Fluxo de Caixa'!$BD$6,'Ctas Pagar'!$C:$C,'Fluxo de Caixa'!$A87)</f>
        <v>0</v>
      </c>
      <c r="BE87" s="61">
        <f>SUMIFS('Ctas Pagar'!$G:$G,'Ctas Pagar'!$M:$M,'Fluxo de Caixa'!$BE$6,'Ctas Pagar'!$C:$C,'Fluxo de Caixa'!$A87)</f>
        <v>0</v>
      </c>
      <c r="BF87" s="61">
        <f>SUMIFS('Ctas Pagar'!$G:$G,'Ctas Pagar'!$J:$J,'Fluxo de Caixa'!$BF$6,'Ctas Pagar'!$C:$C,'Fluxo de Caixa'!$A87)</f>
        <v>0</v>
      </c>
      <c r="BG87" s="61">
        <f>SUMIFS('Ctas Pagar'!$G:$G,'Ctas Pagar'!$M:$M,'Fluxo de Caixa'!$BG$6,'Ctas Pagar'!$C:$C,'Fluxo de Caixa'!$A87)</f>
        <v>0</v>
      </c>
      <c r="BH87" s="61">
        <f>SUMIFS('Ctas Pagar'!$G:$G,'Ctas Pagar'!$J:$J,'Fluxo de Caixa'!$BH$6,'Ctas Pagar'!$C:$C,'Fluxo de Caixa'!$A87)</f>
        <v>0</v>
      </c>
      <c r="BI87" s="61">
        <f>SUMIFS('Ctas Pagar'!$G:$G,'Ctas Pagar'!$M:$M,'Fluxo de Caixa'!$BI$6,'Ctas Pagar'!$C:$C,'Fluxo de Caixa'!$A87)</f>
        <v>0</v>
      </c>
      <c r="BJ87" s="61">
        <f>SUMIFS('Ctas Pagar'!$G:$G,'Ctas Pagar'!$J:$J,'Fluxo de Caixa'!$BJ$6,'Ctas Pagar'!$C:$C,'Fluxo de Caixa'!$A87)</f>
        <v>0</v>
      </c>
      <c r="BK87" s="61">
        <f>SUMIFS('Ctas Pagar'!$G:$G,'Ctas Pagar'!$M:$M,'Fluxo de Caixa'!$BK$6,'Ctas Pagar'!$C:$C,'Fluxo de Caixa'!$A87)</f>
        <v>0</v>
      </c>
      <c r="BL87" s="61">
        <f>SUMIFS('Ctas Pagar'!$G:$G,'Ctas Pagar'!$J:$J,'Fluxo de Caixa'!$BL$6,'Ctas Pagar'!$C:$C,'Fluxo de Caixa'!$A87)</f>
        <v>0</v>
      </c>
      <c r="BM87" s="61">
        <f>SUMIFS('Ctas Pagar'!$G:$G,'Ctas Pagar'!$M:$M,'Fluxo de Caixa'!$BM$6,'Ctas Pagar'!$C:$C,'Fluxo de Caixa'!$A87)</f>
        <v>0</v>
      </c>
      <c r="BN87" s="71"/>
      <c r="BO87" s="71"/>
      <c r="BP87" s="71"/>
      <c r="BQ87" s="71"/>
      <c r="BR87" s="71"/>
    </row>
    <row r="88" spans="1:70">
      <c r="A88" s="29" t="str">
        <f>'Plano de Contas'!A101</f>
        <v>5.4.99 – Outras Despesas com Serviços de Terceiros</v>
      </c>
      <c r="B88" s="60">
        <f>SUMIFS('Ctas Pagar'!$G:$G,'Ctas Pagar'!$J:$J,'Fluxo de Caixa'!$B$6,'Ctas Pagar'!$C:$C,'Fluxo de Caixa'!$A88)</f>
        <v>1000</v>
      </c>
      <c r="C88" s="61">
        <f>SUMIFS('Ctas Pagar'!$G:$G,'Ctas Pagar'!$M:$M,'Fluxo de Caixa'!$C$6,'Ctas Pagar'!$C:$C,'Fluxo de Caixa'!$A88)</f>
        <v>1000</v>
      </c>
      <c r="D88" s="61">
        <f>SUMIFS('Ctas Pagar'!$G:$G,'Ctas Pagar'!$J:$J,'Fluxo de Caixa'!$D$6,'Ctas Pagar'!$C:$C,'Fluxo de Caixa'!$A88)</f>
        <v>0</v>
      </c>
      <c r="E88" s="61">
        <f>SUMIFS('Ctas Pagar'!$G:$G,'Ctas Pagar'!$M:$M,'Fluxo de Caixa'!$E$6,'Ctas Pagar'!$C:$C,'Fluxo de Caixa'!$A88)</f>
        <v>0</v>
      </c>
      <c r="F88" s="61">
        <f>SUMIFS('Ctas Pagar'!$G:$G,'Ctas Pagar'!$J:$J,'Fluxo de Caixa'!$F$6,'Ctas Pagar'!$C:$C,'Fluxo de Caixa'!$A88)</f>
        <v>0</v>
      </c>
      <c r="G88" s="61">
        <f>SUMIFS('Ctas Pagar'!$G:$G,'Ctas Pagar'!$M:$M,'Fluxo de Caixa'!$G$6,'Ctas Pagar'!$C:$C,'Fluxo de Caixa'!$A88)</f>
        <v>0</v>
      </c>
      <c r="H88" s="61">
        <f>SUMIFS('Ctas Pagar'!$G:$G,'Ctas Pagar'!$J:$J,'Fluxo de Caixa'!$H$6,'Ctas Pagar'!$C:$C,'Fluxo de Caixa'!$A88)</f>
        <v>0</v>
      </c>
      <c r="I88" s="61">
        <f>SUMIFS('Ctas Pagar'!$G:$G,'Ctas Pagar'!$M:$M,'Fluxo de Caixa'!$I$6,'Ctas Pagar'!$C:$C,'Fluxo de Caixa'!$A88)</f>
        <v>0</v>
      </c>
      <c r="J88" s="61">
        <f>SUMIFS('Ctas Pagar'!$G:$G,'Ctas Pagar'!$J:$J,'Fluxo de Caixa'!$J$6,'Ctas Pagar'!$C:$C,'Fluxo de Caixa'!$A88)</f>
        <v>0</v>
      </c>
      <c r="K88" s="61">
        <f>SUMIFS('Ctas Pagar'!$G:$G,'Ctas Pagar'!$M:$M,'Fluxo de Caixa'!$K$6,'Ctas Pagar'!$C:$C,'Fluxo de Caixa'!$A88)</f>
        <v>0</v>
      </c>
      <c r="L88" s="61">
        <f>SUMIFS('Ctas Pagar'!$G:$G,'Ctas Pagar'!$J:$J,'Fluxo de Caixa'!$L$6,'Ctas Pagar'!$C:$C,'Fluxo de Caixa'!$A88)</f>
        <v>0</v>
      </c>
      <c r="M88" s="61">
        <f>SUMIFS('Ctas Pagar'!$G:$G,'Ctas Pagar'!$M:$M,'Fluxo de Caixa'!$M$6,'Ctas Pagar'!$C:$C,'Fluxo de Caixa'!$A88)</f>
        <v>0</v>
      </c>
      <c r="N88" s="61">
        <f>SUMIFS('Ctas Pagar'!$G:$G,'Ctas Pagar'!$J:$J,'Fluxo de Caixa'!$N$6,'Ctas Pagar'!$C:$C,'Fluxo de Caixa'!$A88)</f>
        <v>0</v>
      </c>
      <c r="O88" s="61">
        <f>SUMIFS('Ctas Pagar'!$G:$G,'Ctas Pagar'!$M:$M,'Fluxo de Caixa'!$O$6,'Ctas Pagar'!$C:$C,'Fluxo de Caixa'!$A88)</f>
        <v>0</v>
      </c>
      <c r="P88" s="61">
        <f>SUMIFS('Ctas Pagar'!$G:$G,'Ctas Pagar'!$J:$J,'Fluxo de Caixa'!$P$6,'Ctas Pagar'!$C:$C,'Fluxo de Caixa'!$A88)</f>
        <v>0</v>
      </c>
      <c r="Q88" s="61">
        <f>SUMIFS('Ctas Pagar'!$G:$G,'Ctas Pagar'!$M:$M,'Fluxo de Caixa'!$Q$6,'Ctas Pagar'!$C:$C,'Fluxo de Caixa'!$A88)</f>
        <v>0</v>
      </c>
      <c r="R88" s="61">
        <f>SUMIFS('Ctas Pagar'!$G:$G,'Ctas Pagar'!$J:$J,'Fluxo de Caixa'!$R$6,'Ctas Pagar'!$C:$C,'Fluxo de Caixa'!$A88)</f>
        <v>0</v>
      </c>
      <c r="S88" s="61">
        <f>SUMIFS('Ctas Pagar'!$G:$G,'Ctas Pagar'!$M:$M,'Fluxo de Caixa'!$S$6,'Ctas Pagar'!$C:$C,'Fluxo de Caixa'!$A88)</f>
        <v>0</v>
      </c>
      <c r="T88" s="61">
        <f>SUMIFS('Ctas Pagar'!$G:$G,'Ctas Pagar'!$J:$J,'Fluxo de Caixa'!$T$6,'Ctas Pagar'!$C:$C,'Fluxo de Caixa'!$A88)</f>
        <v>0</v>
      </c>
      <c r="U88" s="61">
        <f>SUMIFS('Ctas Pagar'!$G:$G,'Ctas Pagar'!$M:$M,'Fluxo de Caixa'!$U$6,'Ctas Pagar'!$C:$C,'Fluxo de Caixa'!$A88)</f>
        <v>0</v>
      </c>
      <c r="V88" s="61">
        <f>SUMIFS('Ctas Pagar'!$G:$G,'Ctas Pagar'!$J:$J,'Fluxo de Caixa'!$V$6,'Ctas Pagar'!$C:$C,'Fluxo de Caixa'!$A88)</f>
        <v>0</v>
      </c>
      <c r="W88" s="61">
        <f>SUMIFS('Ctas Pagar'!$G:$G,'Ctas Pagar'!$M:$M,'Fluxo de Caixa'!$W$6,'Ctas Pagar'!$C:$C,'Fluxo de Caixa'!$A88)</f>
        <v>0</v>
      </c>
      <c r="X88" s="61">
        <f>SUMIFS('Ctas Pagar'!$G:$G,'Ctas Pagar'!$J:$J,'Fluxo de Caixa'!$X$6,'Ctas Pagar'!$C:$C,'Fluxo de Caixa'!$A88)</f>
        <v>0</v>
      </c>
      <c r="Y88" s="61">
        <f>SUMIFS('Ctas Pagar'!$G:$G,'Ctas Pagar'!$M:$M,'Fluxo de Caixa'!$Y$6,'Ctas Pagar'!$C:$C,'Fluxo de Caixa'!$A88)</f>
        <v>0</v>
      </c>
      <c r="Z88" s="61">
        <f>SUMIFS('Ctas Pagar'!$G:$G,'Ctas Pagar'!$J:$J,'Fluxo de Caixa'!$Z$6,'Ctas Pagar'!$C:$C,'Fluxo de Caixa'!$A88)</f>
        <v>0</v>
      </c>
      <c r="AA88" s="61">
        <f>SUMIFS('Ctas Pagar'!$G:$G,'Ctas Pagar'!$M:$M,'Fluxo de Caixa'!$AA$6,'Ctas Pagar'!$C:$C,'Fluxo de Caixa'!$A88)</f>
        <v>0</v>
      </c>
      <c r="AB88" s="61">
        <f>SUMIFS('Ctas Pagar'!$G:$G,'Ctas Pagar'!$J:$J,'Fluxo de Caixa'!$AB$6,'Ctas Pagar'!$C:$C,'Fluxo de Caixa'!$A88)</f>
        <v>0</v>
      </c>
      <c r="AC88" s="61">
        <f>SUMIFS('Ctas Pagar'!$G:$G,'Ctas Pagar'!$M:$M,'Fluxo de Caixa'!$AC$6,'Ctas Pagar'!$C:$C,'Fluxo de Caixa'!$A88)</f>
        <v>0</v>
      </c>
      <c r="AD88" s="61">
        <f>SUMIFS('Ctas Pagar'!$G:$G,'Ctas Pagar'!$J:$J,'Fluxo de Caixa'!$AD$6,'Ctas Pagar'!$C:$C,'Fluxo de Caixa'!$A88)</f>
        <v>0</v>
      </c>
      <c r="AE88" s="61">
        <f>SUMIFS('Ctas Pagar'!$G:$G,'Ctas Pagar'!$M:$M,'Fluxo de Caixa'!$AE$6,'Ctas Pagar'!$C:$C,'Fluxo de Caixa'!$A88)</f>
        <v>0</v>
      </c>
      <c r="AF88" s="61">
        <f>SUMIFS('Ctas Pagar'!$G:$G,'Ctas Pagar'!$J:$J,'Fluxo de Caixa'!$AF$6,'Ctas Pagar'!$C:$C,'Fluxo de Caixa'!$A88)</f>
        <v>0</v>
      </c>
      <c r="AG88" s="61">
        <f>SUMIFS('Ctas Pagar'!$G:$G,'Ctas Pagar'!$M:$M,'Fluxo de Caixa'!$AG$6,'Ctas Pagar'!$C:$C,'Fluxo de Caixa'!$A88)</f>
        <v>0</v>
      </c>
      <c r="AH88" s="61">
        <f>SUMIFS('Ctas Pagar'!$G:$G,'Ctas Pagar'!$J:$J,'Fluxo de Caixa'!$AH$6,'Ctas Pagar'!$C:$C,'Fluxo de Caixa'!$A88)</f>
        <v>0</v>
      </c>
      <c r="AI88" s="61">
        <f>SUMIFS('Ctas Pagar'!$G:$G,'Ctas Pagar'!$M:$M,'Fluxo de Caixa'!$AI$6,'Ctas Pagar'!$C:$C,'Fluxo de Caixa'!$A88)</f>
        <v>0</v>
      </c>
      <c r="AJ88" s="61">
        <f>SUMIFS('Ctas Pagar'!$G:$G,'Ctas Pagar'!$J:$J,'Fluxo de Caixa'!$AJ$6,'Ctas Pagar'!$C:$C,'Fluxo de Caixa'!$A88)</f>
        <v>0</v>
      </c>
      <c r="AK88" s="61">
        <f>SUMIFS('Ctas Pagar'!$G:$G,'Ctas Pagar'!$M:$M,'Fluxo de Caixa'!$AK$6,'Ctas Pagar'!$C:$C,'Fluxo de Caixa'!$A88)</f>
        <v>0</v>
      </c>
      <c r="AL88" s="61">
        <f>SUMIFS('Ctas Pagar'!$G:$G,'Ctas Pagar'!$J:$J,'Fluxo de Caixa'!$AL$6,'Ctas Pagar'!$C:$C,'Fluxo de Caixa'!$A88)</f>
        <v>0</v>
      </c>
      <c r="AM88" s="61">
        <f>SUMIFS('Ctas Pagar'!$G:$G,'Ctas Pagar'!$M:$M,'Fluxo de Caixa'!$AM$6,'Ctas Pagar'!$C:$C,'Fluxo de Caixa'!$A88)</f>
        <v>0</v>
      </c>
      <c r="AN88" s="61">
        <f>SUMIFS('Ctas Pagar'!$G:$G,'Ctas Pagar'!$J:$J,'Fluxo de Caixa'!$AN$6,'Ctas Pagar'!$C:$C,'Fluxo de Caixa'!$A88)</f>
        <v>0</v>
      </c>
      <c r="AO88" s="61">
        <f>SUMIFS('Ctas Pagar'!$G:$G,'Ctas Pagar'!$M:$M,'Fluxo de Caixa'!$AO$6,'Ctas Pagar'!$C:$C,'Fluxo de Caixa'!$A88)</f>
        <v>0</v>
      </c>
      <c r="AP88" s="61">
        <f>SUMIFS('Ctas Pagar'!$G:$G,'Ctas Pagar'!$J:$J,'Fluxo de Caixa'!$AP$6,'Ctas Pagar'!$C:$C,'Fluxo de Caixa'!$A88)</f>
        <v>0</v>
      </c>
      <c r="AQ88" s="61">
        <f>SUMIFS('Ctas Pagar'!$G:$G,'Ctas Pagar'!$M:$M,'Fluxo de Caixa'!$AQ$6,'Ctas Pagar'!$C:$C,'Fluxo de Caixa'!$A88)</f>
        <v>0</v>
      </c>
      <c r="AR88" s="61">
        <f>SUMIFS('Ctas Pagar'!$G:$G,'Ctas Pagar'!$J:$J,'Fluxo de Caixa'!$AR$6,'Ctas Pagar'!$C:$C,'Fluxo de Caixa'!$A88)</f>
        <v>0</v>
      </c>
      <c r="AS88" s="61">
        <f>SUMIFS('Ctas Pagar'!$G:$G,'Ctas Pagar'!$M:$M,'Fluxo de Caixa'!$AS$6,'Ctas Pagar'!$C:$C,'Fluxo de Caixa'!$A88)</f>
        <v>0</v>
      </c>
      <c r="AT88" s="61">
        <f>SUMIFS('Ctas Pagar'!$G:$G,'Ctas Pagar'!$J:$J,'Fluxo de Caixa'!$AT$6,'Ctas Pagar'!$C:$C,'Fluxo de Caixa'!$A88)</f>
        <v>0</v>
      </c>
      <c r="AU88" s="61">
        <f>SUMIFS('Ctas Pagar'!$G:$G,'Ctas Pagar'!$M:$M,'Fluxo de Caixa'!$AU$6,'Ctas Pagar'!$C:$C,'Fluxo de Caixa'!$A88)</f>
        <v>0</v>
      </c>
      <c r="AV88" s="61">
        <f>SUMIFS('Ctas Pagar'!$G:$G,'Ctas Pagar'!$J:$J,'Fluxo de Caixa'!$AV$6,'Ctas Pagar'!$C:$C,'Fluxo de Caixa'!$A88)</f>
        <v>0</v>
      </c>
      <c r="AW88" s="61">
        <f>SUMIFS('Ctas Pagar'!$G:$G,'Ctas Pagar'!$M:$M,'Fluxo de Caixa'!$AW$6,'Ctas Pagar'!$C:$C,'Fluxo de Caixa'!$A88)</f>
        <v>0</v>
      </c>
      <c r="AX88" s="61">
        <f>SUMIFS('Ctas Pagar'!$G:$G,'Ctas Pagar'!$J:$J,'Fluxo de Caixa'!$AX$6,'Ctas Pagar'!$C:$C,'Fluxo de Caixa'!$A88)</f>
        <v>0</v>
      </c>
      <c r="AY88" s="61">
        <f>SUMIFS('Ctas Pagar'!$G:$G,'Ctas Pagar'!$M:$M,'Fluxo de Caixa'!$AY$6,'Ctas Pagar'!$C:$C,'Fluxo de Caixa'!$A88)</f>
        <v>0</v>
      </c>
      <c r="AZ88" s="61">
        <f>SUMIFS('Ctas Pagar'!$G:$G,'Ctas Pagar'!$J:$J,'Fluxo de Caixa'!$AZ$6,'Ctas Pagar'!$C:$C,'Fluxo de Caixa'!$A88)</f>
        <v>0</v>
      </c>
      <c r="BA88" s="61">
        <f>SUMIFS('Ctas Pagar'!$G:$G,'Ctas Pagar'!$M:$M,'Fluxo de Caixa'!$BA$6,'Ctas Pagar'!$C:$C,'Fluxo de Caixa'!$A88)</f>
        <v>0</v>
      </c>
      <c r="BB88" s="61">
        <f>SUMIFS('Ctas Pagar'!$G:$G,'Ctas Pagar'!$J:$J,'Fluxo de Caixa'!$BB$6,'Ctas Pagar'!$C:$C,'Fluxo de Caixa'!$A88)</f>
        <v>0</v>
      </c>
      <c r="BC88" s="61">
        <f>SUMIFS('Ctas Pagar'!$G:$G,'Ctas Pagar'!$M:$M,'Fluxo de Caixa'!$BC$6,'Ctas Pagar'!$C:$C,'Fluxo de Caixa'!$A88)</f>
        <v>0</v>
      </c>
      <c r="BD88" s="61">
        <f>SUMIFS('Ctas Pagar'!$G:$G,'Ctas Pagar'!$J:$J,'Fluxo de Caixa'!$BD$6,'Ctas Pagar'!$C:$C,'Fluxo de Caixa'!$A88)</f>
        <v>0</v>
      </c>
      <c r="BE88" s="61">
        <f>SUMIFS('Ctas Pagar'!$G:$G,'Ctas Pagar'!$M:$M,'Fluxo de Caixa'!$BE$6,'Ctas Pagar'!$C:$C,'Fluxo de Caixa'!$A88)</f>
        <v>0</v>
      </c>
      <c r="BF88" s="61">
        <f>SUMIFS('Ctas Pagar'!$G:$G,'Ctas Pagar'!$J:$J,'Fluxo de Caixa'!$BF$6,'Ctas Pagar'!$C:$C,'Fluxo de Caixa'!$A88)</f>
        <v>0</v>
      </c>
      <c r="BG88" s="61">
        <f>SUMIFS('Ctas Pagar'!$G:$G,'Ctas Pagar'!$M:$M,'Fluxo de Caixa'!$BG$6,'Ctas Pagar'!$C:$C,'Fluxo de Caixa'!$A88)</f>
        <v>0</v>
      </c>
      <c r="BH88" s="61">
        <f>SUMIFS('Ctas Pagar'!$G:$G,'Ctas Pagar'!$J:$J,'Fluxo de Caixa'!$BH$6,'Ctas Pagar'!$C:$C,'Fluxo de Caixa'!$A88)</f>
        <v>0</v>
      </c>
      <c r="BI88" s="61">
        <f>SUMIFS('Ctas Pagar'!$G:$G,'Ctas Pagar'!$M:$M,'Fluxo de Caixa'!$BI$6,'Ctas Pagar'!$C:$C,'Fluxo de Caixa'!$A88)</f>
        <v>0</v>
      </c>
      <c r="BJ88" s="61">
        <f>SUMIFS('Ctas Pagar'!$G:$G,'Ctas Pagar'!$J:$J,'Fluxo de Caixa'!$BJ$6,'Ctas Pagar'!$C:$C,'Fluxo de Caixa'!$A88)</f>
        <v>0</v>
      </c>
      <c r="BK88" s="61">
        <f>SUMIFS('Ctas Pagar'!$G:$G,'Ctas Pagar'!$M:$M,'Fluxo de Caixa'!$BK$6,'Ctas Pagar'!$C:$C,'Fluxo de Caixa'!$A88)</f>
        <v>0</v>
      </c>
      <c r="BL88" s="61">
        <f>SUMIFS('Ctas Pagar'!$G:$G,'Ctas Pagar'!$J:$J,'Fluxo de Caixa'!$BL$6,'Ctas Pagar'!$C:$C,'Fluxo de Caixa'!$A88)</f>
        <v>0</v>
      </c>
      <c r="BM88" s="61">
        <f>SUMIFS('Ctas Pagar'!$G:$G,'Ctas Pagar'!$M:$M,'Fluxo de Caixa'!$BM$6,'Ctas Pagar'!$C:$C,'Fluxo de Caixa'!$A88)</f>
        <v>0</v>
      </c>
      <c r="BN88" s="71"/>
      <c r="BO88" s="71"/>
      <c r="BP88" s="71"/>
      <c r="BQ88" s="71"/>
      <c r="BR88" s="71"/>
    </row>
    <row r="89" spans="1:70">
      <c r="A89" s="29">
        <f>'Plano de Contas'!A102</f>
        <v>0</v>
      </c>
      <c r="B89" s="60">
        <f>SUMIFS('Ctas Pagar'!$G:$G,'Ctas Pagar'!$J:$J,'Fluxo de Caixa'!$B$6,'Ctas Pagar'!$C:$C,'Fluxo de Caixa'!$A89)</f>
        <v>0</v>
      </c>
      <c r="C89" s="61">
        <f>SUMIFS('Ctas Pagar'!$G:$G,'Ctas Pagar'!$M:$M,'Fluxo de Caixa'!$C$6,'Ctas Pagar'!$C:$C,'Fluxo de Caixa'!$A89)</f>
        <v>0</v>
      </c>
      <c r="D89" s="61">
        <f>SUMIFS('Ctas Pagar'!$G:$G,'Ctas Pagar'!$J:$J,'Fluxo de Caixa'!$D$6,'Ctas Pagar'!$C:$C,'Fluxo de Caixa'!$A89)</f>
        <v>0</v>
      </c>
      <c r="E89" s="61">
        <f>SUMIFS('Ctas Pagar'!$G:$G,'Ctas Pagar'!$M:$M,'Fluxo de Caixa'!$E$6,'Ctas Pagar'!$C:$C,'Fluxo de Caixa'!$A89)</f>
        <v>0</v>
      </c>
      <c r="F89" s="61">
        <f>SUMIFS('Ctas Pagar'!$G:$G,'Ctas Pagar'!$J:$J,'Fluxo de Caixa'!$F$6,'Ctas Pagar'!$C:$C,'Fluxo de Caixa'!$A89)</f>
        <v>0</v>
      </c>
      <c r="G89" s="61">
        <f>SUMIFS('Ctas Pagar'!$G:$G,'Ctas Pagar'!$M:$M,'Fluxo de Caixa'!$G$6,'Ctas Pagar'!$C:$C,'Fluxo de Caixa'!$A89)</f>
        <v>0</v>
      </c>
      <c r="H89" s="61">
        <f>SUMIFS('Ctas Pagar'!$G:$G,'Ctas Pagar'!$J:$J,'Fluxo de Caixa'!$H$6,'Ctas Pagar'!$C:$C,'Fluxo de Caixa'!$A89)</f>
        <v>0</v>
      </c>
      <c r="I89" s="61">
        <f>SUMIFS('Ctas Pagar'!$G:$G,'Ctas Pagar'!$M:$M,'Fluxo de Caixa'!$I$6,'Ctas Pagar'!$C:$C,'Fluxo de Caixa'!$A89)</f>
        <v>0</v>
      </c>
      <c r="J89" s="61">
        <f>SUMIFS('Ctas Pagar'!$G:$G,'Ctas Pagar'!$J:$J,'Fluxo de Caixa'!$J$6,'Ctas Pagar'!$C:$C,'Fluxo de Caixa'!$A89)</f>
        <v>0</v>
      </c>
      <c r="K89" s="61">
        <f>SUMIFS('Ctas Pagar'!$G:$G,'Ctas Pagar'!$M:$M,'Fluxo de Caixa'!$K$6,'Ctas Pagar'!$C:$C,'Fluxo de Caixa'!$A89)</f>
        <v>0</v>
      </c>
      <c r="L89" s="61">
        <f>SUMIFS('Ctas Pagar'!$G:$G,'Ctas Pagar'!$J:$J,'Fluxo de Caixa'!$L$6,'Ctas Pagar'!$C:$C,'Fluxo de Caixa'!$A89)</f>
        <v>0</v>
      </c>
      <c r="M89" s="61">
        <f>SUMIFS('Ctas Pagar'!$G:$G,'Ctas Pagar'!$M:$M,'Fluxo de Caixa'!$M$6,'Ctas Pagar'!$C:$C,'Fluxo de Caixa'!$A89)</f>
        <v>0</v>
      </c>
      <c r="N89" s="61">
        <f>SUMIFS('Ctas Pagar'!$G:$G,'Ctas Pagar'!$J:$J,'Fluxo de Caixa'!$N$6,'Ctas Pagar'!$C:$C,'Fluxo de Caixa'!$A89)</f>
        <v>0</v>
      </c>
      <c r="O89" s="61">
        <f>SUMIFS('Ctas Pagar'!$G:$G,'Ctas Pagar'!$M:$M,'Fluxo de Caixa'!$O$6,'Ctas Pagar'!$C:$C,'Fluxo de Caixa'!$A89)</f>
        <v>0</v>
      </c>
      <c r="P89" s="61">
        <f>SUMIFS('Ctas Pagar'!$G:$G,'Ctas Pagar'!$J:$J,'Fluxo de Caixa'!$P$6,'Ctas Pagar'!$C:$C,'Fluxo de Caixa'!$A89)</f>
        <v>0</v>
      </c>
      <c r="Q89" s="61">
        <f>SUMIFS('Ctas Pagar'!$G:$G,'Ctas Pagar'!$M:$M,'Fluxo de Caixa'!$Q$6,'Ctas Pagar'!$C:$C,'Fluxo de Caixa'!$A89)</f>
        <v>0</v>
      </c>
      <c r="R89" s="61">
        <f>SUMIFS('Ctas Pagar'!$G:$G,'Ctas Pagar'!$J:$J,'Fluxo de Caixa'!$R$6,'Ctas Pagar'!$C:$C,'Fluxo de Caixa'!$A89)</f>
        <v>0</v>
      </c>
      <c r="S89" s="61">
        <f>SUMIFS('Ctas Pagar'!$G:$G,'Ctas Pagar'!$M:$M,'Fluxo de Caixa'!$S$6,'Ctas Pagar'!$C:$C,'Fluxo de Caixa'!$A89)</f>
        <v>0</v>
      </c>
      <c r="T89" s="61">
        <f>SUMIFS('Ctas Pagar'!$G:$G,'Ctas Pagar'!$J:$J,'Fluxo de Caixa'!$T$6,'Ctas Pagar'!$C:$C,'Fluxo de Caixa'!$A89)</f>
        <v>0</v>
      </c>
      <c r="U89" s="61">
        <f>SUMIFS('Ctas Pagar'!$G:$G,'Ctas Pagar'!$M:$M,'Fluxo de Caixa'!$U$6,'Ctas Pagar'!$C:$C,'Fluxo de Caixa'!$A89)</f>
        <v>0</v>
      </c>
      <c r="V89" s="61">
        <f>SUMIFS('Ctas Pagar'!$G:$G,'Ctas Pagar'!$J:$J,'Fluxo de Caixa'!$V$6,'Ctas Pagar'!$C:$C,'Fluxo de Caixa'!$A89)</f>
        <v>0</v>
      </c>
      <c r="W89" s="61">
        <f>SUMIFS('Ctas Pagar'!$G:$G,'Ctas Pagar'!$M:$M,'Fluxo de Caixa'!$W$6,'Ctas Pagar'!$C:$C,'Fluxo de Caixa'!$A89)</f>
        <v>0</v>
      </c>
      <c r="X89" s="61">
        <f>SUMIFS('Ctas Pagar'!$G:$G,'Ctas Pagar'!$J:$J,'Fluxo de Caixa'!$X$6,'Ctas Pagar'!$C:$C,'Fluxo de Caixa'!$A89)</f>
        <v>0</v>
      </c>
      <c r="Y89" s="61">
        <f>SUMIFS('Ctas Pagar'!$G:$G,'Ctas Pagar'!$M:$M,'Fluxo de Caixa'!$Y$6,'Ctas Pagar'!$C:$C,'Fluxo de Caixa'!$A89)</f>
        <v>0</v>
      </c>
      <c r="Z89" s="61">
        <f>SUMIFS('Ctas Pagar'!$G:$G,'Ctas Pagar'!$J:$J,'Fluxo de Caixa'!$Z$6,'Ctas Pagar'!$C:$C,'Fluxo de Caixa'!$A89)</f>
        <v>0</v>
      </c>
      <c r="AA89" s="61">
        <f>SUMIFS('Ctas Pagar'!$G:$G,'Ctas Pagar'!$M:$M,'Fluxo de Caixa'!$AA$6,'Ctas Pagar'!$C:$C,'Fluxo de Caixa'!$A89)</f>
        <v>0</v>
      </c>
      <c r="AB89" s="61">
        <f>SUMIFS('Ctas Pagar'!$G:$G,'Ctas Pagar'!$J:$J,'Fluxo de Caixa'!$AB$6,'Ctas Pagar'!$C:$C,'Fluxo de Caixa'!$A89)</f>
        <v>0</v>
      </c>
      <c r="AC89" s="61">
        <f>SUMIFS('Ctas Pagar'!$G:$G,'Ctas Pagar'!$M:$M,'Fluxo de Caixa'!$AC$6,'Ctas Pagar'!$C:$C,'Fluxo de Caixa'!$A89)</f>
        <v>0</v>
      </c>
      <c r="AD89" s="61">
        <f>SUMIFS('Ctas Pagar'!$G:$G,'Ctas Pagar'!$J:$J,'Fluxo de Caixa'!$AD$6,'Ctas Pagar'!$C:$C,'Fluxo de Caixa'!$A89)</f>
        <v>0</v>
      </c>
      <c r="AE89" s="61">
        <f>SUMIFS('Ctas Pagar'!$G:$G,'Ctas Pagar'!$M:$M,'Fluxo de Caixa'!$AE$6,'Ctas Pagar'!$C:$C,'Fluxo de Caixa'!$A89)</f>
        <v>0</v>
      </c>
      <c r="AF89" s="61">
        <f>SUMIFS('Ctas Pagar'!$G:$G,'Ctas Pagar'!$J:$J,'Fluxo de Caixa'!$AF$6,'Ctas Pagar'!$C:$C,'Fluxo de Caixa'!$A89)</f>
        <v>0</v>
      </c>
      <c r="AG89" s="61">
        <f>SUMIFS('Ctas Pagar'!$G:$G,'Ctas Pagar'!$M:$M,'Fluxo de Caixa'!$AG$6,'Ctas Pagar'!$C:$C,'Fluxo de Caixa'!$A89)</f>
        <v>0</v>
      </c>
      <c r="AH89" s="61">
        <f>SUMIFS('Ctas Pagar'!$G:$G,'Ctas Pagar'!$J:$J,'Fluxo de Caixa'!$AH$6,'Ctas Pagar'!$C:$C,'Fluxo de Caixa'!$A89)</f>
        <v>0</v>
      </c>
      <c r="AI89" s="61">
        <f>SUMIFS('Ctas Pagar'!$G:$G,'Ctas Pagar'!$M:$M,'Fluxo de Caixa'!$AI$6,'Ctas Pagar'!$C:$C,'Fluxo de Caixa'!$A89)</f>
        <v>0</v>
      </c>
      <c r="AJ89" s="61">
        <f>SUMIFS('Ctas Pagar'!$G:$G,'Ctas Pagar'!$J:$J,'Fluxo de Caixa'!$AJ$6,'Ctas Pagar'!$C:$C,'Fluxo de Caixa'!$A89)</f>
        <v>0</v>
      </c>
      <c r="AK89" s="61">
        <f>SUMIFS('Ctas Pagar'!$G:$G,'Ctas Pagar'!$M:$M,'Fluxo de Caixa'!$AK$6,'Ctas Pagar'!$C:$C,'Fluxo de Caixa'!$A89)</f>
        <v>0</v>
      </c>
      <c r="AL89" s="61">
        <f>SUMIFS('Ctas Pagar'!$G:$G,'Ctas Pagar'!$J:$J,'Fluxo de Caixa'!$AL$6,'Ctas Pagar'!$C:$C,'Fluxo de Caixa'!$A89)</f>
        <v>0</v>
      </c>
      <c r="AM89" s="61">
        <f>SUMIFS('Ctas Pagar'!$G:$G,'Ctas Pagar'!$M:$M,'Fluxo de Caixa'!$AM$6,'Ctas Pagar'!$C:$C,'Fluxo de Caixa'!$A89)</f>
        <v>0</v>
      </c>
      <c r="AN89" s="61">
        <f>SUMIFS('Ctas Pagar'!$G:$G,'Ctas Pagar'!$J:$J,'Fluxo de Caixa'!$AN$6,'Ctas Pagar'!$C:$C,'Fluxo de Caixa'!$A89)</f>
        <v>0</v>
      </c>
      <c r="AO89" s="61">
        <f>SUMIFS('Ctas Pagar'!$G:$G,'Ctas Pagar'!$M:$M,'Fluxo de Caixa'!$AO$6,'Ctas Pagar'!$C:$C,'Fluxo de Caixa'!$A89)</f>
        <v>0</v>
      </c>
      <c r="AP89" s="61">
        <f>SUMIFS('Ctas Pagar'!$G:$G,'Ctas Pagar'!$J:$J,'Fluxo de Caixa'!$AP$6,'Ctas Pagar'!$C:$C,'Fluxo de Caixa'!$A89)</f>
        <v>0</v>
      </c>
      <c r="AQ89" s="61">
        <f>SUMIFS('Ctas Pagar'!$G:$G,'Ctas Pagar'!$M:$M,'Fluxo de Caixa'!$AQ$6,'Ctas Pagar'!$C:$C,'Fluxo de Caixa'!$A89)</f>
        <v>0</v>
      </c>
      <c r="AR89" s="61">
        <f>SUMIFS('Ctas Pagar'!$G:$G,'Ctas Pagar'!$J:$J,'Fluxo de Caixa'!$AR$6,'Ctas Pagar'!$C:$C,'Fluxo de Caixa'!$A89)</f>
        <v>0</v>
      </c>
      <c r="AS89" s="61">
        <f>SUMIFS('Ctas Pagar'!$G:$G,'Ctas Pagar'!$M:$M,'Fluxo de Caixa'!$AS$6,'Ctas Pagar'!$C:$C,'Fluxo de Caixa'!$A89)</f>
        <v>0</v>
      </c>
      <c r="AT89" s="61">
        <f>SUMIFS('Ctas Pagar'!$G:$G,'Ctas Pagar'!$J:$J,'Fluxo de Caixa'!$AT$6,'Ctas Pagar'!$C:$C,'Fluxo de Caixa'!$A89)</f>
        <v>0</v>
      </c>
      <c r="AU89" s="61">
        <f>SUMIFS('Ctas Pagar'!$G:$G,'Ctas Pagar'!$M:$M,'Fluxo de Caixa'!$AU$6,'Ctas Pagar'!$C:$C,'Fluxo de Caixa'!$A89)</f>
        <v>0</v>
      </c>
      <c r="AV89" s="61">
        <f>SUMIFS('Ctas Pagar'!$G:$G,'Ctas Pagar'!$J:$J,'Fluxo de Caixa'!$AV$6,'Ctas Pagar'!$C:$C,'Fluxo de Caixa'!$A89)</f>
        <v>0</v>
      </c>
      <c r="AW89" s="61">
        <f>SUMIFS('Ctas Pagar'!$G:$G,'Ctas Pagar'!$M:$M,'Fluxo de Caixa'!$AW$6,'Ctas Pagar'!$C:$C,'Fluxo de Caixa'!$A89)</f>
        <v>0</v>
      </c>
      <c r="AX89" s="61">
        <f>SUMIFS('Ctas Pagar'!$G:$G,'Ctas Pagar'!$J:$J,'Fluxo de Caixa'!$AX$6,'Ctas Pagar'!$C:$C,'Fluxo de Caixa'!$A89)</f>
        <v>0</v>
      </c>
      <c r="AY89" s="61">
        <f>SUMIFS('Ctas Pagar'!$G:$G,'Ctas Pagar'!$M:$M,'Fluxo de Caixa'!$AY$6,'Ctas Pagar'!$C:$C,'Fluxo de Caixa'!$A89)</f>
        <v>0</v>
      </c>
      <c r="AZ89" s="61">
        <f>SUMIFS('Ctas Pagar'!$G:$G,'Ctas Pagar'!$J:$J,'Fluxo de Caixa'!$AZ$6,'Ctas Pagar'!$C:$C,'Fluxo de Caixa'!$A89)</f>
        <v>0</v>
      </c>
      <c r="BA89" s="61">
        <f>SUMIFS('Ctas Pagar'!$G:$G,'Ctas Pagar'!$M:$M,'Fluxo de Caixa'!$BA$6,'Ctas Pagar'!$C:$C,'Fluxo de Caixa'!$A89)</f>
        <v>0</v>
      </c>
      <c r="BB89" s="61">
        <f>SUMIFS('Ctas Pagar'!$G:$G,'Ctas Pagar'!$J:$J,'Fluxo de Caixa'!$BB$6,'Ctas Pagar'!$C:$C,'Fluxo de Caixa'!$A89)</f>
        <v>0</v>
      </c>
      <c r="BC89" s="61">
        <f>SUMIFS('Ctas Pagar'!$G:$G,'Ctas Pagar'!$M:$M,'Fluxo de Caixa'!$BC$6,'Ctas Pagar'!$C:$C,'Fluxo de Caixa'!$A89)</f>
        <v>0</v>
      </c>
      <c r="BD89" s="61">
        <f>SUMIFS('Ctas Pagar'!$G:$G,'Ctas Pagar'!$J:$J,'Fluxo de Caixa'!$BD$6,'Ctas Pagar'!$C:$C,'Fluxo de Caixa'!$A89)</f>
        <v>0</v>
      </c>
      <c r="BE89" s="61">
        <f>SUMIFS('Ctas Pagar'!$G:$G,'Ctas Pagar'!$M:$M,'Fluxo de Caixa'!$BE$6,'Ctas Pagar'!$C:$C,'Fluxo de Caixa'!$A89)</f>
        <v>0</v>
      </c>
      <c r="BF89" s="61">
        <f>SUMIFS('Ctas Pagar'!$G:$G,'Ctas Pagar'!$J:$J,'Fluxo de Caixa'!$BF$6,'Ctas Pagar'!$C:$C,'Fluxo de Caixa'!$A89)</f>
        <v>0</v>
      </c>
      <c r="BG89" s="61">
        <f>SUMIFS('Ctas Pagar'!$G:$G,'Ctas Pagar'!$M:$M,'Fluxo de Caixa'!$BG$6,'Ctas Pagar'!$C:$C,'Fluxo de Caixa'!$A89)</f>
        <v>0</v>
      </c>
      <c r="BH89" s="61">
        <f>SUMIFS('Ctas Pagar'!$G:$G,'Ctas Pagar'!$J:$J,'Fluxo de Caixa'!$BH$6,'Ctas Pagar'!$C:$C,'Fluxo de Caixa'!$A89)</f>
        <v>0</v>
      </c>
      <c r="BI89" s="61">
        <f>SUMIFS('Ctas Pagar'!$G:$G,'Ctas Pagar'!$M:$M,'Fluxo de Caixa'!$BI$6,'Ctas Pagar'!$C:$C,'Fluxo de Caixa'!$A89)</f>
        <v>0</v>
      </c>
      <c r="BJ89" s="61">
        <f>SUMIFS('Ctas Pagar'!$G:$G,'Ctas Pagar'!$J:$J,'Fluxo de Caixa'!$BJ$6,'Ctas Pagar'!$C:$C,'Fluxo de Caixa'!$A89)</f>
        <v>0</v>
      </c>
      <c r="BK89" s="61">
        <f>SUMIFS('Ctas Pagar'!$G:$G,'Ctas Pagar'!$M:$M,'Fluxo de Caixa'!$BK$6,'Ctas Pagar'!$C:$C,'Fluxo de Caixa'!$A89)</f>
        <v>0</v>
      </c>
      <c r="BL89" s="61">
        <f>SUMIFS('Ctas Pagar'!$G:$G,'Ctas Pagar'!$J:$J,'Fluxo de Caixa'!$BL$6,'Ctas Pagar'!$C:$C,'Fluxo de Caixa'!$A89)</f>
        <v>0</v>
      </c>
      <c r="BM89" s="61">
        <f>SUMIFS('Ctas Pagar'!$G:$G,'Ctas Pagar'!$M:$M,'Fluxo de Caixa'!$BM$6,'Ctas Pagar'!$C:$C,'Fluxo de Caixa'!$A89)</f>
        <v>0</v>
      </c>
      <c r="BN89" s="71"/>
      <c r="BO89" s="71"/>
      <c r="BP89" s="71"/>
      <c r="BQ89" s="71"/>
      <c r="BR89" s="71"/>
    </row>
    <row r="90" spans="1:70">
      <c r="A90" s="29">
        <f>'Plano de Contas'!A103</f>
        <v>0</v>
      </c>
      <c r="B90" s="60">
        <f>SUMIFS('Ctas Pagar'!$G:$G,'Ctas Pagar'!$J:$J,'Fluxo de Caixa'!$B$6,'Ctas Pagar'!$C:$C,'Fluxo de Caixa'!$A90)</f>
        <v>0</v>
      </c>
      <c r="C90" s="61">
        <f>SUMIFS('Ctas Pagar'!$G:$G,'Ctas Pagar'!$M:$M,'Fluxo de Caixa'!$C$6,'Ctas Pagar'!$C:$C,'Fluxo de Caixa'!$A90)</f>
        <v>0</v>
      </c>
      <c r="D90" s="61">
        <f>SUMIFS('Ctas Pagar'!$G:$G,'Ctas Pagar'!$J:$J,'Fluxo de Caixa'!$D$6,'Ctas Pagar'!$C:$C,'Fluxo de Caixa'!$A90)</f>
        <v>0</v>
      </c>
      <c r="E90" s="61">
        <f>SUMIFS('Ctas Pagar'!$G:$G,'Ctas Pagar'!$M:$M,'Fluxo de Caixa'!$E$6,'Ctas Pagar'!$C:$C,'Fluxo de Caixa'!$A90)</f>
        <v>0</v>
      </c>
      <c r="F90" s="61">
        <f>SUMIFS('Ctas Pagar'!$G:$G,'Ctas Pagar'!$J:$J,'Fluxo de Caixa'!$F$6,'Ctas Pagar'!$C:$C,'Fluxo de Caixa'!$A90)</f>
        <v>0</v>
      </c>
      <c r="G90" s="61">
        <f>SUMIFS('Ctas Pagar'!$G:$G,'Ctas Pagar'!$M:$M,'Fluxo de Caixa'!$G$6,'Ctas Pagar'!$C:$C,'Fluxo de Caixa'!$A90)</f>
        <v>0</v>
      </c>
      <c r="H90" s="61">
        <f>SUMIFS('Ctas Pagar'!$G:$G,'Ctas Pagar'!$J:$J,'Fluxo de Caixa'!$H$6,'Ctas Pagar'!$C:$C,'Fluxo de Caixa'!$A90)</f>
        <v>0</v>
      </c>
      <c r="I90" s="61">
        <f>SUMIFS('Ctas Pagar'!$G:$G,'Ctas Pagar'!$M:$M,'Fluxo de Caixa'!$I$6,'Ctas Pagar'!$C:$C,'Fluxo de Caixa'!$A90)</f>
        <v>0</v>
      </c>
      <c r="J90" s="61">
        <f>SUMIFS('Ctas Pagar'!$G:$G,'Ctas Pagar'!$J:$J,'Fluxo de Caixa'!$J$6,'Ctas Pagar'!$C:$C,'Fluxo de Caixa'!$A90)</f>
        <v>0</v>
      </c>
      <c r="K90" s="61">
        <f>SUMIFS('Ctas Pagar'!$G:$G,'Ctas Pagar'!$M:$M,'Fluxo de Caixa'!$K$6,'Ctas Pagar'!$C:$C,'Fluxo de Caixa'!$A90)</f>
        <v>0</v>
      </c>
      <c r="L90" s="61">
        <f>SUMIFS('Ctas Pagar'!$G:$G,'Ctas Pagar'!$J:$J,'Fluxo de Caixa'!$L$6,'Ctas Pagar'!$C:$C,'Fluxo de Caixa'!$A90)</f>
        <v>0</v>
      </c>
      <c r="M90" s="61">
        <f>SUMIFS('Ctas Pagar'!$G:$G,'Ctas Pagar'!$M:$M,'Fluxo de Caixa'!$M$6,'Ctas Pagar'!$C:$C,'Fluxo de Caixa'!$A90)</f>
        <v>0</v>
      </c>
      <c r="N90" s="61">
        <f>SUMIFS('Ctas Pagar'!$G:$G,'Ctas Pagar'!$J:$J,'Fluxo de Caixa'!$N$6,'Ctas Pagar'!$C:$C,'Fluxo de Caixa'!$A90)</f>
        <v>0</v>
      </c>
      <c r="O90" s="61">
        <f>SUMIFS('Ctas Pagar'!$G:$G,'Ctas Pagar'!$M:$M,'Fluxo de Caixa'!$O$6,'Ctas Pagar'!$C:$C,'Fluxo de Caixa'!$A90)</f>
        <v>0</v>
      </c>
      <c r="P90" s="61">
        <f>SUMIFS('Ctas Pagar'!$G:$G,'Ctas Pagar'!$J:$J,'Fluxo de Caixa'!$P$6,'Ctas Pagar'!$C:$C,'Fluxo de Caixa'!$A90)</f>
        <v>0</v>
      </c>
      <c r="Q90" s="61">
        <f>SUMIFS('Ctas Pagar'!$G:$G,'Ctas Pagar'!$M:$M,'Fluxo de Caixa'!$Q$6,'Ctas Pagar'!$C:$C,'Fluxo de Caixa'!$A90)</f>
        <v>0</v>
      </c>
      <c r="R90" s="61">
        <f>SUMIFS('Ctas Pagar'!$G:$G,'Ctas Pagar'!$J:$J,'Fluxo de Caixa'!$R$6,'Ctas Pagar'!$C:$C,'Fluxo de Caixa'!$A90)</f>
        <v>0</v>
      </c>
      <c r="S90" s="61">
        <f>SUMIFS('Ctas Pagar'!$G:$G,'Ctas Pagar'!$M:$M,'Fluxo de Caixa'!$S$6,'Ctas Pagar'!$C:$C,'Fluxo de Caixa'!$A90)</f>
        <v>0</v>
      </c>
      <c r="T90" s="61">
        <f>SUMIFS('Ctas Pagar'!$G:$G,'Ctas Pagar'!$J:$J,'Fluxo de Caixa'!$T$6,'Ctas Pagar'!$C:$C,'Fluxo de Caixa'!$A90)</f>
        <v>0</v>
      </c>
      <c r="U90" s="61">
        <f>SUMIFS('Ctas Pagar'!$G:$G,'Ctas Pagar'!$M:$M,'Fluxo de Caixa'!$U$6,'Ctas Pagar'!$C:$C,'Fluxo de Caixa'!$A90)</f>
        <v>0</v>
      </c>
      <c r="V90" s="61">
        <f>SUMIFS('Ctas Pagar'!$G:$G,'Ctas Pagar'!$J:$J,'Fluxo de Caixa'!$V$6,'Ctas Pagar'!$C:$C,'Fluxo de Caixa'!$A90)</f>
        <v>0</v>
      </c>
      <c r="W90" s="61">
        <f>SUMIFS('Ctas Pagar'!$G:$G,'Ctas Pagar'!$M:$M,'Fluxo de Caixa'!$W$6,'Ctas Pagar'!$C:$C,'Fluxo de Caixa'!$A90)</f>
        <v>0</v>
      </c>
      <c r="X90" s="61">
        <f>SUMIFS('Ctas Pagar'!$G:$G,'Ctas Pagar'!$J:$J,'Fluxo de Caixa'!$X$6,'Ctas Pagar'!$C:$C,'Fluxo de Caixa'!$A90)</f>
        <v>0</v>
      </c>
      <c r="Y90" s="61">
        <f>SUMIFS('Ctas Pagar'!$G:$G,'Ctas Pagar'!$M:$M,'Fluxo de Caixa'!$Y$6,'Ctas Pagar'!$C:$C,'Fluxo de Caixa'!$A90)</f>
        <v>0</v>
      </c>
      <c r="Z90" s="61">
        <f>SUMIFS('Ctas Pagar'!$G:$G,'Ctas Pagar'!$J:$J,'Fluxo de Caixa'!$Z$6,'Ctas Pagar'!$C:$C,'Fluxo de Caixa'!$A90)</f>
        <v>0</v>
      </c>
      <c r="AA90" s="61">
        <f>SUMIFS('Ctas Pagar'!$G:$G,'Ctas Pagar'!$M:$M,'Fluxo de Caixa'!$AA$6,'Ctas Pagar'!$C:$C,'Fluxo de Caixa'!$A90)</f>
        <v>0</v>
      </c>
      <c r="AB90" s="61">
        <f>SUMIFS('Ctas Pagar'!$G:$G,'Ctas Pagar'!$J:$J,'Fluxo de Caixa'!$AB$6,'Ctas Pagar'!$C:$C,'Fluxo de Caixa'!$A90)</f>
        <v>0</v>
      </c>
      <c r="AC90" s="61">
        <f>SUMIFS('Ctas Pagar'!$G:$G,'Ctas Pagar'!$M:$M,'Fluxo de Caixa'!$AC$6,'Ctas Pagar'!$C:$C,'Fluxo de Caixa'!$A90)</f>
        <v>0</v>
      </c>
      <c r="AD90" s="61">
        <f>SUMIFS('Ctas Pagar'!$G:$G,'Ctas Pagar'!$J:$J,'Fluxo de Caixa'!$AD$6,'Ctas Pagar'!$C:$C,'Fluxo de Caixa'!$A90)</f>
        <v>0</v>
      </c>
      <c r="AE90" s="61">
        <f>SUMIFS('Ctas Pagar'!$G:$G,'Ctas Pagar'!$M:$M,'Fluxo de Caixa'!$AE$6,'Ctas Pagar'!$C:$C,'Fluxo de Caixa'!$A90)</f>
        <v>0</v>
      </c>
      <c r="AF90" s="61">
        <f>SUMIFS('Ctas Pagar'!$G:$G,'Ctas Pagar'!$J:$J,'Fluxo de Caixa'!$AF$6,'Ctas Pagar'!$C:$C,'Fluxo de Caixa'!$A90)</f>
        <v>0</v>
      </c>
      <c r="AG90" s="61">
        <f>SUMIFS('Ctas Pagar'!$G:$G,'Ctas Pagar'!$M:$M,'Fluxo de Caixa'!$AG$6,'Ctas Pagar'!$C:$C,'Fluxo de Caixa'!$A90)</f>
        <v>0</v>
      </c>
      <c r="AH90" s="61">
        <f>SUMIFS('Ctas Pagar'!$G:$G,'Ctas Pagar'!$J:$J,'Fluxo de Caixa'!$AH$6,'Ctas Pagar'!$C:$C,'Fluxo de Caixa'!$A90)</f>
        <v>0</v>
      </c>
      <c r="AI90" s="61">
        <f>SUMIFS('Ctas Pagar'!$G:$G,'Ctas Pagar'!$M:$M,'Fluxo de Caixa'!$AI$6,'Ctas Pagar'!$C:$C,'Fluxo de Caixa'!$A90)</f>
        <v>0</v>
      </c>
      <c r="AJ90" s="61">
        <f>SUMIFS('Ctas Pagar'!$G:$G,'Ctas Pagar'!$J:$J,'Fluxo de Caixa'!$AJ$6,'Ctas Pagar'!$C:$C,'Fluxo de Caixa'!$A90)</f>
        <v>0</v>
      </c>
      <c r="AK90" s="61">
        <f>SUMIFS('Ctas Pagar'!$G:$G,'Ctas Pagar'!$M:$M,'Fluxo de Caixa'!$AK$6,'Ctas Pagar'!$C:$C,'Fluxo de Caixa'!$A90)</f>
        <v>0</v>
      </c>
      <c r="AL90" s="61">
        <f>SUMIFS('Ctas Pagar'!$G:$G,'Ctas Pagar'!$J:$J,'Fluxo de Caixa'!$AL$6,'Ctas Pagar'!$C:$C,'Fluxo de Caixa'!$A90)</f>
        <v>0</v>
      </c>
      <c r="AM90" s="61">
        <f>SUMIFS('Ctas Pagar'!$G:$G,'Ctas Pagar'!$M:$M,'Fluxo de Caixa'!$AM$6,'Ctas Pagar'!$C:$C,'Fluxo de Caixa'!$A90)</f>
        <v>0</v>
      </c>
      <c r="AN90" s="61">
        <f>SUMIFS('Ctas Pagar'!$G:$G,'Ctas Pagar'!$J:$J,'Fluxo de Caixa'!$AN$6,'Ctas Pagar'!$C:$C,'Fluxo de Caixa'!$A90)</f>
        <v>0</v>
      </c>
      <c r="AO90" s="61">
        <f>SUMIFS('Ctas Pagar'!$G:$G,'Ctas Pagar'!$M:$M,'Fluxo de Caixa'!$AO$6,'Ctas Pagar'!$C:$C,'Fluxo de Caixa'!$A90)</f>
        <v>0</v>
      </c>
      <c r="AP90" s="61">
        <f>SUMIFS('Ctas Pagar'!$G:$G,'Ctas Pagar'!$J:$J,'Fluxo de Caixa'!$AP$6,'Ctas Pagar'!$C:$C,'Fluxo de Caixa'!$A90)</f>
        <v>0</v>
      </c>
      <c r="AQ90" s="61">
        <f>SUMIFS('Ctas Pagar'!$G:$G,'Ctas Pagar'!$M:$M,'Fluxo de Caixa'!$AQ$6,'Ctas Pagar'!$C:$C,'Fluxo de Caixa'!$A90)</f>
        <v>0</v>
      </c>
      <c r="AR90" s="61">
        <f>SUMIFS('Ctas Pagar'!$G:$G,'Ctas Pagar'!$J:$J,'Fluxo de Caixa'!$AR$6,'Ctas Pagar'!$C:$C,'Fluxo de Caixa'!$A90)</f>
        <v>0</v>
      </c>
      <c r="AS90" s="61">
        <f>SUMIFS('Ctas Pagar'!$G:$G,'Ctas Pagar'!$M:$M,'Fluxo de Caixa'!$AS$6,'Ctas Pagar'!$C:$C,'Fluxo de Caixa'!$A90)</f>
        <v>0</v>
      </c>
      <c r="AT90" s="61">
        <f>SUMIFS('Ctas Pagar'!$G:$G,'Ctas Pagar'!$J:$J,'Fluxo de Caixa'!$AT$6,'Ctas Pagar'!$C:$C,'Fluxo de Caixa'!$A90)</f>
        <v>0</v>
      </c>
      <c r="AU90" s="61">
        <f>SUMIFS('Ctas Pagar'!$G:$G,'Ctas Pagar'!$M:$M,'Fluxo de Caixa'!$AU$6,'Ctas Pagar'!$C:$C,'Fluxo de Caixa'!$A90)</f>
        <v>0</v>
      </c>
      <c r="AV90" s="61">
        <f>SUMIFS('Ctas Pagar'!$G:$G,'Ctas Pagar'!$J:$J,'Fluxo de Caixa'!$AV$6,'Ctas Pagar'!$C:$C,'Fluxo de Caixa'!$A90)</f>
        <v>0</v>
      </c>
      <c r="AW90" s="61">
        <f>SUMIFS('Ctas Pagar'!$G:$G,'Ctas Pagar'!$M:$M,'Fluxo de Caixa'!$AW$6,'Ctas Pagar'!$C:$C,'Fluxo de Caixa'!$A90)</f>
        <v>0</v>
      </c>
      <c r="AX90" s="61">
        <f>SUMIFS('Ctas Pagar'!$G:$G,'Ctas Pagar'!$J:$J,'Fluxo de Caixa'!$AX$6,'Ctas Pagar'!$C:$C,'Fluxo de Caixa'!$A90)</f>
        <v>0</v>
      </c>
      <c r="AY90" s="61">
        <f>SUMIFS('Ctas Pagar'!$G:$G,'Ctas Pagar'!$M:$M,'Fluxo de Caixa'!$AY$6,'Ctas Pagar'!$C:$C,'Fluxo de Caixa'!$A90)</f>
        <v>0</v>
      </c>
      <c r="AZ90" s="61">
        <f>SUMIFS('Ctas Pagar'!$G:$G,'Ctas Pagar'!$J:$J,'Fluxo de Caixa'!$AZ$6,'Ctas Pagar'!$C:$C,'Fluxo de Caixa'!$A90)</f>
        <v>0</v>
      </c>
      <c r="BA90" s="61">
        <f>SUMIFS('Ctas Pagar'!$G:$G,'Ctas Pagar'!$M:$M,'Fluxo de Caixa'!$BA$6,'Ctas Pagar'!$C:$C,'Fluxo de Caixa'!$A90)</f>
        <v>0</v>
      </c>
      <c r="BB90" s="61">
        <f>SUMIFS('Ctas Pagar'!$G:$G,'Ctas Pagar'!$J:$J,'Fluxo de Caixa'!$BB$6,'Ctas Pagar'!$C:$C,'Fluxo de Caixa'!$A90)</f>
        <v>0</v>
      </c>
      <c r="BC90" s="61">
        <f>SUMIFS('Ctas Pagar'!$G:$G,'Ctas Pagar'!$M:$M,'Fluxo de Caixa'!$BC$6,'Ctas Pagar'!$C:$C,'Fluxo de Caixa'!$A90)</f>
        <v>0</v>
      </c>
      <c r="BD90" s="61">
        <f>SUMIFS('Ctas Pagar'!$G:$G,'Ctas Pagar'!$J:$J,'Fluxo de Caixa'!$BD$6,'Ctas Pagar'!$C:$C,'Fluxo de Caixa'!$A90)</f>
        <v>0</v>
      </c>
      <c r="BE90" s="61">
        <f>SUMIFS('Ctas Pagar'!$G:$G,'Ctas Pagar'!$M:$M,'Fluxo de Caixa'!$BE$6,'Ctas Pagar'!$C:$C,'Fluxo de Caixa'!$A90)</f>
        <v>0</v>
      </c>
      <c r="BF90" s="61">
        <f>SUMIFS('Ctas Pagar'!$G:$G,'Ctas Pagar'!$J:$J,'Fluxo de Caixa'!$BF$6,'Ctas Pagar'!$C:$C,'Fluxo de Caixa'!$A90)</f>
        <v>0</v>
      </c>
      <c r="BG90" s="61">
        <f>SUMIFS('Ctas Pagar'!$G:$G,'Ctas Pagar'!$M:$M,'Fluxo de Caixa'!$BG$6,'Ctas Pagar'!$C:$C,'Fluxo de Caixa'!$A90)</f>
        <v>0</v>
      </c>
      <c r="BH90" s="61">
        <f>SUMIFS('Ctas Pagar'!$G:$G,'Ctas Pagar'!$J:$J,'Fluxo de Caixa'!$BH$6,'Ctas Pagar'!$C:$C,'Fluxo de Caixa'!$A90)</f>
        <v>0</v>
      </c>
      <c r="BI90" s="61">
        <f>SUMIFS('Ctas Pagar'!$G:$G,'Ctas Pagar'!$M:$M,'Fluxo de Caixa'!$BI$6,'Ctas Pagar'!$C:$C,'Fluxo de Caixa'!$A90)</f>
        <v>0</v>
      </c>
      <c r="BJ90" s="61">
        <f>SUMIFS('Ctas Pagar'!$G:$G,'Ctas Pagar'!$J:$J,'Fluxo de Caixa'!$BJ$6,'Ctas Pagar'!$C:$C,'Fluxo de Caixa'!$A90)</f>
        <v>0</v>
      </c>
      <c r="BK90" s="61">
        <f>SUMIFS('Ctas Pagar'!$G:$G,'Ctas Pagar'!$M:$M,'Fluxo de Caixa'!$BK$6,'Ctas Pagar'!$C:$C,'Fluxo de Caixa'!$A90)</f>
        <v>0</v>
      </c>
      <c r="BL90" s="61">
        <f>SUMIFS('Ctas Pagar'!$G:$G,'Ctas Pagar'!$J:$J,'Fluxo de Caixa'!$BL$6,'Ctas Pagar'!$C:$C,'Fluxo de Caixa'!$A90)</f>
        <v>0</v>
      </c>
      <c r="BM90" s="61">
        <f>SUMIFS('Ctas Pagar'!$G:$G,'Ctas Pagar'!$M:$M,'Fluxo de Caixa'!$BM$6,'Ctas Pagar'!$C:$C,'Fluxo de Caixa'!$A90)</f>
        <v>0</v>
      </c>
      <c r="BN90" s="71"/>
      <c r="BO90" s="71"/>
      <c r="BP90" s="71"/>
      <c r="BQ90" s="71"/>
      <c r="BR90" s="71"/>
    </row>
    <row r="91" spans="1:70">
      <c r="A91" s="29" t="str">
        <f>'Plano de Contas'!A105</f>
        <v>5.5.1 Manutenção Equipamentos</v>
      </c>
      <c r="B91" s="60">
        <f>SUMIFS('Ctas Pagar'!$G:$G,'Ctas Pagar'!$J:$J,'Fluxo de Caixa'!$B$6,'Ctas Pagar'!$C:$C,'Fluxo de Caixa'!$A91)</f>
        <v>1000</v>
      </c>
      <c r="C91" s="61">
        <f>SUMIFS('Ctas Pagar'!$G:$G,'Ctas Pagar'!$M:$M,'Fluxo de Caixa'!$C$6,'Ctas Pagar'!$C:$C,'Fluxo de Caixa'!$A91)</f>
        <v>1000</v>
      </c>
      <c r="D91" s="61">
        <f>SUMIFS('Ctas Pagar'!$G:$G,'Ctas Pagar'!$J:$J,'Fluxo de Caixa'!$D$6,'Ctas Pagar'!$C:$C,'Fluxo de Caixa'!$A91)</f>
        <v>0</v>
      </c>
      <c r="E91" s="61">
        <f>SUMIFS('Ctas Pagar'!$G:$G,'Ctas Pagar'!$M:$M,'Fluxo de Caixa'!$E$6,'Ctas Pagar'!$C:$C,'Fluxo de Caixa'!$A91)</f>
        <v>0</v>
      </c>
      <c r="F91" s="61">
        <f>SUMIFS('Ctas Pagar'!$G:$G,'Ctas Pagar'!$J:$J,'Fluxo de Caixa'!$F$6,'Ctas Pagar'!$C:$C,'Fluxo de Caixa'!$A91)</f>
        <v>0</v>
      </c>
      <c r="G91" s="61">
        <f>SUMIFS('Ctas Pagar'!$G:$G,'Ctas Pagar'!$M:$M,'Fluxo de Caixa'!$G$6,'Ctas Pagar'!$C:$C,'Fluxo de Caixa'!$A91)</f>
        <v>0</v>
      </c>
      <c r="H91" s="61">
        <f>SUMIFS('Ctas Pagar'!$G:$G,'Ctas Pagar'!$J:$J,'Fluxo de Caixa'!$H$6,'Ctas Pagar'!$C:$C,'Fluxo de Caixa'!$A91)</f>
        <v>0</v>
      </c>
      <c r="I91" s="61">
        <f>SUMIFS('Ctas Pagar'!$G:$G,'Ctas Pagar'!$M:$M,'Fluxo de Caixa'!$I$6,'Ctas Pagar'!$C:$C,'Fluxo de Caixa'!$A91)</f>
        <v>0</v>
      </c>
      <c r="J91" s="61">
        <f>SUMIFS('Ctas Pagar'!$G:$G,'Ctas Pagar'!$J:$J,'Fluxo de Caixa'!$J$6,'Ctas Pagar'!$C:$C,'Fluxo de Caixa'!$A91)</f>
        <v>0</v>
      </c>
      <c r="K91" s="61">
        <f>SUMIFS('Ctas Pagar'!$G:$G,'Ctas Pagar'!$M:$M,'Fluxo de Caixa'!$K$6,'Ctas Pagar'!$C:$C,'Fluxo de Caixa'!$A91)</f>
        <v>0</v>
      </c>
      <c r="L91" s="61">
        <f>SUMIFS('Ctas Pagar'!$G:$G,'Ctas Pagar'!$J:$J,'Fluxo de Caixa'!$L$6,'Ctas Pagar'!$C:$C,'Fluxo de Caixa'!$A91)</f>
        <v>0</v>
      </c>
      <c r="M91" s="61">
        <f>SUMIFS('Ctas Pagar'!$G:$G,'Ctas Pagar'!$M:$M,'Fluxo de Caixa'!$M$6,'Ctas Pagar'!$C:$C,'Fluxo de Caixa'!$A91)</f>
        <v>0</v>
      </c>
      <c r="N91" s="61">
        <f>SUMIFS('Ctas Pagar'!$G:$G,'Ctas Pagar'!$J:$J,'Fluxo de Caixa'!$N$6,'Ctas Pagar'!$C:$C,'Fluxo de Caixa'!$A91)</f>
        <v>0</v>
      </c>
      <c r="O91" s="61">
        <f>SUMIFS('Ctas Pagar'!$G:$G,'Ctas Pagar'!$M:$M,'Fluxo de Caixa'!$O$6,'Ctas Pagar'!$C:$C,'Fluxo de Caixa'!$A91)</f>
        <v>0</v>
      </c>
      <c r="P91" s="61">
        <f>SUMIFS('Ctas Pagar'!$G:$G,'Ctas Pagar'!$J:$J,'Fluxo de Caixa'!$P$6,'Ctas Pagar'!$C:$C,'Fluxo de Caixa'!$A91)</f>
        <v>0</v>
      </c>
      <c r="Q91" s="61">
        <f>SUMIFS('Ctas Pagar'!$G:$G,'Ctas Pagar'!$M:$M,'Fluxo de Caixa'!$Q$6,'Ctas Pagar'!$C:$C,'Fluxo de Caixa'!$A91)</f>
        <v>0</v>
      </c>
      <c r="R91" s="61">
        <f>SUMIFS('Ctas Pagar'!$G:$G,'Ctas Pagar'!$J:$J,'Fluxo de Caixa'!$R$6,'Ctas Pagar'!$C:$C,'Fluxo de Caixa'!$A91)</f>
        <v>0</v>
      </c>
      <c r="S91" s="61">
        <f>SUMIFS('Ctas Pagar'!$G:$G,'Ctas Pagar'!$M:$M,'Fluxo de Caixa'!$S$6,'Ctas Pagar'!$C:$C,'Fluxo de Caixa'!$A91)</f>
        <v>0</v>
      </c>
      <c r="T91" s="61">
        <f>SUMIFS('Ctas Pagar'!$G:$G,'Ctas Pagar'!$J:$J,'Fluxo de Caixa'!$T$6,'Ctas Pagar'!$C:$C,'Fluxo de Caixa'!$A91)</f>
        <v>0</v>
      </c>
      <c r="U91" s="61">
        <f>SUMIFS('Ctas Pagar'!$G:$G,'Ctas Pagar'!$M:$M,'Fluxo de Caixa'!$U$6,'Ctas Pagar'!$C:$C,'Fluxo de Caixa'!$A91)</f>
        <v>0</v>
      </c>
      <c r="V91" s="61">
        <f>SUMIFS('Ctas Pagar'!$G:$G,'Ctas Pagar'!$J:$J,'Fluxo de Caixa'!$V$6,'Ctas Pagar'!$C:$C,'Fluxo de Caixa'!$A91)</f>
        <v>0</v>
      </c>
      <c r="W91" s="61">
        <f>SUMIFS('Ctas Pagar'!$G:$G,'Ctas Pagar'!$M:$M,'Fluxo de Caixa'!$W$6,'Ctas Pagar'!$C:$C,'Fluxo de Caixa'!$A91)</f>
        <v>0</v>
      </c>
      <c r="X91" s="61">
        <f>SUMIFS('Ctas Pagar'!$G:$G,'Ctas Pagar'!$J:$J,'Fluxo de Caixa'!$X$6,'Ctas Pagar'!$C:$C,'Fluxo de Caixa'!$A91)</f>
        <v>0</v>
      </c>
      <c r="Y91" s="61">
        <f>SUMIFS('Ctas Pagar'!$G:$G,'Ctas Pagar'!$M:$M,'Fluxo de Caixa'!$Y$6,'Ctas Pagar'!$C:$C,'Fluxo de Caixa'!$A91)</f>
        <v>0</v>
      </c>
      <c r="Z91" s="61">
        <f>SUMIFS('Ctas Pagar'!$G:$G,'Ctas Pagar'!$J:$J,'Fluxo de Caixa'!$Z$6,'Ctas Pagar'!$C:$C,'Fluxo de Caixa'!$A91)</f>
        <v>0</v>
      </c>
      <c r="AA91" s="61">
        <f>SUMIFS('Ctas Pagar'!$G:$G,'Ctas Pagar'!$M:$M,'Fluxo de Caixa'!$AA$6,'Ctas Pagar'!$C:$C,'Fluxo de Caixa'!$A91)</f>
        <v>0</v>
      </c>
      <c r="AB91" s="61">
        <f>SUMIFS('Ctas Pagar'!$G:$G,'Ctas Pagar'!$J:$J,'Fluxo de Caixa'!$AB$6,'Ctas Pagar'!$C:$C,'Fluxo de Caixa'!$A91)</f>
        <v>0</v>
      </c>
      <c r="AC91" s="61">
        <f>SUMIFS('Ctas Pagar'!$G:$G,'Ctas Pagar'!$M:$M,'Fluxo de Caixa'!$AC$6,'Ctas Pagar'!$C:$C,'Fluxo de Caixa'!$A91)</f>
        <v>0</v>
      </c>
      <c r="AD91" s="61">
        <f>SUMIFS('Ctas Pagar'!$G:$G,'Ctas Pagar'!$J:$J,'Fluxo de Caixa'!$AD$6,'Ctas Pagar'!$C:$C,'Fluxo de Caixa'!$A91)</f>
        <v>0</v>
      </c>
      <c r="AE91" s="61">
        <f>SUMIFS('Ctas Pagar'!$G:$G,'Ctas Pagar'!$M:$M,'Fluxo de Caixa'!$AE$6,'Ctas Pagar'!$C:$C,'Fluxo de Caixa'!$A91)</f>
        <v>0</v>
      </c>
      <c r="AF91" s="61">
        <f>SUMIFS('Ctas Pagar'!$G:$G,'Ctas Pagar'!$J:$J,'Fluxo de Caixa'!$AF$6,'Ctas Pagar'!$C:$C,'Fluxo de Caixa'!$A91)</f>
        <v>0</v>
      </c>
      <c r="AG91" s="61">
        <f>SUMIFS('Ctas Pagar'!$G:$G,'Ctas Pagar'!$M:$M,'Fluxo de Caixa'!$AG$6,'Ctas Pagar'!$C:$C,'Fluxo de Caixa'!$A91)</f>
        <v>0</v>
      </c>
      <c r="AH91" s="61">
        <f>SUMIFS('Ctas Pagar'!$G:$G,'Ctas Pagar'!$J:$J,'Fluxo de Caixa'!$AH$6,'Ctas Pagar'!$C:$C,'Fluxo de Caixa'!$A91)</f>
        <v>0</v>
      </c>
      <c r="AI91" s="61">
        <f>SUMIFS('Ctas Pagar'!$G:$G,'Ctas Pagar'!$M:$M,'Fluxo de Caixa'!$AI$6,'Ctas Pagar'!$C:$C,'Fluxo de Caixa'!$A91)</f>
        <v>0</v>
      </c>
      <c r="AJ91" s="61">
        <f>SUMIFS('Ctas Pagar'!$G:$G,'Ctas Pagar'!$J:$J,'Fluxo de Caixa'!$AJ$6,'Ctas Pagar'!$C:$C,'Fluxo de Caixa'!$A91)</f>
        <v>0</v>
      </c>
      <c r="AK91" s="61">
        <f>SUMIFS('Ctas Pagar'!$G:$G,'Ctas Pagar'!$M:$M,'Fluxo de Caixa'!$AK$6,'Ctas Pagar'!$C:$C,'Fluxo de Caixa'!$A91)</f>
        <v>0</v>
      </c>
      <c r="AL91" s="61">
        <f>SUMIFS('Ctas Pagar'!$G:$G,'Ctas Pagar'!$J:$J,'Fluxo de Caixa'!$AL$6,'Ctas Pagar'!$C:$C,'Fluxo de Caixa'!$A91)</f>
        <v>0</v>
      </c>
      <c r="AM91" s="61">
        <f>SUMIFS('Ctas Pagar'!$G:$G,'Ctas Pagar'!$M:$M,'Fluxo de Caixa'!$AM$6,'Ctas Pagar'!$C:$C,'Fluxo de Caixa'!$A91)</f>
        <v>0</v>
      </c>
      <c r="AN91" s="61">
        <f>SUMIFS('Ctas Pagar'!$G:$G,'Ctas Pagar'!$J:$J,'Fluxo de Caixa'!$AN$6,'Ctas Pagar'!$C:$C,'Fluxo de Caixa'!$A91)</f>
        <v>0</v>
      </c>
      <c r="AO91" s="61">
        <f>SUMIFS('Ctas Pagar'!$G:$G,'Ctas Pagar'!$M:$M,'Fluxo de Caixa'!$AO$6,'Ctas Pagar'!$C:$C,'Fluxo de Caixa'!$A91)</f>
        <v>0</v>
      </c>
      <c r="AP91" s="61">
        <f>SUMIFS('Ctas Pagar'!$G:$G,'Ctas Pagar'!$J:$J,'Fluxo de Caixa'!$AP$6,'Ctas Pagar'!$C:$C,'Fluxo de Caixa'!$A91)</f>
        <v>0</v>
      </c>
      <c r="AQ91" s="61">
        <f>SUMIFS('Ctas Pagar'!$G:$G,'Ctas Pagar'!$M:$M,'Fluxo de Caixa'!$AQ$6,'Ctas Pagar'!$C:$C,'Fluxo de Caixa'!$A91)</f>
        <v>0</v>
      </c>
      <c r="AR91" s="61">
        <f>SUMIFS('Ctas Pagar'!$G:$G,'Ctas Pagar'!$J:$J,'Fluxo de Caixa'!$AR$6,'Ctas Pagar'!$C:$C,'Fluxo de Caixa'!$A91)</f>
        <v>0</v>
      </c>
      <c r="AS91" s="61">
        <f>SUMIFS('Ctas Pagar'!$G:$G,'Ctas Pagar'!$M:$M,'Fluxo de Caixa'!$AS$6,'Ctas Pagar'!$C:$C,'Fluxo de Caixa'!$A91)</f>
        <v>0</v>
      </c>
      <c r="AT91" s="61">
        <f>SUMIFS('Ctas Pagar'!$G:$G,'Ctas Pagar'!$J:$J,'Fluxo de Caixa'!$AT$6,'Ctas Pagar'!$C:$C,'Fluxo de Caixa'!$A91)</f>
        <v>0</v>
      </c>
      <c r="AU91" s="61">
        <f>SUMIFS('Ctas Pagar'!$G:$G,'Ctas Pagar'!$M:$M,'Fluxo de Caixa'!$AU$6,'Ctas Pagar'!$C:$C,'Fluxo de Caixa'!$A91)</f>
        <v>0</v>
      </c>
      <c r="AV91" s="61">
        <f>SUMIFS('Ctas Pagar'!$G:$G,'Ctas Pagar'!$J:$J,'Fluxo de Caixa'!$AV$6,'Ctas Pagar'!$C:$C,'Fluxo de Caixa'!$A91)</f>
        <v>0</v>
      </c>
      <c r="AW91" s="61">
        <f>SUMIFS('Ctas Pagar'!$G:$G,'Ctas Pagar'!$M:$M,'Fluxo de Caixa'!$AW$6,'Ctas Pagar'!$C:$C,'Fluxo de Caixa'!$A91)</f>
        <v>0</v>
      </c>
      <c r="AX91" s="61">
        <f>SUMIFS('Ctas Pagar'!$G:$G,'Ctas Pagar'!$J:$J,'Fluxo de Caixa'!$AX$6,'Ctas Pagar'!$C:$C,'Fluxo de Caixa'!$A91)</f>
        <v>0</v>
      </c>
      <c r="AY91" s="61">
        <f>SUMIFS('Ctas Pagar'!$G:$G,'Ctas Pagar'!$M:$M,'Fluxo de Caixa'!$AY$6,'Ctas Pagar'!$C:$C,'Fluxo de Caixa'!$A91)</f>
        <v>0</v>
      </c>
      <c r="AZ91" s="61">
        <f>SUMIFS('Ctas Pagar'!$G:$G,'Ctas Pagar'!$J:$J,'Fluxo de Caixa'!$AZ$6,'Ctas Pagar'!$C:$C,'Fluxo de Caixa'!$A91)</f>
        <v>0</v>
      </c>
      <c r="BA91" s="61">
        <f>SUMIFS('Ctas Pagar'!$G:$G,'Ctas Pagar'!$M:$M,'Fluxo de Caixa'!$BA$6,'Ctas Pagar'!$C:$C,'Fluxo de Caixa'!$A91)</f>
        <v>0</v>
      </c>
      <c r="BB91" s="61">
        <f>SUMIFS('Ctas Pagar'!$G:$G,'Ctas Pagar'!$J:$J,'Fluxo de Caixa'!$BB$6,'Ctas Pagar'!$C:$C,'Fluxo de Caixa'!$A91)</f>
        <v>0</v>
      </c>
      <c r="BC91" s="61">
        <f>SUMIFS('Ctas Pagar'!$G:$G,'Ctas Pagar'!$M:$M,'Fluxo de Caixa'!$BC$6,'Ctas Pagar'!$C:$C,'Fluxo de Caixa'!$A91)</f>
        <v>0</v>
      </c>
      <c r="BD91" s="61">
        <f>SUMIFS('Ctas Pagar'!$G:$G,'Ctas Pagar'!$J:$J,'Fluxo de Caixa'!$BD$6,'Ctas Pagar'!$C:$C,'Fluxo de Caixa'!$A91)</f>
        <v>0</v>
      </c>
      <c r="BE91" s="61">
        <f>SUMIFS('Ctas Pagar'!$G:$G,'Ctas Pagar'!$M:$M,'Fluxo de Caixa'!$BE$6,'Ctas Pagar'!$C:$C,'Fluxo de Caixa'!$A91)</f>
        <v>0</v>
      </c>
      <c r="BF91" s="61">
        <f>SUMIFS('Ctas Pagar'!$G:$G,'Ctas Pagar'!$J:$J,'Fluxo de Caixa'!$BF$6,'Ctas Pagar'!$C:$C,'Fluxo de Caixa'!$A91)</f>
        <v>0</v>
      </c>
      <c r="BG91" s="61">
        <f>SUMIFS('Ctas Pagar'!$G:$G,'Ctas Pagar'!$M:$M,'Fluxo de Caixa'!$BG$6,'Ctas Pagar'!$C:$C,'Fluxo de Caixa'!$A91)</f>
        <v>0</v>
      </c>
      <c r="BH91" s="61">
        <f>SUMIFS('Ctas Pagar'!$G:$G,'Ctas Pagar'!$J:$J,'Fluxo de Caixa'!$BH$6,'Ctas Pagar'!$C:$C,'Fluxo de Caixa'!$A91)</f>
        <v>0</v>
      </c>
      <c r="BI91" s="61">
        <f>SUMIFS('Ctas Pagar'!$G:$G,'Ctas Pagar'!$M:$M,'Fluxo de Caixa'!$BI$6,'Ctas Pagar'!$C:$C,'Fluxo de Caixa'!$A91)</f>
        <v>0</v>
      </c>
      <c r="BJ91" s="61">
        <f>SUMIFS('Ctas Pagar'!$G:$G,'Ctas Pagar'!$J:$J,'Fluxo de Caixa'!$BJ$6,'Ctas Pagar'!$C:$C,'Fluxo de Caixa'!$A91)</f>
        <v>0</v>
      </c>
      <c r="BK91" s="61">
        <f>SUMIFS('Ctas Pagar'!$G:$G,'Ctas Pagar'!$M:$M,'Fluxo de Caixa'!$BK$6,'Ctas Pagar'!$C:$C,'Fluxo de Caixa'!$A91)</f>
        <v>0</v>
      </c>
      <c r="BL91" s="61">
        <f>SUMIFS('Ctas Pagar'!$G:$G,'Ctas Pagar'!$J:$J,'Fluxo de Caixa'!$BL$6,'Ctas Pagar'!$C:$C,'Fluxo de Caixa'!$A91)</f>
        <v>0</v>
      </c>
      <c r="BM91" s="61">
        <f>SUMIFS('Ctas Pagar'!$G:$G,'Ctas Pagar'!$M:$M,'Fluxo de Caixa'!$BM$6,'Ctas Pagar'!$C:$C,'Fluxo de Caixa'!$A91)</f>
        <v>0</v>
      </c>
      <c r="BN91" s="71"/>
      <c r="BO91" s="71"/>
      <c r="BP91" s="71"/>
      <c r="BQ91" s="71"/>
      <c r="BR91" s="71"/>
    </row>
    <row r="92" spans="1:70">
      <c r="A92" s="29" t="str">
        <f>'Plano de Contas'!A106</f>
        <v>5.5.2 Materiais Escritório</v>
      </c>
      <c r="B92" s="60">
        <f>SUMIFS('Ctas Pagar'!$G:$G,'Ctas Pagar'!$J:$J,'Fluxo de Caixa'!$B$6,'Ctas Pagar'!$C:$C,'Fluxo de Caixa'!$A92)</f>
        <v>0</v>
      </c>
      <c r="C92" s="61">
        <f>SUMIFS('Ctas Pagar'!$G:$G,'Ctas Pagar'!$M:$M,'Fluxo de Caixa'!$C$6,'Ctas Pagar'!$C:$C,'Fluxo de Caixa'!$A92)</f>
        <v>1000</v>
      </c>
      <c r="D92" s="61">
        <f>SUMIFS('Ctas Pagar'!$G:$G,'Ctas Pagar'!$J:$J,'Fluxo de Caixa'!$D$6,'Ctas Pagar'!$C:$C,'Fluxo de Caixa'!$A92)</f>
        <v>0</v>
      </c>
      <c r="E92" s="61">
        <f>SUMIFS('Ctas Pagar'!$G:$G,'Ctas Pagar'!$M:$M,'Fluxo de Caixa'!$E$6,'Ctas Pagar'!$C:$C,'Fluxo de Caixa'!$A92)</f>
        <v>0</v>
      </c>
      <c r="F92" s="61">
        <f>SUMIFS('Ctas Pagar'!$G:$G,'Ctas Pagar'!$J:$J,'Fluxo de Caixa'!$F$6,'Ctas Pagar'!$C:$C,'Fluxo de Caixa'!$A92)</f>
        <v>0</v>
      </c>
      <c r="G92" s="61">
        <f>SUMIFS('Ctas Pagar'!$G:$G,'Ctas Pagar'!$M:$M,'Fluxo de Caixa'!$G$6,'Ctas Pagar'!$C:$C,'Fluxo de Caixa'!$A92)</f>
        <v>0</v>
      </c>
      <c r="H92" s="61">
        <f>SUMIFS('Ctas Pagar'!$G:$G,'Ctas Pagar'!$J:$J,'Fluxo de Caixa'!$H$6,'Ctas Pagar'!$C:$C,'Fluxo de Caixa'!$A92)</f>
        <v>0</v>
      </c>
      <c r="I92" s="61">
        <f>SUMIFS('Ctas Pagar'!$G:$G,'Ctas Pagar'!$M:$M,'Fluxo de Caixa'!$I$6,'Ctas Pagar'!$C:$C,'Fluxo de Caixa'!$A92)</f>
        <v>0</v>
      </c>
      <c r="J92" s="61">
        <f>SUMIFS('Ctas Pagar'!$G:$G,'Ctas Pagar'!$J:$J,'Fluxo de Caixa'!$J$6,'Ctas Pagar'!$C:$C,'Fluxo de Caixa'!$A92)</f>
        <v>0</v>
      </c>
      <c r="K92" s="61">
        <f>SUMIFS('Ctas Pagar'!$G:$G,'Ctas Pagar'!$M:$M,'Fluxo de Caixa'!$K$6,'Ctas Pagar'!$C:$C,'Fluxo de Caixa'!$A92)</f>
        <v>0</v>
      </c>
      <c r="L92" s="61">
        <f>SUMIFS('Ctas Pagar'!$G:$G,'Ctas Pagar'!$J:$J,'Fluxo de Caixa'!$L$6,'Ctas Pagar'!$C:$C,'Fluxo de Caixa'!$A92)</f>
        <v>0</v>
      </c>
      <c r="M92" s="61">
        <f>SUMIFS('Ctas Pagar'!$G:$G,'Ctas Pagar'!$M:$M,'Fluxo de Caixa'!$M$6,'Ctas Pagar'!$C:$C,'Fluxo de Caixa'!$A92)</f>
        <v>0</v>
      </c>
      <c r="N92" s="61">
        <f>SUMIFS('Ctas Pagar'!$G:$G,'Ctas Pagar'!$J:$J,'Fluxo de Caixa'!$N$6,'Ctas Pagar'!$C:$C,'Fluxo de Caixa'!$A92)</f>
        <v>0</v>
      </c>
      <c r="O92" s="61">
        <f>SUMIFS('Ctas Pagar'!$G:$G,'Ctas Pagar'!$M:$M,'Fluxo de Caixa'!$O$6,'Ctas Pagar'!$C:$C,'Fluxo de Caixa'!$A92)</f>
        <v>0</v>
      </c>
      <c r="P92" s="61">
        <f>SUMIFS('Ctas Pagar'!$G:$G,'Ctas Pagar'!$J:$J,'Fluxo de Caixa'!$P$6,'Ctas Pagar'!$C:$C,'Fluxo de Caixa'!$A92)</f>
        <v>0</v>
      </c>
      <c r="Q92" s="61">
        <f>SUMIFS('Ctas Pagar'!$G:$G,'Ctas Pagar'!$M:$M,'Fluxo de Caixa'!$Q$6,'Ctas Pagar'!$C:$C,'Fluxo de Caixa'!$A92)</f>
        <v>0</v>
      </c>
      <c r="R92" s="61">
        <f>SUMIFS('Ctas Pagar'!$G:$G,'Ctas Pagar'!$J:$J,'Fluxo de Caixa'!$R$6,'Ctas Pagar'!$C:$C,'Fluxo de Caixa'!$A92)</f>
        <v>0</v>
      </c>
      <c r="S92" s="61">
        <f>SUMIFS('Ctas Pagar'!$G:$G,'Ctas Pagar'!$M:$M,'Fluxo de Caixa'!$S$6,'Ctas Pagar'!$C:$C,'Fluxo de Caixa'!$A92)</f>
        <v>0</v>
      </c>
      <c r="T92" s="61">
        <f>SUMIFS('Ctas Pagar'!$G:$G,'Ctas Pagar'!$J:$J,'Fluxo de Caixa'!$T$6,'Ctas Pagar'!$C:$C,'Fluxo de Caixa'!$A92)</f>
        <v>0</v>
      </c>
      <c r="U92" s="61">
        <f>SUMIFS('Ctas Pagar'!$G:$G,'Ctas Pagar'!$M:$M,'Fluxo de Caixa'!$U$6,'Ctas Pagar'!$C:$C,'Fluxo de Caixa'!$A92)</f>
        <v>0</v>
      </c>
      <c r="V92" s="61">
        <f>SUMIFS('Ctas Pagar'!$G:$G,'Ctas Pagar'!$J:$J,'Fluxo de Caixa'!$V$6,'Ctas Pagar'!$C:$C,'Fluxo de Caixa'!$A92)</f>
        <v>0</v>
      </c>
      <c r="W92" s="61">
        <f>SUMIFS('Ctas Pagar'!$G:$G,'Ctas Pagar'!$M:$M,'Fluxo de Caixa'!$W$6,'Ctas Pagar'!$C:$C,'Fluxo de Caixa'!$A92)</f>
        <v>0</v>
      </c>
      <c r="X92" s="61">
        <f>SUMIFS('Ctas Pagar'!$G:$G,'Ctas Pagar'!$J:$J,'Fluxo de Caixa'!$X$6,'Ctas Pagar'!$C:$C,'Fluxo de Caixa'!$A92)</f>
        <v>0</v>
      </c>
      <c r="Y92" s="61">
        <f>SUMIFS('Ctas Pagar'!$G:$G,'Ctas Pagar'!$M:$M,'Fluxo de Caixa'!$Y$6,'Ctas Pagar'!$C:$C,'Fluxo de Caixa'!$A92)</f>
        <v>0</v>
      </c>
      <c r="Z92" s="61">
        <f>SUMIFS('Ctas Pagar'!$G:$G,'Ctas Pagar'!$J:$J,'Fluxo de Caixa'!$Z$6,'Ctas Pagar'!$C:$C,'Fluxo de Caixa'!$A92)</f>
        <v>0</v>
      </c>
      <c r="AA92" s="61">
        <f>SUMIFS('Ctas Pagar'!$G:$G,'Ctas Pagar'!$M:$M,'Fluxo de Caixa'!$AA$6,'Ctas Pagar'!$C:$C,'Fluxo de Caixa'!$A92)</f>
        <v>0</v>
      </c>
      <c r="AB92" s="61">
        <f>SUMIFS('Ctas Pagar'!$G:$G,'Ctas Pagar'!$J:$J,'Fluxo de Caixa'!$AB$6,'Ctas Pagar'!$C:$C,'Fluxo de Caixa'!$A92)</f>
        <v>0</v>
      </c>
      <c r="AC92" s="61">
        <f>SUMIFS('Ctas Pagar'!$G:$G,'Ctas Pagar'!$M:$M,'Fluxo de Caixa'!$AC$6,'Ctas Pagar'!$C:$C,'Fluxo de Caixa'!$A92)</f>
        <v>0</v>
      </c>
      <c r="AD92" s="61">
        <f>SUMIFS('Ctas Pagar'!$G:$G,'Ctas Pagar'!$J:$J,'Fluxo de Caixa'!$AD$6,'Ctas Pagar'!$C:$C,'Fluxo de Caixa'!$A92)</f>
        <v>0</v>
      </c>
      <c r="AE92" s="61">
        <f>SUMIFS('Ctas Pagar'!$G:$G,'Ctas Pagar'!$M:$M,'Fluxo de Caixa'!$AE$6,'Ctas Pagar'!$C:$C,'Fluxo de Caixa'!$A92)</f>
        <v>0</v>
      </c>
      <c r="AF92" s="61">
        <f>SUMIFS('Ctas Pagar'!$G:$G,'Ctas Pagar'!$J:$J,'Fluxo de Caixa'!$AF$6,'Ctas Pagar'!$C:$C,'Fluxo de Caixa'!$A92)</f>
        <v>0</v>
      </c>
      <c r="AG92" s="61">
        <f>SUMIFS('Ctas Pagar'!$G:$G,'Ctas Pagar'!$M:$M,'Fluxo de Caixa'!$AG$6,'Ctas Pagar'!$C:$C,'Fluxo de Caixa'!$A92)</f>
        <v>0</v>
      </c>
      <c r="AH92" s="61">
        <f>SUMIFS('Ctas Pagar'!$G:$G,'Ctas Pagar'!$J:$J,'Fluxo de Caixa'!$AH$6,'Ctas Pagar'!$C:$C,'Fluxo de Caixa'!$A92)</f>
        <v>0</v>
      </c>
      <c r="AI92" s="61">
        <f>SUMIFS('Ctas Pagar'!$G:$G,'Ctas Pagar'!$M:$M,'Fluxo de Caixa'!$AI$6,'Ctas Pagar'!$C:$C,'Fluxo de Caixa'!$A92)</f>
        <v>0</v>
      </c>
      <c r="AJ92" s="61">
        <f>SUMIFS('Ctas Pagar'!$G:$G,'Ctas Pagar'!$J:$J,'Fluxo de Caixa'!$AJ$6,'Ctas Pagar'!$C:$C,'Fluxo de Caixa'!$A92)</f>
        <v>0</v>
      </c>
      <c r="AK92" s="61">
        <f>SUMIFS('Ctas Pagar'!$G:$G,'Ctas Pagar'!$M:$M,'Fluxo de Caixa'!$AK$6,'Ctas Pagar'!$C:$C,'Fluxo de Caixa'!$A92)</f>
        <v>0</v>
      </c>
      <c r="AL92" s="61">
        <f>SUMIFS('Ctas Pagar'!$G:$G,'Ctas Pagar'!$J:$J,'Fluxo de Caixa'!$AL$6,'Ctas Pagar'!$C:$C,'Fluxo de Caixa'!$A92)</f>
        <v>0</v>
      </c>
      <c r="AM92" s="61">
        <f>SUMIFS('Ctas Pagar'!$G:$G,'Ctas Pagar'!$M:$M,'Fluxo de Caixa'!$AM$6,'Ctas Pagar'!$C:$C,'Fluxo de Caixa'!$A92)</f>
        <v>0</v>
      </c>
      <c r="AN92" s="61">
        <f>SUMIFS('Ctas Pagar'!$G:$G,'Ctas Pagar'!$J:$J,'Fluxo de Caixa'!$AN$6,'Ctas Pagar'!$C:$C,'Fluxo de Caixa'!$A92)</f>
        <v>0</v>
      </c>
      <c r="AO92" s="61">
        <f>SUMIFS('Ctas Pagar'!$G:$G,'Ctas Pagar'!$M:$M,'Fluxo de Caixa'!$AO$6,'Ctas Pagar'!$C:$C,'Fluxo de Caixa'!$A92)</f>
        <v>0</v>
      </c>
      <c r="AP92" s="61">
        <f>SUMIFS('Ctas Pagar'!$G:$G,'Ctas Pagar'!$J:$J,'Fluxo de Caixa'!$AP$6,'Ctas Pagar'!$C:$C,'Fluxo de Caixa'!$A92)</f>
        <v>0</v>
      </c>
      <c r="AQ92" s="61">
        <f>SUMIFS('Ctas Pagar'!$G:$G,'Ctas Pagar'!$M:$M,'Fluxo de Caixa'!$AQ$6,'Ctas Pagar'!$C:$C,'Fluxo de Caixa'!$A92)</f>
        <v>0</v>
      </c>
      <c r="AR92" s="61">
        <f>SUMIFS('Ctas Pagar'!$G:$G,'Ctas Pagar'!$J:$J,'Fluxo de Caixa'!$AR$6,'Ctas Pagar'!$C:$C,'Fluxo de Caixa'!$A92)</f>
        <v>0</v>
      </c>
      <c r="AS92" s="61">
        <f>SUMIFS('Ctas Pagar'!$G:$G,'Ctas Pagar'!$M:$M,'Fluxo de Caixa'!$AS$6,'Ctas Pagar'!$C:$C,'Fluxo de Caixa'!$A92)</f>
        <v>0</v>
      </c>
      <c r="AT92" s="61">
        <f>SUMIFS('Ctas Pagar'!$G:$G,'Ctas Pagar'!$J:$J,'Fluxo de Caixa'!$AT$6,'Ctas Pagar'!$C:$C,'Fluxo de Caixa'!$A92)</f>
        <v>0</v>
      </c>
      <c r="AU92" s="61">
        <f>SUMIFS('Ctas Pagar'!$G:$G,'Ctas Pagar'!$M:$M,'Fluxo de Caixa'!$AU$6,'Ctas Pagar'!$C:$C,'Fluxo de Caixa'!$A92)</f>
        <v>0</v>
      </c>
      <c r="AV92" s="61">
        <f>SUMIFS('Ctas Pagar'!$G:$G,'Ctas Pagar'!$J:$J,'Fluxo de Caixa'!$AV$6,'Ctas Pagar'!$C:$C,'Fluxo de Caixa'!$A92)</f>
        <v>0</v>
      </c>
      <c r="AW92" s="61">
        <f>SUMIFS('Ctas Pagar'!$G:$G,'Ctas Pagar'!$M:$M,'Fluxo de Caixa'!$AW$6,'Ctas Pagar'!$C:$C,'Fluxo de Caixa'!$A92)</f>
        <v>0</v>
      </c>
      <c r="AX92" s="61">
        <f>SUMIFS('Ctas Pagar'!$G:$G,'Ctas Pagar'!$J:$J,'Fluxo de Caixa'!$AX$6,'Ctas Pagar'!$C:$C,'Fluxo de Caixa'!$A92)</f>
        <v>0</v>
      </c>
      <c r="AY92" s="61">
        <f>SUMIFS('Ctas Pagar'!$G:$G,'Ctas Pagar'!$M:$M,'Fluxo de Caixa'!$AY$6,'Ctas Pagar'!$C:$C,'Fluxo de Caixa'!$A92)</f>
        <v>0</v>
      </c>
      <c r="AZ92" s="61">
        <f>SUMIFS('Ctas Pagar'!$G:$G,'Ctas Pagar'!$J:$J,'Fluxo de Caixa'!$AZ$6,'Ctas Pagar'!$C:$C,'Fluxo de Caixa'!$A92)</f>
        <v>0</v>
      </c>
      <c r="BA92" s="61">
        <f>SUMIFS('Ctas Pagar'!$G:$G,'Ctas Pagar'!$M:$M,'Fluxo de Caixa'!$BA$6,'Ctas Pagar'!$C:$C,'Fluxo de Caixa'!$A92)</f>
        <v>0</v>
      </c>
      <c r="BB92" s="61">
        <f>SUMIFS('Ctas Pagar'!$G:$G,'Ctas Pagar'!$J:$J,'Fluxo de Caixa'!$BB$6,'Ctas Pagar'!$C:$C,'Fluxo de Caixa'!$A92)</f>
        <v>0</v>
      </c>
      <c r="BC92" s="61">
        <f>SUMIFS('Ctas Pagar'!$G:$G,'Ctas Pagar'!$M:$M,'Fluxo de Caixa'!$BC$6,'Ctas Pagar'!$C:$C,'Fluxo de Caixa'!$A92)</f>
        <v>0</v>
      </c>
      <c r="BD92" s="61">
        <f>SUMIFS('Ctas Pagar'!$G:$G,'Ctas Pagar'!$J:$J,'Fluxo de Caixa'!$BD$6,'Ctas Pagar'!$C:$C,'Fluxo de Caixa'!$A92)</f>
        <v>0</v>
      </c>
      <c r="BE92" s="61">
        <f>SUMIFS('Ctas Pagar'!$G:$G,'Ctas Pagar'!$M:$M,'Fluxo de Caixa'!$BE$6,'Ctas Pagar'!$C:$C,'Fluxo de Caixa'!$A92)</f>
        <v>0</v>
      </c>
      <c r="BF92" s="61">
        <f>SUMIFS('Ctas Pagar'!$G:$G,'Ctas Pagar'!$J:$J,'Fluxo de Caixa'!$BF$6,'Ctas Pagar'!$C:$C,'Fluxo de Caixa'!$A92)</f>
        <v>0</v>
      </c>
      <c r="BG92" s="61">
        <f>SUMIFS('Ctas Pagar'!$G:$G,'Ctas Pagar'!$M:$M,'Fluxo de Caixa'!$BG$6,'Ctas Pagar'!$C:$C,'Fluxo de Caixa'!$A92)</f>
        <v>0</v>
      </c>
      <c r="BH92" s="61">
        <f>SUMIFS('Ctas Pagar'!$G:$G,'Ctas Pagar'!$J:$J,'Fluxo de Caixa'!$BH$6,'Ctas Pagar'!$C:$C,'Fluxo de Caixa'!$A92)</f>
        <v>0</v>
      </c>
      <c r="BI92" s="61">
        <f>SUMIFS('Ctas Pagar'!$G:$G,'Ctas Pagar'!$M:$M,'Fluxo de Caixa'!$BI$6,'Ctas Pagar'!$C:$C,'Fluxo de Caixa'!$A92)</f>
        <v>0</v>
      </c>
      <c r="BJ92" s="61">
        <f>SUMIFS('Ctas Pagar'!$G:$G,'Ctas Pagar'!$J:$J,'Fluxo de Caixa'!$BJ$6,'Ctas Pagar'!$C:$C,'Fluxo de Caixa'!$A92)</f>
        <v>0</v>
      </c>
      <c r="BK92" s="61">
        <f>SUMIFS('Ctas Pagar'!$G:$G,'Ctas Pagar'!$M:$M,'Fluxo de Caixa'!$BK$6,'Ctas Pagar'!$C:$C,'Fluxo de Caixa'!$A92)</f>
        <v>0</v>
      </c>
      <c r="BL92" s="61">
        <f>SUMIFS('Ctas Pagar'!$G:$G,'Ctas Pagar'!$J:$J,'Fluxo de Caixa'!$BL$6,'Ctas Pagar'!$C:$C,'Fluxo de Caixa'!$A92)</f>
        <v>0</v>
      </c>
      <c r="BM92" s="61">
        <f>SUMIFS('Ctas Pagar'!$G:$G,'Ctas Pagar'!$M:$M,'Fluxo de Caixa'!$BM$6,'Ctas Pagar'!$C:$C,'Fluxo de Caixa'!$A92)</f>
        <v>0</v>
      </c>
      <c r="BN92" s="71"/>
      <c r="BO92" s="71"/>
      <c r="BP92" s="71"/>
      <c r="BQ92" s="71"/>
      <c r="BR92" s="71"/>
    </row>
    <row r="93" spans="1:70">
      <c r="A93" s="29" t="str">
        <f>'Plano de Contas'!A107</f>
        <v>5.5.3 Materiais de Limpeza</v>
      </c>
      <c r="B93" s="60">
        <f>SUMIFS('Ctas Pagar'!$G:$G,'Ctas Pagar'!$J:$J,'Fluxo de Caixa'!$B$6,'Ctas Pagar'!$C:$C,'Fluxo de Caixa'!$A93)</f>
        <v>1000</v>
      </c>
      <c r="C93" s="61">
        <f>SUMIFS('Ctas Pagar'!$G:$G,'Ctas Pagar'!$M:$M,'Fluxo de Caixa'!$C$6,'Ctas Pagar'!$C:$C,'Fluxo de Caixa'!$A93)</f>
        <v>1000</v>
      </c>
      <c r="D93" s="61">
        <f>SUMIFS('Ctas Pagar'!$G:$G,'Ctas Pagar'!$J:$J,'Fluxo de Caixa'!$D$6,'Ctas Pagar'!$C:$C,'Fluxo de Caixa'!$A93)</f>
        <v>0</v>
      </c>
      <c r="E93" s="61">
        <f>SUMIFS('Ctas Pagar'!$G:$G,'Ctas Pagar'!$M:$M,'Fluxo de Caixa'!$E$6,'Ctas Pagar'!$C:$C,'Fluxo de Caixa'!$A93)</f>
        <v>0</v>
      </c>
      <c r="F93" s="61">
        <f>SUMIFS('Ctas Pagar'!$G:$G,'Ctas Pagar'!$J:$J,'Fluxo de Caixa'!$F$6,'Ctas Pagar'!$C:$C,'Fluxo de Caixa'!$A93)</f>
        <v>0</v>
      </c>
      <c r="G93" s="61">
        <f>SUMIFS('Ctas Pagar'!$G:$G,'Ctas Pagar'!$M:$M,'Fluxo de Caixa'!$G$6,'Ctas Pagar'!$C:$C,'Fluxo de Caixa'!$A93)</f>
        <v>0</v>
      </c>
      <c r="H93" s="61">
        <f>SUMIFS('Ctas Pagar'!$G:$G,'Ctas Pagar'!$J:$J,'Fluxo de Caixa'!$H$6,'Ctas Pagar'!$C:$C,'Fluxo de Caixa'!$A93)</f>
        <v>0</v>
      </c>
      <c r="I93" s="61">
        <f>SUMIFS('Ctas Pagar'!$G:$G,'Ctas Pagar'!$M:$M,'Fluxo de Caixa'!$I$6,'Ctas Pagar'!$C:$C,'Fluxo de Caixa'!$A93)</f>
        <v>0</v>
      </c>
      <c r="J93" s="61">
        <f>SUMIFS('Ctas Pagar'!$G:$G,'Ctas Pagar'!$J:$J,'Fluxo de Caixa'!$J$6,'Ctas Pagar'!$C:$C,'Fluxo de Caixa'!$A93)</f>
        <v>0</v>
      </c>
      <c r="K93" s="61">
        <f>SUMIFS('Ctas Pagar'!$G:$G,'Ctas Pagar'!$M:$M,'Fluxo de Caixa'!$K$6,'Ctas Pagar'!$C:$C,'Fluxo de Caixa'!$A93)</f>
        <v>0</v>
      </c>
      <c r="L93" s="61">
        <f>SUMIFS('Ctas Pagar'!$G:$G,'Ctas Pagar'!$J:$J,'Fluxo de Caixa'!$L$6,'Ctas Pagar'!$C:$C,'Fluxo de Caixa'!$A93)</f>
        <v>0</v>
      </c>
      <c r="M93" s="61">
        <f>SUMIFS('Ctas Pagar'!$G:$G,'Ctas Pagar'!$M:$M,'Fluxo de Caixa'!$M$6,'Ctas Pagar'!$C:$C,'Fluxo de Caixa'!$A93)</f>
        <v>0</v>
      </c>
      <c r="N93" s="61">
        <f>SUMIFS('Ctas Pagar'!$G:$G,'Ctas Pagar'!$J:$J,'Fluxo de Caixa'!$N$6,'Ctas Pagar'!$C:$C,'Fluxo de Caixa'!$A93)</f>
        <v>0</v>
      </c>
      <c r="O93" s="61">
        <f>SUMIFS('Ctas Pagar'!$G:$G,'Ctas Pagar'!$M:$M,'Fluxo de Caixa'!$O$6,'Ctas Pagar'!$C:$C,'Fluxo de Caixa'!$A93)</f>
        <v>0</v>
      </c>
      <c r="P93" s="61">
        <f>SUMIFS('Ctas Pagar'!$G:$G,'Ctas Pagar'!$J:$J,'Fluxo de Caixa'!$P$6,'Ctas Pagar'!$C:$C,'Fluxo de Caixa'!$A93)</f>
        <v>0</v>
      </c>
      <c r="Q93" s="61">
        <f>SUMIFS('Ctas Pagar'!$G:$G,'Ctas Pagar'!$M:$M,'Fluxo de Caixa'!$Q$6,'Ctas Pagar'!$C:$C,'Fluxo de Caixa'!$A93)</f>
        <v>0</v>
      </c>
      <c r="R93" s="61">
        <f>SUMIFS('Ctas Pagar'!$G:$G,'Ctas Pagar'!$J:$J,'Fluxo de Caixa'!$R$6,'Ctas Pagar'!$C:$C,'Fluxo de Caixa'!$A93)</f>
        <v>0</v>
      </c>
      <c r="S93" s="61">
        <f>SUMIFS('Ctas Pagar'!$G:$G,'Ctas Pagar'!$M:$M,'Fluxo de Caixa'!$S$6,'Ctas Pagar'!$C:$C,'Fluxo de Caixa'!$A93)</f>
        <v>0</v>
      </c>
      <c r="T93" s="61">
        <f>SUMIFS('Ctas Pagar'!$G:$G,'Ctas Pagar'!$J:$J,'Fluxo de Caixa'!$T$6,'Ctas Pagar'!$C:$C,'Fluxo de Caixa'!$A93)</f>
        <v>0</v>
      </c>
      <c r="U93" s="61">
        <f>SUMIFS('Ctas Pagar'!$G:$G,'Ctas Pagar'!$M:$M,'Fluxo de Caixa'!$U$6,'Ctas Pagar'!$C:$C,'Fluxo de Caixa'!$A93)</f>
        <v>0</v>
      </c>
      <c r="V93" s="61">
        <f>SUMIFS('Ctas Pagar'!$G:$G,'Ctas Pagar'!$J:$J,'Fluxo de Caixa'!$V$6,'Ctas Pagar'!$C:$C,'Fluxo de Caixa'!$A93)</f>
        <v>0</v>
      </c>
      <c r="W93" s="61">
        <f>SUMIFS('Ctas Pagar'!$G:$G,'Ctas Pagar'!$M:$M,'Fluxo de Caixa'!$W$6,'Ctas Pagar'!$C:$C,'Fluxo de Caixa'!$A93)</f>
        <v>0</v>
      </c>
      <c r="X93" s="61">
        <f>SUMIFS('Ctas Pagar'!$G:$G,'Ctas Pagar'!$J:$J,'Fluxo de Caixa'!$X$6,'Ctas Pagar'!$C:$C,'Fluxo de Caixa'!$A93)</f>
        <v>0</v>
      </c>
      <c r="Y93" s="61">
        <f>SUMIFS('Ctas Pagar'!$G:$G,'Ctas Pagar'!$M:$M,'Fluxo de Caixa'!$Y$6,'Ctas Pagar'!$C:$C,'Fluxo de Caixa'!$A93)</f>
        <v>0</v>
      </c>
      <c r="Z93" s="61">
        <f>SUMIFS('Ctas Pagar'!$G:$G,'Ctas Pagar'!$J:$J,'Fluxo de Caixa'!$Z$6,'Ctas Pagar'!$C:$C,'Fluxo de Caixa'!$A93)</f>
        <v>0</v>
      </c>
      <c r="AA93" s="61">
        <f>SUMIFS('Ctas Pagar'!$G:$G,'Ctas Pagar'!$M:$M,'Fluxo de Caixa'!$AA$6,'Ctas Pagar'!$C:$C,'Fluxo de Caixa'!$A93)</f>
        <v>0</v>
      </c>
      <c r="AB93" s="61">
        <f>SUMIFS('Ctas Pagar'!$G:$G,'Ctas Pagar'!$J:$J,'Fluxo de Caixa'!$AB$6,'Ctas Pagar'!$C:$C,'Fluxo de Caixa'!$A93)</f>
        <v>0</v>
      </c>
      <c r="AC93" s="61">
        <f>SUMIFS('Ctas Pagar'!$G:$G,'Ctas Pagar'!$M:$M,'Fluxo de Caixa'!$AC$6,'Ctas Pagar'!$C:$C,'Fluxo de Caixa'!$A93)</f>
        <v>0</v>
      </c>
      <c r="AD93" s="61">
        <f>SUMIFS('Ctas Pagar'!$G:$G,'Ctas Pagar'!$J:$J,'Fluxo de Caixa'!$AD$6,'Ctas Pagar'!$C:$C,'Fluxo de Caixa'!$A93)</f>
        <v>0</v>
      </c>
      <c r="AE93" s="61">
        <f>SUMIFS('Ctas Pagar'!$G:$G,'Ctas Pagar'!$M:$M,'Fluxo de Caixa'!$AE$6,'Ctas Pagar'!$C:$C,'Fluxo de Caixa'!$A93)</f>
        <v>0</v>
      </c>
      <c r="AF93" s="61">
        <f>SUMIFS('Ctas Pagar'!$G:$G,'Ctas Pagar'!$J:$J,'Fluxo de Caixa'!$AF$6,'Ctas Pagar'!$C:$C,'Fluxo de Caixa'!$A93)</f>
        <v>0</v>
      </c>
      <c r="AG93" s="61">
        <f>SUMIFS('Ctas Pagar'!$G:$G,'Ctas Pagar'!$M:$M,'Fluxo de Caixa'!$AG$6,'Ctas Pagar'!$C:$C,'Fluxo de Caixa'!$A93)</f>
        <v>0</v>
      </c>
      <c r="AH93" s="61">
        <f>SUMIFS('Ctas Pagar'!$G:$G,'Ctas Pagar'!$J:$J,'Fluxo de Caixa'!$AH$6,'Ctas Pagar'!$C:$C,'Fluxo de Caixa'!$A93)</f>
        <v>0</v>
      </c>
      <c r="AI93" s="61">
        <f>SUMIFS('Ctas Pagar'!$G:$G,'Ctas Pagar'!$M:$M,'Fluxo de Caixa'!$AI$6,'Ctas Pagar'!$C:$C,'Fluxo de Caixa'!$A93)</f>
        <v>0</v>
      </c>
      <c r="AJ93" s="61">
        <f>SUMIFS('Ctas Pagar'!$G:$G,'Ctas Pagar'!$J:$J,'Fluxo de Caixa'!$AJ$6,'Ctas Pagar'!$C:$C,'Fluxo de Caixa'!$A93)</f>
        <v>0</v>
      </c>
      <c r="AK93" s="61">
        <f>SUMIFS('Ctas Pagar'!$G:$G,'Ctas Pagar'!$M:$M,'Fluxo de Caixa'!$AK$6,'Ctas Pagar'!$C:$C,'Fluxo de Caixa'!$A93)</f>
        <v>0</v>
      </c>
      <c r="AL93" s="61">
        <f>SUMIFS('Ctas Pagar'!$G:$G,'Ctas Pagar'!$J:$J,'Fluxo de Caixa'!$AL$6,'Ctas Pagar'!$C:$C,'Fluxo de Caixa'!$A93)</f>
        <v>0</v>
      </c>
      <c r="AM93" s="61">
        <f>SUMIFS('Ctas Pagar'!$G:$G,'Ctas Pagar'!$M:$M,'Fluxo de Caixa'!$AM$6,'Ctas Pagar'!$C:$C,'Fluxo de Caixa'!$A93)</f>
        <v>0</v>
      </c>
      <c r="AN93" s="61">
        <f>SUMIFS('Ctas Pagar'!$G:$G,'Ctas Pagar'!$J:$J,'Fluxo de Caixa'!$AN$6,'Ctas Pagar'!$C:$C,'Fluxo de Caixa'!$A93)</f>
        <v>0</v>
      </c>
      <c r="AO93" s="61">
        <f>SUMIFS('Ctas Pagar'!$G:$G,'Ctas Pagar'!$M:$M,'Fluxo de Caixa'!$AO$6,'Ctas Pagar'!$C:$C,'Fluxo de Caixa'!$A93)</f>
        <v>0</v>
      </c>
      <c r="AP93" s="61">
        <f>SUMIFS('Ctas Pagar'!$G:$G,'Ctas Pagar'!$J:$J,'Fluxo de Caixa'!$AP$6,'Ctas Pagar'!$C:$C,'Fluxo de Caixa'!$A93)</f>
        <v>0</v>
      </c>
      <c r="AQ93" s="61">
        <f>SUMIFS('Ctas Pagar'!$G:$G,'Ctas Pagar'!$M:$M,'Fluxo de Caixa'!$AQ$6,'Ctas Pagar'!$C:$C,'Fluxo de Caixa'!$A93)</f>
        <v>0</v>
      </c>
      <c r="AR93" s="61">
        <f>SUMIFS('Ctas Pagar'!$G:$G,'Ctas Pagar'!$J:$J,'Fluxo de Caixa'!$AR$6,'Ctas Pagar'!$C:$C,'Fluxo de Caixa'!$A93)</f>
        <v>0</v>
      </c>
      <c r="AS93" s="61">
        <f>SUMIFS('Ctas Pagar'!$G:$G,'Ctas Pagar'!$M:$M,'Fluxo de Caixa'!$AS$6,'Ctas Pagar'!$C:$C,'Fluxo de Caixa'!$A93)</f>
        <v>0</v>
      </c>
      <c r="AT93" s="61">
        <f>SUMIFS('Ctas Pagar'!$G:$G,'Ctas Pagar'!$J:$J,'Fluxo de Caixa'!$AT$6,'Ctas Pagar'!$C:$C,'Fluxo de Caixa'!$A93)</f>
        <v>0</v>
      </c>
      <c r="AU93" s="61">
        <f>SUMIFS('Ctas Pagar'!$G:$G,'Ctas Pagar'!$M:$M,'Fluxo de Caixa'!$AU$6,'Ctas Pagar'!$C:$C,'Fluxo de Caixa'!$A93)</f>
        <v>0</v>
      </c>
      <c r="AV93" s="61">
        <f>SUMIFS('Ctas Pagar'!$G:$G,'Ctas Pagar'!$J:$J,'Fluxo de Caixa'!$AV$6,'Ctas Pagar'!$C:$C,'Fluxo de Caixa'!$A93)</f>
        <v>0</v>
      </c>
      <c r="AW93" s="61">
        <f>SUMIFS('Ctas Pagar'!$G:$G,'Ctas Pagar'!$M:$M,'Fluxo de Caixa'!$AW$6,'Ctas Pagar'!$C:$C,'Fluxo de Caixa'!$A93)</f>
        <v>0</v>
      </c>
      <c r="AX93" s="61">
        <f>SUMIFS('Ctas Pagar'!$G:$G,'Ctas Pagar'!$J:$J,'Fluxo de Caixa'!$AX$6,'Ctas Pagar'!$C:$C,'Fluxo de Caixa'!$A93)</f>
        <v>0</v>
      </c>
      <c r="AY93" s="61">
        <f>SUMIFS('Ctas Pagar'!$G:$G,'Ctas Pagar'!$M:$M,'Fluxo de Caixa'!$AY$6,'Ctas Pagar'!$C:$C,'Fluxo de Caixa'!$A93)</f>
        <v>0</v>
      </c>
      <c r="AZ93" s="61">
        <f>SUMIFS('Ctas Pagar'!$G:$G,'Ctas Pagar'!$J:$J,'Fluxo de Caixa'!$AZ$6,'Ctas Pagar'!$C:$C,'Fluxo de Caixa'!$A93)</f>
        <v>0</v>
      </c>
      <c r="BA93" s="61">
        <f>SUMIFS('Ctas Pagar'!$G:$G,'Ctas Pagar'!$M:$M,'Fluxo de Caixa'!$BA$6,'Ctas Pagar'!$C:$C,'Fluxo de Caixa'!$A93)</f>
        <v>0</v>
      </c>
      <c r="BB93" s="61">
        <f>SUMIFS('Ctas Pagar'!$G:$G,'Ctas Pagar'!$J:$J,'Fluxo de Caixa'!$BB$6,'Ctas Pagar'!$C:$C,'Fluxo de Caixa'!$A93)</f>
        <v>0</v>
      </c>
      <c r="BC93" s="61">
        <f>SUMIFS('Ctas Pagar'!$G:$G,'Ctas Pagar'!$M:$M,'Fluxo de Caixa'!$BC$6,'Ctas Pagar'!$C:$C,'Fluxo de Caixa'!$A93)</f>
        <v>0</v>
      </c>
      <c r="BD93" s="61">
        <f>SUMIFS('Ctas Pagar'!$G:$G,'Ctas Pagar'!$J:$J,'Fluxo de Caixa'!$BD$6,'Ctas Pagar'!$C:$C,'Fluxo de Caixa'!$A93)</f>
        <v>0</v>
      </c>
      <c r="BE93" s="61">
        <f>SUMIFS('Ctas Pagar'!$G:$G,'Ctas Pagar'!$M:$M,'Fluxo de Caixa'!$BE$6,'Ctas Pagar'!$C:$C,'Fluxo de Caixa'!$A93)</f>
        <v>0</v>
      </c>
      <c r="BF93" s="61">
        <f>SUMIFS('Ctas Pagar'!$G:$G,'Ctas Pagar'!$J:$J,'Fluxo de Caixa'!$BF$6,'Ctas Pagar'!$C:$C,'Fluxo de Caixa'!$A93)</f>
        <v>0</v>
      </c>
      <c r="BG93" s="61">
        <f>SUMIFS('Ctas Pagar'!$G:$G,'Ctas Pagar'!$M:$M,'Fluxo de Caixa'!$BG$6,'Ctas Pagar'!$C:$C,'Fluxo de Caixa'!$A93)</f>
        <v>0</v>
      </c>
      <c r="BH93" s="61">
        <f>SUMIFS('Ctas Pagar'!$G:$G,'Ctas Pagar'!$J:$J,'Fluxo de Caixa'!$BH$6,'Ctas Pagar'!$C:$C,'Fluxo de Caixa'!$A93)</f>
        <v>0</v>
      </c>
      <c r="BI93" s="61">
        <f>SUMIFS('Ctas Pagar'!$G:$G,'Ctas Pagar'!$M:$M,'Fluxo de Caixa'!$BI$6,'Ctas Pagar'!$C:$C,'Fluxo de Caixa'!$A93)</f>
        <v>0</v>
      </c>
      <c r="BJ93" s="61">
        <f>SUMIFS('Ctas Pagar'!$G:$G,'Ctas Pagar'!$J:$J,'Fluxo de Caixa'!$BJ$6,'Ctas Pagar'!$C:$C,'Fluxo de Caixa'!$A93)</f>
        <v>0</v>
      </c>
      <c r="BK93" s="61">
        <f>SUMIFS('Ctas Pagar'!$G:$G,'Ctas Pagar'!$M:$M,'Fluxo de Caixa'!$BK$6,'Ctas Pagar'!$C:$C,'Fluxo de Caixa'!$A93)</f>
        <v>0</v>
      </c>
      <c r="BL93" s="61">
        <f>SUMIFS('Ctas Pagar'!$G:$G,'Ctas Pagar'!$J:$J,'Fluxo de Caixa'!$BL$6,'Ctas Pagar'!$C:$C,'Fluxo de Caixa'!$A93)</f>
        <v>0</v>
      </c>
      <c r="BM93" s="61">
        <f>SUMIFS('Ctas Pagar'!$G:$G,'Ctas Pagar'!$M:$M,'Fluxo de Caixa'!$BM$6,'Ctas Pagar'!$C:$C,'Fluxo de Caixa'!$A93)</f>
        <v>0</v>
      </c>
      <c r="BN93" s="71"/>
      <c r="BO93" s="71"/>
      <c r="BP93" s="71"/>
      <c r="BQ93" s="71"/>
      <c r="BR93" s="71"/>
    </row>
    <row r="94" spans="1:70">
      <c r="A94" s="29" t="str">
        <f>'Plano de Contas'!A108</f>
        <v>5.5.4 Manutenção Veiculo</v>
      </c>
      <c r="B94" s="60">
        <f>SUMIFS('Ctas Pagar'!$G:$G,'Ctas Pagar'!$J:$J,'Fluxo de Caixa'!$B$6,'Ctas Pagar'!$C:$C,'Fluxo de Caixa'!$A94)</f>
        <v>1000</v>
      </c>
      <c r="C94" s="61">
        <f>SUMIFS('Ctas Pagar'!$G:$G,'Ctas Pagar'!$M:$M,'Fluxo de Caixa'!$C$6,'Ctas Pagar'!$C:$C,'Fluxo de Caixa'!$A94)</f>
        <v>1000</v>
      </c>
      <c r="D94" s="61">
        <f>SUMIFS('Ctas Pagar'!$G:$G,'Ctas Pagar'!$J:$J,'Fluxo de Caixa'!$D$6,'Ctas Pagar'!$C:$C,'Fluxo de Caixa'!$A94)</f>
        <v>0</v>
      </c>
      <c r="E94" s="61">
        <f>SUMIFS('Ctas Pagar'!$G:$G,'Ctas Pagar'!$M:$M,'Fluxo de Caixa'!$E$6,'Ctas Pagar'!$C:$C,'Fluxo de Caixa'!$A94)</f>
        <v>0</v>
      </c>
      <c r="F94" s="61">
        <f>SUMIFS('Ctas Pagar'!$G:$G,'Ctas Pagar'!$J:$J,'Fluxo de Caixa'!$F$6,'Ctas Pagar'!$C:$C,'Fluxo de Caixa'!$A94)</f>
        <v>0</v>
      </c>
      <c r="G94" s="61">
        <f>SUMIFS('Ctas Pagar'!$G:$G,'Ctas Pagar'!$M:$M,'Fluxo de Caixa'!$G$6,'Ctas Pagar'!$C:$C,'Fluxo de Caixa'!$A94)</f>
        <v>0</v>
      </c>
      <c r="H94" s="61">
        <f>SUMIFS('Ctas Pagar'!$G:$G,'Ctas Pagar'!$J:$J,'Fluxo de Caixa'!$H$6,'Ctas Pagar'!$C:$C,'Fluxo de Caixa'!$A94)</f>
        <v>0</v>
      </c>
      <c r="I94" s="61">
        <f>SUMIFS('Ctas Pagar'!$G:$G,'Ctas Pagar'!$M:$M,'Fluxo de Caixa'!$I$6,'Ctas Pagar'!$C:$C,'Fluxo de Caixa'!$A94)</f>
        <v>0</v>
      </c>
      <c r="J94" s="61">
        <f>SUMIFS('Ctas Pagar'!$G:$G,'Ctas Pagar'!$J:$J,'Fluxo de Caixa'!$J$6,'Ctas Pagar'!$C:$C,'Fluxo de Caixa'!$A94)</f>
        <v>0</v>
      </c>
      <c r="K94" s="61">
        <f>SUMIFS('Ctas Pagar'!$G:$G,'Ctas Pagar'!$M:$M,'Fluxo de Caixa'!$K$6,'Ctas Pagar'!$C:$C,'Fluxo de Caixa'!$A94)</f>
        <v>0</v>
      </c>
      <c r="L94" s="61">
        <f>SUMIFS('Ctas Pagar'!$G:$G,'Ctas Pagar'!$J:$J,'Fluxo de Caixa'!$L$6,'Ctas Pagar'!$C:$C,'Fluxo de Caixa'!$A94)</f>
        <v>0</v>
      </c>
      <c r="M94" s="61">
        <f>SUMIFS('Ctas Pagar'!$G:$G,'Ctas Pagar'!$M:$M,'Fluxo de Caixa'!$M$6,'Ctas Pagar'!$C:$C,'Fluxo de Caixa'!$A94)</f>
        <v>0</v>
      </c>
      <c r="N94" s="61">
        <f>SUMIFS('Ctas Pagar'!$G:$G,'Ctas Pagar'!$J:$J,'Fluxo de Caixa'!$N$6,'Ctas Pagar'!$C:$C,'Fluxo de Caixa'!$A94)</f>
        <v>0</v>
      </c>
      <c r="O94" s="61">
        <f>SUMIFS('Ctas Pagar'!$G:$G,'Ctas Pagar'!$M:$M,'Fluxo de Caixa'!$O$6,'Ctas Pagar'!$C:$C,'Fluxo de Caixa'!$A94)</f>
        <v>0</v>
      </c>
      <c r="P94" s="61">
        <f>SUMIFS('Ctas Pagar'!$G:$G,'Ctas Pagar'!$J:$J,'Fluxo de Caixa'!$P$6,'Ctas Pagar'!$C:$C,'Fluxo de Caixa'!$A94)</f>
        <v>0</v>
      </c>
      <c r="Q94" s="61">
        <f>SUMIFS('Ctas Pagar'!$G:$G,'Ctas Pagar'!$M:$M,'Fluxo de Caixa'!$Q$6,'Ctas Pagar'!$C:$C,'Fluxo de Caixa'!$A94)</f>
        <v>0</v>
      </c>
      <c r="R94" s="61">
        <f>SUMIFS('Ctas Pagar'!$G:$G,'Ctas Pagar'!$J:$J,'Fluxo de Caixa'!$R$6,'Ctas Pagar'!$C:$C,'Fluxo de Caixa'!$A94)</f>
        <v>0</v>
      </c>
      <c r="S94" s="61">
        <f>SUMIFS('Ctas Pagar'!$G:$G,'Ctas Pagar'!$M:$M,'Fluxo de Caixa'!$S$6,'Ctas Pagar'!$C:$C,'Fluxo de Caixa'!$A94)</f>
        <v>0</v>
      </c>
      <c r="T94" s="61">
        <f>SUMIFS('Ctas Pagar'!$G:$G,'Ctas Pagar'!$J:$J,'Fluxo de Caixa'!$T$6,'Ctas Pagar'!$C:$C,'Fluxo de Caixa'!$A94)</f>
        <v>0</v>
      </c>
      <c r="U94" s="61">
        <f>SUMIFS('Ctas Pagar'!$G:$G,'Ctas Pagar'!$M:$M,'Fluxo de Caixa'!$U$6,'Ctas Pagar'!$C:$C,'Fluxo de Caixa'!$A94)</f>
        <v>0</v>
      </c>
      <c r="V94" s="61">
        <f>SUMIFS('Ctas Pagar'!$G:$G,'Ctas Pagar'!$J:$J,'Fluxo de Caixa'!$V$6,'Ctas Pagar'!$C:$C,'Fluxo de Caixa'!$A94)</f>
        <v>0</v>
      </c>
      <c r="W94" s="61">
        <f>SUMIFS('Ctas Pagar'!$G:$G,'Ctas Pagar'!$M:$M,'Fluxo de Caixa'!$W$6,'Ctas Pagar'!$C:$C,'Fluxo de Caixa'!$A94)</f>
        <v>0</v>
      </c>
      <c r="X94" s="61">
        <f>SUMIFS('Ctas Pagar'!$G:$G,'Ctas Pagar'!$J:$J,'Fluxo de Caixa'!$X$6,'Ctas Pagar'!$C:$C,'Fluxo de Caixa'!$A94)</f>
        <v>0</v>
      </c>
      <c r="Y94" s="61">
        <f>SUMIFS('Ctas Pagar'!$G:$G,'Ctas Pagar'!$M:$M,'Fluxo de Caixa'!$Y$6,'Ctas Pagar'!$C:$C,'Fluxo de Caixa'!$A94)</f>
        <v>0</v>
      </c>
      <c r="Z94" s="61">
        <f>SUMIFS('Ctas Pagar'!$G:$G,'Ctas Pagar'!$J:$J,'Fluxo de Caixa'!$Z$6,'Ctas Pagar'!$C:$C,'Fluxo de Caixa'!$A94)</f>
        <v>0</v>
      </c>
      <c r="AA94" s="61">
        <f>SUMIFS('Ctas Pagar'!$G:$G,'Ctas Pagar'!$M:$M,'Fluxo de Caixa'!$AA$6,'Ctas Pagar'!$C:$C,'Fluxo de Caixa'!$A94)</f>
        <v>0</v>
      </c>
      <c r="AB94" s="61">
        <f>SUMIFS('Ctas Pagar'!$G:$G,'Ctas Pagar'!$J:$J,'Fluxo de Caixa'!$AB$6,'Ctas Pagar'!$C:$C,'Fluxo de Caixa'!$A94)</f>
        <v>0</v>
      </c>
      <c r="AC94" s="61">
        <f>SUMIFS('Ctas Pagar'!$G:$G,'Ctas Pagar'!$M:$M,'Fluxo de Caixa'!$AC$6,'Ctas Pagar'!$C:$C,'Fluxo de Caixa'!$A94)</f>
        <v>0</v>
      </c>
      <c r="AD94" s="61">
        <f>SUMIFS('Ctas Pagar'!$G:$G,'Ctas Pagar'!$J:$J,'Fluxo de Caixa'!$AD$6,'Ctas Pagar'!$C:$C,'Fluxo de Caixa'!$A94)</f>
        <v>0</v>
      </c>
      <c r="AE94" s="61">
        <f>SUMIFS('Ctas Pagar'!$G:$G,'Ctas Pagar'!$M:$M,'Fluxo de Caixa'!$AE$6,'Ctas Pagar'!$C:$C,'Fluxo de Caixa'!$A94)</f>
        <v>0</v>
      </c>
      <c r="AF94" s="61">
        <f>SUMIFS('Ctas Pagar'!$G:$G,'Ctas Pagar'!$J:$J,'Fluxo de Caixa'!$AF$6,'Ctas Pagar'!$C:$C,'Fluxo de Caixa'!$A94)</f>
        <v>0</v>
      </c>
      <c r="AG94" s="61">
        <f>SUMIFS('Ctas Pagar'!$G:$G,'Ctas Pagar'!$M:$M,'Fluxo de Caixa'!$AG$6,'Ctas Pagar'!$C:$C,'Fluxo de Caixa'!$A94)</f>
        <v>0</v>
      </c>
      <c r="AH94" s="61">
        <f>SUMIFS('Ctas Pagar'!$G:$G,'Ctas Pagar'!$J:$J,'Fluxo de Caixa'!$AH$6,'Ctas Pagar'!$C:$C,'Fluxo de Caixa'!$A94)</f>
        <v>0</v>
      </c>
      <c r="AI94" s="61">
        <f>SUMIFS('Ctas Pagar'!$G:$G,'Ctas Pagar'!$M:$M,'Fluxo de Caixa'!$AI$6,'Ctas Pagar'!$C:$C,'Fluxo de Caixa'!$A94)</f>
        <v>0</v>
      </c>
      <c r="AJ94" s="61">
        <f>SUMIFS('Ctas Pagar'!$G:$G,'Ctas Pagar'!$J:$J,'Fluxo de Caixa'!$AJ$6,'Ctas Pagar'!$C:$C,'Fluxo de Caixa'!$A94)</f>
        <v>0</v>
      </c>
      <c r="AK94" s="61">
        <f>SUMIFS('Ctas Pagar'!$G:$G,'Ctas Pagar'!$M:$M,'Fluxo de Caixa'!$AK$6,'Ctas Pagar'!$C:$C,'Fluxo de Caixa'!$A94)</f>
        <v>0</v>
      </c>
      <c r="AL94" s="61">
        <f>SUMIFS('Ctas Pagar'!$G:$G,'Ctas Pagar'!$J:$J,'Fluxo de Caixa'!$AL$6,'Ctas Pagar'!$C:$C,'Fluxo de Caixa'!$A94)</f>
        <v>0</v>
      </c>
      <c r="AM94" s="61">
        <f>SUMIFS('Ctas Pagar'!$G:$G,'Ctas Pagar'!$M:$M,'Fluxo de Caixa'!$AM$6,'Ctas Pagar'!$C:$C,'Fluxo de Caixa'!$A94)</f>
        <v>0</v>
      </c>
      <c r="AN94" s="61">
        <f>SUMIFS('Ctas Pagar'!$G:$G,'Ctas Pagar'!$J:$J,'Fluxo de Caixa'!$AN$6,'Ctas Pagar'!$C:$C,'Fluxo de Caixa'!$A94)</f>
        <v>0</v>
      </c>
      <c r="AO94" s="61">
        <f>SUMIFS('Ctas Pagar'!$G:$G,'Ctas Pagar'!$M:$M,'Fluxo de Caixa'!$AO$6,'Ctas Pagar'!$C:$C,'Fluxo de Caixa'!$A94)</f>
        <v>0</v>
      </c>
      <c r="AP94" s="61">
        <f>SUMIFS('Ctas Pagar'!$G:$G,'Ctas Pagar'!$J:$J,'Fluxo de Caixa'!$AP$6,'Ctas Pagar'!$C:$C,'Fluxo de Caixa'!$A94)</f>
        <v>0</v>
      </c>
      <c r="AQ94" s="61">
        <f>SUMIFS('Ctas Pagar'!$G:$G,'Ctas Pagar'!$M:$M,'Fluxo de Caixa'!$AQ$6,'Ctas Pagar'!$C:$C,'Fluxo de Caixa'!$A94)</f>
        <v>0</v>
      </c>
      <c r="AR94" s="61">
        <f>SUMIFS('Ctas Pagar'!$G:$G,'Ctas Pagar'!$J:$J,'Fluxo de Caixa'!$AR$6,'Ctas Pagar'!$C:$C,'Fluxo de Caixa'!$A94)</f>
        <v>0</v>
      </c>
      <c r="AS94" s="61">
        <f>SUMIFS('Ctas Pagar'!$G:$G,'Ctas Pagar'!$M:$M,'Fluxo de Caixa'!$AS$6,'Ctas Pagar'!$C:$C,'Fluxo de Caixa'!$A94)</f>
        <v>0</v>
      </c>
      <c r="AT94" s="61">
        <f>SUMIFS('Ctas Pagar'!$G:$G,'Ctas Pagar'!$J:$J,'Fluxo de Caixa'!$AT$6,'Ctas Pagar'!$C:$C,'Fluxo de Caixa'!$A94)</f>
        <v>0</v>
      </c>
      <c r="AU94" s="61">
        <f>SUMIFS('Ctas Pagar'!$G:$G,'Ctas Pagar'!$M:$M,'Fluxo de Caixa'!$AU$6,'Ctas Pagar'!$C:$C,'Fluxo de Caixa'!$A94)</f>
        <v>0</v>
      </c>
      <c r="AV94" s="61">
        <f>SUMIFS('Ctas Pagar'!$G:$G,'Ctas Pagar'!$J:$J,'Fluxo de Caixa'!$AV$6,'Ctas Pagar'!$C:$C,'Fluxo de Caixa'!$A94)</f>
        <v>0</v>
      </c>
      <c r="AW94" s="61">
        <f>SUMIFS('Ctas Pagar'!$G:$G,'Ctas Pagar'!$M:$M,'Fluxo de Caixa'!$AW$6,'Ctas Pagar'!$C:$C,'Fluxo de Caixa'!$A94)</f>
        <v>0</v>
      </c>
      <c r="AX94" s="61">
        <f>SUMIFS('Ctas Pagar'!$G:$G,'Ctas Pagar'!$J:$J,'Fluxo de Caixa'!$AX$6,'Ctas Pagar'!$C:$C,'Fluxo de Caixa'!$A94)</f>
        <v>0</v>
      </c>
      <c r="AY94" s="61">
        <f>SUMIFS('Ctas Pagar'!$G:$G,'Ctas Pagar'!$M:$M,'Fluxo de Caixa'!$AY$6,'Ctas Pagar'!$C:$C,'Fluxo de Caixa'!$A94)</f>
        <v>0</v>
      </c>
      <c r="AZ94" s="61">
        <f>SUMIFS('Ctas Pagar'!$G:$G,'Ctas Pagar'!$J:$J,'Fluxo de Caixa'!$AZ$6,'Ctas Pagar'!$C:$C,'Fluxo de Caixa'!$A94)</f>
        <v>0</v>
      </c>
      <c r="BA94" s="61">
        <f>SUMIFS('Ctas Pagar'!$G:$G,'Ctas Pagar'!$M:$M,'Fluxo de Caixa'!$BA$6,'Ctas Pagar'!$C:$C,'Fluxo de Caixa'!$A94)</f>
        <v>0</v>
      </c>
      <c r="BB94" s="61">
        <f>SUMIFS('Ctas Pagar'!$G:$G,'Ctas Pagar'!$J:$J,'Fluxo de Caixa'!$BB$6,'Ctas Pagar'!$C:$C,'Fluxo de Caixa'!$A94)</f>
        <v>0</v>
      </c>
      <c r="BC94" s="61">
        <f>SUMIFS('Ctas Pagar'!$G:$G,'Ctas Pagar'!$M:$M,'Fluxo de Caixa'!$BC$6,'Ctas Pagar'!$C:$C,'Fluxo de Caixa'!$A94)</f>
        <v>0</v>
      </c>
      <c r="BD94" s="61">
        <f>SUMIFS('Ctas Pagar'!$G:$G,'Ctas Pagar'!$J:$J,'Fluxo de Caixa'!$BD$6,'Ctas Pagar'!$C:$C,'Fluxo de Caixa'!$A94)</f>
        <v>0</v>
      </c>
      <c r="BE94" s="61">
        <f>SUMIFS('Ctas Pagar'!$G:$G,'Ctas Pagar'!$M:$M,'Fluxo de Caixa'!$BE$6,'Ctas Pagar'!$C:$C,'Fluxo de Caixa'!$A94)</f>
        <v>0</v>
      </c>
      <c r="BF94" s="61">
        <f>SUMIFS('Ctas Pagar'!$G:$G,'Ctas Pagar'!$J:$J,'Fluxo de Caixa'!$BF$6,'Ctas Pagar'!$C:$C,'Fluxo de Caixa'!$A94)</f>
        <v>0</v>
      </c>
      <c r="BG94" s="61">
        <f>SUMIFS('Ctas Pagar'!$G:$G,'Ctas Pagar'!$M:$M,'Fluxo de Caixa'!$BG$6,'Ctas Pagar'!$C:$C,'Fluxo de Caixa'!$A94)</f>
        <v>0</v>
      </c>
      <c r="BH94" s="61">
        <f>SUMIFS('Ctas Pagar'!$G:$G,'Ctas Pagar'!$J:$J,'Fluxo de Caixa'!$BH$6,'Ctas Pagar'!$C:$C,'Fluxo de Caixa'!$A94)</f>
        <v>0</v>
      </c>
      <c r="BI94" s="61">
        <f>SUMIFS('Ctas Pagar'!$G:$G,'Ctas Pagar'!$M:$M,'Fluxo de Caixa'!$BI$6,'Ctas Pagar'!$C:$C,'Fluxo de Caixa'!$A94)</f>
        <v>0</v>
      </c>
      <c r="BJ94" s="61">
        <f>SUMIFS('Ctas Pagar'!$G:$G,'Ctas Pagar'!$J:$J,'Fluxo de Caixa'!$BJ$6,'Ctas Pagar'!$C:$C,'Fluxo de Caixa'!$A94)</f>
        <v>0</v>
      </c>
      <c r="BK94" s="61">
        <f>SUMIFS('Ctas Pagar'!$G:$G,'Ctas Pagar'!$M:$M,'Fluxo de Caixa'!$BK$6,'Ctas Pagar'!$C:$C,'Fluxo de Caixa'!$A94)</f>
        <v>0</v>
      </c>
      <c r="BL94" s="61">
        <f>SUMIFS('Ctas Pagar'!$G:$G,'Ctas Pagar'!$J:$J,'Fluxo de Caixa'!$BL$6,'Ctas Pagar'!$C:$C,'Fluxo de Caixa'!$A94)</f>
        <v>0</v>
      </c>
      <c r="BM94" s="61">
        <f>SUMIFS('Ctas Pagar'!$G:$G,'Ctas Pagar'!$M:$M,'Fluxo de Caixa'!$BM$6,'Ctas Pagar'!$C:$C,'Fluxo de Caixa'!$A94)</f>
        <v>0</v>
      </c>
      <c r="BN94" s="71"/>
      <c r="BO94" s="71"/>
      <c r="BP94" s="71"/>
      <c r="BQ94" s="71"/>
      <c r="BR94" s="71"/>
    </row>
    <row r="95" spans="1:70">
      <c r="A95" s="29" t="str">
        <f>'Plano de Contas'!A109</f>
        <v>5.5.5 Seguro Veiculo</v>
      </c>
      <c r="B95" s="60">
        <f>SUMIFS('Ctas Pagar'!$G:$G,'Ctas Pagar'!$J:$J,'Fluxo de Caixa'!$B$6,'Ctas Pagar'!$C:$C,'Fluxo de Caixa'!$A95)</f>
        <v>1000</v>
      </c>
      <c r="C95" s="61">
        <f>SUMIFS('Ctas Pagar'!$G:$G,'Ctas Pagar'!$M:$M,'Fluxo de Caixa'!$C$6,'Ctas Pagar'!$C:$C,'Fluxo de Caixa'!$A95)</f>
        <v>1000</v>
      </c>
      <c r="D95" s="61">
        <f>SUMIFS('Ctas Pagar'!$G:$G,'Ctas Pagar'!$J:$J,'Fluxo de Caixa'!$D$6,'Ctas Pagar'!$C:$C,'Fluxo de Caixa'!$A95)</f>
        <v>0</v>
      </c>
      <c r="E95" s="61">
        <f>SUMIFS('Ctas Pagar'!$G:$G,'Ctas Pagar'!$M:$M,'Fluxo de Caixa'!$E$6,'Ctas Pagar'!$C:$C,'Fluxo de Caixa'!$A95)</f>
        <v>0</v>
      </c>
      <c r="F95" s="61">
        <f>SUMIFS('Ctas Pagar'!$G:$G,'Ctas Pagar'!$J:$J,'Fluxo de Caixa'!$F$6,'Ctas Pagar'!$C:$C,'Fluxo de Caixa'!$A95)</f>
        <v>0</v>
      </c>
      <c r="G95" s="61">
        <f>SUMIFS('Ctas Pagar'!$G:$G,'Ctas Pagar'!$M:$M,'Fluxo de Caixa'!$G$6,'Ctas Pagar'!$C:$C,'Fluxo de Caixa'!$A95)</f>
        <v>0</v>
      </c>
      <c r="H95" s="61">
        <f>SUMIFS('Ctas Pagar'!$G:$G,'Ctas Pagar'!$J:$J,'Fluxo de Caixa'!$H$6,'Ctas Pagar'!$C:$C,'Fluxo de Caixa'!$A95)</f>
        <v>0</v>
      </c>
      <c r="I95" s="61">
        <f>SUMIFS('Ctas Pagar'!$G:$G,'Ctas Pagar'!$M:$M,'Fluxo de Caixa'!$I$6,'Ctas Pagar'!$C:$C,'Fluxo de Caixa'!$A95)</f>
        <v>0</v>
      </c>
      <c r="J95" s="61">
        <f>SUMIFS('Ctas Pagar'!$G:$G,'Ctas Pagar'!$J:$J,'Fluxo de Caixa'!$J$6,'Ctas Pagar'!$C:$C,'Fluxo de Caixa'!$A95)</f>
        <v>0</v>
      </c>
      <c r="K95" s="61">
        <f>SUMIFS('Ctas Pagar'!$G:$G,'Ctas Pagar'!$M:$M,'Fluxo de Caixa'!$K$6,'Ctas Pagar'!$C:$C,'Fluxo de Caixa'!$A95)</f>
        <v>0</v>
      </c>
      <c r="L95" s="61">
        <f>SUMIFS('Ctas Pagar'!$G:$G,'Ctas Pagar'!$J:$J,'Fluxo de Caixa'!$L$6,'Ctas Pagar'!$C:$C,'Fluxo de Caixa'!$A95)</f>
        <v>0</v>
      </c>
      <c r="M95" s="61">
        <f>SUMIFS('Ctas Pagar'!$G:$G,'Ctas Pagar'!$M:$M,'Fluxo de Caixa'!$M$6,'Ctas Pagar'!$C:$C,'Fluxo de Caixa'!$A95)</f>
        <v>0</v>
      </c>
      <c r="N95" s="61">
        <f>SUMIFS('Ctas Pagar'!$G:$G,'Ctas Pagar'!$J:$J,'Fluxo de Caixa'!$N$6,'Ctas Pagar'!$C:$C,'Fluxo de Caixa'!$A95)</f>
        <v>0</v>
      </c>
      <c r="O95" s="61">
        <f>SUMIFS('Ctas Pagar'!$G:$G,'Ctas Pagar'!$M:$M,'Fluxo de Caixa'!$O$6,'Ctas Pagar'!$C:$C,'Fluxo de Caixa'!$A95)</f>
        <v>0</v>
      </c>
      <c r="P95" s="61">
        <f>SUMIFS('Ctas Pagar'!$G:$G,'Ctas Pagar'!$J:$J,'Fluxo de Caixa'!$P$6,'Ctas Pagar'!$C:$C,'Fluxo de Caixa'!$A95)</f>
        <v>0</v>
      </c>
      <c r="Q95" s="61">
        <f>SUMIFS('Ctas Pagar'!$G:$G,'Ctas Pagar'!$M:$M,'Fluxo de Caixa'!$Q$6,'Ctas Pagar'!$C:$C,'Fluxo de Caixa'!$A95)</f>
        <v>0</v>
      </c>
      <c r="R95" s="61">
        <f>SUMIFS('Ctas Pagar'!$G:$G,'Ctas Pagar'!$J:$J,'Fluxo de Caixa'!$R$6,'Ctas Pagar'!$C:$C,'Fluxo de Caixa'!$A95)</f>
        <v>0</v>
      </c>
      <c r="S95" s="61">
        <f>SUMIFS('Ctas Pagar'!$G:$G,'Ctas Pagar'!$M:$M,'Fluxo de Caixa'!$S$6,'Ctas Pagar'!$C:$C,'Fluxo de Caixa'!$A95)</f>
        <v>0</v>
      </c>
      <c r="T95" s="61">
        <f>SUMIFS('Ctas Pagar'!$G:$G,'Ctas Pagar'!$J:$J,'Fluxo de Caixa'!$T$6,'Ctas Pagar'!$C:$C,'Fluxo de Caixa'!$A95)</f>
        <v>0</v>
      </c>
      <c r="U95" s="61">
        <f>SUMIFS('Ctas Pagar'!$G:$G,'Ctas Pagar'!$M:$M,'Fluxo de Caixa'!$U$6,'Ctas Pagar'!$C:$C,'Fluxo de Caixa'!$A95)</f>
        <v>0</v>
      </c>
      <c r="V95" s="61">
        <f>SUMIFS('Ctas Pagar'!$G:$G,'Ctas Pagar'!$J:$J,'Fluxo de Caixa'!$V$6,'Ctas Pagar'!$C:$C,'Fluxo de Caixa'!$A95)</f>
        <v>0</v>
      </c>
      <c r="W95" s="61">
        <f>SUMIFS('Ctas Pagar'!$G:$G,'Ctas Pagar'!$M:$M,'Fluxo de Caixa'!$W$6,'Ctas Pagar'!$C:$C,'Fluxo de Caixa'!$A95)</f>
        <v>0</v>
      </c>
      <c r="X95" s="61">
        <f>SUMIFS('Ctas Pagar'!$G:$G,'Ctas Pagar'!$J:$J,'Fluxo de Caixa'!$X$6,'Ctas Pagar'!$C:$C,'Fluxo de Caixa'!$A95)</f>
        <v>0</v>
      </c>
      <c r="Y95" s="61">
        <f>SUMIFS('Ctas Pagar'!$G:$G,'Ctas Pagar'!$M:$M,'Fluxo de Caixa'!$Y$6,'Ctas Pagar'!$C:$C,'Fluxo de Caixa'!$A95)</f>
        <v>0</v>
      </c>
      <c r="Z95" s="61">
        <f>SUMIFS('Ctas Pagar'!$G:$G,'Ctas Pagar'!$J:$J,'Fluxo de Caixa'!$Z$6,'Ctas Pagar'!$C:$C,'Fluxo de Caixa'!$A95)</f>
        <v>0</v>
      </c>
      <c r="AA95" s="61">
        <f>SUMIFS('Ctas Pagar'!$G:$G,'Ctas Pagar'!$M:$M,'Fluxo de Caixa'!$AA$6,'Ctas Pagar'!$C:$C,'Fluxo de Caixa'!$A95)</f>
        <v>0</v>
      </c>
      <c r="AB95" s="61">
        <f>SUMIFS('Ctas Pagar'!$G:$G,'Ctas Pagar'!$J:$J,'Fluxo de Caixa'!$AB$6,'Ctas Pagar'!$C:$C,'Fluxo de Caixa'!$A95)</f>
        <v>0</v>
      </c>
      <c r="AC95" s="61">
        <f>SUMIFS('Ctas Pagar'!$G:$G,'Ctas Pagar'!$M:$M,'Fluxo de Caixa'!$AC$6,'Ctas Pagar'!$C:$C,'Fluxo de Caixa'!$A95)</f>
        <v>0</v>
      </c>
      <c r="AD95" s="61">
        <f>SUMIFS('Ctas Pagar'!$G:$G,'Ctas Pagar'!$J:$J,'Fluxo de Caixa'!$AD$6,'Ctas Pagar'!$C:$C,'Fluxo de Caixa'!$A95)</f>
        <v>0</v>
      </c>
      <c r="AE95" s="61">
        <f>SUMIFS('Ctas Pagar'!$G:$G,'Ctas Pagar'!$M:$M,'Fluxo de Caixa'!$AE$6,'Ctas Pagar'!$C:$C,'Fluxo de Caixa'!$A95)</f>
        <v>0</v>
      </c>
      <c r="AF95" s="61">
        <f>SUMIFS('Ctas Pagar'!$G:$G,'Ctas Pagar'!$J:$J,'Fluxo de Caixa'!$AF$6,'Ctas Pagar'!$C:$C,'Fluxo de Caixa'!$A95)</f>
        <v>0</v>
      </c>
      <c r="AG95" s="61">
        <f>SUMIFS('Ctas Pagar'!$G:$G,'Ctas Pagar'!$M:$M,'Fluxo de Caixa'!$AG$6,'Ctas Pagar'!$C:$C,'Fluxo de Caixa'!$A95)</f>
        <v>0</v>
      </c>
      <c r="AH95" s="61">
        <f>SUMIFS('Ctas Pagar'!$G:$G,'Ctas Pagar'!$J:$J,'Fluxo de Caixa'!$AH$6,'Ctas Pagar'!$C:$C,'Fluxo de Caixa'!$A95)</f>
        <v>0</v>
      </c>
      <c r="AI95" s="61">
        <f>SUMIFS('Ctas Pagar'!$G:$G,'Ctas Pagar'!$M:$M,'Fluxo de Caixa'!$AI$6,'Ctas Pagar'!$C:$C,'Fluxo de Caixa'!$A95)</f>
        <v>0</v>
      </c>
      <c r="AJ95" s="61">
        <f>SUMIFS('Ctas Pagar'!$G:$G,'Ctas Pagar'!$J:$J,'Fluxo de Caixa'!$AJ$6,'Ctas Pagar'!$C:$C,'Fluxo de Caixa'!$A95)</f>
        <v>0</v>
      </c>
      <c r="AK95" s="61">
        <f>SUMIFS('Ctas Pagar'!$G:$G,'Ctas Pagar'!$M:$M,'Fluxo de Caixa'!$AK$6,'Ctas Pagar'!$C:$C,'Fluxo de Caixa'!$A95)</f>
        <v>0</v>
      </c>
      <c r="AL95" s="61">
        <f>SUMIFS('Ctas Pagar'!$G:$G,'Ctas Pagar'!$J:$J,'Fluxo de Caixa'!$AL$6,'Ctas Pagar'!$C:$C,'Fluxo de Caixa'!$A95)</f>
        <v>0</v>
      </c>
      <c r="AM95" s="61">
        <f>SUMIFS('Ctas Pagar'!$G:$G,'Ctas Pagar'!$M:$M,'Fluxo de Caixa'!$AM$6,'Ctas Pagar'!$C:$C,'Fluxo de Caixa'!$A95)</f>
        <v>0</v>
      </c>
      <c r="AN95" s="61">
        <f>SUMIFS('Ctas Pagar'!$G:$G,'Ctas Pagar'!$J:$J,'Fluxo de Caixa'!$AN$6,'Ctas Pagar'!$C:$C,'Fluxo de Caixa'!$A95)</f>
        <v>0</v>
      </c>
      <c r="AO95" s="61">
        <f>SUMIFS('Ctas Pagar'!$G:$G,'Ctas Pagar'!$M:$M,'Fluxo de Caixa'!$AO$6,'Ctas Pagar'!$C:$C,'Fluxo de Caixa'!$A95)</f>
        <v>0</v>
      </c>
      <c r="AP95" s="61">
        <f>SUMIFS('Ctas Pagar'!$G:$G,'Ctas Pagar'!$J:$J,'Fluxo de Caixa'!$AP$6,'Ctas Pagar'!$C:$C,'Fluxo de Caixa'!$A95)</f>
        <v>0</v>
      </c>
      <c r="AQ95" s="61">
        <f>SUMIFS('Ctas Pagar'!$G:$G,'Ctas Pagar'!$M:$M,'Fluxo de Caixa'!$AQ$6,'Ctas Pagar'!$C:$C,'Fluxo de Caixa'!$A95)</f>
        <v>0</v>
      </c>
      <c r="AR95" s="61">
        <f>SUMIFS('Ctas Pagar'!$G:$G,'Ctas Pagar'!$J:$J,'Fluxo de Caixa'!$AR$6,'Ctas Pagar'!$C:$C,'Fluxo de Caixa'!$A95)</f>
        <v>0</v>
      </c>
      <c r="AS95" s="61">
        <f>SUMIFS('Ctas Pagar'!$G:$G,'Ctas Pagar'!$M:$M,'Fluxo de Caixa'!$AS$6,'Ctas Pagar'!$C:$C,'Fluxo de Caixa'!$A95)</f>
        <v>0</v>
      </c>
      <c r="AT95" s="61">
        <f>SUMIFS('Ctas Pagar'!$G:$G,'Ctas Pagar'!$J:$J,'Fluxo de Caixa'!$AT$6,'Ctas Pagar'!$C:$C,'Fluxo de Caixa'!$A95)</f>
        <v>0</v>
      </c>
      <c r="AU95" s="61">
        <f>SUMIFS('Ctas Pagar'!$G:$G,'Ctas Pagar'!$M:$M,'Fluxo de Caixa'!$AU$6,'Ctas Pagar'!$C:$C,'Fluxo de Caixa'!$A95)</f>
        <v>0</v>
      </c>
      <c r="AV95" s="61">
        <f>SUMIFS('Ctas Pagar'!$G:$G,'Ctas Pagar'!$J:$J,'Fluxo de Caixa'!$AV$6,'Ctas Pagar'!$C:$C,'Fluxo de Caixa'!$A95)</f>
        <v>0</v>
      </c>
      <c r="AW95" s="61">
        <f>SUMIFS('Ctas Pagar'!$G:$G,'Ctas Pagar'!$M:$M,'Fluxo de Caixa'!$AW$6,'Ctas Pagar'!$C:$C,'Fluxo de Caixa'!$A95)</f>
        <v>0</v>
      </c>
      <c r="AX95" s="61">
        <f>SUMIFS('Ctas Pagar'!$G:$G,'Ctas Pagar'!$J:$J,'Fluxo de Caixa'!$AX$6,'Ctas Pagar'!$C:$C,'Fluxo de Caixa'!$A95)</f>
        <v>0</v>
      </c>
      <c r="AY95" s="61">
        <f>SUMIFS('Ctas Pagar'!$G:$G,'Ctas Pagar'!$M:$M,'Fluxo de Caixa'!$AY$6,'Ctas Pagar'!$C:$C,'Fluxo de Caixa'!$A95)</f>
        <v>0</v>
      </c>
      <c r="AZ95" s="61">
        <f>SUMIFS('Ctas Pagar'!$G:$G,'Ctas Pagar'!$J:$J,'Fluxo de Caixa'!$AZ$6,'Ctas Pagar'!$C:$C,'Fluxo de Caixa'!$A95)</f>
        <v>0</v>
      </c>
      <c r="BA95" s="61">
        <f>SUMIFS('Ctas Pagar'!$G:$G,'Ctas Pagar'!$M:$M,'Fluxo de Caixa'!$BA$6,'Ctas Pagar'!$C:$C,'Fluxo de Caixa'!$A95)</f>
        <v>0</v>
      </c>
      <c r="BB95" s="61">
        <f>SUMIFS('Ctas Pagar'!$G:$G,'Ctas Pagar'!$J:$J,'Fluxo de Caixa'!$BB$6,'Ctas Pagar'!$C:$C,'Fluxo de Caixa'!$A95)</f>
        <v>0</v>
      </c>
      <c r="BC95" s="61">
        <f>SUMIFS('Ctas Pagar'!$G:$G,'Ctas Pagar'!$M:$M,'Fluxo de Caixa'!$BC$6,'Ctas Pagar'!$C:$C,'Fluxo de Caixa'!$A95)</f>
        <v>0</v>
      </c>
      <c r="BD95" s="61">
        <f>SUMIFS('Ctas Pagar'!$G:$G,'Ctas Pagar'!$J:$J,'Fluxo de Caixa'!$BD$6,'Ctas Pagar'!$C:$C,'Fluxo de Caixa'!$A95)</f>
        <v>0</v>
      </c>
      <c r="BE95" s="61">
        <f>SUMIFS('Ctas Pagar'!$G:$G,'Ctas Pagar'!$M:$M,'Fluxo de Caixa'!$BE$6,'Ctas Pagar'!$C:$C,'Fluxo de Caixa'!$A95)</f>
        <v>0</v>
      </c>
      <c r="BF95" s="61">
        <f>SUMIFS('Ctas Pagar'!$G:$G,'Ctas Pagar'!$J:$J,'Fluxo de Caixa'!$BF$6,'Ctas Pagar'!$C:$C,'Fluxo de Caixa'!$A95)</f>
        <v>0</v>
      </c>
      <c r="BG95" s="61">
        <f>SUMIFS('Ctas Pagar'!$G:$G,'Ctas Pagar'!$M:$M,'Fluxo de Caixa'!$BG$6,'Ctas Pagar'!$C:$C,'Fluxo de Caixa'!$A95)</f>
        <v>0</v>
      </c>
      <c r="BH95" s="61">
        <f>SUMIFS('Ctas Pagar'!$G:$G,'Ctas Pagar'!$J:$J,'Fluxo de Caixa'!$BH$6,'Ctas Pagar'!$C:$C,'Fluxo de Caixa'!$A95)</f>
        <v>0</v>
      </c>
      <c r="BI95" s="61">
        <f>SUMIFS('Ctas Pagar'!$G:$G,'Ctas Pagar'!$M:$M,'Fluxo de Caixa'!$BI$6,'Ctas Pagar'!$C:$C,'Fluxo de Caixa'!$A95)</f>
        <v>0</v>
      </c>
      <c r="BJ95" s="61">
        <f>SUMIFS('Ctas Pagar'!$G:$G,'Ctas Pagar'!$J:$J,'Fluxo de Caixa'!$BJ$6,'Ctas Pagar'!$C:$C,'Fluxo de Caixa'!$A95)</f>
        <v>0</v>
      </c>
      <c r="BK95" s="61">
        <f>SUMIFS('Ctas Pagar'!$G:$G,'Ctas Pagar'!$M:$M,'Fluxo de Caixa'!$BK$6,'Ctas Pagar'!$C:$C,'Fluxo de Caixa'!$A95)</f>
        <v>0</v>
      </c>
      <c r="BL95" s="61">
        <f>SUMIFS('Ctas Pagar'!$G:$G,'Ctas Pagar'!$J:$J,'Fluxo de Caixa'!$BL$6,'Ctas Pagar'!$C:$C,'Fluxo de Caixa'!$A95)</f>
        <v>0</v>
      </c>
      <c r="BM95" s="61">
        <f>SUMIFS('Ctas Pagar'!$G:$G,'Ctas Pagar'!$M:$M,'Fluxo de Caixa'!$BM$6,'Ctas Pagar'!$C:$C,'Fluxo de Caixa'!$A95)</f>
        <v>0</v>
      </c>
      <c r="BN95" s="71"/>
      <c r="BO95" s="71"/>
      <c r="BP95" s="71"/>
      <c r="BQ95" s="71"/>
      <c r="BR95" s="71"/>
    </row>
    <row r="96" spans="1:70">
      <c r="A96" s="29" t="str">
        <f>'Plano de Contas'!A110</f>
        <v>5.5.99 Outras Despesas com Materiais</v>
      </c>
      <c r="B96" s="60">
        <f>SUMIFS('Ctas Pagar'!$G:$G,'Ctas Pagar'!$J:$J,'Fluxo de Caixa'!$B$6,'Ctas Pagar'!$C:$C,'Fluxo de Caixa'!$A96)</f>
        <v>1000</v>
      </c>
      <c r="C96" s="61">
        <f>SUMIFS('Ctas Pagar'!$G:$G,'Ctas Pagar'!$M:$M,'Fluxo de Caixa'!$C$6,'Ctas Pagar'!$C:$C,'Fluxo de Caixa'!$A96)</f>
        <v>1000</v>
      </c>
      <c r="D96" s="61">
        <f>SUMIFS('Ctas Pagar'!$G:$G,'Ctas Pagar'!$J:$J,'Fluxo de Caixa'!$D$6,'Ctas Pagar'!$C:$C,'Fluxo de Caixa'!$A96)</f>
        <v>0</v>
      </c>
      <c r="E96" s="61">
        <f>SUMIFS('Ctas Pagar'!$G:$G,'Ctas Pagar'!$M:$M,'Fluxo de Caixa'!$E$6,'Ctas Pagar'!$C:$C,'Fluxo de Caixa'!$A96)</f>
        <v>0</v>
      </c>
      <c r="F96" s="61">
        <f>SUMIFS('Ctas Pagar'!$G:$G,'Ctas Pagar'!$J:$J,'Fluxo de Caixa'!$F$6,'Ctas Pagar'!$C:$C,'Fluxo de Caixa'!$A96)</f>
        <v>0</v>
      </c>
      <c r="G96" s="61">
        <f>SUMIFS('Ctas Pagar'!$G:$G,'Ctas Pagar'!$M:$M,'Fluxo de Caixa'!$G$6,'Ctas Pagar'!$C:$C,'Fluxo de Caixa'!$A96)</f>
        <v>0</v>
      </c>
      <c r="H96" s="61">
        <f>SUMIFS('Ctas Pagar'!$G:$G,'Ctas Pagar'!$J:$J,'Fluxo de Caixa'!$H$6,'Ctas Pagar'!$C:$C,'Fluxo de Caixa'!$A96)</f>
        <v>0</v>
      </c>
      <c r="I96" s="61">
        <f>SUMIFS('Ctas Pagar'!$G:$G,'Ctas Pagar'!$M:$M,'Fluxo de Caixa'!$I$6,'Ctas Pagar'!$C:$C,'Fluxo de Caixa'!$A96)</f>
        <v>0</v>
      </c>
      <c r="J96" s="61">
        <f>SUMIFS('Ctas Pagar'!$G:$G,'Ctas Pagar'!$J:$J,'Fluxo de Caixa'!$J$6,'Ctas Pagar'!$C:$C,'Fluxo de Caixa'!$A96)</f>
        <v>0</v>
      </c>
      <c r="K96" s="61">
        <f>SUMIFS('Ctas Pagar'!$G:$G,'Ctas Pagar'!$M:$M,'Fluxo de Caixa'!$K$6,'Ctas Pagar'!$C:$C,'Fluxo de Caixa'!$A96)</f>
        <v>0</v>
      </c>
      <c r="L96" s="61">
        <f>SUMIFS('Ctas Pagar'!$G:$G,'Ctas Pagar'!$J:$J,'Fluxo de Caixa'!$L$6,'Ctas Pagar'!$C:$C,'Fluxo de Caixa'!$A96)</f>
        <v>0</v>
      </c>
      <c r="M96" s="61">
        <f>SUMIFS('Ctas Pagar'!$G:$G,'Ctas Pagar'!$M:$M,'Fluxo de Caixa'!$M$6,'Ctas Pagar'!$C:$C,'Fluxo de Caixa'!$A96)</f>
        <v>0</v>
      </c>
      <c r="N96" s="61">
        <f>SUMIFS('Ctas Pagar'!$G:$G,'Ctas Pagar'!$J:$J,'Fluxo de Caixa'!$N$6,'Ctas Pagar'!$C:$C,'Fluxo de Caixa'!$A96)</f>
        <v>0</v>
      </c>
      <c r="O96" s="61">
        <f>SUMIFS('Ctas Pagar'!$G:$G,'Ctas Pagar'!$M:$M,'Fluxo de Caixa'!$O$6,'Ctas Pagar'!$C:$C,'Fluxo de Caixa'!$A96)</f>
        <v>0</v>
      </c>
      <c r="P96" s="61">
        <f>SUMIFS('Ctas Pagar'!$G:$G,'Ctas Pagar'!$J:$J,'Fluxo de Caixa'!$P$6,'Ctas Pagar'!$C:$C,'Fluxo de Caixa'!$A96)</f>
        <v>0</v>
      </c>
      <c r="Q96" s="61">
        <f>SUMIFS('Ctas Pagar'!$G:$G,'Ctas Pagar'!$M:$M,'Fluxo de Caixa'!$Q$6,'Ctas Pagar'!$C:$C,'Fluxo de Caixa'!$A96)</f>
        <v>0</v>
      </c>
      <c r="R96" s="61">
        <f>SUMIFS('Ctas Pagar'!$G:$G,'Ctas Pagar'!$J:$J,'Fluxo de Caixa'!$R$6,'Ctas Pagar'!$C:$C,'Fluxo de Caixa'!$A96)</f>
        <v>0</v>
      </c>
      <c r="S96" s="61">
        <f>SUMIFS('Ctas Pagar'!$G:$G,'Ctas Pagar'!$M:$M,'Fluxo de Caixa'!$S$6,'Ctas Pagar'!$C:$C,'Fluxo de Caixa'!$A96)</f>
        <v>0</v>
      </c>
      <c r="T96" s="61">
        <f>SUMIFS('Ctas Pagar'!$G:$G,'Ctas Pagar'!$J:$J,'Fluxo de Caixa'!$T$6,'Ctas Pagar'!$C:$C,'Fluxo de Caixa'!$A96)</f>
        <v>0</v>
      </c>
      <c r="U96" s="61">
        <f>SUMIFS('Ctas Pagar'!$G:$G,'Ctas Pagar'!$M:$M,'Fluxo de Caixa'!$U$6,'Ctas Pagar'!$C:$C,'Fluxo de Caixa'!$A96)</f>
        <v>0</v>
      </c>
      <c r="V96" s="61">
        <f>SUMIFS('Ctas Pagar'!$G:$G,'Ctas Pagar'!$J:$J,'Fluxo de Caixa'!$V$6,'Ctas Pagar'!$C:$C,'Fluxo de Caixa'!$A96)</f>
        <v>0</v>
      </c>
      <c r="W96" s="61">
        <f>SUMIFS('Ctas Pagar'!$G:$G,'Ctas Pagar'!$M:$M,'Fluxo de Caixa'!$W$6,'Ctas Pagar'!$C:$C,'Fluxo de Caixa'!$A96)</f>
        <v>0</v>
      </c>
      <c r="X96" s="61">
        <f>SUMIFS('Ctas Pagar'!$G:$G,'Ctas Pagar'!$J:$J,'Fluxo de Caixa'!$X$6,'Ctas Pagar'!$C:$C,'Fluxo de Caixa'!$A96)</f>
        <v>0</v>
      </c>
      <c r="Y96" s="61">
        <f>SUMIFS('Ctas Pagar'!$G:$G,'Ctas Pagar'!$M:$M,'Fluxo de Caixa'!$Y$6,'Ctas Pagar'!$C:$C,'Fluxo de Caixa'!$A96)</f>
        <v>0</v>
      </c>
      <c r="Z96" s="61">
        <f>SUMIFS('Ctas Pagar'!$G:$G,'Ctas Pagar'!$J:$J,'Fluxo de Caixa'!$Z$6,'Ctas Pagar'!$C:$C,'Fluxo de Caixa'!$A96)</f>
        <v>0</v>
      </c>
      <c r="AA96" s="61">
        <f>SUMIFS('Ctas Pagar'!$G:$G,'Ctas Pagar'!$M:$M,'Fluxo de Caixa'!$AA$6,'Ctas Pagar'!$C:$C,'Fluxo de Caixa'!$A96)</f>
        <v>0</v>
      </c>
      <c r="AB96" s="61">
        <f>SUMIFS('Ctas Pagar'!$G:$G,'Ctas Pagar'!$J:$J,'Fluxo de Caixa'!$AB$6,'Ctas Pagar'!$C:$C,'Fluxo de Caixa'!$A96)</f>
        <v>0</v>
      </c>
      <c r="AC96" s="61">
        <f>SUMIFS('Ctas Pagar'!$G:$G,'Ctas Pagar'!$M:$M,'Fluxo de Caixa'!$AC$6,'Ctas Pagar'!$C:$C,'Fluxo de Caixa'!$A96)</f>
        <v>0</v>
      </c>
      <c r="AD96" s="61">
        <f>SUMIFS('Ctas Pagar'!$G:$G,'Ctas Pagar'!$J:$J,'Fluxo de Caixa'!$AD$6,'Ctas Pagar'!$C:$C,'Fluxo de Caixa'!$A96)</f>
        <v>0</v>
      </c>
      <c r="AE96" s="61">
        <f>SUMIFS('Ctas Pagar'!$G:$G,'Ctas Pagar'!$M:$M,'Fluxo de Caixa'!$AE$6,'Ctas Pagar'!$C:$C,'Fluxo de Caixa'!$A96)</f>
        <v>0</v>
      </c>
      <c r="AF96" s="61">
        <f>SUMIFS('Ctas Pagar'!$G:$G,'Ctas Pagar'!$J:$J,'Fluxo de Caixa'!$AF$6,'Ctas Pagar'!$C:$C,'Fluxo de Caixa'!$A96)</f>
        <v>0</v>
      </c>
      <c r="AG96" s="61">
        <f>SUMIFS('Ctas Pagar'!$G:$G,'Ctas Pagar'!$M:$M,'Fluxo de Caixa'!$AG$6,'Ctas Pagar'!$C:$C,'Fluxo de Caixa'!$A96)</f>
        <v>0</v>
      </c>
      <c r="AH96" s="61">
        <f>SUMIFS('Ctas Pagar'!$G:$G,'Ctas Pagar'!$J:$J,'Fluxo de Caixa'!$AH$6,'Ctas Pagar'!$C:$C,'Fluxo de Caixa'!$A96)</f>
        <v>0</v>
      </c>
      <c r="AI96" s="61">
        <f>SUMIFS('Ctas Pagar'!$G:$G,'Ctas Pagar'!$M:$M,'Fluxo de Caixa'!$AI$6,'Ctas Pagar'!$C:$C,'Fluxo de Caixa'!$A96)</f>
        <v>0</v>
      </c>
      <c r="AJ96" s="61">
        <f>SUMIFS('Ctas Pagar'!$G:$G,'Ctas Pagar'!$J:$J,'Fluxo de Caixa'!$AJ$6,'Ctas Pagar'!$C:$C,'Fluxo de Caixa'!$A96)</f>
        <v>0</v>
      </c>
      <c r="AK96" s="61">
        <f>SUMIFS('Ctas Pagar'!$G:$G,'Ctas Pagar'!$M:$M,'Fluxo de Caixa'!$AK$6,'Ctas Pagar'!$C:$C,'Fluxo de Caixa'!$A96)</f>
        <v>0</v>
      </c>
      <c r="AL96" s="61">
        <f>SUMIFS('Ctas Pagar'!$G:$G,'Ctas Pagar'!$J:$J,'Fluxo de Caixa'!$AL$6,'Ctas Pagar'!$C:$C,'Fluxo de Caixa'!$A96)</f>
        <v>0</v>
      </c>
      <c r="AM96" s="61">
        <f>SUMIFS('Ctas Pagar'!$G:$G,'Ctas Pagar'!$M:$M,'Fluxo de Caixa'!$AM$6,'Ctas Pagar'!$C:$C,'Fluxo de Caixa'!$A96)</f>
        <v>0</v>
      </c>
      <c r="AN96" s="61">
        <f>SUMIFS('Ctas Pagar'!$G:$G,'Ctas Pagar'!$J:$J,'Fluxo de Caixa'!$AN$6,'Ctas Pagar'!$C:$C,'Fluxo de Caixa'!$A96)</f>
        <v>0</v>
      </c>
      <c r="AO96" s="61">
        <f>SUMIFS('Ctas Pagar'!$G:$G,'Ctas Pagar'!$M:$M,'Fluxo de Caixa'!$AO$6,'Ctas Pagar'!$C:$C,'Fluxo de Caixa'!$A96)</f>
        <v>0</v>
      </c>
      <c r="AP96" s="61">
        <f>SUMIFS('Ctas Pagar'!$G:$G,'Ctas Pagar'!$J:$J,'Fluxo de Caixa'!$AP$6,'Ctas Pagar'!$C:$C,'Fluxo de Caixa'!$A96)</f>
        <v>0</v>
      </c>
      <c r="AQ96" s="61">
        <f>SUMIFS('Ctas Pagar'!$G:$G,'Ctas Pagar'!$M:$M,'Fluxo de Caixa'!$AQ$6,'Ctas Pagar'!$C:$C,'Fluxo de Caixa'!$A96)</f>
        <v>0</v>
      </c>
      <c r="AR96" s="61">
        <f>SUMIFS('Ctas Pagar'!$G:$G,'Ctas Pagar'!$J:$J,'Fluxo de Caixa'!$AR$6,'Ctas Pagar'!$C:$C,'Fluxo de Caixa'!$A96)</f>
        <v>0</v>
      </c>
      <c r="AS96" s="61">
        <f>SUMIFS('Ctas Pagar'!$G:$G,'Ctas Pagar'!$M:$M,'Fluxo de Caixa'!$AS$6,'Ctas Pagar'!$C:$C,'Fluxo de Caixa'!$A96)</f>
        <v>0</v>
      </c>
      <c r="AT96" s="61">
        <f>SUMIFS('Ctas Pagar'!$G:$G,'Ctas Pagar'!$J:$J,'Fluxo de Caixa'!$AT$6,'Ctas Pagar'!$C:$C,'Fluxo de Caixa'!$A96)</f>
        <v>0</v>
      </c>
      <c r="AU96" s="61">
        <f>SUMIFS('Ctas Pagar'!$G:$G,'Ctas Pagar'!$M:$M,'Fluxo de Caixa'!$AU$6,'Ctas Pagar'!$C:$C,'Fluxo de Caixa'!$A96)</f>
        <v>0</v>
      </c>
      <c r="AV96" s="61">
        <f>SUMIFS('Ctas Pagar'!$G:$G,'Ctas Pagar'!$J:$J,'Fluxo de Caixa'!$AV$6,'Ctas Pagar'!$C:$C,'Fluxo de Caixa'!$A96)</f>
        <v>0</v>
      </c>
      <c r="AW96" s="61">
        <f>SUMIFS('Ctas Pagar'!$G:$G,'Ctas Pagar'!$M:$M,'Fluxo de Caixa'!$AW$6,'Ctas Pagar'!$C:$C,'Fluxo de Caixa'!$A96)</f>
        <v>0</v>
      </c>
      <c r="AX96" s="61">
        <f>SUMIFS('Ctas Pagar'!$G:$G,'Ctas Pagar'!$J:$J,'Fluxo de Caixa'!$AX$6,'Ctas Pagar'!$C:$C,'Fluxo de Caixa'!$A96)</f>
        <v>0</v>
      </c>
      <c r="AY96" s="61">
        <f>SUMIFS('Ctas Pagar'!$G:$G,'Ctas Pagar'!$M:$M,'Fluxo de Caixa'!$AY$6,'Ctas Pagar'!$C:$C,'Fluxo de Caixa'!$A96)</f>
        <v>0</v>
      </c>
      <c r="AZ96" s="61">
        <f>SUMIFS('Ctas Pagar'!$G:$G,'Ctas Pagar'!$J:$J,'Fluxo de Caixa'!$AZ$6,'Ctas Pagar'!$C:$C,'Fluxo de Caixa'!$A96)</f>
        <v>0</v>
      </c>
      <c r="BA96" s="61">
        <f>SUMIFS('Ctas Pagar'!$G:$G,'Ctas Pagar'!$M:$M,'Fluxo de Caixa'!$BA$6,'Ctas Pagar'!$C:$C,'Fluxo de Caixa'!$A96)</f>
        <v>0</v>
      </c>
      <c r="BB96" s="61">
        <f>SUMIFS('Ctas Pagar'!$G:$G,'Ctas Pagar'!$J:$J,'Fluxo de Caixa'!$BB$6,'Ctas Pagar'!$C:$C,'Fluxo de Caixa'!$A96)</f>
        <v>0</v>
      </c>
      <c r="BC96" s="61">
        <f>SUMIFS('Ctas Pagar'!$G:$G,'Ctas Pagar'!$M:$M,'Fluxo de Caixa'!$BC$6,'Ctas Pagar'!$C:$C,'Fluxo de Caixa'!$A96)</f>
        <v>0</v>
      </c>
      <c r="BD96" s="61">
        <f>SUMIFS('Ctas Pagar'!$G:$G,'Ctas Pagar'!$J:$J,'Fluxo de Caixa'!$BD$6,'Ctas Pagar'!$C:$C,'Fluxo de Caixa'!$A96)</f>
        <v>0</v>
      </c>
      <c r="BE96" s="61">
        <f>SUMIFS('Ctas Pagar'!$G:$G,'Ctas Pagar'!$M:$M,'Fluxo de Caixa'!$BE$6,'Ctas Pagar'!$C:$C,'Fluxo de Caixa'!$A96)</f>
        <v>0</v>
      </c>
      <c r="BF96" s="61">
        <f>SUMIFS('Ctas Pagar'!$G:$G,'Ctas Pagar'!$J:$J,'Fluxo de Caixa'!$BF$6,'Ctas Pagar'!$C:$C,'Fluxo de Caixa'!$A96)</f>
        <v>0</v>
      </c>
      <c r="BG96" s="61">
        <f>SUMIFS('Ctas Pagar'!$G:$G,'Ctas Pagar'!$M:$M,'Fluxo de Caixa'!$BG$6,'Ctas Pagar'!$C:$C,'Fluxo de Caixa'!$A96)</f>
        <v>0</v>
      </c>
      <c r="BH96" s="61">
        <f>SUMIFS('Ctas Pagar'!$G:$G,'Ctas Pagar'!$J:$J,'Fluxo de Caixa'!$BH$6,'Ctas Pagar'!$C:$C,'Fluxo de Caixa'!$A96)</f>
        <v>0</v>
      </c>
      <c r="BI96" s="61">
        <f>SUMIFS('Ctas Pagar'!$G:$G,'Ctas Pagar'!$M:$M,'Fluxo de Caixa'!$BI$6,'Ctas Pagar'!$C:$C,'Fluxo de Caixa'!$A96)</f>
        <v>0</v>
      </c>
      <c r="BJ96" s="61">
        <f>SUMIFS('Ctas Pagar'!$G:$G,'Ctas Pagar'!$J:$J,'Fluxo de Caixa'!$BJ$6,'Ctas Pagar'!$C:$C,'Fluxo de Caixa'!$A96)</f>
        <v>0</v>
      </c>
      <c r="BK96" s="61">
        <f>SUMIFS('Ctas Pagar'!$G:$G,'Ctas Pagar'!$M:$M,'Fluxo de Caixa'!$BK$6,'Ctas Pagar'!$C:$C,'Fluxo de Caixa'!$A96)</f>
        <v>0</v>
      </c>
      <c r="BL96" s="61">
        <f>SUMIFS('Ctas Pagar'!$G:$G,'Ctas Pagar'!$J:$J,'Fluxo de Caixa'!$BL$6,'Ctas Pagar'!$C:$C,'Fluxo de Caixa'!$A96)</f>
        <v>0</v>
      </c>
      <c r="BM96" s="61">
        <f>SUMIFS('Ctas Pagar'!$G:$G,'Ctas Pagar'!$M:$M,'Fluxo de Caixa'!$BM$6,'Ctas Pagar'!$C:$C,'Fluxo de Caixa'!$A96)</f>
        <v>0</v>
      </c>
      <c r="BN96" s="71"/>
      <c r="BO96" s="71"/>
      <c r="BP96" s="71"/>
      <c r="BQ96" s="71"/>
      <c r="BR96" s="71"/>
    </row>
    <row r="97" spans="1:70">
      <c r="A97" s="29">
        <f>'Plano de Contas'!A111</f>
        <v>0</v>
      </c>
      <c r="B97" s="60">
        <f>SUMIFS('Ctas Pagar'!$G:$G,'Ctas Pagar'!$J:$J,'Fluxo de Caixa'!$B$6,'Ctas Pagar'!$C:$C,'Fluxo de Caixa'!$A97)</f>
        <v>0</v>
      </c>
      <c r="C97" s="61">
        <f>SUMIFS('Ctas Pagar'!$G:$G,'Ctas Pagar'!$M:$M,'Fluxo de Caixa'!$C$6,'Ctas Pagar'!$C:$C,'Fluxo de Caixa'!$A97)</f>
        <v>0</v>
      </c>
      <c r="D97" s="61">
        <f>SUMIFS('Ctas Pagar'!$G:$G,'Ctas Pagar'!$J:$J,'Fluxo de Caixa'!$D$6,'Ctas Pagar'!$C:$C,'Fluxo de Caixa'!$A97)</f>
        <v>0</v>
      </c>
      <c r="E97" s="61">
        <f>SUMIFS('Ctas Pagar'!$G:$G,'Ctas Pagar'!$M:$M,'Fluxo de Caixa'!$E$6,'Ctas Pagar'!$C:$C,'Fluxo de Caixa'!$A97)</f>
        <v>0</v>
      </c>
      <c r="F97" s="61">
        <f>SUMIFS('Ctas Pagar'!$G:$G,'Ctas Pagar'!$J:$J,'Fluxo de Caixa'!$F$6,'Ctas Pagar'!$C:$C,'Fluxo de Caixa'!$A97)</f>
        <v>0</v>
      </c>
      <c r="G97" s="61">
        <f>SUMIFS('Ctas Pagar'!$G:$G,'Ctas Pagar'!$M:$M,'Fluxo de Caixa'!$G$6,'Ctas Pagar'!$C:$C,'Fluxo de Caixa'!$A97)</f>
        <v>0</v>
      </c>
      <c r="H97" s="61">
        <f>SUMIFS('Ctas Pagar'!$G:$G,'Ctas Pagar'!$J:$J,'Fluxo de Caixa'!$H$6,'Ctas Pagar'!$C:$C,'Fluxo de Caixa'!$A97)</f>
        <v>0</v>
      </c>
      <c r="I97" s="61">
        <f>SUMIFS('Ctas Pagar'!$G:$G,'Ctas Pagar'!$M:$M,'Fluxo de Caixa'!$I$6,'Ctas Pagar'!$C:$C,'Fluxo de Caixa'!$A97)</f>
        <v>0</v>
      </c>
      <c r="J97" s="61">
        <f>SUMIFS('Ctas Pagar'!$G:$G,'Ctas Pagar'!$J:$J,'Fluxo de Caixa'!$J$6,'Ctas Pagar'!$C:$C,'Fluxo de Caixa'!$A97)</f>
        <v>0</v>
      </c>
      <c r="K97" s="61">
        <f>SUMIFS('Ctas Pagar'!$G:$G,'Ctas Pagar'!$M:$M,'Fluxo de Caixa'!$K$6,'Ctas Pagar'!$C:$C,'Fluxo de Caixa'!$A97)</f>
        <v>0</v>
      </c>
      <c r="L97" s="61">
        <f>SUMIFS('Ctas Pagar'!$G:$G,'Ctas Pagar'!$J:$J,'Fluxo de Caixa'!$L$6,'Ctas Pagar'!$C:$C,'Fluxo de Caixa'!$A97)</f>
        <v>0</v>
      </c>
      <c r="M97" s="61">
        <f>SUMIFS('Ctas Pagar'!$G:$G,'Ctas Pagar'!$M:$M,'Fluxo de Caixa'!$M$6,'Ctas Pagar'!$C:$C,'Fluxo de Caixa'!$A97)</f>
        <v>0</v>
      </c>
      <c r="N97" s="61">
        <f>SUMIFS('Ctas Pagar'!$G:$G,'Ctas Pagar'!$J:$J,'Fluxo de Caixa'!$N$6,'Ctas Pagar'!$C:$C,'Fluxo de Caixa'!$A97)</f>
        <v>0</v>
      </c>
      <c r="O97" s="61">
        <f>SUMIFS('Ctas Pagar'!$G:$G,'Ctas Pagar'!$M:$M,'Fluxo de Caixa'!$O$6,'Ctas Pagar'!$C:$C,'Fluxo de Caixa'!$A97)</f>
        <v>0</v>
      </c>
      <c r="P97" s="61">
        <f>SUMIFS('Ctas Pagar'!$G:$G,'Ctas Pagar'!$J:$J,'Fluxo de Caixa'!$P$6,'Ctas Pagar'!$C:$C,'Fluxo de Caixa'!$A97)</f>
        <v>0</v>
      </c>
      <c r="Q97" s="61">
        <f>SUMIFS('Ctas Pagar'!$G:$G,'Ctas Pagar'!$M:$M,'Fluxo de Caixa'!$Q$6,'Ctas Pagar'!$C:$C,'Fluxo de Caixa'!$A97)</f>
        <v>0</v>
      </c>
      <c r="R97" s="61">
        <f>SUMIFS('Ctas Pagar'!$G:$G,'Ctas Pagar'!$J:$J,'Fluxo de Caixa'!$R$6,'Ctas Pagar'!$C:$C,'Fluxo de Caixa'!$A97)</f>
        <v>0</v>
      </c>
      <c r="S97" s="61">
        <f>SUMIFS('Ctas Pagar'!$G:$G,'Ctas Pagar'!$M:$M,'Fluxo de Caixa'!$S$6,'Ctas Pagar'!$C:$C,'Fluxo de Caixa'!$A97)</f>
        <v>0</v>
      </c>
      <c r="T97" s="61">
        <f>SUMIFS('Ctas Pagar'!$G:$G,'Ctas Pagar'!$J:$J,'Fluxo de Caixa'!$T$6,'Ctas Pagar'!$C:$C,'Fluxo de Caixa'!$A97)</f>
        <v>0</v>
      </c>
      <c r="U97" s="61">
        <f>SUMIFS('Ctas Pagar'!$G:$G,'Ctas Pagar'!$M:$M,'Fluxo de Caixa'!$U$6,'Ctas Pagar'!$C:$C,'Fluxo de Caixa'!$A97)</f>
        <v>0</v>
      </c>
      <c r="V97" s="61">
        <f>SUMIFS('Ctas Pagar'!$G:$G,'Ctas Pagar'!$J:$J,'Fluxo de Caixa'!$V$6,'Ctas Pagar'!$C:$C,'Fluxo de Caixa'!$A97)</f>
        <v>0</v>
      </c>
      <c r="W97" s="61">
        <f>SUMIFS('Ctas Pagar'!$G:$G,'Ctas Pagar'!$M:$M,'Fluxo de Caixa'!$W$6,'Ctas Pagar'!$C:$C,'Fluxo de Caixa'!$A97)</f>
        <v>0</v>
      </c>
      <c r="X97" s="61">
        <f>SUMIFS('Ctas Pagar'!$G:$G,'Ctas Pagar'!$J:$J,'Fluxo de Caixa'!$X$6,'Ctas Pagar'!$C:$C,'Fluxo de Caixa'!$A97)</f>
        <v>0</v>
      </c>
      <c r="Y97" s="61">
        <f>SUMIFS('Ctas Pagar'!$G:$G,'Ctas Pagar'!$M:$M,'Fluxo de Caixa'!$Y$6,'Ctas Pagar'!$C:$C,'Fluxo de Caixa'!$A97)</f>
        <v>0</v>
      </c>
      <c r="Z97" s="61">
        <f>SUMIFS('Ctas Pagar'!$G:$G,'Ctas Pagar'!$J:$J,'Fluxo de Caixa'!$Z$6,'Ctas Pagar'!$C:$C,'Fluxo de Caixa'!$A97)</f>
        <v>0</v>
      </c>
      <c r="AA97" s="61">
        <f>SUMIFS('Ctas Pagar'!$G:$G,'Ctas Pagar'!$M:$M,'Fluxo de Caixa'!$AA$6,'Ctas Pagar'!$C:$C,'Fluxo de Caixa'!$A97)</f>
        <v>0</v>
      </c>
      <c r="AB97" s="61">
        <f>SUMIFS('Ctas Pagar'!$G:$G,'Ctas Pagar'!$J:$J,'Fluxo de Caixa'!$AB$6,'Ctas Pagar'!$C:$C,'Fluxo de Caixa'!$A97)</f>
        <v>0</v>
      </c>
      <c r="AC97" s="61">
        <f>SUMIFS('Ctas Pagar'!$G:$G,'Ctas Pagar'!$M:$M,'Fluxo de Caixa'!$AC$6,'Ctas Pagar'!$C:$C,'Fluxo de Caixa'!$A97)</f>
        <v>0</v>
      </c>
      <c r="AD97" s="61">
        <f>SUMIFS('Ctas Pagar'!$G:$G,'Ctas Pagar'!$J:$J,'Fluxo de Caixa'!$AD$6,'Ctas Pagar'!$C:$C,'Fluxo de Caixa'!$A97)</f>
        <v>0</v>
      </c>
      <c r="AE97" s="61">
        <f>SUMIFS('Ctas Pagar'!$G:$G,'Ctas Pagar'!$M:$M,'Fluxo de Caixa'!$AE$6,'Ctas Pagar'!$C:$C,'Fluxo de Caixa'!$A97)</f>
        <v>0</v>
      </c>
      <c r="AF97" s="61">
        <f>SUMIFS('Ctas Pagar'!$G:$G,'Ctas Pagar'!$J:$J,'Fluxo de Caixa'!$AF$6,'Ctas Pagar'!$C:$C,'Fluxo de Caixa'!$A97)</f>
        <v>0</v>
      </c>
      <c r="AG97" s="61">
        <f>SUMIFS('Ctas Pagar'!$G:$G,'Ctas Pagar'!$M:$M,'Fluxo de Caixa'!$AG$6,'Ctas Pagar'!$C:$C,'Fluxo de Caixa'!$A97)</f>
        <v>0</v>
      </c>
      <c r="AH97" s="61">
        <f>SUMIFS('Ctas Pagar'!$G:$G,'Ctas Pagar'!$J:$J,'Fluxo de Caixa'!$AH$6,'Ctas Pagar'!$C:$C,'Fluxo de Caixa'!$A97)</f>
        <v>0</v>
      </c>
      <c r="AI97" s="61">
        <f>SUMIFS('Ctas Pagar'!$G:$G,'Ctas Pagar'!$M:$M,'Fluxo de Caixa'!$AI$6,'Ctas Pagar'!$C:$C,'Fluxo de Caixa'!$A97)</f>
        <v>0</v>
      </c>
      <c r="AJ97" s="61">
        <f>SUMIFS('Ctas Pagar'!$G:$G,'Ctas Pagar'!$J:$J,'Fluxo de Caixa'!$AJ$6,'Ctas Pagar'!$C:$C,'Fluxo de Caixa'!$A97)</f>
        <v>0</v>
      </c>
      <c r="AK97" s="61">
        <f>SUMIFS('Ctas Pagar'!$G:$G,'Ctas Pagar'!$M:$M,'Fluxo de Caixa'!$AK$6,'Ctas Pagar'!$C:$C,'Fluxo de Caixa'!$A97)</f>
        <v>0</v>
      </c>
      <c r="AL97" s="61">
        <f>SUMIFS('Ctas Pagar'!$G:$G,'Ctas Pagar'!$J:$J,'Fluxo de Caixa'!$AL$6,'Ctas Pagar'!$C:$C,'Fluxo de Caixa'!$A97)</f>
        <v>0</v>
      </c>
      <c r="AM97" s="61">
        <f>SUMIFS('Ctas Pagar'!$G:$G,'Ctas Pagar'!$M:$M,'Fluxo de Caixa'!$AM$6,'Ctas Pagar'!$C:$C,'Fluxo de Caixa'!$A97)</f>
        <v>0</v>
      </c>
      <c r="AN97" s="61">
        <f>SUMIFS('Ctas Pagar'!$G:$G,'Ctas Pagar'!$J:$J,'Fluxo de Caixa'!$AN$6,'Ctas Pagar'!$C:$C,'Fluxo de Caixa'!$A97)</f>
        <v>0</v>
      </c>
      <c r="AO97" s="61">
        <f>SUMIFS('Ctas Pagar'!$G:$G,'Ctas Pagar'!$M:$M,'Fluxo de Caixa'!$AO$6,'Ctas Pagar'!$C:$C,'Fluxo de Caixa'!$A97)</f>
        <v>0</v>
      </c>
      <c r="AP97" s="61">
        <f>SUMIFS('Ctas Pagar'!$G:$G,'Ctas Pagar'!$J:$J,'Fluxo de Caixa'!$AP$6,'Ctas Pagar'!$C:$C,'Fluxo de Caixa'!$A97)</f>
        <v>0</v>
      </c>
      <c r="AQ97" s="61">
        <f>SUMIFS('Ctas Pagar'!$G:$G,'Ctas Pagar'!$M:$M,'Fluxo de Caixa'!$AQ$6,'Ctas Pagar'!$C:$C,'Fluxo de Caixa'!$A97)</f>
        <v>0</v>
      </c>
      <c r="AR97" s="61">
        <f>SUMIFS('Ctas Pagar'!$G:$G,'Ctas Pagar'!$J:$J,'Fluxo de Caixa'!$AR$6,'Ctas Pagar'!$C:$C,'Fluxo de Caixa'!$A97)</f>
        <v>0</v>
      </c>
      <c r="AS97" s="61">
        <f>SUMIFS('Ctas Pagar'!$G:$G,'Ctas Pagar'!$M:$M,'Fluxo de Caixa'!$AS$6,'Ctas Pagar'!$C:$C,'Fluxo de Caixa'!$A97)</f>
        <v>0</v>
      </c>
      <c r="AT97" s="61">
        <f>SUMIFS('Ctas Pagar'!$G:$G,'Ctas Pagar'!$J:$J,'Fluxo de Caixa'!$AT$6,'Ctas Pagar'!$C:$C,'Fluxo de Caixa'!$A97)</f>
        <v>0</v>
      </c>
      <c r="AU97" s="61">
        <f>SUMIFS('Ctas Pagar'!$G:$G,'Ctas Pagar'!$M:$M,'Fluxo de Caixa'!$AU$6,'Ctas Pagar'!$C:$C,'Fluxo de Caixa'!$A97)</f>
        <v>0</v>
      </c>
      <c r="AV97" s="61">
        <f>SUMIFS('Ctas Pagar'!$G:$G,'Ctas Pagar'!$J:$J,'Fluxo de Caixa'!$AV$6,'Ctas Pagar'!$C:$C,'Fluxo de Caixa'!$A97)</f>
        <v>0</v>
      </c>
      <c r="AW97" s="61">
        <f>SUMIFS('Ctas Pagar'!$G:$G,'Ctas Pagar'!$M:$M,'Fluxo de Caixa'!$AW$6,'Ctas Pagar'!$C:$C,'Fluxo de Caixa'!$A97)</f>
        <v>0</v>
      </c>
      <c r="AX97" s="61">
        <f>SUMIFS('Ctas Pagar'!$G:$G,'Ctas Pagar'!$J:$J,'Fluxo de Caixa'!$AX$6,'Ctas Pagar'!$C:$C,'Fluxo de Caixa'!$A97)</f>
        <v>0</v>
      </c>
      <c r="AY97" s="61">
        <f>SUMIFS('Ctas Pagar'!$G:$G,'Ctas Pagar'!$M:$M,'Fluxo de Caixa'!$AY$6,'Ctas Pagar'!$C:$C,'Fluxo de Caixa'!$A97)</f>
        <v>0</v>
      </c>
      <c r="AZ97" s="61">
        <f>SUMIFS('Ctas Pagar'!$G:$G,'Ctas Pagar'!$J:$J,'Fluxo de Caixa'!$AZ$6,'Ctas Pagar'!$C:$C,'Fluxo de Caixa'!$A97)</f>
        <v>0</v>
      </c>
      <c r="BA97" s="61">
        <f>SUMIFS('Ctas Pagar'!$G:$G,'Ctas Pagar'!$M:$M,'Fluxo de Caixa'!$BA$6,'Ctas Pagar'!$C:$C,'Fluxo de Caixa'!$A97)</f>
        <v>0</v>
      </c>
      <c r="BB97" s="61">
        <f>SUMIFS('Ctas Pagar'!$G:$G,'Ctas Pagar'!$J:$J,'Fluxo de Caixa'!$BB$6,'Ctas Pagar'!$C:$C,'Fluxo de Caixa'!$A97)</f>
        <v>0</v>
      </c>
      <c r="BC97" s="61">
        <f>SUMIFS('Ctas Pagar'!$G:$G,'Ctas Pagar'!$M:$M,'Fluxo de Caixa'!$BC$6,'Ctas Pagar'!$C:$C,'Fluxo de Caixa'!$A97)</f>
        <v>0</v>
      </c>
      <c r="BD97" s="61">
        <f>SUMIFS('Ctas Pagar'!$G:$G,'Ctas Pagar'!$J:$J,'Fluxo de Caixa'!$BD$6,'Ctas Pagar'!$C:$C,'Fluxo de Caixa'!$A97)</f>
        <v>0</v>
      </c>
      <c r="BE97" s="61">
        <f>SUMIFS('Ctas Pagar'!$G:$G,'Ctas Pagar'!$M:$M,'Fluxo de Caixa'!$BE$6,'Ctas Pagar'!$C:$C,'Fluxo de Caixa'!$A97)</f>
        <v>0</v>
      </c>
      <c r="BF97" s="61">
        <f>SUMIFS('Ctas Pagar'!$G:$G,'Ctas Pagar'!$J:$J,'Fluxo de Caixa'!$BF$6,'Ctas Pagar'!$C:$C,'Fluxo de Caixa'!$A97)</f>
        <v>0</v>
      </c>
      <c r="BG97" s="61">
        <f>SUMIFS('Ctas Pagar'!$G:$G,'Ctas Pagar'!$M:$M,'Fluxo de Caixa'!$BG$6,'Ctas Pagar'!$C:$C,'Fluxo de Caixa'!$A97)</f>
        <v>0</v>
      </c>
      <c r="BH97" s="61">
        <f>SUMIFS('Ctas Pagar'!$G:$G,'Ctas Pagar'!$J:$J,'Fluxo de Caixa'!$BH$6,'Ctas Pagar'!$C:$C,'Fluxo de Caixa'!$A97)</f>
        <v>0</v>
      </c>
      <c r="BI97" s="61">
        <f>SUMIFS('Ctas Pagar'!$G:$G,'Ctas Pagar'!$M:$M,'Fluxo de Caixa'!$BI$6,'Ctas Pagar'!$C:$C,'Fluxo de Caixa'!$A97)</f>
        <v>0</v>
      </c>
      <c r="BJ97" s="61">
        <f>SUMIFS('Ctas Pagar'!$G:$G,'Ctas Pagar'!$J:$J,'Fluxo de Caixa'!$BJ$6,'Ctas Pagar'!$C:$C,'Fluxo de Caixa'!$A97)</f>
        <v>0</v>
      </c>
      <c r="BK97" s="61">
        <f>SUMIFS('Ctas Pagar'!$G:$G,'Ctas Pagar'!$M:$M,'Fluxo de Caixa'!$BK$6,'Ctas Pagar'!$C:$C,'Fluxo de Caixa'!$A97)</f>
        <v>0</v>
      </c>
      <c r="BL97" s="61">
        <f>SUMIFS('Ctas Pagar'!$G:$G,'Ctas Pagar'!$J:$J,'Fluxo de Caixa'!$BL$6,'Ctas Pagar'!$C:$C,'Fluxo de Caixa'!$A97)</f>
        <v>0</v>
      </c>
      <c r="BM97" s="61">
        <f>SUMIFS('Ctas Pagar'!$G:$G,'Ctas Pagar'!$M:$M,'Fluxo de Caixa'!$BM$6,'Ctas Pagar'!$C:$C,'Fluxo de Caixa'!$A97)</f>
        <v>0</v>
      </c>
      <c r="BN97" s="71"/>
      <c r="BO97" s="71"/>
      <c r="BP97" s="71"/>
      <c r="BQ97" s="71"/>
      <c r="BR97" s="71"/>
    </row>
    <row r="98" spans="1:70">
      <c r="A98" s="29">
        <f>'Plano de Contas'!A112</f>
        <v>0</v>
      </c>
      <c r="B98" s="60">
        <f>SUMIFS('Ctas Pagar'!$G:$G,'Ctas Pagar'!$J:$J,'Fluxo de Caixa'!$B$6,'Ctas Pagar'!$C:$C,'Fluxo de Caixa'!$A98)</f>
        <v>0</v>
      </c>
      <c r="C98" s="61">
        <f>SUMIFS('Ctas Pagar'!$G:$G,'Ctas Pagar'!$M:$M,'Fluxo de Caixa'!$C$6,'Ctas Pagar'!$C:$C,'Fluxo de Caixa'!$A98)</f>
        <v>0</v>
      </c>
      <c r="D98" s="61">
        <f>SUMIFS('Ctas Pagar'!$G:$G,'Ctas Pagar'!$J:$J,'Fluxo de Caixa'!$D$6,'Ctas Pagar'!$C:$C,'Fluxo de Caixa'!$A98)</f>
        <v>0</v>
      </c>
      <c r="E98" s="61">
        <f>SUMIFS('Ctas Pagar'!$G:$G,'Ctas Pagar'!$M:$M,'Fluxo de Caixa'!$E$6,'Ctas Pagar'!$C:$C,'Fluxo de Caixa'!$A98)</f>
        <v>0</v>
      </c>
      <c r="F98" s="61">
        <f>SUMIFS('Ctas Pagar'!$G:$G,'Ctas Pagar'!$J:$J,'Fluxo de Caixa'!$F$6,'Ctas Pagar'!$C:$C,'Fluxo de Caixa'!$A98)</f>
        <v>0</v>
      </c>
      <c r="G98" s="61">
        <f>SUMIFS('Ctas Pagar'!$G:$G,'Ctas Pagar'!$M:$M,'Fluxo de Caixa'!$G$6,'Ctas Pagar'!$C:$C,'Fluxo de Caixa'!$A98)</f>
        <v>0</v>
      </c>
      <c r="H98" s="61">
        <f>SUMIFS('Ctas Pagar'!$G:$G,'Ctas Pagar'!$J:$J,'Fluxo de Caixa'!$H$6,'Ctas Pagar'!$C:$C,'Fluxo de Caixa'!$A98)</f>
        <v>0</v>
      </c>
      <c r="I98" s="61">
        <f>SUMIFS('Ctas Pagar'!$G:$G,'Ctas Pagar'!$M:$M,'Fluxo de Caixa'!$I$6,'Ctas Pagar'!$C:$C,'Fluxo de Caixa'!$A98)</f>
        <v>0</v>
      </c>
      <c r="J98" s="61">
        <f>SUMIFS('Ctas Pagar'!$G:$G,'Ctas Pagar'!$J:$J,'Fluxo de Caixa'!$J$6,'Ctas Pagar'!$C:$C,'Fluxo de Caixa'!$A98)</f>
        <v>0</v>
      </c>
      <c r="K98" s="61">
        <f>SUMIFS('Ctas Pagar'!$G:$G,'Ctas Pagar'!$M:$M,'Fluxo de Caixa'!$K$6,'Ctas Pagar'!$C:$C,'Fluxo de Caixa'!$A98)</f>
        <v>0</v>
      </c>
      <c r="L98" s="61">
        <f>SUMIFS('Ctas Pagar'!$G:$G,'Ctas Pagar'!$J:$J,'Fluxo de Caixa'!$L$6,'Ctas Pagar'!$C:$C,'Fluxo de Caixa'!$A98)</f>
        <v>0</v>
      </c>
      <c r="M98" s="61">
        <f>SUMIFS('Ctas Pagar'!$G:$G,'Ctas Pagar'!$M:$M,'Fluxo de Caixa'!$M$6,'Ctas Pagar'!$C:$C,'Fluxo de Caixa'!$A98)</f>
        <v>0</v>
      </c>
      <c r="N98" s="61">
        <f>SUMIFS('Ctas Pagar'!$G:$G,'Ctas Pagar'!$J:$J,'Fluxo de Caixa'!$N$6,'Ctas Pagar'!$C:$C,'Fluxo de Caixa'!$A98)</f>
        <v>0</v>
      </c>
      <c r="O98" s="61">
        <f>SUMIFS('Ctas Pagar'!$G:$G,'Ctas Pagar'!$M:$M,'Fluxo de Caixa'!$O$6,'Ctas Pagar'!$C:$C,'Fluxo de Caixa'!$A98)</f>
        <v>0</v>
      </c>
      <c r="P98" s="61">
        <f>SUMIFS('Ctas Pagar'!$G:$G,'Ctas Pagar'!$J:$J,'Fluxo de Caixa'!$P$6,'Ctas Pagar'!$C:$C,'Fluxo de Caixa'!$A98)</f>
        <v>0</v>
      </c>
      <c r="Q98" s="61">
        <f>SUMIFS('Ctas Pagar'!$G:$G,'Ctas Pagar'!$M:$M,'Fluxo de Caixa'!$Q$6,'Ctas Pagar'!$C:$C,'Fluxo de Caixa'!$A98)</f>
        <v>0</v>
      </c>
      <c r="R98" s="61">
        <f>SUMIFS('Ctas Pagar'!$G:$G,'Ctas Pagar'!$J:$J,'Fluxo de Caixa'!$R$6,'Ctas Pagar'!$C:$C,'Fluxo de Caixa'!$A98)</f>
        <v>0</v>
      </c>
      <c r="S98" s="61">
        <f>SUMIFS('Ctas Pagar'!$G:$G,'Ctas Pagar'!$M:$M,'Fluxo de Caixa'!$S$6,'Ctas Pagar'!$C:$C,'Fluxo de Caixa'!$A98)</f>
        <v>0</v>
      </c>
      <c r="T98" s="61">
        <f>SUMIFS('Ctas Pagar'!$G:$G,'Ctas Pagar'!$J:$J,'Fluxo de Caixa'!$T$6,'Ctas Pagar'!$C:$C,'Fluxo de Caixa'!$A98)</f>
        <v>0</v>
      </c>
      <c r="U98" s="61">
        <f>SUMIFS('Ctas Pagar'!$G:$G,'Ctas Pagar'!$M:$M,'Fluxo de Caixa'!$U$6,'Ctas Pagar'!$C:$C,'Fluxo de Caixa'!$A98)</f>
        <v>0</v>
      </c>
      <c r="V98" s="61">
        <f>SUMIFS('Ctas Pagar'!$G:$G,'Ctas Pagar'!$J:$J,'Fluxo de Caixa'!$V$6,'Ctas Pagar'!$C:$C,'Fluxo de Caixa'!$A98)</f>
        <v>0</v>
      </c>
      <c r="W98" s="61">
        <f>SUMIFS('Ctas Pagar'!$G:$G,'Ctas Pagar'!$M:$M,'Fluxo de Caixa'!$W$6,'Ctas Pagar'!$C:$C,'Fluxo de Caixa'!$A98)</f>
        <v>0</v>
      </c>
      <c r="X98" s="61">
        <f>SUMIFS('Ctas Pagar'!$G:$G,'Ctas Pagar'!$J:$J,'Fluxo de Caixa'!$X$6,'Ctas Pagar'!$C:$C,'Fluxo de Caixa'!$A98)</f>
        <v>0</v>
      </c>
      <c r="Y98" s="61">
        <f>SUMIFS('Ctas Pagar'!$G:$G,'Ctas Pagar'!$M:$M,'Fluxo de Caixa'!$Y$6,'Ctas Pagar'!$C:$C,'Fluxo de Caixa'!$A98)</f>
        <v>0</v>
      </c>
      <c r="Z98" s="61">
        <f>SUMIFS('Ctas Pagar'!$G:$G,'Ctas Pagar'!$J:$J,'Fluxo de Caixa'!$Z$6,'Ctas Pagar'!$C:$C,'Fluxo de Caixa'!$A98)</f>
        <v>0</v>
      </c>
      <c r="AA98" s="61">
        <f>SUMIFS('Ctas Pagar'!$G:$G,'Ctas Pagar'!$M:$M,'Fluxo de Caixa'!$AA$6,'Ctas Pagar'!$C:$C,'Fluxo de Caixa'!$A98)</f>
        <v>0</v>
      </c>
      <c r="AB98" s="61">
        <f>SUMIFS('Ctas Pagar'!$G:$G,'Ctas Pagar'!$J:$J,'Fluxo de Caixa'!$AB$6,'Ctas Pagar'!$C:$C,'Fluxo de Caixa'!$A98)</f>
        <v>0</v>
      </c>
      <c r="AC98" s="61">
        <f>SUMIFS('Ctas Pagar'!$G:$G,'Ctas Pagar'!$M:$M,'Fluxo de Caixa'!$AC$6,'Ctas Pagar'!$C:$C,'Fluxo de Caixa'!$A98)</f>
        <v>0</v>
      </c>
      <c r="AD98" s="61">
        <f>SUMIFS('Ctas Pagar'!$G:$G,'Ctas Pagar'!$J:$J,'Fluxo de Caixa'!$AD$6,'Ctas Pagar'!$C:$C,'Fluxo de Caixa'!$A98)</f>
        <v>0</v>
      </c>
      <c r="AE98" s="61">
        <f>SUMIFS('Ctas Pagar'!$G:$G,'Ctas Pagar'!$M:$M,'Fluxo de Caixa'!$AE$6,'Ctas Pagar'!$C:$C,'Fluxo de Caixa'!$A98)</f>
        <v>0</v>
      </c>
      <c r="AF98" s="61">
        <f>SUMIFS('Ctas Pagar'!$G:$G,'Ctas Pagar'!$J:$J,'Fluxo de Caixa'!$AF$6,'Ctas Pagar'!$C:$C,'Fluxo de Caixa'!$A98)</f>
        <v>0</v>
      </c>
      <c r="AG98" s="61">
        <f>SUMIFS('Ctas Pagar'!$G:$G,'Ctas Pagar'!$M:$M,'Fluxo de Caixa'!$AG$6,'Ctas Pagar'!$C:$C,'Fluxo de Caixa'!$A98)</f>
        <v>0</v>
      </c>
      <c r="AH98" s="61">
        <f>SUMIFS('Ctas Pagar'!$G:$G,'Ctas Pagar'!$J:$J,'Fluxo de Caixa'!$AH$6,'Ctas Pagar'!$C:$C,'Fluxo de Caixa'!$A98)</f>
        <v>0</v>
      </c>
      <c r="AI98" s="61">
        <f>SUMIFS('Ctas Pagar'!$G:$G,'Ctas Pagar'!$M:$M,'Fluxo de Caixa'!$AI$6,'Ctas Pagar'!$C:$C,'Fluxo de Caixa'!$A98)</f>
        <v>0</v>
      </c>
      <c r="AJ98" s="61">
        <f>SUMIFS('Ctas Pagar'!$G:$G,'Ctas Pagar'!$J:$J,'Fluxo de Caixa'!$AJ$6,'Ctas Pagar'!$C:$C,'Fluxo de Caixa'!$A98)</f>
        <v>0</v>
      </c>
      <c r="AK98" s="61">
        <f>SUMIFS('Ctas Pagar'!$G:$G,'Ctas Pagar'!$M:$M,'Fluxo de Caixa'!$AK$6,'Ctas Pagar'!$C:$C,'Fluxo de Caixa'!$A98)</f>
        <v>0</v>
      </c>
      <c r="AL98" s="61">
        <f>SUMIFS('Ctas Pagar'!$G:$G,'Ctas Pagar'!$J:$J,'Fluxo de Caixa'!$AL$6,'Ctas Pagar'!$C:$C,'Fluxo de Caixa'!$A98)</f>
        <v>0</v>
      </c>
      <c r="AM98" s="61">
        <f>SUMIFS('Ctas Pagar'!$G:$G,'Ctas Pagar'!$M:$M,'Fluxo de Caixa'!$AM$6,'Ctas Pagar'!$C:$C,'Fluxo de Caixa'!$A98)</f>
        <v>0</v>
      </c>
      <c r="AN98" s="61">
        <f>SUMIFS('Ctas Pagar'!$G:$G,'Ctas Pagar'!$J:$J,'Fluxo de Caixa'!$AN$6,'Ctas Pagar'!$C:$C,'Fluxo de Caixa'!$A98)</f>
        <v>0</v>
      </c>
      <c r="AO98" s="61">
        <f>SUMIFS('Ctas Pagar'!$G:$G,'Ctas Pagar'!$M:$M,'Fluxo de Caixa'!$AO$6,'Ctas Pagar'!$C:$C,'Fluxo de Caixa'!$A98)</f>
        <v>0</v>
      </c>
      <c r="AP98" s="61">
        <f>SUMIFS('Ctas Pagar'!$G:$G,'Ctas Pagar'!$J:$J,'Fluxo de Caixa'!$AP$6,'Ctas Pagar'!$C:$C,'Fluxo de Caixa'!$A98)</f>
        <v>0</v>
      </c>
      <c r="AQ98" s="61">
        <f>SUMIFS('Ctas Pagar'!$G:$G,'Ctas Pagar'!$M:$M,'Fluxo de Caixa'!$AQ$6,'Ctas Pagar'!$C:$C,'Fluxo de Caixa'!$A98)</f>
        <v>0</v>
      </c>
      <c r="AR98" s="61">
        <f>SUMIFS('Ctas Pagar'!$G:$G,'Ctas Pagar'!$J:$J,'Fluxo de Caixa'!$AR$6,'Ctas Pagar'!$C:$C,'Fluxo de Caixa'!$A98)</f>
        <v>0</v>
      </c>
      <c r="AS98" s="61">
        <f>SUMIFS('Ctas Pagar'!$G:$G,'Ctas Pagar'!$M:$M,'Fluxo de Caixa'!$AS$6,'Ctas Pagar'!$C:$C,'Fluxo de Caixa'!$A98)</f>
        <v>0</v>
      </c>
      <c r="AT98" s="61">
        <f>SUMIFS('Ctas Pagar'!$G:$G,'Ctas Pagar'!$J:$J,'Fluxo de Caixa'!$AT$6,'Ctas Pagar'!$C:$C,'Fluxo de Caixa'!$A98)</f>
        <v>0</v>
      </c>
      <c r="AU98" s="61">
        <f>SUMIFS('Ctas Pagar'!$G:$G,'Ctas Pagar'!$M:$M,'Fluxo de Caixa'!$AU$6,'Ctas Pagar'!$C:$C,'Fluxo de Caixa'!$A98)</f>
        <v>0</v>
      </c>
      <c r="AV98" s="61">
        <f>SUMIFS('Ctas Pagar'!$G:$G,'Ctas Pagar'!$J:$J,'Fluxo de Caixa'!$AV$6,'Ctas Pagar'!$C:$C,'Fluxo de Caixa'!$A98)</f>
        <v>0</v>
      </c>
      <c r="AW98" s="61">
        <f>SUMIFS('Ctas Pagar'!$G:$G,'Ctas Pagar'!$M:$M,'Fluxo de Caixa'!$AW$6,'Ctas Pagar'!$C:$C,'Fluxo de Caixa'!$A98)</f>
        <v>0</v>
      </c>
      <c r="AX98" s="61">
        <f>SUMIFS('Ctas Pagar'!$G:$G,'Ctas Pagar'!$J:$J,'Fluxo de Caixa'!$AX$6,'Ctas Pagar'!$C:$C,'Fluxo de Caixa'!$A98)</f>
        <v>0</v>
      </c>
      <c r="AY98" s="61">
        <f>SUMIFS('Ctas Pagar'!$G:$G,'Ctas Pagar'!$M:$M,'Fluxo de Caixa'!$AY$6,'Ctas Pagar'!$C:$C,'Fluxo de Caixa'!$A98)</f>
        <v>0</v>
      </c>
      <c r="AZ98" s="61">
        <f>SUMIFS('Ctas Pagar'!$G:$G,'Ctas Pagar'!$J:$J,'Fluxo de Caixa'!$AZ$6,'Ctas Pagar'!$C:$C,'Fluxo de Caixa'!$A98)</f>
        <v>0</v>
      </c>
      <c r="BA98" s="61">
        <f>SUMIFS('Ctas Pagar'!$G:$G,'Ctas Pagar'!$M:$M,'Fluxo de Caixa'!$BA$6,'Ctas Pagar'!$C:$C,'Fluxo de Caixa'!$A98)</f>
        <v>0</v>
      </c>
      <c r="BB98" s="61">
        <f>SUMIFS('Ctas Pagar'!$G:$G,'Ctas Pagar'!$J:$J,'Fluxo de Caixa'!$BB$6,'Ctas Pagar'!$C:$C,'Fluxo de Caixa'!$A98)</f>
        <v>0</v>
      </c>
      <c r="BC98" s="61">
        <f>SUMIFS('Ctas Pagar'!$G:$G,'Ctas Pagar'!$M:$M,'Fluxo de Caixa'!$BC$6,'Ctas Pagar'!$C:$C,'Fluxo de Caixa'!$A98)</f>
        <v>0</v>
      </c>
      <c r="BD98" s="61">
        <f>SUMIFS('Ctas Pagar'!$G:$G,'Ctas Pagar'!$J:$J,'Fluxo de Caixa'!$BD$6,'Ctas Pagar'!$C:$C,'Fluxo de Caixa'!$A98)</f>
        <v>0</v>
      </c>
      <c r="BE98" s="61">
        <f>SUMIFS('Ctas Pagar'!$G:$G,'Ctas Pagar'!$M:$M,'Fluxo de Caixa'!$BE$6,'Ctas Pagar'!$C:$C,'Fluxo de Caixa'!$A98)</f>
        <v>0</v>
      </c>
      <c r="BF98" s="61">
        <f>SUMIFS('Ctas Pagar'!$G:$G,'Ctas Pagar'!$J:$J,'Fluxo de Caixa'!$BF$6,'Ctas Pagar'!$C:$C,'Fluxo de Caixa'!$A98)</f>
        <v>0</v>
      </c>
      <c r="BG98" s="61">
        <f>SUMIFS('Ctas Pagar'!$G:$G,'Ctas Pagar'!$M:$M,'Fluxo de Caixa'!$BG$6,'Ctas Pagar'!$C:$C,'Fluxo de Caixa'!$A98)</f>
        <v>0</v>
      </c>
      <c r="BH98" s="61">
        <f>SUMIFS('Ctas Pagar'!$G:$G,'Ctas Pagar'!$J:$J,'Fluxo de Caixa'!$BH$6,'Ctas Pagar'!$C:$C,'Fluxo de Caixa'!$A98)</f>
        <v>0</v>
      </c>
      <c r="BI98" s="61">
        <f>SUMIFS('Ctas Pagar'!$G:$G,'Ctas Pagar'!$M:$M,'Fluxo de Caixa'!$BI$6,'Ctas Pagar'!$C:$C,'Fluxo de Caixa'!$A98)</f>
        <v>0</v>
      </c>
      <c r="BJ98" s="61">
        <f>SUMIFS('Ctas Pagar'!$G:$G,'Ctas Pagar'!$J:$J,'Fluxo de Caixa'!$BJ$6,'Ctas Pagar'!$C:$C,'Fluxo de Caixa'!$A98)</f>
        <v>0</v>
      </c>
      <c r="BK98" s="61">
        <f>SUMIFS('Ctas Pagar'!$G:$G,'Ctas Pagar'!$M:$M,'Fluxo de Caixa'!$BK$6,'Ctas Pagar'!$C:$C,'Fluxo de Caixa'!$A98)</f>
        <v>0</v>
      </c>
      <c r="BL98" s="61">
        <f>SUMIFS('Ctas Pagar'!$G:$G,'Ctas Pagar'!$J:$J,'Fluxo de Caixa'!$BL$6,'Ctas Pagar'!$C:$C,'Fluxo de Caixa'!$A98)</f>
        <v>0</v>
      </c>
      <c r="BM98" s="61">
        <f>SUMIFS('Ctas Pagar'!$G:$G,'Ctas Pagar'!$M:$M,'Fluxo de Caixa'!$BM$6,'Ctas Pagar'!$C:$C,'Fluxo de Caixa'!$A98)</f>
        <v>0</v>
      </c>
      <c r="BN98" s="71"/>
      <c r="BO98" s="71"/>
      <c r="BP98" s="71"/>
      <c r="BQ98" s="71"/>
      <c r="BR98" s="71"/>
    </row>
    <row r="99" spans="1:70">
      <c r="A99" s="30">
        <f>'Plano de Contas'!A113</f>
        <v>0</v>
      </c>
      <c r="B99" s="65">
        <f>SUMIFS('Ctas Pagar'!$G:$G,'Ctas Pagar'!$J:$J,'Fluxo de Caixa'!$B$6,'Ctas Pagar'!$C:$C,'Fluxo de Caixa'!$A99)</f>
        <v>0</v>
      </c>
      <c r="C99" s="66">
        <f>SUMIFS('Ctas Pagar'!$G:$G,'Ctas Pagar'!$M:$M,'Fluxo de Caixa'!$C$6,'Ctas Pagar'!$C:$C,'Fluxo de Caixa'!$A99)</f>
        <v>0</v>
      </c>
      <c r="D99" s="66">
        <f>SUMIFS('Ctas Pagar'!$G:$G,'Ctas Pagar'!$J:$J,'Fluxo de Caixa'!$D$6,'Ctas Pagar'!$C:$C,'Fluxo de Caixa'!$A99)</f>
        <v>0</v>
      </c>
      <c r="E99" s="66">
        <f>SUMIFS('Ctas Pagar'!$G:$G,'Ctas Pagar'!$M:$M,'Fluxo de Caixa'!$E$6,'Ctas Pagar'!$C:$C,'Fluxo de Caixa'!$A99)</f>
        <v>0</v>
      </c>
      <c r="F99" s="66">
        <f>SUMIFS('Ctas Pagar'!$G:$G,'Ctas Pagar'!$J:$J,'Fluxo de Caixa'!$F$6,'Ctas Pagar'!$C:$C,'Fluxo de Caixa'!$A99)</f>
        <v>0</v>
      </c>
      <c r="G99" s="66">
        <f>SUMIFS('Ctas Pagar'!$G:$G,'Ctas Pagar'!$M:$M,'Fluxo de Caixa'!$G$6,'Ctas Pagar'!$C:$C,'Fluxo de Caixa'!$A99)</f>
        <v>0</v>
      </c>
      <c r="H99" s="66">
        <f>SUMIFS('Ctas Pagar'!$G:$G,'Ctas Pagar'!$J:$J,'Fluxo de Caixa'!$H$6,'Ctas Pagar'!$C:$C,'Fluxo de Caixa'!$A99)</f>
        <v>0</v>
      </c>
      <c r="I99" s="66">
        <f>SUMIFS('Ctas Pagar'!$G:$G,'Ctas Pagar'!$M:$M,'Fluxo de Caixa'!$I$6,'Ctas Pagar'!$C:$C,'Fluxo de Caixa'!$A99)</f>
        <v>0</v>
      </c>
      <c r="J99" s="66">
        <f>SUMIFS('Ctas Pagar'!$G:$G,'Ctas Pagar'!$J:$J,'Fluxo de Caixa'!$J$6,'Ctas Pagar'!$C:$C,'Fluxo de Caixa'!$A99)</f>
        <v>0</v>
      </c>
      <c r="K99" s="66">
        <f>SUMIFS('Ctas Pagar'!$G:$G,'Ctas Pagar'!$M:$M,'Fluxo de Caixa'!$K$6,'Ctas Pagar'!$C:$C,'Fluxo de Caixa'!$A99)</f>
        <v>0</v>
      </c>
      <c r="L99" s="66">
        <f>SUMIFS('Ctas Pagar'!$G:$G,'Ctas Pagar'!$J:$J,'Fluxo de Caixa'!$L$6,'Ctas Pagar'!$C:$C,'Fluxo de Caixa'!$A99)</f>
        <v>0</v>
      </c>
      <c r="M99" s="66">
        <f>SUMIFS('Ctas Pagar'!$G:$G,'Ctas Pagar'!$M:$M,'Fluxo de Caixa'!$M$6,'Ctas Pagar'!$C:$C,'Fluxo de Caixa'!$A99)</f>
        <v>0</v>
      </c>
      <c r="N99" s="66">
        <f>SUMIFS('Ctas Pagar'!$G:$G,'Ctas Pagar'!$J:$J,'Fluxo de Caixa'!$N$6,'Ctas Pagar'!$C:$C,'Fluxo de Caixa'!$A99)</f>
        <v>0</v>
      </c>
      <c r="O99" s="66">
        <f>SUMIFS('Ctas Pagar'!$G:$G,'Ctas Pagar'!$M:$M,'Fluxo de Caixa'!$O$6,'Ctas Pagar'!$C:$C,'Fluxo de Caixa'!$A99)</f>
        <v>0</v>
      </c>
      <c r="P99" s="66">
        <f>SUMIFS('Ctas Pagar'!$G:$G,'Ctas Pagar'!$J:$J,'Fluxo de Caixa'!$P$6,'Ctas Pagar'!$C:$C,'Fluxo de Caixa'!$A99)</f>
        <v>0</v>
      </c>
      <c r="Q99" s="66">
        <f>SUMIFS('Ctas Pagar'!$G:$G,'Ctas Pagar'!$M:$M,'Fluxo de Caixa'!$Q$6,'Ctas Pagar'!$C:$C,'Fluxo de Caixa'!$A99)</f>
        <v>0</v>
      </c>
      <c r="R99" s="66">
        <f>SUMIFS('Ctas Pagar'!$G:$G,'Ctas Pagar'!$J:$J,'Fluxo de Caixa'!$R$6,'Ctas Pagar'!$C:$C,'Fluxo de Caixa'!$A99)</f>
        <v>0</v>
      </c>
      <c r="S99" s="66">
        <f>SUMIFS('Ctas Pagar'!$G:$G,'Ctas Pagar'!$M:$M,'Fluxo de Caixa'!$S$6,'Ctas Pagar'!$C:$C,'Fluxo de Caixa'!$A99)</f>
        <v>0</v>
      </c>
      <c r="T99" s="66">
        <f>SUMIFS('Ctas Pagar'!$G:$G,'Ctas Pagar'!$J:$J,'Fluxo de Caixa'!$T$6,'Ctas Pagar'!$C:$C,'Fluxo de Caixa'!$A99)</f>
        <v>0</v>
      </c>
      <c r="U99" s="66">
        <f>SUMIFS('Ctas Pagar'!$G:$G,'Ctas Pagar'!$M:$M,'Fluxo de Caixa'!$U$6,'Ctas Pagar'!$C:$C,'Fluxo de Caixa'!$A99)</f>
        <v>0</v>
      </c>
      <c r="V99" s="66">
        <f>SUMIFS('Ctas Pagar'!$G:$G,'Ctas Pagar'!$J:$J,'Fluxo de Caixa'!$V$6,'Ctas Pagar'!$C:$C,'Fluxo de Caixa'!$A99)</f>
        <v>0</v>
      </c>
      <c r="W99" s="66">
        <f>SUMIFS('Ctas Pagar'!$G:$G,'Ctas Pagar'!$M:$M,'Fluxo de Caixa'!$W$6,'Ctas Pagar'!$C:$C,'Fluxo de Caixa'!$A99)</f>
        <v>0</v>
      </c>
      <c r="X99" s="66">
        <f>SUMIFS('Ctas Pagar'!$G:$G,'Ctas Pagar'!$J:$J,'Fluxo de Caixa'!$X$6,'Ctas Pagar'!$C:$C,'Fluxo de Caixa'!$A99)</f>
        <v>0</v>
      </c>
      <c r="Y99" s="66">
        <f>SUMIFS('Ctas Pagar'!$G:$G,'Ctas Pagar'!$M:$M,'Fluxo de Caixa'!$Y$6,'Ctas Pagar'!$C:$C,'Fluxo de Caixa'!$A99)</f>
        <v>0</v>
      </c>
      <c r="Z99" s="66">
        <f>SUMIFS('Ctas Pagar'!$G:$G,'Ctas Pagar'!$J:$J,'Fluxo de Caixa'!$Z$6,'Ctas Pagar'!$C:$C,'Fluxo de Caixa'!$A99)</f>
        <v>0</v>
      </c>
      <c r="AA99" s="66">
        <f>SUMIFS('Ctas Pagar'!$G:$G,'Ctas Pagar'!$M:$M,'Fluxo de Caixa'!$AA$6,'Ctas Pagar'!$C:$C,'Fluxo de Caixa'!$A99)</f>
        <v>0</v>
      </c>
      <c r="AB99" s="66">
        <f>SUMIFS('Ctas Pagar'!$G:$G,'Ctas Pagar'!$J:$J,'Fluxo de Caixa'!$AB$6,'Ctas Pagar'!$C:$C,'Fluxo de Caixa'!$A99)</f>
        <v>0</v>
      </c>
      <c r="AC99" s="66">
        <f>SUMIFS('Ctas Pagar'!$G:$G,'Ctas Pagar'!$M:$M,'Fluxo de Caixa'!$AC$6,'Ctas Pagar'!$C:$C,'Fluxo de Caixa'!$A99)</f>
        <v>0</v>
      </c>
      <c r="AD99" s="66">
        <f>SUMIFS('Ctas Pagar'!$G:$G,'Ctas Pagar'!$J:$J,'Fluxo de Caixa'!$AD$6,'Ctas Pagar'!$C:$C,'Fluxo de Caixa'!$A99)</f>
        <v>0</v>
      </c>
      <c r="AE99" s="66">
        <f>SUMIFS('Ctas Pagar'!$G:$G,'Ctas Pagar'!$M:$M,'Fluxo de Caixa'!$AE$6,'Ctas Pagar'!$C:$C,'Fluxo de Caixa'!$A99)</f>
        <v>0</v>
      </c>
      <c r="AF99" s="66">
        <f>SUMIFS('Ctas Pagar'!$G:$G,'Ctas Pagar'!$J:$J,'Fluxo de Caixa'!$AF$6,'Ctas Pagar'!$C:$C,'Fluxo de Caixa'!$A99)</f>
        <v>0</v>
      </c>
      <c r="AG99" s="66">
        <f>SUMIFS('Ctas Pagar'!$G:$G,'Ctas Pagar'!$M:$M,'Fluxo de Caixa'!$AG$6,'Ctas Pagar'!$C:$C,'Fluxo de Caixa'!$A99)</f>
        <v>0</v>
      </c>
      <c r="AH99" s="66">
        <f>SUMIFS('Ctas Pagar'!$G:$G,'Ctas Pagar'!$J:$J,'Fluxo de Caixa'!$AH$6,'Ctas Pagar'!$C:$C,'Fluxo de Caixa'!$A99)</f>
        <v>0</v>
      </c>
      <c r="AI99" s="66">
        <f>SUMIFS('Ctas Pagar'!$G:$G,'Ctas Pagar'!$M:$M,'Fluxo de Caixa'!$AI$6,'Ctas Pagar'!$C:$C,'Fluxo de Caixa'!$A99)</f>
        <v>0</v>
      </c>
      <c r="AJ99" s="66">
        <f>SUMIFS('Ctas Pagar'!$G:$G,'Ctas Pagar'!$J:$J,'Fluxo de Caixa'!$AJ$6,'Ctas Pagar'!$C:$C,'Fluxo de Caixa'!$A99)</f>
        <v>0</v>
      </c>
      <c r="AK99" s="66">
        <f>SUMIFS('Ctas Pagar'!$G:$G,'Ctas Pagar'!$M:$M,'Fluxo de Caixa'!$AK$6,'Ctas Pagar'!$C:$C,'Fluxo de Caixa'!$A99)</f>
        <v>0</v>
      </c>
      <c r="AL99" s="66">
        <f>SUMIFS('Ctas Pagar'!$G:$G,'Ctas Pagar'!$J:$J,'Fluxo de Caixa'!$AL$6,'Ctas Pagar'!$C:$C,'Fluxo de Caixa'!$A99)</f>
        <v>0</v>
      </c>
      <c r="AM99" s="66">
        <f>SUMIFS('Ctas Pagar'!$G:$G,'Ctas Pagar'!$M:$M,'Fluxo de Caixa'!$AM$6,'Ctas Pagar'!$C:$C,'Fluxo de Caixa'!$A99)</f>
        <v>0</v>
      </c>
      <c r="AN99" s="66">
        <f>SUMIFS('Ctas Pagar'!$G:$G,'Ctas Pagar'!$J:$J,'Fluxo de Caixa'!$AN$6,'Ctas Pagar'!$C:$C,'Fluxo de Caixa'!$A99)</f>
        <v>0</v>
      </c>
      <c r="AO99" s="66">
        <f>SUMIFS('Ctas Pagar'!$G:$G,'Ctas Pagar'!$M:$M,'Fluxo de Caixa'!$AO$6,'Ctas Pagar'!$C:$C,'Fluxo de Caixa'!$A99)</f>
        <v>0</v>
      </c>
      <c r="AP99" s="66">
        <f>SUMIFS('Ctas Pagar'!$G:$G,'Ctas Pagar'!$J:$J,'Fluxo de Caixa'!$AP$6,'Ctas Pagar'!$C:$C,'Fluxo de Caixa'!$A99)</f>
        <v>0</v>
      </c>
      <c r="AQ99" s="66">
        <f>SUMIFS('Ctas Pagar'!$G:$G,'Ctas Pagar'!$M:$M,'Fluxo de Caixa'!$AQ$6,'Ctas Pagar'!$C:$C,'Fluxo de Caixa'!$A99)</f>
        <v>0</v>
      </c>
      <c r="AR99" s="66">
        <f>SUMIFS('Ctas Pagar'!$G:$G,'Ctas Pagar'!$J:$J,'Fluxo de Caixa'!$AR$6,'Ctas Pagar'!$C:$C,'Fluxo de Caixa'!$A99)</f>
        <v>0</v>
      </c>
      <c r="AS99" s="66">
        <f>SUMIFS('Ctas Pagar'!$G:$G,'Ctas Pagar'!$M:$M,'Fluxo de Caixa'!$AS$6,'Ctas Pagar'!$C:$C,'Fluxo de Caixa'!$A99)</f>
        <v>0</v>
      </c>
      <c r="AT99" s="66">
        <f>SUMIFS('Ctas Pagar'!$G:$G,'Ctas Pagar'!$J:$J,'Fluxo de Caixa'!$AT$6,'Ctas Pagar'!$C:$C,'Fluxo de Caixa'!$A99)</f>
        <v>0</v>
      </c>
      <c r="AU99" s="66">
        <f>SUMIFS('Ctas Pagar'!$G:$G,'Ctas Pagar'!$M:$M,'Fluxo de Caixa'!$AU$6,'Ctas Pagar'!$C:$C,'Fluxo de Caixa'!$A99)</f>
        <v>0</v>
      </c>
      <c r="AV99" s="66">
        <f>SUMIFS('Ctas Pagar'!$G:$G,'Ctas Pagar'!$J:$J,'Fluxo de Caixa'!$AV$6,'Ctas Pagar'!$C:$C,'Fluxo de Caixa'!$A99)</f>
        <v>0</v>
      </c>
      <c r="AW99" s="66">
        <f>SUMIFS('Ctas Pagar'!$G:$G,'Ctas Pagar'!$M:$M,'Fluxo de Caixa'!$AW$6,'Ctas Pagar'!$C:$C,'Fluxo de Caixa'!$A99)</f>
        <v>0</v>
      </c>
      <c r="AX99" s="66">
        <f>SUMIFS('Ctas Pagar'!$G:$G,'Ctas Pagar'!$J:$J,'Fluxo de Caixa'!$AX$6,'Ctas Pagar'!$C:$C,'Fluxo de Caixa'!$A99)</f>
        <v>0</v>
      </c>
      <c r="AY99" s="66">
        <f>SUMIFS('Ctas Pagar'!$G:$G,'Ctas Pagar'!$M:$M,'Fluxo de Caixa'!$AY$6,'Ctas Pagar'!$C:$C,'Fluxo de Caixa'!$A99)</f>
        <v>0</v>
      </c>
      <c r="AZ99" s="66">
        <f>SUMIFS('Ctas Pagar'!$G:$G,'Ctas Pagar'!$J:$J,'Fluxo de Caixa'!$AZ$6,'Ctas Pagar'!$C:$C,'Fluxo de Caixa'!$A99)</f>
        <v>0</v>
      </c>
      <c r="BA99" s="66">
        <f>SUMIFS('Ctas Pagar'!$G:$G,'Ctas Pagar'!$M:$M,'Fluxo de Caixa'!$BA$6,'Ctas Pagar'!$C:$C,'Fluxo de Caixa'!$A99)</f>
        <v>0</v>
      </c>
      <c r="BB99" s="66">
        <f>SUMIFS('Ctas Pagar'!$G:$G,'Ctas Pagar'!$J:$J,'Fluxo de Caixa'!$BB$6,'Ctas Pagar'!$C:$C,'Fluxo de Caixa'!$A99)</f>
        <v>0</v>
      </c>
      <c r="BC99" s="66">
        <f>SUMIFS('Ctas Pagar'!$G:$G,'Ctas Pagar'!$M:$M,'Fluxo de Caixa'!$BC$6,'Ctas Pagar'!$C:$C,'Fluxo de Caixa'!$A99)</f>
        <v>0</v>
      </c>
      <c r="BD99" s="66">
        <f>SUMIFS('Ctas Pagar'!$G:$G,'Ctas Pagar'!$J:$J,'Fluxo de Caixa'!$BD$6,'Ctas Pagar'!$C:$C,'Fluxo de Caixa'!$A99)</f>
        <v>0</v>
      </c>
      <c r="BE99" s="66">
        <f>SUMIFS('Ctas Pagar'!$G:$G,'Ctas Pagar'!$M:$M,'Fluxo de Caixa'!$BE$6,'Ctas Pagar'!$C:$C,'Fluxo de Caixa'!$A99)</f>
        <v>0</v>
      </c>
      <c r="BF99" s="66">
        <f>SUMIFS('Ctas Pagar'!$G:$G,'Ctas Pagar'!$J:$J,'Fluxo de Caixa'!$BF$6,'Ctas Pagar'!$C:$C,'Fluxo de Caixa'!$A99)</f>
        <v>0</v>
      </c>
      <c r="BG99" s="66">
        <f>SUMIFS('Ctas Pagar'!$G:$G,'Ctas Pagar'!$M:$M,'Fluxo de Caixa'!$BG$6,'Ctas Pagar'!$C:$C,'Fluxo de Caixa'!$A99)</f>
        <v>0</v>
      </c>
      <c r="BH99" s="66">
        <f>SUMIFS('Ctas Pagar'!$G:$G,'Ctas Pagar'!$J:$J,'Fluxo de Caixa'!$BH$6,'Ctas Pagar'!$C:$C,'Fluxo de Caixa'!$A99)</f>
        <v>0</v>
      </c>
      <c r="BI99" s="66">
        <f>SUMIFS('Ctas Pagar'!$G:$G,'Ctas Pagar'!$M:$M,'Fluxo de Caixa'!$BI$6,'Ctas Pagar'!$C:$C,'Fluxo de Caixa'!$A99)</f>
        <v>0</v>
      </c>
      <c r="BJ99" s="66">
        <f>SUMIFS('Ctas Pagar'!$G:$G,'Ctas Pagar'!$J:$J,'Fluxo de Caixa'!$BJ$6,'Ctas Pagar'!$C:$C,'Fluxo de Caixa'!$A99)</f>
        <v>0</v>
      </c>
      <c r="BK99" s="66">
        <f>SUMIFS('Ctas Pagar'!$G:$G,'Ctas Pagar'!$M:$M,'Fluxo de Caixa'!$BK$6,'Ctas Pagar'!$C:$C,'Fluxo de Caixa'!$A99)</f>
        <v>0</v>
      </c>
      <c r="BL99" s="66">
        <f>SUMIFS('Ctas Pagar'!$G:$G,'Ctas Pagar'!$J:$J,'Fluxo de Caixa'!$BL$6,'Ctas Pagar'!$C:$C,'Fluxo de Caixa'!$A99)</f>
        <v>0</v>
      </c>
      <c r="BM99" s="66">
        <f>SUMIFS('Ctas Pagar'!$G:$G,'Ctas Pagar'!$M:$M,'Fluxo de Caixa'!$BM$6,'Ctas Pagar'!$C:$C,'Fluxo de Caixa'!$A99)</f>
        <v>0</v>
      </c>
      <c r="BN99" s="71"/>
      <c r="BO99" s="71"/>
      <c r="BP99" s="71"/>
      <c r="BQ99" s="71"/>
      <c r="BR99" s="71"/>
    </row>
    <row r="100" spans="1:70" ht="18.75">
      <c r="A100" s="12"/>
      <c r="B100" s="67"/>
      <c r="C100" s="68"/>
      <c r="D100" s="67"/>
      <c r="E100" s="68"/>
      <c r="F100" s="67"/>
      <c r="G100" s="68"/>
      <c r="H100" s="67"/>
      <c r="I100" s="68"/>
      <c r="J100" s="67"/>
      <c r="K100" s="68"/>
      <c r="L100" s="67"/>
      <c r="M100" s="68"/>
      <c r="N100" s="67"/>
      <c r="O100" s="68"/>
      <c r="P100" s="67"/>
      <c r="Q100" s="68"/>
      <c r="R100" s="67"/>
      <c r="S100" s="68"/>
      <c r="T100" s="67"/>
      <c r="U100" s="68"/>
      <c r="V100" s="67"/>
      <c r="W100" s="68"/>
      <c r="X100" s="67"/>
      <c r="Y100" s="68"/>
      <c r="Z100" s="67"/>
      <c r="AA100" s="68"/>
      <c r="AB100" s="67"/>
      <c r="AC100" s="68"/>
      <c r="AD100" s="67"/>
      <c r="AE100" s="68"/>
      <c r="AF100" s="67"/>
      <c r="AG100" s="68"/>
      <c r="AH100" s="67"/>
      <c r="AI100" s="68"/>
      <c r="AJ100" s="67"/>
      <c r="AK100" s="68"/>
      <c r="AL100" s="67"/>
      <c r="AM100" s="68"/>
      <c r="AN100" s="67"/>
      <c r="AO100" s="68"/>
      <c r="AP100" s="67"/>
      <c r="AQ100" s="68"/>
      <c r="AR100" s="67"/>
      <c r="AS100" s="68"/>
      <c r="AT100" s="67"/>
      <c r="AU100" s="68"/>
      <c r="AV100" s="67"/>
      <c r="AW100" s="68"/>
      <c r="AX100" s="67"/>
      <c r="AY100" s="68"/>
      <c r="AZ100" s="67"/>
      <c r="BA100" s="68"/>
      <c r="BB100" s="67"/>
      <c r="BC100" s="68"/>
      <c r="BD100" s="67"/>
      <c r="BE100" s="68"/>
      <c r="BF100" s="67"/>
      <c r="BG100" s="68"/>
      <c r="BH100" s="67"/>
      <c r="BI100" s="68"/>
      <c r="BJ100" s="67"/>
      <c r="BK100" s="68"/>
      <c r="BL100" s="67"/>
      <c r="BM100" s="68"/>
      <c r="BN100" s="71"/>
      <c r="BO100" s="71"/>
      <c r="BP100" s="71"/>
      <c r="BQ100" s="71"/>
      <c r="BR100" s="71"/>
    </row>
    <row r="101" spans="1:70" ht="18.75">
      <c r="A101" s="81" t="s">
        <v>117</v>
      </c>
      <c r="B101" s="83">
        <f>SUM(B102:B123)</f>
        <v>15000</v>
      </c>
      <c r="C101" s="83">
        <f t="shared" ref="C101:BM101" si="4">SUM(C102:C123)</f>
        <v>15000</v>
      </c>
      <c r="D101" s="83">
        <f t="shared" si="4"/>
        <v>0</v>
      </c>
      <c r="E101" s="83">
        <f t="shared" si="4"/>
        <v>0</v>
      </c>
      <c r="F101" s="83">
        <f t="shared" si="4"/>
        <v>0</v>
      </c>
      <c r="G101" s="83">
        <f t="shared" si="4"/>
        <v>0</v>
      </c>
      <c r="H101" s="83">
        <f t="shared" si="4"/>
        <v>0</v>
      </c>
      <c r="I101" s="83">
        <f t="shared" si="4"/>
        <v>0</v>
      </c>
      <c r="J101" s="83">
        <f t="shared" si="4"/>
        <v>0</v>
      </c>
      <c r="K101" s="83">
        <f t="shared" si="4"/>
        <v>0</v>
      </c>
      <c r="L101" s="83">
        <f t="shared" si="4"/>
        <v>0</v>
      </c>
      <c r="M101" s="83">
        <f t="shared" si="4"/>
        <v>0</v>
      </c>
      <c r="N101" s="83">
        <f t="shared" si="4"/>
        <v>0</v>
      </c>
      <c r="O101" s="83">
        <f t="shared" si="4"/>
        <v>0</v>
      </c>
      <c r="P101" s="83">
        <f t="shared" si="4"/>
        <v>0</v>
      </c>
      <c r="Q101" s="83">
        <f t="shared" si="4"/>
        <v>0</v>
      </c>
      <c r="R101" s="83">
        <f t="shared" si="4"/>
        <v>0</v>
      </c>
      <c r="S101" s="83">
        <f t="shared" si="4"/>
        <v>0</v>
      </c>
      <c r="T101" s="83">
        <f t="shared" si="4"/>
        <v>0</v>
      </c>
      <c r="U101" s="83">
        <f t="shared" si="4"/>
        <v>0</v>
      </c>
      <c r="V101" s="83">
        <f t="shared" si="4"/>
        <v>0</v>
      </c>
      <c r="W101" s="83">
        <f t="shared" si="4"/>
        <v>0</v>
      </c>
      <c r="X101" s="83">
        <f t="shared" si="4"/>
        <v>0</v>
      </c>
      <c r="Y101" s="83">
        <f t="shared" si="4"/>
        <v>0</v>
      </c>
      <c r="Z101" s="83">
        <f t="shared" si="4"/>
        <v>0</v>
      </c>
      <c r="AA101" s="83">
        <f t="shared" si="4"/>
        <v>0</v>
      </c>
      <c r="AB101" s="83">
        <f t="shared" si="4"/>
        <v>0</v>
      </c>
      <c r="AC101" s="83">
        <f t="shared" si="4"/>
        <v>0</v>
      </c>
      <c r="AD101" s="83">
        <f t="shared" si="4"/>
        <v>0</v>
      </c>
      <c r="AE101" s="83">
        <f t="shared" si="4"/>
        <v>0</v>
      </c>
      <c r="AF101" s="83">
        <f t="shared" si="4"/>
        <v>0</v>
      </c>
      <c r="AG101" s="83">
        <f t="shared" si="4"/>
        <v>0</v>
      </c>
      <c r="AH101" s="83">
        <f t="shared" si="4"/>
        <v>0</v>
      </c>
      <c r="AI101" s="83">
        <f t="shared" si="4"/>
        <v>0</v>
      </c>
      <c r="AJ101" s="83">
        <f t="shared" si="4"/>
        <v>0</v>
      </c>
      <c r="AK101" s="83">
        <f t="shared" si="4"/>
        <v>0</v>
      </c>
      <c r="AL101" s="83">
        <f t="shared" si="4"/>
        <v>0</v>
      </c>
      <c r="AM101" s="83">
        <f t="shared" si="4"/>
        <v>0</v>
      </c>
      <c r="AN101" s="83">
        <f t="shared" si="4"/>
        <v>0</v>
      </c>
      <c r="AO101" s="83">
        <f t="shared" si="4"/>
        <v>0</v>
      </c>
      <c r="AP101" s="83">
        <f t="shared" si="4"/>
        <v>0</v>
      </c>
      <c r="AQ101" s="83">
        <f t="shared" si="4"/>
        <v>0</v>
      </c>
      <c r="AR101" s="83">
        <f t="shared" si="4"/>
        <v>0</v>
      </c>
      <c r="AS101" s="83">
        <f t="shared" si="4"/>
        <v>0</v>
      </c>
      <c r="AT101" s="83">
        <f t="shared" si="4"/>
        <v>0</v>
      </c>
      <c r="AU101" s="83">
        <f t="shared" si="4"/>
        <v>0</v>
      </c>
      <c r="AV101" s="83">
        <f t="shared" si="4"/>
        <v>0</v>
      </c>
      <c r="AW101" s="83">
        <f t="shared" si="4"/>
        <v>0</v>
      </c>
      <c r="AX101" s="83">
        <f t="shared" si="4"/>
        <v>0</v>
      </c>
      <c r="AY101" s="83">
        <f t="shared" si="4"/>
        <v>0</v>
      </c>
      <c r="AZ101" s="83">
        <f t="shared" si="4"/>
        <v>0</v>
      </c>
      <c r="BA101" s="83">
        <f t="shared" si="4"/>
        <v>0</v>
      </c>
      <c r="BB101" s="83">
        <f t="shared" si="4"/>
        <v>0</v>
      </c>
      <c r="BC101" s="83">
        <f t="shared" si="4"/>
        <v>0</v>
      </c>
      <c r="BD101" s="83">
        <f t="shared" si="4"/>
        <v>0</v>
      </c>
      <c r="BE101" s="83">
        <f t="shared" si="4"/>
        <v>0</v>
      </c>
      <c r="BF101" s="83">
        <f t="shared" si="4"/>
        <v>0</v>
      </c>
      <c r="BG101" s="83">
        <f t="shared" si="4"/>
        <v>0</v>
      </c>
      <c r="BH101" s="83">
        <f t="shared" si="4"/>
        <v>0</v>
      </c>
      <c r="BI101" s="83">
        <f t="shared" si="4"/>
        <v>0</v>
      </c>
      <c r="BJ101" s="83">
        <f t="shared" si="4"/>
        <v>0</v>
      </c>
      <c r="BK101" s="83">
        <f t="shared" si="4"/>
        <v>0</v>
      </c>
      <c r="BL101" s="83">
        <f t="shared" si="4"/>
        <v>0</v>
      </c>
      <c r="BM101" s="83">
        <f t="shared" si="4"/>
        <v>0</v>
      </c>
      <c r="BN101" s="71"/>
      <c r="BO101" s="71"/>
      <c r="BP101" s="71"/>
      <c r="BQ101" s="71"/>
      <c r="BR101" s="71"/>
    </row>
    <row r="102" spans="1:70">
      <c r="A102" s="29" t="str">
        <f>'Plano de Contas'!A115</f>
        <v>6.1.1 Papelaria (folder, cartão visitas, etc.)</v>
      </c>
      <c r="B102" s="63">
        <f>SUMIFS('Ctas Pagar'!$G:$G,'Ctas Pagar'!$J:$J,'Fluxo de Caixa'!$B$6,'Ctas Pagar'!$C:$C,'Fluxo de Caixa'!$A102)</f>
        <v>1000</v>
      </c>
      <c r="C102" s="64">
        <f>SUMIFS('Ctas Pagar'!$G:$G,'Ctas Pagar'!$M:$M,'Fluxo de Caixa'!$C$6,'Ctas Pagar'!$C:$C,'Fluxo de Caixa'!$A102)</f>
        <v>1000</v>
      </c>
      <c r="D102" s="64">
        <f>SUMIFS('Ctas Pagar'!$G:$G,'Ctas Pagar'!$J:$J,'Fluxo de Caixa'!$D$6,'Ctas Pagar'!$C:$C,'Fluxo de Caixa'!$A102)</f>
        <v>0</v>
      </c>
      <c r="E102" s="64">
        <f>SUMIFS('Ctas Pagar'!$G:$G,'Ctas Pagar'!$M:$M,'Fluxo de Caixa'!$E$6,'Ctas Pagar'!$C:$C,'Fluxo de Caixa'!$A102)</f>
        <v>0</v>
      </c>
      <c r="F102" s="64">
        <f>SUMIFS('Ctas Pagar'!$G:$G,'Ctas Pagar'!$J:$J,'Fluxo de Caixa'!$F$6,'Ctas Pagar'!$C:$C,'Fluxo de Caixa'!$A102)</f>
        <v>0</v>
      </c>
      <c r="G102" s="64">
        <f>SUMIFS('Ctas Pagar'!$G:$G,'Ctas Pagar'!$M:$M,'Fluxo de Caixa'!$G$6,'Ctas Pagar'!$C:$C,'Fluxo de Caixa'!$A102)</f>
        <v>0</v>
      </c>
      <c r="H102" s="64">
        <f>SUMIFS('Ctas Pagar'!$G:$G,'Ctas Pagar'!$J:$J,'Fluxo de Caixa'!$H$6,'Ctas Pagar'!$C:$C,'Fluxo de Caixa'!$A102)</f>
        <v>0</v>
      </c>
      <c r="I102" s="64">
        <f>SUMIFS('Ctas Pagar'!$G:$G,'Ctas Pagar'!$M:$M,'Fluxo de Caixa'!$I$6,'Ctas Pagar'!$C:$C,'Fluxo de Caixa'!$A102)</f>
        <v>0</v>
      </c>
      <c r="J102" s="64">
        <f>SUMIFS('Ctas Pagar'!$G:$G,'Ctas Pagar'!$J:$J,'Fluxo de Caixa'!$J$6,'Ctas Pagar'!$C:$C,'Fluxo de Caixa'!$A102)</f>
        <v>0</v>
      </c>
      <c r="K102" s="64">
        <f>SUMIFS('Ctas Pagar'!$G:$G,'Ctas Pagar'!$M:$M,'Fluxo de Caixa'!$K$6,'Ctas Pagar'!$C:$C,'Fluxo de Caixa'!$A102)</f>
        <v>0</v>
      </c>
      <c r="L102" s="64">
        <f>SUMIFS('Ctas Pagar'!$G:$G,'Ctas Pagar'!$J:$J,'Fluxo de Caixa'!$L$6,'Ctas Pagar'!$C:$C,'Fluxo de Caixa'!$A102)</f>
        <v>0</v>
      </c>
      <c r="M102" s="64">
        <f>SUMIFS('Ctas Pagar'!$G:$G,'Ctas Pagar'!$M:$M,'Fluxo de Caixa'!$M$6,'Ctas Pagar'!$C:$C,'Fluxo de Caixa'!$A102)</f>
        <v>0</v>
      </c>
      <c r="N102" s="64">
        <f>SUMIFS('Ctas Pagar'!$G:$G,'Ctas Pagar'!$J:$J,'Fluxo de Caixa'!$N$6,'Ctas Pagar'!$C:$C,'Fluxo de Caixa'!$A102)</f>
        <v>0</v>
      </c>
      <c r="O102" s="64">
        <f>SUMIFS('Ctas Pagar'!$G:$G,'Ctas Pagar'!$M:$M,'Fluxo de Caixa'!$O$6,'Ctas Pagar'!$C:$C,'Fluxo de Caixa'!$A102)</f>
        <v>0</v>
      </c>
      <c r="P102" s="64">
        <f>SUMIFS('Ctas Pagar'!$G:$G,'Ctas Pagar'!$J:$J,'Fluxo de Caixa'!$P$6,'Ctas Pagar'!$C:$C,'Fluxo de Caixa'!$A102)</f>
        <v>0</v>
      </c>
      <c r="Q102" s="64">
        <f>SUMIFS('Ctas Pagar'!$G:$G,'Ctas Pagar'!$M:$M,'Fluxo de Caixa'!$Q$6,'Ctas Pagar'!$C:$C,'Fluxo de Caixa'!$A102)</f>
        <v>0</v>
      </c>
      <c r="R102" s="64">
        <f>SUMIFS('Ctas Pagar'!$G:$G,'Ctas Pagar'!$J:$J,'Fluxo de Caixa'!$R$6,'Ctas Pagar'!$C:$C,'Fluxo de Caixa'!$A102)</f>
        <v>0</v>
      </c>
      <c r="S102" s="64">
        <f>SUMIFS('Ctas Pagar'!$G:$G,'Ctas Pagar'!$M:$M,'Fluxo de Caixa'!$S$6,'Ctas Pagar'!$C:$C,'Fluxo de Caixa'!$A102)</f>
        <v>0</v>
      </c>
      <c r="T102" s="64">
        <f>SUMIFS('Ctas Pagar'!$G:$G,'Ctas Pagar'!$J:$J,'Fluxo de Caixa'!$T$6,'Ctas Pagar'!$C:$C,'Fluxo de Caixa'!$A102)</f>
        <v>0</v>
      </c>
      <c r="U102" s="64">
        <f>SUMIFS('Ctas Pagar'!$G:$G,'Ctas Pagar'!$M:$M,'Fluxo de Caixa'!$U$6,'Ctas Pagar'!$C:$C,'Fluxo de Caixa'!$A102)</f>
        <v>0</v>
      </c>
      <c r="V102" s="64">
        <f>SUMIFS('Ctas Pagar'!$G:$G,'Ctas Pagar'!$J:$J,'Fluxo de Caixa'!$V$6,'Ctas Pagar'!$C:$C,'Fluxo de Caixa'!$A102)</f>
        <v>0</v>
      </c>
      <c r="W102" s="64">
        <f>SUMIFS('Ctas Pagar'!$G:$G,'Ctas Pagar'!$M:$M,'Fluxo de Caixa'!$W$6,'Ctas Pagar'!$C:$C,'Fluxo de Caixa'!$A102)</f>
        <v>0</v>
      </c>
      <c r="X102" s="64">
        <f>SUMIFS('Ctas Pagar'!$G:$G,'Ctas Pagar'!$J:$J,'Fluxo de Caixa'!$X$6,'Ctas Pagar'!$C:$C,'Fluxo de Caixa'!$A102)</f>
        <v>0</v>
      </c>
      <c r="Y102" s="64">
        <f>SUMIFS('Ctas Pagar'!$G:$G,'Ctas Pagar'!$M:$M,'Fluxo de Caixa'!$Y$6,'Ctas Pagar'!$C:$C,'Fluxo de Caixa'!$A102)</f>
        <v>0</v>
      </c>
      <c r="Z102" s="64">
        <f>SUMIFS('Ctas Pagar'!$G:$G,'Ctas Pagar'!$J:$J,'Fluxo de Caixa'!$Z$6,'Ctas Pagar'!$C:$C,'Fluxo de Caixa'!$A102)</f>
        <v>0</v>
      </c>
      <c r="AA102" s="64">
        <f>SUMIFS('Ctas Pagar'!$G:$G,'Ctas Pagar'!$M:$M,'Fluxo de Caixa'!$AA$6,'Ctas Pagar'!$C:$C,'Fluxo de Caixa'!$A102)</f>
        <v>0</v>
      </c>
      <c r="AB102" s="64">
        <f>SUMIFS('Ctas Pagar'!$G:$G,'Ctas Pagar'!$J:$J,'Fluxo de Caixa'!$AB$6,'Ctas Pagar'!$C:$C,'Fluxo de Caixa'!$A102)</f>
        <v>0</v>
      </c>
      <c r="AC102" s="64">
        <f>SUMIFS('Ctas Pagar'!$G:$G,'Ctas Pagar'!$M:$M,'Fluxo de Caixa'!$AC$6,'Ctas Pagar'!$C:$C,'Fluxo de Caixa'!$A102)</f>
        <v>0</v>
      </c>
      <c r="AD102" s="64">
        <f>SUMIFS('Ctas Pagar'!$G:$G,'Ctas Pagar'!$J:$J,'Fluxo de Caixa'!$AD$6,'Ctas Pagar'!$C:$C,'Fluxo de Caixa'!$A102)</f>
        <v>0</v>
      </c>
      <c r="AE102" s="64">
        <f>SUMIFS('Ctas Pagar'!$G:$G,'Ctas Pagar'!$M:$M,'Fluxo de Caixa'!$AE$6,'Ctas Pagar'!$C:$C,'Fluxo de Caixa'!$A102)</f>
        <v>0</v>
      </c>
      <c r="AF102" s="64">
        <f>SUMIFS('Ctas Pagar'!$G:$G,'Ctas Pagar'!$J:$J,'Fluxo de Caixa'!$AF$6,'Ctas Pagar'!$C:$C,'Fluxo de Caixa'!$A102)</f>
        <v>0</v>
      </c>
      <c r="AG102" s="64">
        <f>SUMIFS('Ctas Pagar'!$G:$G,'Ctas Pagar'!$M:$M,'Fluxo de Caixa'!$AG$6,'Ctas Pagar'!$C:$C,'Fluxo de Caixa'!$A102)</f>
        <v>0</v>
      </c>
      <c r="AH102" s="64">
        <f>SUMIFS('Ctas Pagar'!$G:$G,'Ctas Pagar'!$J:$J,'Fluxo de Caixa'!$AH$6,'Ctas Pagar'!$C:$C,'Fluxo de Caixa'!$A102)</f>
        <v>0</v>
      </c>
      <c r="AI102" s="64">
        <f>SUMIFS('Ctas Pagar'!$G:$G,'Ctas Pagar'!$M:$M,'Fluxo de Caixa'!$AI$6,'Ctas Pagar'!$C:$C,'Fluxo de Caixa'!$A102)</f>
        <v>0</v>
      </c>
      <c r="AJ102" s="64">
        <f>SUMIFS('Ctas Pagar'!$G:$G,'Ctas Pagar'!$J:$J,'Fluxo de Caixa'!$AJ$6,'Ctas Pagar'!$C:$C,'Fluxo de Caixa'!$A102)</f>
        <v>0</v>
      </c>
      <c r="AK102" s="64">
        <f>SUMIFS('Ctas Pagar'!$G:$G,'Ctas Pagar'!$M:$M,'Fluxo de Caixa'!$AK$6,'Ctas Pagar'!$C:$C,'Fluxo de Caixa'!$A102)</f>
        <v>0</v>
      </c>
      <c r="AL102" s="64">
        <f>SUMIFS('Ctas Pagar'!$G:$G,'Ctas Pagar'!$J:$J,'Fluxo de Caixa'!$AL$6,'Ctas Pagar'!$C:$C,'Fluxo de Caixa'!$A102)</f>
        <v>0</v>
      </c>
      <c r="AM102" s="64">
        <f>SUMIFS('Ctas Pagar'!$G:$G,'Ctas Pagar'!$M:$M,'Fluxo de Caixa'!$AM$6,'Ctas Pagar'!$C:$C,'Fluxo de Caixa'!$A102)</f>
        <v>0</v>
      </c>
      <c r="AN102" s="64">
        <f>SUMIFS('Ctas Pagar'!$G:$G,'Ctas Pagar'!$J:$J,'Fluxo de Caixa'!$AN$6,'Ctas Pagar'!$C:$C,'Fluxo de Caixa'!$A102)</f>
        <v>0</v>
      </c>
      <c r="AO102" s="64">
        <f>SUMIFS('Ctas Pagar'!$G:$G,'Ctas Pagar'!$M:$M,'Fluxo de Caixa'!$AO$6,'Ctas Pagar'!$C:$C,'Fluxo de Caixa'!$A102)</f>
        <v>0</v>
      </c>
      <c r="AP102" s="64">
        <f>SUMIFS('Ctas Pagar'!$G:$G,'Ctas Pagar'!$J:$J,'Fluxo de Caixa'!$AP$6,'Ctas Pagar'!$C:$C,'Fluxo de Caixa'!$A102)</f>
        <v>0</v>
      </c>
      <c r="AQ102" s="64">
        <f>SUMIFS('Ctas Pagar'!$G:$G,'Ctas Pagar'!$M:$M,'Fluxo de Caixa'!$AQ$6,'Ctas Pagar'!$C:$C,'Fluxo de Caixa'!$A102)</f>
        <v>0</v>
      </c>
      <c r="AR102" s="64">
        <f>SUMIFS('Ctas Pagar'!$G:$G,'Ctas Pagar'!$J:$J,'Fluxo de Caixa'!$AR$6,'Ctas Pagar'!$C:$C,'Fluxo de Caixa'!$A102)</f>
        <v>0</v>
      </c>
      <c r="AS102" s="64">
        <f>SUMIFS('Ctas Pagar'!$G:$G,'Ctas Pagar'!$M:$M,'Fluxo de Caixa'!$AS$6,'Ctas Pagar'!$C:$C,'Fluxo de Caixa'!$A102)</f>
        <v>0</v>
      </c>
      <c r="AT102" s="64">
        <f>SUMIFS('Ctas Pagar'!$G:$G,'Ctas Pagar'!$J:$J,'Fluxo de Caixa'!$AT$6,'Ctas Pagar'!$C:$C,'Fluxo de Caixa'!$A102)</f>
        <v>0</v>
      </c>
      <c r="AU102" s="64">
        <f>SUMIFS('Ctas Pagar'!$G:$G,'Ctas Pagar'!$M:$M,'Fluxo de Caixa'!$AU$6,'Ctas Pagar'!$C:$C,'Fluxo de Caixa'!$A102)</f>
        <v>0</v>
      </c>
      <c r="AV102" s="64">
        <f>SUMIFS('Ctas Pagar'!$G:$G,'Ctas Pagar'!$J:$J,'Fluxo de Caixa'!$AV$6,'Ctas Pagar'!$C:$C,'Fluxo de Caixa'!$A102)</f>
        <v>0</v>
      </c>
      <c r="AW102" s="64">
        <f>SUMIFS('Ctas Pagar'!$G:$G,'Ctas Pagar'!$M:$M,'Fluxo de Caixa'!$AW$6,'Ctas Pagar'!$C:$C,'Fluxo de Caixa'!$A102)</f>
        <v>0</v>
      </c>
      <c r="AX102" s="64">
        <f>SUMIFS('Ctas Pagar'!$G:$G,'Ctas Pagar'!$J:$J,'Fluxo de Caixa'!$AX$6,'Ctas Pagar'!$C:$C,'Fluxo de Caixa'!$A102)</f>
        <v>0</v>
      </c>
      <c r="AY102" s="64">
        <f>SUMIFS('Ctas Pagar'!$G:$G,'Ctas Pagar'!$M:$M,'Fluxo de Caixa'!$AY$6,'Ctas Pagar'!$C:$C,'Fluxo de Caixa'!$A102)</f>
        <v>0</v>
      </c>
      <c r="AZ102" s="64">
        <f>SUMIFS('Ctas Pagar'!$G:$G,'Ctas Pagar'!$J:$J,'Fluxo de Caixa'!$AZ$6,'Ctas Pagar'!$C:$C,'Fluxo de Caixa'!$A102)</f>
        <v>0</v>
      </c>
      <c r="BA102" s="64">
        <f>SUMIFS('Ctas Pagar'!$G:$G,'Ctas Pagar'!$M:$M,'Fluxo de Caixa'!$BA$6,'Ctas Pagar'!$C:$C,'Fluxo de Caixa'!$A102)</f>
        <v>0</v>
      </c>
      <c r="BB102" s="64">
        <f>SUMIFS('Ctas Pagar'!$G:$G,'Ctas Pagar'!$J:$J,'Fluxo de Caixa'!$BB$6,'Ctas Pagar'!$C:$C,'Fluxo de Caixa'!$A102)</f>
        <v>0</v>
      </c>
      <c r="BC102" s="64">
        <f>SUMIFS('Ctas Pagar'!$G:$G,'Ctas Pagar'!$M:$M,'Fluxo de Caixa'!$BC$6,'Ctas Pagar'!$C:$C,'Fluxo de Caixa'!$A102)</f>
        <v>0</v>
      </c>
      <c r="BD102" s="64">
        <f>SUMIFS('Ctas Pagar'!$G:$G,'Ctas Pagar'!$J:$J,'Fluxo de Caixa'!$BD$6,'Ctas Pagar'!$C:$C,'Fluxo de Caixa'!$A102)</f>
        <v>0</v>
      </c>
      <c r="BE102" s="64">
        <f>SUMIFS('Ctas Pagar'!$G:$G,'Ctas Pagar'!$M:$M,'Fluxo de Caixa'!$BE$6,'Ctas Pagar'!$C:$C,'Fluxo de Caixa'!$A102)</f>
        <v>0</v>
      </c>
      <c r="BF102" s="64">
        <f>SUMIFS('Ctas Pagar'!$G:$G,'Ctas Pagar'!$J:$J,'Fluxo de Caixa'!$BF$6,'Ctas Pagar'!$C:$C,'Fluxo de Caixa'!$A102)</f>
        <v>0</v>
      </c>
      <c r="BG102" s="64">
        <f>SUMIFS('Ctas Pagar'!$G:$G,'Ctas Pagar'!$M:$M,'Fluxo de Caixa'!$BG$6,'Ctas Pagar'!$C:$C,'Fluxo de Caixa'!$A102)</f>
        <v>0</v>
      </c>
      <c r="BH102" s="64">
        <f>SUMIFS('Ctas Pagar'!$G:$G,'Ctas Pagar'!$J:$J,'Fluxo de Caixa'!$BH$6,'Ctas Pagar'!$C:$C,'Fluxo de Caixa'!$A102)</f>
        <v>0</v>
      </c>
      <c r="BI102" s="64">
        <f>SUMIFS('Ctas Pagar'!$G:$G,'Ctas Pagar'!$M:$M,'Fluxo de Caixa'!$BI$6,'Ctas Pagar'!$C:$C,'Fluxo de Caixa'!$A102)</f>
        <v>0</v>
      </c>
      <c r="BJ102" s="64">
        <f>SUMIFS('Ctas Pagar'!$G:$G,'Ctas Pagar'!$J:$J,'Fluxo de Caixa'!$BJ$6,'Ctas Pagar'!$C:$C,'Fluxo de Caixa'!$A102)</f>
        <v>0</v>
      </c>
      <c r="BK102" s="64">
        <f>SUMIFS('Ctas Pagar'!$G:$G,'Ctas Pagar'!$M:$M,'Fluxo de Caixa'!$BK$6,'Ctas Pagar'!$C:$C,'Fluxo de Caixa'!$A102)</f>
        <v>0</v>
      </c>
      <c r="BL102" s="64">
        <f>SUMIFS('Ctas Pagar'!$G:$G,'Ctas Pagar'!$J:$J,'Fluxo de Caixa'!$BL$6,'Ctas Pagar'!$C:$C,'Fluxo de Caixa'!$A102)</f>
        <v>0</v>
      </c>
      <c r="BM102" s="64">
        <f>SUMIFS('Ctas Pagar'!$G:$G,'Ctas Pagar'!$M:$M,'Fluxo de Caixa'!$BM$6,'Ctas Pagar'!$C:$C,'Fluxo de Caixa'!$A102)</f>
        <v>0</v>
      </c>
      <c r="BN102" s="71"/>
      <c r="BO102" s="71"/>
      <c r="BP102" s="71"/>
      <c r="BQ102" s="71"/>
      <c r="BR102" s="71"/>
    </row>
    <row r="103" spans="1:70">
      <c r="A103" s="29" t="str">
        <f>'Plano de Contas'!A116</f>
        <v>6.1.2 Site / internet</v>
      </c>
      <c r="B103" s="60">
        <f>SUMIFS('Ctas Pagar'!$G:$G,'Ctas Pagar'!$J:$J,'Fluxo de Caixa'!$B$6,'Ctas Pagar'!$C:$C,'Fluxo de Caixa'!$A103)</f>
        <v>1000</v>
      </c>
      <c r="C103" s="61">
        <f>SUMIFS('Ctas Pagar'!$G:$G,'Ctas Pagar'!$M:$M,'Fluxo de Caixa'!$C$6,'Ctas Pagar'!$C:$C,'Fluxo de Caixa'!$A103)</f>
        <v>1000</v>
      </c>
      <c r="D103" s="61">
        <f>SUMIFS('Ctas Pagar'!$G:$G,'Ctas Pagar'!$J:$J,'Fluxo de Caixa'!$D$6,'Ctas Pagar'!$C:$C,'Fluxo de Caixa'!$A103)</f>
        <v>0</v>
      </c>
      <c r="E103" s="61">
        <f>SUMIFS('Ctas Pagar'!$G:$G,'Ctas Pagar'!$M:$M,'Fluxo de Caixa'!$E$6,'Ctas Pagar'!$C:$C,'Fluxo de Caixa'!$A103)</f>
        <v>0</v>
      </c>
      <c r="F103" s="61">
        <f>SUMIFS('Ctas Pagar'!$G:$G,'Ctas Pagar'!$J:$J,'Fluxo de Caixa'!$F$6,'Ctas Pagar'!$C:$C,'Fluxo de Caixa'!$A103)</f>
        <v>0</v>
      </c>
      <c r="G103" s="61">
        <f>SUMIFS('Ctas Pagar'!$G:$G,'Ctas Pagar'!$M:$M,'Fluxo de Caixa'!$G$6,'Ctas Pagar'!$C:$C,'Fluxo de Caixa'!$A103)</f>
        <v>0</v>
      </c>
      <c r="H103" s="61">
        <f>SUMIFS('Ctas Pagar'!$G:$G,'Ctas Pagar'!$J:$J,'Fluxo de Caixa'!$H$6,'Ctas Pagar'!$C:$C,'Fluxo de Caixa'!$A103)</f>
        <v>0</v>
      </c>
      <c r="I103" s="61">
        <f>SUMIFS('Ctas Pagar'!$G:$G,'Ctas Pagar'!$M:$M,'Fluxo de Caixa'!$I$6,'Ctas Pagar'!$C:$C,'Fluxo de Caixa'!$A103)</f>
        <v>0</v>
      </c>
      <c r="J103" s="61">
        <f>SUMIFS('Ctas Pagar'!$G:$G,'Ctas Pagar'!$J:$J,'Fluxo de Caixa'!$J$6,'Ctas Pagar'!$C:$C,'Fluxo de Caixa'!$A103)</f>
        <v>0</v>
      </c>
      <c r="K103" s="61">
        <f>SUMIFS('Ctas Pagar'!$G:$G,'Ctas Pagar'!$M:$M,'Fluxo de Caixa'!$K$6,'Ctas Pagar'!$C:$C,'Fluxo de Caixa'!$A103)</f>
        <v>0</v>
      </c>
      <c r="L103" s="61">
        <f>SUMIFS('Ctas Pagar'!$G:$G,'Ctas Pagar'!$J:$J,'Fluxo de Caixa'!$L$6,'Ctas Pagar'!$C:$C,'Fluxo de Caixa'!$A103)</f>
        <v>0</v>
      </c>
      <c r="M103" s="61">
        <f>SUMIFS('Ctas Pagar'!$G:$G,'Ctas Pagar'!$M:$M,'Fluxo de Caixa'!$M$6,'Ctas Pagar'!$C:$C,'Fluxo de Caixa'!$A103)</f>
        <v>0</v>
      </c>
      <c r="N103" s="61">
        <f>SUMIFS('Ctas Pagar'!$G:$G,'Ctas Pagar'!$J:$J,'Fluxo de Caixa'!$N$6,'Ctas Pagar'!$C:$C,'Fluxo de Caixa'!$A103)</f>
        <v>0</v>
      </c>
      <c r="O103" s="61">
        <f>SUMIFS('Ctas Pagar'!$G:$G,'Ctas Pagar'!$M:$M,'Fluxo de Caixa'!$O$6,'Ctas Pagar'!$C:$C,'Fluxo de Caixa'!$A103)</f>
        <v>0</v>
      </c>
      <c r="P103" s="61">
        <f>SUMIFS('Ctas Pagar'!$G:$G,'Ctas Pagar'!$J:$J,'Fluxo de Caixa'!$P$6,'Ctas Pagar'!$C:$C,'Fluxo de Caixa'!$A103)</f>
        <v>0</v>
      </c>
      <c r="Q103" s="61">
        <f>SUMIFS('Ctas Pagar'!$G:$G,'Ctas Pagar'!$M:$M,'Fluxo de Caixa'!$Q$6,'Ctas Pagar'!$C:$C,'Fluxo de Caixa'!$A103)</f>
        <v>0</v>
      </c>
      <c r="R103" s="61">
        <f>SUMIFS('Ctas Pagar'!$G:$G,'Ctas Pagar'!$J:$J,'Fluxo de Caixa'!$R$6,'Ctas Pagar'!$C:$C,'Fluxo de Caixa'!$A103)</f>
        <v>0</v>
      </c>
      <c r="S103" s="61">
        <f>SUMIFS('Ctas Pagar'!$G:$G,'Ctas Pagar'!$M:$M,'Fluxo de Caixa'!$S$6,'Ctas Pagar'!$C:$C,'Fluxo de Caixa'!$A103)</f>
        <v>0</v>
      </c>
      <c r="T103" s="61">
        <f>SUMIFS('Ctas Pagar'!$G:$G,'Ctas Pagar'!$J:$J,'Fluxo de Caixa'!$T$6,'Ctas Pagar'!$C:$C,'Fluxo de Caixa'!$A103)</f>
        <v>0</v>
      </c>
      <c r="U103" s="61">
        <f>SUMIFS('Ctas Pagar'!$G:$G,'Ctas Pagar'!$M:$M,'Fluxo de Caixa'!$U$6,'Ctas Pagar'!$C:$C,'Fluxo de Caixa'!$A103)</f>
        <v>0</v>
      </c>
      <c r="V103" s="61">
        <f>SUMIFS('Ctas Pagar'!$G:$G,'Ctas Pagar'!$J:$J,'Fluxo de Caixa'!$V$6,'Ctas Pagar'!$C:$C,'Fluxo de Caixa'!$A103)</f>
        <v>0</v>
      </c>
      <c r="W103" s="61">
        <f>SUMIFS('Ctas Pagar'!$G:$G,'Ctas Pagar'!$M:$M,'Fluxo de Caixa'!$W$6,'Ctas Pagar'!$C:$C,'Fluxo de Caixa'!$A103)</f>
        <v>0</v>
      </c>
      <c r="X103" s="61">
        <f>SUMIFS('Ctas Pagar'!$G:$G,'Ctas Pagar'!$J:$J,'Fluxo de Caixa'!$X$6,'Ctas Pagar'!$C:$C,'Fluxo de Caixa'!$A103)</f>
        <v>0</v>
      </c>
      <c r="Y103" s="61">
        <f>SUMIFS('Ctas Pagar'!$G:$G,'Ctas Pagar'!$M:$M,'Fluxo de Caixa'!$Y$6,'Ctas Pagar'!$C:$C,'Fluxo de Caixa'!$A103)</f>
        <v>0</v>
      </c>
      <c r="Z103" s="61">
        <f>SUMIFS('Ctas Pagar'!$G:$G,'Ctas Pagar'!$J:$J,'Fluxo de Caixa'!$Z$6,'Ctas Pagar'!$C:$C,'Fluxo de Caixa'!$A103)</f>
        <v>0</v>
      </c>
      <c r="AA103" s="61">
        <f>SUMIFS('Ctas Pagar'!$G:$G,'Ctas Pagar'!$M:$M,'Fluxo de Caixa'!$AA$6,'Ctas Pagar'!$C:$C,'Fluxo de Caixa'!$A103)</f>
        <v>0</v>
      </c>
      <c r="AB103" s="61">
        <f>SUMIFS('Ctas Pagar'!$G:$G,'Ctas Pagar'!$J:$J,'Fluxo de Caixa'!$AB$6,'Ctas Pagar'!$C:$C,'Fluxo de Caixa'!$A103)</f>
        <v>0</v>
      </c>
      <c r="AC103" s="61">
        <f>SUMIFS('Ctas Pagar'!$G:$G,'Ctas Pagar'!$M:$M,'Fluxo de Caixa'!$AC$6,'Ctas Pagar'!$C:$C,'Fluxo de Caixa'!$A103)</f>
        <v>0</v>
      </c>
      <c r="AD103" s="61">
        <f>SUMIFS('Ctas Pagar'!$G:$G,'Ctas Pagar'!$J:$J,'Fluxo de Caixa'!$AD$6,'Ctas Pagar'!$C:$C,'Fluxo de Caixa'!$A103)</f>
        <v>0</v>
      </c>
      <c r="AE103" s="61">
        <f>SUMIFS('Ctas Pagar'!$G:$G,'Ctas Pagar'!$M:$M,'Fluxo de Caixa'!$AE$6,'Ctas Pagar'!$C:$C,'Fluxo de Caixa'!$A103)</f>
        <v>0</v>
      </c>
      <c r="AF103" s="61">
        <f>SUMIFS('Ctas Pagar'!$G:$G,'Ctas Pagar'!$J:$J,'Fluxo de Caixa'!$AF$6,'Ctas Pagar'!$C:$C,'Fluxo de Caixa'!$A103)</f>
        <v>0</v>
      </c>
      <c r="AG103" s="61">
        <f>SUMIFS('Ctas Pagar'!$G:$G,'Ctas Pagar'!$M:$M,'Fluxo de Caixa'!$AG$6,'Ctas Pagar'!$C:$C,'Fluxo de Caixa'!$A103)</f>
        <v>0</v>
      </c>
      <c r="AH103" s="61">
        <f>SUMIFS('Ctas Pagar'!$G:$G,'Ctas Pagar'!$J:$J,'Fluxo de Caixa'!$AH$6,'Ctas Pagar'!$C:$C,'Fluxo de Caixa'!$A103)</f>
        <v>0</v>
      </c>
      <c r="AI103" s="61">
        <f>SUMIFS('Ctas Pagar'!$G:$G,'Ctas Pagar'!$M:$M,'Fluxo de Caixa'!$AI$6,'Ctas Pagar'!$C:$C,'Fluxo de Caixa'!$A103)</f>
        <v>0</v>
      </c>
      <c r="AJ103" s="61">
        <f>SUMIFS('Ctas Pagar'!$G:$G,'Ctas Pagar'!$J:$J,'Fluxo de Caixa'!$AJ$6,'Ctas Pagar'!$C:$C,'Fluxo de Caixa'!$A103)</f>
        <v>0</v>
      </c>
      <c r="AK103" s="61">
        <f>SUMIFS('Ctas Pagar'!$G:$G,'Ctas Pagar'!$M:$M,'Fluxo de Caixa'!$AK$6,'Ctas Pagar'!$C:$C,'Fluxo de Caixa'!$A103)</f>
        <v>0</v>
      </c>
      <c r="AL103" s="61">
        <f>SUMIFS('Ctas Pagar'!$G:$G,'Ctas Pagar'!$J:$J,'Fluxo de Caixa'!$AL$6,'Ctas Pagar'!$C:$C,'Fluxo de Caixa'!$A103)</f>
        <v>0</v>
      </c>
      <c r="AM103" s="61">
        <f>SUMIFS('Ctas Pagar'!$G:$G,'Ctas Pagar'!$M:$M,'Fluxo de Caixa'!$AM$6,'Ctas Pagar'!$C:$C,'Fluxo de Caixa'!$A103)</f>
        <v>0</v>
      </c>
      <c r="AN103" s="61">
        <f>SUMIFS('Ctas Pagar'!$G:$G,'Ctas Pagar'!$J:$J,'Fluxo de Caixa'!$AN$6,'Ctas Pagar'!$C:$C,'Fluxo de Caixa'!$A103)</f>
        <v>0</v>
      </c>
      <c r="AO103" s="61">
        <f>SUMIFS('Ctas Pagar'!$G:$G,'Ctas Pagar'!$M:$M,'Fluxo de Caixa'!$AO$6,'Ctas Pagar'!$C:$C,'Fluxo de Caixa'!$A103)</f>
        <v>0</v>
      </c>
      <c r="AP103" s="61">
        <f>SUMIFS('Ctas Pagar'!$G:$G,'Ctas Pagar'!$J:$J,'Fluxo de Caixa'!$AP$6,'Ctas Pagar'!$C:$C,'Fluxo de Caixa'!$A103)</f>
        <v>0</v>
      </c>
      <c r="AQ103" s="61">
        <f>SUMIFS('Ctas Pagar'!$G:$G,'Ctas Pagar'!$M:$M,'Fluxo de Caixa'!$AQ$6,'Ctas Pagar'!$C:$C,'Fluxo de Caixa'!$A103)</f>
        <v>0</v>
      </c>
      <c r="AR103" s="61">
        <f>SUMIFS('Ctas Pagar'!$G:$G,'Ctas Pagar'!$J:$J,'Fluxo de Caixa'!$AR$6,'Ctas Pagar'!$C:$C,'Fluxo de Caixa'!$A103)</f>
        <v>0</v>
      </c>
      <c r="AS103" s="61">
        <f>SUMIFS('Ctas Pagar'!$G:$G,'Ctas Pagar'!$M:$M,'Fluxo de Caixa'!$AS$6,'Ctas Pagar'!$C:$C,'Fluxo de Caixa'!$A103)</f>
        <v>0</v>
      </c>
      <c r="AT103" s="61">
        <f>SUMIFS('Ctas Pagar'!$G:$G,'Ctas Pagar'!$J:$J,'Fluxo de Caixa'!$AT$6,'Ctas Pagar'!$C:$C,'Fluxo de Caixa'!$A103)</f>
        <v>0</v>
      </c>
      <c r="AU103" s="61">
        <f>SUMIFS('Ctas Pagar'!$G:$G,'Ctas Pagar'!$M:$M,'Fluxo de Caixa'!$AU$6,'Ctas Pagar'!$C:$C,'Fluxo de Caixa'!$A103)</f>
        <v>0</v>
      </c>
      <c r="AV103" s="61">
        <f>SUMIFS('Ctas Pagar'!$G:$G,'Ctas Pagar'!$J:$J,'Fluxo de Caixa'!$AV$6,'Ctas Pagar'!$C:$C,'Fluxo de Caixa'!$A103)</f>
        <v>0</v>
      </c>
      <c r="AW103" s="61">
        <f>SUMIFS('Ctas Pagar'!$G:$G,'Ctas Pagar'!$M:$M,'Fluxo de Caixa'!$AW$6,'Ctas Pagar'!$C:$C,'Fluxo de Caixa'!$A103)</f>
        <v>0</v>
      </c>
      <c r="AX103" s="61">
        <f>SUMIFS('Ctas Pagar'!$G:$G,'Ctas Pagar'!$J:$J,'Fluxo de Caixa'!$AX$6,'Ctas Pagar'!$C:$C,'Fluxo de Caixa'!$A103)</f>
        <v>0</v>
      </c>
      <c r="AY103" s="61">
        <f>SUMIFS('Ctas Pagar'!$G:$G,'Ctas Pagar'!$M:$M,'Fluxo de Caixa'!$AY$6,'Ctas Pagar'!$C:$C,'Fluxo de Caixa'!$A103)</f>
        <v>0</v>
      </c>
      <c r="AZ103" s="61">
        <f>SUMIFS('Ctas Pagar'!$G:$G,'Ctas Pagar'!$J:$J,'Fluxo de Caixa'!$AZ$6,'Ctas Pagar'!$C:$C,'Fluxo de Caixa'!$A103)</f>
        <v>0</v>
      </c>
      <c r="BA103" s="61">
        <f>SUMIFS('Ctas Pagar'!$G:$G,'Ctas Pagar'!$M:$M,'Fluxo de Caixa'!$BA$6,'Ctas Pagar'!$C:$C,'Fluxo de Caixa'!$A103)</f>
        <v>0</v>
      </c>
      <c r="BB103" s="61">
        <f>SUMIFS('Ctas Pagar'!$G:$G,'Ctas Pagar'!$J:$J,'Fluxo de Caixa'!$BB$6,'Ctas Pagar'!$C:$C,'Fluxo de Caixa'!$A103)</f>
        <v>0</v>
      </c>
      <c r="BC103" s="61">
        <f>SUMIFS('Ctas Pagar'!$G:$G,'Ctas Pagar'!$M:$M,'Fluxo de Caixa'!$BC$6,'Ctas Pagar'!$C:$C,'Fluxo de Caixa'!$A103)</f>
        <v>0</v>
      </c>
      <c r="BD103" s="61">
        <f>SUMIFS('Ctas Pagar'!$G:$G,'Ctas Pagar'!$J:$J,'Fluxo de Caixa'!$BD$6,'Ctas Pagar'!$C:$C,'Fluxo de Caixa'!$A103)</f>
        <v>0</v>
      </c>
      <c r="BE103" s="61">
        <f>SUMIFS('Ctas Pagar'!$G:$G,'Ctas Pagar'!$M:$M,'Fluxo de Caixa'!$BE$6,'Ctas Pagar'!$C:$C,'Fluxo de Caixa'!$A103)</f>
        <v>0</v>
      </c>
      <c r="BF103" s="61">
        <f>SUMIFS('Ctas Pagar'!$G:$G,'Ctas Pagar'!$J:$J,'Fluxo de Caixa'!$BF$6,'Ctas Pagar'!$C:$C,'Fluxo de Caixa'!$A103)</f>
        <v>0</v>
      </c>
      <c r="BG103" s="61">
        <f>SUMIFS('Ctas Pagar'!$G:$G,'Ctas Pagar'!$M:$M,'Fluxo de Caixa'!$BG$6,'Ctas Pagar'!$C:$C,'Fluxo de Caixa'!$A103)</f>
        <v>0</v>
      </c>
      <c r="BH103" s="61">
        <f>SUMIFS('Ctas Pagar'!$G:$G,'Ctas Pagar'!$J:$J,'Fluxo de Caixa'!$BH$6,'Ctas Pagar'!$C:$C,'Fluxo de Caixa'!$A103)</f>
        <v>0</v>
      </c>
      <c r="BI103" s="61">
        <f>SUMIFS('Ctas Pagar'!$G:$G,'Ctas Pagar'!$M:$M,'Fluxo de Caixa'!$BI$6,'Ctas Pagar'!$C:$C,'Fluxo de Caixa'!$A103)</f>
        <v>0</v>
      </c>
      <c r="BJ103" s="61">
        <f>SUMIFS('Ctas Pagar'!$G:$G,'Ctas Pagar'!$J:$J,'Fluxo de Caixa'!$BJ$6,'Ctas Pagar'!$C:$C,'Fluxo de Caixa'!$A103)</f>
        <v>0</v>
      </c>
      <c r="BK103" s="61">
        <f>SUMIFS('Ctas Pagar'!$G:$G,'Ctas Pagar'!$M:$M,'Fluxo de Caixa'!$BK$6,'Ctas Pagar'!$C:$C,'Fluxo de Caixa'!$A103)</f>
        <v>0</v>
      </c>
      <c r="BL103" s="61">
        <f>SUMIFS('Ctas Pagar'!$G:$G,'Ctas Pagar'!$J:$J,'Fluxo de Caixa'!$BL$6,'Ctas Pagar'!$C:$C,'Fluxo de Caixa'!$A103)</f>
        <v>0</v>
      </c>
      <c r="BM103" s="61">
        <f>SUMIFS('Ctas Pagar'!$G:$G,'Ctas Pagar'!$M:$M,'Fluxo de Caixa'!$BM$6,'Ctas Pagar'!$C:$C,'Fluxo de Caixa'!$A103)</f>
        <v>0</v>
      </c>
      <c r="BN103" s="71"/>
      <c r="BO103" s="71"/>
      <c r="BP103" s="71"/>
      <c r="BQ103" s="71"/>
      <c r="BR103" s="71"/>
    </row>
    <row r="104" spans="1:70">
      <c r="A104" s="29" t="str">
        <f>'Plano de Contas'!A117</f>
        <v>6.1.3 Mídias/ Propaganda</v>
      </c>
      <c r="B104" s="60">
        <f>SUMIFS('Ctas Pagar'!$G:$G,'Ctas Pagar'!$J:$J,'Fluxo de Caixa'!$B$6,'Ctas Pagar'!$C:$C,'Fluxo de Caixa'!$A104)</f>
        <v>1000</v>
      </c>
      <c r="C104" s="61">
        <f>SUMIFS('Ctas Pagar'!$G:$G,'Ctas Pagar'!$M:$M,'Fluxo de Caixa'!$C$6,'Ctas Pagar'!$C:$C,'Fluxo de Caixa'!$A104)</f>
        <v>1000</v>
      </c>
      <c r="D104" s="61">
        <f>SUMIFS('Ctas Pagar'!$G:$G,'Ctas Pagar'!$J:$J,'Fluxo de Caixa'!$D$6,'Ctas Pagar'!$C:$C,'Fluxo de Caixa'!$A104)</f>
        <v>0</v>
      </c>
      <c r="E104" s="61">
        <f>SUMIFS('Ctas Pagar'!$G:$G,'Ctas Pagar'!$M:$M,'Fluxo de Caixa'!$E$6,'Ctas Pagar'!$C:$C,'Fluxo de Caixa'!$A104)</f>
        <v>0</v>
      </c>
      <c r="F104" s="61">
        <f>SUMIFS('Ctas Pagar'!$G:$G,'Ctas Pagar'!$J:$J,'Fluxo de Caixa'!$F$6,'Ctas Pagar'!$C:$C,'Fluxo de Caixa'!$A104)</f>
        <v>0</v>
      </c>
      <c r="G104" s="61">
        <f>SUMIFS('Ctas Pagar'!$G:$G,'Ctas Pagar'!$M:$M,'Fluxo de Caixa'!$G$6,'Ctas Pagar'!$C:$C,'Fluxo de Caixa'!$A104)</f>
        <v>0</v>
      </c>
      <c r="H104" s="61">
        <f>SUMIFS('Ctas Pagar'!$G:$G,'Ctas Pagar'!$J:$J,'Fluxo de Caixa'!$H$6,'Ctas Pagar'!$C:$C,'Fluxo de Caixa'!$A104)</f>
        <v>0</v>
      </c>
      <c r="I104" s="61">
        <f>SUMIFS('Ctas Pagar'!$G:$G,'Ctas Pagar'!$M:$M,'Fluxo de Caixa'!$I$6,'Ctas Pagar'!$C:$C,'Fluxo de Caixa'!$A104)</f>
        <v>0</v>
      </c>
      <c r="J104" s="61">
        <f>SUMIFS('Ctas Pagar'!$G:$G,'Ctas Pagar'!$J:$J,'Fluxo de Caixa'!$J$6,'Ctas Pagar'!$C:$C,'Fluxo de Caixa'!$A104)</f>
        <v>0</v>
      </c>
      <c r="K104" s="61">
        <f>SUMIFS('Ctas Pagar'!$G:$G,'Ctas Pagar'!$M:$M,'Fluxo de Caixa'!$K$6,'Ctas Pagar'!$C:$C,'Fluxo de Caixa'!$A104)</f>
        <v>0</v>
      </c>
      <c r="L104" s="61">
        <f>SUMIFS('Ctas Pagar'!$G:$G,'Ctas Pagar'!$J:$J,'Fluxo de Caixa'!$L$6,'Ctas Pagar'!$C:$C,'Fluxo de Caixa'!$A104)</f>
        <v>0</v>
      </c>
      <c r="M104" s="61">
        <f>SUMIFS('Ctas Pagar'!$G:$G,'Ctas Pagar'!$M:$M,'Fluxo de Caixa'!$M$6,'Ctas Pagar'!$C:$C,'Fluxo de Caixa'!$A104)</f>
        <v>0</v>
      </c>
      <c r="N104" s="61">
        <f>SUMIFS('Ctas Pagar'!$G:$G,'Ctas Pagar'!$J:$J,'Fluxo de Caixa'!$N$6,'Ctas Pagar'!$C:$C,'Fluxo de Caixa'!$A104)</f>
        <v>0</v>
      </c>
      <c r="O104" s="61">
        <f>SUMIFS('Ctas Pagar'!$G:$G,'Ctas Pagar'!$M:$M,'Fluxo de Caixa'!$O$6,'Ctas Pagar'!$C:$C,'Fluxo de Caixa'!$A104)</f>
        <v>0</v>
      </c>
      <c r="P104" s="61">
        <f>SUMIFS('Ctas Pagar'!$G:$G,'Ctas Pagar'!$J:$J,'Fluxo de Caixa'!$P$6,'Ctas Pagar'!$C:$C,'Fluxo de Caixa'!$A104)</f>
        <v>0</v>
      </c>
      <c r="Q104" s="61">
        <f>SUMIFS('Ctas Pagar'!$G:$G,'Ctas Pagar'!$M:$M,'Fluxo de Caixa'!$Q$6,'Ctas Pagar'!$C:$C,'Fluxo de Caixa'!$A104)</f>
        <v>0</v>
      </c>
      <c r="R104" s="61">
        <f>SUMIFS('Ctas Pagar'!$G:$G,'Ctas Pagar'!$J:$J,'Fluxo de Caixa'!$R$6,'Ctas Pagar'!$C:$C,'Fluxo de Caixa'!$A104)</f>
        <v>0</v>
      </c>
      <c r="S104" s="61">
        <f>SUMIFS('Ctas Pagar'!$G:$G,'Ctas Pagar'!$M:$M,'Fluxo de Caixa'!$S$6,'Ctas Pagar'!$C:$C,'Fluxo de Caixa'!$A104)</f>
        <v>0</v>
      </c>
      <c r="T104" s="61">
        <f>SUMIFS('Ctas Pagar'!$G:$G,'Ctas Pagar'!$J:$J,'Fluxo de Caixa'!$T$6,'Ctas Pagar'!$C:$C,'Fluxo de Caixa'!$A104)</f>
        <v>0</v>
      </c>
      <c r="U104" s="61">
        <f>SUMIFS('Ctas Pagar'!$G:$G,'Ctas Pagar'!$M:$M,'Fluxo de Caixa'!$U$6,'Ctas Pagar'!$C:$C,'Fluxo de Caixa'!$A104)</f>
        <v>0</v>
      </c>
      <c r="V104" s="61">
        <f>SUMIFS('Ctas Pagar'!$G:$G,'Ctas Pagar'!$J:$J,'Fluxo de Caixa'!$V$6,'Ctas Pagar'!$C:$C,'Fluxo de Caixa'!$A104)</f>
        <v>0</v>
      </c>
      <c r="W104" s="61">
        <f>SUMIFS('Ctas Pagar'!$G:$G,'Ctas Pagar'!$M:$M,'Fluxo de Caixa'!$W$6,'Ctas Pagar'!$C:$C,'Fluxo de Caixa'!$A104)</f>
        <v>0</v>
      </c>
      <c r="X104" s="61">
        <f>SUMIFS('Ctas Pagar'!$G:$G,'Ctas Pagar'!$J:$J,'Fluxo de Caixa'!$X$6,'Ctas Pagar'!$C:$C,'Fluxo de Caixa'!$A104)</f>
        <v>0</v>
      </c>
      <c r="Y104" s="61">
        <f>SUMIFS('Ctas Pagar'!$G:$G,'Ctas Pagar'!$M:$M,'Fluxo de Caixa'!$Y$6,'Ctas Pagar'!$C:$C,'Fluxo de Caixa'!$A104)</f>
        <v>0</v>
      </c>
      <c r="Z104" s="61">
        <f>SUMIFS('Ctas Pagar'!$G:$G,'Ctas Pagar'!$J:$J,'Fluxo de Caixa'!$Z$6,'Ctas Pagar'!$C:$C,'Fluxo de Caixa'!$A104)</f>
        <v>0</v>
      </c>
      <c r="AA104" s="61">
        <f>SUMIFS('Ctas Pagar'!$G:$G,'Ctas Pagar'!$M:$M,'Fluxo de Caixa'!$AA$6,'Ctas Pagar'!$C:$C,'Fluxo de Caixa'!$A104)</f>
        <v>0</v>
      </c>
      <c r="AB104" s="61">
        <f>SUMIFS('Ctas Pagar'!$G:$G,'Ctas Pagar'!$J:$J,'Fluxo de Caixa'!$AB$6,'Ctas Pagar'!$C:$C,'Fluxo de Caixa'!$A104)</f>
        <v>0</v>
      </c>
      <c r="AC104" s="61">
        <f>SUMIFS('Ctas Pagar'!$G:$G,'Ctas Pagar'!$M:$M,'Fluxo de Caixa'!$AC$6,'Ctas Pagar'!$C:$C,'Fluxo de Caixa'!$A104)</f>
        <v>0</v>
      </c>
      <c r="AD104" s="61">
        <f>SUMIFS('Ctas Pagar'!$G:$G,'Ctas Pagar'!$J:$J,'Fluxo de Caixa'!$AD$6,'Ctas Pagar'!$C:$C,'Fluxo de Caixa'!$A104)</f>
        <v>0</v>
      </c>
      <c r="AE104" s="61">
        <f>SUMIFS('Ctas Pagar'!$G:$G,'Ctas Pagar'!$M:$M,'Fluxo de Caixa'!$AE$6,'Ctas Pagar'!$C:$C,'Fluxo de Caixa'!$A104)</f>
        <v>0</v>
      </c>
      <c r="AF104" s="61">
        <f>SUMIFS('Ctas Pagar'!$G:$G,'Ctas Pagar'!$J:$J,'Fluxo de Caixa'!$AF$6,'Ctas Pagar'!$C:$C,'Fluxo de Caixa'!$A104)</f>
        <v>0</v>
      </c>
      <c r="AG104" s="61">
        <f>SUMIFS('Ctas Pagar'!$G:$G,'Ctas Pagar'!$M:$M,'Fluxo de Caixa'!$AG$6,'Ctas Pagar'!$C:$C,'Fluxo de Caixa'!$A104)</f>
        <v>0</v>
      </c>
      <c r="AH104" s="61">
        <f>SUMIFS('Ctas Pagar'!$G:$G,'Ctas Pagar'!$J:$J,'Fluxo de Caixa'!$AH$6,'Ctas Pagar'!$C:$C,'Fluxo de Caixa'!$A104)</f>
        <v>0</v>
      </c>
      <c r="AI104" s="61">
        <f>SUMIFS('Ctas Pagar'!$G:$G,'Ctas Pagar'!$M:$M,'Fluxo de Caixa'!$AI$6,'Ctas Pagar'!$C:$C,'Fluxo de Caixa'!$A104)</f>
        <v>0</v>
      </c>
      <c r="AJ104" s="61">
        <f>SUMIFS('Ctas Pagar'!$G:$G,'Ctas Pagar'!$J:$J,'Fluxo de Caixa'!$AJ$6,'Ctas Pagar'!$C:$C,'Fluxo de Caixa'!$A104)</f>
        <v>0</v>
      </c>
      <c r="AK104" s="61">
        <f>SUMIFS('Ctas Pagar'!$G:$G,'Ctas Pagar'!$M:$M,'Fluxo de Caixa'!$AK$6,'Ctas Pagar'!$C:$C,'Fluxo de Caixa'!$A104)</f>
        <v>0</v>
      </c>
      <c r="AL104" s="61">
        <f>SUMIFS('Ctas Pagar'!$G:$G,'Ctas Pagar'!$J:$J,'Fluxo de Caixa'!$AL$6,'Ctas Pagar'!$C:$C,'Fluxo de Caixa'!$A104)</f>
        <v>0</v>
      </c>
      <c r="AM104" s="61">
        <f>SUMIFS('Ctas Pagar'!$G:$G,'Ctas Pagar'!$M:$M,'Fluxo de Caixa'!$AM$6,'Ctas Pagar'!$C:$C,'Fluxo de Caixa'!$A104)</f>
        <v>0</v>
      </c>
      <c r="AN104" s="61">
        <f>SUMIFS('Ctas Pagar'!$G:$G,'Ctas Pagar'!$J:$J,'Fluxo de Caixa'!$AN$6,'Ctas Pagar'!$C:$C,'Fluxo de Caixa'!$A104)</f>
        <v>0</v>
      </c>
      <c r="AO104" s="61">
        <f>SUMIFS('Ctas Pagar'!$G:$G,'Ctas Pagar'!$M:$M,'Fluxo de Caixa'!$AO$6,'Ctas Pagar'!$C:$C,'Fluxo de Caixa'!$A104)</f>
        <v>0</v>
      </c>
      <c r="AP104" s="61">
        <f>SUMIFS('Ctas Pagar'!$G:$G,'Ctas Pagar'!$J:$J,'Fluxo de Caixa'!$AP$6,'Ctas Pagar'!$C:$C,'Fluxo de Caixa'!$A104)</f>
        <v>0</v>
      </c>
      <c r="AQ104" s="61">
        <f>SUMIFS('Ctas Pagar'!$G:$G,'Ctas Pagar'!$M:$M,'Fluxo de Caixa'!$AQ$6,'Ctas Pagar'!$C:$C,'Fluxo de Caixa'!$A104)</f>
        <v>0</v>
      </c>
      <c r="AR104" s="61">
        <f>SUMIFS('Ctas Pagar'!$G:$G,'Ctas Pagar'!$J:$J,'Fluxo de Caixa'!$AR$6,'Ctas Pagar'!$C:$C,'Fluxo de Caixa'!$A104)</f>
        <v>0</v>
      </c>
      <c r="AS104" s="61">
        <f>SUMIFS('Ctas Pagar'!$G:$G,'Ctas Pagar'!$M:$M,'Fluxo de Caixa'!$AS$6,'Ctas Pagar'!$C:$C,'Fluxo de Caixa'!$A104)</f>
        <v>0</v>
      </c>
      <c r="AT104" s="61">
        <f>SUMIFS('Ctas Pagar'!$G:$G,'Ctas Pagar'!$J:$J,'Fluxo de Caixa'!$AT$6,'Ctas Pagar'!$C:$C,'Fluxo de Caixa'!$A104)</f>
        <v>0</v>
      </c>
      <c r="AU104" s="61">
        <f>SUMIFS('Ctas Pagar'!$G:$G,'Ctas Pagar'!$M:$M,'Fluxo de Caixa'!$AU$6,'Ctas Pagar'!$C:$C,'Fluxo de Caixa'!$A104)</f>
        <v>0</v>
      </c>
      <c r="AV104" s="61">
        <f>SUMIFS('Ctas Pagar'!$G:$G,'Ctas Pagar'!$J:$J,'Fluxo de Caixa'!$AV$6,'Ctas Pagar'!$C:$C,'Fluxo de Caixa'!$A104)</f>
        <v>0</v>
      </c>
      <c r="AW104" s="61">
        <f>SUMIFS('Ctas Pagar'!$G:$G,'Ctas Pagar'!$M:$M,'Fluxo de Caixa'!$AW$6,'Ctas Pagar'!$C:$C,'Fluxo de Caixa'!$A104)</f>
        <v>0</v>
      </c>
      <c r="AX104" s="61">
        <f>SUMIFS('Ctas Pagar'!$G:$G,'Ctas Pagar'!$J:$J,'Fluxo de Caixa'!$AX$6,'Ctas Pagar'!$C:$C,'Fluxo de Caixa'!$A104)</f>
        <v>0</v>
      </c>
      <c r="AY104" s="61">
        <f>SUMIFS('Ctas Pagar'!$G:$G,'Ctas Pagar'!$M:$M,'Fluxo de Caixa'!$AY$6,'Ctas Pagar'!$C:$C,'Fluxo de Caixa'!$A104)</f>
        <v>0</v>
      </c>
      <c r="AZ104" s="61">
        <f>SUMIFS('Ctas Pagar'!$G:$G,'Ctas Pagar'!$J:$J,'Fluxo de Caixa'!$AZ$6,'Ctas Pagar'!$C:$C,'Fluxo de Caixa'!$A104)</f>
        <v>0</v>
      </c>
      <c r="BA104" s="61">
        <f>SUMIFS('Ctas Pagar'!$G:$G,'Ctas Pagar'!$M:$M,'Fluxo de Caixa'!$BA$6,'Ctas Pagar'!$C:$C,'Fluxo de Caixa'!$A104)</f>
        <v>0</v>
      </c>
      <c r="BB104" s="61">
        <f>SUMIFS('Ctas Pagar'!$G:$G,'Ctas Pagar'!$J:$J,'Fluxo de Caixa'!$BB$6,'Ctas Pagar'!$C:$C,'Fluxo de Caixa'!$A104)</f>
        <v>0</v>
      </c>
      <c r="BC104" s="61">
        <f>SUMIFS('Ctas Pagar'!$G:$G,'Ctas Pagar'!$M:$M,'Fluxo de Caixa'!$BC$6,'Ctas Pagar'!$C:$C,'Fluxo de Caixa'!$A104)</f>
        <v>0</v>
      </c>
      <c r="BD104" s="61">
        <f>SUMIFS('Ctas Pagar'!$G:$G,'Ctas Pagar'!$J:$J,'Fluxo de Caixa'!$BD$6,'Ctas Pagar'!$C:$C,'Fluxo de Caixa'!$A104)</f>
        <v>0</v>
      </c>
      <c r="BE104" s="61">
        <f>SUMIFS('Ctas Pagar'!$G:$G,'Ctas Pagar'!$M:$M,'Fluxo de Caixa'!$BE$6,'Ctas Pagar'!$C:$C,'Fluxo de Caixa'!$A104)</f>
        <v>0</v>
      </c>
      <c r="BF104" s="61">
        <f>SUMIFS('Ctas Pagar'!$G:$G,'Ctas Pagar'!$J:$J,'Fluxo de Caixa'!$BF$6,'Ctas Pagar'!$C:$C,'Fluxo de Caixa'!$A104)</f>
        <v>0</v>
      </c>
      <c r="BG104" s="61">
        <f>SUMIFS('Ctas Pagar'!$G:$G,'Ctas Pagar'!$M:$M,'Fluxo de Caixa'!$BG$6,'Ctas Pagar'!$C:$C,'Fluxo de Caixa'!$A104)</f>
        <v>0</v>
      </c>
      <c r="BH104" s="61">
        <f>SUMIFS('Ctas Pagar'!$G:$G,'Ctas Pagar'!$J:$J,'Fluxo de Caixa'!$BH$6,'Ctas Pagar'!$C:$C,'Fluxo de Caixa'!$A104)</f>
        <v>0</v>
      </c>
      <c r="BI104" s="61">
        <f>SUMIFS('Ctas Pagar'!$G:$G,'Ctas Pagar'!$M:$M,'Fluxo de Caixa'!$BI$6,'Ctas Pagar'!$C:$C,'Fluxo de Caixa'!$A104)</f>
        <v>0</v>
      </c>
      <c r="BJ104" s="61">
        <f>SUMIFS('Ctas Pagar'!$G:$G,'Ctas Pagar'!$J:$J,'Fluxo de Caixa'!$BJ$6,'Ctas Pagar'!$C:$C,'Fluxo de Caixa'!$A104)</f>
        <v>0</v>
      </c>
      <c r="BK104" s="61">
        <f>SUMIFS('Ctas Pagar'!$G:$G,'Ctas Pagar'!$M:$M,'Fluxo de Caixa'!$BK$6,'Ctas Pagar'!$C:$C,'Fluxo de Caixa'!$A104)</f>
        <v>0</v>
      </c>
      <c r="BL104" s="61">
        <f>SUMIFS('Ctas Pagar'!$G:$G,'Ctas Pagar'!$J:$J,'Fluxo de Caixa'!$BL$6,'Ctas Pagar'!$C:$C,'Fluxo de Caixa'!$A104)</f>
        <v>0</v>
      </c>
      <c r="BM104" s="61">
        <f>SUMIFS('Ctas Pagar'!$G:$G,'Ctas Pagar'!$M:$M,'Fluxo de Caixa'!$BM$6,'Ctas Pagar'!$C:$C,'Fluxo de Caixa'!$A104)</f>
        <v>0</v>
      </c>
      <c r="BN104" s="71"/>
      <c r="BO104" s="71"/>
      <c r="BP104" s="71"/>
      <c r="BQ104" s="71"/>
      <c r="BR104" s="71"/>
    </row>
    <row r="105" spans="1:70">
      <c r="A105" s="29" t="str">
        <f>'Plano de Contas'!A118</f>
        <v>6.1.4 Realização Eventos</v>
      </c>
      <c r="B105" s="60">
        <f>SUMIFS('Ctas Pagar'!$G:$G,'Ctas Pagar'!$J:$J,'Fluxo de Caixa'!$B$6,'Ctas Pagar'!$C:$C,'Fluxo de Caixa'!$A105)</f>
        <v>1000</v>
      </c>
      <c r="C105" s="61">
        <f>SUMIFS('Ctas Pagar'!$G:$G,'Ctas Pagar'!$M:$M,'Fluxo de Caixa'!$C$6,'Ctas Pagar'!$C:$C,'Fluxo de Caixa'!$A105)</f>
        <v>1000</v>
      </c>
      <c r="D105" s="61">
        <f>SUMIFS('Ctas Pagar'!$G:$G,'Ctas Pagar'!$J:$J,'Fluxo de Caixa'!$D$6,'Ctas Pagar'!$C:$C,'Fluxo de Caixa'!$A105)</f>
        <v>0</v>
      </c>
      <c r="E105" s="61">
        <f>SUMIFS('Ctas Pagar'!$G:$G,'Ctas Pagar'!$M:$M,'Fluxo de Caixa'!$E$6,'Ctas Pagar'!$C:$C,'Fluxo de Caixa'!$A105)</f>
        <v>0</v>
      </c>
      <c r="F105" s="61">
        <f>SUMIFS('Ctas Pagar'!$G:$G,'Ctas Pagar'!$J:$J,'Fluxo de Caixa'!$F$6,'Ctas Pagar'!$C:$C,'Fluxo de Caixa'!$A105)</f>
        <v>0</v>
      </c>
      <c r="G105" s="61">
        <f>SUMIFS('Ctas Pagar'!$G:$G,'Ctas Pagar'!$M:$M,'Fluxo de Caixa'!$G$6,'Ctas Pagar'!$C:$C,'Fluxo de Caixa'!$A105)</f>
        <v>0</v>
      </c>
      <c r="H105" s="61">
        <f>SUMIFS('Ctas Pagar'!$G:$G,'Ctas Pagar'!$J:$J,'Fluxo de Caixa'!$H$6,'Ctas Pagar'!$C:$C,'Fluxo de Caixa'!$A105)</f>
        <v>0</v>
      </c>
      <c r="I105" s="61">
        <f>SUMIFS('Ctas Pagar'!$G:$G,'Ctas Pagar'!$M:$M,'Fluxo de Caixa'!$I$6,'Ctas Pagar'!$C:$C,'Fluxo de Caixa'!$A105)</f>
        <v>0</v>
      </c>
      <c r="J105" s="61">
        <f>SUMIFS('Ctas Pagar'!$G:$G,'Ctas Pagar'!$J:$J,'Fluxo de Caixa'!$J$6,'Ctas Pagar'!$C:$C,'Fluxo de Caixa'!$A105)</f>
        <v>0</v>
      </c>
      <c r="K105" s="61">
        <f>SUMIFS('Ctas Pagar'!$G:$G,'Ctas Pagar'!$M:$M,'Fluxo de Caixa'!$K$6,'Ctas Pagar'!$C:$C,'Fluxo de Caixa'!$A105)</f>
        <v>0</v>
      </c>
      <c r="L105" s="61">
        <f>SUMIFS('Ctas Pagar'!$G:$G,'Ctas Pagar'!$J:$J,'Fluxo de Caixa'!$L$6,'Ctas Pagar'!$C:$C,'Fluxo de Caixa'!$A105)</f>
        <v>0</v>
      </c>
      <c r="M105" s="61">
        <f>SUMIFS('Ctas Pagar'!$G:$G,'Ctas Pagar'!$M:$M,'Fluxo de Caixa'!$M$6,'Ctas Pagar'!$C:$C,'Fluxo de Caixa'!$A105)</f>
        <v>0</v>
      </c>
      <c r="N105" s="61">
        <f>SUMIFS('Ctas Pagar'!$G:$G,'Ctas Pagar'!$J:$J,'Fluxo de Caixa'!$N$6,'Ctas Pagar'!$C:$C,'Fluxo de Caixa'!$A105)</f>
        <v>0</v>
      </c>
      <c r="O105" s="61">
        <f>SUMIFS('Ctas Pagar'!$G:$G,'Ctas Pagar'!$M:$M,'Fluxo de Caixa'!$O$6,'Ctas Pagar'!$C:$C,'Fluxo de Caixa'!$A105)</f>
        <v>0</v>
      </c>
      <c r="P105" s="61">
        <f>SUMIFS('Ctas Pagar'!$G:$G,'Ctas Pagar'!$J:$J,'Fluxo de Caixa'!$P$6,'Ctas Pagar'!$C:$C,'Fluxo de Caixa'!$A105)</f>
        <v>0</v>
      </c>
      <c r="Q105" s="61">
        <f>SUMIFS('Ctas Pagar'!$G:$G,'Ctas Pagar'!$M:$M,'Fluxo de Caixa'!$Q$6,'Ctas Pagar'!$C:$C,'Fluxo de Caixa'!$A105)</f>
        <v>0</v>
      </c>
      <c r="R105" s="61">
        <f>SUMIFS('Ctas Pagar'!$G:$G,'Ctas Pagar'!$J:$J,'Fluxo de Caixa'!$R$6,'Ctas Pagar'!$C:$C,'Fluxo de Caixa'!$A105)</f>
        <v>0</v>
      </c>
      <c r="S105" s="61">
        <f>SUMIFS('Ctas Pagar'!$G:$G,'Ctas Pagar'!$M:$M,'Fluxo de Caixa'!$S$6,'Ctas Pagar'!$C:$C,'Fluxo de Caixa'!$A105)</f>
        <v>0</v>
      </c>
      <c r="T105" s="61">
        <f>SUMIFS('Ctas Pagar'!$G:$G,'Ctas Pagar'!$J:$J,'Fluxo de Caixa'!$T$6,'Ctas Pagar'!$C:$C,'Fluxo de Caixa'!$A105)</f>
        <v>0</v>
      </c>
      <c r="U105" s="61">
        <f>SUMIFS('Ctas Pagar'!$G:$G,'Ctas Pagar'!$M:$M,'Fluxo de Caixa'!$U$6,'Ctas Pagar'!$C:$C,'Fluxo de Caixa'!$A105)</f>
        <v>0</v>
      </c>
      <c r="V105" s="61">
        <f>SUMIFS('Ctas Pagar'!$G:$G,'Ctas Pagar'!$J:$J,'Fluxo de Caixa'!$V$6,'Ctas Pagar'!$C:$C,'Fluxo de Caixa'!$A105)</f>
        <v>0</v>
      </c>
      <c r="W105" s="61">
        <f>SUMIFS('Ctas Pagar'!$G:$G,'Ctas Pagar'!$M:$M,'Fluxo de Caixa'!$W$6,'Ctas Pagar'!$C:$C,'Fluxo de Caixa'!$A105)</f>
        <v>0</v>
      </c>
      <c r="X105" s="61">
        <f>SUMIFS('Ctas Pagar'!$G:$G,'Ctas Pagar'!$J:$J,'Fluxo de Caixa'!$X$6,'Ctas Pagar'!$C:$C,'Fluxo de Caixa'!$A105)</f>
        <v>0</v>
      </c>
      <c r="Y105" s="61">
        <f>SUMIFS('Ctas Pagar'!$G:$G,'Ctas Pagar'!$M:$M,'Fluxo de Caixa'!$Y$6,'Ctas Pagar'!$C:$C,'Fluxo de Caixa'!$A105)</f>
        <v>0</v>
      </c>
      <c r="Z105" s="61">
        <f>SUMIFS('Ctas Pagar'!$G:$G,'Ctas Pagar'!$J:$J,'Fluxo de Caixa'!$Z$6,'Ctas Pagar'!$C:$C,'Fluxo de Caixa'!$A105)</f>
        <v>0</v>
      </c>
      <c r="AA105" s="61">
        <f>SUMIFS('Ctas Pagar'!$G:$G,'Ctas Pagar'!$M:$M,'Fluxo de Caixa'!$AA$6,'Ctas Pagar'!$C:$C,'Fluxo de Caixa'!$A105)</f>
        <v>0</v>
      </c>
      <c r="AB105" s="61">
        <f>SUMIFS('Ctas Pagar'!$G:$G,'Ctas Pagar'!$J:$J,'Fluxo de Caixa'!$AB$6,'Ctas Pagar'!$C:$C,'Fluxo de Caixa'!$A105)</f>
        <v>0</v>
      </c>
      <c r="AC105" s="61">
        <f>SUMIFS('Ctas Pagar'!$G:$G,'Ctas Pagar'!$M:$M,'Fluxo de Caixa'!$AC$6,'Ctas Pagar'!$C:$C,'Fluxo de Caixa'!$A105)</f>
        <v>0</v>
      </c>
      <c r="AD105" s="61">
        <f>SUMIFS('Ctas Pagar'!$G:$G,'Ctas Pagar'!$J:$J,'Fluxo de Caixa'!$AD$6,'Ctas Pagar'!$C:$C,'Fluxo de Caixa'!$A105)</f>
        <v>0</v>
      </c>
      <c r="AE105" s="61">
        <f>SUMIFS('Ctas Pagar'!$G:$G,'Ctas Pagar'!$M:$M,'Fluxo de Caixa'!$AE$6,'Ctas Pagar'!$C:$C,'Fluxo de Caixa'!$A105)</f>
        <v>0</v>
      </c>
      <c r="AF105" s="61">
        <f>SUMIFS('Ctas Pagar'!$G:$G,'Ctas Pagar'!$J:$J,'Fluxo de Caixa'!$AF$6,'Ctas Pagar'!$C:$C,'Fluxo de Caixa'!$A105)</f>
        <v>0</v>
      </c>
      <c r="AG105" s="61">
        <f>SUMIFS('Ctas Pagar'!$G:$G,'Ctas Pagar'!$M:$M,'Fluxo de Caixa'!$AG$6,'Ctas Pagar'!$C:$C,'Fluxo de Caixa'!$A105)</f>
        <v>0</v>
      </c>
      <c r="AH105" s="61">
        <f>SUMIFS('Ctas Pagar'!$G:$G,'Ctas Pagar'!$J:$J,'Fluxo de Caixa'!$AH$6,'Ctas Pagar'!$C:$C,'Fluxo de Caixa'!$A105)</f>
        <v>0</v>
      </c>
      <c r="AI105" s="61">
        <f>SUMIFS('Ctas Pagar'!$G:$G,'Ctas Pagar'!$M:$M,'Fluxo de Caixa'!$AI$6,'Ctas Pagar'!$C:$C,'Fluxo de Caixa'!$A105)</f>
        <v>0</v>
      </c>
      <c r="AJ105" s="61">
        <f>SUMIFS('Ctas Pagar'!$G:$G,'Ctas Pagar'!$J:$J,'Fluxo de Caixa'!$AJ$6,'Ctas Pagar'!$C:$C,'Fluxo de Caixa'!$A105)</f>
        <v>0</v>
      </c>
      <c r="AK105" s="61">
        <f>SUMIFS('Ctas Pagar'!$G:$G,'Ctas Pagar'!$M:$M,'Fluxo de Caixa'!$AK$6,'Ctas Pagar'!$C:$C,'Fluxo de Caixa'!$A105)</f>
        <v>0</v>
      </c>
      <c r="AL105" s="61">
        <f>SUMIFS('Ctas Pagar'!$G:$G,'Ctas Pagar'!$J:$J,'Fluxo de Caixa'!$AL$6,'Ctas Pagar'!$C:$C,'Fluxo de Caixa'!$A105)</f>
        <v>0</v>
      </c>
      <c r="AM105" s="61">
        <f>SUMIFS('Ctas Pagar'!$G:$G,'Ctas Pagar'!$M:$M,'Fluxo de Caixa'!$AM$6,'Ctas Pagar'!$C:$C,'Fluxo de Caixa'!$A105)</f>
        <v>0</v>
      </c>
      <c r="AN105" s="61">
        <f>SUMIFS('Ctas Pagar'!$G:$G,'Ctas Pagar'!$J:$J,'Fluxo de Caixa'!$AN$6,'Ctas Pagar'!$C:$C,'Fluxo de Caixa'!$A105)</f>
        <v>0</v>
      </c>
      <c r="AO105" s="61">
        <f>SUMIFS('Ctas Pagar'!$G:$G,'Ctas Pagar'!$M:$M,'Fluxo de Caixa'!$AO$6,'Ctas Pagar'!$C:$C,'Fluxo de Caixa'!$A105)</f>
        <v>0</v>
      </c>
      <c r="AP105" s="61">
        <f>SUMIFS('Ctas Pagar'!$G:$G,'Ctas Pagar'!$J:$J,'Fluxo de Caixa'!$AP$6,'Ctas Pagar'!$C:$C,'Fluxo de Caixa'!$A105)</f>
        <v>0</v>
      </c>
      <c r="AQ105" s="61">
        <f>SUMIFS('Ctas Pagar'!$G:$G,'Ctas Pagar'!$M:$M,'Fluxo de Caixa'!$AQ$6,'Ctas Pagar'!$C:$C,'Fluxo de Caixa'!$A105)</f>
        <v>0</v>
      </c>
      <c r="AR105" s="61">
        <f>SUMIFS('Ctas Pagar'!$G:$G,'Ctas Pagar'!$J:$J,'Fluxo de Caixa'!$AR$6,'Ctas Pagar'!$C:$C,'Fluxo de Caixa'!$A105)</f>
        <v>0</v>
      </c>
      <c r="AS105" s="61">
        <f>SUMIFS('Ctas Pagar'!$G:$G,'Ctas Pagar'!$M:$M,'Fluxo de Caixa'!$AS$6,'Ctas Pagar'!$C:$C,'Fluxo de Caixa'!$A105)</f>
        <v>0</v>
      </c>
      <c r="AT105" s="61">
        <f>SUMIFS('Ctas Pagar'!$G:$G,'Ctas Pagar'!$J:$J,'Fluxo de Caixa'!$AT$6,'Ctas Pagar'!$C:$C,'Fluxo de Caixa'!$A105)</f>
        <v>0</v>
      </c>
      <c r="AU105" s="61">
        <f>SUMIFS('Ctas Pagar'!$G:$G,'Ctas Pagar'!$M:$M,'Fluxo de Caixa'!$AU$6,'Ctas Pagar'!$C:$C,'Fluxo de Caixa'!$A105)</f>
        <v>0</v>
      </c>
      <c r="AV105" s="61">
        <f>SUMIFS('Ctas Pagar'!$G:$G,'Ctas Pagar'!$J:$J,'Fluxo de Caixa'!$AV$6,'Ctas Pagar'!$C:$C,'Fluxo de Caixa'!$A105)</f>
        <v>0</v>
      </c>
      <c r="AW105" s="61">
        <f>SUMIFS('Ctas Pagar'!$G:$G,'Ctas Pagar'!$M:$M,'Fluxo de Caixa'!$AW$6,'Ctas Pagar'!$C:$C,'Fluxo de Caixa'!$A105)</f>
        <v>0</v>
      </c>
      <c r="AX105" s="61">
        <f>SUMIFS('Ctas Pagar'!$G:$G,'Ctas Pagar'!$J:$J,'Fluxo de Caixa'!$AX$6,'Ctas Pagar'!$C:$C,'Fluxo de Caixa'!$A105)</f>
        <v>0</v>
      </c>
      <c r="AY105" s="61">
        <f>SUMIFS('Ctas Pagar'!$G:$G,'Ctas Pagar'!$M:$M,'Fluxo de Caixa'!$AY$6,'Ctas Pagar'!$C:$C,'Fluxo de Caixa'!$A105)</f>
        <v>0</v>
      </c>
      <c r="AZ105" s="61">
        <f>SUMIFS('Ctas Pagar'!$G:$G,'Ctas Pagar'!$J:$J,'Fluxo de Caixa'!$AZ$6,'Ctas Pagar'!$C:$C,'Fluxo de Caixa'!$A105)</f>
        <v>0</v>
      </c>
      <c r="BA105" s="61">
        <f>SUMIFS('Ctas Pagar'!$G:$G,'Ctas Pagar'!$M:$M,'Fluxo de Caixa'!$BA$6,'Ctas Pagar'!$C:$C,'Fluxo de Caixa'!$A105)</f>
        <v>0</v>
      </c>
      <c r="BB105" s="61">
        <f>SUMIFS('Ctas Pagar'!$G:$G,'Ctas Pagar'!$J:$J,'Fluxo de Caixa'!$BB$6,'Ctas Pagar'!$C:$C,'Fluxo de Caixa'!$A105)</f>
        <v>0</v>
      </c>
      <c r="BC105" s="61">
        <f>SUMIFS('Ctas Pagar'!$G:$G,'Ctas Pagar'!$M:$M,'Fluxo de Caixa'!$BC$6,'Ctas Pagar'!$C:$C,'Fluxo de Caixa'!$A105)</f>
        <v>0</v>
      </c>
      <c r="BD105" s="61">
        <f>SUMIFS('Ctas Pagar'!$G:$G,'Ctas Pagar'!$J:$J,'Fluxo de Caixa'!$BD$6,'Ctas Pagar'!$C:$C,'Fluxo de Caixa'!$A105)</f>
        <v>0</v>
      </c>
      <c r="BE105" s="61">
        <f>SUMIFS('Ctas Pagar'!$G:$G,'Ctas Pagar'!$M:$M,'Fluxo de Caixa'!$BE$6,'Ctas Pagar'!$C:$C,'Fluxo de Caixa'!$A105)</f>
        <v>0</v>
      </c>
      <c r="BF105" s="61">
        <f>SUMIFS('Ctas Pagar'!$G:$G,'Ctas Pagar'!$J:$J,'Fluxo de Caixa'!$BF$6,'Ctas Pagar'!$C:$C,'Fluxo de Caixa'!$A105)</f>
        <v>0</v>
      </c>
      <c r="BG105" s="61">
        <f>SUMIFS('Ctas Pagar'!$G:$G,'Ctas Pagar'!$M:$M,'Fluxo de Caixa'!$BG$6,'Ctas Pagar'!$C:$C,'Fluxo de Caixa'!$A105)</f>
        <v>0</v>
      </c>
      <c r="BH105" s="61">
        <f>SUMIFS('Ctas Pagar'!$G:$G,'Ctas Pagar'!$J:$J,'Fluxo de Caixa'!$BH$6,'Ctas Pagar'!$C:$C,'Fluxo de Caixa'!$A105)</f>
        <v>0</v>
      </c>
      <c r="BI105" s="61">
        <f>SUMIFS('Ctas Pagar'!$G:$G,'Ctas Pagar'!$M:$M,'Fluxo de Caixa'!$BI$6,'Ctas Pagar'!$C:$C,'Fluxo de Caixa'!$A105)</f>
        <v>0</v>
      </c>
      <c r="BJ105" s="61">
        <f>SUMIFS('Ctas Pagar'!$G:$G,'Ctas Pagar'!$J:$J,'Fluxo de Caixa'!$BJ$6,'Ctas Pagar'!$C:$C,'Fluxo de Caixa'!$A105)</f>
        <v>0</v>
      </c>
      <c r="BK105" s="61">
        <f>SUMIFS('Ctas Pagar'!$G:$G,'Ctas Pagar'!$M:$M,'Fluxo de Caixa'!$BK$6,'Ctas Pagar'!$C:$C,'Fluxo de Caixa'!$A105)</f>
        <v>0</v>
      </c>
      <c r="BL105" s="61">
        <f>SUMIFS('Ctas Pagar'!$G:$G,'Ctas Pagar'!$J:$J,'Fluxo de Caixa'!$BL$6,'Ctas Pagar'!$C:$C,'Fluxo de Caixa'!$A105)</f>
        <v>0</v>
      </c>
      <c r="BM105" s="61">
        <f>SUMIFS('Ctas Pagar'!$G:$G,'Ctas Pagar'!$M:$M,'Fluxo de Caixa'!$BM$6,'Ctas Pagar'!$C:$C,'Fluxo de Caixa'!$A105)</f>
        <v>0</v>
      </c>
      <c r="BN105" s="71"/>
      <c r="BO105" s="71"/>
      <c r="BP105" s="71"/>
      <c r="BQ105" s="71"/>
      <c r="BR105" s="71"/>
    </row>
    <row r="106" spans="1:70">
      <c r="A106" s="29" t="str">
        <f>'Plano de Contas'!A119</f>
        <v>6.1.5 Prestadores de serviços de marketing</v>
      </c>
      <c r="B106" s="60">
        <f>SUMIFS('Ctas Pagar'!$G:$G,'Ctas Pagar'!$J:$J,'Fluxo de Caixa'!$B$6,'Ctas Pagar'!$C:$C,'Fluxo de Caixa'!$A106)</f>
        <v>1000</v>
      </c>
      <c r="C106" s="61">
        <f>SUMIFS('Ctas Pagar'!$G:$G,'Ctas Pagar'!$M:$M,'Fluxo de Caixa'!$C$6,'Ctas Pagar'!$C:$C,'Fluxo de Caixa'!$A106)</f>
        <v>1000</v>
      </c>
      <c r="D106" s="61">
        <f>SUMIFS('Ctas Pagar'!$G:$G,'Ctas Pagar'!$J:$J,'Fluxo de Caixa'!$D$6,'Ctas Pagar'!$C:$C,'Fluxo de Caixa'!$A106)</f>
        <v>0</v>
      </c>
      <c r="E106" s="61">
        <f>SUMIFS('Ctas Pagar'!$G:$G,'Ctas Pagar'!$M:$M,'Fluxo de Caixa'!$E$6,'Ctas Pagar'!$C:$C,'Fluxo de Caixa'!$A106)</f>
        <v>0</v>
      </c>
      <c r="F106" s="61">
        <f>SUMIFS('Ctas Pagar'!$G:$G,'Ctas Pagar'!$J:$J,'Fluxo de Caixa'!$F$6,'Ctas Pagar'!$C:$C,'Fluxo de Caixa'!$A106)</f>
        <v>0</v>
      </c>
      <c r="G106" s="61">
        <f>SUMIFS('Ctas Pagar'!$G:$G,'Ctas Pagar'!$M:$M,'Fluxo de Caixa'!$G$6,'Ctas Pagar'!$C:$C,'Fluxo de Caixa'!$A106)</f>
        <v>0</v>
      </c>
      <c r="H106" s="61">
        <f>SUMIFS('Ctas Pagar'!$G:$G,'Ctas Pagar'!$J:$J,'Fluxo de Caixa'!$H$6,'Ctas Pagar'!$C:$C,'Fluxo de Caixa'!$A106)</f>
        <v>0</v>
      </c>
      <c r="I106" s="61">
        <f>SUMIFS('Ctas Pagar'!$G:$G,'Ctas Pagar'!$M:$M,'Fluxo de Caixa'!$I$6,'Ctas Pagar'!$C:$C,'Fluxo de Caixa'!$A106)</f>
        <v>0</v>
      </c>
      <c r="J106" s="61">
        <f>SUMIFS('Ctas Pagar'!$G:$G,'Ctas Pagar'!$J:$J,'Fluxo de Caixa'!$J$6,'Ctas Pagar'!$C:$C,'Fluxo de Caixa'!$A106)</f>
        <v>0</v>
      </c>
      <c r="K106" s="61">
        <f>SUMIFS('Ctas Pagar'!$G:$G,'Ctas Pagar'!$M:$M,'Fluxo de Caixa'!$K$6,'Ctas Pagar'!$C:$C,'Fluxo de Caixa'!$A106)</f>
        <v>0</v>
      </c>
      <c r="L106" s="61">
        <f>SUMIFS('Ctas Pagar'!$G:$G,'Ctas Pagar'!$J:$J,'Fluxo de Caixa'!$L$6,'Ctas Pagar'!$C:$C,'Fluxo de Caixa'!$A106)</f>
        <v>0</v>
      </c>
      <c r="M106" s="61">
        <f>SUMIFS('Ctas Pagar'!$G:$G,'Ctas Pagar'!$M:$M,'Fluxo de Caixa'!$M$6,'Ctas Pagar'!$C:$C,'Fluxo de Caixa'!$A106)</f>
        <v>0</v>
      </c>
      <c r="N106" s="61">
        <f>SUMIFS('Ctas Pagar'!$G:$G,'Ctas Pagar'!$J:$J,'Fluxo de Caixa'!$N$6,'Ctas Pagar'!$C:$C,'Fluxo de Caixa'!$A106)</f>
        <v>0</v>
      </c>
      <c r="O106" s="61">
        <f>SUMIFS('Ctas Pagar'!$G:$G,'Ctas Pagar'!$M:$M,'Fluxo de Caixa'!$O$6,'Ctas Pagar'!$C:$C,'Fluxo de Caixa'!$A106)</f>
        <v>0</v>
      </c>
      <c r="P106" s="61">
        <f>SUMIFS('Ctas Pagar'!$G:$G,'Ctas Pagar'!$J:$J,'Fluxo de Caixa'!$P$6,'Ctas Pagar'!$C:$C,'Fluxo de Caixa'!$A106)</f>
        <v>0</v>
      </c>
      <c r="Q106" s="61">
        <f>SUMIFS('Ctas Pagar'!$G:$G,'Ctas Pagar'!$M:$M,'Fluxo de Caixa'!$Q$6,'Ctas Pagar'!$C:$C,'Fluxo de Caixa'!$A106)</f>
        <v>0</v>
      </c>
      <c r="R106" s="61">
        <f>SUMIFS('Ctas Pagar'!$G:$G,'Ctas Pagar'!$J:$J,'Fluxo de Caixa'!$R$6,'Ctas Pagar'!$C:$C,'Fluxo de Caixa'!$A106)</f>
        <v>0</v>
      </c>
      <c r="S106" s="61">
        <f>SUMIFS('Ctas Pagar'!$G:$G,'Ctas Pagar'!$M:$M,'Fluxo de Caixa'!$S$6,'Ctas Pagar'!$C:$C,'Fluxo de Caixa'!$A106)</f>
        <v>0</v>
      </c>
      <c r="T106" s="61">
        <f>SUMIFS('Ctas Pagar'!$G:$G,'Ctas Pagar'!$J:$J,'Fluxo de Caixa'!$T$6,'Ctas Pagar'!$C:$C,'Fluxo de Caixa'!$A106)</f>
        <v>0</v>
      </c>
      <c r="U106" s="61">
        <f>SUMIFS('Ctas Pagar'!$G:$G,'Ctas Pagar'!$M:$M,'Fluxo de Caixa'!$U$6,'Ctas Pagar'!$C:$C,'Fluxo de Caixa'!$A106)</f>
        <v>0</v>
      </c>
      <c r="V106" s="61">
        <f>SUMIFS('Ctas Pagar'!$G:$G,'Ctas Pagar'!$J:$J,'Fluxo de Caixa'!$V$6,'Ctas Pagar'!$C:$C,'Fluxo de Caixa'!$A106)</f>
        <v>0</v>
      </c>
      <c r="W106" s="61">
        <f>SUMIFS('Ctas Pagar'!$G:$G,'Ctas Pagar'!$M:$M,'Fluxo de Caixa'!$W$6,'Ctas Pagar'!$C:$C,'Fluxo de Caixa'!$A106)</f>
        <v>0</v>
      </c>
      <c r="X106" s="61">
        <f>SUMIFS('Ctas Pagar'!$G:$G,'Ctas Pagar'!$J:$J,'Fluxo de Caixa'!$X$6,'Ctas Pagar'!$C:$C,'Fluxo de Caixa'!$A106)</f>
        <v>0</v>
      </c>
      <c r="Y106" s="61">
        <f>SUMIFS('Ctas Pagar'!$G:$G,'Ctas Pagar'!$M:$M,'Fluxo de Caixa'!$Y$6,'Ctas Pagar'!$C:$C,'Fluxo de Caixa'!$A106)</f>
        <v>0</v>
      </c>
      <c r="Z106" s="61">
        <f>SUMIFS('Ctas Pagar'!$G:$G,'Ctas Pagar'!$J:$J,'Fluxo de Caixa'!$Z$6,'Ctas Pagar'!$C:$C,'Fluxo de Caixa'!$A106)</f>
        <v>0</v>
      </c>
      <c r="AA106" s="61">
        <f>SUMIFS('Ctas Pagar'!$G:$G,'Ctas Pagar'!$M:$M,'Fluxo de Caixa'!$AA$6,'Ctas Pagar'!$C:$C,'Fluxo de Caixa'!$A106)</f>
        <v>0</v>
      </c>
      <c r="AB106" s="61">
        <f>SUMIFS('Ctas Pagar'!$G:$G,'Ctas Pagar'!$J:$J,'Fluxo de Caixa'!$AB$6,'Ctas Pagar'!$C:$C,'Fluxo de Caixa'!$A106)</f>
        <v>0</v>
      </c>
      <c r="AC106" s="61">
        <f>SUMIFS('Ctas Pagar'!$G:$G,'Ctas Pagar'!$M:$M,'Fluxo de Caixa'!$AC$6,'Ctas Pagar'!$C:$C,'Fluxo de Caixa'!$A106)</f>
        <v>0</v>
      </c>
      <c r="AD106" s="61">
        <f>SUMIFS('Ctas Pagar'!$G:$G,'Ctas Pagar'!$J:$J,'Fluxo de Caixa'!$AD$6,'Ctas Pagar'!$C:$C,'Fluxo de Caixa'!$A106)</f>
        <v>0</v>
      </c>
      <c r="AE106" s="61">
        <f>SUMIFS('Ctas Pagar'!$G:$G,'Ctas Pagar'!$M:$M,'Fluxo de Caixa'!$AE$6,'Ctas Pagar'!$C:$C,'Fluxo de Caixa'!$A106)</f>
        <v>0</v>
      </c>
      <c r="AF106" s="61">
        <f>SUMIFS('Ctas Pagar'!$G:$G,'Ctas Pagar'!$J:$J,'Fluxo de Caixa'!$AF$6,'Ctas Pagar'!$C:$C,'Fluxo de Caixa'!$A106)</f>
        <v>0</v>
      </c>
      <c r="AG106" s="61">
        <f>SUMIFS('Ctas Pagar'!$G:$G,'Ctas Pagar'!$M:$M,'Fluxo de Caixa'!$AG$6,'Ctas Pagar'!$C:$C,'Fluxo de Caixa'!$A106)</f>
        <v>0</v>
      </c>
      <c r="AH106" s="61">
        <f>SUMIFS('Ctas Pagar'!$G:$G,'Ctas Pagar'!$J:$J,'Fluxo de Caixa'!$AH$6,'Ctas Pagar'!$C:$C,'Fluxo de Caixa'!$A106)</f>
        <v>0</v>
      </c>
      <c r="AI106" s="61">
        <f>SUMIFS('Ctas Pagar'!$G:$G,'Ctas Pagar'!$M:$M,'Fluxo de Caixa'!$AI$6,'Ctas Pagar'!$C:$C,'Fluxo de Caixa'!$A106)</f>
        <v>0</v>
      </c>
      <c r="AJ106" s="61">
        <f>SUMIFS('Ctas Pagar'!$G:$G,'Ctas Pagar'!$J:$J,'Fluxo de Caixa'!$AJ$6,'Ctas Pagar'!$C:$C,'Fluxo de Caixa'!$A106)</f>
        <v>0</v>
      </c>
      <c r="AK106" s="61">
        <f>SUMIFS('Ctas Pagar'!$G:$G,'Ctas Pagar'!$M:$M,'Fluxo de Caixa'!$AK$6,'Ctas Pagar'!$C:$C,'Fluxo de Caixa'!$A106)</f>
        <v>0</v>
      </c>
      <c r="AL106" s="61">
        <f>SUMIFS('Ctas Pagar'!$G:$G,'Ctas Pagar'!$J:$J,'Fluxo de Caixa'!$AL$6,'Ctas Pagar'!$C:$C,'Fluxo de Caixa'!$A106)</f>
        <v>0</v>
      </c>
      <c r="AM106" s="61">
        <f>SUMIFS('Ctas Pagar'!$G:$G,'Ctas Pagar'!$M:$M,'Fluxo de Caixa'!$AM$6,'Ctas Pagar'!$C:$C,'Fluxo de Caixa'!$A106)</f>
        <v>0</v>
      </c>
      <c r="AN106" s="61">
        <f>SUMIFS('Ctas Pagar'!$G:$G,'Ctas Pagar'!$J:$J,'Fluxo de Caixa'!$AN$6,'Ctas Pagar'!$C:$C,'Fluxo de Caixa'!$A106)</f>
        <v>0</v>
      </c>
      <c r="AO106" s="61">
        <f>SUMIFS('Ctas Pagar'!$G:$G,'Ctas Pagar'!$M:$M,'Fluxo de Caixa'!$AO$6,'Ctas Pagar'!$C:$C,'Fluxo de Caixa'!$A106)</f>
        <v>0</v>
      </c>
      <c r="AP106" s="61">
        <f>SUMIFS('Ctas Pagar'!$G:$G,'Ctas Pagar'!$J:$J,'Fluxo de Caixa'!$AP$6,'Ctas Pagar'!$C:$C,'Fluxo de Caixa'!$A106)</f>
        <v>0</v>
      </c>
      <c r="AQ106" s="61">
        <f>SUMIFS('Ctas Pagar'!$G:$G,'Ctas Pagar'!$M:$M,'Fluxo de Caixa'!$AQ$6,'Ctas Pagar'!$C:$C,'Fluxo de Caixa'!$A106)</f>
        <v>0</v>
      </c>
      <c r="AR106" s="61">
        <f>SUMIFS('Ctas Pagar'!$G:$G,'Ctas Pagar'!$J:$J,'Fluxo de Caixa'!$AR$6,'Ctas Pagar'!$C:$C,'Fluxo de Caixa'!$A106)</f>
        <v>0</v>
      </c>
      <c r="AS106" s="61">
        <f>SUMIFS('Ctas Pagar'!$G:$G,'Ctas Pagar'!$M:$M,'Fluxo de Caixa'!$AS$6,'Ctas Pagar'!$C:$C,'Fluxo de Caixa'!$A106)</f>
        <v>0</v>
      </c>
      <c r="AT106" s="61">
        <f>SUMIFS('Ctas Pagar'!$G:$G,'Ctas Pagar'!$J:$J,'Fluxo de Caixa'!$AT$6,'Ctas Pagar'!$C:$C,'Fluxo de Caixa'!$A106)</f>
        <v>0</v>
      </c>
      <c r="AU106" s="61">
        <f>SUMIFS('Ctas Pagar'!$G:$G,'Ctas Pagar'!$M:$M,'Fluxo de Caixa'!$AU$6,'Ctas Pagar'!$C:$C,'Fluxo de Caixa'!$A106)</f>
        <v>0</v>
      </c>
      <c r="AV106" s="61">
        <f>SUMIFS('Ctas Pagar'!$G:$G,'Ctas Pagar'!$J:$J,'Fluxo de Caixa'!$AV$6,'Ctas Pagar'!$C:$C,'Fluxo de Caixa'!$A106)</f>
        <v>0</v>
      </c>
      <c r="AW106" s="61">
        <f>SUMIFS('Ctas Pagar'!$G:$G,'Ctas Pagar'!$M:$M,'Fluxo de Caixa'!$AW$6,'Ctas Pagar'!$C:$C,'Fluxo de Caixa'!$A106)</f>
        <v>0</v>
      </c>
      <c r="AX106" s="61">
        <f>SUMIFS('Ctas Pagar'!$G:$G,'Ctas Pagar'!$J:$J,'Fluxo de Caixa'!$AX$6,'Ctas Pagar'!$C:$C,'Fluxo de Caixa'!$A106)</f>
        <v>0</v>
      </c>
      <c r="AY106" s="61">
        <f>SUMIFS('Ctas Pagar'!$G:$G,'Ctas Pagar'!$M:$M,'Fluxo de Caixa'!$AY$6,'Ctas Pagar'!$C:$C,'Fluxo de Caixa'!$A106)</f>
        <v>0</v>
      </c>
      <c r="AZ106" s="61">
        <f>SUMIFS('Ctas Pagar'!$G:$G,'Ctas Pagar'!$J:$J,'Fluxo de Caixa'!$AZ$6,'Ctas Pagar'!$C:$C,'Fluxo de Caixa'!$A106)</f>
        <v>0</v>
      </c>
      <c r="BA106" s="61">
        <f>SUMIFS('Ctas Pagar'!$G:$G,'Ctas Pagar'!$M:$M,'Fluxo de Caixa'!$BA$6,'Ctas Pagar'!$C:$C,'Fluxo de Caixa'!$A106)</f>
        <v>0</v>
      </c>
      <c r="BB106" s="61">
        <f>SUMIFS('Ctas Pagar'!$G:$G,'Ctas Pagar'!$J:$J,'Fluxo de Caixa'!$BB$6,'Ctas Pagar'!$C:$C,'Fluxo de Caixa'!$A106)</f>
        <v>0</v>
      </c>
      <c r="BC106" s="61">
        <f>SUMIFS('Ctas Pagar'!$G:$G,'Ctas Pagar'!$M:$M,'Fluxo de Caixa'!$BC$6,'Ctas Pagar'!$C:$C,'Fluxo de Caixa'!$A106)</f>
        <v>0</v>
      </c>
      <c r="BD106" s="61">
        <f>SUMIFS('Ctas Pagar'!$G:$G,'Ctas Pagar'!$J:$J,'Fluxo de Caixa'!$BD$6,'Ctas Pagar'!$C:$C,'Fluxo de Caixa'!$A106)</f>
        <v>0</v>
      </c>
      <c r="BE106" s="61">
        <f>SUMIFS('Ctas Pagar'!$G:$G,'Ctas Pagar'!$M:$M,'Fluxo de Caixa'!$BE$6,'Ctas Pagar'!$C:$C,'Fluxo de Caixa'!$A106)</f>
        <v>0</v>
      </c>
      <c r="BF106" s="61">
        <f>SUMIFS('Ctas Pagar'!$G:$G,'Ctas Pagar'!$J:$J,'Fluxo de Caixa'!$BF$6,'Ctas Pagar'!$C:$C,'Fluxo de Caixa'!$A106)</f>
        <v>0</v>
      </c>
      <c r="BG106" s="61">
        <f>SUMIFS('Ctas Pagar'!$G:$G,'Ctas Pagar'!$M:$M,'Fluxo de Caixa'!$BG$6,'Ctas Pagar'!$C:$C,'Fluxo de Caixa'!$A106)</f>
        <v>0</v>
      </c>
      <c r="BH106" s="61">
        <f>SUMIFS('Ctas Pagar'!$G:$G,'Ctas Pagar'!$J:$J,'Fluxo de Caixa'!$BH$6,'Ctas Pagar'!$C:$C,'Fluxo de Caixa'!$A106)</f>
        <v>0</v>
      </c>
      <c r="BI106" s="61">
        <f>SUMIFS('Ctas Pagar'!$G:$G,'Ctas Pagar'!$M:$M,'Fluxo de Caixa'!$BI$6,'Ctas Pagar'!$C:$C,'Fluxo de Caixa'!$A106)</f>
        <v>0</v>
      </c>
      <c r="BJ106" s="61">
        <f>SUMIFS('Ctas Pagar'!$G:$G,'Ctas Pagar'!$J:$J,'Fluxo de Caixa'!$BJ$6,'Ctas Pagar'!$C:$C,'Fluxo de Caixa'!$A106)</f>
        <v>0</v>
      </c>
      <c r="BK106" s="61">
        <f>SUMIFS('Ctas Pagar'!$G:$G,'Ctas Pagar'!$M:$M,'Fluxo de Caixa'!$BK$6,'Ctas Pagar'!$C:$C,'Fluxo de Caixa'!$A106)</f>
        <v>0</v>
      </c>
      <c r="BL106" s="61">
        <f>SUMIFS('Ctas Pagar'!$G:$G,'Ctas Pagar'!$J:$J,'Fluxo de Caixa'!$BL$6,'Ctas Pagar'!$C:$C,'Fluxo de Caixa'!$A106)</f>
        <v>0</v>
      </c>
      <c r="BM106" s="61">
        <f>SUMIFS('Ctas Pagar'!$G:$G,'Ctas Pagar'!$M:$M,'Fluxo de Caixa'!$BM$6,'Ctas Pagar'!$C:$C,'Fluxo de Caixa'!$A106)</f>
        <v>0</v>
      </c>
      <c r="BN106" s="71"/>
      <c r="BO106" s="71"/>
      <c r="BP106" s="71"/>
      <c r="BQ106" s="71"/>
      <c r="BR106" s="71"/>
    </row>
    <row r="107" spans="1:70">
      <c r="A107" s="29" t="str">
        <f>'Plano de Contas'!A120</f>
        <v>6.1.99 Outros investimentos em marketing</v>
      </c>
      <c r="B107" s="60">
        <f>SUMIFS('Ctas Pagar'!$G:$G,'Ctas Pagar'!$J:$J,'Fluxo de Caixa'!$B$6,'Ctas Pagar'!$C:$C,'Fluxo de Caixa'!$A107)</f>
        <v>1000</v>
      </c>
      <c r="C107" s="61">
        <f>SUMIFS('Ctas Pagar'!$G:$G,'Ctas Pagar'!$M:$M,'Fluxo de Caixa'!$C$6,'Ctas Pagar'!$C:$C,'Fluxo de Caixa'!$A107)</f>
        <v>1000</v>
      </c>
      <c r="D107" s="61">
        <f>SUMIFS('Ctas Pagar'!$G:$G,'Ctas Pagar'!$J:$J,'Fluxo de Caixa'!$D$6,'Ctas Pagar'!$C:$C,'Fluxo de Caixa'!$A107)</f>
        <v>0</v>
      </c>
      <c r="E107" s="61">
        <f>SUMIFS('Ctas Pagar'!$G:$G,'Ctas Pagar'!$M:$M,'Fluxo de Caixa'!$E$6,'Ctas Pagar'!$C:$C,'Fluxo de Caixa'!$A107)</f>
        <v>0</v>
      </c>
      <c r="F107" s="61">
        <f>SUMIFS('Ctas Pagar'!$G:$G,'Ctas Pagar'!$J:$J,'Fluxo de Caixa'!$F$6,'Ctas Pagar'!$C:$C,'Fluxo de Caixa'!$A107)</f>
        <v>0</v>
      </c>
      <c r="G107" s="61">
        <f>SUMIFS('Ctas Pagar'!$G:$G,'Ctas Pagar'!$M:$M,'Fluxo de Caixa'!$G$6,'Ctas Pagar'!$C:$C,'Fluxo de Caixa'!$A107)</f>
        <v>0</v>
      </c>
      <c r="H107" s="61">
        <f>SUMIFS('Ctas Pagar'!$G:$G,'Ctas Pagar'!$J:$J,'Fluxo de Caixa'!$H$6,'Ctas Pagar'!$C:$C,'Fluxo de Caixa'!$A107)</f>
        <v>0</v>
      </c>
      <c r="I107" s="61">
        <f>SUMIFS('Ctas Pagar'!$G:$G,'Ctas Pagar'!$M:$M,'Fluxo de Caixa'!$I$6,'Ctas Pagar'!$C:$C,'Fluxo de Caixa'!$A107)</f>
        <v>0</v>
      </c>
      <c r="J107" s="61">
        <f>SUMIFS('Ctas Pagar'!$G:$G,'Ctas Pagar'!$J:$J,'Fluxo de Caixa'!$J$6,'Ctas Pagar'!$C:$C,'Fluxo de Caixa'!$A107)</f>
        <v>0</v>
      </c>
      <c r="K107" s="61">
        <f>SUMIFS('Ctas Pagar'!$G:$G,'Ctas Pagar'!$M:$M,'Fluxo de Caixa'!$K$6,'Ctas Pagar'!$C:$C,'Fluxo de Caixa'!$A107)</f>
        <v>0</v>
      </c>
      <c r="L107" s="61">
        <f>SUMIFS('Ctas Pagar'!$G:$G,'Ctas Pagar'!$J:$J,'Fluxo de Caixa'!$L$6,'Ctas Pagar'!$C:$C,'Fluxo de Caixa'!$A107)</f>
        <v>0</v>
      </c>
      <c r="M107" s="61">
        <f>SUMIFS('Ctas Pagar'!$G:$G,'Ctas Pagar'!$M:$M,'Fluxo de Caixa'!$M$6,'Ctas Pagar'!$C:$C,'Fluxo de Caixa'!$A107)</f>
        <v>0</v>
      </c>
      <c r="N107" s="61">
        <f>SUMIFS('Ctas Pagar'!$G:$G,'Ctas Pagar'!$J:$J,'Fluxo de Caixa'!$N$6,'Ctas Pagar'!$C:$C,'Fluxo de Caixa'!$A107)</f>
        <v>0</v>
      </c>
      <c r="O107" s="61">
        <f>SUMIFS('Ctas Pagar'!$G:$G,'Ctas Pagar'!$M:$M,'Fluxo de Caixa'!$O$6,'Ctas Pagar'!$C:$C,'Fluxo de Caixa'!$A107)</f>
        <v>0</v>
      </c>
      <c r="P107" s="61">
        <f>SUMIFS('Ctas Pagar'!$G:$G,'Ctas Pagar'!$J:$J,'Fluxo de Caixa'!$P$6,'Ctas Pagar'!$C:$C,'Fluxo de Caixa'!$A107)</f>
        <v>0</v>
      </c>
      <c r="Q107" s="61">
        <f>SUMIFS('Ctas Pagar'!$G:$G,'Ctas Pagar'!$M:$M,'Fluxo de Caixa'!$Q$6,'Ctas Pagar'!$C:$C,'Fluxo de Caixa'!$A107)</f>
        <v>0</v>
      </c>
      <c r="R107" s="61">
        <f>SUMIFS('Ctas Pagar'!$G:$G,'Ctas Pagar'!$J:$J,'Fluxo de Caixa'!$R$6,'Ctas Pagar'!$C:$C,'Fluxo de Caixa'!$A107)</f>
        <v>0</v>
      </c>
      <c r="S107" s="61">
        <f>SUMIFS('Ctas Pagar'!$G:$G,'Ctas Pagar'!$M:$M,'Fluxo de Caixa'!$S$6,'Ctas Pagar'!$C:$C,'Fluxo de Caixa'!$A107)</f>
        <v>0</v>
      </c>
      <c r="T107" s="61">
        <f>SUMIFS('Ctas Pagar'!$G:$G,'Ctas Pagar'!$J:$J,'Fluxo de Caixa'!$T$6,'Ctas Pagar'!$C:$C,'Fluxo de Caixa'!$A107)</f>
        <v>0</v>
      </c>
      <c r="U107" s="61">
        <f>SUMIFS('Ctas Pagar'!$G:$G,'Ctas Pagar'!$M:$M,'Fluxo de Caixa'!$U$6,'Ctas Pagar'!$C:$C,'Fluxo de Caixa'!$A107)</f>
        <v>0</v>
      </c>
      <c r="V107" s="61">
        <f>SUMIFS('Ctas Pagar'!$G:$G,'Ctas Pagar'!$J:$J,'Fluxo de Caixa'!$V$6,'Ctas Pagar'!$C:$C,'Fluxo de Caixa'!$A107)</f>
        <v>0</v>
      </c>
      <c r="W107" s="61">
        <f>SUMIFS('Ctas Pagar'!$G:$G,'Ctas Pagar'!$M:$M,'Fluxo de Caixa'!$W$6,'Ctas Pagar'!$C:$C,'Fluxo de Caixa'!$A107)</f>
        <v>0</v>
      </c>
      <c r="X107" s="61">
        <f>SUMIFS('Ctas Pagar'!$G:$G,'Ctas Pagar'!$J:$J,'Fluxo de Caixa'!$X$6,'Ctas Pagar'!$C:$C,'Fluxo de Caixa'!$A107)</f>
        <v>0</v>
      </c>
      <c r="Y107" s="61">
        <f>SUMIFS('Ctas Pagar'!$G:$G,'Ctas Pagar'!$M:$M,'Fluxo de Caixa'!$Y$6,'Ctas Pagar'!$C:$C,'Fluxo de Caixa'!$A107)</f>
        <v>0</v>
      </c>
      <c r="Z107" s="61">
        <f>SUMIFS('Ctas Pagar'!$G:$G,'Ctas Pagar'!$J:$J,'Fluxo de Caixa'!$Z$6,'Ctas Pagar'!$C:$C,'Fluxo de Caixa'!$A107)</f>
        <v>0</v>
      </c>
      <c r="AA107" s="61">
        <f>SUMIFS('Ctas Pagar'!$G:$G,'Ctas Pagar'!$M:$M,'Fluxo de Caixa'!$AA$6,'Ctas Pagar'!$C:$C,'Fluxo de Caixa'!$A107)</f>
        <v>0</v>
      </c>
      <c r="AB107" s="61">
        <f>SUMIFS('Ctas Pagar'!$G:$G,'Ctas Pagar'!$J:$J,'Fluxo de Caixa'!$AB$6,'Ctas Pagar'!$C:$C,'Fluxo de Caixa'!$A107)</f>
        <v>0</v>
      </c>
      <c r="AC107" s="61">
        <f>SUMIFS('Ctas Pagar'!$G:$G,'Ctas Pagar'!$M:$M,'Fluxo de Caixa'!$AC$6,'Ctas Pagar'!$C:$C,'Fluxo de Caixa'!$A107)</f>
        <v>0</v>
      </c>
      <c r="AD107" s="61">
        <f>SUMIFS('Ctas Pagar'!$G:$G,'Ctas Pagar'!$J:$J,'Fluxo de Caixa'!$AD$6,'Ctas Pagar'!$C:$C,'Fluxo de Caixa'!$A107)</f>
        <v>0</v>
      </c>
      <c r="AE107" s="61">
        <f>SUMIFS('Ctas Pagar'!$G:$G,'Ctas Pagar'!$M:$M,'Fluxo de Caixa'!$AE$6,'Ctas Pagar'!$C:$C,'Fluxo de Caixa'!$A107)</f>
        <v>0</v>
      </c>
      <c r="AF107" s="61">
        <f>SUMIFS('Ctas Pagar'!$G:$G,'Ctas Pagar'!$J:$J,'Fluxo de Caixa'!$AF$6,'Ctas Pagar'!$C:$C,'Fluxo de Caixa'!$A107)</f>
        <v>0</v>
      </c>
      <c r="AG107" s="61">
        <f>SUMIFS('Ctas Pagar'!$G:$G,'Ctas Pagar'!$M:$M,'Fluxo de Caixa'!$AG$6,'Ctas Pagar'!$C:$C,'Fluxo de Caixa'!$A107)</f>
        <v>0</v>
      </c>
      <c r="AH107" s="61">
        <f>SUMIFS('Ctas Pagar'!$G:$G,'Ctas Pagar'!$J:$J,'Fluxo de Caixa'!$AH$6,'Ctas Pagar'!$C:$C,'Fluxo de Caixa'!$A107)</f>
        <v>0</v>
      </c>
      <c r="AI107" s="61">
        <f>SUMIFS('Ctas Pagar'!$G:$G,'Ctas Pagar'!$M:$M,'Fluxo de Caixa'!$AI$6,'Ctas Pagar'!$C:$C,'Fluxo de Caixa'!$A107)</f>
        <v>0</v>
      </c>
      <c r="AJ107" s="61">
        <f>SUMIFS('Ctas Pagar'!$G:$G,'Ctas Pagar'!$J:$J,'Fluxo de Caixa'!$AJ$6,'Ctas Pagar'!$C:$C,'Fluxo de Caixa'!$A107)</f>
        <v>0</v>
      </c>
      <c r="AK107" s="61">
        <f>SUMIFS('Ctas Pagar'!$G:$G,'Ctas Pagar'!$M:$M,'Fluxo de Caixa'!$AK$6,'Ctas Pagar'!$C:$C,'Fluxo de Caixa'!$A107)</f>
        <v>0</v>
      </c>
      <c r="AL107" s="61">
        <f>SUMIFS('Ctas Pagar'!$G:$G,'Ctas Pagar'!$J:$J,'Fluxo de Caixa'!$AL$6,'Ctas Pagar'!$C:$C,'Fluxo de Caixa'!$A107)</f>
        <v>0</v>
      </c>
      <c r="AM107" s="61">
        <f>SUMIFS('Ctas Pagar'!$G:$G,'Ctas Pagar'!$M:$M,'Fluxo de Caixa'!$AM$6,'Ctas Pagar'!$C:$C,'Fluxo de Caixa'!$A107)</f>
        <v>0</v>
      </c>
      <c r="AN107" s="61">
        <f>SUMIFS('Ctas Pagar'!$G:$G,'Ctas Pagar'!$J:$J,'Fluxo de Caixa'!$AN$6,'Ctas Pagar'!$C:$C,'Fluxo de Caixa'!$A107)</f>
        <v>0</v>
      </c>
      <c r="AO107" s="61">
        <f>SUMIFS('Ctas Pagar'!$G:$G,'Ctas Pagar'!$M:$M,'Fluxo de Caixa'!$AO$6,'Ctas Pagar'!$C:$C,'Fluxo de Caixa'!$A107)</f>
        <v>0</v>
      </c>
      <c r="AP107" s="61">
        <f>SUMIFS('Ctas Pagar'!$G:$G,'Ctas Pagar'!$J:$J,'Fluxo de Caixa'!$AP$6,'Ctas Pagar'!$C:$C,'Fluxo de Caixa'!$A107)</f>
        <v>0</v>
      </c>
      <c r="AQ107" s="61">
        <f>SUMIFS('Ctas Pagar'!$G:$G,'Ctas Pagar'!$M:$M,'Fluxo de Caixa'!$AQ$6,'Ctas Pagar'!$C:$C,'Fluxo de Caixa'!$A107)</f>
        <v>0</v>
      </c>
      <c r="AR107" s="61">
        <f>SUMIFS('Ctas Pagar'!$G:$G,'Ctas Pagar'!$J:$J,'Fluxo de Caixa'!$AR$6,'Ctas Pagar'!$C:$C,'Fluxo de Caixa'!$A107)</f>
        <v>0</v>
      </c>
      <c r="AS107" s="61">
        <f>SUMIFS('Ctas Pagar'!$G:$G,'Ctas Pagar'!$M:$M,'Fluxo de Caixa'!$AS$6,'Ctas Pagar'!$C:$C,'Fluxo de Caixa'!$A107)</f>
        <v>0</v>
      </c>
      <c r="AT107" s="61">
        <f>SUMIFS('Ctas Pagar'!$G:$G,'Ctas Pagar'!$J:$J,'Fluxo de Caixa'!$AT$6,'Ctas Pagar'!$C:$C,'Fluxo de Caixa'!$A107)</f>
        <v>0</v>
      </c>
      <c r="AU107" s="61">
        <f>SUMIFS('Ctas Pagar'!$G:$G,'Ctas Pagar'!$M:$M,'Fluxo de Caixa'!$AU$6,'Ctas Pagar'!$C:$C,'Fluxo de Caixa'!$A107)</f>
        <v>0</v>
      </c>
      <c r="AV107" s="61">
        <f>SUMIFS('Ctas Pagar'!$G:$G,'Ctas Pagar'!$J:$J,'Fluxo de Caixa'!$AV$6,'Ctas Pagar'!$C:$C,'Fluxo de Caixa'!$A107)</f>
        <v>0</v>
      </c>
      <c r="AW107" s="61">
        <f>SUMIFS('Ctas Pagar'!$G:$G,'Ctas Pagar'!$M:$M,'Fluxo de Caixa'!$AW$6,'Ctas Pagar'!$C:$C,'Fluxo de Caixa'!$A107)</f>
        <v>0</v>
      </c>
      <c r="AX107" s="61">
        <f>SUMIFS('Ctas Pagar'!$G:$G,'Ctas Pagar'!$J:$J,'Fluxo de Caixa'!$AX$6,'Ctas Pagar'!$C:$C,'Fluxo de Caixa'!$A107)</f>
        <v>0</v>
      </c>
      <c r="AY107" s="61">
        <f>SUMIFS('Ctas Pagar'!$G:$G,'Ctas Pagar'!$M:$M,'Fluxo de Caixa'!$AY$6,'Ctas Pagar'!$C:$C,'Fluxo de Caixa'!$A107)</f>
        <v>0</v>
      </c>
      <c r="AZ107" s="61">
        <f>SUMIFS('Ctas Pagar'!$G:$G,'Ctas Pagar'!$J:$J,'Fluxo de Caixa'!$AZ$6,'Ctas Pagar'!$C:$C,'Fluxo de Caixa'!$A107)</f>
        <v>0</v>
      </c>
      <c r="BA107" s="61">
        <f>SUMIFS('Ctas Pagar'!$G:$G,'Ctas Pagar'!$M:$M,'Fluxo de Caixa'!$BA$6,'Ctas Pagar'!$C:$C,'Fluxo de Caixa'!$A107)</f>
        <v>0</v>
      </c>
      <c r="BB107" s="61">
        <f>SUMIFS('Ctas Pagar'!$G:$G,'Ctas Pagar'!$J:$J,'Fluxo de Caixa'!$BB$6,'Ctas Pagar'!$C:$C,'Fluxo de Caixa'!$A107)</f>
        <v>0</v>
      </c>
      <c r="BC107" s="61">
        <f>SUMIFS('Ctas Pagar'!$G:$G,'Ctas Pagar'!$M:$M,'Fluxo de Caixa'!$BC$6,'Ctas Pagar'!$C:$C,'Fluxo de Caixa'!$A107)</f>
        <v>0</v>
      </c>
      <c r="BD107" s="61">
        <f>SUMIFS('Ctas Pagar'!$G:$G,'Ctas Pagar'!$J:$J,'Fluxo de Caixa'!$BD$6,'Ctas Pagar'!$C:$C,'Fluxo de Caixa'!$A107)</f>
        <v>0</v>
      </c>
      <c r="BE107" s="61">
        <f>SUMIFS('Ctas Pagar'!$G:$G,'Ctas Pagar'!$M:$M,'Fluxo de Caixa'!$BE$6,'Ctas Pagar'!$C:$C,'Fluxo de Caixa'!$A107)</f>
        <v>0</v>
      </c>
      <c r="BF107" s="61">
        <f>SUMIFS('Ctas Pagar'!$G:$G,'Ctas Pagar'!$J:$J,'Fluxo de Caixa'!$BF$6,'Ctas Pagar'!$C:$C,'Fluxo de Caixa'!$A107)</f>
        <v>0</v>
      </c>
      <c r="BG107" s="61">
        <f>SUMIFS('Ctas Pagar'!$G:$G,'Ctas Pagar'!$M:$M,'Fluxo de Caixa'!$BG$6,'Ctas Pagar'!$C:$C,'Fluxo de Caixa'!$A107)</f>
        <v>0</v>
      </c>
      <c r="BH107" s="61">
        <f>SUMIFS('Ctas Pagar'!$G:$G,'Ctas Pagar'!$J:$J,'Fluxo de Caixa'!$BH$6,'Ctas Pagar'!$C:$C,'Fluxo de Caixa'!$A107)</f>
        <v>0</v>
      </c>
      <c r="BI107" s="61">
        <f>SUMIFS('Ctas Pagar'!$G:$G,'Ctas Pagar'!$M:$M,'Fluxo de Caixa'!$BI$6,'Ctas Pagar'!$C:$C,'Fluxo de Caixa'!$A107)</f>
        <v>0</v>
      </c>
      <c r="BJ107" s="61">
        <f>SUMIFS('Ctas Pagar'!$G:$G,'Ctas Pagar'!$J:$J,'Fluxo de Caixa'!$BJ$6,'Ctas Pagar'!$C:$C,'Fluxo de Caixa'!$A107)</f>
        <v>0</v>
      </c>
      <c r="BK107" s="61">
        <f>SUMIFS('Ctas Pagar'!$G:$G,'Ctas Pagar'!$M:$M,'Fluxo de Caixa'!$BK$6,'Ctas Pagar'!$C:$C,'Fluxo de Caixa'!$A107)</f>
        <v>0</v>
      </c>
      <c r="BL107" s="61">
        <f>SUMIFS('Ctas Pagar'!$G:$G,'Ctas Pagar'!$J:$J,'Fluxo de Caixa'!$BL$6,'Ctas Pagar'!$C:$C,'Fluxo de Caixa'!$A107)</f>
        <v>0</v>
      </c>
      <c r="BM107" s="61">
        <f>SUMIFS('Ctas Pagar'!$G:$G,'Ctas Pagar'!$M:$M,'Fluxo de Caixa'!$BM$6,'Ctas Pagar'!$C:$C,'Fluxo de Caixa'!$A107)</f>
        <v>0</v>
      </c>
      <c r="BN107" s="71"/>
      <c r="BO107" s="71"/>
      <c r="BP107" s="71"/>
      <c r="BQ107" s="71"/>
      <c r="BR107" s="71"/>
    </row>
    <row r="108" spans="1:70">
      <c r="A108" s="29">
        <f>'Plano de Contas'!A121</f>
        <v>0</v>
      </c>
      <c r="B108" s="60">
        <f>SUMIFS('Ctas Pagar'!$G:$G,'Ctas Pagar'!$J:$J,'Fluxo de Caixa'!$B$6,'Ctas Pagar'!$C:$C,'Fluxo de Caixa'!$A108)</f>
        <v>0</v>
      </c>
      <c r="C108" s="61">
        <f>SUMIFS('Ctas Pagar'!$G:$G,'Ctas Pagar'!$M:$M,'Fluxo de Caixa'!$C$6,'Ctas Pagar'!$C:$C,'Fluxo de Caixa'!$A108)</f>
        <v>0</v>
      </c>
      <c r="D108" s="61">
        <f>SUMIFS('Ctas Pagar'!$G:$G,'Ctas Pagar'!$J:$J,'Fluxo de Caixa'!$D$6,'Ctas Pagar'!$C:$C,'Fluxo de Caixa'!$A108)</f>
        <v>0</v>
      </c>
      <c r="E108" s="61">
        <f>SUMIFS('Ctas Pagar'!$G:$G,'Ctas Pagar'!$M:$M,'Fluxo de Caixa'!$E$6,'Ctas Pagar'!$C:$C,'Fluxo de Caixa'!$A108)</f>
        <v>0</v>
      </c>
      <c r="F108" s="61">
        <f>SUMIFS('Ctas Pagar'!$G:$G,'Ctas Pagar'!$J:$J,'Fluxo de Caixa'!$F$6,'Ctas Pagar'!$C:$C,'Fluxo de Caixa'!$A108)</f>
        <v>0</v>
      </c>
      <c r="G108" s="61">
        <f>SUMIFS('Ctas Pagar'!$G:$G,'Ctas Pagar'!$M:$M,'Fluxo de Caixa'!$G$6,'Ctas Pagar'!$C:$C,'Fluxo de Caixa'!$A108)</f>
        <v>0</v>
      </c>
      <c r="H108" s="61">
        <f>SUMIFS('Ctas Pagar'!$G:$G,'Ctas Pagar'!$J:$J,'Fluxo de Caixa'!$H$6,'Ctas Pagar'!$C:$C,'Fluxo de Caixa'!$A108)</f>
        <v>0</v>
      </c>
      <c r="I108" s="61">
        <f>SUMIFS('Ctas Pagar'!$G:$G,'Ctas Pagar'!$M:$M,'Fluxo de Caixa'!$I$6,'Ctas Pagar'!$C:$C,'Fluxo de Caixa'!$A108)</f>
        <v>0</v>
      </c>
      <c r="J108" s="61">
        <f>SUMIFS('Ctas Pagar'!$G:$G,'Ctas Pagar'!$J:$J,'Fluxo de Caixa'!$J$6,'Ctas Pagar'!$C:$C,'Fluxo de Caixa'!$A108)</f>
        <v>0</v>
      </c>
      <c r="K108" s="61">
        <f>SUMIFS('Ctas Pagar'!$G:$G,'Ctas Pagar'!$M:$M,'Fluxo de Caixa'!$K$6,'Ctas Pagar'!$C:$C,'Fluxo de Caixa'!$A108)</f>
        <v>0</v>
      </c>
      <c r="L108" s="61">
        <f>SUMIFS('Ctas Pagar'!$G:$G,'Ctas Pagar'!$J:$J,'Fluxo de Caixa'!$L$6,'Ctas Pagar'!$C:$C,'Fluxo de Caixa'!$A108)</f>
        <v>0</v>
      </c>
      <c r="M108" s="61">
        <f>SUMIFS('Ctas Pagar'!$G:$G,'Ctas Pagar'!$M:$M,'Fluxo de Caixa'!$M$6,'Ctas Pagar'!$C:$C,'Fluxo de Caixa'!$A108)</f>
        <v>0</v>
      </c>
      <c r="N108" s="61">
        <f>SUMIFS('Ctas Pagar'!$G:$G,'Ctas Pagar'!$J:$J,'Fluxo de Caixa'!$N$6,'Ctas Pagar'!$C:$C,'Fluxo de Caixa'!$A108)</f>
        <v>0</v>
      </c>
      <c r="O108" s="61">
        <f>SUMIFS('Ctas Pagar'!$G:$G,'Ctas Pagar'!$M:$M,'Fluxo de Caixa'!$O$6,'Ctas Pagar'!$C:$C,'Fluxo de Caixa'!$A108)</f>
        <v>0</v>
      </c>
      <c r="P108" s="61">
        <f>SUMIFS('Ctas Pagar'!$G:$G,'Ctas Pagar'!$J:$J,'Fluxo de Caixa'!$P$6,'Ctas Pagar'!$C:$C,'Fluxo de Caixa'!$A108)</f>
        <v>0</v>
      </c>
      <c r="Q108" s="61">
        <f>SUMIFS('Ctas Pagar'!$G:$G,'Ctas Pagar'!$M:$M,'Fluxo de Caixa'!$Q$6,'Ctas Pagar'!$C:$C,'Fluxo de Caixa'!$A108)</f>
        <v>0</v>
      </c>
      <c r="R108" s="61">
        <f>SUMIFS('Ctas Pagar'!$G:$G,'Ctas Pagar'!$J:$J,'Fluxo de Caixa'!$R$6,'Ctas Pagar'!$C:$C,'Fluxo de Caixa'!$A108)</f>
        <v>0</v>
      </c>
      <c r="S108" s="61">
        <f>SUMIFS('Ctas Pagar'!$G:$G,'Ctas Pagar'!$M:$M,'Fluxo de Caixa'!$S$6,'Ctas Pagar'!$C:$C,'Fluxo de Caixa'!$A108)</f>
        <v>0</v>
      </c>
      <c r="T108" s="61">
        <f>SUMIFS('Ctas Pagar'!$G:$G,'Ctas Pagar'!$J:$J,'Fluxo de Caixa'!$T$6,'Ctas Pagar'!$C:$C,'Fluxo de Caixa'!$A108)</f>
        <v>0</v>
      </c>
      <c r="U108" s="61">
        <f>SUMIFS('Ctas Pagar'!$G:$G,'Ctas Pagar'!$M:$M,'Fluxo de Caixa'!$U$6,'Ctas Pagar'!$C:$C,'Fluxo de Caixa'!$A108)</f>
        <v>0</v>
      </c>
      <c r="V108" s="61">
        <f>SUMIFS('Ctas Pagar'!$G:$G,'Ctas Pagar'!$J:$J,'Fluxo de Caixa'!$V$6,'Ctas Pagar'!$C:$C,'Fluxo de Caixa'!$A108)</f>
        <v>0</v>
      </c>
      <c r="W108" s="61">
        <f>SUMIFS('Ctas Pagar'!$G:$G,'Ctas Pagar'!$M:$M,'Fluxo de Caixa'!$W$6,'Ctas Pagar'!$C:$C,'Fluxo de Caixa'!$A108)</f>
        <v>0</v>
      </c>
      <c r="X108" s="61">
        <f>SUMIFS('Ctas Pagar'!$G:$G,'Ctas Pagar'!$J:$J,'Fluxo de Caixa'!$X$6,'Ctas Pagar'!$C:$C,'Fluxo de Caixa'!$A108)</f>
        <v>0</v>
      </c>
      <c r="Y108" s="61">
        <f>SUMIFS('Ctas Pagar'!$G:$G,'Ctas Pagar'!$M:$M,'Fluxo de Caixa'!$Y$6,'Ctas Pagar'!$C:$C,'Fluxo de Caixa'!$A108)</f>
        <v>0</v>
      </c>
      <c r="Z108" s="61">
        <f>SUMIFS('Ctas Pagar'!$G:$G,'Ctas Pagar'!$J:$J,'Fluxo de Caixa'!$Z$6,'Ctas Pagar'!$C:$C,'Fluxo de Caixa'!$A108)</f>
        <v>0</v>
      </c>
      <c r="AA108" s="61">
        <f>SUMIFS('Ctas Pagar'!$G:$G,'Ctas Pagar'!$M:$M,'Fluxo de Caixa'!$AA$6,'Ctas Pagar'!$C:$C,'Fluxo de Caixa'!$A108)</f>
        <v>0</v>
      </c>
      <c r="AB108" s="61">
        <f>SUMIFS('Ctas Pagar'!$G:$G,'Ctas Pagar'!$J:$J,'Fluxo de Caixa'!$AB$6,'Ctas Pagar'!$C:$C,'Fluxo de Caixa'!$A108)</f>
        <v>0</v>
      </c>
      <c r="AC108" s="61">
        <f>SUMIFS('Ctas Pagar'!$G:$G,'Ctas Pagar'!$M:$M,'Fluxo de Caixa'!$AC$6,'Ctas Pagar'!$C:$C,'Fluxo de Caixa'!$A108)</f>
        <v>0</v>
      </c>
      <c r="AD108" s="61">
        <f>SUMIFS('Ctas Pagar'!$G:$G,'Ctas Pagar'!$J:$J,'Fluxo de Caixa'!$AD$6,'Ctas Pagar'!$C:$C,'Fluxo de Caixa'!$A108)</f>
        <v>0</v>
      </c>
      <c r="AE108" s="61">
        <f>SUMIFS('Ctas Pagar'!$G:$G,'Ctas Pagar'!$M:$M,'Fluxo de Caixa'!$AE$6,'Ctas Pagar'!$C:$C,'Fluxo de Caixa'!$A108)</f>
        <v>0</v>
      </c>
      <c r="AF108" s="61">
        <f>SUMIFS('Ctas Pagar'!$G:$G,'Ctas Pagar'!$J:$J,'Fluxo de Caixa'!$AF$6,'Ctas Pagar'!$C:$C,'Fluxo de Caixa'!$A108)</f>
        <v>0</v>
      </c>
      <c r="AG108" s="61">
        <f>SUMIFS('Ctas Pagar'!$G:$G,'Ctas Pagar'!$M:$M,'Fluxo de Caixa'!$AG$6,'Ctas Pagar'!$C:$C,'Fluxo de Caixa'!$A108)</f>
        <v>0</v>
      </c>
      <c r="AH108" s="61">
        <f>SUMIFS('Ctas Pagar'!$G:$G,'Ctas Pagar'!$J:$J,'Fluxo de Caixa'!$AH$6,'Ctas Pagar'!$C:$C,'Fluxo de Caixa'!$A108)</f>
        <v>0</v>
      </c>
      <c r="AI108" s="61">
        <f>SUMIFS('Ctas Pagar'!$G:$G,'Ctas Pagar'!$M:$M,'Fluxo de Caixa'!$AI$6,'Ctas Pagar'!$C:$C,'Fluxo de Caixa'!$A108)</f>
        <v>0</v>
      </c>
      <c r="AJ108" s="61">
        <f>SUMIFS('Ctas Pagar'!$G:$G,'Ctas Pagar'!$J:$J,'Fluxo de Caixa'!$AJ$6,'Ctas Pagar'!$C:$C,'Fluxo de Caixa'!$A108)</f>
        <v>0</v>
      </c>
      <c r="AK108" s="61">
        <f>SUMIFS('Ctas Pagar'!$G:$G,'Ctas Pagar'!$M:$M,'Fluxo de Caixa'!$AK$6,'Ctas Pagar'!$C:$C,'Fluxo de Caixa'!$A108)</f>
        <v>0</v>
      </c>
      <c r="AL108" s="61">
        <f>SUMIFS('Ctas Pagar'!$G:$G,'Ctas Pagar'!$J:$J,'Fluxo de Caixa'!$AL$6,'Ctas Pagar'!$C:$C,'Fluxo de Caixa'!$A108)</f>
        <v>0</v>
      </c>
      <c r="AM108" s="61">
        <f>SUMIFS('Ctas Pagar'!$G:$G,'Ctas Pagar'!$M:$M,'Fluxo de Caixa'!$AM$6,'Ctas Pagar'!$C:$C,'Fluxo de Caixa'!$A108)</f>
        <v>0</v>
      </c>
      <c r="AN108" s="61">
        <f>SUMIFS('Ctas Pagar'!$G:$G,'Ctas Pagar'!$J:$J,'Fluxo de Caixa'!$AN$6,'Ctas Pagar'!$C:$C,'Fluxo de Caixa'!$A108)</f>
        <v>0</v>
      </c>
      <c r="AO108" s="61">
        <f>SUMIFS('Ctas Pagar'!$G:$G,'Ctas Pagar'!$M:$M,'Fluxo de Caixa'!$AO$6,'Ctas Pagar'!$C:$C,'Fluxo de Caixa'!$A108)</f>
        <v>0</v>
      </c>
      <c r="AP108" s="61">
        <f>SUMIFS('Ctas Pagar'!$G:$G,'Ctas Pagar'!$J:$J,'Fluxo de Caixa'!$AP$6,'Ctas Pagar'!$C:$C,'Fluxo de Caixa'!$A108)</f>
        <v>0</v>
      </c>
      <c r="AQ108" s="61">
        <f>SUMIFS('Ctas Pagar'!$G:$G,'Ctas Pagar'!$M:$M,'Fluxo de Caixa'!$AQ$6,'Ctas Pagar'!$C:$C,'Fluxo de Caixa'!$A108)</f>
        <v>0</v>
      </c>
      <c r="AR108" s="61">
        <f>SUMIFS('Ctas Pagar'!$G:$G,'Ctas Pagar'!$J:$J,'Fluxo de Caixa'!$AR$6,'Ctas Pagar'!$C:$C,'Fluxo de Caixa'!$A108)</f>
        <v>0</v>
      </c>
      <c r="AS108" s="61">
        <f>SUMIFS('Ctas Pagar'!$G:$G,'Ctas Pagar'!$M:$M,'Fluxo de Caixa'!$AS$6,'Ctas Pagar'!$C:$C,'Fluxo de Caixa'!$A108)</f>
        <v>0</v>
      </c>
      <c r="AT108" s="61">
        <f>SUMIFS('Ctas Pagar'!$G:$G,'Ctas Pagar'!$J:$J,'Fluxo de Caixa'!$AT$6,'Ctas Pagar'!$C:$C,'Fluxo de Caixa'!$A108)</f>
        <v>0</v>
      </c>
      <c r="AU108" s="61">
        <f>SUMIFS('Ctas Pagar'!$G:$G,'Ctas Pagar'!$M:$M,'Fluxo de Caixa'!$AU$6,'Ctas Pagar'!$C:$C,'Fluxo de Caixa'!$A108)</f>
        <v>0</v>
      </c>
      <c r="AV108" s="61">
        <f>SUMIFS('Ctas Pagar'!$G:$G,'Ctas Pagar'!$J:$J,'Fluxo de Caixa'!$AV$6,'Ctas Pagar'!$C:$C,'Fluxo de Caixa'!$A108)</f>
        <v>0</v>
      </c>
      <c r="AW108" s="61">
        <f>SUMIFS('Ctas Pagar'!$G:$G,'Ctas Pagar'!$M:$M,'Fluxo de Caixa'!$AW$6,'Ctas Pagar'!$C:$C,'Fluxo de Caixa'!$A108)</f>
        <v>0</v>
      </c>
      <c r="AX108" s="61">
        <f>SUMIFS('Ctas Pagar'!$G:$G,'Ctas Pagar'!$J:$J,'Fluxo de Caixa'!$AX$6,'Ctas Pagar'!$C:$C,'Fluxo de Caixa'!$A108)</f>
        <v>0</v>
      </c>
      <c r="AY108" s="61">
        <f>SUMIFS('Ctas Pagar'!$G:$G,'Ctas Pagar'!$M:$M,'Fluxo de Caixa'!$AY$6,'Ctas Pagar'!$C:$C,'Fluxo de Caixa'!$A108)</f>
        <v>0</v>
      </c>
      <c r="AZ108" s="61">
        <f>SUMIFS('Ctas Pagar'!$G:$G,'Ctas Pagar'!$J:$J,'Fluxo de Caixa'!$AZ$6,'Ctas Pagar'!$C:$C,'Fluxo de Caixa'!$A108)</f>
        <v>0</v>
      </c>
      <c r="BA108" s="61">
        <f>SUMIFS('Ctas Pagar'!$G:$G,'Ctas Pagar'!$M:$M,'Fluxo de Caixa'!$BA$6,'Ctas Pagar'!$C:$C,'Fluxo de Caixa'!$A108)</f>
        <v>0</v>
      </c>
      <c r="BB108" s="61">
        <f>SUMIFS('Ctas Pagar'!$G:$G,'Ctas Pagar'!$J:$J,'Fluxo de Caixa'!$BB$6,'Ctas Pagar'!$C:$C,'Fluxo de Caixa'!$A108)</f>
        <v>0</v>
      </c>
      <c r="BC108" s="61">
        <f>SUMIFS('Ctas Pagar'!$G:$G,'Ctas Pagar'!$M:$M,'Fluxo de Caixa'!$BC$6,'Ctas Pagar'!$C:$C,'Fluxo de Caixa'!$A108)</f>
        <v>0</v>
      </c>
      <c r="BD108" s="61">
        <f>SUMIFS('Ctas Pagar'!$G:$G,'Ctas Pagar'!$J:$J,'Fluxo de Caixa'!$BD$6,'Ctas Pagar'!$C:$C,'Fluxo de Caixa'!$A108)</f>
        <v>0</v>
      </c>
      <c r="BE108" s="61">
        <f>SUMIFS('Ctas Pagar'!$G:$G,'Ctas Pagar'!$M:$M,'Fluxo de Caixa'!$BE$6,'Ctas Pagar'!$C:$C,'Fluxo de Caixa'!$A108)</f>
        <v>0</v>
      </c>
      <c r="BF108" s="61">
        <f>SUMIFS('Ctas Pagar'!$G:$G,'Ctas Pagar'!$J:$J,'Fluxo de Caixa'!$BF$6,'Ctas Pagar'!$C:$C,'Fluxo de Caixa'!$A108)</f>
        <v>0</v>
      </c>
      <c r="BG108" s="61">
        <f>SUMIFS('Ctas Pagar'!$G:$G,'Ctas Pagar'!$M:$M,'Fluxo de Caixa'!$BG$6,'Ctas Pagar'!$C:$C,'Fluxo de Caixa'!$A108)</f>
        <v>0</v>
      </c>
      <c r="BH108" s="61">
        <f>SUMIFS('Ctas Pagar'!$G:$G,'Ctas Pagar'!$J:$J,'Fluxo de Caixa'!$BH$6,'Ctas Pagar'!$C:$C,'Fluxo de Caixa'!$A108)</f>
        <v>0</v>
      </c>
      <c r="BI108" s="61">
        <f>SUMIFS('Ctas Pagar'!$G:$G,'Ctas Pagar'!$M:$M,'Fluxo de Caixa'!$BI$6,'Ctas Pagar'!$C:$C,'Fluxo de Caixa'!$A108)</f>
        <v>0</v>
      </c>
      <c r="BJ108" s="61">
        <f>SUMIFS('Ctas Pagar'!$G:$G,'Ctas Pagar'!$J:$J,'Fluxo de Caixa'!$BJ$6,'Ctas Pagar'!$C:$C,'Fluxo de Caixa'!$A108)</f>
        <v>0</v>
      </c>
      <c r="BK108" s="61">
        <f>SUMIFS('Ctas Pagar'!$G:$G,'Ctas Pagar'!$M:$M,'Fluxo de Caixa'!$BK$6,'Ctas Pagar'!$C:$C,'Fluxo de Caixa'!$A108)</f>
        <v>0</v>
      </c>
      <c r="BL108" s="61">
        <f>SUMIFS('Ctas Pagar'!$G:$G,'Ctas Pagar'!$J:$J,'Fluxo de Caixa'!$BL$6,'Ctas Pagar'!$C:$C,'Fluxo de Caixa'!$A108)</f>
        <v>0</v>
      </c>
      <c r="BM108" s="61">
        <f>SUMIFS('Ctas Pagar'!$G:$G,'Ctas Pagar'!$M:$M,'Fluxo de Caixa'!$BM$6,'Ctas Pagar'!$C:$C,'Fluxo de Caixa'!$A108)</f>
        <v>0</v>
      </c>
      <c r="BN108" s="71"/>
      <c r="BO108" s="71"/>
      <c r="BP108" s="71"/>
      <c r="BQ108" s="71"/>
      <c r="BR108" s="71"/>
    </row>
    <row r="109" spans="1:70">
      <c r="A109" s="29" t="str">
        <f>'Plano de Contas'!A123</f>
        <v>6.2.1 Compra de Equipamentos de Informárica</v>
      </c>
      <c r="B109" s="60">
        <f>SUMIFS('Ctas Pagar'!$G:$G,'Ctas Pagar'!$J:$J,'Fluxo de Caixa'!$B$6,'Ctas Pagar'!$C:$C,'Fluxo de Caixa'!$A109)</f>
        <v>1000</v>
      </c>
      <c r="C109" s="61">
        <f>SUMIFS('Ctas Pagar'!$G:$G,'Ctas Pagar'!$M:$M,'Fluxo de Caixa'!$C$6,'Ctas Pagar'!$C:$C,'Fluxo de Caixa'!$A109)</f>
        <v>1000</v>
      </c>
      <c r="D109" s="61">
        <f>SUMIFS('Ctas Pagar'!$G:$G,'Ctas Pagar'!$J:$J,'Fluxo de Caixa'!$D$6,'Ctas Pagar'!$C:$C,'Fluxo de Caixa'!$A109)</f>
        <v>0</v>
      </c>
      <c r="E109" s="61">
        <f>SUMIFS('Ctas Pagar'!$G:$G,'Ctas Pagar'!$M:$M,'Fluxo de Caixa'!$E$6,'Ctas Pagar'!$C:$C,'Fluxo de Caixa'!$A109)</f>
        <v>0</v>
      </c>
      <c r="F109" s="61">
        <f>SUMIFS('Ctas Pagar'!$G:$G,'Ctas Pagar'!$J:$J,'Fluxo de Caixa'!$F$6,'Ctas Pagar'!$C:$C,'Fluxo de Caixa'!$A109)</f>
        <v>0</v>
      </c>
      <c r="G109" s="61">
        <f>SUMIFS('Ctas Pagar'!$G:$G,'Ctas Pagar'!$M:$M,'Fluxo de Caixa'!$G$6,'Ctas Pagar'!$C:$C,'Fluxo de Caixa'!$A109)</f>
        <v>0</v>
      </c>
      <c r="H109" s="61">
        <f>SUMIFS('Ctas Pagar'!$G:$G,'Ctas Pagar'!$J:$J,'Fluxo de Caixa'!$H$6,'Ctas Pagar'!$C:$C,'Fluxo de Caixa'!$A109)</f>
        <v>0</v>
      </c>
      <c r="I109" s="61">
        <f>SUMIFS('Ctas Pagar'!$G:$G,'Ctas Pagar'!$M:$M,'Fluxo de Caixa'!$I$6,'Ctas Pagar'!$C:$C,'Fluxo de Caixa'!$A109)</f>
        <v>0</v>
      </c>
      <c r="J109" s="61">
        <f>SUMIFS('Ctas Pagar'!$G:$G,'Ctas Pagar'!$J:$J,'Fluxo de Caixa'!$J$6,'Ctas Pagar'!$C:$C,'Fluxo de Caixa'!$A109)</f>
        <v>0</v>
      </c>
      <c r="K109" s="61">
        <f>SUMIFS('Ctas Pagar'!$G:$G,'Ctas Pagar'!$M:$M,'Fluxo de Caixa'!$K$6,'Ctas Pagar'!$C:$C,'Fluxo de Caixa'!$A109)</f>
        <v>0</v>
      </c>
      <c r="L109" s="61">
        <f>SUMIFS('Ctas Pagar'!$G:$G,'Ctas Pagar'!$J:$J,'Fluxo de Caixa'!$L$6,'Ctas Pagar'!$C:$C,'Fluxo de Caixa'!$A109)</f>
        <v>0</v>
      </c>
      <c r="M109" s="61">
        <f>SUMIFS('Ctas Pagar'!$G:$G,'Ctas Pagar'!$M:$M,'Fluxo de Caixa'!$M$6,'Ctas Pagar'!$C:$C,'Fluxo de Caixa'!$A109)</f>
        <v>0</v>
      </c>
      <c r="N109" s="61">
        <f>SUMIFS('Ctas Pagar'!$G:$G,'Ctas Pagar'!$J:$J,'Fluxo de Caixa'!$N$6,'Ctas Pagar'!$C:$C,'Fluxo de Caixa'!$A109)</f>
        <v>0</v>
      </c>
      <c r="O109" s="61">
        <f>SUMIFS('Ctas Pagar'!$G:$G,'Ctas Pagar'!$M:$M,'Fluxo de Caixa'!$O$6,'Ctas Pagar'!$C:$C,'Fluxo de Caixa'!$A109)</f>
        <v>0</v>
      </c>
      <c r="P109" s="61">
        <f>SUMIFS('Ctas Pagar'!$G:$G,'Ctas Pagar'!$J:$J,'Fluxo de Caixa'!$P$6,'Ctas Pagar'!$C:$C,'Fluxo de Caixa'!$A109)</f>
        <v>0</v>
      </c>
      <c r="Q109" s="61">
        <f>SUMIFS('Ctas Pagar'!$G:$G,'Ctas Pagar'!$M:$M,'Fluxo de Caixa'!$Q$6,'Ctas Pagar'!$C:$C,'Fluxo de Caixa'!$A109)</f>
        <v>0</v>
      </c>
      <c r="R109" s="61">
        <f>SUMIFS('Ctas Pagar'!$G:$G,'Ctas Pagar'!$J:$J,'Fluxo de Caixa'!$R$6,'Ctas Pagar'!$C:$C,'Fluxo de Caixa'!$A109)</f>
        <v>0</v>
      </c>
      <c r="S109" s="61">
        <f>SUMIFS('Ctas Pagar'!$G:$G,'Ctas Pagar'!$M:$M,'Fluxo de Caixa'!$S$6,'Ctas Pagar'!$C:$C,'Fluxo de Caixa'!$A109)</f>
        <v>0</v>
      </c>
      <c r="T109" s="61">
        <f>SUMIFS('Ctas Pagar'!$G:$G,'Ctas Pagar'!$J:$J,'Fluxo de Caixa'!$T$6,'Ctas Pagar'!$C:$C,'Fluxo de Caixa'!$A109)</f>
        <v>0</v>
      </c>
      <c r="U109" s="61">
        <f>SUMIFS('Ctas Pagar'!$G:$G,'Ctas Pagar'!$M:$M,'Fluxo de Caixa'!$U$6,'Ctas Pagar'!$C:$C,'Fluxo de Caixa'!$A109)</f>
        <v>0</v>
      </c>
      <c r="V109" s="61">
        <f>SUMIFS('Ctas Pagar'!$G:$G,'Ctas Pagar'!$J:$J,'Fluxo de Caixa'!$V$6,'Ctas Pagar'!$C:$C,'Fluxo de Caixa'!$A109)</f>
        <v>0</v>
      </c>
      <c r="W109" s="61">
        <f>SUMIFS('Ctas Pagar'!$G:$G,'Ctas Pagar'!$M:$M,'Fluxo de Caixa'!$W$6,'Ctas Pagar'!$C:$C,'Fluxo de Caixa'!$A109)</f>
        <v>0</v>
      </c>
      <c r="X109" s="61">
        <f>SUMIFS('Ctas Pagar'!$G:$G,'Ctas Pagar'!$J:$J,'Fluxo de Caixa'!$X$6,'Ctas Pagar'!$C:$C,'Fluxo de Caixa'!$A109)</f>
        <v>0</v>
      </c>
      <c r="Y109" s="61">
        <f>SUMIFS('Ctas Pagar'!$G:$G,'Ctas Pagar'!$M:$M,'Fluxo de Caixa'!$Y$6,'Ctas Pagar'!$C:$C,'Fluxo de Caixa'!$A109)</f>
        <v>0</v>
      </c>
      <c r="Z109" s="61">
        <f>SUMIFS('Ctas Pagar'!$G:$G,'Ctas Pagar'!$J:$J,'Fluxo de Caixa'!$Z$6,'Ctas Pagar'!$C:$C,'Fluxo de Caixa'!$A109)</f>
        <v>0</v>
      </c>
      <c r="AA109" s="61">
        <f>SUMIFS('Ctas Pagar'!$G:$G,'Ctas Pagar'!$M:$M,'Fluxo de Caixa'!$AA$6,'Ctas Pagar'!$C:$C,'Fluxo de Caixa'!$A109)</f>
        <v>0</v>
      </c>
      <c r="AB109" s="61">
        <f>SUMIFS('Ctas Pagar'!$G:$G,'Ctas Pagar'!$J:$J,'Fluxo de Caixa'!$AB$6,'Ctas Pagar'!$C:$C,'Fluxo de Caixa'!$A109)</f>
        <v>0</v>
      </c>
      <c r="AC109" s="61">
        <f>SUMIFS('Ctas Pagar'!$G:$G,'Ctas Pagar'!$M:$M,'Fluxo de Caixa'!$AC$6,'Ctas Pagar'!$C:$C,'Fluxo de Caixa'!$A109)</f>
        <v>0</v>
      </c>
      <c r="AD109" s="61">
        <f>SUMIFS('Ctas Pagar'!$G:$G,'Ctas Pagar'!$J:$J,'Fluxo de Caixa'!$AD$6,'Ctas Pagar'!$C:$C,'Fluxo de Caixa'!$A109)</f>
        <v>0</v>
      </c>
      <c r="AE109" s="61">
        <f>SUMIFS('Ctas Pagar'!$G:$G,'Ctas Pagar'!$M:$M,'Fluxo de Caixa'!$AE$6,'Ctas Pagar'!$C:$C,'Fluxo de Caixa'!$A109)</f>
        <v>0</v>
      </c>
      <c r="AF109" s="61">
        <f>SUMIFS('Ctas Pagar'!$G:$G,'Ctas Pagar'!$J:$J,'Fluxo de Caixa'!$AF$6,'Ctas Pagar'!$C:$C,'Fluxo de Caixa'!$A109)</f>
        <v>0</v>
      </c>
      <c r="AG109" s="61">
        <f>SUMIFS('Ctas Pagar'!$G:$G,'Ctas Pagar'!$M:$M,'Fluxo de Caixa'!$AG$6,'Ctas Pagar'!$C:$C,'Fluxo de Caixa'!$A109)</f>
        <v>0</v>
      </c>
      <c r="AH109" s="61">
        <f>SUMIFS('Ctas Pagar'!$G:$G,'Ctas Pagar'!$J:$J,'Fluxo de Caixa'!$AH$6,'Ctas Pagar'!$C:$C,'Fluxo de Caixa'!$A109)</f>
        <v>0</v>
      </c>
      <c r="AI109" s="61">
        <f>SUMIFS('Ctas Pagar'!$G:$G,'Ctas Pagar'!$M:$M,'Fluxo de Caixa'!$AI$6,'Ctas Pagar'!$C:$C,'Fluxo de Caixa'!$A109)</f>
        <v>0</v>
      </c>
      <c r="AJ109" s="61">
        <f>SUMIFS('Ctas Pagar'!$G:$G,'Ctas Pagar'!$J:$J,'Fluxo de Caixa'!$AJ$6,'Ctas Pagar'!$C:$C,'Fluxo de Caixa'!$A109)</f>
        <v>0</v>
      </c>
      <c r="AK109" s="61">
        <f>SUMIFS('Ctas Pagar'!$G:$G,'Ctas Pagar'!$M:$M,'Fluxo de Caixa'!$AK$6,'Ctas Pagar'!$C:$C,'Fluxo de Caixa'!$A109)</f>
        <v>0</v>
      </c>
      <c r="AL109" s="61">
        <f>SUMIFS('Ctas Pagar'!$G:$G,'Ctas Pagar'!$J:$J,'Fluxo de Caixa'!$AL$6,'Ctas Pagar'!$C:$C,'Fluxo de Caixa'!$A109)</f>
        <v>0</v>
      </c>
      <c r="AM109" s="61">
        <f>SUMIFS('Ctas Pagar'!$G:$G,'Ctas Pagar'!$M:$M,'Fluxo de Caixa'!$AM$6,'Ctas Pagar'!$C:$C,'Fluxo de Caixa'!$A109)</f>
        <v>0</v>
      </c>
      <c r="AN109" s="61">
        <f>SUMIFS('Ctas Pagar'!$G:$G,'Ctas Pagar'!$J:$J,'Fluxo de Caixa'!$AN$6,'Ctas Pagar'!$C:$C,'Fluxo de Caixa'!$A109)</f>
        <v>0</v>
      </c>
      <c r="AO109" s="61">
        <f>SUMIFS('Ctas Pagar'!$G:$G,'Ctas Pagar'!$M:$M,'Fluxo de Caixa'!$AO$6,'Ctas Pagar'!$C:$C,'Fluxo de Caixa'!$A109)</f>
        <v>0</v>
      </c>
      <c r="AP109" s="61">
        <f>SUMIFS('Ctas Pagar'!$G:$G,'Ctas Pagar'!$J:$J,'Fluxo de Caixa'!$AP$6,'Ctas Pagar'!$C:$C,'Fluxo de Caixa'!$A109)</f>
        <v>0</v>
      </c>
      <c r="AQ109" s="61">
        <f>SUMIFS('Ctas Pagar'!$G:$G,'Ctas Pagar'!$M:$M,'Fluxo de Caixa'!$AQ$6,'Ctas Pagar'!$C:$C,'Fluxo de Caixa'!$A109)</f>
        <v>0</v>
      </c>
      <c r="AR109" s="61">
        <f>SUMIFS('Ctas Pagar'!$G:$G,'Ctas Pagar'!$J:$J,'Fluxo de Caixa'!$AR$6,'Ctas Pagar'!$C:$C,'Fluxo de Caixa'!$A109)</f>
        <v>0</v>
      </c>
      <c r="AS109" s="61">
        <f>SUMIFS('Ctas Pagar'!$G:$G,'Ctas Pagar'!$M:$M,'Fluxo de Caixa'!$AS$6,'Ctas Pagar'!$C:$C,'Fluxo de Caixa'!$A109)</f>
        <v>0</v>
      </c>
      <c r="AT109" s="61">
        <f>SUMIFS('Ctas Pagar'!$G:$G,'Ctas Pagar'!$J:$J,'Fluxo de Caixa'!$AT$6,'Ctas Pagar'!$C:$C,'Fluxo de Caixa'!$A109)</f>
        <v>0</v>
      </c>
      <c r="AU109" s="61">
        <f>SUMIFS('Ctas Pagar'!$G:$G,'Ctas Pagar'!$M:$M,'Fluxo de Caixa'!$AU$6,'Ctas Pagar'!$C:$C,'Fluxo de Caixa'!$A109)</f>
        <v>0</v>
      </c>
      <c r="AV109" s="61">
        <f>SUMIFS('Ctas Pagar'!$G:$G,'Ctas Pagar'!$J:$J,'Fluxo de Caixa'!$AV$6,'Ctas Pagar'!$C:$C,'Fluxo de Caixa'!$A109)</f>
        <v>0</v>
      </c>
      <c r="AW109" s="61">
        <f>SUMIFS('Ctas Pagar'!$G:$G,'Ctas Pagar'!$M:$M,'Fluxo de Caixa'!$AW$6,'Ctas Pagar'!$C:$C,'Fluxo de Caixa'!$A109)</f>
        <v>0</v>
      </c>
      <c r="AX109" s="61">
        <f>SUMIFS('Ctas Pagar'!$G:$G,'Ctas Pagar'!$J:$J,'Fluxo de Caixa'!$AX$6,'Ctas Pagar'!$C:$C,'Fluxo de Caixa'!$A109)</f>
        <v>0</v>
      </c>
      <c r="AY109" s="61">
        <f>SUMIFS('Ctas Pagar'!$G:$G,'Ctas Pagar'!$M:$M,'Fluxo de Caixa'!$AY$6,'Ctas Pagar'!$C:$C,'Fluxo de Caixa'!$A109)</f>
        <v>0</v>
      </c>
      <c r="AZ109" s="61">
        <f>SUMIFS('Ctas Pagar'!$G:$G,'Ctas Pagar'!$J:$J,'Fluxo de Caixa'!$AZ$6,'Ctas Pagar'!$C:$C,'Fluxo de Caixa'!$A109)</f>
        <v>0</v>
      </c>
      <c r="BA109" s="61">
        <f>SUMIFS('Ctas Pagar'!$G:$G,'Ctas Pagar'!$M:$M,'Fluxo de Caixa'!$BA$6,'Ctas Pagar'!$C:$C,'Fluxo de Caixa'!$A109)</f>
        <v>0</v>
      </c>
      <c r="BB109" s="61">
        <f>SUMIFS('Ctas Pagar'!$G:$G,'Ctas Pagar'!$J:$J,'Fluxo de Caixa'!$BB$6,'Ctas Pagar'!$C:$C,'Fluxo de Caixa'!$A109)</f>
        <v>0</v>
      </c>
      <c r="BC109" s="61">
        <f>SUMIFS('Ctas Pagar'!$G:$G,'Ctas Pagar'!$M:$M,'Fluxo de Caixa'!$BC$6,'Ctas Pagar'!$C:$C,'Fluxo de Caixa'!$A109)</f>
        <v>0</v>
      </c>
      <c r="BD109" s="61">
        <f>SUMIFS('Ctas Pagar'!$G:$G,'Ctas Pagar'!$J:$J,'Fluxo de Caixa'!$BD$6,'Ctas Pagar'!$C:$C,'Fluxo de Caixa'!$A109)</f>
        <v>0</v>
      </c>
      <c r="BE109" s="61">
        <f>SUMIFS('Ctas Pagar'!$G:$G,'Ctas Pagar'!$M:$M,'Fluxo de Caixa'!$BE$6,'Ctas Pagar'!$C:$C,'Fluxo de Caixa'!$A109)</f>
        <v>0</v>
      </c>
      <c r="BF109" s="61">
        <f>SUMIFS('Ctas Pagar'!$G:$G,'Ctas Pagar'!$J:$J,'Fluxo de Caixa'!$BF$6,'Ctas Pagar'!$C:$C,'Fluxo de Caixa'!$A109)</f>
        <v>0</v>
      </c>
      <c r="BG109" s="61">
        <f>SUMIFS('Ctas Pagar'!$G:$G,'Ctas Pagar'!$M:$M,'Fluxo de Caixa'!$BG$6,'Ctas Pagar'!$C:$C,'Fluxo de Caixa'!$A109)</f>
        <v>0</v>
      </c>
      <c r="BH109" s="61">
        <f>SUMIFS('Ctas Pagar'!$G:$G,'Ctas Pagar'!$J:$J,'Fluxo de Caixa'!$BH$6,'Ctas Pagar'!$C:$C,'Fluxo de Caixa'!$A109)</f>
        <v>0</v>
      </c>
      <c r="BI109" s="61">
        <f>SUMIFS('Ctas Pagar'!$G:$G,'Ctas Pagar'!$M:$M,'Fluxo de Caixa'!$BI$6,'Ctas Pagar'!$C:$C,'Fluxo de Caixa'!$A109)</f>
        <v>0</v>
      </c>
      <c r="BJ109" s="61">
        <f>SUMIFS('Ctas Pagar'!$G:$G,'Ctas Pagar'!$J:$J,'Fluxo de Caixa'!$BJ$6,'Ctas Pagar'!$C:$C,'Fluxo de Caixa'!$A109)</f>
        <v>0</v>
      </c>
      <c r="BK109" s="61">
        <f>SUMIFS('Ctas Pagar'!$G:$G,'Ctas Pagar'!$M:$M,'Fluxo de Caixa'!$BK$6,'Ctas Pagar'!$C:$C,'Fluxo de Caixa'!$A109)</f>
        <v>0</v>
      </c>
      <c r="BL109" s="61">
        <f>SUMIFS('Ctas Pagar'!$G:$G,'Ctas Pagar'!$J:$J,'Fluxo de Caixa'!$BL$6,'Ctas Pagar'!$C:$C,'Fluxo de Caixa'!$A109)</f>
        <v>0</v>
      </c>
      <c r="BM109" s="61">
        <f>SUMIFS('Ctas Pagar'!$G:$G,'Ctas Pagar'!$M:$M,'Fluxo de Caixa'!$BM$6,'Ctas Pagar'!$C:$C,'Fluxo de Caixa'!$A109)</f>
        <v>0</v>
      </c>
      <c r="BN109" s="71"/>
      <c r="BO109" s="71"/>
      <c r="BP109" s="71"/>
      <c r="BQ109" s="71"/>
      <c r="BR109" s="71"/>
    </row>
    <row r="110" spans="1:70">
      <c r="A110" s="29" t="str">
        <f>'Plano de Contas'!A124</f>
        <v>6.2.2 Reformas / Estrutura</v>
      </c>
      <c r="B110" s="60">
        <f>SUMIFS('Ctas Pagar'!$G:$G,'Ctas Pagar'!$J:$J,'Fluxo de Caixa'!$B$6,'Ctas Pagar'!$C:$C,'Fluxo de Caixa'!$A110)</f>
        <v>1000</v>
      </c>
      <c r="C110" s="61">
        <f>SUMIFS('Ctas Pagar'!$G:$G,'Ctas Pagar'!$M:$M,'Fluxo de Caixa'!$C$6,'Ctas Pagar'!$C:$C,'Fluxo de Caixa'!$A110)</f>
        <v>1000</v>
      </c>
      <c r="D110" s="61">
        <f>SUMIFS('Ctas Pagar'!$G:$G,'Ctas Pagar'!$J:$J,'Fluxo de Caixa'!$D$6,'Ctas Pagar'!$C:$C,'Fluxo de Caixa'!$A110)</f>
        <v>0</v>
      </c>
      <c r="E110" s="61">
        <f>SUMIFS('Ctas Pagar'!$G:$G,'Ctas Pagar'!$M:$M,'Fluxo de Caixa'!$E$6,'Ctas Pagar'!$C:$C,'Fluxo de Caixa'!$A110)</f>
        <v>0</v>
      </c>
      <c r="F110" s="61">
        <f>SUMIFS('Ctas Pagar'!$G:$G,'Ctas Pagar'!$J:$J,'Fluxo de Caixa'!$F$6,'Ctas Pagar'!$C:$C,'Fluxo de Caixa'!$A110)</f>
        <v>0</v>
      </c>
      <c r="G110" s="61">
        <f>SUMIFS('Ctas Pagar'!$G:$G,'Ctas Pagar'!$M:$M,'Fluxo de Caixa'!$G$6,'Ctas Pagar'!$C:$C,'Fluxo de Caixa'!$A110)</f>
        <v>0</v>
      </c>
      <c r="H110" s="61">
        <f>SUMIFS('Ctas Pagar'!$G:$G,'Ctas Pagar'!$J:$J,'Fluxo de Caixa'!$H$6,'Ctas Pagar'!$C:$C,'Fluxo de Caixa'!$A110)</f>
        <v>0</v>
      </c>
      <c r="I110" s="61">
        <f>SUMIFS('Ctas Pagar'!$G:$G,'Ctas Pagar'!$M:$M,'Fluxo de Caixa'!$I$6,'Ctas Pagar'!$C:$C,'Fluxo de Caixa'!$A110)</f>
        <v>0</v>
      </c>
      <c r="J110" s="61">
        <f>SUMIFS('Ctas Pagar'!$G:$G,'Ctas Pagar'!$J:$J,'Fluxo de Caixa'!$J$6,'Ctas Pagar'!$C:$C,'Fluxo de Caixa'!$A110)</f>
        <v>0</v>
      </c>
      <c r="K110" s="61">
        <f>SUMIFS('Ctas Pagar'!$G:$G,'Ctas Pagar'!$M:$M,'Fluxo de Caixa'!$K$6,'Ctas Pagar'!$C:$C,'Fluxo de Caixa'!$A110)</f>
        <v>0</v>
      </c>
      <c r="L110" s="61">
        <f>SUMIFS('Ctas Pagar'!$G:$G,'Ctas Pagar'!$J:$J,'Fluxo de Caixa'!$L$6,'Ctas Pagar'!$C:$C,'Fluxo de Caixa'!$A110)</f>
        <v>0</v>
      </c>
      <c r="M110" s="61">
        <f>SUMIFS('Ctas Pagar'!$G:$G,'Ctas Pagar'!$M:$M,'Fluxo de Caixa'!$M$6,'Ctas Pagar'!$C:$C,'Fluxo de Caixa'!$A110)</f>
        <v>0</v>
      </c>
      <c r="N110" s="61">
        <f>SUMIFS('Ctas Pagar'!$G:$G,'Ctas Pagar'!$J:$J,'Fluxo de Caixa'!$N$6,'Ctas Pagar'!$C:$C,'Fluxo de Caixa'!$A110)</f>
        <v>0</v>
      </c>
      <c r="O110" s="61">
        <f>SUMIFS('Ctas Pagar'!$G:$G,'Ctas Pagar'!$M:$M,'Fluxo de Caixa'!$O$6,'Ctas Pagar'!$C:$C,'Fluxo de Caixa'!$A110)</f>
        <v>0</v>
      </c>
      <c r="P110" s="61">
        <f>SUMIFS('Ctas Pagar'!$G:$G,'Ctas Pagar'!$J:$J,'Fluxo de Caixa'!$P$6,'Ctas Pagar'!$C:$C,'Fluxo de Caixa'!$A110)</f>
        <v>0</v>
      </c>
      <c r="Q110" s="61">
        <f>SUMIFS('Ctas Pagar'!$G:$G,'Ctas Pagar'!$M:$M,'Fluxo de Caixa'!$Q$6,'Ctas Pagar'!$C:$C,'Fluxo de Caixa'!$A110)</f>
        <v>0</v>
      </c>
      <c r="R110" s="61">
        <f>SUMIFS('Ctas Pagar'!$G:$G,'Ctas Pagar'!$J:$J,'Fluxo de Caixa'!$R$6,'Ctas Pagar'!$C:$C,'Fluxo de Caixa'!$A110)</f>
        <v>0</v>
      </c>
      <c r="S110" s="61">
        <f>SUMIFS('Ctas Pagar'!$G:$G,'Ctas Pagar'!$M:$M,'Fluxo de Caixa'!$S$6,'Ctas Pagar'!$C:$C,'Fluxo de Caixa'!$A110)</f>
        <v>0</v>
      </c>
      <c r="T110" s="61">
        <f>SUMIFS('Ctas Pagar'!$G:$G,'Ctas Pagar'!$J:$J,'Fluxo de Caixa'!$T$6,'Ctas Pagar'!$C:$C,'Fluxo de Caixa'!$A110)</f>
        <v>0</v>
      </c>
      <c r="U110" s="61">
        <f>SUMIFS('Ctas Pagar'!$G:$G,'Ctas Pagar'!$M:$M,'Fluxo de Caixa'!$U$6,'Ctas Pagar'!$C:$C,'Fluxo de Caixa'!$A110)</f>
        <v>0</v>
      </c>
      <c r="V110" s="61">
        <f>SUMIFS('Ctas Pagar'!$G:$G,'Ctas Pagar'!$J:$J,'Fluxo de Caixa'!$V$6,'Ctas Pagar'!$C:$C,'Fluxo de Caixa'!$A110)</f>
        <v>0</v>
      </c>
      <c r="W110" s="61">
        <f>SUMIFS('Ctas Pagar'!$G:$G,'Ctas Pagar'!$M:$M,'Fluxo de Caixa'!$W$6,'Ctas Pagar'!$C:$C,'Fluxo de Caixa'!$A110)</f>
        <v>0</v>
      </c>
      <c r="X110" s="61">
        <f>SUMIFS('Ctas Pagar'!$G:$G,'Ctas Pagar'!$J:$J,'Fluxo de Caixa'!$X$6,'Ctas Pagar'!$C:$C,'Fluxo de Caixa'!$A110)</f>
        <v>0</v>
      </c>
      <c r="Y110" s="61">
        <f>SUMIFS('Ctas Pagar'!$G:$G,'Ctas Pagar'!$M:$M,'Fluxo de Caixa'!$Y$6,'Ctas Pagar'!$C:$C,'Fluxo de Caixa'!$A110)</f>
        <v>0</v>
      </c>
      <c r="Z110" s="61">
        <f>SUMIFS('Ctas Pagar'!$G:$G,'Ctas Pagar'!$J:$J,'Fluxo de Caixa'!$Z$6,'Ctas Pagar'!$C:$C,'Fluxo de Caixa'!$A110)</f>
        <v>0</v>
      </c>
      <c r="AA110" s="61">
        <f>SUMIFS('Ctas Pagar'!$G:$G,'Ctas Pagar'!$M:$M,'Fluxo de Caixa'!$AA$6,'Ctas Pagar'!$C:$C,'Fluxo de Caixa'!$A110)</f>
        <v>0</v>
      </c>
      <c r="AB110" s="61">
        <f>SUMIFS('Ctas Pagar'!$G:$G,'Ctas Pagar'!$J:$J,'Fluxo de Caixa'!$AB$6,'Ctas Pagar'!$C:$C,'Fluxo de Caixa'!$A110)</f>
        <v>0</v>
      </c>
      <c r="AC110" s="61">
        <f>SUMIFS('Ctas Pagar'!$G:$G,'Ctas Pagar'!$M:$M,'Fluxo de Caixa'!$AC$6,'Ctas Pagar'!$C:$C,'Fluxo de Caixa'!$A110)</f>
        <v>0</v>
      </c>
      <c r="AD110" s="61">
        <f>SUMIFS('Ctas Pagar'!$G:$G,'Ctas Pagar'!$J:$J,'Fluxo de Caixa'!$AD$6,'Ctas Pagar'!$C:$C,'Fluxo de Caixa'!$A110)</f>
        <v>0</v>
      </c>
      <c r="AE110" s="61">
        <f>SUMIFS('Ctas Pagar'!$G:$G,'Ctas Pagar'!$M:$M,'Fluxo de Caixa'!$AE$6,'Ctas Pagar'!$C:$C,'Fluxo de Caixa'!$A110)</f>
        <v>0</v>
      </c>
      <c r="AF110" s="61">
        <f>SUMIFS('Ctas Pagar'!$G:$G,'Ctas Pagar'!$J:$J,'Fluxo de Caixa'!$AF$6,'Ctas Pagar'!$C:$C,'Fluxo de Caixa'!$A110)</f>
        <v>0</v>
      </c>
      <c r="AG110" s="61">
        <f>SUMIFS('Ctas Pagar'!$G:$G,'Ctas Pagar'!$M:$M,'Fluxo de Caixa'!$AG$6,'Ctas Pagar'!$C:$C,'Fluxo de Caixa'!$A110)</f>
        <v>0</v>
      </c>
      <c r="AH110" s="61">
        <f>SUMIFS('Ctas Pagar'!$G:$G,'Ctas Pagar'!$J:$J,'Fluxo de Caixa'!$AH$6,'Ctas Pagar'!$C:$C,'Fluxo de Caixa'!$A110)</f>
        <v>0</v>
      </c>
      <c r="AI110" s="61">
        <f>SUMIFS('Ctas Pagar'!$G:$G,'Ctas Pagar'!$M:$M,'Fluxo de Caixa'!$AI$6,'Ctas Pagar'!$C:$C,'Fluxo de Caixa'!$A110)</f>
        <v>0</v>
      </c>
      <c r="AJ110" s="61">
        <f>SUMIFS('Ctas Pagar'!$G:$G,'Ctas Pagar'!$J:$J,'Fluxo de Caixa'!$AJ$6,'Ctas Pagar'!$C:$C,'Fluxo de Caixa'!$A110)</f>
        <v>0</v>
      </c>
      <c r="AK110" s="61">
        <f>SUMIFS('Ctas Pagar'!$G:$G,'Ctas Pagar'!$M:$M,'Fluxo de Caixa'!$AK$6,'Ctas Pagar'!$C:$C,'Fluxo de Caixa'!$A110)</f>
        <v>0</v>
      </c>
      <c r="AL110" s="61">
        <f>SUMIFS('Ctas Pagar'!$G:$G,'Ctas Pagar'!$J:$J,'Fluxo de Caixa'!$AL$6,'Ctas Pagar'!$C:$C,'Fluxo de Caixa'!$A110)</f>
        <v>0</v>
      </c>
      <c r="AM110" s="61">
        <f>SUMIFS('Ctas Pagar'!$G:$G,'Ctas Pagar'!$M:$M,'Fluxo de Caixa'!$AM$6,'Ctas Pagar'!$C:$C,'Fluxo de Caixa'!$A110)</f>
        <v>0</v>
      </c>
      <c r="AN110" s="61">
        <f>SUMIFS('Ctas Pagar'!$G:$G,'Ctas Pagar'!$J:$J,'Fluxo de Caixa'!$AN$6,'Ctas Pagar'!$C:$C,'Fluxo de Caixa'!$A110)</f>
        <v>0</v>
      </c>
      <c r="AO110" s="61">
        <f>SUMIFS('Ctas Pagar'!$G:$G,'Ctas Pagar'!$M:$M,'Fluxo de Caixa'!$AO$6,'Ctas Pagar'!$C:$C,'Fluxo de Caixa'!$A110)</f>
        <v>0</v>
      </c>
      <c r="AP110" s="61">
        <f>SUMIFS('Ctas Pagar'!$G:$G,'Ctas Pagar'!$J:$J,'Fluxo de Caixa'!$AP$6,'Ctas Pagar'!$C:$C,'Fluxo de Caixa'!$A110)</f>
        <v>0</v>
      </c>
      <c r="AQ110" s="61">
        <f>SUMIFS('Ctas Pagar'!$G:$G,'Ctas Pagar'!$M:$M,'Fluxo de Caixa'!$AQ$6,'Ctas Pagar'!$C:$C,'Fluxo de Caixa'!$A110)</f>
        <v>0</v>
      </c>
      <c r="AR110" s="61">
        <f>SUMIFS('Ctas Pagar'!$G:$G,'Ctas Pagar'!$J:$J,'Fluxo de Caixa'!$AR$6,'Ctas Pagar'!$C:$C,'Fluxo de Caixa'!$A110)</f>
        <v>0</v>
      </c>
      <c r="AS110" s="61">
        <f>SUMIFS('Ctas Pagar'!$G:$G,'Ctas Pagar'!$M:$M,'Fluxo de Caixa'!$AS$6,'Ctas Pagar'!$C:$C,'Fluxo de Caixa'!$A110)</f>
        <v>0</v>
      </c>
      <c r="AT110" s="61">
        <f>SUMIFS('Ctas Pagar'!$G:$G,'Ctas Pagar'!$J:$J,'Fluxo de Caixa'!$AT$6,'Ctas Pagar'!$C:$C,'Fluxo de Caixa'!$A110)</f>
        <v>0</v>
      </c>
      <c r="AU110" s="61">
        <f>SUMIFS('Ctas Pagar'!$G:$G,'Ctas Pagar'!$M:$M,'Fluxo de Caixa'!$AU$6,'Ctas Pagar'!$C:$C,'Fluxo de Caixa'!$A110)</f>
        <v>0</v>
      </c>
      <c r="AV110" s="61">
        <f>SUMIFS('Ctas Pagar'!$G:$G,'Ctas Pagar'!$J:$J,'Fluxo de Caixa'!$AV$6,'Ctas Pagar'!$C:$C,'Fluxo de Caixa'!$A110)</f>
        <v>0</v>
      </c>
      <c r="AW110" s="61">
        <f>SUMIFS('Ctas Pagar'!$G:$G,'Ctas Pagar'!$M:$M,'Fluxo de Caixa'!$AW$6,'Ctas Pagar'!$C:$C,'Fluxo de Caixa'!$A110)</f>
        <v>0</v>
      </c>
      <c r="AX110" s="61">
        <f>SUMIFS('Ctas Pagar'!$G:$G,'Ctas Pagar'!$J:$J,'Fluxo de Caixa'!$AX$6,'Ctas Pagar'!$C:$C,'Fluxo de Caixa'!$A110)</f>
        <v>0</v>
      </c>
      <c r="AY110" s="61">
        <f>SUMIFS('Ctas Pagar'!$G:$G,'Ctas Pagar'!$M:$M,'Fluxo de Caixa'!$AY$6,'Ctas Pagar'!$C:$C,'Fluxo de Caixa'!$A110)</f>
        <v>0</v>
      </c>
      <c r="AZ110" s="61">
        <f>SUMIFS('Ctas Pagar'!$G:$G,'Ctas Pagar'!$J:$J,'Fluxo de Caixa'!$AZ$6,'Ctas Pagar'!$C:$C,'Fluxo de Caixa'!$A110)</f>
        <v>0</v>
      </c>
      <c r="BA110" s="61">
        <f>SUMIFS('Ctas Pagar'!$G:$G,'Ctas Pagar'!$M:$M,'Fluxo de Caixa'!$BA$6,'Ctas Pagar'!$C:$C,'Fluxo de Caixa'!$A110)</f>
        <v>0</v>
      </c>
      <c r="BB110" s="61">
        <f>SUMIFS('Ctas Pagar'!$G:$G,'Ctas Pagar'!$J:$J,'Fluxo de Caixa'!$BB$6,'Ctas Pagar'!$C:$C,'Fluxo de Caixa'!$A110)</f>
        <v>0</v>
      </c>
      <c r="BC110" s="61">
        <f>SUMIFS('Ctas Pagar'!$G:$G,'Ctas Pagar'!$M:$M,'Fluxo de Caixa'!$BC$6,'Ctas Pagar'!$C:$C,'Fluxo de Caixa'!$A110)</f>
        <v>0</v>
      </c>
      <c r="BD110" s="61">
        <f>SUMIFS('Ctas Pagar'!$G:$G,'Ctas Pagar'!$J:$J,'Fluxo de Caixa'!$BD$6,'Ctas Pagar'!$C:$C,'Fluxo de Caixa'!$A110)</f>
        <v>0</v>
      </c>
      <c r="BE110" s="61">
        <f>SUMIFS('Ctas Pagar'!$G:$G,'Ctas Pagar'!$M:$M,'Fluxo de Caixa'!$BE$6,'Ctas Pagar'!$C:$C,'Fluxo de Caixa'!$A110)</f>
        <v>0</v>
      </c>
      <c r="BF110" s="61">
        <f>SUMIFS('Ctas Pagar'!$G:$G,'Ctas Pagar'!$J:$J,'Fluxo de Caixa'!$BF$6,'Ctas Pagar'!$C:$C,'Fluxo de Caixa'!$A110)</f>
        <v>0</v>
      </c>
      <c r="BG110" s="61">
        <f>SUMIFS('Ctas Pagar'!$G:$G,'Ctas Pagar'!$M:$M,'Fluxo de Caixa'!$BG$6,'Ctas Pagar'!$C:$C,'Fluxo de Caixa'!$A110)</f>
        <v>0</v>
      </c>
      <c r="BH110" s="61">
        <f>SUMIFS('Ctas Pagar'!$G:$G,'Ctas Pagar'!$J:$J,'Fluxo de Caixa'!$BH$6,'Ctas Pagar'!$C:$C,'Fluxo de Caixa'!$A110)</f>
        <v>0</v>
      </c>
      <c r="BI110" s="61">
        <f>SUMIFS('Ctas Pagar'!$G:$G,'Ctas Pagar'!$M:$M,'Fluxo de Caixa'!$BI$6,'Ctas Pagar'!$C:$C,'Fluxo de Caixa'!$A110)</f>
        <v>0</v>
      </c>
      <c r="BJ110" s="61">
        <f>SUMIFS('Ctas Pagar'!$G:$G,'Ctas Pagar'!$J:$J,'Fluxo de Caixa'!$BJ$6,'Ctas Pagar'!$C:$C,'Fluxo de Caixa'!$A110)</f>
        <v>0</v>
      </c>
      <c r="BK110" s="61">
        <f>SUMIFS('Ctas Pagar'!$G:$G,'Ctas Pagar'!$M:$M,'Fluxo de Caixa'!$BK$6,'Ctas Pagar'!$C:$C,'Fluxo de Caixa'!$A110)</f>
        <v>0</v>
      </c>
      <c r="BL110" s="61">
        <f>SUMIFS('Ctas Pagar'!$G:$G,'Ctas Pagar'!$J:$J,'Fluxo de Caixa'!$BL$6,'Ctas Pagar'!$C:$C,'Fluxo de Caixa'!$A110)</f>
        <v>0</v>
      </c>
      <c r="BM110" s="61">
        <f>SUMIFS('Ctas Pagar'!$G:$G,'Ctas Pagar'!$M:$M,'Fluxo de Caixa'!$BM$6,'Ctas Pagar'!$C:$C,'Fluxo de Caixa'!$A110)</f>
        <v>0</v>
      </c>
      <c r="BN110" s="71"/>
      <c r="BO110" s="71"/>
      <c r="BP110" s="71"/>
      <c r="BQ110" s="71"/>
      <c r="BR110" s="71"/>
    </row>
    <row r="111" spans="1:70">
      <c r="A111" s="29" t="str">
        <f>'Plano de Contas'!A125</f>
        <v>6.2.3 Mobiliário</v>
      </c>
      <c r="B111" s="60">
        <f>SUMIFS('Ctas Pagar'!$G:$G,'Ctas Pagar'!$J:$J,'Fluxo de Caixa'!$B$6,'Ctas Pagar'!$C:$C,'Fluxo de Caixa'!$A111)</f>
        <v>1000</v>
      </c>
      <c r="C111" s="61">
        <f>SUMIFS('Ctas Pagar'!$G:$G,'Ctas Pagar'!$M:$M,'Fluxo de Caixa'!$C$6,'Ctas Pagar'!$C:$C,'Fluxo de Caixa'!$A111)</f>
        <v>1000</v>
      </c>
      <c r="D111" s="61">
        <f>SUMIFS('Ctas Pagar'!$G:$G,'Ctas Pagar'!$J:$J,'Fluxo de Caixa'!$D$6,'Ctas Pagar'!$C:$C,'Fluxo de Caixa'!$A111)</f>
        <v>0</v>
      </c>
      <c r="E111" s="61">
        <f>SUMIFS('Ctas Pagar'!$G:$G,'Ctas Pagar'!$M:$M,'Fluxo de Caixa'!$E$6,'Ctas Pagar'!$C:$C,'Fluxo de Caixa'!$A111)</f>
        <v>0</v>
      </c>
      <c r="F111" s="61">
        <f>SUMIFS('Ctas Pagar'!$G:$G,'Ctas Pagar'!$J:$J,'Fluxo de Caixa'!$F$6,'Ctas Pagar'!$C:$C,'Fluxo de Caixa'!$A111)</f>
        <v>0</v>
      </c>
      <c r="G111" s="61">
        <f>SUMIFS('Ctas Pagar'!$G:$G,'Ctas Pagar'!$M:$M,'Fluxo de Caixa'!$G$6,'Ctas Pagar'!$C:$C,'Fluxo de Caixa'!$A111)</f>
        <v>0</v>
      </c>
      <c r="H111" s="61">
        <f>SUMIFS('Ctas Pagar'!$G:$G,'Ctas Pagar'!$J:$J,'Fluxo de Caixa'!$H$6,'Ctas Pagar'!$C:$C,'Fluxo de Caixa'!$A111)</f>
        <v>0</v>
      </c>
      <c r="I111" s="61">
        <f>SUMIFS('Ctas Pagar'!$G:$G,'Ctas Pagar'!$M:$M,'Fluxo de Caixa'!$I$6,'Ctas Pagar'!$C:$C,'Fluxo de Caixa'!$A111)</f>
        <v>0</v>
      </c>
      <c r="J111" s="61">
        <f>SUMIFS('Ctas Pagar'!$G:$G,'Ctas Pagar'!$J:$J,'Fluxo de Caixa'!$J$6,'Ctas Pagar'!$C:$C,'Fluxo de Caixa'!$A111)</f>
        <v>0</v>
      </c>
      <c r="K111" s="61">
        <f>SUMIFS('Ctas Pagar'!$G:$G,'Ctas Pagar'!$M:$M,'Fluxo de Caixa'!$K$6,'Ctas Pagar'!$C:$C,'Fluxo de Caixa'!$A111)</f>
        <v>0</v>
      </c>
      <c r="L111" s="61">
        <f>SUMIFS('Ctas Pagar'!$G:$G,'Ctas Pagar'!$J:$J,'Fluxo de Caixa'!$L$6,'Ctas Pagar'!$C:$C,'Fluxo de Caixa'!$A111)</f>
        <v>0</v>
      </c>
      <c r="M111" s="61">
        <f>SUMIFS('Ctas Pagar'!$G:$G,'Ctas Pagar'!$M:$M,'Fluxo de Caixa'!$M$6,'Ctas Pagar'!$C:$C,'Fluxo de Caixa'!$A111)</f>
        <v>0</v>
      </c>
      <c r="N111" s="61">
        <f>SUMIFS('Ctas Pagar'!$G:$G,'Ctas Pagar'!$J:$J,'Fluxo de Caixa'!$N$6,'Ctas Pagar'!$C:$C,'Fluxo de Caixa'!$A111)</f>
        <v>0</v>
      </c>
      <c r="O111" s="61">
        <f>SUMIFS('Ctas Pagar'!$G:$G,'Ctas Pagar'!$M:$M,'Fluxo de Caixa'!$O$6,'Ctas Pagar'!$C:$C,'Fluxo de Caixa'!$A111)</f>
        <v>0</v>
      </c>
      <c r="P111" s="61">
        <f>SUMIFS('Ctas Pagar'!$G:$G,'Ctas Pagar'!$J:$J,'Fluxo de Caixa'!$P$6,'Ctas Pagar'!$C:$C,'Fluxo de Caixa'!$A111)</f>
        <v>0</v>
      </c>
      <c r="Q111" s="61">
        <f>SUMIFS('Ctas Pagar'!$G:$G,'Ctas Pagar'!$M:$M,'Fluxo de Caixa'!$Q$6,'Ctas Pagar'!$C:$C,'Fluxo de Caixa'!$A111)</f>
        <v>0</v>
      </c>
      <c r="R111" s="61">
        <f>SUMIFS('Ctas Pagar'!$G:$G,'Ctas Pagar'!$J:$J,'Fluxo de Caixa'!$R$6,'Ctas Pagar'!$C:$C,'Fluxo de Caixa'!$A111)</f>
        <v>0</v>
      </c>
      <c r="S111" s="61">
        <f>SUMIFS('Ctas Pagar'!$G:$G,'Ctas Pagar'!$M:$M,'Fluxo de Caixa'!$S$6,'Ctas Pagar'!$C:$C,'Fluxo de Caixa'!$A111)</f>
        <v>0</v>
      </c>
      <c r="T111" s="61">
        <f>SUMIFS('Ctas Pagar'!$G:$G,'Ctas Pagar'!$J:$J,'Fluxo de Caixa'!$T$6,'Ctas Pagar'!$C:$C,'Fluxo de Caixa'!$A111)</f>
        <v>0</v>
      </c>
      <c r="U111" s="61">
        <f>SUMIFS('Ctas Pagar'!$G:$G,'Ctas Pagar'!$M:$M,'Fluxo de Caixa'!$U$6,'Ctas Pagar'!$C:$C,'Fluxo de Caixa'!$A111)</f>
        <v>0</v>
      </c>
      <c r="V111" s="61">
        <f>SUMIFS('Ctas Pagar'!$G:$G,'Ctas Pagar'!$J:$J,'Fluxo de Caixa'!$V$6,'Ctas Pagar'!$C:$C,'Fluxo de Caixa'!$A111)</f>
        <v>0</v>
      </c>
      <c r="W111" s="61">
        <f>SUMIFS('Ctas Pagar'!$G:$G,'Ctas Pagar'!$M:$M,'Fluxo de Caixa'!$W$6,'Ctas Pagar'!$C:$C,'Fluxo de Caixa'!$A111)</f>
        <v>0</v>
      </c>
      <c r="X111" s="61">
        <f>SUMIFS('Ctas Pagar'!$G:$G,'Ctas Pagar'!$J:$J,'Fluxo de Caixa'!$X$6,'Ctas Pagar'!$C:$C,'Fluxo de Caixa'!$A111)</f>
        <v>0</v>
      </c>
      <c r="Y111" s="61">
        <f>SUMIFS('Ctas Pagar'!$G:$G,'Ctas Pagar'!$M:$M,'Fluxo de Caixa'!$Y$6,'Ctas Pagar'!$C:$C,'Fluxo de Caixa'!$A111)</f>
        <v>0</v>
      </c>
      <c r="Z111" s="61">
        <f>SUMIFS('Ctas Pagar'!$G:$G,'Ctas Pagar'!$J:$J,'Fluxo de Caixa'!$Z$6,'Ctas Pagar'!$C:$C,'Fluxo de Caixa'!$A111)</f>
        <v>0</v>
      </c>
      <c r="AA111" s="61">
        <f>SUMIFS('Ctas Pagar'!$G:$G,'Ctas Pagar'!$M:$M,'Fluxo de Caixa'!$AA$6,'Ctas Pagar'!$C:$C,'Fluxo de Caixa'!$A111)</f>
        <v>0</v>
      </c>
      <c r="AB111" s="61">
        <f>SUMIFS('Ctas Pagar'!$G:$G,'Ctas Pagar'!$J:$J,'Fluxo de Caixa'!$AB$6,'Ctas Pagar'!$C:$C,'Fluxo de Caixa'!$A111)</f>
        <v>0</v>
      </c>
      <c r="AC111" s="61">
        <f>SUMIFS('Ctas Pagar'!$G:$G,'Ctas Pagar'!$M:$M,'Fluxo de Caixa'!$AC$6,'Ctas Pagar'!$C:$C,'Fluxo de Caixa'!$A111)</f>
        <v>0</v>
      </c>
      <c r="AD111" s="61">
        <f>SUMIFS('Ctas Pagar'!$G:$G,'Ctas Pagar'!$J:$J,'Fluxo de Caixa'!$AD$6,'Ctas Pagar'!$C:$C,'Fluxo de Caixa'!$A111)</f>
        <v>0</v>
      </c>
      <c r="AE111" s="61">
        <f>SUMIFS('Ctas Pagar'!$G:$G,'Ctas Pagar'!$M:$M,'Fluxo de Caixa'!$AE$6,'Ctas Pagar'!$C:$C,'Fluxo de Caixa'!$A111)</f>
        <v>0</v>
      </c>
      <c r="AF111" s="61">
        <f>SUMIFS('Ctas Pagar'!$G:$G,'Ctas Pagar'!$J:$J,'Fluxo de Caixa'!$AF$6,'Ctas Pagar'!$C:$C,'Fluxo de Caixa'!$A111)</f>
        <v>0</v>
      </c>
      <c r="AG111" s="61">
        <f>SUMIFS('Ctas Pagar'!$G:$G,'Ctas Pagar'!$M:$M,'Fluxo de Caixa'!$AG$6,'Ctas Pagar'!$C:$C,'Fluxo de Caixa'!$A111)</f>
        <v>0</v>
      </c>
      <c r="AH111" s="61">
        <f>SUMIFS('Ctas Pagar'!$G:$G,'Ctas Pagar'!$J:$J,'Fluxo de Caixa'!$AH$6,'Ctas Pagar'!$C:$C,'Fluxo de Caixa'!$A111)</f>
        <v>0</v>
      </c>
      <c r="AI111" s="61">
        <f>SUMIFS('Ctas Pagar'!$G:$G,'Ctas Pagar'!$M:$M,'Fluxo de Caixa'!$AI$6,'Ctas Pagar'!$C:$C,'Fluxo de Caixa'!$A111)</f>
        <v>0</v>
      </c>
      <c r="AJ111" s="61">
        <f>SUMIFS('Ctas Pagar'!$G:$G,'Ctas Pagar'!$J:$J,'Fluxo de Caixa'!$AJ$6,'Ctas Pagar'!$C:$C,'Fluxo de Caixa'!$A111)</f>
        <v>0</v>
      </c>
      <c r="AK111" s="61">
        <f>SUMIFS('Ctas Pagar'!$G:$G,'Ctas Pagar'!$M:$M,'Fluxo de Caixa'!$AK$6,'Ctas Pagar'!$C:$C,'Fluxo de Caixa'!$A111)</f>
        <v>0</v>
      </c>
      <c r="AL111" s="61">
        <f>SUMIFS('Ctas Pagar'!$G:$G,'Ctas Pagar'!$J:$J,'Fluxo de Caixa'!$AL$6,'Ctas Pagar'!$C:$C,'Fluxo de Caixa'!$A111)</f>
        <v>0</v>
      </c>
      <c r="AM111" s="61">
        <f>SUMIFS('Ctas Pagar'!$G:$G,'Ctas Pagar'!$M:$M,'Fluxo de Caixa'!$AM$6,'Ctas Pagar'!$C:$C,'Fluxo de Caixa'!$A111)</f>
        <v>0</v>
      </c>
      <c r="AN111" s="61">
        <f>SUMIFS('Ctas Pagar'!$G:$G,'Ctas Pagar'!$J:$J,'Fluxo de Caixa'!$AN$6,'Ctas Pagar'!$C:$C,'Fluxo de Caixa'!$A111)</f>
        <v>0</v>
      </c>
      <c r="AO111" s="61">
        <f>SUMIFS('Ctas Pagar'!$G:$G,'Ctas Pagar'!$M:$M,'Fluxo de Caixa'!$AO$6,'Ctas Pagar'!$C:$C,'Fluxo de Caixa'!$A111)</f>
        <v>0</v>
      </c>
      <c r="AP111" s="61">
        <f>SUMIFS('Ctas Pagar'!$G:$G,'Ctas Pagar'!$J:$J,'Fluxo de Caixa'!$AP$6,'Ctas Pagar'!$C:$C,'Fluxo de Caixa'!$A111)</f>
        <v>0</v>
      </c>
      <c r="AQ111" s="61">
        <f>SUMIFS('Ctas Pagar'!$G:$G,'Ctas Pagar'!$M:$M,'Fluxo de Caixa'!$AQ$6,'Ctas Pagar'!$C:$C,'Fluxo de Caixa'!$A111)</f>
        <v>0</v>
      </c>
      <c r="AR111" s="61">
        <f>SUMIFS('Ctas Pagar'!$G:$G,'Ctas Pagar'!$J:$J,'Fluxo de Caixa'!$AR$6,'Ctas Pagar'!$C:$C,'Fluxo de Caixa'!$A111)</f>
        <v>0</v>
      </c>
      <c r="AS111" s="61">
        <f>SUMIFS('Ctas Pagar'!$G:$G,'Ctas Pagar'!$M:$M,'Fluxo de Caixa'!$AS$6,'Ctas Pagar'!$C:$C,'Fluxo de Caixa'!$A111)</f>
        <v>0</v>
      </c>
      <c r="AT111" s="61">
        <f>SUMIFS('Ctas Pagar'!$G:$G,'Ctas Pagar'!$J:$J,'Fluxo de Caixa'!$AT$6,'Ctas Pagar'!$C:$C,'Fluxo de Caixa'!$A111)</f>
        <v>0</v>
      </c>
      <c r="AU111" s="61">
        <f>SUMIFS('Ctas Pagar'!$G:$G,'Ctas Pagar'!$M:$M,'Fluxo de Caixa'!$AU$6,'Ctas Pagar'!$C:$C,'Fluxo de Caixa'!$A111)</f>
        <v>0</v>
      </c>
      <c r="AV111" s="61">
        <f>SUMIFS('Ctas Pagar'!$G:$G,'Ctas Pagar'!$J:$J,'Fluxo de Caixa'!$AV$6,'Ctas Pagar'!$C:$C,'Fluxo de Caixa'!$A111)</f>
        <v>0</v>
      </c>
      <c r="AW111" s="61">
        <f>SUMIFS('Ctas Pagar'!$G:$G,'Ctas Pagar'!$M:$M,'Fluxo de Caixa'!$AW$6,'Ctas Pagar'!$C:$C,'Fluxo de Caixa'!$A111)</f>
        <v>0</v>
      </c>
      <c r="AX111" s="61">
        <f>SUMIFS('Ctas Pagar'!$G:$G,'Ctas Pagar'!$J:$J,'Fluxo de Caixa'!$AX$6,'Ctas Pagar'!$C:$C,'Fluxo de Caixa'!$A111)</f>
        <v>0</v>
      </c>
      <c r="AY111" s="61">
        <f>SUMIFS('Ctas Pagar'!$G:$G,'Ctas Pagar'!$M:$M,'Fluxo de Caixa'!$AY$6,'Ctas Pagar'!$C:$C,'Fluxo de Caixa'!$A111)</f>
        <v>0</v>
      </c>
      <c r="AZ111" s="61">
        <f>SUMIFS('Ctas Pagar'!$G:$G,'Ctas Pagar'!$J:$J,'Fluxo de Caixa'!$AZ$6,'Ctas Pagar'!$C:$C,'Fluxo de Caixa'!$A111)</f>
        <v>0</v>
      </c>
      <c r="BA111" s="61">
        <f>SUMIFS('Ctas Pagar'!$G:$G,'Ctas Pagar'!$M:$M,'Fluxo de Caixa'!$BA$6,'Ctas Pagar'!$C:$C,'Fluxo de Caixa'!$A111)</f>
        <v>0</v>
      </c>
      <c r="BB111" s="61">
        <f>SUMIFS('Ctas Pagar'!$G:$G,'Ctas Pagar'!$J:$J,'Fluxo de Caixa'!$BB$6,'Ctas Pagar'!$C:$C,'Fluxo de Caixa'!$A111)</f>
        <v>0</v>
      </c>
      <c r="BC111" s="61">
        <f>SUMIFS('Ctas Pagar'!$G:$G,'Ctas Pagar'!$M:$M,'Fluxo de Caixa'!$BC$6,'Ctas Pagar'!$C:$C,'Fluxo de Caixa'!$A111)</f>
        <v>0</v>
      </c>
      <c r="BD111" s="61">
        <f>SUMIFS('Ctas Pagar'!$G:$G,'Ctas Pagar'!$J:$J,'Fluxo de Caixa'!$BD$6,'Ctas Pagar'!$C:$C,'Fluxo de Caixa'!$A111)</f>
        <v>0</v>
      </c>
      <c r="BE111" s="61">
        <f>SUMIFS('Ctas Pagar'!$G:$G,'Ctas Pagar'!$M:$M,'Fluxo de Caixa'!$BE$6,'Ctas Pagar'!$C:$C,'Fluxo de Caixa'!$A111)</f>
        <v>0</v>
      </c>
      <c r="BF111" s="61">
        <f>SUMIFS('Ctas Pagar'!$G:$G,'Ctas Pagar'!$J:$J,'Fluxo de Caixa'!$BF$6,'Ctas Pagar'!$C:$C,'Fluxo de Caixa'!$A111)</f>
        <v>0</v>
      </c>
      <c r="BG111" s="61">
        <f>SUMIFS('Ctas Pagar'!$G:$G,'Ctas Pagar'!$M:$M,'Fluxo de Caixa'!$BG$6,'Ctas Pagar'!$C:$C,'Fluxo de Caixa'!$A111)</f>
        <v>0</v>
      </c>
      <c r="BH111" s="61">
        <f>SUMIFS('Ctas Pagar'!$G:$G,'Ctas Pagar'!$J:$J,'Fluxo de Caixa'!$BH$6,'Ctas Pagar'!$C:$C,'Fluxo de Caixa'!$A111)</f>
        <v>0</v>
      </c>
      <c r="BI111" s="61">
        <f>SUMIFS('Ctas Pagar'!$G:$G,'Ctas Pagar'!$M:$M,'Fluxo de Caixa'!$BI$6,'Ctas Pagar'!$C:$C,'Fluxo de Caixa'!$A111)</f>
        <v>0</v>
      </c>
      <c r="BJ111" s="61">
        <f>SUMIFS('Ctas Pagar'!$G:$G,'Ctas Pagar'!$J:$J,'Fluxo de Caixa'!$BJ$6,'Ctas Pagar'!$C:$C,'Fluxo de Caixa'!$A111)</f>
        <v>0</v>
      </c>
      <c r="BK111" s="61">
        <f>SUMIFS('Ctas Pagar'!$G:$G,'Ctas Pagar'!$M:$M,'Fluxo de Caixa'!$BK$6,'Ctas Pagar'!$C:$C,'Fluxo de Caixa'!$A111)</f>
        <v>0</v>
      </c>
      <c r="BL111" s="61">
        <f>SUMIFS('Ctas Pagar'!$G:$G,'Ctas Pagar'!$J:$J,'Fluxo de Caixa'!$BL$6,'Ctas Pagar'!$C:$C,'Fluxo de Caixa'!$A111)</f>
        <v>0</v>
      </c>
      <c r="BM111" s="61">
        <f>SUMIFS('Ctas Pagar'!$G:$G,'Ctas Pagar'!$M:$M,'Fluxo de Caixa'!$BM$6,'Ctas Pagar'!$C:$C,'Fluxo de Caixa'!$A111)</f>
        <v>0</v>
      </c>
      <c r="BN111" s="71"/>
      <c r="BO111" s="71"/>
      <c r="BP111" s="71"/>
      <c r="BQ111" s="71"/>
      <c r="BR111" s="71"/>
    </row>
    <row r="112" spans="1:70">
      <c r="A112" s="29" t="str">
        <f>'Plano de Contas'!A126</f>
        <v>6.2.99 Outros Investimentos em Bens Materiais</v>
      </c>
      <c r="B112" s="60">
        <f>SUMIFS('Ctas Pagar'!$G:$G,'Ctas Pagar'!$J:$J,'Fluxo de Caixa'!$B$6,'Ctas Pagar'!$C:$C,'Fluxo de Caixa'!$A112)</f>
        <v>1000</v>
      </c>
      <c r="C112" s="61">
        <f>SUMIFS('Ctas Pagar'!$G:$G,'Ctas Pagar'!$M:$M,'Fluxo de Caixa'!$C$6,'Ctas Pagar'!$C:$C,'Fluxo de Caixa'!$A112)</f>
        <v>1000</v>
      </c>
      <c r="D112" s="61">
        <f>SUMIFS('Ctas Pagar'!$G:$G,'Ctas Pagar'!$J:$J,'Fluxo de Caixa'!$D$6,'Ctas Pagar'!$C:$C,'Fluxo de Caixa'!$A112)</f>
        <v>0</v>
      </c>
      <c r="E112" s="61">
        <f>SUMIFS('Ctas Pagar'!$G:$G,'Ctas Pagar'!$M:$M,'Fluxo de Caixa'!$E$6,'Ctas Pagar'!$C:$C,'Fluxo de Caixa'!$A112)</f>
        <v>0</v>
      </c>
      <c r="F112" s="61">
        <f>SUMIFS('Ctas Pagar'!$G:$G,'Ctas Pagar'!$J:$J,'Fluxo de Caixa'!$F$6,'Ctas Pagar'!$C:$C,'Fluxo de Caixa'!$A112)</f>
        <v>0</v>
      </c>
      <c r="G112" s="61">
        <f>SUMIFS('Ctas Pagar'!$G:$G,'Ctas Pagar'!$M:$M,'Fluxo de Caixa'!$G$6,'Ctas Pagar'!$C:$C,'Fluxo de Caixa'!$A112)</f>
        <v>0</v>
      </c>
      <c r="H112" s="61">
        <f>SUMIFS('Ctas Pagar'!$G:$G,'Ctas Pagar'!$J:$J,'Fluxo de Caixa'!$H$6,'Ctas Pagar'!$C:$C,'Fluxo de Caixa'!$A112)</f>
        <v>0</v>
      </c>
      <c r="I112" s="61">
        <f>SUMIFS('Ctas Pagar'!$G:$G,'Ctas Pagar'!$M:$M,'Fluxo de Caixa'!$I$6,'Ctas Pagar'!$C:$C,'Fluxo de Caixa'!$A112)</f>
        <v>0</v>
      </c>
      <c r="J112" s="61">
        <f>SUMIFS('Ctas Pagar'!$G:$G,'Ctas Pagar'!$J:$J,'Fluxo de Caixa'!$J$6,'Ctas Pagar'!$C:$C,'Fluxo de Caixa'!$A112)</f>
        <v>0</v>
      </c>
      <c r="K112" s="61">
        <f>SUMIFS('Ctas Pagar'!$G:$G,'Ctas Pagar'!$M:$M,'Fluxo de Caixa'!$K$6,'Ctas Pagar'!$C:$C,'Fluxo de Caixa'!$A112)</f>
        <v>0</v>
      </c>
      <c r="L112" s="61">
        <f>SUMIFS('Ctas Pagar'!$G:$G,'Ctas Pagar'!$J:$J,'Fluxo de Caixa'!$L$6,'Ctas Pagar'!$C:$C,'Fluxo de Caixa'!$A112)</f>
        <v>0</v>
      </c>
      <c r="M112" s="61">
        <f>SUMIFS('Ctas Pagar'!$G:$G,'Ctas Pagar'!$M:$M,'Fluxo de Caixa'!$M$6,'Ctas Pagar'!$C:$C,'Fluxo de Caixa'!$A112)</f>
        <v>0</v>
      </c>
      <c r="N112" s="61">
        <f>SUMIFS('Ctas Pagar'!$G:$G,'Ctas Pagar'!$J:$J,'Fluxo de Caixa'!$N$6,'Ctas Pagar'!$C:$C,'Fluxo de Caixa'!$A112)</f>
        <v>0</v>
      </c>
      <c r="O112" s="61">
        <f>SUMIFS('Ctas Pagar'!$G:$G,'Ctas Pagar'!$M:$M,'Fluxo de Caixa'!$O$6,'Ctas Pagar'!$C:$C,'Fluxo de Caixa'!$A112)</f>
        <v>0</v>
      </c>
      <c r="P112" s="61">
        <f>SUMIFS('Ctas Pagar'!$G:$G,'Ctas Pagar'!$J:$J,'Fluxo de Caixa'!$P$6,'Ctas Pagar'!$C:$C,'Fluxo de Caixa'!$A112)</f>
        <v>0</v>
      </c>
      <c r="Q112" s="61">
        <f>SUMIFS('Ctas Pagar'!$G:$G,'Ctas Pagar'!$M:$M,'Fluxo de Caixa'!$Q$6,'Ctas Pagar'!$C:$C,'Fluxo de Caixa'!$A112)</f>
        <v>0</v>
      </c>
      <c r="R112" s="61">
        <f>SUMIFS('Ctas Pagar'!$G:$G,'Ctas Pagar'!$J:$J,'Fluxo de Caixa'!$R$6,'Ctas Pagar'!$C:$C,'Fluxo de Caixa'!$A112)</f>
        <v>0</v>
      </c>
      <c r="S112" s="61">
        <f>SUMIFS('Ctas Pagar'!$G:$G,'Ctas Pagar'!$M:$M,'Fluxo de Caixa'!$S$6,'Ctas Pagar'!$C:$C,'Fluxo de Caixa'!$A112)</f>
        <v>0</v>
      </c>
      <c r="T112" s="61">
        <f>SUMIFS('Ctas Pagar'!$G:$G,'Ctas Pagar'!$J:$J,'Fluxo de Caixa'!$T$6,'Ctas Pagar'!$C:$C,'Fluxo de Caixa'!$A112)</f>
        <v>0</v>
      </c>
      <c r="U112" s="61">
        <f>SUMIFS('Ctas Pagar'!$G:$G,'Ctas Pagar'!$M:$M,'Fluxo de Caixa'!$U$6,'Ctas Pagar'!$C:$C,'Fluxo de Caixa'!$A112)</f>
        <v>0</v>
      </c>
      <c r="V112" s="61">
        <f>SUMIFS('Ctas Pagar'!$G:$G,'Ctas Pagar'!$J:$J,'Fluxo de Caixa'!$V$6,'Ctas Pagar'!$C:$C,'Fluxo de Caixa'!$A112)</f>
        <v>0</v>
      </c>
      <c r="W112" s="61">
        <f>SUMIFS('Ctas Pagar'!$G:$G,'Ctas Pagar'!$M:$M,'Fluxo de Caixa'!$W$6,'Ctas Pagar'!$C:$C,'Fluxo de Caixa'!$A112)</f>
        <v>0</v>
      </c>
      <c r="X112" s="61">
        <f>SUMIFS('Ctas Pagar'!$G:$G,'Ctas Pagar'!$J:$J,'Fluxo de Caixa'!$X$6,'Ctas Pagar'!$C:$C,'Fluxo de Caixa'!$A112)</f>
        <v>0</v>
      </c>
      <c r="Y112" s="61">
        <f>SUMIFS('Ctas Pagar'!$G:$G,'Ctas Pagar'!$M:$M,'Fluxo de Caixa'!$Y$6,'Ctas Pagar'!$C:$C,'Fluxo de Caixa'!$A112)</f>
        <v>0</v>
      </c>
      <c r="Z112" s="61">
        <f>SUMIFS('Ctas Pagar'!$G:$G,'Ctas Pagar'!$J:$J,'Fluxo de Caixa'!$Z$6,'Ctas Pagar'!$C:$C,'Fluxo de Caixa'!$A112)</f>
        <v>0</v>
      </c>
      <c r="AA112" s="61">
        <f>SUMIFS('Ctas Pagar'!$G:$G,'Ctas Pagar'!$M:$M,'Fluxo de Caixa'!$AA$6,'Ctas Pagar'!$C:$C,'Fluxo de Caixa'!$A112)</f>
        <v>0</v>
      </c>
      <c r="AB112" s="61">
        <f>SUMIFS('Ctas Pagar'!$G:$G,'Ctas Pagar'!$J:$J,'Fluxo de Caixa'!$AB$6,'Ctas Pagar'!$C:$C,'Fluxo de Caixa'!$A112)</f>
        <v>0</v>
      </c>
      <c r="AC112" s="61">
        <f>SUMIFS('Ctas Pagar'!$G:$G,'Ctas Pagar'!$M:$M,'Fluxo de Caixa'!$AC$6,'Ctas Pagar'!$C:$C,'Fluxo de Caixa'!$A112)</f>
        <v>0</v>
      </c>
      <c r="AD112" s="61">
        <f>SUMIFS('Ctas Pagar'!$G:$G,'Ctas Pagar'!$J:$J,'Fluxo de Caixa'!$AD$6,'Ctas Pagar'!$C:$C,'Fluxo de Caixa'!$A112)</f>
        <v>0</v>
      </c>
      <c r="AE112" s="61">
        <f>SUMIFS('Ctas Pagar'!$G:$G,'Ctas Pagar'!$M:$M,'Fluxo de Caixa'!$AE$6,'Ctas Pagar'!$C:$C,'Fluxo de Caixa'!$A112)</f>
        <v>0</v>
      </c>
      <c r="AF112" s="61">
        <f>SUMIFS('Ctas Pagar'!$G:$G,'Ctas Pagar'!$J:$J,'Fluxo de Caixa'!$AF$6,'Ctas Pagar'!$C:$C,'Fluxo de Caixa'!$A112)</f>
        <v>0</v>
      </c>
      <c r="AG112" s="61">
        <f>SUMIFS('Ctas Pagar'!$G:$G,'Ctas Pagar'!$M:$M,'Fluxo de Caixa'!$AG$6,'Ctas Pagar'!$C:$C,'Fluxo de Caixa'!$A112)</f>
        <v>0</v>
      </c>
      <c r="AH112" s="61">
        <f>SUMIFS('Ctas Pagar'!$G:$G,'Ctas Pagar'!$J:$J,'Fluxo de Caixa'!$AH$6,'Ctas Pagar'!$C:$C,'Fluxo de Caixa'!$A112)</f>
        <v>0</v>
      </c>
      <c r="AI112" s="61">
        <f>SUMIFS('Ctas Pagar'!$G:$G,'Ctas Pagar'!$M:$M,'Fluxo de Caixa'!$AI$6,'Ctas Pagar'!$C:$C,'Fluxo de Caixa'!$A112)</f>
        <v>0</v>
      </c>
      <c r="AJ112" s="61">
        <f>SUMIFS('Ctas Pagar'!$G:$G,'Ctas Pagar'!$J:$J,'Fluxo de Caixa'!$AJ$6,'Ctas Pagar'!$C:$C,'Fluxo de Caixa'!$A112)</f>
        <v>0</v>
      </c>
      <c r="AK112" s="61">
        <f>SUMIFS('Ctas Pagar'!$G:$G,'Ctas Pagar'!$M:$M,'Fluxo de Caixa'!$AK$6,'Ctas Pagar'!$C:$C,'Fluxo de Caixa'!$A112)</f>
        <v>0</v>
      </c>
      <c r="AL112" s="61">
        <f>SUMIFS('Ctas Pagar'!$G:$G,'Ctas Pagar'!$J:$J,'Fluxo de Caixa'!$AL$6,'Ctas Pagar'!$C:$C,'Fluxo de Caixa'!$A112)</f>
        <v>0</v>
      </c>
      <c r="AM112" s="61">
        <f>SUMIFS('Ctas Pagar'!$G:$G,'Ctas Pagar'!$M:$M,'Fluxo de Caixa'!$AM$6,'Ctas Pagar'!$C:$C,'Fluxo de Caixa'!$A112)</f>
        <v>0</v>
      </c>
      <c r="AN112" s="61">
        <f>SUMIFS('Ctas Pagar'!$G:$G,'Ctas Pagar'!$J:$J,'Fluxo de Caixa'!$AN$6,'Ctas Pagar'!$C:$C,'Fluxo de Caixa'!$A112)</f>
        <v>0</v>
      </c>
      <c r="AO112" s="61">
        <f>SUMIFS('Ctas Pagar'!$G:$G,'Ctas Pagar'!$M:$M,'Fluxo de Caixa'!$AO$6,'Ctas Pagar'!$C:$C,'Fluxo de Caixa'!$A112)</f>
        <v>0</v>
      </c>
      <c r="AP112" s="61">
        <f>SUMIFS('Ctas Pagar'!$G:$G,'Ctas Pagar'!$J:$J,'Fluxo de Caixa'!$AP$6,'Ctas Pagar'!$C:$C,'Fluxo de Caixa'!$A112)</f>
        <v>0</v>
      </c>
      <c r="AQ112" s="61">
        <f>SUMIFS('Ctas Pagar'!$G:$G,'Ctas Pagar'!$M:$M,'Fluxo de Caixa'!$AQ$6,'Ctas Pagar'!$C:$C,'Fluxo de Caixa'!$A112)</f>
        <v>0</v>
      </c>
      <c r="AR112" s="61">
        <f>SUMIFS('Ctas Pagar'!$G:$G,'Ctas Pagar'!$J:$J,'Fluxo de Caixa'!$AR$6,'Ctas Pagar'!$C:$C,'Fluxo de Caixa'!$A112)</f>
        <v>0</v>
      </c>
      <c r="AS112" s="61">
        <f>SUMIFS('Ctas Pagar'!$G:$G,'Ctas Pagar'!$M:$M,'Fluxo de Caixa'!$AS$6,'Ctas Pagar'!$C:$C,'Fluxo de Caixa'!$A112)</f>
        <v>0</v>
      </c>
      <c r="AT112" s="61">
        <f>SUMIFS('Ctas Pagar'!$G:$G,'Ctas Pagar'!$J:$J,'Fluxo de Caixa'!$AT$6,'Ctas Pagar'!$C:$C,'Fluxo de Caixa'!$A112)</f>
        <v>0</v>
      </c>
      <c r="AU112" s="61">
        <f>SUMIFS('Ctas Pagar'!$G:$G,'Ctas Pagar'!$M:$M,'Fluxo de Caixa'!$AU$6,'Ctas Pagar'!$C:$C,'Fluxo de Caixa'!$A112)</f>
        <v>0</v>
      </c>
      <c r="AV112" s="61">
        <f>SUMIFS('Ctas Pagar'!$G:$G,'Ctas Pagar'!$J:$J,'Fluxo de Caixa'!$AV$6,'Ctas Pagar'!$C:$C,'Fluxo de Caixa'!$A112)</f>
        <v>0</v>
      </c>
      <c r="AW112" s="61">
        <f>SUMIFS('Ctas Pagar'!$G:$G,'Ctas Pagar'!$M:$M,'Fluxo de Caixa'!$AW$6,'Ctas Pagar'!$C:$C,'Fluxo de Caixa'!$A112)</f>
        <v>0</v>
      </c>
      <c r="AX112" s="61">
        <f>SUMIFS('Ctas Pagar'!$G:$G,'Ctas Pagar'!$J:$J,'Fluxo de Caixa'!$AX$6,'Ctas Pagar'!$C:$C,'Fluxo de Caixa'!$A112)</f>
        <v>0</v>
      </c>
      <c r="AY112" s="61">
        <f>SUMIFS('Ctas Pagar'!$G:$G,'Ctas Pagar'!$M:$M,'Fluxo de Caixa'!$AY$6,'Ctas Pagar'!$C:$C,'Fluxo de Caixa'!$A112)</f>
        <v>0</v>
      </c>
      <c r="AZ112" s="61">
        <f>SUMIFS('Ctas Pagar'!$G:$G,'Ctas Pagar'!$J:$J,'Fluxo de Caixa'!$AZ$6,'Ctas Pagar'!$C:$C,'Fluxo de Caixa'!$A112)</f>
        <v>0</v>
      </c>
      <c r="BA112" s="61">
        <f>SUMIFS('Ctas Pagar'!$G:$G,'Ctas Pagar'!$M:$M,'Fluxo de Caixa'!$BA$6,'Ctas Pagar'!$C:$C,'Fluxo de Caixa'!$A112)</f>
        <v>0</v>
      </c>
      <c r="BB112" s="61">
        <f>SUMIFS('Ctas Pagar'!$G:$G,'Ctas Pagar'!$J:$J,'Fluxo de Caixa'!$BB$6,'Ctas Pagar'!$C:$C,'Fluxo de Caixa'!$A112)</f>
        <v>0</v>
      </c>
      <c r="BC112" s="61">
        <f>SUMIFS('Ctas Pagar'!$G:$G,'Ctas Pagar'!$M:$M,'Fluxo de Caixa'!$BC$6,'Ctas Pagar'!$C:$C,'Fluxo de Caixa'!$A112)</f>
        <v>0</v>
      </c>
      <c r="BD112" s="61">
        <f>SUMIFS('Ctas Pagar'!$G:$G,'Ctas Pagar'!$J:$J,'Fluxo de Caixa'!$BD$6,'Ctas Pagar'!$C:$C,'Fluxo de Caixa'!$A112)</f>
        <v>0</v>
      </c>
      <c r="BE112" s="61">
        <f>SUMIFS('Ctas Pagar'!$G:$G,'Ctas Pagar'!$M:$M,'Fluxo de Caixa'!$BE$6,'Ctas Pagar'!$C:$C,'Fluxo de Caixa'!$A112)</f>
        <v>0</v>
      </c>
      <c r="BF112" s="61">
        <f>SUMIFS('Ctas Pagar'!$G:$G,'Ctas Pagar'!$J:$J,'Fluxo de Caixa'!$BF$6,'Ctas Pagar'!$C:$C,'Fluxo de Caixa'!$A112)</f>
        <v>0</v>
      </c>
      <c r="BG112" s="61">
        <f>SUMIFS('Ctas Pagar'!$G:$G,'Ctas Pagar'!$M:$M,'Fluxo de Caixa'!$BG$6,'Ctas Pagar'!$C:$C,'Fluxo de Caixa'!$A112)</f>
        <v>0</v>
      </c>
      <c r="BH112" s="61">
        <f>SUMIFS('Ctas Pagar'!$G:$G,'Ctas Pagar'!$J:$J,'Fluxo de Caixa'!$BH$6,'Ctas Pagar'!$C:$C,'Fluxo de Caixa'!$A112)</f>
        <v>0</v>
      </c>
      <c r="BI112" s="61">
        <f>SUMIFS('Ctas Pagar'!$G:$G,'Ctas Pagar'!$M:$M,'Fluxo de Caixa'!$BI$6,'Ctas Pagar'!$C:$C,'Fluxo de Caixa'!$A112)</f>
        <v>0</v>
      </c>
      <c r="BJ112" s="61">
        <f>SUMIFS('Ctas Pagar'!$G:$G,'Ctas Pagar'!$J:$J,'Fluxo de Caixa'!$BJ$6,'Ctas Pagar'!$C:$C,'Fluxo de Caixa'!$A112)</f>
        <v>0</v>
      </c>
      <c r="BK112" s="61">
        <f>SUMIFS('Ctas Pagar'!$G:$G,'Ctas Pagar'!$M:$M,'Fluxo de Caixa'!$BK$6,'Ctas Pagar'!$C:$C,'Fluxo de Caixa'!$A112)</f>
        <v>0</v>
      </c>
      <c r="BL112" s="61">
        <f>SUMIFS('Ctas Pagar'!$G:$G,'Ctas Pagar'!$J:$J,'Fluxo de Caixa'!$BL$6,'Ctas Pagar'!$C:$C,'Fluxo de Caixa'!$A112)</f>
        <v>0</v>
      </c>
      <c r="BM112" s="61">
        <f>SUMIFS('Ctas Pagar'!$G:$G,'Ctas Pagar'!$M:$M,'Fluxo de Caixa'!$BM$6,'Ctas Pagar'!$C:$C,'Fluxo de Caixa'!$A112)</f>
        <v>0</v>
      </c>
      <c r="BN112" s="71"/>
      <c r="BO112" s="71"/>
      <c r="BP112" s="71"/>
      <c r="BQ112" s="71"/>
      <c r="BR112" s="71"/>
    </row>
    <row r="113" spans="1:70">
      <c r="A113" s="29">
        <f>'Plano de Contas'!A127</f>
        <v>0</v>
      </c>
      <c r="B113" s="60">
        <f>SUMIFS('Ctas Pagar'!$G:$G,'Ctas Pagar'!$J:$J,'Fluxo de Caixa'!$B$6,'Ctas Pagar'!$C:$C,'Fluxo de Caixa'!$A113)</f>
        <v>0</v>
      </c>
      <c r="C113" s="61">
        <f>SUMIFS('Ctas Pagar'!$G:$G,'Ctas Pagar'!$M:$M,'Fluxo de Caixa'!$C$6,'Ctas Pagar'!$C:$C,'Fluxo de Caixa'!$A113)</f>
        <v>0</v>
      </c>
      <c r="D113" s="61">
        <f>SUMIFS('Ctas Pagar'!$G:$G,'Ctas Pagar'!$J:$J,'Fluxo de Caixa'!$D$6,'Ctas Pagar'!$C:$C,'Fluxo de Caixa'!$A113)</f>
        <v>0</v>
      </c>
      <c r="E113" s="61">
        <f>SUMIFS('Ctas Pagar'!$G:$G,'Ctas Pagar'!$M:$M,'Fluxo de Caixa'!$E$6,'Ctas Pagar'!$C:$C,'Fluxo de Caixa'!$A113)</f>
        <v>0</v>
      </c>
      <c r="F113" s="61">
        <f>SUMIFS('Ctas Pagar'!$G:$G,'Ctas Pagar'!$J:$J,'Fluxo de Caixa'!$F$6,'Ctas Pagar'!$C:$C,'Fluxo de Caixa'!$A113)</f>
        <v>0</v>
      </c>
      <c r="G113" s="61">
        <f>SUMIFS('Ctas Pagar'!$G:$G,'Ctas Pagar'!$M:$M,'Fluxo de Caixa'!$G$6,'Ctas Pagar'!$C:$C,'Fluxo de Caixa'!$A113)</f>
        <v>0</v>
      </c>
      <c r="H113" s="61">
        <f>SUMIFS('Ctas Pagar'!$G:$G,'Ctas Pagar'!$J:$J,'Fluxo de Caixa'!$H$6,'Ctas Pagar'!$C:$C,'Fluxo de Caixa'!$A113)</f>
        <v>0</v>
      </c>
      <c r="I113" s="61">
        <f>SUMIFS('Ctas Pagar'!$G:$G,'Ctas Pagar'!$M:$M,'Fluxo de Caixa'!$I$6,'Ctas Pagar'!$C:$C,'Fluxo de Caixa'!$A113)</f>
        <v>0</v>
      </c>
      <c r="J113" s="61">
        <f>SUMIFS('Ctas Pagar'!$G:$G,'Ctas Pagar'!$J:$J,'Fluxo de Caixa'!$J$6,'Ctas Pagar'!$C:$C,'Fluxo de Caixa'!$A113)</f>
        <v>0</v>
      </c>
      <c r="K113" s="61">
        <f>SUMIFS('Ctas Pagar'!$G:$G,'Ctas Pagar'!$M:$M,'Fluxo de Caixa'!$K$6,'Ctas Pagar'!$C:$C,'Fluxo de Caixa'!$A113)</f>
        <v>0</v>
      </c>
      <c r="L113" s="61">
        <f>SUMIFS('Ctas Pagar'!$G:$G,'Ctas Pagar'!$J:$J,'Fluxo de Caixa'!$L$6,'Ctas Pagar'!$C:$C,'Fluxo de Caixa'!$A113)</f>
        <v>0</v>
      </c>
      <c r="M113" s="61">
        <f>SUMIFS('Ctas Pagar'!$G:$G,'Ctas Pagar'!$M:$M,'Fluxo de Caixa'!$M$6,'Ctas Pagar'!$C:$C,'Fluxo de Caixa'!$A113)</f>
        <v>0</v>
      </c>
      <c r="N113" s="61">
        <f>SUMIFS('Ctas Pagar'!$G:$G,'Ctas Pagar'!$J:$J,'Fluxo de Caixa'!$N$6,'Ctas Pagar'!$C:$C,'Fluxo de Caixa'!$A113)</f>
        <v>0</v>
      </c>
      <c r="O113" s="61">
        <f>SUMIFS('Ctas Pagar'!$G:$G,'Ctas Pagar'!$M:$M,'Fluxo de Caixa'!$O$6,'Ctas Pagar'!$C:$C,'Fluxo de Caixa'!$A113)</f>
        <v>0</v>
      </c>
      <c r="P113" s="61">
        <f>SUMIFS('Ctas Pagar'!$G:$G,'Ctas Pagar'!$J:$J,'Fluxo de Caixa'!$P$6,'Ctas Pagar'!$C:$C,'Fluxo de Caixa'!$A113)</f>
        <v>0</v>
      </c>
      <c r="Q113" s="61">
        <f>SUMIFS('Ctas Pagar'!$G:$G,'Ctas Pagar'!$M:$M,'Fluxo de Caixa'!$Q$6,'Ctas Pagar'!$C:$C,'Fluxo de Caixa'!$A113)</f>
        <v>0</v>
      </c>
      <c r="R113" s="61">
        <f>SUMIFS('Ctas Pagar'!$G:$G,'Ctas Pagar'!$J:$J,'Fluxo de Caixa'!$R$6,'Ctas Pagar'!$C:$C,'Fluxo de Caixa'!$A113)</f>
        <v>0</v>
      </c>
      <c r="S113" s="61">
        <f>SUMIFS('Ctas Pagar'!$G:$G,'Ctas Pagar'!$M:$M,'Fluxo de Caixa'!$S$6,'Ctas Pagar'!$C:$C,'Fluxo de Caixa'!$A113)</f>
        <v>0</v>
      </c>
      <c r="T113" s="61">
        <f>SUMIFS('Ctas Pagar'!$G:$G,'Ctas Pagar'!$J:$J,'Fluxo de Caixa'!$T$6,'Ctas Pagar'!$C:$C,'Fluxo de Caixa'!$A113)</f>
        <v>0</v>
      </c>
      <c r="U113" s="61">
        <f>SUMIFS('Ctas Pagar'!$G:$G,'Ctas Pagar'!$M:$M,'Fluxo de Caixa'!$U$6,'Ctas Pagar'!$C:$C,'Fluxo de Caixa'!$A113)</f>
        <v>0</v>
      </c>
      <c r="V113" s="61">
        <f>SUMIFS('Ctas Pagar'!$G:$G,'Ctas Pagar'!$J:$J,'Fluxo de Caixa'!$V$6,'Ctas Pagar'!$C:$C,'Fluxo de Caixa'!$A113)</f>
        <v>0</v>
      </c>
      <c r="W113" s="61">
        <f>SUMIFS('Ctas Pagar'!$G:$G,'Ctas Pagar'!$M:$M,'Fluxo de Caixa'!$W$6,'Ctas Pagar'!$C:$C,'Fluxo de Caixa'!$A113)</f>
        <v>0</v>
      </c>
      <c r="X113" s="61">
        <f>SUMIFS('Ctas Pagar'!$G:$G,'Ctas Pagar'!$J:$J,'Fluxo de Caixa'!$X$6,'Ctas Pagar'!$C:$C,'Fluxo de Caixa'!$A113)</f>
        <v>0</v>
      </c>
      <c r="Y113" s="61">
        <f>SUMIFS('Ctas Pagar'!$G:$G,'Ctas Pagar'!$M:$M,'Fluxo de Caixa'!$Y$6,'Ctas Pagar'!$C:$C,'Fluxo de Caixa'!$A113)</f>
        <v>0</v>
      </c>
      <c r="Z113" s="61">
        <f>SUMIFS('Ctas Pagar'!$G:$G,'Ctas Pagar'!$J:$J,'Fluxo de Caixa'!$Z$6,'Ctas Pagar'!$C:$C,'Fluxo de Caixa'!$A113)</f>
        <v>0</v>
      </c>
      <c r="AA113" s="61">
        <f>SUMIFS('Ctas Pagar'!$G:$G,'Ctas Pagar'!$M:$M,'Fluxo de Caixa'!$AA$6,'Ctas Pagar'!$C:$C,'Fluxo de Caixa'!$A113)</f>
        <v>0</v>
      </c>
      <c r="AB113" s="61">
        <f>SUMIFS('Ctas Pagar'!$G:$G,'Ctas Pagar'!$J:$J,'Fluxo de Caixa'!$AB$6,'Ctas Pagar'!$C:$C,'Fluxo de Caixa'!$A113)</f>
        <v>0</v>
      </c>
      <c r="AC113" s="61">
        <f>SUMIFS('Ctas Pagar'!$G:$G,'Ctas Pagar'!$M:$M,'Fluxo de Caixa'!$AC$6,'Ctas Pagar'!$C:$C,'Fluxo de Caixa'!$A113)</f>
        <v>0</v>
      </c>
      <c r="AD113" s="61">
        <f>SUMIFS('Ctas Pagar'!$G:$G,'Ctas Pagar'!$J:$J,'Fluxo de Caixa'!$AD$6,'Ctas Pagar'!$C:$C,'Fluxo de Caixa'!$A113)</f>
        <v>0</v>
      </c>
      <c r="AE113" s="61">
        <f>SUMIFS('Ctas Pagar'!$G:$G,'Ctas Pagar'!$M:$M,'Fluxo de Caixa'!$AE$6,'Ctas Pagar'!$C:$C,'Fluxo de Caixa'!$A113)</f>
        <v>0</v>
      </c>
      <c r="AF113" s="61">
        <f>SUMIFS('Ctas Pagar'!$G:$G,'Ctas Pagar'!$J:$J,'Fluxo de Caixa'!$AF$6,'Ctas Pagar'!$C:$C,'Fluxo de Caixa'!$A113)</f>
        <v>0</v>
      </c>
      <c r="AG113" s="61">
        <f>SUMIFS('Ctas Pagar'!$G:$G,'Ctas Pagar'!$M:$M,'Fluxo de Caixa'!$AG$6,'Ctas Pagar'!$C:$C,'Fluxo de Caixa'!$A113)</f>
        <v>0</v>
      </c>
      <c r="AH113" s="61">
        <f>SUMIFS('Ctas Pagar'!$G:$G,'Ctas Pagar'!$J:$J,'Fluxo de Caixa'!$AH$6,'Ctas Pagar'!$C:$C,'Fluxo de Caixa'!$A113)</f>
        <v>0</v>
      </c>
      <c r="AI113" s="61">
        <f>SUMIFS('Ctas Pagar'!$G:$G,'Ctas Pagar'!$M:$M,'Fluxo de Caixa'!$AI$6,'Ctas Pagar'!$C:$C,'Fluxo de Caixa'!$A113)</f>
        <v>0</v>
      </c>
      <c r="AJ113" s="61">
        <f>SUMIFS('Ctas Pagar'!$G:$G,'Ctas Pagar'!$J:$J,'Fluxo de Caixa'!$AJ$6,'Ctas Pagar'!$C:$C,'Fluxo de Caixa'!$A113)</f>
        <v>0</v>
      </c>
      <c r="AK113" s="61">
        <f>SUMIFS('Ctas Pagar'!$G:$G,'Ctas Pagar'!$M:$M,'Fluxo de Caixa'!$AK$6,'Ctas Pagar'!$C:$C,'Fluxo de Caixa'!$A113)</f>
        <v>0</v>
      </c>
      <c r="AL113" s="61">
        <f>SUMIFS('Ctas Pagar'!$G:$G,'Ctas Pagar'!$J:$J,'Fluxo de Caixa'!$AL$6,'Ctas Pagar'!$C:$C,'Fluxo de Caixa'!$A113)</f>
        <v>0</v>
      </c>
      <c r="AM113" s="61">
        <f>SUMIFS('Ctas Pagar'!$G:$G,'Ctas Pagar'!$M:$M,'Fluxo de Caixa'!$AM$6,'Ctas Pagar'!$C:$C,'Fluxo de Caixa'!$A113)</f>
        <v>0</v>
      </c>
      <c r="AN113" s="61">
        <f>SUMIFS('Ctas Pagar'!$G:$G,'Ctas Pagar'!$J:$J,'Fluxo de Caixa'!$AN$6,'Ctas Pagar'!$C:$C,'Fluxo de Caixa'!$A113)</f>
        <v>0</v>
      </c>
      <c r="AO113" s="61">
        <f>SUMIFS('Ctas Pagar'!$G:$G,'Ctas Pagar'!$M:$M,'Fluxo de Caixa'!$AO$6,'Ctas Pagar'!$C:$C,'Fluxo de Caixa'!$A113)</f>
        <v>0</v>
      </c>
      <c r="AP113" s="61">
        <f>SUMIFS('Ctas Pagar'!$G:$G,'Ctas Pagar'!$J:$J,'Fluxo de Caixa'!$AP$6,'Ctas Pagar'!$C:$C,'Fluxo de Caixa'!$A113)</f>
        <v>0</v>
      </c>
      <c r="AQ113" s="61">
        <f>SUMIFS('Ctas Pagar'!$G:$G,'Ctas Pagar'!$M:$M,'Fluxo de Caixa'!$AQ$6,'Ctas Pagar'!$C:$C,'Fluxo de Caixa'!$A113)</f>
        <v>0</v>
      </c>
      <c r="AR113" s="61">
        <f>SUMIFS('Ctas Pagar'!$G:$G,'Ctas Pagar'!$J:$J,'Fluxo de Caixa'!$AR$6,'Ctas Pagar'!$C:$C,'Fluxo de Caixa'!$A113)</f>
        <v>0</v>
      </c>
      <c r="AS113" s="61">
        <f>SUMIFS('Ctas Pagar'!$G:$G,'Ctas Pagar'!$M:$M,'Fluxo de Caixa'!$AS$6,'Ctas Pagar'!$C:$C,'Fluxo de Caixa'!$A113)</f>
        <v>0</v>
      </c>
      <c r="AT113" s="61">
        <f>SUMIFS('Ctas Pagar'!$G:$G,'Ctas Pagar'!$J:$J,'Fluxo de Caixa'!$AT$6,'Ctas Pagar'!$C:$C,'Fluxo de Caixa'!$A113)</f>
        <v>0</v>
      </c>
      <c r="AU113" s="61">
        <f>SUMIFS('Ctas Pagar'!$G:$G,'Ctas Pagar'!$M:$M,'Fluxo de Caixa'!$AU$6,'Ctas Pagar'!$C:$C,'Fluxo de Caixa'!$A113)</f>
        <v>0</v>
      </c>
      <c r="AV113" s="61">
        <f>SUMIFS('Ctas Pagar'!$G:$G,'Ctas Pagar'!$J:$J,'Fluxo de Caixa'!$AV$6,'Ctas Pagar'!$C:$C,'Fluxo de Caixa'!$A113)</f>
        <v>0</v>
      </c>
      <c r="AW113" s="61">
        <f>SUMIFS('Ctas Pagar'!$G:$G,'Ctas Pagar'!$M:$M,'Fluxo de Caixa'!$AW$6,'Ctas Pagar'!$C:$C,'Fluxo de Caixa'!$A113)</f>
        <v>0</v>
      </c>
      <c r="AX113" s="61">
        <f>SUMIFS('Ctas Pagar'!$G:$G,'Ctas Pagar'!$J:$J,'Fluxo de Caixa'!$AX$6,'Ctas Pagar'!$C:$C,'Fluxo de Caixa'!$A113)</f>
        <v>0</v>
      </c>
      <c r="AY113" s="61">
        <f>SUMIFS('Ctas Pagar'!$G:$G,'Ctas Pagar'!$M:$M,'Fluxo de Caixa'!$AY$6,'Ctas Pagar'!$C:$C,'Fluxo de Caixa'!$A113)</f>
        <v>0</v>
      </c>
      <c r="AZ113" s="61">
        <f>SUMIFS('Ctas Pagar'!$G:$G,'Ctas Pagar'!$J:$J,'Fluxo de Caixa'!$AZ$6,'Ctas Pagar'!$C:$C,'Fluxo de Caixa'!$A113)</f>
        <v>0</v>
      </c>
      <c r="BA113" s="61">
        <f>SUMIFS('Ctas Pagar'!$G:$G,'Ctas Pagar'!$M:$M,'Fluxo de Caixa'!$BA$6,'Ctas Pagar'!$C:$C,'Fluxo de Caixa'!$A113)</f>
        <v>0</v>
      </c>
      <c r="BB113" s="61">
        <f>SUMIFS('Ctas Pagar'!$G:$G,'Ctas Pagar'!$J:$J,'Fluxo de Caixa'!$BB$6,'Ctas Pagar'!$C:$C,'Fluxo de Caixa'!$A113)</f>
        <v>0</v>
      </c>
      <c r="BC113" s="61">
        <f>SUMIFS('Ctas Pagar'!$G:$G,'Ctas Pagar'!$M:$M,'Fluxo de Caixa'!$BC$6,'Ctas Pagar'!$C:$C,'Fluxo de Caixa'!$A113)</f>
        <v>0</v>
      </c>
      <c r="BD113" s="61">
        <f>SUMIFS('Ctas Pagar'!$G:$G,'Ctas Pagar'!$J:$J,'Fluxo de Caixa'!$BD$6,'Ctas Pagar'!$C:$C,'Fluxo de Caixa'!$A113)</f>
        <v>0</v>
      </c>
      <c r="BE113" s="61">
        <f>SUMIFS('Ctas Pagar'!$G:$G,'Ctas Pagar'!$M:$M,'Fluxo de Caixa'!$BE$6,'Ctas Pagar'!$C:$C,'Fluxo de Caixa'!$A113)</f>
        <v>0</v>
      </c>
      <c r="BF113" s="61">
        <f>SUMIFS('Ctas Pagar'!$G:$G,'Ctas Pagar'!$J:$J,'Fluxo de Caixa'!$BF$6,'Ctas Pagar'!$C:$C,'Fluxo de Caixa'!$A113)</f>
        <v>0</v>
      </c>
      <c r="BG113" s="61">
        <f>SUMIFS('Ctas Pagar'!$G:$G,'Ctas Pagar'!$M:$M,'Fluxo de Caixa'!$BG$6,'Ctas Pagar'!$C:$C,'Fluxo de Caixa'!$A113)</f>
        <v>0</v>
      </c>
      <c r="BH113" s="61">
        <f>SUMIFS('Ctas Pagar'!$G:$G,'Ctas Pagar'!$J:$J,'Fluxo de Caixa'!$BH$6,'Ctas Pagar'!$C:$C,'Fluxo de Caixa'!$A113)</f>
        <v>0</v>
      </c>
      <c r="BI113" s="61">
        <f>SUMIFS('Ctas Pagar'!$G:$G,'Ctas Pagar'!$M:$M,'Fluxo de Caixa'!$BI$6,'Ctas Pagar'!$C:$C,'Fluxo de Caixa'!$A113)</f>
        <v>0</v>
      </c>
      <c r="BJ113" s="61">
        <f>SUMIFS('Ctas Pagar'!$G:$G,'Ctas Pagar'!$J:$J,'Fluxo de Caixa'!$BJ$6,'Ctas Pagar'!$C:$C,'Fluxo de Caixa'!$A113)</f>
        <v>0</v>
      </c>
      <c r="BK113" s="61">
        <f>SUMIFS('Ctas Pagar'!$G:$G,'Ctas Pagar'!$M:$M,'Fluxo de Caixa'!$BK$6,'Ctas Pagar'!$C:$C,'Fluxo de Caixa'!$A113)</f>
        <v>0</v>
      </c>
      <c r="BL113" s="61">
        <f>SUMIFS('Ctas Pagar'!$G:$G,'Ctas Pagar'!$J:$J,'Fluxo de Caixa'!$BL$6,'Ctas Pagar'!$C:$C,'Fluxo de Caixa'!$A113)</f>
        <v>0</v>
      </c>
      <c r="BM113" s="61">
        <f>SUMIFS('Ctas Pagar'!$G:$G,'Ctas Pagar'!$M:$M,'Fluxo de Caixa'!$BM$6,'Ctas Pagar'!$C:$C,'Fluxo de Caixa'!$A113)</f>
        <v>0</v>
      </c>
      <c r="BN113" s="71"/>
      <c r="BO113" s="71"/>
      <c r="BP113" s="71"/>
      <c r="BQ113" s="71"/>
      <c r="BR113" s="71"/>
    </row>
    <row r="114" spans="1:70">
      <c r="A114" s="29">
        <f>'Plano de Contas'!A128</f>
        <v>0</v>
      </c>
      <c r="B114" s="60">
        <f>SUMIFS('Ctas Pagar'!$G:$G,'Ctas Pagar'!$J:$J,'Fluxo de Caixa'!$B$6,'Ctas Pagar'!$C:$C,'Fluxo de Caixa'!$A114)</f>
        <v>0</v>
      </c>
      <c r="C114" s="61">
        <f>SUMIFS('Ctas Pagar'!$G:$G,'Ctas Pagar'!$M:$M,'Fluxo de Caixa'!$C$6,'Ctas Pagar'!$C:$C,'Fluxo de Caixa'!$A114)</f>
        <v>0</v>
      </c>
      <c r="D114" s="61">
        <f>SUMIFS('Ctas Pagar'!$G:$G,'Ctas Pagar'!$J:$J,'Fluxo de Caixa'!$D$6,'Ctas Pagar'!$C:$C,'Fluxo de Caixa'!$A114)</f>
        <v>0</v>
      </c>
      <c r="E114" s="61">
        <f>SUMIFS('Ctas Pagar'!$G:$G,'Ctas Pagar'!$M:$M,'Fluxo de Caixa'!$E$6,'Ctas Pagar'!$C:$C,'Fluxo de Caixa'!$A114)</f>
        <v>0</v>
      </c>
      <c r="F114" s="61">
        <f>SUMIFS('Ctas Pagar'!$G:$G,'Ctas Pagar'!$J:$J,'Fluxo de Caixa'!$F$6,'Ctas Pagar'!$C:$C,'Fluxo de Caixa'!$A114)</f>
        <v>0</v>
      </c>
      <c r="G114" s="61">
        <f>SUMIFS('Ctas Pagar'!$G:$G,'Ctas Pagar'!$M:$M,'Fluxo de Caixa'!$G$6,'Ctas Pagar'!$C:$C,'Fluxo de Caixa'!$A114)</f>
        <v>0</v>
      </c>
      <c r="H114" s="61">
        <f>SUMIFS('Ctas Pagar'!$G:$G,'Ctas Pagar'!$J:$J,'Fluxo de Caixa'!$H$6,'Ctas Pagar'!$C:$C,'Fluxo de Caixa'!$A114)</f>
        <v>0</v>
      </c>
      <c r="I114" s="61">
        <f>SUMIFS('Ctas Pagar'!$G:$G,'Ctas Pagar'!$M:$M,'Fluxo de Caixa'!$I$6,'Ctas Pagar'!$C:$C,'Fluxo de Caixa'!$A114)</f>
        <v>0</v>
      </c>
      <c r="J114" s="61">
        <f>SUMIFS('Ctas Pagar'!$G:$G,'Ctas Pagar'!$J:$J,'Fluxo de Caixa'!$J$6,'Ctas Pagar'!$C:$C,'Fluxo de Caixa'!$A114)</f>
        <v>0</v>
      </c>
      <c r="K114" s="61">
        <f>SUMIFS('Ctas Pagar'!$G:$G,'Ctas Pagar'!$M:$M,'Fluxo de Caixa'!$K$6,'Ctas Pagar'!$C:$C,'Fluxo de Caixa'!$A114)</f>
        <v>0</v>
      </c>
      <c r="L114" s="61">
        <f>SUMIFS('Ctas Pagar'!$G:$G,'Ctas Pagar'!$J:$J,'Fluxo de Caixa'!$L$6,'Ctas Pagar'!$C:$C,'Fluxo de Caixa'!$A114)</f>
        <v>0</v>
      </c>
      <c r="M114" s="61">
        <f>SUMIFS('Ctas Pagar'!$G:$G,'Ctas Pagar'!$M:$M,'Fluxo de Caixa'!$M$6,'Ctas Pagar'!$C:$C,'Fluxo de Caixa'!$A114)</f>
        <v>0</v>
      </c>
      <c r="N114" s="61">
        <f>SUMIFS('Ctas Pagar'!$G:$G,'Ctas Pagar'!$J:$J,'Fluxo de Caixa'!$N$6,'Ctas Pagar'!$C:$C,'Fluxo de Caixa'!$A114)</f>
        <v>0</v>
      </c>
      <c r="O114" s="61">
        <f>SUMIFS('Ctas Pagar'!$G:$G,'Ctas Pagar'!$M:$M,'Fluxo de Caixa'!$O$6,'Ctas Pagar'!$C:$C,'Fluxo de Caixa'!$A114)</f>
        <v>0</v>
      </c>
      <c r="P114" s="61">
        <f>SUMIFS('Ctas Pagar'!$G:$G,'Ctas Pagar'!$J:$J,'Fluxo de Caixa'!$P$6,'Ctas Pagar'!$C:$C,'Fluxo de Caixa'!$A114)</f>
        <v>0</v>
      </c>
      <c r="Q114" s="61">
        <f>SUMIFS('Ctas Pagar'!$G:$G,'Ctas Pagar'!$M:$M,'Fluxo de Caixa'!$Q$6,'Ctas Pagar'!$C:$C,'Fluxo de Caixa'!$A114)</f>
        <v>0</v>
      </c>
      <c r="R114" s="61">
        <f>SUMIFS('Ctas Pagar'!$G:$G,'Ctas Pagar'!$J:$J,'Fluxo de Caixa'!$R$6,'Ctas Pagar'!$C:$C,'Fluxo de Caixa'!$A114)</f>
        <v>0</v>
      </c>
      <c r="S114" s="61">
        <f>SUMIFS('Ctas Pagar'!$G:$G,'Ctas Pagar'!$M:$M,'Fluxo de Caixa'!$S$6,'Ctas Pagar'!$C:$C,'Fluxo de Caixa'!$A114)</f>
        <v>0</v>
      </c>
      <c r="T114" s="61">
        <f>SUMIFS('Ctas Pagar'!$G:$G,'Ctas Pagar'!$J:$J,'Fluxo de Caixa'!$T$6,'Ctas Pagar'!$C:$C,'Fluxo de Caixa'!$A114)</f>
        <v>0</v>
      </c>
      <c r="U114" s="61">
        <f>SUMIFS('Ctas Pagar'!$G:$G,'Ctas Pagar'!$M:$M,'Fluxo de Caixa'!$U$6,'Ctas Pagar'!$C:$C,'Fluxo de Caixa'!$A114)</f>
        <v>0</v>
      </c>
      <c r="V114" s="61">
        <f>SUMIFS('Ctas Pagar'!$G:$G,'Ctas Pagar'!$J:$J,'Fluxo de Caixa'!$V$6,'Ctas Pagar'!$C:$C,'Fluxo de Caixa'!$A114)</f>
        <v>0</v>
      </c>
      <c r="W114" s="61">
        <f>SUMIFS('Ctas Pagar'!$G:$G,'Ctas Pagar'!$M:$M,'Fluxo de Caixa'!$W$6,'Ctas Pagar'!$C:$C,'Fluxo de Caixa'!$A114)</f>
        <v>0</v>
      </c>
      <c r="X114" s="61">
        <f>SUMIFS('Ctas Pagar'!$G:$G,'Ctas Pagar'!$J:$J,'Fluxo de Caixa'!$X$6,'Ctas Pagar'!$C:$C,'Fluxo de Caixa'!$A114)</f>
        <v>0</v>
      </c>
      <c r="Y114" s="61">
        <f>SUMIFS('Ctas Pagar'!$G:$G,'Ctas Pagar'!$M:$M,'Fluxo de Caixa'!$Y$6,'Ctas Pagar'!$C:$C,'Fluxo de Caixa'!$A114)</f>
        <v>0</v>
      </c>
      <c r="Z114" s="61">
        <f>SUMIFS('Ctas Pagar'!$G:$G,'Ctas Pagar'!$J:$J,'Fluxo de Caixa'!$Z$6,'Ctas Pagar'!$C:$C,'Fluxo de Caixa'!$A114)</f>
        <v>0</v>
      </c>
      <c r="AA114" s="61">
        <f>SUMIFS('Ctas Pagar'!$G:$G,'Ctas Pagar'!$M:$M,'Fluxo de Caixa'!$AA$6,'Ctas Pagar'!$C:$C,'Fluxo de Caixa'!$A114)</f>
        <v>0</v>
      </c>
      <c r="AB114" s="61">
        <f>SUMIFS('Ctas Pagar'!$G:$G,'Ctas Pagar'!$J:$J,'Fluxo de Caixa'!$AB$6,'Ctas Pagar'!$C:$C,'Fluxo de Caixa'!$A114)</f>
        <v>0</v>
      </c>
      <c r="AC114" s="61">
        <f>SUMIFS('Ctas Pagar'!$G:$G,'Ctas Pagar'!$M:$M,'Fluxo de Caixa'!$AC$6,'Ctas Pagar'!$C:$C,'Fluxo de Caixa'!$A114)</f>
        <v>0</v>
      </c>
      <c r="AD114" s="61">
        <f>SUMIFS('Ctas Pagar'!$G:$G,'Ctas Pagar'!$J:$J,'Fluxo de Caixa'!$AD$6,'Ctas Pagar'!$C:$C,'Fluxo de Caixa'!$A114)</f>
        <v>0</v>
      </c>
      <c r="AE114" s="61">
        <f>SUMIFS('Ctas Pagar'!$G:$G,'Ctas Pagar'!$M:$M,'Fluxo de Caixa'!$AE$6,'Ctas Pagar'!$C:$C,'Fluxo de Caixa'!$A114)</f>
        <v>0</v>
      </c>
      <c r="AF114" s="61">
        <f>SUMIFS('Ctas Pagar'!$G:$G,'Ctas Pagar'!$J:$J,'Fluxo de Caixa'!$AF$6,'Ctas Pagar'!$C:$C,'Fluxo de Caixa'!$A114)</f>
        <v>0</v>
      </c>
      <c r="AG114" s="61">
        <f>SUMIFS('Ctas Pagar'!$G:$G,'Ctas Pagar'!$M:$M,'Fluxo de Caixa'!$AG$6,'Ctas Pagar'!$C:$C,'Fluxo de Caixa'!$A114)</f>
        <v>0</v>
      </c>
      <c r="AH114" s="61">
        <f>SUMIFS('Ctas Pagar'!$G:$G,'Ctas Pagar'!$J:$J,'Fluxo de Caixa'!$AH$6,'Ctas Pagar'!$C:$C,'Fluxo de Caixa'!$A114)</f>
        <v>0</v>
      </c>
      <c r="AI114" s="61">
        <f>SUMIFS('Ctas Pagar'!$G:$G,'Ctas Pagar'!$M:$M,'Fluxo de Caixa'!$AI$6,'Ctas Pagar'!$C:$C,'Fluxo de Caixa'!$A114)</f>
        <v>0</v>
      </c>
      <c r="AJ114" s="61">
        <f>SUMIFS('Ctas Pagar'!$G:$G,'Ctas Pagar'!$J:$J,'Fluxo de Caixa'!$AJ$6,'Ctas Pagar'!$C:$C,'Fluxo de Caixa'!$A114)</f>
        <v>0</v>
      </c>
      <c r="AK114" s="61">
        <f>SUMIFS('Ctas Pagar'!$G:$G,'Ctas Pagar'!$M:$M,'Fluxo de Caixa'!$AK$6,'Ctas Pagar'!$C:$C,'Fluxo de Caixa'!$A114)</f>
        <v>0</v>
      </c>
      <c r="AL114" s="61">
        <f>SUMIFS('Ctas Pagar'!$G:$G,'Ctas Pagar'!$J:$J,'Fluxo de Caixa'!$AL$6,'Ctas Pagar'!$C:$C,'Fluxo de Caixa'!$A114)</f>
        <v>0</v>
      </c>
      <c r="AM114" s="61">
        <f>SUMIFS('Ctas Pagar'!$G:$G,'Ctas Pagar'!$M:$M,'Fluxo de Caixa'!$AM$6,'Ctas Pagar'!$C:$C,'Fluxo de Caixa'!$A114)</f>
        <v>0</v>
      </c>
      <c r="AN114" s="61">
        <f>SUMIFS('Ctas Pagar'!$G:$G,'Ctas Pagar'!$J:$J,'Fluxo de Caixa'!$AN$6,'Ctas Pagar'!$C:$C,'Fluxo de Caixa'!$A114)</f>
        <v>0</v>
      </c>
      <c r="AO114" s="61">
        <f>SUMIFS('Ctas Pagar'!$G:$G,'Ctas Pagar'!$M:$M,'Fluxo de Caixa'!$AO$6,'Ctas Pagar'!$C:$C,'Fluxo de Caixa'!$A114)</f>
        <v>0</v>
      </c>
      <c r="AP114" s="61">
        <f>SUMIFS('Ctas Pagar'!$G:$G,'Ctas Pagar'!$J:$J,'Fluxo de Caixa'!$AP$6,'Ctas Pagar'!$C:$C,'Fluxo de Caixa'!$A114)</f>
        <v>0</v>
      </c>
      <c r="AQ114" s="61">
        <f>SUMIFS('Ctas Pagar'!$G:$G,'Ctas Pagar'!$M:$M,'Fluxo de Caixa'!$AQ$6,'Ctas Pagar'!$C:$C,'Fluxo de Caixa'!$A114)</f>
        <v>0</v>
      </c>
      <c r="AR114" s="61">
        <f>SUMIFS('Ctas Pagar'!$G:$G,'Ctas Pagar'!$J:$J,'Fluxo de Caixa'!$AR$6,'Ctas Pagar'!$C:$C,'Fluxo de Caixa'!$A114)</f>
        <v>0</v>
      </c>
      <c r="AS114" s="61">
        <f>SUMIFS('Ctas Pagar'!$G:$G,'Ctas Pagar'!$M:$M,'Fluxo de Caixa'!$AS$6,'Ctas Pagar'!$C:$C,'Fluxo de Caixa'!$A114)</f>
        <v>0</v>
      </c>
      <c r="AT114" s="61">
        <f>SUMIFS('Ctas Pagar'!$G:$G,'Ctas Pagar'!$J:$J,'Fluxo de Caixa'!$AT$6,'Ctas Pagar'!$C:$C,'Fluxo de Caixa'!$A114)</f>
        <v>0</v>
      </c>
      <c r="AU114" s="61">
        <f>SUMIFS('Ctas Pagar'!$G:$G,'Ctas Pagar'!$M:$M,'Fluxo de Caixa'!$AU$6,'Ctas Pagar'!$C:$C,'Fluxo de Caixa'!$A114)</f>
        <v>0</v>
      </c>
      <c r="AV114" s="61">
        <f>SUMIFS('Ctas Pagar'!$G:$G,'Ctas Pagar'!$J:$J,'Fluxo de Caixa'!$AV$6,'Ctas Pagar'!$C:$C,'Fluxo de Caixa'!$A114)</f>
        <v>0</v>
      </c>
      <c r="AW114" s="61">
        <f>SUMIFS('Ctas Pagar'!$G:$G,'Ctas Pagar'!$M:$M,'Fluxo de Caixa'!$AW$6,'Ctas Pagar'!$C:$C,'Fluxo de Caixa'!$A114)</f>
        <v>0</v>
      </c>
      <c r="AX114" s="61">
        <f>SUMIFS('Ctas Pagar'!$G:$G,'Ctas Pagar'!$J:$J,'Fluxo de Caixa'!$AX$6,'Ctas Pagar'!$C:$C,'Fluxo de Caixa'!$A114)</f>
        <v>0</v>
      </c>
      <c r="AY114" s="61">
        <f>SUMIFS('Ctas Pagar'!$G:$G,'Ctas Pagar'!$M:$M,'Fluxo de Caixa'!$AY$6,'Ctas Pagar'!$C:$C,'Fluxo de Caixa'!$A114)</f>
        <v>0</v>
      </c>
      <c r="AZ114" s="61">
        <f>SUMIFS('Ctas Pagar'!$G:$G,'Ctas Pagar'!$J:$J,'Fluxo de Caixa'!$AZ$6,'Ctas Pagar'!$C:$C,'Fluxo de Caixa'!$A114)</f>
        <v>0</v>
      </c>
      <c r="BA114" s="61">
        <f>SUMIFS('Ctas Pagar'!$G:$G,'Ctas Pagar'!$M:$M,'Fluxo de Caixa'!$BA$6,'Ctas Pagar'!$C:$C,'Fluxo de Caixa'!$A114)</f>
        <v>0</v>
      </c>
      <c r="BB114" s="61">
        <f>SUMIFS('Ctas Pagar'!$G:$G,'Ctas Pagar'!$J:$J,'Fluxo de Caixa'!$BB$6,'Ctas Pagar'!$C:$C,'Fluxo de Caixa'!$A114)</f>
        <v>0</v>
      </c>
      <c r="BC114" s="61">
        <f>SUMIFS('Ctas Pagar'!$G:$G,'Ctas Pagar'!$M:$M,'Fluxo de Caixa'!$BC$6,'Ctas Pagar'!$C:$C,'Fluxo de Caixa'!$A114)</f>
        <v>0</v>
      </c>
      <c r="BD114" s="61">
        <f>SUMIFS('Ctas Pagar'!$G:$G,'Ctas Pagar'!$J:$J,'Fluxo de Caixa'!$BD$6,'Ctas Pagar'!$C:$C,'Fluxo de Caixa'!$A114)</f>
        <v>0</v>
      </c>
      <c r="BE114" s="61">
        <f>SUMIFS('Ctas Pagar'!$G:$G,'Ctas Pagar'!$M:$M,'Fluxo de Caixa'!$BE$6,'Ctas Pagar'!$C:$C,'Fluxo de Caixa'!$A114)</f>
        <v>0</v>
      </c>
      <c r="BF114" s="61">
        <f>SUMIFS('Ctas Pagar'!$G:$G,'Ctas Pagar'!$J:$J,'Fluxo de Caixa'!$BF$6,'Ctas Pagar'!$C:$C,'Fluxo de Caixa'!$A114)</f>
        <v>0</v>
      </c>
      <c r="BG114" s="61">
        <f>SUMIFS('Ctas Pagar'!$G:$G,'Ctas Pagar'!$M:$M,'Fluxo de Caixa'!$BG$6,'Ctas Pagar'!$C:$C,'Fluxo de Caixa'!$A114)</f>
        <v>0</v>
      </c>
      <c r="BH114" s="61">
        <f>SUMIFS('Ctas Pagar'!$G:$G,'Ctas Pagar'!$J:$J,'Fluxo de Caixa'!$BH$6,'Ctas Pagar'!$C:$C,'Fluxo de Caixa'!$A114)</f>
        <v>0</v>
      </c>
      <c r="BI114" s="61">
        <f>SUMIFS('Ctas Pagar'!$G:$G,'Ctas Pagar'!$M:$M,'Fluxo de Caixa'!$BI$6,'Ctas Pagar'!$C:$C,'Fluxo de Caixa'!$A114)</f>
        <v>0</v>
      </c>
      <c r="BJ114" s="61">
        <f>SUMIFS('Ctas Pagar'!$G:$G,'Ctas Pagar'!$J:$J,'Fluxo de Caixa'!$BJ$6,'Ctas Pagar'!$C:$C,'Fluxo de Caixa'!$A114)</f>
        <v>0</v>
      </c>
      <c r="BK114" s="61">
        <f>SUMIFS('Ctas Pagar'!$G:$G,'Ctas Pagar'!$M:$M,'Fluxo de Caixa'!$BK$6,'Ctas Pagar'!$C:$C,'Fluxo de Caixa'!$A114)</f>
        <v>0</v>
      </c>
      <c r="BL114" s="61">
        <f>SUMIFS('Ctas Pagar'!$G:$G,'Ctas Pagar'!$J:$J,'Fluxo de Caixa'!$BL$6,'Ctas Pagar'!$C:$C,'Fluxo de Caixa'!$A114)</f>
        <v>0</v>
      </c>
      <c r="BM114" s="61">
        <f>SUMIFS('Ctas Pagar'!$G:$G,'Ctas Pagar'!$M:$M,'Fluxo de Caixa'!$BM$6,'Ctas Pagar'!$C:$C,'Fluxo de Caixa'!$A114)</f>
        <v>0</v>
      </c>
      <c r="BN114" s="71"/>
      <c r="BO114" s="71"/>
      <c r="BP114" s="71"/>
      <c r="BQ114" s="71"/>
      <c r="BR114" s="71"/>
    </row>
    <row r="115" spans="1:70">
      <c r="A115" s="29" t="str">
        <f>'Plano de Contas'!A130</f>
        <v>6.3.1 Consultoria</v>
      </c>
      <c r="B115" s="60">
        <f>SUMIFS('Ctas Pagar'!$G:$G,'Ctas Pagar'!$J:$J,'Fluxo de Caixa'!$B$6,'Ctas Pagar'!$C:$C,'Fluxo de Caixa'!$A115)</f>
        <v>1000</v>
      </c>
      <c r="C115" s="61">
        <f>SUMIFS('Ctas Pagar'!$G:$G,'Ctas Pagar'!$M:$M,'Fluxo de Caixa'!$C$6,'Ctas Pagar'!$C:$C,'Fluxo de Caixa'!$A115)</f>
        <v>1000</v>
      </c>
      <c r="D115" s="61">
        <f>SUMIFS('Ctas Pagar'!$G:$G,'Ctas Pagar'!$J:$J,'Fluxo de Caixa'!$D$6,'Ctas Pagar'!$C:$C,'Fluxo de Caixa'!$A115)</f>
        <v>0</v>
      </c>
      <c r="E115" s="61">
        <f>SUMIFS('Ctas Pagar'!$G:$G,'Ctas Pagar'!$M:$M,'Fluxo de Caixa'!$E$6,'Ctas Pagar'!$C:$C,'Fluxo de Caixa'!$A115)</f>
        <v>0</v>
      </c>
      <c r="F115" s="61">
        <f>SUMIFS('Ctas Pagar'!$G:$G,'Ctas Pagar'!$J:$J,'Fluxo de Caixa'!$F$6,'Ctas Pagar'!$C:$C,'Fluxo de Caixa'!$A115)</f>
        <v>0</v>
      </c>
      <c r="G115" s="61">
        <f>SUMIFS('Ctas Pagar'!$G:$G,'Ctas Pagar'!$M:$M,'Fluxo de Caixa'!$G$6,'Ctas Pagar'!$C:$C,'Fluxo de Caixa'!$A115)</f>
        <v>0</v>
      </c>
      <c r="H115" s="61">
        <f>SUMIFS('Ctas Pagar'!$G:$G,'Ctas Pagar'!$J:$J,'Fluxo de Caixa'!$H$6,'Ctas Pagar'!$C:$C,'Fluxo de Caixa'!$A115)</f>
        <v>0</v>
      </c>
      <c r="I115" s="61">
        <f>SUMIFS('Ctas Pagar'!$G:$G,'Ctas Pagar'!$M:$M,'Fluxo de Caixa'!$I$6,'Ctas Pagar'!$C:$C,'Fluxo de Caixa'!$A115)</f>
        <v>0</v>
      </c>
      <c r="J115" s="61">
        <f>SUMIFS('Ctas Pagar'!$G:$G,'Ctas Pagar'!$J:$J,'Fluxo de Caixa'!$J$6,'Ctas Pagar'!$C:$C,'Fluxo de Caixa'!$A115)</f>
        <v>0</v>
      </c>
      <c r="K115" s="61">
        <f>SUMIFS('Ctas Pagar'!$G:$G,'Ctas Pagar'!$M:$M,'Fluxo de Caixa'!$K$6,'Ctas Pagar'!$C:$C,'Fluxo de Caixa'!$A115)</f>
        <v>0</v>
      </c>
      <c r="L115" s="61">
        <f>SUMIFS('Ctas Pagar'!$G:$G,'Ctas Pagar'!$J:$J,'Fluxo de Caixa'!$L$6,'Ctas Pagar'!$C:$C,'Fluxo de Caixa'!$A115)</f>
        <v>0</v>
      </c>
      <c r="M115" s="61">
        <f>SUMIFS('Ctas Pagar'!$G:$G,'Ctas Pagar'!$M:$M,'Fluxo de Caixa'!$M$6,'Ctas Pagar'!$C:$C,'Fluxo de Caixa'!$A115)</f>
        <v>0</v>
      </c>
      <c r="N115" s="61">
        <f>SUMIFS('Ctas Pagar'!$G:$G,'Ctas Pagar'!$J:$J,'Fluxo de Caixa'!$N$6,'Ctas Pagar'!$C:$C,'Fluxo de Caixa'!$A115)</f>
        <v>0</v>
      </c>
      <c r="O115" s="61">
        <f>SUMIFS('Ctas Pagar'!$G:$G,'Ctas Pagar'!$M:$M,'Fluxo de Caixa'!$O$6,'Ctas Pagar'!$C:$C,'Fluxo de Caixa'!$A115)</f>
        <v>0</v>
      </c>
      <c r="P115" s="61">
        <f>SUMIFS('Ctas Pagar'!$G:$G,'Ctas Pagar'!$J:$J,'Fluxo de Caixa'!$P$6,'Ctas Pagar'!$C:$C,'Fluxo de Caixa'!$A115)</f>
        <v>0</v>
      </c>
      <c r="Q115" s="61">
        <f>SUMIFS('Ctas Pagar'!$G:$G,'Ctas Pagar'!$M:$M,'Fluxo de Caixa'!$Q$6,'Ctas Pagar'!$C:$C,'Fluxo de Caixa'!$A115)</f>
        <v>0</v>
      </c>
      <c r="R115" s="61">
        <f>SUMIFS('Ctas Pagar'!$G:$G,'Ctas Pagar'!$J:$J,'Fluxo de Caixa'!$R$6,'Ctas Pagar'!$C:$C,'Fluxo de Caixa'!$A115)</f>
        <v>0</v>
      </c>
      <c r="S115" s="61">
        <f>SUMIFS('Ctas Pagar'!$G:$G,'Ctas Pagar'!$M:$M,'Fluxo de Caixa'!$S$6,'Ctas Pagar'!$C:$C,'Fluxo de Caixa'!$A115)</f>
        <v>0</v>
      </c>
      <c r="T115" s="61">
        <f>SUMIFS('Ctas Pagar'!$G:$G,'Ctas Pagar'!$J:$J,'Fluxo de Caixa'!$T$6,'Ctas Pagar'!$C:$C,'Fluxo de Caixa'!$A115)</f>
        <v>0</v>
      </c>
      <c r="U115" s="61">
        <f>SUMIFS('Ctas Pagar'!$G:$G,'Ctas Pagar'!$M:$M,'Fluxo de Caixa'!$U$6,'Ctas Pagar'!$C:$C,'Fluxo de Caixa'!$A115)</f>
        <v>0</v>
      </c>
      <c r="V115" s="61">
        <f>SUMIFS('Ctas Pagar'!$G:$G,'Ctas Pagar'!$J:$J,'Fluxo de Caixa'!$V$6,'Ctas Pagar'!$C:$C,'Fluxo de Caixa'!$A115)</f>
        <v>0</v>
      </c>
      <c r="W115" s="61">
        <f>SUMIFS('Ctas Pagar'!$G:$G,'Ctas Pagar'!$M:$M,'Fluxo de Caixa'!$W$6,'Ctas Pagar'!$C:$C,'Fluxo de Caixa'!$A115)</f>
        <v>0</v>
      </c>
      <c r="X115" s="61">
        <f>SUMIFS('Ctas Pagar'!$G:$G,'Ctas Pagar'!$J:$J,'Fluxo de Caixa'!$X$6,'Ctas Pagar'!$C:$C,'Fluxo de Caixa'!$A115)</f>
        <v>0</v>
      </c>
      <c r="Y115" s="61">
        <f>SUMIFS('Ctas Pagar'!$G:$G,'Ctas Pagar'!$M:$M,'Fluxo de Caixa'!$Y$6,'Ctas Pagar'!$C:$C,'Fluxo de Caixa'!$A115)</f>
        <v>0</v>
      </c>
      <c r="Z115" s="61">
        <f>SUMIFS('Ctas Pagar'!$G:$G,'Ctas Pagar'!$J:$J,'Fluxo de Caixa'!$Z$6,'Ctas Pagar'!$C:$C,'Fluxo de Caixa'!$A115)</f>
        <v>0</v>
      </c>
      <c r="AA115" s="61">
        <f>SUMIFS('Ctas Pagar'!$G:$G,'Ctas Pagar'!$M:$M,'Fluxo de Caixa'!$AA$6,'Ctas Pagar'!$C:$C,'Fluxo de Caixa'!$A115)</f>
        <v>0</v>
      </c>
      <c r="AB115" s="61">
        <f>SUMIFS('Ctas Pagar'!$G:$G,'Ctas Pagar'!$J:$J,'Fluxo de Caixa'!$AB$6,'Ctas Pagar'!$C:$C,'Fluxo de Caixa'!$A115)</f>
        <v>0</v>
      </c>
      <c r="AC115" s="61">
        <f>SUMIFS('Ctas Pagar'!$G:$G,'Ctas Pagar'!$M:$M,'Fluxo de Caixa'!$AC$6,'Ctas Pagar'!$C:$C,'Fluxo de Caixa'!$A115)</f>
        <v>0</v>
      </c>
      <c r="AD115" s="61">
        <f>SUMIFS('Ctas Pagar'!$G:$G,'Ctas Pagar'!$J:$J,'Fluxo de Caixa'!$AD$6,'Ctas Pagar'!$C:$C,'Fluxo de Caixa'!$A115)</f>
        <v>0</v>
      </c>
      <c r="AE115" s="61">
        <f>SUMIFS('Ctas Pagar'!$G:$G,'Ctas Pagar'!$M:$M,'Fluxo de Caixa'!$AE$6,'Ctas Pagar'!$C:$C,'Fluxo de Caixa'!$A115)</f>
        <v>0</v>
      </c>
      <c r="AF115" s="61">
        <f>SUMIFS('Ctas Pagar'!$G:$G,'Ctas Pagar'!$J:$J,'Fluxo de Caixa'!$AF$6,'Ctas Pagar'!$C:$C,'Fluxo de Caixa'!$A115)</f>
        <v>0</v>
      </c>
      <c r="AG115" s="61">
        <f>SUMIFS('Ctas Pagar'!$G:$G,'Ctas Pagar'!$M:$M,'Fluxo de Caixa'!$AG$6,'Ctas Pagar'!$C:$C,'Fluxo de Caixa'!$A115)</f>
        <v>0</v>
      </c>
      <c r="AH115" s="61">
        <f>SUMIFS('Ctas Pagar'!$G:$G,'Ctas Pagar'!$J:$J,'Fluxo de Caixa'!$AH$6,'Ctas Pagar'!$C:$C,'Fluxo de Caixa'!$A115)</f>
        <v>0</v>
      </c>
      <c r="AI115" s="61">
        <f>SUMIFS('Ctas Pagar'!$G:$G,'Ctas Pagar'!$M:$M,'Fluxo de Caixa'!$AI$6,'Ctas Pagar'!$C:$C,'Fluxo de Caixa'!$A115)</f>
        <v>0</v>
      </c>
      <c r="AJ115" s="61">
        <f>SUMIFS('Ctas Pagar'!$G:$G,'Ctas Pagar'!$J:$J,'Fluxo de Caixa'!$AJ$6,'Ctas Pagar'!$C:$C,'Fluxo de Caixa'!$A115)</f>
        <v>0</v>
      </c>
      <c r="AK115" s="61">
        <f>SUMIFS('Ctas Pagar'!$G:$G,'Ctas Pagar'!$M:$M,'Fluxo de Caixa'!$AK$6,'Ctas Pagar'!$C:$C,'Fluxo de Caixa'!$A115)</f>
        <v>0</v>
      </c>
      <c r="AL115" s="61">
        <f>SUMIFS('Ctas Pagar'!$G:$G,'Ctas Pagar'!$J:$J,'Fluxo de Caixa'!$AL$6,'Ctas Pagar'!$C:$C,'Fluxo de Caixa'!$A115)</f>
        <v>0</v>
      </c>
      <c r="AM115" s="61">
        <f>SUMIFS('Ctas Pagar'!$G:$G,'Ctas Pagar'!$M:$M,'Fluxo de Caixa'!$AM$6,'Ctas Pagar'!$C:$C,'Fluxo de Caixa'!$A115)</f>
        <v>0</v>
      </c>
      <c r="AN115" s="61">
        <f>SUMIFS('Ctas Pagar'!$G:$G,'Ctas Pagar'!$J:$J,'Fluxo de Caixa'!$AN$6,'Ctas Pagar'!$C:$C,'Fluxo de Caixa'!$A115)</f>
        <v>0</v>
      </c>
      <c r="AO115" s="61">
        <f>SUMIFS('Ctas Pagar'!$G:$G,'Ctas Pagar'!$M:$M,'Fluxo de Caixa'!$AO$6,'Ctas Pagar'!$C:$C,'Fluxo de Caixa'!$A115)</f>
        <v>0</v>
      </c>
      <c r="AP115" s="61">
        <f>SUMIFS('Ctas Pagar'!$G:$G,'Ctas Pagar'!$J:$J,'Fluxo de Caixa'!$AP$6,'Ctas Pagar'!$C:$C,'Fluxo de Caixa'!$A115)</f>
        <v>0</v>
      </c>
      <c r="AQ115" s="61">
        <f>SUMIFS('Ctas Pagar'!$G:$G,'Ctas Pagar'!$M:$M,'Fluxo de Caixa'!$AQ$6,'Ctas Pagar'!$C:$C,'Fluxo de Caixa'!$A115)</f>
        <v>0</v>
      </c>
      <c r="AR115" s="61">
        <f>SUMIFS('Ctas Pagar'!$G:$G,'Ctas Pagar'!$J:$J,'Fluxo de Caixa'!$AR$6,'Ctas Pagar'!$C:$C,'Fluxo de Caixa'!$A115)</f>
        <v>0</v>
      </c>
      <c r="AS115" s="61">
        <f>SUMIFS('Ctas Pagar'!$G:$G,'Ctas Pagar'!$M:$M,'Fluxo de Caixa'!$AS$6,'Ctas Pagar'!$C:$C,'Fluxo de Caixa'!$A115)</f>
        <v>0</v>
      </c>
      <c r="AT115" s="61">
        <f>SUMIFS('Ctas Pagar'!$G:$G,'Ctas Pagar'!$J:$J,'Fluxo de Caixa'!$AT$6,'Ctas Pagar'!$C:$C,'Fluxo de Caixa'!$A115)</f>
        <v>0</v>
      </c>
      <c r="AU115" s="61">
        <f>SUMIFS('Ctas Pagar'!$G:$G,'Ctas Pagar'!$M:$M,'Fluxo de Caixa'!$AU$6,'Ctas Pagar'!$C:$C,'Fluxo de Caixa'!$A115)</f>
        <v>0</v>
      </c>
      <c r="AV115" s="61">
        <f>SUMIFS('Ctas Pagar'!$G:$G,'Ctas Pagar'!$J:$J,'Fluxo de Caixa'!$AV$6,'Ctas Pagar'!$C:$C,'Fluxo de Caixa'!$A115)</f>
        <v>0</v>
      </c>
      <c r="AW115" s="61">
        <f>SUMIFS('Ctas Pagar'!$G:$G,'Ctas Pagar'!$M:$M,'Fluxo de Caixa'!$AW$6,'Ctas Pagar'!$C:$C,'Fluxo de Caixa'!$A115)</f>
        <v>0</v>
      </c>
      <c r="AX115" s="61">
        <f>SUMIFS('Ctas Pagar'!$G:$G,'Ctas Pagar'!$J:$J,'Fluxo de Caixa'!$AX$6,'Ctas Pagar'!$C:$C,'Fluxo de Caixa'!$A115)</f>
        <v>0</v>
      </c>
      <c r="AY115" s="61">
        <f>SUMIFS('Ctas Pagar'!$G:$G,'Ctas Pagar'!$M:$M,'Fluxo de Caixa'!$AY$6,'Ctas Pagar'!$C:$C,'Fluxo de Caixa'!$A115)</f>
        <v>0</v>
      </c>
      <c r="AZ115" s="61">
        <f>SUMIFS('Ctas Pagar'!$G:$G,'Ctas Pagar'!$J:$J,'Fluxo de Caixa'!$AZ$6,'Ctas Pagar'!$C:$C,'Fluxo de Caixa'!$A115)</f>
        <v>0</v>
      </c>
      <c r="BA115" s="61">
        <f>SUMIFS('Ctas Pagar'!$G:$G,'Ctas Pagar'!$M:$M,'Fluxo de Caixa'!$BA$6,'Ctas Pagar'!$C:$C,'Fluxo de Caixa'!$A115)</f>
        <v>0</v>
      </c>
      <c r="BB115" s="61">
        <f>SUMIFS('Ctas Pagar'!$G:$G,'Ctas Pagar'!$J:$J,'Fluxo de Caixa'!$BB$6,'Ctas Pagar'!$C:$C,'Fluxo de Caixa'!$A115)</f>
        <v>0</v>
      </c>
      <c r="BC115" s="61">
        <f>SUMIFS('Ctas Pagar'!$G:$G,'Ctas Pagar'!$M:$M,'Fluxo de Caixa'!$BC$6,'Ctas Pagar'!$C:$C,'Fluxo de Caixa'!$A115)</f>
        <v>0</v>
      </c>
      <c r="BD115" s="61">
        <f>SUMIFS('Ctas Pagar'!$G:$G,'Ctas Pagar'!$J:$J,'Fluxo de Caixa'!$BD$6,'Ctas Pagar'!$C:$C,'Fluxo de Caixa'!$A115)</f>
        <v>0</v>
      </c>
      <c r="BE115" s="61">
        <f>SUMIFS('Ctas Pagar'!$G:$G,'Ctas Pagar'!$M:$M,'Fluxo de Caixa'!$BE$6,'Ctas Pagar'!$C:$C,'Fluxo de Caixa'!$A115)</f>
        <v>0</v>
      </c>
      <c r="BF115" s="61">
        <f>SUMIFS('Ctas Pagar'!$G:$G,'Ctas Pagar'!$J:$J,'Fluxo de Caixa'!$BF$6,'Ctas Pagar'!$C:$C,'Fluxo de Caixa'!$A115)</f>
        <v>0</v>
      </c>
      <c r="BG115" s="61">
        <f>SUMIFS('Ctas Pagar'!$G:$G,'Ctas Pagar'!$M:$M,'Fluxo de Caixa'!$BG$6,'Ctas Pagar'!$C:$C,'Fluxo de Caixa'!$A115)</f>
        <v>0</v>
      </c>
      <c r="BH115" s="61">
        <f>SUMIFS('Ctas Pagar'!$G:$G,'Ctas Pagar'!$J:$J,'Fluxo de Caixa'!$BH$6,'Ctas Pagar'!$C:$C,'Fluxo de Caixa'!$A115)</f>
        <v>0</v>
      </c>
      <c r="BI115" s="61">
        <f>SUMIFS('Ctas Pagar'!$G:$G,'Ctas Pagar'!$M:$M,'Fluxo de Caixa'!$BI$6,'Ctas Pagar'!$C:$C,'Fluxo de Caixa'!$A115)</f>
        <v>0</v>
      </c>
      <c r="BJ115" s="61">
        <f>SUMIFS('Ctas Pagar'!$G:$G,'Ctas Pagar'!$J:$J,'Fluxo de Caixa'!$BJ$6,'Ctas Pagar'!$C:$C,'Fluxo de Caixa'!$A115)</f>
        <v>0</v>
      </c>
      <c r="BK115" s="61">
        <f>SUMIFS('Ctas Pagar'!$G:$G,'Ctas Pagar'!$M:$M,'Fluxo de Caixa'!$BK$6,'Ctas Pagar'!$C:$C,'Fluxo de Caixa'!$A115)</f>
        <v>0</v>
      </c>
      <c r="BL115" s="61">
        <f>SUMIFS('Ctas Pagar'!$G:$G,'Ctas Pagar'!$J:$J,'Fluxo de Caixa'!$BL$6,'Ctas Pagar'!$C:$C,'Fluxo de Caixa'!$A115)</f>
        <v>0</v>
      </c>
      <c r="BM115" s="61">
        <f>SUMIFS('Ctas Pagar'!$G:$G,'Ctas Pagar'!$M:$M,'Fluxo de Caixa'!$BM$6,'Ctas Pagar'!$C:$C,'Fluxo de Caixa'!$A115)</f>
        <v>0</v>
      </c>
      <c r="BN115" s="71"/>
      <c r="BO115" s="71"/>
      <c r="BP115" s="71"/>
      <c r="BQ115" s="71"/>
      <c r="BR115" s="71"/>
    </row>
    <row r="116" spans="1:70">
      <c r="A116" s="29" t="str">
        <f>'Plano de Contas'!A131</f>
        <v>6.3.2 Treinamentos</v>
      </c>
      <c r="B116" s="60">
        <f>SUMIFS('Ctas Pagar'!$G:$G,'Ctas Pagar'!$J:$J,'Fluxo de Caixa'!$B$6,'Ctas Pagar'!$C:$C,'Fluxo de Caixa'!$A116)</f>
        <v>1000</v>
      </c>
      <c r="C116" s="61">
        <f>SUMIFS('Ctas Pagar'!$G:$G,'Ctas Pagar'!$M:$M,'Fluxo de Caixa'!$C$6,'Ctas Pagar'!$C:$C,'Fluxo de Caixa'!$A116)</f>
        <v>1000</v>
      </c>
      <c r="D116" s="61">
        <f>SUMIFS('Ctas Pagar'!$G:$G,'Ctas Pagar'!$J:$J,'Fluxo de Caixa'!$D$6,'Ctas Pagar'!$C:$C,'Fluxo de Caixa'!$A116)</f>
        <v>0</v>
      </c>
      <c r="E116" s="61">
        <f>SUMIFS('Ctas Pagar'!$G:$G,'Ctas Pagar'!$M:$M,'Fluxo de Caixa'!$E$6,'Ctas Pagar'!$C:$C,'Fluxo de Caixa'!$A116)</f>
        <v>0</v>
      </c>
      <c r="F116" s="61">
        <f>SUMIFS('Ctas Pagar'!$G:$G,'Ctas Pagar'!$J:$J,'Fluxo de Caixa'!$F$6,'Ctas Pagar'!$C:$C,'Fluxo de Caixa'!$A116)</f>
        <v>0</v>
      </c>
      <c r="G116" s="61">
        <f>SUMIFS('Ctas Pagar'!$G:$G,'Ctas Pagar'!$M:$M,'Fluxo de Caixa'!$G$6,'Ctas Pagar'!$C:$C,'Fluxo de Caixa'!$A116)</f>
        <v>0</v>
      </c>
      <c r="H116" s="61">
        <f>SUMIFS('Ctas Pagar'!$G:$G,'Ctas Pagar'!$J:$J,'Fluxo de Caixa'!$H$6,'Ctas Pagar'!$C:$C,'Fluxo de Caixa'!$A116)</f>
        <v>0</v>
      </c>
      <c r="I116" s="61">
        <f>SUMIFS('Ctas Pagar'!$G:$G,'Ctas Pagar'!$M:$M,'Fluxo de Caixa'!$I$6,'Ctas Pagar'!$C:$C,'Fluxo de Caixa'!$A116)</f>
        <v>0</v>
      </c>
      <c r="J116" s="61">
        <f>SUMIFS('Ctas Pagar'!$G:$G,'Ctas Pagar'!$J:$J,'Fluxo de Caixa'!$J$6,'Ctas Pagar'!$C:$C,'Fluxo de Caixa'!$A116)</f>
        <v>0</v>
      </c>
      <c r="K116" s="61">
        <f>SUMIFS('Ctas Pagar'!$G:$G,'Ctas Pagar'!$M:$M,'Fluxo de Caixa'!$K$6,'Ctas Pagar'!$C:$C,'Fluxo de Caixa'!$A116)</f>
        <v>0</v>
      </c>
      <c r="L116" s="61">
        <f>SUMIFS('Ctas Pagar'!$G:$G,'Ctas Pagar'!$J:$J,'Fluxo de Caixa'!$L$6,'Ctas Pagar'!$C:$C,'Fluxo de Caixa'!$A116)</f>
        <v>0</v>
      </c>
      <c r="M116" s="61">
        <f>SUMIFS('Ctas Pagar'!$G:$G,'Ctas Pagar'!$M:$M,'Fluxo de Caixa'!$M$6,'Ctas Pagar'!$C:$C,'Fluxo de Caixa'!$A116)</f>
        <v>0</v>
      </c>
      <c r="N116" s="61">
        <f>SUMIFS('Ctas Pagar'!$G:$G,'Ctas Pagar'!$J:$J,'Fluxo de Caixa'!$N$6,'Ctas Pagar'!$C:$C,'Fluxo de Caixa'!$A116)</f>
        <v>0</v>
      </c>
      <c r="O116" s="61">
        <f>SUMIFS('Ctas Pagar'!$G:$G,'Ctas Pagar'!$M:$M,'Fluxo de Caixa'!$O$6,'Ctas Pagar'!$C:$C,'Fluxo de Caixa'!$A116)</f>
        <v>0</v>
      </c>
      <c r="P116" s="61">
        <f>SUMIFS('Ctas Pagar'!$G:$G,'Ctas Pagar'!$J:$J,'Fluxo de Caixa'!$P$6,'Ctas Pagar'!$C:$C,'Fluxo de Caixa'!$A116)</f>
        <v>0</v>
      </c>
      <c r="Q116" s="61">
        <f>SUMIFS('Ctas Pagar'!$G:$G,'Ctas Pagar'!$M:$M,'Fluxo de Caixa'!$Q$6,'Ctas Pagar'!$C:$C,'Fluxo de Caixa'!$A116)</f>
        <v>0</v>
      </c>
      <c r="R116" s="61">
        <f>SUMIFS('Ctas Pagar'!$G:$G,'Ctas Pagar'!$J:$J,'Fluxo de Caixa'!$R$6,'Ctas Pagar'!$C:$C,'Fluxo de Caixa'!$A116)</f>
        <v>0</v>
      </c>
      <c r="S116" s="61">
        <f>SUMIFS('Ctas Pagar'!$G:$G,'Ctas Pagar'!$M:$M,'Fluxo de Caixa'!$S$6,'Ctas Pagar'!$C:$C,'Fluxo de Caixa'!$A116)</f>
        <v>0</v>
      </c>
      <c r="T116" s="61">
        <f>SUMIFS('Ctas Pagar'!$G:$G,'Ctas Pagar'!$J:$J,'Fluxo de Caixa'!$T$6,'Ctas Pagar'!$C:$C,'Fluxo de Caixa'!$A116)</f>
        <v>0</v>
      </c>
      <c r="U116" s="61">
        <f>SUMIFS('Ctas Pagar'!$G:$G,'Ctas Pagar'!$M:$M,'Fluxo de Caixa'!$U$6,'Ctas Pagar'!$C:$C,'Fluxo de Caixa'!$A116)</f>
        <v>0</v>
      </c>
      <c r="V116" s="61">
        <f>SUMIFS('Ctas Pagar'!$G:$G,'Ctas Pagar'!$J:$J,'Fluxo de Caixa'!$V$6,'Ctas Pagar'!$C:$C,'Fluxo de Caixa'!$A116)</f>
        <v>0</v>
      </c>
      <c r="W116" s="61">
        <f>SUMIFS('Ctas Pagar'!$G:$G,'Ctas Pagar'!$M:$M,'Fluxo de Caixa'!$W$6,'Ctas Pagar'!$C:$C,'Fluxo de Caixa'!$A116)</f>
        <v>0</v>
      </c>
      <c r="X116" s="61">
        <f>SUMIFS('Ctas Pagar'!$G:$G,'Ctas Pagar'!$J:$J,'Fluxo de Caixa'!$X$6,'Ctas Pagar'!$C:$C,'Fluxo de Caixa'!$A116)</f>
        <v>0</v>
      </c>
      <c r="Y116" s="61">
        <f>SUMIFS('Ctas Pagar'!$G:$G,'Ctas Pagar'!$M:$M,'Fluxo de Caixa'!$Y$6,'Ctas Pagar'!$C:$C,'Fluxo de Caixa'!$A116)</f>
        <v>0</v>
      </c>
      <c r="Z116" s="61">
        <f>SUMIFS('Ctas Pagar'!$G:$G,'Ctas Pagar'!$J:$J,'Fluxo de Caixa'!$Z$6,'Ctas Pagar'!$C:$C,'Fluxo de Caixa'!$A116)</f>
        <v>0</v>
      </c>
      <c r="AA116" s="61">
        <f>SUMIFS('Ctas Pagar'!$G:$G,'Ctas Pagar'!$M:$M,'Fluxo de Caixa'!$AA$6,'Ctas Pagar'!$C:$C,'Fluxo de Caixa'!$A116)</f>
        <v>0</v>
      </c>
      <c r="AB116" s="61">
        <f>SUMIFS('Ctas Pagar'!$G:$G,'Ctas Pagar'!$J:$J,'Fluxo de Caixa'!$AB$6,'Ctas Pagar'!$C:$C,'Fluxo de Caixa'!$A116)</f>
        <v>0</v>
      </c>
      <c r="AC116" s="61">
        <f>SUMIFS('Ctas Pagar'!$G:$G,'Ctas Pagar'!$M:$M,'Fluxo de Caixa'!$AC$6,'Ctas Pagar'!$C:$C,'Fluxo de Caixa'!$A116)</f>
        <v>0</v>
      </c>
      <c r="AD116" s="61">
        <f>SUMIFS('Ctas Pagar'!$G:$G,'Ctas Pagar'!$J:$J,'Fluxo de Caixa'!$AD$6,'Ctas Pagar'!$C:$C,'Fluxo de Caixa'!$A116)</f>
        <v>0</v>
      </c>
      <c r="AE116" s="61">
        <f>SUMIFS('Ctas Pagar'!$G:$G,'Ctas Pagar'!$M:$M,'Fluxo de Caixa'!$AE$6,'Ctas Pagar'!$C:$C,'Fluxo de Caixa'!$A116)</f>
        <v>0</v>
      </c>
      <c r="AF116" s="61">
        <f>SUMIFS('Ctas Pagar'!$G:$G,'Ctas Pagar'!$J:$J,'Fluxo de Caixa'!$AF$6,'Ctas Pagar'!$C:$C,'Fluxo de Caixa'!$A116)</f>
        <v>0</v>
      </c>
      <c r="AG116" s="61">
        <f>SUMIFS('Ctas Pagar'!$G:$G,'Ctas Pagar'!$M:$M,'Fluxo de Caixa'!$AG$6,'Ctas Pagar'!$C:$C,'Fluxo de Caixa'!$A116)</f>
        <v>0</v>
      </c>
      <c r="AH116" s="61">
        <f>SUMIFS('Ctas Pagar'!$G:$G,'Ctas Pagar'!$J:$J,'Fluxo de Caixa'!$AH$6,'Ctas Pagar'!$C:$C,'Fluxo de Caixa'!$A116)</f>
        <v>0</v>
      </c>
      <c r="AI116" s="61">
        <f>SUMIFS('Ctas Pagar'!$G:$G,'Ctas Pagar'!$M:$M,'Fluxo de Caixa'!$AI$6,'Ctas Pagar'!$C:$C,'Fluxo de Caixa'!$A116)</f>
        <v>0</v>
      </c>
      <c r="AJ116" s="61">
        <f>SUMIFS('Ctas Pagar'!$G:$G,'Ctas Pagar'!$J:$J,'Fluxo de Caixa'!$AJ$6,'Ctas Pagar'!$C:$C,'Fluxo de Caixa'!$A116)</f>
        <v>0</v>
      </c>
      <c r="AK116" s="61">
        <f>SUMIFS('Ctas Pagar'!$G:$G,'Ctas Pagar'!$M:$M,'Fluxo de Caixa'!$AK$6,'Ctas Pagar'!$C:$C,'Fluxo de Caixa'!$A116)</f>
        <v>0</v>
      </c>
      <c r="AL116" s="61">
        <f>SUMIFS('Ctas Pagar'!$G:$G,'Ctas Pagar'!$J:$J,'Fluxo de Caixa'!$AL$6,'Ctas Pagar'!$C:$C,'Fluxo de Caixa'!$A116)</f>
        <v>0</v>
      </c>
      <c r="AM116" s="61">
        <f>SUMIFS('Ctas Pagar'!$G:$G,'Ctas Pagar'!$M:$M,'Fluxo de Caixa'!$AM$6,'Ctas Pagar'!$C:$C,'Fluxo de Caixa'!$A116)</f>
        <v>0</v>
      </c>
      <c r="AN116" s="61">
        <f>SUMIFS('Ctas Pagar'!$G:$G,'Ctas Pagar'!$J:$J,'Fluxo de Caixa'!$AN$6,'Ctas Pagar'!$C:$C,'Fluxo de Caixa'!$A116)</f>
        <v>0</v>
      </c>
      <c r="AO116" s="61">
        <f>SUMIFS('Ctas Pagar'!$G:$G,'Ctas Pagar'!$M:$M,'Fluxo de Caixa'!$AO$6,'Ctas Pagar'!$C:$C,'Fluxo de Caixa'!$A116)</f>
        <v>0</v>
      </c>
      <c r="AP116" s="61">
        <f>SUMIFS('Ctas Pagar'!$G:$G,'Ctas Pagar'!$J:$J,'Fluxo de Caixa'!$AP$6,'Ctas Pagar'!$C:$C,'Fluxo de Caixa'!$A116)</f>
        <v>0</v>
      </c>
      <c r="AQ116" s="61">
        <f>SUMIFS('Ctas Pagar'!$G:$G,'Ctas Pagar'!$M:$M,'Fluxo de Caixa'!$AQ$6,'Ctas Pagar'!$C:$C,'Fluxo de Caixa'!$A116)</f>
        <v>0</v>
      </c>
      <c r="AR116" s="61">
        <f>SUMIFS('Ctas Pagar'!$G:$G,'Ctas Pagar'!$J:$J,'Fluxo de Caixa'!$AR$6,'Ctas Pagar'!$C:$C,'Fluxo de Caixa'!$A116)</f>
        <v>0</v>
      </c>
      <c r="AS116" s="61">
        <f>SUMIFS('Ctas Pagar'!$G:$G,'Ctas Pagar'!$M:$M,'Fluxo de Caixa'!$AS$6,'Ctas Pagar'!$C:$C,'Fluxo de Caixa'!$A116)</f>
        <v>0</v>
      </c>
      <c r="AT116" s="61">
        <f>SUMIFS('Ctas Pagar'!$G:$G,'Ctas Pagar'!$J:$J,'Fluxo de Caixa'!$AT$6,'Ctas Pagar'!$C:$C,'Fluxo de Caixa'!$A116)</f>
        <v>0</v>
      </c>
      <c r="AU116" s="61">
        <f>SUMIFS('Ctas Pagar'!$G:$G,'Ctas Pagar'!$M:$M,'Fluxo de Caixa'!$AU$6,'Ctas Pagar'!$C:$C,'Fluxo de Caixa'!$A116)</f>
        <v>0</v>
      </c>
      <c r="AV116" s="61">
        <f>SUMIFS('Ctas Pagar'!$G:$G,'Ctas Pagar'!$J:$J,'Fluxo de Caixa'!$AV$6,'Ctas Pagar'!$C:$C,'Fluxo de Caixa'!$A116)</f>
        <v>0</v>
      </c>
      <c r="AW116" s="61">
        <f>SUMIFS('Ctas Pagar'!$G:$G,'Ctas Pagar'!$M:$M,'Fluxo de Caixa'!$AW$6,'Ctas Pagar'!$C:$C,'Fluxo de Caixa'!$A116)</f>
        <v>0</v>
      </c>
      <c r="AX116" s="61">
        <f>SUMIFS('Ctas Pagar'!$G:$G,'Ctas Pagar'!$J:$J,'Fluxo de Caixa'!$AX$6,'Ctas Pagar'!$C:$C,'Fluxo de Caixa'!$A116)</f>
        <v>0</v>
      </c>
      <c r="AY116" s="61">
        <f>SUMIFS('Ctas Pagar'!$G:$G,'Ctas Pagar'!$M:$M,'Fluxo de Caixa'!$AY$6,'Ctas Pagar'!$C:$C,'Fluxo de Caixa'!$A116)</f>
        <v>0</v>
      </c>
      <c r="AZ116" s="61">
        <f>SUMIFS('Ctas Pagar'!$G:$G,'Ctas Pagar'!$J:$J,'Fluxo de Caixa'!$AZ$6,'Ctas Pagar'!$C:$C,'Fluxo de Caixa'!$A116)</f>
        <v>0</v>
      </c>
      <c r="BA116" s="61">
        <f>SUMIFS('Ctas Pagar'!$G:$G,'Ctas Pagar'!$M:$M,'Fluxo de Caixa'!$BA$6,'Ctas Pagar'!$C:$C,'Fluxo de Caixa'!$A116)</f>
        <v>0</v>
      </c>
      <c r="BB116" s="61">
        <f>SUMIFS('Ctas Pagar'!$G:$G,'Ctas Pagar'!$J:$J,'Fluxo de Caixa'!$BB$6,'Ctas Pagar'!$C:$C,'Fluxo de Caixa'!$A116)</f>
        <v>0</v>
      </c>
      <c r="BC116" s="61">
        <f>SUMIFS('Ctas Pagar'!$G:$G,'Ctas Pagar'!$M:$M,'Fluxo de Caixa'!$BC$6,'Ctas Pagar'!$C:$C,'Fluxo de Caixa'!$A116)</f>
        <v>0</v>
      </c>
      <c r="BD116" s="61">
        <f>SUMIFS('Ctas Pagar'!$G:$G,'Ctas Pagar'!$J:$J,'Fluxo de Caixa'!$BD$6,'Ctas Pagar'!$C:$C,'Fluxo de Caixa'!$A116)</f>
        <v>0</v>
      </c>
      <c r="BE116" s="61">
        <f>SUMIFS('Ctas Pagar'!$G:$G,'Ctas Pagar'!$M:$M,'Fluxo de Caixa'!$BE$6,'Ctas Pagar'!$C:$C,'Fluxo de Caixa'!$A116)</f>
        <v>0</v>
      </c>
      <c r="BF116" s="61">
        <f>SUMIFS('Ctas Pagar'!$G:$G,'Ctas Pagar'!$J:$J,'Fluxo de Caixa'!$BF$6,'Ctas Pagar'!$C:$C,'Fluxo de Caixa'!$A116)</f>
        <v>0</v>
      </c>
      <c r="BG116" s="61">
        <f>SUMIFS('Ctas Pagar'!$G:$G,'Ctas Pagar'!$M:$M,'Fluxo de Caixa'!$BG$6,'Ctas Pagar'!$C:$C,'Fluxo de Caixa'!$A116)</f>
        <v>0</v>
      </c>
      <c r="BH116" s="61">
        <f>SUMIFS('Ctas Pagar'!$G:$G,'Ctas Pagar'!$J:$J,'Fluxo de Caixa'!$BH$6,'Ctas Pagar'!$C:$C,'Fluxo de Caixa'!$A116)</f>
        <v>0</v>
      </c>
      <c r="BI116" s="61">
        <f>SUMIFS('Ctas Pagar'!$G:$G,'Ctas Pagar'!$M:$M,'Fluxo de Caixa'!$BI$6,'Ctas Pagar'!$C:$C,'Fluxo de Caixa'!$A116)</f>
        <v>0</v>
      </c>
      <c r="BJ116" s="61">
        <f>SUMIFS('Ctas Pagar'!$G:$G,'Ctas Pagar'!$J:$J,'Fluxo de Caixa'!$BJ$6,'Ctas Pagar'!$C:$C,'Fluxo de Caixa'!$A116)</f>
        <v>0</v>
      </c>
      <c r="BK116" s="61">
        <f>SUMIFS('Ctas Pagar'!$G:$G,'Ctas Pagar'!$M:$M,'Fluxo de Caixa'!$BK$6,'Ctas Pagar'!$C:$C,'Fluxo de Caixa'!$A116)</f>
        <v>0</v>
      </c>
      <c r="BL116" s="61">
        <f>SUMIFS('Ctas Pagar'!$G:$G,'Ctas Pagar'!$J:$J,'Fluxo de Caixa'!$BL$6,'Ctas Pagar'!$C:$C,'Fluxo de Caixa'!$A116)</f>
        <v>0</v>
      </c>
      <c r="BM116" s="61">
        <f>SUMIFS('Ctas Pagar'!$G:$G,'Ctas Pagar'!$M:$M,'Fluxo de Caixa'!$BM$6,'Ctas Pagar'!$C:$C,'Fluxo de Caixa'!$A116)</f>
        <v>0</v>
      </c>
      <c r="BN116" s="71"/>
      <c r="BO116" s="71"/>
      <c r="BP116" s="71"/>
      <c r="BQ116" s="71"/>
      <c r="BR116" s="71"/>
    </row>
    <row r="117" spans="1:70">
      <c r="A117" s="29" t="str">
        <f>'Plano de Contas'!A132</f>
        <v>6.3.99 Outros investimentos desenv. empresarial</v>
      </c>
      <c r="B117" s="60">
        <f>SUMIFS('Ctas Pagar'!$G:$G,'Ctas Pagar'!$J:$J,'Fluxo de Caixa'!$B$6,'Ctas Pagar'!$C:$C,'Fluxo de Caixa'!$A117)</f>
        <v>1000</v>
      </c>
      <c r="C117" s="61">
        <f>SUMIFS('Ctas Pagar'!$G:$G,'Ctas Pagar'!$M:$M,'Fluxo de Caixa'!$C$6,'Ctas Pagar'!$C:$C,'Fluxo de Caixa'!$A117)</f>
        <v>1000</v>
      </c>
      <c r="D117" s="61">
        <f>SUMIFS('Ctas Pagar'!$G:$G,'Ctas Pagar'!$J:$J,'Fluxo de Caixa'!$D$6,'Ctas Pagar'!$C:$C,'Fluxo de Caixa'!$A117)</f>
        <v>0</v>
      </c>
      <c r="E117" s="61">
        <f>SUMIFS('Ctas Pagar'!$G:$G,'Ctas Pagar'!$M:$M,'Fluxo de Caixa'!$E$6,'Ctas Pagar'!$C:$C,'Fluxo de Caixa'!$A117)</f>
        <v>0</v>
      </c>
      <c r="F117" s="61">
        <f>SUMIFS('Ctas Pagar'!$G:$G,'Ctas Pagar'!$J:$J,'Fluxo de Caixa'!$F$6,'Ctas Pagar'!$C:$C,'Fluxo de Caixa'!$A117)</f>
        <v>0</v>
      </c>
      <c r="G117" s="61">
        <f>SUMIFS('Ctas Pagar'!$G:$G,'Ctas Pagar'!$M:$M,'Fluxo de Caixa'!$G$6,'Ctas Pagar'!$C:$C,'Fluxo de Caixa'!$A117)</f>
        <v>0</v>
      </c>
      <c r="H117" s="61">
        <f>SUMIFS('Ctas Pagar'!$G:$G,'Ctas Pagar'!$J:$J,'Fluxo de Caixa'!$H$6,'Ctas Pagar'!$C:$C,'Fluxo de Caixa'!$A117)</f>
        <v>0</v>
      </c>
      <c r="I117" s="61">
        <f>SUMIFS('Ctas Pagar'!$G:$G,'Ctas Pagar'!$M:$M,'Fluxo de Caixa'!$I$6,'Ctas Pagar'!$C:$C,'Fluxo de Caixa'!$A117)</f>
        <v>0</v>
      </c>
      <c r="J117" s="61">
        <f>SUMIFS('Ctas Pagar'!$G:$G,'Ctas Pagar'!$J:$J,'Fluxo de Caixa'!$J$6,'Ctas Pagar'!$C:$C,'Fluxo de Caixa'!$A117)</f>
        <v>0</v>
      </c>
      <c r="K117" s="61">
        <f>SUMIFS('Ctas Pagar'!$G:$G,'Ctas Pagar'!$M:$M,'Fluxo de Caixa'!$K$6,'Ctas Pagar'!$C:$C,'Fluxo de Caixa'!$A117)</f>
        <v>0</v>
      </c>
      <c r="L117" s="61">
        <f>SUMIFS('Ctas Pagar'!$G:$G,'Ctas Pagar'!$J:$J,'Fluxo de Caixa'!$L$6,'Ctas Pagar'!$C:$C,'Fluxo de Caixa'!$A117)</f>
        <v>0</v>
      </c>
      <c r="M117" s="61">
        <f>SUMIFS('Ctas Pagar'!$G:$G,'Ctas Pagar'!$M:$M,'Fluxo de Caixa'!$M$6,'Ctas Pagar'!$C:$C,'Fluxo de Caixa'!$A117)</f>
        <v>0</v>
      </c>
      <c r="N117" s="61">
        <f>SUMIFS('Ctas Pagar'!$G:$G,'Ctas Pagar'!$J:$J,'Fluxo de Caixa'!$N$6,'Ctas Pagar'!$C:$C,'Fluxo de Caixa'!$A117)</f>
        <v>0</v>
      </c>
      <c r="O117" s="61">
        <f>SUMIFS('Ctas Pagar'!$G:$G,'Ctas Pagar'!$M:$M,'Fluxo de Caixa'!$O$6,'Ctas Pagar'!$C:$C,'Fluxo de Caixa'!$A117)</f>
        <v>0</v>
      </c>
      <c r="P117" s="61">
        <f>SUMIFS('Ctas Pagar'!$G:$G,'Ctas Pagar'!$J:$J,'Fluxo de Caixa'!$P$6,'Ctas Pagar'!$C:$C,'Fluxo de Caixa'!$A117)</f>
        <v>0</v>
      </c>
      <c r="Q117" s="61">
        <f>SUMIFS('Ctas Pagar'!$G:$G,'Ctas Pagar'!$M:$M,'Fluxo de Caixa'!$Q$6,'Ctas Pagar'!$C:$C,'Fluxo de Caixa'!$A117)</f>
        <v>0</v>
      </c>
      <c r="R117" s="61">
        <f>SUMIFS('Ctas Pagar'!$G:$G,'Ctas Pagar'!$J:$J,'Fluxo de Caixa'!$R$6,'Ctas Pagar'!$C:$C,'Fluxo de Caixa'!$A117)</f>
        <v>0</v>
      </c>
      <c r="S117" s="61">
        <f>SUMIFS('Ctas Pagar'!$G:$G,'Ctas Pagar'!$M:$M,'Fluxo de Caixa'!$S$6,'Ctas Pagar'!$C:$C,'Fluxo de Caixa'!$A117)</f>
        <v>0</v>
      </c>
      <c r="T117" s="61">
        <f>SUMIFS('Ctas Pagar'!$G:$G,'Ctas Pagar'!$J:$J,'Fluxo de Caixa'!$T$6,'Ctas Pagar'!$C:$C,'Fluxo de Caixa'!$A117)</f>
        <v>0</v>
      </c>
      <c r="U117" s="61">
        <f>SUMIFS('Ctas Pagar'!$G:$G,'Ctas Pagar'!$M:$M,'Fluxo de Caixa'!$U$6,'Ctas Pagar'!$C:$C,'Fluxo de Caixa'!$A117)</f>
        <v>0</v>
      </c>
      <c r="V117" s="61">
        <f>SUMIFS('Ctas Pagar'!$G:$G,'Ctas Pagar'!$J:$J,'Fluxo de Caixa'!$V$6,'Ctas Pagar'!$C:$C,'Fluxo de Caixa'!$A117)</f>
        <v>0</v>
      </c>
      <c r="W117" s="61">
        <f>SUMIFS('Ctas Pagar'!$G:$G,'Ctas Pagar'!$M:$M,'Fluxo de Caixa'!$W$6,'Ctas Pagar'!$C:$C,'Fluxo de Caixa'!$A117)</f>
        <v>0</v>
      </c>
      <c r="X117" s="61">
        <f>SUMIFS('Ctas Pagar'!$G:$G,'Ctas Pagar'!$J:$J,'Fluxo de Caixa'!$X$6,'Ctas Pagar'!$C:$C,'Fluxo de Caixa'!$A117)</f>
        <v>0</v>
      </c>
      <c r="Y117" s="61">
        <f>SUMIFS('Ctas Pagar'!$G:$G,'Ctas Pagar'!$M:$M,'Fluxo de Caixa'!$Y$6,'Ctas Pagar'!$C:$C,'Fluxo de Caixa'!$A117)</f>
        <v>0</v>
      </c>
      <c r="Z117" s="61">
        <f>SUMIFS('Ctas Pagar'!$G:$G,'Ctas Pagar'!$J:$J,'Fluxo de Caixa'!$Z$6,'Ctas Pagar'!$C:$C,'Fluxo de Caixa'!$A117)</f>
        <v>0</v>
      </c>
      <c r="AA117" s="61">
        <f>SUMIFS('Ctas Pagar'!$G:$G,'Ctas Pagar'!$M:$M,'Fluxo de Caixa'!$AA$6,'Ctas Pagar'!$C:$C,'Fluxo de Caixa'!$A117)</f>
        <v>0</v>
      </c>
      <c r="AB117" s="61">
        <f>SUMIFS('Ctas Pagar'!$G:$G,'Ctas Pagar'!$J:$J,'Fluxo de Caixa'!$AB$6,'Ctas Pagar'!$C:$C,'Fluxo de Caixa'!$A117)</f>
        <v>0</v>
      </c>
      <c r="AC117" s="61">
        <f>SUMIFS('Ctas Pagar'!$G:$G,'Ctas Pagar'!$M:$M,'Fluxo de Caixa'!$AC$6,'Ctas Pagar'!$C:$C,'Fluxo de Caixa'!$A117)</f>
        <v>0</v>
      </c>
      <c r="AD117" s="61">
        <f>SUMIFS('Ctas Pagar'!$G:$G,'Ctas Pagar'!$J:$J,'Fluxo de Caixa'!$AD$6,'Ctas Pagar'!$C:$C,'Fluxo de Caixa'!$A117)</f>
        <v>0</v>
      </c>
      <c r="AE117" s="61">
        <f>SUMIFS('Ctas Pagar'!$G:$G,'Ctas Pagar'!$M:$M,'Fluxo de Caixa'!$AE$6,'Ctas Pagar'!$C:$C,'Fluxo de Caixa'!$A117)</f>
        <v>0</v>
      </c>
      <c r="AF117" s="61">
        <f>SUMIFS('Ctas Pagar'!$G:$G,'Ctas Pagar'!$J:$J,'Fluxo de Caixa'!$AF$6,'Ctas Pagar'!$C:$C,'Fluxo de Caixa'!$A117)</f>
        <v>0</v>
      </c>
      <c r="AG117" s="61">
        <f>SUMIFS('Ctas Pagar'!$G:$G,'Ctas Pagar'!$M:$M,'Fluxo de Caixa'!$AG$6,'Ctas Pagar'!$C:$C,'Fluxo de Caixa'!$A117)</f>
        <v>0</v>
      </c>
      <c r="AH117" s="61">
        <f>SUMIFS('Ctas Pagar'!$G:$G,'Ctas Pagar'!$J:$J,'Fluxo de Caixa'!$AH$6,'Ctas Pagar'!$C:$C,'Fluxo de Caixa'!$A117)</f>
        <v>0</v>
      </c>
      <c r="AI117" s="61">
        <f>SUMIFS('Ctas Pagar'!$G:$G,'Ctas Pagar'!$M:$M,'Fluxo de Caixa'!$AI$6,'Ctas Pagar'!$C:$C,'Fluxo de Caixa'!$A117)</f>
        <v>0</v>
      </c>
      <c r="AJ117" s="61">
        <f>SUMIFS('Ctas Pagar'!$G:$G,'Ctas Pagar'!$J:$J,'Fluxo de Caixa'!$AJ$6,'Ctas Pagar'!$C:$C,'Fluxo de Caixa'!$A117)</f>
        <v>0</v>
      </c>
      <c r="AK117" s="61">
        <f>SUMIFS('Ctas Pagar'!$G:$G,'Ctas Pagar'!$M:$M,'Fluxo de Caixa'!$AK$6,'Ctas Pagar'!$C:$C,'Fluxo de Caixa'!$A117)</f>
        <v>0</v>
      </c>
      <c r="AL117" s="61">
        <f>SUMIFS('Ctas Pagar'!$G:$G,'Ctas Pagar'!$J:$J,'Fluxo de Caixa'!$AL$6,'Ctas Pagar'!$C:$C,'Fluxo de Caixa'!$A117)</f>
        <v>0</v>
      </c>
      <c r="AM117" s="61">
        <f>SUMIFS('Ctas Pagar'!$G:$G,'Ctas Pagar'!$M:$M,'Fluxo de Caixa'!$AM$6,'Ctas Pagar'!$C:$C,'Fluxo de Caixa'!$A117)</f>
        <v>0</v>
      </c>
      <c r="AN117" s="61">
        <f>SUMIFS('Ctas Pagar'!$G:$G,'Ctas Pagar'!$J:$J,'Fluxo de Caixa'!$AN$6,'Ctas Pagar'!$C:$C,'Fluxo de Caixa'!$A117)</f>
        <v>0</v>
      </c>
      <c r="AO117" s="61">
        <f>SUMIFS('Ctas Pagar'!$G:$G,'Ctas Pagar'!$M:$M,'Fluxo de Caixa'!$AO$6,'Ctas Pagar'!$C:$C,'Fluxo de Caixa'!$A117)</f>
        <v>0</v>
      </c>
      <c r="AP117" s="61">
        <f>SUMIFS('Ctas Pagar'!$G:$G,'Ctas Pagar'!$J:$J,'Fluxo de Caixa'!$AP$6,'Ctas Pagar'!$C:$C,'Fluxo de Caixa'!$A117)</f>
        <v>0</v>
      </c>
      <c r="AQ117" s="61">
        <f>SUMIFS('Ctas Pagar'!$G:$G,'Ctas Pagar'!$M:$M,'Fluxo de Caixa'!$AQ$6,'Ctas Pagar'!$C:$C,'Fluxo de Caixa'!$A117)</f>
        <v>0</v>
      </c>
      <c r="AR117" s="61">
        <f>SUMIFS('Ctas Pagar'!$G:$G,'Ctas Pagar'!$J:$J,'Fluxo de Caixa'!$AR$6,'Ctas Pagar'!$C:$C,'Fluxo de Caixa'!$A117)</f>
        <v>0</v>
      </c>
      <c r="AS117" s="61">
        <f>SUMIFS('Ctas Pagar'!$G:$G,'Ctas Pagar'!$M:$M,'Fluxo de Caixa'!$AS$6,'Ctas Pagar'!$C:$C,'Fluxo de Caixa'!$A117)</f>
        <v>0</v>
      </c>
      <c r="AT117" s="61">
        <f>SUMIFS('Ctas Pagar'!$G:$G,'Ctas Pagar'!$J:$J,'Fluxo de Caixa'!$AT$6,'Ctas Pagar'!$C:$C,'Fluxo de Caixa'!$A117)</f>
        <v>0</v>
      </c>
      <c r="AU117" s="61">
        <f>SUMIFS('Ctas Pagar'!$G:$G,'Ctas Pagar'!$M:$M,'Fluxo de Caixa'!$AU$6,'Ctas Pagar'!$C:$C,'Fluxo de Caixa'!$A117)</f>
        <v>0</v>
      </c>
      <c r="AV117" s="61">
        <f>SUMIFS('Ctas Pagar'!$G:$G,'Ctas Pagar'!$J:$J,'Fluxo de Caixa'!$AV$6,'Ctas Pagar'!$C:$C,'Fluxo de Caixa'!$A117)</f>
        <v>0</v>
      </c>
      <c r="AW117" s="61">
        <f>SUMIFS('Ctas Pagar'!$G:$G,'Ctas Pagar'!$M:$M,'Fluxo de Caixa'!$AW$6,'Ctas Pagar'!$C:$C,'Fluxo de Caixa'!$A117)</f>
        <v>0</v>
      </c>
      <c r="AX117" s="61">
        <f>SUMIFS('Ctas Pagar'!$G:$G,'Ctas Pagar'!$J:$J,'Fluxo de Caixa'!$AX$6,'Ctas Pagar'!$C:$C,'Fluxo de Caixa'!$A117)</f>
        <v>0</v>
      </c>
      <c r="AY117" s="61">
        <f>SUMIFS('Ctas Pagar'!$G:$G,'Ctas Pagar'!$M:$M,'Fluxo de Caixa'!$AY$6,'Ctas Pagar'!$C:$C,'Fluxo de Caixa'!$A117)</f>
        <v>0</v>
      </c>
      <c r="AZ117" s="61">
        <f>SUMIFS('Ctas Pagar'!$G:$G,'Ctas Pagar'!$J:$J,'Fluxo de Caixa'!$AZ$6,'Ctas Pagar'!$C:$C,'Fluxo de Caixa'!$A117)</f>
        <v>0</v>
      </c>
      <c r="BA117" s="61">
        <f>SUMIFS('Ctas Pagar'!$G:$G,'Ctas Pagar'!$M:$M,'Fluxo de Caixa'!$BA$6,'Ctas Pagar'!$C:$C,'Fluxo de Caixa'!$A117)</f>
        <v>0</v>
      </c>
      <c r="BB117" s="61">
        <f>SUMIFS('Ctas Pagar'!$G:$G,'Ctas Pagar'!$J:$J,'Fluxo de Caixa'!$BB$6,'Ctas Pagar'!$C:$C,'Fluxo de Caixa'!$A117)</f>
        <v>0</v>
      </c>
      <c r="BC117" s="61">
        <f>SUMIFS('Ctas Pagar'!$G:$G,'Ctas Pagar'!$M:$M,'Fluxo de Caixa'!$BC$6,'Ctas Pagar'!$C:$C,'Fluxo de Caixa'!$A117)</f>
        <v>0</v>
      </c>
      <c r="BD117" s="61">
        <f>SUMIFS('Ctas Pagar'!$G:$G,'Ctas Pagar'!$J:$J,'Fluxo de Caixa'!$BD$6,'Ctas Pagar'!$C:$C,'Fluxo de Caixa'!$A117)</f>
        <v>0</v>
      </c>
      <c r="BE117" s="61">
        <f>SUMIFS('Ctas Pagar'!$G:$G,'Ctas Pagar'!$M:$M,'Fluxo de Caixa'!$BE$6,'Ctas Pagar'!$C:$C,'Fluxo de Caixa'!$A117)</f>
        <v>0</v>
      </c>
      <c r="BF117" s="61">
        <f>SUMIFS('Ctas Pagar'!$G:$G,'Ctas Pagar'!$J:$J,'Fluxo de Caixa'!$BF$6,'Ctas Pagar'!$C:$C,'Fluxo de Caixa'!$A117)</f>
        <v>0</v>
      </c>
      <c r="BG117" s="61">
        <f>SUMIFS('Ctas Pagar'!$G:$G,'Ctas Pagar'!$M:$M,'Fluxo de Caixa'!$BG$6,'Ctas Pagar'!$C:$C,'Fluxo de Caixa'!$A117)</f>
        <v>0</v>
      </c>
      <c r="BH117" s="61">
        <f>SUMIFS('Ctas Pagar'!$G:$G,'Ctas Pagar'!$J:$J,'Fluxo de Caixa'!$BH$6,'Ctas Pagar'!$C:$C,'Fluxo de Caixa'!$A117)</f>
        <v>0</v>
      </c>
      <c r="BI117" s="61">
        <f>SUMIFS('Ctas Pagar'!$G:$G,'Ctas Pagar'!$M:$M,'Fluxo de Caixa'!$BI$6,'Ctas Pagar'!$C:$C,'Fluxo de Caixa'!$A117)</f>
        <v>0</v>
      </c>
      <c r="BJ117" s="61">
        <f>SUMIFS('Ctas Pagar'!$G:$G,'Ctas Pagar'!$J:$J,'Fluxo de Caixa'!$BJ$6,'Ctas Pagar'!$C:$C,'Fluxo de Caixa'!$A117)</f>
        <v>0</v>
      </c>
      <c r="BK117" s="61">
        <f>SUMIFS('Ctas Pagar'!$G:$G,'Ctas Pagar'!$M:$M,'Fluxo de Caixa'!$BK$6,'Ctas Pagar'!$C:$C,'Fluxo de Caixa'!$A117)</f>
        <v>0</v>
      </c>
      <c r="BL117" s="61">
        <f>SUMIFS('Ctas Pagar'!$G:$G,'Ctas Pagar'!$J:$J,'Fluxo de Caixa'!$BL$6,'Ctas Pagar'!$C:$C,'Fluxo de Caixa'!$A117)</f>
        <v>0</v>
      </c>
      <c r="BM117" s="61">
        <f>SUMIFS('Ctas Pagar'!$G:$G,'Ctas Pagar'!$M:$M,'Fluxo de Caixa'!$BM$6,'Ctas Pagar'!$C:$C,'Fluxo de Caixa'!$A117)</f>
        <v>0</v>
      </c>
      <c r="BN117" s="71"/>
      <c r="BO117" s="71"/>
      <c r="BP117" s="71"/>
      <c r="BQ117" s="71"/>
      <c r="BR117" s="71"/>
    </row>
    <row r="118" spans="1:70">
      <c r="A118" s="29">
        <f>'Plano de Contas'!A133</f>
        <v>0</v>
      </c>
      <c r="B118" s="60">
        <f>SUMIFS('Ctas Pagar'!$G:$G,'Ctas Pagar'!$J:$J,'Fluxo de Caixa'!$B$6,'Ctas Pagar'!$C:$C,'Fluxo de Caixa'!$A118)</f>
        <v>0</v>
      </c>
      <c r="C118" s="61">
        <f>SUMIFS('Ctas Pagar'!$G:$G,'Ctas Pagar'!$M:$M,'Fluxo de Caixa'!$C$6,'Ctas Pagar'!$C:$C,'Fluxo de Caixa'!$A118)</f>
        <v>0</v>
      </c>
      <c r="D118" s="61">
        <f>SUMIFS('Ctas Pagar'!$G:$G,'Ctas Pagar'!$J:$J,'Fluxo de Caixa'!$D$6,'Ctas Pagar'!$C:$C,'Fluxo de Caixa'!$A118)</f>
        <v>0</v>
      </c>
      <c r="E118" s="61">
        <f>SUMIFS('Ctas Pagar'!$G:$G,'Ctas Pagar'!$M:$M,'Fluxo de Caixa'!$E$6,'Ctas Pagar'!$C:$C,'Fluxo de Caixa'!$A118)</f>
        <v>0</v>
      </c>
      <c r="F118" s="61">
        <f>SUMIFS('Ctas Pagar'!$G:$G,'Ctas Pagar'!$J:$J,'Fluxo de Caixa'!$F$6,'Ctas Pagar'!$C:$C,'Fluxo de Caixa'!$A118)</f>
        <v>0</v>
      </c>
      <c r="G118" s="61">
        <f>SUMIFS('Ctas Pagar'!$G:$G,'Ctas Pagar'!$M:$M,'Fluxo de Caixa'!$G$6,'Ctas Pagar'!$C:$C,'Fluxo de Caixa'!$A118)</f>
        <v>0</v>
      </c>
      <c r="H118" s="61">
        <f>SUMIFS('Ctas Pagar'!$G:$G,'Ctas Pagar'!$J:$J,'Fluxo de Caixa'!$H$6,'Ctas Pagar'!$C:$C,'Fluxo de Caixa'!$A118)</f>
        <v>0</v>
      </c>
      <c r="I118" s="61">
        <f>SUMIFS('Ctas Pagar'!$G:$G,'Ctas Pagar'!$M:$M,'Fluxo de Caixa'!$I$6,'Ctas Pagar'!$C:$C,'Fluxo de Caixa'!$A118)</f>
        <v>0</v>
      </c>
      <c r="J118" s="61">
        <f>SUMIFS('Ctas Pagar'!$G:$G,'Ctas Pagar'!$J:$J,'Fluxo de Caixa'!$J$6,'Ctas Pagar'!$C:$C,'Fluxo de Caixa'!$A118)</f>
        <v>0</v>
      </c>
      <c r="K118" s="61">
        <f>SUMIFS('Ctas Pagar'!$G:$G,'Ctas Pagar'!$M:$M,'Fluxo de Caixa'!$K$6,'Ctas Pagar'!$C:$C,'Fluxo de Caixa'!$A118)</f>
        <v>0</v>
      </c>
      <c r="L118" s="61">
        <f>SUMIFS('Ctas Pagar'!$G:$G,'Ctas Pagar'!$J:$J,'Fluxo de Caixa'!$L$6,'Ctas Pagar'!$C:$C,'Fluxo de Caixa'!$A118)</f>
        <v>0</v>
      </c>
      <c r="M118" s="61">
        <f>SUMIFS('Ctas Pagar'!$G:$G,'Ctas Pagar'!$M:$M,'Fluxo de Caixa'!$M$6,'Ctas Pagar'!$C:$C,'Fluxo de Caixa'!$A118)</f>
        <v>0</v>
      </c>
      <c r="N118" s="61">
        <f>SUMIFS('Ctas Pagar'!$G:$G,'Ctas Pagar'!$J:$J,'Fluxo de Caixa'!$N$6,'Ctas Pagar'!$C:$C,'Fluxo de Caixa'!$A118)</f>
        <v>0</v>
      </c>
      <c r="O118" s="61">
        <f>SUMIFS('Ctas Pagar'!$G:$G,'Ctas Pagar'!$M:$M,'Fluxo de Caixa'!$O$6,'Ctas Pagar'!$C:$C,'Fluxo de Caixa'!$A118)</f>
        <v>0</v>
      </c>
      <c r="P118" s="61">
        <f>SUMIFS('Ctas Pagar'!$G:$G,'Ctas Pagar'!$J:$J,'Fluxo de Caixa'!$P$6,'Ctas Pagar'!$C:$C,'Fluxo de Caixa'!$A118)</f>
        <v>0</v>
      </c>
      <c r="Q118" s="61">
        <f>SUMIFS('Ctas Pagar'!$G:$G,'Ctas Pagar'!$M:$M,'Fluxo de Caixa'!$Q$6,'Ctas Pagar'!$C:$C,'Fluxo de Caixa'!$A118)</f>
        <v>0</v>
      </c>
      <c r="R118" s="61">
        <f>SUMIFS('Ctas Pagar'!$G:$G,'Ctas Pagar'!$J:$J,'Fluxo de Caixa'!$R$6,'Ctas Pagar'!$C:$C,'Fluxo de Caixa'!$A118)</f>
        <v>0</v>
      </c>
      <c r="S118" s="61">
        <f>SUMIFS('Ctas Pagar'!$G:$G,'Ctas Pagar'!$M:$M,'Fluxo de Caixa'!$S$6,'Ctas Pagar'!$C:$C,'Fluxo de Caixa'!$A118)</f>
        <v>0</v>
      </c>
      <c r="T118" s="61">
        <f>SUMIFS('Ctas Pagar'!$G:$G,'Ctas Pagar'!$J:$J,'Fluxo de Caixa'!$T$6,'Ctas Pagar'!$C:$C,'Fluxo de Caixa'!$A118)</f>
        <v>0</v>
      </c>
      <c r="U118" s="61">
        <f>SUMIFS('Ctas Pagar'!$G:$G,'Ctas Pagar'!$M:$M,'Fluxo de Caixa'!$U$6,'Ctas Pagar'!$C:$C,'Fluxo de Caixa'!$A118)</f>
        <v>0</v>
      </c>
      <c r="V118" s="61">
        <f>SUMIFS('Ctas Pagar'!$G:$G,'Ctas Pagar'!$J:$J,'Fluxo de Caixa'!$V$6,'Ctas Pagar'!$C:$C,'Fluxo de Caixa'!$A118)</f>
        <v>0</v>
      </c>
      <c r="W118" s="61">
        <f>SUMIFS('Ctas Pagar'!$G:$G,'Ctas Pagar'!$M:$M,'Fluxo de Caixa'!$W$6,'Ctas Pagar'!$C:$C,'Fluxo de Caixa'!$A118)</f>
        <v>0</v>
      </c>
      <c r="X118" s="61">
        <f>SUMIFS('Ctas Pagar'!$G:$G,'Ctas Pagar'!$J:$J,'Fluxo de Caixa'!$X$6,'Ctas Pagar'!$C:$C,'Fluxo de Caixa'!$A118)</f>
        <v>0</v>
      </c>
      <c r="Y118" s="61">
        <f>SUMIFS('Ctas Pagar'!$G:$G,'Ctas Pagar'!$M:$M,'Fluxo de Caixa'!$Y$6,'Ctas Pagar'!$C:$C,'Fluxo de Caixa'!$A118)</f>
        <v>0</v>
      </c>
      <c r="Z118" s="61">
        <f>SUMIFS('Ctas Pagar'!$G:$G,'Ctas Pagar'!$J:$J,'Fluxo de Caixa'!$Z$6,'Ctas Pagar'!$C:$C,'Fluxo de Caixa'!$A118)</f>
        <v>0</v>
      </c>
      <c r="AA118" s="61">
        <f>SUMIFS('Ctas Pagar'!$G:$G,'Ctas Pagar'!$M:$M,'Fluxo de Caixa'!$AA$6,'Ctas Pagar'!$C:$C,'Fluxo de Caixa'!$A118)</f>
        <v>0</v>
      </c>
      <c r="AB118" s="61">
        <f>SUMIFS('Ctas Pagar'!$G:$G,'Ctas Pagar'!$J:$J,'Fluxo de Caixa'!$AB$6,'Ctas Pagar'!$C:$C,'Fluxo de Caixa'!$A118)</f>
        <v>0</v>
      </c>
      <c r="AC118" s="61">
        <f>SUMIFS('Ctas Pagar'!$G:$G,'Ctas Pagar'!$M:$M,'Fluxo de Caixa'!$AC$6,'Ctas Pagar'!$C:$C,'Fluxo de Caixa'!$A118)</f>
        <v>0</v>
      </c>
      <c r="AD118" s="61">
        <f>SUMIFS('Ctas Pagar'!$G:$G,'Ctas Pagar'!$J:$J,'Fluxo de Caixa'!$AD$6,'Ctas Pagar'!$C:$C,'Fluxo de Caixa'!$A118)</f>
        <v>0</v>
      </c>
      <c r="AE118" s="61">
        <f>SUMIFS('Ctas Pagar'!$G:$G,'Ctas Pagar'!$M:$M,'Fluxo de Caixa'!$AE$6,'Ctas Pagar'!$C:$C,'Fluxo de Caixa'!$A118)</f>
        <v>0</v>
      </c>
      <c r="AF118" s="61">
        <f>SUMIFS('Ctas Pagar'!$G:$G,'Ctas Pagar'!$J:$J,'Fluxo de Caixa'!$AF$6,'Ctas Pagar'!$C:$C,'Fluxo de Caixa'!$A118)</f>
        <v>0</v>
      </c>
      <c r="AG118" s="61">
        <f>SUMIFS('Ctas Pagar'!$G:$G,'Ctas Pagar'!$M:$M,'Fluxo de Caixa'!$AG$6,'Ctas Pagar'!$C:$C,'Fluxo de Caixa'!$A118)</f>
        <v>0</v>
      </c>
      <c r="AH118" s="61">
        <f>SUMIFS('Ctas Pagar'!$G:$G,'Ctas Pagar'!$J:$J,'Fluxo de Caixa'!$AH$6,'Ctas Pagar'!$C:$C,'Fluxo de Caixa'!$A118)</f>
        <v>0</v>
      </c>
      <c r="AI118" s="61">
        <f>SUMIFS('Ctas Pagar'!$G:$G,'Ctas Pagar'!$M:$M,'Fluxo de Caixa'!$AI$6,'Ctas Pagar'!$C:$C,'Fluxo de Caixa'!$A118)</f>
        <v>0</v>
      </c>
      <c r="AJ118" s="61">
        <f>SUMIFS('Ctas Pagar'!$G:$G,'Ctas Pagar'!$J:$J,'Fluxo de Caixa'!$AJ$6,'Ctas Pagar'!$C:$C,'Fluxo de Caixa'!$A118)</f>
        <v>0</v>
      </c>
      <c r="AK118" s="61">
        <f>SUMIFS('Ctas Pagar'!$G:$G,'Ctas Pagar'!$M:$M,'Fluxo de Caixa'!$AK$6,'Ctas Pagar'!$C:$C,'Fluxo de Caixa'!$A118)</f>
        <v>0</v>
      </c>
      <c r="AL118" s="61">
        <f>SUMIFS('Ctas Pagar'!$G:$G,'Ctas Pagar'!$J:$J,'Fluxo de Caixa'!$AL$6,'Ctas Pagar'!$C:$C,'Fluxo de Caixa'!$A118)</f>
        <v>0</v>
      </c>
      <c r="AM118" s="61">
        <f>SUMIFS('Ctas Pagar'!$G:$G,'Ctas Pagar'!$M:$M,'Fluxo de Caixa'!$AM$6,'Ctas Pagar'!$C:$C,'Fluxo de Caixa'!$A118)</f>
        <v>0</v>
      </c>
      <c r="AN118" s="61">
        <f>SUMIFS('Ctas Pagar'!$G:$G,'Ctas Pagar'!$J:$J,'Fluxo de Caixa'!$AN$6,'Ctas Pagar'!$C:$C,'Fluxo de Caixa'!$A118)</f>
        <v>0</v>
      </c>
      <c r="AO118" s="61">
        <f>SUMIFS('Ctas Pagar'!$G:$G,'Ctas Pagar'!$M:$M,'Fluxo de Caixa'!$AO$6,'Ctas Pagar'!$C:$C,'Fluxo de Caixa'!$A118)</f>
        <v>0</v>
      </c>
      <c r="AP118" s="61">
        <f>SUMIFS('Ctas Pagar'!$G:$G,'Ctas Pagar'!$J:$J,'Fluxo de Caixa'!$AP$6,'Ctas Pagar'!$C:$C,'Fluxo de Caixa'!$A118)</f>
        <v>0</v>
      </c>
      <c r="AQ118" s="61">
        <f>SUMIFS('Ctas Pagar'!$G:$G,'Ctas Pagar'!$M:$M,'Fluxo de Caixa'!$AQ$6,'Ctas Pagar'!$C:$C,'Fluxo de Caixa'!$A118)</f>
        <v>0</v>
      </c>
      <c r="AR118" s="61">
        <f>SUMIFS('Ctas Pagar'!$G:$G,'Ctas Pagar'!$J:$J,'Fluxo de Caixa'!$AR$6,'Ctas Pagar'!$C:$C,'Fluxo de Caixa'!$A118)</f>
        <v>0</v>
      </c>
      <c r="AS118" s="61">
        <f>SUMIFS('Ctas Pagar'!$G:$G,'Ctas Pagar'!$M:$M,'Fluxo de Caixa'!$AS$6,'Ctas Pagar'!$C:$C,'Fluxo de Caixa'!$A118)</f>
        <v>0</v>
      </c>
      <c r="AT118" s="61">
        <f>SUMIFS('Ctas Pagar'!$G:$G,'Ctas Pagar'!$J:$J,'Fluxo de Caixa'!$AT$6,'Ctas Pagar'!$C:$C,'Fluxo de Caixa'!$A118)</f>
        <v>0</v>
      </c>
      <c r="AU118" s="61">
        <f>SUMIFS('Ctas Pagar'!$G:$G,'Ctas Pagar'!$M:$M,'Fluxo de Caixa'!$AU$6,'Ctas Pagar'!$C:$C,'Fluxo de Caixa'!$A118)</f>
        <v>0</v>
      </c>
      <c r="AV118" s="61">
        <f>SUMIFS('Ctas Pagar'!$G:$G,'Ctas Pagar'!$J:$J,'Fluxo de Caixa'!$AV$6,'Ctas Pagar'!$C:$C,'Fluxo de Caixa'!$A118)</f>
        <v>0</v>
      </c>
      <c r="AW118" s="61">
        <f>SUMIFS('Ctas Pagar'!$G:$G,'Ctas Pagar'!$M:$M,'Fluxo de Caixa'!$AW$6,'Ctas Pagar'!$C:$C,'Fluxo de Caixa'!$A118)</f>
        <v>0</v>
      </c>
      <c r="AX118" s="61">
        <f>SUMIFS('Ctas Pagar'!$G:$G,'Ctas Pagar'!$J:$J,'Fluxo de Caixa'!$AX$6,'Ctas Pagar'!$C:$C,'Fluxo de Caixa'!$A118)</f>
        <v>0</v>
      </c>
      <c r="AY118" s="61">
        <f>SUMIFS('Ctas Pagar'!$G:$G,'Ctas Pagar'!$M:$M,'Fluxo de Caixa'!$AY$6,'Ctas Pagar'!$C:$C,'Fluxo de Caixa'!$A118)</f>
        <v>0</v>
      </c>
      <c r="AZ118" s="61">
        <f>SUMIFS('Ctas Pagar'!$G:$G,'Ctas Pagar'!$J:$J,'Fluxo de Caixa'!$AZ$6,'Ctas Pagar'!$C:$C,'Fluxo de Caixa'!$A118)</f>
        <v>0</v>
      </c>
      <c r="BA118" s="61">
        <f>SUMIFS('Ctas Pagar'!$G:$G,'Ctas Pagar'!$M:$M,'Fluxo de Caixa'!$BA$6,'Ctas Pagar'!$C:$C,'Fluxo de Caixa'!$A118)</f>
        <v>0</v>
      </c>
      <c r="BB118" s="61">
        <f>SUMIFS('Ctas Pagar'!$G:$G,'Ctas Pagar'!$J:$J,'Fluxo de Caixa'!$BB$6,'Ctas Pagar'!$C:$C,'Fluxo de Caixa'!$A118)</f>
        <v>0</v>
      </c>
      <c r="BC118" s="61">
        <f>SUMIFS('Ctas Pagar'!$G:$G,'Ctas Pagar'!$M:$M,'Fluxo de Caixa'!$BC$6,'Ctas Pagar'!$C:$C,'Fluxo de Caixa'!$A118)</f>
        <v>0</v>
      </c>
      <c r="BD118" s="61">
        <f>SUMIFS('Ctas Pagar'!$G:$G,'Ctas Pagar'!$J:$J,'Fluxo de Caixa'!$BD$6,'Ctas Pagar'!$C:$C,'Fluxo de Caixa'!$A118)</f>
        <v>0</v>
      </c>
      <c r="BE118" s="61">
        <f>SUMIFS('Ctas Pagar'!$G:$G,'Ctas Pagar'!$M:$M,'Fluxo de Caixa'!$BE$6,'Ctas Pagar'!$C:$C,'Fluxo de Caixa'!$A118)</f>
        <v>0</v>
      </c>
      <c r="BF118" s="61">
        <f>SUMIFS('Ctas Pagar'!$G:$G,'Ctas Pagar'!$J:$J,'Fluxo de Caixa'!$BF$6,'Ctas Pagar'!$C:$C,'Fluxo de Caixa'!$A118)</f>
        <v>0</v>
      </c>
      <c r="BG118" s="61">
        <f>SUMIFS('Ctas Pagar'!$G:$G,'Ctas Pagar'!$M:$M,'Fluxo de Caixa'!$BG$6,'Ctas Pagar'!$C:$C,'Fluxo de Caixa'!$A118)</f>
        <v>0</v>
      </c>
      <c r="BH118" s="61">
        <f>SUMIFS('Ctas Pagar'!$G:$G,'Ctas Pagar'!$J:$J,'Fluxo de Caixa'!$BH$6,'Ctas Pagar'!$C:$C,'Fluxo de Caixa'!$A118)</f>
        <v>0</v>
      </c>
      <c r="BI118" s="61">
        <f>SUMIFS('Ctas Pagar'!$G:$G,'Ctas Pagar'!$M:$M,'Fluxo de Caixa'!$BI$6,'Ctas Pagar'!$C:$C,'Fluxo de Caixa'!$A118)</f>
        <v>0</v>
      </c>
      <c r="BJ118" s="61">
        <f>SUMIFS('Ctas Pagar'!$G:$G,'Ctas Pagar'!$J:$J,'Fluxo de Caixa'!$BJ$6,'Ctas Pagar'!$C:$C,'Fluxo de Caixa'!$A118)</f>
        <v>0</v>
      </c>
      <c r="BK118" s="61">
        <f>SUMIFS('Ctas Pagar'!$G:$G,'Ctas Pagar'!$M:$M,'Fluxo de Caixa'!$BK$6,'Ctas Pagar'!$C:$C,'Fluxo de Caixa'!$A118)</f>
        <v>0</v>
      </c>
      <c r="BL118" s="61">
        <f>SUMIFS('Ctas Pagar'!$G:$G,'Ctas Pagar'!$J:$J,'Fluxo de Caixa'!$BL$6,'Ctas Pagar'!$C:$C,'Fluxo de Caixa'!$A118)</f>
        <v>0</v>
      </c>
      <c r="BM118" s="61">
        <f>SUMIFS('Ctas Pagar'!$G:$G,'Ctas Pagar'!$M:$M,'Fluxo de Caixa'!$BM$6,'Ctas Pagar'!$C:$C,'Fluxo de Caixa'!$A118)</f>
        <v>0</v>
      </c>
      <c r="BN118" s="71"/>
      <c r="BO118" s="71"/>
      <c r="BP118" s="71"/>
      <c r="BQ118" s="71"/>
      <c r="BR118" s="71"/>
    </row>
    <row r="119" spans="1:70">
      <c r="A119" s="29" t="str">
        <f>'Plano de Contas'!A135</f>
        <v>6.4.1 Aquisição de Franquias</v>
      </c>
      <c r="B119" s="60">
        <f>SUMIFS('Ctas Pagar'!$G:$G,'Ctas Pagar'!$J:$J,'Fluxo de Caixa'!$B$6,'Ctas Pagar'!$C:$C,'Fluxo de Caixa'!$A119)</f>
        <v>1000</v>
      </c>
      <c r="C119" s="61">
        <f>SUMIFS('Ctas Pagar'!$G:$G,'Ctas Pagar'!$M:$M,'Fluxo de Caixa'!$C$6,'Ctas Pagar'!$C:$C,'Fluxo de Caixa'!$A119)</f>
        <v>1000</v>
      </c>
      <c r="D119" s="61">
        <f>SUMIFS('Ctas Pagar'!$G:$G,'Ctas Pagar'!$J:$J,'Fluxo de Caixa'!$D$6,'Ctas Pagar'!$C:$C,'Fluxo de Caixa'!$A119)</f>
        <v>0</v>
      </c>
      <c r="E119" s="61">
        <f>SUMIFS('Ctas Pagar'!$G:$G,'Ctas Pagar'!$M:$M,'Fluxo de Caixa'!$E$6,'Ctas Pagar'!$C:$C,'Fluxo de Caixa'!$A119)</f>
        <v>0</v>
      </c>
      <c r="F119" s="61">
        <f>SUMIFS('Ctas Pagar'!$G:$G,'Ctas Pagar'!$J:$J,'Fluxo de Caixa'!$F$6,'Ctas Pagar'!$C:$C,'Fluxo de Caixa'!$A119)</f>
        <v>0</v>
      </c>
      <c r="G119" s="61">
        <f>SUMIFS('Ctas Pagar'!$G:$G,'Ctas Pagar'!$M:$M,'Fluxo de Caixa'!$G$6,'Ctas Pagar'!$C:$C,'Fluxo de Caixa'!$A119)</f>
        <v>0</v>
      </c>
      <c r="H119" s="61">
        <f>SUMIFS('Ctas Pagar'!$G:$G,'Ctas Pagar'!$J:$J,'Fluxo de Caixa'!$H$6,'Ctas Pagar'!$C:$C,'Fluxo de Caixa'!$A119)</f>
        <v>0</v>
      </c>
      <c r="I119" s="61">
        <f>SUMIFS('Ctas Pagar'!$G:$G,'Ctas Pagar'!$M:$M,'Fluxo de Caixa'!$I$6,'Ctas Pagar'!$C:$C,'Fluxo de Caixa'!$A119)</f>
        <v>0</v>
      </c>
      <c r="J119" s="61">
        <f>SUMIFS('Ctas Pagar'!$G:$G,'Ctas Pagar'!$J:$J,'Fluxo de Caixa'!$J$6,'Ctas Pagar'!$C:$C,'Fluxo de Caixa'!$A119)</f>
        <v>0</v>
      </c>
      <c r="K119" s="61">
        <f>SUMIFS('Ctas Pagar'!$G:$G,'Ctas Pagar'!$M:$M,'Fluxo de Caixa'!$K$6,'Ctas Pagar'!$C:$C,'Fluxo de Caixa'!$A119)</f>
        <v>0</v>
      </c>
      <c r="L119" s="61">
        <f>SUMIFS('Ctas Pagar'!$G:$G,'Ctas Pagar'!$J:$J,'Fluxo de Caixa'!$L$6,'Ctas Pagar'!$C:$C,'Fluxo de Caixa'!$A119)</f>
        <v>0</v>
      </c>
      <c r="M119" s="61">
        <f>SUMIFS('Ctas Pagar'!$G:$G,'Ctas Pagar'!$M:$M,'Fluxo de Caixa'!$M$6,'Ctas Pagar'!$C:$C,'Fluxo de Caixa'!$A119)</f>
        <v>0</v>
      </c>
      <c r="N119" s="61">
        <f>SUMIFS('Ctas Pagar'!$G:$G,'Ctas Pagar'!$J:$J,'Fluxo de Caixa'!$N$6,'Ctas Pagar'!$C:$C,'Fluxo de Caixa'!$A119)</f>
        <v>0</v>
      </c>
      <c r="O119" s="61">
        <f>SUMIFS('Ctas Pagar'!$G:$G,'Ctas Pagar'!$M:$M,'Fluxo de Caixa'!$O$6,'Ctas Pagar'!$C:$C,'Fluxo de Caixa'!$A119)</f>
        <v>0</v>
      </c>
      <c r="P119" s="61">
        <f>SUMIFS('Ctas Pagar'!$G:$G,'Ctas Pagar'!$J:$J,'Fluxo de Caixa'!$P$6,'Ctas Pagar'!$C:$C,'Fluxo de Caixa'!$A119)</f>
        <v>0</v>
      </c>
      <c r="Q119" s="61">
        <f>SUMIFS('Ctas Pagar'!$G:$G,'Ctas Pagar'!$M:$M,'Fluxo de Caixa'!$Q$6,'Ctas Pagar'!$C:$C,'Fluxo de Caixa'!$A119)</f>
        <v>0</v>
      </c>
      <c r="R119" s="61">
        <f>SUMIFS('Ctas Pagar'!$G:$G,'Ctas Pagar'!$J:$J,'Fluxo de Caixa'!$R$6,'Ctas Pagar'!$C:$C,'Fluxo de Caixa'!$A119)</f>
        <v>0</v>
      </c>
      <c r="S119" s="61">
        <f>SUMIFS('Ctas Pagar'!$G:$G,'Ctas Pagar'!$M:$M,'Fluxo de Caixa'!$S$6,'Ctas Pagar'!$C:$C,'Fluxo de Caixa'!$A119)</f>
        <v>0</v>
      </c>
      <c r="T119" s="61">
        <f>SUMIFS('Ctas Pagar'!$G:$G,'Ctas Pagar'!$J:$J,'Fluxo de Caixa'!$T$6,'Ctas Pagar'!$C:$C,'Fluxo de Caixa'!$A119)</f>
        <v>0</v>
      </c>
      <c r="U119" s="61">
        <f>SUMIFS('Ctas Pagar'!$G:$G,'Ctas Pagar'!$M:$M,'Fluxo de Caixa'!$U$6,'Ctas Pagar'!$C:$C,'Fluxo de Caixa'!$A119)</f>
        <v>0</v>
      </c>
      <c r="V119" s="61">
        <f>SUMIFS('Ctas Pagar'!$G:$G,'Ctas Pagar'!$J:$J,'Fluxo de Caixa'!$V$6,'Ctas Pagar'!$C:$C,'Fluxo de Caixa'!$A119)</f>
        <v>0</v>
      </c>
      <c r="W119" s="61">
        <f>SUMIFS('Ctas Pagar'!$G:$G,'Ctas Pagar'!$M:$M,'Fluxo de Caixa'!$W$6,'Ctas Pagar'!$C:$C,'Fluxo de Caixa'!$A119)</f>
        <v>0</v>
      </c>
      <c r="X119" s="61">
        <f>SUMIFS('Ctas Pagar'!$G:$G,'Ctas Pagar'!$J:$J,'Fluxo de Caixa'!$X$6,'Ctas Pagar'!$C:$C,'Fluxo de Caixa'!$A119)</f>
        <v>0</v>
      </c>
      <c r="Y119" s="61">
        <f>SUMIFS('Ctas Pagar'!$G:$G,'Ctas Pagar'!$M:$M,'Fluxo de Caixa'!$Y$6,'Ctas Pagar'!$C:$C,'Fluxo de Caixa'!$A119)</f>
        <v>0</v>
      </c>
      <c r="Z119" s="61">
        <f>SUMIFS('Ctas Pagar'!$G:$G,'Ctas Pagar'!$J:$J,'Fluxo de Caixa'!$Z$6,'Ctas Pagar'!$C:$C,'Fluxo de Caixa'!$A119)</f>
        <v>0</v>
      </c>
      <c r="AA119" s="61">
        <f>SUMIFS('Ctas Pagar'!$G:$G,'Ctas Pagar'!$M:$M,'Fluxo de Caixa'!$AA$6,'Ctas Pagar'!$C:$C,'Fluxo de Caixa'!$A119)</f>
        <v>0</v>
      </c>
      <c r="AB119" s="61">
        <f>SUMIFS('Ctas Pagar'!$G:$G,'Ctas Pagar'!$J:$J,'Fluxo de Caixa'!$AB$6,'Ctas Pagar'!$C:$C,'Fluxo de Caixa'!$A119)</f>
        <v>0</v>
      </c>
      <c r="AC119" s="61">
        <f>SUMIFS('Ctas Pagar'!$G:$G,'Ctas Pagar'!$M:$M,'Fluxo de Caixa'!$AC$6,'Ctas Pagar'!$C:$C,'Fluxo de Caixa'!$A119)</f>
        <v>0</v>
      </c>
      <c r="AD119" s="61">
        <f>SUMIFS('Ctas Pagar'!$G:$G,'Ctas Pagar'!$J:$J,'Fluxo de Caixa'!$AD$6,'Ctas Pagar'!$C:$C,'Fluxo de Caixa'!$A119)</f>
        <v>0</v>
      </c>
      <c r="AE119" s="61">
        <f>SUMIFS('Ctas Pagar'!$G:$G,'Ctas Pagar'!$M:$M,'Fluxo de Caixa'!$AE$6,'Ctas Pagar'!$C:$C,'Fluxo de Caixa'!$A119)</f>
        <v>0</v>
      </c>
      <c r="AF119" s="61">
        <f>SUMIFS('Ctas Pagar'!$G:$G,'Ctas Pagar'!$J:$J,'Fluxo de Caixa'!$AF$6,'Ctas Pagar'!$C:$C,'Fluxo de Caixa'!$A119)</f>
        <v>0</v>
      </c>
      <c r="AG119" s="61">
        <f>SUMIFS('Ctas Pagar'!$G:$G,'Ctas Pagar'!$M:$M,'Fluxo de Caixa'!$AG$6,'Ctas Pagar'!$C:$C,'Fluxo de Caixa'!$A119)</f>
        <v>0</v>
      </c>
      <c r="AH119" s="61">
        <f>SUMIFS('Ctas Pagar'!$G:$G,'Ctas Pagar'!$J:$J,'Fluxo de Caixa'!$AH$6,'Ctas Pagar'!$C:$C,'Fluxo de Caixa'!$A119)</f>
        <v>0</v>
      </c>
      <c r="AI119" s="61">
        <f>SUMIFS('Ctas Pagar'!$G:$G,'Ctas Pagar'!$M:$M,'Fluxo de Caixa'!$AI$6,'Ctas Pagar'!$C:$C,'Fluxo de Caixa'!$A119)</f>
        <v>0</v>
      </c>
      <c r="AJ119" s="61">
        <f>SUMIFS('Ctas Pagar'!$G:$G,'Ctas Pagar'!$J:$J,'Fluxo de Caixa'!$AJ$6,'Ctas Pagar'!$C:$C,'Fluxo de Caixa'!$A119)</f>
        <v>0</v>
      </c>
      <c r="AK119" s="61">
        <f>SUMIFS('Ctas Pagar'!$G:$G,'Ctas Pagar'!$M:$M,'Fluxo de Caixa'!$AK$6,'Ctas Pagar'!$C:$C,'Fluxo de Caixa'!$A119)</f>
        <v>0</v>
      </c>
      <c r="AL119" s="61">
        <f>SUMIFS('Ctas Pagar'!$G:$G,'Ctas Pagar'!$J:$J,'Fluxo de Caixa'!$AL$6,'Ctas Pagar'!$C:$C,'Fluxo de Caixa'!$A119)</f>
        <v>0</v>
      </c>
      <c r="AM119" s="61">
        <f>SUMIFS('Ctas Pagar'!$G:$G,'Ctas Pagar'!$M:$M,'Fluxo de Caixa'!$AM$6,'Ctas Pagar'!$C:$C,'Fluxo de Caixa'!$A119)</f>
        <v>0</v>
      </c>
      <c r="AN119" s="61">
        <f>SUMIFS('Ctas Pagar'!$G:$G,'Ctas Pagar'!$J:$J,'Fluxo de Caixa'!$AN$6,'Ctas Pagar'!$C:$C,'Fluxo de Caixa'!$A119)</f>
        <v>0</v>
      </c>
      <c r="AO119" s="61">
        <f>SUMIFS('Ctas Pagar'!$G:$G,'Ctas Pagar'!$M:$M,'Fluxo de Caixa'!$AO$6,'Ctas Pagar'!$C:$C,'Fluxo de Caixa'!$A119)</f>
        <v>0</v>
      </c>
      <c r="AP119" s="61">
        <f>SUMIFS('Ctas Pagar'!$G:$G,'Ctas Pagar'!$J:$J,'Fluxo de Caixa'!$AP$6,'Ctas Pagar'!$C:$C,'Fluxo de Caixa'!$A119)</f>
        <v>0</v>
      </c>
      <c r="AQ119" s="61">
        <f>SUMIFS('Ctas Pagar'!$G:$G,'Ctas Pagar'!$M:$M,'Fluxo de Caixa'!$AQ$6,'Ctas Pagar'!$C:$C,'Fluxo de Caixa'!$A119)</f>
        <v>0</v>
      </c>
      <c r="AR119" s="61">
        <f>SUMIFS('Ctas Pagar'!$G:$G,'Ctas Pagar'!$J:$J,'Fluxo de Caixa'!$AR$6,'Ctas Pagar'!$C:$C,'Fluxo de Caixa'!$A119)</f>
        <v>0</v>
      </c>
      <c r="AS119" s="61">
        <f>SUMIFS('Ctas Pagar'!$G:$G,'Ctas Pagar'!$M:$M,'Fluxo de Caixa'!$AS$6,'Ctas Pagar'!$C:$C,'Fluxo de Caixa'!$A119)</f>
        <v>0</v>
      </c>
      <c r="AT119" s="61">
        <f>SUMIFS('Ctas Pagar'!$G:$G,'Ctas Pagar'!$J:$J,'Fluxo de Caixa'!$AT$6,'Ctas Pagar'!$C:$C,'Fluxo de Caixa'!$A119)</f>
        <v>0</v>
      </c>
      <c r="AU119" s="61">
        <f>SUMIFS('Ctas Pagar'!$G:$G,'Ctas Pagar'!$M:$M,'Fluxo de Caixa'!$AU$6,'Ctas Pagar'!$C:$C,'Fluxo de Caixa'!$A119)</f>
        <v>0</v>
      </c>
      <c r="AV119" s="61">
        <f>SUMIFS('Ctas Pagar'!$G:$G,'Ctas Pagar'!$J:$J,'Fluxo de Caixa'!$AV$6,'Ctas Pagar'!$C:$C,'Fluxo de Caixa'!$A119)</f>
        <v>0</v>
      </c>
      <c r="AW119" s="61">
        <f>SUMIFS('Ctas Pagar'!$G:$G,'Ctas Pagar'!$M:$M,'Fluxo de Caixa'!$AW$6,'Ctas Pagar'!$C:$C,'Fluxo de Caixa'!$A119)</f>
        <v>0</v>
      </c>
      <c r="AX119" s="61">
        <f>SUMIFS('Ctas Pagar'!$G:$G,'Ctas Pagar'!$J:$J,'Fluxo de Caixa'!$AX$6,'Ctas Pagar'!$C:$C,'Fluxo de Caixa'!$A119)</f>
        <v>0</v>
      </c>
      <c r="AY119" s="61">
        <f>SUMIFS('Ctas Pagar'!$G:$G,'Ctas Pagar'!$M:$M,'Fluxo de Caixa'!$AY$6,'Ctas Pagar'!$C:$C,'Fluxo de Caixa'!$A119)</f>
        <v>0</v>
      </c>
      <c r="AZ119" s="61">
        <f>SUMIFS('Ctas Pagar'!$G:$G,'Ctas Pagar'!$J:$J,'Fluxo de Caixa'!$AZ$6,'Ctas Pagar'!$C:$C,'Fluxo de Caixa'!$A119)</f>
        <v>0</v>
      </c>
      <c r="BA119" s="61">
        <f>SUMIFS('Ctas Pagar'!$G:$G,'Ctas Pagar'!$M:$M,'Fluxo de Caixa'!$BA$6,'Ctas Pagar'!$C:$C,'Fluxo de Caixa'!$A119)</f>
        <v>0</v>
      </c>
      <c r="BB119" s="61">
        <f>SUMIFS('Ctas Pagar'!$G:$G,'Ctas Pagar'!$J:$J,'Fluxo de Caixa'!$BB$6,'Ctas Pagar'!$C:$C,'Fluxo de Caixa'!$A119)</f>
        <v>0</v>
      </c>
      <c r="BC119" s="61">
        <f>SUMIFS('Ctas Pagar'!$G:$G,'Ctas Pagar'!$M:$M,'Fluxo de Caixa'!$BC$6,'Ctas Pagar'!$C:$C,'Fluxo de Caixa'!$A119)</f>
        <v>0</v>
      </c>
      <c r="BD119" s="61">
        <f>SUMIFS('Ctas Pagar'!$G:$G,'Ctas Pagar'!$J:$J,'Fluxo de Caixa'!$BD$6,'Ctas Pagar'!$C:$C,'Fluxo de Caixa'!$A119)</f>
        <v>0</v>
      </c>
      <c r="BE119" s="61">
        <f>SUMIFS('Ctas Pagar'!$G:$G,'Ctas Pagar'!$M:$M,'Fluxo de Caixa'!$BE$6,'Ctas Pagar'!$C:$C,'Fluxo de Caixa'!$A119)</f>
        <v>0</v>
      </c>
      <c r="BF119" s="61">
        <f>SUMIFS('Ctas Pagar'!$G:$G,'Ctas Pagar'!$J:$J,'Fluxo de Caixa'!$BF$6,'Ctas Pagar'!$C:$C,'Fluxo de Caixa'!$A119)</f>
        <v>0</v>
      </c>
      <c r="BG119" s="61">
        <f>SUMIFS('Ctas Pagar'!$G:$G,'Ctas Pagar'!$M:$M,'Fluxo de Caixa'!$BG$6,'Ctas Pagar'!$C:$C,'Fluxo de Caixa'!$A119)</f>
        <v>0</v>
      </c>
      <c r="BH119" s="61">
        <f>SUMIFS('Ctas Pagar'!$G:$G,'Ctas Pagar'!$J:$J,'Fluxo de Caixa'!$BH$6,'Ctas Pagar'!$C:$C,'Fluxo de Caixa'!$A119)</f>
        <v>0</v>
      </c>
      <c r="BI119" s="61">
        <f>SUMIFS('Ctas Pagar'!$G:$G,'Ctas Pagar'!$M:$M,'Fluxo de Caixa'!$BI$6,'Ctas Pagar'!$C:$C,'Fluxo de Caixa'!$A119)</f>
        <v>0</v>
      </c>
      <c r="BJ119" s="61">
        <f>SUMIFS('Ctas Pagar'!$G:$G,'Ctas Pagar'!$J:$J,'Fluxo de Caixa'!$BJ$6,'Ctas Pagar'!$C:$C,'Fluxo de Caixa'!$A119)</f>
        <v>0</v>
      </c>
      <c r="BK119" s="61">
        <f>SUMIFS('Ctas Pagar'!$G:$G,'Ctas Pagar'!$M:$M,'Fluxo de Caixa'!$BK$6,'Ctas Pagar'!$C:$C,'Fluxo de Caixa'!$A119)</f>
        <v>0</v>
      </c>
      <c r="BL119" s="61">
        <f>SUMIFS('Ctas Pagar'!$G:$G,'Ctas Pagar'!$J:$J,'Fluxo de Caixa'!$BL$6,'Ctas Pagar'!$C:$C,'Fluxo de Caixa'!$A119)</f>
        <v>0</v>
      </c>
      <c r="BM119" s="61">
        <f>SUMIFS('Ctas Pagar'!$G:$G,'Ctas Pagar'!$M:$M,'Fluxo de Caixa'!$BM$6,'Ctas Pagar'!$C:$C,'Fluxo de Caixa'!$A119)</f>
        <v>0</v>
      </c>
      <c r="BN119" s="71"/>
      <c r="BO119" s="71"/>
      <c r="BP119" s="71"/>
      <c r="BQ119" s="71"/>
      <c r="BR119" s="71"/>
    </row>
    <row r="120" spans="1:70">
      <c r="A120" s="29" t="str">
        <f>'Plano de Contas'!A136</f>
        <v>6.4.2 Consórcios</v>
      </c>
      <c r="B120" s="60">
        <f>SUMIFS('Ctas Pagar'!$G:$G,'Ctas Pagar'!$J:$J,'Fluxo de Caixa'!$B$6,'Ctas Pagar'!$C:$C,'Fluxo de Caixa'!$A120)</f>
        <v>1000</v>
      </c>
      <c r="C120" s="61">
        <f>SUMIFS('Ctas Pagar'!$G:$G,'Ctas Pagar'!$M:$M,'Fluxo de Caixa'!$C$6,'Ctas Pagar'!$C:$C,'Fluxo de Caixa'!$A120)</f>
        <v>1000</v>
      </c>
      <c r="D120" s="61">
        <f>SUMIFS('Ctas Pagar'!$G:$G,'Ctas Pagar'!$J:$J,'Fluxo de Caixa'!$D$6,'Ctas Pagar'!$C:$C,'Fluxo de Caixa'!$A120)</f>
        <v>0</v>
      </c>
      <c r="E120" s="61">
        <f>SUMIFS('Ctas Pagar'!$G:$G,'Ctas Pagar'!$M:$M,'Fluxo de Caixa'!$E$6,'Ctas Pagar'!$C:$C,'Fluxo de Caixa'!$A120)</f>
        <v>0</v>
      </c>
      <c r="F120" s="61">
        <f>SUMIFS('Ctas Pagar'!$G:$G,'Ctas Pagar'!$J:$J,'Fluxo de Caixa'!$F$6,'Ctas Pagar'!$C:$C,'Fluxo de Caixa'!$A120)</f>
        <v>0</v>
      </c>
      <c r="G120" s="61">
        <f>SUMIFS('Ctas Pagar'!$G:$G,'Ctas Pagar'!$M:$M,'Fluxo de Caixa'!$G$6,'Ctas Pagar'!$C:$C,'Fluxo de Caixa'!$A120)</f>
        <v>0</v>
      </c>
      <c r="H120" s="61">
        <f>SUMIFS('Ctas Pagar'!$G:$G,'Ctas Pagar'!$J:$J,'Fluxo de Caixa'!$H$6,'Ctas Pagar'!$C:$C,'Fluxo de Caixa'!$A120)</f>
        <v>0</v>
      </c>
      <c r="I120" s="61">
        <f>SUMIFS('Ctas Pagar'!$G:$G,'Ctas Pagar'!$M:$M,'Fluxo de Caixa'!$I$6,'Ctas Pagar'!$C:$C,'Fluxo de Caixa'!$A120)</f>
        <v>0</v>
      </c>
      <c r="J120" s="61">
        <f>SUMIFS('Ctas Pagar'!$G:$G,'Ctas Pagar'!$J:$J,'Fluxo de Caixa'!$J$6,'Ctas Pagar'!$C:$C,'Fluxo de Caixa'!$A120)</f>
        <v>0</v>
      </c>
      <c r="K120" s="61">
        <f>SUMIFS('Ctas Pagar'!$G:$G,'Ctas Pagar'!$M:$M,'Fluxo de Caixa'!$K$6,'Ctas Pagar'!$C:$C,'Fluxo de Caixa'!$A120)</f>
        <v>0</v>
      </c>
      <c r="L120" s="61">
        <f>SUMIFS('Ctas Pagar'!$G:$G,'Ctas Pagar'!$J:$J,'Fluxo de Caixa'!$L$6,'Ctas Pagar'!$C:$C,'Fluxo de Caixa'!$A120)</f>
        <v>0</v>
      </c>
      <c r="M120" s="61">
        <f>SUMIFS('Ctas Pagar'!$G:$G,'Ctas Pagar'!$M:$M,'Fluxo de Caixa'!$M$6,'Ctas Pagar'!$C:$C,'Fluxo de Caixa'!$A120)</f>
        <v>0</v>
      </c>
      <c r="N120" s="61">
        <f>SUMIFS('Ctas Pagar'!$G:$G,'Ctas Pagar'!$J:$J,'Fluxo de Caixa'!$N$6,'Ctas Pagar'!$C:$C,'Fluxo de Caixa'!$A120)</f>
        <v>0</v>
      </c>
      <c r="O120" s="61">
        <f>SUMIFS('Ctas Pagar'!$G:$G,'Ctas Pagar'!$M:$M,'Fluxo de Caixa'!$O$6,'Ctas Pagar'!$C:$C,'Fluxo de Caixa'!$A120)</f>
        <v>0</v>
      </c>
      <c r="P120" s="61">
        <f>SUMIFS('Ctas Pagar'!$G:$G,'Ctas Pagar'!$J:$J,'Fluxo de Caixa'!$P$6,'Ctas Pagar'!$C:$C,'Fluxo de Caixa'!$A120)</f>
        <v>0</v>
      </c>
      <c r="Q120" s="61">
        <f>SUMIFS('Ctas Pagar'!$G:$G,'Ctas Pagar'!$M:$M,'Fluxo de Caixa'!$Q$6,'Ctas Pagar'!$C:$C,'Fluxo de Caixa'!$A120)</f>
        <v>0</v>
      </c>
      <c r="R120" s="61">
        <f>SUMIFS('Ctas Pagar'!$G:$G,'Ctas Pagar'!$J:$J,'Fluxo de Caixa'!$R$6,'Ctas Pagar'!$C:$C,'Fluxo de Caixa'!$A120)</f>
        <v>0</v>
      </c>
      <c r="S120" s="61">
        <f>SUMIFS('Ctas Pagar'!$G:$G,'Ctas Pagar'!$M:$M,'Fluxo de Caixa'!$S$6,'Ctas Pagar'!$C:$C,'Fluxo de Caixa'!$A120)</f>
        <v>0</v>
      </c>
      <c r="T120" s="61">
        <f>SUMIFS('Ctas Pagar'!$G:$G,'Ctas Pagar'!$J:$J,'Fluxo de Caixa'!$T$6,'Ctas Pagar'!$C:$C,'Fluxo de Caixa'!$A120)</f>
        <v>0</v>
      </c>
      <c r="U120" s="61">
        <f>SUMIFS('Ctas Pagar'!$G:$G,'Ctas Pagar'!$M:$M,'Fluxo de Caixa'!$U$6,'Ctas Pagar'!$C:$C,'Fluxo de Caixa'!$A120)</f>
        <v>0</v>
      </c>
      <c r="V120" s="61">
        <f>SUMIFS('Ctas Pagar'!$G:$G,'Ctas Pagar'!$J:$J,'Fluxo de Caixa'!$V$6,'Ctas Pagar'!$C:$C,'Fluxo de Caixa'!$A120)</f>
        <v>0</v>
      </c>
      <c r="W120" s="61">
        <f>SUMIFS('Ctas Pagar'!$G:$G,'Ctas Pagar'!$M:$M,'Fluxo de Caixa'!$W$6,'Ctas Pagar'!$C:$C,'Fluxo de Caixa'!$A120)</f>
        <v>0</v>
      </c>
      <c r="X120" s="61">
        <f>SUMIFS('Ctas Pagar'!$G:$G,'Ctas Pagar'!$J:$J,'Fluxo de Caixa'!$X$6,'Ctas Pagar'!$C:$C,'Fluxo de Caixa'!$A120)</f>
        <v>0</v>
      </c>
      <c r="Y120" s="61">
        <f>SUMIFS('Ctas Pagar'!$G:$G,'Ctas Pagar'!$M:$M,'Fluxo de Caixa'!$Y$6,'Ctas Pagar'!$C:$C,'Fluxo de Caixa'!$A120)</f>
        <v>0</v>
      </c>
      <c r="Z120" s="61">
        <f>SUMIFS('Ctas Pagar'!$G:$G,'Ctas Pagar'!$J:$J,'Fluxo de Caixa'!$Z$6,'Ctas Pagar'!$C:$C,'Fluxo de Caixa'!$A120)</f>
        <v>0</v>
      </c>
      <c r="AA120" s="61">
        <f>SUMIFS('Ctas Pagar'!$G:$G,'Ctas Pagar'!$M:$M,'Fluxo de Caixa'!$AA$6,'Ctas Pagar'!$C:$C,'Fluxo de Caixa'!$A120)</f>
        <v>0</v>
      </c>
      <c r="AB120" s="61">
        <f>SUMIFS('Ctas Pagar'!$G:$G,'Ctas Pagar'!$J:$J,'Fluxo de Caixa'!$AB$6,'Ctas Pagar'!$C:$C,'Fluxo de Caixa'!$A120)</f>
        <v>0</v>
      </c>
      <c r="AC120" s="61">
        <f>SUMIFS('Ctas Pagar'!$G:$G,'Ctas Pagar'!$M:$M,'Fluxo de Caixa'!$AC$6,'Ctas Pagar'!$C:$C,'Fluxo de Caixa'!$A120)</f>
        <v>0</v>
      </c>
      <c r="AD120" s="61">
        <f>SUMIFS('Ctas Pagar'!$G:$G,'Ctas Pagar'!$J:$J,'Fluxo de Caixa'!$AD$6,'Ctas Pagar'!$C:$C,'Fluxo de Caixa'!$A120)</f>
        <v>0</v>
      </c>
      <c r="AE120" s="61">
        <f>SUMIFS('Ctas Pagar'!$G:$G,'Ctas Pagar'!$M:$M,'Fluxo de Caixa'!$AE$6,'Ctas Pagar'!$C:$C,'Fluxo de Caixa'!$A120)</f>
        <v>0</v>
      </c>
      <c r="AF120" s="61">
        <f>SUMIFS('Ctas Pagar'!$G:$G,'Ctas Pagar'!$J:$J,'Fluxo de Caixa'!$AF$6,'Ctas Pagar'!$C:$C,'Fluxo de Caixa'!$A120)</f>
        <v>0</v>
      </c>
      <c r="AG120" s="61">
        <f>SUMIFS('Ctas Pagar'!$G:$G,'Ctas Pagar'!$M:$M,'Fluxo de Caixa'!$AG$6,'Ctas Pagar'!$C:$C,'Fluxo de Caixa'!$A120)</f>
        <v>0</v>
      </c>
      <c r="AH120" s="61">
        <f>SUMIFS('Ctas Pagar'!$G:$G,'Ctas Pagar'!$J:$J,'Fluxo de Caixa'!$AH$6,'Ctas Pagar'!$C:$C,'Fluxo de Caixa'!$A120)</f>
        <v>0</v>
      </c>
      <c r="AI120" s="61">
        <f>SUMIFS('Ctas Pagar'!$G:$G,'Ctas Pagar'!$M:$M,'Fluxo de Caixa'!$AI$6,'Ctas Pagar'!$C:$C,'Fluxo de Caixa'!$A120)</f>
        <v>0</v>
      </c>
      <c r="AJ120" s="61">
        <f>SUMIFS('Ctas Pagar'!$G:$G,'Ctas Pagar'!$J:$J,'Fluxo de Caixa'!$AJ$6,'Ctas Pagar'!$C:$C,'Fluxo de Caixa'!$A120)</f>
        <v>0</v>
      </c>
      <c r="AK120" s="61">
        <f>SUMIFS('Ctas Pagar'!$G:$G,'Ctas Pagar'!$M:$M,'Fluxo de Caixa'!$AK$6,'Ctas Pagar'!$C:$C,'Fluxo de Caixa'!$A120)</f>
        <v>0</v>
      </c>
      <c r="AL120" s="61">
        <f>SUMIFS('Ctas Pagar'!$G:$G,'Ctas Pagar'!$J:$J,'Fluxo de Caixa'!$AL$6,'Ctas Pagar'!$C:$C,'Fluxo de Caixa'!$A120)</f>
        <v>0</v>
      </c>
      <c r="AM120" s="61">
        <f>SUMIFS('Ctas Pagar'!$G:$G,'Ctas Pagar'!$M:$M,'Fluxo de Caixa'!$AM$6,'Ctas Pagar'!$C:$C,'Fluxo de Caixa'!$A120)</f>
        <v>0</v>
      </c>
      <c r="AN120" s="61">
        <f>SUMIFS('Ctas Pagar'!$G:$G,'Ctas Pagar'!$J:$J,'Fluxo de Caixa'!$AN$6,'Ctas Pagar'!$C:$C,'Fluxo de Caixa'!$A120)</f>
        <v>0</v>
      </c>
      <c r="AO120" s="61">
        <f>SUMIFS('Ctas Pagar'!$G:$G,'Ctas Pagar'!$M:$M,'Fluxo de Caixa'!$AO$6,'Ctas Pagar'!$C:$C,'Fluxo de Caixa'!$A120)</f>
        <v>0</v>
      </c>
      <c r="AP120" s="61">
        <f>SUMIFS('Ctas Pagar'!$G:$G,'Ctas Pagar'!$J:$J,'Fluxo de Caixa'!$AP$6,'Ctas Pagar'!$C:$C,'Fluxo de Caixa'!$A120)</f>
        <v>0</v>
      </c>
      <c r="AQ120" s="61">
        <f>SUMIFS('Ctas Pagar'!$G:$G,'Ctas Pagar'!$M:$M,'Fluxo de Caixa'!$AQ$6,'Ctas Pagar'!$C:$C,'Fluxo de Caixa'!$A120)</f>
        <v>0</v>
      </c>
      <c r="AR120" s="61">
        <f>SUMIFS('Ctas Pagar'!$G:$G,'Ctas Pagar'!$J:$J,'Fluxo de Caixa'!$AR$6,'Ctas Pagar'!$C:$C,'Fluxo de Caixa'!$A120)</f>
        <v>0</v>
      </c>
      <c r="AS120" s="61">
        <f>SUMIFS('Ctas Pagar'!$G:$G,'Ctas Pagar'!$M:$M,'Fluxo de Caixa'!$AS$6,'Ctas Pagar'!$C:$C,'Fluxo de Caixa'!$A120)</f>
        <v>0</v>
      </c>
      <c r="AT120" s="61">
        <f>SUMIFS('Ctas Pagar'!$G:$G,'Ctas Pagar'!$J:$J,'Fluxo de Caixa'!$AT$6,'Ctas Pagar'!$C:$C,'Fluxo de Caixa'!$A120)</f>
        <v>0</v>
      </c>
      <c r="AU120" s="61">
        <f>SUMIFS('Ctas Pagar'!$G:$G,'Ctas Pagar'!$M:$M,'Fluxo de Caixa'!$AU$6,'Ctas Pagar'!$C:$C,'Fluxo de Caixa'!$A120)</f>
        <v>0</v>
      </c>
      <c r="AV120" s="61">
        <f>SUMIFS('Ctas Pagar'!$G:$G,'Ctas Pagar'!$J:$J,'Fluxo de Caixa'!$AV$6,'Ctas Pagar'!$C:$C,'Fluxo de Caixa'!$A120)</f>
        <v>0</v>
      </c>
      <c r="AW120" s="61">
        <f>SUMIFS('Ctas Pagar'!$G:$G,'Ctas Pagar'!$M:$M,'Fluxo de Caixa'!$AW$6,'Ctas Pagar'!$C:$C,'Fluxo de Caixa'!$A120)</f>
        <v>0</v>
      </c>
      <c r="AX120" s="61">
        <f>SUMIFS('Ctas Pagar'!$G:$G,'Ctas Pagar'!$J:$J,'Fluxo de Caixa'!$AX$6,'Ctas Pagar'!$C:$C,'Fluxo de Caixa'!$A120)</f>
        <v>0</v>
      </c>
      <c r="AY120" s="61">
        <f>SUMIFS('Ctas Pagar'!$G:$G,'Ctas Pagar'!$M:$M,'Fluxo de Caixa'!$AY$6,'Ctas Pagar'!$C:$C,'Fluxo de Caixa'!$A120)</f>
        <v>0</v>
      </c>
      <c r="AZ120" s="61">
        <f>SUMIFS('Ctas Pagar'!$G:$G,'Ctas Pagar'!$J:$J,'Fluxo de Caixa'!$AZ$6,'Ctas Pagar'!$C:$C,'Fluxo de Caixa'!$A120)</f>
        <v>0</v>
      </c>
      <c r="BA120" s="61">
        <f>SUMIFS('Ctas Pagar'!$G:$G,'Ctas Pagar'!$M:$M,'Fluxo de Caixa'!$BA$6,'Ctas Pagar'!$C:$C,'Fluxo de Caixa'!$A120)</f>
        <v>0</v>
      </c>
      <c r="BB120" s="61">
        <f>SUMIFS('Ctas Pagar'!$G:$G,'Ctas Pagar'!$J:$J,'Fluxo de Caixa'!$BB$6,'Ctas Pagar'!$C:$C,'Fluxo de Caixa'!$A120)</f>
        <v>0</v>
      </c>
      <c r="BC120" s="61">
        <f>SUMIFS('Ctas Pagar'!$G:$G,'Ctas Pagar'!$M:$M,'Fluxo de Caixa'!$BC$6,'Ctas Pagar'!$C:$C,'Fluxo de Caixa'!$A120)</f>
        <v>0</v>
      </c>
      <c r="BD120" s="61">
        <f>SUMIFS('Ctas Pagar'!$G:$G,'Ctas Pagar'!$J:$J,'Fluxo de Caixa'!$BD$6,'Ctas Pagar'!$C:$C,'Fluxo de Caixa'!$A120)</f>
        <v>0</v>
      </c>
      <c r="BE120" s="61">
        <f>SUMIFS('Ctas Pagar'!$G:$G,'Ctas Pagar'!$M:$M,'Fluxo de Caixa'!$BE$6,'Ctas Pagar'!$C:$C,'Fluxo de Caixa'!$A120)</f>
        <v>0</v>
      </c>
      <c r="BF120" s="61">
        <f>SUMIFS('Ctas Pagar'!$G:$G,'Ctas Pagar'!$J:$J,'Fluxo de Caixa'!$BF$6,'Ctas Pagar'!$C:$C,'Fluxo de Caixa'!$A120)</f>
        <v>0</v>
      </c>
      <c r="BG120" s="61">
        <f>SUMIFS('Ctas Pagar'!$G:$G,'Ctas Pagar'!$M:$M,'Fluxo de Caixa'!$BG$6,'Ctas Pagar'!$C:$C,'Fluxo de Caixa'!$A120)</f>
        <v>0</v>
      </c>
      <c r="BH120" s="61">
        <f>SUMIFS('Ctas Pagar'!$G:$G,'Ctas Pagar'!$J:$J,'Fluxo de Caixa'!$BH$6,'Ctas Pagar'!$C:$C,'Fluxo de Caixa'!$A120)</f>
        <v>0</v>
      </c>
      <c r="BI120" s="61">
        <f>SUMIFS('Ctas Pagar'!$G:$G,'Ctas Pagar'!$M:$M,'Fluxo de Caixa'!$BI$6,'Ctas Pagar'!$C:$C,'Fluxo de Caixa'!$A120)</f>
        <v>0</v>
      </c>
      <c r="BJ120" s="61">
        <f>SUMIFS('Ctas Pagar'!$G:$G,'Ctas Pagar'!$J:$J,'Fluxo de Caixa'!$BJ$6,'Ctas Pagar'!$C:$C,'Fluxo de Caixa'!$A120)</f>
        <v>0</v>
      </c>
      <c r="BK120" s="61">
        <f>SUMIFS('Ctas Pagar'!$G:$G,'Ctas Pagar'!$M:$M,'Fluxo de Caixa'!$BK$6,'Ctas Pagar'!$C:$C,'Fluxo de Caixa'!$A120)</f>
        <v>0</v>
      </c>
      <c r="BL120" s="61">
        <f>SUMIFS('Ctas Pagar'!$G:$G,'Ctas Pagar'!$J:$J,'Fluxo de Caixa'!$BL$6,'Ctas Pagar'!$C:$C,'Fluxo de Caixa'!$A120)</f>
        <v>0</v>
      </c>
      <c r="BM120" s="61">
        <f>SUMIFS('Ctas Pagar'!$G:$G,'Ctas Pagar'!$M:$M,'Fluxo de Caixa'!$BM$6,'Ctas Pagar'!$C:$C,'Fluxo de Caixa'!$A120)</f>
        <v>0</v>
      </c>
      <c r="BN120" s="71"/>
      <c r="BO120" s="71"/>
      <c r="BP120" s="71"/>
      <c r="BQ120" s="71"/>
      <c r="BR120" s="71"/>
    </row>
    <row r="121" spans="1:70">
      <c r="A121" s="29">
        <f>'Plano de Contas'!A137</f>
        <v>0</v>
      </c>
      <c r="B121" s="60">
        <f>SUMIFS('Ctas Pagar'!$G:$G,'Ctas Pagar'!$J:$J,'Fluxo de Caixa'!$B$6,'Ctas Pagar'!$C:$C,'Fluxo de Caixa'!$A121)</f>
        <v>0</v>
      </c>
      <c r="C121" s="61">
        <f>SUMIFS('Ctas Pagar'!$G:$G,'Ctas Pagar'!$M:$M,'Fluxo de Caixa'!$C$6,'Ctas Pagar'!$C:$C,'Fluxo de Caixa'!$A121)</f>
        <v>0</v>
      </c>
      <c r="D121" s="61">
        <f>SUMIFS('Ctas Pagar'!$G:$G,'Ctas Pagar'!$J:$J,'Fluxo de Caixa'!$D$6,'Ctas Pagar'!$C:$C,'Fluxo de Caixa'!$A121)</f>
        <v>0</v>
      </c>
      <c r="E121" s="61">
        <f>SUMIFS('Ctas Pagar'!$G:$G,'Ctas Pagar'!$M:$M,'Fluxo de Caixa'!$E$6,'Ctas Pagar'!$C:$C,'Fluxo de Caixa'!$A121)</f>
        <v>0</v>
      </c>
      <c r="F121" s="61">
        <f>SUMIFS('Ctas Pagar'!$G:$G,'Ctas Pagar'!$J:$J,'Fluxo de Caixa'!$F$6,'Ctas Pagar'!$C:$C,'Fluxo de Caixa'!$A121)</f>
        <v>0</v>
      </c>
      <c r="G121" s="61">
        <f>SUMIFS('Ctas Pagar'!$G:$G,'Ctas Pagar'!$M:$M,'Fluxo de Caixa'!$G$6,'Ctas Pagar'!$C:$C,'Fluxo de Caixa'!$A121)</f>
        <v>0</v>
      </c>
      <c r="H121" s="61">
        <f>SUMIFS('Ctas Pagar'!$G:$G,'Ctas Pagar'!$J:$J,'Fluxo de Caixa'!$H$6,'Ctas Pagar'!$C:$C,'Fluxo de Caixa'!$A121)</f>
        <v>0</v>
      </c>
      <c r="I121" s="61">
        <f>SUMIFS('Ctas Pagar'!$G:$G,'Ctas Pagar'!$M:$M,'Fluxo de Caixa'!$I$6,'Ctas Pagar'!$C:$C,'Fluxo de Caixa'!$A121)</f>
        <v>0</v>
      </c>
      <c r="J121" s="61">
        <f>SUMIFS('Ctas Pagar'!$G:$G,'Ctas Pagar'!$J:$J,'Fluxo de Caixa'!$J$6,'Ctas Pagar'!$C:$C,'Fluxo de Caixa'!$A121)</f>
        <v>0</v>
      </c>
      <c r="K121" s="61">
        <f>SUMIFS('Ctas Pagar'!$G:$G,'Ctas Pagar'!$M:$M,'Fluxo de Caixa'!$K$6,'Ctas Pagar'!$C:$C,'Fluxo de Caixa'!$A121)</f>
        <v>0</v>
      </c>
      <c r="L121" s="61">
        <f>SUMIFS('Ctas Pagar'!$G:$G,'Ctas Pagar'!$J:$J,'Fluxo de Caixa'!$L$6,'Ctas Pagar'!$C:$C,'Fluxo de Caixa'!$A121)</f>
        <v>0</v>
      </c>
      <c r="M121" s="61">
        <f>SUMIFS('Ctas Pagar'!$G:$G,'Ctas Pagar'!$M:$M,'Fluxo de Caixa'!$M$6,'Ctas Pagar'!$C:$C,'Fluxo de Caixa'!$A121)</f>
        <v>0</v>
      </c>
      <c r="N121" s="61">
        <f>SUMIFS('Ctas Pagar'!$G:$G,'Ctas Pagar'!$J:$J,'Fluxo de Caixa'!$N$6,'Ctas Pagar'!$C:$C,'Fluxo de Caixa'!$A121)</f>
        <v>0</v>
      </c>
      <c r="O121" s="61">
        <f>SUMIFS('Ctas Pagar'!$G:$G,'Ctas Pagar'!$M:$M,'Fluxo de Caixa'!$O$6,'Ctas Pagar'!$C:$C,'Fluxo de Caixa'!$A121)</f>
        <v>0</v>
      </c>
      <c r="P121" s="61">
        <f>SUMIFS('Ctas Pagar'!$G:$G,'Ctas Pagar'!$J:$J,'Fluxo de Caixa'!$P$6,'Ctas Pagar'!$C:$C,'Fluxo de Caixa'!$A121)</f>
        <v>0</v>
      </c>
      <c r="Q121" s="61">
        <f>SUMIFS('Ctas Pagar'!$G:$G,'Ctas Pagar'!$M:$M,'Fluxo de Caixa'!$Q$6,'Ctas Pagar'!$C:$C,'Fluxo de Caixa'!$A121)</f>
        <v>0</v>
      </c>
      <c r="R121" s="61">
        <f>SUMIFS('Ctas Pagar'!$G:$G,'Ctas Pagar'!$J:$J,'Fluxo de Caixa'!$R$6,'Ctas Pagar'!$C:$C,'Fluxo de Caixa'!$A121)</f>
        <v>0</v>
      </c>
      <c r="S121" s="61">
        <f>SUMIFS('Ctas Pagar'!$G:$G,'Ctas Pagar'!$M:$M,'Fluxo de Caixa'!$S$6,'Ctas Pagar'!$C:$C,'Fluxo de Caixa'!$A121)</f>
        <v>0</v>
      </c>
      <c r="T121" s="61">
        <f>SUMIFS('Ctas Pagar'!$G:$G,'Ctas Pagar'!$J:$J,'Fluxo de Caixa'!$T$6,'Ctas Pagar'!$C:$C,'Fluxo de Caixa'!$A121)</f>
        <v>0</v>
      </c>
      <c r="U121" s="61">
        <f>SUMIFS('Ctas Pagar'!$G:$G,'Ctas Pagar'!$M:$M,'Fluxo de Caixa'!$U$6,'Ctas Pagar'!$C:$C,'Fluxo de Caixa'!$A121)</f>
        <v>0</v>
      </c>
      <c r="V121" s="61">
        <f>SUMIFS('Ctas Pagar'!$G:$G,'Ctas Pagar'!$J:$J,'Fluxo de Caixa'!$V$6,'Ctas Pagar'!$C:$C,'Fluxo de Caixa'!$A121)</f>
        <v>0</v>
      </c>
      <c r="W121" s="61">
        <f>SUMIFS('Ctas Pagar'!$G:$G,'Ctas Pagar'!$M:$M,'Fluxo de Caixa'!$W$6,'Ctas Pagar'!$C:$C,'Fluxo de Caixa'!$A121)</f>
        <v>0</v>
      </c>
      <c r="X121" s="61">
        <f>SUMIFS('Ctas Pagar'!$G:$G,'Ctas Pagar'!$J:$J,'Fluxo de Caixa'!$X$6,'Ctas Pagar'!$C:$C,'Fluxo de Caixa'!$A121)</f>
        <v>0</v>
      </c>
      <c r="Y121" s="61">
        <f>SUMIFS('Ctas Pagar'!$G:$G,'Ctas Pagar'!$M:$M,'Fluxo de Caixa'!$Y$6,'Ctas Pagar'!$C:$C,'Fluxo de Caixa'!$A121)</f>
        <v>0</v>
      </c>
      <c r="Z121" s="61">
        <f>SUMIFS('Ctas Pagar'!$G:$G,'Ctas Pagar'!$J:$J,'Fluxo de Caixa'!$Z$6,'Ctas Pagar'!$C:$C,'Fluxo de Caixa'!$A121)</f>
        <v>0</v>
      </c>
      <c r="AA121" s="61">
        <f>SUMIFS('Ctas Pagar'!$G:$G,'Ctas Pagar'!$M:$M,'Fluxo de Caixa'!$AA$6,'Ctas Pagar'!$C:$C,'Fluxo de Caixa'!$A121)</f>
        <v>0</v>
      </c>
      <c r="AB121" s="61">
        <f>SUMIFS('Ctas Pagar'!$G:$G,'Ctas Pagar'!$J:$J,'Fluxo de Caixa'!$AB$6,'Ctas Pagar'!$C:$C,'Fluxo de Caixa'!$A121)</f>
        <v>0</v>
      </c>
      <c r="AC121" s="61">
        <f>SUMIFS('Ctas Pagar'!$G:$G,'Ctas Pagar'!$M:$M,'Fluxo de Caixa'!$AC$6,'Ctas Pagar'!$C:$C,'Fluxo de Caixa'!$A121)</f>
        <v>0</v>
      </c>
      <c r="AD121" s="61">
        <f>SUMIFS('Ctas Pagar'!$G:$G,'Ctas Pagar'!$J:$J,'Fluxo de Caixa'!$AD$6,'Ctas Pagar'!$C:$C,'Fluxo de Caixa'!$A121)</f>
        <v>0</v>
      </c>
      <c r="AE121" s="61">
        <f>SUMIFS('Ctas Pagar'!$G:$G,'Ctas Pagar'!$M:$M,'Fluxo de Caixa'!$AE$6,'Ctas Pagar'!$C:$C,'Fluxo de Caixa'!$A121)</f>
        <v>0</v>
      </c>
      <c r="AF121" s="61">
        <f>SUMIFS('Ctas Pagar'!$G:$G,'Ctas Pagar'!$J:$J,'Fluxo de Caixa'!$AF$6,'Ctas Pagar'!$C:$C,'Fluxo de Caixa'!$A121)</f>
        <v>0</v>
      </c>
      <c r="AG121" s="61">
        <f>SUMIFS('Ctas Pagar'!$G:$G,'Ctas Pagar'!$M:$M,'Fluxo de Caixa'!$AG$6,'Ctas Pagar'!$C:$C,'Fluxo de Caixa'!$A121)</f>
        <v>0</v>
      </c>
      <c r="AH121" s="61">
        <f>SUMIFS('Ctas Pagar'!$G:$G,'Ctas Pagar'!$J:$J,'Fluxo de Caixa'!$AH$6,'Ctas Pagar'!$C:$C,'Fluxo de Caixa'!$A121)</f>
        <v>0</v>
      </c>
      <c r="AI121" s="61">
        <f>SUMIFS('Ctas Pagar'!$G:$G,'Ctas Pagar'!$M:$M,'Fluxo de Caixa'!$AI$6,'Ctas Pagar'!$C:$C,'Fluxo de Caixa'!$A121)</f>
        <v>0</v>
      </c>
      <c r="AJ121" s="61">
        <f>SUMIFS('Ctas Pagar'!$G:$G,'Ctas Pagar'!$J:$J,'Fluxo de Caixa'!$AJ$6,'Ctas Pagar'!$C:$C,'Fluxo de Caixa'!$A121)</f>
        <v>0</v>
      </c>
      <c r="AK121" s="61">
        <f>SUMIFS('Ctas Pagar'!$G:$G,'Ctas Pagar'!$M:$M,'Fluxo de Caixa'!$AK$6,'Ctas Pagar'!$C:$C,'Fluxo de Caixa'!$A121)</f>
        <v>0</v>
      </c>
      <c r="AL121" s="61">
        <f>SUMIFS('Ctas Pagar'!$G:$G,'Ctas Pagar'!$J:$J,'Fluxo de Caixa'!$AL$6,'Ctas Pagar'!$C:$C,'Fluxo de Caixa'!$A121)</f>
        <v>0</v>
      </c>
      <c r="AM121" s="61">
        <f>SUMIFS('Ctas Pagar'!$G:$G,'Ctas Pagar'!$M:$M,'Fluxo de Caixa'!$AM$6,'Ctas Pagar'!$C:$C,'Fluxo de Caixa'!$A121)</f>
        <v>0</v>
      </c>
      <c r="AN121" s="61">
        <f>SUMIFS('Ctas Pagar'!$G:$G,'Ctas Pagar'!$J:$J,'Fluxo de Caixa'!$AN$6,'Ctas Pagar'!$C:$C,'Fluxo de Caixa'!$A121)</f>
        <v>0</v>
      </c>
      <c r="AO121" s="61">
        <f>SUMIFS('Ctas Pagar'!$G:$G,'Ctas Pagar'!$M:$M,'Fluxo de Caixa'!$AO$6,'Ctas Pagar'!$C:$C,'Fluxo de Caixa'!$A121)</f>
        <v>0</v>
      </c>
      <c r="AP121" s="61">
        <f>SUMIFS('Ctas Pagar'!$G:$G,'Ctas Pagar'!$J:$J,'Fluxo de Caixa'!$AP$6,'Ctas Pagar'!$C:$C,'Fluxo de Caixa'!$A121)</f>
        <v>0</v>
      </c>
      <c r="AQ121" s="61">
        <f>SUMIFS('Ctas Pagar'!$G:$G,'Ctas Pagar'!$M:$M,'Fluxo de Caixa'!$AQ$6,'Ctas Pagar'!$C:$C,'Fluxo de Caixa'!$A121)</f>
        <v>0</v>
      </c>
      <c r="AR121" s="61">
        <f>SUMIFS('Ctas Pagar'!$G:$G,'Ctas Pagar'!$J:$J,'Fluxo de Caixa'!$AR$6,'Ctas Pagar'!$C:$C,'Fluxo de Caixa'!$A121)</f>
        <v>0</v>
      </c>
      <c r="AS121" s="61">
        <f>SUMIFS('Ctas Pagar'!$G:$G,'Ctas Pagar'!$M:$M,'Fluxo de Caixa'!$AS$6,'Ctas Pagar'!$C:$C,'Fluxo de Caixa'!$A121)</f>
        <v>0</v>
      </c>
      <c r="AT121" s="61">
        <f>SUMIFS('Ctas Pagar'!$G:$G,'Ctas Pagar'!$J:$J,'Fluxo de Caixa'!$AT$6,'Ctas Pagar'!$C:$C,'Fluxo de Caixa'!$A121)</f>
        <v>0</v>
      </c>
      <c r="AU121" s="61">
        <f>SUMIFS('Ctas Pagar'!$G:$G,'Ctas Pagar'!$M:$M,'Fluxo de Caixa'!$AU$6,'Ctas Pagar'!$C:$C,'Fluxo de Caixa'!$A121)</f>
        <v>0</v>
      </c>
      <c r="AV121" s="61">
        <f>SUMIFS('Ctas Pagar'!$G:$G,'Ctas Pagar'!$J:$J,'Fluxo de Caixa'!$AV$6,'Ctas Pagar'!$C:$C,'Fluxo de Caixa'!$A121)</f>
        <v>0</v>
      </c>
      <c r="AW121" s="61">
        <f>SUMIFS('Ctas Pagar'!$G:$G,'Ctas Pagar'!$M:$M,'Fluxo de Caixa'!$AW$6,'Ctas Pagar'!$C:$C,'Fluxo de Caixa'!$A121)</f>
        <v>0</v>
      </c>
      <c r="AX121" s="61">
        <f>SUMIFS('Ctas Pagar'!$G:$G,'Ctas Pagar'!$J:$J,'Fluxo de Caixa'!$AX$6,'Ctas Pagar'!$C:$C,'Fluxo de Caixa'!$A121)</f>
        <v>0</v>
      </c>
      <c r="AY121" s="61">
        <f>SUMIFS('Ctas Pagar'!$G:$G,'Ctas Pagar'!$M:$M,'Fluxo de Caixa'!$AY$6,'Ctas Pagar'!$C:$C,'Fluxo de Caixa'!$A121)</f>
        <v>0</v>
      </c>
      <c r="AZ121" s="61">
        <f>SUMIFS('Ctas Pagar'!$G:$G,'Ctas Pagar'!$J:$J,'Fluxo de Caixa'!$AZ$6,'Ctas Pagar'!$C:$C,'Fluxo de Caixa'!$A121)</f>
        <v>0</v>
      </c>
      <c r="BA121" s="61">
        <f>SUMIFS('Ctas Pagar'!$G:$G,'Ctas Pagar'!$M:$M,'Fluxo de Caixa'!$BA$6,'Ctas Pagar'!$C:$C,'Fluxo de Caixa'!$A121)</f>
        <v>0</v>
      </c>
      <c r="BB121" s="61">
        <f>SUMIFS('Ctas Pagar'!$G:$G,'Ctas Pagar'!$J:$J,'Fluxo de Caixa'!$BB$6,'Ctas Pagar'!$C:$C,'Fluxo de Caixa'!$A121)</f>
        <v>0</v>
      </c>
      <c r="BC121" s="61">
        <f>SUMIFS('Ctas Pagar'!$G:$G,'Ctas Pagar'!$M:$M,'Fluxo de Caixa'!$BC$6,'Ctas Pagar'!$C:$C,'Fluxo de Caixa'!$A121)</f>
        <v>0</v>
      </c>
      <c r="BD121" s="61">
        <f>SUMIFS('Ctas Pagar'!$G:$G,'Ctas Pagar'!$J:$J,'Fluxo de Caixa'!$BD$6,'Ctas Pagar'!$C:$C,'Fluxo de Caixa'!$A121)</f>
        <v>0</v>
      </c>
      <c r="BE121" s="61">
        <f>SUMIFS('Ctas Pagar'!$G:$G,'Ctas Pagar'!$M:$M,'Fluxo de Caixa'!$BE$6,'Ctas Pagar'!$C:$C,'Fluxo de Caixa'!$A121)</f>
        <v>0</v>
      </c>
      <c r="BF121" s="61">
        <f>SUMIFS('Ctas Pagar'!$G:$G,'Ctas Pagar'!$J:$J,'Fluxo de Caixa'!$BF$6,'Ctas Pagar'!$C:$C,'Fluxo de Caixa'!$A121)</f>
        <v>0</v>
      </c>
      <c r="BG121" s="61">
        <f>SUMIFS('Ctas Pagar'!$G:$G,'Ctas Pagar'!$M:$M,'Fluxo de Caixa'!$BG$6,'Ctas Pagar'!$C:$C,'Fluxo de Caixa'!$A121)</f>
        <v>0</v>
      </c>
      <c r="BH121" s="61">
        <f>SUMIFS('Ctas Pagar'!$G:$G,'Ctas Pagar'!$J:$J,'Fluxo de Caixa'!$BH$6,'Ctas Pagar'!$C:$C,'Fluxo de Caixa'!$A121)</f>
        <v>0</v>
      </c>
      <c r="BI121" s="61">
        <f>SUMIFS('Ctas Pagar'!$G:$G,'Ctas Pagar'!$M:$M,'Fluxo de Caixa'!$BI$6,'Ctas Pagar'!$C:$C,'Fluxo de Caixa'!$A121)</f>
        <v>0</v>
      </c>
      <c r="BJ121" s="61">
        <f>SUMIFS('Ctas Pagar'!$G:$G,'Ctas Pagar'!$J:$J,'Fluxo de Caixa'!$BJ$6,'Ctas Pagar'!$C:$C,'Fluxo de Caixa'!$A121)</f>
        <v>0</v>
      </c>
      <c r="BK121" s="61">
        <f>SUMIFS('Ctas Pagar'!$G:$G,'Ctas Pagar'!$M:$M,'Fluxo de Caixa'!$BK$6,'Ctas Pagar'!$C:$C,'Fluxo de Caixa'!$A121)</f>
        <v>0</v>
      </c>
      <c r="BL121" s="61">
        <f>SUMIFS('Ctas Pagar'!$G:$G,'Ctas Pagar'!$J:$J,'Fluxo de Caixa'!$BL$6,'Ctas Pagar'!$C:$C,'Fluxo de Caixa'!$A121)</f>
        <v>0</v>
      </c>
      <c r="BM121" s="61">
        <f>SUMIFS('Ctas Pagar'!$G:$G,'Ctas Pagar'!$M:$M,'Fluxo de Caixa'!$BM$6,'Ctas Pagar'!$C:$C,'Fluxo de Caixa'!$A121)</f>
        <v>0</v>
      </c>
      <c r="BN121" s="71"/>
      <c r="BO121" s="71"/>
      <c r="BP121" s="71"/>
      <c r="BQ121" s="71"/>
      <c r="BR121" s="71"/>
    </row>
    <row r="122" spans="1:70">
      <c r="A122" s="29">
        <f>'Plano de Contas'!A138</f>
        <v>0</v>
      </c>
      <c r="B122" s="60">
        <f>SUMIFS('Ctas Pagar'!$G:$G,'Ctas Pagar'!$J:$J,'Fluxo de Caixa'!$B$6,'Ctas Pagar'!$C:$C,'Fluxo de Caixa'!$A122)</f>
        <v>0</v>
      </c>
      <c r="C122" s="61">
        <f>SUMIFS('Ctas Pagar'!$G:$G,'Ctas Pagar'!$M:$M,'Fluxo de Caixa'!$C$6,'Ctas Pagar'!$C:$C,'Fluxo de Caixa'!$A122)</f>
        <v>0</v>
      </c>
      <c r="D122" s="61">
        <f>SUMIFS('Ctas Pagar'!$G:$G,'Ctas Pagar'!$J:$J,'Fluxo de Caixa'!$D$6,'Ctas Pagar'!$C:$C,'Fluxo de Caixa'!$A122)</f>
        <v>0</v>
      </c>
      <c r="E122" s="61">
        <f>SUMIFS('Ctas Pagar'!$G:$G,'Ctas Pagar'!$M:$M,'Fluxo de Caixa'!$E$6,'Ctas Pagar'!$C:$C,'Fluxo de Caixa'!$A122)</f>
        <v>0</v>
      </c>
      <c r="F122" s="61">
        <f>SUMIFS('Ctas Pagar'!$G:$G,'Ctas Pagar'!$J:$J,'Fluxo de Caixa'!$F$6,'Ctas Pagar'!$C:$C,'Fluxo de Caixa'!$A122)</f>
        <v>0</v>
      </c>
      <c r="G122" s="61">
        <f>SUMIFS('Ctas Pagar'!$G:$G,'Ctas Pagar'!$M:$M,'Fluxo de Caixa'!$G$6,'Ctas Pagar'!$C:$C,'Fluxo de Caixa'!$A122)</f>
        <v>0</v>
      </c>
      <c r="H122" s="61">
        <f>SUMIFS('Ctas Pagar'!$G:$G,'Ctas Pagar'!$J:$J,'Fluxo de Caixa'!$H$6,'Ctas Pagar'!$C:$C,'Fluxo de Caixa'!$A122)</f>
        <v>0</v>
      </c>
      <c r="I122" s="61">
        <f>SUMIFS('Ctas Pagar'!$G:$G,'Ctas Pagar'!$M:$M,'Fluxo de Caixa'!$I$6,'Ctas Pagar'!$C:$C,'Fluxo de Caixa'!$A122)</f>
        <v>0</v>
      </c>
      <c r="J122" s="61">
        <f>SUMIFS('Ctas Pagar'!$G:$G,'Ctas Pagar'!$J:$J,'Fluxo de Caixa'!$J$6,'Ctas Pagar'!$C:$C,'Fluxo de Caixa'!$A122)</f>
        <v>0</v>
      </c>
      <c r="K122" s="61">
        <f>SUMIFS('Ctas Pagar'!$G:$G,'Ctas Pagar'!$M:$M,'Fluxo de Caixa'!$K$6,'Ctas Pagar'!$C:$C,'Fluxo de Caixa'!$A122)</f>
        <v>0</v>
      </c>
      <c r="L122" s="61">
        <f>SUMIFS('Ctas Pagar'!$G:$G,'Ctas Pagar'!$J:$J,'Fluxo de Caixa'!$L$6,'Ctas Pagar'!$C:$C,'Fluxo de Caixa'!$A122)</f>
        <v>0</v>
      </c>
      <c r="M122" s="61">
        <f>SUMIFS('Ctas Pagar'!$G:$G,'Ctas Pagar'!$M:$M,'Fluxo de Caixa'!$M$6,'Ctas Pagar'!$C:$C,'Fluxo de Caixa'!$A122)</f>
        <v>0</v>
      </c>
      <c r="N122" s="61">
        <f>SUMIFS('Ctas Pagar'!$G:$G,'Ctas Pagar'!$J:$J,'Fluxo de Caixa'!$N$6,'Ctas Pagar'!$C:$C,'Fluxo de Caixa'!$A122)</f>
        <v>0</v>
      </c>
      <c r="O122" s="61">
        <f>SUMIFS('Ctas Pagar'!$G:$G,'Ctas Pagar'!$M:$M,'Fluxo de Caixa'!$O$6,'Ctas Pagar'!$C:$C,'Fluxo de Caixa'!$A122)</f>
        <v>0</v>
      </c>
      <c r="P122" s="61">
        <f>SUMIFS('Ctas Pagar'!$G:$G,'Ctas Pagar'!$J:$J,'Fluxo de Caixa'!$P$6,'Ctas Pagar'!$C:$C,'Fluxo de Caixa'!$A122)</f>
        <v>0</v>
      </c>
      <c r="Q122" s="61">
        <f>SUMIFS('Ctas Pagar'!$G:$G,'Ctas Pagar'!$M:$M,'Fluxo de Caixa'!$Q$6,'Ctas Pagar'!$C:$C,'Fluxo de Caixa'!$A122)</f>
        <v>0</v>
      </c>
      <c r="R122" s="61">
        <f>SUMIFS('Ctas Pagar'!$G:$G,'Ctas Pagar'!$J:$J,'Fluxo de Caixa'!$R$6,'Ctas Pagar'!$C:$C,'Fluxo de Caixa'!$A122)</f>
        <v>0</v>
      </c>
      <c r="S122" s="61">
        <f>SUMIFS('Ctas Pagar'!$G:$G,'Ctas Pagar'!$M:$M,'Fluxo de Caixa'!$S$6,'Ctas Pagar'!$C:$C,'Fluxo de Caixa'!$A122)</f>
        <v>0</v>
      </c>
      <c r="T122" s="61">
        <f>SUMIFS('Ctas Pagar'!$G:$G,'Ctas Pagar'!$J:$J,'Fluxo de Caixa'!$T$6,'Ctas Pagar'!$C:$C,'Fluxo de Caixa'!$A122)</f>
        <v>0</v>
      </c>
      <c r="U122" s="61">
        <f>SUMIFS('Ctas Pagar'!$G:$G,'Ctas Pagar'!$M:$M,'Fluxo de Caixa'!$U$6,'Ctas Pagar'!$C:$C,'Fluxo de Caixa'!$A122)</f>
        <v>0</v>
      </c>
      <c r="V122" s="61">
        <f>SUMIFS('Ctas Pagar'!$G:$G,'Ctas Pagar'!$J:$J,'Fluxo de Caixa'!$V$6,'Ctas Pagar'!$C:$C,'Fluxo de Caixa'!$A122)</f>
        <v>0</v>
      </c>
      <c r="W122" s="61">
        <f>SUMIFS('Ctas Pagar'!$G:$G,'Ctas Pagar'!$M:$M,'Fluxo de Caixa'!$W$6,'Ctas Pagar'!$C:$C,'Fluxo de Caixa'!$A122)</f>
        <v>0</v>
      </c>
      <c r="X122" s="61">
        <f>SUMIFS('Ctas Pagar'!$G:$G,'Ctas Pagar'!$J:$J,'Fluxo de Caixa'!$X$6,'Ctas Pagar'!$C:$C,'Fluxo de Caixa'!$A122)</f>
        <v>0</v>
      </c>
      <c r="Y122" s="61">
        <f>SUMIFS('Ctas Pagar'!$G:$G,'Ctas Pagar'!$M:$M,'Fluxo de Caixa'!$Y$6,'Ctas Pagar'!$C:$C,'Fluxo de Caixa'!$A122)</f>
        <v>0</v>
      </c>
      <c r="Z122" s="61">
        <f>SUMIFS('Ctas Pagar'!$G:$G,'Ctas Pagar'!$J:$J,'Fluxo de Caixa'!$Z$6,'Ctas Pagar'!$C:$C,'Fluxo de Caixa'!$A122)</f>
        <v>0</v>
      </c>
      <c r="AA122" s="61">
        <f>SUMIFS('Ctas Pagar'!$G:$G,'Ctas Pagar'!$M:$M,'Fluxo de Caixa'!$AA$6,'Ctas Pagar'!$C:$C,'Fluxo de Caixa'!$A122)</f>
        <v>0</v>
      </c>
      <c r="AB122" s="61">
        <f>SUMIFS('Ctas Pagar'!$G:$G,'Ctas Pagar'!$J:$J,'Fluxo de Caixa'!$AB$6,'Ctas Pagar'!$C:$C,'Fluxo de Caixa'!$A122)</f>
        <v>0</v>
      </c>
      <c r="AC122" s="61">
        <f>SUMIFS('Ctas Pagar'!$G:$G,'Ctas Pagar'!$M:$M,'Fluxo de Caixa'!$AC$6,'Ctas Pagar'!$C:$C,'Fluxo de Caixa'!$A122)</f>
        <v>0</v>
      </c>
      <c r="AD122" s="61">
        <f>SUMIFS('Ctas Pagar'!$G:$G,'Ctas Pagar'!$J:$J,'Fluxo de Caixa'!$AD$6,'Ctas Pagar'!$C:$C,'Fluxo de Caixa'!$A122)</f>
        <v>0</v>
      </c>
      <c r="AE122" s="61">
        <f>SUMIFS('Ctas Pagar'!$G:$G,'Ctas Pagar'!$M:$M,'Fluxo de Caixa'!$AE$6,'Ctas Pagar'!$C:$C,'Fluxo de Caixa'!$A122)</f>
        <v>0</v>
      </c>
      <c r="AF122" s="61">
        <f>SUMIFS('Ctas Pagar'!$G:$G,'Ctas Pagar'!$J:$J,'Fluxo de Caixa'!$AF$6,'Ctas Pagar'!$C:$C,'Fluxo de Caixa'!$A122)</f>
        <v>0</v>
      </c>
      <c r="AG122" s="61">
        <f>SUMIFS('Ctas Pagar'!$G:$G,'Ctas Pagar'!$M:$M,'Fluxo de Caixa'!$AG$6,'Ctas Pagar'!$C:$C,'Fluxo de Caixa'!$A122)</f>
        <v>0</v>
      </c>
      <c r="AH122" s="61">
        <f>SUMIFS('Ctas Pagar'!$G:$G,'Ctas Pagar'!$J:$J,'Fluxo de Caixa'!$AH$6,'Ctas Pagar'!$C:$C,'Fluxo de Caixa'!$A122)</f>
        <v>0</v>
      </c>
      <c r="AI122" s="61">
        <f>SUMIFS('Ctas Pagar'!$G:$G,'Ctas Pagar'!$M:$M,'Fluxo de Caixa'!$AI$6,'Ctas Pagar'!$C:$C,'Fluxo de Caixa'!$A122)</f>
        <v>0</v>
      </c>
      <c r="AJ122" s="61">
        <f>SUMIFS('Ctas Pagar'!$G:$G,'Ctas Pagar'!$J:$J,'Fluxo de Caixa'!$AJ$6,'Ctas Pagar'!$C:$C,'Fluxo de Caixa'!$A122)</f>
        <v>0</v>
      </c>
      <c r="AK122" s="61">
        <f>SUMIFS('Ctas Pagar'!$G:$G,'Ctas Pagar'!$M:$M,'Fluxo de Caixa'!$AK$6,'Ctas Pagar'!$C:$C,'Fluxo de Caixa'!$A122)</f>
        <v>0</v>
      </c>
      <c r="AL122" s="61">
        <f>SUMIFS('Ctas Pagar'!$G:$G,'Ctas Pagar'!$J:$J,'Fluxo de Caixa'!$AL$6,'Ctas Pagar'!$C:$C,'Fluxo de Caixa'!$A122)</f>
        <v>0</v>
      </c>
      <c r="AM122" s="61">
        <f>SUMIFS('Ctas Pagar'!$G:$G,'Ctas Pagar'!$M:$M,'Fluxo de Caixa'!$AM$6,'Ctas Pagar'!$C:$C,'Fluxo de Caixa'!$A122)</f>
        <v>0</v>
      </c>
      <c r="AN122" s="61">
        <f>SUMIFS('Ctas Pagar'!$G:$G,'Ctas Pagar'!$J:$J,'Fluxo de Caixa'!$AN$6,'Ctas Pagar'!$C:$C,'Fluxo de Caixa'!$A122)</f>
        <v>0</v>
      </c>
      <c r="AO122" s="61">
        <f>SUMIFS('Ctas Pagar'!$G:$G,'Ctas Pagar'!$M:$M,'Fluxo de Caixa'!$AO$6,'Ctas Pagar'!$C:$C,'Fluxo de Caixa'!$A122)</f>
        <v>0</v>
      </c>
      <c r="AP122" s="61">
        <f>SUMIFS('Ctas Pagar'!$G:$G,'Ctas Pagar'!$J:$J,'Fluxo de Caixa'!$AP$6,'Ctas Pagar'!$C:$C,'Fluxo de Caixa'!$A122)</f>
        <v>0</v>
      </c>
      <c r="AQ122" s="61">
        <f>SUMIFS('Ctas Pagar'!$G:$G,'Ctas Pagar'!$M:$M,'Fluxo de Caixa'!$AQ$6,'Ctas Pagar'!$C:$C,'Fluxo de Caixa'!$A122)</f>
        <v>0</v>
      </c>
      <c r="AR122" s="61">
        <f>SUMIFS('Ctas Pagar'!$G:$G,'Ctas Pagar'!$J:$J,'Fluxo de Caixa'!$AR$6,'Ctas Pagar'!$C:$C,'Fluxo de Caixa'!$A122)</f>
        <v>0</v>
      </c>
      <c r="AS122" s="61">
        <f>SUMIFS('Ctas Pagar'!$G:$G,'Ctas Pagar'!$M:$M,'Fluxo de Caixa'!$AS$6,'Ctas Pagar'!$C:$C,'Fluxo de Caixa'!$A122)</f>
        <v>0</v>
      </c>
      <c r="AT122" s="61">
        <f>SUMIFS('Ctas Pagar'!$G:$G,'Ctas Pagar'!$J:$J,'Fluxo de Caixa'!$AT$6,'Ctas Pagar'!$C:$C,'Fluxo de Caixa'!$A122)</f>
        <v>0</v>
      </c>
      <c r="AU122" s="61">
        <f>SUMIFS('Ctas Pagar'!$G:$G,'Ctas Pagar'!$M:$M,'Fluxo de Caixa'!$AU$6,'Ctas Pagar'!$C:$C,'Fluxo de Caixa'!$A122)</f>
        <v>0</v>
      </c>
      <c r="AV122" s="61">
        <f>SUMIFS('Ctas Pagar'!$G:$G,'Ctas Pagar'!$J:$J,'Fluxo de Caixa'!$AV$6,'Ctas Pagar'!$C:$C,'Fluxo de Caixa'!$A122)</f>
        <v>0</v>
      </c>
      <c r="AW122" s="61">
        <f>SUMIFS('Ctas Pagar'!$G:$G,'Ctas Pagar'!$M:$M,'Fluxo de Caixa'!$AW$6,'Ctas Pagar'!$C:$C,'Fluxo de Caixa'!$A122)</f>
        <v>0</v>
      </c>
      <c r="AX122" s="61">
        <f>SUMIFS('Ctas Pagar'!$G:$G,'Ctas Pagar'!$J:$J,'Fluxo de Caixa'!$AX$6,'Ctas Pagar'!$C:$C,'Fluxo de Caixa'!$A122)</f>
        <v>0</v>
      </c>
      <c r="AY122" s="61">
        <f>SUMIFS('Ctas Pagar'!$G:$G,'Ctas Pagar'!$M:$M,'Fluxo de Caixa'!$AY$6,'Ctas Pagar'!$C:$C,'Fluxo de Caixa'!$A122)</f>
        <v>0</v>
      </c>
      <c r="AZ122" s="61">
        <f>SUMIFS('Ctas Pagar'!$G:$G,'Ctas Pagar'!$J:$J,'Fluxo de Caixa'!$AZ$6,'Ctas Pagar'!$C:$C,'Fluxo de Caixa'!$A122)</f>
        <v>0</v>
      </c>
      <c r="BA122" s="61">
        <f>SUMIFS('Ctas Pagar'!$G:$G,'Ctas Pagar'!$M:$M,'Fluxo de Caixa'!$BA$6,'Ctas Pagar'!$C:$C,'Fluxo de Caixa'!$A122)</f>
        <v>0</v>
      </c>
      <c r="BB122" s="61">
        <f>SUMIFS('Ctas Pagar'!$G:$G,'Ctas Pagar'!$J:$J,'Fluxo de Caixa'!$BB$6,'Ctas Pagar'!$C:$C,'Fluxo de Caixa'!$A122)</f>
        <v>0</v>
      </c>
      <c r="BC122" s="61">
        <f>SUMIFS('Ctas Pagar'!$G:$G,'Ctas Pagar'!$M:$M,'Fluxo de Caixa'!$BC$6,'Ctas Pagar'!$C:$C,'Fluxo de Caixa'!$A122)</f>
        <v>0</v>
      </c>
      <c r="BD122" s="61">
        <f>SUMIFS('Ctas Pagar'!$G:$G,'Ctas Pagar'!$J:$J,'Fluxo de Caixa'!$BD$6,'Ctas Pagar'!$C:$C,'Fluxo de Caixa'!$A122)</f>
        <v>0</v>
      </c>
      <c r="BE122" s="61">
        <f>SUMIFS('Ctas Pagar'!$G:$G,'Ctas Pagar'!$M:$M,'Fluxo de Caixa'!$BE$6,'Ctas Pagar'!$C:$C,'Fluxo de Caixa'!$A122)</f>
        <v>0</v>
      </c>
      <c r="BF122" s="61">
        <f>SUMIFS('Ctas Pagar'!$G:$G,'Ctas Pagar'!$J:$J,'Fluxo de Caixa'!$BF$6,'Ctas Pagar'!$C:$C,'Fluxo de Caixa'!$A122)</f>
        <v>0</v>
      </c>
      <c r="BG122" s="61">
        <f>SUMIFS('Ctas Pagar'!$G:$G,'Ctas Pagar'!$M:$M,'Fluxo de Caixa'!$BG$6,'Ctas Pagar'!$C:$C,'Fluxo de Caixa'!$A122)</f>
        <v>0</v>
      </c>
      <c r="BH122" s="61">
        <f>SUMIFS('Ctas Pagar'!$G:$G,'Ctas Pagar'!$J:$J,'Fluxo de Caixa'!$BH$6,'Ctas Pagar'!$C:$C,'Fluxo de Caixa'!$A122)</f>
        <v>0</v>
      </c>
      <c r="BI122" s="61">
        <f>SUMIFS('Ctas Pagar'!$G:$G,'Ctas Pagar'!$M:$M,'Fluxo de Caixa'!$BI$6,'Ctas Pagar'!$C:$C,'Fluxo de Caixa'!$A122)</f>
        <v>0</v>
      </c>
      <c r="BJ122" s="61">
        <f>SUMIFS('Ctas Pagar'!$G:$G,'Ctas Pagar'!$J:$J,'Fluxo de Caixa'!$BJ$6,'Ctas Pagar'!$C:$C,'Fluxo de Caixa'!$A122)</f>
        <v>0</v>
      </c>
      <c r="BK122" s="61">
        <f>SUMIFS('Ctas Pagar'!$G:$G,'Ctas Pagar'!$M:$M,'Fluxo de Caixa'!$BK$6,'Ctas Pagar'!$C:$C,'Fluxo de Caixa'!$A122)</f>
        <v>0</v>
      </c>
      <c r="BL122" s="61">
        <f>SUMIFS('Ctas Pagar'!$G:$G,'Ctas Pagar'!$J:$J,'Fluxo de Caixa'!$BL$6,'Ctas Pagar'!$C:$C,'Fluxo de Caixa'!$A122)</f>
        <v>0</v>
      </c>
      <c r="BM122" s="61">
        <f>SUMIFS('Ctas Pagar'!$G:$G,'Ctas Pagar'!$M:$M,'Fluxo de Caixa'!$BM$6,'Ctas Pagar'!$C:$C,'Fluxo de Caixa'!$A122)</f>
        <v>0</v>
      </c>
      <c r="BN122" s="71"/>
      <c r="BO122" s="71"/>
      <c r="BP122" s="71"/>
      <c r="BQ122" s="71"/>
      <c r="BR122" s="71"/>
    </row>
    <row r="123" spans="1:70">
      <c r="A123" s="30">
        <f>'Plano de Contas'!A139</f>
        <v>0</v>
      </c>
      <c r="B123" s="65">
        <f>SUMIFS('Ctas Pagar'!$G:$G,'Ctas Pagar'!$J:$J,'Fluxo de Caixa'!$B$6,'Ctas Pagar'!$C:$C,'Fluxo de Caixa'!$A123)</f>
        <v>0</v>
      </c>
      <c r="C123" s="66">
        <f>SUMIFS('Ctas Pagar'!$G:$G,'Ctas Pagar'!$M:$M,'Fluxo de Caixa'!$C$6,'Ctas Pagar'!$C:$C,'Fluxo de Caixa'!$A123)</f>
        <v>0</v>
      </c>
      <c r="D123" s="66">
        <f>SUMIFS('Ctas Pagar'!$G:$G,'Ctas Pagar'!$J:$J,'Fluxo de Caixa'!$D$6,'Ctas Pagar'!$C:$C,'Fluxo de Caixa'!$A123)</f>
        <v>0</v>
      </c>
      <c r="E123" s="66">
        <f>SUMIFS('Ctas Pagar'!$G:$G,'Ctas Pagar'!$M:$M,'Fluxo de Caixa'!$E$6,'Ctas Pagar'!$C:$C,'Fluxo de Caixa'!$A123)</f>
        <v>0</v>
      </c>
      <c r="F123" s="66">
        <f>SUMIFS('Ctas Pagar'!$G:$G,'Ctas Pagar'!$J:$J,'Fluxo de Caixa'!$F$6,'Ctas Pagar'!$C:$C,'Fluxo de Caixa'!$A123)</f>
        <v>0</v>
      </c>
      <c r="G123" s="66">
        <f>SUMIFS('Ctas Pagar'!$G:$G,'Ctas Pagar'!$M:$M,'Fluxo de Caixa'!$G$6,'Ctas Pagar'!$C:$C,'Fluxo de Caixa'!$A123)</f>
        <v>0</v>
      </c>
      <c r="H123" s="66">
        <f>SUMIFS('Ctas Pagar'!$G:$G,'Ctas Pagar'!$J:$J,'Fluxo de Caixa'!$H$6,'Ctas Pagar'!$C:$C,'Fluxo de Caixa'!$A123)</f>
        <v>0</v>
      </c>
      <c r="I123" s="66">
        <f>SUMIFS('Ctas Pagar'!$G:$G,'Ctas Pagar'!$M:$M,'Fluxo de Caixa'!$I$6,'Ctas Pagar'!$C:$C,'Fluxo de Caixa'!$A123)</f>
        <v>0</v>
      </c>
      <c r="J123" s="66">
        <f>SUMIFS('Ctas Pagar'!$G:$G,'Ctas Pagar'!$J:$J,'Fluxo de Caixa'!$J$6,'Ctas Pagar'!$C:$C,'Fluxo de Caixa'!$A123)</f>
        <v>0</v>
      </c>
      <c r="K123" s="66">
        <f>SUMIFS('Ctas Pagar'!$G:$G,'Ctas Pagar'!$M:$M,'Fluxo de Caixa'!$K$6,'Ctas Pagar'!$C:$C,'Fluxo de Caixa'!$A123)</f>
        <v>0</v>
      </c>
      <c r="L123" s="66">
        <f>SUMIFS('Ctas Pagar'!$G:$G,'Ctas Pagar'!$J:$J,'Fluxo de Caixa'!$L$6,'Ctas Pagar'!$C:$C,'Fluxo de Caixa'!$A123)</f>
        <v>0</v>
      </c>
      <c r="M123" s="66">
        <f>SUMIFS('Ctas Pagar'!$G:$G,'Ctas Pagar'!$M:$M,'Fluxo de Caixa'!$M$6,'Ctas Pagar'!$C:$C,'Fluxo de Caixa'!$A123)</f>
        <v>0</v>
      </c>
      <c r="N123" s="66">
        <f>SUMIFS('Ctas Pagar'!$G:$G,'Ctas Pagar'!$J:$J,'Fluxo de Caixa'!$N$6,'Ctas Pagar'!$C:$C,'Fluxo de Caixa'!$A123)</f>
        <v>0</v>
      </c>
      <c r="O123" s="66">
        <f>SUMIFS('Ctas Pagar'!$G:$G,'Ctas Pagar'!$M:$M,'Fluxo de Caixa'!$O$6,'Ctas Pagar'!$C:$C,'Fluxo de Caixa'!$A123)</f>
        <v>0</v>
      </c>
      <c r="P123" s="66">
        <f>SUMIFS('Ctas Pagar'!$G:$G,'Ctas Pagar'!$J:$J,'Fluxo de Caixa'!$P$6,'Ctas Pagar'!$C:$C,'Fluxo de Caixa'!$A123)</f>
        <v>0</v>
      </c>
      <c r="Q123" s="66">
        <f>SUMIFS('Ctas Pagar'!$G:$G,'Ctas Pagar'!$M:$M,'Fluxo de Caixa'!$Q$6,'Ctas Pagar'!$C:$C,'Fluxo de Caixa'!$A123)</f>
        <v>0</v>
      </c>
      <c r="R123" s="66">
        <f>SUMIFS('Ctas Pagar'!$G:$G,'Ctas Pagar'!$J:$J,'Fluxo de Caixa'!$R$6,'Ctas Pagar'!$C:$C,'Fluxo de Caixa'!$A123)</f>
        <v>0</v>
      </c>
      <c r="S123" s="66">
        <f>SUMIFS('Ctas Pagar'!$G:$G,'Ctas Pagar'!$M:$M,'Fluxo de Caixa'!$S$6,'Ctas Pagar'!$C:$C,'Fluxo de Caixa'!$A123)</f>
        <v>0</v>
      </c>
      <c r="T123" s="66">
        <f>SUMIFS('Ctas Pagar'!$G:$G,'Ctas Pagar'!$J:$J,'Fluxo de Caixa'!$T$6,'Ctas Pagar'!$C:$C,'Fluxo de Caixa'!$A123)</f>
        <v>0</v>
      </c>
      <c r="U123" s="66">
        <f>SUMIFS('Ctas Pagar'!$G:$G,'Ctas Pagar'!$M:$M,'Fluxo de Caixa'!$U$6,'Ctas Pagar'!$C:$C,'Fluxo de Caixa'!$A123)</f>
        <v>0</v>
      </c>
      <c r="V123" s="66">
        <f>SUMIFS('Ctas Pagar'!$G:$G,'Ctas Pagar'!$J:$J,'Fluxo de Caixa'!$V$6,'Ctas Pagar'!$C:$C,'Fluxo de Caixa'!$A123)</f>
        <v>0</v>
      </c>
      <c r="W123" s="66">
        <f>SUMIFS('Ctas Pagar'!$G:$G,'Ctas Pagar'!$M:$M,'Fluxo de Caixa'!$W$6,'Ctas Pagar'!$C:$C,'Fluxo de Caixa'!$A123)</f>
        <v>0</v>
      </c>
      <c r="X123" s="66">
        <f>SUMIFS('Ctas Pagar'!$G:$G,'Ctas Pagar'!$J:$J,'Fluxo de Caixa'!$X$6,'Ctas Pagar'!$C:$C,'Fluxo de Caixa'!$A123)</f>
        <v>0</v>
      </c>
      <c r="Y123" s="66">
        <f>SUMIFS('Ctas Pagar'!$G:$G,'Ctas Pagar'!$M:$M,'Fluxo de Caixa'!$Y$6,'Ctas Pagar'!$C:$C,'Fluxo de Caixa'!$A123)</f>
        <v>0</v>
      </c>
      <c r="Z123" s="66">
        <f>SUMIFS('Ctas Pagar'!$G:$G,'Ctas Pagar'!$J:$J,'Fluxo de Caixa'!$Z$6,'Ctas Pagar'!$C:$C,'Fluxo de Caixa'!$A123)</f>
        <v>0</v>
      </c>
      <c r="AA123" s="66">
        <f>SUMIFS('Ctas Pagar'!$G:$G,'Ctas Pagar'!$M:$M,'Fluxo de Caixa'!$AA$6,'Ctas Pagar'!$C:$C,'Fluxo de Caixa'!$A123)</f>
        <v>0</v>
      </c>
      <c r="AB123" s="66">
        <f>SUMIFS('Ctas Pagar'!$G:$G,'Ctas Pagar'!$J:$J,'Fluxo de Caixa'!$AB$6,'Ctas Pagar'!$C:$C,'Fluxo de Caixa'!$A123)</f>
        <v>0</v>
      </c>
      <c r="AC123" s="66">
        <f>SUMIFS('Ctas Pagar'!$G:$G,'Ctas Pagar'!$M:$M,'Fluxo de Caixa'!$AC$6,'Ctas Pagar'!$C:$C,'Fluxo de Caixa'!$A123)</f>
        <v>0</v>
      </c>
      <c r="AD123" s="66">
        <f>SUMIFS('Ctas Pagar'!$G:$G,'Ctas Pagar'!$J:$J,'Fluxo de Caixa'!$AD$6,'Ctas Pagar'!$C:$C,'Fluxo de Caixa'!$A123)</f>
        <v>0</v>
      </c>
      <c r="AE123" s="66">
        <f>SUMIFS('Ctas Pagar'!$G:$G,'Ctas Pagar'!$M:$M,'Fluxo de Caixa'!$AE$6,'Ctas Pagar'!$C:$C,'Fluxo de Caixa'!$A123)</f>
        <v>0</v>
      </c>
      <c r="AF123" s="66">
        <f>SUMIFS('Ctas Pagar'!$G:$G,'Ctas Pagar'!$J:$J,'Fluxo de Caixa'!$AF$6,'Ctas Pagar'!$C:$C,'Fluxo de Caixa'!$A123)</f>
        <v>0</v>
      </c>
      <c r="AG123" s="66">
        <f>SUMIFS('Ctas Pagar'!$G:$G,'Ctas Pagar'!$M:$M,'Fluxo de Caixa'!$AG$6,'Ctas Pagar'!$C:$C,'Fluxo de Caixa'!$A123)</f>
        <v>0</v>
      </c>
      <c r="AH123" s="66">
        <f>SUMIFS('Ctas Pagar'!$G:$G,'Ctas Pagar'!$J:$J,'Fluxo de Caixa'!$AH$6,'Ctas Pagar'!$C:$C,'Fluxo de Caixa'!$A123)</f>
        <v>0</v>
      </c>
      <c r="AI123" s="66">
        <f>SUMIFS('Ctas Pagar'!$G:$G,'Ctas Pagar'!$M:$M,'Fluxo de Caixa'!$AI$6,'Ctas Pagar'!$C:$C,'Fluxo de Caixa'!$A123)</f>
        <v>0</v>
      </c>
      <c r="AJ123" s="66">
        <f>SUMIFS('Ctas Pagar'!$G:$G,'Ctas Pagar'!$J:$J,'Fluxo de Caixa'!$AJ$6,'Ctas Pagar'!$C:$C,'Fluxo de Caixa'!$A123)</f>
        <v>0</v>
      </c>
      <c r="AK123" s="66">
        <f>SUMIFS('Ctas Pagar'!$G:$G,'Ctas Pagar'!$M:$M,'Fluxo de Caixa'!$AK$6,'Ctas Pagar'!$C:$C,'Fluxo de Caixa'!$A123)</f>
        <v>0</v>
      </c>
      <c r="AL123" s="66">
        <f>SUMIFS('Ctas Pagar'!$G:$G,'Ctas Pagar'!$J:$J,'Fluxo de Caixa'!$AL$6,'Ctas Pagar'!$C:$C,'Fluxo de Caixa'!$A123)</f>
        <v>0</v>
      </c>
      <c r="AM123" s="66">
        <f>SUMIFS('Ctas Pagar'!$G:$G,'Ctas Pagar'!$M:$M,'Fluxo de Caixa'!$AM$6,'Ctas Pagar'!$C:$C,'Fluxo de Caixa'!$A123)</f>
        <v>0</v>
      </c>
      <c r="AN123" s="66">
        <f>SUMIFS('Ctas Pagar'!$G:$G,'Ctas Pagar'!$J:$J,'Fluxo de Caixa'!$AN$6,'Ctas Pagar'!$C:$C,'Fluxo de Caixa'!$A123)</f>
        <v>0</v>
      </c>
      <c r="AO123" s="66">
        <f>SUMIFS('Ctas Pagar'!$G:$G,'Ctas Pagar'!$M:$M,'Fluxo de Caixa'!$AO$6,'Ctas Pagar'!$C:$C,'Fluxo de Caixa'!$A123)</f>
        <v>0</v>
      </c>
      <c r="AP123" s="66">
        <f>SUMIFS('Ctas Pagar'!$G:$G,'Ctas Pagar'!$J:$J,'Fluxo de Caixa'!$AP$6,'Ctas Pagar'!$C:$C,'Fluxo de Caixa'!$A123)</f>
        <v>0</v>
      </c>
      <c r="AQ123" s="66">
        <f>SUMIFS('Ctas Pagar'!$G:$G,'Ctas Pagar'!$M:$M,'Fluxo de Caixa'!$AQ$6,'Ctas Pagar'!$C:$C,'Fluxo de Caixa'!$A123)</f>
        <v>0</v>
      </c>
      <c r="AR123" s="66">
        <f>SUMIFS('Ctas Pagar'!$G:$G,'Ctas Pagar'!$J:$J,'Fluxo de Caixa'!$AR$6,'Ctas Pagar'!$C:$C,'Fluxo de Caixa'!$A123)</f>
        <v>0</v>
      </c>
      <c r="AS123" s="66">
        <f>SUMIFS('Ctas Pagar'!$G:$G,'Ctas Pagar'!$M:$M,'Fluxo de Caixa'!$AS$6,'Ctas Pagar'!$C:$C,'Fluxo de Caixa'!$A123)</f>
        <v>0</v>
      </c>
      <c r="AT123" s="66">
        <f>SUMIFS('Ctas Pagar'!$G:$G,'Ctas Pagar'!$J:$J,'Fluxo de Caixa'!$AT$6,'Ctas Pagar'!$C:$C,'Fluxo de Caixa'!$A123)</f>
        <v>0</v>
      </c>
      <c r="AU123" s="66">
        <f>SUMIFS('Ctas Pagar'!$G:$G,'Ctas Pagar'!$M:$M,'Fluxo de Caixa'!$AU$6,'Ctas Pagar'!$C:$C,'Fluxo de Caixa'!$A123)</f>
        <v>0</v>
      </c>
      <c r="AV123" s="66">
        <f>SUMIFS('Ctas Pagar'!$G:$G,'Ctas Pagar'!$J:$J,'Fluxo de Caixa'!$AV$6,'Ctas Pagar'!$C:$C,'Fluxo de Caixa'!$A123)</f>
        <v>0</v>
      </c>
      <c r="AW123" s="66">
        <f>SUMIFS('Ctas Pagar'!$G:$G,'Ctas Pagar'!$M:$M,'Fluxo de Caixa'!$AW$6,'Ctas Pagar'!$C:$C,'Fluxo de Caixa'!$A123)</f>
        <v>0</v>
      </c>
      <c r="AX123" s="66">
        <f>SUMIFS('Ctas Pagar'!$G:$G,'Ctas Pagar'!$J:$J,'Fluxo de Caixa'!$AX$6,'Ctas Pagar'!$C:$C,'Fluxo de Caixa'!$A123)</f>
        <v>0</v>
      </c>
      <c r="AY123" s="66">
        <f>SUMIFS('Ctas Pagar'!$G:$G,'Ctas Pagar'!$M:$M,'Fluxo de Caixa'!$AY$6,'Ctas Pagar'!$C:$C,'Fluxo de Caixa'!$A123)</f>
        <v>0</v>
      </c>
      <c r="AZ123" s="66">
        <f>SUMIFS('Ctas Pagar'!$G:$G,'Ctas Pagar'!$J:$J,'Fluxo de Caixa'!$AZ$6,'Ctas Pagar'!$C:$C,'Fluxo de Caixa'!$A123)</f>
        <v>0</v>
      </c>
      <c r="BA123" s="66">
        <f>SUMIFS('Ctas Pagar'!$G:$G,'Ctas Pagar'!$M:$M,'Fluxo de Caixa'!$BA$6,'Ctas Pagar'!$C:$C,'Fluxo de Caixa'!$A123)</f>
        <v>0</v>
      </c>
      <c r="BB123" s="66">
        <f>SUMIFS('Ctas Pagar'!$G:$G,'Ctas Pagar'!$J:$J,'Fluxo de Caixa'!$BB$6,'Ctas Pagar'!$C:$C,'Fluxo de Caixa'!$A123)</f>
        <v>0</v>
      </c>
      <c r="BC123" s="66">
        <f>SUMIFS('Ctas Pagar'!$G:$G,'Ctas Pagar'!$M:$M,'Fluxo de Caixa'!$BC$6,'Ctas Pagar'!$C:$C,'Fluxo de Caixa'!$A123)</f>
        <v>0</v>
      </c>
      <c r="BD123" s="66">
        <f>SUMIFS('Ctas Pagar'!$G:$G,'Ctas Pagar'!$J:$J,'Fluxo de Caixa'!$BD$6,'Ctas Pagar'!$C:$C,'Fluxo de Caixa'!$A123)</f>
        <v>0</v>
      </c>
      <c r="BE123" s="66">
        <f>SUMIFS('Ctas Pagar'!$G:$G,'Ctas Pagar'!$M:$M,'Fluxo de Caixa'!$BE$6,'Ctas Pagar'!$C:$C,'Fluxo de Caixa'!$A123)</f>
        <v>0</v>
      </c>
      <c r="BF123" s="66">
        <f>SUMIFS('Ctas Pagar'!$G:$G,'Ctas Pagar'!$J:$J,'Fluxo de Caixa'!$BF$6,'Ctas Pagar'!$C:$C,'Fluxo de Caixa'!$A123)</f>
        <v>0</v>
      </c>
      <c r="BG123" s="66">
        <f>SUMIFS('Ctas Pagar'!$G:$G,'Ctas Pagar'!$M:$M,'Fluxo de Caixa'!$BG$6,'Ctas Pagar'!$C:$C,'Fluxo de Caixa'!$A123)</f>
        <v>0</v>
      </c>
      <c r="BH123" s="66">
        <f>SUMIFS('Ctas Pagar'!$G:$G,'Ctas Pagar'!$J:$J,'Fluxo de Caixa'!$BH$6,'Ctas Pagar'!$C:$C,'Fluxo de Caixa'!$A123)</f>
        <v>0</v>
      </c>
      <c r="BI123" s="66">
        <f>SUMIFS('Ctas Pagar'!$G:$G,'Ctas Pagar'!$M:$M,'Fluxo de Caixa'!$BI$6,'Ctas Pagar'!$C:$C,'Fluxo de Caixa'!$A123)</f>
        <v>0</v>
      </c>
      <c r="BJ123" s="66">
        <f>SUMIFS('Ctas Pagar'!$G:$G,'Ctas Pagar'!$J:$J,'Fluxo de Caixa'!$BJ$6,'Ctas Pagar'!$C:$C,'Fluxo de Caixa'!$A123)</f>
        <v>0</v>
      </c>
      <c r="BK123" s="66">
        <f>SUMIFS('Ctas Pagar'!$G:$G,'Ctas Pagar'!$M:$M,'Fluxo de Caixa'!$BK$6,'Ctas Pagar'!$C:$C,'Fluxo de Caixa'!$A123)</f>
        <v>0</v>
      </c>
      <c r="BL123" s="66">
        <f>SUMIFS('Ctas Pagar'!$G:$G,'Ctas Pagar'!$J:$J,'Fluxo de Caixa'!$BL$6,'Ctas Pagar'!$C:$C,'Fluxo de Caixa'!$A123)</f>
        <v>0</v>
      </c>
      <c r="BM123" s="66">
        <f>SUMIFS('Ctas Pagar'!$G:$G,'Ctas Pagar'!$M:$M,'Fluxo de Caixa'!$BM$6,'Ctas Pagar'!$C:$C,'Fluxo de Caixa'!$A123)</f>
        <v>0</v>
      </c>
      <c r="BN123" s="71"/>
      <c r="BO123" s="71"/>
      <c r="BP123" s="71"/>
      <c r="BQ123" s="71"/>
      <c r="BR123" s="71"/>
    </row>
    <row r="124" spans="1:70">
      <c r="A124" s="16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  <c r="AE124" s="69"/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/>
      <c r="AY124" s="69"/>
      <c r="AZ124" s="69"/>
      <c r="BA124" s="69"/>
      <c r="BB124" s="69"/>
      <c r="BC124" s="69"/>
      <c r="BD124" s="69"/>
      <c r="BE124" s="69"/>
      <c r="BF124" s="69"/>
      <c r="BG124" s="69"/>
      <c r="BH124" s="69"/>
      <c r="BI124" s="69"/>
      <c r="BJ124" s="69"/>
      <c r="BK124" s="69"/>
      <c r="BL124" s="69"/>
      <c r="BM124" s="69"/>
      <c r="BN124" s="71"/>
      <c r="BO124" s="71"/>
      <c r="BP124" s="71"/>
      <c r="BQ124" s="71"/>
      <c r="BR124" s="71"/>
    </row>
    <row r="125" spans="1:70" ht="18.75">
      <c r="A125" s="81" t="s">
        <v>118</v>
      </c>
      <c r="B125" s="80">
        <f>((SUM(B126:B134)))</f>
        <v>6000</v>
      </c>
      <c r="C125" s="80">
        <f t="shared" ref="C125:BM125" si="5">((SUM(C126:C134)))</f>
        <v>6000</v>
      </c>
      <c r="D125" s="80">
        <f t="shared" si="5"/>
        <v>0</v>
      </c>
      <c r="E125" s="80">
        <f t="shared" si="5"/>
        <v>0</v>
      </c>
      <c r="F125" s="80">
        <f t="shared" si="5"/>
        <v>0</v>
      </c>
      <c r="G125" s="80">
        <f t="shared" si="5"/>
        <v>0</v>
      </c>
      <c r="H125" s="80">
        <f t="shared" si="5"/>
        <v>0</v>
      </c>
      <c r="I125" s="80">
        <f t="shared" si="5"/>
        <v>0</v>
      </c>
      <c r="J125" s="80">
        <f t="shared" si="5"/>
        <v>0</v>
      </c>
      <c r="K125" s="80">
        <f t="shared" si="5"/>
        <v>0</v>
      </c>
      <c r="L125" s="80">
        <f t="shared" si="5"/>
        <v>0</v>
      </c>
      <c r="M125" s="80">
        <f t="shared" si="5"/>
        <v>0</v>
      </c>
      <c r="N125" s="80">
        <f t="shared" si="5"/>
        <v>0</v>
      </c>
      <c r="O125" s="80">
        <f t="shared" si="5"/>
        <v>0</v>
      </c>
      <c r="P125" s="80">
        <f t="shared" si="5"/>
        <v>0</v>
      </c>
      <c r="Q125" s="80">
        <f t="shared" si="5"/>
        <v>0</v>
      </c>
      <c r="R125" s="80">
        <f t="shared" si="5"/>
        <v>0</v>
      </c>
      <c r="S125" s="80">
        <f t="shared" si="5"/>
        <v>0</v>
      </c>
      <c r="T125" s="80">
        <f t="shared" si="5"/>
        <v>0</v>
      </c>
      <c r="U125" s="80">
        <f t="shared" si="5"/>
        <v>0</v>
      </c>
      <c r="V125" s="80">
        <f t="shared" si="5"/>
        <v>0</v>
      </c>
      <c r="W125" s="80">
        <f t="shared" si="5"/>
        <v>0</v>
      </c>
      <c r="X125" s="80">
        <f t="shared" si="5"/>
        <v>0</v>
      </c>
      <c r="Y125" s="80">
        <f t="shared" si="5"/>
        <v>0</v>
      </c>
      <c r="Z125" s="80">
        <f t="shared" si="5"/>
        <v>0</v>
      </c>
      <c r="AA125" s="80">
        <f t="shared" si="5"/>
        <v>0</v>
      </c>
      <c r="AB125" s="80">
        <f t="shared" si="5"/>
        <v>0</v>
      </c>
      <c r="AC125" s="80">
        <f t="shared" si="5"/>
        <v>0</v>
      </c>
      <c r="AD125" s="80">
        <f t="shared" si="5"/>
        <v>0</v>
      </c>
      <c r="AE125" s="80">
        <f t="shared" si="5"/>
        <v>0</v>
      </c>
      <c r="AF125" s="80">
        <f t="shared" si="5"/>
        <v>0</v>
      </c>
      <c r="AG125" s="80">
        <f t="shared" si="5"/>
        <v>0</v>
      </c>
      <c r="AH125" s="80">
        <f t="shared" si="5"/>
        <v>0</v>
      </c>
      <c r="AI125" s="80">
        <f t="shared" si="5"/>
        <v>0</v>
      </c>
      <c r="AJ125" s="80">
        <f t="shared" si="5"/>
        <v>0</v>
      </c>
      <c r="AK125" s="80">
        <f t="shared" si="5"/>
        <v>0</v>
      </c>
      <c r="AL125" s="80">
        <f t="shared" si="5"/>
        <v>0</v>
      </c>
      <c r="AM125" s="80">
        <f t="shared" si="5"/>
        <v>0</v>
      </c>
      <c r="AN125" s="80">
        <f t="shared" si="5"/>
        <v>0</v>
      </c>
      <c r="AO125" s="80">
        <f t="shared" si="5"/>
        <v>0</v>
      </c>
      <c r="AP125" s="80">
        <f t="shared" si="5"/>
        <v>0</v>
      </c>
      <c r="AQ125" s="80">
        <f t="shared" si="5"/>
        <v>0</v>
      </c>
      <c r="AR125" s="80">
        <f t="shared" si="5"/>
        <v>0</v>
      </c>
      <c r="AS125" s="80">
        <f t="shared" si="5"/>
        <v>0</v>
      </c>
      <c r="AT125" s="80">
        <f t="shared" si="5"/>
        <v>0</v>
      </c>
      <c r="AU125" s="80">
        <f t="shared" si="5"/>
        <v>0</v>
      </c>
      <c r="AV125" s="80">
        <f t="shared" si="5"/>
        <v>0</v>
      </c>
      <c r="AW125" s="80">
        <f t="shared" si="5"/>
        <v>0</v>
      </c>
      <c r="AX125" s="80">
        <f t="shared" si="5"/>
        <v>0</v>
      </c>
      <c r="AY125" s="80">
        <f t="shared" si="5"/>
        <v>0</v>
      </c>
      <c r="AZ125" s="80">
        <f t="shared" si="5"/>
        <v>0</v>
      </c>
      <c r="BA125" s="80">
        <f t="shared" si="5"/>
        <v>0</v>
      </c>
      <c r="BB125" s="80">
        <f t="shared" si="5"/>
        <v>0</v>
      </c>
      <c r="BC125" s="80">
        <f t="shared" si="5"/>
        <v>0</v>
      </c>
      <c r="BD125" s="80">
        <f t="shared" si="5"/>
        <v>0</v>
      </c>
      <c r="BE125" s="80">
        <f t="shared" si="5"/>
        <v>0</v>
      </c>
      <c r="BF125" s="80">
        <f t="shared" si="5"/>
        <v>0</v>
      </c>
      <c r="BG125" s="80">
        <f t="shared" si="5"/>
        <v>0</v>
      </c>
      <c r="BH125" s="80">
        <f t="shared" si="5"/>
        <v>0</v>
      </c>
      <c r="BI125" s="80">
        <f t="shared" si="5"/>
        <v>0</v>
      </c>
      <c r="BJ125" s="80">
        <f t="shared" si="5"/>
        <v>0</v>
      </c>
      <c r="BK125" s="80">
        <f t="shared" si="5"/>
        <v>0</v>
      </c>
      <c r="BL125" s="80">
        <f t="shared" si="5"/>
        <v>0</v>
      </c>
      <c r="BM125" s="80">
        <f t="shared" si="5"/>
        <v>0</v>
      </c>
      <c r="BN125" s="71"/>
      <c r="BO125" s="71"/>
      <c r="BP125" s="71"/>
      <c r="BQ125" s="71"/>
      <c r="BR125" s="71"/>
    </row>
    <row r="126" spans="1:70">
      <c r="A126" s="6" t="str">
        <f>'Plano de Contas'!A141</f>
        <v>7.2.1 Pagamento de Empréstimos</v>
      </c>
      <c r="B126" s="60">
        <f>SUMIFS('Ctas Pagar'!$G:$G,'Ctas Pagar'!$J:$J,'Fluxo de Caixa'!$B$6,'Ctas Pagar'!$C:$C,'Fluxo de Caixa'!$A126)</f>
        <v>1000</v>
      </c>
      <c r="C126" s="61">
        <f>SUMIFS('Ctas Pagar'!$G:$G,'Ctas Pagar'!$M:$M,'Fluxo de Caixa'!$C$6,'Ctas Pagar'!$C:$C,'Fluxo de Caixa'!$A126)</f>
        <v>1000</v>
      </c>
      <c r="D126" s="61">
        <f>SUMIFS('Ctas Pagar'!$G:$G,'Ctas Pagar'!$J:$J,'Fluxo de Caixa'!$D$6,'Ctas Pagar'!$C:$C,'Fluxo de Caixa'!$A126)</f>
        <v>0</v>
      </c>
      <c r="E126" s="61">
        <f>SUMIFS('Ctas Pagar'!$G:$G,'Ctas Pagar'!$M:$M,'Fluxo de Caixa'!$E$6,'Ctas Pagar'!$C:$C,'Fluxo de Caixa'!$A126)</f>
        <v>0</v>
      </c>
      <c r="F126" s="61">
        <f>SUMIFS('Ctas Pagar'!$G:$G,'Ctas Pagar'!$J:$J,'Fluxo de Caixa'!$F$6,'Ctas Pagar'!$C:$C,'Fluxo de Caixa'!$A126)</f>
        <v>0</v>
      </c>
      <c r="G126" s="61">
        <f>SUMIFS('Ctas Pagar'!$G:$G,'Ctas Pagar'!$M:$M,'Fluxo de Caixa'!$G$6,'Ctas Pagar'!$C:$C,'Fluxo de Caixa'!$A126)</f>
        <v>0</v>
      </c>
      <c r="H126" s="61">
        <f>SUMIFS('Ctas Pagar'!$G:$G,'Ctas Pagar'!$J:$J,'Fluxo de Caixa'!$H$6,'Ctas Pagar'!$C:$C,'Fluxo de Caixa'!$A126)</f>
        <v>0</v>
      </c>
      <c r="I126" s="61">
        <f>SUMIFS('Ctas Pagar'!$G:$G,'Ctas Pagar'!$M:$M,'Fluxo de Caixa'!$I$6,'Ctas Pagar'!$C:$C,'Fluxo de Caixa'!$A126)</f>
        <v>0</v>
      </c>
      <c r="J126" s="61">
        <f>SUMIFS('Ctas Pagar'!$G:$G,'Ctas Pagar'!$J:$J,'Fluxo de Caixa'!$J$6,'Ctas Pagar'!$C:$C,'Fluxo de Caixa'!$A126)</f>
        <v>0</v>
      </c>
      <c r="K126" s="61">
        <f>SUMIFS('Ctas Pagar'!$G:$G,'Ctas Pagar'!$M:$M,'Fluxo de Caixa'!$K$6,'Ctas Pagar'!$C:$C,'Fluxo de Caixa'!$A126)</f>
        <v>0</v>
      </c>
      <c r="L126" s="61">
        <f>SUMIFS('Ctas Pagar'!$G:$G,'Ctas Pagar'!$J:$J,'Fluxo de Caixa'!$L$6,'Ctas Pagar'!$C:$C,'Fluxo de Caixa'!$A126)</f>
        <v>0</v>
      </c>
      <c r="M126" s="61">
        <f>SUMIFS('Ctas Pagar'!$G:$G,'Ctas Pagar'!$M:$M,'Fluxo de Caixa'!$M$6,'Ctas Pagar'!$C:$C,'Fluxo de Caixa'!$A126)</f>
        <v>0</v>
      </c>
      <c r="N126" s="61">
        <f>SUMIFS('Ctas Pagar'!$G:$G,'Ctas Pagar'!$J:$J,'Fluxo de Caixa'!$N$6,'Ctas Pagar'!$C:$C,'Fluxo de Caixa'!$A126)</f>
        <v>0</v>
      </c>
      <c r="O126" s="61">
        <f>SUMIFS('Ctas Pagar'!$G:$G,'Ctas Pagar'!$M:$M,'Fluxo de Caixa'!$O$6,'Ctas Pagar'!$C:$C,'Fluxo de Caixa'!$A126)</f>
        <v>0</v>
      </c>
      <c r="P126" s="61">
        <f>SUMIFS('Ctas Pagar'!$G:$G,'Ctas Pagar'!$J:$J,'Fluxo de Caixa'!$P$6,'Ctas Pagar'!$C:$C,'Fluxo de Caixa'!$A126)</f>
        <v>0</v>
      </c>
      <c r="Q126" s="61">
        <f>SUMIFS('Ctas Pagar'!$G:$G,'Ctas Pagar'!$M:$M,'Fluxo de Caixa'!$Q$6,'Ctas Pagar'!$C:$C,'Fluxo de Caixa'!$A126)</f>
        <v>0</v>
      </c>
      <c r="R126" s="61">
        <f>SUMIFS('Ctas Pagar'!$G:$G,'Ctas Pagar'!$J:$J,'Fluxo de Caixa'!$R$6,'Ctas Pagar'!$C:$C,'Fluxo de Caixa'!$A126)</f>
        <v>0</v>
      </c>
      <c r="S126" s="61">
        <f>SUMIFS('Ctas Pagar'!$G:$G,'Ctas Pagar'!$M:$M,'Fluxo de Caixa'!$S$6,'Ctas Pagar'!$C:$C,'Fluxo de Caixa'!$A126)</f>
        <v>0</v>
      </c>
      <c r="T126" s="61">
        <f>SUMIFS('Ctas Pagar'!$G:$G,'Ctas Pagar'!$J:$J,'Fluxo de Caixa'!$T$6,'Ctas Pagar'!$C:$C,'Fluxo de Caixa'!$A126)</f>
        <v>0</v>
      </c>
      <c r="U126" s="61">
        <f>SUMIFS('Ctas Pagar'!$G:$G,'Ctas Pagar'!$M:$M,'Fluxo de Caixa'!$U$6,'Ctas Pagar'!$C:$C,'Fluxo de Caixa'!$A126)</f>
        <v>0</v>
      </c>
      <c r="V126" s="61">
        <f>SUMIFS('Ctas Pagar'!$G:$G,'Ctas Pagar'!$J:$J,'Fluxo de Caixa'!$V$6,'Ctas Pagar'!$C:$C,'Fluxo de Caixa'!$A126)</f>
        <v>0</v>
      </c>
      <c r="W126" s="61">
        <f>SUMIFS('Ctas Pagar'!$G:$G,'Ctas Pagar'!$M:$M,'Fluxo de Caixa'!$W$6,'Ctas Pagar'!$C:$C,'Fluxo de Caixa'!$A126)</f>
        <v>0</v>
      </c>
      <c r="X126" s="61">
        <f>SUMIFS('Ctas Pagar'!$G:$G,'Ctas Pagar'!$J:$J,'Fluxo de Caixa'!$X$6,'Ctas Pagar'!$C:$C,'Fluxo de Caixa'!$A126)</f>
        <v>0</v>
      </c>
      <c r="Y126" s="61">
        <f>SUMIFS('Ctas Pagar'!$G:$G,'Ctas Pagar'!$M:$M,'Fluxo de Caixa'!$Y$6,'Ctas Pagar'!$C:$C,'Fluxo de Caixa'!$A126)</f>
        <v>0</v>
      </c>
      <c r="Z126" s="61">
        <f>SUMIFS('Ctas Pagar'!$G:$G,'Ctas Pagar'!$J:$J,'Fluxo de Caixa'!$Z$6,'Ctas Pagar'!$C:$C,'Fluxo de Caixa'!$A126)</f>
        <v>0</v>
      </c>
      <c r="AA126" s="61">
        <f>SUMIFS('Ctas Pagar'!$G:$G,'Ctas Pagar'!$M:$M,'Fluxo de Caixa'!$AA$6,'Ctas Pagar'!$C:$C,'Fluxo de Caixa'!$A126)</f>
        <v>0</v>
      </c>
      <c r="AB126" s="61">
        <f>SUMIFS('Ctas Pagar'!$G:$G,'Ctas Pagar'!$J:$J,'Fluxo de Caixa'!$AB$6,'Ctas Pagar'!$C:$C,'Fluxo de Caixa'!$A126)</f>
        <v>0</v>
      </c>
      <c r="AC126" s="61">
        <f>SUMIFS('Ctas Pagar'!$G:$G,'Ctas Pagar'!$M:$M,'Fluxo de Caixa'!$AC$6,'Ctas Pagar'!$C:$C,'Fluxo de Caixa'!$A126)</f>
        <v>0</v>
      </c>
      <c r="AD126" s="61">
        <f>SUMIFS('Ctas Pagar'!$G:$G,'Ctas Pagar'!$J:$J,'Fluxo de Caixa'!$AD$6,'Ctas Pagar'!$C:$C,'Fluxo de Caixa'!$A126)</f>
        <v>0</v>
      </c>
      <c r="AE126" s="61">
        <f>SUMIFS('Ctas Pagar'!$G:$G,'Ctas Pagar'!$M:$M,'Fluxo de Caixa'!$AE$6,'Ctas Pagar'!$C:$C,'Fluxo de Caixa'!$A126)</f>
        <v>0</v>
      </c>
      <c r="AF126" s="61">
        <f>SUMIFS('Ctas Pagar'!$G:$G,'Ctas Pagar'!$J:$J,'Fluxo de Caixa'!$AF$6,'Ctas Pagar'!$C:$C,'Fluxo de Caixa'!$A126)</f>
        <v>0</v>
      </c>
      <c r="AG126" s="61">
        <f>SUMIFS('Ctas Pagar'!$G:$G,'Ctas Pagar'!$M:$M,'Fluxo de Caixa'!$AG$6,'Ctas Pagar'!$C:$C,'Fluxo de Caixa'!$A126)</f>
        <v>0</v>
      </c>
      <c r="AH126" s="61">
        <f>SUMIFS('Ctas Pagar'!$G:$G,'Ctas Pagar'!$J:$J,'Fluxo de Caixa'!$AH$6,'Ctas Pagar'!$C:$C,'Fluxo de Caixa'!$A126)</f>
        <v>0</v>
      </c>
      <c r="AI126" s="61">
        <f>SUMIFS('Ctas Pagar'!$G:$G,'Ctas Pagar'!$M:$M,'Fluxo de Caixa'!$AI$6,'Ctas Pagar'!$C:$C,'Fluxo de Caixa'!$A126)</f>
        <v>0</v>
      </c>
      <c r="AJ126" s="61">
        <f>SUMIFS('Ctas Pagar'!$G:$G,'Ctas Pagar'!$J:$J,'Fluxo de Caixa'!$AJ$6,'Ctas Pagar'!$C:$C,'Fluxo de Caixa'!$A126)</f>
        <v>0</v>
      </c>
      <c r="AK126" s="61">
        <f>SUMIFS('Ctas Pagar'!$G:$G,'Ctas Pagar'!$M:$M,'Fluxo de Caixa'!$AK$6,'Ctas Pagar'!$C:$C,'Fluxo de Caixa'!$A126)</f>
        <v>0</v>
      </c>
      <c r="AL126" s="61">
        <f>SUMIFS('Ctas Pagar'!$G:$G,'Ctas Pagar'!$J:$J,'Fluxo de Caixa'!$AL$6,'Ctas Pagar'!$C:$C,'Fluxo de Caixa'!$A126)</f>
        <v>0</v>
      </c>
      <c r="AM126" s="61">
        <f>SUMIFS('Ctas Pagar'!$G:$G,'Ctas Pagar'!$M:$M,'Fluxo de Caixa'!$AM$6,'Ctas Pagar'!$C:$C,'Fluxo de Caixa'!$A126)</f>
        <v>0</v>
      </c>
      <c r="AN126" s="61">
        <f>SUMIFS('Ctas Pagar'!$G:$G,'Ctas Pagar'!$J:$J,'Fluxo de Caixa'!$AN$6,'Ctas Pagar'!$C:$C,'Fluxo de Caixa'!$A126)</f>
        <v>0</v>
      </c>
      <c r="AO126" s="61">
        <f>SUMIFS('Ctas Pagar'!$G:$G,'Ctas Pagar'!$M:$M,'Fluxo de Caixa'!$AO$6,'Ctas Pagar'!$C:$C,'Fluxo de Caixa'!$A126)</f>
        <v>0</v>
      </c>
      <c r="AP126" s="61">
        <f>SUMIFS('Ctas Pagar'!$G:$G,'Ctas Pagar'!$J:$J,'Fluxo de Caixa'!$AP$6,'Ctas Pagar'!$C:$C,'Fluxo de Caixa'!$A126)</f>
        <v>0</v>
      </c>
      <c r="AQ126" s="61">
        <f>SUMIFS('Ctas Pagar'!$G:$G,'Ctas Pagar'!$M:$M,'Fluxo de Caixa'!$AQ$6,'Ctas Pagar'!$C:$C,'Fluxo de Caixa'!$A126)</f>
        <v>0</v>
      </c>
      <c r="AR126" s="61">
        <f>SUMIFS('Ctas Pagar'!$G:$G,'Ctas Pagar'!$J:$J,'Fluxo de Caixa'!$AR$6,'Ctas Pagar'!$C:$C,'Fluxo de Caixa'!$A126)</f>
        <v>0</v>
      </c>
      <c r="AS126" s="61">
        <f>SUMIFS('Ctas Pagar'!$G:$G,'Ctas Pagar'!$M:$M,'Fluxo de Caixa'!$AS$6,'Ctas Pagar'!$C:$C,'Fluxo de Caixa'!$A126)</f>
        <v>0</v>
      </c>
      <c r="AT126" s="61">
        <f>SUMIFS('Ctas Pagar'!$G:$G,'Ctas Pagar'!$J:$J,'Fluxo de Caixa'!$AT$6,'Ctas Pagar'!$C:$C,'Fluxo de Caixa'!$A126)</f>
        <v>0</v>
      </c>
      <c r="AU126" s="61">
        <f>SUMIFS('Ctas Pagar'!$G:$G,'Ctas Pagar'!$M:$M,'Fluxo de Caixa'!$AU$6,'Ctas Pagar'!$C:$C,'Fluxo de Caixa'!$A126)</f>
        <v>0</v>
      </c>
      <c r="AV126" s="61">
        <f>SUMIFS('Ctas Pagar'!$G:$G,'Ctas Pagar'!$J:$J,'Fluxo de Caixa'!$AV$6,'Ctas Pagar'!$C:$C,'Fluxo de Caixa'!$A126)</f>
        <v>0</v>
      </c>
      <c r="AW126" s="61">
        <f>SUMIFS('Ctas Pagar'!$G:$G,'Ctas Pagar'!$M:$M,'Fluxo de Caixa'!$AW$6,'Ctas Pagar'!$C:$C,'Fluxo de Caixa'!$A126)</f>
        <v>0</v>
      </c>
      <c r="AX126" s="61">
        <f>SUMIFS('Ctas Pagar'!$G:$G,'Ctas Pagar'!$J:$J,'Fluxo de Caixa'!$AX$6,'Ctas Pagar'!$C:$C,'Fluxo de Caixa'!$A126)</f>
        <v>0</v>
      </c>
      <c r="AY126" s="61">
        <f>SUMIFS('Ctas Pagar'!$G:$G,'Ctas Pagar'!$M:$M,'Fluxo de Caixa'!$AY$6,'Ctas Pagar'!$C:$C,'Fluxo de Caixa'!$A126)</f>
        <v>0</v>
      </c>
      <c r="AZ126" s="61">
        <f>SUMIFS('Ctas Pagar'!$G:$G,'Ctas Pagar'!$J:$J,'Fluxo de Caixa'!$AZ$6,'Ctas Pagar'!$C:$C,'Fluxo de Caixa'!$A126)</f>
        <v>0</v>
      </c>
      <c r="BA126" s="61">
        <f>SUMIFS('Ctas Pagar'!$G:$G,'Ctas Pagar'!$M:$M,'Fluxo de Caixa'!$BA$6,'Ctas Pagar'!$C:$C,'Fluxo de Caixa'!$A126)</f>
        <v>0</v>
      </c>
      <c r="BB126" s="61">
        <f>SUMIFS('Ctas Pagar'!$G:$G,'Ctas Pagar'!$J:$J,'Fluxo de Caixa'!$BB$6,'Ctas Pagar'!$C:$C,'Fluxo de Caixa'!$A126)</f>
        <v>0</v>
      </c>
      <c r="BC126" s="61">
        <f>SUMIFS('Ctas Pagar'!$G:$G,'Ctas Pagar'!$M:$M,'Fluxo de Caixa'!$BC$6,'Ctas Pagar'!$C:$C,'Fluxo de Caixa'!$A126)</f>
        <v>0</v>
      </c>
      <c r="BD126" s="61">
        <f>SUMIFS('Ctas Pagar'!$G:$G,'Ctas Pagar'!$J:$J,'Fluxo de Caixa'!$BD$6,'Ctas Pagar'!$C:$C,'Fluxo de Caixa'!$A126)</f>
        <v>0</v>
      </c>
      <c r="BE126" s="61">
        <f>SUMIFS('Ctas Pagar'!$G:$G,'Ctas Pagar'!$M:$M,'Fluxo de Caixa'!$BE$6,'Ctas Pagar'!$C:$C,'Fluxo de Caixa'!$A126)</f>
        <v>0</v>
      </c>
      <c r="BF126" s="61">
        <f>SUMIFS('Ctas Pagar'!$G:$G,'Ctas Pagar'!$J:$J,'Fluxo de Caixa'!$BF$6,'Ctas Pagar'!$C:$C,'Fluxo de Caixa'!$A126)</f>
        <v>0</v>
      </c>
      <c r="BG126" s="61">
        <f>SUMIFS('Ctas Pagar'!$G:$G,'Ctas Pagar'!$M:$M,'Fluxo de Caixa'!$BG$6,'Ctas Pagar'!$C:$C,'Fluxo de Caixa'!$A126)</f>
        <v>0</v>
      </c>
      <c r="BH126" s="61">
        <f>SUMIFS('Ctas Pagar'!$G:$G,'Ctas Pagar'!$J:$J,'Fluxo de Caixa'!$BH$6,'Ctas Pagar'!$C:$C,'Fluxo de Caixa'!$A126)</f>
        <v>0</v>
      </c>
      <c r="BI126" s="61">
        <f>SUMIFS('Ctas Pagar'!$G:$G,'Ctas Pagar'!$M:$M,'Fluxo de Caixa'!$BI$6,'Ctas Pagar'!$C:$C,'Fluxo de Caixa'!$A126)</f>
        <v>0</v>
      </c>
      <c r="BJ126" s="61">
        <f>SUMIFS('Ctas Pagar'!$G:$G,'Ctas Pagar'!$J:$J,'Fluxo de Caixa'!$BJ$6,'Ctas Pagar'!$C:$C,'Fluxo de Caixa'!$A126)</f>
        <v>0</v>
      </c>
      <c r="BK126" s="61">
        <f>SUMIFS('Ctas Pagar'!$G:$G,'Ctas Pagar'!$M:$M,'Fluxo de Caixa'!$BK$6,'Ctas Pagar'!$C:$C,'Fluxo de Caixa'!$A126)</f>
        <v>0</v>
      </c>
      <c r="BL126" s="61">
        <f>SUMIFS('Ctas Pagar'!$G:$G,'Ctas Pagar'!$J:$J,'Fluxo de Caixa'!$BL$6,'Ctas Pagar'!$C:$C,'Fluxo de Caixa'!$A126)</f>
        <v>0</v>
      </c>
      <c r="BM126" s="61">
        <f>SUMIFS('Ctas Pagar'!$G:$G,'Ctas Pagar'!$M:$M,'Fluxo de Caixa'!$BM$6,'Ctas Pagar'!$C:$C,'Fluxo de Caixa'!$A126)</f>
        <v>0</v>
      </c>
      <c r="BN126" s="71"/>
      <c r="BO126" s="71"/>
      <c r="BP126" s="71"/>
      <c r="BQ126" s="71"/>
      <c r="BR126" s="71"/>
    </row>
    <row r="127" spans="1:70">
      <c r="A127" s="6" t="str">
        <f>'Plano de Contas'!A142</f>
        <v>7.2.2 Juros Bancários e por Atraso</v>
      </c>
      <c r="B127" s="60">
        <f>SUMIFS('Ctas Pagar'!$G:$G,'Ctas Pagar'!$J:$J,'Fluxo de Caixa'!$B$6,'Ctas Pagar'!$C:$C,'Fluxo de Caixa'!$A127)</f>
        <v>1000</v>
      </c>
      <c r="C127" s="61">
        <f>SUMIFS('Ctas Pagar'!$G:$G,'Ctas Pagar'!$M:$M,'Fluxo de Caixa'!$C$6,'Ctas Pagar'!$C:$C,'Fluxo de Caixa'!$A127)</f>
        <v>1000</v>
      </c>
      <c r="D127" s="61">
        <f>SUMIFS('Ctas Pagar'!$G:$G,'Ctas Pagar'!$J:$J,'Fluxo de Caixa'!$D$6,'Ctas Pagar'!$C:$C,'Fluxo de Caixa'!$A127)</f>
        <v>0</v>
      </c>
      <c r="E127" s="61">
        <f>SUMIFS('Ctas Pagar'!$G:$G,'Ctas Pagar'!$M:$M,'Fluxo de Caixa'!$E$6,'Ctas Pagar'!$C:$C,'Fluxo de Caixa'!$A127)</f>
        <v>0</v>
      </c>
      <c r="F127" s="61">
        <f>SUMIFS('Ctas Pagar'!$G:$G,'Ctas Pagar'!$J:$J,'Fluxo de Caixa'!$F$6,'Ctas Pagar'!$C:$C,'Fluxo de Caixa'!$A127)</f>
        <v>0</v>
      </c>
      <c r="G127" s="61">
        <f>SUMIFS('Ctas Pagar'!$G:$G,'Ctas Pagar'!$M:$M,'Fluxo de Caixa'!$G$6,'Ctas Pagar'!$C:$C,'Fluxo de Caixa'!$A127)</f>
        <v>0</v>
      </c>
      <c r="H127" s="61">
        <f>SUMIFS('Ctas Pagar'!$G:$G,'Ctas Pagar'!$J:$J,'Fluxo de Caixa'!$H$6,'Ctas Pagar'!$C:$C,'Fluxo de Caixa'!$A127)</f>
        <v>0</v>
      </c>
      <c r="I127" s="61">
        <f>SUMIFS('Ctas Pagar'!$G:$G,'Ctas Pagar'!$M:$M,'Fluxo de Caixa'!$I$6,'Ctas Pagar'!$C:$C,'Fluxo de Caixa'!$A127)</f>
        <v>0</v>
      </c>
      <c r="J127" s="61">
        <f>SUMIFS('Ctas Pagar'!$G:$G,'Ctas Pagar'!$J:$J,'Fluxo de Caixa'!$J$6,'Ctas Pagar'!$C:$C,'Fluxo de Caixa'!$A127)</f>
        <v>0</v>
      </c>
      <c r="K127" s="61">
        <f>SUMIFS('Ctas Pagar'!$G:$G,'Ctas Pagar'!$M:$M,'Fluxo de Caixa'!$K$6,'Ctas Pagar'!$C:$C,'Fluxo de Caixa'!$A127)</f>
        <v>0</v>
      </c>
      <c r="L127" s="61">
        <f>SUMIFS('Ctas Pagar'!$G:$G,'Ctas Pagar'!$J:$J,'Fluxo de Caixa'!$L$6,'Ctas Pagar'!$C:$C,'Fluxo de Caixa'!$A127)</f>
        <v>0</v>
      </c>
      <c r="M127" s="61">
        <f>SUMIFS('Ctas Pagar'!$G:$G,'Ctas Pagar'!$M:$M,'Fluxo de Caixa'!$M$6,'Ctas Pagar'!$C:$C,'Fluxo de Caixa'!$A127)</f>
        <v>0</v>
      </c>
      <c r="N127" s="61">
        <f>SUMIFS('Ctas Pagar'!$G:$G,'Ctas Pagar'!$J:$J,'Fluxo de Caixa'!$N$6,'Ctas Pagar'!$C:$C,'Fluxo de Caixa'!$A127)</f>
        <v>0</v>
      </c>
      <c r="O127" s="61">
        <f>SUMIFS('Ctas Pagar'!$G:$G,'Ctas Pagar'!$M:$M,'Fluxo de Caixa'!$O$6,'Ctas Pagar'!$C:$C,'Fluxo de Caixa'!$A127)</f>
        <v>0</v>
      </c>
      <c r="P127" s="61">
        <f>SUMIFS('Ctas Pagar'!$G:$G,'Ctas Pagar'!$J:$J,'Fluxo de Caixa'!$P$6,'Ctas Pagar'!$C:$C,'Fluxo de Caixa'!$A127)</f>
        <v>0</v>
      </c>
      <c r="Q127" s="61">
        <f>SUMIFS('Ctas Pagar'!$G:$G,'Ctas Pagar'!$M:$M,'Fluxo de Caixa'!$Q$6,'Ctas Pagar'!$C:$C,'Fluxo de Caixa'!$A127)</f>
        <v>0</v>
      </c>
      <c r="R127" s="61">
        <f>SUMIFS('Ctas Pagar'!$G:$G,'Ctas Pagar'!$J:$J,'Fluxo de Caixa'!$R$6,'Ctas Pagar'!$C:$C,'Fluxo de Caixa'!$A127)</f>
        <v>0</v>
      </c>
      <c r="S127" s="61">
        <f>SUMIFS('Ctas Pagar'!$G:$G,'Ctas Pagar'!$M:$M,'Fluxo de Caixa'!$S$6,'Ctas Pagar'!$C:$C,'Fluxo de Caixa'!$A127)</f>
        <v>0</v>
      </c>
      <c r="T127" s="61">
        <f>SUMIFS('Ctas Pagar'!$G:$G,'Ctas Pagar'!$J:$J,'Fluxo de Caixa'!$T$6,'Ctas Pagar'!$C:$C,'Fluxo de Caixa'!$A127)</f>
        <v>0</v>
      </c>
      <c r="U127" s="61">
        <f>SUMIFS('Ctas Pagar'!$G:$G,'Ctas Pagar'!$M:$M,'Fluxo de Caixa'!$U$6,'Ctas Pagar'!$C:$C,'Fluxo de Caixa'!$A127)</f>
        <v>0</v>
      </c>
      <c r="V127" s="61">
        <f>SUMIFS('Ctas Pagar'!$G:$G,'Ctas Pagar'!$J:$J,'Fluxo de Caixa'!$V$6,'Ctas Pagar'!$C:$C,'Fluxo de Caixa'!$A127)</f>
        <v>0</v>
      </c>
      <c r="W127" s="61">
        <f>SUMIFS('Ctas Pagar'!$G:$G,'Ctas Pagar'!$M:$M,'Fluxo de Caixa'!$W$6,'Ctas Pagar'!$C:$C,'Fluxo de Caixa'!$A127)</f>
        <v>0</v>
      </c>
      <c r="X127" s="61">
        <f>SUMIFS('Ctas Pagar'!$G:$G,'Ctas Pagar'!$J:$J,'Fluxo de Caixa'!$X$6,'Ctas Pagar'!$C:$C,'Fluxo de Caixa'!$A127)</f>
        <v>0</v>
      </c>
      <c r="Y127" s="61">
        <f>SUMIFS('Ctas Pagar'!$G:$G,'Ctas Pagar'!$M:$M,'Fluxo de Caixa'!$Y$6,'Ctas Pagar'!$C:$C,'Fluxo de Caixa'!$A127)</f>
        <v>0</v>
      </c>
      <c r="Z127" s="61">
        <f>SUMIFS('Ctas Pagar'!$G:$G,'Ctas Pagar'!$J:$J,'Fluxo de Caixa'!$Z$6,'Ctas Pagar'!$C:$C,'Fluxo de Caixa'!$A127)</f>
        <v>0</v>
      </c>
      <c r="AA127" s="61">
        <f>SUMIFS('Ctas Pagar'!$G:$G,'Ctas Pagar'!$M:$M,'Fluxo de Caixa'!$AA$6,'Ctas Pagar'!$C:$C,'Fluxo de Caixa'!$A127)</f>
        <v>0</v>
      </c>
      <c r="AB127" s="61">
        <f>SUMIFS('Ctas Pagar'!$G:$G,'Ctas Pagar'!$J:$J,'Fluxo de Caixa'!$AB$6,'Ctas Pagar'!$C:$C,'Fluxo de Caixa'!$A127)</f>
        <v>0</v>
      </c>
      <c r="AC127" s="61">
        <f>SUMIFS('Ctas Pagar'!$G:$G,'Ctas Pagar'!$M:$M,'Fluxo de Caixa'!$AC$6,'Ctas Pagar'!$C:$C,'Fluxo de Caixa'!$A127)</f>
        <v>0</v>
      </c>
      <c r="AD127" s="61">
        <f>SUMIFS('Ctas Pagar'!$G:$G,'Ctas Pagar'!$J:$J,'Fluxo de Caixa'!$AD$6,'Ctas Pagar'!$C:$C,'Fluxo de Caixa'!$A127)</f>
        <v>0</v>
      </c>
      <c r="AE127" s="61">
        <f>SUMIFS('Ctas Pagar'!$G:$G,'Ctas Pagar'!$M:$M,'Fluxo de Caixa'!$AE$6,'Ctas Pagar'!$C:$C,'Fluxo de Caixa'!$A127)</f>
        <v>0</v>
      </c>
      <c r="AF127" s="61">
        <f>SUMIFS('Ctas Pagar'!$G:$G,'Ctas Pagar'!$J:$J,'Fluxo de Caixa'!$AF$6,'Ctas Pagar'!$C:$C,'Fluxo de Caixa'!$A127)</f>
        <v>0</v>
      </c>
      <c r="AG127" s="61">
        <f>SUMIFS('Ctas Pagar'!$G:$G,'Ctas Pagar'!$M:$M,'Fluxo de Caixa'!$AG$6,'Ctas Pagar'!$C:$C,'Fluxo de Caixa'!$A127)</f>
        <v>0</v>
      </c>
      <c r="AH127" s="61">
        <f>SUMIFS('Ctas Pagar'!$G:$G,'Ctas Pagar'!$J:$J,'Fluxo de Caixa'!$AH$6,'Ctas Pagar'!$C:$C,'Fluxo de Caixa'!$A127)</f>
        <v>0</v>
      </c>
      <c r="AI127" s="61">
        <f>SUMIFS('Ctas Pagar'!$G:$G,'Ctas Pagar'!$M:$M,'Fluxo de Caixa'!$AI$6,'Ctas Pagar'!$C:$C,'Fluxo de Caixa'!$A127)</f>
        <v>0</v>
      </c>
      <c r="AJ127" s="61">
        <f>SUMIFS('Ctas Pagar'!$G:$G,'Ctas Pagar'!$J:$J,'Fluxo de Caixa'!$AJ$6,'Ctas Pagar'!$C:$C,'Fluxo de Caixa'!$A127)</f>
        <v>0</v>
      </c>
      <c r="AK127" s="61">
        <f>SUMIFS('Ctas Pagar'!$G:$G,'Ctas Pagar'!$M:$M,'Fluxo de Caixa'!$AK$6,'Ctas Pagar'!$C:$C,'Fluxo de Caixa'!$A127)</f>
        <v>0</v>
      </c>
      <c r="AL127" s="61">
        <f>SUMIFS('Ctas Pagar'!$G:$G,'Ctas Pagar'!$J:$J,'Fluxo de Caixa'!$AL$6,'Ctas Pagar'!$C:$C,'Fluxo de Caixa'!$A127)</f>
        <v>0</v>
      </c>
      <c r="AM127" s="61">
        <f>SUMIFS('Ctas Pagar'!$G:$G,'Ctas Pagar'!$M:$M,'Fluxo de Caixa'!$AM$6,'Ctas Pagar'!$C:$C,'Fluxo de Caixa'!$A127)</f>
        <v>0</v>
      </c>
      <c r="AN127" s="61">
        <f>SUMIFS('Ctas Pagar'!$G:$G,'Ctas Pagar'!$J:$J,'Fluxo de Caixa'!$AN$6,'Ctas Pagar'!$C:$C,'Fluxo de Caixa'!$A127)</f>
        <v>0</v>
      </c>
      <c r="AO127" s="61">
        <f>SUMIFS('Ctas Pagar'!$G:$G,'Ctas Pagar'!$M:$M,'Fluxo de Caixa'!$AO$6,'Ctas Pagar'!$C:$C,'Fluxo de Caixa'!$A127)</f>
        <v>0</v>
      </c>
      <c r="AP127" s="61">
        <f>SUMIFS('Ctas Pagar'!$G:$G,'Ctas Pagar'!$J:$J,'Fluxo de Caixa'!$AP$6,'Ctas Pagar'!$C:$C,'Fluxo de Caixa'!$A127)</f>
        <v>0</v>
      </c>
      <c r="AQ127" s="61">
        <f>SUMIFS('Ctas Pagar'!$G:$G,'Ctas Pagar'!$M:$M,'Fluxo de Caixa'!$AQ$6,'Ctas Pagar'!$C:$C,'Fluxo de Caixa'!$A127)</f>
        <v>0</v>
      </c>
      <c r="AR127" s="61">
        <f>SUMIFS('Ctas Pagar'!$G:$G,'Ctas Pagar'!$J:$J,'Fluxo de Caixa'!$AR$6,'Ctas Pagar'!$C:$C,'Fluxo de Caixa'!$A127)</f>
        <v>0</v>
      </c>
      <c r="AS127" s="61">
        <f>SUMIFS('Ctas Pagar'!$G:$G,'Ctas Pagar'!$M:$M,'Fluxo de Caixa'!$AS$6,'Ctas Pagar'!$C:$C,'Fluxo de Caixa'!$A127)</f>
        <v>0</v>
      </c>
      <c r="AT127" s="61">
        <f>SUMIFS('Ctas Pagar'!$G:$G,'Ctas Pagar'!$J:$J,'Fluxo de Caixa'!$AT$6,'Ctas Pagar'!$C:$C,'Fluxo de Caixa'!$A127)</f>
        <v>0</v>
      </c>
      <c r="AU127" s="61">
        <f>SUMIFS('Ctas Pagar'!$G:$G,'Ctas Pagar'!$M:$M,'Fluxo de Caixa'!$AU$6,'Ctas Pagar'!$C:$C,'Fluxo de Caixa'!$A127)</f>
        <v>0</v>
      </c>
      <c r="AV127" s="61">
        <f>SUMIFS('Ctas Pagar'!$G:$G,'Ctas Pagar'!$J:$J,'Fluxo de Caixa'!$AV$6,'Ctas Pagar'!$C:$C,'Fluxo de Caixa'!$A127)</f>
        <v>0</v>
      </c>
      <c r="AW127" s="61">
        <f>SUMIFS('Ctas Pagar'!$G:$G,'Ctas Pagar'!$M:$M,'Fluxo de Caixa'!$AW$6,'Ctas Pagar'!$C:$C,'Fluxo de Caixa'!$A127)</f>
        <v>0</v>
      </c>
      <c r="AX127" s="61">
        <f>SUMIFS('Ctas Pagar'!$G:$G,'Ctas Pagar'!$J:$J,'Fluxo de Caixa'!$AX$6,'Ctas Pagar'!$C:$C,'Fluxo de Caixa'!$A127)</f>
        <v>0</v>
      </c>
      <c r="AY127" s="61">
        <f>SUMIFS('Ctas Pagar'!$G:$G,'Ctas Pagar'!$M:$M,'Fluxo de Caixa'!$AY$6,'Ctas Pagar'!$C:$C,'Fluxo de Caixa'!$A127)</f>
        <v>0</v>
      </c>
      <c r="AZ127" s="61">
        <f>SUMIFS('Ctas Pagar'!$G:$G,'Ctas Pagar'!$J:$J,'Fluxo de Caixa'!$AZ$6,'Ctas Pagar'!$C:$C,'Fluxo de Caixa'!$A127)</f>
        <v>0</v>
      </c>
      <c r="BA127" s="61">
        <f>SUMIFS('Ctas Pagar'!$G:$G,'Ctas Pagar'!$M:$M,'Fluxo de Caixa'!$BA$6,'Ctas Pagar'!$C:$C,'Fluxo de Caixa'!$A127)</f>
        <v>0</v>
      </c>
      <c r="BB127" s="61">
        <f>SUMIFS('Ctas Pagar'!$G:$G,'Ctas Pagar'!$J:$J,'Fluxo de Caixa'!$BB$6,'Ctas Pagar'!$C:$C,'Fluxo de Caixa'!$A127)</f>
        <v>0</v>
      </c>
      <c r="BC127" s="61">
        <f>SUMIFS('Ctas Pagar'!$G:$G,'Ctas Pagar'!$M:$M,'Fluxo de Caixa'!$BC$6,'Ctas Pagar'!$C:$C,'Fluxo de Caixa'!$A127)</f>
        <v>0</v>
      </c>
      <c r="BD127" s="61">
        <f>SUMIFS('Ctas Pagar'!$G:$G,'Ctas Pagar'!$J:$J,'Fluxo de Caixa'!$BD$6,'Ctas Pagar'!$C:$C,'Fluxo de Caixa'!$A127)</f>
        <v>0</v>
      </c>
      <c r="BE127" s="61">
        <f>SUMIFS('Ctas Pagar'!$G:$G,'Ctas Pagar'!$M:$M,'Fluxo de Caixa'!$BE$6,'Ctas Pagar'!$C:$C,'Fluxo de Caixa'!$A127)</f>
        <v>0</v>
      </c>
      <c r="BF127" s="61">
        <f>SUMIFS('Ctas Pagar'!$G:$G,'Ctas Pagar'!$J:$J,'Fluxo de Caixa'!$BF$6,'Ctas Pagar'!$C:$C,'Fluxo de Caixa'!$A127)</f>
        <v>0</v>
      </c>
      <c r="BG127" s="61">
        <f>SUMIFS('Ctas Pagar'!$G:$G,'Ctas Pagar'!$M:$M,'Fluxo de Caixa'!$BG$6,'Ctas Pagar'!$C:$C,'Fluxo de Caixa'!$A127)</f>
        <v>0</v>
      </c>
      <c r="BH127" s="61">
        <f>SUMIFS('Ctas Pagar'!$G:$G,'Ctas Pagar'!$J:$J,'Fluxo de Caixa'!$BH$6,'Ctas Pagar'!$C:$C,'Fluxo de Caixa'!$A127)</f>
        <v>0</v>
      </c>
      <c r="BI127" s="61">
        <f>SUMIFS('Ctas Pagar'!$G:$G,'Ctas Pagar'!$M:$M,'Fluxo de Caixa'!$BI$6,'Ctas Pagar'!$C:$C,'Fluxo de Caixa'!$A127)</f>
        <v>0</v>
      </c>
      <c r="BJ127" s="61">
        <f>SUMIFS('Ctas Pagar'!$G:$G,'Ctas Pagar'!$J:$J,'Fluxo de Caixa'!$BJ$6,'Ctas Pagar'!$C:$C,'Fluxo de Caixa'!$A127)</f>
        <v>0</v>
      </c>
      <c r="BK127" s="61">
        <f>SUMIFS('Ctas Pagar'!$G:$G,'Ctas Pagar'!$M:$M,'Fluxo de Caixa'!$BK$6,'Ctas Pagar'!$C:$C,'Fluxo de Caixa'!$A127)</f>
        <v>0</v>
      </c>
      <c r="BL127" s="61">
        <f>SUMIFS('Ctas Pagar'!$G:$G,'Ctas Pagar'!$J:$J,'Fluxo de Caixa'!$BL$6,'Ctas Pagar'!$C:$C,'Fluxo de Caixa'!$A127)</f>
        <v>0</v>
      </c>
      <c r="BM127" s="61">
        <f>SUMIFS('Ctas Pagar'!$G:$G,'Ctas Pagar'!$M:$M,'Fluxo de Caixa'!$BM$6,'Ctas Pagar'!$C:$C,'Fluxo de Caixa'!$A127)</f>
        <v>0</v>
      </c>
      <c r="BN127" s="71"/>
      <c r="BO127" s="71"/>
      <c r="BP127" s="71"/>
      <c r="BQ127" s="71"/>
      <c r="BR127" s="71"/>
    </row>
    <row r="128" spans="1:70">
      <c r="A128" s="6" t="str">
        <f>'Plano de Contas'!A143</f>
        <v>7.2.3 Pagamento de dívidas passadas</v>
      </c>
      <c r="B128" s="60">
        <f>SUMIFS('Ctas Pagar'!$G:$G,'Ctas Pagar'!$J:$J,'Fluxo de Caixa'!$B$6,'Ctas Pagar'!$C:$C,'Fluxo de Caixa'!$A128)</f>
        <v>1000</v>
      </c>
      <c r="C128" s="61">
        <f>SUMIFS('Ctas Pagar'!$G:$G,'Ctas Pagar'!$M:$M,'Fluxo de Caixa'!$C$6,'Ctas Pagar'!$C:$C,'Fluxo de Caixa'!$A128)</f>
        <v>1000</v>
      </c>
      <c r="D128" s="61">
        <f>SUMIFS('Ctas Pagar'!$G:$G,'Ctas Pagar'!$J:$J,'Fluxo de Caixa'!$D$6,'Ctas Pagar'!$C:$C,'Fluxo de Caixa'!$A128)</f>
        <v>0</v>
      </c>
      <c r="E128" s="61">
        <f>SUMIFS('Ctas Pagar'!$G:$G,'Ctas Pagar'!$M:$M,'Fluxo de Caixa'!$E$6,'Ctas Pagar'!$C:$C,'Fluxo de Caixa'!$A128)</f>
        <v>0</v>
      </c>
      <c r="F128" s="61">
        <f>SUMIFS('Ctas Pagar'!$G:$G,'Ctas Pagar'!$J:$J,'Fluxo de Caixa'!$F$6,'Ctas Pagar'!$C:$C,'Fluxo de Caixa'!$A128)</f>
        <v>0</v>
      </c>
      <c r="G128" s="61">
        <f>SUMIFS('Ctas Pagar'!$G:$G,'Ctas Pagar'!$M:$M,'Fluxo de Caixa'!$G$6,'Ctas Pagar'!$C:$C,'Fluxo de Caixa'!$A128)</f>
        <v>0</v>
      </c>
      <c r="H128" s="61">
        <f>SUMIFS('Ctas Pagar'!$G:$G,'Ctas Pagar'!$J:$J,'Fluxo de Caixa'!$H$6,'Ctas Pagar'!$C:$C,'Fluxo de Caixa'!$A128)</f>
        <v>0</v>
      </c>
      <c r="I128" s="61">
        <f>SUMIFS('Ctas Pagar'!$G:$G,'Ctas Pagar'!$M:$M,'Fluxo de Caixa'!$I$6,'Ctas Pagar'!$C:$C,'Fluxo de Caixa'!$A128)</f>
        <v>0</v>
      </c>
      <c r="J128" s="61">
        <f>SUMIFS('Ctas Pagar'!$G:$G,'Ctas Pagar'!$J:$J,'Fluxo de Caixa'!$J$6,'Ctas Pagar'!$C:$C,'Fluxo de Caixa'!$A128)</f>
        <v>0</v>
      </c>
      <c r="K128" s="61">
        <f>SUMIFS('Ctas Pagar'!$G:$G,'Ctas Pagar'!$M:$M,'Fluxo de Caixa'!$K$6,'Ctas Pagar'!$C:$C,'Fluxo de Caixa'!$A128)</f>
        <v>0</v>
      </c>
      <c r="L128" s="61">
        <f>SUMIFS('Ctas Pagar'!$G:$G,'Ctas Pagar'!$J:$J,'Fluxo de Caixa'!$L$6,'Ctas Pagar'!$C:$C,'Fluxo de Caixa'!$A128)</f>
        <v>0</v>
      </c>
      <c r="M128" s="61">
        <f>SUMIFS('Ctas Pagar'!$G:$G,'Ctas Pagar'!$M:$M,'Fluxo de Caixa'!$M$6,'Ctas Pagar'!$C:$C,'Fluxo de Caixa'!$A128)</f>
        <v>0</v>
      </c>
      <c r="N128" s="61">
        <f>SUMIFS('Ctas Pagar'!$G:$G,'Ctas Pagar'!$J:$J,'Fluxo de Caixa'!$N$6,'Ctas Pagar'!$C:$C,'Fluxo de Caixa'!$A128)</f>
        <v>0</v>
      </c>
      <c r="O128" s="61">
        <f>SUMIFS('Ctas Pagar'!$G:$G,'Ctas Pagar'!$M:$M,'Fluxo de Caixa'!$O$6,'Ctas Pagar'!$C:$C,'Fluxo de Caixa'!$A128)</f>
        <v>0</v>
      </c>
      <c r="P128" s="61">
        <f>SUMIFS('Ctas Pagar'!$G:$G,'Ctas Pagar'!$J:$J,'Fluxo de Caixa'!$P$6,'Ctas Pagar'!$C:$C,'Fluxo de Caixa'!$A128)</f>
        <v>0</v>
      </c>
      <c r="Q128" s="61">
        <f>SUMIFS('Ctas Pagar'!$G:$G,'Ctas Pagar'!$M:$M,'Fluxo de Caixa'!$Q$6,'Ctas Pagar'!$C:$C,'Fluxo de Caixa'!$A128)</f>
        <v>0</v>
      </c>
      <c r="R128" s="61">
        <f>SUMIFS('Ctas Pagar'!$G:$G,'Ctas Pagar'!$J:$J,'Fluxo de Caixa'!$R$6,'Ctas Pagar'!$C:$C,'Fluxo de Caixa'!$A128)</f>
        <v>0</v>
      </c>
      <c r="S128" s="61">
        <f>SUMIFS('Ctas Pagar'!$G:$G,'Ctas Pagar'!$M:$M,'Fluxo de Caixa'!$S$6,'Ctas Pagar'!$C:$C,'Fluxo de Caixa'!$A128)</f>
        <v>0</v>
      </c>
      <c r="T128" s="61">
        <f>SUMIFS('Ctas Pagar'!$G:$G,'Ctas Pagar'!$J:$J,'Fluxo de Caixa'!$T$6,'Ctas Pagar'!$C:$C,'Fluxo de Caixa'!$A128)</f>
        <v>0</v>
      </c>
      <c r="U128" s="61">
        <f>SUMIFS('Ctas Pagar'!$G:$G,'Ctas Pagar'!$M:$M,'Fluxo de Caixa'!$U$6,'Ctas Pagar'!$C:$C,'Fluxo de Caixa'!$A128)</f>
        <v>0</v>
      </c>
      <c r="V128" s="61">
        <f>SUMIFS('Ctas Pagar'!$G:$G,'Ctas Pagar'!$J:$J,'Fluxo de Caixa'!$V$6,'Ctas Pagar'!$C:$C,'Fluxo de Caixa'!$A128)</f>
        <v>0</v>
      </c>
      <c r="W128" s="61">
        <f>SUMIFS('Ctas Pagar'!$G:$G,'Ctas Pagar'!$M:$M,'Fluxo de Caixa'!$W$6,'Ctas Pagar'!$C:$C,'Fluxo de Caixa'!$A128)</f>
        <v>0</v>
      </c>
      <c r="X128" s="61">
        <f>SUMIFS('Ctas Pagar'!$G:$G,'Ctas Pagar'!$J:$J,'Fluxo de Caixa'!$X$6,'Ctas Pagar'!$C:$C,'Fluxo de Caixa'!$A128)</f>
        <v>0</v>
      </c>
      <c r="Y128" s="61">
        <f>SUMIFS('Ctas Pagar'!$G:$G,'Ctas Pagar'!$M:$M,'Fluxo de Caixa'!$Y$6,'Ctas Pagar'!$C:$C,'Fluxo de Caixa'!$A128)</f>
        <v>0</v>
      </c>
      <c r="Z128" s="61">
        <f>SUMIFS('Ctas Pagar'!$G:$G,'Ctas Pagar'!$J:$J,'Fluxo de Caixa'!$Z$6,'Ctas Pagar'!$C:$C,'Fluxo de Caixa'!$A128)</f>
        <v>0</v>
      </c>
      <c r="AA128" s="61">
        <f>SUMIFS('Ctas Pagar'!$G:$G,'Ctas Pagar'!$M:$M,'Fluxo de Caixa'!$AA$6,'Ctas Pagar'!$C:$C,'Fluxo de Caixa'!$A128)</f>
        <v>0</v>
      </c>
      <c r="AB128" s="61">
        <f>SUMIFS('Ctas Pagar'!$G:$G,'Ctas Pagar'!$J:$J,'Fluxo de Caixa'!$AB$6,'Ctas Pagar'!$C:$C,'Fluxo de Caixa'!$A128)</f>
        <v>0</v>
      </c>
      <c r="AC128" s="61">
        <f>SUMIFS('Ctas Pagar'!$G:$G,'Ctas Pagar'!$M:$M,'Fluxo de Caixa'!$AC$6,'Ctas Pagar'!$C:$C,'Fluxo de Caixa'!$A128)</f>
        <v>0</v>
      </c>
      <c r="AD128" s="61">
        <f>SUMIFS('Ctas Pagar'!$G:$G,'Ctas Pagar'!$J:$J,'Fluxo de Caixa'!$AD$6,'Ctas Pagar'!$C:$C,'Fluxo de Caixa'!$A128)</f>
        <v>0</v>
      </c>
      <c r="AE128" s="61">
        <f>SUMIFS('Ctas Pagar'!$G:$G,'Ctas Pagar'!$M:$M,'Fluxo de Caixa'!$AE$6,'Ctas Pagar'!$C:$C,'Fluxo de Caixa'!$A128)</f>
        <v>0</v>
      </c>
      <c r="AF128" s="61">
        <f>SUMIFS('Ctas Pagar'!$G:$G,'Ctas Pagar'!$J:$J,'Fluxo de Caixa'!$AF$6,'Ctas Pagar'!$C:$C,'Fluxo de Caixa'!$A128)</f>
        <v>0</v>
      </c>
      <c r="AG128" s="61">
        <f>SUMIFS('Ctas Pagar'!$G:$G,'Ctas Pagar'!$M:$M,'Fluxo de Caixa'!$AG$6,'Ctas Pagar'!$C:$C,'Fluxo de Caixa'!$A128)</f>
        <v>0</v>
      </c>
      <c r="AH128" s="61">
        <f>SUMIFS('Ctas Pagar'!$G:$G,'Ctas Pagar'!$J:$J,'Fluxo de Caixa'!$AH$6,'Ctas Pagar'!$C:$C,'Fluxo de Caixa'!$A128)</f>
        <v>0</v>
      </c>
      <c r="AI128" s="61">
        <f>SUMIFS('Ctas Pagar'!$G:$G,'Ctas Pagar'!$M:$M,'Fluxo de Caixa'!$AI$6,'Ctas Pagar'!$C:$C,'Fluxo de Caixa'!$A128)</f>
        <v>0</v>
      </c>
      <c r="AJ128" s="61">
        <f>SUMIFS('Ctas Pagar'!$G:$G,'Ctas Pagar'!$J:$J,'Fluxo de Caixa'!$AJ$6,'Ctas Pagar'!$C:$C,'Fluxo de Caixa'!$A128)</f>
        <v>0</v>
      </c>
      <c r="AK128" s="61">
        <f>SUMIFS('Ctas Pagar'!$G:$G,'Ctas Pagar'!$M:$M,'Fluxo de Caixa'!$AK$6,'Ctas Pagar'!$C:$C,'Fluxo de Caixa'!$A128)</f>
        <v>0</v>
      </c>
      <c r="AL128" s="61">
        <f>SUMIFS('Ctas Pagar'!$G:$G,'Ctas Pagar'!$J:$J,'Fluxo de Caixa'!$AL$6,'Ctas Pagar'!$C:$C,'Fluxo de Caixa'!$A128)</f>
        <v>0</v>
      </c>
      <c r="AM128" s="61">
        <f>SUMIFS('Ctas Pagar'!$G:$G,'Ctas Pagar'!$M:$M,'Fluxo de Caixa'!$AM$6,'Ctas Pagar'!$C:$C,'Fluxo de Caixa'!$A128)</f>
        <v>0</v>
      </c>
      <c r="AN128" s="61">
        <f>SUMIFS('Ctas Pagar'!$G:$G,'Ctas Pagar'!$J:$J,'Fluxo de Caixa'!$AN$6,'Ctas Pagar'!$C:$C,'Fluxo de Caixa'!$A128)</f>
        <v>0</v>
      </c>
      <c r="AO128" s="61">
        <f>SUMIFS('Ctas Pagar'!$G:$G,'Ctas Pagar'!$M:$M,'Fluxo de Caixa'!$AO$6,'Ctas Pagar'!$C:$C,'Fluxo de Caixa'!$A128)</f>
        <v>0</v>
      </c>
      <c r="AP128" s="61">
        <f>SUMIFS('Ctas Pagar'!$G:$G,'Ctas Pagar'!$J:$J,'Fluxo de Caixa'!$AP$6,'Ctas Pagar'!$C:$C,'Fluxo de Caixa'!$A128)</f>
        <v>0</v>
      </c>
      <c r="AQ128" s="61">
        <f>SUMIFS('Ctas Pagar'!$G:$G,'Ctas Pagar'!$M:$M,'Fluxo de Caixa'!$AQ$6,'Ctas Pagar'!$C:$C,'Fluxo de Caixa'!$A128)</f>
        <v>0</v>
      </c>
      <c r="AR128" s="61">
        <f>SUMIFS('Ctas Pagar'!$G:$G,'Ctas Pagar'!$J:$J,'Fluxo de Caixa'!$AR$6,'Ctas Pagar'!$C:$C,'Fluxo de Caixa'!$A128)</f>
        <v>0</v>
      </c>
      <c r="AS128" s="61">
        <f>SUMIFS('Ctas Pagar'!$G:$G,'Ctas Pagar'!$M:$M,'Fluxo de Caixa'!$AS$6,'Ctas Pagar'!$C:$C,'Fluxo de Caixa'!$A128)</f>
        <v>0</v>
      </c>
      <c r="AT128" s="61">
        <f>SUMIFS('Ctas Pagar'!$G:$G,'Ctas Pagar'!$J:$J,'Fluxo de Caixa'!$AT$6,'Ctas Pagar'!$C:$C,'Fluxo de Caixa'!$A128)</f>
        <v>0</v>
      </c>
      <c r="AU128" s="61">
        <f>SUMIFS('Ctas Pagar'!$G:$G,'Ctas Pagar'!$M:$M,'Fluxo de Caixa'!$AU$6,'Ctas Pagar'!$C:$C,'Fluxo de Caixa'!$A128)</f>
        <v>0</v>
      </c>
      <c r="AV128" s="61">
        <f>SUMIFS('Ctas Pagar'!$G:$G,'Ctas Pagar'!$J:$J,'Fluxo de Caixa'!$AV$6,'Ctas Pagar'!$C:$C,'Fluxo de Caixa'!$A128)</f>
        <v>0</v>
      </c>
      <c r="AW128" s="61">
        <f>SUMIFS('Ctas Pagar'!$G:$G,'Ctas Pagar'!$M:$M,'Fluxo de Caixa'!$AW$6,'Ctas Pagar'!$C:$C,'Fluxo de Caixa'!$A128)</f>
        <v>0</v>
      </c>
      <c r="AX128" s="61">
        <f>SUMIFS('Ctas Pagar'!$G:$G,'Ctas Pagar'!$J:$J,'Fluxo de Caixa'!$AX$6,'Ctas Pagar'!$C:$C,'Fluxo de Caixa'!$A128)</f>
        <v>0</v>
      </c>
      <c r="AY128" s="61">
        <f>SUMIFS('Ctas Pagar'!$G:$G,'Ctas Pagar'!$M:$M,'Fluxo de Caixa'!$AY$6,'Ctas Pagar'!$C:$C,'Fluxo de Caixa'!$A128)</f>
        <v>0</v>
      </c>
      <c r="AZ128" s="61">
        <f>SUMIFS('Ctas Pagar'!$G:$G,'Ctas Pagar'!$J:$J,'Fluxo de Caixa'!$AZ$6,'Ctas Pagar'!$C:$C,'Fluxo de Caixa'!$A128)</f>
        <v>0</v>
      </c>
      <c r="BA128" s="61">
        <f>SUMIFS('Ctas Pagar'!$G:$G,'Ctas Pagar'!$M:$M,'Fluxo de Caixa'!$BA$6,'Ctas Pagar'!$C:$C,'Fluxo de Caixa'!$A128)</f>
        <v>0</v>
      </c>
      <c r="BB128" s="61">
        <f>SUMIFS('Ctas Pagar'!$G:$G,'Ctas Pagar'!$J:$J,'Fluxo de Caixa'!$BB$6,'Ctas Pagar'!$C:$C,'Fluxo de Caixa'!$A128)</f>
        <v>0</v>
      </c>
      <c r="BC128" s="61">
        <f>SUMIFS('Ctas Pagar'!$G:$G,'Ctas Pagar'!$M:$M,'Fluxo de Caixa'!$BC$6,'Ctas Pagar'!$C:$C,'Fluxo de Caixa'!$A128)</f>
        <v>0</v>
      </c>
      <c r="BD128" s="61">
        <f>SUMIFS('Ctas Pagar'!$G:$G,'Ctas Pagar'!$J:$J,'Fluxo de Caixa'!$BD$6,'Ctas Pagar'!$C:$C,'Fluxo de Caixa'!$A128)</f>
        <v>0</v>
      </c>
      <c r="BE128" s="61">
        <f>SUMIFS('Ctas Pagar'!$G:$G,'Ctas Pagar'!$M:$M,'Fluxo de Caixa'!$BE$6,'Ctas Pagar'!$C:$C,'Fluxo de Caixa'!$A128)</f>
        <v>0</v>
      </c>
      <c r="BF128" s="61">
        <f>SUMIFS('Ctas Pagar'!$G:$G,'Ctas Pagar'!$J:$J,'Fluxo de Caixa'!$BF$6,'Ctas Pagar'!$C:$C,'Fluxo de Caixa'!$A128)</f>
        <v>0</v>
      </c>
      <c r="BG128" s="61">
        <f>SUMIFS('Ctas Pagar'!$G:$G,'Ctas Pagar'!$M:$M,'Fluxo de Caixa'!$BG$6,'Ctas Pagar'!$C:$C,'Fluxo de Caixa'!$A128)</f>
        <v>0</v>
      </c>
      <c r="BH128" s="61">
        <f>SUMIFS('Ctas Pagar'!$G:$G,'Ctas Pagar'!$J:$J,'Fluxo de Caixa'!$BH$6,'Ctas Pagar'!$C:$C,'Fluxo de Caixa'!$A128)</f>
        <v>0</v>
      </c>
      <c r="BI128" s="61">
        <f>SUMIFS('Ctas Pagar'!$G:$G,'Ctas Pagar'!$M:$M,'Fluxo de Caixa'!$BI$6,'Ctas Pagar'!$C:$C,'Fluxo de Caixa'!$A128)</f>
        <v>0</v>
      </c>
      <c r="BJ128" s="61">
        <f>SUMIFS('Ctas Pagar'!$G:$G,'Ctas Pagar'!$J:$J,'Fluxo de Caixa'!$BJ$6,'Ctas Pagar'!$C:$C,'Fluxo de Caixa'!$A128)</f>
        <v>0</v>
      </c>
      <c r="BK128" s="61">
        <f>SUMIFS('Ctas Pagar'!$G:$G,'Ctas Pagar'!$M:$M,'Fluxo de Caixa'!$BK$6,'Ctas Pagar'!$C:$C,'Fluxo de Caixa'!$A128)</f>
        <v>0</v>
      </c>
      <c r="BL128" s="61">
        <f>SUMIFS('Ctas Pagar'!$G:$G,'Ctas Pagar'!$J:$J,'Fluxo de Caixa'!$BL$6,'Ctas Pagar'!$C:$C,'Fluxo de Caixa'!$A128)</f>
        <v>0</v>
      </c>
      <c r="BM128" s="61">
        <f>SUMIFS('Ctas Pagar'!$G:$G,'Ctas Pagar'!$M:$M,'Fluxo de Caixa'!$BM$6,'Ctas Pagar'!$C:$C,'Fluxo de Caixa'!$A128)</f>
        <v>0</v>
      </c>
      <c r="BN128" s="71"/>
      <c r="BO128" s="71"/>
      <c r="BP128" s="71"/>
      <c r="BQ128" s="71"/>
      <c r="BR128" s="71"/>
    </row>
    <row r="129" spans="1:70">
      <c r="A129" s="6" t="str">
        <f>'Plano de Contas'!A144</f>
        <v>7.2.4 Parcelamento de Impostos</v>
      </c>
      <c r="B129" s="60">
        <f>SUMIFS('Ctas Pagar'!$G:$G,'Ctas Pagar'!$J:$J,'Fluxo de Caixa'!$B$6,'Ctas Pagar'!$C:$C,'Fluxo de Caixa'!$A129)</f>
        <v>1000</v>
      </c>
      <c r="C129" s="61">
        <f>SUMIFS('Ctas Pagar'!$G:$G,'Ctas Pagar'!$M:$M,'Fluxo de Caixa'!$C$6,'Ctas Pagar'!$C:$C,'Fluxo de Caixa'!$A129)</f>
        <v>1000</v>
      </c>
      <c r="D129" s="61">
        <f>SUMIFS('Ctas Pagar'!$G:$G,'Ctas Pagar'!$J:$J,'Fluxo de Caixa'!$D$6,'Ctas Pagar'!$C:$C,'Fluxo de Caixa'!$A129)</f>
        <v>0</v>
      </c>
      <c r="E129" s="61">
        <f>SUMIFS('Ctas Pagar'!$G:$G,'Ctas Pagar'!$M:$M,'Fluxo de Caixa'!$E$6,'Ctas Pagar'!$C:$C,'Fluxo de Caixa'!$A129)</f>
        <v>0</v>
      </c>
      <c r="F129" s="61">
        <f>SUMIFS('Ctas Pagar'!$G:$G,'Ctas Pagar'!$J:$J,'Fluxo de Caixa'!$F$6,'Ctas Pagar'!$C:$C,'Fluxo de Caixa'!$A129)</f>
        <v>0</v>
      </c>
      <c r="G129" s="61">
        <f>SUMIFS('Ctas Pagar'!$G:$G,'Ctas Pagar'!$M:$M,'Fluxo de Caixa'!$G$6,'Ctas Pagar'!$C:$C,'Fluxo de Caixa'!$A129)</f>
        <v>0</v>
      </c>
      <c r="H129" s="61">
        <f>SUMIFS('Ctas Pagar'!$G:$G,'Ctas Pagar'!$J:$J,'Fluxo de Caixa'!$H$6,'Ctas Pagar'!$C:$C,'Fluxo de Caixa'!$A129)</f>
        <v>0</v>
      </c>
      <c r="I129" s="61">
        <f>SUMIFS('Ctas Pagar'!$G:$G,'Ctas Pagar'!$M:$M,'Fluxo de Caixa'!$I$6,'Ctas Pagar'!$C:$C,'Fluxo de Caixa'!$A129)</f>
        <v>0</v>
      </c>
      <c r="J129" s="61">
        <f>SUMIFS('Ctas Pagar'!$G:$G,'Ctas Pagar'!$J:$J,'Fluxo de Caixa'!$J$6,'Ctas Pagar'!$C:$C,'Fluxo de Caixa'!$A129)</f>
        <v>0</v>
      </c>
      <c r="K129" s="61">
        <f>SUMIFS('Ctas Pagar'!$G:$G,'Ctas Pagar'!$M:$M,'Fluxo de Caixa'!$K$6,'Ctas Pagar'!$C:$C,'Fluxo de Caixa'!$A129)</f>
        <v>0</v>
      </c>
      <c r="L129" s="61">
        <f>SUMIFS('Ctas Pagar'!$G:$G,'Ctas Pagar'!$J:$J,'Fluxo de Caixa'!$L$6,'Ctas Pagar'!$C:$C,'Fluxo de Caixa'!$A129)</f>
        <v>0</v>
      </c>
      <c r="M129" s="61">
        <f>SUMIFS('Ctas Pagar'!$G:$G,'Ctas Pagar'!$M:$M,'Fluxo de Caixa'!$M$6,'Ctas Pagar'!$C:$C,'Fluxo de Caixa'!$A129)</f>
        <v>0</v>
      </c>
      <c r="N129" s="61">
        <f>SUMIFS('Ctas Pagar'!$G:$G,'Ctas Pagar'!$J:$J,'Fluxo de Caixa'!$N$6,'Ctas Pagar'!$C:$C,'Fluxo de Caixa'!$A129)</f>
        <v>0</v>
      </c>
      <c r="O129" s="61">
        <f>SUMIFS('Ctas Pagar'!$G:$G,'Ctas Pagar'!$M:$M,'Fluxo de Caixa'!$O$6,'Ctas Pagar'!$C:$C,'Fluxo de Caixa'!$A129)</f>
        <v>0</v>
      </c>
      <c r="P129" s="61">
        <f>SUMIFS('Ctas Pagar'!$G:$G,'Ctas Pagar'!$J:$J,'Fluxo de Caixa'!$P$6,'Ctas Pagar'!$C:$C,'Fluxo de Caixa'!$A129)</f>
        <v>0</v>
      </c>
      <c r="Q129" s="61">
        <f>SUMIFS('Ctas Pagar'!$G:$G,'Ctas Pagar'!$M:$M,'Fluxo de Caixa'!$Q$6,'Ctas Pagar'!$C:$C,'Fluxo de Caixa'!$A129)</f>
        <v>0</v>
      </c>
      <c r="R129" s="61">
        <f>SUMIFS('Ctas Pagar'!$G:$G,'Ctas Pagar'!$J:$J,'Fluxo de Caixa'!$R$6,'Ctas Pagar'!$C:$C,'Fluxo de Caixa'!$A129)</f>
        <v>0</v>
      </c>
      <c r="S129" s="61">
        <f>SUMIFS('Ctas Pagar'!$G:$G,'Ctas Pagar'!$M:$M,'Fluxo de Caixa'!$S$6,'Ctas Pagar'!$C:$C,'Fluxo de Caixa'!$A129)</f>
        <v>0</v>
      </c>
      <c r="T129" s="61">
        <f>SUMIFS('Ctas Pagar'!$G:$G,'Ctas Pagar'!$J:$J,'Fluxo de Caixa'!$T$6,'Ctas Pagar'!$C:$C,'Fluxo de Caixa'!$A129)</f>
        <v>0</v>
      </c>
      <c r="U129" s="61">
        <f>SUMIFS('Ctas Pagar'!$G:$G,'Ctas Pagar'!$M:$M,'Fluxo de Caixa'!$U$6,'Ctas Pagar'!$C:$C,'Fluxo de Caixa'!$A129)</f>
        <v>0</v>
      </c>
      <c r="V129" s="61">
        <f>SUMIFS('Ctas Pagar'!$G:$G,'Ctas Pagar'!$J:$J,'Fluxo de Caixa'!$V$6,'Ctas Pagar'!$C:$C,'Fluxo de Caixa'!$A129)</f>
        <v>0</v>
      </c>
      <c r="W129" s="61">
        <f>SUMIFS('Ctas Pagar'!$G:$G,'Ctas Pagar'!$M:$M,'Fluxo de Caixa'!$W$6,'Ctas Pagar'!$C:$C,'Fluxo de Caixa'!$A129)</f>
        <v>0</v>
      </c>
      <c r="X129" s="61">
        <f>SUMIFS('Ctas Pagar'!$G:$G,'Ctas Pagar'!$J:$J,'Fluxo de Caixa'!$X$6,'Ctas Pagar'!$C:$C,'Fluxo de Caixa'!$A129)</f>
        <v>0</v>
      </c>
      <c r="Y129" s="61">
        <f>SUMIFS('Ctas Pagar'!$G:$G,'Ctas Pagar'!$M:$M,'Fluxo de Caixa'!$Y$6,'Ctas Pagar'!$C:$C,'Fluxo de Caixa'!$A129)</f>
        <v>0</v>
      </c>
      <c r="Z129" s="61">
        <f>SUMIFS('Ctas Pagar'!$G:$G,'Ctas Pagar'!$J:$J,'Fluxo de Caixa'!$Z$6,'Ctas Pagar'!$C:$C,'Fluxo de Caixa'!$A129)</f>
        <v>0</v>
      </c>
      <c r="AA129" s="61">
        <f>SUMIFS('Ctas Pagar'!$G:$G,'Ctas Pagar'!$M:$M,'Fluxo de Caixa'!$AA$6,'Ctas Pagar'!$C:$C,'Fluxo de Caixa'!$A129)</f>
        <v>0</v>
      </c>
      <c r="AB129" s="61">
        <f>SUMIFS('Ctas Pagar'!$G:$G,'Ctas Pagar'!$J:$J,'Fluxo de Caixa'!$AB$6,'Ctas Pagar'!$C:$C,'Fluxo de Caixa'!$A129)</f>
        <v>0</v>
      </c>
      <c r="AC129" s="61">
        <f>SUMIFS('Ctas Pagar'!$G:$G,'Ctas Pagar'!$M:$M,'Fluxo de Caixa'!$AC$6,'Ctas Pagar'!$C:$C,'Fluxo de Caixa'!$A129)</f>
        <v>0</v>
      </c>
      <c r="AD129" s="61">
        <f>SUMIFS('Ctas Pagar'!$G:$G,'Ctas Pagar'!$J:$J,'Fluxo de Caixa'!$AD$6,'Ctas Pagar'!$C:$C,'Fluxo de Caixa'!$A129)</f>
        <v>0</v>
      </c>
      <c r="AE129" s="61">
        <f>SUMIFS('Ctas Pagar'!$G:$G,'Ctas Pagar'!$M:$M,'Fluxo de Caixa'!$AE$6,'Ctas Pagar'!$C:$C,'Fluxo de Caixa'!$A129)</f>
        <v>0</v>
      </c>
      <c r="AF129" s="61">
        <f>SUMIFS('Ctas Pagar'!$G:$G,'Ctas Pagar'!$J:$J,'Fluxo de Caixa'!$AF$6,'Ctas Pagar'!$C:$C,'Fluxo de Caixa'!$A129)</f>
        <v>0</v>
      </c>
      <c r="AG129" s="61">
        <f>SUMIFS('Ctas Pagar'!$G:$G,'Ctas Pagar'!$M:$M,'Fluxo de Caixa'!$AG$6,'Ctas Pagar'!$C:$C,'Fluxo de Caixa'!$A129)</f>
        <v>0</v>
      </c>
      <c r="AH129" s="61">
        <f>SUMIFS('Ctas Pagar'!$G:$G,'Ctas Pagar'!$J:$J,'Fluxo de Caixa'!$AH$6,'Ctas Pagar'!$C:$C,'Fluxo de Caixa'!$A129)</f>
        <v>0</v>
      </c>
      <c r="AI129" s="61">
        <f>SUMIFS('Ctas Pagar'!$G:$G,'Ctas Pagar'!$M:$M,'Fluxo de Caixa'!$AI$6,'Ctas Pagar'!$C:$C,'Fluxo de Caixa'!$A129)</f>
        <v>0</v>
      </c>
      <c r="AJ129" s="61">
        <f>SUMIFS('Ctas Pagar'!$G:$G,'Ctas Pagar'!$J:$J,'Fluxo de Caixa'!$AJ$6,'Ctas Pagar'!$C:$C,'Fluxo de Caixa'!$A129)</f>
        <v>0</v>
      </c>
      <c r="AK129" s="61">
        <f>SUMIFS('Ctas Pagar'!$G:$G,'Ctas Pagar'!$M:$M,'Fluxo de Caixa'!$AK$6,'Ctas Pagar'!$C:$C,'Fluxo de Caixa'!$A129)</f>
        <v>0</v>
      </c>
      <c r="AL129" s="61">
        <f>SUMIFS('Ctas Pagar'!$G:$G,'Ctas Pagar'!$J:$J,'Fluxo de Caixa'!$AL$6,'Ctas Pagar'!$C:$C,'Fluxo de Caixa'!$A129)</f>
        <v>0</v>
      </c>
      <c r="AM129" s="61">
        <f>SUMIFS('Ctas Pagar'!$G:$G,'Ctas Pagar'!$M:$M,'Fluxo de Caixa'!$AM$6,'Ctas Pagar'!$C:$C,'Fluxo de Caixa'!$A129)</f>
        <v>0</v>
      </c>
      <c r="AN129" s="61">
        <f>SUMIFS('Ctas Pagar'!$G:$G,'Ctas Pagar'!$J:$J,'Fluxo de Caixa'!$AN$6,'Ctas Pagar'!$C:$C,'Fluxo de Caixa'!$A129)</f>
        <v>0</v>
      </c>
      <c r="AO129" s="61">
        <f>SUMIFS('Ctas Pagar'!$G:$G,'Ctas Pagar'!$M:$M,'Fluxo de Caixa'!$AO$6,'Ctas Pagar'!$C:$C,'Fluxo de Caixa'!$A129)</f>
        <v>0</v>
      </c>
      <c r="AP129" s="61">
        <f>SUMIFS('Ctas Pagar'!$G:$G,'Ctas Pagar'!$J:$J,'Fluxo de Caixa'!$AP$6,'Ctas Pagar'!$C:$C,'Fluxo de Caixa'!$A129)</f>
        <v>0</v>
      </c>
      <c r="AQ129" s="61">
        <f>SUMIFS('Ctas Pagar'!$G:$G,'Ctas Pagar'!$M:$M,'Fluxo de Caixa'!$AQ$6,'Ctas Pagar'!$C:$C,'Fluxo de Caixa'!$A129)</f>
        <v>0</v>
      </c>
      <c r="AR129" s="61">
        <f>SUMIFS('Ctas Pagar'!$G:$G,'Ctas Pagar'!$J:$J,'Fluxo de Caixa'!$AR$6,'Ctas Pagar'!$C:$C,'Fluxo de Caixa'!$A129)</f>
        <v>0</v>
      </c>
      <c r="AS129" s="61">
        <f>SUMIFS('Ctas Pagar'!$G:$G,'Ctas Pagar'!$M:$M,'Fluxo de Caixa'!$AS$6,'Ctas Pagar'!$C:$C,'Fluxo de Caixa'!$A129)</f>
        <v>0</v>
      </c>
      <c r="AT129" s="61">
        <f>SUMIFS('Ctas Pagar'!$G:$G,'Ctas Pagar'!$J:$J,'Fluxo de Caixa'!$AT$6,'Ctas Pagar'!$C:$C,'Fluxo de Caixa'!$A129)</f>
        <v>0</v>
      </c>
      <c r="AU129" s="61">
        <f>SUMIFS('Ctas Pagar'!$G:$G,'Ctas Pagar'!$M:$M,'Fluxo de Caixa'!$AU$6,'Ctas Pagar'!$C:$C,'Fluxo de Caixa'!$A129)</f>
        <v>0</v>
      </c>
      <c r="AV129" s="61">
        <f>SUMIFS('Ctas Pagar'!$G:$G,'Ctas Pagar'!$J:$J,'Fluxo de Caixa'!$AV$6,'Ctas Pagar'!$C:$C,'Fluxo de Caixa'!$A129)</f>
        <v>0</v>
      </c>
      <c r="AW129" s="61">
        <f>SUMIFS('Ctas Pagar'!$G:$G,'Ctas Pagar'!$M:$M,'Fluxo de Caixa'!$AW$6,'Ctas Pagar'!$C:$C,'Fluxo de Caixa'!$A129)</f>
        <v>0</v>
      </c>
      <c r="AX129" s="61">
        <f>SUMIFS('Ctas Pagar'!$G:$G,'Ctas Pagar'!$J:$J,'Fluxo de Caixa'!$AX$6,'Ctas Pagar'!$C:$C,'Fluxo de Caixa'!$A129)</f>
        <v>0</v>
      </c>
      <c r="AY129" s="61">
        <f>SUMIFS('Ctas Pagar'!$G:$G,'Ctas Pagar'!$M:$M,'Fluxo de Caixa'!$AY$6,'Ctas Pagar'!$C:$C,'Fluxo de Caixa'!$A129)</f>
        <v>0</v>
      </c>
      <c r="AZ129" s="61">
        <f>SUMIFS('Ctas Pagar'!$G:$G,'Ctas Pagar'!$J:$J,'Fluxo de Caixa'!$AZ$6,'Ctas Pagar'!$C:$C,'Fluxo de Caixa'!$A129)</f>
        <v>0</v>
      </c>
      <c r="BA129" s="61">
        <f>SUMIFS('Ctas Pagar'!$G:$G,'Ctas Pagar'!$M:$M,'Fluxo de Caixa'!$BA$6,'Ctas Pagar'!$C:$C,'Fluxo de Caixa'!$A129)</f>
        <v>0</v>
      </c>
      <c r="BB129" s="61">
        <f>SUMIFS('Ctas Pagar'!$G:$G,'Ctas Pagar'!$J:$J,'Fluxo de Caixa'!$BB$6,'Ctas Pagar'!$C:$C,'Fluxo de Caixa'!$A129)</f>
        <v>0</v>
      </c>
      <c r="BC129" s="61">
        <f>SUMIFS('Ctas Pagar'!$G:$G,'Ctas Pagar'!$M:$M,'Fluxo de Caixa'!$BC$6,'Ctas Pagar'!$C:$C,'Fluxo de Caixa'!$A129)</f>
        <v>0</v>
      </c>
      <c r="BD129" s="61">
        <f>SUMIFS('Ctas Pagar'!$G:$G,'Ctas Pagar'!$J:$J,'Fluxo de Caixa'!$BD$6,'Ctas Pagar'!$C:$C,'Fluxo de Caixa'!$A129)</f>
        <v>0</v>
      </c>
      <c r="BE129" s="61">
        <f>SUMIFS('Ctas Pagar'!$G:$G,'Ctas Pagar'!$M:$M,'Fluxo de Caixa'!$BE$6,'Ctas Pagar'!$C:$C,'Fluxo de Caixa'!$A129)</f>
        <v>0</v>
      </c>
      <c r="BF129" s="61">
        <f>SUMIFS('Ctas Pagar'!$G:$G,'Ctas Pagar'!$J:$J,'Fluxo de Caixa'!$BF$6,'Ctas Pagar'!$C:$C,'Fluxo de Caixa'!$A129)</f>
        <v>0</v>
      </c>
      <c r="BG129" s="61">
        <f>SUMIFS('Ctas Pagar'!$G:$G,'Ctas Pagar'!$M:$M,'Fluxo de Caixa'!$BG$6,'Ctas Pagar'!$C:$C,'Fluxo de Caixa'!$A129)</f>
        <v>0</v>
      </c>
      <c r="BH129" s="61">
        <f>SUMIFS('Ctas Pagar'!$G:$G,'Ctas Pagar'!$J:$J,'Fluxo de Caixa'!$BH$6,'Ctas Pagar'!$C:$C,'Fluxo de Caixa'!$A129)</f>
        <v>0</v>
      </c>
      <c r="BI129" s="61">
        <f>SUMIFS('Ctas Pagar'!$G:$G,'Ctas Pagar'!$M:$M,'Fluxo de Caixa'!$BI$6,'Ctas Pagar'!$C:$C,'Fluxo de Caixa'!$A129)</f>
        <v>0</v>
      </c>
      <c r="BJ129" s="61">
        <f>SUMIFS('Ctas Pagar'!$G:$G,'Ctas Pagar'!$J:$J,'Fluxo de Caixa'!$BJ$6,'Ctas Pagar'!$C:$C,'Fluxo de Caixa'!$A129)</f>
        <v>0</v>
      </c>
      <c r="BK129" s="61">
        <f>SUMIFS('Ctas Pagar'!$G:$G,'Ctas Pagar'!$M:$M,'Fluxo de Caixa'!$BK$6,'Ctas Pagar'!$C:$C,'Fluxo de Caixa'!$A129)</f>
        <v>0</v>
      </c>
      <c r="BL129" s="61">
        <f>SUMIFS('Ctas Pagar'!$G:$G,'Ctas Pagar'!$J:$J,'Fluxo de Caixa'!$BL$6,'Ctas Pagar'!$C:$C,'Fluxo de Caixa'!$A129)</f>
        <v>0</v>
      </c>
      <c r="BM129" s="61">
        <f>SUMIFS('Ctas Pagar'!$G:$G,'Ctas Pagar'!$M:$M,'Fluxo de Caixa'!$BM$6,'Ctas Pagar'!$C:$C,'Fluxo de Caixa'!$A129)</f>
        <v>0</v>
      </c>
      <c r="BN129" s="71"/>
      <c r="BO129" s="71"/>
      <c r="BP129" s="71"/>
      <c r="BQ129" s="71"/>
      <c r="BR129" s="71"/>
    </row>
    <row r="130" spans="1:70">
      <c r="A130" s="6" t="str">
        <f>'Plano de Contas'!A145</f>
        <v>7.2.5 Distribuição de Lucros</v>
      </c>
      <c r="B130" s="60">
        <f>SUMIFS('Ctas Pagar'!$G:$G,'Ctas Pagar'!$J:$J,'Fluxo de Caixa'!$B$6,'Ctas Pagar'!$C:$C,'Fluxo de Caixa'!$A130)</f>
        <v>1000</v>
      </c>
      <c r="C130" s="61">
        <f>SUMIFS('Ctas Pagar'!$G:$G,'Ctas Pagar'!$M:$M,'Fluxo de Caixa'!$C$6,'Ctas Pagar'!$C:$C,'Fluxo de Caixa'!$A130)</f>
        <v>1000</v>
      </c>
      <c r="D130" s="61">
        <f>SUMIFS('Ctas Pagar'!$G:$G,'Ctas Pagar'!$J:$J,'Fluxo de Caixa'!$D$6,'Ctas Pagar'!$C:$C,'Fluxo de Caixa'!$A130)</f>
        <v>0</v>
      </c>
      <c r="E130" s="61">
        <f>SUMIFS('Ctas Pagar'!$G:$G,'Ctas Pagar'!$M:$M,'Fluxo de Caixa'!$E$6,'Ctas Pagar'!$C:$C,'Fluxo de Caixa'!$A130)</f>
        <v>0</v>
      </c>
      <c r="F130" s="61">
        <f>SUMIFS('Ctas Pagar'!$G:$G,'Ctas Pagar'!$J:$J,'Fluxo de Caixa'!$F$6,'Ctas Pagar'!$C:$C,'Fluxo de Caixa'!$A130)</f>
        <v>0</v>
      </c>
      <c r="G130" s="61">
        <f>SUMIFS('Ctas Pagar'!$G:$G,'Ctas Pagar'!$M:$M,'Fluxo de Caixa'!$G$6,'Ctas Pagar'!$C:$C,'Fluxo de Caixa'!$A130)</f>
        <v>0</v>
      </c>
      <c r="H130" s="61">
        <f>SUMIFS('Ctas Pagar'!$G:$G,'Ctas Pagar'!$J:$J,'Fluxo de Caixa'!$H$6,'Ctas Pagar'!$C:$C,'Fluxo de Caixa'!$A130)</f>
        <v>0</v>
      </c>
      <c r="I130" s="61">
        <f>SUMIFS('Ctas Pagar'!$G:$G,'Ctas Pagar'!$M:$M,'Fluxo de Caixa'!$I$6,'Ctas Pagar'!$C:$C,'Fluxo de Caixa'!$A130)</f>
        <v>0</v>
      </c>
      <c r="J130" s="61">
        <f>SUMIFS('Ctas Pagar'!$G:$G,'Ctas Pagar'!$J:$J,'Fluxo de Caixa'!$J$6,'Ctas Pagar'!$C:$C,'Fluxo de Caixa'!$A130)</f>
        <v>0</v>
      </c>
      <c r="K130" s="61">
        <f>SUMIFS('Ctas Pagar'!$G:$G,'Ctas Pagar'!$M:$M,'Fluxo de Caixa'!$K$6,'Ctas Pagar'!$C:$C,'Fluxo de Caixa'!$A130)</f>
        <v>0</v>
      </c>
      <c r="L130" s="61">
        <f>SUMIFS('Ctas Pagar'!$G:$G,'Ctas Pagar'!$J:$J,'Fluxo de Caixa'!$L$6,'Ctas Pagar'!$C:$C,'Fluxo de Caixa'!$A130)</f>
        <v>0</v>
      </c>
      <c r="M130" s="61">
        <f>SUMIFS('Ctas Pagar'!$G:$G,'Ctas Pagar'!$M:$M,'Fluxo de Caixa'!$M$6,'Ctas Pagar'!$C:$C,'Fluxo de Caixa'!$A130)</f>
        <v>0</v>
      </c>
      <c r="N130" s="61">
        <f>SUMIFS('Ctas Pagar'!$G:$G,'Ctas Pagar'!$J:$J,'Fluxo de Caixa'!$N$6,'Ctas Pagar'!$C:$C,'Fluxo de Caixa'!$A130)</f>
        <v>0</v>
      </c>
      <c r="O130" s="61">
        <f>SUMIFS('Ctas Pagar'!$G:$G,'Ctas Pagar'!$M:$M,'Fluxo de Caixa'!$O$6,'Ctas Pagar'!$C:$C,'Fluxo de Caixa'!$A130)</f>
        <v>0</v>
      </c>
      <c r="P130" s="61">
        <f>SUMIFS('Ctas Pagar'!$G:$G,'Ctas Pagar'!$J:$J,'Fluxo de Caixa'!$P$6,'Ctas Pagar'!$C:$C,'Fluxo de Caixa'!$A130)</f>
        <v>0</v>
      </c>
      <c r="Q130" s="61">
        <f>SUMIFS('Ctas Pagar'!$G:$G,'Ctas Pagar'!$M:$M,'Fluxo de Caixa'!$Q$6,'Ctas Pagar'!$C:$C,'Fluxo de Caixa'!$A130)</f>
        <v>0</v>
      </c>
      <c r="R130" s="61">
        <f>SUMIFS('Ctas Pagar'!$G:$G,'Ctas Pagar'!$J:$J,'Fluxo de Caixa'!$R$6,'Ctas Pagar'!$C:$C,'Fluxo de Caixa'!$A130)</f>
        <v>0</v>
      </c>
      <c r="S130" s="61">
        <f>SUMIFS('Ctas Pagar'!$G:$G,'Ctas Pagar'!$M:$M,'Fluxo de Caixa'!$S$6,'Ctas Pagar'!$C:$C,'Fluxo de Caixa'!$A130)</f>
        <v>0</v>
      </c>
      <c r="T130" s="61">
        <f>SUMIFS('Ctas Pagar'!$G:$G,'Ctas Pagar'!$J:$J,'Fluxo de Caixa'!$T$6,'Ctas Pagar'!$C:$C,'Fluxo de Caixa'!$A130)</f>
        <v>0</v>
      </c>
      <c r="U130" s="61">
        <f>SUMIFS('Ctas Pagar'!$G:$G,'Ctas Pagar'!$M:$M,'Fluxo de Caixa'!$U$6,'Ctas Pagar'!$C:$C,'Fluxo de Caixa'!$A130)</f>
        <v>0</v>
      </c>
      <c r="V130" s="61">
        <f>SUMIFS('Ctas Pagar'!$G:$G,'Ctas Pagar'!$J:$J,'Fluxo de Caixa'!$V$6,'Ctas Pagar'!$C:$C,'Fluxo de Caixa'!$A130)</f>
        <v>0</v>
      </c>
      <c r="W130" s="61">
        <f>SUMIFS('Ctas Pagar'!$G:$G,'Ctas Pagar'!$M:$M,'Fluxo de Caixa'!$W$6,'Ctas Pagar'!$C:$C,'Fluxo de Caixa'!$A130)</f>
        <v>0</v>
      </c>
      <c r="X130" s="61">
        <f>SUMIFS('Ctas Pagar'!$G:$G,'Ctas Pagar'!$J:$J,'Fluxo de Caixa'!$X$6,'Ctas Pagar'!$C:$C,'Fluxo de Caixa'!$A130)</f>
        <v>0</v>
      </c>
      <c r="Y130" s="61">
        <f>SUMIFS('Ctas Pagar'!$G:$G,'Ctas Pagar'!$M:$M,'Fluxo de Caixa'!$Y$6,'Ctas Pagar'!$C:$C,'Fluxo de Caixa'!$A130)</f>
        <v>0</v>
      </c>
      <c r="Z130" s="61">
        <f>SUMIFS('Ctas Pagar'!$G:$G,'Ctas Pagar'!$J:$J,'Fluxo de Caixa'!$Z$6,'Ctas Pagar'!$C:$C,'Fluxo de Caixa'!$A130)</f>
        <v>0</v>
      </c>
      <c r="AA130" s="61">
        <f>SUMIFS('Ctas Pagar'!$G:$G,'Ctas Pagar'!$M:$M,'Fluxo de Caixa'!$AA$6,'Ctas Pagar'!$C:$C,'Fluxo de Caixa'!$A130)</f>
        <v>0</v>
      </c>
      <c r="AB130" s="61">
        <f>SUMIFS('Ctas Pagar'!$G:$G,'Ctas Pagar'!$J:$J,'Fluxo de Caixa'!$AB$6,'Ctas Pagar'!$C:$C,'Fluxo de Caixa'!$A130)</f>
        <v>0</v>
      </c>
      <c r="AC130" s="61">
        <f>SUMIFS('Ctas Pagar'!$G:$G,'Ctas Pagar'!$M:$M,'Fluxo de Caixa'!$AC$6,'Ctas Pagar'!$C:$C,'Fluxo de Caixa'!$A130)</f>
        <v>0</v>
      </c>
      <c r="AD130" s="61">
        <f>SUMIFS('Ctas Pagar'!$G:$G,'Ctas Pagar'!$J:$J,'Fluxo de Caixa'!$AD$6,'Ctas Pagar'!$C:$C,'Fluxo de Caixa'!$A130)</f>
        <v>0</v>
      </c>
      <c r="AE130" s="61">
        <f>SUMIFS('Ctas Pagar'!$G:$G,'Ctas Pagar'!$M:$M,'Fluxo de Caixa'!$AE$6,'Ctas Pagar'!$C:$C,'Fluxo de Caixa'!$A130)</f>
        <v>0</v>
      </c>
      <c r="AF130" s="61">
        <f>SUMIFS('Ctas Pagar'!$G:$G,'Ctas Pagar'!$J:$J,'Fluxo de Caixa'!$AF$6,'Ctas Pagar'!$C:$C,'Fluxo de Caixa'!$A130)</f>
        <v>0</v>
      </c>
      <c r="AG130" s="61">
        <f>SUMIFS('Ctas Pagar'!$G:$G,'Ctas Pagar'!$M:$M,'Fluxo de Caixa'!$AG$6,'Ctas Pagar'!$C:$C,'Fluxo de Caixa'!$A130)</f>
        <v>0</v>
      </c>
      <c r="AH130" s="61">
        <f>SUMIFS('Ctas Pagar'!$G:$G,'Ctas Pagar'!$J:$J,'Fluxo de Caixa'!$AH$6,'Ctas Pagar'!$C:$C,'Fluxo de Caixa'!$A130)</f>
        <v>0</v>
      </c>
      <c r="AI130" s="61">
        <f>SUMIFS('Ctas Pagar'!$G:$G,'Ctas Pagar'!$M:$M,'Fluxo de Caixa'!$AI$6,'Ctas Pagar'!$C:$C,'Fluxo de Caixa'!$A130)</f>
        <v>0</v>
      </c>
      <c r="AJ130" s="61">
        <f>SUMIFS('Ctas Pagar'!$G:$G,'Ctas Pagar'!$J:$J,'Fluxo de Caixa'!$AJ$6,'Ctas Pagar'!$C:$C,'Fluxo de Caixa'!$A130)</f>
        <v>0</v>
      </c>
      <c r="AK130" s="61">
        <f>SUMIFS('Ctas Pagar'!$G:$G,'Ctas Pagar'!$M:$M,'Fluxo de Caixa'!$AK$6,'Ctas Pagar'!$C:$C,'Fluxo de Caixa'!$A130)</f>
        <v>0</v>
      </c>
      <c r="AL130" s="61">
        <f>SUMIFS('Ctas Pagar'!$G:$G,'Ctas Pagar'!$J:$J,'Fluxo de Caixa'!$AL$6,'Ctas Pagar'!$C:$C,'Fluxo de Caixa'!$A130)</f>
        <v>0</v>
      </c>
      <c r="AM130" s="61">
        <f>SUMIFS('Ctas Pagar'!$G:$G,'Ctas Pagar'!$M:$M,'Fluxo de Caixa'!$AM$6,'Ctas Pagar'!$C:$C,'Fluxo de Caixa'!$A130)</f>
        <v>0</v>
      </c>
      <c r="AN130" s="61">
        <f>SUMIFS('Ctas Pagar'!$G:$G,'Ctas Pagar'!$J:$J,'Fluxo de Caixa'!$AN$6,'Ctas Pagar'!$C:$C,'Fluxo de Caixa'!$A130)</f>
        <v>0</v>
      </c>
      <c r="AO130" s="61">
        <f>SUMIFS('Ctas Pagar'!$G:$G,'Ctas Pagar'!$M:$M,'Fluxo de Caixa'!$AO$6,'Ctas Pagar'!$C:$C,'Fluxo de Caixa'!$A130)</f>
        <v>0</v>
      </c>
      <c r="AP130" s="61">
        <f>SUMIFS('Ctas Pagar'!$G:$G,'Ctas Pagar'!$J:$J,'Fluxo de Caixa'!$AP$6,'Ctas Pagar'!$C:$C,'Fluxo de Caixa'!$A130)</f>
        <v>0</v>
      </c>
      <c r="AQ130" s="61">
        <f>SUMIFS('Ctas Pagar'!$G:$G,'Ctas Pagar'!$M:$M,'Fluxo de Caixa'!$AQ$6,'Ctas Pagar'!$C:$C,'Fluxo de Caixa'!$A130)</f>
        <v>0</v>
      </c>
      <c r="AR130" s="61">
        <f>SUMIFS('Ctas Pagar'!$G:$G,'Ctas Pagar'!$J:$J,'Fluxo de Caixa'!$AR$6,'Ctas Pagar'!$C:$C,'Fluxo de Caixa'!$A130)</f>
        <v>0</v>
      </c>
      <c r="AS130" s="61">
        <f>SUMIFS('Ctas Pagar'!$G:$G,'Ctas Pagar'!$M:$M,'Fluxo de Caixa'!$AS$6,'Ctas Pagar'!$C:$C,'Fluxo de Caixa'!$A130)</f>
        <v>0</v>
      </c>
      <c r="AT130" s="61">
        <f>SUMIFS('Ctas Pagar'!$G:$G,'Ctas Pagar'!$J:$J,'Fluxo de Caixa'!$AT$6,'Ctas Pagar'!$C:$C,'Fluxo de Caixa'!$A130)</f>
        <v>0</v>
      </c>
      <c r="AU130" s="61">
        <f>SUMIFS('Ctas Pagar'!$G:$G,'Ctas Pagar'!$M:$M,'Fluxo de Caixa'!$AU$6,'Ctas Pagar'!$C:$C,'Fluxo de Caixa'!$A130)</f>
        <v>0</v>
      </c>
      <c r="AV130" s="61">
        <f>SUMIFS('Ctas Pagar'!$G:$G,'Ctas Pagar'!$J:$J,'Fluxo de Caixa'!$AV$6,'Ctas Pagar'!$C:$C,'Fluxo de Caixa'!$A130)</f>
        <v>0</v>
      </c>
      <c r="AW130" s="61">
        <f>SUMIFS('Ctas Pagar'!$G:$G,'Ctas Pagar'!$M:$M,'Fluxo de Caixa'!$AW$6,'Ctas Pagar'!$C:$C,'Fluxo de Caixa'!$A130)</f>
        <v>0</v>
      </c>
      <c r="AX130" s="61">
        <f>SUMIFS('Ctas Pagar'!$G:$G,'Ctas Pagar'!$J:$J,'Fluxo de Caixa'!$AX$6,'Ctas Pagar'!$C:$C,'Fluxo de Caixa'!$A130)</f>
        <v>0</v>
      </c>
      <c r="AY130" s="61">
        <f>SUMIFS('Ctas Pagar'!$G:$G,'Ctas Pagar'!$M:$M,'Fluxo de Caixa'!$AY$6,'Ctas Pagar'!$C:$C,'Fluxo de Caixa'!$A130)</f>
        <v>0</v>
      </c>
      <c r="AZ130" s="61">
        <f>SUMIFS('Ctas Pagar'!$G:$G,'Ctas Pagar'!$J:$J,'Fluxo de Caixa'!$AZ$6,'Ctas Pagar'!$C:$C,'Fluxo de Caixa'!$A130)</f>
        <v>0</v>
      </c>
      <c r="BA130" s="61">
        <f>SUMIFS('Ctas Pagar'!$G:$G,'Ctas Pagar'!$M:$M,'Fluxo de Caixa'!$BA$6,'Ctas Pagar'!$C:$C,'Fluxo de Caixa'!$A130)</f>
        <v>0</v>
      </c>
      <c r="BB130" s="61">
        <f>SUMIFS('Ctas Pagar'!$G:$G,'Ctas Pagar'!$J:$J,'Fluxo de Caixa'!$BB$6,'Ctas Pagar'!$C:$C,'Fluxo de Caixa'!$A130)</f>
        <v>0</v>
      </c>
      <c r="BC130" s="61">
        <f>SUMIFS('Ctas Pagar'!$G:$G,'Ctas Pagar'!$M:$M,'Fluxo de Caixa'!$BC$6,'Ctas Pagar'!$C:$C,'Fluxo de Caixa'!$A130)</f>
        <v>0</v>
      </c>
      <c r="BD130" s="61">
        <f>SUMIFS('Ctas Pagar'!$G:$G,'Ctas Pagar'!$J:$J,'Fluxo de Caixa'!$BD$6,'Ctas Pagar'!$C:$C,'Fluxo de Caixa'!$A130)</f>
        <v>0</v>
      </c>
      <c r="BE130" s="61">
        <f>SUMIFS('Ctas Pagar'!$G:$G,'Ctas Pagar'!$M:$M,'Fluxo de Caixa'!$BE$6,'Ctas Pagar'!$C:$C,'Fluxo de Caixa'!$A130)</f>
        <v>0</v>
      </c>
      <c r="BF130" s="61">
        <f>SUMIFS('Ctas Pagar'!$G:$G,'Ctas Pagar'!$J:$J,'Fluxo de Caixa'!$BF$6,'Ctas Pagar'!$C:$C,'Fluxo de Caixa'!$A130)</f>
        <v>0</v>
      </c>
      <c r="BG130" s="61">
        <f>SUMIFS('Ctas Pagar'!$G:$G,'Ctas Pagar'!$M:$M,'Fluxo de Caixa'!$BG$6,'Ctas Pagar'!$C:$C,'Fluxo de Caixa'!$A130)</f>
        <v>0</v>
      </c>
      <c r="BH130" s="61">
        <f>SUMIFS('Ctas Pagar'!$G:$G,'Ctas Pagar'!$J:$J,'Fluxo de Caixa'!$BH$6,'Ctas Pagar'!$C:$C,'Fluxo de Caixa'!$A130)</f>
        <v>0</v>
      </c>
      <c r="BI130" s="61">
        <f>SUMIFS('Ctas Pagar'!$G:$G,'Ctas Pagar'!$M:$M,'Fluxo de Caixa'!$BI$6,'Ctas Pagar'!$C:$C,'Fluxo de Caixa'!$A130)</f>
        <v>0</v>
      </c>
      <c r="BJ130" s="61">
        <f>SUMIFS('Ctas Pagar'!$G:$G,'Ctas Pagar'!$J:$J,'Fluxo de Caixa'!$BJ$6,'Ctas Pagar'!$C:$C,'Fluxo de Caixa'!$A130)</f>
        <v>0</v>
      </c>
      <c r="BK130" s="61">
        <f>SUMIFS('Ctas Pagar'!$G:$G,'Ctas Pagar'!$M:$M,'Fluxo de Caixa'!$BK$6,'Ctas Pagar'!$C:$C,'Fluxo de Caixa'!$A130)</f>
        <v>0</v>
      </c>
      <c r="BL130" s="61">
        <f>SUMIFS('Ctas Pagar'!$G:$G,'Ctas Pagar'!$J:$J,'Fluxo de Caixa'!$BL$6,'Ctas Pagar'!$C:$C,'Fluxo de Caixa'!$A130)</f>
        <v>0</v>
      </c>
      <c r="BM130" s="61">
        <f>SUMIFS('Ctas Pagar'!$G:$G,'Ctas Pagar'!$M:$M,'Fluxo de Caixa'!$BM$6,'Ctas Pagar'!$C:$C,'Fluxo de Caixa'!$A130)</f>
        <v>0</v>
      </c>
      <c r="BN130" s="71"/>
      <c r="BO130" s="71"/>
      <c r="BP130" s="71"/>
      <c r="BQ130" s="71"/>
      <c r="BR130" s="71"/>
    </row>
    <row r="131" spans="1:70">
      <c r="A131" s="6" t="str">
        <f>'Plano de Contas'!A146</f>
        <v>7.2.6 Pgto Juros/Taxas/Impostos de Antecipação de Recebíveis</v>
      </c>
      <c r="B131" s="60">
        <f>SUMIFS('Ctas Pagar'!$G:$G,'Ctas Pagar'!$J:$J,'Fluxo de Caixa'!$B$6,'Ctas Pagar'!$C:$C,'Fluxo de Caixa'!$A131)</f>
        <v>0</v>
      </c>
      <c r="C131" s="61">
        <f>SUMIFS('Ctas Pagar'!$G:$G,'Ctas Pagar'!$M:$M,'Fluxo de Caixa'!$C$6,'Ctas Pagar'!$C:$C,'Fluxo de Caixa'!$A131)</f>
        <v>0</v>
      </c>
      <c r="D131" s="61">
        <f>SUMIFS('Ctas Pagar'!$G:$G,'Ctas Pagar'!$J:$J,'Fluxo de Caixa'!$D$6,'Ctas Pagar'!$C:$C,'Fluxo de Caixa'!$A131)</f>
        <v>0</v>
      </c>
      <c r="E131" s="61">
        <f>SUMIFS('Ctas Pagar'!$G:$G,'Ctas Pagar'!$M:$M,'Fluxo de Caixa'!$E$6,'Ctas Pagar'!$C:$C,'Fluxo de Caixa'!$A131)</f>
        <v>0</v>
      </c>
      <c r="F131" s="61">
        <f>SUMIFS('Ctas Pagar'!$G:$G,'Ctas Pagar'!$J:$J,'Fluxo de Caixa'!$F$6,'Ctas Pagar'!$C:$C,'Fluxo de Caixa'!$A131)</f>
        <v>0</v>
      </c>
      <c r="G131" s="61">
        <f>SUMIFS('Ctas Pagar'!$G:$G,'Ctas Pagar'!$M:$M,'Fluxo de Caixa'!$G$6,'Ctas Pagar'!$C:$C,'Fluxo de Caixa'!$A131)</f>
        <v>0</v>
      </c>
      <c r="H131" s="61">
        <f>SUMIFS('Ctas Pagar'!$G:$G,'Ctas Pagar'!$J:$J,'Fluxo de Caixa'!$H$6,'Ctas Pagar'!$C:$C,'Fluxo de Caixa'!$A131)</f>
        <v>0</v>
      </c>
      <c r="I131" s="61">
        <f>SUMIFS('Ctas Pagar'!$G:$G,'Ctas Pagar'!$M:$M,'Fluxo de Caixa'!$I$6,'Ctas Pagar'!$C:$C,'Fluxo de Caixa'!$A131)</f>
        <v>0</v>
      </c>
      <c r="J131" s="61">
        <f>SUMIFS('Ctas Pagar'!$G:$G,'Ctas Pagar'!$J:$J,'Fluxo de Caixa'!$J$6,'Ctas Pagar'!$C:$C,'Fluxo de Caixa'!$A131)</f>
        <v>0</v>
      </c>
      <c r="K131" s="61">
        <f>SUMIFS('Ctas Pagar'!$G:$G,'Ctas Pagar'!$M:$M,'Fluxo de Caixa'!$K$6,'Ctas Pagar'!$C:$C,'Fluxo de Caixa'!$A131)</f>
        <v>0</v>
      </c>
      <c r="L131" s="61">
        <f>SUMIFS('Ctas Pagar'!$G:$G,'Ctas Pagar'!$J:$J,'Fluxo de Caixa'!$L$6,'Ctas Pagar'!$C:$C,'Fluxo de Caixa'!$A131)</f>
        <v>0</v>
      </c>
      <c r="M131" s="61">
        <f>SUMIFS('Ctas Pagar'!$G:$G,'Ctas Pagar'!$M:$M,'Fluxo de Caixa'!$M$6,'Ctas Pagar'!$C:$C,'Fluxo de Caixa'!$A131)</f>
        <v>0</v>
      </c>
      <c r="N131" s="61">
        <f>SUMIFS('Ctas Pagar'!$G:$G,'Ctas Pagar'!$J:$J,'Fluxo de Caixa'!$N$6,'Ctas Pagar'!$C:$C,'Fluxo de Caixa'!$A131)</f>
        <v>0</v>
      </c>
      <c r="O131" s="61">
        <f>SUMIFS('Ctas Pagar'!$G:$G,'Ctas Pagar'!$M:$M,'Fluxo de Caixa'!$O$6,'Ctas Pagar'!$C:$C,'Fluxo de Caixa'!$A131)</f>
        <v>0</v>
      </c>
      <c r="P131" s="61">
        <f>SUMIFS('Ctas Pagar'!$G:$G,'Ctas Pagar'!$J:$J,'Fluxo de Caixa'!$P$6,'Ctas Pagar'!$C:$C,'Fluxo de Caixa'!$A131)</f>
        <v>0</v>
      </c>
      <c r="Q131" s="61">
        <f>SUMIFS('Ctas Pagar'!$G:$G,'Ctas Pagar'!$M:$M,'Fluxo de Caixa'!$Q$6,'Ctas Pagar'!$C:$C,'Fluxo de Caixa'!$A131)</f>
        <v>0</v>
      </c>
      <c r="R131" s="61">
        <f>SUMIFS('Ctas Pagar'!$G:$G,'Ctas Pagar'!$J:$J,'Fluxo de Caixa'!$R$6,'Ctas Pagar'!$C:$C,'Fluxo de Caixa'!$A131)</f>
        <v>0</v>
      </c>
      <c r="S131" s="61">
        <f>SUMIFS('Ctas Pagar'!$G:$G,'Ctas Pagar'!$M:$M,'Fluxo de Caixa'!$S$6,'Ctas Pagar'!$C:$C,'Fluxo de Caixa'!$A131)</f>
        <v>0</v>
      </c>
      <c r="T131" s="61">
        <f>SUMIFS('Ctas Pagar'!$G:$G,'Ctas Pagar'!$J:$J,'Fluxo de Caixa'!$T$6,'Ctas Pagar'!$C:$C,'Fluxo de Caixa'!$A131)</f>
        <v>0</v>
      </c>
      <c r="U131" s="61">
        <f>SUMIFS('Ctas Pagar'!$G:$G,'Ctas Pagar'!$M:$M,'Fluxo de Caixa'!$U$6,'Ctas Pagar'!$C:$C,'Fluxo de Caixa'!$A131)</f>
        <v>0</v>
      </c>
      <c r="V131" s="61">
        <f>SUMIFS('Ctas Pagar'!$G:$G,'Ctas Pagar'!$J:$J,'Fluxo de Caixa'!$V$6,'Ctas Pagar'!$C:$C,'Fluxo de Caixa'!$A131)</f>
        <v>0</v>
      </c>
      <c r="W131" s="61">
        <f>SUMIFS('Ctas Pagar'!$G:$G,'Ctas Pagar'!$M:$M,'Fluxo de Caixa'!$W$6,'Ctas Pagar'!$C:$C,'Fluxo de Caixa'!$A131)</f>
        <v>0</v>
      </c>
      <c r="X131" s="61">
        <f>SUMIFS('Ctas Pagar'!$G:$G,'Ctas Pagar'!$J:$J,'Fluxo de Caixa'!$X$6,'Ctas Pagar'!$C:$C,'Fluxo de Caixa'!$A131)</f>
        <v>0</v>
      </c>
      <c r="Y131" s="61">
        <f>SUMIFS('Ctas Pagar'!$G:$G,'Ctas Pagar'!$M:$M,'Fluxo de Caixa'!$Y$6,'Ctas Pagar'!$C:$C,'Fluxo de Caixa'!$A131)</f>
        <v>0</v>
      </c>
      <c r="Z131" s="61">
        <f>SUMIFS('Ctas Pagar'!$G:$G,'Ctas Pagar'!$J:$J,'Fluxo de Caixa'!$Z$6,'Ctas Pagar'!$C:$C,'Fluxo de Caixa'!$A131)</f>
        <v>0</v>
      </c>
      <c r="AA131" s="61">
        <f>SUMIFS('Ctas Pagar'!$G:$G,'Ctas Pagar'!$M:$M,'Fluxo de Caixa'!$AA$6,'Ctas Pagar'!$C:$C,'Fluxo de Caixa'!$A131)</f>
        <v>0</v>
      </c>
      <c r="AB131" s="61">
        <f>SUMIFS('Ctas Pagar'!$G:$G,'Ctas Pagar'!$J:$J,'Fluxo de Caixa'!$AB$6,'Ctas Pagar'!$C:$C,'Fluxo de Caixa'!$A131)</f>
        <v>0</v>
      </c>
      <c r="AC131" s="61">
        <f>SUMIFS('Ctas Pagar'!$G:$G,'Ctas Pagar'!$M:$M,'Fluxo de Caixa'!$AC$6,'Ctas Pagar'!$C:$C,'Fluxo de Caixa'!$A131)</f>
        <v>0</v>
      </c>
      <c r="AD131" s="61">
        <f>SUMIFS('Ctas Pagar'!$G:$G,'Ctas Pagar'!$J:$J,'Fluxo de Caixa'!$AD$6,'Ctas Pagar'!$C:$C,'Fluxo de Caixa'!$A131)</f>
        <v>0</v>
      </c>
      <c r="AE131" s="61">
        <f>SUMIFS('Ctas Pagar'!$G:$G,'Ctas Pagar'!$M:$M,'Fluxo de Caixa'!$AE$6,'Ctas Pagar'!$C:$C,'Fluxo de Caixa'!$A131)</f>
        <v>0</v>
      </c>
      <c r="AF131" s="61">
        <f>SUMIFS('Ctas Pagar'!$G:$G,'Ctas Pagar'!$J:$J,'Fluxo de Caixa'!$AF$6,'Ctas Pagar'!$C:$C,'Fluxo de Caixa'!$A131)</f>
        <v>0</v>
      </c>
      <c r="AG131" s="61">
        <f>SUMIFS('Ctas Pagar'!$G:$G,'Ctas Pagar'!$M:$M,'Fluxo de Caixa'!$AG$6,'Ctas Pagar'!$C:$C,'Fluxo de Caixa'!$A131)</f>
        <v>0</v>
      </c>
      <c r="AH131" s="61">
        <f>SUMIFS('Ctas Pagar'!$G:$G,'Ctas Pagar'!$J:$J,'Fluxo de Caixa'!$AH$6,'Ctas Pagar'!$C:$C,'Fluxo de Caixa'!$A131)</f>
        <v>0</v>
      </c>
      <c r="AI131" s="61">
        <f>SUMIFS('Ctas Pagar'!$G:$G,'Ctas Pagar'!$M:$M,'Fluxo de Caixa'!$AI$6,'Ctas Pagar'!$C:$C,'Fluxo de Caixa'!$A131)</f>
        <v>0</v>
      </c>
      <c r="AJ131" s="61">
        <f>SUMIFS('Ctas Pagar'!$G:$G,'Ctas Pagar'!$J:$J,'Fluxo de Caixa'!$AJ$6,'Ctas Pagar'!$C:$C,'Fluxo de Caixa'!$A131)</f>
        <v>0</v>
      </c>
      <c r="AK131" s="61">
        <f>SUMIFS('Ctas Pagar'!$G:$G,'Ctas Pagar'!$M:$M,'Fluxo de Caixa'!$AK$6,'Ctas Pagar'!$C:$C,'Fluxo de Caixa'!$A131)</f>
        <v>0</v>
      </c>
      <c r="AL131" s="61">
        <f>SUMIFS('Ctas Pagar'!$G:$G,'Ctas Pagar'!$J:$J,'Fluxo de Caixa'!$AL$6,'Ctas Pagar'!$C:$C,'Fluxo de Caixa'!$A131)</f>
        <v>0</v>
      </c>
      <c r="AM131" s="61">
        <f>SUMIFS('Ctas Pagar'!$G:$G,'Ctas Pagar'!$M:$M,'Fluxo de Caixa'!$AM$6,'Ctas Pagar'!$C:$C,'Fluxo de Caixa'!$A131)</f>
        <v>0</v>
      </c>
      <c r="AN131" s="61">
        <f>SUMIFS('Ctas Pagar'!$G:$G,'Ctas Pagar'!$J:$J,'Fluxo de Caixa'!$AN$6,'Ctas Pagar'!$C:$C,'Fluxo de Caixa'!$A131)</f>
        <v>0</v>
      </c>
      <c r="AO131" s="61">
        <f>SUMIFS('Ctas Pagar'!$G:$G,'Ctas Pagar'!$M:$M,'Fluxo de Caixa'!$AO$6,'Ctas Pagar'!$C:$C,'Fluxo de Caixa'!$A131)</f>
        <v>0</v>
      </c>
      <c r="AP131" s="61">
        <f>SUMIFS('Ctas Pagar'!$G:$G,'Ctas Pagar'!$J:$J,'Fluxo de Caixa'!$AP$6,'Ctas Pagar'!$C:$C,'Fluxo de Caixa'!$A131)</f>
        <v>0</v>
      </c>
      <c r="AQ131" s="61">
        <f>SUMIFS('Ctas Pagar'!$G:$G,'Ctas Pagar'!$M:$M,'Fluxo de Caixa'!$AQ$6,'Ctas Pagar'!$C:$C,'Fluxo de Caixa'!$A131)</f>
        <v>0</v>
      </c>
      <c r="AR131" s="61">
        <f>SUMIFS('Ctas Pagar'!$G:$G,'Ctas Pagar'!$J:$J,'Fluxo de Caixa'!$AR$6,'Ctas Pagar'!$C:$C,'Fluxo de Caixa'!$A131)</f>
        <v>0</v>
      </c>
      <c r="AS131" s="61">
        <f>SUMIFS('Ctas Pagar'!$G:$G,'Ctas Pagar'!$M:$M,'Fluxo de Caixa'!$AS$6,'Ctas Pagar'!$C:$C,'Fluxo de Caixa'!$A131)</f>
        <v>0</v>
      </c>
      <c r="AT131" s="61">
        <f>SUMIFS('Ctas Pagar'!$G:$G,'Ctas Pagar'!$J:$J,'Fluxo de Caixa'!$AT$6,'Ctas Pagar'!$C:$C,'Fluxo de Caixa'!$A131)</f>
        <v>0</v>
      </c>
      <c r="AU131" s="61">
        <f>SUMIFS('Ctas Pagar'!$G:$G,'Ctas Pagar'!$M:$M,'Fluxo de Caixa'!$AU$6,'Ctas Pagar'!$C:$C,'Fluxo de Caixa'!$A131)</f>
        <v>0</v>
      </c>
      <c r="AV131" s="61">
        <f>SUMIFS('Ctas Pagar'!$G:$G,'Ctas Pagar'!$J:$J,'Fluxo de Caixa'!$AV$6,'Ctas Pagar'!$C:$C,'Fluxo de Caixa'!$A131)</f>
        <v>0</v>
      </c>
      <c r="AW131" s="61">
        <f>SUMIFS('Ctas Pagar'!$G:$G,'Ctas Pagar'!$M:$M,'Fluxo de Caixa'!$AW$6,'Ctas Pagar'!$C:$C,'Fluxo de Caixa'!$A131)</f>
        <v>0</v>
      </c>
      <c r="AX131" s="61">
        <f>SUMIFS('Ctas Pagar'!$G:$G,'Ctas Pagar'!$J:$J,'Fluxo de Caixa'!$AX$6,'Ctas Pagar'!$C:$C,'Fluxo de Caixa'!$A131)</f>
        <v>0</v>
      </c>
      <c r="AY131" s="61">
        <f>SUMIFS('Ctas Pagar'!$G:$G,'Ctas Pagar'!$M:$M,'Fluxo de Caixa'!$AY$6,'Ctas Pagar'!$C:$C,'Fluxo de Caixa'!$A131)</f>
        <v>0</v>
      </c>
      <c r="AZ131" s="61">
        <f>SUMIFS('Ctas Pagar'!$G:$G,'Ctas Pagar'!$J:$J,'Fluxo de Caixa'!$AZ$6,'Ctas Pagar'!$C:$C,'Fluxo de Caixa'!$A131)</f>
        <v>0</v>
      </c>
      <c r="BA131" s="61">
        <f>SUMIFS('Ctas Pagar'!$G:$G,'Ctas Pagar'!$M:$M,'Fluxo de Caixa'!$BA$6,'Ctas Pagar'!$C:$C,'Fluxo de Caixa'!$A131)</f>
        <v>0</v>
      </c>
      <c r="BB131" s="61">
        <f>SUMIFS('Ctas Pagar'!$G:$G,'Ctas Pagar'!$J:$J,'Fluxo de Caixa'!$BB$6,'Ctas Pagar'!$C:$C,'Fluxo de Caixa'!$A131)</f>
        <v>0</v>
      </c>
      <c r="BC131" s="61">
        <f>SUMIFS('Ctas Pagar'!$G:$G,'Ctas Pagar'!$M:$M,'Fluxo de Caixa'!$BC$6,'Ctas Pagar'!$C:$C,'Fluxo de Caixa'!$A131)</f>
        <v>0</v>
      </c>
      <c r="BD131" s="61">
        <f>SUMIFS('Ctas Pagar'!$G:$G,'Ctas Pagar'!$J:$J,'Fluxo de Caixa'!$BD$6,'Ctas Pagar'!$C:$C,'Fluxo de Caixa'!$A131)</f>
        <v>0</v>
      </c>
      <c r="BE131" s="61">
        <f>SUMIFS('Ctas Pagar'!$G:$G,'Ctas Pagar'!$M:$M,'Fluxo de Caixa'!$BE$6,'Ctas Pagar'!$C:$C,'Fluxo de Caixa'!$A131)</f>
        <v>0</v>
      </c>
      <c r="BF131" s="61">
        <f>SUMIFS('Ctas Pagar'!$G:$G,'Ctas Pagar'!$J:$J,'Fluxo de Caixa'!$BF$6,'Ctas Pagar'!$C:$C,'Fluxo de Caixa'!$A131)</f>
        <v>0</v>
      </c>
      <c r="BG131" s="61">
        <f>SUMIFS('Ctas Pagar'!$G:$G,'Ctas Pagar'!$M:$M,'Fluxo de Caixa'!$BG$6,'Ctas Pagar'!$C:$C,'Fluxo de Caixa'!$A131)</f>
        <v>0</v>
      </c>
      <c r="BH131" s="61">
        <f>SUMIFS('Ctas Pagar'!$G:$G,'Ctas Pagar'!$J:$J,'Fluxo de Caixa'!$BH$6,'Ctas Pagar'!$C:$C,'Fluxo de Caixa'!$A131)</f>
        <v>0</v>
      </c>
      <c r="BI131" s="61">
        <f>SUMIFS('Ctas Pagar'!$G:$G,'Ctas Pagar'!$M:$M,'Fluxo de Caixa'!$BI$6,'Ctas Pagar'!$C:$C,'Fluxo de Caixa'!$A131)</f>
        <v>0</v>
      </c>
      <c r="BJ131" s="61">
        <f>SUMIFS('Ctas Pagar'!$G:$G,'Ctas Pagar'!$J:$J,'Fluxo de Caixa'!$BJ$6,'Ctas Pagar'!$C:$C,'Fluxo de Caixa'!$A131)</f>
        <v>0</v>
      </c>
      <c r="BK131" s="61">
        <f>SUMIFS('Ctas Pagar'!$G:$G,'Ctas Pagar'!$M:$M,'Fluxo de Caixa'!$BK$6,'Ctas Pagar'!$C:$C,'Fluxo de Caixa'!$A131)</f>
        <v>0</v>
      </c>
      <c r="BL131" s="61">
        <f>SUMIFS('Ctas Pagar'!$G:$G,'Ctas Pagar'!$J:$J,'Fluxo de Caixa'!$BL$6,'Ctas Pagar'!$C:$C,'Fluxo de Caixa'!$A131)</f>
        <v>0</v>
      </c>
      <c r="BM131" s="61">
        <f>SUMIFS('Ctas Pagar'!$G:$G,'Ctas Pagar'!$M:$M,'Fluxo de Caixa'!$BM$6,'Ctas Pagar'!$C:$C,'Fluxo de Caixa'!$A131)</f>
        <v>0</v>
      </c>
      <c r="BN131" s="71"/>
      <c r="BO131" s="71"/>
      <c r="BP131" s="71"/>
      <c r="BQ131" s="71"/>
      <c r="BR131" s="71"/>
    </row>
    <row r="132" spans="1:70">
      <c r="A132" s="6" t="str">
        <f>'Plano de Contas'!A147</f>
        <v>7.2.99 Outras Saidas Não Operacionais</v>
      </c>
      <c r="B132" s="60">
        <f>SUMIFS('Ctas Pagar'!$G:$G,'Ctas Pagar'!$J:$J,'Fluxo de Caixa'!$B$6,'Ctas Pagar'!$C:$C,'Fluxo de Caixa'!$A132)</f>
        <v>1000</v>
      </c>
      <c r="C132" s="61">
        <f>SUMIFS('Ctas Pagar'!$G:$G,'Ctas Pagar'!$M:$M,'Fluxo de Caixa'!$C$6,'Ctas Pagar'!$C:$C,'Fluxo de Caixa'!$A132)</f>
        <v>1000</v>
      </c>
      <c r="D132" s="61">
        <f>SUMIFS('Ctas Pagar'!$G:$G,'Ctas Pagar'!$J:$J,'Fluxo de Caixa'!$D$6,'Ctas Pagar'!$C:$C,'Fluxo de Caixa'!$A132)</f>
        <v>0</v>
      </c>
      <c r="E132" s="61">
        <f>SUMIFS('Ctas Pagar'!$G:$G,'Ctas Pagar'!$M:$M,'Fluxo de Caixa'!$E$6,'Ctas Pagar'!$C:$C,'Fluxo de Caixa'!$A132)</f>
        <v>0</v>
      </c>
      <c r="F132" s="61">
        <f>SUMIFS('Ctas Pagar'!$G:$G,'Ctas Pagar'!$J:$J,'Fluxo de Caixa'!$F$6,'Ctas Pagar'!$C:$C,'Fluxo de Caixa'!$A132)</f>
        <v>0</v>
      </c>
      <c r="G132" s="61">
        <f>SUMIFS('Ctas Pagar'!$G:$G,'Ctas Pagar'!$M:$M,'Fluxo de Caixa'!$G$6,'Ctas Pagar'!$C:$C,'Fluxo de Caixa'!$A132)</f>
        <v>0</v>
      </c>
      <c r="H132" s="61">
        <f>SUMIFS('Ctas Pagar'!$G:$G,'Ctas Pagar'!$J:$J,'Fluxo de Caixa'!$H$6,'Ctas Pagar'!$C:$C,'Fluxo de Caixa'!$A132)</f>
        <v>0</v>
      </c>
      <c r="I132" s="61">
        <f>SUMIFS('Ctas Pagar'!$G:$G,'Ctas Pagar'!$M:$M,'Fluxo de Caixa'!$I$6,'Ctas Pagar'!$C:$C,'Fluxo de Caixa'!$A132)</f>
        <v>0</v>
      </c>
      <c r="J132" s="61">
        <f>SUMIFS('Ctas Pagar'!$G:$G,'Ctas Pagar'!$J:$J,'Fluxo de Caixa'!$J$6,'Ctas Pagar'!$C:$C,'Fluxo de Caixa'!$A132)</f>
        <v>0</v>
      </c>
      <c r="K132" s="61">
        <f>SUMIFS('Ctas Pagar'!$G:$G,'Ctas Pagar'!$M:$M,'Fluxo de Caixa'!$K$6,'Ctas Pagar'!$C:$C,'Fluxo de Caixa'!$A132)</f>
        <v>0</v>
      </c>
      <c r="L132" s="61">
        <f>SUMIFS('Ctas Pagar'!$G:$G,'Ctas Pagar'!$J:$J,'Fluxo de Caixa'!$L$6,'Ctas Pagar'!$C:$C,'Fluxo de Caixa'!$A132)</f>
        <v>0</v>
      </c>
      <c r="M132" s="61">
        <f>SUMIFS('Ctas Pagar'!$G:$G,'Ctas Pagar'!$M:$M,'Fluxo de Caixa'!$M$6,'Ctas Pagar'!$C:$C,'Fluxo de Caixa'!$A132)</f>
        <v>0</v>
      </c>
      <c r="N132" s="61">
        <f>SUMIFS('Ctas Pagar'!$G:$G,'Ctas Pagar'!$J:$J,'Fluxo de Caixa'!$N$6,'Ctas Pagar'!$C:$C,'Fluxo de Caixa'!$A132)</f>
        <v>0</v>
      </c>
      <c r="O132" s="61">
        <f>SUMIFS('Ctas Pagar'!$G:$G,'Ctas Pagar'!$M:$M,'Fluxo de Caixa'!$O$6,'Ctas Pagar'!$C:$C,'Fluxo de Caixa'!$A132)</f>
        <v>0</v>
      </c>
      <c r="P132" s="61">
        <f>SUMIFS('Ctas Pagar'!$G:$G,'Ctas Pagar'!$J:$J,'Fluxo de Caixa'!$P$6,'Ctas Pagar'!$C:$C,'Fluxo de Caixa'!$A132)</f>
        <v>0</v>
      </c>
      <c r="Q132" s="61">
        <f>SUMIFS('Ctas Pagar'!$G:$G,'Ctas Pagar'!$M:$M,'Fluxo de Caixa'!$Q$6,'Ctas Pagar'!$C:$C,'Fluxo de Caixa'!$A132)</f>
        <v>0</v>
      </c>
      <c r="R132" s="61">
        <f>SUMIFS('Ctas Pagar'!$G:$G,'Ctas Pagar'!$J:$J,'Fluxo de Caixa'!$R$6,'Ctas Pagar'!$C:$C,'Fluxo de Caixa'!$A132)</f>
        <v>0</v>
      </c>
      <c r="S132" s="61">
        <f>SUMIFS('Ctas Pagar'!$G:$G,'Ctas Pagar'!$M:$M,'Fluxo de Caixa'!$S$6,'Ctas Pagar'!$C:$C,'Fluxo de Caixa'!$A132)</f>
        <v>0</v>
      </c>
      <c r="T132" s="61">
        <f>SUMIFS('Ctas Pagar'!$G:$G,'Ctas Pagar'!$J:$J,'Fluxo de Caixa'!$T$6,'Ctas Pagar'!$C:$C,'Fluxo de Caixa'!$A132)</f>
        <v>0</v>
      </c>
      <c r="U132" s="61">
        <f>SUMIFS('Ctas Pagar'!$G:$G,'Ctas Pagar'!$M:$M,'Fluxo de Caixa'!$U$6,'Ctas Pagar'!$C:$C,'Fluxo de Caixa'!$A132)</f>
        <v>0</v>
      </c>
      <c r="V132" s="61">
        <f>SUMIFS('Ctas Pagar'!$G:$G,'Ctas Pagar'!$J:$J,'Fluxo de Caixa'!$V$6,'Ctas Pagar'!$C:$C,'Fluxo de Caixa'!$A132)</f>
        <v>0</v>
      </c>
      <c r="W132" s="61">
        <f>SUMIFS('Ctas Pagar'!$G:$G,'Ctas Pagar'!$M:$M,'Fluxo de Caixa'!$W$6,'Ctas Pagar'!$C:$C,'Fluxo de Caixa'!$A132)</f>
        <v>0</v>
      </c>
      <c r="X132" s="61">
        <f>SUMIFS('Ctas Pagar'!$G:$G,'Ctas Pagar'!$J:$J,'Fluxo de Caixa'!$X$6,'Ctas Pagar'!$C:$C,'Fluxo de Caixa'!$A132)</f>
        <v>0</v>
      </c>
      <c r="Y132" s="61">
        <f>SUMIFS('Ctas Pagar'!$G:$G,'Ctas Pagar'!$M:$M,'Fluxo de Caixa'!$Y$6,'Ctas Pagar'!$C:$C,'Fluxo de Caixa'!$A132)</f>
        <v>0</v>
      </c>
      <c r="Z132" s="61">
        <f>SUMIFS('Ctas Pagar'!$G:$G,'Ctas Pagar'!$J:$J,'Fluxo de Caixa'!$Z$6,'Ctas Pagar'!$C:$C,'Fluxo de Caixa'!$A132)</f>
        <v>0</v>
      </c>
      <c r="AA132" s="61">
        <f>SUMIFS('Ctas Pagar'!$G:$G,'Ctas Pagar'!$M:$M,'Fluxo de Caixa'!$AA$6,'Ctas Pagar'!$C:$C,'Fluxo de Caixa'!$A132)</f>
        <v>0</v>
      </c>
      <c r="AB132" s="61">
        <f>SUMIFS('Ctas Pagar'!$G:$G,'Ctas Pagar'!$J:$J,'Fluxo de Caixa'!$AB$6,'Ctas Pagar'!$C:$C,'Fluxo de Caixa'!$A132)</f>
        <v>0</v>
      </c>
      <c r="AC132" s="61">
        <f>SUMIFS('Ctas Pagar'!$G:$G,'Ctas Pagar'!$M:$M,'Fluxo de Caixa'!$AC$6,'Ctas Pagar'!$C:$C,'Fluxo de Caixa'!$A132)</f>
        <v>0</v>
      </c>
      <c r="AD132" s="61">
        <f>SUMIFS('Ctas Pagar'!$G:$G,'Ctas Pagar'!$J:$J,'Fluxo de Caixa'!$AD$6,'Ctas Pagar'!$C:$C,'Fluxo de Caixa'!$A132)</f>
        <v>0</v>
      </c>
      <c r="AE132" s="61">
        <f>SUMIFS('Ctas Pagar'!$G:$G,'Ctas Pagar'!$M:$M,'Fluxo de Caixa'!$AE$6,'Ctas Pagar'!$C:$C,'Fluxo de Caixa'!$A132)</f>
        <v>0</v>
      </c>
      <c r="AF132" s="61">
        <f>SUMIFS('Ctas Pagar'!$G:$G,'Ctas Pagar'!$J:$J,'Fluxo de Caixa'!$AF$6,'Ctas Pagar'!$C:$C,'Fluxo de Caixa'!$A132)</f>
        <v>0</v>
      </c>
      <c r="AG132" s="61">
        <f>SUMIFS('Ctas Pagar'!$G:$G,'Ctas Pagar'!$M:$M,'Fluxo de Caixa'!$AG$6,'Ctas Pagar'!$C:$C,'Fluxo de Caixa'!$A132)</f>
        <v>0</v>
      </c>
      <c r="AH132" s="61">
        <f>SUMIFS('Ctas Pagar'!$G:$G,'Ctas Pagar'!$J:$J,'Fluxo de Caixa'!$AH$6,'Ctas Pagar'!$C:$C,'Fluxo de Caixa'!$A132)</f>
        <v>0</v>
      </c>
      <c r="AI132" s="61">
        <f>SUMIFS('Ctas Pagar'!$G:$G,'Ctas Pagar'!$M:$M,'Fluxo de Caixa'!$AI$6,'Ctas Pagar'!$C:$C,'Fluxo de Caixa'!$A132)</f>
        <v>0</v>
      </c>
      <c r="AJ132" s="61">
        <f>SUMIFS('Ctas Pagar'!$G:$G,'Ctas Pagar'!$J:$J,'Fluxo de Caixa'!$AJ$6,'Ctas Pagar'!$C:$C,'Fluxo de Caixa'!$A132)</f>
        <v>0</v>
      </c>
      <c r="AK132" s="61">
        <f>SUMIFS('Ctas Pagar'!$G:$G,'Ctas Pagar'!$M:$M,'Fluxo de Caixa'!$AK$6,'Ctas Pagar'!$C:$C,'Fluxo de Caixa'!$A132)</f>
        <v>0</v>
      </c>
      <c r="AL132" s="61">
        <f>SUMIFS('Ctas Pagar'!$G:$G,'Ctas Pagar'!$J:$J,'Fluxo de Caixa'!$AL$6,'Ctas Pagar'!$C:$C,'Fluxo de Caixa'!$A132)</f>
        <v>0</v>
      </c>
      <c r="AM132" s="61">
        <f>SUMIFS('Ctas Pagar'!$G:$G,'Ctas Pagar'!$M:$M,'Fluxo de Caixa'!$AM$6,'Ctas Pagar'!$C:$C,'Fluxo de Caixa'!$A132)</f>
        <v>0</v>
      </c>
      <c r="AN132" s="61">
        <f>SUMIFS('Ctas Pagar'!$G:$G,'Ctas Pagar'!$J:$J,'Fluxo de Caixa'!$AN$6,'Ctas Pagar'!$C:$C,'Fluxo de Caixa'!$A132)</f>
        <v>0</v>
      </c>
      <c r="AO132" s="61">
        <f>SUMIFS('Ctas Pagar'!$G:$G,'Ctas Pagar'!$M:$M,'Fluxo de Caixa'!$AO$6,'Ctas Pagar'!$C:$C,'Fluxo de Caixa'!$A132)</f>
        <v>0</v>
      </c>
      <c r="AP132" s="61">
        <f>SUMIFS('Ctas Pagar'!$G:$G,'Ctas Pagar'!$J:$J,'Fluxo de Caixa'!$AP$6,'Ctas Pagar'!$C:$C,'Fluxo de Caixa'!$A132)</f>
        <v>0</v>
      </c>
      <c r="AQ132" s="61">
        <f>SUMIFS('Ctas Pagar'!$G:$G,'Ctas Pagar'!$M:$M,'Fluxo de Caixa'!$AQ$6,'Ctas Pagar'!$C:$C,'Fluxo de Caixa'!$A132)</f>
        <v>0</v>
      </c>
      <c r="AR132" s="61">
        <f>SUMIFS('Ctas Pagar'!$G:$G,'Ctas Pagar'!$J:$J,'Fluxo de Caixa'!$AR$6,'Ctas Pagar'!$C:$C,'Fluxo de Caixa'!$A132)</f>
        <v>0</v>
      </c>
      <c r="AS132" s="61">
        <f>SUMIFS('Ctas Pagar'!$G:$G,'Ctas Pagar'!$M:$M,'Fluxo de Caixa'!$AS$6,'Ctas Pagar'!$C:$C,'Fluxo de Caixa'!$A132)</f>
        <v>0</v>
      </c>
      <c r="AT132" s="61">
        <f>SUMIFS('Ctas Pagar'!$G:$G,'Ctas Pagar'!$J:$J,'Fluxo de Caixa'!$AT$6,'Ctas Pagar'!$C:$C,'Fluxo de Caixa'!$A132)</f>
        <v>0</v>
      </c>
      <c r="AU132" s="61">
        <f>SUMIFS('Ctas Pagar'!$G:$G,'Ctas Pagar'!$M:$M,'Fluxo de Caixa'!$AU$6,'Ctas Pagar'!$C:$C,'Fluxo de Caixa'!$A132)</f>
        <v>0</v>
      </c>
      <c r="AV132" s="61">
        <f>SUMIFS('Ctas Pagar'!$G:$G,'Ctas Pagar'!$J:$J,'Fluxo de Caixa'!$AV$6,'Ctas Pagar'!$C:$C,'Fluxo de Caixa'!$A132)</f>
        <v>0</v>
      </c>
      <c r="AW132" s="61">
        <f>SUMIFS('Ctas Pagar'!$G:$G,'Ctas Pagar'!$M:$M,'Fluxo de Caixa'!$AW$6,'Ctas Pagar'!$C:$C,'Fluxo de Caixa'!$A132)</f>
        <v>0</v>
      </c>
      <c r="AX132" s="61">
        <f>SUMIFS('Ctas Pagar'!$G:$G,'Ctas Pagar'!$J:$J,'Fluxo de Caixa'!$AX$6,'Ctas Pagar'!$C:$C,'Fluxo de Caixa'!$A132)</f>
        <v>0</v>
      </c>
      <c r="AY132" s="61">
        <f>SUMIFS('Ctas Pagar'!$G:$G,'Ctas Pagar'!$M:$M,'Fluxo de Caixa'!$AY$6,'Ctas Pagar'!$C:$C,'Fluxo de Caixa'!$A132)</f>
        <v>0</v>
      </c>
      <c r="AZ132" s="61">
        <f>SUMIFS('Ctas Pagar'!$G:$G,'Ctas Pagar'!$J:$J,'Fluxo de Caixa'!$AZ$6,'Ctas Pagar'!$C:$C,'Fluxo de Caixa'!$A132)</f>
        <v>0</v>
      </c>
      <c r="BA132" s="61">
        <f>SUMIFS('Ctas Pagar'!$G:$G,'Ctas Pagar'!$M:$M,'Fluxo de Caixa'!$BA$6,'Ctas Pagar'!$C:$C,'Fluxo de Caixa'!$A132)</f>
        <v>0</v>
      </c>
      <c r="BB132" s="61">
        <f>SUMIFS('Ctas Pagar'!$G:$G,'Ctas Pagar'!$J:$J,'Fluxo de Caixa'!$BB$6,'Ctas Pagar'!$C:$C,'Fluxo de Caixa'!$A132)</f>
        <v>0</v>
      </c>
      <c r="BC132" s="61">
        <f>SUMIFS('Ctas Pagar'!$G:$G,'Ctas Pagar'!$M:$M,'Fluxo de Caixa'!$BC$6,'Ctas Pagar'!$C:$C,'Fluxo de Caixa'!$A132)</f>
        <v>0</v>
      </c>
      <c r="BD132" s="61">
        <f>SUMIFS('Ctas Pagar'!$G:$G,'Ctas Pagar'!$J:$J,'Fluxo de Caixa'!$BD$6,'Ctas Pagar'!$C:$C,'Fluxo de Caixa'!$A132)</f>
        <v>0</v>
      </c>
      <c r="BE132" s="61">
        <f>SUMIFS('Ctas Pagar'!$G:$G,'Ctas Pagar'!$M:$M,'Fluxo de Caixa'!$BE$6,'Ctas Pagar'!$C:$C,'Fluxo de Caixa'!$A132)</f>
        <v>0</v>
      </c>
      <c r="BF132" s="61">
        <f>SUMIFS('Ctas Pagar'!$G:$G,'Ctas Pagar'!$J:$J,'Fluxo de Caixa'!$BF$6,'Ctas Pagar'!$C:$C,'Fluxo de Caixa'!$A132)</f>
        <v>0</v>
      </c>
      <c r="BG132" s="61">
        <f>SUMIFS('Ctas Pagar'!$G:$G,'Ctas Pagar'!$M:$M,'Fluxo de Caixa'!$BG$6,'Ctas Pagar'!$C:$C,'Fluxo de Caixa'!$A132)</f>
        <v>0</v>
      </c>
      <c r="BH132" s="61">
        <f>SUMIFS('Ctas Pagar'!$G:$G,'Ctas Pagar'!$J:$J,'Fluxo de Caixa'!$BH$6,'Ctas Pagar'!$C:$C,'Fluxo de Caixa'!$A132)</f>
        <v>0</v>
      </c>
      <c r="BI132" s="61">
        <f>SUMIFS('Ctas Pagar'!$G:$G,'Ctas Pagar'!$M:$M,'Fluxo de Caixa'!$BI$6,'Ctas Pagar'!$C:$C,'Fluxo de Caixa'!$A132)</f>
        <v>0</v>
      </c>
      <c r="BJ132" s="61">
        <f>SUMIFS('Ctas Pagar'!$G:$G,'Ctas Pagar'!$J:$J,'Fluxo de Caixa'!$BJ$6,'Ctas Pagar'!$C:$C,'Fluxo de Caixa'!$A132)</f>
        <v>0</v>
      </c>
      <c r="BK132" s="61">
        <f>SUMIFS('Ctas Pagar'!$G:$G,'Ctas Pagar'!$M:$M,'Fluxo de Caixa'!$BK$6,'Ctas Pagar'!$C:$C,'Fluxo de Caixa'!$A132)</f>
        <v>0</v>
      </c>
      <c r="BL132" s="61">
        <f>SUMIFS('Ctas Pagar'!$G:$G,'Ctas Pagar'!$J:$J,'Fluxo de Caixa'!$BL$6,'Ctas Pagar'!$C:$C,'Fluxo de Caixa'!$A132)</f>
        <v>0</v>
      </c>
      <c r="BM132" s="61">
        <f>SUMIFS('Ctas Pagar'!$G:$G,'Ctas Pagar'!$M:$M,'Fluxo de Caixa'!$BM$6,'Ctas Pagar'!$C:$C,'Fluxo de Caixa'!$A132)</f>
        <v>0</v>
      </c>
      <c r="BN132" s="71"/>
      <c r="BO132" s="71"/>
      <c r="BP132" s="71"/>
      <c r="BQ132" s="71"/>
      <c r="BR132" s="71"/>
    </row>
    <row r="133" spans="1:70">
      <c r="A133" s="6">
        <f>'Plano de Contas'!A148</f>
        <v>0</v>
      </c>
      <c r="B133" s="60">
        <f>SUMIFS('Ctas Pagar'!$G:$G,'Ctas Pagar'!$J:$J,'Fluxo de Caixa'!$B$6,'Ctas Pagar'!$C:$C,'Fluxo de Caixa'!$A133)</f>
        <v>0</v>
      </c>
      <c r="C133" s="61">
        <f>SUMIFS('Ctas Pagar'!$G:$G,'Ctas Pagar'!$M:$M,'Fluxo de Caixa'!$C$6,'Ctas Pagar'!$C:$C,'Fluxo de Caixa'!$A133)</f>
        <v>0</v>
      </c>
      <c r="D133" s="61">
        <f>SUMIFS('Ctas Pagar'!$G:$G,'Ctas Pagar'!$J:$J,'Fluxo de Caixa'!$D$6,'Ctas Pagar'!$C:$C,'Fluxo de Caixa'!$A133)</f>
        <v>0</v>
      </c>
      <c r="E133" s="61">
        <f>SUMIFS('Ctas Pagar'!$G:$G,'Ctas Pagar'!$M:$M,'Fluxo de Caixa'!$E$6,'Ctas Pagar'!$C:$C,'Fluxo de Caixa'!$A133)</f>
        <v>0</v>
      </c>
      <c r="F133" s="61">
        <f>SUMIFS('Ctas Pagar'!$G:$G,'Ctas Pagar'!$J:$J,'Fluxo de Caixa'!$F$6,'Ctas Pagar'!$C:$C,'Fluxo de Caixa'!$A133)</f>
        <v>0</v>
      </c>
      <c r="G133" s="61">
        <f>SUMIFS('Ctas Pagar'!$G:$G,'Ctas Pagar'!$M:$M,'Fluxo de Caixa'!$G$6,'Ctas Pagar'!$C:$C,'Fluxo de Caixa'!$A133)</f>
        <v>0</v>
      </c>
      <c r="H133" s="61">
        <f>SUMIFS('Ctas Pagar'!$G:$G,'Ctas Pagar'!$J:$J,'Fluxo de Caixa'!$H$6,'Ctas Pagar'!$C:$C,'Fluxo de Caixa'!$A133)</f>
        <v>0</v>
      </c>
      <c r="I133" s="61">
        <f>SUMIFS('Ctas Pagar'!$G:$G,'Ctas Pagar'!$M:$M,'Fluxo de Caixa'!$I$6,'Ctas Pagar'!$C:$C,'Fluxo de Caixa'!$A133)</f>
        <v>0</v>
      </c>
      <c r="J133" s="61">
        <f>SUMIFS('Ctas Pagar'!$G:$G,'Ctas Pagar'!$J:$J,'Fluxo de Caixa'!$J$6,'Ctas Pagar'!$C:$C,'Fluxo de Caixa'!$A133)</f>
        <v>0</v>
      </c>
      <c r="K133" s="61">
        <f>SUMIFS('Ctas Pagar'!$G:$G,'Ctas Pagar'!$M:$M,'Fluxo de Caixa'!$K$6,'Ctas Pagar'!$C:$C,'Fluxo de Caixa'!$A133)</f>
        <v>0</v>
      </c>
      <c r="L133" s="61">
        <f>SUMIFS('Ctas Pagar'!$G:$G,'Ctas Pagar'!$J:$J,'Fluxo de Caixa'!$L$6,'Ctas Pagar'!$C:$C,'Fluxo de Caixa'!$A133)</f>
        <v>0</v>
      </c>
      <c r="M133" s="61">
        <f>SUMIFS('Ctas Pagar'!$G:$G,'Ctas Pagar'!$M:$M,'Fluxo de Caixa'!$M$6,'Ctas Pagar'!$C:$C,'Fluxo de Caixa'!$A133)</f>
        <v>0</v>
      </c>
      <c r="N133" s="61">
        <f>SUMIFS('Ctas Pagar'!$G:$G,'Ctas Pagar'!$J:$J,'Fluxo de Caixa'!$N$6,'Ctas Pagar'!$C:$C,'Fluxo de Caixa'!$A133)</f>
        <v>0</v>
      </c>
      <c r="O133" s="61">
        <f>SUMIFS('Ctas Pagar'!$G:$G,'Ctas Pagar'!$M:$M,'Fluxo de Caixa'!$O$6,'Ctas Pagar'!$C:$C,'Fluxo de Caixa'!$A133)</f>
        <v>0</v>
      </c>
      <c r="P133" s="61">
        <f>SUMIFS('Ctas Pagar'!$G:$G,'Ctas Pagar'!$J:$J,'Fluxo de Caixa'!$P$6,'Ctas Pagar'!$C:$C,'Fluxo de Caixa'!$A133)</f>
        <v>0</v>
      </c>
      <c r="Q133" s="61">
        <f>SUMIFS('Ctas Pagar'!$G:$G,'Ctas Pagar'!$M:$M,'Fluxo de Caixa'!$Q$6,'Ctas Pagar'!$C:$C,'Fluxo de Caixa'!$A133)</f>
        <v>0</v>
      </c>
      <c r="R133" s="61">
        <f>SUMIFS('Ctas Pagar'!$G:$G,'Ctas Pagar'!$J:$J,'Fluxo de Caixa'!$R$6,'Ctas Pagar'!$C:$C,'Fluxo de Caixa'!$A133)</f>
        <v>0</v>
      </c>
      <c r="S133" s="61">
        <f>SUMIFS('Ctas Pagar'!$G:$G,'Ctas Pagar'!$M:$M,'Fluxo de Caixa'!$S$6,'Ctas Pagar'!$C:$C,'Fluxo de Caixa'!$A133)</f>
        <v>0</v>
      </c>
      <c r="T133" s="61">
        <f>SUMIFS('Ctas Pagar'!$G:$G,'Ctas Pagar'!$J:$J,'Fluxo de Caixa'!$T$6,'Ctas Pagar'!$C:$C,'Fluxo de Caixa'!$A133)</f>
        <v>0</v>
      </c>
      <c r="U133" s="61">
        <f>SUMIFS('Ctas Pagar'!$G:$G,'Ctas Pagar'!$M:$M,'Fluxo de Caixa'!$U$6,'Ctas Pagar'!$C:$C,'Fluxo de Caixa'!$A133)</f>
        <v>0</v>
      </c>
      <c r="V133" s="61">
        <f>SUMIFS('Ctas Pagar'!$G:$G,'Ctas Pagar'!$J:$J,'Fluxo de Caixa'!$V$6,'Ctas Pagar'!$C:$C,'Fluxo de Caixa'!$A133)</f>
        <v>0</v>
      </c>
      <c r="W133" s="61">
        <f>SUMIFS('Ctas Pagar'!$G:$G,'Ctas Pagar'!$M:$M,'Fluxo de Caixa'!$W$6,'Ctas Pagar'!$C:$C,'Fluxo de Caixa'!$A133)</f>
        <v>0</v>
      </c>
      <c r="X133" s="61">
        <f>SUMIFS('Ctas Pagar'!$G:$G,'Ctas Pagar'!$J:$J,'Fluxo de Caixa'!$X$6,'Ctas Pagar'!$C:$C,'Fluxo de Caixa'!$A133)</f>
        <v>0</v>
      </c>
      <c r="Y133" s="61">
        <f>SUMIFS('Ctas Pagar'!$G:$G,'Ctas Pagar'!$M:$M,'Fluxo de Caixa'!$Y$6,'Ctas Pagar'!$C:$C,'Fluxo de Caixa'!$A133)</f>
        <v>0</v>
      </c>
      <c r="Z133" s="61">
        <f>SUMIFS('Ctas Pagar'!$G:$G,'Ctas Pagar'!$J:$J,'Fluxo de Caixa'!$Z$6,'Ctas Pagar'!$C:$C,'Fluxo de Caixa'!$A133)</f>
        <v>0</v>
      </c>
      <c r="AA133" s="61">
        <f>SUMIFS('Ctas Pagar'!$G:$G,'Ctas Pagar'!$M:$M,'Fluxo de Caixa'!$AA$6,'Ctas Pagar'!$C:$C,'Fluxo de Caixa'!$A133)</f>
        <v>0</v>
      </c>
      <c r="AB133" s="61">
        <f>SUMIFS('Ctas Pagar'!$G:$G,'Ctas Pagar'!$J:$J,'Fluxo de Caixa'!$AB$6,'Ctas Pagar'!$C:$C,'Fluxo de Caixa'!$A133)</f>
        <v>0</v>
      </c>
      <c r="AC133" s="61">
        <f>SUMIFS('Ctas Pagar'!$G:$G,'Ctas Pagar'!$M:$M,'Fluxo de Caixa'!$AC$6,'Ctas Pagar'!$C:$C,'Fluxo de Caixa'!$A133)</f>
        <v>0</v>
      </c>
      <c r="AD133" s="61">
        <f>SUMIFS('Ctas Pagar'!$G:$G,'Ctas Pagar'!$J:$J,'Fluxo de Caixa'!$AD$6,'Ctas Pagar'!$C:$C,'Fluxo de Caixa'!$A133)</f>
        <v>0</v>
      </c>
      <c r="AE133" s="61">
        <f>SUMIFS('Ctas Pagar'!$G:$G,'Ctas Pagar'!$M:$M,'Fluxo de Caixa'!$AE$6,'Ctas Pagar'!$C:$C,'Fluxo de Caixa'!$A133)</f>
        <v>0</v>
      </c>
      <c r="AF133" s="61">
        <f>SUMIFS('Ctas Pagar'!$G:$G,'Ctas Pagar'!$J:$J,'Fluxo de Caixa'!$AF$6,'Ctas Pagar'!$C:$C,'Fluxo de Caixa'!$A133)</f>
        <v>0</v>
      </c>
      <c r="AG133" s="61">
        <f>SUMIFS('Ctas Pagar'!$G:$G,'Ctas Pagar'!$M:$M,'Fluxo de Caixa'!$AG$6,'Ctas Pagar'!$C:$C,'Fluxo de Caixa'!$A133)</f>
        <v>0</v>
      </c>
      <c r="AH133" s="61">
        <f>SUMIFS('Ctas Pagar'!$G:$G,'Ctas Pagar'!$J:$J,'Fluxo de Caixa'!$AH$6,'Ctas Pagar'!$C:$C,'Fluxo de Caixa'!$A133)</f>
        <v>0</v>
      </c>
      <c r="AI133" s="61">
        <f>SUMIFS('Ctas Pagar'!$G:$G,'Ctas Pagar'!$M:$M,'Fluxo de Caixa'!$AI$6,'Ctas Pagar'!$C:$C,'Fluxo de Caixa'!$A133)</f>
        <v>0</v>
      </c>
      <c r="AJ133" s="61">
        <f>SUMIFS('Ctas Pagar'!$G:$G,'Ctas Pagar'!$J:$J,'Fluxo de Caixa'!$AJ$6,'Ctas Pagar'!$C:$C,'Fluxo de Caixa'!$A133)</f>
        <v>0</v>
      </c>
      <c r="AK133" s="61">
        <f>SUMIFS('Ctas Pagar'!$G:$G,'Ctas Pagar'!$M:$M,'Fluxo de Caixa'!$AK$6,'Ctas Pagar'!$C:$C,'Fluxo de Caixa'!$A133)</f>
        <v>0</v>
      </c>
      <c r="AL133" s="61">
        <f>SUMIFS('Ctas Pagar'!$G:$G,'Ctas Pagar'!$J:$J,'Fluxo de Caixa'!$AL$6,'Ctas Pagar'!$C:$C,'Fluxo de Caixa'!$A133)</f>
        <v>0</v>
      </c>
      <c r="AM133" s="61">
        <f>SUMIFS('Ctas Pagar'!$G:$G,'Ctas Pagar'!$M:$M,'Fluxo de Caixa'!$AM$6,'Ctas Pagar'!$C:$C,'Fluxo de Caixa'!$A133)</f>
        <v>0</v>
      </c>
      <c r="AN133" s="61">
        <f>SUMIFS('Ctas Pagar'!$G:$G,'Ctas Pagar'!$J:$J,'Fluxo de Caixa'!$AN$6,'Ctas Pagar'!$C:$C,'Fluxo de Caixa'!$A133)</f>
        <v>0</v>
      </c>
      <c r="AO133" s="61">
        <f>SUMIFS('Ctas Pagar'!$G:$G,'Ctas Pagar'!$M:$M,'Fluxo de Caixa'!$AO$6,'Ctas Pagar'!$C:$C,'Fluxo de Caixa'!$A133)</f>
        <v>0</v>
      </c>
      <c r="AP133" s="61">
        <f>SUMIFS('Ctas Pagar'!$G:$G,'Ctas Pagar'!$J:$J,'Fluxo de Caixa'!$AP$6,'Ctas Pagar'!$C:$C,'Fluxo de Caixa'!$A133)</f>
        <v>0</v>
      </c>
      <c r="AQ133" s="61">
        <f>SUMIFS('Ctas Pagar'!$G:$G,'Ctas Pagar'!$M:$M,'Fluxo de Caixa'!$AQ$6,'Ctas Pagar'!$C:$C,'Fluxo de Caixa'!$A133)</f>
        <v>0</v>
      </c>
      <c r="AR133" s="61">
        <f>SUMIFS('Ctas Pagar'!$G:$G,'Ctas Pagar'!$J:$J,'Fluxo de Caixa'!$AR$6,'Ctas Pagar'!$C:$C,'Fluxo de Caixa'!$A133)</f>
        <v>0</v>
      </c>
      <c r="AS133" s="61">
        <f>SUMIFS('Ctas Pagar'!$G:$G,'Ctas Pagar'!$M:$M,'Fluxo de Caixa'!$AS$6,'Ctas Pagar'!$C:$C,'Fluxo de Caixa'!$A133)</f>
        <v>0</v>
      </c>
      <c r="AT133" s="61">
        <f>SUMIFS('Ctas Pagar'!$G:$G,'Ctas Pagar'!$J:$J,'Fluxo de Caixa'!$AT$6,'Ctas Pagar'!$C:$C,'Fluxo de Caixa'!$A133)</f>
        <v>0</v>
      </c>
      <c r="AU133" s="61">
        <f>SUMIFS('Ctas Pagar'!$G:$G,'Ctas Pagar'!$M:$M,'Fluxo de Caixa'!$AU$6,'Ctas Pagar'!$C:$C,'Fluxo de Caixa'!$A133)</f>
        <v>0</v>
      </c>
      <c r="AV133" s="61">
        <f>SUMIFS('Ctas Pagar'!$G:$G,'Ctas Pagar'!$J:$J,'Fluxo de Caixa'!$AV$6,'Ctas Pagar'!$C:$C,'Fluxo de Caixa'!$A133)</f>
        <v>0</v>
      </c>
      <c r="AW133" s="61">
        <f>SUMIFS('Ctas Pagar'!$G:$G,'Ctas Pagar'!$M:$M,'Fluxo de Caixa'!$AW$6,'Ctas Pagar'!$C:$C,'Fluxo de Caixa'!$A133)</f>
        <v>0</v>
      </c>
      <c r="AX133" s="61">
        <f>SUMIFS('Ctas Pagar'!$G:$G,'Ctas Pagar'!$J:$J,'Fluxo de Caixa'!$AX$6,'Ctas Pagar'!$C:$C,'Fluxo de Caixa'!$A133)</f>
        <v>0</v>
      </c>
      <c r="AY133" s="61">
        <f>SUMIFS('Ctas Pagar'!$G:$G,'Ctas Pagar'!$M:$M,'Fluxo de Caixa'!$AY$6,'Ctas Pagar'!$C:$C,'Fluxo de Caixa'!$A133)</f>
        <v>0</v>
      </c>
      <c r="AZ133" s="61">
        <f>SUMIFS('Ctas Pagar'!$G:$G,'Ctas Pagar'!$J:$J,'Fluxo de Caixa'!$AZ$6,'Ctas Pagar'!$C:$C,'Fluxo de Caixa'!$A133)</f>
        <v>0</v>
      </c>
      <c r="BA133" s="61">
        <f>SUMIFS('Ctas Pagar'!$G:$G,'Ctas Pagar'!$M:$M,'Fluxo de Caixa'!$BA$6,'Ctas Pagar'!$C:$C,'Fluxo de Caixa'!$A133)</f>
        <v>0</v>
      </c>
      <c r="BB133" s="61">
        <f>SUMIFS('Ctas Pagar'!$G:$G,'Ctas Pagar'!$J:$J,'Fluxo de Caixa'!$BB$6,'Ctas Pagar'!$C:$C,'Fluxo de Caixa'!$A133)</f>
        <v>0</v>
      </c>
      <c r="BC133" s="61">
        <f>SUMIFS('Ctas Pagar'!$G:$G,'Ctas Pagar'!$M:$M,'Fluxo de Caixa'!$BC$6,'Ctas Pagar'!$C:$C,'Fluxo de Caixa'!$A133)</f>
        <v>0</v>
      </c>
      <c r="BD133" s="61">
        <f>SUMIFS('Ctas Pagar'!$G:$G,'Ctas Pagar'!$J:$J,'Fluxo de Caixa'!$BD$6,'Ctas Pagar'!$C:$C,'Fluxo de Caixa'!$A133)</f>
        <v>0</v>
      </c>
      <c r="BE133" s="61">
        <f>SUMIFS('Ctas Pagar'!$G:$G,'Ctas Pagar'!$M:$M,'Fluxo de Caixa'!$BE$6,'Ctas Pagar'!$C:$C,'Fluxo de Caixa'!$A133)</f>
        <v>0</v>
      </c>
      <c r="BF133" s="61">
        <f>SUMIFS('Ctas Pagar'!$G:$G,'Ctas Pagar'!$J:$J,'Fluxo de Caixa'!$BF$6,'Ctas Pagar'!$C:$C,'Fluxo de Caixa'!$A133)</f>
        <v>0</v>
      </c>
      <c r="BG133" s="61">
        <f>SUMIFS('Ctas Pagar'!$G:$G,'Ctas Pagar'!$M:$M,'Fluxo de Caixa'!$BG$6,'Ctas Pagar'!$C:$C,'Fluxo de Caixa'!$A133)</f>
        <v>0</v>
      </c>
      <c r="BH133" s="61">
        <f>SUMIFS('Ctas Pagar'!$G:$G,'Ctas Pagar'!$J:$J,'Fluxo de Caixa'!$BH$6,'Ctas Pagar'!$C:$C,'Fluxo de Caixa'!$A133)</f>
        <v>0</v>
      </c>
      <c r="BI133" s="61">
        <f>SUMIFS('Ctas Pagar'!$G:$G,'Ctas Pagar'!$M:$M,'Fluxo de Caixa'!$BI$6,'Ctas Pagar'!$C:$C,'Fluxo de Caixa'!$A133)</f>
        <v>0</v>
      </c>
      <c r="BJ133" s="61">
        <f>SUMIFS('Ctas Pagar'!$G:$G,'Ctas Pagar'!$J:$J,'Fluxo de Caixa'!$BJ$6,'Ctas Pagar'!$C:$C,'Fluxo de Caixa'!$A133)</f>
        <v>0</v>
      </c>
      <c r="BK133" s="61">
        <f>SUMIFS('Ctas Pagar'!$G:$G,'Ctas Pagar'!$M:$M,'Fluxo de Caixa'!$BK$6,'Ctas Pagar'!$C:$C,'Fluxo de Caixa'!$A133)</f>
        <v>0</v>
      </c>
      <c r="BL133" s="61">
        <f>SUMIFS('Ctas Pagar'!$G:$G,'Ctas Pagar'!$J:$J,'Fluxo de Caixa'!$BL$6,'Ctas Pagar'!$C:$C,'Fluxo de Caixa'!$A133)</f>
        <v>0</v>
      </c>
      <c r="BM133" s="61">
        <f>SUMIFS('Ctas Pagar'!$G:$G,'Ctas Pagar'!$M:$M,'Fluxo de Caixa'!$BM$6,'Ctas Pagar'!$C:$C,'Fluxo de Caixa'!$A133)</f>
        <v>0</v>
      </c>
      <c r="BN133" s="71"/>
      <c r="BO133" s="71"/>
      <c r="BP133" s="71"/>
      <c r="BQ133" s="71"/>
      <c r="BR133" s="71"/>
    </row>
    <row r="134" spans="1:70">
      <c r="A134" s="6">
        <f>'Plano de Contas'!A149</f>
        <v>0</v>
      </c>
      <c r="B134" s="60">
        <f>SUMIFS('Ctas Pagar'!$G:$G,'Ctas Pagar'!$J:$J,'Fluxo de Caixa'!$B$6,'Ctas Pagar'!$C:$C,'Fluxo de Caixa'!$A134)</f>
        <v>0</v>
      </c>
      <c r="C134" s="61">
        <f>SUMIFS('Ctas Pagar'!$G:$G,'Ctas Pagar'!$M:$M,'Fluxo de Caixa'!$C$6,'Ctas Pagar'!$C:$C,'Fluxo de Caixa'!$A134)</f>
        <v>0</v>
      </c>
      <c r="D134" s="61">
        <f>SUMIFS('Ctas Pagar'!$G:$G,'Ctas Pagar'!$J:$J,'Fluxo de Caixa'!$D$6,'Ctas Pagar'!$C:$C,'Fluxo de Caixa'!$A134)</f>
        <v>0</v>
      </c>
      <c r="E134" s="61">
        <f>SUMIFS('Ctas Pagar'!$G:$G,'Ctas Pagar'!$M:$M,'Fluxo de Caixa'!$E$6,'Ctas Pagar'!$C:$C,'Fluxo de Caixa'!$A134)</f>
        <v>0</v>
      </c>
      <c r="F134" s="61">
        <f>SUMIFS('Ctas Pagar'!$G:$G,'Ctas Pagar'!$J:$J,'Fluxo de Caixa'!$F$6,'Ctas Pagar'!$C:$C,'Fluxo de Caixa'!$A134)</f>
        <v>0</v>
      </c>
      <c r="G134" s="61">
        <f>SUMIFS('Ctas Pagar'!$G:$G,'Ctas Pagar'!$M:$M,'Fluxo de Caixa'!$G$6,'Ctas Pagar'!$C:$C,'Fluxo de Caixa'!$A134)</f>
        <v>0</v>
      </c>
      <c r="H134" s="61">
        <f>SUMIFS('Ctas Pagar'!$G:$G,'Ctas Pagar'!$J:$J,'Fluxo de Caixa'!$H$6,'Ctas Pagar'!$C:$C,'Fluxo de Caixa'!$A134)</f>
        <v>0</v>
      </c>
      <c r="I134" s="61">
        <f>SUMIFS('Ctas Pagar'!$G:$G,'Ctas Pagar'!$M:$M,'Fluxo de Caixa'!$I$6,'Ctas Pagar'!$C:$C,'Fluxo de Caixa'!$A134)</f>
        <v>0</v>
      </c>
      <c r="J134" s="61">
        <f>SUMIFS('Ctas Pagar'!$G:$G,'Ctas Pagar'!$J:$J,'Fluxo de Caixa'!$J$6,'Ctas Pagar'!$C:$C,'Fluxo de Caixa'!$A134)</f>
        <v>0</v>
      </c>
      <c r="K134" s="61">
        <f>SUMIFS('Ctas Pagar'!$G:$G,'Ctas Pagar'!$M:$M,'Fluxo de Caixa'!$K$6,'Ctas Pagar'!$C:$C,'Fluxo de Caixa'!$A134)</f>
        <v>0</v>
      </c>
      <c r="L134" s="61">
        <f>SUMIFS('Ctas Pagar'!$G:$G,'Ctas Pagar'!$J:$J,'Fluxo de Caixa'!$L$6,'Ctas Pagar'!$C:$C,'Fluxo de Caixa'!$A134)</f>
        <v>0</v>
      </c>
      <c r="M134" s="61">
        <f>SUMIFS('Ctas Pagar'!$G:$G,'Ctas Pagar'!$M:$M,'Fluxo de Caixa'!$M$6,'Ctas Pagar'!$C:$C,'Fluxo de Caixa'!$A134)</f>
        <v>0</v>
      </c>
      <c r="N134" s="61">
        <f>SUMIFS('Ctas Pagar'!$G:$G,'Ctas Pagar'!$J:$J,'Fluxo de Caixa'!$N$6,'Ctas Pagar'!$C:$C,'Fluxo de Caixa'!$A134)</f>
        <v>0</v>
      </c>
      <c r="O134" s="61">
        <f>SUMIFS('Ctas Pagar'!$G:$G,'Ctas Pagar'!$M:$M,'Fluxo de Caixa'!$O$6,'Ctas Pagar'!$C:$C,'Fluxo de Caixa'!$A134)</f>
        <v>0</v>
      </c>
      <c r="P134" s="61">
        <f>SUMIFS('Ctas Pagar'!$G:$G,'Ctas Pagar'!$J:$J,'Fluxo de Caixa'!$P$6,'Ctas Pagar'!$C:$C,'Fluxo de Caixa'!$A134)</f>
        <v>0</v>
      </c>
      <c r="Q134" s="61">
        <f>SUMIFS('Ctas Pagar'!$G:$G,'Ctas Pagar'!$M:$M,'Fluxo de Caixa'!$Q$6,'Ctas Pagar'!$C:$C,'Fluxo de Caixa'!$A134)</f>
        <v>0</v>
      </c>
      <c r="R134" s="61">
        <f>SUMIFS('Ctas Pagar'!$G:$G,'Ctas Pagar'!$J:$J,'Fluxo de Caixa'!$R$6,'Ctas Pagar'!$C:$C,'Fluxo de Caixa'!$A134)</f>
        <v>0</v>
      </c>
      <c r="S134" s="61">
        <f>SUMIFS('Ctas Pagar'!$G:$G,'Ctas Pagar'!$M:$M,'Fluxo de Caixa'!$S$6,'Ctas Pagar'!$C:$C,'Fluxo de Caixa'!$A134)</f>
        <v>0</v>
      </c>
      <c r="T134" s="61">
        <f>SUMIFS('Ctas Pagar'!$G:$G,'Ctas Pagar'!$J:$J,'Fluxo de Caixa'!$T$6,'Ctas Pagar'!$C:$C,'Fluxo de Caixa'!$A134)</f>
        <v>0</v>
      </c>
      <c r="U134" s="61">
        <f>SUMIFS('Ctas Pagar'!$G:$G,'Ctas Pagar'!$M:$M,'Fluxo de Caixa'!$U$6,'Ctas Pagar'!$C:$C,'Fluxo de Caixa'!$A134)</f>
        <v>0</v>
      </c>
      <c r="V134" s="61">
        <f>SUMIFS('Ctas Pagar'!$G:$G,'Ctas Pagar'!$J:$J,'Fluxo de Caixa'!$V$6,'Ctas Pagar'!$C:$C,'Fluxo de Caixa'!$A134)</f>
        <v>0</v>
      </c>
      <c r="W134" s="61">
        <f>SUMIFS('Ctas Pagar'!$G:$G,'Ctas Pagar'!$M:$M,'Fluxo de Caixa'!$W$6,'Ctas Pagar'!$C:$C,'Fluxo de Caixa'!$A134)</f>
        <v>0</v>
      </c>
      <c r="X134" s="61">
        <f>SUMIFS('Ctas Pagar'!$G:$G,'Ctas Pagar'!$J:$J,'Fluxo de Caixa'!$X$6,'Ctas Pagar'!$C:$C,'Fluxo de Caixa'!$A134)</f>
        <v>0</v>
      </c>
      <c r="Y134" s="61">
        <f>SUMIFS('Ctas Pagar'!$G:$G,'Ctas Pagar'!$M:$M,'Fluxo de Caixa'!$Y$6,'Ctas Pagar'!$C:$C,'Fluxo de Caixa'!$A134)</f>
        <v>0</v>
      </c>
      <c r="Z134" s="61">
        <f>SUMIFS('Ctas Pagar'!$G:$G,'Ctas Pagar'!$J:$J,'Fluxo de Caixa'!$Z$6,'Ctas Pagar'!$C:$C,'Fluxo de Caixa'!$A134)</f>
        <v>0</v>
      </c>
      <c r="AA134" s="61">
        <f>SUMIFS('Ctas Pagar'!$G:$G,'Ctas Pagar'!$M:$M,'Fluxo de Caixa'!$AA$6,'Ctas Pagar'!$C:$C,'Fluxo de Caixa'!$A134)</f>
        <v>0</v>
      </c>
      <c r="AB134" s="61">
        <f>SUMIFS('Ctas Pagar'!$G:$G,'Ctas Pagar'!$J:$J,'Fluxo de Caixa'!$AB$6,'Ctas Pagar'!$C:$C,'Fluxo de Caixa'!$A134)</f>
        <v>0</v>
      </c>
      <c r="AC134" s="61">
        <f>SUMIFS('Ctas Pagar'!$G:$G,'Ctas Pagar'!$M:$M,'Fluxo de Caixa'!$AC$6,'Ctas Pagar'!$C:$C,'Fluxo de Caixa'!$A134)</f>
        <v>0</v>
      </c>
      <c r="AD134" s="61">
        <f>SUMIFS('Ctas Pagar'!$G:$G,'Ctas Pagar'!$J:$J,'Fluxo de Caixa'!$AD$6,'Ctas Pagar'!$C:$C,'Fluxo de Caixa'!$A134)</f>
        <v>0</v>
      </c>
      <c r="AE134" s="61">
        <f>SUMIFS('Ctas Pagar'!$G:$G,'Ctas Pagar'!$M:$M,'Fluxo de Caixa'!$AE$6,'Ctas Pagar'!$C:$C,'Fluxo de Caixa'!$A134)</f>
        <v>0</v>
      </c>
      <c r="AF134" s="61">
        <f>SUMIFS('Ctas Pagar'!$G:$G,'Ctas Pagar'!$J:$J,'Fluxo de Caixa'!$AF$6,'Ctas Pagar'!$C:$C,'Fluxo de Caixa'!$A134)</f>
        <v>0</v>
      </c>
      <c r="AG134" s="61">
        <f>SUMIFS('Ctas Pagar'!$G:$G,'Ctas Pagar'!$M:$M,'Fluxo de Caixa'!$AG$6,'Ctas Pagar'!$C:$C,'Fluxo de Caixa'!$A134)</f>
        <v>0</v>
      </c>
      <c r="AH134" s="61">
        <f>SUMIFS('Ctas Pagar'!$G:$G,'Ctas Pagar'!$J:$J,'Fluxo de Caixa'!$AH$6,'Ctas Pagar'!$C:$C,'Fluxo de Caixa'!$A134)</f>
        <v>0</v>
      </c>
      <c r="AI134" s="61">
        <f>SUMIFS('Ctas Pagar'!$G:$G,'Ctas Pagar'!$M:$M,'Fluxo de Caixa'!$AI$6,'Ctas Pagar'!$C:$C,'Fluxo de Caixa'!$A134)</f>
        <v>0</v>
      </c>
      <c r="AJ134" s="61">
        <f>SUMIFS('Ctas Pagar'!$G:$G,'Ctas Pagar'!$J:$J,'Fluxo de Caixa'!$AJ$6,'Ctas Pagar'!$C:$C,'Fluxo de Caixa'!$A134)</f>
        <v>0</v>
      </c>
      <c r="AK134" s="61">
        <f>SUMIFS('Ctas Pagar'!$G:$G,'Ctas Pagar'!$M:$M,'Fluxo de Caixa'!$AK$6,'Ctas Pagar'!$C:$C,'Fluxo de Caixa'!$A134)</f>
        <v>0</v>
      </c>
      <c r="AL134" s="61">
        <f>SUMIFS('Ctas Pagar'!$G:$G,'Ctas Pagar'!$J:$J,'Fluxo de Caixa'!$AL$6,'Ctas Pagar'!$C:$C,'Fluxo de Caixa'!$A134)</f>
        <v>0</v>
      </c>
      <c r="AM134" s="61">
        <f>SUMIFS('Ctas Pagar'!$G:$G,'Ctas Pagar'!$M:$M,'Fluxo de Caixa'!$AM$6,'Ctas Pagar'!$C:$C,'Fluxo de Caixa'!$A134)</f>
        <v>0</v>
      </c>
      <c r="AN134" s="61">
        <f>SUMIFS('Ctas Pagar'!$G:$G,'Ctas Pagar'!$J:$J,'Fluxo de Caixa'!$AN$6,'Ctas Pagar'!$C:$C,'Fluxo de Caixa'!$A134)</f>
        <v>0</v>
      </c>
      <c r="AO134" s="61">
        <f>SUMIFS('Ctas Pagar'!$G:$G,'Ctas Pagar'!$M:$M,'Fluxo de Caixa'!$AO$6,'Ctas Pagar'!$C:$C,'Fluxo de Caixa'!$A134)</f>
        <v>0</v>
      </c>
      <c r="AP134" s="61">
        <f>SUMIFS('Ctas Pagar'!$G:$G,'Ctas Pagar'!$J:$J,'Fluxo de Caixa'!$AP$6,'Ctas Pagar'!$C:$C,'Fluxo de Caixa'!$A134)</f>
        <v>0</v>
      </c>
      <c r="AQ134" s="61">
        <f>SUMIFS('Ctas Pagar'!$G:$G,'Ctas Pagar'!$M:$M,'Fluxo de Caixa'!$AQ$6,'Ctas Pagar'!$C:$C,'Fluxo de Caixa'!$A134)</f>
        <v>0</v>
      </c>
      <c r="AR134" s="61">
        <f>SUMIFS('Ctas Pagar'!$G:$G,'Ctas Pagar'!$J:$J,'Fluxo de Caixa'!$AR$6,'Ctas Pagar'!$C:$C,'Fluxo de Caixa'!$A134)</f>
        <v>0</v>
      </c>
      <c r="AS134" s="61">
        <f>SUMIFS('Ctas Pagar'!$G:$G,'Ctas Pagar'!$M:$M,'Fluxo de Caixa'!$AS$6,'Ctas Pagar'!$C:$C,'Fluxo de Caixa'!$A134)</f>
        <v>0</v>
      </c>
      <c r="AT134" s="61">
        <f>SUMIFS('Ctas Pagar'!$G:$G,'Ctas Pagar'!$J:$J,'Fluxo de Caixa'!$AT$6,'Ctas Pagar'!$C:$C,'Fluxo de Caixa'!$A134)</f>
        <v>0</v>
      </c>
      <c r="AU134" s="61">
        <f>SUMIFS('Ctas Pagar'!$G:$G,'Ctas Pagar'!$M:$M,'Fluxo de Caixa'!$AU$6,'Ctas Pagar'!$C:$C,'Fluxo de Caixa'!$A134)</f>
        <v>0</v>
      </c>
      <c r="AV134" s="61">
        <f>SUMIFS('Ctas Pagar'!$G:$G,'Ctas Pagar'!$J:$J,'Fluxo de Caixa'!$AV$6,'Ctas Pagar'!$C:$C,'Fluxo de Caixa'!$A134)</f>
        <v>0</v>
      </c>
      <c r="AW134" s="61">
        <f>SUMIFS('Ctas Pagar'!$G:$G,'Ctas Pagar'!$M:$M,'Fluxo de Caixa'!$AW$6,'Ctas Pagar'!$C:$C,'Fluxo de Caixa'!$A134)</f>
        <v>0</v>
      </c>
      <c r="AX134" s="61">
        <f>SUMIFS('Ctas Pagar'!$G:$G,'Ctas Pagar'!$J:$J,'Fluxo de Caixa'!$AX$6,'Ctas Pagar'!$C:$C,'Fluxo de Caixa'!$A134)</f>
        <v>0</v>
      </c>
      <c r="AY134" s="61">
        <f>SUMIFS('Ctas Pagar'!$G:$G,'Ctas Pagar'!$M:$M,'Fluxo de Caixa'!$AY$6,'Ctas Pagar'!$C:$C,'Fluxo de Caixa'!$A134)</f>
        <v>0</v>
      </c>
      <c r="AZ134" s="61">
        <f>SUMIFS('Ctas Pagar'!$G:$G,'Ctas Pagar'!$J:$J,'Fluxo de Caixa'!$AZ$6,'Ctas Pagar'!$C:$C,'Fluxo de Caixa'!$A134)</f>
        <v>0</v>
      </c>
      <c r="BA134" s="61">
        <f>SUMIFS('Ctas Pagar'!$G:$G,'Ctas Pagar'!$M:$M,'Fluxo de Caixa'!$BA$6,'Ctas Pagar'!$C:$C,'Fluxo de Caixa'!$A134)</f>
        <v>0</v>
      </c>
      <c r="BB134" s="61">
        <f>SUMIFS('Ctas Pagar'!$G:$G,'Ctas Pagar'!$J:$J,'Fluxo de Caixa'!$BB$6,'Ctas Pagar'!$C:$C,'Fluxo de Caixa'!$A134)</f>
        <v>0</v>
      </c>
      <c r="BC134" s="61">
        <f>SUMIFS('Ctas Pagar'!$G:$G,'Ctas Pagar'!$M:$M,'Fluxo de Caixa'!$BC$6,'Ctas Pagar'!$C:$C,'Fluxo de Caixa'!$A134)</f>
        <v>0</v>
      </c>
      <c r="BD134" s="61">
        <f>SUMIFS('Ctas Pagar'!$G:$G,'Ctas Pagar'!$J:$J,'Fluxo de Caixa'!$BD$6,'Ctas Pagar'!$C:$C,'Fluxo de Caixa'!$A134)</f>
        <v>0</v>
      </c>
      <c r="BE134" s="61">
        <f>SUMIFS('Ctas Pagar'!$G:$G,'Ctas Pagar'!$M:$M,'Fluxo de Caixa'!$BE$6,'Ctas Pagar'!$C:$C,'Fluxo de Caixa'!$A134)</f>
        <v>0</v>
      </c>
      <c r="BF134" s="61">
        <f>SUMIFS('Ctas Pagar'!$G:$G,'Ctas Pagar'!$J:$J,'Fluxo de Caixa'!$BF$6,'Ctas Pagar'!$C:$C,'Fluxo de Caixa'!$A134)</f>
        <v>0</v>
      </c>
      <c r="BG134" s="61">
        <f>SUMIFS('Ctas Pagar'!$G:$G,'Ctas Pagar'!$M:$M,'Fluxo de Caixa'!$BG$6,'Ctas Pagar'!$C:$C,'Fluxo de Caixa'!$A134)</f>
        <v>0</v>
      </c>
      <c r="BH134" s="61">
        <f>SUMIFS('Ctas Pagar'!$G:$G,'Ctas Pagar'!$J:$J,'Fluxo de Caixa'!$BH$6,'Ctas Pagar'!$C:$C,'Fluxo de Caixa'!$A134)</f>
        <v>0</v>
      </c>
      <c r="BI134" s="61">
        <f>SUMIFS('Ctas Pagar'!$G:$G,'Ctas Pagar'!$M:$M,'Fluxo de Caixa'!$BI$6,'Ctas Pagar'!$C:$C,'Fluxo de Caixa'!$A134)</f>
        <v>0</v>
      </c>
      <c r="BJ134" s="61">
        <f>SUMIFS('Ctas Pagar'!$G:$G,'Ctas Pagar'!$J:$J,'Fluxo de Caixa'!$BJ$6,'Ctas Pagar'!$C:$C,'Fluxo de Caixa'!$A134)</f>
        <v>0</v>
      </c>
      <c r="BK134" s="61">
        <f>SUMIFS('Ctas Pagar'!$G:$G,'Ctas Pagar'!$M:$M,'Fluxo de Caixa'!$BK$6,'Ctas Pagar'!$C:$C,'Fluxo de Caixa'!$A134)</f>
        <v>0</v>
      </c>
      <c r="BL134" s="61">
        <f>SUMIFS('Ctas Pagar'!$G:$G,'Ctas Pagar'!$J:$J,'Fluxo de Caixa'!$BL$6,'Ctas Pagar'!$C:$C,'Fluxo de Caixa'!$A134)</f>
        <v>0</v>
      </c>
      <c r="BM134" s="61">
        <f>SUMIFS('Ctas Pagar'!$G:$G,'Ctas Pagar'!$M:$M,'Fluxo de Caixa'!$BM$6,'Ctas Pagar'!$C:$C,'Fluxo de Caixa'!$A134)</f>
        <v>0</v>
      </c>
      <c r="BN134" s="71"/>
      <c r="BO134" s="71"/>
      <c r="BP134" s="71"/>
      <c r="BQ134" s="71"/>
      <c r="BR134" s="71"/>
    </row>
    <row r="135" spans="1:70" ht="18.75">
      <c r="A135" s="81" t="s">
        <v>119</v>
      </c>
      <c r="B135" s="80">
        <f t="shared" ref="B135:AG135" si="6">SUM(B136:B143)</f>
        <v>500400000</v>
      </c>
      <c r="C135" s="80">
        <f t="shared" si="6"/>
        <v>500400000</v>
      </c>
      <c r="D135" s="80">
        <f t="shared" si="6"/>
        <v>0</v>
      </c>
      <c r="E135" s="80">
        <f t="shared" si="6"/>
        <v>0</v>
      </c>
      <c r="F135" s="80">
        <f t="shared" si="6"/>
        <v>0</v>
      </c>
      <c r="G135" s="80">
        <f t="shared" si="6"/>
        <v>0</v>
      </c>
      <c r="H135" s="80">
        <f t="shared" si="6"/>
        <v>0</v>
      </c>
      <c r="I135" s="80">
        <f t="shared" si="6"/>
        <v>0</v>
      </c>
      <c r="J135" s="80">
        <f t="shared" si="6"/>
        <v>0</v>
      </c>
      <c r="K135" s="80">
        <f t="shared" si="6"/>
        <v>0</v>
      </c>
      <c r="L135" s="80">
        <f t="shared" si="6"/>
        <v>0</v>
      </c>
      <c r="M135" s="80">
        <f t="shared" si="6"/>
        <v>0</v>
      </c>
      <c r="N135" s="80">
        <f t="shared" si="6"/>
        <v>0</v>
      </c>
      <c r="O135" s="80">
        <f t="shared" si="6"/>
        <v>0</v>
      </c>
      <c r="P135" s="80">
        <f t="shared" si="6"/>
        <v>0</v>
      </c>
      <c r="Q135" s="80">
        <f t="shared" si="6"/>
        <v>0</v>
      </c>
      <c r="R135" s="80">
        <f t="shared" si="6"/>
        <v>0</v>
      </c>
      <c r="S135" s="80">
        <f t="shared" si="6"/>
        <v>0</v>
      </c>
      <c r="T135" s="80">
        <f t="shared" si="6"/>
        <v>0</v>
      </c>
      <c r="U135" s="80">
        <f t="shared" si="6"/>
        <v>0</v>
      </c>
      <c r="V135" s="80">
        <f t="shared" si="6"/>
        <v>0</v>
      </c>
      <c r="W135" s="80">
        <f t="shared" si="6"/>
        <v>0</v>
      </c>
      <c r="X135" s="80">
        <f t="shared" si="6"/>
        <v>0</v>
      </c>
      <c r="Y135" s="80">
        <f t="shared" si="6"/>
        <v>0</v>
      </c>
      <c r="Z135" s="80">
        <f t="shared" si="6"/>
        <v>0</v>
      </c>
      <c r="AA135" s="80">
        <f t="shared" si="6"/>
        <v>0</v>
      </c>
      <c r="AB135" s="80">
        <f t="shared" si="6"/>
        <v>0</v>
      </c>
      <c r="AC135" s="80">
        <f t="shared" si="6"/>
        <v>0</v>
      </c>
      <c r="AD135" s="80">
        <f t="shared" si="6"/>
        <v>0</v>
      </c>
      <c r="AE135" s="80">
        <f t="shared" si="6"/>
        <v>0</v>
      </c>
      <c r="AF135" s="80">
        <f t="shared" si="6"/>
        <v>0</v>
      </c>
      <c r="AG135" s="80">
        <f t="shared" si="6"/>
        <v>0</v>
      </c>
      <c r="AH135" s="80">
        <f t="shared" ref="AH135:BM135" si="7">SUM(AH136:AH143)</f>
        <v>0</v>
      </c>
      <c r="AI135" s="80">
        <f t="shared" si="7"/>
        <v>0</v>
      </c>
      <c r="AJ135" s="80">
        <f t="shared" si="7"/>
        <v>0</v>
      </c>
      <c r="AK135" s="80">
        <f t="shared" si="7"/>
        <v>0</v>
      </c>
      <c r="AL135" s="80">
        <f t="shared" si="7"/>
        <v>0</v>
      </c>
      <c r="AM135" s="80">
        <f t="shared" si="7"/>
        <v>0</v>
      </c>
      <c r="AN135" s="80">
        <f t="shared" si="7"/>
        <v>0</v>
      </c>
      <c r="AO135" s="80">
        <f t="shared" si="7"/>
        <v>0</v>
      </c>
      <c r="AP135" s="80">
        <f t="shared" si="7"/>
        <v>0</v>
      </c>
      <c r="AQ135" s="80">
        <f t="shared" si="7"/>
        <v>0</v>
      </c>
      <c r="AR135" s="80">
        <f t="shared" si="7"/>
        <v>0</v>
      </c>
      <c r="AS135" s="80">
        <f t="shared" si="7"/>
        <v>0</v>
      </c>
      <c r="AT135" s="80">
        <f t="shared" si="7"/>
        <v>0</v>
      </c>
      <c r="AU135" s="80">
        <f t="shared" si="7"/>
        <v>0</v>
      </c>
      <c r="AV135" s="80">
        <f t="shared" si="7"/>
        <v>0</v>
      </c>
      <c r="AW135" s="80">
        <f t="shared" si="7"/>
        <v>0</v>
      </c>
      <c r="AX135" s="80">
        <f t="shared" si="7"/>
        <v>0</v>
      </c>
      <c r="AY135" s="80">
        <f t="shared" si="7"/>
        <v>0</v>
      </c>
      <c r="AZ135" s="80">
        <f t="shared" si="7"/>
        <v>0</v>
      </c>
      <c r="BA135" s="80">
        <f t="shared" si="7"/>
        <v>0</v>
      </c>
      <c r="BB135" s="80">
        <f t="shared" si="7"/>
        <v>0</v>
      </c>
      <c r="BC135" s="80">
        <f t="shared" si="7"/>
        <v>0</v>
      </c>
      <c r="BD135" s="80">
        <f t="shared" si="7"/>
        <v>0</v>
      </c>
      <c r="BE135" s="80">
        <f t="shared" si="7"/>
        <v>0</v>
      </c>
      <c r="BF135" s="80">
        <f t="shared" si="7"/>
        <v>0</v>
      </c>
      <c r="BG135" s="80">
        <f t="shared" si="7"/>
        <v>0</v>
      </c>
      <c r="BH135" s="80">
        <f t="shared" si="7"/>
        <v>0</v>
      </c>
      <c r="BI135" s="80">
        <f t="shared" si="7"/>
        <v>0</v>
      </c>
      <c r="BJ135" s="80">
        <f t="shared" si="7"/>
        <v>0</v>
      </c>
      <c r="BK135" s="80">
        <f t="shared" si="7"/>
        <v>0</v>
      </c>
      <c r="BL135" s="80">
        <f t="shared" si="7"/>
        <v>0</v>
      </c>
      <c r="BM135" s="80">
        <f t="shared" si="7"/>
        <v>0</v>
      </c>
      <c r="BN135" s="71"/>
      <c r="BO135" s="71"/>
      <c r="BP135" s="71"/>
      <c r="BQ135" s="71"/>
      <c r="BR135" s="71"/>
    </row>
    <row r="136" spans="1:70">
      <c r="A136" s="6" t="str">
        <f>'Plano de Contas'!A22</f>
        <v>7.1.1 Empréstimos obtidos</v>
      </c>
      <c r="B136" s="60">
        <f>SUMIFS('Ctas Receber'!$G:$G,'Ctas Receber'!$J:$J,'Fluxo de Caixa'!$B$6,'Ctas Receber'!$N:$N,Parametros!$C$8,'Ctas Receber'!$C:$C,'Fluxo de Caixa'!$A136)</f>
        <v>100000</v>
      </c>
      <c r="C136" s="61">
        <f>SUMIFS('Ctas Receber'!$G:$G,'Ctas Receber'!$M:$M,'Fluxo de Caixa'!$C$6,'Ctas Receber'!$N:$N,Parametros!$C$8,'Ctas Receber'!$C:$C,'Fluxo de Caixa'!$A:A)</f>
        <v>100000</v>
      </c>
      <c r="D136" s="60">
        <f>SUMIFS('Ctas Receber'!$G:$G,'Ctas Receber'!$J:$J,'Fluxo de Caixa'!$D$6,'Ctas Receber'!$N:$N,Parametros!$C$8,'Ctas Receber'!$C:$C,'Fluxo de Caixa'!$A136)</f>
        <v>0</v>
      </c>
      <c r="E136" s="61">
        <f>SUMIFS('Ctas Receber'!$G:$G,'Ctas Receber'!$M:$M,'Fluxo de Caixa'!$E$6,'Ctas Receber'!$N:$N,Parametros!$C$8,'Ctas Receber'!$C:$C,'Fluxo de Caixa'!$A:C)</f>
        <v>0</v>
      </c>
      <c r="F136" s="60">
        <f>SUMIFS('Ctas Receber'!$G:$G,'Ctas Receber'!$J:$J,'Fluxo de Caixa'!$F$6,'Ctas Receber'!$N:$N,Parametros!$C$8,'Ctas Receber'!$C:$C,'Fluxo de Caixa'!$A136)</f>
        <v>0</v>
      </c>
      <c r="G136" s="61">
        <f>SUMIFS('Ctas Receber'!$G:$G,'Ctas Receber'!$M:$M,'Fluxo de Caixa'!$G$6,'Ctas Receber'!$N:$N,Parametros!$C$8,'Ctas Receber'!$C:$C,'Fluxo de Caixa'!$A:E)</f>
        <v>0</v>
      </c>
      <c r="H136" s="60">
        <f>SUMIFS('Ctas Receber'!$G:$G,'Ctas Receber'!$J:$J,'Fluxo de Caixa'!$H$6,'Ctas Receber'!$N:$N,Parametros!$C$8,'Ctas Receber'!$C:$C,'Fluxo de Caixa'!$A136)</f>
        <v>0</v>
      </c>
      <c r="I136" s="61">
        <f>SUMIFS('Ctas Receber'!$G:$G,'Ctas Receber'!$M:$M,'Fluxo de Caixa'!$I$6,'Ctas Receber'!$N:$N,Parametros!$C$8,'Ctas Receber'!$C:$C,'Fluxo de Caixa'!$A:G)</f>
        <v>0</v>
      </c>
      <c r="J136" s="60">
        <f>SUMIFS('Ctas Receber'!$G:$G,'Ctas Receber'!$J:$J,'Fluxo de Caixa'!$J$6,'Ctas Receber'!$N:$N,Parametros!$C$8,'Ctas Receber'!$C:$C,'Fluxo de Caixa'!$A136)</f>
        <v>0</v>
      </c>
      <c r="K136" s="61">
        <f>SUMIFS('Ctas Receber'!$G:$G,'Ctas Receber'!$M:$M,'Fluxo de Caixa'!$K$6,'Ctas Receber'!$N:$N,Parametros!$C$8,'Ctas Receber'!$C:$C,'Fluxo de Caixa'!$A:I)</f>
        <v>0</v>
      </c>
      <c r="L136" s="60">
        <f>SUMIFS('Ctas Receber'!$G:$G,'Ctas Receber'!$J:$J,'Fluxo de Caixa'!$L$6,'Ctas Receber'!$N:$N,Parametros!$C$8,'Ctas Receber'!$C:$C,'Fluxo de Caixa'!$A136)</f>
        <v>0</v>
      </c>
      <c r="M136" s="61">
        <f>SUMIFS('Ctas Receber'!$G:$G,'Ctas Receber'!$M:$M,'Fluxo de Caixa'!$M$6,'Ctas Receber'!$N:$N,Parametros!$C$8,'Ctas Receber'!$C:$C,'Fluxo de Caixa'!$A:K)</f>
        <v>0</v>
      </c>
      <c r="N136" s="60">
        <f>SUMIFS('Ctas Receber'!$G:$G,'Ctas Receber'!$J:$J,'Fluxo de Caixa'!$N$6,'Ctas Receber'!$N:$N,Parametros!$C$8,'Ctas Receber'!$C:$C,'Fluxo de Caixa'!$A136)</f>
        <v>0</v>
      </c>
      <c r="O136" s="61">
        <f>SUMIFS('Ctas Receber'!$G:$G,'Ctas Receber'!$M:$M,'Fluxo de Caixa'!$O$6,'Ctas Receber'!$N:$N,Parametros!$C$8,'Ctas Receber'!$C:$C,'Fluxo de Caixa'!$A:M)</f>
        <v>0</v>
      </c>
      <c r="P136" s="60">
        <f>SUMIFS('Ctas Receber'!$G:$G,'Ctas Receber'!$J:$J,'Fluxo de Caixa'!$P$6,'Ctas Receber'!$N:$N,Parametros!$C$8,'Ctas Receber'!$C:$C,'Fluxo de Caixa'!$A136)</f>
        <v>0</v>
      </c>
      <c r="Q136" s="61">
        <f>SUMIFS('Ctas Receber'!$G:$G,'Ctas Receber'!$M:$M,'Fluxo de Caixa'!$Q$6,'Ctas Receber'!$N:$N,Parametros!$C$8,'Ctas Receber'!$C:$C,'Fluxo de Caixa'!$A:O)</f>
        <v>0</v>
      </c>
      <c r="R136" s="60">
        <f>SUMIFS('Ctas Receber'!$G:$G,'Ctas Receber'!$J:$J,'Fluxo de Caixa'!$R$6,'Ctas Receber'!$N:$N,Parametros!$C$8,'Ctas Receber'!$C:$C,'Fluxo de Caixa'!$A136)</f>
        <v>0</v>
      </c>
      <c r="S136" s="61">
        <f>SUMIFS('Ctas Receber'!$G:$G,'Ctas Receber'!$M:$M,'Fluxo de Caixa'!$S$6,'Ctas Receber'!$N:$N,Parametros!$C$8,'Ctas Receber'!$C:$C,'Fluxo de Caixa'!$A:Q)</f>
        <v>0</v>
      </c>
      <c r="T136" s="60">
        <f>SUMIFS('Ctas Receber'!$G:$G,'Ctas Receber'!$J:$J,'Fluxo de Caixa'!$T$6,'Ctas Receber'!$N:$N,Parametros!$C$8,'Ctas Receber'!$C:$C,'Fluxo de Caixa'!$A136)</f>
        <v>0</v>
      </c>
      <c r="U136" s="61">
        <f>SUMIFS('Ctas Receber'!$G:$G,'Ctas Receber'!$M:$M,'Fluxo de Caixa'!$U$6,'Ctas Receber'!$N:$N,Parametros!$C$8,'Ctas Receber'!$C:$C,'Fluxo de Caixa'!$A:S)</f>
        <v>0</v>
      </c>
      <c r="V136" s="60">
        <f>SUMIFS('Ctas Receber'!$G:$G,'Ctas Receber'!$J:$J,'Fluxo de Caixa'!$V$6,'Ctas Receber'!$N:$N,Parametros!$C$8,'Ctas Receber'!$C:$C,'Fluxo de Caixa'!$A136)</f>
        <v>0</v>
      </c>
      <c r="W136" s="61">
        <f>SUMIFS('Ctas Receber'!$G:$G,'Ctas Receber'!$M:$M,'Fluxo de Caixa'!$W$6,'Ctas Receber'!$N:$N,Parametros!$C$8,'Ctas Receber'!$C:$C,'Fluxo de Caixa'!$A:U)</f>
        <v>0</v>
      </c>
      <c r="X136" s="60">
        <f>SUMIFS('Ctas Receber'!$G:$G,'Ctas Receber'!$J:$J,'Fluxo de Caixa'!$X$6,'Ctas Receber'!$N:$N,Parametros!$C$8,'Ctas Receber'!$C:$C,'Fluxo de Caixa'!$A136)</f>
        <v>0</v>
      </c>
      <c r="Y136" s="61">
        <f>SUMIFS('Ctas Receber'!$G:$G,'Ctas Receber'!$M:$M,'Fluxo de Caixa'!$Y$6,'Ctas Receber'!$N:$N,Parametros!$C$8,'Ctas Receber'!$C:$C,'Fluxo de Caixa'!$A:W)</f>
        <v>0</v>
      </c>
      <c r="Z136" s="60">
        <f>SUMIFS('Ctas Receber'!$G:$G,'Ctas Receber'!$J:$J,'Fluxo de Caixa'!$Z$6,'Ctas Receber'!$N:$N,Parametros!$C$8,'Ctas Receber'!$C:$C,'Fluxo de Caixa'!$A136)</f>
        <v>0</v>
      </c>
      <c r="AA136" s="61">
        <f>SUMIFS('Ctas Receber'!$G:$G,'Ctas Receber'!$M:$M,'Fluxo de Caixa'!$AA$6,'Ctas Receber'!$N:$N,Parametros!$C$8,'Ctas Receber'!$C:$C,'Fluxo de Caixa'!$A:Y)</f>
        <v>0</v>
      </c>
      <c r="AB136" s="60">
        <f>SUMIFS('Ctas Receber'!$G:$G,'Ctas Receber'!$J:$J,'Fluxo de Caixa'!$AB$6,'Ctas Receber'!$N:$N,Parametros!$C$8,'Ctas Receber'!$C:$C,'Fluxo de Caixa'!$A136)</f>
        <v>0</v>
      </c>
      <c r="AC136" s="61">
        <f>SUMIFS('Ctas Receber'!$G:$G,'Ctas Receber'!$M:$M,'Fluxo de Caixa'!$AC$6,'Ctas Receber'!$N:$N,Parametros!$C$8,'Ctas Receber'!$C:$C,'Fluxo de Caixa'!$A:AA)</f>
        <v>0</v>
      </c>
      <c r="AD136" s="60">
        <f>SUMIFS('Ctas Receber'!$G:$G,'Ctas Receber'!$J:$J,'Fluxo de Caixa'!$AD$6,'Ctas Receber'!$N:$N,Parametros!$C$8,'Ctas Receber'!$C:$C,'Fluxo de Caixa'!$A136)</f>
        <v>0</v>
      </c>
      <c r="AE136" s="61">
        <f>SUMIFS('Ctas Receber'!$G:$G,'Ctas Receber'!$M:$M,'Fluxo de Caixa'!$AE$6,'Ctas Receber'!$N:$N,Parametros!$C$8,'Ctas Receber'!$C:$C,'Fluxo de Caixa'!$A:AC)</f>
        <v>0</v>
      </c>
      <c r="AF136" s="60">
        <f>SUMIFS('Ctas Receber'!$G:$G,'Ctas Receber'!$J:$J,'Fluxo de Caixa'!$AF$6,'Ctas Receber'!$N:$N,Parametros!$C$8,'Ctas Receber'!$C:$C,'Fluxo de Caixa'!$A136)</f>
        <v>0</v>
      </c>
      <c r="AG136" s="61">
        <f>SUMIFS('Ctas Receber'!$G:$G,'Ctas Receber'!$M:$M,'Fluxo de Caixa'!$AG$6,'Ctas Receber'!$N:$N,Parametros!$C$8,'Ctas Receber'!$C:$C,'Fluxo de Caixa'!$A:AE)</f>
        <v>0</v>
      </c>
      <c r="AH136" s="60">
        <f>SUMIFS('Ctas Receber'!$G:$G,'Ctas Receber'!$J:$J,'Fluxo de Caixa'!$AH$6,'Ctas Receber'!$N:$N,Parametros!$C$8,'Ctas Receber'!$C:$C,'Fluxo de Caixa'!$A136)</f>
        <v>0</v>
      </c>
      <c r="AI136" s="61">
        <f>SUMIFS('Ctas Receber'!$G:$G,'Ctas Receber'!$M:$M,'Fluxo de Caixa'!$AI$6,'Ctas Receber'!$N:$N,Parametros!$C$8,'Ctas Receber'!$C:$C,'Fluxo de Caixa'!$A:AG)</f>
        <v>0</v>
      </c>
      <c r="AJ136" s="60">
        <f>SUMIFS('Ctas Receber'!$G:$G,'Ctas Receber'!$J:$J,'Fluxo de Caixa'!$AJ$6,'Ctas Receber'!$N:$N,Parametros!$C$8,'Ctas Receber'!$C:$C,'Fluxo de Caixa'!$A136)</f>
        <v>0</v>
      </c>
      <c r="AK136" s="61">
        <f>SUMIFS('Ctas Receber'!$G:$G,'Ctas Receber'!$M:$M,'Fluxo de Caixa'!$AK$6,'Ctas Receber'!$N:$N,Parametros!$C$8,'Ctas Receber'!$C:$C,'Fluxo de Caixa'!$A:AI)</f>
        <v>0</v>
      </c>
      <c r="AL136" s="60">
        <f>SUMIFS('Ctas Receber'!$G:$G,'Ctas Receber'!$J:$J,'Fluxo de Caixa'!$AL$6,'Ctas Receber'!$N:$N,Parametros!$C$8,'Ctas Receber'!$C:$C,'Fluxo de Caixa'!$A136)</f>
        <v>0</v>
      </c>
      <c r="AM136" s="61">
        <f>SUMIFS('Ctas Receber'!$G:$G,'Ctas Receber'!$M:$M,'Fluxo de Caixa'!$AM$6,'Ctas Receber'!$N:$N,Parametros!$C$8,'Ctas Receber'!$C:$C,'Fluxo de Caixa'!$A:AK)</f>
        <v>0</v>
      </c>
      <c r="AN136" s="60">
        <f>SUMIFS('Ctas Receber'!$G:$G,'Ctas Receber'!$J:$J,'Fluxo de Caixa'!$AN$6,'Ctas Receber'!$N:$N,Parametros!$C$8,'Ctas Receber'!$C:$C,'Fluxo de Caixa'!$A136)</f>
        <v>0</v>
      </c>
      <c r="AO136" s="61">
        <f>SUMIFS('Ctas Receber'!$G:$G,'Ctas Receber'!$M:$M,'Fluxo de Caixa'!$AO$6,'Ctas Receber'!$N:$N,Parametros!$C$8,'Ctas Receber'!$C:$C,'Fluxo de Caixa'!$A:AM)</f>
        <v>0</v>
      </c>
      <c r="AP136" s="60">
        <f>SUMIFS('Ctas Receber'!$G:$G,'Ctas Receber'!$J:$J,'Fluxo de Caixa'!$AP$6,'Ctas Receber'!$N:$N,Parametros!$C$8,'Ctas Receber'!$C:$C,'Fluxo de Caixa'!$A136)</f>
        <v>0</v>
      </c>
      <c r="AQ136" s="61">
        <f>SUMIFS('Ctas Receber'!$G:$G,'Ctas Receber'!$M:$M,'Fluxo de Caixa'!$AQ$6,'Ctas Receber'!$N:$N,Parametros!$C$8,'Ctas Receber'!$C:$C,'Fluxo de Caixa'!$A:AO)</f>
        <v>0</v>
      </c>
      <c r="AR136" s="60">
        <f>SUMIFS('Ctas Receber'!$G:$G,'Ctas Receber'!$J:$J,'Fluxo de Caixa'!$AR$6,'Ctas Receber'!$N:$N,Parametros!$C$8,'Ctas Receber'!$C:$C,'Fluxo de Caixa'!$A136)</f>
        <v>0</v>
      </c>
      <c r="AS136" s="61">
        <f>SUMIFS('Ctas Receber'!$G:$G,'Ctas Receber'!$M:$M,'Fluxo de Caixa'!$AS$6,'Ctas Receber'!$N:$N,Parametros!$C$8,'Ctas Receber'!$C:$C,'Fluxo de Caixa'!$A:AQ)</f>
        <v>0</v>
      </c>
      <c r="AT136" s="60">
        <f>SUMIFS('Ctas Receber'!$G:$G,'Ctas Receber'!$J:$J,'Fluxo de Caixa'!$AT$6,'Ctas Receber'!$N:$N,Parametros!$C$8,'Ctas Receber'!$C:$C,'Fluxo de Caixa'!$A136)</f>
        <v>0</v>
      </c>
      <c r="AU136" s="61">
        <f>SUMIFS('Ctas Receber'!$G:$G,'Ctas Receber'!$M:$M,'Fluxo de Caixa'!$AU$6,'Ctas Receber'!$N:$N,Parametros!$C$8,'Ctas Receber'!$C:$C,'Fluxo de Caixa'!$A:AS)</f>
        <v>0</v>
      </c>
      <c r="AV136" s="60">
        <f>SUMIFS('Ctas Receber'!$G:$G,'Ctas Receber'!$J:$J,'Fluxo de Caixa'!$AV$6,'Ctas Receber'!$N:$N,Parametros!$C$8,'Ctas Receber'!$C:$C,'Fluxo de Caixa'!$A136)</f>
        <v>0</v>
      </c>
      <c r="AW136" s="61">
        <f>SUMIFS('Ctas Receber'!$G:$G,'Ctas Receber'!$M:$M,'Fluxo de Caixa'!$AW$6,'Ctas Receber'!$N:$N,Parametros!$C$8,'Ctas Receber'!$C:$C,'Fluxo de Caixa'!$A:AU)</f>
        <v>0</v>
      </c>
      <c r="AX136" s="60">
        <f>SUMIFS('Ctas Receber'!$G:$G,'Ctas Receber'!$J:$J,'Fluxo de Caixa'!$AX$6,'Ctas Receber'!$N:$N,Parametros!$C$8,'Ctas Receber'!$C:$C,'Fluxo de Caixa'!$A136)</f>
        <v>0</v>
      </c>
      <c r="AY136" s="61">
        <f>SUMIFS('Ctas Receber'!$G:$G,'Ctas Receber'!$M:$M,'Fluxo de Caixa'!$AY$6,'Ctas Receber'!$N:$N,Parametros!$C$8,'Ctas Receber'!$C:$C,'Fluxo de Caixa'!$A:AW)</f>
        <v>0</v>
      </c>
      <c r="AZ136" s="60">
        <f>SUMIFS('Ctas Receber'!$G:$G,'Ctas Receber'!$J:$J,'Fluxo de Caixa'!$AZ$6,'Ctas Receber'!$N:$N,Parametros!$C$8,'Ctas Receber'!$C:$C,'Fluxo de Caixa'!$A136)</f>
        <v>0</v>
      </c>
      <c r="BA136" s="61">
        <f>SUMIFS('Ctas Receber'!$G:$G,'Ctas Receber'!$M:$M,'Fluxo de Caixa'!$BA$6,'Ctas Receber'!$N:$N,Parametros!$C$8,'Ctas Receber'!$C:$C,'Fluxo de Caixa'!$A:AY)</f>
        <v>0</v>
      </c>
      <c r="BB136" s="60">
        <f>SUMIFS('Ctas Receber'!$G:$G,'Ctas Receber'!$J:$J,'Fluxo de Caixa'!$BB$6,'Ctas Receber'!$N:$N,Parametros!$C$8,'Ctas Receber'!$C:$C,'Fluxo de Caixa'!$A136)</f>
        <v>0</v>
      </c>
      <c r="BC136" s="61">
        <f>SUMIFS('Ctas Receber'!$G:$G,'Ctas Receber'!$M:$M,'Fluxo de Caixa'!$BC$6,'Ctas Receber'!$N:$N,Parametros!$C$8,'Ctas Receber'!$C:$C,'Fluxo de Caixa'!$A:BA)</f>
        <v>0</v>
      </c>
      <c r="BD136" s="60">
        <f>SUMIFS('Ctas Receber'!$G:$G,'Ctas Receber'!$J:$J,'Fluxo de Caixa'!$BD$6,'Ctas Receber'!$N:$N,Parametros!$C$8,'Ctas Receber'!$C:$C,'Fluxo de Caixa'!$A136)</f>
        <v>0</v>
      </c>
      <c r="BE136" s="61">
        <f>SUMIFS('Ctas Receber'!$G:$G,'Ctas Receber'!$M:$M,'Fluxo de Caixa'!$BE$6,'Ctas Receber'!$N:$N,Parametros!$C$8,'Ctas Receber'!$C:$C,'Fluxo de Caixa'!$A:BC)</f>
        <v>0</v>
      </c>
      <c r="BF136" s="60">
        <f>SUMIFS('Ctas Receber'!$G:$G,'Ctas Receber'!$J:$J,'Fluxo de Caixa'!$BF$6,'Ctas Receber'!$N:$N,Parametros!$C$8,'Ctas Receber'!$C:$C,'Fluxo de Caixa'!$A136)</f>
        <v>0</v>
      </c>
      <c r="BG136" s="61">
        <f>SUMIFS('Ctas Receber'!$G:$G,'Ctas Receber'!$M:$M,'Fluxo de Caixa'!$BG$6,'Ctas Receber'!$N:$N,Parametros!$C$8,'Ctas Receber'!$C:$C,'Fluxo de Caixa'!$A:BE)</f>
        <v>0</v>
      </c>
      <c r="BH136" s="60">
        <f>SUMIFS('Ctas Receber'!$G:$G,'Ctas Receber'!$J:$J,'Fluxo de Caixa'!$BH$6,'Ctas Receber'!$N:$N,Parametros!$C$8,'Ctas Receber'!$C:$C,'Fluxo de Caixa'!$A136)</f>
        <v>0</v>
      </c>
      <c r="BI136" s="61">
        <f>SUMIFS('Ctas Receber'!$G:$G,'Ctas Receber'!$M:$M,'Fluxo de Caixa'!$BI$6,'Ctas Receber'!$N:$N,Parametros!$C$8,'Ctas Receber'!$C:$C,'Fluxo de Caixa'!$A:BG)</f>
        <v>0</v>
      </c>
      <c r="BJ136" s="60">
        <f>SUMIFS('Ctas Receber'!$G:$G,'Ctas Receber'!$J:$J,'Fluxo de Caixa'!$BJ$6,'Ctas Receber'!$N:$N,Parametros!$C$8,'Ctas Receber'!$C:$C,'Fluxo de Caixa'!$A136)</f>
        <v>0</v>
      </c>
      <c r="BK136" s="61">
        <f>SUMIFS('Ctas Receber'!$G:$G,'Ctas Receber'!$M:$M,'Fluxo de Caixa'!$BK$6,'Ctas Receber'!$N:$N,Parametros!$C$8,'Ctas Receber'!$C:$C,'Fluxo de Caixa'!$A:BI)</f>
        <v>0</v>
      </c>
      <c r="BL136" s="60">
        <f>SUMIFS('Ctas Receber'!$G:$G,'Ctas Receber'!$J:$J,'Fluxo de Caixa'!$BL$6,'Ctas Receber'!$N:$N,Parametros!$C$8,'Ctas Receber'!$C:$C,'Fluxo de Caixa'!$A136)</f>
        <v>0</v>
      </c>
      <c r="BM136" s="61">
        <f>SUMIFS('Ctas Receber'!$G:$G,'Ctas Receber'!$M:$M,'Fluxo de Caixa'!$BM$6,'Ctas Receber'!$N:$N,Parametros!$C$8,'Ctas Receber'!$C:$C,'Fluxo de Caixa'!$A:BK)</f>
        <v>0</v>
      </c>
      <c r="BN136" s="71"/>
      <c r="BO136" s="71"/>
      <c r="BP136" s="71"/>
      <c r="BQ136" s="71"/>
      <c r="BR136" s="71"/>
    </row>
    <row r="137" spans="1:70">
      <c r="A137" s="6" t="str">
        <f>'Plano de Contas'!A23</f>
        <v>7.1.2 Capitalização dos sócios</v>
      </c>
      <c r="B137" s="60">
        <f>SUMIFS('Ctas Receber'!$G:$G,'Ctas Receber'!$J:$J,'Fluxo de Caixa'!$B$6,'Ctas Receber'!$N:$N,Parametros!$C$8,'Ctas Receber'!$C:$C,'Fluxo de Caixa'!$A137)</f>
        <v>100000</v>
      </c>
      <c r="C137" s="61">
        <f>SUMIFS('Ctas Receber'!$G:$G,'Ctas Receber'!$M:$M,'Fluxo de Caixa'!$C$6,'Ctas Receber'!$N:$N,Parametros!$C$8,'Ctas Receber'!$C:$C,'Fluxo de Caixa'!$A:A)</f>
        <v>100000</v>
      </c>
      <c r="D137" s="60">
        <f>SUMIFS('Ctas Receber'!$G:$G,'Ctas Receber'!$J:$J,'Fluxo de Caixa'!$D$6,'Ctas Receber'!$N:$N,Parametros!$C$8,'Ctas Receber'!$C:$C,'Fluxo de Caixa'!$A137)</f>
        <v>0</v>
      </c>
      <c r="E137" s="61">
        <f>SUMIFS('Ctas Receber'!$G:$G,'Ctas Receber'!$M:$M,'Fluxo de Caixa'!$E$6,'Ctas Receber'!$N:$N,Parametros!$C$8,'Ctas Receber'!$C:$C,'Fluxo de Caixa'!$A:C)</f>
        <v>0</v>
      </c>
      <c r="F137" s="60">
        <f>SUMIFS('Ctas Receber'!$G:$G,'Ctas Receber'!$J:$J,'Fluxo de Caixa'!$F$6,'Ctas Receber'!$N:$N,Parametros!$C$8,'Ctas Receber'!$C:$C,'Fluxo de Caixa'!$A137)</f>
        <v>0</v>
      </c>
      <c r="G137" s="61">
        <f>SUMIFS('Ctas Receber'!$G:$G,'Ctas Receber'!$M:$M,'Fluxo de Caixa'!$G$6,'Ctas Receber'!$N:$N,Parametros!$C$8,'Ctas Receber'!$C:$C,'Fluxo de Caixa'!$A:E)</f>
        <v>0</v>
      </c>
      <c r="H137" s="60">
        <f>SUMIFS('Ctas Receber'!$G:$G,'Ctas Receber'!$J:$J,'Fluxo de Caixa'!$H$6,'Ctas Receber'!$N:$N,Parametros!$C$8,'Ctas Receber'!$C:$C,'Fluxo de Caixa'!$A137)</f>
        <v>0</v>
      </c>
      <c r="I137" s="61">
        <f>SUMIFS('Ctas Receber'!$G:$G,'Ctas Receber'!$M:$M,'Fluxo de Caixa'!$I$6,'Ctas Receber'!$N:$N,Parametros!$C$8,'Ctas Receber'!$C:$C,'Fluxo de Caixa'!$A:G)</f>
        <v>0</v>
      </c>
      <c r="J137" s="60">
        <f>SUMIFS('Ctas Receber'!$G:$G,'Ctas Receber'!$J:$J,'Fluxo de Caixa'!$J$6,'Ctas Receber'!$N:$N,Parametros!$C$8,'Ctas Receber'!$C:$C,'Fluxo de Caixa'!$A137)</f>
        <v>0</v>
      </c>
      <c r="K137" s="61">
        <f>SUMIFS('Ctas Receber'!$G:$G,'Ctas Receber'!$M:$M,'Fluxo de Caixa'!$K$6,'Ctas Receber'!$N:$N,Parametros!$C$8,'Ctas Receber'!$C:$C,'Fluxo de Caixa'!$A:I)</f>
        <v>0</v>
      </c>
      <c r="L137" s="60">
        <f>SUMIFS('Ctas Receber'!$G:$G,'Ctas Receber'!$J:$J,'Fluxo de Caixa'!$L$6,'Ctas Receber'!$N:$N,Parametros!$C$8,'Ctas Receber'!$C:$C,'Fluxo de Caixa'!$A137)</f>
        <v>0</v>
      </c>
      <c r="M137" s="61">
        <f>SUMIFS('Ctas Receber'!$G:$G,'Ctas Receber'!$M:$M,'Fluxo de Caixa'!$M$6,'Ctas Receber'!$N:$N,Parametros!$C$8,'Ctas Receber'!$C:$C,'Fluxo de Caixa'!$A:K)</f>
        <v>0</v>
      </c>
      <c r="N137" s="60">
        <f>SUMIFS('Ctas Receber'!$G:$G,'Ctas Receber'!$J:$J,'Fluxo de Caixa'!$N$6,'Ctas Receber'!$N:$N,Parametros!$C$8,'Ctas Receber'!$C:$C,'Fluxo de Caixa'!$A137)</f>
        <v>0</v>
      </c>
      <c r="O137" s="61">
        <f>SUMIFS('Ctas Receber'!$G:$G,'Ctas Receber'!$M:$M,'Fluxo de Caixa'!$O$6,'Ctas Receber'!$N:$N,Parametros!$C$8,'Ctas Receber'!$C:$C,'Fluxo de Caixa'!$A:M)</f>
        <v>0</v>
      </c>
      <c r="P137" s="60">
        <f>SUMIFS('Ctas Receber'!$G:$G,'Ctas Receber'!$J:$J,'Fluxo de Caixa'!$P$6,'Ctas Receber'!$N:$N,Parametros!$C$8,'Ctas Receber'!$C:$C,'Fluxo de Caixa'!$A137)</f>
        <v>0</v>
      </c>
      <c r="Q137" s="61">
        <f>SUMIFS('Ctas Receber'!$G:$G,'Ctas Receber'!$M:$M,'Fluxo de Caixa'!$Q$6,'Ctas Receber'!$N:$N,Parametros!$C$8,'Ctas Receber'!$C:$C,'Fluxo de Caixa'!$A:O)</f>
        <v>0</v>
      </c>
      <c r="R137" s="60">
        <f>SUMIFS('Ctas Receber'!$G:$G,'Ctas Receber'!$J:$J,'Fluxo de Caixa'!$R$6,'Ctas Receber'!$N:$N,Parametros!$C$8,'Ctas Receber'!$C:$C,'Fluxo de Caixa'!$A137)</f>
        <v>0</v>
      </c>
      <c r="S137" s="61">
        <f>SUMIFS('Ctas Receber'!$G:$G,'Ctas Receber'!$M:$M,'Fluxo de Caixa'!$S$6,'Ctas Receber'!$N:$N,Parametros!$C$8,'Ctas Receber'!$C:$C,'Fluxo de Caixa'!$A:Q)</f>
        <v>0</v>
      </c>
      <c r="T137" s="60">
        <f>SUMIFS('Ctas Receber'!$G:$G,'Ctas Receber'!$J:$J,'Fluxo de Caixa'!$T$6,'Ctas Receber'!$N:$N,Parametros!$C$8,'Ctas Receber'!$C:$C,'Fluxo de Caixa'!$A137)</f>
        <v>0</v>
      </c>
      <c r="U137" s="61">
        <f>SUMIFS('Ctas Receber'!$G:$G,'Ctas Receber'!$M:$M,'Fluxo de Caixa'!$U$6,'Ctas Receber'!$N:$N,Parametros!$C$8,'Ctas Receber'!$C:$C,'Fluxo de Caixa'!$A:S)</f>
        <v>0</v>
      </c>
      <c r="V137" s="60">
        <f>SUMIFS('Ctas Receber'!$G:$G,'Ctas Receber'!$J:$J,'Fluxo de Caixa'!$V$6,'Ctas Receber'!$N:$N,Parametros!$C$8,'Ctas Receber'!$C:$C,'Fluxo de Caixa'!$A137)</f>
        <v>0</v>
      </c>
      <c r="W137" s="61">
        <f>SUMIFS('Ctas Receber'!$G:$G,'Ctas Receber'!$M:$M,'Fluxo de Caixa'!$W$6,'Ctas Receber'!$N:$N,Parametros!$C$8,'Ctas Receber'!$C:$C,'Fluxo de Caixa'!$A:U)</f>
        <v>0</v>
      </c>
      <c r="X137" s="60">
        <f>SUMIFS('Ctas Receber'!$G:$G,'Ctas Receber'!$J:$J,'Fluxo de Caixa'!$X$6,'Ctas Receber'!$N:$N,Parametros!$C$8,'Ctas Receber'!$C:$C,'Fluxo de Caixa'!$A137)</f>
        <v>0</v>
      </c>
      <c r="Y137" s="61">
        <f>SUMIFS('Ctas Receber'!$G:$G,'Ctas Receber'!$M:$M,'Fluxo de Caixa'!$Y$6,'Ctas Receber'!$N:$N,Parametros!$C$8,'Ctas Receber'!$C:$C,'Fluxo de Caixa'!$A:W)</f>
        <v>0</v>
      </c>
      <c r="Z137" s="60">
        <f>SUMIFS('Ctas Receber'!$G:$G,'Ctas Receber'!$J:$J,'Fluxo de Caixa'!$Z$6,'Ctas Receber'!$N:$N,Parametros!$C$8,'Ctas Receber'!$C:$C,'Fluxo de Caixa'!$A137)</f>
        <v>0</v>
      </c>
      <c r="AA137" s="61">
        <f>SUMIFS('Ctas Receber'!$G:$G,'Ctas Receber'!$M:$M,'Fluxo de Caixa'!$AA$6,'Ctas Receber'!$N:$N,Parametros!$C$8,'Ctas Receber'!$C:$C,'Fluxo de Caixa'!$A:Y)</f>
        <v>0</v>
      </c>
      <c r="AB137" s="60">
        <f>SUMIFS('Ctas Receber'!$G:$G,'Ctas Receber'!$J:$J,'Fluxo de Caixa'!$AB$6,'Ctas Receber'!$N:$N,Parametros!$C$8,'Ctas Receber'!$C:$C,'Fluxo de Caixa'!$A137)</f>
        <v>0</v>
      </c>
      <c r="AC137" s="61">
        <f>SUMIFS('Ctas Receber'!$G:$G,'Ctas Receber'!$M:$M,'Fluxo de Caixa'!$AC$6,'Ctas Receber'!$N:$N,Parametros!$C$8,'Ctas Receber'!$C:$C,'Fluxo de Caixa'!$A:AA)</f>
        <v>0</v>
      </c>
      <c r="AD137" s="60">
        <f>SUMIFS('Ctas Receber'!$G:$G,'Ctas Receber'!$J:$J,'Fluxo de Caixa'!$AD$6,'Ctas Receber'!$N:$N,Parametros!$C$8,'Ctas Receber'!$C:$C,'Fluxo de Caixa'!$A137)</f>
        <v>0</v>
      </c>
      <c r="AE137" s="61">
        <f>SUMIFS('Ctas Receber'!$G:$G,'Ctas Receber'!$M:$M,'Fluxo de Caixa'!$AE$6,'Ctas Receber'!$N:$N,Parametros!$C$8,'Ctas Receber'!$C:$C,'Fluxo de Caixa'!$A:AC)</f>
        <v>0</v>
      </c>
      <c r="AF137" s="60">
        <f>SUMIFS('Ctas Receber'!$G:$G,'Ctas Receber'!$J:$J,'Fluxo de Caixa'!$AF$6,'Ctas Receber'!$N:$N,Parametros!$C$8,'Ctas Receber'!$C:$C,'Fluxo de Caixa'!$A137)</f>
        <v>0</v>
      </c>
      <c r="AG137" s="61">
        <f>SUMIFS('Ctas Receber'!$G:$G,'Ctas Receber'!$M:$M,'Fluxo de Caixa'!$AG$6,'Ctas Receber'!$N:$N,Parametros!$C$8,'Ctas Receber'!$C:$C,'Fluxo de Caixa'!$A:AE)</f>
        <v>0</v>
      </c>
      <c r="AH137" s="60">
        <f>SUMIFS('Ctas Receber'!$G:$G,'Ctas Receber'!$J:$J,'Fluxo de Caixa'!$AH$6,'Ctas Receber'!$N:$N,Parametros!$C$8,'Ctas Receber'!$C:$C,'Fluxo de Caixa'!$A137)</f>
        <v>0</v>
      </c>
      <c r="AI137" s="61">
        <f>SUMIFS('Ctas Receber'!$G:$G,'Ctas Receber'!$M:$M,'Fluxo de Caixa'!$AI$6,'Ctas Receber'!$N:$N,Parametros!$C$8,'Ctas Receber'!$C:$C,'Fluxo de Caixa'!$A:AG)</f>
        <v>0</v>
      </c>
      <c r="AJ137" s="60">
        <f>SUMIFS('Ctas Receber'!$G:$G,'Ctas Receber'!$J:$J,'Fluxo de Caixa'!$AJ$6,'Ctas Receber'!$N:$N,Parametros!$C$8,'Ctas Receber'!$C:$C,'Fluxo de Caixa'!$A137)</f>
        <v>0</v>
      </c>
      <c r="AK137" s="61">
        <f>SUMIFS('Ctas Receber'!$G:$G,'Ctas Receber'!$M:$M,'Fluxo de Caixa'!$AK$6,'Ctas Receber'!$N:$N,Parametros!$C$8,'Ctas Receber'!$C:$C,'Fluxo de Caixa'!$A:AI)</f>
        <v>0</v>
      </c>
      <c r="AL137" s="60">
        <f>SUMIFS('Ctas Receber'!$G:$G,'Ctas Receber'!$J:$J,'Fluxo de Caixa'!$AL$6,'Ctas Receber'!$N:$N,Parametros!$C$8,'Ctas Receber'!$C:$C,'Fluxo de Caixa'!$A137)</f>
        <v>0</v>
      </c>
      <c r="AM137" s="61">
        <f>SUMIFS('Ctas Receber'!$G:$G,'Ctas Receber'!$M:$M,'Fluxo de Caixa'!$AM$6,'Ctas Receber'!$N:$N,Parametros!$C$8,'Ctas Receber'!$C:$C,'Fluxo de Caixa'!$A:AK)</f>
        <v>0</v>
      </c>
      <c r="AN137" s="60">
        <f>SUMIFS('Ctas Receber'!$G:$G,'Ctas Receber'!$J:$J,'Fluxo de Caixa'!$AN$6,'Ctas Receber'!$N:$N,Parametros!$C$8,'Ctas Receber'!$C:$C,'Fluxo de Caixa'!$A137)</f>
        <v>0</v>
      </c>
      <c r="AO137" s="61">
        <f>SUMIFS('Ctas Receber'!$G:$G,'Ctas Receber'!$M:$M,'Fluxo de Caixa'!$AO$6,'Ctas Receber'!$N:$N,Parametros!$C$8,'Ctas Receber'!$C:$C,'Fluxo de Caixa'!$A:AM)</f>
        <v>0</v>
      </c>
      <c r="AP137" s="60">
        <f>SUMIFS('Ctas Receber'!$G:$G,'Ctas Receber'!$J:$J,'Fluxo de Caixa'!$AP$6,'Ctas Receber'!$N:$N,Parametros!$C$8,'Ctas Receber'!$C:$C,'Fluxo de Caixa'!$A137)</f>
        <v>0</v>
      </c>
      <c r="AQ137" s="61">
        <f>SUMIFS('Ctas Receber'!$G:$G,'Ctas Receber'!$M:$M,'Fluxo de Caixa'!$AQ$6,'Ctas Receber'!$N:$N,Parametros!$C$8,'Ctas Receber'!$C:$C,'Fluxo de Caixa'!$A:AO)</f>
        <v>0</v>
      </c>
      <c r="AR137" s="60">
        <f>SUMIFS('Ctas Receber'!$G:$G,'Ctas Receber'!$J:$J,'Fluxo de Caixa'!$AR$6,'Ctas Receber'!$N:$N,Parametros!$C$8,'Ctas Receber'!$C:$C,'Fluxo de Caixa'!$A137)</f>
        <v>0</v>
      </c>
      <c r="AS137" s="61">
        <f>SUMIFS('Ctas Receber'!$G:$G,'Ctas Receber'!$M:$M,'Fluxo de Caixa'!$AS$6,'Ctas Receber'!$N:$N,Parametros!$C$8,'Ctas Receber'!$C:$C,'Fluxo de Caixa'!$A:AQ)</f>
        <v>0</v>
      </c>
      <c r="AT137" s="60">
        <f>SUMIFS('Ctas Receber'!$G:$G,'Ctas Receber'!$J:$J,'Fluxo de Caixa'!$AT$6,'Ctas Receber'!$N:$N,Parametros!$C$8,'Ctas Receber'!$C:$C,'Fluxo de Caixa'!$A137)</f>
        <v>0</v>
      </c>
      <c r="AU137" s="61">
        <f>SUMIFS('Ctas Receber'!$G:$G,'Ctas Receber'!$M:$M,'Fluxo de Caixa'!$AU$6,'Ctas Receber'!$N:$N,Parametros!$C$8,'Ctas Receber'!$C:$C,'Fluxo de Caixa'!$A:AS)</f>
        <v>0</v>
      </c>
      <c r="AV137" s="60">
        <f>SUMIFS('Ctas Receber'!$G:$G,'Ctas Receber'!$J:$J,'Fluxo de Caixa'!$AV$6,'Ctas Receber'!$N:$N,Parametros!$C$8,'Ctas Receber'!$C:$C,'Fluxo de Caixa'!$A137)</f>
        <v>0</v>
      </c>
      <c r="AW137" s="61">
        <f>SUMIFS('Ctas Receber'!$G:$G,'Ctas Receber'!$M:$M,'Fluxo de Caixa'!$AW$6,'Ctas Receber'!$N:$N,Parametros!$C$8,'Ctas Receber'!$C:$C,'Fluxo de Caixa'!$A:AU)</f>
        <v>0</v>
      </c>
      <c r="AX137" s="60">
        <f>SUMIFS('Ctas Receber'!$G:$G,'Ctas Receber'!$J:$J,'Fluxo de Caixa'!$AX$6,'Ctas Receber'!$N:$N,Parametros!$C$8,'Ctas Receber'!$C:$C,'Fluxo de Caixa'!$A137)</f>
        <v>0</v>
      </c>
      <c r="AY137" s="61">
        <f>SUMIFS('Ctas Receber'!$G:$G,'Ctas Receber'!$M:$M,'Fluxo de Caixa'!$AY$6,'Ctas Receber'!$N:$N,Parametros!$C$8,'Ctas Receber'!$C:$C,'Fluxo de Caixa'!$A:AW)</f>
        <v>0</v>
      </c>
      <c r="AZ137" s="60">
        <f>SUMIFS('Ctas Receber'!$G:$G,'Ctas Receber'!$J:$J,'Fluxo de Caixa'!$AZ$6,'Ctas Receber'!$N:$N,Parametros!$C$8,'Ctas Receber'!$C:$C,'Fluxo de Caixa'!$A137)</f>
        <v>0</v>
      </c>
      <c r="BA137" s="61">
        <f>SUMIFS('Ctas Receber'!$G:$G,'Ctas Receber'!$M:$M,'Fluxo de Caixa'!$BA$6,'Ctas Receber'!$N:$N,Parametros!$C$8,'Ctas Receber'!$C:$C,'Fluxo de Caixa'!$A:AY)</f>
        <v>0</v>
      </c>
      <c r="BB137" s="60">
        <f>SUMIFS('Ctas Receber'!$G:$G,'Ctas Receber'!$J:$J,'Fluxo de Caixa'!$BB$6,'Ctas Receber'!$N:$N,Parametros!$C$8,'Ctas Receber'!$C:$C,'Fluxo de Caixa'!$A137)</f>
        <v>0</v>
      </c>
      <c r="BC137" s="61">
        <f>SUMIFS('Ctas Receber'!$G:$G,'Ctas Receber'!$M:$M,'Fluxo de Caixa'!$BC$6,'Ctas Receber'!$N:$N,Parametros!$C$8,'Ctas Receber'!$C:$C,'Fluxo de Caixa'!$A:BA)</f>
        <v>0</v>
      </c>
      <c r="BD137" s="60">
        <f>SUMIFS('Ctas Receber'!$G:$G,'Ctas Receber'!$J:$J,'Fluxo de Caixa'!$BD$6,'Ctas Receber'!$N:$N,Parametros!$C$8,'Ctas Receber'!$C:$C,'Fluxo de Caixa'!$A137)</f>
        <v>0</v>
      </c>
      <c r="BE137" s="61">
        <f>SUMIFS('Ctas Receber'!$G:$G,'Ctas Receber'!$M:$M,'Fluxo de Caixa'!$BE$6,'Ctas Receber'!$N:$N,Parametros!$C$8,'Ctas Receber'!$C:$C,'Fluxo de Caixa'!$A:BC)</f>
        <v>0</v>
      </c>
      <c r="BF137" s="60">
        <f>SUMIFS('Ctas Receber'!$G:$G,'Ctas Receber'!$J:$J,'Fluxo de Caixa'!$BF$6,'Ctas Receber'!$N:$N,Parametros!$C$8,'Ctas Receber'!$C:$C,'Fluxo de Caixa'!$A137)</f>
        <v>0</v>
      </c>
      <c r="BG137" s="61">
        <f>SUMIFS('Ctas Receber'!$G:$G,'Ctas Receber'!$M:$M,'Fluxo de Caixa'!$BG$6,'Ctas Receber'!$N:$N,Parametros!$C$8,'Ctas Receber'!$C:$C,'Fluxo de Caixa'!$A:BE)</f>
        <v>0</v>
      </c>
      <c r="BH137" s="60">
        <f>SUMIFS('Ctas Receber'!$G:$G,'Ctas Receber'!$J:$J,'Fluxo de Caixa'!$BH$6,'Ctas Receber'!$N:$N,Parametros!$C$8,'Ctas Receber'!$C:$C,'Fluxo de Caixa'!$A137)</f>
        <v>0</v>
      </c>
      <c r="BI137" s="61">
        <f>SUMIFS('Ctas Receber'!$G:$G,'Ctas Receber'!$M:$M,'Fluxo de Caixa'!$BI$6,'Ctas Receber'!$N:$N,Parametros!$C$8,'Ctas Receber'!$C:$C,'Fluxo de Caixa'!$A:BG)</f>
        <v>0</v>
      </c>
      <c r="BJ137" s="60">
        <f>SUMIFS('Ctas Receber'!$G:$G,'Ctas Receber'!$J:$J,'Fluxo de Caixa'!$BJ$6,'Ctas Receber'!$N:$N,Parametros!$C$8,'Ctas Receber'!$C:$C,'Fluxo de Caixa'!$A137)</f>
        <v>0</v>
      </c>
      <c r="BK137" s="61">
        <f>SUMIFS('Ctas Receber'!$G:$G,'Ctas Receber'!$M:$M,'Fluxo de Caixa'!$BK$6,'Ctas Receber'!$N:$N,Parametros!$C$8,'Ctas Receber'!$C:$C,'Fluxo de Caixa'!$A:BI)</f>
        <v>0</v>
      </c>
      <c r="BL137" s="60">
        <f>SUMIFS('Ctas Receber'!$G:$G,'Ctas Receber'!$J:$J,'Fluxo de Caixa'!$BL$6,'Ctas Receber'!$N:$N,Parametros!$C$8,'Ctas Receber'!$C:$C,'Fluxo de Caixa'!$A137)</f>
        <v>0</v>
      </c>
      <c r="BM137" s="61">
        <f>SUMIFS('Ctas Receber'!$G:$G,'Ctas Receber'!$M:$M,'Fluxo de Caixa'!$BM$6,'Ctas Receber'!$N:$N,Parametros!$C$8,'Ctas Receber'!$C:$C,'Fluxo de Caixa'!$A:BK)</f>
        <v>0</v>
      </c>
      <c r="BN137" s="71"/>
      <c r="BO137" s="71"/>
      <c r="BP137" s="71"/>
      <c r="BQ137" s="71"/>
      <c r="BR137" s="71"/>
    </row>
    <row r="138" spans="1:70">
      <c r="A138" s="6" t="str">
        <f>'Plano de Contas'!A24</f>
        <v>7.1.3 Venda de equipamentos usados</v>
      </c>
      <c r="B138" s="60">
        <f>SUMIFS('Ctas Receber'!$G:$G,'Ctas Receber'!$J:$J,'Fluxo de Caixa'!$B$6,'Ctas Receber'!$N:$N,Parametros!$C$8,'Ctas Receber'!$C:$C,'Fluxo de Caixa'!$A138)</f>
        <v>100000</v>
      </c>
      <c r="C138" s="61">
        <f>SUMIFS('Ctas Receber'!$G:$G,'Ctas Receber'!$M:$M,'Fluxo de Caixa'!$C$6,'Ctas Receber'!$N:$N,Parametros!$C$8,'Ctas Receber'!$C:$C,'Fluxo de Caixa'!$A:A)</f>
        <v>100000</v>
      </c>
      <c r="D138" s="60">
        <f>SUMIFS('Ctas Receber'!$G:$G,'Ctas Receber'!$J:$J,'Fluxo de Caixa'!$D$6,'Ctas Receber'!$N:$N,Parametros!$C$8,'Ctas Receber'!$C:$C,'Fluxo de Caixa'!$A138)</f>
        <v>0</v>
      </c>
      <c r="E138" s="61">
        <f>SUMIFS('Ctas Receber'!$G:$G,'Ctas Receber'!$M:$M,'Fluxo de Caixa'!$E$6,'Ctas Receber'!$N:$N,Parametros!$C$8,'Ctas Receber'!$C:$C,'Fluxo de Caixa'!$A:C)</f>
        <v>0</v>
      </c>
      <c r="F138" s="60">
        <f>SUMIFS('Ctas Receber'!$G:$G,'Ctas Receber'!$J:$J,'Fluxo de Caixa'!$F$6,'Ctas Receber'!$N:$N,Parametros!$C$8,'Ctas Receber'!$C:$C,'Fluxo de Caixa'!$A138)</f>
        <v>0</v>
      </c>
      <c r="G138" s="61">
        <f>SUMIFS('Ctas Receber'!$G:$G,'Ctas Receber'!$M:$M,'Fluxo de Caixa'!$G$6,'Ctas Receber'!$N:$N,Parametros!$C$8,'Ctas Receber'!$C:$C,'Fluxo de Caixa'!$A:E)</f>
        <v>0</v>
      </c>
      <c r="H138" s="60">
        <f>SUMIFS('Ctas Receber'!$G:$G,'Ctas Receber'!$J:$J,'Fluxo de Caixa'!$H$6,'Ctas Receber'!$N:$N,Parametros!$C$8,'Ctas Receber'!$C:$C,'Fluxo de Caixa'!$A138)</f>
        <v>0</v>
      </c>
      <c r="I138" s="61">
        <f>SUMIFS('Ctas Receber'!$G:$G,'Ctas Receber'!$M:$M,'Fluxo de Caixa'!$I$6,'Ctas Receber'!$N:$N,Parametros!$C$8,'Ctas Receber'!$C:$C,'Fluxo de Caixa'!$A:G)</f>
        <v>0</v>
      </c>
      <c r="J138" s="60">
        <f>SUMIFS('Ctas Receber'!$G:$G,'Ctas Receber'!$J:$J,'Fluxo de Caixa'!$J$6,'Ctas Receber'!$N:$N,Parametros!$C$8,'Ctas Receber'!$C:$C,'Fluxo de Caixa'!$A138)</f>
        <v>0</v>
      </c>
      <c r="K138" s="61">
        <f>SUMIFS('Ctas Receber'!$G:$G,'Ctas Receber'!$M:$M,'Fluxo de Caixa'!$K$6,'Ctas Receber'!$N:$N,Parametros!$C$8,'Ctas Receber'!$C:$C,'Fluxo de Caixa'!$A:I)</f>
        <v>0</v>
      </c>
      <c r="L138" s="60">
        <f>SUMIFS('Ctas Receber'!$G:$G,'Ctas Receber'!$J:$J,'Fluxo de Caixa'!$L$6,'Ctas Receber'!$N:$N,Parametros!$C$8,'Ctas Receber'!$C:$C,'Fluxo de Caixa'!$A138)</f>
        <v>0</v>
      </c>
      <c r="M138" s="61">
        <f>SUMIFS('Ctas Receber'!$G:$G,'Ctas Receber'!$M:$M,'Fluxo de Caixa'!$M$6,'Ctas Receber'!$N:$N,Parametros!$C$8,'Ctas Receber'!$C:$C,'Fluxo de Caixa'!$A:K)</f>
        <v>0</v>
      </c>
      <c r="N138" s="60">
        <f>SUMIFS('Ctas Receber'!$G:$G,'Ctas Receber'!$J:$J,'Fluxo de Caixa'!$N$6,'Ctas Receber'!$N:$N,Parametros!$C$8,'Ctas Receber'!$C:$C,'Fluxo de Caixa'!$A138)</f>
        <v>0</v>
      </c>
      <c r="O138" s="61">
        <f>SUMIFS('Ctas Receber'!$G:$G,'Ctas Receber'!$M:$M,'Fluxo de Caixa'!$O$6,'Ctas Receber'!$N:$N,Parametros!$C$8,'Ctas Receber'!$C:$C,'Fluxo de Caixa'!$A:M)</f>
        <v>0</v>
      </c>
      <c r="P138" s="60">
        <f>SUMIFS('Ctas Receber'!$G:$G,'Ctas Receber'!$J:$J,'Fluxo de Caixa'!$P$6,'Ctas Receber'!$N:$N,Parametros!$C$8,'Ctas Receber'!$C:$C,'Fluxo de Caixa'!$A138)</f>
        <v>0</v>
      </c>
      <c r="Q138" s="61">
        <f>SUMIFS('Ctas Receber'!$G:$G,'Ctas Receber'!$M:$M,'Fluxo de Caixa'!$Q$6,'Ctas Receber'!$N:$N,Parametros!$C$8,'Ctas Receber'!$C:$C,'Fluxo de Caixa'!$A:O)</f>
        <v>0</v>
      </c>
      <c r="R138" s="60">
        <f>SUMIFS('Ctas Receber'!$G:$G,'Ctas Receber'!$J:$J,'Fluxo de Caixa'!$R$6,'Ctas Receber'!$N:$N,Parametros!$C$8,'Ctas Receber'!$C:$C,'Fluxo de Caixa'!$A138)</f>
        <v>0</v>
      </c>
      <c r="S138" s="61">
        <f>SUMIFS('Ctas Receber'!$G:$G,'Ctas Receber'!$M:$M,'Fluxo de Caixa'!$S$6,'Ctas Receber'!$N:$N,Parametros!$C$8,'Ctas Receber'!$C:$C,'Fluxo de Caixa'!$A:Q)</f>
        <v>0</v>
      </c>
      <c r="T138" s="60">
        <f>SUMIFS('Ctas Receber'!$G:$G,'Ctas Receber'!$J:$J,'Fluxo de Caixa'!$T$6,'Ctas Receber'!$N:$N,Parametros!$C$8,'Ctas Receber'!$C:$C,'Fluxo de Caixa'!$A138)</f>
        <v>0</v>
      </c>
      <c r="U138" s="61">
        <f>SUMIFS('Ctas Receber'!$G:$G,'Ctas Receber'!$M:$M,'Fluxo de Caixa'!$U$6,'Ctas Receber'!$N:$N,Parametros!$C$8,'Ctas Receber'!$C:$C,'Fluxo de Caixa'!$A:S)</f>
        <v>0</v>
      </c>
      <c r="V138" s="60">
        <f>SUMIFS('Ctas Receber'!$G:$G,'Ctas Receber'!$J:$J,'Fluxo de Caixa'!$V$6,'Ctas Receber'!$N:$N,Parametros!$C$8,'Ctas Receber'!$C:$C,'Fluxo de Caixa'!$A138)</f>
        <v>0</v>
      </c>
      <c r="W138" s="61">
        <f>SUMIFS('Ctas Receber'!$G:$G,'Ctas Receber'!$M:$M,'Fluxo de Caixa'!$W$6,'Ctas Receber'!$N:$N,Parametros!$C$8,'Ctas Receber'!$C:$C,'Fluxo de Caixa'!$A:U)</f>
        <v>0</v>
      </c>
      <c r="X138" s="60">
        <f>SUMIFS('Ctas Receber'!$G:$G,'Ctas Receber'!$J:$J,'Fluxo de Caixa'!$X$6,'Ctas Receber'!$N:$N,Parametros!$C$8,'Ctas Receber'!$C:$C,'Fluxo de Caixa'!$A138)</f>
        <v>0</v>
      </c>
      <c r="Y138" s="61">
        <f>SUMIFS('Ctas Receber'!$G:$G,'Ctas Receber'!$M:$M,'Fluxo de Caixa'!$Y$6,'Ctas Receber'!$N:$N,Parametros!$C$8,'Ctas Receber'!$C:$C,'Fluxo de Caixa'!$A:W)</f>
        <v>0</v>
      </c>
      <c r="Z138" s="60">
        <f>SUMIFS('Ctas Receber'!$G:$G,'Ctas Receber'!$J:$J,'Fluxo de Caixa'!$Z$6,'Ctas Receber'!$N:$N,Parametros!$C$8,'Ctas Receber'!$C:$C,'Fluxo de Caixa'!$A138)</f>
        <v>0</v>
      </c>
      <c r="AA138" s="61">
        <f>SUMIFS('Ctas Receber'!$G:$G,'Ctas Receber'!$M:$M,'Fluxo de Caixa'!$AA$6,'Ctas Receber'!$N:$N,Parametros!$C$8,'Ctas Receber'!$C:$C,'Fluxo de Caixa'!$A:Y)</f>
        <v>0</v>
      </c>
      <c r="AB138" s="60">
        <f>SUMIFS('Ctas Receber'!$G:$G,'Ctas Receber'!$J:$J,'Fluxo de Caixa'!$AB$6,'Ctas Receber'!$N:$N,Parametros!$C$8,'Ctas Receber'!$C:$C,'Fluxo de Caixa'!$A138)</f>
        <v>0</v>
      </c>
      <c r="AC138" s="61">
        <f>SUMIFS('Ctas Receber'!$G:$G,'Ctas Receber'!$M:$M,'Fluxo de Caixa'!$AC$6,'Ctas Receber'!$N:$N,Parametros!$C$8,'Ctas Receber'!$C:$C,'Fluxo de Caixa'!$A:AA)</f>
        <v>0</v>
      </c>
      <c r="AD138" s="60">
        <f>SUMIFS('Ctas Receber'!$G:$G,'Ctas Receber'!$J:$J,'Fluxo de Caixa'!$AD$6,'Ctas Receber'!$N:$N,Parametros!$C$8,'Ctas Receber'!$C:$C,'Fluxo de Caixa'!$A138)</f>
        <v>0</v>
      </c>
      <c r="AE138" s="61">
        <f>SUMIFS('Ctas Receber'!$G:$G,'Ctas Receber'!$M:$M,'Fluxo de Caixa'!$AE$6,'Ctas Receber'!$N:$N,Parametros!$C$8,'Ctas Receber'!$C:$C,'Fluxo de Caixa'!$A:AC)</f>
        <v>0</v>
      </c>
      <c r="AF138" s="60">
        <f>SUMIFS('Ctas Receber'!$G:$G,'Ctas Receber'!$J:$J,'Fluxo de Caixa'!$AF$6,'Ctas Receber'!$N:$N,Parametros!$C$8,'Ctas Receber'!$C:$C,'Fluxo de Caixa'!$A138)</f>
        <v>0</v>
      </c>
      <c r="AG138" s="61">
        <f>SUMIFS('Ctas Receber'!$G:$G,'Ctas Receber'!$M:$M,'Fluxo de Caixa'!$AG$6,'Ctas Receber'!$N:$N,Parametros!$C$8,'Ctas Receber'!$C:$C,'Fluxo de Caixa'!$A:AE)</f>
        <v>0</v>
      </c>
      <c r="AH138" s="60">
        <f>SUMIFS('Ctas Receber'!$G:$G,'Ctas Receber'!$J:$J,'Fluxo de Caixa'!$AH$6,'Ctas Receber'!$N:$N,Parametros!$C$8,'Ctas Receber'!$C:$C,'Fluxo de Caixa'!$A138)</f>
        <v>0</v>
      </c>
      <c r="AI138" s="61">
        <f>SUMIFS('Ctas Receber'!$G:$G,'Ctas Receber'!$M:$M,'Fluxo de Caixa'!$AI$6,'Ctas Receber'!$N:$N,Parametros!$C$8,'Ctas Receber'!$C:$C,'Fluxo de Caixa'!$A:AG)</f>
        <v>0</v>
      </c>
      <c r="AJ138" s="60">
        <f>SUMIFS('Ctas Receber'!$G:$G,'Ctas Receber'!$J:$J,'Fluxo de Caixa'!$AJ$6,'Ctas Receber'!$N:$N,Parametros!$C$8,'Ctas Receber'!$C:$C,'Fluxo de Caixa'!$A138)</f>
        <v>0</v>
      </c>
      <c r="AK138" s="61">
        <f>SUMIFS('Ctas Receber'!$G:$G,'Ctas Receber'!$M:$M,'Fluxo de Caixa'!$AK$6,'Ctas Receber'!$N:$N,Parametros!$C$8,'Ctas Receber'!$C:$C,'Fluxo de Caixa'!$A:AI)</f>
        <v>0</v>
      </c>
      <c r="AL138" s="60">
        <f>SUMIFS('Ctas Receber'!$G:$G,'Ctas Receber'!$J:$J,'Fluxo de Caixa'!$AL$6,'Ctas Receber'!$N:$N,Parametros!$C$8,'Ctas Receber'!$C:$C,'Fluxo de Caixa'!$A138)</f>
        <v>0</v>
      </c>
      <c r="AM138" s="61">
        <f>SUMIFS('Ctas Receber'!$G:$G,'Ctas Receber'!$M:$M,'Fluxo de Caixa'!$AM$6,'Ctas Receber'!$N:$N,Parametros!$C$8,'Ctas Receber'!$C:$C,'Fluxo de Caixa'!$A:AK)</f>
        <v>0</v>
      </c>
      <c r="AN138" s="60">
        <f>SUMIFS('Ctas Receber'!$G:$G,'Ctas Receber'!$J:$J,'Fluxo de Caixa'!$AN$6,'Ctas Receber'!$N:$N,Parametros!$C$8,'Ctas Receber'!$C:$C,'Fluxo de Caixa'!$A138)</f>
        <v>0</v>
      </c>
      <c r="AO138" s="61">
        <f>SUMIFS('Ctas Receber'!$G:$G,'Ctas Receber'!$M:$M,'Fluxo de Caixa'!$AO$6,'Ctas Receber'!$N:$N,Parametros!$C$8,'Ctas Receber'!$C:$C,'Fluxo de Caixa'!$A:AM)</f>
        <v>0</v>
      </c>
      <c r="AP138" s="60">
        <f>SUMIFS('Ctas Receber'!$G:$G,'Ctas Receber'!$J:$J,'Fluxo de Caixa'!$AP$6,'Ctas Receber'!$N:$N,Parametros!$C$8,'Ctas Receber'!$C:$C,'Fluxo de Caixa'!$A138)</f>
        <v>0</v>
      </c>
      <c r="AQ138" s="61">
        <f>SUMIFS('Ctas Receber'!$G:$G,'Ctas Receber'!$M:$M,'Fluxo de Caixa'!$AQ$6,'Ctas Receber'!$N:$N,Parametros!$C$8,'Ctas Receber'!$C:$C,'Fluxo de Caixa'!$A:AO)</f>
        <v>0</v>
      </c>
      <c r="AR138" s="60">
        <f>SUMIFS('Ctas Receber'!$G:$G,'Ctas Receber'!$J:$J,'Fluxo de Caixa'!$AR$6,'Ctas Receber'!$N:$N,Parametros!$C$8,'Ctas Receber'!$C:$C,'Fluxo de Caixa'!$A138)</f>
        <v>0</v>
      </c>
      <c r="AS138" s="61">
        <f>SUMIFS('Ctas Receber'!$G:$G,'Ctas Receber'!$M:$M,'Fluxo de Caixa'!$AS$6,'Ctas Receber'!$N:$N,Parametros!$C$8,'Ctas Receber'!$C:$C,'Fluxo de Caixa'!$A:AQ)</f>
        <v>0</v>
      </c>
      <c r="AT138" s="60">
        <f>SUMIFS('Ctas Receber'!$G:$G,'Ctas Receber'!$J:$J,'Fluxo de Caixa'!$AT$6,'Ctas Receber'!$N:$N,Parametros!$C$8,'Ctas Receber'!$C:$C,'Fluxo de Caixa'!$A138)</f>
        <v>0</v>
      </c>
      <c r="AU138" s="61">
        <f>SUMIFS('Ctas Receber'!$G:$G,'Ctas Receber'!$M:$M,'Fluxo de Caixa'!$AU$6,'Ctas Receber'!$N:$N,Parametros!$C$8,'Ctas Receber'!$C:$C,'Fluxo de Caixa'!$A:AS)</f>
        <v>0</v>
      </c>
      <c r="AV138" s="60">
        <f>SUMIFS('Ctas Receber'!$G:$G,'Ctas Receber'!$J:$J,'Fluxo de Caixa'!$AV$6,'Ctas Receber'!$N:$N,Parametros!$C$8,'Ctas Receber'!$C:$C,'Fluxo de Caixa'!$A138)</f>
        <v>0</v>
      </c>
      <c r="AW138" s="61">
        <f>SUMIFS('Ctas Receber'!$G:$G,'Ctas Receber'!$M:$M,'Fluxo de Caixa'!$AW$6,'Ctas Receber'!$N:$N,Parametros!$C$8,'Ctas Receber'!$C:$C,'Fluxo de Caixa'!$A:AU)</f>
        <v>0</v>
      </c>
      <c r="AX138" s="60">
        <f>SUMIFS('Ctas Receber'!$G:$G,'Ctas Receber'!$J:$J,'Fluxo de Caixa'!$AX$6,'Ctas Receber'!$N:$N,Parametros!$C$8,'Ctas Receber'!$C:$C,'Fluxo de Caixa'!$A138)</f>
        <v>0</v>
      </c>
      <c r="AY138" s="61">
        <f>SUMIFS('Ctas Receber'!$G:$G,'Ctas Receber'!$M:$M,'Fluxo de Caixa'!$AY$6,'Ctas Receber'!$N:$N,Parametros!$C$8,'Ctas Receber'!$C:$C,'Fluxo de Caixa'!$A:AW)</f>
        <v>0</v>
      </c>
      <c r="AZ138" s="60">
        <f>SUMIFS('Ctas Receber'!$G:$G,'Ctas Receber'!$J:$J,'Fluxo de Caixa'!$AZ$6,'Ctas Receber'!$N:$N,Parametros!$C$8,'Ctas Receber'!$C:$C,'Fluxo de Caixa'!$A138)</f>
        <v>0</v>
      </c>
      <c r="BA138" s="61">
        <f>SUMIFS('Ctas Receber'!$G:$G,'Ctas Receber'!$M:$M,'Fluxo de Caixa'!$BA$6,'Ctas Receber'!$N:$N,Parametros!$C$8,'Ctas Receber'!$C:$C,'Fluxo de Caixa'!$A:AY)</f>
        <v>0</v>
      </c>
      <c r="BB138" s="60">
        <f>SUMIFS('Ctas Receber'!$G:$G,'Ctas Receber'!$J:$J,'Fluxo de Caixa'!$BB$6,'Ctas Receber'!$N:$N,Parametros!$C$8,'Ctas Receber'!$C:$C,'Fluxo de Caixa'!$A138)</f>
        <v>0</v>
      </c>
      <c r="BC138" s="61">
        <f>SUMIFS('Ctas Receber'!$G:$G,'Ctas Receber'!$M:$M,'Fluxo de Caixa'!$BC$6,'Ctas Receber'!$N:$N,Parametros!$C$8,'Ctas Receber'!$C:$C,'Fluxo de Caixa'!$A:BA)</f>
        <v>0</v>
      </c>
      <c r="BD138" s="60">
        <f>SUMIFS('Ctas Receber'!$G:$G,'Ctas Receber'!$J:$J,'Fluxo de Caixa'!$BD$6,'Ctas Receber'!$N:$N,Parametros!$C$8,'Ctas Receber'!$C:$C,'Fluxo de Caixa'!$A138)</f>
        <v>0</v>
      </c>
      <c r="BE138" s="61">
        <f>SUMIFS('Ctas Receber'!$G:$G,'Ctas Receber'!$M:$M,'Fluxo de Caixa'!$BE$6,'Ctas Receber'!$N:$N,Parametros!$C$8,'Ctas Receber'!$C:$C,'Fluxo de Caixa'!$A:BC)</f>
        <v>0</v>
      </c>
      <c r="BF138" s="60">
        <f>SUMIFS('Ctas Receber'!$G:$G,'Ctas Receber'!$J:$J,'Fluxo de Caixa'!$BF$6,'Ctas Receber'!$N:$N,Parametros!$C$8,'Ctas Receber'!$C:$C,'Fluxo de Caixa'!$A138)</f>
        <v>0</v>
      </c>
      <c r="BG138" s="61">
        <f>SUMIFS('Ctas Receber'!$G:$G,'Ctas Receber'!$M:$M,'Fluxo de Caixa'!$BG$6,'Ctas Receber'!$N:$N,Parametros!$C$8,'Ctas Receber'!$C:$C,'Fluxo de Caixa'!$A:BE)</f>
        <v>0</v>
      </c>
      <c r="BH138" s="60">
        <f>SUMIFS('Ctas Receber'!$G:$G,'Ctas Receber'!$J:$J,'Fluxo de Caixa'!$BH$6,'Ctas Receber'!$N:$N,Parametros!$C$8,'Ctas Receber'!$C:$C,'Fluxo de Caixa'!$A138)</f>
        <v>0</v>
      </c>
      <c r="BI138" s="61">
        <f>SUMIFS('Ctas Receber'!$G:$G,'Ctas Receber'!$M:$M,'Fluxo de Caixa'!$BI$6,'Ctas Receber'!$N:$N,Parametros!$C$8,'Ctas Receber'!$C:$C,'Fluxo de Caixa'!$A:BG)</f>
        <v>0</v>
      </c>
      <c r="BJ138" s="60">
        <f>SUMIFS('Ctas Receber'!$G:$G,'Ctas Receber'!$J:$J,'Fluxo de Caixa'!$BJ$6,'Ctas Receber'!$N:$N,Parametros!$C$8,'Ctas Receber'!$C:$C,'Fluxo de Caixa'!$A138)</f>
        <v>0</v>
      </c>
      <c r="BK138" s="61">
        <f>SUMIFS('Ctas Receber'!$G:$G,'Ctas Receber'!$M:$M,'Fluxo de Caixa'!$BK$6,'Ctas Receber'!$N:$N,Parametros!$C$8,'Ctas Receber'!$C:$C,'Fluxo de Caixa'!$A:BI)</f>
        <v>0</v>
      </c>
      <c r="BL138" s="60">
        <f>SUMIFS('Ctas Receber'!$G:$G,'Ctas Receber'!$J:$J,'Fluxo de Caixa'!$BL$6,'Ctas Receber'!$N:$N,Parametros!$C$8,'Ctas Receber'!$C:$C,'Fluxo de Caixa'!$A138)</f>
        <v>0</v>
      </c>
      <c r="BM138" s="61">
        <f>SUMIFS('Ctas Receber'!$G:$G,'Ctas Receber'!$M:$M,'Fluxo de Caixa'!$BM$6,'Ctas Receber'!$N:$N,Parametros!$C$8,'Ctas Receber'!$C:$C,'Fluxo de Caixa'!$A:BK)</f>
        <v>0</v>
      </c>
      <c r="BN138" s="71"/>
      <c r="BO138" s="71"/>
      <c r="BP138" s="71"/>
      <c r="BQ138" s="71"/>
      <c r="BR138" s="71"/>
    </row>
    <row r="139" spans="1:70">
      <c r="A139" s="6" t="str">
        <f>'Plano de Contas'!A25</f>
        <v>7.1.4 Antecipação de Recebíveis</v>
      </c>
      <c r="B139" s="60">
        <f>SUMIFS('Ctas Receber'!$G:$G,'Ctas Receber'!$J:$J,'Fluxo de Caixa'!$B$6,'Ctas Receber'!$C:$C,'Fluxo de Caixa'!$A139)</f>
        <v>500000000</v>
      </c>
      <c r="C139" s="61">
        <f>SUMIFS('Ctas Receber'!$G:$G,'Ctas Receber'!$M:$M,'Fluxo de Caixa'!$C$6,'Ctas Receber'!$C:$C,'Fluxo de Caixa'!$A:A)</f>
        <v>500000000</v>
      </c>
      <c r="D139" s="60">
        <f>SUMIFS('Ctas Receber'!$G:$G,'Ctas Receber'!$J:$J,'Fluxo de Caixa'!$D$6,'Ctas Receber'!$C:$C,'Fluxo de Caixa'!$A139)</f>
        <v>0</v>
      </c>
      <c r="E139" s="61">
        <f>SUMIFS('Ctas Receber'!$G:$G,'Ctas Receber'!$M:$M,'Fluxo de Caixa'!$E$6,'Ctas Receber'!$C:$C,'Fluxo de Caixa'!$A:C)</f>
        <v>0</v>
      </c>
      <c r="F139" s="60">
        <f>SUMIFS('Ctas Receber'!$G:$G,'Ctas Receber'!$J:$J,'Fluxo de Caixa'!$F$6,'Ctas Receber'!$C:$C,'Fluxo de Caixa'!$A139)</f>
        <v>0</v>
      </c>
      <c r="G139" s="61">
        <f>SUMIFS('Ctas Receber'!$G:$G,'Ctas Receber'!$M:$M,'Fluxo de Caixa'!$G$6,'Ctas Receber'!$C:$C,'Fluxo de Caixa'!$A:E)</f>
        <v>0</v>
      </c>
      <c r="H139" s="60">
        <f>SUMIFS('Ctas Receber'!$G:$G,'Ctas Receber'!$J:$J,'Fluxo de Caixa'!$H$6,'Ctas Receber'!$C:$C,'Fluxo de Caixa'!$A139)</f>
        <v>0</v>
      </c>
      <c r="I139" s="61">
        <f>SUMIFS('Ctas Receber'!$G:$G,'Ctas Receber'!$M:$M,'Fluxo de Caixa'!$I$6,'Ctas Receber'!$C:$C,'Fluxo de Caixa'!$A:G)</f>
        <v>0</v>
      </c>
      <c r="J139" s="60">
        <f>SUMIFS('Ctas Receber'!$G:$G,'Ctas Receber'!$J:$J,'Fluxo de Caixa'!$J$6,'Ctas Receber'!$C:$C,'Fluxo de Caixa'!$A139)</f>
        <v>0</v>
      </c>
      <c r="K139" s="61">
        <f>SUMIFS('Ctas Receber'!$G:$G,'Ctas Receber'!$M:$M,'Fluxo de Caixa'!$K$6,'Ctas Receber'!$C:$C,'Fluxo de Caixa'!$A:I)</f>
        <v>0</v>
      </c>
      <c r="L139" s="60">
        <f>SUMIFS('Ctas Receber'!$G:$G,'Ctas Receber'!$J:$J,'Fluxo de Caixa'!$L$6,'Ctas Receber'!$C:$C,'Fluxo de Caixa'!$A139)</f>
        <v>0</v>
      </c>
      <c r="M139" s="61">
        <f>SUMIFS('Ctas Receber'!$G:$G,'Ctas Receber'!$M:$M,'Fluxo de Caixa'!$M$6,'Ctas Receber'!$C:$C,'Fluxo de Caixa'!$A:K)</f>
        <v>0</v>
      </c>
      <c r="N139" s="60">
        <f>SUMIFS('Ctas Receber'!$G:$G,'Ctas Receber'!$J:$J,'Fluxo de Caixa'!$N$6,'Ctas Receber'!$C:$C,'Fluxo de Caixa'!$A139)</f>
        <v>0</v>
      </c>
      <c r="O139" s="61">
        <f>SUMIFS('Ctas Receber'!$G:$G,'Ctas Receber'!$M:$M,'Fluxo de Caixa'!$O$6,'Ctas Receber'!$C:$C,'Fluxo de Caixa'!$A:M)</f>
        <v>0</v>
      </c>
      <c r="P139" s="60">
        <f>SUMIFS('Ctas Receber'!$G:$G,'Ctas Receber'!$J:$J,'Fluxo de Caixa'!$P$6,'Ctas Receber'!$C:$C,'Fluxo de Caixa'!$A139)</f>
        <v>0</v>
      </c>
      <c r="Q139" s="61">
        <f>SUMIFS('Ctas Receber'!$G:$G,'Ctas Receber'!$M:$M,'Fluxo de Caixa'!$Q$6,'Ctas Receber'!$C:$C,'Fluxo de Caixa'!$A:O)</f>
        <v>0</v>
      </c>
      <c r="R139" s="60">
        <f>SUMIFS('Ctas Receber'!$G:$G,'Ctas Receber'!$J:$J,'Fluxo de Caixa'!$R$6,'Ctas Receber'!$C:$C,'Fluxo de Caixa'!$A139)</f>
        <v>0</v>
      </c>
      <c r="S139" s="61">
        <f>SUMIFS('Ctas Receber'!$G:$G,'Ctas Receber'!$M:$M,'Fluxo de Caixa'!$S$6,'Ctas Receber'!$C:$C,'Fluxo de Caixa'!$A:Q)</f>
        <v>0</v>
      </c>
      <c r="T139" s="60">
        <f>SUMIFS('Ctas Receber'!$G:$G,'Ctas Receber'!$J:$J,'Fluxo de Caixa'!$T$6,'Ctas Receber'!$C:$C,'Fluxo de Caixa'!$A139)</f>
        <v>0</v>
      </c>
      <c r="U139" s="61">
        <f>SUMIFS('Ctas Receber'!$G:$G,'Ctas Receber'!$M:$M,'Fluxo de Caixa'!$U$6,'Ctas Receber'!$C:$C,'Fluxo de Caixa'!$A:S)</f>
        <v>0</v>
      </c>
      <c r="V139" s="60">
        <f>SUMIFS('Ctas Receber'!$G:$G,'Ctas Receber'!$J:$J,'Fluxo de Caixa'!$V$6,'Ctas Receber'!$C:$C,'Fluxo de Caixa'!$A139)</f>
        <v>0</v>
      </c>
      <c r="W139" s="61">
        <f>SUMIFS('Ctas Receber'!$G:$G,'Ctas Receber'!$M:$M,'Fluxo de Caixa'!$W$6,'Ctas Receber'!$C:$C,'Fluxo de Caixa'!$A:U)</f>
        <v>0</v>
      </c>
      <c r="X139" s="60">
        <f>SUMIFS('Ctas Receber'!$G:$G,'Ctas Receber'!$J:$J,'Fluxo de Caixa'!$X$6,'Ctas Receber'!$C:$C,'Fluxo de Caixa'!$A139)</f>
        <v>0</v>
      </c>
      <c r="Y139" s="61">
        <f>SUMIFS('Ctas Receber'!$G:$G,'Ctas Receber'!$M:$M,'Fluxo de Caixa'!$Y$6,'Ctas Receber'!$C:$C,'Fluxo de Caixa'!$A:W)</f>
        <v>0</v>
      </c>
      <c r="Z139" s="60">
        <f>SUMIFS('Ctas Receber'!$G:$G,'Ctas Receber'!$J:$J,'Fluxo de Caixa'!$Z$6,'Ctas Receber'!$C:$C,'Fluxo de Caixa'!$A139)</f>
        <v>0</v>
      </c>
      <c r="AA139" s="61">
        <f>SUMIFS('Ctas Receber'!$G:$G,'Ctas Receber'!$M:$M,'Fluxo de Caixa'!$AA$6,'Ctas Receber'!$C:$C,'Fluxo de Caixa'!$A:Y)</f>
        <v>0</v>
      </c>
      <c r="AB139" s="60">
        <f>SUMIFS('Ctas Receber'!$G:$G,'Ctas Receber'!$J:$J,'Fluxo de Caixa'!$AB$6,'Ctas Receber'!$C:$C,'Fluxo de Caixa'!$A139)</f>
        <v>0</v>
      </c>
      <c r="AC139" s="61">
        <f>SUMIFS('Ctas Receber'!$G:$G,'Ctas Receber'!$M:$M,'Fluxo de Caixa'!$AC$6,'Ctas Receber'!$C:$C,'Fluxo de Caixa'!$A:AA)</f>
        <v>0</v>
      </c>
      <c r="AD139" s="60">
        <f>SUMIFS('Ctas Receber'!$G:$G,'Ctas Receber'!$J:$J,'Fluxo de Caixa'!$AD$6,'Ctas Receber'!$C:$C,'Fluxo de Caixa'!$A139)</f>
        <v>0</v>
      </c>
      <c r="AE139" s="61">
        <f>SUMIFS('Ctas Receber'!$G:$G,'Ctas Receber'!$M:$M,'Fluxo de Caixa'!$AE$6,'Ctas Receber'!$C:$C,'Fluxo de Caixa'!$A:AC)</f>
        <v>0</v>
      </c>
      <c r="AF139" s="60">
        <f>SUMIFS('Ctas Receber'!$G:$G,'Ctas Receber'!$J:$J,'Fluxo de Caixa'!$AF$6,'Ctas Receber'!$C:$C,'Fluxo de Caixa'!$A139)</f>
        <v>0</v>
      </c>
      <c r="AG139" s="61">
        <f>SUMIFS('Ctas Receber'!$G:$G,'Ctas Receber'!$M:$M,'Fluxo de Caixa'!$AG$6,'Ctas Receber'!$C:$C,'Fluxo de Caixa'!$A:AE)</f>
        <v>0</v>
      </c>
      <c r="AH139" s="60">
        <f>SUMIFS('Ctas Receber'!$G:$G,'Ctas Receber'!$J:$J,'Fluxo de Caixa'!$AH$6,'Ctas Receber'!$C:$C,'Fluxo de Caixa'!$A139)</f>
        <v>0</v>
      </c>
      <c r="AI139" s="61">
        <f>SUMIFS('Ctas Receber'!$G:$G,'Ctas Receber'!$M:$M,'Fluxo de Caixa'!$AI$6,'Ctas Receber'!$C:$C,'Fluxo de Caixa'!$A:AG)</f>
        <v>0</v>
      </c>
      <c r="AJ139" s="60">
        <f>SUMIFS('Ctas Receber'!$G:$G,'Ctas Receber'!$J:$J,'Fluxo de Caixa'!$AJ$6,'Ctas Receber'!$C:$C,'Fluxo de Caixa'!$A139)</f>
        <v>0</v>
      </c>
      <c r="AK139" s="61">
        <f>SUMIFS('Ctas Receber'!$G:$G,'Ctas Receber'!$M:$M,'Fluxo de Caixa'!$AK$6,'Ctas Receber'!$C:$C,'Fluxo de Caixa'!$A:AI)</f>
        <v>0</v>
      </c>
      <c r="AL139" s="60">
        <f>SUMIFS('Ctas Receber'!$G:$G,'Ctas Receber'!$J:$J,'Fluxo de Caixa'!$AL$6,'Ctas Receber'!$C:$C,'Fluxo de Caixa'!$A139)</f>
        <v>0</v>
      </c>
      <c r="AM139" s="61">
        <f>SUMIFS('Ctas Receber'!$G:$G,'Ctas Receber'!$M:$M,'Fluxo de Caixa'!$AM$6,'Ctas Receber'!$C:$C,'Fluxo de Caixa'!$A:AK)</f>
        <v>0</v>
      </c>
      <c r="AN139" s="60">
        <f>SUMIFS('Ctas Receber'!$G:$G,'Ctas Receber'!$J:$J,'Fluxo de Caixa'!$AN$6,'Ctas Receber'!$C:$C,'Fluxo de Caixa'!$A139)</f>
        <v>0</v>
      </c>
      <c r="AO139" s="61">
        <f>SUMIFS('Ctas Receber'!$G:$G,'Ctas Receber'!$M:$M,'Fluxo de Caixa'!$AO$6,'Ctas Receber'!$C:$C,'Fluxo de Caixa'!$A:AM)</f>
        <v>0</v>
      </c>
      <c r="AP139" s="60">
        <f>SUMIFS('Ctas Receber'!$G:$G,'Ctas Receber'!$J:$J,'Fluxo de Caixa'!$AP$6,'Ctas Receber'!$C:$C,'Fluxo de Caixa'!$A139)</f>
        <v>0</v>
      </c>
      <c r="AQ139" s="61">
        <f>SUMIFS('Ctas Receber'!$G:$G,'Ctas Receber'!$M:$M,'Fluxo de Caixa'!$AQ$6,'Ctas Receber'!$C:$C,'Fluxo de Caixa'!$A:AO)</f>
        <v>0</v>
      </c>
      <c r="AR139" s="60">
        <f>SUMIFS('Ctas Receber'!$G:$G,'Ctas Receber'!$J:$J,'Fluxo de Caixa'!$AR$6,'Ctas Receber'!$C:$C,'Fluxo de Caixa'!$A139)</f>
        <v>0</v>
      </c>
      <c r="AS139" s="61">
        <f>SUMIFS('Ctas Receber'!$G:$G,'Ctas Receber'!$M:$M,'Fluxo de Caixa'!$AS$6,'Ctas Receber'!$C:$C,'Fluxo de Caixa'!$A:AQ)</f>
        <v>0</v>
      </c>
      <c r="AT139" s="60">
        <f>SUMIFS('Ctas Receber'!$G:$G,'Ctas Receber'!$J:$J,'Fluxo de Caixa'!$AT$6,'Ctas Receber'!$C:$C,'Fluxo de Caixa'!$A139)</f>
        <v>0</v>
      </c>
      <c r="AU139" s="61">
        <f>SUMIFS('Ctas Receber'!$G:$G,'Ctas Receber'!$M:$M,'Fluxo de Caixa'!$AU$6,'Ctas Receber'!$C:$C,'Fluxo de Caixa'!$A:AS)</f>
        <v>0</v>
      </c>
      <c r="AV139" s="60">
        <f>SUMIFS('Ctas Receber'!$G:$G,'Ctas Receber'!$J:$J,'Fluxo de Caixa'!$AV$6,'Ctas Receber'!$C:$C,'Fluxo de Caixa'!$A139)</f>
        <v>0</v>
      </c>
      <c r="AW139" s="61">
        <f>SUMIFS('Ctas Receber'!$G:$G,'Ctas Receber'!$M:$M,'Fluxo de Caixa'!$AW$6,'Ctas Receber'!$C:$C,'Fluxo de Caixa'!$A:AU)</f>
        <v>0</v>
      </c>
      <c r="AX139" s="60">
        <f>SUMIFS('Ctas Receber'!$G:$G,'Ctas Receber'!$J:$J,'Fluxo de Caixa'!$AX$6,'Ctas Receber'!$C:$C,'Fluxo de Caixa'!$A139)</f>
        <v>0</v>
      </c>
      <c r="AY139" s="61">
        <f>SUMIFS('Ctas Receber'!$G:$G,'Ctas Receber'!$M:$M,'Fluxo de Caixa'!$AY$6,'Ctas Receber'!$C:$C,'Fluxo de Caixa'!$A:AW)</f>
        <v>0</v>
      </c>
      <c r="AZ139" s="60">
        <f>SUMIFS('Ctas Receber'!$G:$G,'Ctas Receber'!$J:$J,'Fluxo de Caixa'!$AZ$6,'Ctas Receber'!$C:$C,'Fluxo de Caixa'!$A139)</f>
        <v>0</v>
      </c>
      <c r="BA139" s="61">
        <f>SUMIFS('Ctas Receber'!$G:$G,'Ctas Receber'!$M:$M,'Fluxo de Caixa'!$BA$6,'Ctas Receber'!$C:$C,'Fluxo de Caixa'!$A:AY)</f>
        <v>0</v>
      </c>
      <c r="BB139" s="60">
        <f>SUMIFS('Ctas Receber'!$G:$G,'Ctas Receber'!$J:$J,'Fluxo de Caixa'!$BB$6,'Ctas Receber'!$C:$C,'Fluxo de Caixa'!$A139)</f>
        <v>0</v>
      </c>
      <c r="BC139" s="61">
        <f>SUMIFS('Ctas Receber'!$G:$G,'Ctas Receber'!$M:$M,'Fluxo de Caixa'!$BC$6,'Ctas Receber'!$C:$C,'Fluxo de Caixa'!$A:BA)</f>
        <v>0</v>
      </c>
      <c r="BD139" s="60">
        <f>SUMIFS('Ctas Receber'!$G:$G,'Ctas Receber'!$J:$J,'Fluxo de Caixa'!$BD$6,'Ctas Receber'!$C:$C,'Fluxo de Caixa'!$A139)</f>
        <v>0</v>
      </c>
      <c r="BE139" s="61">
        <f>SUMIFS('Ctas Receber'!$G:$G,'Ctas Receber'!$M:$M,'Fluxo de Caixa'!$BE$6,'Ctas Receber'!$C:$C,'Fluxo de Caixa'!$A:BC)</f>
        <v>0</v>
      </c>
      <c r="BF139" s="60">
        <f>SUMIFS('Ctas Receber'!$G:$G,'Ctas Receber'!$J:$J,'Fluxo de Caixa'!$BF$6,'Ctas Receber'!$C:$C,'Fluxo de Caixa'!$A139)</f>
        <v>0</v>
      </c>
      <c r="BG139" s="61">
        <f>SUMIFS('Ctas Receber'!$G:$G,'Ctas Receber'!$M:$M,'Fluxo de Caixa'!$BG$6,'Ctas Receber'!$C:$C,'Fluxo de Caixa'!$A:BE)</f>
        <v>0</v>
      </c>
      <c r="BH139" s="60">
        <f>SUMIFS('Ctas Receber'!$G:$G,'Ctas Receber'!$J:$J,'Fluxo de Caixa'!$BH$6,'Ctas Receber'!$C:$C,'Fluxo de Caixa'!$A139)</f>
        <v>0</v>
      </c>
      <c r="BI139" s="61">
        <f>SUMIFS('Ctas Receber'!$G:$G,'Ctas Receber'!$M:$M,'Fluxo de Caixa'!$BI$6,'Ctas Receber'!$C:$C,'Fluxo de Caixa'!$A:BG)</f>
        <v>0</v>
      </c>
      <c r="BJ139" s="60">
        <f>SUMIFS('Ctas Receber'!$G:$G,'Ctas Receber'!$J:$J,'Fluxo de Caixa'!$BJ$6,'Ctas Receber'!$C:$C,'Fluxo de Caixa'!$A139)</f>
        <v>0</v>
      </c>
      <c r="BK139" s="61">
        <f>SUMIFS('Ctas Receber'!$G:$G,'Ctas Receber'!$M:$M,'Fluxo de Caixa'!$BK$6,'Ctas Receber'!$C:$C,'Fluxo de Caixa'!$A:BI)</f>
        <v>0</v>
      </c>
      <c r="BL139" s="60">
        <f>SUMIFS('Ctas Receber'!$G:$G,'Ctas Receber'!$J:$J,'Fluxo de Caixa'!$BL$6,'Ctas Receber'!$C:$C,'Fluxo de Caixa'!$A139)</f>
        <v>0</v>
      </c>
      <c r="BM139" s="61">
        <f>SUMIFS('Ctas Receber'!$G:$G,'Ctas Receber'!$M:$M,'Fluxo de Caixa'!$BM$6,'Ctas Receber'!$C:$C,'Fluxo de Caixa'!$A:BK)</f>
        <v>0</v>
      </c>
      <c r="BN139" s="71"/>
      <c r="BO139" s="71"/>
      <c r="BP139" s="71"/>
      <c r="BQ139" s="71"/>
      <c r="BR139" s="71"/>
    </row>
    <row r="140" spans="1:70">
      <c r="A140" s="6" t="str">
        <f>'Plano de Contas'!A26</f>
        <v>7.1.99 Outros entradas não operacionais</v>
      </c>
      <c r="B140" s="60">
        <f>SUMIFS('Ctas Receber'!$G:$G,'Ctas Receber'!$J:$J,'Fluxo de Caixa'!$B$6,'Ctas Receber'!$N:$N,Parametros!$C$8,'Ctas Receber'!$C:$C,'Fluxo de Caixa'!$A140)</f>
        <v>100000</v>
      </c>
      <c r="C140" s="61">
        <f>SUMIFS('Ctas Receber'!$G:$G,'Ctas Receber'!$M:$M,'Fluxo de Caixa'!$C$6,'Ctas Receber'!$N:$N,Parametros!$C$8,'Ctas Receber'!$C:$C,'Fluxo de Caixa'!$A:A)</f>
        <v>100000</v>
      </c>
      <c r="D140" s="60">
        <f>SUMIFS('Ctas Receber'!$G:$G,'Ctas Receber'!$J:$J,'Fluxo de Caixa'!$D$6,'Ctas Receber'!$N:$N,Parametros!$C$8,'Ctas Receber'!$C:$C,'Fluxo de Caixa'!$A140)</f>
        <v>0</v>
      </c>
      <c r="E140" s="61">
        <f>SUMIFS('Ctas Receber'!$G:$G,'Ctas Receber'!$M:$M,'Fluxo de Caixa'!$E$6,'Ctas Receber'!$N:$N,Parametros!$C$8,'Ctas Receber'!$C:$C,'Fluxo de Caixa'!$A:C)</f>
        <v>0</v>
      </c>
      <c r="F140" s="60">
        <f>SUMIFS('Ctas Receber'!$G:$G,'Ctas Receber'!$J:$J,'Fluxo de Caixa'!$F$6,'Ctas Receber'!$N:$N,Parametros!$C$8,'Ctas Receber'!$C:$C,'Fluxo de Caixa'!$A140)</f>
        <v>0</v>
      </c>
      <c r="G140" s="61">
        <f>SUMIFS('Ctas Receber'!$G:$G,'Ctas Receber'!$M:$M,'Fluxo de Caixa'!$G$6,'Ctas Receber'!$N:$N,Parametros!$C$8,'Ctas Receber'!$C:$C,'Fluxo de Caixa'!$A:E)</f>
        <v>0</v>
      </c>
      <c r="H140" s="60">
        <f>SUMIFS('Ctas Receber'!$G:$G,'Ctas Receber'!$J:$J,'Fluxo de Caixa'!$H$6,'Ctas Receber'!$N:$N,Parametros!$C$8,'Ctas Receber'!$C:$C,'Fluxo de Caixa'!$A140)</f>
        <v>0</v>
      </c>
      <c r="I140" s="61">
        <f>SUMIFS('Ctas Receber'!$G:$G,'Ctas Receber'!$M:$M,'Fluxo de Caixa'!$I$6,'Ctas Receber'!$N:$N,Parametros!$C$8,'Ctas Receber'!$C:$C,'Fluxo de Caixa'!$A:G)</f>
        <v>0</v>
      </c>
      <c r="J140" s="60">
        <f>SUMIFS('Ctas Receber'!$G:$G,'Ctas Receber'!$J:$J,'Fluxo de Caixa'!$J$6,'Ctas Receber'!$N:$N,Parametros!$C$8,'Ctas Receber'!$C:$C,'Fluxo de Caixa'!$A140)</f>
        <v>0</v>
      </c>
      <c r="K140" s="61">
        <f>SUMIFS('Ctas Receber'!$G:$G,'Ctas Receber'!$M:$M,'Fluxo de Caixa'!$K$6,'Ctas Receber'!$N:$N,Parametros!$C$8,'Ctas Receber'!$C:$C,'Fluxo de Caixa'!$A:I)</f>
        <v>0</v>
      </c>
      <c r="L140" s="60">
        <f>SUMIFS('Ctas Receber'!$G:$G,'Ctas Receber'!$J:$J,'Fluxo de Caixa'!$L$6,'Ctas Receber'!$N:$N,Parametros!$C$8,'Ctas Receber'!$C:$C,'Fluxo de Caixa'!$A140)</f>
        <v>0</v>
      </c>
      <c r="M140" s="61">
        <f>SUMIFS('Ctas Receber'!$G:$G,'Ctas Receber'!$M:$M,'Fluxo de Caixa'!$M$6,'Ctas Receber'!$N:$N,Parametros!$C$8,'Ctas Receber'!$C:$C,'Fluxo de Caixa'!$A:K)</f>
        <v>0</v>
      </c>
      <c r="N140" s="60">
        <f>SUMIFS('Ctas Receber'!$G:$G,'Ctas Receber'!$J:$J,'Fluxo de Caixa'!$N$6,'Ctas Receber'!$N:$N,Parametros!$C$8,'Ctas Receber'!$C:$C,'Fluxo de Caixa'!$A140)</f>
        <v>0</v>
      </c>
      <c r="O140" s="61">
        <f>SUMIFS('Ctas Receber'!$G:$G,'Ctas Receber'!$M:$M,'Fluxo de Caixa'!$O$6,'Ctas Receber'!$N:$N,Parametros!$C$8,'Ctas Receber'!$C:$C,'Fluxo de Caixa'!$A:M)</f>
        <v>0</v>
      </c>
      <c r="P140" s="60">
        <f>SUMIFS('Ctas Receber'!$G:$G,'Ctas Receber'!$J:$J,'Fluxo de Caixa'!$P$6,'Ctas Receber'!$N:$N,Parametros!$C$8,'Ctas Receber'!$C:$C,'Fluxo de Caixa'!$A140)</f>
        <v>0</v>
      </c>
      <c r="Q140" s="61">
        <f>SUMIFS('Ctas Receber'!$G:$G,'Ctas Receber'!$M:$M,'Fluxo de Caixa'!$Q$6,'Ctas Receber'!$N:$N,Parametros!$C$8,'Ctas Receber'!$C:$C,'Fluxo de Caixa'!$A:O)</f>
        <v>0</v>
      </c>
      <c r="R140" s="60">
        <f>SUMIFS('Ctas Receber'!$G:$G,'Ctas Receber'!$J:$J,'Fluxo de Caixa'!$R$6,'Ctas Receber'!$N:$N,Parametros!$C$8,'Ctas Receber'!$C:$C,'Fluxo de Caixa'!$A140)</f>
        <v>0</v>
      </c>
      <c r="S140" s="61">
        <f>SUMIFS('Ctas Receber'!$G:$G,'Ctas Receber'!$M:$M,'Fluxo de Caixa'!$S$6,'Ctas Receber'!$N:$N,Parametros!$C$8,'Ctas Receber'!$C:$C,'Fluxo de Caixa'!$A:Q)</f>
        <v>0</v>
      </c>
      <c r="T140" s="60">
        <f>SUMIFS('Ctas Receber'!$G:$G,'Ctas Receber'!$J:$J,'Fluxo de Caixa'!$T$6,'Ctas Receber'!$N:$N,Parametros!$C$8,'Ctas Receber'!$C:$C,'Fluxo de Caixa'!$A140)</f>
        <v>0</v>
      </c>
      <c r="U140" s="61">
        <f>SUMIFS('Ctas Receber'!$G:$G,'Ctas Receber'!$M:$M,'Fluxo de Caixa'!$U$6,'Ctas Receber'!$N:$N,Parametros!$C$8,'Ctas Receber'!$C:$C,'Fluxo de Caixa'!$A:S)</f>
        <v>0</v>
      </c>
      <c r="V140" s="60">
        <f>SUMIFS('Ctas Receber'!$G:$G,'Ctas Receber'!$J:$J,'Fluxo de Caixa'!$V$6,'Ctas Receber'!$N:$N,Parametros!$C$8,'Ctas Receber'!$C:$C,'Fluxo de Caixa'!$A140)</f>
        <v>0</v>
      </c>
      <c r="W140" s="61">
        <f>SUMIFS('Ctas Receber'!$G:$G,'Ctas Receber'!$M:$M,'Fluxo de Caixa'!$W$6,'Ctas Receber'!$N:$N,Parametros!$C$8,'Ctas Receber'!$C:$C,'Fluxo de Caixa'!$A:U)</f>
        <v>0</v>
      </c>
      <c r="X140" s="60">
        <f>SUMIFS('Ctas Receber'!$G:$G,'Ctas Receber'!$J:$J,'Fluxo de Caixa'!$X$6,'Ctas Receber'!$N:$N,Parametros!$C$8,'Ctas Receber'!$C:$C,'Fluxo de Caixa'!$A140)</f>
        <v>0</v>
      </c>
      <c r="Y140" s="61">
        <f>SUMIFS('Ctas Receber'!$G:$G,'Ctas Receber'!$M:$M,'Fluxo de Caixa'!$Y$6,'Ctas Receber'!$N:$N,Parametros!$C$8,'Ctas Receber'!$C:$C,'Fluxo de Caixa'!$A:W)</f>
        <v>0</v>
      </c>
      <c r="Z140" s="60">
        <f>SUMIFS('Ctas Receber'!$G:$G,'Ctas Receber'!$J:$J,'Fluxo de Caixa'!$Z$6,'Ctas Receber'!$N:$N,Parametros!$C$8,'Ctas Receber'!$C:$C,'Fluxo de Caixa'!$A140)</f>
        <v>0</v>
      </c>
      <c r="AA140" s="61">
        <f>SUMIFS('Ctas Receber'!$G:$G,'Ctas Receber'!$M:$M,'Fluxo de Caixa'!$AA$6,'Ctas Receber'!$N:$N,Parametros!$C$8,'Ctas Receber'!$C:$C,'Fluxo de Caixa'!$A:Y)</f>
        <v>0</v>
      </c>
      <c r="AB140" s="60">
        <f>SUMIFS('Ctas Receber'!$G:$G,'Ctas Receber'!$J:$J,'Fluxo de Caixa'!$AB$6,'Ctas Receber'!$N:$N,Parametros!$C$8,'Ctas Receber'!$C:$C,'Fluxo de Caixa'!$A140)</f>
        <v>0</v>
      </c>
      <c r="AC140" s="61">
        <f>SUMIFS('Ctas Receber'!$G:$G,'Ctas Receber'!$M:$M,'Fluxo de Caixa'!$AC$6,'Ctas Receber'!$N:$N,Parametros!$C$8,'Ctas Receber'!$C:$C,'Fluxo de Caixa'!$A:AA)</f>
        <v>0</v>
      </c>
      <c r="AD140" s="60">
        <f>SUMIFS('Ctas Receber'!$G:$G,'Ctas Receber'!$J:$J,'Fluxo de Caixa'!$AD$6,'Ctas Receber'!$N:$N,Parametros!$C$8,'Ctas Receber'!$C:$C,'Fluxo de Caixa'!$A140)</f>
        <v>0</v>
      </c>
      <c r="AE140" s="61">
        <f>SUMIFS('Ctas Receber'!$G:$G,'Ctas Receber'!$M:$M,'Fluxo de Caixa'!$AE$6,'Ctas Receber'!$N:$N,Parametros!$C$8,'Ctas Receber'!$C:$C,'Fluxo de Caixa'!$A:AC)</f>
        <v>0</v>
      </c>
      <c r="AF140" s="60">
        <f>SUMIFS('Ctas Receber'!$G:$G,'Ctas Receber'!$J:$J,'Fluxo de Caixa'!$AF$6,'Ctas Receber'!$N:$N,Parametros!$C$8,'Ctas Receber'!$C:$C,'Fluxo de Caixa'!$A140)</f>
        <v>0</v>
      </c>
      <c r="AG140" s="61">
        <f>SUMIFS('Ctas Receber'!$G:$G,'Ctas Receber'!$M:$M,'Fluxo de Caixa'!$AG$6,'Ctas Receber'!$N:$N,Parametros!$C$8,'Ctas Receber'!$C:$C,'Fluxo de Caixa'!$A:AE)</f>
        <v>0</v>
      </c>
      <c r="AH140" s="60">
        <f>SUMIFS('Ctas Receber'!$G:$G,'Ctas Receber'!$J:$J,'Fluxo de Caixa'!$AH$6,'Ctas Receber'!$N:$N,Parametros!$C$8,'Ctas Receber'!$C:$C,'Fluxo de Caixa'!$A140)</f>
        <v>0</v>
      </c>
      <c r="AI140" s="61">
        <f>SUMIFS('Ctas Receber'!$G:$G,'Ctas Receber'!$M:$M,'Fluxo de Caixa'!$AI$6,'Ctas Receber'!$N:$N,Parametros!$C$8,'Ctas Receber'!$C:$C,'Fluxo de Caixa'!$A:AG)</f>
        <v>0</v>
      </c>
      <c r="AJ140" s="60">
        <f>SUMIFS('Ctas Receber'!$G:$G,'Ctas Receber'!$J:$J,'Fluxo de Caixa'!$AJ$6,'Ctas Receber'!$N:$N,Parametros!$C$8,'Ctas Receber'!$C:$C,'Fluxo de Caixa'!$A140)</f>
        <v>0</v>
      </c>
      <c r="AK140" s="61">
        <f>SUMIFS('Ctas Receber'!$G:$G,'Ctas Receber'!$M:$M,'Fluxo de Caixa'!$AK$6,'Ctas Receber'!$N:$N,Parametros!$C$8,'Ctas Receber'!$C:$C,'Fluxo de Caixa'!$A:AI)</f>
        <v>0</v>
      </c>
      <c r="AL140" s="60">
        <f>SUMIFS('Ctas Receber'!$G:$G,'Ctas Receber'!$J:$J,'Fluxo de Caixa'!$AL$6,'Ctas Receber'!$N:$N,Parametros!$C$8,'Ctas Receber'!$C:$C,'Fluxo de Caixa'!$A140)</f>
        <v>0</v>
      </c>
      <c r="AM140" s="61">
        <f>SUMIFS('Ctas Receber'!$G:$G,'Ctas Receber'!$M:$M,'Fluxo de Caixa'!$AM$6,'Ctas Receber'!$N:$N,Parametros!$C$8,'Ctas Receber'!$C:$C,'Fluxo de Caixa'!$A:AK)</f>
        <v>0</v>
      </c>
      <c r="AN140" s="60">
        <f>SUMIFS('Ctas Receber'!$G:$G,'Ctas Receber'!$J:$J,'Fluxo de Caixa'!$AN$6,'Ctas Receber'!$N:$N,Parametros!$C$8,'Ctas Receber'!$C:$C,'Fluxo de Caixa'!$A140)</f>
        <v>0</v>
      </c>
      <c r="AO140" s="61">
        <f>SUMIFS('Ctas Receber'!$G:$G,'Ctas Receber'!$M:$M,'Fluxo de Caixa'!$AO$6,'Ctas Receber'!$N:$N,Parametros!$C$8,'Ctas Receber'!$C:$C,'Fluxo de Caixa'!$A:AM)</f>
        <v>0</v>
      </c>
      <c r="AP140" s="60">
        <f>SUMIFS('Ctas Receber'!$G:$G,'Ctas Receber'!$J:$J,'Fluxo de Caixa'!$AP$6,'Ctas Receber'!$N:$N,Parametros!$C$8,'Ctas Receber'!$C:$C,'Fluxo de Caixa'!$A140)</f>
        <v>0</v>
      </c>
      <c r="AQ140" s="61">
        <f>SUMIFS('Ctas Receber'!$G:$G,'Ctas Receber'!$M:$M,'Fluxo de Caixa'!$AQ$6,'Ctas Receber'!$N:$N,Parametros!$C$8,'Ctas Receber'!$C:$C,'Fluxo de Caixa'!$A:AO)</f>
        <v>0</v>
      </c>
      <c r="AR140" s="60">
        <f>SUMIFS('Ctas Receber'!$G:$G,'Ctas Receber'!$J:$J,'Fluxo de Caixa'!$AR$6,'Ctas Receber'!$N:$N,Parametros!$C$8,'Ctas Receber'!$C:$C,'Fluxo de Caixa'!$A140)</f>
        <v>0</v>
      </c>
      <c r="AS140" s="61">
        <f>SUMIFS('Ctas Receber'!$G:$G,'Ctas Receber'!$M:$M,'Fluxo de Caixa'!$AS$6,'Ctas Receber'!$N:$N,Parametros!$C$8,'Ctas Receber'!$C:$C,'Fluxo de Caixa'!$A:AQ)</f>
        <v>0</v>
      </c>
      <c r="AT140" s="60">
        <f>SUMIFS('Ctas Receber'!$G:$G,'Ctas Receber'!$J:$J,'Fluxo de Caixa'!$AT$6,'Ctas Receber'!$N:$N,Parametros!$C$8,'Ctas Receber'!$C:$C,'Fluxo de Caixa'!$A140)</f>
        <v>0</v>
      </c>
      <c r="AU140" s="61">
        <f>SUMIFS('Ctas Receber'!$G:$G,'Ctas Receber'!$M:$M,'Fluxo de Caixa'!$AU$6,'Ctas Receber'!$N:$N,Parametros!$C$8,'Ctas Receber'!$C:$C,'Fluxo de Caixa'!$A:AS)</f>
        <v>0</v>
      </c>
      <c r="AV140" s="60">
        <f>SUMIFS('Ctas Receber'!$G:$G,'Ctas Receber'!$J:$J,'Fluxo de Caixa'!$AV$6,'Ctas Receber'!$N:$N,Parametros!$C$8,'Ctas Receber'!$C:$C,'Fluxo de Caixa'!$A140)</f>
        <v>0</v>
      </c>
      <c r="AW140" s="61">
        <f>SUMIFS('Ctas Receber'!$G:$G,'Ctas Receber'!$M:$M,'Fluxo de Caixa'!$AW$6,'Ctas Receber'!$N:$N,Parametros!$C$8,'Ctas Receber'!$C:$C,'Fluxo de Caixa'!$A:AU)</f>
        <v>0</v>
      </c>
      <c r="AX140" s="60">
        <f>SUMIFS('Ctas Receber'!$G:$G,'Ctas Receber'!$J:$J,'Fluxo de Caixa'!$AX$6,'Ctas Receber'!$N:$N,Parametros!$C$8,'Ctas Receber'!$C:$C,'Fluxo de Caixa'!$A140)</f>
        <v>0</v>
      </c>
      <c r="AY140" s="61">
        <f>SUMIFS('Ctas Receber'!$G:$G,'Ctas Receber'!$M:$M,'Fluxo de Caixa'!$AY$6,'Ctas Receber'!$N:$N,Parametros!$C$8,'Ctas Receber'!$C:$C,'Fluxo de Caixa'!$A:AW)</f>
        <v>0</v>
      </c>
      <c r="AZ140" s="60">
        <f>SUMIFS('Ctas Receber'!$G:$G,'Ctas Receber'!$J:$J,'Fluxo de Caixa'!$AZ$6,'Ctas Receber'!$N:$N,Parametros!$C$8,'Ctas Receber'!$C:$C,'Fluxo de Caixa'!$A140)</f>
        <v>0</v>
      </c>
      <c r="BA140" s="61">
        <f>SUMIFS('Ctas Receber'!$G:$G,'Ctas Receber'!$M:$M,'Fluxo de Caixa'!$BA$6,'Ctas Receber'!$N:$N,Parametros!$C$8,'Ctas Receber'!$C:$C,'Fluxo de Caixa'!$A:AY)</f>
        <v>0</v>
      </c>
      <c r="BB140" s="60">
        <f>SUMIFS('Ctas Receber'!$G:$G,'Ctas Receber'!$J:$J,'Fluxo de Caixa'!$BB$6,'Ctas Receber'!$N:$N,Parametros!$C$8,'Ctas Receber'!$C:$C,'Fluxo de Caixa'!$A140)</f>
        <v>0</v>
      </c>
      <c r="BC140" s="61">
        <f>SUMIFS('Ctas Receber'!$G:$G,'Ctas Receber'!$M:$M,'Fluxo de Caixa'!$BC$6,'Ctas Receber'!$N:$N,Parametros!$C$8,'Ctas Receber'!$C:$C,'Fluxo de Caixa'!$A:BA)</f>
        <v>0</v>
      </c>
      <c r="BD140" s="60">
        <f>SUMIFS('Ctas Receber'!$G:$G,'Ctas Receber'!$J:$J,'Fluxo de Caixa'!$BD$6,'Ctas Receber'!$N:$N,Parametros!$C$8,'Ctas Receber'!$C:$C,'Fluxo de Caixa'!$A140)</f>
        <v>0</v>
      </c>
      <c r="BE140" s="61">
        <f>SUMIFS('Ctas Receber'!$G:$G,'Ctas Receber'!$M:$M,'Fluxo de Caixa'!$BE$6,'Ctas Receber'!$N:$N,Parametros!$C$8,'Ctas Receber'!$C:$C,'Fluxo de Caixa'!$A:BC)</f>
        <v>0</v>
      </c>
      <c r="BF140" s="60">
        <f>SUMIFS('Ctas Receber'!$G:$G,'Ctas Receber'!$J:$J,'Fluxo de Caixa'!$BF$6,'Ctas Receber'!$N:$N,Parametros!$C$8,'Ctas Receber'!$C:$C,'Fluxo de Caixa'!$A140)</f>
        <v>0</v>
      </c>
      <c r="BG140" s="61">
        <f>SUMIFS('Ctas Receber'!$G:$G,'Ctas Receber'!$M:$M,'Fluxo de Caixa'!$BG$6,'Ctas Receber'!$N:$N,Parametros!$C$8,'Ctas Receber'!$C:$C,'Fluxo de Caixa'!$A:BE)</f>
        <v>0</v>
      </c>
      <c r="BH140" s="60">
        <f>SUMIFS('Ctas Receber'!$G:$G,'Ctas Receber'!$J:$J,'Fluxo de Caixa'!$BH$6,'Ctas Receber'!$N:$N,Parametros!$C$8,'Ctas Receber'!$C:$C,'Fluxo de Caixa'!$A140)</f>
        <v>0</v>
      </c>
      <c r="BI140" s="61">
        <f>SUMIFS('Ctas Receber'!$G:$G,'Ctas Receber'!$M:$M,'Fluxo de Caixa'!$BI$6,'Ctas Receber'!$N:$N,Parametros!$C$8,'Ctas Receber'!$C:$C,'Fluxo de Caixa'!$A:BG)</f>
        <v>0</v>
      </c>
      <c r="BJ140" s="60">
        <f>SUMIFS('Ctas Receber'!$G:$G,'Ctas Receber'!$J:$J,'Fluxo de Caixa'!$BJ$6,'Ctas Receber'!$N:$N,Parametros!$C$8,'Ctas Receber'!$C:$C,'Fluxo de Caixa'!$A140)</f>
        <v>0</v>
      </c>
      <c r="BK140" s="61">
        <f>SUMIFS('Ctas Receber'!$G:$G,'Ctas Receber'!$M:$M,'Fluxo de Caixa'!$BK$6,'Ctas Receber'!$N:$N,Parametros!$C$8,'Ctas Receber'!$C:$C,'Fluxo de Caixa'!$A:BI)</f>
        <v>0</v>
      </c>
      <c r="BL140" s="60">
        <f>SUMIFS('Ctas Receber'!$G:$G,'Ctas Receber'!$J:$J,'Fluxo de Caixa'!$BL$6,'Ctas Receber'!$N:$N,Parametros!$C$8,'Ctas Receber'!$C:$C,'Fluxo de Caixa'!$A140)</f>
        <v>0</v>
      </c>
      <c r="BM140" s="61">
        <f>SUMIFS('Ctas Receber'!$G:$G,'Ctas Receber'!$M:$M,'Fluxo de Caixa'!$BM$6,'Ctas Receber'!$N:$N,Parametros!$C$8,'Ctas Receber'!$C:$C,'Fluxo de Caixa'!$A:BK)</f>
        <v>0</v>
      </c>
      <c r="BN140" s="71"/>
      <c r="BO140" s="71"/>
      <c r="BP140" s="71"/>
      <c r="BQ140" s="71"/>
      <c r="BR140" s="71"/>
    </row>
    <row r="141" spans="1:70">
      <c r="A141" s="6">
        <f>'Plano de Contas'!A27</f>
        <v>0</v>
      </c>
      <c r="B141" s="60">
        <f>SUMIFS('Ctas Receber'!$G:$G,'Ctas Receber'!$J:$J,'Fluxo de Caixa'!$B$6,'Ctas Receber'!$N:$N,Parametros!$C$8,'Ctas Receber'!$C:$C,'Fluxo de Caixa'!$A141)</f>
        <v>0</v>
      </c>
      <c r="C141" s="61">
        <f>SUMIFS('Ctas Receber'!$G:$G,'Ctas Receber'!$M:$M,'Fluxo de Caixa'!$C$6,'Ctas Receber'!$N:$N,Parametros!$C$8,'Ctas Receber'!$C:$C,'Fluxo de Caixa'!$A:A)</f>
        <v>0</v>
      </c>
      <c r="D141" s="60">
        <f>SUMIFS('Ctas Receber'!$G:$G,'Ctas Receber'!$J:$J,'Fluxo de Caixa'!$D$6,'Ctas Receber'!$N:$N,Parametros!$C$8,'Ctas Receber'!$C:$C,'Fluxo de Caixa'!$A141)</f>
        <v>0</v>
      </c>
      <c r="E141" s="61">
        <f>SUMIFS('Ctas Receber'!$G:$G,'Ctas Receber'!$M:$M,'Fluxo de Caixa'!$E$6,'Ctas Receber'!$N:$N,Parametros!$C$8,'Ctas Receber'!$C:$C,'Fluxo de Caixa'!$A:C)</f>
        <v>0</v>
      </c>
      <c r="F141" s="60">
        <f>SUMIFS('Ctas Receber'!$G:$G,'Ctas Receber'!$J:$J,'Fluxo de Caixa'!$F$6,'Ctas Receber'!$N:$N,Parametros!$C$8,'Ctas Receber'!$C:$C,'Fluxo de Caixa'!$A141)</f>
        <v>0</v>
      </c>
      <c r="G141" s="61">
        <f>SUMIFS('Ctas Receber'!$G:$G,'Ctas Receber'!$M:$M,'Fluxo de Caixa'!$G$6,'Ctas Receber'!$N:$N,Parametros!$C$8,'Ctas Receber'!$C:$C,'Fluxo de Caixa'!$A:E)</f>
        <v>0</v>
      </c>
      <c r="H141" s="60">
        <f>SUMIFS('Ctas Receber'!$G:$G,'Ctas Receber'!$J:$J,'Fluxo de Caixa'!$H$6,'Ctas Receber'!$N:$N,Parametros!$C$8,'Ctas Receber'!$C:$C,'Fluxo de Caixa'!$A141)</f>
        <v>0</v>
      </c>
      <c r="I141" s="61">
        <f>SUMIFS('Ctas Receber'!$G:$G,'Ctas Receber'!$M:$M,'Fluxo de Caixa'!$I$6,'Ctas Receber'!$N:$N,Parametros!$C$8,'Ctas Receber'!$C:$C,'Fluxo de Caixa'!$A:G)</f>
        <v>0</v>
      </c>
      <c r="J141" s="60">
        <f>SUMIFS('Ctas Receber'!$G:$G,'Ctas Receber'!$J:$J,'Fluxo de Caixa'!$J$6,'Ctas Receber'!$N:$N,Parametros!$C$8,'Ctas Receber'!$C:$C,'Fluxo de Caixa'!$A141)</f>
        <v>0</v>
      </c>
      <c r="K141" s="61">
        <f>SUMIFS('Ctas Receber'!$G:$G,'Ctas Receber'!$M:$M,'Fluxo de Caixa'!$K$6,'Ctas Receber'!$N:$N,Parametros!$C$8,'Ctas Receber'!$C:$C,'Fluxo de Caixa'!$A:I)</f>
        <v>0</v>
      </c>
      <c r="L141" s="60">
        <f>SUMIFS('Ctas Receber'!$G:$G,'Ctas Receber'!$J:$J,'Fluxo de Caixa'!$L$6,'Ctas Receber'!$N:$N,Parametros!$C$8,'Ctas Receber'!$C:$C,'Fluxo de Caixa'!$A141)</f>
        <v>0</v>
      </c>
      <c r="M141" s="61">
        <f>SUMIFS('Ctas Receber'!$G:$G,'Ctas Receber'!$M:$M,'Fluxo de Caixa'!$M$6,'Ctas Receber'!$N:$N,Parametros!$C$8,'Ctas Receber'!$C:$C,'Fluxo de Caixa'!$A:K)</f>
        <v>0</v>
      </c>
      <c r="N141" s="60">
        <f>SUMIFS('Ctas Receber'!$G:$G,'Ctas Receber'!$J:$J,'Fluxo de Caixa'!$N$6,'Ctas Receber'!$N:$N,Parametros!$C$8,'Ctas Receber'!$C:$C,'Fluxo de Caixa'!$A141)</f>
        <v>0</v>
      </c>
      <c r="O141" s="61">
        <f>SUMIFS('Ctas Receber'!$G:$G,'Ctas Receber'!$M:$M,'Fluxo de Caixa'!$O$6,'Ctas Receber'!$N:$N,Parametros!$C$8,'Ctas Receber'!$C:$C,'Fluxo de Caixa'!$A:M)</f>
        <v>0</v>
      </c>
      <c r="P141" s="60">
        <f>SUMIFS('Ctas Receber'!$G:$G,'Ctas Receber'!$J:$J,'Fluxo de Caixa'!$P$6,'Ctas Receber'!$N:$N,Parametros!$C$8,'Ctas Receber'!$C:$C,'Fluxo de Caixa'!$A141)</f>
        <v>0</v>
      </c>
      <c r="Q141" s="61">
        <f>SUMIFS('Ctas Receber'!$G:$G,'Ctas Receber'!$M:$M,'Fluxo de Caixa'!$Q$6,'Ctas Receber'!$N:$N,Parametros!$C$8,'Ctas Receber'!$C:$C,'Fluxo de Caixa'!$A:O)</f>
        <v>0</v>
      </c>
      <c r="R141" s="60">
        <f>SUMIFS('Ctas Receber'!$G:$G,'Ctas Receber'!$J:$J,'Fluxo de Caixa'!$R$6,'Ctas Receber'!$N:$N,Parametros!$C$8,'Ctas Receber'!$C:$C,'Fluxo de Caixa'!$A141)</f>
        <v>0</v>
      </c>
      <c r="S141" s="61">
        <f>SUMIFS('Ctas Receber'!$G:$G,'Ctas Receber'!$M:$M,'Fluxo de Caixa'!$S$6,'Ctas Receber'!$N:$N,Parametros!$C$8,'Ctas Receber'!$C:$C,'Fluxo de Caixa'!$A:Q)</f>
        <v>0</v>
      </c>
      <c r="T141" s="60">
        <f>SUMIFS('Ctas Receber'!$G:$G,'Ctas Receber'!$J:$J,'Fluxo de Caixa'!$T$6,'Ctas Receber'!$N:$N,Parametros!$C$8,'Ctas Receber'!$C:$C,'Fluxo de Caixa'!$A141)</f>
        <v>0</v>
      </c>
      <c r="U141" s="61">
        <f>SUMIFS('Ctas Receber'!$G:$G,'Ctas Receber'!$M:$M,'Fluxo de Caixa'!$U$6,'Ctas Receber'!$N:$N,Parametros!$C$8,'Ctas Receber'!$C:$C,'Fluxo de Caixa'!$A:S)</f>
        <v>0</v>
      </c>
      <c r="V141" s="60">
        <f>SUMIFS('Ctas Receber'!$G:$G,'Ctas Receber'!$J:$J,'Fluxo de Caixa'!$V$6,'Ctas Receber'!$N:$N,Parametros!$C$8,'Ctas Receber'!$C:$C,'Fluxo de Caixa'!$A141)</f>
        <v>0</v>
      </c>
      <c r="W141" s="61">
        <f>SUMIFS('Ctas Receber'!$G:$G,'Ctas Receber'!$M:$M,'Fluxo de Caixa'!$W$6,'Ctas Receber'!$N:$N,Parametros!$C$8,'Ctas Receber'!$C:$C,'Fluxo de Caixa'!$A:U)</f>
        <v>0</v>
      </c>
      <c r="X141" s="60">
        <f>SUMIFS('Ctas Receber'!$G:$G,'Ctas Receber'!$J:$J,'Fluxo de Caixa'!$X$6,'Ctas Receber'!$N:$N,Parametros!$C$8,'Ctas Receber'!$C:$C,'Fluxo de Caixa'!$A141)</f>
        <v>0</v>
      </c>
      <c r="Y141" s="61">
        <f>SUMIFS('Ctas Receber'!$G:$G,'Ctas Receber'!$M:$M,'Fluxo de Caixa'!$Y$6,'Ctas Receber'!$N:$N,Parametros!$C$8,'Ctas Receber'!$C:$C,'Fluxo de Caixa'!$A:W)</f>
        <v>0</v>
      </c>
      <c r="Z141" s="60">
        <f>SUMIFS('Ctas Receber'!$G:$G,'Ctas Receber'!$J:$J,'Fluxo de Caixa'!$Z$6,'Ctas Receber'!$N:$N,Parametros!$C$8,'Ctas Receber'!$C:$C,'Fluxo de Caixa'!$A141)</f>
        <v>0</v>
      </c>
      <c r="AA141" s="61">
        <f>SUMIFS('Ctas Receber'!$G:$G,'Ctas Receber'!$M:$M,'Fluxo de Caixa'!$AA$6,'Ctas Receber'!$N:$N,Parametros!$C$8,'Ctas Receber'!$C:$C,'Fluxo de Caixa'!$A:Y)</f>
        <v>0</v>
      </c>
      <c r="AB141" s="60">
        <f>SUMIFS('Ctas Receber'!$G:$G,'Ctas Receber'!$J:$J,'Fluxo de Caixa'!$AB$6,'Ctas Receber'!$N:$N,Parametros!$C$8,'Ctas Receber'!$C:$C,'Fluxo de Caixa'!$A141)</f>
        <v>0</v>
      </c>
      <c r="AC141" s="61">
        <f>SUMIFS('Ctas Receber'!$G:$G,'Ctas Receber'!$M:$M,'Fluxo de Caixa'!$AC$6,'Ctas Receber'!$N:$N,Parametros!$C$8,'Ctas Receber'!$C:$C,'Fluxo de Caixa'!$A:AA)</f>
        <v>0</v>
      </c>
      <c r="AD141" s="60">
        <f>SUMIFS('Ctas Receber'!$G:$G,'Ctas Receber'!$J:$J,'Fluxo de Caixa'!$AD$6,'Ctas Receber'!$N:$N,Parametros!$C$8,'Ctas Receber'!$C:$C,'Fluxo de Caixa'!$A141)</f>
        <v>0</v>
      </c>
      <c r="AE141" s="61">
        <f>SUMIFS('Ctas Receber'!$G:$G,'Ctas Receber'!$M:$M,'Fluxo de Caixa'!$AE$6,'Ctas Receber'!$N:$N,Parametros!$C$8,'Ctas Receber'!$C:$C,'Fluxo de Caixa'!$A:AC)</f>
        <v>0</v>
      </c>
      <c r="AF141" s="60">
        <f>SUMIFS('Ctas Receber'!$G:$G,'Ctas Receber'!$J:$J,'Fluxo de Caixa'!$AF$6,'Ctas Receber'!$N:$N,Parametros!$C$8,'Ctas Receber'!$C:$C,'Fluxo de Caixa'!$A141)</f>
        <v>0</v>
      </c>
      <c r="AG141" s="61">
        <f>SUMIFS('Ctas Receber'!$G:$G,'Ctas Receber'!$M:$M,'Fluxo de Caixa'!$AG$6,'Ctas Receber'!$N:$N,Parametros!$C$8,'Ctas Receber'!$C:$C,'Fluxo de Caixa'!$A:AE)</f>
        <v>0</v>
      </c>
      <c r="AH141" s="60">
        <f>SUMIFS('Ctas Receber'!$G:$G,'Ctas Receber'!$J:$J,'Fluxo de Caixa'!$AH$6,'Ctas Receber'!$N:$N,Parametros!$C$8,'Ctas Receber'!$C:$C,'Fluxo de Caixa'!$A141)</f>
        <v>0</v>
      </c>
      <c r="AI141" s="61">
        <f>SUMIFS('Ctas Receber'!$G:$G,'Ctas Receber'!$M:$M,'Fluxo de Caixa'!$AI$6,'Ctas Receber'!$N:$N,Parametros!$C$8,'Ctas Receber'!$C:$C,'Fluxo de Caixa'!$A:AG)</f>
        <v>0</v>
      </c>
      <c r="AJ141" s="60">
        <f>SUMIFS('Ctas Receber'!$G:$G,'Ctas Receber'!$J:$J,'Fluxo de Caixa'!$AJ$6,'Ctas Receber'!$N:$N,Parametros!$C$8,'Ctas Receber'!$C:$C,'Fluxo de Caixa'!$A141)</f>
        <v>0</v>
      </c>
      <c r="AK141" s="61">
        <f>SUMIFS('Ctas Receber'!$G:$G,'Ctas Receber'!$M:$M,'Fluxo de Caixa'!$AK$6,'Ctas Receber'!$N:$N,Parametros!$C$8,'Ctas Receber'!$C:$C,'Fluxo de Caixa'!$A:AI)</f>
        <v>0</v>
      </c>
      <c r="AL141" s="60">
        <f>SUMIFS('Ctas Receber'!$G:$G,'Ctas Receber'!$J:$J,'Fluxo de Caixa'!$AL$6,'Ctas Receber'!$N:$N,Parametros!$C$8,'Ctas Receber'!$C:$C,'Fluxo de Caixa'!$A141)</f>
        <v>0</v>
      </c>
      <c r="AM141" s="61">
        <f>SUMIFS('Ctas Receber'!$G:$G,'Ctas Receber'!$M:$M,'Fluxo de Caixa'!$AM$6,'Ctas Receber'!$N:$N,Parametros!$C$8,'Ctas Receber'!$C:$C,'Fluxo de Caixa'!$A:AK)</f>
        <v>0</v>
      </c>
      <c r="AN141" s="60">
        <f>SUMIFS('Ctas Receber'!$G:$G,'Ctas Receber'!$J:$J,'Fluxo de Caixa'!$AN$6,'Ctas Receber'!$N:$N,Parametros!$C$8,'Ctas Receber'!$C:$C,'Fluxo de Caixa'!$A141)</f>
        <v>0</v>
      </c>
      <c r="AO141" s="61">
        <f>SUMIFS('Ctas Receber'!$G:$G,'Ctas Receber'!$M:$M,'Fluxo de Caixa'!$AO$6,'Ctas Receber'!$N:$N,Parametros!$C$8,'Ctas Receber'!$C:$C,'Fluxo de Caixa'!$A:AM)</f>
        <v>0</v>
      </c>
      <c r="AP141" s="60">
        <f>SUMIFS('Ctas Receber'!$G:$G,'Ctas Receber'!$J:$J,'Fluxo de Caixa'!$AP$6,'Ctas Receber'!$N:$N,Parametros!$C$8,'Ctas Receber'!$C:$C,'Fluxo de Caixa'!$A141)</f>
        <v>0</v>
      </c>
      <c r="AQ141" s="61">
        <f>SUMIFS('Ctas Receber'!$G:$G,'Ctas Receber'!$M:$M,'Fluxo de Caixa'!$AQ$6,'Ctas Receber'!$N:$N,Parametros!$C$8,'Ctas Receber'!$C:$C,'Fluxo de Caixa'!$A:AO)</f>
        <v>0</v>
      </c>
      <c r="AR141" s="60">
        <f>SUMIFS('Ctas Receber'!$G:$G,'Ctas Receber'!$J:$J,'Fluxo de Caixa'!$AR$6,'Ctas Receber'!$N:$N,Parametros!$C$8,'Ctas Receber'!$C:$C,'Fluxo de Caixa'!$A141)</f>
        <v>0</v>
      </c>
      <c r="AS141" s="61">
        <f>SUMIFS('Ctas Receber'!$G:$G,'Ctas Receber'!$M:$M,'Fluxo de Caixa'!$AS$6,'Ctas Receber'!$N:$N,Parametros!$C$8,'Ctas Receber'!$C:$C,'Fluxo de Caixa'!$A:AQ)</f>
        <v>0</v>
      </c>
      <c r="AT141" s="60">
        <f>SUMIFS('Ctas Receber'!$G:$G,'Ctas Receber'!$J:$J,'Fluxo de Caixa'!$AT$6,'Ctas Receber'!$N:$N,Parametros!$C$8,'Ctas Receber'!$C:$C,'Fluxo de Caixa'!$A141)</f>
        <v>0</v>
      </c>
      <c r="AU141" s="61">
        <f>SUMIFS('Ctas Receber'!$G:$G,'Ctas Receber'!$M:$M,'Fluxo de Caixa'!$AU$6,'Ctas Receber'!$N:$N,Parametros!$C$8,'Ctas Receber'!$C:$C,'Fluxo de Caixa'!$A:AS)</f>
        <v>0</v>
      </c>
      <c r="AV141" s="60">
        <f>SUMIFS('Ctas Receber'!$G:$G,'Ctas Receber'!$J:$J,'Fluxo de Caixa'!$AV$6,'Ctas Receber'!$N:$N,Parametros!$C$8,'Ctas Receber'!$C:$C,'Fluxo de Caixa'!$A141)</f>
        <v>0</v>
      </c>
      <c r="AW141" s="61">
        <f>SUMIFS('Ctas Receber'!$G:$G,'Ctas Receber'!$M:$M,'Fluxo de Caixa'!$AW$6,'Ctas Receber'!$N:$N,Parametros!$C$8,'Ctas Receber'!$C:$C,'Fluxo de Caixa'!$A:AU)</f>
        <v>0</v>
      </c>
      <c r="AX141" s="60">
        <f>SUMIFS('Ctas Receber'!$G:$G,'Ctas Receber'!$J:$J,'Fluxo de Caixa'!$AX$6,'Ctas Receber'!$N:$N,Parametros!$C$8,'Ctas Receber'!$C:$C,'Fluxo de Caixa'!$A141)</f>
        <v>0</v>
      </c>
      <c r="AY141" s="61">
        <f>SUMIFS('Ctas Receber'!$G:$G,'Ctas Receber'!$M:$M,'Fluxo de Caixa'!$AY$6,'Ctas Receber'!$N:$N,Parametros!$C$8,'Ctas Receber'!$C:$C,'Fluxo de Caixa'!$A:AW)</f>
        <v>0</v>
      </c>
      <c r="AZ141" s="60">
        <f>SUMIFS('Ctas Receber'!$G:$G,'Ctas Receber'!$J:$J,'Fluxo de Caixa'!$AZ$6,'Ctas Receber'!$N:$N,Parametros!$C$8,'Ctas Receber'!$C:$C,'Fluxo de Caixa'!$A141)</f>
        <v>0</v>
      </c>
      <c r="BA141" s="61">
        <f>SUMIFS('Ctas Receber'!$G:$G,'Ctas Receber'!$M:$M,'Fluxo de Caixa'!$BA$6,'Ctas Receber'!$N:$N,Parametros!$C$8,'Ctas Receber'!$C:$C,'Fluxo de Caixa'!$A:AY)</f>
        <v>0</v>
      </c>
      <c r="BB141" s="60">
        <f>SUMIFS('Ctas Receber'!$G:$G,'Ctas Receber'!$J:$J,'Fluxo de Caixa'!$BB$6,'Ctas Receber'!$N:$N,Parametros!$C$8,'Ctas Receber'!$C:$C,'Fluxo de Caixa'!$A141)</f>
        <v>0</v>
      </c>
      <c r="BC141" s="61">
        <f>SUMIFS('Ctas Receber'!$G:$G,'Ctas Receber'!$M:$M,'Fluxo de Caixa'!$BC$6,'Ctas Receber'!$N:$N,Parametros!$C$8,'Ctas Receber'!$C:$C,'Fluxo de Caixa'!$A:BA)</f>
        <v>0</v>
      </c>
      <c r="BD141" s="60">
        <f>SUMIFS('Ctas Receber'!$G:$G,'Ctas Receber'!$J:$J,'Fluxo de Caixa'!$BD$6,'Ctas Receber'!$N:$N,Parametros!$C$8,'Ctas Receber'!$C:$C,'Fluxo de Caixa'!$A141)</f>
        <v>0</v>
      </c>
      <c r="BE141" s="61">
        <f>SUMIFS('Ctas Receber'!$G:$G,'Ctas Receber'!$M:$M,'Fluxo de Caixa'!$BE$6,'Ctas Receber'!$N:$N,Parametros!$C$8,'Ctas Receber'!$C:$C,'Fluxo de Caixa'!$A:BC)</f>
        <v>0</v>
      </c>
      <c r="BF141" s="60">
        <f>SUMIFS('Ctas Receber'!$G:$G,'Ctas Receber'!$J:$J,'Fluxo de Caixa'!$BF$6,'Ctas Receber'!$N:$N,Parametros!$C$8,'Ctas Receber'!$C:$C,'Fluxo de Caixa'!$A141)</f>
        <v>0</v>
      </c>
      <c r="BG141" s="61">
        <f>SUMIFS('Ctas Receber'!$G:$G,'Ctas Receber'!$M:$M,'Fluxo de Caixa'!$BG$6,'Ctas Receber'!$N:$N,Parametros!$C$8,'Ctas Receber'!$C:$C,'Fluxo de Caixa'!$A:BE)</f>
        <v>0</v>
      </c>
      <c r="BH141" s="60">
        <f>SUMIFS('Ctas Receber'!$G:$G,'Ctas Receber'!$J:$J,'Fluxo de Caixa'!$BH$6,'Ctas Receber'!$N:$N,Parametros!$C$8,'Ctas Receber'!$C:$C,'Fluxo de Caixa'!$A141)</f>
        <v>0</v>
      </c>
      <c r="BI141" s="61">
        <f>SUMIFS('Ctas Receber'!$G:$G,'Ctas Receber'!$M:$M,'Fluxo de Caixa'!$BI$6,'Ctas Receber'!$N:$N,Parametros!$C$8,'Ctas Receber'!$C:$C,'Fluxo de Caixa'!$A:BG)</f>
        <v>0</v>
      </c>
      <c r="BJ141" s="60">
        <f>SUMIFS('Ctas Receber'!$G:$G,'Ctas Receber'!$J:$J,'Fluxo de Caixa'!$BJ$6,'Ctas Receber'!$N:$N,Parametros!$C$8,'Ctas Receber'!$C:$C,'Fluxo de Caixa'!$A141)</f>
        <v>0</v>
      </c>
      <c r="BK141" s="61">
        <f>SUMIFS('Ctas Receber'!$G:$G,'Ctas Receber'!$M:$M,'Fluxo de Caixa'!$BK$6,'Ctas Receber'!$N:$N,Parametros!$C$8,'Ctas Receber'!$C:$C,'Fluxo de Caixa'!$A:BI)</f>
        <v>0</v>
      </c>
      <c r="BL141" s="60">
        <f>SUMIFS('Ctas Receber'!$G:$G,'Ctas Receber'!$J:$J,'Fluxo de Caixa'!$BL$6,'Ctas Receber'!$N:$N,Parametros!$C$8,'Ctas Receber'!$C:$C,'Fluxo de Caixa'!$A141)</f>
        <v>0</v>
      </c>
      <c r="BM141" s="61">
        <f>SUMIFS('Ctas Receber'!$G:$G,'Ctas Receber'!$M:$M,'Fluxo de Caixa'!$BM$6,'Ctas Receber'!$N:$N,Parametros!$C$8,'Ctas Receber'!$C:$C,'Fluxo de Caixa'!$A:BK)</f>
        <v>0</v>
      </c>
      <c r="BN141" s="71"/>
      <c r="BO141" s="71"/>
      <c r="BP141" s="71"/>
      <c r="BQ141" s="71"/>
      <c r="BR141" s="71"/>
    </row>
    <row r="142" spans="1:70">
      <c r="A142" s="6">
        <f>'Plano de Contas'!A28</f>
        <v>0</v>
      </c>
      <c r="B142" s="60">
        <f>SUMIFS('Ctas Receber'!$G:$G,'Ctas Receber'!$J:$J,'Fluxo de Caixa'!$B$6,'Ctas Receber'!$N:$N,Parametros!$C$8,'Ctas Receber'!$C:$C,'Fluxo de Caixa'!$A142)</f>
        <v>0</v>
      </c>
      <c r="C142" s="61">
        <f>SUMIFS('Ctas Receber'!$G:$G,'Ctas Receber'!$M:$M,'Fluxo de Caixa'!$C$6,'Ctas Receber'!$N:$N,Parametros!$C$8,'Ctas Receber'!$C:$C,'Fluxo de Caixa'!$A:A)</f>
        <v>0</v>
      </c>
      <c r="D142" s="60">
        <f>SUMIFS('Ctas Receber'!$G:$G,'Ctas Receber'!$J:$J,'Fluxo de Caixa'!$D$6,'Ctas Receber'!$N:$N,Parametros!$C$8,'Ctas Receber'!$C:$C,'Fluxo de Caixa'!$A142)</f>
        <v>0</v>
      </c>
      <c r="E142" s="61">
        <f>SUMIFS('Ctas Receber'!$G:$G,'Ctas Receber'!$M:$M,'Fluxo de Caixa'!$E$6,'Ctas Receber'!$N:$N,Parametros!$C$8,'Ctas Receber'!$C:$C,'Fluxo de Caixa'!$A:C)</f>
        <v>0</v>
      </c>
      <c r="F142" s="60">
        <f>SUMIFS('Ctas Receber'!$G:$G,'Ctas Receber'!$J:$J,'Fluxo de Caixa'!$F$6,'Ctas Receber'!$N:$N,Parametros!$C$8,'Ctas Receber'!$C:$C,'Fluxo de Caixa'!$A142)</f>
        <v>0</v>
      </c>
      <c r="G142" s="61">
        <f>SUMIFS('Ctas Receber'!$G:$G,'Ctas Receber'!$M:$M,'Fluxo de Caixa'!$G$6,'Ctas Receber'!$N:$N,Parametros!$C$8,'Ctas Receber'!$C:$C,'Fluxo de Caixa'!$A:E)</f>
        <v>0</v>
      </c>
      <c r="H142" s="60">
        <f>SUMIFS('Ctas Receber'!$G:$G,'Ctas Receber'!$J:$J,'Fluxo de Caixa'!$H$6,'Ctas Receber'!$N:$N,Parametros!$C$8,'Ctas Receber'!$C:$C,'Fluxo de Caixa'!$A142)</f>
        <v>0</v>
      </c>
      <c r="I142" s="61">
        <f>SUMIFS('Ctas Receber'!$G:$G,'Ctas Receber'!$M:$M,'Fluxo de Caixa'!$I$6,'Ctas Receber'!$N:$N,Parametros!$C$8,'Ctas Receber'!$C:$C,'Fluxo de Caixa'!$A:G)</f>
        <v>0</v>
      </c>
      <c r="J142" s="60">
        <f>SUMIFS('Ctas Receber'!$G:$G,'Ctas Receber'!$J:$J,'Fluxo de Caixa'!$J$6,'Ctas Receber'!$N:$N,Parametros!$C$8,'Ctas Receber'!$C:$C,'Fluxo de Caixa'!$A142)</f>
        <v>0</v>
      </c>
      <c r="K142" s="61">
        <f>SUMIFS('Ctas Receber'!$G:$G,'Ctas Receber'!$M:$M,'Fluxo de Caixa'!$K$6,'Ctas Receber'!$N:$N,Parametros!$C$8,'Ctas Receber'!$C:$C,'Fluxo de Caixa'!$A:I)</f>
        <v>0</v>
      </c>
      <c r="L142" s="60">
        <f>SUMIFS('Ctas Receber'!$G:$G,'Ctas Receber'!$J:$J,'Fluxo de Caixa'!$L$6,'Ctas Receber'!$N:$N,Parametros!$C$8,'Ctas Receber'!$C:$C,'Fluxo de Caixa'!$A142)</f>
        <v>0</v>
      </c>
      <c r="M142" s="61">
        <f>SUMIFS('Ctas Receber'!$G:$G,'Ctas Receber'!$M:$M,'Fluxo de Caixa'!$M$6,'Ctas Receber'!$N:$N,Parametros!$C$8,'Ctas Receber'!$C:$C,'Fluxo de Caixa'!$A:K)</f>
        <v>0</v>
      </c>
      <c r="N142" s="60">
        <f>SUMIFS('Ctas Receber'!$G:$G,'Ctas Receber'!$J:$J,'Fluxo de Caixa'!$N$6,'Ctas Receber'!$N:$N,Parametros!$C$8,'Ctas Receber'!$C:$C,'Fluxo de Caixa'!$A142)</f>
        <v>0</v>
      </c>
      <c r="O142" s="61">
        <f>SUMIFS('Ctas Receber'!$G:$G,'Ctas Receber'!$M:$M,'Fluxo de Caixa'!$O$6,'Ctas Receber'!$N:$N,Parametros!$C$8,'Ctas Receber'!$C:$C,'Fluxo de Caixa'!$A:M)</f>
        <v>0</v>
      </c>
      <c r="P142" s="60">
        <f>SUMIFS('Ctas Receber'!$G:$G,'Ctas Receber'!$J:$J,'Fluxo de Caixa'!$P$6,'Ctas Receber'!$N:$N,Parametros!$C$8,'Ctas Receber'!$C:$C,'Fluxo de Caixa'!$A142)</f>
        <v>0</v>
      </c>
      <c r="Q142" s="61">
        <f>SUMIFS('Ctas Receber'!$G:$G,'Ctas Receber'!$M:$M,'Fluxo de Caixa'!$Q$6,'Ctas Receber'!$N:$N,Parametros!$C$8,'Ctas Receber'!$C:$C,'Fluxo de Caixa'!$A:O)</f>
        <v>0</v>
      </c>
      <c r="R142" s="60">
        <f>SUMIFS('Ctas Receber'!$G:$G,'Ctas Receber'!$J:$J,'Fluxo de Caixa'!$R$6,'Ctas Receber'!$N:$N,Parametros!$C$8,'Ctas Receber'!$C:$C,'Fluxo de Caixa'!$A142)</f>
        <v>0</v>
      </c>
      <c r="S142" s="61">
        <f>SUMIFS('Ctas Receber'!$G:$G,'Ctas Receber'!$M:$M,'Fluxo de Caixa'!$S$6,'Ctas Receber'!$N:$N,Parametros!$C$8,'Ctas Receber'!$C:$C,'Fluxo de Caixa'!$A:Q)</f>
        <v>0</v>
      </c>
      <c r="T142" s="60">
        <f>SUMIFS('Ctas Receber'!$G:$G,'Ctas Receber'!$J:$J,'Fluxo de Caixa'!$T$6,'Ctas Receber'!$N:$N,Parametros!$C$8,'Ctas Receber'!$C:$C,'Fluxo de Caixa'!$A142)</f>
        <v>0</v>
      </c>
      <c r="U142" s="61">
        <f>SUMIFS('Ctas Receber'!$G:$G,'Ctas Receber'!$M:$M,'Fluxo de Caixa'!$U$6,'Ctas Receber'!$N:$N,Parametros!$C$8,'Ctas Receber'!$C:$C,'Fluxo de Caixa'!$A:S)</f>
        <v>0</v>
      </c>
      <c r="V142" s="60">
        <f>SUMIFS('Ctas Receber'!$G:$G,'Ctas Receber'!$J:$J,'Fluxo de Caixa'!$V$6,'Ctas Receber'!$N:$N,Parametros!$C$8,'Ctas Receber'!$C:$C,'Fluxo de Caixa'!$A142)</f>
        <v>0</v>
      </c>
      <c r="W142" s="61">
        <f>SUMIFS('Ctas Receber'!$G:$G,'Ctas Receber'!$M:$M,'Fluxo de Caixa'!$W$6,'Ctas Receber'!$N:$N,Parametros!$C$8,'Ctas Receber'!$C:$C,'Fluxo de Caixa'!$A:U)</f>
        <v>0</v>
      </c>
      <c r="X142" s="60">
        <f>SUMIFS('Ctas Receber'!$G:$G,'Ctas Receber'!$J:$J,'Fluxo de Caixa'!$X$6,'Ctas Receber'!$N:$N,Parametros!$C$8,'Ctas Receber'!$C:$C,'Fluxo de Caixa'!$A142)</f>
        <v>0</v>
      </c>
      <c r="Y142" s="61">
        <f>SUMIFS('Ctas Receber'!$G:$G,'Ctas Receber'!$M:$M,'Fluxo de Caixa'!$Y$6,'Ctas Receber'!$N:$N,Parametros!$C$8,'Ctas Receber'!$C:$C,'Fluxo de Caixa'!$A:W)</f>
        <v>0</v>
      </c>
      <c r="Z142" s="60">
        <f>SUMIFS('Ctas Receber'!$G:$G,'Ctas Receber'!$J:$J,'Fluxo de Caixa'!$Z$6,'Ctas Receber'!$N:$N,Parametros!$C$8,'Ctas Receber'!$C:$C,'Fluxo de Caixa'!$A142)</f>
        <v>0</v>
      </c>
      <c r="AA142" s="61">
        <f>SUMIFS('Ctas Receber'!$G:$G,'Ctas Receber'!$M:$M,'Fluxo de Caixa'!$AA$6,'Ctas Receber'!$N:$N,Parametros!$C$8,'Ctas Receber'!$C:$C,'Fluxo de Caixa'!$A:Y)</f>
        <v>0</v>
      </c>
      <c r="AB142" s="60">
        <f>SUMIFS('Ctas Receber'!$G:$G,'Ctas Receber'!$J:$J,'Fluxo de Caixa'!$AB$6,'Ctas Receber'!$N:$N,Parametros!$C$8,'Ctas Receber'!$C:$C,'Fluxo de Caixa'!$A142)</f>
        <v>0</v>
      </c>
      <c r="AC142" s="61">
        <f>SUMIFS('Ctas Receber'!$G:$G,'Ctas Receber'!$M:$M,'Fluxo de Caixa'!$AC$6,'Ctas Receber'!$N:$N,Parametros!$C$8,'Ctas Receber'!$C:$C,'Fluxo de Caixa'!$A:AA)</f>
        <v>0</v>
      </c>
      <c r="AD142" s="60">
        <f>SUMIFS('Ctas Receber'!$G:$G,'Ctas Receber'!$J:$J,'Fluxo de Caixa'!$AD$6,'Ctas Receber'!$N:$N,Parametros!$C$8,'Ctas Receber'!$C:$C,'Fluxo de Caixa'!$A142)</f>
        <v>0</v>
      </c>
      <c r="AE142" s="61">
        <f>SUMIFS('Ctas Receber'!$G:$G,'Ctas Receber'!$M:$M,'Fluxo de Caixa'!$AE$6,'Ctas Receber'!$N:$N,Parametros!$C$8,'Ctas Receber'!$C:$C,'Fluxo de Caixa'!$A:AC)</f>
        <v>0</v>
      </c>
      <c r="AF142" s="60">
        <f>SUMIFS('Ctas Receber'!$G:$G,'Ctas Receber'!$J:$J,'Fluxo de Caixa'!$AF$6,'Ctas Receber'!$N:$N,Parametros!$C$8,'Ctas Receber'!$C:$C,'Fluxo de Caixa'!$A142)</f>
        <v>0</v>
      </c>
      <c r="AG142" s="61">
        <f>SUMIFS('Ctas Receber'!$G:$G,'Ctas Receber'!$M:$M,'Fluxo de Caixa'!$AG$6,'Ctas Receber'!$N:$N,Parametros!$C$8,'Ctas Receber'!$C:$C,'Fluxo de Caixa'!$A:AE)</f>
        <v>0</v>
      </c>
      <c r="AH142" s="60">
        <f>SUMIFS('Ctas Receber'!$G:$G,'Ctas Receber'!$J:$J,'Fluxo de Caixa'!$AH$6,'Ctas Receber'!$N:$N,Parametros!$C$8,'Ctas Receber'!$C:$C,'Fluxo de Caixa'!$A142)</f>
        <v>0</v>
      </c>
      <c r="AI142" s="61">
        <f>SUMIFS('Ctas Receber'!$G:$G,'Ctas Receber'!$M:$M,'Fluxo de Caixa'!$AI$6,'Ctas Receber'!$N:$N,Parametros!$C$8,'Ctas Receber'!$C:$C,'Fluxo de Caixa'!$A:AG)</f>
        <v>0</v>
      </c>
      <c r="AJ142" s="60">
        <f>SUMIFS('Ctas Receber'!$G:$G,'Ctas Receber'!$J:$J,'Fluxo de Caixa'!$AJ$6,'Ctas Receber'!$N:$N,Parametros!$C$8,'Ctas Receber'!$C:$C,'Fluxo de Caixa'!$A142)</f>
        <v>0</v>
      </c>
      <c r="AK142" s="61">
        <f>SUMIFS('Ctas Receber'!$G:$G,'Ctas Receber'!$M:$M,'Fluxo de Caixa'!$AK$6,'Ctas Receber'!$N:$N,Parametros!$C$8,'Ctas Receber'!$C:$C,'Fluxo de Caixa'!$A:AI)</f>
        <v>0</v>
      </c>
      <c r="AL142" s="60">
        <f>SUMIFS('Ctas Receber'!$G:$G,'Ctas Receber'!$J:$J,'Fluxo de Caixa'!$AL$6,'Ctas Receber'!$N:$N,Parametros!$C$8,'Ctas Receber'!$C:$C,'Fluxo de Caixa'!$A142)</f>
        <v>0</v>
      </c>
      <c r="AM142" s="61">
        <f>SUMIFS('Ctas Receber'!$G:$G,'Ctas Receber'!$M:$M,'Fluxo de Caixa'!$AM$6,'Ctas Receber'!$N:$N,Parametros!$C$8,'Ctas Receber'!$C:$C,'Fluxo de Caixa'!$A:AK)</f>
        <v>0</v>
      </c>
      <c r="AN142" s="60">
        <f>SUMIFS('Ctas Receber'!$G:$G,'Ctas Receber'!$J:$J,'Fluxo de Caixa'!$AN$6,'Ctas Receber'!$N:$N,Parametros!$C$8,'Ctas Receber'!$C:$C,'Fluxo de Caixa'!$A142)</f>
        <v>0</v>
      </c>
      <c r="AO142" s="61">
        <f>SUMIFS('Ctas Receber'!$G:$G,'Ctas Receber'!$M:$M,'Fluxo de Caixa'!$AO$6,'Ctas Receber'!$N:$N,Parametros!$C$8,'Ctas Receber'!$C:$C,'Fluxo de Caixa'!$A:AM)</f>
        <v>0</v>
      </c>
      <c r="AP142" s="60">
        <f>SUMIFS('Ctas Receber'!$G:$G,'Ctas Receber'!$J:$J,'Fluxo de Caixa'!$AP$6,'Ctas Receber'!$N:$N,Parametros!$C$8,'Ctas Receber'!$C:$C,'Fluxo de Caixa'!$A142)</f>
        <v>0</v>
      </c>
      <c r="AQ142" s="61">
        <f>SUMIFS('Ctas Receber'!$G:$G,'Ctas Receber'!$M:$M,'Fluxo de Caixa'!$AQ$6,'Ctas Receber'!$N:$N,Parametros!$C$8,'Ctas Receber'!$C:$C,'Fluxo de Caixa'!$A:AO)</f>
        <v>0</v>
      </c>
      <c r="AR142" s="60">
        <f>SUMIFS('Ctas Receber'!$G:$G,'Ctas Receber'!$J:$J,'Fluxo de Caixa'!$AR$6,'Ctas Receber'!$N:$N,Parametros!$C$8,'Ctas Receber'!$C:$C,'Fluxo de Caixa'!$A142)</f>
        <v>0</v>
      </c>
      <c r="AS142" s="61">
        <f>SUMIFS('Ctas Receber'!$G:$G,'Ctas Receber'!$M:$M,'Fluxo de Caixa'!$AS$6,'Ctas Receber'!$N:$N,Parametros!$C$8,'Ctas Receber'!$C:$C,'Fluxo de Caixa'!$A:AQ)</f>
        <v>0</v>
      </c>
      <c r="AT142" s="60">
        <f>SUMIFS('Ctas Receber'!$G:$G,'Ctas Receber'!$J:$J,'Fluxo de Caixa'!$AT$6,'Ctas Receber'!$N:$N,Parametros!$C$8,'Ctas Receber'!$C:$C,'Fluxo de Caixa'!$A142)</f>
        <v>0</v>
      </c>
      <c r="AU142" s="61">
        <f>SUMIFS('Ctas Receber'!$G:$G,'Ctas Receber'!$M:$M,'Fluxo de Caixa'!$AU$6,'Ctas Receber'!$N:$N,Parametros!$C$8,'Ctas Receber'!$C:$C,'Fluxo de Caixa'!$A:AS)</f>
        <v>0</v>
      </c>
      <c r="AV142" s="60">
        <f>SUMIFS('Ctas Receber'!$G:$G,'Ctas Receber'!$J:$J,'Fluxo de Caixa'!$AV$6,'Ctas Receber'!$N:$N,Parametros!$C$8,'Ctas Receber'!$C:$C,'Fluxo de Caixa'!$A142)</f>
        <v>0</v>
      </c>
      <c r="AW142" s="61">
        <f>SUMIFS('Ctas Receber'!$G:$G,'Ctas Receber'!$M:$M,'Fluxo de Caixa'!$AW$6,'Ctas Receber'!$N:$N,Parametros!$C$8,'Ctas Receber'!$C:$C,'Fluxo de Caixa'!$A:AU)</f>
        <v>0</v>
      </c>
      <c r="AX142" s="60">
        <f>SUMIFS('Ctas Receber'!$G:$G,'Ctas Receber'!$J:$J,'Fluxo de Caixa'!$AX$6,'Ctas Receber'!$N:$N,Parametros!$C$8,'Ctas Receber'!$C:$C,'Fluxo de Caixa'!$A142)</f>
        <v>0</v>
      </c>
      <c r="AY142" s="61">
        <f>SUMIFS('Ctas Receber'!$G:$G,'Ctas Receber'!$M:$M,'Fluxo de Caixa'!$AY$6,'Ctas Receber'!$N:$N,Parametros!$C$8,'Ctas Receber'!$C:$C,'Fluxo de Caixa'!$A:AW)</f>
        <v>0</v>
      </c>
      <c r="AZ142" s="60">
        <f>SUMIFS('Ctas Receber'!$G:$G,'Ctas Receber'!$J:$J,'Fluxo de Caixa'!$AZ$6,'Ctas Receber'!$N:$N,Parametros!$C$8,'Ctas Receber'!$C:$C,'Fluxo de Caixa'!$A142)</f>
        <v>0</v>
      </c>
      <c r="BA142" s="61">
        <f>SUMIFS('Ctas Receber'!$G:$G,'Ctas Receber'!$M:$M,'Fluxo de Caixa'!$BA$6,'Ctas Receber'!$N:$N,Parametros!$C$8,'Ctas Receber'!$C:$C,'Fluxo de Caixa'!$A:AY)</f>
        <v>0</v>
      </c>
      <c r="BB142" s="60">
        <f>SUMIFS('Ctas Receber'!$G:$G,'Ctas Receber'!$J:$J,'Fluxo de Caixa'!$BB$6,'Ctas Receber'!$N:$N,Parametros!$C$8,'Ctas Receber'!$C:$C,'Fluxo de Caixa'!$A142)</f>
        <v>0</v>
      </c>
      <c r="BC142" s="61">
        <f>SUMIFS('Ctas Receber'!$G:$G,'Ctas Receber'!$M:$M,'Fluxo de Caixa'!$BC$6,'Ctas Receber'!$N:$N,Parametros!$C$8,'Ctas Receber'!$C:$C,'Fluxo de Caixa'!$A:BA)</f>
        <v>0</v>
      </c>
      <c r="BD142" s="60">
        <f>SUMIFS('Ctas Receber'!$G:$G,'Ctas Receber'!$J:$J,'Fluxo de Caixa'!$BD$6,'Ctas Receber'!$N:$N,Parametros!$C$8,'Ctas Receber'!$C:$C,'Fluxo de Caixa'!$A142)</f>
        <v>0</v>
      </c>
      <c r="BE142" s="61">
        <f>SUMIFS('Ctas Receber'!$G:$G,'Ctas Receber'!$M:$M,'Fluxo de Caixa'!$BE$6,'Ctas Receber'!$N:$N,Parametros!$C$8,'Ctas Receber'!$C:$C,'Fluxo de Caixa'!$A:BC)</f>
        <v>0</v>
      </c>
      <c r="BF142" s="60">
        <f>SUMIFS('Ctas Receber'!$G:$G,'Ctas Receber'!$J:$J,'Fluxo de Caixa'!$BF$6,'Ctas Receber'!$N:$N,Parametros!$C$8,'Ctas Receber'!$C:$C,'Fluxo de Caixa'!$A142)</f>
        <v>0</v>
      </c>
      <c r="BG142" s="61">
        <f>SUMIFS('Ctas Receber'!$G:$G,'Ctas Receber'!$M:$M,'Fluxo de Caixa'!$BG$6,'Ctas Receber'!$N:$N,Parametros!$C$8,'Ctas Receber'!$C:$C,'Fluxo de Caixa'!$A:BE)</f>
        <v>0</v>
      </c>
      <c r="BH142" s="60">
        <f>SUMIFS('Ctas Receber'!$G:$G,'Ctas Receber'!$J:$J,'Fluxo de Caixa'!$BH$6,'Ctas Receber'!$N:$N,Parametros!$C$8,'Ctas Receber'!$C:$C,'Fluxo de Caixa'!$A142)</f>
        <v>0</v>
      </c>
      <c r="BI142" s="61">
        <f>SUMIFS('Ctas Receber'!$G:$G,'Ctas Receber'!$M:$M,'Fluxo de Caixa'!$BI$6,'Ctas Receber'!$N:$N,Parametros!$C$8,'Ctas Receber'!$C:$C,'Fluxo de Caixa'!$A:BG)</f>
        <v>0</v>
      </c>
      <c r="BJ142" s="60">
        <f>SUMIFS('Ctas Receber'!$G:$G,'Ctas Receber'!$J:$J,'Fluxo de Caixa'!$BJ$6,'Ctas Receber'!$N:$N,Parametros!$C$8,'Ctas Receber'!$C:$C,'Fluxo de Caixa'!$A142)</f>
        <v>0</v>
      </c>
      <c r="BK142" s="61">
        <f>SUMIFS('Ctas Receber'!$G:$G,'Ctas Receber'!$M:$M,'Fluxo de Caixa'!$BK$6,'Ctas Receber'!$N:$N,Parametros!$C$8,'Ctas Receber'!$C:$C,'Fluxo de Caixa'!$A:BI)</f>
        <v>0</v>
      </c>
      <c r="BL142" s="60">
        <f>SUMIFS('Ctas Receber'!$G:$G,'Ctas Receber'!$J:$J,'Fluxo de Caixa'!$BL$6,'Ctas Receber'!$N:$N,Parametros!$C$8,'Ctas Receber'!$C:$C,'Fluxo de Caixa'!$A142)</f>
        <v>0</v>
      </c>
      <c r="BM142" s="61">
        <f>SUMIFS('Ctas Receber'!$G:$G,'Ctas Receber'!$M:$M,'Fluxo de Caixa'!$BM$6,'Ctas Receber'!$N:$N,Parametros!$C$8,'Ctas Receber'!$C:$C,'Fluxo de Caixa'!$A:BK)</f>
        <v>0</v>
      </c>
      <c r="BN142" s="71"/>
      <c r="BO142" s="71"/>
      <c r="BP142" s="71"/>
      <c r="BQ142" s="71"/>
      <c r="BR142" s="71"/>
    </row>
    <row r="143" spans="1:70">
      <c r="A143" s="7">
        <f>'Plano de Contas'!A29</f>
        <v>0</v>
      </c>
      <c r="B143" s="60">
        <f>SUMIFS('Ctas Receber'!$G:$G,'Ctas Receber'!$J:$J,'Fluxo de Caixa'!$B$6,'Ctas Receber'!$N:$N,Parametros!$C$8,'Ctas Receber'!$C:$C,'Fluxo de Caixa'!$A143)</f>
        <v>0</v>
      </c>
      <c r="C143" s="61">
        <f>SUMIFS('Ctas Receber'!$G:$G,'Ctas Receber'!$M:$M,'Fluxo de Caixa'!$C$6,'Ctas Receber'!$N:$N,Parametros!$C$8,'Ctas Receber'!$C:$C,'Fluxo de Caixa'!$A:A)</f>
        <v>0</v>
      </c>
      <c r="D143" s="60">
        <f>SUMIFS('Ctas Receber'!$G:$G,'Ctas Receber'!$J:$J,'Fluxo de Caixa'!$D$6,'Ctas Receber'!$N:$N,Parametros!$C$8,'Ctas Receber'!$C:$C,'Fluxo de Caixa'!$A143)</f>
        <v>0</v>
      </c>
      <c r="E143" s="61">
        <f>SUMIFS('Ctas Receber'!$G:$G,'Ctas Receber'!$M:$M,'Fluxo de Caixa'!$E$6,'Ctas Receber'!$N:$N,Parametros!$C$8,'Ctas Receber'!$C:$C,'Fluxo de Caixa'!$A:C)</f>
        <v>0</v>
      </c>
      <c r="F143" s="60">
        <f>SUMIFS('Ctas Receber'!$G:$G,'Ctas Receber'!$J:$J,'Fluxo de Caixa'!$F$6,'Ctas Receber'!$N:$N,Parametros!$C$8,'Ctas Receber'!$C:$C,'Fluxo de Caixa'!$A143)</f>
        <v>0</v>
      </c>
      <c r="G143" s="61">
        <f>SUMIFS('Ctas Receber'!$G:$G,'Ctas Receber'!$M:$M,'Fluxo de Caixa'!$G$6,'Ctas Receber'!$N:$N,Parametros!$C$8,'Ctas Receber'!$C:$C,'Fluxo de Caixa'!$A:E)</f>
        <v>0</v>
      </c>
      <c r="H143" s="60">
        <f>SUMIFS('Ctas Receber'!$G:$G,'Ctas Receber'!$J:$J,'Fluxo de Caixa'!$H$6,'Ctas Receber'!$N:$N,Parametros!$C$8,'Ctas Receber'!$C:$C,'Fluxo de Caixa'!$A143)</f>
        <v>0</v>
      </c>
      <c r="I143" s="61">
        <f>SUMIFS('Ctas Receber'!$G:$G,'Ctas Receber'!$M:$M,'Fluxo de Caixa'!$I$6,'Ctas Receber'!$N:$N,Parametros!$C$8,'Ctas Receber'!$C:$C,'Fluxo de Caixa'!$A:G)</f>
        <v>0</v>
      </c>
      <c r="J143" s="60">
        <f>SUMIFS('Ctas Receber'!$G:$G,'Ctas Receber'!$J:$J,'Fluxo de Caixa'!$J$6,'Ctas Receber'!$N:$N,Parametros!$C$8,'Ctas Receber'!$C:$C,'Fluxo de Caixa'!$A143)</f>
        <v>0</v>
      </c>
      <c r="K143" s="61">
        <f>SUMIFS('Ctas Receber'!$G:$G,'Ctas Receber'!$M:$M,'Fluxo de Caixa'!$K$6,'Ctas Receber'!$N:$N,Parametros!$C$8,'Ctas Receber'!$C:$C,'Fluxo de Caixa'!$A:I)</f>
        <v>0</v>
      </c>
      <c r="L143" s="60">
        <f>SUMIFS('Ctas Receber'!$G:$G,'Ctas Receber'!$J:$J,'Fluxo de Caixa'!$L$6,'Ctas Receber'!$N:$N,Parametros!$C$8,'Ctas Receber'!$C:$C,'Fluxo de Caixa'!$A143)</f>
        <v>0</v>
      </c>
      <c r="M143" s="61">
        <f>SUMIFS('Ctas Receber'!$G:$G,'Ctas Receber'!$M:$M,'Fluxo de Caixa'!$M$6,'Ctas Receber'!$N:$N,Parametros!$C$8,'Ctas Receber'!$C:$C,'Fluxo de Caixa'!$A:K)</f>
        <v>0</v>
      </c>
      <c r="N143" s="60">
        <f>SUMIFS('Ctas Receber'!$G:$G,'Ctas Receber'!$J:$J,'Fluxo de Caixa'!$N$6,'Ctas Receber'!$N:$N,Parametros!$C$8,'Ctas Receber'!$C:$C,'Fluxo de Caixa'!$A143)</f>
        <v>0</v>
      </c>
      <c r="O143" s="61">
        <f>SUMIFS('Ctas Receber'!$G:$G,'Ctas Receber'!$M:$M,'Fluxo de Caixa'!$O$6,'Ctas Receber'!$N:$N,Parametros!$C$8,'Ctas Receber'!$C:$C,'Fluxo de Caixa'!$A:M)</f>
        <v>0</v>
      </c>
      <c r="P143" s="60">
        <f>SUMIFS('Ctas Receber'!$G:$G,'Ctas Receber'!$J:$J,'Fluxo de Caixa'!$P$6,'Ctas Receber'!$N:$N,Parametros!$C$8,'Ctas Receber'!$C:$C,'Fluxo de Caixa'!$A143)</f>
        <v>0</v>
      </c>
      <c r="Q143" s="61">
        <f>SUMIFS('Ctas Receber'!$G:$G,'Ctas Receber'!$M:$M,'Fluxo de Caixa'!$Q$6,'Ctas Receber'!$N:$N,Parametros!$C$8,'Ctas Receber'!$C:$C,'Fluxo de Caixa'!$A:O)</f>
        <v>0</v>
      </c>
      <c r="R143" s="60">
        <f>SUMIFS('Ctas Receber'!$G:$G,'Ctas Receber'!$J:$J,'Fluxo de Caixa'!$R$6,'Ctas Receber'!$N:$N,Parametros!$C$8,'Ctas Receber'!$C:$C,'Fluxo de Caixa'!$A143)</f>
        <v>0</v>
      </c>
      <c r="S143" s="61">
        <f>SUMIFS('Ctas Receber'!$G:$G,'Ctas Receber'!$M:$M,'Fluxo de Caixa'!$S$6,'Ctas Receber'!$N:$N,Parametros!$C$8,'Ctas Receber'!$C:$C,'Fluxo de Caixa'!$A:Q)</f>
        <v>0</v>
      </c>
      <c r="T143" s="60">
        <f>SUMIFS('Ctas Receber'!$G:$G,'Ctas Receber'!$J:$J,'Fluxo de Caixa'!$T$6,'Ctas Receber'!$N:$N,Parametros!$C$8,'Ctas Receber'!$C:$C,'Fluxo de Caixa'!$A143)</f>
        <v>0</v>
      </c>
      <c r="U143" s="61">
        <f>SUMIFS('Ctas Receber'!$G:$G,'Ctas Receber'!$M:$M,'Fluxo de Caixa'!$U$6,'Ctas Receber'!$N:$N,Parametros!$C$8,'Ctas Receber'!$C:$C,'Fluxo de Caixa'!$A:S)</f>
        <v>0</v>
      </c>
      <c r="V143" s="60">
        <f>SUMIFS('Ctas Receber'!$G:$G,'Ctas Receber'!$J:$J,'Fluxo de Caixa'!$V$6,'Ctas Receber'!$N:$N,Parametros!$C$8,'Ctas Receber'!$C:$C,'Fluxo de Caixa'!$A143)</f>
        <v>0</v>
      </c>
      <c r="W143" s="61">
        <f>SUMIFS('Ctas Receber'!$G:$G,'Ctas Receber'!$M:$M,'Fluxo de Caixa'!$W$6,'Ctas Receber'!$N:$N,Parametros!$C$8,'Ctas Receber'!$C:$C,'Fluxo de Caixa'!$A:U)</f>
        <v>0</v>
      </c>
      <c r="X143" s="60">
        <f>SUMIFS('Ctas Receber'!$G:$G,'Ctas Receber'!$J:$J,'Fluxo de Caixa'!$X$6,'Ctas Receber'!$N:$N,Parametros!$C$8,'Ctas Receber'!$C:$C,'Fluxo de Caixa'!$A143)</f>
        <v>0</v>
      </c>
      <c r="Y143" s="61">
        <f>SUMIFS('Ctas Receber'!$G:$G,'Ctas Receber'!$M:$M,'Fluxo de Caixa'!$Y$6,'Ctas Receber'!$N:$N,Parametros!$C$8,'Ctas Receber'!$C:$C,'Fluxo de Caixa'!$A:W)</f>
        <v>0</v>
      </c>
      <c r="Z143" s="60">
        <f>SUMIFS('Ctas Receber'!$G:$G,'Ctas Receber'!$J:$J,'Fluxo de Caixa'!$Z$6,'Ctas Receber'!$N:$N,Parametros!$C$8,'Ctas Receber'!$C:$C,'Fluxo de Caixa'!$A143)</f>
        <v>0</v>
      </c>
      <c r="AA143" s="61">
        <f>SUMIFS('Ctas Receber'!$G:$G,'Ctas Receber'!$M:$M,'Fluxo de Caixa'!$AA$6,'Ctas Receber'!$N:$N,Parametros!$C$8,'Ctas Receber'!$C:$C,'Fluxo de Caixa'!$A:Y)</f>
        <v>0</v>
      </c>
      <c r="AB143" s="60">
        <f>SUMIFS('Ctas Receber'!$G:$G,'Ctas Receber'!$J:$J,'Fluxo de Caixa'!$AB$6,'Ctas Receber'!$N:$N,Parametros!$C$8,'Ctas Receber'!$C:$C,'Fluxo de Caixa'!$A143)</f>
        <v>0</v>
      </c>
      <c r="AC143" s="61">
        <f>SUMIFS('Ctas Receber'!$G:$G,'Ctas Receber'!$M:$M,'Fluxo de Caixa'!$AC$6,'Ctas Receber'!$N:$N,Parametros!$C$8,'Ctas Receber'!$C:$C,'Fluxo de Caixa'!$A:AA)</f>
        <v>0</v>
      </c>
      <c r="AD143" s="60">
        <f>SUMIFS('Ctas Receber'!$G:$G,'Ctas Receber'!$J:$J,'Fluxo de Caixa'!$AD$6,'Ctas Receber'!$N:$N,Parametros!$C$8,'Ctas Receber'!$C:$C,'Fluxo de Caixa'!$A143)</f>
        <v>0</v>
      </c>
      <c r="AE143" s="61">
        <f>SUMIFS('Ctas Receber'!$G:$G,'Ctas Receber'!$M:$M,'Fluxo de Caixa'!$AE$6,'Ctas Receber'!$N:$N,Parametros!$C$8,'Ctas Receber'!$C:$C,'Fluxo de Caixa'!$A:AC)</f>
        <v>0</v>
      </c>
      <c r="AF143" s="60">
        <f>SUMIFS('Ctas Receber'!$G:$G,'Ctas Receber'!$J:$J,'Fluxo de Caixa'!$AF$6,'Ctas Receber'!$N:$N,Parametros!$C$8,'Ctas Receber'!$C:$C,'Fluxo de Caixa'!$A143)</f>
        <v>0</v>
      </c>
      <c r="AG143" s="61">
        <f>SUMIFS('Ctas Receber'!$G:$G,'Ctas Receber'!$M:$M,'Fluxo de Caixa'!$AG$6,'Ctas Receber'!$N:$N,Parametros!$C$8,'Ctas Receber'!$C:$C,'Fluxo de Caixa'!$A:AE)</f>
        <v>0</v>
      </c>
      <c r="AH143" s="60">
        <f>SUMIFS('Ctas Receber'!$G:$G,'Ctas Receber'!$J:$J,'Fluxo de Caixa'!$AH$6,'Ctas Receber'!$N:$N,Parametros!$C$8,'Ctas Receber'!$C:$C,'Fluxo de Caixa'!$A143)</f>
        <v>0</v>
      </c>
      <c r="AI143" s="61">
        <f>SUMIFS('Ctas Receber'!$G:$G,'Ctas Receber'!$M:$M,'Fluxo de Caixa'!$AI$6,'Ctas Receber'!$N:$N,Parametros!$C$8,'Ctas Receber'!$C:$C,'Fluxo de Caixa'!$A:AG)</f>
        <v>0</v>
      </c>
      <c r="AJ143" s="60">
        <f>SUMIFS('Ctas Receber'!$G:$G,'Ctas Receber'!$J:$J,'Fluxo de Caixa'!$AJ$6,'Ctas Receber'!$N:$N,Parametros!$C$8,'Ctas Receber'!$C:$C,'Fluxo de Caixa'!$A143)</f>
        <v>0</v>
      </c>
      <c r="AK143" s="61">
        <f>SUMIFS('Ctas Receber'!$G:$G,'Ctas Receber'!$M:$M,'Fluxo de Caixa'!$AK$6,'Ctas Receber'!$N:$N,Parametros!$C$8,'Ctas Receber'!$C:$C,'Fluxo de Caixa'!$A:AI)</f>
        <v>0</v>
      </c>
      <c r="AL143" s="60">
        <f>SUMIFS('Ctas Receber'!$G:$G,'Ctas Receber'!$J:$J,'Fluxo de Caixa'!$AL$6,'Ctas Receber'!$N:$N,Parametros!$C$8,'Ctas Receber'!$C:$C,'Fluxo de Caixa'!$A143)</f>
        <v>0</v>
      </c>
      <c r="AM143" s="61">
        <f>SUMIFS('Ctas Receber'!$G:$G,'Ctas Receber'!$M:$M,'Fluxo de Caixa'!$AM$6,'Ctas Receber'!$N:$N,Parametros!$C$8,'Ctas Receber'!$C:$C,'Fluxo de Caixa'!$A:AK)</f>
        <v>0</v>
      </c>
      <c r="AN143" s="60">
        <f>SUMIFS('Ctas Receber'!$G:$G,'Ctas Receber'!$J:$J,'Fluxo de Caixa'!$AN$6,'Ctas Receber'!$N:$N,Parametros!$C$8,'Ctas Receber'!$C:$C,'Fluxo de Caixa'!$A143)</f>
        <v>0</v>
      </c>
      <c r="AO143" s="61">
        <f>SUMIFS('Ctas Receber'!$G:$G,'Ctas Receber'!$M:$M,'Fluxo de Caixa'!$AO$6,'Ctas Receber'!$N:$N,Parametros!$C$8,'Ctas Receber'!$C:$C,'Fluxo de Caixa'!$A:AM)</f>
        <v>0</v>
      </c>
      <c r="AP143" s="60">
        <f>SUMIFS('Ctas Receber'!$G:$G,'Ctas Receber'!$J:$J,'Fluxo de Caixa'!$AP$6,'Ctas Receber'!$N:$N,Parametros!$C$8,'Ctas Receber'!$C:$C,'Fluxo de Caixa'!$A143)</f>
        <v>0</v>
      </c>
      <c r="AQ143" s="61">
        <f>SUMIFS('Ctas Receber'!$G:$G,'Ctas Receber'!$M:$M,'Fluxo de Caixa'!$AQ$6,'Ctas Receber'!$N:$N,Parametros!$C$8,'Ctas Receber'!$C:$C,'Fluxo de Caixa'!$A:AO)</f>
        <v>0</v>
      </c>
      <c r="AR143" s="60">
        <f>SUMIFS('Ctas Receber'!$G:$G,'Ctas Receber'!$J:$J,'Fluxo de Caixa'!$AR$6,'Ctas Receber'!$N:$N,Parametros!$C$8,'Ctas Receber'!$C:$C,'Fluxo de Caixa'!$A143)</f>
        <v>0</v>
      </c>
      <c r="AS143" s="61">
        <f>SUMIFS('Ctas Receber'!$G:$G,'Ctas Receber'!$M:$M,'Fluxo de Caixa'!$AS$6,'Ctas Receber'!$N:$N,Parametros!$C$8,'Ctas Receber'!$C:$C,'Fluxo de Caixa'!$A:AQ)</f>
        <v>0</v>
      </c>
      <c r="AT143" s="60">
        <f>SUMIFS('Ctas Receber'!$G:$G,'Ctas Receber'!$J:$J,'Fluxo de Caixa'!$AT$6,'Ctas Receber'!$N:$N,Parametros!$C$8,'Ctas Receber'!$C:$C,'Fluxo de Caixa'!$A143)</f>
        <v>0</v>
      </c>
      <c r="AU143" s="61">
        <f>SUMIFS('Ctas Receber'!$G:$G,'Ctas Receber'!$M:$M,'Fluxo de Caixa'!$AU$6,'Ctas Receber'!$N:$N,Parametros!$C$8,'Ctas Receber'!$C:$C,'Fluxo de Caixa'!$A:AS)</f>
        <v>0</v>
      </c>
      <c r="AV143" s="60">
        <f>SUMIFS('Ctas Receber'!$G:$G,'Ctas Receber'!$J:$J,'Fluxo de Caixa'!$AV$6,'Ctas Receber'!$N:$N,Parametros!$C$8,'Ctas Receber'!$C:$C,'Fluxo de Caixa'!$A143)</f>
        <v>0</v>
      </c>
      <c r="AW143" s="61">
        <f>SUMIFS('Ctas Receber'!$G:$G,'Ctas Receber'!$M:$M,'Fluxo de Caixa'!$AW$6,'Ctas Receber'!$N:$N,Parametros!$C$8,'Ctas Receber'!$C:$C,'Fluxo de Caixa'!$A:AU)</f>
        <v>0</v>
      </c>
      <c r="AX143" s="60">
        <f>SUMIFS('Ctas Receber'!$G:$G,'Ctas Receber'!$J:$J,'Fluxo de Caixa'!$AX$6,'Ctas Receber'!$N:$N,Parametros!$C$8,'Ctas Receber'!$C:$C,'Fluxo de Caixa'!$A143)</f>
        <v>0</v>
      </c>
      <c r="AY143" s="61">
        <f>SUMIFS('Ctas Receber'!$G:$G,'Ctas Receber'!$M:$M,'Fluxo de Caixa'!$AY$6,'Ctas Receber'!$N:$N,Parametros!$C$8,'Ctas Receber'!$C:$C,'Fluxo de Caixa'!$A:AW)</f>
        <v>0</v>
      </c>
      <c r="AZ143" s="60">
        <f>SUMIFS('Ctas Receber'!$G:$G,'Ctas Receber'!$J:$J,'Fluxo de Caixa'!$AZ$6,'Ctas Receber'!$N:$N,Parametros!$C$8,'Ctas Receber'!$C:$C,'Fluxo de Caixa'!$A143)</f>
        <v>0</v>
      </c>
      <c r="BA143" s="61">
        <f>SUMIFS('Ctas Receber'!$G:$G,'Ctas Receber'!$M:$M,'Fluxo de Caixa'!$BA$6,'Ctas Receber'!$N:$N,Parametros!$C$8,'Ctas Receber'!$C:$C,'Fluxo de Caixa'!$A:AY)</f>
        <v>0</v>
      </c>
      <c r="BB143" s="60">
        <f>SUMIFS('Ctas Receber'!$G:$G,'Ctas Receber'!$J:$J,'Fluxo de Caixa'!$BB$6,'Ctas Receber'!$N:$N,Parametros!$C$8,'Ctas Receber'!$C:$C,'Fluxo de Caixa'!$A143)</f>
        <v>0</v>
      </c>
      <c r="BC143" s="61">
        <f>SUMIFS('Ctas Receber'!$G:$G,'Ctas Receber'!$M:$M,'Fluxo de Caixa'!$BC$6,'Ctas Receber'!$N:$N,Parametros!$C$8,'Ctas Receber'!$C:$C,'Fluxo de Caixa'!$A:BA)</f>
        <v>0</v>
      </c>
      <c r="BD143" s="60">
        <f>SUMIFS('Ctas Receber'!$G:$G,'Ctas Receber'!$J:$J,'Fluxo de Caixa'!$BD$6,'Ctas Receber'!$N:$N,Parametros!$C$8,'Ctas Receber'!$C:$C,'Fluxo de Caixa'!$A143)</f>
        <v>0</v>
      </c>
      <c r="BE143" s="61">
        <f>SUMIFS('Ctas Receber'!$G:$G,'Ctas Receber'!$M:$M,'Fluxo de Caixa'!$BE$6,'Ctas Receber'!$N:$N,Parametros!$C$8,'Ctas Receber'!$C:$C,'Fluxo de Caixa'!$A:BC)</f>
        <v>0</v>
      </c>
      <c r="BF143" s="60">
        <f>SUMIFS('Ctas Receber'!$G:$G,'Ctas Receber'!$J:$J,'Fluxo de Caixa'!$BF$6,'Ctas Receber'!$N:$N,Parametros!$C$8,'Ctas Receber'!$C:$C,'Fluxo de Caixa'!$A143)</f>
        <v>0</v>
      </c>
      <c r="BG143" s="61">
        <f>SUMIFS('Ctas Receber'!$G:$G,'Ctas Receber'!$M:$M,'Fluxo de Caixa'!$BG$6,'Ctas Receber'!$N:$N,Parametros!$C$8,'Ctas Receber'!$C:$C,'Fluxo de Caixa'!$A:BE)</f>
        <v>0</v>
      </c>
      <c r="BH143" s="60">
        <f>SUMIFS('Ctas Receber'!$G:$G,'Ctas Receber'!$J:$J,'Fluxo de Caixa'!$BH$6,'Ctas Receber'!$N:$N,Parametros!$C$8,'Ctas Receber'!$C:$C,'Fluxo de Caixa'!$A143)</f>
        <v>0</v>
      </c>
      <c r="BI143" s="61">
        <f>SUMIFS('Ctas Receber'!$G:$G,'Ctas Receber'!$M:$M,'Fluxo de Caixa'!$BI$6,'Ctas Receber'!$N:$N,Parametros!$C$8,'Ctas Receber'!$C:$C,'Fluxo de Caixa'!$A:BG)</f>
        <v>0</v>
      </c>
      <c r="BJ143" s="60">
        <f>SUMIFS('Ctas Receber'!$G:$G,'Ctas Receber'!$J:$J,'Fluxo de Caixa'!$BJ$6,'Ctas Receber'!$N:$N,Parametros!$C$8,'Ctas Receber'!$C:$C,'Fluxo de Caixa'!$A143)</f>
        <v>0</v>
      </c>
      <c r="BK143" s="61">
        <f>SUMIFS('Ctas Receber'!$G:$G,'Ctas Receber'!$M:$M,'Fluxo de Caixa'!$BK$6,'Ctas Receber'!$N:$N,Parametros!$C$8,'Ctas Receber'!$C:$C,'Fluxo de Caixa'!$A:BI)</f>
        <v>0</v>
      </c>
      <c r="BL143" s="60">
        <f>SUMIFS('Ctas Receber'!$G:$G,'Ctas Receber'!$J:$J,'Fluxo de Caixa'!$BL$6,'Ctas Receber'!$N:$N,Parametros!$C$8,'Ctas Receber'!$C:$C,'Fluxo de Caixa'!$A143)</f>
        <v>0</v>
      </c>
      <c r="BM143" s="61">
        <f>SUMIFS('Ctas Receber'!$G:$G,'Ctas Receber'!$M:$M,'Fluxo de Caixa'!$BM$6,'Ctas Receber'!$N:$N,Parametros!$C$8,'Ctas Receber'!$C:$C,'Fluxo de Caixa'!$A:BK)</f>
        <v>0</v>
      </c>
      <c r="BN143" s="71"/>
      <c r="BO143" s="71"/>
      <c r="BP143" s="71"/>
      <c r="BQ143" s="71"/>
      <c r="BR143" s="71"/>
    </row>
    <row r="144" spans="1:70" ht="18.75">
      <c r="A144" s="227" t="s">
        <v>120</v>
      </c>
      <c r="B144" s="228">
        <f t="shared" ref="B144:AG144" si="8">((B9+B135)-(B22+B46+B101+B125))</f>
        <v>1500833000</v>
      </c>
      <c r="C144" s="228">
        <f t="shared" si="8"/>
        <v>1500828000</v>
      </c>
      <c r="D144" s="228">
        <f t="shared" si="8"/>
        <v>0</v>
      </c>
      <c r="E144" s="228">
        <f t="shared" si="8"/>
        <v>0</v>
      </c>
      <c r="F144" s="228">
        <f t="shared" si="8"/>
        <v>0</v>
      </c>
      <c r="G144" s="228">
        <f t="shared" si="8"/>
        <v>0</v>
      </c>
      <c r="H144" s="228">
        <f t="shared" si="8"/>
        <v>0</v>
      </c>
      <c r="I144" s="228">
        <f t="shared" si="8"/>
        <v>0</v>
      </c>
      <c r="J144" s="228">
        <f t="shared" si="8"/>
        <v>0</v>
      </c>
      <c r="K144" s="228">
        <f t="shared" si="8"/>
        <v>0</v>
      </c>
      <c r="L144" s="228">
        <f t="shared" si="8"/>
        <v>0</v>
      </c>
      <c r="M144" s="228">
        <f t="shared" si="8"/>
        <v>0</v>
      </c>
      <c r="N144" s="228">
        <f t="shared" si="8"/>
        <v>0</v>
      </c>
      <c r="O144" s="228">
        <f t="shared" si="8"/>
        <v>0</v>
      </c>
      <c r="P144" s="228">
        <f t="shared" si="8"/>
        <v>0</v>
      </c>
      <c r="Q144" s="228">
        <f t="shared" si="8"/>
        <v>0</v>
      </c>
      <c r="R144" s="228">
        <f t="shared" si="8"/>
        <v>0</v>
      </c>
      <c r="S144" s="228">
        <f t="shared" si="8"/>
        <v>0</v>
      </c>
      <c r="T144" s="228">
        <f t="shared" si="8"/>
        <v>0</v>
      </c>
      <c r="U144" s="228">
        <f t="shared" si="8"/>
        <v>0</v>
      </c>
      <c r="V144" s="228">
        <f t="shared" si="8"/>
        <v>0</v>
      </c>
      <c r="W144" s="228">
        <f t="shared" si="8"/>
        <v>0</v>
      </c>
      <c r="X144" s="228">
        <f t="shared" si="8"/>
        <v>0</v>
      </c>
      <c r="Y144" s="228">
        <f t="shared" si="8"/>
        <v>0</v>
      </c>
      <c r="Z144" s="228">
        <f t="shared" si="8"/>
        <v>0</v>
      </c>
      <c r="AA144" s="228">
        <f t="shared" si="8"/>
        <v>0</v>
      </c>
      <c r="AB144" s="228">
        <f t="shared" si="8"/>
        <v>0</v>
      </c>
      <c r="AC144" s="228">
        <f t="shared" si="8"/>
        <v>0</v>
      </c>
      <c r="AD144" s="228">
        <f t="shared" si="8"/>
        <v>0</v>
      </c>
      <c r="AE144" s="228">
        <f t="shared" si="8"/>
        <v>0</v>
      </c>
      <c r="AF144" s="228">
        <f t="shared" si="8"/>
        <v>0</v>
      </c>
      <c r="AG144" s="228">
        <f t="shared" si="8"/>
        <v>0</v>
      </c>
      <c r="AH144" s="228">
        <f t="shared" ref="AH144:BM144" si="9">((AH9+AH135)-(AH22+AH46+AH101+AH125))</f>
        <v>0</v>
      </c>
      <c r="AI144" s="228">
        <f t="shared" si="9"/>
        <v>0</v>
      </c>
      <c r="AJ144" s="228">
        <f t="shared" si="9"/>
        <v>0</v>
      </c>
      <c r="AK144" s="228">
        <f t="shared" si="9"/>
        <v>0</v>
      </c>
      <c r="AL144" s="228">
        <f t="shared" si="9"/>
        <v>0</v>
      </c>
      <c r="AM144" s="228">
        <f t="shared" si="9"/>
        <v>0</v>
      </c>
      <c r="AN144" s="228">
        <f t="shared" si="9"/>
        <v>0</v>
      </c>
      <c r="AO144" s="228">
        <f t="shared" si="9"/>
        <v>0</v>
      </c>
      <c r="AP144" s="228">
        <f t="shared" si="9"/>
        <v>0</v>
      </c>
      <c r="AQ144" s="228">
        <f t="shared" si="9"/>
        <v>0</v>
      </c>
      <c r="AR144" s="228">
        <f t="shared" si="9"/>
        <v>0</v>
      </c>
      <c r="AS144" s="228">
        <f t="shared" si="9"/>
        <v>0</v>
      </c>
      <c r="AT144" s="228">
        <f t="shared" si="9"/>
        <v>0</v>
      </c>
      <c r="AU144" s="228">
        <f t="shared" si="9"/>
        <v>0</v>
      </c>
      <c r="AV144" s="228">
        <f t="shared" si="9"/>
        <v>0</v>
      </c>
      <c r="AW144" s="228">
        <f t="shared" si="9"/>
        <v>0</v>
      </c>
      <c r="AX144" s="228">
        <f t="shared" si="9"/>
        <v>0</v>
      </c>
      <c r="AY144" s="228">
        <f t="shared" si="9"/>
        <v>0</v>
      </c>
      <c r="AZ144" s="228">
        <f t="shared" si="9"/>
        <v>0</v>
      </c>
      <c r="BA144" s="228">
        <f t="shared" si="9"/>
        <v>0</v>
      </c>
      <c r="BB144" s="228">
        <f t="shared" si="9"/>
        <v>0</v>
      </c>
      <c r="BC144" s="228">
        <f t="shared" si="9"/>
        <v>0</v>
      </c>
      <c r="BD144" s="228">
        <f t="shared" si="9"/>
        <v>0</v>
      </c>
      <c r="BE144" s="228">
        <f t="shared" si="9"/>
        <v>0</v>
      </c>
      <c r="BF144" s="228">
        <f t="shared" si="9"/>
        <v>-2000</v>
      </c>
      <c r="BG144" s="228">
        <f t="shared" si="9"/>
        <v>0</v>
      </c>
      <c r="BH144" s="228">
        <f t="shared" si="9"/>
        <v>0</v>
      </c>
      <c r="BI144" s="228">
        <f t="shared" si="9"/>
        <v>0</v>
      </c>
      <c r="BJ144" s="228">
        <f t="shared" si="9"/>
        <v>0</v>
      </c>
      <c r="BK144" s="228">
        <f t="shared" si="9"/>
        <v>0</v>
      </c>
      <c r="BL144" s="228">
        <f t="shared" si="9"/>
        <v>0</v>
      </c>
      <c r="BM144" s="228">
        <f t="shared" si="9"/>
        <v>0</v>
      </c>
      <c r="BN144" s="71"/>
      <c r="BO144" s="71"/>
      <c r="BP144" s="71"/>
      <c r="BQ144" s="71"/>
      <c r="BR144" s="71"/>
    </row>
    <row r="145" spans="1:70">
      <c r="B145" s="226"/>
      <c r="C145" s="226"/>
      <c r="D145" s="226"/>
      <c r="E145" s="226"/>
      <c r="F145" s="226"/>
      <c r="G145" s="226"/>
      <c r="H145" s="226"/>
      <c r="I145" s="226"/>
      <c r="J145" s="226"/>
      <c r="K145" s="226"/>
      <c r="L145" s="226"/>
      <c r="M145" s="226"/>
      <c r="N145" s="226"/>
      <c r="O145" s="226"/>
      <c r="P145" s="226"/>
      <c r="Q145" s="226"/>
      <c r="R145" s="226"/>
      <c r="S145" s="226"/>
      <c r="T145" s="226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226"/>
      <c r="AI145" s="226"/>
      <c r="AJ145" s="226"/>
      <c r="AK145" s="226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6"/>
      <c r="BB145" s="226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71"/>
      <c r="BO145" s="71"/>
      <c r="BP145" s="71"/>
      <c r="BQ145" s="71"/>
      <c r="BR145" s="71"/>
    </row>
    <row r="146" spans="1:70" ht="18.75">
      <c r="A146" s="227" t="s">
        <v>121</v>
      </c>
      <c r="B146" s="228">
        <f>B144+A8</f>
        <v>1500832700</v>
      </c>
      <c r="C146" s="228">
        <f>C144+A8</f>
        <v>1500827700</v>
      </c>
      <c r="D146" s="228">
        <f t="shared" ref="D146:AI146" si="10">D144+B146</f>
        <v>1500832700</v>
      </c>
      <c r="E146" s="228">
        <f t="shared" si="10"/>
        <v>1500827700</v>
      </c>
      <c r="F146" s="228">
        <f t="shared" si="10"/>
        <v>1500832700</v>
      </c>
      <c r="G146" s="228">
        <f t="shared" si="10"/>
        <v>1500827700</v>
      </c>
      <c r="H146" s="228">
        <f t="shared" si="10"/>
        <v>1500832700</v>
      </c>
      <c r="I146" s="228">
        <f t="shared" si="10"/>
        <v>1500827700</v>
      </c>
      <c r="J146" s="228">
        <f t="shared" si="10"/>
        <v>1500832700</v>
      </c>
      <c r="K146" s="228">
        <f t="shared" si="10"/>
        <v>1500827700</v>
      </c>
      <c r="L146" s="228">
        <f t="shared" si="10"/>
        <v>1500832700</v>
      </c>
      <c r="M146" s="228">
        <f t="shared" si="10"/>
        <v>1500827700</v>
      </c>
      <c r="N146" s="228">
        <f t="shared" si="10"/>
        <v>1500832700</v>
      </c>
      <c r="O146" s="228">
        <f t="shared" si="10"/>
        <v>1500827700</v>
      </c>
      <c r="P146" s="228">
        <f t="shared" si="10"/>
        <v>1500832700</v>
      </c>
      <c r="Q146" s="228">
        <f t="shared" si="10"/>
        <v>1500827700</v>
      </c>
      <c r="R146" s="228">
        <f t="shared" si="10"/>
        <v>1500832700</v>
      </c>
      <c r="S146" s="228">
        <f t="shared" si="10"/>
        <v>1500827700</v>
      </c>
      <c r="T146" s="228">
        <f t="shared" si="10"/>
        <v>1500832700</v>
      </c>
      <c r="U146" s="228">
        <f t="shared" si="10"/>
        <v>1500827700</v>
      </c>
      <c r="V146" s="228">
        <f t="shared" si="10"/>
        <v>1500832700</v>
      </c>
      <c r="W146" s="228">
        <f t="shared" si="10"/>
        <v>1500827700</v>
      </c>
      <c r="X146" s="228">
        <f t="shared" si="10"/>
        <v>1500832700</v>
      </c>
      <c r="Y146" s="228">
        <f t="shared" si="10"/>
        <v>1500827700</v>
      </c>
      <c r="Z146" s="228">
        <f t="shared" si="10"/>
        <v>1500832700</v>
      </c>
      <c r="AA146" s="228">
        <f t="shared" si="10"/>
        <v>1500827700</v>
      </c>
      <c r="AB146" s="228">
        <f t="shared" si="10"/>
        <v>1500832700</v>
      </c>
      <c r="AC146" s="228">
        <f t="shared" si="10"/>
        <v>1500827700</v>
      </c>
      <c r="AD146" s="228">
        <f t="shared" si="10"/>
        <v>1500832700</v>
      </c>
      <c r="AE146" s="228">
        <f t="shared" si="10"/>
        <v>1500827700</v>
      </c>
      <c r="AF146" s="228">
        <f t="shared" si="10"/>
        <v>1500832700</v>
      </c>
      <c r="AG146" s="228">
        <f t="shared" si="10"/>
        <v>1500827700</v>
      </c>
      <c r="AH146" s="228">
        <f t="shared" si="10"/>
        <v>1500832700</v>
      </c>
      <c r="AI146" s="228">
        <f t="shared" si="10"/>
        <v>1500827700</v>
      </c>
      <c r="AJ146" s="228">
        <f t="shared" ref="AJ146:BM146" si="11">AJ144+AH146</f>
        <v>1500832700</v>
      </c>
      <c r="AK146" s="228">
        <f t="shared" si="11"/>
        <v>1500827700</v>
      </c>
      <c r="AL146" s="228">
        <f t="shared" si="11"/>
        <v>1500832700</v>
      </c>
      <c r="AM146" s="228">
        <f t="shared" si="11"/>
        <v>1500827700</v>
      </c>
      <c r="AN146" s="228">
        <f t="shared" si="11"/>
        <v>1500832700</v>
      </c>
      <c r="AO146" s="228">
        <f t="shared" si="11"/>
        <v>1500827700</v>
      </c>
      <c r="AP146" s="228">
        <f t="shared" si="11"/>
        <v>1500832700</v>
      </c>
      <c r="AQ146" s="228">
        <f t="shared" si="11"/>
        <v>1500827700</v>
      </c>
      <c r="AR146" s="228">
        <f t="shared" si="11"/>
        <v>1500832700</v>
      </c>
      <c r="AS146" s="228">
        <f t="shared" si="11"/>
        <v>1500827700</v>
      </c>
      <c r="AT146" s="228">
        <f t="shared" si="11"/>
        <v>1500832700</v>
      </c>
      <c r="AU146" s="228">
        <f t="shared" si="11"/>
        <v>1500827700</v>
      </c>
      <c r="AV146" s="228">
        <f t="shared" si="11"/>
        <v>1500832700</v>
      </c>
      <c r="AW146" s="228">
        <f t="shared" si="11"/>
        <v>1500827700</v>
      </c>
      <c r="AX146" s="228">
        <f t="shared" si="11"/>
        <v>1500832700</v>
      </c>
      <c r="AY146" s="228">
        <f t="shared" si="11"/>
        <v>1500827700</v>
      </c>
      <c r="AZ146" s="228">
        <f t="shared" si="11"/>
        <v>1500832700</v>
      </c>
      <c r="BA146" s="228">
        <f t="shared" si="11"/>
        <v>1500827700</v>
      </c>
      <c r="BB146" s="228">
        <f t="shared" si="11"/>
        <v>1500832700</v>
      </c>
      <c r="BC146" s="228">
        <f t="shared" si="11"/>
        <v>1500827700</v>
      </c>
      <c r="BD146" s="228">
        <f t="shared" si="11"/>
        <v>1500832700</v>
      </c>
      <c r="BE146" s="228">
        <f t="shared" si="11"/>
        <v>1500827700</v>
      </c>
      <c r="BF146" s="228">
        <f t="shared" si="11"/>
        <v>1500830700</v>
      </c>
      <c r="BG146" s="228">
        <f t="shared" si="11"/>
        <v>1500827700</v>
      </c>
      <c r="BH146" s="228">
        <f t="shared" si="11"/>
        <v>1500830700</v>
      </c>
      <c r="BI146" s="228">
        <f t="shared" si="11"/>
        <v>1500827700</v>
      </c>
      <c r="BJ146" s="228">
        <f t="shared" si="11"/>
        <v>1500830700</v>
      </c>
      <c r="BK146" s="228">
        <f t="shared" si="11"/>
        <v>1500827700</v>
      </c>
      <c r="BL146" s="228">
        <f t="shared" si="11"/>
        <v>1500830700</v>
      </c>
      <c r="BM146" s="228">
        <f t="shared" si="11"/>
        <v>1500827700</v>
      </c>
      <c r="BN146" s="71"/>
      <c r="BO146" s="71"/>
      <c r="BP146" s="71"/>
      <c r="BQ146" s="71"/>
      <c r="BR146" s="71"/>
    </row>
    <row r="147" spans="1:70">
      <c r="A147" s="71"/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 t="s">
        <v>122</v>
      </c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</row>
    <row r="148" spans="1:70">
      <c r="A148" s="7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</row>
    <row r="149" spans="1:70">
      <c r="A149" s="7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</row>
    <row r="150" spans="1:70">
      <c r="A150" s="71"/>
      <c r="B150" s="71"/>
      <c r="C150" s="71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</row>
    <row r="151" spans="1:70">
      <c r="A151" s="71"/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</row>
    <row r="152" spans="1:70">
      <c r="A152" s="71"/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</row>
    <row r="153" spans="1:70">
      <c r="A153" s="71"/>
      <c r="B153" s="71"/>
      <c r="C153" s="71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</row>
    <row r="154" spans="1:70">
      <c r="A154" s="71"/>
      <c r="B154" s="71"/>
      <c r="C154" s="71"/>
      <c r="D154" s="71"/>
      <c r="E154" s="71"/>
      <c r="F154" s="71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</row>
    <row r="155" spans="1:70">
      <c r="A155" s="71"/>
      <c r="B155" s="71"/>
      <c r="C155" s="71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</row>
    <row r="156" spans="1:70">
      <c r="A156" s="71"/>
      <c r="B156" s="71"/>
      <c r="C156" s="71"/>
      <c r="D156" s="71"/>
      <c r="E156" s="71"/>
      <c r="F156" s="71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</row>
    <row r="157" spans="1:70">
      <c r="A157" s="71"/>
      <c r="B157" s="71"/>
      <c r="C157" s="71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</row>
    <row r="158" spans="1:70">
      <c r="A158" s="71"/>
      <c r="B158" s="71"/>
      <c r="C158" s="71"/>
      <c r="D158" s="71"/>
      <c r="E158" s="71"/>
      <c r="F158" s="71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</row>
    <row r="159" spans="1:70">
      <c r="A159" s="71"/>
      <c r="B159" s="71"/>
      <c r="C159" s="71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</row>
    <row r="160" spans="1:70">
      <c r="A160" s="71"/>
      <c r="B160" s="71"/>
      <c r="C160" s="71"/>
      <c r="D160" s="71"/>
      <c r="E160" s="71"/>
      <c r="F160" s="71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</row>
    <row r="161" spans="1:70">
      <c r="A161" s="71"/>
      <c r="B161" s="71"/>
      <c r="C161" s="71"/>
      <c r="D161" s="71"/>
      <c r="E161" s="71"/>
      <c r="F161" s="71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</row>
    <row r="162" spans="1:70">
      <c r="A162" s="71"/>
      <c r="B162" s="71"/>
      <c r="C162" s="71"/>
      <c r="D162" s="71"/>
      <c r="E162" s="71"/>
      <c r="F162" s="71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</row>
    <row r="163" spans="1:70">
      <c r="A163" s="71"/>
      <c r="B163" s="71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</row>
    <row r="164" spans="1:70">
      <c r="A164" s="71"/>
      <c r="B164" s="71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</row>
    <row r="165" spans="1:70">
      <c r="A165" s="71"/>
      <c r="B165" s="71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</row>
    <row r="166" spans="1:70">
      <c r="A166" s="71"/>
      <c r="B166" s="71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</row>
    <row r="167" spans="1:70">
      <c r="A167" s="71"/>
      <c r="B167" s="71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</row>
    <row r="168" spans="1:70">
      <c r="A168" s="71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</row>
    <row r="169" spans="1:70">
      <c r="A169" s="71"/>
      <c r="B169" s="71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</row>
    <row r="170" spans="1:70">
      <c r="A170" s="71"/>
      <c r="B170" s="71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</row>
    <row r="171" spans="1:70">
      <c r="A171" s="71"/>
      <c r="B171" s="71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</row>
    <row r="172" spans="1:70">
      <c r="A172" s="71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</row>
    <row r="173" spans="1:70">
      <c r="A173" s="71"/>
      <c r="B173" s="71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</row>
    <row r="174" spans="1:70">
      <c r="A174" s="71"/>
      <c r="B174" s="71"/>
      <c r="C174" s="71"/>
      <c r="D174" s="71"/>
      <c r="E174" s="71"/>
      <c r="F174" s="71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  <c r="AM174" s="71"/>
      <c r="AN174" s="71"/>
      <c r="AO174" s="71"/>
      <c r="AP174" s="71"/>
      <c r="AQ174" s="71"/>
      <c r="AR174" s="71"/>
      <c r="AS174" s="71"/>
      <c r="AT174" s="71"/>
      <c r="AU174" s="71"/>
      <c r="AV174" s="71"/>
      <c r="AW174" s="71"/>
      <c r="AX174" s="71"/>
      <c r="AY174" s="71"/>
      <c r="AZ174" s="71"/>
      <c r="BA174" s="71"/>
      <c r="BB174" s="71"/>
      <c r="BC174" s="71"/>
      <c r="BD174" s="71"/>
      <c r="BE174" s="71"/>
      <c r="BF174" s="71"/>
      <c r="BG174" s="71"/>
      <c r="BH174" s="71"/>
      <c r="BI174" s="71"/>
      <c r="BJ174" s="71"/>
      <c r="BK174" s="71"/>
      <c r="BL174" s="71"/>
      <c r="BM174" s="71"/>
      <c r="BN174" s="71"/>
      <c r="BO174" s="71"/>
      <c r="BP174" s="71"/>
      <c r="BQ174" s="71"/>
      <c r="BR174" s="71"/>
    </row>
    <row r="175" spans="1:70">
      <c r="A175" s="71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</row>
    <row r="176" spans="1:70">
      <c r="A176" s="71"/>
      <c r="B176" s="71"/>
      <c r="C176" s="71"/>
      <c r="D176" s="71"/>
      <c r="E176" s="71"/>
      <c r="F176" s="71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  <c r="AM176" s="71"/>
      <c r="AN176" s="71"/>
      <c r="AO176" s="71"/>
      <c r="AP176" s="71"/>
      <c r="AQ176" s="71"/>
      <c r="AR176" s="71"/>
      <c r="AS176" s="71"/>
      <c r="AT176" s="71"/>
      <c r="AU176" s="71"/>
      <c r="AV176" s="71"/>
      <c r="AW176" s="71"/>
      <c r="AX176" s="71"/>
      <c r="AY176" s="71"/>
      <c r="AZ176" s="71"/>
      <c r="BA176" s="71"/>
      <c r="BB176" s="71"/>
      <c r="BC176" s="71"/>
      <c r="BD176" s="71"/>
      <c r="BE176" s="71"/>
      <c r="BF176" s="71"/>
      <c r="BG176" s="71"/>
      <c r="BH176" s="71"/>
      <c r="BI176" s="71"/>
      <c r="BJ176" s="71"/>
      <c r="BK176" s="71"/>
      <c r="BL176" s="71"/>
      <c r="BM176" s="71"/>
      <c r="BN176" s="71"/>
      <c r="BO176" s="71"/>
      <c r="BP176" s="71"/>
      <c r="BQ176" s="71"/>
      <c r="BR176" s="71"/>
    </row>
    <row r="177" spans="1:70">
      <c r="A177" s="71"/>
      <c r="B177" s="71"/>
      <c r="C177" s="71"/>
      <c r="D177" s="71"/>
      <c r="E177" s="71"/>
      <c r="F177" s="71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  <c r="AM177" s="71"/>
      <c r="AN177" s="71"/>
      <c r="AO177" s="71"/>
      <c r="AP177" s="71"/>
      <c r="AQ177" s="71"/>
      <c r="AR177" s="71"/>
      <c r="AS177" s="71"/>
      <c r="AT177" s="71"/>
      <c r="AU177" s="71"/>
      <c r="AV177" s="71"/>
      <c r="AW177" s="71"/>
      <c r="AX177" s="71"/>
      <c r="AY177" s="71"/>
      <c r="AZ177" s="71"/>
      <c r="BA177" s="71"/>
      <c r="BB177" s="71"/>
      <c r="BC177" s="71"/>
      <c r="BD177" s="71"/>
      <c r="BE177" s="71"/>
      <c r="BF177" s="71"/>
      <c r="BG177" s="71"/>
      <c r="BH177" s="71"/>
      <c r="BI177" s="71"/>
      <c r="BJ177" s="71"/>
      <c r="BK177" s="71"/>
      <c r="BL177" s="71"/>
      <c r="BM177" s="71"/>
      <c r="BN177" s="71"/>
      <c r="BO177" s="71"/>
      <c r="BP177" s="71"/>
      <c r="BQ177" s="71"/>
      <c r="BR177" s="71"/>
    </row>
    <row r="178" spans="1:70">
      <c r="A178" s="71"/>
      <c r="B178" s="71"/>
      <c r="C178" s="71"/>
      <c r="D178" s="71"/>
      <c r="E178" s="71"/>
      <c r="F178" s="71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  <c r="AM178" s="71"/>
      <c r="AN178" s="71"/>
      <c r="AO178" s="71"/>
      <c r="AP178" s="71"/>
      <c r="AQ178" s="71"/>
      <c r="AR178" s="71"/>
      <c r="AS178" s="71"/>
      <c r="AT178" s="71"/>
      <c r="AU178" s="71"/>
      <c r="AV178" s="71"/>
      <c r="AW178" s="71"/>
      <c r="AX178" s="71"/>
      <c r="AY178" s="71"/>
      <c r="AZ178" s="71"/>
      <c r="BA178" s="71"/>
      <c r="BB178" s="71"/>
      <c r="BC178" s="71"/>
      <c r="BD178" s="71"/>
      <c r="BE178" s="71"/>
      <c r="BF178" s="71"/>
      <c r="BG178" s="71"/>
      <c r="BH178" s="71"/>
      <c r="BI178" s="71"/>
      <c r="BJ178" s="71"/>
      <c r="BK178" s="71"/>
      <c r="BL178" s="71"/>
      <c r="BM178" s="71"/>
      <c r="BN178" s="71"/>
      <c r="BO178" s="71"/>
      <c r="BP178" s="71"/>
      <c r="BQ178" s="71"/>
      <c r="BR178" s="71"/>
    </row>
    <row r="179" spans="1:70">
      <c r="A179" s="71"/>
      <c r="B179" s="71"/>
      <c r="C179" s="71"/>
      <c r="D179" s="71"/>
      <c r="E179" s="71"/>
      <c r="F179" s="71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  <c r="AM179" s="71"/>
      <c r="AN179" s="71"/>
      <c r="AO179" s="71"/>
      <c r="AP179" s="71"/>
      <c r="AQ179" s="71"/>
      <c r="AR179" s="71"/>
      <c r="AS179" s="71"/>
      <c r="AT179" s="71"/>
      <c r="AU179" s="71"/>
      <c r="AV179" s="71"/>
      <c r="AW179" s="71"/>
      <c r="AX179" s="71"/>
      <c r="AY179" s="71"/>
      <c r="AZ179" s="71"/>
      <c r="BA179" s="71"/>
      <c r="BB179" s="71"/>
      <c r="BC179" s="71"/>
      <c r="BD179" s="71"/>
      <c r="BE179" s="71"/>
      <c r="BF179" s="71"/>
      <c r="BG179" s="71"/>
      <c r="BH179" s="71"/>
      <c r="BI179" s="71"/>
      <c r="BJ179" s="71"/>
      <c r="BK179" s="71"/>
      <c r="BL179" s="71"/>
      <c r="BM179" s="71"/>
      <c r="BN179" s="71"/>
      <c r="BO179" s="71"/>
      <c r="BP179" s="71"/>
      <c r="BQ179" s="71"/>
      <c r="BR179" s="71"/>
    </row>
    <row r="180" spans="1:70">
      <c r="A180" s="71"/>
      <c r="B180" s="71"/>
      <c r="C180" s="71"/>
      <c r="D180" s="71"/>
      <c r="E180" s="71"/>
      <c r="F180" s="71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  <c r="AM180" s="71"/>
      <c r="AN180" s="71"/>
      <c r="AO180" s="71"/>
      <c r="AP180" s="71"/>
      <c r="AQ180" s="71"/>
      <c r="AR180" s="71"/>
      <c r="AS180" s="71"/>
      <c r="AT180" s="71"/>
      <c r="AU180" s="71"/>
      <c r="AV180" s="71"/>
      <c r="AW180" s="71"/>
      <c r="AX180" s="71"/>
      <c r="AY180" s="71"/>
      <c r="AZ180" s="71"/>
      <c r="BA180" s="71"/>
      <c r="BB180" s="71"/>
      <c r="BC180" s="71"/>
      <c r="BD180" s="71"/>
      <c r="BE180" s="71"/>
      <c r="BF180" s="71"/>
      <c r="BG180" s="71"/>
      <c r="BH180" s="71"/>
      <c r="BI180" s="71"/>
      <c r="BJ180" s="71"/>
      <c r="BK180" s="71"/>
      <c r="BL180" s="71"/>
      <c r="BM180" s="71"/>
      <c r="BN180" s="71"/>
      <c r="BO180" s="71"/>
      <c r="BP180" s="71"/>
      <c r="BQ180" s="71"/>
      <c r="BR180" s="71"/>
    </row>
    <row r="181" spans="1:70">
      <c r="A181" s="71"/>
      <c r="B181" s="71"/>
      <c r="C181" s="71"/>
      <c r="D181" s="71"/>
      <c r="E181" s="71"/>
      <c r="F181" s="71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  <c r="AM181" s="71"/>
      <c r="AN181" s="71"/>
      <c r="AO181" s="71"/>
      <c r="AP181" s="71"/>
      <c r="AQ181" s="71"/>
      <c r="AR181" s="71"/>
      <c r="AS181" s="71"/>
      <c r="AT181" s="71"/>
      <c r="AU181" s="71"/>
      <c r="AV181" s="71"/>
      <c r="AW181" s="71"/>
      <c r="AX181" s="71"/>
      <c r="AY181" s="71"/>
      <c r="AZ181" s="71"/>
      <c r="BA181" s="71"/>
      <c r="BB181" s="71"/>
      <c r="BC181" s="71"/>
      <c r="BD181" s="71"/>
      <c r="BE181" s="71"/>
      <c r="BF181" s="71"/>
      <c r="BG181" s="71"/>
      <c r="BH181" s="71"/>
      <c r="BI181" s="71"/>
      <c r="BJ181" s="71"/>
      <c r="BK181" s="71"/>
      <c r="BL181" s="71"/>
      <c r="BM181" s="71"/>
      <c r="BN181" s="71"/>
      <c r="BO181" s="71"/>
      <c r="BP181" s="71"/>
      <c r="BQ181" s="71"/>
      <c r="BR181" s="71"/>
    </row>
    <row r="182" spans="1:70">
      <c r="A182" s="71"/>
      <c r="B182" s="71"/>
      <c r="C182" s="71"/>
      <c r="D182" s="71"/>
      <c r="E182" s="71"/>
      <c r="F182" s="71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  <c r="AM182" s="71"/>
      <c r="AN182" s="71"/>
      <c r="AO182" s="71"/>
      <c r="AP182" s="71"/>
      <c r="AQ182" s="71"/>
      <c r="AR182" s="71"/>
      <c r="AS182" s="71"/>
      <c r="AT182" s="71"/>
      <c r="AU182" s="71"/>
      <c r="AV182" s="71"/>
      <c r="AW182" s="71"/>
      <c r="AX182" s="71"/>
      <c r="AY182" s="71"/>
      <c r="AZ182" s="71"/>
      <c r="BA182" s="71"/>
      <c r="BB182" s="71"/>
      <c r="BC182" s="71"/>
      <c r="BD182" s="71"/>
      <c r="BE182" s="71"/>
      <c r="BF182" s="71"/>
      <c r="BG182" s="71"/>
      <c r="BH182" s="71"/>
      <c r="BI182" s="71"/>
      <c r="BJ182" s="71"/>
      <c r="BK182" s="71"/>
      <c r="BL182" s="71"/>
      <c r="BM182" s="71"/>
      <c r="BN182" s="71"/>
      <c r="BO182" s="71"/>
      <c r="BP182" s="71"/>
      <c r="BQ182" s="71"/>
      <c r="BR182" s="71"/>
    </row>
    <row r="183" spans="1:70">
      <c r="A183" s="71"/>
      <c r="B183" s="71"/>
      <c r="C183" s="71"/>
      <c r="D183" s="71"/>
      <c r="E183" s="71"/>
      <c r="F183" s="71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  <c r="AM183" s="71"/>
      <c r="AN183" s="71"/>
      <c r="AO183" s="71"/>
      <c r="AP183" s="71"/>
      <c r="AQ183" s="71"/>
      <c r="AR183" s="71"/>
      <c r="AS183" s="71"/>
      <c r="AT183" s="71"/>
      <c r="AU183" s="71"/>
      <c r="AV183" s="71"/>
      <c r="AW183" s="71"/>
      <c r="AX183" s="71"/>
      <c r="AY183" s="71"/>
      <c r="AZ183" s="71"/>
      <c r="BA183" s="71"/>
      <c r="BB183" s="71"/>
      <c r="BC183" s="71"/>
      <c r="BD183" s="71"/>
      <c r="BE183" s="71"/>
      <c r="BF183" s="71"/>
      <c r="BG183" s="71"/>
      <c r="BH183" s="71"/>
      <c r="BI183" s="71"/>
      <c r="BJ183" s="71"/>
      <c r="BK183" s="71"/>
      <c r="BL183" s="71"/>
      <c r="BM183" s="71"/>
      <c r="BN183" s="71"/>
      <c r="BO183" s="71"/>
      <c r="BP183" s="71"/>
      <c r="BQ183" s="71"/>
      <c r="BR183" s="71"/>
    </row>
    <row r="184" spans="1:70">
      <c r="A184" s="71"/>
      <c r="B184" s="71"/>
      <c r="C184" s="71"/>
      <c r="D184" s="71"/>
      <c r="E184" s="71"/>
      <c r="F184" s="71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  <c r="AM184" s="71"/>
      <c r="AN184" s="71"/>
      <c r="AO184" s="71"/>
      <c r="AP184" s="71"/>
      <c r="AQ184" s="71"/>
      <c r="AR184" s="71"/>
      <c r="AS184" s="71"/>
      <c r="AT184" s="71"/>
      <c r="AU184" s="71"/>
      <c r="AV184" s="71"/>
      <c r="AW184" s="71"/>
      <c r="AX184" s="71"/>
      <c r="AY184" s="71"/>
      <c r="AZ184" s="71"/>
      <c r="BA184" s="71"/>
      <c r="BB184" s="71"/>
      <c r="BC184" s="71"/>
      <c r="BD184" s="71"/>
      <c r="BE184" s="71"/>
      <c r="BF184" s="71"/>
      <c r="BG184" s="71"/>
      <c r="BH184" s="71"/>
      <c r="BI184" s="71"/>
      <c r="BJ184" s="71"/>
      <c r="BK184" s="71"/>
      <c r="BL184" s="71"/>
      <c r="BM184" s="71"/>
      <c r="BN184" s="71"/>
      <c r="BO184" s="71"/>
      <c r="BP184" s="71"/>
      <c r="BQ184" s="71"/>
      <c r="BR184" s="71"/>
    </row>
    <row r="185" spans="1:70">
      <c r="A185" s="71"/>
      <c r="B185" s="71"/>
      <c r="C185" s="71"/>
      <c r="D185" s="71"/>
      <c r="E185" s="71"/>
      <c r="F185" s="71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  <c r="AM185" s="71"/>
      <c r="AN185" s="71"/>
      <c r="AO185" s="71"/>
      <c r="AP185" s="71"/>
      <c r="AQ185" s="71"/>
      <c r="AR185" s="71"/>
      <c r="AS185" s="71"/>
      <c r="AT185" s="71"/>
      <c r="AU185" s="71"/>
      <c r="AV185" s="71"/>
      <c r="AW185" s="71"/>
      <c r="AX185" s="71"/>
      <c r="AY185" s="71"/>
      <c r="AZ185" s="71"/>
      <c r="BA185" s="71"/>
      <c r="BB185" s="71"/>
      <c r="BC185" s="71"/>
      <c r="BD185" s="71"/>
      <c r="BE185" s="71"/>
      <c r="BF185" s="71"/>
      <c r="BG185" s="71"/>
      <c r="BH185" s="71"/>
      <c r="BI185" s="71"/>
      <c r="BJ185" s="71"/>
      <c r="BK185" s="71"/>
      <c r="BL185" s="71"/>
      <c r="BM185" s="71"/>
      <c r="BN185" s="71"/>
      <c r="BO185" s="71"/>
      <c r="BP185" s="71"/>
      <c r="BQ185" s="71"/>
      <c r="BR185" s="71"/>
    </row>
    <row r="186" spans="1:70">
      <c r="A186" s="71"/>
      <c r="B186" s="71"/>
      <c r="C186" s="71"/>
      <c r="D186" s="71"/>
      <c r="E186" s="71"/>
      <c r="F186" s="71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  <c r="AM186" s="71"/>
      <c r="AN186" s="71"/>
      <c r="AO186" s="71"/>
      <c r="AP186" s="71"/>
      <c r="AQ186" s="71"/>
      <c r="AR186" s="71"/>
      <c r="AS186" s="71"/>
      <c r="AT186" s="71"/>
      <c r="AU186" s="71"/>
      <c r="AV186" s="71"/>
      <c r="AW186" s="71"/>
      <c r="AX186" s="71"/>
      <c r="AY186" s="71"/>
      <c r="AZ186" s="71"/>
      <c r="BA186" s="71"/>
      <c r="BB186" s="71"/>
      <c r="BC186" s="71"/>
      <c r="BD186" s="71"/>
      <c r="BE186" s="71"/>
      <c r="BF186" s="71"/>
      <c r="BG186" s="71"/>
      <c r="BH186" s="71"/>
      <c r="BI186" s="71"/>
      <c r="BJ186" s="71"/>
      <c r="BK186" s="71"/>
      <c r="BL186" s="71"/>
      <c r="BM186" s="71"/>
      <c r="BN186" s="71"/>
      <c r="BO186" s="71"/>
      <c r="BP186" s="71"/>
      <c r="BQ186" s="71"/>
      <c r="BR186" s="71"/>
    </row>
    <row r="187" spans="1:70">
      <c r="A187" s="71"/>
      <c r="B187" s="71"/>
      <c r="C187" s="71"/>
      <c r="D187" s="71"/>
      <c r="E187" s="71"/>
      <c r="F187" s="71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  <c r="AM187" s="71"/>
      <c r="AN187" s="71"/>
      <c r="AO187" s="71"/>
      <c r="AP187" s="71"/>
      <c r="AQ187" s="71"/>
      <c r="AR187" s="71"/>
      <c r="AS187" s="71"/>
      <c r="AT187" s="71"/>
      <c r="AU187" s="71"/>
      <c r="AV187" s="71"/>
      <c r="AW187" s="71"/>
      <c r="AX187" s="71"/>
      <c r="AY187" s="71"/>
      <c r="AZ187" s="71"/>
      <c r="BA187" s="71"/>
      <c r="BB187" s="71"/>
      <c r="BC187" s="71"/>
      <c r="BD187" s="71"/>
      <c r="BE187" s="71"/>
      <c r="BF187" s="71"/>
      <c r="BG187" s="71"/>
      <c r="BH187" s="71"/>
      <c r="BI187" s="71"/>
      <c r="BJ187" s="71"/>
      <c r="BK187" s="71"/>
      <c r="BL187" s="71"/>
      <c r="BM187" s="71"/>
      <c r="BN187" s="71"/>
      <c r="BO187" s="71"/>
      <c r="BP187" s="71"/>
      <c r="BQ187" s="71"/>
      <c r="BR187" s="71"/>
    </row>
    <row r="188" spans="1:70">
      <c r="A188" s="71"/>
      <c r="B188" s="71"/>
      <c r="C188" s="71"/>
      <c r="D188" s="71"/>
      <c r="E188" s="71"/>
      <c r="F188" s="71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  <c r="AM188" s="71"/>
      <c r="AN188" s="71"/>
      <c r="AO188" s="71"/>
      <c r="AP188" s="71"/>
      <c r="AQ188" s="71"/>
      <c r="AR188" s="71"/>
      <c r="AS188" s="71"/>
      <c r="AT188" s="71"/>
      <c r="AU188" s="71"/>
      <c r="AV188" s="71"/>
      <c r="AW188" s="71"/>
      <c r="AX188" s="71"/>
      <c r="AY188" s="71"/>
      <c r="AZ188" s="71"/>
      <c r="BA188" s="71"/>
      <c r="BB188" s="71"/>
      <c r="BC188" s="71"/>
      <c r="BD188" s="71"/>
      <c r="BE188" s="71"/>
      <c r="BF188" s="71"/>
      <c r="BG188" s="71"/>
      <c r="BH188" s="71"/>
      <c r="BI188" s="71"/>
      <c r="BJ188" s="71"/>
      <c r="BK188" s="71"/>
      <c r="BL188" s="71"/>
      <c r="BM188" s="71"/>
      <c r="BN188" s="71"/>
      <c r="BO188" s="71"/>
      <c r="BP188" s="71"/>
      <c r="BQ188" s="71"/>
      <c r="BR188" s="71"/>
    </row>
    <row r="189" spans="1:70">
      <c r="A189" s="71"/>
      <c r="B189" s="71"/>
      <c r="C189" s="71"/>
      <c r="D189" s="71"/>
      <c r="E189" s="71"/>
      <c r="F189" s="71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  <c r="AM189" s="71"/>
      <c r="AN189" s="71"/>
      <c r="AO189" s="71"/>
      <c r="AP189" s="71"/>
      <c r="AQ189" s="71"/>
      <c r="AR189" s="71"/>
      <c r="AS189" s="71"/>
      <c r="AT189" s="71"/>
      <c r="AU189" s="71"/>
      <c r="AV189" s="71"/>
      <c r="AW189" s="71"/>
      <c r="AX189" s="71"/>
      <c r="AY189" s="71"/>
      <c r="AZ189" s="71"/>
      <c r="BA189" s="71"/>
      <c r="BB189" s="71"/>
      <c r="BC189" s="71"/>
      <c r="BD189" s="71"/>
      <c r="BE189" s="71"/>
      <c r="BF189" s="71"/>
      <c r="BG189" s="71"/>
      <c r="BH189" s="71"/>
      <c r="BI189" s="71"/>
      <c r="BJ189" s="71"/>
      <c r="BK189" s="71"/>
      <c r="BL189" s="71"/>
      <c r="BM189" s="71"/>
      <c r="BN189" s="71"/>
      <c r="BO189" s="71"/>
      <c r="BP189" s="71"/>
      <c r="BQ189" s="71"/>
      <c r="BR189" s="71"/>
    </row>
    <row r="190" spans="1:70">
      <c r="A190" s="71"/>
      <c r="B190" s="71"/>
      <c r="C190" s="71"/>
      <c r="D190" s="71"/>
      <c r="E190" s="71"/>
      <c r="F190" s="71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  <c r="AM190" s="71"/>
      <c r="AN190" s="71"/>
      <c r="AO190" s="71"/>
      <c r="AP190" s="71"/>
      <c r="AQ190" s="71"/>
      <c r="AR190" s="71"/>
      <c r="AS190" s="71"/>
      <c r="AT190" s="71"/>
      <c r="AU190" s="71"/>
      <c r="AV190" s="71"/>
      <c r="AW190" s="71"/>
      <c r="AX190" s="71"/>
      <c r="AY190" s="71"/>
      <c r="AZ190" s="71"/>
      <c r="BA190" s="71"/>
      <c r="BB190" s="71"/>
      <c r="BC190" s="71"/>
      <c r="BD190" s="71"/>
      <c r="BE190" s="71"/>
      <c r="BF190" s="71"/>
      <c r="BG190" s="71"/>
      <c r="BH190" s="71"/>
      <c r="BI190" s="71"/>
      <c r="BJ190" s="71"/>
      <c r="BK190" s="71"/>
      <c r="BL190" s="71"/>
      <c r="BM190" s="71"/>
      <c r="BN190" s="71"/>
      <c r="BO190" s="71"/>
      <c r="BP190" s="71"/>
      <c r="BQ190" s="71"/>
      <c r="BR190" s="71"/>
    </row>
    <row r="191" spans="1:70">
      <c r="A191" s="71"/>
      <c r="B191" s="71"/>
      <c r="C191" s="71"/>
      <c r="D191" s="71"/>
      <c r="E191" s="71"/>
      <c r="F191" s="71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  <c r="AM191" s="71"/>
      <c r="AN191" s="71"/>
      <c r="AO191" s="71"/>
      <c r="AP191" s="71"/>
      <c r="AQ191" s="71"/>
      <c r="AR191" s="71"/>
      <c r="AS191" s="71"/>
      <c r="AT191" s="71"/>
      <c r="AU191" s="71"/>
      <c r="AV191" s="71"/>
      <c r="AW191" s="71"/>
      <c r="AX191" s="71"/>
      <c r="AY191" s="71"/>
      <c r="AZ191" s="71"/>
      <c r="BA191" s="71"/>
      <c r="BB191" s="71"/>
      <c r="BC191" s="71"/>
      <c r="BD191" s="71"/>
      <c r="BE191" s="71"/>
      <c r="BF191" s="71"/>
      <c r="BG191" s="71"/>
      <c r="BH191" s="71"/>
      <c r="BI191" s="71"/>
      <c r="BJ191" s="71"/>
      <c r="BK191" s="71"/>
      <c r="BL191" s="71"/>
      <c r="BM191" s="71"/>
      <c r="BN191" s="71"/>
      <c r="BO191" s="71"/>
      <c r="BP191" s="71"/>
      <c r="BQ191" s="71"/>
      <c r="BR191" s="71"/>
    </row>
    <row r="192" spans="1:70">
      <c r="A192" s="71"/>
      <c r="B192" s="71"/>
      <c r="C192" s="71"/>
      <c r="D192" s="71"/>
      <c r="E192" s="71"/>
      <c r="F192" s="71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  <c r="AM192" s="71"/>
      <c r="AN192" s="71"/>
      <c r="AO192" s="71"/>
      <c r="AP192" s="71"/>
      <c r="AQ192" s="71"/>
      <c r="AR192" s="71"/>
      <c r="AS192" s="71"/>
      <c r="AT192" s="71"/>
      <c r="AU192" s="71"/>
      <c r="AV192" s="71"/>
      <c r="AW192" s="71"/>
      <c r="AX192" s="71"/>
      <c r="AY192" s="71"/>
      <c r="AZ192" s="71"/>
      <c r="BA192" s="71"/>
      <c r="BB192" s="71"/>
      <c r="BC192" s="71"/>
      <c r="BD192" s="71"/>
      <c r="BE192" s="71"/>
      <c r="BF192" s="71"/>
      <c r="BG192" s="71"/>
      <c r="BH192" s="71"/>
      <c r="BI192" s="71"/>
      <c r="BJ192" s="71"/>
      <c r="BK192" s="71"/>
      <c r="BL192" s="71"/>
      <c r="BM192" s="71"/>
      <c r="BN192" s="71"/>
      <c r="BO192" s="71"/>
      <c r="BP192" s="71"/>
      <c r="BQ192" s="71"/>
      <c r="BR192" s="71"/>
    </row>
    <row r="193" spans="1:70">
      <c r="A193" s="71"/>
      <c r="B193" s="71"/>
      <c r="C193" s="71"/>
      <c r="D193" s="71"/>
      <c r="E193" s="71"/>
      <c r="F193" s="71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  <c r="AM193" s="71"/>
      <c r="AN193" s="71"/>
      <c r="AO193" s="71"/>
      <c r="AP193" s="71"/>
      <c r="AQ193" s="71"/>
      <c r="AR193" s="71"/>
      <c r="AS193" s="71"/>
      <c r="AT193" s="71"/>
      <c r="AU193" s="71"/>
      <c r="AV193" s="71"/>
      <c r="AW193" s="71"/>
      <c r="AX193" s="71"/>
      <c r="AY193" s="71"/>
      <c r="AZ193" s="71"/>
      <c r="BA193" s="71"/>
      <c r="BB193" s="71"/>
      <c r="BC193" s="71"/>
      <c r="BD193" s="71"/>
      <c r="BE193" s="71"/>
      <c r="BF193" s="71"/>
      <c r="BG193" s="71"/>
      <c r="BH193" s="71"/>
      <c r="BI193" s="71"/>
      <c r="BJ193" s="71"/>
      <c r="BK193" s="71"/>
      <c r="BL193" s="71"/>
      <c r="BM193" s="71"/>
      <c r="BN193" s="71"/>
      <c r="BO193" s="71"/>
      <c r="BP193" s="71"/>
      <c r="BQ193" s="71"/>
      <c r="BR193" s="71"/>
    </row>
    <row r="194" spans="1:70">
      <c r="A194" s="71"/>
      <c r="B194" s="71"/>
      <c r="C194" s="71"/>
      <c r="D194" s="71"/>
      <c r="E194" s="71"/>
      <c r="F194" s="71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  <c r="AM194" s="71"/>
      <c r="AN194" s="71"/>
      <c r="AO194" s="71"/>
      <c r="AP194" s="71"/>
      <c r="AQ194" s="71"/>
      <c r="AR194" s="71"/>
      <c r="AS194" s="71"/>
      <c r="AT194" s="71"/>
      <c r="AU194" s="71"/>
      <c r="AV194" s="71"/>
      <c r="AW194" s="71"/>
      <c r="AX194" s="71"/>
      <c r="AY194" s="71"/>
      <c r="AZ194" s="71"/>
      <c r="BA194" s="71"/>
      <c r="BB194" s="71"/>
      <c r="BC194" s="71"/>
      <c r="BD194" s="71"/>
      <c r="BE194" s="71"/>
      <c r="BF194" s="71"/>
      <c r="BG194" s="71"/>
      <c r="BH194" s="71"/>
      <c r="BI194" s="71"/>
      <c r="BJ194" s="71"/>
      <c r="BK194" s="71"/>
      <c r="BL194" s="71"/>
      <c r="BM194" s="71"/>
      <c r="BN194" s="71"/>
      <c r="BO194" s="71"/>
      <c r="BP194" s="71"/>
      <c r="BQ194" s="71"/>
      <c r="BR194" s="71"/>
    </row>
    <row r="195" spans="1:70">
      <c r="A195" s="71"/>
      <c r="B195" s="71"/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  <c r="AR195" s="71"/>
      <c r="AS195" s="71"/>
      <c r="AT195" s="71"/>
      <c r="AU195" s="71"/>
      <c r="AV195" s="71"/>
      <c r="AW195" s="71"/>
      <c r="AX195" s="71"/>
      <c r="AY195" s="71"/>
      <c r="AZ195" s="71"/>
      <c r="BA195" s="71"/>
      <c r="BB195" s="71"/>
      <c r="BC195" s="71"/>
      <c r="BD195" s="71"/>
      <c r="BE195" s="71"/>
      <c r="BF195" s="71"/>
      <c r="BG195" s="71"/>
      <c r="BH195" s="71"/>
      <c r="BI195" s="71"/>
      <c r="BJ195" s="71"/>
      <c r="BK195" s="71"/>
      <c r="BL195" s="71"/>
      <c r="BM195" s="71"/>
      <c r="BN195" s="71"/>
      <c r="BO195" s="71"/>
      <c r="BP195" s="71"/>
      <c r="BQ195" s="71"/>
      <c r="BR195" s="71"/>
    </row>
    <row r="196" spans="1:70">
      <c r="A196" s="71"/>
      <c r="B196" s="71"/>
      <c r="C196" s="71"/>
      <c r="D196" s="71"/>
      <c r="E196" s="71"/>
      <c r="F196" s="71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  <c r="AM196" s="71"/>
      <c r="AN196" s="71"/>
      <c r="AO196" s="71"/>
      <c r="AP196" s="71"/>
      <c r="AQ196" s="71"/>
      <c r="AR196" s="71"/>
      <c r="AS196" s="71"/>
      <c r="AT196" s="71"/>
      <c r="AU196" s="71"/>
      <c r="AV196" s="71"/>
      <c r="AW196" s="71"/>
      <c r="AX196" s="71"/>
      <c r="AY196" s="71"/>
      <c r="AZ196" s="71"/>
      <c r="BA196" s="71"/>
      <c r="BB196" s="71"/>
      <c r="BC196" s="71"/>
      <c r="BD196" s="71"/>
      <c r="BE196" s="71"/>
      <c r="BF196" s="71"/>
      <c r="BG196" s="71"/>
      <c r="BH196" s="71"/>
      <c r="BI196" s="71"/>
      <c r="BJ196" s="71"/>
      <c r="BK196" s="71"/>
      <c r="BL196" s="71"/>
      <c r="BM196" s="71"/>
      <c r="BN196" s="71"/>
      <c r="BO196" s="71"/>
      <c r="BP196" s="71"/>
      <c r="BQ196" s="71"/>
      <c r="BR196" s="71"/>
    </row>
    <row r="197" spans="1:70">
      <c r="A197" s="71"/>
      <c r="B197" s="71"/>
      <c r="C197" s="71"/>
      <c r="D197" s="71"/>
      <c r="E197" s="71"/>
      <c r="F197" s="71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  <c r="AM197" s="71"/>
      <c r="AN197" s="71"/>
      <c r="AO197" s="71"/>
      <c r="AP197" s="71"/>
      <c r="AQ197" s="71"/>
      <c r="AR197" s="71"/>
      <c r="AS197" s="71"/>
      <c r="AT197" s="71"/>
      <c r="AU197" s="71"/>
      <c r="AV197" s="71"/>
      <c r="AW197" s="71"/>
      <c r="AX197" s="71"/>
      <c r="AY197" s="71"/>
      <c r="AZ197" s="71"/>
      <c r="BA197" s="71"/>
      <c r="BB197" s="71"/>
      <c r="BC197" s="71"/>
      <c r="BD197" s="71"/>
      <c r="BE197" s="71"/>
      <c r="BF197" s="71"/>
      <c r="BG197" s="71"/>
      <c r="BH197" s="71"/>
      <c r="BI197" s="71"/>
      <c r="BJ197" s="71"/>
      <c r="BK197" s="71"/>
      <c r="BL197" s="71"/>
      <c r="BM197" s="71"/>
      <c r="BN197" s="71"/>
      <c r="BO197" s="71"/>
      <c r="BP197" s="71"/>
      <c r="BQ197" s="71"/>
      <c r="BR197" s="71"/>
    </row>
    <row r="198" spans="1:70">
      <c r="A198" s="71"/>
      <c r="B198" s="71"/>
      <c r="C198" s="71"/>
      <c r="D198" s="71"/>
      <c r="E198" s="71"/>
      <c r="F198" s="71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  <c r="AM198" s="71"/>
      <c r="AN198" s="71"/>
      <c r="AO198" s="71"/>
      <c r="AP198" s="71"/>
      <c r="AQ198" s="71"/>
      <c r="AR198" s="71"/>
      <c r="AS198" s="71"/>
      <c r="AT198" s="71"/>
      <c r="AU198" s="71"/>
      <c r="AV198" s="71"/>
      <c r="AW198" s="71"/>
      <c r="AX198" s="71"/>
      <c r="AY198" s="71"/>
      <c r="AZ198" s="71"/>
      <c r="BA198" s="71"/>
      <c r="BB198" s="71"/>
      <c r="BC198" s="71"/>
      <c r="BD198" s="71"/>
      <c r="BE198" s="71"/>
      <c r="BF198" s="71"/>
      <c r="BG198" s="71"/>
      <c r="BH198" s="71"/>
      <c r="BI198" s="71"/>
      <c r="BJ198" s="71"/>
      <c r="BK198" s="71"/>
      <c r="BL198" s="71"/>
      <c r="BM198" s="71"/>
      <c r="BN198" s="71"/>
      <c r="BO198" s="71"/>
      <c r="BP198" s="71"/>
      <c r="BQ198" s="71"/>
      <c r="BR198" s="71"/>
    </row>
    <row r="199" spans="1:70">
      <c r="A199" s="71"/>
      <c r="B199" s="71"/>
      <c r="C199" s="71"/>
      <c r="D199" s="71"/>
      <c r="E199" s="71"/>
      <c r="F199" s="71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  <c r="AM199" s="71"/>
      <c r="AN199" s="71"/>
      <c r="AO199" s="71"/>
      <c r="AP199" s="71"/>
      <c r="AQ199" s="71"/>
      <c r="AR199" s="71"/>
      <c r="AS199" s="71"/>
      <c r="AT199" s="71"/>
      <c r="AU199" s="71"/>
      <c r="AV199" s="71"/>
      <c r="AW199" s="71"/>
      <c r="AX199" s="71"/>
      <c r="AY199" s="71"/>
      <c r="AZ199" s="71"/>
      <c r="BA199" s="71"/>
      <c r="BB199" s="71"/>
      <c r="BC199" s="71"/>
      <c r="BD199" s="71"/>
      <c r="BE199" s="71"/>
      <c r="BF199" s="71"/>
      <c r="BG199" s="71"/>
      <c r="BH199" s="71"/>
      <c r="BI199" s="71"/>
      <c r="BJ199" s="71"/>
      <c r="BK199" s="71"/>
      <c r="BL199" s="71"/>
      <c r="BM199" s="71"/>
      <c r="BN199" s="71"/>
      <c r="BO199" s="71"/>
      <c r="BP199" s="71"/>
      <c r="BQ199" s="71"/>
      <c r="BR199" s="71"/>
    </row>
    <row r="200" spans="1:70">
      <c r="A200" s="71"/>
      <c r="B200" s="71"/>
      <c r="C200" s="71"/>
      <c r="D200" s="71"/>
      <c r="E200" s="71"/>
      <c r="F200" s="71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  <c r="AM200" s="71"/>
      <c r="AN200" s="71"/>
      <c r="AO200" s="71"/>
      <c r="AP200" s="71"/>
      <c r="AQ200" s="71"/>
      <c r="AR200" s="71"/>
      <c r="AS200" s="71"/>
      <c r="AT200" s="71"/>
      <c r="AU200" s="71"/>
      <c r="AV200" s="71"/>
      <c r="AW200" s="71"/>
      <c r="AX200" s="71"/>
      <c r="AY200" s="71"/>
      <c r="AZ200" s="71"/>
      <c r="BA200" s="71"/>
      <c r="BB200" s="71"/>
      <c r="BC200" s="71"/>
      <c r="BD200" s="71"/>
      <c r="BE200" s="71"/>
      <c r="BF200" s="71"/>
      <c r="BG200" s="71"/>
      <c r="BH200" s="71"/>
      <c r="BI200" s="71"/>
      <c r="BJ200" s="71"/>
      <c r="BK200" s="71"/>
      <c r="BL200" s="71"/>
      <c r="BM200" s="71"/>
      <c r="BN200" s="71"/>
      <c r="BO200" s="71"/>
      <c r="BP200" s="71"/>
      <c r="BQ200" s="71"/>
      <c r="BR200" s="71"/>
    </row>
    <row r="201" spans="1:70">
      <c r="A201" s="71"/>
      <c r="B201" s="71"/>
      <c r="C201" s="71"/>
      <c r="D201" s="71"/>
      <c r="E201" s="71"/>
      <c r="F201" s="71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  <c r="AM201" s="71"/>
      <c r="AN201" s="71"/>
      <c r="AO201" s="71"/>
      <c r="AP201" s="71"/>
      <c r="AQ201" s="71"/>
      <c r="AR201" s="71"/>
      <c r="AS201" s="71"/>
      <c r="AT201" s="71"/>
      <c r="AU201" s="71"/>
      <c r="AV201" s="71"/>
      <c r="AW201" s="71"/>
      <c r="AX201" s="71"/>
      <c r="AY201" s="71"/>
      <c r="AZ201" s="71"/>
      <c r="BA201" s="71"/>
      <c r="BB201" s="71"/>
      <c r="BC201" s="71"/>
      <c r="BD201" s="71"/>
      <c r="BE201" s="71"/>
      <c r="BF201" s="71"/>
      <c r="BG201" s="71"/>
      <c r="BH201" s="71"/>
      <c r="BI201" s="71"/>
      <c r="BJ201" s="71"/>
      <c r="BK201" s="71"/>
      <c r="BL201" s="71"/>
      <c r="BM201" s="71"/>
      <c r="BN201" s="71"/>
      <c r="BO201" s="71"/>
      <c r="BP201" s="71"/>
      <c r="BQ201" s="71"/>
      <c r="BR201" s="71"/>
    </row>
    <row r="202" spans="1:70">
      <c r="A202" s="71"/>
      <c r="B202" s="71"/>
      <c r="C202" s="71"/>
      <c r="D202" s="71"/>
      <c r="E202" s="71"/>
      <c r="F202" s="71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  <c r="AM202" s="71"/>
      <c r="AN202" s="71"/>
      <c r="AO202" s="71"/>
      <c r="AP202" s="71"/>
      <c r="AQ202" s="71"/>
      <c r="AR202" s="71"/>
      <c r="AS202" s="71"/>
      <c r="AT202" s="71"/>
      <c r="AU202" s="71"/>
      <c r="AV202" s="71"/>
      <c r="AW202" s="71"/>
      <c r="AX202" s="71"/>
      <c r="AY202" s="71"/>
      <c r="AZ202" s="71"/>
      <c r="BA202" s="71"/>
      <c r="BB202" s="71"/>
      <c r="BC202" s="71"/>
      <c r="BD202" s="71"/>
      <c r="BE202" s="71"/>
      <c r="BF202" s="71"/>
      <c r="BG202" s="71"/>
      <c r="BH202" s="71"/>
      <c r="BI202" s="71"/>
      <c r="BJ202" s="71"/>
      <c r="BK202" s="71"/>
      <c r="BL202" s="71"/>
      <c r="BM202" s="71"/>
      <c r="BN202" s="71"/>
      <c r="BO202" s="71"/>
      <c r="BP202" s="71"/>
      <c r="BQ202" s="71"/>
      <c r="BR202" s="71"/>
    </row>
    <row r="203" spans="1:70">
      <c r="A203" s="71"/>
      <c r="B203" s="71"/>
      <c r="C203" s="71"/>
      <c r="D203" s="71"/>
      <c r="E203" s="71"/>
      <c r="F203" s="71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  <c r="AM203" s="71"/>
      <c r="AN203" s="71"/>
      <c r="AO203" s="71"/>
      <c r="AP203" s="71"/>
      <c r="AQ203" s="71"/>
      <c r="AR203" s="71"/>
      <c r="AS203" s="71"/>
      <c r="AT203" s="71"/>
      <c r="AU203" s="71"/>
      <c r="AV203" s="71"/>
      <c r="AW203" s="71"/>
      <c r="AX203" s="71"/>
      <c r="AY203" s="71"/>
      <c r="AZ203" s="71"/>
      <c r="BA203" s="71"/>
      <c r="BB203" s="71"/>
      <c r="BC203" s="71"/>
      <c r="BD203" s="71"/>
      <c r="BE203" s="71"/>
      <c r="BF203" s="71"/>
      <c r="BG203" s="71"/>
      <c r="BH203" s="71"/>
      <c r="BI203" s="71"/>
      <c r="BJ203" s="71"/>
      <c r="BK203" s="71"/>
      <c r="BL203" s="71"/>
      <c r="BM203" s="71"/>
      <c r="BN203" s="71"/>
      <c r="BO203" s="71"/>
      <c r="BP203" s="71"/>
      <c r="BQ203" s="71"/>
      <c r="BR203" s="71"/>
    </row>
    <row r="204" spans="1:70">
      <c r="A204" s="71"/>
      <c r="B204" s="71"/>
      <c r="C204" s="71"/>
      <c r="D204" s="71"/>
      <c r="E204" s="71"/>
      <c r="F204" s="71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  <c r="AM204" s="71"/>
      <c r="AN204" s="71"/>
      <c r="AO204" s="71"/>
      <c r="AP204" s="71"/>
      <c r="AQ204" s="71"/>
      <c r="AR204" s="71"/>
      <c r="AS204" s="71"/>
      <c r="AT204" s="71"/>
      <c r="AU204" s="71"/>
      <c r="AV204" s="71"/>
      <c r="AW204" s="71"/>
      <c r="AX204" s="71"/>
      <c r="AY204" s="71"/>
      <c r="AZ204" s="71"/>
      <c r="BA204" s="71"/>
      <c r="BB204" s="71"/>
      <c r="BC204" s="71"/>
      <c r="BD204" s="71"/>
      <c r="BE204" s="71"/>
      <c r="BF204" s="71"/>
      <c r="BG204" s="71"/>
      <c r="BH204" s="71"/>
      <c r="BI204" s="71"/>
      <c r="BJ204" s="71"/>
      <c r="BK204" s="71"/>
      <c r="BL204" s="71"/>
      <c r="BM204" s="71"/>
      <c r="BN204" s="71"/>
      <c r="BO204" s="71"/>
      <c r="BP204" s="71"/>
      <c r="BQ204" s="71"/>
      <c r="BR204" s="71"/>
    </row>
    <row r="205" spans="1:70">
      <c r="A205" s="71"/>
      <c r="B205" s="71"/>
      <c r="C205" s="71"/>
      <c r="D205" s="71"/>
      <c r="E205" s="71"/>
      <c r="F205" s="71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  <c r="AM205" s="71"/>
      <c r="AN205" s="71"/>
      <c r="AO205" s="71"/>
      <c r="AP205" s="71"/>
      <c r="AQ205" s="71"/>
      <c r="AR205" s="71"/>
      <c r="AS205" s="71"/>
      <c r="AT205" s="71"/>
      <c r="AU205" s="71"/>
      <c r="AV205" s="71"/>
      <c r="AW205" s="71"/>
      <c r="AX205" s="71"/>
      <c r="AY205" s="71"/>
      <c r="AZ205" s="71"/>
      <c r="BA205" s="71"/>
      <c r="BB205" s="71"/>
      <c r="BC205" s="71"/>
      <c r="BD205" s="71"/>
      <c r="BE205" s="71"/>
      <c r="BF205" s="71"/>
      <c r="BG205" s="71"/>
      <c r="BH205" s="71"/>
      <c r="BI205" s="71"/>
      <c r="BJ205" s="71"/>
      <c r="BK205" s="71"/>
      <c r="BL205" s="71"/>
      <c r="BM205" s="71"/>
      <c r="BN205" s="71"/>
      <c r="BO205" s="71"/>
      <c r="BP205" s="71"/>
      <c r="BQ205" s="71"/>
      <c r="BR205" s="71"/>
    </row>
    <row r="206" spans="1:70">
      <c r="A206" s="71"/>
      <c r="B206" s="71"/>
      <c r="C206" s="71"/>
      <c r="D206" s="71"/>
      <c r="E206" s="71"/>
      <c r="F206" s="71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  <c r="AM206" s="71"/>
      <c r="AN206" s="71"/>
      <c r="AO206" s="71"/>
      <c r="AP206" s="71"/>
      <c r="AQ206" s="71"/>
      <c r="AR206" s="71"/>
      <c r="AS206" s="71"/>
      <c r="AT206" s="71"/>
      <c r="AU206" s="71"/>
      <c r="AV206" s="71"/>
      <c r="AW206" s="71"/>
      <c r="AX206" s="71"/>
      <c r="AY206" s="71"/>
      <c r="AZ206" s="71"/>
      <c r="BA206" s="71"/>
      <c r="BB206" s="71"/>
      <c r="BC206" s="71"/>
      <c r="BD206" s="71"/>
      <c r="BE206" s="71"/>
      <c r="BF206" s="71"/>
      <c r="BG206" s="71"/>
      <c r="BH206" s="71"/>
      <c r="BI206" s="71"/>
      <c r="BJ206" s="71"/>
      <c r="BK206" s="71"/>
      <c r="BL206" s="71"/>
      <c r="BM206" s="71"/>
      <c r="BN206" s="71"/>
      <c r="BO206" s="71"/>
      <c r="BP206" s="71"/>
      <c r="BQ206" s="71"/>
      <c r="BR206" s="71"/>
    </row>
    <row r="207" spans="1:70">
      <c r="A207" s="71"/>
      <c r="B207" s="71"/>
      <c r="C207" s="71"/>
      <c r="D207" s="71"/>
      <c r="E207" s="71"/>
      <c r="F207" s="71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  <c r="AM207" s="71"/>
      <c r="AN207" s="71"/>
      <c r="AO207" s="71"/>
      <c r="AP207" s="71"/>
      <c r="AQ207" s="71"/>
      <c r="AR207" s="71"/>
      <c r="AS207" s="71"/>
      <c r="AT207" s="71"/>
      <c r="AU207" s="71"/>
      <c r="AV207" s="71"/>
      <c r="AW207" s="71"/>
      <c r="AX207" s="71"/>
      <c r="AY207" s="71"/>
      <c r="AZ207" s="71"/>
      <c r="BA207" s="71"/>
      <c r="BB207" s="71"/>
      <c r="BC207" s="71"/>
      <c r="BD207" s="71"/>
      <c r="BE207" s="71"/>
      <c r="BF207" s="71"/>
      <c r="BG207" s="71"/>
      <c r="BH207" s="71"/>
      <c r="BI207" s="71"/>
      <c r="BJ207" s="71"/>
      <c r="BK207" s="71"/>
      <c r="BL207" s="71"/>
      <c r="BM207" s="71"/>
      <c r="BN207" s="71"/>
      <c r="BO207" s="71"/>
      <c r="BP207" s="71"/>
      <c r="BQ207" s="71"/>
      <c r="BR207" s="71"/>
    </row>
    <row r="208" spans="1:70">
      <c r="A208" s="71"/>
      <c r="B208" s="71"/>
      <c r="C208" s="71"/>
      <c r="D208" s="71"/>
      <c r="E208" s="71"/>
      <c r="F208" s="71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  <c r="AM208" s="71"/>
      <c r="AN208" s="71"/>
      <c r="AO208" s="71"/>
      <c r="AP208" s="71"/>
      <c r="AQ208" s="71"/>
      <c r="AR208" s="71"/>
      <c r="AS208" s="71"/>
      <c r="AT208" s="71"/>
      <c r="AU208" s="71"/>
      <c r="AV208" s="71"/>
      <c r="AW208" s="71"/>
      <c r="AX208" s="71"/>
      <c r="AY208" s="71"/>
      <c r="AZ208" s="71"/>
      <c r="BA208" s="71"/>
      <c r="BB208" s="71"/>
      <c r="BC208" s="71"/>
      <c r="BD208" s="71"/>
      <c r="BE208" s="71"/>
      <c r="BF208" s="71"/>
      <c r="BG208" s="71"/>
      <c r="BH208" s="71"/>
      <c r="BI208" s="71"/>
      <c r="BJ208" s="71"/>
      <c r="BK208" s="71"/>
      <c r="BL208" s="71"/>
      <c r="BM208" s="71"/>
      <c r="BN208" s="71"/>
      <c r="BO208" s="71"/>
      <c r="BP208" s="71"/>
      <c r="BQ208" s="71"/>
      <c r="BR208" s="71"/>
    </row>
    <row r="209" spans="1:70">
      <c r="A209" s="71"/>
      <c r="B209" s="71"/>
      <c r="C209" s="71"/>
      <c r="D209" s="71"/>
      <c r="E209" s="71"/>
      <c r="F209" s="71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  <c r="AM209" s="71"/>
      <c r="AN209" s="71"/>
      <c r="AO209" s="71"/>
      <c r="AP209" s="71"/>
      <c r="AQ209" s="71"/>
      <c r="AR209" s="71"/>
      <c r="AS209" s="71"/>
      <c r="AT209" s="71"/>
      <c r="AU209" s="71"/>
      <c r="AV209" s="71"/>
      <c r="AW209" s="71"/>
      <c r="AX209" s="71"/>
      <c r="AY209" s="71"/>
      <c r="AZ209" s="71"/>
      <c r="BA209" s="71"/>
      <c r="BB209" s="71"/>
      <c r="BC209" s="71"/>
      <c r="BD209" s="71"/>
      <c r="BE209" s="71"/>
      <c r="BF209" s="71"/>
      <c r="BG209" s="71"/>
      <c r="BH209" s="71"/>
      <c r="BI209" s="71"/>
      <c r="BJ209" s="71"/>
      <c r="BK209" s="71"/>
      <c r="BL209" s="71"/>
      <c r="BM209" s="71"/>
      <c r="BN209" s="71"/>
      <c r="BO209" s="71"/>
      <c r="BP209" s="71"/>
      <c r="BQ209" s="71"/>
      <c r="BR209" s="71"/>
    </row>
    <row r="210" spans="1:70">
      <c r="A210" s="71"/>
      <c r="B210" s="71"/>
      <c r="C210" s="71"/>
      <c r="D210" s="71"/>
      <c r="E210" s="71"/>
      <c r="F210" s="71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  <c r="AM210" s="71"/>
      <c r="AN210" s="71"/>
      <c r="AO210" s="71"/>
      <c r="AP210" s="71"/>
      <c r="AQ210" s="71"/>
      <c r="AR210" s="71"/>
      <c r="AS210" s="71"/>
      <c r="AT210" s="71"/>
      <c r="AU210" s="71"/>
      <c r="AV210" s="71"/>
      <c r="AW210" s="71"/>
      <c r="AX210" s="71"/>
      <c r="AY210" s="71"/>
      <c r="AZ210" s="71"/>
      <c r="BA210" s="71"/>
      <c r="BB210" s="71"/>
      <c r="BC210" s="71"/>
      <c r="BD210" s="71"/>
      <c r="BE210" s="71"/>
      <c r="BF210" s="71"/>
      <c r="BG210" s="71"/>
      <c r="BH210" s="71"/>
      <c r="BI210" s="71"/>
      <c r="BJ210" s="71"/>
      <c r="BK210" s="71"/>
      <c r="BL210" s="71"/>
      <c r="BM210" s="71"/>
      <c r="BN210" s="71"/>
      <c r="BO210" s="71"/>
      <c r="BP210" s="71"/>
      <c r="BQ210" s="71"/>
      <c r="BR210" s="71"/>
    </row>
    <row r="211" spans="1:70">
      <c r="A211" s="71"/>
      <c r="B211" s="71"/>
      <c r="C211" s="71"/>
      <c r="D211" s="71"/>
      <c r="E211" s="71"/>
      <c r="F211" s="71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  <c r="AM211" s="71"/>
      <c r="AN211" s="71"/>
      <c r="AO211" s="71"/>
      <c r="AP211" s="71"/>
      <c r="AQ211" s="71"/>
      <c r="AR211" s="71"/>
      <c r="AS211" s="71"/>
      <c r="AT211" s="71"/>
      <c r="AU211" s="71"/>
      <c r="AV211" s="71"/>
      <c r="AW211" s="71"/>
      <c r="AX211" s="71"/>
      <c r="AY211" s="71"/>
      <c r="AZ211" s="71"/>
      <c r="BA211" s="71"/>
      <c r="BB211" s="71"/>
      <c r="BC211" s="71"/>
      <c r="BD211" s="71"/>
      <c r="BE211" s="71"/>
      <c r="BF211" s="71"/>
      <c r="BG211" s="71"/>
      <c r="BH211" s="71"/>
      <c r="BI211" s="71"/>
      <c r="BJ211" s="71"/>
      <c r="BK211" s="71"/>
      <c r="BL211" s="71"/>
      <c r="BM211" s="71"/>
      <c r="BN211" s="71"/>
      <c r="BO211" s="71"/>
      <c r="BP211" s="71"/>
      <c r="BQ211" s="71"/>
      <c r="BR211" s="71"/>
    </row>
    <row r="212" spans="1:70">
      <c r="A212" s="71"/>
      <c r="B212" s="71"/>
      <c r="C212" s="71"/>
      <c r="D212" s="71"/>
      <c r="E212" s="71"/>
      <c r="F212" s="71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  <c r="AM212" s="71"/>
      <c r="AN212" s="71"/>
      <c r="AO212" s="71"/>
      <c r="AP212" s="71"/>
      <c r="AQ212" s="71"/>
      <c r="AR212" s="71"/>
      <c r="AS212" s="71"/>
      <c r="AT212" s="71"/>
      <c r="AU212" s="71"/>
      <c r="AV212" s="71"/>
      <c r="AW212" s="71"/>
      <c r="AX212" s="71"/>
      <c r="AY212" s="71"/>
      <c r="AZ212" s="71"/>
      <c r="BA212" s="71"/>
      <c r="BB212" s="71"/>
      <c r="BC212" s="71"/>
      <c r="BD212" s="71"/>
      <c r="BE212" s="71"/>
      <c r="BF212" s="71"/>
      <c r="BG212" s="71"/>
      <c r="BH212" s="71"/>
      <c r="BI212" s="71"/>
      <c r="BJ212" s="71"/>
      <c r="BK212" s="71"/>
      <c r="BL212" s="71"/>
      <c r="BM212" s="71"/>
      <c r="BN212" s="71"/>
      <c r="BO212" s="71"/>
      <c r="BP212" s="71"/>
      <c r="BQ212" s="71"/>
      <c r="BR212" s="71"/>
    </row>
    <row r="213" spans="1:70">
      <c r="A213" s="71"/>
      <c r="B213" s="71"/>
      <c r="C213" s="71"/>
      <c r="D213" s="71"/>
      <c r="E213" s="71"/>
      <c r="F213" s="71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  <c r="AM213" s="71"/>
      <c r="AN213" s="71"/>
      <c r="AO213" s="71"/>
      <c r="AP213" s="71"/>
      <c r="AQ213" s="71"/>
      <c r="AR213" s="71"/>
      <c r="AS213" s="71"/>
      <c r="AT213" s="71"/>
      <c r="AU213" s="71"/>
      <c r="AV213" s="71"/>
      <c r="AW213" s="71"/>
      <c r="AX213" s="71"/>
      <c r="AY213" s="71"/>
      <c r="AZ213" s="71"/>
      <c r="BA213" s="71"/>
      <c r="BB213" s="71"/>
      <c r="BC213" s="71"/>
      <c r="BD213" s="71"/>
      <c r="BE213" s="71"/>
      <c r="BF213" s="71"/>
      <c r="BG213" s="71"/>
      <c r="BH213" s="71"/>
      <c r="BI213" s="71"/>
      <c r="BJ213" s="71"/>
      <c r="BK213" s="71"/>
      <c r="BL213" s="71"/>
      <c r="BM213" s="71"/>
      <c r="BN213" s="71"/>
      <c r="BO213" s="71"/>
      <c r="BP213" s="71"/>
      <c r="BQ213" s="71"/>
      <c r="BR213" s="71"/>
    </row>
    <row r="214" spans="1:70">
      <c r="A214" s="71"/>
      <c r="B214" s="71"/>
      <c r="C214" s="71"/>
      <c r="D214" s="71"/>
      <c r="E214" s="71"/>
      <c r="F214" s="71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  <c r="AM214" s="71"/>
      <c r="AN214" s="71"/>
      <c r="AO214" s="71"/>
      <c r="AP214" s="71"/>
      <c r="AQ214" s="71"/>
      <c r="AR214" s="71"/>
      <c r="AS214" s="71"/>
      <c r="AT214" s="71"/>
      <c r="AU214" s="71"/>
      <c r="AV214" s="71"/>
      <c r="AW214" s="71"/>
      <c r="AX214" s="71"/>
      <c r="AY214" s="71"/>
      <c r="AZ214" s="71"/>
      <c r="BA214" s="71"/>
      <c r="BB214" s="71"/>
      <c r="BC214" s="71"/>
      <c r="BD214" s="71"/>
      <c r="BE214" s="71"/>
      <c r="BF214" s="71"/>
      <c r="BG214" s="71"/>
      <c r="BH214" s="71"/>
      <c r="BI214" s="71"/>
      <c r="BJ214" s="71"/>
      <c r="BK214" s="71"/>
      <c r="BL214" s="71"/>
      <c r="BM214" s="71"/>
      <c r="BN214" s="71"/>
      <c r="BO214" s="71"/>
      <c r="BP214" s="71"/>
      <c r="BQ214" s="71"/>
      <c r="BR214" s="71"/>
    </row>
    <row r="215" spans="1:70">
      <c r="A215" s="71"/>
      <c r="B215" s="71"/>
      <c r="C215" s="71"/>
      <c r="D215" s="71"/>
      <c r="E215" s="71"/>
      <c r="F215" s="71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  <c r="AM215" s="71"/>
      <c r="AN215" s="71"/>
      <c r="AO215" s="71"/>
      <c r="AP215" s="71"/>
      <c r="AQ215" s="71"/>
      <c r="AR215" s="71"/>
      <c r="AS215" s="71"/>
      <c r="AT215" s="71"/>
      <c r="AU215" s="71"/>
      <c r="AV215" s="71"/>
      <c r="AW215" s="71"/>
      <c r="AX215" s="71"/>
      <c r="AY215" s="71"/>
      <c r="AZ215" s="71"/>
      <c r="BA215" s="71"/>
      <c r="BB215" s="71"/>
      <c r="BC215" s="71"/>
      <c r="BD215" s="71"/>
      <c r="BE215" s="71"/>
      <c r="BF215" s="71"/>
      <c r="BG215" s="71"/>
      <c r="BH215" s="71"/>
      <c r="BI215" s="71"/>
      <c r="BJ215" s="71"/>
      <c r="BK215" s="71"/>
      <c r="BL215" s="71"/>
      <c r="BM215" s="71"/>
      <c r="BN215" s="71"/>
      <c r="BO215" s="71"/>
      <c r="BP215" s="71"/>
      <c r="BQ215" s="71"/>
      <c r="BR215" s="71"/>
    </row>
    <row r="216" spans="1:70">
      <c r="A216" s="71"/>
      <c r="B216" s="71"/>
      <c r="C216" s="71"/>
      <c r="D216" s="71"/>
      <c r="E216" s="71"/>
      <c r="F216" s="71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  <c r="AM216" s="71"/>
      <c r="AN216" s="71"/>
      <c r="AO216" s="71"/>
      <c r="AP216" s="71"/>
      <c r="AQ216" s="71"/>
      <c r="AR216" s="71"/>
      <c r="AS216" s="71"/>
      <c r="AT216" s="71"/>
      <c r="AU216" s="71"/>
      <c r="AV216" s="71"/>
      <c r="AW216" s="71"/>
      <c r="AX216" s="71"/>
      <c r="AY216" s="71"/>
      <c r="AZ216" s="71"/>
      <c r="BA216" s="71"/>
      <c r="BB216" s="71"/>
      <c r="BC216" s="71"/>
      <c r="BD216" s="71"/>
      <c r="BE216" s="71"/>
      <c r="BF216" s="71"/>
      <c r="BG216" s="71"/>
      <c r="BH216" s="71"/>
      <c r="BI216" s="71"/>
      <c r="BJ216" s="71"/>
      <c r="BK216" s="71"/>
      <c r="BL216" s="71"/>
      <c r="BM216" s="71"/>
      <c r="BN216" s="71"/>
      <c r="BO216" s="71"/>
      <c r="BP216" s="71"/>
      <c r="BQ216" s="71"/>
      <c r="BR216" s="71"/>
    </row>
    <row r="217" spans="1:70">
      <c r="A217" s="71"/>
      <c r="B217" s="71"/>
      <c r="C217" s="71"/>
      <c r="D217" s="71"/>
      <c r="E217" s="71"/>
      <c r="F217" s="71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  <c r="AM217" s="71"/>
      <c r="AN217" s="71"/>
      <c r="AO217" s="71"/>
      <c r="AP217" s="71"/>
      <c r="AQ217" s="71"/>
      <c r="AR217" s="71"/>
      <c r="AS217" s="71"/>
      <c r="AT217" s="71"/>
      <c r="AU217" s="71"/>
      <c r="AV217" s="71"/>
      <c r="AW217" s="71"/>
      <c r="AX217" s="71"/>
      <c r="AY217" s="71"/>
      <c r="AZ217" s="71"/>
      <c r="BA217" s="71"/>
      <c r="BB217" s="71"/>
      <c r="BC217" s="71"/>
      <c r="BD217" s="71"/>
      <c r="BE217" s="71"/>
      <c r="BF217" s="71"/>
      <c r="BG217" s="71"/>
      <c r="BH217" s="71"/>
      <c r="BI217" s="71"/>
      <c r="BJ217" s="71"/>
      <c r="BK217" s="71"/>
      <c r="BL217" s="71"/>
      <c r="BM217" s="71"/>
      <c r="BN217" s="71"/>
      <c r="BO217" s="71"/>
      <c r="BP217" s="71"/>
      <c r="BQ217" s="71"/>
      <c r="BR217" s="71"/>
    </row>
  </sheetData>
  <sheetProtection algorithmName="SHA-512" hashValue="G2AEsIbcCiitfWoYvIrffdjMAOsl4Nu5FR7/xRFa53HrpGqyOyGIXFJ82SHbjAPiM6NMXL5QMWDa5jDLYXMIdQ==" saltValue="LWc7YNvcAFqK1vARxW6xOg==" spinCount="100000" sheet="1" objects="1" scenarios="1" formatColumns="0"/>
  <mergeCells count="32">
    <mergeCell ref="B7:C7"/>
    <mergeCell ref="D7:E7"/>
    <mergeCell ref="F7:G7"/>
    <mergeCell ref="H7:I7"/>
    <mergeCell ref="J7:K7"/>
    <mergeCell ref="L7:M7"/>
    <mergeCell ref="N7:O7"/>
    <mergeCell ref="P7:Q7"/>
    <mergeCell ref="R7:S7"/>
    <mergeCell ref="T7:U7"/>
    <mergeCell ref="V7:W7"/>
    <mergeCell ref="X7:Y7"/>
    <mergeCell ref="Z7:AA7"/>
    <mergeCell ref="AB7:AC7"/>
    <mergeCell ref="AD7:AE7"/>
    <mergeCell ref="AF7:AG7"/>
    <mergeCell ref="AH7:AI7"/>
    <mergeCell ref="AJ7:AK7"/>
    <mergeCell ref="AL7:AM7"/>
    <mergeCell ref="AN7:AO7"/>
    <mergeCell ref="AP7:AQ7"/>
    <mergeCell ref="AR7:AS7"/>
    <mergeCell ref="AT7:AU7"/>
    <mergeCell ref="AV7:AW7"/>
    <mergeCell ref="AX7:AY7"/>
    <mergeCell ref="BJ7:BK7"/>
    <mergeCell ref="BL7:BM7"/>
    <mergeCell ref="AZ7:BA7"/>
    <mergeCell ref="BB7:BC7"/>
    <mergeCell ref="BD7:BE7"/>
    <mergeCell ref="BF7:BG7"/>
    <mergeCell ref="BH7:BI7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53A61-1861-432B-AC03-361ED462CB0C}">
  <dimension ref="A1:CM250"/>
  <sheetViews>
    <sheetView zoomScaleNormal="100" workbookViewId="0">
      <pane xSplit="1" ySplit="7" topLeftCell="K141" activePane="bottomRight" state="frozen"/>
      <selection pane="topRight" activeCell="B1" sqref="B1"/>
      <selection pane="bottomLeft" activeCell="A8" sqref="A8"/>
      <selection pane="bottomRight" activeCell="P152" sqref="P152"/>
    </sheetView>
  </sheetViews>
  <sheetFormatPr defaultRowHeight="15"/>
  <cols>
    <col min="1" max="1" width="60.5703125" bestFit="1" customWidth="1"/>
    <col min="2" max="2" width="21.140625" bestFit="1" customWidth="1"/>
    <col min="3" max="3" width="12.5703125" bestFit="1" customWidth="1"/>
    <col min="4" max="4" width="22.5703125" bestFit="1" customWidth="1"/>
    <col min="5" max="5" width="12.7109375" bestFit="1" customWidth="1"/>
    <col min="7" max="7" width="21.140625" bestFit="1" customWidth="1"/>
    <col min="8" max="8" width="12.5703125" bestFit="1" customWidth="1"/>
    <col min="9" max="9" width="10.42578125" bestFit="1" customWidth="1"/>
    <col min="10" max="10" width="21.140625" bestFit="1" customWidth="1"/>
    <col min="11" max="11" width="12.5703125" bestFit="1" customWidth="1"/>
    <col min="13" max="13" width="21.140625" bestFit="1" customWidth="1"/>
    <col min="14" max="14" width="12.5703125" bestFit="1" customWidth="1"/>
    <col min="16" max="16" width="21.140625" bestFit="1" customWidth="1"/>
    <col min="17" max="17" width="12.5703125" bestFit="1" customWidth="1"/>
    <col min="19" max="19" width="21.140625" bestFit="1" customWidth="1"/>
    <col min="20" max="20" width="12.5703125" bestFit="1" customWidth="1"/>
    <col min="22" max="22" width="21.140625" bestFit="1" customWidth="1"/>
    <col min="23" max="23" width="12.5703125" bestFit="1" customWidth="1"/>
    <col min="25" max="25" width="21.140625" bestFit="1" customWidth="1"/>
    <col min="26" max="26" width="12.5703125" bestFit="1" customWidth="1"/>
    <col min="28" max="28" width="21.140625" bestFit="1" customWidth="1"/>
    <col min="29" max="29" width="12.5703125" bestFit="1" customWidth="1"/>
    <col min="31" max="31" width="21.140625" bestFit="1" customWidth="1"/>
    <col min="32" max="32" width="10" bestFit="1" customWidth="1"/>
    <col min="34" max="34" width="21.140625" bestFit="1" customWidth="1"/>
    <col min="35" max="35" width="10" bestFit="1" customWidth="1"/>
    <col min="37" max="37" width="22.5703125" bestFit="1" customWidth="1"/>
    <col min="38" max="38" width="13.5703125" bestFit="1" customWidth="1"/>
    <col min="42" max="42" width="26.28515625" bestFit="1" customWidth="1"/>
    <col min="43" max="43" width="8.42578125" bestFit="1" customWidth="1"/>
    <col min="44" max="44" width="6.140625" bestFit="1" customWidth="1"/>
  </cols>
  <sheetData>
    <row r="1" spans="1:82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  <c r="AJ1" s="72"/>
      <c r="AK1" s="72"/>
      <c r="AL1" s="72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1"/>
      <c r="CD1" s="71"/>
    </row>
    <row r="2" spans="1:82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  <c r="AH2" s="72"/>
      <c r="AI2" s="72"/>
      <c r="AJ2" s="72"/>
      <c r="AK2" s="72"/>
      <c r="AL2" s="72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  <c r="BG2" s="71"/>
      <c r="BH2" s="71"/>
      <c r="BI2" s="71"/>
      <c r="BJ2" s="71"/>
      <c r="BK2" s="71"/>
      <c r="BL2" s="71"/>
      <c r="BM2" s="71"/>
      <c r="BN2" s="71"/>
      <c r="BO2" s="71"/>
      <c r="BP2" s="71"/>
      <c r="BQ2" s="71"/>
      <c r="BR2" s="71"/>
      <c r="BS2" s="71"/>
      <c r="BT2" s="71"/>
      <c r="BU2" s="71"/>
      <c r="BV2" s="71"/>
      <c r="BW2" s="71"/>
      <c r="BX2" s="71"/>
      <c r="BY2" s="71"/>
      <c r="BZ2" s="71"/>
      <c r="CA2" s="71"/>
      <c r="CB2" s="71"/>
      <c r="CC2" s="71"/>
      <c r="CD2" s="71"/>
    </row>
    <row r="3" spans="1:82">
      <c r="A3" s="72"/>
      <c r="B3" s="72"/>
      <c r="C3" s="72"/>
      <c r="D3" s="72"/>
      <c r="E3" s="72"/>
      <c r="F3" s="77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  <c r="AH3" s="72"/>
      <c r="AI3" s="72"/>
      <c r="AJ3" s="72"/>
      <c r="AK3" s="72"/>
      <c r="AL3" s="72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</row>
    <row r="4" spans="1:82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  <c r="AH4" s="72"/>
      <c r="AI4" s="72"/>
      <c r="AJ4" s="72"/>
      <c r="AK4" s="72"/>
      <c r="AL4" s="72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  <c r="BG4" s="71"/>
      <c r="BH4" s="71"/>
      <c r="BI4" s="71"/>
      <c r="BJ4" s="71"/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1"/>
      <c r="CA4" s="71"/>
      <c r="CB4" s="71"/>
      <c r="CC4" s="71"/>
      <c r="CD4" s="71"/>
    </row>
    <row r="5" spans="1:82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  <c r="AH5" s="73"/>
      <c r="AI5" s="73"/>
      <c r="AJ5" s="73"/>
      <c r="AK5" s="73"/>
      <c r="AL5" s="73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  <c r="BG5" s="71"/>
      <c r="BH5" s="71"/>
      <c r="BI5" s="71"/>
      <c r="BJ5" s="71"/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1"/>
      <c r="CA5" s="71"/>
      <c r="CB5" s="71"/>
      <c r="CC5" s="71"/>
      <c r="CD5" s="71"/>
    </row>
    <row r="6" spans="1:82" ht="18.75">
      <c r="A6" s="189" t="s">
        <v>123</v>
      </c>
      <c r="B6" s="232" t="s">
        <v>124</v>
      </c>
      <c r="C6" s="233"/>
      <c r="D6" s="232" t="s">
        <v>125</v>
      </c>
      <c r="E6" s="230"/>
      <c r="F6" s="233"/>
      <c r="G6" s="232" t="s">
        <v>126</v>
      </c>
      <c r="H6" s="230"/>
      <c r="I6" s="233"/>
      <c r="J6" s="232" t="s">
        <v>127</v>
      </c>
      <c r="K6" s="230"/>
      <c r="L6" s="233"/>
      <c r="M6" s="232" t="s">
        <v>128</v>
      </c>
      <c r="N6" s="230"/>
      <c r="O6" s="233"/>
      <c r="P6" s="232" t="s">
        <v>129</v>
      </c>
      <c r="Q6" s="230"/>
      <c r="R6" s="233"/>
      <c r="S6" s="232" t="s">
        <v>130</v>
      </c>
      <c r="T6" s="230"/>
      <c r="U6" s="233"/>
      <c r="V6" s="232" t="s">
        <v>131</v>
      </c>
      <c r="W6" s="230"/>
      <c r="X6" s="233"/>
      <c r="Y6" s="232" t="s">
        <v>132</v>
      </c>
      <c r="Z6" s="230"/>
      <c r="AA6" s="233"/>
      <c r="AB6" s="232" t="s">
        <v>133</v>
      </c>
      <c r="AC6" s="230"/>
      <c r="AD6" s="233"/>
      <c r="AE6" s="232" t="s">
        <v>134</v>
      </c>
      <c r="AF6" s="230"/>
      <c r="AG6" s="233"/>
      <c r="AH6" s="232" t="s">
        <v>135</v>
      </c>
      <c r="AI6" s="230"/>
      <c r="AJ6" s="233"/>
      <c r="AK6" s="234" t="s">
        <v>136</v>
      </c>
      <c r="AL6" s="235"/>
      <c r="AM6" s="71"/>
      <c r="AN6" s="71"/>
      <c r="AO6" s="71"/>
      <c r="AP6" s="125"/>
      <c r="AQ6" s="231"/>
      <c r="AR6" s="231"/>
      <c r="AS6" s="231"/>
      <c r="AT6" s="231"/>
      <c r="AU6" s="231"/>
      <c r="AV6" s="231"/>
      <c r="AW6" s="231"/>
      <c r="AX6" s="231"/>
      <c r="AY6" s="231"/>
      <c r="AZ6" s="231"/>
      <c r="BA6" s="231"/>
      <c r="BB6" s="231"/>
      <c r="BC6" s="231"/>
      <c r="BD6" s="231"/>
      <c r="BE6" s="231"/>
      <c r="BF6" s="231"/>
      <c r="BG6" s="231"/>
      <c r="BH6" s="231"/>
      <c r="BI6" s="231"/>
      <c r="BJ6" s="231"/>
      <c r="BK6" s="231"/>
      <c r="BL6" s="231"/>
      <c r="BM6" s="231"/>
      <c r="BN6" s="231"/>
      <c r="BO6" s="231"/>
      <c r="BP6" s="231"/>
      <c r="BQ6" s="231"/>
      <c r="BR6" s="231"/>
      <c r="BS6" s="231"/>
      <c r="BT6" s="231"/>
      <c r="BU6" s="231"/>
      <c r="BV6" s="231"/>
      <c r="BW6" s="231"/>
      <c r="BX6" s="231"/>
      <c r="BY6" s="231"/>
      <c r="BZ6" s="71"/>
      <c r="CA6" s="71"/>
      <c r="CB6" s="71"/>
      <c r="CC6" s="71"/>
      <c r="CD6" s="71"/>
    </row>
    <row r="7" spans="1:82">
      <c r="A7" s="190">
        <v>2022</v>
      </c>
      <c r="B7" s="88" t="s">
        <v>97</v>
      </c>
      <c r="C7" s="88" t="s">
        <v>137</v>
      </c>
      <c r="D7" s="88" t="s">
        <v>97</v>
      </c>
      <c r="E7" s="88" t="s">
        <v>137</v>
      </c>
      <c r="F7" s="88" t="s">
        <v>138</v>
      </c>
      <c r="G7" s="88" t="s">
        <v>97</v>
      </c>
      <c r="H7" s="88" t="s">
        <v>137</v>
      </c>
      <c r="I7" s="88" t="s">
        <v>138</v>
      </c>
      <c r="J7" s="88" t="s">
        <v>97</v>
      </c>
      <c r="K7" s="88" t="s">
        <v>137</v>
      </c>
      <c r="L7" s="88" t="s">
        <v>138</v>
      </c>
      <c r="M7" s="88" t="s">
        <v>97</v>
      </c>
      <c r="N7" s="88" t="s">
        <v>137</v>
      </c>
      <c r="O7" s="88" t="s">
        <v>138</v>
      </c>
      <c r="P7" s="88" t="s">
        <v>97</v>
      </c>
      <c r="Q7" s="88" t="s">
        <v>137</v>
      </c>
      <c r="R7" s="88" t="s">
        <v>138</v>
      </c>
      <c r="S7" s="88" t="s">
        <v>97</v>
      </c>
      <c r="T7" s="88" t="s">
        <v>137</v>
      </c>
      <c r="U7" s="88" t="s">
        <v>138</v>
      </c>
      <c r="V7" s="88" t="s">
        <v>97</v>
      </c>
      <c r="W7" s="88" t="s">
        <v>137</v>
      </c>
      <c r="X7" s="88" t="s">
        <v>138</v>
      </c>
      <c r="Y7" s="88" t="s">
        <v>97</v>
      </c>
      <c r="Z7" s="88" t="s">
        <v>137</v>
      </c>
      <c r="AA7" s="88" t="s">
        <v>138</v>
      </c>
      <c r="AB7" s="88" t="s">
        <v>97</v>
      </c>
      <c r="AC7" s="88" t="s">
        <v>137</v>
      </c>
      <c r="AD7" s="88" t="s">
        <v>138</v>
      </c>
      <c r="AE7" s="88" t="s">
        <v>97</v>
      </c>
      <c r="AF7" s="88" t="s">
        <v>137</v>
      </c>
      <c r="AG7" s="88" t="s">
        <v>138</v>
      </c>
      <c r="AH7" s="88" t="s">
        <v>97</v>
      </c>
      <c r="AI7" s="88" t="s">
        <v>137</v>
      </c>
      <c r="AJ7" s="88" t="s">
        <v>138</v>
      </c>
      <c r="AK7" s="19" t="s">
        <v>97</v>
      </c>
      <c r="AL7" s="19" t="s">
        <v>137</v>
      </c>
      <c r="AM7" s="71"/>
      <c r="AN7" s="71"/>
      <c r="AO7" s="71"/>
      <c r="AP7" s="126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71"/>
      <c r="CA7" s="71"/>
      <c r="CB7" s="71"/>
      <c r="CC7" s="71"/>
      <c r="CD7" s="71"/>
    </row>
    <row r="8" spans="1:82" ht="18.75">
      <c r="A8" s="89" t="s">
        <v>114</v>
      </c>
      <c r="B8" s="82">
        <f>B9+B18</f>
        <v>0</v>
      </c>
      <c r="C8" s="90">
        <v>1</v>
      </c>
      <c r="D8" s="82">
        <f>D9+D18</f>
        <v>1000500000</v>
      </c>
      <c r="E8" s="90">
        <v>1</v>
      </c>
      <c r="F8" s="91" t="str">
        <f>IF(OR(D8=0,B8=0),"",((D8-B8)/B8))</f>
        <v/>
      </c>
      <c r="G8" s="82">
        <f>G9+G18</f>
        <v>0</v>
      </c>
      <c r="H8" s="90">
        <v>1</v>
      </c>
      <c r="I8" s="91" t="str">
        <f>IF(OR(G8=0,D8=0),"",((G8-D8)/D8))</f>
        <v/>
      </c>
      <c r="J8" s="82">
        <f>J9+J18</f>
        <v>0</v>
      </c>
      <c r="K8" s="92">
        <v>1</v>
      </c>
      <c r="L8" s="91" t="str">
        <f>IF(OR(J8=0,G8=0),"",((J8-G8)/G8))</f>
        <v/>
      </c>
      <c r="M8" s="82">
        <f>M9+M18</f>
        <v>0</v>
      </c>
      <c r="N8" s="93">
        <v>1</v>
      </c>
      <c r="O8" s="91" t="str">
        <f>IF(OR(M8=0,J8=0),"",((M8-J8)/J8))</f>
        <v/>
      </c>
      <c r="P8" s="82">
        <f>P9+P18</f>
        <v>0</v>
      </c>
      <c r="Q8" s="93">
        <v>1</v>
      </c>
      <c r="R8" s="91" t="str">
        <f>IF(OR(P8=0,M8=0),"",((P8-M8)/M8))</f>
        <v/>
      </c>
      <c r="S8" s="82">
        <f>S9+S18</f>
        <v>0</v>
      </c>
      <c r="T8" s="93">
        <v>1</v>
      </c>
      <c r="U8" s="91" t="str">
        <f>IF(OR(S8=0,P8=0),"",((S8-P8)/P8))</f>
        <v/>
      </c>
      <c r="V8" s="82">
        <f>V9+V18</f>
        <v>0</v>
      </c>
      <c r="W8" s="93">
        <v>1</v>
      </c>
      <c r="X8" s="91" t="str">
        <f>IF(OR(V8=0,S8=0),"",((V8-S8)/S8))</f>
        <v/>
      </c>
      <c r="Y8" s="82">
        <f>Y9+Y18</f>
        <v>0</v>
      </c>
      <c r="Z8" s="93">
        <v>1</v>
      </c>
      <c r="AA8" s="91" t="str">
        <f>IF(OR(Y8=0,V8=0),"",((Y8-V8)/V8))</f>
        <v/>
      </c>
      <c r="AB8" s="82">
        <f>AB9+AB18</f>
        <v>0</v>
      </c>
      <c r="AC8" s="93">
        <v>1</v>
      </c>
      <c r="AD8" s="91" t="str">
        <f>IF(OR(AB8=0,Y8=0),"",((AB8-Y8)/Y8))</f>
        <v/>
      </c>
      <c r="AE8" s="82">
        <f>AE9+AE18</f>
        <v>0</v>
      </c>
      <c r="AF8" s="93">
        <v>1</v>
      </c>
      <c r="AG8" s="91" t="str">
        <f>IF(OR(AE8=0,AB8=0),"",((AE8-AB8)/AB8))</f>
        <v/>
      </c>
      <c r="AH8" s="82">
        <f>AH9+AH18</f>
        <v>0</v>
      </c>
      <c r="AI8" s="93">
        <v>1</v>
      </c>
      <c r="AJ8" s="91" t="str">
        <f>IF(OR(AH8=0,AE8=0),"",((AH8-AE8)/AE8))</f>
        <v/>
      </c>
      <c r="AK8" s="59">
        <f>AK9+AK18</f>
        <v>1000500000</v>
      </c>
      <c r="AL8" s="20">
        <v>1</v>
      </c>
      <c r="AM8" s="71"/>
      <c r="AN8" s="71"/>
      <c r="AO8" s="71"/>
      <c r="AP8" s="128"/>
      <c r="AQ8" s="129"/>
      <c r="AR8" s="130"/>
      <c r="AS8" s="129"/>
      <c r="AT8" s="130"/>
      <c r="AU8" s="131"/>
      <c r="AV8" s="129"/>
      <c r="AW8" s="130"/>
      <c r="AX8" s="131"/>
      <c r="AY8" s="129"/>
      <c r="AZ8" s="132"/>
      <c r="BA8" s="131"/>
      <c r="BB8" s="129"/>
      <c r="BC8" s="132"/>
      <c r="BD8" s="131"/>
      <c r="BE8" s="129"/>
      <c r="BF8" s="132"/>
      <c r="BG8" s="131"/>
      <c r="BH8" s="129"/>
      <c r="BI8" s="132"/>
      <c r="BJ8" s="131"/>
      <c r="BK8" s="129"/>
      <c r="BL8" s="132"/>
      <c r="BM8" s="131"/>
      <c r="BN8" s="129"/>
      <c r="BO8" s="132"/>
      <c r="BP8" s="131"/>
      <c r="BQ8" s="129"/>
      <c r="BR8" s="132"/>
      <c r="BS8" s="131"/>
      <c r="BT8" s="129"/>
      <c r="BU8" s="132"/>
      <c r="BV8" s="131"/>
      <c r="BW8" s="129"/>
      <c r="BX8" s="132"/>
      <c r="BY8" s="131"/>
      <c r="BZ8" s="71"/>
      <c r="CA8" s="71"/>
      <c r="CB8" s="71"/>
      <c r="CC8" s="71"/>
      <c r="CD8" s="71"/>
    </row>
    <row r="9" spans="1:82" ht="15.75">
      <c r="A9" s="32" t="str">
        <f>'Plano de Contas'!A7</f>
        <v>3.1  Receita de Vendas Produtos</v>
      </c>
      <c r="B9" s="41">
        <f>SUM(B10:B17)</f>
        <v>0</v>
      </c>
      <c r="C9" s="43" t="str">
        <f>IFERROR(B9/B$8,"")</f>
        <v/>
      </c>
      <c r="D9" s="169">
        <f>SUM(D10:D17)</f>
        <v>1000500000</v>
      </c>
      <c r="E9" s="43">
        <f>IFERROR(D9/D$8,"")</f>
        <v>1</v>
      </c>
      <c r="F9" s="49" t="str">
        <f>IF(OR(D9=0,B9=0),"",((D9-B9)/B9))</f>
        <v/>
      </c>
      <c r="G9" s="169">
        <f>SUM(G10:G17)</f>
        <v>0</v>
      </c>
      <c r="H9" s="43" t="str">
        <f>IFERROR(G9/G$8,"")</f>
        <v/>
      </c>
      <c r="I9" s="43" t="str">
        <f>IF(OR(G9=0,D9=0),"",((G9-D9)/D9))</f>
        <v/>
      </c>
      <c r="J9" s="169">
        <f>SUM(J10:J17)</f>
        <v>0</v>
      </c>
      <c r="K9" s="43" t="str">
        <f>IFERROR(J9/J$8,"")</f>
        <v/>
      </c>
      <c r="L9" s="43" t="str">
        <f>IF(OR(J9=0,G9=0),"",((J9-G9)/G9))</f>
        <v/>
      </c>
      <c r="M9" s="169">
        <f>SUM(M10:M17)</f>
        <v>0</v>
      </c>
      <c r="N9" s="43" t="str">
        <f>IFERROR(M9/M$8,"")</f>
        <v/>
      </c>
      <c r="O9" s="43" t="str">
        <f>IF(OR(M9=0,J9=0),"",((M9-J9)/J9))</f>
        <v/>
      </c>
      <c r="P9" s="169">
        <f>SUM(P10:P17)</f>
        <v>0</v>
      </c>
      <c r="Q9" s="43" t="str">
        <f>IFERROR(P9/P$8,"")</f>
        <v/>
      </c>
      <c r="R9" s="43" t="str">
        <f>IF(OR(P9=0,M9=0),"",((P9-M9)/M9))</f>
        <v/>
      </c>
      <c r="S9" s="169">
        <f>SUM(S10:S17)</f>
        <v>0</v>
      </c>
      <c r="T9" s="43" t="str">
        <f>IFERROR(S9/S$8,"")</f>
        <v/>
      </c>
      <c r="U9" s="43" t="str">
        <f>IF(OR(S9=0,P9=0),"",((S9-P9)/P9))</f>
        <v/>
      </c>
      <c r="V9" s="169">
        <f>SUM(V10:V17)</f>
        <v>0</v>
      </c>
      <c r="W9" s="43" t="str">
        <f>IFERROR(V9/V$8,"")</f>
        <v/>
      </c>
      <c r="X9" s="43" t="str">
        <f>IF(OR(V9=0,S9=0),"",((V9-S9)/S9))</f>
        <v/>
      </c>
      <c r="Y9" s="169">
        <f>SUM(Y10:Y17)</f>
        <v>0</v>
      </c>
      <c r="Z9" s="43" t="str">
        <f>IFERROR(Y9/Y$8,"")</f>
        <v/>
      </c>
      <c r="AA9" s="43" t="str">
        <f>IF(OR(Y9=0,V9=0),"",((Y9-V9)/V9))</f>
        <v/>
      </c>
      <c r="AB9" s="169">
        <f>SUM(AB10:AB17)</f>
        <v>0</v>
      </c>
      <c r="AC9" s="43" t="str">
        <f>IFERROR(AB9/AB$8,"")</f>
        <v/>
      </c>
      <c r="AD9" s="43" t="str">
        <f>IF(OR(AB9=0,Y9=0),"",((AB9-Y9)/Y9))</f>
        <v/>
      </c>
      <c r="AE9" s="169">
        <f>SUM(AE10:AE17)</f>
        <v>0</v>
      </c>
      <c r="AF9" s="43" t="str">
        <f>IFERROR(AE9/AE$8,"")</f>
        <v/>
      </c>
      <c r="AG9" s="43" t="str">
        <f>IF(OR(AE9=0,AB9=0),"",((AE9-AB9)/AB9))</f>
        <v/>
      </c>
      <c r="AH9" s="169">
        <f>SUM(AH10:AH17)</f>
        <v>0</v>
      </c>
      <c r="AI9" s="43" t="str">
        <f>IFERROR(AH9/AH$8,"")</f>
        <v/>
      </c>
      <c r="AJ9" s="43" t="str">
        <f>IF(OR(AH9=0,AE9=0),"",((AH9-AE9)/AE9))</f>
        <v/>
      </c>
      <c r="AK9" s="176">
        <f>SUM(AK10:AK17)</f>
        <v>1000500000</v>
      </c>
      <c r="AL9" s="43">
        <f>IFERROR(AK9/AK$8,"")</f>
        <v>1</v>
      </c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</row>
    <row r="10" spans="1:82">
      <c r="A10" s="29" t="str">
        <f>'Plano de Contas'!A8</f>
        <v>3.1.1 Boleto</v>
      </c>
      <c r="B10" s="31">
        <f>SUMIFS('Ctas Receber'!$G:$G,'Ctas Receber'!$C:$C,'DRE Gerencial'!$A10,'Ctas Receber'!$N:$N,Parametros!$C$8,'Ctas Receber'!$I:$I,'DRE Gerencial'!$A$7,'Ctas Receber'!$H:$H,1,'Ctas Receber'!$D:$D,IF($A$6=Parametros!$A$8,"&lt;&gt;""",'DRE Gerencial'!$A$6))</f>
        <v>0</v>
      </c>
      <c r="C10" s="45" t="str">
        <f>IFERROR(B10/B$8,"")</f>
        <v/>
      </c>
      <c r="D10" s="166">
        <f>SUMIFS('Ctas Receber'!$G:$G,'Ctas Receber'!$C:$C,'DRE Gerencial'!$A10,'Ctas Receber'!$N:$N,Parametros!$C$8,'Ctas Receber'!$I:$I,'DRE Gerencial'!$A$7,'Ctas Receber'!$H:$H,2,'Ctas Receber'!$D:$D,IF($A$6=Parametros!$A$8,"&lt;&gt;""",'DRE Gerencial'!$A$6))</f>
        <v>1000000000</v>
      </c>
      <c r="E10" s="45">
        <f>IFERROR(D10/D$8,"")</f>
        <v>0.99950024987506247</v>
      </c>
      <c r="F10" s="52" t="str">
        <f t="shared" ref="F10:F22" si="0">IF(OR(D10=0,B10=0),"",((D10-B10)/B10))</f>
        <v/>
      </c>
      <c r="G10" s="166">
        <f>SUMIFS('Ctas Receber'!$G:$G,'Ctas Receber'!$C:$C,'DRE Gerencial'!$A10,'Ctas Receber'!$N:$N,Parametros!$C$8,'Ctas Receber'!$I:$I,'DRE Gerencial'!$A$7,'Ctas Receber'!$H:$H,3,'Ctas Receber'!$D:$D,IF($A$6=Parametros!$A$8,"&lt;&gt;""",'DRE Gerencial'!$A$6))</f>
        <v>0</v>
      </c>
      <c r="H10" s="45" t="str">
        <f>IFERROR(G10/G$8,"")</f>
        <v/>
      </c>
      <c r="I10" s="45" t="str">
        <f t="shared" ref="I10:I22" si="1">IF(OR(G10=0,D10=0),"",((G10-D10)/D10))</f>
        <v/>
      </c>
      <c r="J10" s="166">
        <f>SUMIFS('Ctas Receber'!$G:$G,'Ctas Receber'!$C:$C,'DRE Gerencial'!$A10,'Ctas Receber'!$N:$N,Parametros!$C$8,'Ctas Receber'!$I:$I,'DRE Gerencial'!$A$7,'Ctas Receber'!$H:$H,4,'Ctas Receber'!$D:$D,IF($A$6=Parametros!$A$8,"&lt;&gt;""",'DRE Gerencial'!$A$6))</f>
        <v>0</v>
      </c>
      <c r="K10" s="45" t="str">
        <f>IFERROR(J10/J$8,"")</f>
        <v/>
      </c>
      <c r="L10" s="45" t="str">
        <f t="shared" ref="L10:L22" si="2">IF(OR(J10=0,G10=0),"",((J10-G10)/G10))</f>
        <v/>
      </c>
      <c r="M10" s="166">
        <f>SUMIFS('Ctas Receber'!$G:$G,'Ctas Receber'!$C:$C,'DRE Gerencial'!$A10,'Ctas Receber'!$N:$N,Parametros!$C$8,'Ctas Receber'!$I:$I,'DRE Gerencial'!$A$7,'Ctas Receber'!$H:$H,5,'Ctas Receber'!$D:$D,IF($A$6=Parametros!$A$8,"&lt;&gt;""",'DRE Gerencial'!$A$6))</f>
        <v>0</v>
      </c>
      <c r="N10" s="45" t="str">
        <f>IFERROR(M10/M$8,"")</f>
        <v/>
      </c>
      <c r="O10" s="45" t="str">
        <f t="shared" ref="O10:O21" si="3">IF(OR(M10=0,J10=0),"",((M10-J10)/J10))</f>
        <v/>
      </c>
      <c r="P10" s="166">
        <f>SUMIFS('Ctas Receber'!$G:$G,'Ctas Receber'!$C:$C,'DRE Gerencial'!$A10,'Ctas Receber'!$N:$N,Parametros!$C$8,'Ctas Receber'!$I:$I,'DRE Gerencial'!$A$7,'Ctas Receber'!$H:$H,6,'Ctas Receber'!$D:$D,IF($A$6=Parametros!$A$8,"&lt;&gt;""",'DRE Gerencial'!$A$6))</f>
        <v>0</v>
      </c>
      <c r="Q10" s="45" t="str">
        <f>IFERROR(P10/P$8,"")</f>
        <v/>
      </c>
      <c r="R10" s="45" t="str">
        <f t="shared" ref="R10:R13" si="4">IF(OR(P10=0,M10=0),"",((P10-M10)/M10))</f>
        <v/>
      </c>
      <c r="S10" s="166">
        <f>SUMIFS('Ctas Receber'!$G:$G,'Ctas Receber'!$C:$C,'DRE Gerencial'!$A10,'Ctas Receber'!$N:$N,Parametros!$C$8,'Ctas Receber'!$I:$I,'DRE Gerencial'!$A$7,'Ctas Receber'!$H:$H,7,'Ctas Receber'!$D:$D,IF($A$6=Parametros!$A$8,"&lt;&gt;""",'DRE Gerencial'!$A$6))</f>
        <v>0</v>
      </c>
      <c r="T10" s="45" t="str">
        <f>IFERROR(S10/S$8,"")</f>
        <v/>
      </c>
      <c r="U10" s="45" t="str">
        <f t="shared" ref="U10:U13" si="5">IF(OR(S10=0,P10=0),"",((S10-P10)/P10))</f>
        <v/>
      </c>
      <c r="V10" s="166">
        <f>SUMIFS('Ctas Receber'!$G:$G,'Ctas Receber'!$C:$C,'DRE Gerencial'!$A10,'Ctas Receber'!$N:$N,Parametros!$C$8,'Ctas Receber'!$I:$I,'DRE Gerencial'!$A$7,'Ctas Receber'!$H:$H,8,'Ctas Receber'!$D:$D,IF($A$6=Parametros!$A$8,"&lt;&gt;""",'DRE Gerencial'!$A$6))</f>
        <v>0</v>
      </c>
      <c r="W10" s="45" t="str">
        <f>IFERROR(V10/V$8,"")</f>
        <v/>
      </c>
      <c r="X10" s="45" t="str">
        <f t="shared" ref="X10:X13" si="6">IF(OR(V10=0,S10=0),"",((V10-S10)/S10))</f>
        <v/>
      </c>
      <c r="Y10" s="166">
        <f>SUMIFS('Ctas Receber'!$G:$G,'Ctas Receber'!$C:$C,'DRE Gerencial'!$A10,'Ctas Receber'!$N:$N,Parametros!$C$8,'Ctas Receber'!$I:$I,'DRE Gerencial'!$A$7,'Ctas Receber'!$H:$H,9,'Ctas Receber'!$D:$D,IF($A$6=Parametros!$A$8,"&lt;&gt;""",'DRE Gerencial'!$A$6))</f>
        <v>0</v>
      </c>
      <c r="Z10" s="45" t="str">
        <f>IFERROR(Y10/Y$8,"")</f>
        <v/>
      </c>
      <c r="AA10" s="45" t="str">
        <f t="shared" ref="AA10:AA13" si="7">IF(OR(Y10=0,V10=0),"",((Y10-V10)/V10))</f>
        <v/>
      </c>
      <c r="AB10" s="166">
        <f>SUMIFS('Ctas Receber'!$G:$G,'Ctas Receber'!$C:$C,'DRE Gerencial'!$A10,'Ctas Receber'!$N:$N,Parametros!$C$8,'Ctas Receber'!$I:$I,'DRE Gerencial'!$A$7,'Ctas Receber'!$H:$H,10,'Ctas Receber'!$D:$D,IF($A$6=Parametros!$A$8,"&lt;&gt;""",'DRE Gerencial'!$A$6))</f>
        <v>0</v>
      </c>
      <c r="AC10" s="45" t="str">
        <f>IFERROR(AB10/AB$8,"")</f>
        <v/>
      </c>
      <c r="AD10" s="45" t="str">
        <f t="shared" ref="AD10:AD13" si="8">IF(OR(AB10=0,Y10=0),"",((AB10-Y10)/Y10))</f>
        <v/>
      </c>
      <c r="AE10" s="166">
        <f>SUMIFS('Ctas Receber'!$G:$G,'Ctas Receber'!$C:$C,'DRE Gerencial'!$A10,'Ctas Receber'!$N:$N,Parametros!$C$8,'Ctas Receber'!$I:$I,'DRE Gerencial'!$A$7,'Ctas Receber'!$H:$H,11,'Ctas Receber'!$D:$D,IF($A$6=Parametros!$A$8,"&lt;&gt;""",'DRE Gerencial'!$A$6))</f>
        <v>0</v>
      </c>
      <c r="AF10" s="45" t="str">
        <f>IFERROR(AE10/AE$8,"")</f>
        <v/>
      </c>
      <c r="AG10" s="45" t="str">
        <f t="shared" ref="AG10:AG13" si="9">IF(OR(AE10=0,AB10=0),"",((AE10-AB10)/AB10))</f>
        <v/>
      </c>
      <c r="AH10" s="166">
        <f>SUMIFS('Ctas Receber'!$G:$G,'Ctas Receber'!$C:$C,'DRE Gerencial'!$A10,'Ctas Receber'!$N:$N,Parametros!$C$8,'Ctas Receber'!$I:$I,'DRE Gerencial'!$A$7,'Ctas Receber'!$H:$H,12,'Ctas Receber'!$D:$D,IF($A$6=Parametros!$A$8,"&lt;&gt;""",'DRE Gerencial'!$A$6))</f>
        <v>0</v>
      </c>
      <c r="AI10" s="45" t="str">
        <f>IFERROR(AH10/AH$8,"")</f>
        <v/>
      </c>
      <c r="AJ10" s="45" t="str">
        <f t="shared" ref="AJ10:AJ13" si="10">IF(OR(AH10=0,AE10=0),"",((AH10-AE10)/AE10))</f>
        <v/>
      </c>
      <c r="AK10" s="177">
        <f>(AH10+AE10+AB10+Y10+V10+S10+P10+M10+J10+G10+D10+B10)</f>
        <v>1000000000</v>
      </c>
      <c r="AL10" s="45">
        <f>IFERROR(AK10/AK$8,"")</f>
        <v>0.99950024987506247</v>
      </c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/>
      <c r="BI10" s="71"/>
      <c r="BJ10" s="71"/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1"/>
      <c r="CA10" s="71"/>
      <c r="CB10" s="71"/>
      <c r="CC10" s="71"/>
      <c r="CD10" s="71"/>
    </row>
    <row r="11" spans="1:82">
      <c r="A11" s="29" t="str">
        <f>'Plano de Contas'!A9</f>
        <v>3.1.2 Dinheiro</v>
      </c>
      <c r="B11" s="31">
        <f>SUMIFS('Ctas Receber'!$G:$G,'Ctas Receber'!$C:$C,'DRE Gerencial'!$A11,'Ctas Receber'!$N:$N,Parametros!$C$8,'Ctas Receber'!$I:$I,'DRE Gerencial'!$A$7,'Ctas Receber'!$H:$H,1,'Ctas Receber'!$D:$D,IF($A$6=Parametros!$A$8,"&lt;&gt;""",'DRE Gerencial'!$A$6))</f>
        <v>0</v>
      </c>
      <c r="C11" s="45" t="str">
        <f t="shared" ref="C11:C17" si="11">IFERROR(B11/B$8,"")</f>
        <v/>
      </c>
      <c r="D11" s="166">
        <f>SUMIFS('Ctas Receber'!$G:$G,'Ctas Receber'!$C:$C,'DRE Gerencial'!$A11,'Ctas Receber'!$N:$N,Parametros!$C$8,'Ctas Receber'!$I:$I,'DRE Gerencial'!$A$7,'Ctas Receber'!$H:$H,2,'Ctas Receber'!$D:$D,IF($A$6=Parametros!$A$8,"&lt;&gt;""",'DRE Gerencial'!$A$6))</f>
        <v>100000</v>
      </c>
      <c r="E11" s="45">
        <f t="shared" ref="E11:E17" si="12">IFERROR(D11/D$8,"")</f>
        <v>9.9950024987506249E-5</v>
      </c>
      <c r="F11" s="52" t="str">
        <f t="shared" si="0"/>
        <v/>
      </c>
      <c r="G11" s="166">
        <f>SUMIFS('Ctas Receber'!$G:$G,'Ctas Receber'!$C:$C,'DRE Gerencial'!$A11,'Ctas Receber'!$N:$N,Parametros!$C$8,'Ctas Receber'!$I:$I,'DRE Gerencial'!$A$7,'Ctas Receber'!$H:$H,3,'Ctas Receber'!$D:$D,IF($A$6=Parametros!$A$8,"&lt;&gt;""",'DRE Gerencial'!$A$6))</f>
        <v>0</v>
      </c>
      <c r="H11" s="45" t="str">
        <f t="shared" ref="H11:H17" si="13">IFERROR(G11/G$8,"")</f>
        <v/>
      </c>
      <c r="I11" s="45" t="str">
        <f t="shared" si="1"/>
        <v/>
      </c>
      <c r="J11" s="166">
        <f>SUMIFS('Ctas Receber'!$G:$G,'Ctas Receber'!$C:$C,'DRE Gerencial'!$A11,'Ctas Receber'!$N:$N,Parametros!$C$8,'Ctas Receber'!$I:$I,'DRE Gerencial'!$A$7,'Ctas Receber'!$H:$H,4,'Ctas Receber'!$D:$D,IF($A$6=Parametros!$A$8,"&lt;&gt;""",'DRE Gerencial'!$A$6))</f>
        <v>0</v>
      </c>
      <c r="K11" s="45" t="str">
        <f t="shared" ref="K11:K17" si="14">IFERROR(J11/J$8,"")</f>
        <v/>
      </c>
      <c r="L11" s="45" t="str">
        <f t="shared" si="2"/>
        <v/>
      </c>
      <c r="M11" s="166">
        <f>SUMIFS('Ctas Receber'!$G:$G,'Ctas Receber'!$C:$C,'DRE Gerencial'!$A11,'Ctas Receber'!$N:$N,Parametros!$C$8,'Ctas Receber'!$I:$I,'DRE Gerencial'!$A$7,'Ctas Receber'!$H:$H,5,'Ctas Receber'!$D:$D,IF($A$6=Parametros!$A$8,"&lt;&gt;""",'DRE Gerencial'!$A$6))</f>
        <v>0</v>
      </c>
      <c r="N11" s="45" t="str">
        <f t="shared" ref="N11:N17" si="15">IFERROR(M11/M$8,"")</f>
        <v/>
      </c>
      <c r="O11" s="45" t="str">
        <f t="shared" si="3"/>
        <v/>
      </c>
      <c r="P11" s="166">
        <f>SUMIFS('Ctas Receber'!$G:$G,'Ctas Receber'!$C:$C,'DRE Gerencial'!$A11,'Ctas Receber'!$N:$N,Parametros!$C$8,'Ctas Receber'!$I:$I,'DRE Gerencial'!$A$7,'Ctas Receber'!$H:$H,6,'Ctas Receber'!$D:$D,IF($A$6=Parametros!$A$8,"&lt;&gt;""",'DRE Gerencial'!$A$6))</f>
        <v>0</v>
      </c>
      <c r="Q11" s="45" t="str">
        <f t="shared" ref="Q11:Q17" si="16">IFERROR(P11/P$8,"")</f>
        <v/>
      </c>
      <c r="R11" s="45" t="str">
        <f t="shared" si="4"/>
        <v/>
      </c>
      <c r="S11" s="166">
        <f>SUMIFS('Ctas Receber'!$G:$G,'Ctas Receber'!$C:$C,'DRE Gerencial'!$A11,'Ctas Receber'!$N:$N,Parametros!$C$8,'Ctas Receber'!$I:$I,'DRE Gerencial'!$A$7,'Ctas Receber'!$H:$H,7,'Ctas Receber'!$D:$D,IF($A$6=Parametros!$A$8,"&lt;&gt;""",'DRE Gerencial'!$A$6))</f>
        <v>0</v>
      </c>
      <c r="T11" s="45" t="str">
        <f t="shared" ref="T11:T17" si="17">IFERROR(S11/S$8,"")</f>
        <v/>
      </c>
      <c r="U11" s="45" t="str">
        <f t="shared" si="5"/>
        <v/>
      </c>
      <c r="V11" s="166">
        <f>SUMIFS('Ctas Receber'!$G:$G,'Ctas Receber'!$C:$C,'DRE Gerencial'!$A11,'Ctas Receber'!$N:$N,Parametros!$C$8,'Ctas Receber'!$I:$I,'DRE Gerencial'!$A$7,'Ctas Receber'!$H:$H,8,'Ctas Receber'!$D:$D,IF($A$6=Parametros!$A$8,"&lt;&gt;""",'DRE Gerencial'!$A$6))</f>
        <v>0</v>
      </c>
      <c r="W11" s="45" t="str">
        <f t="shared" ref="W11:W17" si="18">IFERROR(V11/V$8,"")</f>
        <v/>
      </c>
      <c r="X11" s="45" t="str">
        <f t="shared" si="6"/>
        <v/>
      </c>
      <c r="Y11" s="166">
        <f>SUMIFS('Ctas Receber'!$G:$G,'Ctas Receber'!$C:$C,'DRE Gerencial'!$A11,'Ctas Receber'!$N:$N,Parametros!$C$8,'Ctas Receber'!$I:$I,'DRE Gerencial'!$A$7,'Ctas Receber'!$H:$H,9,'Ctas Receber'!$D:$D,IF($A$6=Parametros!$A$8,"&lt;&gt;""",'DRE Gerencial'!$A$6))</f>
        <v>0</v>
      </c>
      <c r="Z11" s="45" t="str">
        <f t="shared" ref="Z11:Z17" si="19">IFERROR(Y11/Y$8,"")</f>
        <v/>
      </c>
      <c r="AA11" s="45" t="str">
        <f t="shared" si="7"/>
        <v/>
      </c>
      <c r="AB11" s="166">
        <f>SUMIFS('Ctas Receber'!$G:$G,'Ctas Receber'!$C:$C,'DRE Gerencial'!$A11,'Ctas Receber'!$N:$N,Parametros!$C$8,'Ctas Receber'!$I:$I,'DRE Gerencial'!$A$7,'Ctas Receber'!$H:$H,10,'Ctas Receber'!$D:$D,IF($A$6=Parametros!$A$8,"&lt;&gt;""",'DRE Gerencial'!$A$6))</f>
        <v>0</v>
      </c>
      <c r="AC11" s="45" t="str">
        <f t="shared" ref="AC11:AC17" si="20">IFERROR(AB11/AB$8,"")</f>
        <v/>
      </c>
      <c r="AD11" s="45" t="str">
        <f t="shared" si="8"/>
        <v/>
      </c>
      <c r="AE11" s="166">
        <f>SUMIFS('Ctas Receber'!$G:$G,'Ctas Receber'!$C:$C,'DRE Gerencial'!$A11,'Ctas Receber'!$N:$N,Parametros!$C$8,'Ctas Receber'!$I:$I,'DRE Gerencial'!$A$7,'Ctas Receber'!$H:$H,11,'Ctas Receber'!$D:$D,IF($A$6=Parametros!$A$8,"&lt;&gt;""",'DRE Gerencial'!$A$6))</f>
        <v>0</v>
      </c>
      <c r="AF11" s="45" t="str">
        <f t="shared" ref="AF11:AF17" si="21">IFERROR(AE11/AE$8,"")</f>
        <v/>
      </c>
      <c r="AG11" s="45" t="str">
        <f t="shared" si="9"/>
        <v/>
      </c>
      <c r="AH11" s="166">
        <f>SUMIFS('Ctas Receber'!$G:$G,'Ctas Receber'!$C:$C,'DRE Gerencial'!$A11,'Ctas Receber'!$N:$N,Parametros!$C$8,'Ctas Receber'!$I:$I,'DRE Gerencial'!$A$7,'Ctas Receber'!$H:$H,12,'Ctas Receber'!$D:$D,IF($A$6=Parametros!$A$8,"&lt;&gt;""",'DRE Gerencial'!$A$6))</f>
        <v>0</v>
      </c>
      <c r="AI11" s="45" t="str">
        <f t="shared" ref="AI11:AI17" si="22">IFERROR(AH11/AH$8,"")</f>
        <v/>
      </c>
      <c r="AJ11" s="45" t="str">
        <f t="shared" si="10"/>
        <v/>
      </c>
      <c r="AK11" s="177">
        <f t="shared" ref="AK11:AK22" si="23">(AH11+AE11+AB11+Y11+V11+S11+P11+M11+J11+G11+D11+B11)</f>
        <v>100000</v>
      </c>
      <c r="AL11" s="45">
        <f t="shared" ref="AL11:AL17" si="24">IFERROR(AK11/AK$8,"")</f>
        <v>9.9950024987506249E-5</v>
      </c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  <c r="BG11" s="71"/>
      <c r="BH11" s="71"/>
      <c r="BI11" s="71"/>
      <c r="BJ11" s="71"/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1"/>
      <c r="CA11" s="71"/>
      <c r="CB11" s="71"/>
      <c r="CC11" s="71"/>
      <c r="CD11" s="71"/>
    </row>
    <row r="12" spans="1:82">
      <c r="A12" s="29" t="str">
        <f>'Plano de Contas'!A10</f>
        <v>3.1.3 PIX</v>
      </c>
      <c r="B12" s="31">
        <f>SUMIFS('Ctas Receber'!$G:$G,'Ctas Receber'!$C:$C,'DRE Gerencial'!$A12,'Ctas Receber'!$N:$N,Parametros!$C$8,'Ctas Receber'!$I:$I,'DRE Gerencial'!$A$7,'Ctas Receber'!$H:$H,1,'Ctas Receber'!$D:$D,IF($A$6=Parametros!$A$8,"&lt;&gt;""",'DRE Gerencial'!$A$6))</f>
        <v>0</v>
      </c>
      <c r="C12" s="45" t="str">
        <f t="shared" si="11"/>
        <v/>
      </c>
      <c r="D12" s="166">
        <f>SUMIFS('Ctas Receber'!$G:$G,'Ctas Receber'!$C:$C,'DRE Gerencial'!$A12,'Ctas Receber'!$N:$N,Parametros!$C$8,'Ctas Receber'!$I:$I,'DRE Gerencial'!$A$7,'Ctas Receber'!$H:$H,2,'Ctas Receber'!$D:$D,IF($A$6=Parametros!$A$8,"&lt;&gt;""",'DRE Gerencial'!$A$6))</f>
        <v>100000</v>
      </c>
      <c r="E12" s="45">
        <f t="shared" si="12"/>
        <v>9.9950024987506249E-5</v>
      </c>
      <c r="F12" s="52" t="str">
        <f t="shared" si="0"/>
        <v/>
      </c>
      <c r="G12" s="166">
        <f>SUMIFS('Ctas Receber'!$G:$G,'Ctas Receber'!$C:$C,'DRE Gerencial'!$A12,'Ctas Receber'!$N:$N,Parametros!$C$8,'Ctas Receber'!$I:$I,'DRE Gerencial'!$A$7,'Ctas Receber'!$H:$H,3,'Ctas Receber'!$D:$D,IF($A$6=Parametros!$A$8,"&lt;&gt;""",'DRE Gerencial'!$A$6))</f>
        <v>0</v>
      </c>
      <c r="H12" s="45" t="str">
        <f t="shared" si="13"/>
        <v/>
      </c>
      <c r="I12" s="45" t="str">
        <f t="shared" si="1"/>
        <v/>
      </c>
      <c r="J12" s="166">
        <f>SUMIFS('Ctas Receber'!$G:$G,'Ctas Receber'!$C:$C,'DRE Gerencial'!$A12,'Ctas Receber'!$N:$N,Parametros!$C$8,'Ctas Receber'!$I:$I,'DRE Gerencial'!$A$7,'Ctas Receber'!$H:$H,4,'Ctas Receber'!$D:$D,IF($A$6=Parametros!$A$8,"&lt;&gt;""",'DRE Gerencial'!$A$6))</f>
        <v>0</v>
      </c>
      <c r="K12" s="45" t="str">
        <f t="shared" si="14"/>
        <v/>
      </c>
      <c r="L12" s="45" t="str">
        <f t="shared" si="2"/>
        <v/>
      </c>
      <c r="M12" s="166">
        <f>SUMIFS('Ctas Receber'!$G:$G,'Ctas Receber'!$C:$C,'DRE Gerencial'!$A12,'Ctas Receber'!$N:$N,Parametros!$C$8,'Ctas Receber'!$I:$I,'DRE Gerencial'!$A$7,'Ctas Receber'!$H:$H,5,'Ctas Receber'!$D:$D,IF($A$6=Parametros!$A$8,"&lt;&gt;""",'DRE Gerencial'!$A$6))</f>
        <v>0</v>
      </c>
      <c r="N12" s="45" t="str">
        <f t="shared" si="15"/>
        <v/>
      </c>
      <c r="O12" s="45" t="str">
        <f t="shared" si="3"/>
        <v/>
      </c>
      <c r="P12" s="166">
        <f>SUMIFS('Ctas Receber'!$G:$G,'Ctas Receber'!$C:$C,'DRE Gerencial'!$A12,'Ctas Receber'!$N:$N,Parametros!$C$8,'Ctas Receber'!$I:$I,'DRE Gerencial'!$A$7,'Ctas Receber'!$H:$H,6,'Ctas Receber'!$D:$D,IF($A$6=Parametros!$A$8,"&lt;&gt;""",'DRE Gerencial'!$A$6))</f>
        <v>0</v>
      </c>
      <c r="Q12" s="45" t="str">
        <f t="shared" si="16"/>
        <v/>
      </c>
      <c r="R12" s="45" t="str">
        <f t="shared" si="4"/>
        <v/>
      </c>
      <c r="S12" s="166">
        <f>SUMIFS('Ctas Receber'!$G:$G,'Ctas Receber'!$C:$C,'DRE Gerencial'!$A12,'Ctas Receber'!$N:$N,Parametros!$C$8,'Ctas Receber'!$I:$I,'DRE Gerencial'!$A$7,'Ctas Receber'!$H:$H,7,'Ctas Receber'!$D:$D,IF($A$6=Parametros!$A$8,"&lt;&gt;""",'DRE Gerencial'!$A$6))</f>
        <v>0</v>
      </c>
      <c r="T12" s="45" t="str">
        <f t="shared" si="17"/>
        <v/>
      </c>
      <c r="U12" s="45" t="str">
        <f t="shared" si="5"/>
        <v/>
      </c>
      <c r="V12" s="166">
        <f>SUMIFS('Ctas Receber'!$G:$G,'Ctas Receber'!$C:$C,'DRE Gerencial'!$A12,'Ctas Receber'!$N:$N,Parametros!$C$8,'Ctas Receber'!$I:$I,'DRE Gerencial'!$A$7,'Ctas Receber'!$H:$H,8,'Ctas Receber'!$D:$D,IF($A$6=Parametros!$A$8,"&lt;&gt;""",'DRE Gerencial'!$A$6))</f>
        <v>0</v>
      </c>
      <c r="W12" s="45" t="str">
        <f t="shared" si="18"/>
        <v/>
      </c>
      <c r="X12" s="45" t="str">
        <f t="shared" si="6"/>
        <v/>
      </c>
      <c r="Y12" s="166">
        <f>SUMIFS('Ctas Receber'!$G:$G,'Ctas Receber'!$C:$C,'DRE Gerencial'!$A12,'Ctas Receber'!$N:$N,Parametros!$C$8,'Ctas Receber'!$I:$I,'DRE Gerencial'!$A$7,'Ctas Receber'!$H:$H,9,'Ctas Receber'!$D:$D,IF($A$6=Parametros!$A$8,"&lt;&gt;""",'DRE Gerencial'!$A$6))</f>
        <v>0</v>
      </c>
      <c r="Z12" s="45" t="str">
        <f t="shared" si="19"/>
        <v/>
      </c>
      <c r="AA12" s="45" t="str">
        <f t="shared" si="7"/>
        <v/>
      </c>
      <c r="AB12" s="166">
        <f>SUMIFS('Ctas Receber'!$G:$G,'Ctas Receber'!$C:$C,'DRE Gerencial'!$A12,'Ctas Receber'!$N:$N,Parametros!$C$8,'Ctas Receber'!$I:$I,'DRE Gerencial'!$A$7,'Ctas Receber'!$H:$H,10,'Ctas Receber'!$D:$D,IF($A$6=Parametros!$A$8,"&lt;&gt;""",'DRE Gerencial'!$A$6))</f>
        <v>0</v>
      </c>
      <c r="AC12" s="45" t="str">
        <f t="shared" si="20"/>
        <v/>
      </c>
      <c r="AD12" s="45" t="str">
        <f t="shared" si="8"/>
        <v/>
      </c>
      <c r="AE12" s="166">
        <f>SUMIFS('Ctas Receber'!$G:$G,'Ctas Receber'!$C:$C,'DRE Gerencial'!$A12,'Ctas Receber'!$N:$N,Parametros!$C$8,'Ctas Receber'!$I:$I,'DRE Gerencial'!$A$7,'Ctas Receber'!$H:$H,11,'Ctas Receber'!$D:$D,IF($A$6=Parametros!$A$8,"&lt;&gt;""",'DRE Gerencial'!$A$6))</f>
        <v>0</v>
      </c>
      <c r="AF12" s="45" t="str">
        <f t="shared" si="21"/>
        <v/>
      </c>
      <c r="AG12" s="45" t="str">
        <f t="shared" si="9"/>
        <v/>
      </c>
      <c r="AH12" s="166">
        <f>SUMIFS('Ctas Receber'!$G:$G,'Ctas Receber'!$C:$C,'DRE Gerencial'!$A12,'Ctas Receber'!$N:$N,Parametros!$C$8,'Ctas Receber'!$I:$I,'DRE Gerencial'!$A$7,'Ctas Receber'!$H:$H,12,'Ctas Receber'!$D:$D,IF($A$6=Parametros!$A$8,"&lt;&gt;""",'DRE Gerencial'!$A$6))</f>
        <v>0</v>
      </c>
      <c r="AI12" s="45" t="str">
        <f t="shared" si="22"/>
        <v/>
      </c>
      <c r="AJ12" s="45" t="str">
        <f t="shared" si="10"/>
        <v/>
      </c>
      <c r="AK12" s="177">
        <f t="shared" si="23"/>
        <v>100000</v>
      </c>
      <c r="AL12" s="45">
        <f t="shared" si="24"/>
        <v>9.9950024987506249E-5</v>
      </c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  <c r="BG12" s="71"/>
      <c r="BH12" s="71"/>
      <c r="BI12" s="71"/>
      <c r="BJ12" s="71"/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1"/>
      <c r="CA12" s="71"/>
      <c r="CB12" s="71"/>
      <c r="CC12" s="71"/>
      <c r="CD12" s="71"/>
    </row>
    <row r="13" spans="1:82">
      <c r="A13" s="29" t="str">
        <f>'Plano de Contas'!A11</f>
        <v>3.1.4 Cartão Crédito</v>
      </c>
      <c r="B13" s="31">
        <f>SUMIFS('Ctas Receber'!$G:$G,'Ctas Receber'!$C:$C,'DRE Gerencial'!$A13,'Ctas Receber'!$N:$N,Parametros!$C$8,'Ctas Receber'!$I:$I,'DRE Gerencial'!$A$7,'Ctas Receber'!$H:$H,1,'Ctas Receber'!$D:$D,IF($A$6=Parametros!$A$8,"&lt;&gt;""",'DRE Gerencial'!$A$6))</f>
        <v>0</v>
      </c>
      <c r="C13" s="45" t="str">
        <f t="shared" si="11"/>
        <v/>
      </c>
      <c r="D13" s="166">
        <f>SUMIFS('Ctas Receber'!$G:$G,'Ctas Receber'!$C:$C,'DRE Gerencial'!$A13,'Ctas Receber'!$N:$N,Parametros!$C$8,'Ctas Receber'!$I:$I,'DRE Gerencial'!$A$7,'Ctas Receber'!$H:$H,2,'Ctas Receber'!$D:$D,IF($A$6=Parametros!$A$8,"&lt;&gt;""",'DRE Gerencial'!$A$6))</f>
        <v>100000</v>
      </c>
      <c r="E13" s="45">
        <f t="shared" si="12"/>
        <v>9.9950024987506249E-5</v>
      </c>
      <c r="F13" s="52" t="str">
        <f t="shared" si="0"/>
        <v/>
      </c>
      <c r="G13" s="166">
        <f>SUMIFS('Ctas Receber'!$G:$G,'Ctas Receber'!$C:$C,'DRE Gerencial'!$A13,'Ctas Receber'!$N:$N,Parametros!$C$8,'Ctas Receber'!$I:$I,'DRE Gerencial'!$A$7,'Ctas Receber'!$H:$H,3,'Ctas Receber'!$D:$D,IF($A$6=Parametros!$A$8,"&lt;&gt;""",'DRE Gerencial'!$A$6))</f>
        <v>0</v>
      </c>
      <c r="H13" s="45" t="str">
        <f t="shared" si="13"/>
        <v/>
      </c>
      <c r="I13" s="45" t="str">
        <f t="shared" si="1"/>
        <v/>
      </c>
      <c r="J13" s="166">
        <f>SUMIFS('Ctas Receber'!$G:$G,'Ctas Receber'!$C:$C,'DRE Gerencial'!$A13,'Ctas Receber'!$N:$N,Parametros!$C$8,'Ctas Receber'!$I:$I,'DRE Gerencial'!$A$7,'Ctas Receber'!$H:$H,4,'Ctas Receber'!$D:$D,IF($A$6=Parametros!$A$8,"&lt;&gt;""",'DRE Gerencial'!$A$6))</f>
        <v>0</v>
      </c>
      <c r="K13" s="45" t="str">
        <f t="shared" si="14"/>
        <v/>
      </c>
      <c r="L13" s="45" t="str">
        <f t="shared" si="2"/>
        <v/>
      </c>
      <c r="M13" s="166">
        <f>SUMIFS('Ctas Receber'!$G:$G,'Ctas Receber'!$C:$C,'DRE Gerencial'!$A13,'Ctas Receber'!$N:$N,Parametros!$C$8,'Ctas Receber'!$I:$I,'DRE Gerencial'!$A$7,'Ctas Receber'!$H:$H,5,'Ctas Receber'!$D:$D,IF($A$6=Parametros!$A$8,"&lt;&gt;""",'DRE Gerencial'!$A$6))</f>
        <v>0</v>
      </c>
      <c r="N13" s="45" t="str">
        <f t="shared" si="15"/>
        <v/>
      </c>
      <c r="O13" s="45" t="str">
        <f t="shared" si="3"/>
        <v/>
      </c>
      <c r="P13" s="166">
        <f>SUMIFS('Ctas Receber'!$G:$G,'Ctas Receber'!$C:$C,'DRE Gerencial'!$A13,'Ctas Receber'!$N:$N,Parametros!$C$8,'Ctas Receber'!$I:$I,'DRE Gerencial'!$A$7,'Ctas Receber'!$H:$H,6,'Ctas Receber'!$D:$D,IF($A$6=Parametros!$A$8,"&lt;&gt;""",'DRE Gerencial'!$A$6))</f>
        <v>0</v>
      </c>
      <c r="Q13" s="45" t="str">
        <f t="shared" si="16"/>
        <v/>
      </c>
      <c r="R13" s="45" t="str">
        <f t="shared" si="4"/>
        <v/>
      </c>
      <c r="S13" s="166">
        <f>SUMIFS('Ctas Receber'!$G:$G,'Ctas Receber'!$C:$C,'DRE Gerencial'!$A13,'Ctas Receber'!$N:$N,Parametros!$C$8,'Ctas Receber'!$I:$I,'DRE Gerencial'!$A$7,'Ctas Receber'!$H:$H,7,'Ctas Receber'!$D:$D,IF($A$6=Parametros!$A$8,"&lt;&gt;""",'DRE Gerencial'!$A$6))</f>
        <v>0</v>
      </c>
      <c r="T13" s="45" t="str">
        <f t="shared" si="17"/>
        <v/>
      </c>
      <c r="U13" s="45" t="str">
        <f t="shared" si="5"/>
        <v/>
      </c>
      <c r="V13" s="166">
        <f>SUMIFS('Ctas Receber'!$G:$G,'Ctas Receber'!$C:$C,'DRE Gerencial'!$A13,'Ctas Receber'!$N:$N,Parametros!$C$8,'Ctas Receber'!$I:$I,'DRE Gerencial'!$A$7,'Ctas Receber'!$H:$H,8,'Ctas Receber'!$D:$D,IF($A$6=Parametros!$A$8,"&lt;&gt;""",'DRE Gerencial'!$A$6))</f>
        <v>0</v>
      </c>
      <c r="W13" s="45" t="str">
        <f t="shared" si="18"/>
        <v/>
      </c>
      <c r="X13" s="45" t="str">
        <f t="shared" si="6"/>
        <v/>
      </c>
      <c r="Y13" s="166">
        <f>SUMIFS('Ctas Receber'!$G:$G,'Ctas Receber'!$C:$C,'DRE Gerencial'!$A13,'Ctas Receber'!$N:$N,Parametros!$C$8,'Ctas Receber'!$I:$I,'DRE Gerencial'!$A$7,'Ctas Receber'!$H:$H,9,'Ctas Receber'!$D:$D,IF($A$6=Parametros!$A$8,"&lt;&gt;""",'DRE Gerencial'!$A$6))</f>
        <v>0</v>
      </c>
      <c r="Z13" s="45" t="str">
        <f t="shared" si="19"/>
        <v/>
      </c>
      <c r="AA13" s="45" t="str">
        <f t="shared" si="7"/>
        <v/>
      </c>
      <c r="AB13" s="166">
        <f>SUMIFS('Ctas Receber'!$G:$G,'Ctas Receber'!$C:$C,'DRE Gerencial'!$A13,'Ctas Receber'!$N:$N,Parametros!$C$8,'Ctas Receber'!$I:$I,'DRE Gerencial'!$A$7,'Ctas Receber'!$H:$H,10,'Ctas Receber'!$D:$D,IF($A$6=Parametros!$A$8,"&lt;&gt;""",'DRE Gerencial'!$A$6))</f>
        <v>0</v>
      </c>
      <c r="AC13" s="45" t="str">
        <f t="shared" si="20"/>
        <v/>
      </c>
      <c r="AD13" s="45" t="str">
        <f t="shared" si="8"/>
        <v/>
      </c>
      <c r="AE13" s="166">
        <f>SUMIFS('Ctas Receber'!$G:$G,'Ctas Receber'!$C:$C,'DRE Gerencial'!$A13,'Ctas Receber'!$N:$N,Parametros!$C$8,'Ctas Receber'!$I:$I,'DRE Gerencial'!$A$7,'Ctas Receber'!$H:$H,11,'Ctas Receber'!$D:$D,IF($A$6=Parametros!$A$8,"&lt;&gt;""",'DRE Gerencial'!$A$6))</f>
        <v>0</v>
      </c>
      <c r="AF13" s="45" t="str">
        <f t="shared" si="21"/>
        <v/>
      </c>
      <c r="AG13" s="45" t="str">
        <f t="shared" si="9"/>
        <v/>
      </c>
      <c r="AH13" s="166">
        <f>SUMIFS('Ctas Receber'!$G:$G,'Ctas Receber'!$C:$C,'DRE Gerencial'!$A13,'Ctas Receber'!$N:$N,Parametros!$C$8,'Ctas Receber'!$I:$I,'DRE Gerencial'!$A$7,'Ctas Receber'!$H:$H,12,'Ctas Receber'!$D:$D,IF($A$6=Parametros!$A$8,"&lt;&gt;""",'DRE Gerencial'!$A$6))</f>
        <v>0</v>
      </c>
      <c r="AI13" s="45" t="str">
        <f t="shared" si="22"/>
        <v/>
      </c>
      <c r="AJ13" s="45" t="str">
        <f t="shared" si="10"/>
        <v/>
      </c>
      <c r="AK13" s="177">
        <f t="shared" si="23"/>
        <v>100000</v>
      </c>
      <c r="AL13" s="45">
        <f t="shared" si="24"/>
        <v>9.9950024987506249E-5</v>
      </c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1"/>
    </row>
    <row r="14" spans="1:82">
      <c r="A14" s="29" t="str">
        <f>'Plano de Contas'!A12</f>
        <v>3.1.5 Cartão Débito</v>
      </c>
      <c r="B14" s="31">
        <f>SUMIFS('Ctas Receber'!$G:$G,'Ctas Receber'!$C:$C,'DRE Gerencial'!$A14,'Ctas Receber'!$N:$N,Parametros!$C$8,'Ctas Receber'!$I:$I,'DRE Gerencial'!$A$7,'Ctas Receber'!$H:$H,1,'Ctas Receber'!$D:$D,IF($A$6=Parametros!$A$8,"&lt;&gt;""",'DRE Gerencial'!$A$6))</f>
        <v>0</v>
      </c>
      <c r="C14" s="45" t="str">
        <f t="shared" si="11"/>
        <v/>
      </c>
      <c r="D14" s="166">
        <f>SUMIFS('Ctas Receber'!$G:$G,'Ctas Receber'!$C:$C,'DRE Gerencial'!$A14,'Ctas Receber'!$N:$N,Parametros!$C$8,'Ctas Receber'!$I:$I,'DRE Gerencial'!$A$7,'Ctas Receber'!$H:$H,2,'Ctas Receber'!$D:$D,IF($A$6=Parametros!$A$8,"&lt;&gt;""",'DRE Gerencial'!$A$6))</f>
        <v>100000</v>
      </c>
      <c r="E14" s="45">
        <f t="shared" si="12"/>
        <v>9.9950024987506249E-5</v>
      </c>
      <c r="F14" s="52" t="str">
        <f t="shared" si="0"/>
        <v/>
      </c>
      <c r="G14" s="166">
        <f>SUMIFS('Ctas Receber'!$G:$G,'Ctas Receber'!$C:$C,'DRE Gerencial'!$A14,'Ctas Receber'!$N:$N,Parametros!$C$8,'Ctas Receber'!$I:$I,'DRE Gerencial'!$A$7,'Ctas Receber'!$H:$H,3,'Ctas Receber'!$D:$D,IF($A$6=Parametros!$A$8,"&lt;&gt;""",'DRE Gerencial'!$A$6))</f>
        <v>0</v>
      </c>
      <c r="H14" s="45" t="str">
        <f t="shared" si="13"/>
        <v/>
      </c>
      <c r="I14" s="45" t="str">
        <f t="shared" si="1"/>
        <v/>
      </c>
      <c r="J14" s="166">
        <f>SUMIFS('Ctas Receber'!$G:$G,'Ctas Receber'!$C:$C,'DRE Gerencial'!$A14,'Ctas Receber'!$N:$N,Parametros!$C$8,'Ctas Receber'!$I:$I,'DRE Gerencial'!$A$7,'Ctas Receber'!$H:$H,4,'Ctas Receber'!$D:$D,IF($A$6=Parametros!$A$8,"&lt;&gt;""",'DRE Gerencial'!$A$6))</f>
        <v>0</v>
      </c>
      <c r="K14" s="45" t="str">
        <f t="shared" si="14"/>
        <v/>
      </c>
      <c r="L14" s="45" t="str">
        <f t="shared" si="2"/>
        <v/>
      </c>
      <c r="M14" s="166">
        <f>SUMIFS('Ctas Receber'!$G:$G,'Ctas Receber'!$C:$C,'DRE Gerencial'!$A14,'Ctas Receber'!$N:$N,Parametros!$C$8,'Ctas Receber'!$I:$I,'DRE Gerencial'!$A$7,'Ctas Receber'!$H:$H,5,'Ctas Receber'!$D:$D,IF($A$6=Parametros!$A$8,"&lt;&gt;""",'DRE Gerencial'!$A$6))</f>
        <v>0</v>
      </c>
      <c r="N14" s="45" t="str">
        <f t="shared" si="15"/>
        <v/>
      </c>
      <c r="O14" s="45" t="str">
        <f>IF(OR(M14=0,J14=0),"",((M14-J14)/J14))</f>
        <v/>
      </c>
      <c r="P14" s="166">
        <f>SUMIFS('Ctas Receber'!$G:$G,'Ctas Receber'!$C:$C,'DRE Gerencial'!$A14,'Ctas Receber'!$N:$N,Parametros!$C$8,'Ctas Receber'!$I:$I,'DRE Gerencial'!$A$7,'Ctas Receber'!$H:$H,6,'Ctas Receber'!$D:$D,IF($A$6=Parametros!$A$8,"&lt;&gt;""",'DRE Gerencial'!$A$6))</f>
        <v>0</v>
      </c>
      <c r="Q14" s="45" t="str">
        <f t="shared" si="16"/>
        <v/>
      </c>
      <c r="R14" s="45" t="str">
        <f>IF(OR(P14=0,M14=0),"",((P14-M14)/M14))</f>
        <v/>
      </c>
      <c r="S14" s="166">
        <f>SUMIFS('Ctas Receber'!$G:$G,'Ctas Receber'!$C:$C,'DRE Gerencial'!$A14,'Ctas Receber'!$N:$N,Parametros!$C$8,'Ctas Receber'!$I:$I,'DRE Gerencial'!$A$7,'Ctas Receber'!$H:$H,7,'Ctas Receber'!$D:$D,IF($A$6=Parametros!$A$8,"&lt;&gt;""",'DRE Gerencial'!$A$6))</f>
        <v>0</v>
      </c>
      <c r="T14" s="45" t="str">
        <f t="shared" si="17"/>
        <v/>
      </c>
      <c r="U14" s="45" t="str">
        <f>IF(OR(S14=0,P14=0),"",((S14-P14)/P14))</f>
        <v/>
      </c>
      <c r="V14" s="166">
        <f>SUMIFS('Ctas Receber'!$G:$G,'Ctas Receber'!$C:$C,'DRE Gerencial'!$A14,'Ctas Receber'!$N:$N,Parametros!$C$8,'Ctas Receber'!$I:$I,'DRE Gerencial'!$A$7,'Ctas Receber'!$H:$H,8,'Ctas Receber'!$D:$D,IF($A$6=Parametros!$A$8,"&lt;&gt;""",'DRE Gerencial'!$A$6))</f>
        <v>0</v>
      </c>
      <c r="W14" s="45" t="str">
        <f t="shared" si="18"/>
        <v/>
      </c>
      <c r="X14" s="45" t="str">
        <f>IF(OR(V14=0,S14=0),"",((V14-S14)/S14))</f>
        <v/>
      </c>
      <c r="Y14" s="166">
        <f>SUMIFS('Ctas Receber'!$G:$G,'Ctas Receber'!$C:$C,'DRE Gerencial'!$A14,'Ctas Receber'!$N:$N,Parametros!$C$8,'Ctas Receber'!$I:$I,'DRE Gerencial'!$A$7,'Ctas Receber'!$H:$H,9,'Ctas Receber'!$D:$D,IF($A$6=Parametros!$A$8,"&lt;&gt;""",'DRE Gerencial'!$A$6))</f>
        <v>0</v>
      </c>
      <c r="Z14" s="45" t="str">
        <f t="shared" si="19"/>
        <v/>
      </c>
      <c r="AA14" s="45" t="str">
        <f>IF(OR(Y14=0,V14=0),"",((Y14-V14)/V14))</f>
        <v/>
      </c>
      <c r="AB14" s="166">
        <f>SUMIFS('Ctas Receber'!$G:$G,'Ctas Receber'!$C:$C,'DRE Gerencial'!$A14,'Ctas Receber'!$N:$N,Parametros!$C$8,'Ctas Receber'!$I:$I,'DRE Gerencial'!$A$7,'Ctas Receber'!$H:$H,10,'Ctas Receber'!$D:$D,IF($A$6=Parametros!$A$8,"&lt;&gt;""",'DRE Gerencial'!$A$6))</f>
        <v>0</v>
      </c>
      <c r="AC14" s="45" t="str">
        <f t="shared" si="20"/>
        <v/>
      </c>
      <c r="AD14" s="45" t="str">
        <f>IF(OR(AB14=0,Y14=0),"",((AB14-Y14)/Y14))</f>
        <v/>
      </c>
      <c r="AE14" s="166">
        <f>SUMIFS('Ctas Receber'!$G:$G,'Ctas Receber'!$C:$C,'DRE Gerencial'!$A14,'Ctas Receber'!$N:$N,Parametros!$C$8,'Ctas Receber'!$I:$I,'DRE Gerencial'!$A$7,'Ctas Receber'!$H:$H,11,'Ctas Receber'!$D:$D,IF($A$6=Parametros!$A$8,"&lt;&gt;""",'DRE Gerencial'!$A$6))</f>
        <v>0</v>
      </c>
      <c r="AF14" s="45" t="str">
        <f t="shared" si="21"/>
        <v/>
      </c>
      <c r="AG14" s="45" t="str">
        <f>IF(OR(AE14=0,AB14=0),"",((AE14-AB14)/AB14))</f>
        <v/>
      </c>
      <c r="AH14" s="166">
        <f>SUMIFS('Ctas Receber'!$G:$G,'Ctas Receber'!$C:$C,'DRE Gerencial'!$A14,'Ctas Receber'!$N:$N,Parametros!$C$8,'Ctas Receber'!$I:$I,'DRE Gerencial'!$A$7,'Ctas Receber'!$H:$H,12,'Ctas Receber'!$D:$D,IF($A$6=Parametros!$A$8,"&lt;&gt;""",'DRE Gerencial'!$A$6))</f>
        <v>0</v>
      </c>
      <c r="AI14" s="45" t="str">
        <f t="shared" si="22"/>
        <v/>
      </c>
      <c r="AJ14" s="45" t="str">
        <f>IF(OR(AH14=0,AE14=0),"",((AH14-AE14)/AE14))</f>
        <v/>
      </c>
      <c r="AK14" s="177">
        <f t="shared" si="23"/>
        <v>100000</v>
      </c>
      <c r="AL14" s="45">
        <f t="shared" si="24"/>
        <v>9.9950024987506249E-5</v>
      </c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  <c r="BH14" s="71"/>
      <c r="BI14" s="71"/>
      <c r="BJ14" s="71"/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1"/>
      <c r="CA14" s="71"/>
      <c r="CB14" s="71"/>
      <c r="CC14" s="71"/>
      <c r="CD14" s="71"/>
    </row>
    <row r="15" spans="1:82">
      <c r="A15" s="29" t="str">
        <f>'Plano de Contas'!A13</f>
        <v>3.1.6 Cheque</v>
      </c>
      <c r="B15" s="31">
        <f>SUMIFS('Ctas Receber'!$G:$G,'Ctas Receber'!$C:$C,'DRE Gerencial'!$A15,'Ctas Receber'!$N:$N,Parametros!$C$8,'Ctas Receber'!$I:$I,'DRE Gerencial'!$A$7,'Ctas Receber'!$H:$H,1,'Ctas Receber'!$D:$D,IF($A$6=Parametros!$A$8,"&lt;&gt;""",'DRE Gerencial'!$A$6))</f>
        <v>0</v>
      </c>
      <c r="C15" s="45" t="str">
        <f t="shared" si="11"/>
        <v/>
      </c>
      <c r="D15" s="166">
        <f>SUMIFS('Ctas Receber'!$G:$G,'Ctas Receber'!$C:$C,'DRE Gerencial'!$A15,'Ctas Receber'!$N:$N,Parametros!$C$8,'Ctas Receber'!$I:$I,'DRE Gerencial'!$A$7,'Ctas Receber'!$H:$H,2,'Ctas Receber'!$D:$D,IF($A$6=Parametros!$A$8,"&lt;&gt;""",'DRE Gerencial'!$A$6))</f>
        <v>100000</v>
      </c>
      <c r="E15" s="45">
        <f t="shared" si="12"/>
        <v>9.9950024987506249E-5</v>
      </c>
      <c r="F15" s="52" t="str">
        <f t="shared" si="0"/>
        <v/>
      </c>
      <c r="G15" s="166">
        <f>SUMIFS('Ctas Receber'!$G:$G,'Ctas Receber'!$C:$C,'DRE Gerencial'!$A15,'Ctas Receber'!$N:$N,Parametros!$C$8,'Ctas Receber'!$I:$I,'DRE Gerencial'!$A$7,'Ctas Receber'!$H:$H,3,'Ctas Receber'!$D:$D,IF($A$6=Parametros!$A$8,"&lt;&gt;""",'DRE Gerencial'!$A$6))</f>
        <v>0</v>
      </c>
      <c r="H15" s="45" t="str">
        <f t="shared" si="13"/>
        <v/>
      </c>
      <c r="I15" s="45" t="str">
        <f t="shared" si="1"/>
        <v/>
      </c>
      <c r="J15" s="166">
        <f>SUMIFS('Ctas Receber'!$G:$G,'Ctas Receber'!$C:$C,'DRE Gerencial'!$A15,'Ctas Receber'!$N:$N,Parametros!$C$8,'Ctas Receber'!$I:$I,'DRE Gerencial'!$A$7,'Ctas Receber'!$H:$H,4,'Ctas Receber'!$D:$D,IF($A$6=Parametros!$A$8,"&lt;&gt;""",'DRE Gerencial'!$A$6))</f>
        <v>0</v>
      </c>
      <c r="K15" s="45" t="str">
        <f t="shared" si="14"/>
        <v/>
      </c>
      <c r="L15" s="45" t="str">
        <f t="shared" si="2"/>
        <v/>
      </c>
      <c r="M15" s="166">
        <f>SUMIFS('Ctas Receber'!$G:$G,'Ctas Receber'!$C:$C,'DRE Gerencial'!$A15,'Ctas Receber'!$N:$N,Parametros!$C$8,'Ctas Receber'!$I:$I,'DRE Gerencial'!$A$7,'Ctas Receber'!$H:$H,5,'Ctas Receber'!$D:$D,IF($A$6=Parametros!$A$8,"&lt;&gt;""",'DRE Gerencial'!$A$6))</f>
        <v>0</v>
      </c>
      <c r="N15" s="45" t="str">
        <f t="shared" si="15"/>
        <v/>
      </c>
      <c r="O15" s="45" t="str">
        <f t="shared" si="3"/>
        <v/>
      </c>
      <c r="P15" s="166">
        <f>SUMIFS('Ctas Receber'!$G:$G,'Ctas Receber'!$C:$C,'DRE Gerencial'!$A15,'Ctas Receber'!$N:$N,Parametros!$C$8,'Ctas Receber'!$I:$I,'DRE Gerencial'!$A$7,'Ctas Receber'!$H:$H,6,'Ctas Receber'!$D:$D,IF($A$6=Parametros!$A$8,"&lt;&gt;""",'DRE Gerencial'!$A$6))</f>
        <v>0</v>
      </c>
      <c r="Q15" s="45" t="str">
        <f t="shared" si="16"/>
        <v/>
      </c>
      <c r="R15" s="45" t="str">
        <f t="shared" ref="R15:R17" si="25">IF(OR(P15=0,M15=0),"",((P15-M15)/M15))</f>
        <v/>
      </c>
      <c r="S15" s="166">
        <f>SUMIFS('Ctas Receber'!$G:$G,'Ctas Receber'!$C:$C,'DRE Gerencial'!$A15,'Ctas Receber'!$N:$N,Parametros!$C$8,'Ctas Receber'!$I:$I,'DRE Gerencial'!$A$7,'Ctas Receber'!$H:$H,7,'Ctas Receber'!$D:$D,IF($A$6=Parametros!$A$8,"&lt;&gt;""",'DRE Gerencial'!$A$6))</f>
        <v>0</v>
      </c>
      <c r="T15" s="45" t="str">
        <f t="shared" si="17"/>
        <v/>
      </c>
      <c r="U15" s="45" t="str">
        <f t="shared" ref="U15:U17" si="26">IF(OR(S15=0,P15=0),"",((S15-P15)/P15))</f>
        <v/>
      </c>
      <c r="V15" s="166">
        <f>SUMIFS('Ctas Receber'!$G:$G,'Ctas Receber'!$C:$C,'DRE Gerencial'!$A15,'Ctas Receber'!$N:$N,Parametros!$C$8,'Ctas Receber'!$I:$I,'DRE Gerencial'!$A$7,'Ctas Receber'!$H:$H,8,'Ctas Receber'!$D:$D,IF($A$6=Parametros!$A$8,"&lt;&gt;""",'DRE Gerencial'!$A$6))</f>
        <v>0</v>
      </c>
      <c r="W15" s="45" t="str">
        <f t="shared" si="18"/>
        <v/>
      </c>
      <c r="X15" s="45" t="str">
        <f t="shared" ref="X15:X17" si="27">IF(OR(V15=0,S15=0),"",((V15-S15)/S15))</f>
        <v/>
      </c>
      <c r="Y15" s="166">
        <f>SUMIFS('Ctas Receber'!$G:$G,'Ctas Receber'!$C:$C,'DRE Gerencial'!$A15,'Ctas Receber'!$N:$N,Parametros!$C$8,'Ctas Receber'!$I:$I,'DRE Gerencial'!$A$7,'Ctas Receber'!$H:$H,9,'Ctas Receber'!$D:$D,IF($A$6=Parametros!$A$8,"&lt;&gt;""",'DRE Gerencial'!$A$6))</f>
        <v>0</v>
      </c>
      <c r="Z15" s="45" t="str">
        <f t="shared" si="19"/>
        <v/>
      </c>
      <c r="AA15" s="45" t="str">
        <f t="shared" ref="AA15:AA17" si="28">IF(OR(Y15=0,V15=0),"",((Y15-V15)/V15))</f>
        <v/>
      </c>
      <c r="AB15" s="166">
        <f>SUMIFS('Ctas Receber'!$G:$G,'Ctas Receber'!$C:$C,'DRE Gerencial'!$A15,'Ctas Receber'!$N:$N,Parametros!$C$8,'Ctas Receber'!$I:$I,'DRE Gerencial'!$A$7,'Ctas Receber'!$H:$H,10,'Ctas Receber'!$D:$D,IF($A$6=Parametros!$A$8,"&lt;&gt;""",'DRE Gerencial'!$A$6))</f>
        <v>0</v>
      </c>
      <c r="AC15" s="45" t="str">
        <f t="shared" si="20"/>
        <v/>
      </c>
      <c r="AD15" s="45" t="str">
        <f t="shared" ref="AD15:AD17" si="29">IF(OR(AB15=0,Y15=0),"",((AB15-Y15)/Y15))</f>
        <v/>
      </c>
      <c r="AE15" s="166">
        <f>SUMIFS('Ctas Receber'!$G:$G,'Ctas Receber'!$C:$C,'DRE Gerencial'!$A15,'Ctas Receber'!$N:$N,Parametros!$C$8,'Ctas Receber'!$I:$I,'DRE Gerencial'!$A$7,'Ctas Receber'!$H:$H,11,'Ctas Receber'!$D:$D,IF($A$6=Parametros!$A$8,"&lt;&gt;""",'DRE Gerencial'!$A$6))</f>
        <v>0</v>
      </c>
      <c r="AF15" s="45" t="str">
        <f t="shared" si="21"/>
        <v/>
      </c>
      <c r="AG15" s="45" t="str">
        <f t="shared" ref="AG15:AG17" si="30">IF(OR(AE15=0,AB15=0),"",((AE15-AB15)/AB15))</f>
        <v/>
      </c>
      <c r="AH15" s="166">
        <f>SUMIFS('Ctas Receber'!$G:$G,'Ctas Receber'!$C:$C,'DRE Gerencial'!$A15,'Ctas Receber'!$N:$N,Parametros!$C$8,'Ctas Receber'!$I:$I,'DRE Gerencial'!$A$7,'Ctas Receber'!$H:$H,12,'Ctas Receber'!$D:$D,IF($A$6=Parametros!$A$8,"&lt;&gt;""",'DRE Gerencial'!$A$6))</f>
        <v>0</v>
      </c>
      <c r="AI15" s="45" t="str">
        <f t="shared" si="22"/>
        <v/>
      </c>
      <c r="AJ15" s="45" t="str">
        <f t="shared" ref="AJ15:AJ17" si="31">IF(OR(AH15=0,AE15=0),"",((AH15-AE15)/AE15))</f>
        <v/>
      </c>
      <c r="AK15" s="177">
        <f t="shared" si="23"/>
        <v>100000</v>
      </c>
      <c r="AL15" s="45">
        <f t="shared" si="24"/>
        <v>9.9950024987506249E-5</v>
      </c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</row>
    <row r="16" spans="1:82">
      <c r="A16" s="29">
        <f>'Plano de Contas'!A14</f>
        <v>0</v>
      </c>
      <c r="B16" s="31">
        <f>SUMIFS('Ctas Receber'!$G:$G,'Ctas Receber'!$C:$C,'DRE Gerencial'!$A16,'Ctas Receber'!$N:$N,Parametros!$C$8,'Ctas Receber'!$I:$I,'DRE Gerencial'!$A$7,'Ctas Receber'!$H:$H,1,'Ctas Receber'!$D:$D,IF($A$6=Parametros!$A$8,"&lt;&gt;""",'DRE Gerencial'!$A$6))</f>
        <v>0</v>
      </c>
      <c r="C16" s="45" t="str">
        <f t="shared" si="11"/>
        <v/>
      </c>
      <c r="D16" s="166">
        <f>SUMIFS('Ctas Receber'!$G:$G,'Ctas Receber'!$C:$C,'DRE Gerencial'!$A16,'Ctas Receber'!$N:$N,Parametros!$C$8,'Ctas Receber'!$I:$I,'DRE Gerencial'!$A$7,'Ctas Receber'!$H:$H,2,'Ctas Receber'!$D:$D,IF($A$6=Parametros!$A$8,"&lt;&gt;""",'DRE Gerencial'!$A$6))</f>
        <v>0</v>
      </c>
      <c r="E16" s="45">
        <f t="shared" si="12"/>
        <v>0</v>
      </c>
      <c r="F16" s="52" t="str">
        <f t="shared" si="0"/>
        <v/>
      </c>
      <c r="G16" s="166">
        <f>SUMIFS('Ctas Receber'!$G:$G,'Ctas Receber'!$C:$C,'DRE Gerencial'!$A16,'Ctas Receber'!$N:$N,Parametros!$C$8,'Ctas Receber'!$I:$I,'DRE Gerencial'!$A$7,'Ctas Receber'!$H:$H,3,'Ctas Receber'!$D:$D,IF($A$6=Parametros!$A$8,"&lt;&gt;""",'DRE Gerencial'!$A$6))</f>
        <v>0</v>
      </c>
      <c r="H16" s="45" t="str">
        <f t="shared" si="13"/>
        <v/>
      </c>
      <c r="I16" s="45" t="str">
        <f t="shared" si="1"/>
        <v/>
      </c>
      <c r="J16" s="166">
        <f>SUMIFS('Ctas Receber'!$G:$G,'Ctas Receber'!$C:$C,'DRE Gerencial'!$A16,'Ctas Receber'!$N:$N,Parametros!$C$8,'Ctas Receber'!$I:$I,'DRE Gerencial'!$A$7,'Ctas Receber'!$H:$H,4,'Ctas Receber'!$D:$D,IF($A$6=Parametros!$A$8,"&lt;&gt;""",'DRE Gerencial'!$A$6))</f>
        <v>0</v>
      </c>
      <c r="K16" s="45" t="str">
        <f t="shared" si="14"/>
        <v/>
      </c>
      <c r="L16" s="45" t="str">
        <f t="shared" si="2"/>
        <v/>
      </c>
      <c r="M16" s="166">
        <f>SUMIFS('Ctas Receber'!$G:$G,'Ctas Receber'!$C:$C,'DRE Gerencial'!$A16,'Ctas Receber'!$N:$N,Parametros!$C$8,'Ctas Receber'!$I:$I,'DRE Gerencial'!$A$7,'Ctas Receber'!$H:$H,5,'Ctas Receber'!$D:$D,IF($A$6=Parametros!$A$8,"&lt;&gt;""",'DRE Gerencial'!$A$6))</f>
        <v>0</v>
      </c>
      <c r="N16" s="45" t="str">
        <f t="shared" si="15"/>
        <v/>
      </c>
      <c r="O16" s="45" t="str">
        <f t="shared" si="3"/>
        <v/>
      </c>
      <c r="P16" s="166">
        <f>SUMIFS('Ctas Receber'!$G:$G,'Ctas Receber'!$C:$C,'DRE Gerencial'!$A16,'Ctas Receber'!$N:$N,Parametros!$C$8,'Ctas Receber'!$I:$I,'DRE Gerencial'!$A$7,'Ctas Receber'!$H:$H,6,'Ctas Receber'!$D:$D,IF($A$6=Parametros!$A$8,"&lt;&gt;""",'DRE Gerencial'!$A$6))</f>
        <v>0</v>
      </c>
      <c r="Q16" s="45" t="str">
        <f t="shared" si="16"/>
        <v/>
      </c>
      <c r="R16" s="45" t="str">
        <f t="shared" si="25"/>
        <v/>
      </c>
      <c r="S16" s="166">
        <f>SUMIFS('Ctas Receber'!$G:$G,'Ctas Receber'!$C:$C,'DRE Gerencial'!$A16,'Ctas Receber'!$N:$N,Parametros!$C$8,'Ctas Receber'!$I:$I,'DRE Gerencial'!$A$7,'Ctas Receber'!$H:$H,7,'Ctas Receber'!$D:$D,IF($A$6=Parametros!$A$8,"&lt;&gt;""",'DRE Gerencial'!$A$6))</f>
        <v>0</v>
      </c>
      <c r="T16" s="45" t="str">
        <f t="shared" si="17"/>
        <v/>
      </c>
      <c r="U16" s="45" t="str">
        <f t="shared" si="26"/>
        <v/>
      </c>
      <c r="V16" s="166">
        <f>SUMIFS('Ctas Receber'!$G:$G,'Ctas Receber'!$C:$C,'DRE Gerencial'!$A16,'Ctas Receber'!$N:$N,Parametros!$C$8,'Ctas Receber'!$I:$I,'DRE Gerencial'!$A$7,'Ctas Receber'!$H:$H,8,'Ctas Receber'!$D:$D,IF($A$6=Parametros!$A$8,"&lt;&gt;""",'DRE Gerencial'!$A$6))</f>
        <v>0</v>
      </c>
      <c r="W16" s="45" t="str">
        <f t="shared" si="18"/>
        <v/>
      </c>
      <c r="X16" s="45" t="str">
        <f t="shared" si="27"/>
        <v/>
      </c>
      <c r="Y16" s="166">
        <f>SUMIFS('Ctas Receber'!$G:$G,'Ctas Receber'!$C:$C,'DRE Gerencial'!$A16,'Ctas Receber'!$N:$N,Parametros!$C$8,'Ctas Receber'!$I:$I,'DRE Gerencial'!$A$7,'Ctas Receber'!$H:$H,9,'Ctas Receber'!$D:$D,IF($A$6=Parametros!$A$8,"&lt;&gt;""",'DRE Gerencial'!$A$6))</f>
        <v>0</v>
      </c>
      <c r="Z16" s="45" t="str">
        <f t="shared" si="19"/>
        <v/>
      </c>
      <c r="AA16" s="45" t="str">
        <f t="shared" si="28"/>
        <v/>
      </c>
      <c r="AB16" s="166">
        <f>SUMIFS('Ctas Receber'!$G:$G,'Ctas Receber'!$C:$C,'DRE Gerencial'!$A16,'Ctas Receber'!$N:$N,Parametros!$C$8,'Ctas Receber'!$I:$I,'DRE Gerencial'!$A$7,'Ctas Receber'!$H:$H,10,'Ctas Receber'!$D:$D,IF($A$6=Parametros!$A$8,"&lt;&gt;""",'DRE Gerencial'!$A$6))</f>
        <v>0</v>
      </c>
      <c r="AC16" s="45" t="str">
        <f t="shared" si="20"/>
        <v/>
      </c>
      <c r="AD16" s="45" t="str">
        <f t="shared" si="29"/>
        <v/>
      </c>
      <c r="AE16" s="166">
        <f>SUMIFS('Ctas Receber'!$G:$G,'Ctas Receber'!$C:$C,'DRE Gerencial'!$A16,'Ctas Receber'!$N:$N,Parametros!$C$8,'Ctas Receber'!$I:$I,'DRE Gerencial'!$A$7,'Ctas Receber'!$H:$H,11,'Ctas Receber'!$D:$D,IF($A$6=Parametros!$A$8,"&lt;&gt;""",'DRE Gerencial'!$A$6))</f>
        <v>0</v>
      </c>
      <c r="AF16" s="45" t="str">
        <f t="shared" si="21"/>
        <v/>
      </c>
      <c r="AG16" s="45" t="str">
        <f t="shared" si="30"/>
        <v/>
      </c>
      <c r="AH16" s="166">
        <f>SUMIFS('Ctas Receber'!$G:$G,'Ctas Receber'!$C:$C,'DRE Gerencial'!$A16,'Ctas Receber'!$N:$N,Parametros!$C$8,'Ctas Receber'!$I:$I,'DRE Gerencial'!$A$7,'Ctas Receber'!$H:$H,12,'Ctas Receber'!$D:$D,IF($A$6=Parametros!$A$8,"&lt;&gt;""",'DRE Gerencial'!$A$6))</f>
        <v>0</v>
      </c>
      <c r="AI16" s="45" t="str">
        <f t="shared" si="22"/>
        <v/>
      </c>
      <c r="AJ16" s="45" t="str">
        <f t="shared" si="31"/>
        <v/>
      </c>
      <c r="AK16" s="177">
        <f t="shared" si="23"/>
        <v>0</v>
      </c>
      <c r="AL16" s="45">
        <f t="shared" si="24"/>
        <v>0</v>
      </c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  <c r="BH16" s="71"/>
      <c r="BI16" s="71"/>
      <c r="BJ16" s="71"/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1"/>
      <c r="CA16" s="71"/>
      <c r="CB16" s="71"/>
      <c r="CC16" s="71"/>
      <c r="CD16" s="71"/>
    </row>
    <row r="17" spans="1:82">
      <c r="A17" s="29">
        <f>'Plano de Contas'!A15</f>
        <v>0</v>
      </c>
      <c r="B17" s="31">
        <f>SUMIFS('Ctas Receber'!$G:$G,'Ctas Receber'!$C:$C,'DRE Gerencial'!$A17,'Ctas Receber'!$N:$N,Parametros!$C$8,'Ctas Receber'!$I:$I,'DRE Gerencial'!$A$7,'Ctas Receber'!$H:$H,1,'Ctas Receber'!$D:$D,IF($A$6=Parametros!$A$8,"&lt;&gt;""",'DRE Gerencial'!$A$6))</f>
        <v>0</v>
      </c>
      <c r="C17" s="45" t="str">
        <f t="shared" si="11"/>
        <v/>
      </c>
      <c r="D17" s="166">
        <f>SUMIFS('Ctas Receber'!$G:$G,'Ctas Receber'!$C:$C,'DRE Gerencial'!$A17,'Ctas Receber'!$N:$N,Parametros!$C$8,'Ctas Receber'!$I:$I,'DRE Gerencial'!$A$7,'Ctas Receber'!$H:$H,2,'Ctas Receber'!$D:$D,IF($A$6=Parametros!$A$8,"&lt;&gt;""",'DRE Gerencial'!$A$6))</f>
        <v>0</v>
      </c>
      <c r="E17" s="45">
        <f t="shared" si="12"/>
        <v>0</v>
      </c>
      <c r="F17" s="52" t="str">
        <f t="shared" si="0"/>
        <v/>
      </c>
      <c r="G17" s="166">
        <f>SUMIFS('Ctas Receber'!$G:$G,'Ctas Receber'!$C:$C,'DRE Gerencial'!$A17,'Ctas Receber'!$N:$N,Parametros!$C$8,'Ctas Receber'!$I:$I,'DRE Gerencial'!$A$7,'Ctas Receber'!$H:$H,3,'Ctas Receber'!$D:$D,IF($A$6=Parametros!$A$8,"&lt;&gt;""",'DRE Gerencial'!$A$6))</f>
        <v>0</v>
      </c>
      <c r="H17" s="45" t="str">
        <f t="shared" si="13"/>
        <v/>
      </c>
      <c r="I17" s="45" t="str">
        <f t="shared" si="1"/>
        <v/>
      </c>
      <c r="J17" s="166">
        <f>SUMIFS('Ctas Receber'!$G:$G,'Ctas Receber'!$C:$C,'DRE Gerencial'!$A17,'Ctas Receber'!$N:$N,Parametros!$C$8,'Ctas Receber'!$I:$I,'DRE Gerencial'!$A$7,'Ctas Receber'!$H:$H,4,'Ctas Receber'!$D:$D,IF($A$6=Parametros!$A$8,"&lt;&gt;""",'DRE Gerencial'!$A$6))</f>
        <v>0</v>
      </c>
      <c r="K17" s="45" t="str">
        <f t="shared" si="14"/>
        <v/>
      </c>
      <c r="L17" s="45" t="str">
        <f t="shared" si="2"/>
        <v/>
      </c>
      <c r="M17" s="166">
        <f>SUMIFS('Ctas Receber'!$G:$G,'Ctas Receber'!$C:$C,'DRE Gerencial'!$A17,'Ctas Receber'!$N:$N,Parametros!$C$8,'Ctas Receber'!$I:$I,'DRE Gerencial'!$A$7,'Ctas Receber'!$H:$H,5,'Ctas Receber'!$D:$D,IF($A$6=Parametros!$A$8,"&lt;&gt;""",'DRE Gerencial'!$A$6))</f>
        <v>0</v>
      </c>
      <c r="N17" s="45" t="str">
        <f t="shared" si="15"/>
        <v/>
      </c>
      <c r="O17" s="45" t="str">
        <f t="shared" si="3"/>
        <v/>
      </c>
      <c r="P17" s="166">
        <f>SUMIFS('Ctas Receber'!$G:$G,'Ctas Receber'!$C:$C,'DRE Gerencial'!$A17,'Ctas Receber'!$N:$N,Parametros!$C$8,'Ctas Receber'!$I:$I,'DRE Gerencial'!$A$7,'Ctas Receber'!$H:$H,6,'Ctas Receber'!$D:$D,IF($A$6=Parametros!$A$8,"&lt;&gt;""",'DRE Gerencial'!$A$6))</f>
        <v>0</v>
      </c>
      <c r="Q17" s="45" t="str">
        <f t="shared" si="16"/>
        <v/>
      </c>
      <c r="R17" s="45" t="str">
        <f t="shared" si="25"/>
        <v/>
      </c>
      <c r="S17" s="166">
        <f>SUMIFS('Ctas Receber'!$G:$G,'Ctas Receber'!$C:$C,'DRE Gerencial'!$A17,'Ctas Receber'!$N:$N,Parametros!$C$8,'Ctas Receber'!$I:$I,'DRE Gerencial'!$A$7,'Ctas Receber'!$H:$H,7,'Ctas Receber'!$D:$D,IF($A$6=Parametros!$A$8,"&lt;&gt;""",'DRE Gerencial'!$A$6))</f>
        <v>0</v>
      </c>
      <c r="T17" s="45" t="str">
        <f t="shared" si="17"/>
        <v/>
      </c>
      <c r="U17" s="45" t="str">
        <f t="shared" si="26"/>
        <v/>
      </c>
      <c r="V17" s="166">
        <f>SUMIFS('Ctas Receber'!$G:$G,'Ctas Receber'!$C:$C,'DRE Gerencial'!$A17,'Ctas Receber'!$N:$N,Parametros!$C$8,'Ctas Receber'!$I:$I,'DRE Gerencial'!$A$7,'Ctas Receber'!$H:$H,8,'Ctas Receber'!$D:$D,IF($A$6=Parametros!$A$8,"&lt;&gt;""",'DRE Gerencial'!$A$6))</f>
        <v>0</v>
      </c>
      <c r="W17" s="45" t="str">
        <f t="shared" si="18"/>
        <v/>
      </c>
      <c r="X17" s="45" t="str">
        <f t="shared" si="27"/>
        <v/>
      </c>
      <c r="Y17" s="166">
        <f>SUMIFS('Ctas Receber'!$G:$G,'Ctas Receber'!$C:$C,'DRE Gerencial'!$A17,'Ctas Receber'!$N:$N,Parametros!$C$8,'Ctas Receber'!$I:$I,'DRE Gerencial'!$A$7,'Ctas Receber'!$H:$H,9,'Ctas Receber'!$D:$D,IF($A$6=Parametros!$A$8,"&lt;&gt;""",'DRE Gerencial'!$A$6))</f>
        <v>0</v>
      </c>
      <c r="Z17" s="45" t="str">
        <f t="shared" si="19"/>
        <v/>
      </c>
      <c r="AA17" s="45" t="str">
        <f t="shared" si="28"/>
        <v/>
      </c>
      <c r="AB17" s="166">
        <f>SUMIFS('Ctas Receber'!$G:$G,'Ctas Receber'!$C:$C,'DRE Gerencial'!$A17,'Ctas Receber'!$N:$N,Parametros!$C$8,'Ctas Receber'!$I:$I,'DRE Gerencial'!$A$7,'Ctas Receber'!$H:$H,10,'Ctas Receber'!$D:$D,IF($A$6=Parametros!$A$8,"&lt;&gt;""",'DRE Gerencial'!$A$6))</f>
        <v>0</v>
      </c>
      <c r="AC17" s="45" t="str">
        <f t="shared" si="20"/>
        <v/>
      </c>
      <c r="AD17" s="45" t="str">
        <f t="shared" si="29"/>
        <v/>
      </c>
      <c r="AE17" s="166">
        <f>SUMIFS('Ctas Receber'!$G:$G,'Ctas Receber'!$C:$C,'DRE Gerencial'!$A17,'Ctas Receber'!$N:$N,Parametros!$C$8,'Ctas Receber'!$I:$I,'DRE Gerencial'!$A$7,'Ctas Receber'!$H:$H,11,'Ctas Receber'!$D:$D,IF($A$6=Parametros!$A$8,"&lt;&gt;""",'DRE Gerencial'!$A$6))</f>
        <v>0</v>
      </c>
      <c r="AF17" s="45" t="str">
        <f t="shared" si="21"/>
        <v/>
      </c>
      <c r="AG17" s="45" t="str">
        <f t="shared" si="30"/>
        <v/>
      </c>
      <c r="AH17" s="166">
        <f>SUMIFS('Ctas Receber'!$G:$G,'Ctas Receber'!$C:$C,'DRE Gerencial'!$A17,'Ctas Receber'!$N:$N,Parametros!$C$8,'Ctas Receber'!$I:$I,'DRE Gerencial'!$A$7,'Ctas Receber'!$H:$H,12,'Ctas Receber'!$D:$D,IF($A$6=Parametros!$A$8,"&lt;&gt;""",'DRE Gerencial'!$A$6))</f>
        <v>0</v>
      </c>
      <c r="AI17" s="45" t="str">
        <f t="shared" si="22"/>
        <v/>
      </c>
      <c r="AJ17" s="45" t="str">
        <f t="shared" si="31"/>
        <v/>
      </c>
      <c r="AK17" s="177">
        <f t="shared" si="23"/>
        <v>0</v>
      </c>
      <c r="AL17" s="45">
        <f t="shared" si="24"/>
        <v>0</v>
      </c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1"/>
      <c r="CA17" s="71"/>
      <c r="CB17" s="71"/>
      <c r="CC17" s="71"/>
      <c r="CD17" s="71"/>
    </row>
    <row r="18" spans="1:82" ht="15.75">
      <c r="A18" s="33" t="str">
        <f>'Plano de Contas'!A16</f>
        <v>3.2  Outras Receitas de Vendas Serviços</v>
      </c>
      <c r="B18" s="55">
        <f>SUM(B19:B22)</f>
        <v>0</v>
      </c>
      <c r="C18" s="44" t="str">
        <f>IFERROR(B18/B$8,"")</f>
        <v/>
      </c>
      <c r="D18" s="171">
        <f>SUM(D19:D22)</f>
        <v>0</v>
      </c>
      <c r="E18" s="44">
        <f>IFERROR(D18/D$8,"")</f>
        <v>0</v>
      </c>
      <c r="F18" s="53" t="str">
        <f t="shared" si="0"/>
        <v/>
      </c>
      <c r="G18" s="171">
        <f>SUM(G19:G22)</f>
        <v>0</v>
      </c>
      <c r="H18" s="44" t="str">
        <f>IFERROR(G18/G$8,"")</f>
        <v/>
      </c>
      <c r="I18" s="44" t="str">
        <f t="shared" si="1"/>
        <v/>
      </c>
      <c r="J18" s="171">
        <f>SUM(J19:J22)</f>
        <v>0</v>
      </c>
      <c r="K18" s="44" t="str">
        <f>IFERROR(J18/J$8,"")</f>
        <v/>
      </c>
      <c r="L18" s="44" t="str">
        <f t="shared" si="2"/>
        <v/>
      </c>
      <c r="M18" s="171">
        <f>SUM(M19:M22)</f>
        <v>0</v>
      </c>
      <c r="N18" s="44" t="str">
        <f>IFERROR(M18/M$8,"")</f>
        <v/>
      </c>
      <c r="O18" s="44" t="str">
        <f>IF(OR(M18=0,J18=0),"",((M18-J18)/J18))</f>
        <v/>
      </c>
      <c r="P18" s="171">
        <f>SUM(P19:P22)</f>
        <v>0</v>
      </c>
      <c r="Q18" s="44" t="str">
        <f>IFERROR(P18/P$8,"")</f>
        <v/>
      </c>
      <c r="R18" s="44" t="str">
        <f>IF(OR(P18=0,M18=0),"",((P18-M18)/M18))</f>
        <v/>
      </c>
      <c r="S18" s="171">
        <f>SUM(S19:S22)</f>
        <v>0</v>
      </c>
      <c r="T18" s="44" t="str">
        <f>IFERROR(S18/S$8,"")</f>
        <v/>
      </c>
      <c r="U18" s="44" t="str">
        <f>IF(OR(S18=0,P18=0),"",((S18-P18)/P18))</f>
        <v/>
      </c>
      <c r="V18" s="171">
        <f>SUM(V19:V22)</f>
        <v>0</v>
      </c>
      <c r="W18" s="44" t="str">
        <f>IFERROR(V18/V$8,"")</f>
        <v/>
      </c>
      <c r="X18" s="44" t="str">
        <f>IF(OR(V18=0,S18=0),"",((V18-S18)/S18))</f>
        <v/>
      </c>
      <c r="Y18" s="171">
        <f>SUM(Y19:Y22)</f>
        <v>0</v>
      </c>
      <c r="Z18" s="44" t="str">
        <f>IFERROR(Y18/Y$8,"")</f>
        <v/>
      </c>
      <c r="AA18" s="44" t="str">
        <f>IF(OR(Y18=0,V18=0),"",((Y18-V18)/V18))</f>
        <v/>
      </c>
      <c r="AB18" s="171">
        <f>SUM(AB19:AB22)</f>
        <v>0</v>
      </c>
      <c r="AC18" s="44" t="str">
        <f>IFERROR(AB18/AB$8,"")</f>
        <v/>
      </c>
      <c r="AD18" s="44" t="str">
        <f>IF(OR(AB18=0,Y18=0),"",((AB18-Y18)/Y18))</f>
        <v/>
      </c>
      <c r="AE18" s="171">
        <f>SUM(AE19:AE22)</f>
        <v>0</v>
      </c>
      <c r="AF18" s="44" t="str">
        <f>IFERROR(AE18/AE$8,"")</f>
        <v/>
      </c>
      <c r="AG18" s="44" t="str">
        <f>IF(OR(AE18=0,AB18=0),"",((AE18-AB18)/AB18))</f>
        <v/>
      </c>
      <c r="AH18" s="171">
        <f>SUM(AH19:AH22)</f>
        <v>0</v>
      </c>
      <c r="AI18" s="44" t="str">
        <f>IFERROR(AH18/AH$8,"")</f>
        <v/>
      </c>
      <c r="AJ18" s="44" t="str">
        <f>IF(OR(AH18=0,AE18=0),"",((AH18-AE18)/AE18))</f>
        <v/>
      </c>
      <c r="AK18" s="178">
        <f>SUM(AK19:AK22)</f>
        <v>0</v>
      </c>
      <c r="AL18" s="44">
        <f>IFERROR(AK18/AK$8,"")</f>
        <v>0</v>
      </c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  <c r="BH18" s="71"/>
      <c r="BI18" s="71"/>
      <c r="BJ18" s="71"/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1"/>
      <c r="CA18" s="71"/>
      <c r="CB18" s="71"/>
      <c r="CC18" s="71"/>
      <c r="CD18" s="71"/>
    </row>
    <row r="19" spans="1:82">
      <c r="A19" s="29">
        <f>'Plano de Contas'!A17</f>
        <v>0</v>
      </c>
      <c r="B19" s="31">
        <f>SUMIFS('Ctas Receber'!$G:$G,'Ctas Receber'!$C:$C,'DRE Gerencial'!$A19,'Ctas Receber'!$N:$N,Parametros!$C$8,'Ctas Receber'!$I:$I,'DRE Gerencial'!$A$7,'Ctas Receber'!$H:$H,1,'Ctas Receber'!D:D,IF($A$6=Parametros!$A$8,"&lt;&gt;""",'DRE Gerencial'!$A$6))</f>
        <v>0</v>
      </c>
      <c r="C19" s="45" t="str">
        <f>IFERROR(B19/B$8,"")</f>
        <v/>
      </c>
      <c r="D19" s="166">
        <f>SUMIFS('Ctas Receber'!$G:$G,'Ctas Receber'!$C:$C,'DRE Gerencial'!$A19,'Ctas Receber'!$N:$N,Parametros!$C$8,'Ctas Receber'!$I:$I,'DRE Gerencial'!$A$7,'Ctas Receber'!$H:$H,2,'Ctas Receber'!$D:$D,IF($A$6=Parametros!$A$8,"&lt;&gt;""",'DRE Gerencial'!$A$6))</f>
        <v>0</v>
      </c>
      <c r="E19" s="45">
        <f>IFERROR(D19/D$8,"")</f>
        <v>0</v>
      </c>
      <c r="F19" s="52" t="str">
        <f t="shared" si="0"/>
        <v/>
      </c>
      <c r="G19" s="166">
        <f>SUMIFS('Ctas Receber'!$G:$G,'Ctas Receber'!$C:$C,'DRE Gerencial'!$A19,'Ctas Receber'!$N:$N,Parametros!$C$8,'Ctas Receber'!$I:$I,'DRE Gerencial'!$A$7,'Ctas Receber'!$H:$H,3,'Ctas Receber'!$D:$D,IF($A$6=Parametros!$A$8,"&lt;&gt;""",'DRE Gerencial'!$A$6))</f>
        <v>0</v>
      </c>
      <c r="H19" s="45" t="str">
        <f>IFERROR(G19/G$8,"")</f>
        <v/>
      </c>
      <c r="I19" s="45" t="str">
        <f t="shared" si="1"/>
        <v/>
      </c>
      <c r="J19" s="166">
        <f>SUMIFS('Ctas Receber'!$G:$G,'Ctas Receber'!$C:$C,'DRE Gerencial'!$A19,'Ctas Receber'!$N:$N,Parametros!$C$8,'Ctas Receber'!$I:$I,'DRE Gerencial'!$A$7,'Ctas Receber'!$H:$H,4,'Ctas Receber'!$D:$D,IF($A$6=Parametros!$A$8,"&lt;&gt;""",'DRE Gerencial'!$A$6))</f>
        <v>0</v>
      </c>
      <c r="K19" s="45" t="str">
        <f>IFERROR(J19/J$8,"")</f>
        <v/>
      </c>
      <c r="L19" s="45" t="str">
        <f t="shared" si="2"/>
        <v/>
      </c>
      <c r="M19" s="166">
        <f>SUMIFS('Ctas Receber'!$G:$G,'Ctas Receber'!$C:$C,'DRE Gerencial'!$A19,'Ctas Receber'!$N:$N,Parametros!$C$8,'Ctas Receber'!$I:$I,'DRE Gerencial'!$A$7,'Ctas Receber'!$H:$H,5,'Ctas Receber'!$D:$D,IF($A$6=Parametros!$A$8,"&lt;&gt;""",'DRE Gerencial'!$A$6))</f>
        <v>0</v>
      </c>
      <c r="N19" s="45" t="str">
        <f>IFERROR(M19/M$8,"")</f>
        <v/>
      </c>
      <c r="O19" s="45" t="str">
        <f t="shared" si="3"/>
        <v/>
      </c>
      <c r="P19" s="166">
        <f>SUMIFS('Ctas Receber'!$G:$G,'Ctas Receber'!$C:$C,'DRE Gerencial'!$A19,'Ctas Receber'!$N:$N,Parametros!$C$8,'Ctas Receber'!$I:$I,'DRE Gerencial'!$A$7,'Ctas Receber'!$H:$H,6,'Ctas Receber'!$D:$D,IF($A$6=Parametros!$A$8,"&lt;&gt;""",'DRE Gerencial'!$A$6))</f>
        <v>0</v>
      </c>
      <c r="Q19" s="45" t="str">
        <f>IFERROR(P19/P$8,"")</f>
        <v/>
      </c>
      <c r="R19" s="45" t="str">
        <f t="shared" ref="R19:R21" si="32">IF(OR(P19=0,M19=0),"",((P19-M19)/M19))</f>
        <v/>
      </c>
      <c r="S19" s="166">
        <f>SUMIFS('Ctas Receber'!$G:$G,'Ctas Receber'!$C:$C,'DRE Gerencial'!$A19,'Ctas Receber'!$N:$N,Parametros!$C$8,'Ctas Receber'!$I:$I,'DRE Gerencial'!$A$7,'Ctas Receber'!$H:$H,7,'Ctas Receber'!$D:$D,IF($A$6=Parametros!$A$8,"&lt;&gt;""",'DRE Gerencial'!$A$6))</f>
        <v>0</v>
      </c>
      <c r="T19" s="45" t="str">
        <f>IFERROR(S19/S$8,"")</f>
        <v/>
      </c>
      <c r="U19" s="45" t="str">
        <f t="shared" ref="U19:U21" si="33">IF(OR(S19=0,P19=0),"",((S19-P19)/P19))</f>
        <v/>
      </c>
      <c r="V19" s="166">
        <f>SUMIFS('Ctas Receber'!$G:$G,'Ctas Receber'!$C:$C,'DRE Gerencial'!$A19,'Ctas Receber'!$N:$N,Parametros!$C$8,'Ctas Receber'!$I:$I,'DRE Gerencial'!$A$7,'Ctas Receber'!$H:$H,8,'Ctas Receber'!$D:$D,IF($A$6=Parametros!$A$8,"&lt;&gt;""",'DRE Gerencial'!$A$6))</f>
        <v>0</v>
      </c>
      <c r="W19" s="45" t="str">
        <f>IFERROR(V19/V$8,"")</f>
        <v/>
      </c>
      <c r="X19" s="45" t="str">
        <f t="shared" ref="X19:X21" si="34">IF(OR(V19=0,S19=0),"",((V19-S19)/S19))</f>
        <v/>
      </c>
      <c r="Y19" s="166">
        <f>SUMIFS('Ctas Receber'!$G:$G,'Ctas Receber'!$C:$C,'DRE Gerencial'!$A19,'Ctas Receber'!$N:$N,Parametros!$C$8,'Ctas Receber'!$I:$I,'DRE Gerencial'!$A$7,'Ctas Receber'!$H:$H,9,'Ctas Receber'!$D:$D,IF($A$6=Parametros!$A$8,"&lt;&gt;""",'DRE Gerencial'!$A$6))</f>
        <v>0</v>
      </c>
      <c r="Z19" s="45" t="str">
        <f>IFERROR(Y19/Y$8,"")</f>
        <v/>
      </c>
      <c r="AA19" s="45" t="str">
        <f t="shared" ref="AA19:AA21" si="35">IF(OR(Y19=0,V19=0),"",((Y19-V19)/V19))</f>
        <v/>
      </c>
      <c r="AB19" s="166">
        <f>SUMIFS('Ctas Receber'!$G:$G,'Ctas Receber'!$C:$C,'DRE Gerencial'!$A19,'Ctas Receber'!$N:$N,Parametros!$C$8,'Ctas Receber'!$I:$I,'DRE Gerencial'!$A$7,'Ctas Receber'!$H:$H,10,'Ctas Receber'!$D:$D,IF($A$6=Parametros!$A$8,"&lt;&gt;""",'DRE Gerencial'!$A$6))</f>
        <v>0</v>
      </c>
      <c r="AC19" s="45" t="str">
        <f>IFERROR(AB19/AB$8,"")</f>
        <v/>
      </c>
      <c r="AD19" s="45" t="str">
        <f t="shared" ref="AD19:AD21" si="36">IF(OR(AB19=0,Y19=0),"",((AB19-Y19)/Y19))</f>
        <v/>
      </c>
      <c r="AE19" s="166">
        <f>SUMIFS('Ctas Receber'!$G:$G,'Ctas Receber'!$C:$C,'DRE Gerencial'!$A19,'Ctas Receber'!$N:$N,Parametros!$C$8,'Ctas Receber'!$I:$I,'DRE Gerencial'!$A$7,'Ctas Receber'!$H:$H,11,'Ctas Receber'!$D:$D,IF($A$6=Parametros!$A$8,"&lt;&gt;""",'DRE Gerencial'!$A$6))</f>
        <v>0</v>
      </c>
      <c r="AF19" s="45" t="str">
        <f>IFERROR(AE19/AE$8,"")</f>
        <v/>
      </c>
      <c r="AG19" s="45" t="str">
        <f t="shared" ref="AG19:AG21" si="37">IF(OR(AE19=0,AB19=0),"",((AE19-AB19)/AB19))</f>
        <v/>
      </c>
      <c r="AH19" s="166">
        <f>SUMIFS('Ctas Receber'!$G:$G,'Ctas Receber'!$C:$C,'DRE Gerencial'!$A19,'Ctas Receber'!$N:$N,Parametros!$C$8,'Ctas Receber'!$I:$I,'DRE Gerencial'!$A$7,'Ctas Receber'!$H:$H,12,'Ctas Receber'!$D:$D,IF($A$6=Parametros!$A$8,"&lt;&gt;""",'DRE Gerencial'!$A$6))</f>
        <v>0</v>
      </c>
      <c r="AI19" s="45" t="str">
        <f>IFERROR(AH19/AH$8,"")</f>
        <v/>
      </c>
      <c r="AJ19" s="45" t="str">
        <f t="shared" ref="AJ19:AJ21" si="38">IF(OR(AH19=0,AE19=0),"",((AH19-AE19)/AE19))</f>
        <v/>
      </c>
      <c r="AK19" s="177">
        <f t="shared" si="23"/>
        <v>0</v>
      </c>
      <c r="AL19" s="45">
        <f>IFERROR(AK19/AK$8,"")</f>
        <v>0</v>
      </c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  <c r="BH19" s="71"/>
      <c r="BI19" s="71"/>
      <c r="BJ19" s="71"/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1"/>
      <c r="CA19" s="71"/>
      <c r="CB19" s="71"/>
      <c r="CC19" s="71"/>
      <c r="CD19" s="71"/>
    </row>
    <row r="20" spans="1:82">
      <c r="A20" s="29">
        <f>'Plano de Contas'!A18</f>
        <v>0</v>
      </c>
      <c r="B20" s="31">
        <f>SUMIFS('Ctas Receber'!$G:$G,'Ctas Receber'!$C:$C,'DRE Gerencial'!$A20,'Ctas Receber'!$N:$N,Parametros!$C$8,'Ctas Receber'!$I:$I,'DRE Gerencial'!$A$7,'Ctas Receber'!$H:$H,1,'Ctas Receber'!D:D,IF($A$6=Parametros!$A$8,"&lt;&gt;""",'DRE Gerencial'!$A$6))</f>
        <v>0</v>
      </c>
      <c r="C20" s="45" t="str">
        <f t="shared" ref="C20:C23" si="39">IFERROR(B20/B$8,"")</f>
        <v/>
      </c>
      <c r="D20" s="166">
        <f>SUMIFS('Ctas Receber'!$G:$G,'Ctas Receber'!$C:$C,'DRE Gerencial'!$A20,'Ctas Receber'!$N:$N,Parametros!$C$8,'Ctas Receber'!$I:$I,'DRE Gerencial'!$A$7,'Ctas Receber'!$H:$H,2,'Ctas Receber'!$D:$D,IF($A$6=Parametros!$A$8,"&lt;&gt;""",'DRE Gerencial'!$A$6))</f>
        <v>0</v>
      </c>
      <c r="E20" s="45">
        <f t="shared" ref="E20:E23" si="40">IFERROR(D20/D$8,"")</f>
        <v>0</v>
      </c>
      <c r="F20" s="52" t="str">
        <f t="shared" si="0"/>
        <v/>
      </c>
      <c r="G20" s="166">
        <f>SUMIFS('Ctas Receber'!$G:$G,'Ctas Receber'!$C:$C,'DRE Gerencial'!$A20,'Ctas Receber'!$N:$N,Parametros!$C$8,'Ctas Receber'!$I:$I,'DRE Gerencial'!$A$7,'Ctas Receber'!$H:$H,3,'Ctas Receber'!$D:$D,IF($A$6=Parametros!$A$8,"&lt;&gt;""",'DRE Gerencial'!$A$6))</f>
        <v>0</v>
      </c>
      <c r="H20" s="45" t="str">
        <f t="shared" ref="H20:H23" si="41">IFERROR(G20/G$8,"")</f>
        <v/>
      </c>
      <c r="I20" s="45" t="str">
        <f t="shared" si="1"/>
        <v/>
      </c>
      <c r="J20" s="166">
        <f>SUMIFS('Ctas Receber'!$G:$G,'Ctas Receber'!$C:$C,'DRE Gerencial'!$A20,'Ctas Receber'!$N:$N,Parametros!$C$8,'Ctas Receber'!$I:$I,'DRE Gerencial'!$A$7,'Ctas Receber'!$H:$H,4,'Ctas Receber'!$D:$D,IF($A$6=Parametros!$A$8,"&lt;&gt;""",'DRE Gerencial'!$A$6))</f>
        <v>0</v>
      </c>
      <c r="K20" s="45" t="str">
        <f t="shared" ref="K20:K23" si="42">IFERROR(J20/J$8,"")</f>
        <v/>
      </c>
      <c r="L20" s="45" t="str">
        <f t="shared" si="2"/>
        <v/>
      </c>
      <c r="M20" s="166">
        <f>SUMIFS('Ctas Receber'!$G:$G,'Ctas Receber'!$C:$C,'DRE Gerencial'!$A20,'Ctas Receber'!$N:$N,Parametros!$C$8,'Ctas Receber'!$I:$I,'DRE Gerencial'!$A$7,'Ctas Receber'!$H:$H,5,'Ctas Receber'!$D:$D,IF($A$6=Parametros!$A$8,"&lt;&gt;""",'DRE Gerencial'!$A$6))</f>
        <v>0</v>
      </c>
      <c r="N20" s="45" t="str">
        <f t="shared" ref="N20:N22" si="43">IFERROR(M20/M$8,"")</f>
        <v/>
      </c>
      <c r="O20" s="45" t="str">
        <f t="shared" si="3"/>
        <v/>
      </c>
      <c r="P20" s="166">
        <f>SUMIFS('Ctas Receber'!$G:$G,'Ctas Receber'!$C:$C,'DRE Gerencial'!$A20,'Ctas Receber'!$N:$N,Parametros!$C$8,'Ctas Receber'!$I:$I,'DRE Gerencial'!$A$7,'Ctas Receber'!$H:$H,6,'Ctas Receber'!$D:$D,IF($A$6=Parametros!$A$8,"&lt;&gt;""",'DRE Gerencial'!$A$6))</f>
        <v>0</v>
      </c>
      <c r="Q20" s="45" t="str">
        <f t="shared" ref="Q20:Q23" si="44">IFERROR(P20/P$8,"")</f>
        <v/>
      </c>
      <c r="R20" s="45" t="str">
        <f t="shared" si="32"/>
        <v/>
      </c>
      <c r="S20" s="166">
        <f>SUMIFS('Ctas Receber'!$G:$G,'Ctas Receber'!$C:$C,'DRE Gerencial'!$A20,'Ctas Receber'!$N:$N,Parametros!$C$8,'Ctas Receber'!$I:$I,'DRE Gerencial'!$A$7,'Ctas Receber'!$H:$H,7,'Ctas Receber'!$D:$D,IF($A$6=Parametros!$A$8,"&lt;&gt;""",'DRE Gerencial'!$A$6))</f>
        <v>0</v>
      </c>
      <c r="T20" s="45" t="str">
        <f t="shared" ref="T20:T23" si="45">IFERROR(S20/S$8,"")</f>
        <v/>
      </c>
      <c r="U20" s="45" t="str">
        <f t="shared" si="33"/>
        <v/>
      </c>
      <c r="V20" s="166">
        <f>SUMIFS('Ctas Receber'!$G:$G,'Ctas Receber'!$C:$C,'DRE Gerencial'!$A20,'Ctas Receber'!$N:$N,Parametros!$C$8,'Ctas Receber'!$I:$I,'DRE Gerencial'!$A$7,'Ctas Receber'!$H:$H,8,'Ctas Receber'!$D:$D,IF($A$6=Parametros!$A$8,"&lt;&gt;""",'DRE Gerencial'!$A$6))</f>
        <v>0</v>
      </c>
      <c r="W20" s="45" t="str">
        <f t="shared" ref="W20:W23" si="46">IFERROR(V20/V$8,"")</f>
        <v/>
      </c>
      <c r="X20" s="45" t="str">
        <f t="shared" si="34"/>
        <v/>
      </c>
      <c r="Y20" s="166">
        <f>SUMIFS('Ctas Receber'!$G:$G,'Ctas Receber'!$C:$C,'DRE Gerencial'!$A20,'Ctas Receber'!$N:$N,Parametros!$C$8,'Ctas Receber'!$I:$I,'DRE Gerencial'!$A$7,'Ctas Receber'!$H:$H,9,'Ctas Receber'!$D:$D,IF($A$6=Parametros!$A$8,"&lt;&gt;""",'DRE Gerencial'!$A$6))</f>
        <v>0</v>
      </c>
      <c r="Z20" s="45" t="str">
        <f t="shared" ref="Z20:Z23" si="47">IFERROR(Y20/Y$8,"")</f>
        <v/>
      </c>
      <c r="AA20" s="45" t="str">
        <f t="shared" si="35"/>
        <v/>
      </c>
      <c r="AB20" s="166">
        <f>SUMIFS('Ctas Receber'!$G:$G,'Ctas Receber'!$C:$C,'DRE Gerencial'!$A20,'Ctas Receber'!$N:$N,Parametros!$C$8,'Ctas Receber'!$I:$I,'DRE Gerencial'!$A$7,'Ctas Receber'!$H:$H,10,'Ctas Receber'!$D:$D,IF($A$6=Parametros!$A$8,"&lt;&gt;""",'DRE Gerencial'!$A$6))</f>
        <v>0</v>
      </c>
      <c r="AC20" s="45" t="str">
        <f t="shared" ref="AC20:AC23" si="48">IFERROR(AB20/AB$8,"")</f>
        <v/>
      </c>
      <c r="AD20" s="45" t="str">
        <f t="shared" si="36"/>
        <v/>
      </c>
      <c r="AE20" s="166">
        <f>SUMIFS('Ctas Receber'!$G:$G,'Ctas Receber'!$C:$C,'DRE Gerencial'!$A20,'Ctas Receber'!$N:$N,Parametros!$C$8,'Ctas Receber'!$I:$I,'DRE Gerencial'!$A$7,'Ctas Receber'!$H:$H,11,'Ctas Receber'!$D:$D,IF($A$6=Parametros!$A$8,"&lt;&gt;""",'DRE Gerencial'!$A$6))</f>
        <v>0</v>
      </c>
      <c r="AF20" s="45" t="str">
        <f t="shared" ref="AF20:AF23" si="49">IFERROR(AE20/AE$8,"")</f>
        <v/>
      </c>
      <c r="AG20" s="45" t="str">
        <f t="shared" si="37"/>
        <v/>
      </c>
      <c r="AH20" s="166">
        <f>SUMIFS('Ctas Receber'!$G:$G,'Ctas Receber'!$C:$C,'DRE Gerencial'!$A20,'Ctas Receber'!$N:$N,Parametros!$C$8,'Ctas Receber'!$I:$I,'DRE Gerencial'!$A$7,'Ctas Receber'!$H:$H,12,'Ctas Receber'!$D:$D,IF($A$6=Parametros!$A$8,"&lt;&gt;""",'DRE Gerencial'!$A$6))</f>
        <v>0</v>
      </c>
      <c r="AI20" s="45" t="str">
        <f t="shared" ref="AI20:AI23" si="50">IFERROR(AH20/AH$8,"")</f>
        <v/>
      </c>
      <c r="AJ20" s="45" t="str">
        <f t="shared" si="38"/>
        <v/>
      </c>
      <c r="AK20" s="177">
        <f t="shared" si="23"/>
        <v>0</v>
      </c>
      <c r="AL20" s="45">
        <f t="shared" ref="AL20:AL22" si="51">IFERROR(AK20/AK$8,"")</f>
        <v>0</v>
      </c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  <c r="BG20" s="71"/>
      <c r="BH20" s="71"/>
      <c r="BI20" s="71"/>
      <c r="BJ20" s="71"/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1"/>
      <c r="CA20" s="71"/>
      <c r="CB20" s="71"/>
      <c r="CC20" s="71"/>
      <c r="CD20" s="71"/>
    </row>
    <row r="21" spans="1:82">
      <c r="A21" s="29">
        <f>'Plano de Contas'!A19</f>
        <v>0</v>
      </c>
      <c r="B21" s="31">
        <f>SUMIFS('Ctas Receber'!$G:$G,'Ctas Receber'!$C:$C,'DRE Gerencial'!$A21,'Ctas Receber'!$N:$N,Parametros!$C$8,'Ctas Receber'!$I:$I,'DRE Gerencial'!$A$7,'Ctas Receber'!$H:$H,1,'Ctas Receber'!D:D,IF($A$6=Parametros!$A$8,"&lt;&gt;""",'DRE Gerencial'!$A$6))</f>
        <v>0</v>
      </c>
      <c r="C21" s="45" t="str">
        <f t="shared" si="39"/>
        <v/>
      </c>
      <c r="D21" s="166">
        <f>SUMIFS('Ctas Receber'!$G:$G,'Ctas Receber'!$C:$C,'DRE Gerencial'!$A21,'Ctas Receber'!$N:$N,Parametros!$C$8,'Ctas Receber'!$I:$I,'DRE Gerencial'!$A$7,'Ctas Receber'!$H:$H,2,'Ctas Receber'!$D:$D,IF($A$6=Parametros!$A$8,"&lt;&gt;""",'DRE Gerencial'!$A$6))</f>
        <v>0</v>
      </c>
      <c r="E21" s="45">
        <f t="shared" si="40"/>
        <v>0</v>
      </c>
      <c r="F21" s="52" t="str">
        <f t="shared" si="0"/>
        <v/>
      </c>
      <c r="G21" s="166">
        <f>SUMIFS('Ctas Receber'!$G:$G,'Ctas Receber'!$C:$C,'DRE Gerencial'!$A21,'Ctas Receber'!$N:$N,Parametros!$C$8,'Ctas Receber'!$I:$I,'DRE Gerencial'!$A$7,'Ctas Receber'!$H:$H,3,'Ctas Receber'!$D:$D,IF($A$6=Parametros!$A$8,"&lt;&gt;""",'DRE Gerencial'!$A$6))</f>
        <v>0</v>
      </c>
      <c r="H21" s="45" t="str">
        <f t="shared" si="41"/>
        <v/>
      </c>
      <c r="I21" s="45" t="str">
        <f t="shared" si="1"/>
        <v/>
      </c>
      <c r="J21" s="166">
        <f>SUMIFS('Ctas Receber'!$G:$G,'Ctas Receber'!$C:$C,'DRE Gerencial'!$A21,'Ctas Receber'!$N:$N,Parametros!$C$8,'Ctas Receber'!$I:$I,'DRE Gerencial'!$A$7,'Ctas Receber'!$H:$H,4,'Ctas Receber'!$D:$D,IF($A$6=Parametros!$A$8,"&lt;&gt;""",'DRE Gerencial'!$A$6))</f>
        <v>0</v>
      </c>
      <c r="K21" s="45" t="str">
        <f t="shared" si="42"/>
        <v/>
      </c>
      <c r="L21" s="45" t="str">
        <f t="shared" si="2"/>
        <v/>
      </c>
      <c r="M21" s="166">
        <f>SUMIFS('Ctas Receber'!$G:$G,'Ctas Receber'!$C:$C,'DRE Gerencial'!$A21,'Ctas Receber'!$N:$N,Parametros!$C$8,'Ctas Receber'!$I:$I,'DRE Gerencial'!$A$7,'Ctas Receber'!$H:$H,5,'Ctas Receber'!$D:$D,IF($A$6=Parametros!$A$8,"&lt;&gt;""",'DRE Gerencial'!$A$6))</f>
        <v>0</v>
      </c>
      <c r="N21" s="45" t="str">
        <f t="shared" si="43"/>
        <v/>
      </c>
      <c r="O21" s="45" t="str">
        <f t="shared" si="3"/>
        <v/>
      </c>
      <c r="P21" s="166">
        <f>SUMIFS('Ctas Receber'!$G:$G,'Ctas Receber'!$C:$C,'DRE Gerencial'!$A21,'Ctas Receber'!$N:$N,Parametros!$C$8,'Ctas Receber'!$I:$I,'DRE Gerencial'!$A$7,'Ctas Receber'!$H:$H,6,'Ctas Receber'!$D:$D,IF($A$6=Parametros!$A$8,"&lt;&gt;""",'DRE Gerencial'!$A$6))</f>
        <v>0</v>
      </c>
      <c r="Q21" s="45" t="str">
        <f t="shared" si="44"/>
        <v/>
      </c>
      <c r="R21" s="45" t="str">
        <f t="shared" si="32"/>
        <v/>
      </c>
      <c r="S21" s="166">
        <f>SUMIFS('Ctas Receber'!$G:$G,'Ctas Receber'!$C:$C,'DRE Gerencial'!$A21,'Ctas Receber'!$N:$N,Parametros!$C$8,'Ctas Receber'!$I:$I,'DRE Gerencial'!$A$7,'Ctas Receber'!$H:$H,7,'Ctas Receber'!$D:$D,IF($A$6=Parametros!$A$8,"&lt;&gt;""",'DRE Gerencial'!$A$6))</f>
        <v>0</v>
      </c>
      <c r="T21" s="45" t="str">
        <f t="shared" si="45"/>
        <v/>
      </c>
      <c r="U21" s="45" t="str">
        <f t="shared" si="33"/>
        <v/>
      </c>
      <c r="V21" s="166">
        <f>SUMIFS('Ctas Receber'!$G:$G,'Ctas Receber'!$C:$C,'DRE Gerencial'!$A21,'Ctas Receber'!$N:$N,Parametros!$C$8,'Ctas Receber'!$I:$I,'DRE Gerencial'!$A$7,'Ctas Receber'!$H:$H,8,'Ctas Receber'!$D:$D,IF($A$6=Parametros!$A$8,"&lt;&gt;""",'DRE Gerencial'!$A$6))</f>
        <v>0</v>
      </c>
      <c r="W21" s="45" t="str">
        <f t="shared" si="46"/>
        <v/>
      </c>
      <c r="X21" s="45" t="str">
        <f t="shared" si="34"/>
        <v/>
      </c>
      <c r="Y21" s="166">
        <f>SUMIFS('Ctas Receber'!$G:$G,'Ctas Receber'!$C:$C,'DRE Gerencial'!$A21,'Ctas Receber'!$N:$N,Parametros!$C$8,'Ctas Receber'!$I:$I,'DRE Gerencial'!$A$7,'Ctas Receber'!$H:$H,9,'Ctas Receber'!$D:$D,IF($A$6=Parametros!$A$8,"&lt;&gt;""",'DRE Gerencial'!$A$6))</f>
        <v>0</v>
      </c>
      <c r="Z21" s="45" t="str">
        <f t="shared" si="47"/>
        <v/>
      </c>
      <c r="AA21" s="45" t="str">
        <f t="shared" si="35"/>
        <v/>
      </c>
      <c r="AB21" s="166">
        <f>SUMIFS('Ctas Receber'!$G:$G,'Ctas Receber'!$C:$C,'DRE Gerencial'!$A21,'Ctas Receber'!$N:$N,Parametros!$C$8,'Ctas Receber'!$I:$I,'DRE Gerencial'!$A$7,'Ctas Receber'!$H:$H,10,'Ctas Receber'!$D:$D,IF($A$6=Parametros!$A$8,"&lt;&gt;""",'DRE Gerencial'!$A$6))</f>
        <v>0</v>
      </c>
      <c r="AC21" s="45" t="str">
        <f t="shared" si="48"/>
        <v/>
      </c>
      <c r="AD21" s="45" t="str">
        <f t="shared" si="36"/>
        <v/>
      </c>
      <c r="AE21" s="166">
        <f>SUMIFS('Ctas Receber'!$G:$G,'Ctas Receber'!$C:$C,'DRE Gerencial'!$A21,'Ctas Receber'!$N:$N,Parametros!$C$8,'Ctas Receber'!$I:$I,'DRE Gerencial'!$A$7,'Ctas Receber'!$H:$H,11,'Ctas Receber'!$D:$D,IF($A$6=Parametros!$A$8,"&lt;&gt;""",'DRE Gerencial'!$A$6))</f>
        <v>0</v>
      </c>
      <c r="AF21" s="45" t="str">
        <f t="shared" si="49"/>
        <v/>
      </c>
      <c r="AG21" s="45" t="str">
        <f t="shared" si="37"/>
        <v/>
      </c>
      <c r="AH21" s="166">
        <f>SUMIFS('Ctas Receber'!$G:$G,'Ctas Receber'!$C:$C,'DRE Gerencial'!$A21,'Ctas Receber'!$N:$N,Parametros!$C$8,'Ctas Receber'!$I:$I,'DRE Gerencial'!$A$7,'Ctas Receber'!$H:$H,12,'Ctas Receber'!$D:$D,IF($A$6=Parametros!$A$8,"&lt;&gt;""",'DRE Gerencial'!$A$6))</f>
        <v>0</v>
      </c>
      <c r="AI21" s="45" t="str">
        <f t="shared" si="50"/>
        <v/>
      </c>
      <c r="AJ21" s="45" t="str">
        <f t="shared" si="38"/>
        <v/>
      </c>
      <c r="AK21" s="177">
        <f t="shared" si="23"/>
        <v>0</v>
      </c>
      <c r="AL21" s="45">
        <f t="shared" si="51"/>
        <v>0</v>
      </c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  <c r="BH21" s="71"/>
      <c r="BI21" s="71"/>
      <c r="BJ21" s="71"/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1"/>
      <c r="CA21" s="71"/>
      <c r="CB21" s="71"/>
      <c r="CC21" s="71"/>
      <c r="CD21" s="71"/>
    </row>
    <row r="22" spans="1:82">
      <c r="A22" s="30">
        <f>'Plano de Contas'!A20</f>
        <v>0</v>
      </c>
      <c r="B22" s="31">
        <f>SUMIFS('Ctas Receber'!$G:$G,'Ctas Receber'!$C:$C,'DRE Gerencial'!$A22,'Ctas Receber'!$N:$N,Parametros!$C$8,'Ctas Receber'!$I:$I,'DRE Gerencial'!$A$7,'Ctas Receber'!$H:$H,1,'Ctas Receber'!D:D,IF($A$6=Parametros!$A$8,"&lt;&gt;""",'DRE Gerencial'!$A$6))</f>
        <v>0</v>
      </c>
      <c r="C22" s="46" t="str">
        <f t="shared" si="39"/>
        <v/>
      </c>
      <c r="D22" s="166">
        <f>SUMIFS('Ctas Receber'!$G:$G,'Ctas Receber'!$C:$C,'DRE Gerencial'!$A22,'Ctas Receber'!$N:$N,Parametros!$C$8,'Ctas Receber'!$I:$I,'DRE Gerencial'!$A$7,'Ctas Receber'!$H:$H,2,'Ctas Receber'!$D:$D,IF($A$6=Parametros!$A$8,"&lt;&gt;""",'DRE Gerencial'!$A$6))</f>
        <v>0</v>
      </c>
      <c r="E22" s="46">
        <f t="shared" si="40"/>
        <v>0</v>
      </c>
      <c r="F22" s="52" t="str">
        <f t="shared" si="0"/>
        <v/>
      </c>
      <c r="G22" s="166">
        <f>SUMIFS('Ctas Receber'!$G:$G,'Ctas Receber'!$C:$C,'DRE Gerencial'!$A22,'Ctas Receber'!$N:$N,Parametros!$C$8,'Ctas Receber'!$I:$I,'DRE Gerencial'!$A$7,'Ctas Receber'!$H:$H,3,'Ctas Receber'!$D:$D,IF($A$6=Parametros!$A$8,"&lt;&gt;""",'DRE Gerencial'!$A$6))</f>
        <v>0</v>
      </c>
      <c r="H22" s="46" t="str">
        <f t="shared" si="41"/>
        <v/>
      </c>
      <c r="I22" s="46" t="str">
        <f t="shared" si="1"/>
        <v/>
      </c>
      <c r="J22" s="166">
        <f>SUMIFS('Ctas Receber'!$G:$G,'Ctas Receber'!$C:$C,'DRE Gerencial'!$A22,'Ctas Receber'!$N:$N,Parametros!$C$8,'Ctas Receber'!$I:$I,'DRE Gerencial'!$A$7,'Ctas Receber'!$H:$H,4,'Ctas Receber'!$D:$D,IF($A$6=Parametros!$A$8,"&lt;&gt;""",'DRE Gerencial'!$A$6))</f>
        <v>0</v>
      </c>
      <c r="K22" s="46" t="str">
        <f t="shared" si="42"/>
        <v/>
      </c>
      <c r="L22" s="46" t="str">
        <f t="shared" si="2"/>
        <v/>
      </c>
      <c r="M22" s="166">
        <f>SUMIFS('Ctas Receber'!$G:$G,'Ctas Receber'!$C:$C,'DRE Gerencial'!$A22,'Ctas Receber'!$N:$N,Parametros!$C$8,'Ctas Receber'!$I:$I,'DRE Gerencial'!$A$7,'Ctas Receber'!$H:$H,5,'Ctas Receber'!$D:$D,IF($A$6=Parametros!$A$8,"&lt;&gt;""",'DRE Gerencial'!$A$6))</f>
        <v>0</v>
      </c>
      <c r="N22" s="46" t="str">
        <f t="shared" si="43"/>
        <v/>
      </c>
      <c r="O22" s="46" t="str">
        <f>IF(OR(M22=0,J22=0),"",((M22-J22)/J22))</f>
        <v/>
      </c>
      <c r="P22" s="166">
        <f>SUMIFS('Ctas Receber'!$G:$G,'Ctas Receber'!$C:$C,'DRE Gerencial'!$A22,'Ctas Receber'!$N:$N,Parametros!$C$8,'Ctas Receber'!$I:$I,'DRE Gerencial'!$A$7,'Ctas Receber'!$H:$H,6,'Ctas Receber'!$D:$D,IF($A$6=Parametros!$A$8,"&lt;&gt;""",'DRE Gerencial'!$A$6))</f>
        <v>0</v>
      </c>
      <c r="Q22" s="46" t="str">
        <f t="shared" si="44"/>
        <v/>
      </c>
      <c r="R22" s="46" t="str">
        <f>IF(OR(P22=0,M22=0),"",((P22-M22)/M22))</f>
        <v/>
      </c>
      <c r="S22" s="166">
        <f>SUMIFS('Ctas Receber'!$G:$G,'Ctas Receber'!$C:$C,'DRE Gerencial'!$A22,'Ctas Receber'!$N:$N,Parametros!$C$8,'Ctas Receber'!$I:$I,'DRE Gerencial'!$A$7,'Ctas Receber'!$H:$H,7,'Ctas Receber'!$D:$D,IF($A$6=Parametros!$A$8,"&lt;&gt;""",'DRE Gerencial'!$A$6))</f>
        <v>0</v>
      </c>
      <c r="T22" s="46" t="str">
        <f t="shared" si="45"/>
        <v/>
      </c>
      <c r="U22" s="46" t="str">
        <f>IF(OR(S22=0,P22=0),"",((S22-P22)/P22))</f>
        <v/>
      </c>
      <c r="V22" s="166">
        <f>SUMIFS('Ctas Receber'!$G:$G,'Ctas Receber'!$C:$C,'DRE Gerencial'!$A22,'Ctas Receber'!$N:$N,Parametros!$C$8,'Ctas Receber'!$I:$I,'DRE Gerencial'!$A$7,'Ctas Receber'!$H:$H,8,'Ctas Receber'!$D:$D,IF($A$6=Parametros!$A$8,"&lt;&gt;""",'DRE Gerencial'!$A$6))</f>
        <v>0</v>
      </c>
      <c r="W22" s="46" t="str">
        <f t="shared" si="46"/>
        <v/>
      </c>
      <c r="X22" s="46" t="str">
        <f>IF(OR(V22=0,S22=0),"",((V22-S22)/S22))</f>
        <v/>
      </c>
      <c r="Y22" s="166">
        <f>SUMIFS('Ctas Receber'!$G:$G,'Ctas Receber'!$C:$C,'DRE Gerencial'!$A22,'Ctas Receber'!$N:$N,Parametros!$C$8,'Ctas Receber'!$I:$I,'DRE Gerencial'!$A$7,'Ctas Receber'!$H:$H,9,'Ctas Receber'!$D:$D,IF($A$6=Parametros!$A$8,"&lt;&gt;""",'DRE Gerencial'!$A$6))</f>
        <v>0</v>
      </c>
      <c r="Z22" s="46" t="str">
        <f t="shared" si="47"/>
        <v/>
      </c>
      <c r="AA22" s="46" t="str">
        <f>IF(OR(Y22=0,V22=0),"",((Y22-V22)/V22))</f>
        <v/>
      </c>
      <c r="AB22" s="166">
        <f>SUMIFS('Ctas Receber'!$G:$G,'Ctas Receber'!$C:$C,'DRE Gerencial'!$A22,'Ctas Receber'!$N:$N,Parametros!$C$8,'Ctas Receber'!$I:$I,'DRE Gerencial'!$A$7,'Ctas Receber'!$H:$H,10,'Ctas Receber'!$D:$D,IF($A$6=Parametros!$A$8,"&lt;&gt;""",'DRE Gerencial'!$A$6))</f>
        <v>0</v>
      </c>
      <c r="AC22" s="46" t="str">
        <f t="shared" si="48"/>
        <v/>
      </c>
      <c r="AD22" s="46" t="str">
        <f>IF(OR(AB22=0,Y22=0),"",((AB22-Y22)/Y22))</f>
        <v/>
      </c>
      <c r="AE22" s="166">
        <f>SUMIFS('Ctas Receber'!$G:$G,'Ctas Receber'!$C:$C,'DRE Gerencial'!$A22,'Ctas Receber'!$N:$N,Parametros!$C$8,'Ctas Receber'!$I:$I,'DRE Gerencial'!$A$7,'Ctas Receber'!$H:$H,11,'Ctas Receber'!$D:$D,IF($A$6=Parametros!$A$8,"&lt;&gt;""",'DRE Gerencial'!$A$6))</f>
        <v>0</v>
      </c>
      <c r="AF22" s="46" t="str">
        <f t="shared" si="49"/>
        <v/>
      </c>
      <c r="AG22" s="46" t="str">
        <f>IF(OR(AE22=0,AB22=0),"",((AE22-AB22)/AB22))</f>
        <v/>
      </c>
      <c r="AH22" s="166">
        <f>SUMIFS('Ctas Receber'!$G:$G,'Ctas Receber'!$C:$C,'DRE Gerencial'!$A22,'Ctas Receber'!$N:$N,Parametros!$C$8,'Ctas Receber'!$I:$I,'DRE Gerencial'!$A$7,'Ctas Receber'!$H:$H,12,'Ctas Receber'!$D:$D,IF($A$6=Parametros!$A$8,"&lt;&gt;""",'DRE Gerencial'!$A$6))</f>
        <v>0</v>
      </c>
      <c r="AI22" s="46" t="str">
        <f t="shared" si="50"/>
        <v/>
      </c>
      <c r="AJ22" s="46" t="str">
        <f>IF(OR(AH22=0,AE22=0),"",((AH22-AE22)/AE22))</f>
        <v/>
      </c>
      <c r="AK22" s="177">
        <f t="shared" si="23"/>
        <v>0</v>
      </c>
      <c r="AL22" s="46">
        <f t="shared" si="51"/>
        <v>0</v>
      </c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  <c r="BH22" s="71"/>
      <c r="BI22" s="71"/>
      <c r="BJ22" s="71"/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1"/>
      <c r="CA22" s="71"/>
      <c r="CB22" s="71"/>
      <c r="CC22" s="71"/>
      <c r="CD22" s="71"/>
    </row>
    <row r="23" spans="1:82" ht="18.75">
      <c r="A23" s="94" t="s">
        <v>115</v>
      </c>
      <c r="B23" s="80">
        <f>B24+B32+B38+B44</f>
        <v>0</v>
      </c>
      <c r="C23" s="95" t="str">
        <f t="shared" si="39"/>
        <v/>
      </c>
      <c r="D23" s="80">
        <f>D24+D32+D38+D44</f>
        <v>9000</v>
      </c>
      <c r="E23" s="95">
        <f t="shared" si="40"/>
        <v>8.9955022488755621E-6</v>
      </c>
      <c r="F23" s="96" t="str">
        <f>IF(OR(D23=0,B23=0),"",((D23-B23)/B23))</f>
        <v/>
      </c>
      <c r="G23" s="172">
        <f>G24+G32+G38+G44</f>
        <v>0</v>
      </c>
      <c r="H23" s="95" t="str">
        <f t="shared" si="41"/>
        <v/>
      </c>
      <c r="I23" s="96" t="str">
        <f>IF(OR(G23=0,D23=0),"",((G23-D23)/D23))</f>
        <v/>
      </c>
      <c r="J23" s="172">
        <f>J24+J32+J38+J44</f>
        <v>0</v>
      </c>
      <c r="K23" s="95" t="str">
        <f t="shared" si="42"/>
        <v/>
      </c>
      <c r="L23" s="96" t="str">
        <f>IF(OR(J23=0,G23=0),"",((J23-G23)/G23))</f>
        <v/>
      </c>
      <c r="M23" s="172">
        <f>M24+M32+M38+M44</f>
        <v>0</v>
      </c>
      <c r="N23" s="95" t="str">
        <f t="shared" ref="N23" si="52">IFERROR(M23/M$8,"")</f>
        <v/>
      </c>
      <c r="O23" s="96" t="str">
        <f>IF(OR(M23=0,J23=0),"",((M23-J23)/J23))</f>
        <v/>
      </c>
      <c r="P23" s="172">
        <f>P24+P32+P38+P44</f>
        <v>0</v>
      </c>
      <c r="Q23" s="95" t="str">
        <f t="shared" si="44"/>
        <v/>
      </c>
      <c r="R23" s="96" t="str">
        <f>IF(OR(P23=0,M23=0),"",((P23-M23)/M23))</f>
        <v/>
      </c>
      <c r="S23" s="172">
        <f>S24+S32+S38+S44</f>
        <v>0</v>
      </c>
      <c r="T23" s="95" t="str">
        <f t="shared" si="45"/>
        <v/>
      </c>
      <c r="U23" s="96" t="str">
        <f>IF(OR(S23=0,P23=0),"",((S23-P23)/P23))</f>
        <v/>
      </c>
      <c r="V23" s="172">
        <f>V24+V32+V38+V44</f>
        <v>0</v>
      </c>
      <c r="W23" s="95" t="str">
        <f t="shared" si="46"/>
        <v/>
      </c>
      <c r="X23" s="96" t="str">
        <f>IF(OR(V23=0,S23=0),"",((V23-S23)/S23))</f>
        <v/>
      </c>
      <c r="Y23" s="172">
        <f>Y24+Y32+Y38+Y44</f>
        <v>0</v>
      </c>
      <c r="Z23" s="95" t="str">
        <f t="shared" si="47"/>
        <v/>
      </c>
      <c r="AA23" s="96" t="str">
        <f>IF(OR(Y23=0,V23=0),"",((Y23-V23)/V23))</f>
        <v/>
      </c>
      <c r="AB23" s="172">
        <f>AB24+AB32+AB38+AB44</f>
        <v>0</v>
      </c>
      <c r="AC23" s="95" t="str">
        <f t="shared" si="48"/>
        <v/>
      </c>
      <c r="AD23" s="96" t="str">
        <f>IF(OR(AB23=0,Y23=0),"",((AB23-Y23)/Y23))</f>
        <v/>
      </c>
      <c r="AE23" s="172">
        <f>AE24+AE32+AE38+AE44</f>
        <v>0</v>
      </c>
      <c r="AF23" s="95" t="str">
        <f t="shared" si="49"/>
        <v/>
      </c>
      <c r="AG23" s="96" t="str">
        <f>IF(OR(AE23=0,AB23=0),"",((AE23-AB23)/AB23))</f>
        <v/>
      </c>
      <c r="AH23" s="80">
        <f>AH24+AH32+AH38+AH44</f>
        <v>0</v>
      </c>
      <c r="AI23" s="95" t="str">
        <f t="shared" si="50"/>
        <v/>
      </c>
      <c r="AJ23" s="96" t="str">
        <f>IF(OR(AH23=0,AE23=0),"",((AH23-AE23)/AE23))</f>
        <v/>
      </c>
      <c r="AK23" s="59">
        <f>AK24+AK32+AK38+AK44</f>
        <v>9000</v>
      </c>
      <c r="AL23" s="56">
        <f>IFERROR(AK23/AK$8,"")</f>
        <v>8.9955022488755621E-6</v>
      </c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  <c r="BH23" s="71"/>
      <c r="BI23" s="71"/>
      <c r="BJ23" s="71"/>
      <c r="BK23" s="71"/>
      <c r="BL23" s="71"/>
      <c r="BM23" s="71"/>
      <c r="BN23" s="71"/>
      <c r="BO23" s="71"/>
      <c r="BP23" s="71"/>
      <c r="BQ23" s="71"/>
      <c r="BR23" s="71"/>
      <c r="BS23" s="71"/>
      <c r="BT23" s="71"/>
      <c r="BU23" s="71"/>
      <c r="BV23" s="71"/>
      <c r="BW23" s="71"/>
      <c r="BX23" s="71"/>
      <c r="BY23" s="71"/>
      <c r="BZ23" s="71"/>
      <c r="CA23" s="71"/>
      <c r="CB23" s="71"/>
      <c r="CC23" s="71"/>
      <c r="CD23" s="71"/>
    </row>
    <row r="24" spans="1:82" ht="15.75">
      <c r="A24" s="34" t="str">
        <f>'Plano de Contas'!A30</f>
        <v>4.1 Custos tributários ou Financeiros</v>
      </c>
      <c r="B24" s="55">
        <f>SUM(B25:B31)</f>
        <v>0</v>
      </c>
      <c r="C24" s="51" t="str">
        <f>IFERROR(B24/B$8,"")</f>
        <v/>
      </c>
      <c r="D24" s="171">
        <f>SUM(D25:D31)</f>
        <v>5000</v>
      </c>
      <c r="E24" s="51">
        <f>IFERROR(D24/D$8,"")</f>
        <v>4.9975012493753125E-6</v>
      </c>
      <c r="F24" s="43" t="str">
        <f>IF(OR(D24=0,B24=0),"",((D24-B24)/B24))</f>
        <v/>
      </c>
      <c r="G24" s="171">
        <f>SUM(G25:G31)</f>
        <v>0</v>
      </c>
      <c r="H24" s="51" t="str">
        <f>IFERROR(G24/G$8,"")</f>
        <v/>
      </c>
      <c r="I24" s="43" t="str">
        <f>IF(OR(G24=0,D24=0),"",((G24-D24)/D24))</f>
        <v/>
      </c>
      <c r="J24" s="171">
        <f>SUM(J25:J31)</f>
        <v>0</v>
      </c>
      <c r="K24" s="51" t="str">
        <f>IFERROR(J24/J$8,"")</f>
        <v/>
      </c>
      <c r="L24" s="43" t="str">
        <f>IF(OR(J24=0,G24=0),"",((J24-G24)/G24))</f>
        <v/>
      </c>
      <c r="M24" s="171">
        <f>SUM(M25:M31)</f>
        <v>0</v>
      </c>
      <c r="N24" s="51" t="str">
        <f>IFERROR(M24/M$8,"")</f>
        <v/>
      </c>
      <c r="O24" s="43" t="str">
        <f>IF(OR(M24=0,J24=0),"",((M24-J24)/J24))</f>
        <v/>
      </c>
      <c r="P24" s="171">
        <f>SUM(P25:P31)</f>
        <v>0</v>
      </c>
      <c r="Q24" s="51" t="str">
        <f>IFERROR(P24/P$8,"")</f>
        <v/>
      </c>
      <c r="R24" s="43" t="str">
        <f>IF(OR(P24=0,M24=0),"",((P24-M24)/M24))</f>
        <v/>
      </c>
      <c r="S24" s="171">
        <f>SUM(S25:S31)</f>
        <v>0</v>
      </c>
      <c r="T24" s="51" t="str">
        <f>IFERROR(S24/S$8,"")</f>
        <v/>
      </c>
      <c r="U24" s="43" t="str">
        <f>IF(OR(S24=0,P24=0),"",((S24-P24)/P24))</f>
        <v/>
      </c>
      <c r="V24" s="171">
        <f>SUM(V25:V31)</f>
        <v>0</v>
      </c>
      <c r="W24" s="51" t="str">
        <f>IFERROR(V24/V$8,"")</f>
        <v/>
      </c>
      <c r="X24" s="43" t="str">
        <f>IF(OR(V24=0,S24=0),"",((V24-S24)/S24))</f>
        <v/>
      </c>
      <c r="Y24" s="171">
        <f>SUM(Y25:Y31)</f>
        <v>0</v>
      </c>
      <c r="Z24" s="51" t="str">
        <f>IFERROR(Y24/Y$8,"")</f>
        <v/>
      </c>
      <c r="AA24" s="43" t="str">
        <f>IF(OR(Y24=0,V24=0),"",((Y24-V24)/V24))</f>
        <v/>
      </c>
      <c r="AB24" s="171">
        <f>SUM(AB25:AB31)</f>
        <v>0</v>
      </c>
      <c r="AC24" s="51" t="str">
        <f>IFERROR(AB24/AB$8,"")</f>
        <v/>
      </c>
      <c r="AD24" s="43" t="str">
        <f>IF(OR(AB24=0,Y24=0),"",((AB24-Y24)/Y24))</f>
        <v/>
      </c>
      <c r="AE24" s="171">
        <f>SUM(AE25:AE31)</f>
        <v>0</v>
      </c>
      <c r="AF24" s="51" t="str">
        <f>IFERROR(AE24/AE$8,"")</f>
        <v/>
      </c>
      <c r="AG24" s="43" t="str">
        <f>IF(OR(AE24=0,AB24=0),"",((AE24-AB24)/AB24))</f>
        <v/>
      </c>
      <c r="AH24" s="171">
        <f>SUM(AH25:AH31)</f>
        <v>0</v>
      </c>
      <c r="AI24" s="51" t="str">
        <f>IFERROR(AH24/AH$8,"")</f>
        <v/>
      </c>
      <c r="AJ24" s="43" t="str">
        <f>IF(OR(AH24=0,AE24=0),"",((AH24-AE24)/AE24))</f>
        <v/>
      </c>
      <c r="AK24" s="179">
        <f>SUM(AK25:AK31)</f>
        <v>5000</v>
      </c>
      <c r="AL24" s="43">
        <f>IFERROR(AK24/AK$8,"")</f>
        <v>4.9975012493753125E-6</v>
      </c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  <c r="BH24" s="71"/>
      <c r="BI24" s="71"/>
      <c r="BJ24" s="71"/>
      <c r="BK24" s="71"/>
      <c r="BL24" s="71"/>
      <c r="BM24" s="71"/>
      <c r="BN24" s="71"/>
      <c r="BO24" s="71"/>
      <c r="BP24" s="71"/>
      <c r="BQ24" s="71"/>
      <c r="BR24" s="71"/>
      <c r="BS24" s="71"/>
      <c r="BT24" s="71"/>
      <c r="BU24" s="71"/>
      <c r="BV24" s="71"/>
      <c r="BW24" s="71"/>
      <c r="BX24" s="71"/>
      <c r="BY24" s="71"/>
      <c r="BZ24" s="71"/>
      <c r="CA24" s="71"/>
      <c r="CB24" s="71"/>
      <c r="CC24" s="71"/>
      <c r="CD24" s="71"/>
    </row>
    <row r="25" spans="1:82">
      <c r="A25" s="6" t="str">
        <f>'Plano de Contas'!A31</f>
        <v xml:space="preserve">4.1.1 Simples Nacional </v>
      </c>
      <c r="B25" s="54">
        <f>SUMIFS('Ctas Pagar'!$G:$G,'Ctas Pagar'!$C:$C,'DRE Gerencial'!$A25,'Ctas Pagar'!$I:$I,'DRE Gerencial'!$A$7,'Ctas Pagar'!$H:$H,1,'Ctas Pagar'!D:D,IF($A$6=Parametros!$A$8,"&lt;&gt;""",'DRE Gerencial'!$A$6))</f>
        <v>0</v>
      </c>
      <c r="C25" s="50" t="str">
        <f>IFERROR(B25/B$8,"")</f>
        <v/>
      </c>
      <c r="D25" s="168">
        <f>SUMIFS('Ctas Pagar'!$G:$G,'Ctas Pagar'!$C:$C,'DRE Gerencial'!$A25,'Ctas Pagar'!$I:$I,'DRE Gerencial'!$A$7,'Ctas Pagar'!$H:$H,2,'Ctas Pagar'!F:F,IF($A$6=Parametros!$A$8,"&lt;&gt;""",'DRE Gerencial'!$A$6))</f>
        <v>1000</v>
      </c>
      <c r="E25" s="50">
        <f>IFERROR(D25/D$8,"")</f>
        <v>9.9950024987506241E-7</v>
      </c>
      <c r="F25" s="45" t="str">
        <f t="shared" ref="F25:F49" si="53">IF(OR(D25=0,B25=0),"",((D25-B25)/B25))</f>
        <v/>
      </c>
      <c r="G25" s="168">
        <f>SUMIFS('Ctas Pagar'!$G:$G,'Ctas Pagar'!$C:$C,'DRE Gerencial'!$A25,'Ctas Pagar'!$I:$I,'DRE Gerencial'!$A$7,'Ctas Pagar'!$H:$H,3,'Ctas Pagar'!I:I,IF($A$6=Parametros!$A$8,"&lt;&gt;""",'DRE Gerencial'!$A$6))</f>
        <v>0</v>
      </c>
      <c r="H25" s="50" t="str">
        <f>IFERROR(G25/G$8,"")</f>
        <v/>
      </c>
      <c r="I25" s="45" t="str">
        <f>IF(OR(G25=0,D25=0),"",((G25-D25)/D25))</f>
        <v/>
      </c>
      <c r="J25" s="168">
        <f>SUMIFS('Ctas Pagar'!$G:$G,'Ctas Pagar'!$C:$C,'DRE Gerencial'!$A25,'Ctas Pagar'!$I:$I,'DRE Gerencial'!$A$7,'Ctas Pagar'!$H:$H,4,'Ctas Pagar'!L:L,IF($A$6=Parametros!$A$8,"&lt;&gt;""",'DRE Gerencial'!$A$6))</f>
        <v>0</v>
      </c>
      <c r="K25" s="50" t="str">
        <f>IFERROR(J25/J$8,"")</f>
        <v/>
      </c>
      <c r="L25" s="45" t="str">
        <f>IF(OR(J25=0,G25=0),"",((J25-G25)/G25))</f>
        <v/>
      </c>
      <c r="M25" s="168">
        <f>SUMIFS('Ctas Pagar'!$G:$G,'Ctas Pagar'!$C:$C,'DRE Gerencial'!$A25,'Ctas Pagar'!$I:$I,'DRE Gerencial'!$A$7,'Ctas Pagar'!$H:$H,5,'Ctas Pagar'!O:O,IF($A$6=Parametros!$A$8,"&lt;&gt;""",'DRE Gerencial'!$A$6))</f>
        <v>0</v>
      </c>
      <c r="N25" s="50" t="str">
        <f>IFERROR(M25/M$8,"")</f>
        <v/>
      </c>
      <c r="O25" s="45" t="str">
        <f>IF(OR(M25=0,J25=0),"",((M25-J25)/J25))</f>
        <v/>
      </c>
      <c r="P25" s="168">
        <f>SUMIFS('Ctas Pagar'!$G:$G,'Ctas Pagar'!$C:$C,'DRE Gerencial'!$A25,'Ctas Pagar'!$I:$I,'DRE Gerencial'!$A$7,'Ctas Pagar'!$H:$H,6,'Ctas Pagar'!R:R,IF($A$6=Parametros!$A$8,"&lt;&gt;""",'DRE Gerencial'!$A$6))</f>
        <v>0</v>
      </c>
      <c r="Q25" s="50" t="str">
        <f>IFERROR(P25/P$8,"")</f>
        <v/>
      </c>
      <c r="R25" s="45" t="str">
        <f>IF(OR(P25=0,M25=0),"",((P25-M25)/M25))</f>
        <v/>
      </c>
      <c r="S25" s="168">
        <f>SUMIFS('Ctas Pagar'!$G:$G,'Ctas Pagar'!$C:$C,'DRE Gerencial'!$A25,'Ctas Pagar'!$I:$I,'DRE Gerencial'!$A$7,'Ctas Pagar'!$H:$H,7,'Ctas Pagar'!U:U,IF($A$6=Parametros!$A$8,"&lt;&gt;""",'DRE Gerencial'!$A$6))</f>
        <v>0</v>
      </c>
      <c r="T25" s="50" t="str">
        <f>IFERROR(S25/S$8,"")</f>
        <v/>
      </c>
      <c r="U25" s="45" t="str">
        <f>IF(OR(S25=0,P25=0),"",((S25-P25)/P25))</f>
        <v/>
      </c>
      <c r="V25" s="168">
        <f>SUMIFS('Ctas Pagar'!$G:$G,'Ctas Pagar'!$C:$C,'DRE Gerencial'!$A25,'Ctas Pagar'!$I:$I,'DRE Gerencial'!$A$7,'Ctas Pagar'!$H:$H,8,'Ctas Pagar'!X:X,IF($A$6=Parametros!$A$8,"&lt;&gt;""",'DRE Gerencial'!$A$6))</f>
        <v>0</v>
      </c>
      <c r="W25" s="50" t="str">
        <f>IFERROR(V25/V$8,"")</f>
        <v/>
      </c>
      <c r="X25" s="45" t="str">
        <f>IF(OR(V25=0,S25=0),"",((V25-S25)/S25))</f>
        <v/>
      </c>
      <c r="Y25" s="168">
        <f>SUMIFS('Ctas Pagar'!$G:$G,'Ctas Pagar'!$C:$C,'DRE Gerencial'!$A25,'Ctas Pagar'!$I:$I,'DRE Gerencial'!$A$7,'Ctas Pagar'!$H:$H,9,'Ctas Pagar'!AA:AA,IF($A$6=Parametros!$A$8,"&lt;&gt;""",'DRE Gerencial'!$A$6))</f>
        <v>0</v>
      </c>
      <c r="Z25" s="50" t="str">
        <f>IFERROR(Y25/Y$8,"")</f>
        <v/>
      </c>
      <c r="AA25" s="45" t="str">
        <f>IF(OR(Y25=0,V25=0),"",((Y25-V25)/V25))</f>
        <v/>
      </c>
      <c r="AB25" s="168">
        <f>SUMIFS('Ctas Pagar'!$G:$G,'Ctas Pagar'!$C:$C,'DRE Gerencial'!$A25,'Ctas Pagar'!$I:$I,'DRE Gerencial'!$A$7,'Ctas Pagar'!$H:$H,10,'Ctas Pagar'!AD:AD,IF($A$6=Parametros!$A$8,"&lt;&gt;""",'DRE Gerencial'!$A$6))</f>
        <v>0</v>
      </c>
      <c r="AC25" s="50" t="str">
        <f>IFERROR(AB25/AB$8,"")</f>
        <v/>
      </c>
      <c r="AD25" s="45" t="str">
        <f>IF(OR(AB25=0,Y25=0),"",((AB25-Y25)/Y25))</f>
        <v/>
      </c>
      <c r="AE25" s="168">
        <f>SUMIFS('Ctas Pagar'!$G:$G,'Ctas Pagar'!$C:$C,'DRE Gerencial'!$A25,'Ctas Pagar'!$I:$I,'DRE Gerencial'!$A$7,'Ctas Pagar'!$H:$H,11,'Ctas Pagar'!AG:AG,IF($A$6=Parametros!$A$8,"&lt;&gt;""",'DRE Gerencial'!$A$6))</f>
        <v>0</v>
      </c>
      <c r="AF25" s="50" t="str">
        <f>IFERROR(AE25/AE$8,"")</f>
        <v/>
      </c>
      <c r="AG25" s="45" t="str">
        <f>IF(OR(AE25=0,AB25=0),"",((AE25-AB25)/AB25))</f>
        <v/>
      </c>
      <c r="AH25" s="166">
        <f>SUMIFS('Ctas Pagar'!$G:$G,'Ctas Pagar'!$C:$C,'DRE Gerencial'!$A25,'Ctas Pagar'!$I:$I,'DRE Gerencial'!$A$7,'Ctas Pagar'!$H:$H,12,'Ctas Pagar'!AJ:AJ,IF($A$6=Parametros!$A$8,"&lt;&gt;""",'DRE Gerencial'!$A$6))</f>
        <v>0</v>
      </c>
      <c r="AI25" s="50" t="str">
        <f>IFERROR(AH25/AH$8,"")</f>
        <v/>
      </c>
      <c r="AJ25" s="45" t="str">
        <f>IF(OR(AH25=0,AE25=0),"",((AH25-AE25)/AE25))</f>
        <v/>
      </c>
      <c r="AK25" s="177">
        <f t="shared" ref="AK25:AK49" si="54">(AH25+AE25+AB25+Y25+V25+S25+P25+M25+J25+G25+D25+B25)</f>
        <v>1000</v>
      </c>
      <c r="AL25" s="45">
        <f>IFERROR(AK25/AK$8,"")</f>
        <v>9.9950024987506241E-7</v>
      </c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  <c r="BG25" s="71"/>
      <c r="BH25" s="71"/>
      <c r="BI25" s="71"/>
      <c r="BJ25" s="71"/>
      <c r="BK25" s="71"/>
      <c r="BL25" s="71"/>
      <c r="BM25" s="71"/>
      <c r="BN25" s="71"/>
      <c r="BO25" s="71"/>
      <c r="BP25" s="71"/>
      <c r="BQ25" s="71"/>
      <c r="BR25" s="71"/>
      <c r="BS25" s="71"/>
      <c r="BT25" s="71"/>
      <c r="BU25" s="71"/>
      <c r="BV25" s="71"/>
      <c r="BW25" s="71"/>
      <c r="BX25" s="71"/>
      <c r="BY25" s="71"/>
      <c r="BZ25" s="71"/>
      <c r="CA25" s="71"/>
      <c r="CB25" s="71"/>
      <c r="CC25" s="71"/>
      <c r="CD25" s="71"/>
    </row>
    <row r="26" spans="1:82">
      <c r="A26" s="6" t="str">
        <f>'Plano de Contas'!A32</f>
        <v>4.1.2  Tarifas Boletos Bancários</v>
      </c>
      <c r="B26" s="54">
        <f>SUMIFS('Ctas Pagar'!$G:$G,'Ctas Pagar'!$C:$C,'DRE Gerencial'!$A26,'Ctas Pagar'!$I:$I,'DRE Gerencial'!$A$7,'Ctas Pagar'!$H:$H,1,'Ctas Pagar'!D:D,IF($A$6=Parametros!$A$8,"&lt;&gt;""",'DRE Gerencial'!$A$6))</f>
        <v>0</v>
      </c>
      <c r="C26" s="50" t="str">
        <f t="shared" ref="C26:C31" si="55">IFERROR(B26/B$8,"")</f>
        <v/>
      </c>
      <c r="D26" s="168">
        <f>SUMIFS('Ctas Pagar'!$G:$G,'Ctas Pagar'!$C:$C,'DRE Gerencial'!$A26,'Ctas Pagar'!$I:$I,'DRE Gerencial'!$A$7,'Ctas Pagar'!$H:$H,2,'Ctas Pagar'!F:F,IF($A$6=Parametros!$A$8,"&lt;&gt;""",'DRE Gerencial'!$A$6))</f>
        <v>2000</v>
      </c>
      <c r="E26" s="50">
        <f t="shared" ref="E26:E31" si="56">IFERROR(D26/D$8,"")</f>
        <v>1.9990004997501248E-6</v>
      </c>
      <c r="F26" s="45" t="str">
        <f t="shared" si="53"/>
        <v/>
      </c>
      <c r="G26" s="168">
        <f>SUMIFS('Ctas Pagar'!$G:$G,'Ctas Pagar'!$C:$C,'DRE Gerencial'!$A26,'Ctas Pagar'!$I:$I,'DRE Gerencial'!$A$7,'Ctas Pagar'!$H:$H,3,'Ctas Pagar'!I:I,IF($A$6=Parametros!$A$8,"&lt;&gt;""",'DRE Gerencial'!$A$6))</f>
        <v>0</v>
      </c>
      <c r="H26" s="50" t="str">
        <f t="shared" ref="H26:H31" si="57">IFERROR(G26/G$8,"")</f>
        <v/>
      </c>
      <c r="I26" s="45" t="str">
        <f t="shared" ref="I26:I31" si="58">IF(OR(G26=0,D26=0),"",((G26-D26)/D26))</f>
        <v/>
      </c>
      <c r="J26" s="168">
        <f>SUMIFS('Ctas Pagar'!$G:$G,'Ctas Pagar'!$C:$C,'DRE Gerencial'!$A26,'Ctas Pagar'!$I:$I,'DRE Gerencial'!$A$7,'Ctas Pagar'!$H:$H,4,'Ctas Pagar'!L:L,IF($A$6=Parametros!$A$8,"&lt;&gt;""",'DRE Gerencial'!$A$6))</f>
        <v>0</v>
      </c>
      <c r="K26" s="50" t="str">
        <f t="shared" ref="K26:K31" si="59">IFERROR(J26/J$8,"")</f>
        <v/>
      </c>
      <c r="L26" s="45" t="str">
        <f t="shared" ref="L26:L31" si="60">IF(OR(J26=0,G26=0),"",((J26-G26)/G26))</f>
        <v/>
      </c>
      <c r="M26" s="168">
        <f>SUMIFS('Ctas Pagar'!$G:$G,'Ctas Pagar'!$C:$C,'DRE Gerencial'!$A26,'Ctas Pagar'!$I:$I,'DRE Gerencial'!$A$7,'Ctas Pagar'!$H:$H,5,'Ctas Pagar'!O:O,IF($A$6=Parametros!$A$8,"&lt;&gt;""",'DRE Gerencial'!$A$6))</f>
        <v>0</v>
      </c>
      <c r="N26" s="50" t="str">
        <f t="shared" ref="N26:N31" si="61">IFERROR(M26/M$8,"")</f>
        <v/>
      </c>
      <c r="O26" s="45" t="str">
        <f t="shared" ref="O26:O31" si="62">IF(OR(M26=0,J26=0),"",((M26-J26)/J26))</f>
        <v/>
      </c>
      <c r="P26" s="168">
        <f>SUMIFS('Ctas Pagar'!$G:$G,'Ctas Pagar'!$C:$C,'DRE Gerencial'!$A26,'Ctas Pagar'!$I:$I,'DRE Gerencial'!$A$7,'Ctas Pagar'!$H:$H,6,'Ctas Pagar'!R:R,IF($A$6=Parametros!$A$8,"&lt;&gt;""",'DRE Gerencial'!$A$6))</f>
        <v>0</v>
      </c>
      <c r="Q26" s="50" t="str">
        <f t="shared" ref="Q26:Q31" si="63">IFERROR(P26/P$8,"")</f>
        <v/>
      </c>
      <c r="R26" s="45" t="str">
        <f t="shared" ref="R26:R31" si="64">IF(OR(P26=0,M26=0),"",((P26-M26)/M26))</f>
        <v/>
      </c>
      <c r="S26" s="168">
        <f>SUMIFS('Ctas Pagar'!$G:$G,'Ctas Pagar'!$C:$C,'DRE Gerencial'!$A26,'Ctas Pagar'!$I:$I,'DRE Gerencial'!$A$7,'Ctas Pagar'!$H:$H,7,'Ctas Pagar'!U:U,IF($A$6=Parametros!$A$8,"&lt;&gt;""",'DRE Gerencial'!$A$6))</f>
        <v>0</v>
      </c>
      <c r="T26" s="50" t="str">
        <f t="shared" ref="T26:T31" si="65">IFERROR(S26/S$8,"")</f>
        <v/>
      </c>
      <c r="U26" s="45" t="str">
        <f t="shared" ref="U26:U31" si="66">IF(OR(S26=0,P26=0),"",((S26-P26)/P26))</f>
        <v/>
      </c>
      <c r="V26" s="168">
        <f>SUMIFS('Ctas Pagar'!$G:$G,'Ctas Pagar'!$C:$C,'DRE Gerencial'!$A26,'Ctas Pagar'!$I:$I,'DRE Gerencial'!$A$7,'Ctas Pagar'!$H:$H,8,'Ctas Pagar'!X:X,IF($A$6=Parametros!$A$8,"&lt;&gt;""",'DRE Gerencial'!$A$6))</f>
        <v>0</v>
      </c>
      <c r="W26" s="50" t="str">
        <f t="shared" ref="W26:W31" si="67">IFERROR(V26/V$8,"")</f>
        <v/>
      </c>
      <c r="X26" s="45" t="str">
        <f t="shared" ref="X26:X31" si="68">IF(OR(V26=0,S26=0),"",((V26-S26)/S26))</f>
        <v/>
      </c>
      <c r="Y26" s="168">
        <f>SUMIFS('Ctas Pagar'!$G:$G,'Ctas Pagar'!$C:$C,'DRE Gerencial'!$A26,'Ctas Pagar'!$I:$I,'DRE Gerencial'!$A$7,'Ctas Pagar'!$H:$H,9,'Ctas Pagar'!AA:AA,IF($A$6=Parametros!$A$8,"&lt;&gt;""",'DRE Gerencial'!$A$6))</f>
        <v>0</v>
      </c>
      <c r="Z26" s="50" t="str">
        <f t="shared" ref="Z26:Z31" si="69">IFERROR(Y26/Y$8,"")</f>
        <v/>
      </c>
      <c r="AA26" s="45" t="str">
        <f t="shared" ref="AA26:AA31" si="70">IF(OR(Y26=0,V26=0),"",((Y26-V26)/V26))</f>
        <v/>
      </c>
      <c r="AB26" s="168">
        <f>SUMIFS('Ctas Pagar'!$G:$G,'Ctas Pagar'!$C:$C,'DRE Gerencial'!$A26,'Ctas Pagar'!$I:$I,'DRE Gerencial'!$A$7,'Ctas Pagar'!$H:$H,10,'Ctas Pagar'!AD:AD,IF($A$6=Parametros!$A$8,"&lt;&gt;""",'DRE Gerencial'!$A$6))</f>
        <v>0</v>
      </c>
      <c r="AC26" s="50" t="str">
        <f t="shared" ref="AC26:AC31" si="71">IFERROR(AB26/AB$8,"")</f>
        <v/>
      </c>
      <c r="AD26" s="45" t="str">
        <f t="shared" ref="AD26:AD31" si="72">IF(OR(AB26=0,Y26=0),"",((AB26-Y26)/Y26))</f>
        <v/>
      </c>
      <c r="AE26" s="168">
        <f>SUMIFS('Ctas Pagar'!$G:$G,'Ctas Pagar'!$C:$C,'DRE Gerencial'!$A26,'Ctas Pagar'!$I:$I,'DRE Gerencial'!$A$7,'Ctas Pagar'!$H:$H,11,'Ctas Pagar'!AG:AG,IF($A$6=Parametros!$A$8,"&lt;&gt;""",'DRE Gerencial'!$A$6))</f>
        <v>0</v>
      </c>
      <c r="AF26" s="50" t="str">
        <f t="shared" ref="AF26:AF31" si="73">IFERROR(AE26/AE$8,"")</f>
        <v/>
      </c>
      <c r="AG26" s="45" t="str">
        <f t="shared" ref="AG26:AG31" si="74">IF(OR(AE26=0,AB26=0),"",((AE26-AB26)/AB26))</f>
        <v/>
      </c>
      <c r="AH26" s="166">
        <f>SUMIFS('Ctas Pagar'!$G:$G,'Ctas Pagar'!$C:$C,'DRE Gerencial'!$A26,'Ctas Pagar'!$I:$I,'DRE Gerencial'!$A$7,'Ctas Pagar'!$H:$H,12,'Ctas Pagar'!AJ:AJ,IF($A$6=Parametros!$A$8,"&lt;&gt;""",'DRE Gerencial'!$A$6))</f>
        <v>0</v>
      </c>
      <c r="AI26" s="50" t="str">
        <f t="shared" ref="AI26:AI31" si="75">IFERROR(AH26/AH$8,"")</f>
        <v/>
      </c>
      <c r="AJ26" s="45" t="str">
        <f t="shared" ref="AJ26:AJ31" si="76">IF(OR(AH26=0,AE26=0),"",((AH26-AE26)/AE26))</f>
        <v/>
      </c>
      <c r="AK26" s="177">
        <f t="shared" si="54"/>
        <v>2000</v>
      </c>
      <c r="AL26" s="45">
        <f t="shared" ref="AL26:AL31" si="77">IFERROR(AK26/AK$8,"")</f>
        <v>1.9990004997501248E-6</v>
      </c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  <c r="BG26" s="71"/>
      <c r="BH26" s="71"/>
      <c r="BI26" s="71"/>
      <c r="BJ26" s="71"/>
      <c r="BK26" s="71"/>
      <c r="BL26" s="71"/>
      <c r="BM26" s="71"/>
      <c r="BN26" s="71"/>
      <c r="BO26" s="71"/>
      <c r="BP26" s="71"/>
      <c r="BQ26" s="71"/>
      <c r="BR26" s="71"/>
      <c r="BS26" s="71"/>
      <c r="BT26" s="71"/>
      <c r="BU26" s="71"/>
      <c r="BV26" s="71"/>
      <c r="BW26" s="71"/>
      <c r="BX26" s="71"/>
      <c r="BY26" s="71"/>
      <c r="BZ26" s="71"/>
      <c r="CA26" s="71"/>
      <c r="CB26" s="71"/>
      <c r="CC26" s="71"/>
      <c r="CD26" s="71"/>
    </row>
    <row r="27" spans="1:82">
      <c r="A27" s="6" t="str">
        <f>'Plano de Contas'!A33</f>
        <v>4.1.3 Taxas Cartão</v>
      </c>
      <c r="B27" s="54">
        <f>SUMIFS('Ctas Pagar'!$G:$G,'Ctas Pagar'!$C:$C,'DRE Gerencial'!$A27,'Ctas Pagar'!$I:$I,'DRE Gerencial'!$A$7,'Ctas Pagar'!$H:$H,1,'Ctas Pagar'!D:D,IF($A$6=Parametros!$A$8,"&lt;&gt;""",'DRE Gerencial'!$A$6))</f>
        <v>0</v>
      </c>
      <c r="C27" s="50" t="str">
        <f t="shared" si="55"/>
        <v/>
      </c>
      <c r="D27" s="168">
        <f>SUMIFS('Ctas Pagar'!$G:$G,'Ctas Pagar'!$C:$C,'DRE Gerencial'!$A27,'Ctas Pagar'!$I:$I,'DRE Gerencial'!$A$7,'Ctas Pagar'!$H:$H,2,'Ctas Pagar'!F:F,IF($A$6=Parametros!$A$8,"&lt;&gt;""",'DRE Gerencial'!$A$6))</f>
        <v>1000</v>
      </c>
      <c r="E27" s="50">
        <f t="shared" si="56"/>
        <v>9.9950024987506241E-7</v>
      </c>
      <c r="F27" s="45" t="str">
        <f t="shared" si="53"/>
        <v/>
      </c>
      <c r="G27" s="168">
        <f>SUMIFS('Ctas Pagar'!$G:$G,'Ctas Pagar'!$C:$C,'DRE Gerencial'!$A27,'Ctas Pagar'!$I:$I,'DRE Gerencial'!$A$7,'Ctas Pagar'!$H:$H,3,'Ctas Pagar'!I:I,IF($A$6=Parametros!$A$8,"&lt;&gt;""",'DRE Gerencial'!$A$6))</f>
        <v>0</v>
      </c>
      <c r="H27" s="50" t="str">
        <f t="shared" si="57"/>
        <v/>
      </c>
      <c r="I27" s="45" t="str">
        <f t="shared" si="58"/>
        <v/>
      </c>
      <c r="J27" s="168">
        <f>SUMIFS('Ctas Pagar'!$G:$G,'Ctas Pagar'!$C:$C,'DRE Gerencial'!$A27,'Ctas Pagar'!$I:$I,'DRE Gerencial'!$A$7,'Ctas Pagar'!$H:$H,4,'Ctas Pagar'!L:L,IF($A$6=Parametros!$A$8,"&lt;&gt;""",'DRE Gerencial'!$A$6))</f>
        <v>0</v>
      </c>
      <c r="K27" s="50" t="str">
        <f t="shared" si="59"/>
        <v/>
      </c>
      <c r="L27" s="45" t="str">
        <f t="shared" si="60"/>
        <v/>
      </c>
      <c r="M27" s="168">
        <f>SUMIFS('Ctas Pagar'!$G:$G,'Ctas Pagar'!$C:$C,'DRE Gerencial'!$A27,'Ctas Pagar'!$I:$I,'DRE Gerencial'!$A$7,'Ctas Pagar'!$H:$H,5,'Ctas Pagar'!O:O,IF($A$6=Parametros!$A$8,"&lt;&gt;""",'DRE Gerencial'!$A$6))</f>
        <v>0</v>
      </c>
      <c r="N27" s="50" t="str">
        <f t="shared" si="61"/>
        <v/>
      </c>
      <c r="O27" s="45" t="str">
        <f t="shared" si="62"/>
        <v/>
      </c>
      <c r="P27" s="168">
        <f>SUMIFS('Ctas Pagar'!$G:$G,'Ctas Pagar'!$C:$C,'DRE Gerencial'!$A27,'Ctas Pagar'!$I:$I,'DRE Gerencial'!$A$7,'Ctas Pagar'!$H:$H,6,'Ctas Pagar'!R:R,IF($A$6=Parametros!$A$8,"&lt;&gt;""",'DRE Gerencial'!$A$6))</f>
        <v>0</v>
      </c>
      <c r="Q27" s="50" t="str">
        <f t="shared" si="63"/>
        <v/>
      </c>
      <c r="R27" s="45" t="str">
        <f t="shared" si="64"/>
        <v/>
      </c>
      <c r="S27" s="168">
        <f>SUMIFS('Ctas Pagar'!$G:$G,'Ctas Pagar'!$C:$C,'DRE Gerencial'!$A27,'Ctas Pagar'!$I:$I,'DRE Gerencial'!$A$7,'Ctas Pagar'!$H:$H,7,'Ctas Pagar'!U:U,IF($A$6=Parametros!$A$8,"&lt;&gt;""",'DRE Gerencial'!$A$6))</f>
        <v>0</v>
      </c>
      <c r="T27" s="50" t="str">
        <f t="shared" si="65"/>
        <v/>
      </c>
      <c r="U27" s="45" t="str">
        <f t="shared" si="66"/>
        <v/>
      </c>
      <c r="V27" s="168">
        <f>SUMIFS('Ctas Pagar'!$G:$G,'Ctas Pagar'!$C:$C,'DRE Gerencial'!$A27,'Ctas Pagar'!$I:$I,'DRE Gerencial'!$A$7,'Ctas Pagar'!$H:$H,8,'Ctas Pagar'!X:X,IF($A$6=Parametros!$A$8,"&lt;&gt;""",'DRE Gerencial'!$A$6))</f>
        <v>0</v>
      </c>
      <c r="W27" s="50" t="str">
        <f t="shared" si="67"/>
        <v/>
      </c>
      <c r="X27" s="45" t="str">
        <f t="shared" si="68"/>
        <v/>
      </c>
      <c r="Y27" s="168">
        <f>SUMIFS('Ctas Pagar'!$G:$G,'Ctas Pagar'!$C:$C,'DRE Gerencial'!$A27,'Ctas Pagar'!$I:$I,'DRE Gerencial'!$A$7,'Ctas Pagar'!$H:$H,9,'Ctas Pagar'!AA:AA,IF($A$6=Parametros!$A$8,"&lt;&gt;""",'DRE Gerencial'!$A$6))</f>
        <v>0</v>
      </c>
      <c r="Z27" s="50" t="str">
        <f t="shared" si="69"/>
        <v/>
      </c>
      <c r="AA27" s="45" t="str">
        <f t="shared" si="70"/>
        <v/>
      </c>
      <c r="AB27" s="168">
        <f>SUMIFS('Ctas Pagar'!$G:$G,'Ctas Pagar'!$C:$C,'DRE Gerencial'!$A27,'Ctas Pagar'!$I:$I,'DRE Gerencial'!$A$7,'Ctas Pagar'!$H:$H,10,'Ctas Pagar'!AD:AD,IF($A$6=Parametros!$A$8,"&lt;&gt;""",'DRE Gerencial'!$A$6))</f>
        <v>0</v>
      </c>
      <c r="AC27" s="50" t="str">
        <f t="shared" si="71"/>
        <v/>
      </c>
      <c r="AD27" s="45" t="str">
        <f t="shared" si="72"/>
        <v/>
      </c>
      <c r="AE27" s="168">
        <f>SUMIFS('Ctas Pagar'!$G:$G,'Ctas Pagar'!$C:$C,'DRE Gerencial'!$A27,'Ctas Pagar'!$I:$I,'DRE Gerencial'!$A$7,'Ctas Pagar'!$H:$H,11,'Ctas Pagar'!AG:AG,IF($A$6=Parametros!$A$8,"&lt;&gt;""",'DRE Gerencial'!$A$6))</f>
        <v>0</v>
      </c>
      <c r="AF27" s="50" t="str">
        <f t="shared" si="73"/>
        <v/>
      </c>
      <c r="AG27" s="45" t="str">
        <f t="shared" si="74"/>
        <v/>
      </c>
      <c r="AH27" s="166">
        <f>SUMIFS('Ctas Pagar'!$G:$G,'Ctas Pagar'!$C:$C,'DRE Gerencial'!$A27,'Ctas Pagar'!$I:$I,'DRE Gerencial'!$A$7,'Ctas Pagar'!$H:$H,12,'Ctas Pagar'!AJ:AJ,IF($A$6=Parametros!$A$8,"&lt;&gt;""",'DRE Gerencial'!$A$6))</f>
        <v>0</v>
      </c>
      <c r="AI27" s="50" t="str">
        <f t="shared" si="75"/>
        <v/>
      </c>
      <c r="AJ27" s="45" t="str">
        <f t="shared" si="76"/>
        <v/>
      </c>
      <c r="AK27" s="177">
        <f t="shared" si="54"/>
        <v>1000</v>
      </c>
      <c r="AL27" s="45">
        <f t="shared" si="77"/>
        <v>9.9950024987506241E-7</v>
      </c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  <c r="BH27" s="71"/>
      <c r="BI27" s="71"/>
      <c r="BJ27" s="71"/>
      <c r="BK27" s="71"/>
      <c r="BL27" s="71"/>
      <c r="BM27" s="71"/>
      <c r="BN27" s="71"/>
      <c r="BO27" s="71"/>
      <c r="BP27" s="71"/>
      <c r="BQ27" s="71"/>
      <c r="BR27" s="71"/>
      <c r="BS27" s="71"/>
      <c r="BT27" s="71"/>
      <c r="BU27" s="71"/>
      <c r="BV27" s="71"/>
      <c r="BW27" s="71"/>
      <c r="BX27" s="71"/>
      <c r="BY27" s="71"/>
      <c r="BZ27" s="71"/>
      <c r="CA27" s="71"/>
      <c r="CB27" s="71"/>
      <c r="CC27" s="71"/>
      <c r="CD27" s="71"/>
    </row>
    <row r="28" spans="1:82">
      <c r="A28" s="6" t="str">
        <f>'Plano de Contas'!A34</f>
        <v>4.1.4 Outros Impostos</v>
      </c>
      <c r="B28" s="54">
        <f>SUMIFS('Ctas Pagar'!$G:$G,'Ctas Pagar'!$C:$C,'DRE Gerencial'!$A28,'Ctas Pagar'!$I:$I,'DRE Gerencial'!$A$7,'Ctas Pagar'!$H:$H,1,'Ctas Pagar'!D:D,IF($A$6=Parametros!$A$8,"&lt;&gt;""",'DRE Gerencial'!$A$6))</f>
        <v>0</v>
      </c>
      <c r="C28" s="50" t="str">
        <f t="shared" si="55"/>
        <v/>
      </c>
      <c r="D28" s="168">
        <f>SUMIFS('Ctas Pagar'!$G:$G,'Ctas Pagar'!$C:$C,'DRE Gerencial'!$A28,'Ctas Pagar'!$I:$I,'DRE Gerencial'!$A$7,'Ctas Pagar'!$H:$H,2,'Ctas Pagar'!F:F,IF($A$6=Parametros!$A$8,"&lt;&gt;""",'DRE Gerencial'!$A$6))</f>
        <v>1000</v>
      </c>
      <c r="E28" s="50">
        <f t="shared" si="56"/>
        <v>9.9950024987506241E-7</v>
      </c>
      <c r="F28" s="45" t="str">
        <f t="shared" si="53"/>
        <v/>
      </c>
      <c r="G28" s="168">
        <f>SUMIFS('Ctas Pagar'!$G:$G,'Ctas Pagar'!$C:$C,'DRE Gerencial'!$A28,'Ctas Pagar'!$I:$I,'DRE Gerencial'!$A$7,'Ctas Pagar'!$H:$H,3,'Ctas Pagar'!I:I,IF($A$6=Parametros!$A$8,"&lt;&gt;""",'DRE Gerencial'!$A$6))</f>
        <v>0</v>
      </c>
      <c r="H28" s="50" t="str">
        <f t="shared" si="57"/>
        <v/>
      </c>
      <c r="I28" s="45" t="str">
        <f t="shared" si="58"/>
        <v/>
      </c>
      <c r="J28" s="168">
        <f>SUMIFS('Ctas Pagar'!$G:$G,'Ctas Pagar'!$C:$C,'DRE Gerencial'!$A28,'Ctas Pagar'!$I:$I,'DRE Gerencial'!$A$7,'Ctas Pagar'!$H:$H,4,'Ctas Pagar'!L:L,IF($A$6=Parametros!$A$8,"&lt;&gt;""",'DRE Gerencial'!$A$6))</f>
        <v>0</v>
      </c>
      <c r="K28" s="50" t="str">
        <f t="shared" si="59"/>
        <v/>
      </c>
      <c r="L28" s="45" t="str">
        <f t="shared" si="60"/>
        <v/>
      </c>
      <c r="M28" s="168">
        <f>SUMIFS('Ctas Pagar'!$G:$G,'Ctas Pagar'!$C:$C,'DRE Gerencial'!$A28,'Ctas Pagar'!$I:$I,'DRE Gerencial'!$A$7,'Ctas Pagar'!$H:$H,5,'Ctas Pagar'!O:O,IF($A$6=Parametros!$A$8,"&lt;&gt;""",'DRE Gerencial'!$A$6))</f>
        <v>0</v>
      </c>
      <c r="N28" s="50" t="str">
        <f t="shared" si="61"/>
        <v/>
      </c>
      <c r="O28" s="45" t="str">
        <f t="shared" si="62"/>
        <v/>
      </c>
      <c r="P28" s="168">
        <f>SUMIFS('Ctas Pagar'!$G:$G,'Ctas Pagar'!$C:$C,'DRE Gerencial'!$A28,'Ctas Pagar'!$I:$I,'DRE Gerencial'!$A$7,'Ctas Pagar'!$H:$H,6,'Ctas Pagar'!R:R,IF($A$6=Parametros!$A$8,"&lt;&gt;""",'DRE Gerencial'!$A$6))</f>
        <v>0</v>
      </c>
      <c r="Q28" s="50" t="str">
        <f t="shared" si="63"/>
        <v/>
      </c>
      <c r="R28" s="45" t="str">
        <f t="shared" si="64"/>
        <v/>
      </c>
      <c r="S28" s="168">
        <f>SUMIFS('Ctas Pagar'!$G:$G,'Ctas Pagar'!$C:$C,'DRE Gerencial'!$A28,'Ctas Pagar'!$I:$I,'DRE Gerencial'!$A$7,'Ctas Pagar'!$H:$H,7,'Ctas Pagar'!U:U,IF($A$6=Parametros!$A$8,"&lt;&gt;""",'DRE Gerencial'!$A$6))</f>
        <v>0</v>
      </c>
      <c r="T28" s="50" t="str">
        <f t="shared" si="65"/>
        <v/>
      </c>
      <c r="U28" s="45" t="str">
        <f t="shared" si="66"/>
        <v/>
      </c>
      <c r="V28" s="168">
        <f>SUMIFS('Ctas Pagar'!$G:$G,'Ctas Pagar'!$C:$C,'DRE Gerencial'!$A28,'Ctas Pagar'!$I:$I,'DRE Gerencial'!$A$7,'Ctas Pagar'!$H:$H,8,'Ctas Pagar'!X:X,IF($A$6=Parametros!$A$8,"&lt;&gt;""",'DRE Gerencial'!$A$6))</f>
        <v>0</v>
      </c>
      <c r="W28" s="50" t="str">
        <f t="shared" si="67"/>
        <v/>
      </c>
      <c r="X28" s="45" t="str">
        <f t="shared" si="68"/>
        <v/>
      </c>
      <c r="Y28" s="168">
        <f>SUMIFS('Ctas Pagar'!$G:$G,'Ctas Pagar'!$C:$C,'DRE Gerencial'!$A28,'Ctas Pagar'!$I:$I,'DRE Gerencial'!$A$7,'Ctas Pagar'!$H:$H,9,'Ctas Pagar'!AA:AA,IF($A$6=Parametros!$A$8,"&lt;&gt;""",'DRE Gerencial'!$A$6))</f>
        <v>0</v>
      </c>
      <c r="Z28" s="50" t="str">
        <f t="shared" si="69"/>
        <v/>
      </c>
      <c r="AA28" s="45" t="str">
        <f t="shared" si="70"/>
        <v/>
      </c>
      <c r="AB28" s="168">
        <f>SUMIFS('Ctas Pagar'!$G:$G,'Ctas Pagar'!$C:$C,'DRE Gerencial'!$A28,'Ctas Pagar'!$I:$I,'DRE Gerencial'!$A$7,'Ctas Pagar'!$H:$H,10,'Ctas Pagar'!AD:AD,IF($A$6=Parametros!$A$8,"&lt;&gt;""",'DRE Gerencial'!$A$6))</f>
        <v>0</v>
      </c>
      <c r="AC28" s="50" t="str">
        <f t="shared" si="71"/>
        <v/>
      </c>
      <c r="AD28" s="45" t="str">
        <f t="shared" si="72"/>
        <v/>
      </c>
      <c r="AE28" s="168">
        <f>SUMIFS('Ctas Pagar'!$G:$G,'Ctas Pagar'!$C:$C,'DRE Gerencial'!$A28,'Ctas Pagar'!$I:$I,'DRE Gerencial'!$A$7,'Ctas Pagar'!$H:$H,11,'Ctas Pagar'!AG:AG,IF($A$6=Parametros!$A$8,"&lt;&gt;""",'DRE Gerencial'!$A$6))</f>
        <v>0</v>
      </c>
      <c r="AF28" s="50" t="str">
        <f t="shared" si="73"/>
        <v/>
      </c>
      <c r="AG28" s="45" t="str">
        <f t="shared" si="74"/>
        <v/>
      </c>
      <c r="AH28" s="166">
        <f>SUMIFS('Ctas Pagar'!$G:$G,'Ctas Pagar'!$C:$C,'DRE Gerencial'!$A28,'Ctas Pagar'!$I:$I,'DRE Gerencial'!$A$7,'Ctas Pagar'!$H:$H,12,'Ctas Pagar'!AJ:AJ,IF($A$6=Parametros!$A$8,"&lt;&gt;""",'DRE Gerencial'!$A$6))</f>
        <v>0</v>
      </c>
      <c r="AI28" s="50" t="str">
        <f t="shared" si="75"/>
        <v/>
      </c>
      <c r="AJ28" s="45" t="str">
        <f t="shared" si="76"/>
        <v/>
      </c>
      <c r="AK28" s="177">
        <f t="shared" si="54"/>
        <v>1000</v>
      </c>
      <c r="AL28" s="45">
        <f t="shared" si="77"/>
        <v>9.9950024987506241E-7</v>
      </c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  <c r="BG28" s="71"/>
      <c r="BH28" s="71"/>
      <c r="BI28" s="71"/>
      <c r="BJ28" s="71"/>
      <c r="BK28" s="71"/>
      <c r="BL28" s="71"/>
      <c r="BM28" s="71"/>
      <c r="BN28" s="71"/>
      <c r="BO28" s="71"/>
      <c r="BP28" s="71"/>
      <c r="BQ28" s="71"/>
      <c r="BR28" s="71"/>
      <c r="BS28" s="71"/>
      <c r="BT28" s="71"/>
      <c r="BU28" s="71"/>
      <c r="BV28" s="71"/>
      <c r="BW28" s="71"/>
      <c r="BX28" s="71"/>
      <c r="BY28" s="71"/>
      <c r="BZ28" s="71"/>
      <c r="CA28" s="71"/>
      <c r="CB28" s="71"/>
      <c r="CC28" s="71"/>
      <c r="CD28" s="71"/>
    </row>
    <row r="29" spans="1:82">
      <c r="A29" s="6">
        <f>'Plano de Contas'!A35</f>
        <v>0</v>
      </c>
      <c r="B29" s="54">
        <f>SUMIFS('Ctas Pagar'!$G:$G,'Ctas Pagar'!$C:$C,'DRE Gerencial'!$A29,'Ctas Pagar'!$I:$I,'DRE Gerencial'!$A$7,'Ctas Pagar'!$H:$H,1,'Ctas Pagar'!D:D,IF($A$6=Parametros!$A$8,"&lt;&gt;""",'DRE Gerencial'!$A$6))</f>
        <v>0</v>
      </c>
      <c r="C29" s="50" t="str">
        <f t="shared" si="55"/>
        <v/>
      </c>
      <c r="D29" s="168">
        <f>SUMIFS('Ctas Pagar'!$G:$G,'Ctas Pagar'!$C:$C,'DRE Gerencial'!$A29,'Ctas Pagar'!$I:$I,'DRE Gerencial'!$A$7,'Ctas Pagar'!$H:$H,2,'Ctas Pagar'!F:F,IF($A$6=Parametros!$A$8,"&lt;&gt;""",'DRE Gerencial'!$A$6))</f>
        <v>0</v>
      </c>
      <c r="E29" s="50">
        <f t="shared" si="56"/>
        <v>0</v>
      </c>
      <c r="F29" s="45" t="str">
        <f t="shared" si="53"/>
        <v/>
      </c>
      <c r="G29" s="168">
        <f>SUMIFS('Ctas Pagar'!$G:$G,'Ctas Pagar'!$C:$C,'DRE Gerencial'!$A29,'Ctas Pagar'!$I:$I,'DRE Gerencial'!$A$7,'Ctas Pagar'!$H:$H,3,'Ctas Pagar'!I:I,IF($A$6=Parametros!$A$8,"&lt;&gt;""",'DRE Gerencial'!$A$6))</f>
        <v>0</v>
      </c>
      <c r="H29" s="50" t="str">
        <f t="shared" si="57"/>
        <v/>
      </c>
      <c r="I29" s="45" t="str">
        <f t="shared" si="58"/>
        <v/>
      </c>
      <c r="J29" s="168">
        <f>SUMIFS('Ctas Pagar'!$G:$G,'Ctas Pagar'!$C:$C,'DRE Gerencial'!$A29,'Ctas Pagar'!$I:$I,'DRE Gerencial'!$A$7,'Ctas Pagar'!$H:$H,4,'Ctas Pagar'!L:L,IF($A$6=Parametros!$A$8,"&lt;&gt;""",'DRE Gerencial'!$A$6))</f>
        <v>0</v>
      </c>
      <c r="K29" s="50" t="str">
        <f t="shared" si="59"/>
        <v/>
      </c>
      <c r="L29" s="45" t="str">
        <f t="shared" si="60"/>
        <v/>
      </c>
      <c r="M29" s="168">
        <f>SUMIFS('Ctas Pagar'!$G:$G,'Ctas Pagar'!$C:$C,'DRE Gerencial'!$A29,'Ctas Pagar'!$I:$I,'DRE Gerencial'!$A$7,'Ctas Pagar'!$H:$H,5,'Ctas Pagar'!O:O,IF($A$6=Parametros!$A$8,"&lt;&gt;""",'DRE Gerencial'!$A$6))</f>
        <v>0</v>
      </c>
      <c r="N29" s="50" t="str">
        <f t="shared" si="61"/>
        <v/>
      </c>
      <c r="O29" s="45" t="str">
        <f t="shared" si="62"/>
        <v/>
      </c>
      <c r="P29" s="168">
        <f>SUMIFS('Ctas Pagar'!$G:$G,'Ctas Pagar'!$C:$C,'DRE Gerencial'!$A29,'Ctas Pagar'!$I:$I,'DRE Gerencial'!$A$7,'Ctas Pagar'!$H:$H,6,'Ctas Pagar'!R:R,IF($A$6=Parametros!$A$8,"&lt;&gt;""",'DRE Gerencial'!$A$6))</f>
        <v>0</v>
      </c>
      <c r="Q29" s="50" t="str">
        <f t="shared" si="63"/>
        <v/>
      </c>
      <c r="R29" s="45" t="str">
        <f t="shared" si="64"/>
        <v/>
      </c>
      <c r="S29" s="168">
        <f>SUMIFS('Ctas Pagar'!$G:$G,'Ctas Pagar'!$C:$C,'DRE Gerencial'!$A29,'Ctas Pagar'!$I:$I,'DRE Gerencial'!$A$7,'Ctas Pagar'!$H:$H,7,'Ctas Pagar'!U:U,IF($A$6=Parametros!$A$8,"&lt;&gt;""",'DRE Gerencial'!$A$6))</f>
        <v>0</v>
      </c>
      <c r="T29" s="50" t="str">
        <f t="shared" si="65"/>
        <v/>
      </c>
      <c r="U29" s="45" t="str">
        <f t="shared" si="66"/>
        <v/>
      </c>
      <c r="V29" s="168">
        <f>SUMIFS('Ctas Pagar'!$G:$G,'Ctas Pagar'!$C:$C,'DRE Gerencial'!$A29,'Ctas Pagar'!$I:$I,'DRE Gerencial'!$A$7,'Ctas Pagar'!$H:$H,8,'Ctas Pagar'!X:X,IF($A$6=Parametros!$A$8,"&lt;&gt;""",'DRE Gerencial'!$A$6))</f>
        <v>0</v>
      </c>
      <c r="W29" s="50" t="str">
        <f t="shared" si="67"/>
        <v/>
      </c>
      <c r="X29" s="45" t="str">
        <f t="shared" si="68"/>
        <v/>
      </c>
      <c r="Y29" s="168">
        <f>SUMIFS('Ctas Pagar'!$G:$G,'Ctas Pagar'!$C:$C,'DRE Gerencial'!$A29,'Ctas Pagar'!$I:$I,'DRE Gerencial'!$A$7,'Ctas Pagar'!$H:$H,9,'Ctas Pagar'!AA:AA,IF($A$6=Parametros!$A$8,"&lt;&gt;""",'DRE Gerencial'!$A$6))</f>
        <v>0</v>
      </c>
      <c r="Z29" s="50" t="str">
        <f t="shared" si="69"/>
        <v/>
      </c>
      <c r="AA29" s="45" t="str">
        <f t="shared" si="70"/>
        <v/>
      </c>
      <c r="AB29" s="168">
        <f>SUMIFS('Ctas Pagar'!$G:$G,'Ctas Pagar'!$C:$C,'DRE Gerencial'!$A29,'Ctas Pagar'!$I:$I,'DRE Gerencial'!$A$7,'Ctas Pagar'!$H:$H,10,'Ctas Pagar'!AD:AD,IF($A$6=Parametros!$A$8,"&lt;&gt;""",'DRE Gerencial'!$A$6))</f>
        <v>0</v>
      </c>
      <c r="AC29" s="50" t="str">
        <f t="shared" si="71"/>
        <v/>
      </c>
      <c r="AD29" s="45" t="str">
        <f t="shared" si="72"/>
        <v/>
      </c>
      <c r="AE29" s="168">
        <f>SUMIFS('Ctas Pagar'!$G:$G,'Ctas Pagar'!$C:$C,'DRE Gerencial'!$A29,'Ctas Pagar'!$I:$I,'DRE Gerencial'!$A$7,'Ctas Pagar'!$H:$H,11,'Ctas Pagar'!AG:AG,IF($A$6=Parametros!$A$8,"&lt;&gt;""",'DRE Gerencial'!$A$6))</f>
        <v>0</v>
      </c>
      <c r="AF29" s="50" t="str">
        <f t="shared" si="73"/>
        <v/>
      </c>
      <c r="AG29" s="45" t="str">
        <f t="shared" si="74"/>
        <v/>
      </c>
      <c r="AH29" s="166">
        <f>SUMIFS('Ctas Pagar'!$G:$G,'Ctas Pagar'!$C:$C,'DRE Gerencial'!$A29,'Ctas Pagar'!$I:$I,'DRE Gerencial'!$A$7,'Ctas Pagar'!$H:$H,12,'Ctas Pagar'!AJ:AJ,IF($A$6=Parametros!$A$8,"&lt;&gt;""",'DRE Gerencial'!$A$6))</f>
        <v>0</v>
      </c>
      <c r="AI29" s="50" t="str">
        <f t="shared" si="75"/>
        <v/>
      </c>
      <c r="AJ29" s="45" t="str">
        <f t="shared" si="76"/>
        <v/>
      </c>
      <c r="AK29" s="177">
        <f t="shared" si="54"/>
        <v>0</v>
      </c>
      <c r="AL29" s="45">
        <f t="shared" si="77"/>
        <v>0</v>
      </c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  <c r="BH29" s="71"/>
      <c r="BI29" s="71"/>
      <c r="BJ29" s="71"/>
      <c r="BK29" s="71"/>
      <c r="BL29" s="71"/>
      <c r="BM29" s="71"/>
      <c r="BN29" s="71"/>
      <c r="BO29" s="71"/>
      <c r="BP29" s="71"/>
      <c r="BQ29" s="71"/>
      <c r="BR29" s="71"/>
      <c r="BS29" s="71"/>
      <c r="BT29" s="71"/>
      <c r="BU29" s="71"/>
      <c r="BV29" s="71"/>
      <c r="BW29" s="71"/>
      <c r="BX29" s="71"/>
      <c r="BY29" s="71"/>
      <c r="BZ29" s="71"/>
      <c r="CA29" s="71"/>
      <c r="CB29" s="71"/>
      <c r="CC29" s="71"/>
      <c r="CD29" s="71"/>
    </row>
    <row r="30" spans="1:82">
      <c r="A30" s="6">
        <f>'Plano de Contas'!A36</f>
        <v>0</v>
      </c>
      <c r="B30" s="54">
        <f>SUMIFS('Ctas Pagar'!$G:$G,'Ctas Pagar'!$C:$C,'DRE Gerencial'!$A30,'Ctas Pagar'!$I:$I,'DRE Gerencial'!$A$7,'Ctas Pagar'!$H:$H,1,'Ctas Pagar'!D:D,IF($A$6=Parametros!$A$8,"&lt;&gt;""",'DRE Gerencial'!$A$6))</f>
        <v>0</v>
      </c>
      <c r="C30" s="50" t="str">
        <f t="shared" si="55"/>
        <v/>
      </c>
      <c r="D30" s="168">
        <f>SUMIFS('Ctas Pagar'!$G:$G,'Ctas Pagar'!$C:$C,'DRE Gerencial'!$A30,'Ctas Pagar'!$I:$I,'DRE Gerencial'!$A$7,'Ctas Pagar'!$H:$H,2,'Ctas Pagar'!F:F,IF($A$6=Parametros!$A$8,"&lt;&gt;""",'DRE Gerencial'!$A$6))</f>
        <v>0</v>
      </c>
      <c r="E30" s="50">
        <f t="shared" si="56"/>
        <v>0</v>
      </c>
      <c r="F30" s="45" t="str">
        <f t="shared" si="53"/>
        <v/>
      </c>
      <c r="G30" s="168">
        <f>SUMIFS('Ctas Pagar'!$G:$G,'Ctas Pagar'!$C:$C,'DRE Gerencial'!$A30,'Ctas Pagar'!$I:$I,'DRE Gerencial'!$A$7,'Ctas Pagar'!$H:$H,3,'Ctas Pagar'!I:I,IF($A$6=Parametros!$A$8,"&lt;&gt;""",'DRE Gerencial'!$A$6))</f>
        <v>0</v>
      </c>
      <c r="H30" s="50" t="str">
        <f t="shared" si="57"/>
        <v/>
      </c>
      <c r="I30" s="45" t="str">
        <f t="shared" si="58"/>
        <v/>
      </c>
      <c r="J30" s="168">
        <f>SUMIFS('Ctas Pagar'!$G:$G,'Ctas Pagar'!$C:$C,'DRE Gerencial'!$A30,'Ctas Pagar'!$I:$I,'DRE Gerencial'!$A$7,'Ctas Pagar'!$H:$H,4,'Ctas Pagar'!L:L,IF($A$6=Parametros!$A$8,"&lt;&gt;""",'DRE Gerencial'!$A$6))</f>
        <v>0</v>
      </c>
      <c r="K30" s="50" t="str">
        <f t="shared" si="59"/>
        <v/>
      </c>
      <c r="L30" s="45" t="str">
        <f t="shared" si="60"/>
        <v/>
      </c>
      <c r="M30" s="168">
        <f>SUMIFS('Ctas Pagar'!$G:$G,'Ctas Pagar'!$C:$C,'DRE Gerencial'!$A30,'Ctas Pagar'!$I:$I,'DRE Gerencial'!$A$7,'Ctas Pagar'!$H:$H,5,'Ctas Pagar'!O:O,IF($A$6=Parametros!$A$8,"&lt;&gt;""",'DRE Gerencial'!$A$6))</f>
        <v>0</v>
      </c>
      <c r="N30" s="50" t="str">
        <f t="shared" si="61"/>
        <v/>
      </c>
      <c r="O30" s="45" t="str">
        <f t="shared" si="62"/>
        <v/>
      </c>
      <c r="P30" s="168">
        <f>SUMIFS('Ctas Pagar'!$G:$G,'Ctas Pagar'!$C:$C,'DRE Gerencial'!$A30,'Ctas Pagar'!$I:$I,'DRE Gerencial'!$A$7,'Ctas Pagar'!$H:$H,6,'Ctas Pagar'!R:R,IF($A$6=Parametros!$A$8,"&lt;&gt;""",'DRE Gerencial'!$A$6))</f>
        <v>0</v>
      </c>
      <c r="Q30" s="50" t="str">
        <f t="shared" si="63"/>
        <v/>
      </c>
      <c r="R30" s="45" t="str">
        <f t="shared" si="64"/>
        <v/>
      </c>
      <c r="S30" s="168">
        <f>SUMIFS('Ctas Pagar'!$G:$G,'Ctas Pagar'!$C:$C,'DRE Gerencial'!$A30,'Ctas Pagar'!$I:$I,'DRE Gerencial'!$A$7,'Ctas Pagar'!$H:$H,7,'Ctas Pagar'!U:U,IF($A$6=Parametros!$A$8,"&lt;&gt;""",'DRE Gerencial'!$A$6))</f>
        <v>0</v>
      </c>
      <c r="T30" s="50" t="str">
        <f t="shared" si="65"/>
        <v/>
      </c>
      <c r="U30" s="45" t="str">
        <f t="shared" si="66"/>
        <v/>
      </c>
      <c r="V30" s="168">
        <f>SUMIFS('Ctas Pagar'!$G:$G,'Ctas Pagar'!$C:$C,'DRE Gerencial'!$A30,'Ctas Pagar'!$I:$I,'DRE Gerencial'!$A$7,'Ctas Pagar'!$H:$H,8,'Ctas Pagar'!X:X,IF($A$6=Parametros!$A$8,"&lt;&gt;""",'DRE Gerencial'!$A$6))</f>
        <v>0</v>
      </c>
      <c r="W30" s="50" t="str">
        <f t="shared" si="67"/>
        <v/>
      </c>
      <c r="X30" s="45" t="str">
        <f t="shared" si="68"/>
        <v/>
      </c>
      <c r="Y30" s="168">
        <f>SUMIFS('Ctas Pagar'!$G:$G,'Ctas Pagar'!$C:$C,'DRE Gerencial'!$A30,'Ctas Pagar'!$I:$I,'DRE Gerencial'!$A$7,'Ctas Pagar'!$H:$H,9,'Ctas Pagar'!AA:AA,IF($A$6=Parametros!$A$8,"&lt;&gt;""",'DRE Gerencial'!$A$6))</f>
        <v>0</v>
      </c>
      <c r="Z30" s="50" t="str">
        <f t="shared" si="69"/>
        <v/>
      </c>
      <c r="AA30" s="45" t="str">
        <f t="shared" si="70"/>
        <v/>
      </c>
      <c r="AB30" s="168">
        <f>SUMIFS('Ctas Pagar'!$G:$G,'Ctas Pagar'!$C:$C,'DRE Gerencial'!$A30,'Ctas Pagar'!$I:$I,'DRE Gerencial'!$A$7,'Ctas Pagar'!$H:$H,10,'Ctas Pagar'!AD:AD,IF($A$6=Parametros!$A$8,"&lt;&gt;""",'DRE Gerencial'!$A$6))</f>
        <v>0</v>
      </c>
      <c r="AC30" s="50" t="str">
        <f t="shared" si="71"/>
        <v/>
      </c>
      <c r="AD30" s="45" t="str">
        <f t="shared" si="72"/>
        <v/>
      </c>
      <c r="AE30" s="168">
        <f>SUMIFS('Ctas Pagar'!$G:$G,'Ctas Pagar'!$C:$C,'DRE Gerencial'!$A30,'Ctas Pagar'!$I:$I,'DRE Gerencial'!$A$7,'Ctas Pagar'!$H:$H,11,'Ctas Pagar'!AG:AG,IF($A$6=Parametros!$A$8,"&lt;&gt;""",'DRE Gerencial'!$A$6))</f>
        <v>0</v>
      </c>
      <c r="AF30" s="50" t="str">
        <f t="shared" si="73"/>
        <v/>
      </c>
      <c r="AG30" s="45" t="str">
        <f t="shared" si="74"/>
        <v/>
      </c>
      <c r="AH30" s="166">
        <f>SUMIFS('Ctas Pagar'!$G:$G,'Ctas Pagar'!$C:$C,'DRE Gerencial'!$A30,'Ctas Pagar'!$I:$I,'DRE Gerencial'!$A$7,'Ctas Pagar'!$H:$H,12,'Ctas Pagar'!AJ:AJ,IF($A$6=Parametros!$A$8,"&lt;&gt;""",'DRE Gerencial'!$A$6))</f>
        <v>0</v>
      </c>
      <c r="AI30" s="50" t="str">
        <f t="shared" si="75"/>
        <v/>
      </c>
      <c r="AJ30" s="45" t="str">
        <f t="shared" si="76"/>
        <v/>
      </c>
      <c r="AK30" s="177">
        <f t="shared" si="54"/>
        <v>0</v>
      </c>
      <c r="AL30" s="45">
        <f t="shared" si="77"/>
        <v>0</v>
      </c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  <c r="BH30" s="71"/>
      <c r="BI30" s="71"/>
      <c r="BJ30" s="71"/>
      <c r="BK30" s="71"/>
      <c r="BL30" s="71"/>
      <c r="BM30" s="71"/>
      <c r="BN30" s="71"/>
      <c r="BO30" s="71"/>
      <c r="BP30" s="71"/>
      <c r="BQ30" s="71"/>
      <c r="BR30" s="71"/>
      <c r="BS30" s="71"/>
      <c r="BT30" s="71"/>
      <c r="BU30" s="71"/>
      <c r="BV30" s="71"/>
      <c r="BW30" s="71"/>
      <c r="BX30" s="71"/>
      <c r="BY30" s="71"/>
      <c r="BZ30" s="71"/>
      <c r="CA30" s="71"/>
      <c r="CB30" s="71"/>
      <c r="CC30" s="71"/>
      <c r="CD30" s="71"/>
    </row>
    <row r="31" spans="1:82">
      <c r="A31" s="6">
        <f>'Plano de Contas'!A37</f>
        <v>0</v>
      </c>
      <c r="B31" s="54">
        <f>SUMIFS('Ctas Pagar'!$G:$G,'Ctas Pagar'!$C:$C,'DRE Gerencial'!$A31,'Ctas Pagar'!$I:$I,'DRE Gerencial'!$A$7,'Ctas Pagar'!$H:$H,1,'Ctas Pagar'!D:D,IF($A$6=Parametros!$A$8,"&lt;&gt;""",'DRE Gerencial'!$A$6))</f>
        <v>0</v>
      </c>
      <c r="C31" s="50" t="str">
        <f t="shared" si="55"/>
        <v/>
      </c>
      <c r="D31" s="168">
        <f>SUMIFS('Ctas Pagar'!$G:$G,'Ctas Pagar'!$C:$C,'DRE Gerencial'!$A31,'Ctas Pagar'!$I:$I,'DRE Gerencial'!$A$7,'Ctas Pagar'!$H:$H,2,'Ctas Pagar'!F:F,IF($A$6=Parametros!$A$8,"&lt;&gt;""",'DRE Gerencial'!$A$6))</f>
        <v>0</v>
      </c>
      <c r="E31" s="50">
        <f t="shared" si="56"/>
        <v>0</v>
      </c>
      <c r="F31" s="45" t="str">
        <f t="shared" si="53"/>
        <v/>
      </c>
      <c r="G31" s="168">
        <f>SUMIFS('Ctas Pagar'!$G:$G,'Ctas Pagar'!$C:$C,'DRE Gerencial'!$A31,'Ctas Pagar'!$I:$I,'DRE Gerencial'!$A$7,'Ctas Pagar'!$H:$H,3,'Ctas Pagar'!I:I,IF($A$6=Parametros!$A$8,"&lt;&gt;""",'DRE Gerencial'!$A$6))</f>
        <v>0</v>
      </c>
      <c r="H31" s="50" t="str">
        <f t="shared" si="57"/>
        <v/>
      </c>
      <c r="I31" s="45" t="str">
        <f t="shared" si="58"/>
        <v/>
      </c>
      <c r="J31" s="168">
        <f>SUMIFS('Ctas Pagar'!$G:$G,'Ctas Pagar'!$C:$C,'DRE Gerencial'!$A31,'Ctas Pagar'!$I:$I,'DRE Gerencial'!$A$7,'Ctas Pagar'!$H:$H,4,'Ctas Pagar'!L:L,IF($A$6=Parametros!$A$8,"&lt;&gt;""",'DRE Gerencial'!$A$6))</f>
        <v>0</v>
      </c>
      <c r="K31" s="50" t="str">
        <f t="shared" si="59"/>
        <v/>
      </c>
      <c r="L31" s="45" t="str">
        <f t="shared" si="60"/>
        <v/>
      </c>
      <c r="M31" s="168">
        <f>SUMIFS('Ctas Pagar'!$G:$G,'Ctas Pagar'!$C:$C,'DRE Gerencial'!$A31,'Ctas Pagar'!$I:$I,'DRE Gerencial'!$A$7,'Ctas Pagar'!$H:$H,5,'Ctas Pagar'!O:O,IF($A$6=Parametros!$A$8,"&lt;&gt;""",'DRE Gerencial'!$A$6))</f>
        <v>0</v>
      </c>
      <c r="N31" s="50" t="str">
        <f t="shared" si="61"/>
        <v/>
      </c>
      <c r="O31" s="45" t="str">
        <f t="shared" si="62"/>
        <v/>
      </c>
      <c r="P31" s="168">
        <f>SUMIFS('Ctas Pagar'!$G:$G,'Ctas Pagar'!$C:$C,'DRE Gerencial'!$A31,'Ctas Pagar'!$I:$I,'DRE Gerencial'!$A$7,'Ctas Pagar'!$H:$H,6,'Ctas Pagar'!R:R,IF($A$6=Parametros!$A$8,"&lt;&gt;""",'DRE Gerencial'!$A$6))</f>
        <v>0</v>
      </c>
      <c r="Q31" s="50" t="str">
        <f t="shared" si="63"/>
        <v/>
      </c>
      <c r="R31" s="45" t="str">
        <f t="shared" si="64"/>
        <v/>
      </c>
      <c r="S31" s="168">
        <f>SUMIFS('Ctas Pagar'!$G:$G,'Ctas Pagar'!$C:$C,'DRE Gerencial'!$A31,'Ctas Pagar'!$I:$I,'DRE Gerencial'!$A$7,'Ctas Pagar'!$H:$H,7,'Ctas Pagar'!U:U,IF($A$6=Parametros!$A$8,"&lt;&gt;""",'DRE Gerencial'!$A$6))</f>
        <v>0</v>
      </c>
      <c r="T31" s="50" t="str">
        <f t="shared" si="65"/>
        <v/>
      </c>
      <c r="U31" s="45" t="str">
        <f t="shared" si="66"/>
        <v/>
      </c>
      <c r="V31" s="168">
        <f>SUMIFS('Ctas Pagar'!$G:$G,'Ctas Pagar'!$C:$C,'DRE Gerencial'!$A31,'Ctas Pagar'!$I:$I,'DRE Gerencial'!$A$7,'Ctas Pagar'!$H:$H,8,'Ctas Pagar'!X:X,IF($A$6=Parametros!$A$8,"&lt;&gt;""",'DRE Gerencial'!$A$6))</f>
        <v>0</v>
      </c>
      <c r="W31" s="50" t="str">
        <f t="shared" si="67"/>
        <v/>
      </c>
      <c r="X31" s="45" t="str">
        <f t="shared" si="68"/>
        <v/>
      </c>
      <c r="Y31" s="168">
        <f>SUMIFS('Ctas Pagar'!$G:$G,'Ctas Pagar'!$C:$C,'DRE Gerencial'!$A31,'Ctas Pagar'!$I:$I,'DRE Gerencial'!$A$7,'Ctas Pagar'!$H:$H,9,'Ctas Pagar'!AA:AA,IF($A$6=Parametros!$A$8,"&lt;&gt;""",'DRE Gerencial'!$A$6))</f>
        <v>0</v>
      </c>
      <c r="Z31" s="50" t="str">
        <f t="shared" si="69"/>
        <v/>
      </c>
      <c r="AA31" s="45" t="str">
        <f t="shared" si="70"/>
        <v/>
      </c>
      <c r="AB31" s="168">
        <f>SUMIFS('Ctas Pagar'!$G:$G,'Ctas Pagar'!$C:$C,'DRE Gerencial'!$A31,'Ctas Pagar'!$I:$I,'DRE Gerencial'!$A$7,'Ctas Pagar'!$H:$H,10,'Ctas Pagar'!AD:AD,IF($A$6=Parametros!$A$8,"&lt;&gt;""",'DRE Gerencial'!$A$6))</f>
        <v>0</v>
      </c>
      <c r="AC31" s="50" t="str">
        <f t="shared" si="71"/>
        <v/>
      </c>
      <c r="AD31" s="45" t="str">
        <f t="shared" si="72"/>
        <v/>
      </c>
      <c r="AE31" s="168">
        <f>SUMIFS('Ctas Pagar'!$G:$G,'Ctas Pagar'!$C:$C,'DRE Gerencial'!$A31,'Ctas Pagar'!$I:$I,'DRE Gerencial'!$A$7,'Ctas Pagar'!$H:$H,11,'Ctas Pagar'!AG:AG,IF($A$6=Parametros!$A$8,"&lt;&gt;""",'DRE Gerencial'!$A$6))</f>
        <v>0</v>
      </c>
      <c r="AF31" s="50" t="str">
        <f t="shared" si="73"/>
        <v/>
      </c>
      <c r="AG31" s="45" t="str">
        <f t="shared" si="74"/>
        <v/>
      </c>
      <c r="AH31" s="166">
        <f>SUMIFS('Ctas Pagar'!$G:$G,'Ctas Pagar'!$C:$C,'DRE Gerencial'!$A31,'Ctas Pagar'!$I:$I,'DRE Gerencial'!$A$7,'Ctas Pagar'!$H:$H,12,'Ctas Pagar'!AJ:AJ,IF($A$6=Parametros!$A$8,"&lt;&gt;""",'DRE Gerencial'!$A$6))</f>
        <v>0</v>
      </c>
      <c r="AI31" s="50" t="str">
        <f t="shared" si="75"/>
        <v/>
      </c>
      <c r="AJ31" s="45" t="str">
        <f t="shared" si="76"/>
        <v/>
      </c>
      <c r="AK31" s="177">
        <f t="shared" si="54"/>
        <v>0</v>
      </c>
      <c r="AL31" s="45">
        <f t="shared" si="77"/>
        <v>0</v>
      </c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1"/>
      <c r="BN31" s="71"/>
      <c r="BO31" s="71"/>
      <c r="BP31" s="71"/>
      <c r="BQ31" s="71"/>
      <c r="BR31" s="71"/>
      <c r="BS31" s="71"/>
      <c r="BT31" s="71"/>
      <c r="BU31" s="71"/>
      <c r="BV31" s="71"/>
      <c r="BW31" s="71"/>
      <c r="BX31" s="71"/>
      <c r="BY31" s="71"/>
      <c r="BZ31" s="71"/>
      <c r="CA31" s="71"/>
      <c r="CB31" s="71"/>
      <c r="CC31" s="71"/>
      <c r="CD31" s="71"/>
    </row>
    <row r="32" spans="1:82" ht="15.75">
      <c r="A32" s="35" t="str">
        <f>'Plano de Contas'!A38</f>
        <v>4.2 Custos com Produtos e Serviços</v>
      </c>
      <c r="B32" s="40">
        <f>SUM(B33:B37)</f>
        <v>0</v>
      </c>
      <c r="C32" s="51" t="str">
        <f>IFERROR(B32/B$8,"")</f>
        <v/>
      </c>
      <c r="D32" s="170">
        <f>SUM(D33:D37)</f>
        <v>2000</v>
      </c>
      <c r="E32" s="51">
        <f>IFERROR(D32/D$8,"")</f>
        <v>1.9990004997501248E-6</v>
      </c>
      <c r="F32" s="44" t="str">
        <f>IF(OR(D32=0,B32=0),"",((D32-B32)/B32))</f>
        <v/>
      </c>
      <c r="G32" s="170">
        <f>SUM(G33:G37)</f>
        <v>0</v>
      </c>
      <c r="H32" s="51" t="str">
        <f>IFERROR(G32/G$8,"")</f>
        <v/>
      </c>
      <c r="I32" s="44" t="str">
        <f>IF(OR(G32=0,D32=0),"",((G32-D32)/D32))</f>
        <v/>
      </c>
      <c r="J32" s="170">
        <f>SUM(J33:J37)</f>
        <v>0</v>
      </c>
      <c r="K32" s="51" t="str">
        <f>IFERROR(J32/J$8,"")</f>
        <v/>
      </c>
      <c r="L32" s="44" t="str">
        <f>IF(OR(J32=0,G32=0),"",((J32-G32)/G32))</f>
        <v/>
      </c>
      <c r="M32" s="170">
        <f>SUM(M33:M37)</f>
        <v>0</v>
      </c>
      <c r="N32" s="51" t="str">
        <f>IFERROR(M32/M$8,"")</f>
        <v/>
      </c>
      <c r="O32" s="44" t="str">
        <f>IF(OR(M32=0,J32=0),"",((M32-J32)/J32))</f>
        <v/>
      </c>
      <c r="P32" s="170">
        <f>SUM(P33:P37)</f>
        <v>0</v>
      </c>
      <c r="Q32" s="51" t="str">
        <f>IFERROR(P32/P$8,"")</f>
        <v/>
      </c>
      <c r="R32" s="44" t="str">
        <f>IF(OR(P32=0,M32=0),"",((P32-M32)/M32))</f>
        <v/>
      </c>
      <c r="S32" s="170">
        <f>SUM(S33:S37)</f>
        <v>0</v>
      </c>
      <c r="T32" s="51" t="str">
        <f>IFERROR(S32/S$8,"")</f>
        <v/>
      </c>
      <c r="U32" s="44" t="str">
        <f>IF(OR(S32=0,P32=0),"",((S32-P32)/P32))</f>
        <v/>
      </c>
      <c r="V32" s="170">
        <f>SUM(V33:V37)</f>
        <v>0</v>
      </c>
      <c r="W32" s="51" t="str">
        <f>IFERROR(V32/V$8,"")</f>
        <v/>
      </c>
      <c r="X32" s="44" t="str">
        <f>IF(OR(V32=0,S32=0),"",((V32-S32)/S32))</f>
        <v/>
      </c>
      <c r="Y32" s="170">
        <f>SUM(Y33:Y37)</f>
        <v>0</v>
      </c>
      <c r="Z32" s="51" t="str">
        <f>IFERROR(Y32/Y$8,"")</f>
        <v/>
      </c>
      <c r="AA32" s="44" t="str">
        <f>IF(OR(Y32=0,V32=0),"",((Y32-V32)/V32))</f>
        <v/>
      </c>
      <c r="AB32" s="170">
        <f>SUM(AB33:AB37)</f>
        <v>0</v>
      </c>
      <c r="AC32" s="51" t="str">
        <f>IFERROR(AB32/AB$8,"")</f>
        <v/>
      </c>
      <c r="AD32" s="44" t="str">
        <f>IF(OR(AB32=0,Y32=0),"",((AB32-Y32)/Y32))</f>
        <v/>
      </c>
      <c r="AE32" s="170">
        <f>SUM(AE33:AE37)</f>
        <v>0</v>
      </c>
      <c r="AF32" s="51" t="str">
        <f>IFERROR(AE32/AE$8,"")</f>
        <v/>
      </c>
      <c r="AG32" s="44" t="str">
        <f>IF(OR(AE32=0,AB32=0),"",((AE32-AB32)/AB32))</f>
        <v/>
      </c>
      <c r="AH32" s="171">
        <f>SUM(AH33:AH37)</f>
        <v>0</v>
      </c>
      <c r="AI32" s="51" t="str">
        <f>IFERROR(AH32/AH$8,"")</f>
        <v/>
      </c>
      <c r="AJ32" s="44" t="str">
        <f>IF(OR(AH32=0,AE32=0),"",((AH32-AE32)/AE32))</f>
        <v/>
      </c>
      <c r="AK32" s="180">
        <f>SUM(AK33:AK37)</f>
        <v>2000</v>
      </c>
      <c r="AL32" s="44">
        <f>IFERROR(AK32/AK$8,"")</f>
        <v>1.9990004997501248E-6</v>
      </c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  <c r="BH32" s="71"/>
      <c r="BI32" s="71"/>
      <c r="BJ32" s="71"/>
      <c r="BK32" s="71"/>
      <c r="BL32" s="71"/>
      <c r="BM32" s="71"/>
      <c r="BN32" s="71"/>
      <c r="BO32" s="71"/>
      <c r="BP32" s="71"/>
      <c r="BQ32" s="71"/>
      <c r="BR32" s="71"/>
      <c r="BS32" s="71"/>
      <c r="BT32" s="71"/>
      <c r="BU32" s="71"/>
      <c r="BV32" s="71"/>
      <c r="BW32" s="71"/>
      <c r="BX32" s="71"/>
      <c r="BY32" s="71"/>
      <c r="BZ32" s="71"/>
      <c r="CA32" s="71"/>
      <c r="CB32" s="71"/>
      <c r="CC32" s="71"/>
      <c r="CD32" s="71"/>
    </row>
    <row r="33" spans="1:82">
      <c r="A33" s="6" t="str">
        <f>'Plano de Contas'!A39</f>
        <v>4.2.1 Fornecedores</v>
      </c>
      <c r="B33" s="54">
        <f>SUMIFS('Ctas Pagar'!$G:$G,'Ctas Pagar'!$C:$C,'DRE Gerencial'!$A33,'Ctas Pagar'!$I:$I,'DRE Gerencial'!$A$7,'Ctas Pagar'!$H:$H,1,'Ctas Pagar'!D:D,IF($A$6=Parametros!$A$8,"&lt;&gt;""",'DRE Gerencial'!$A$6))</f>
        <v>0</v>
      </c>
      <c r="C33" s="50" t="str">
        <f>IFERROR(B33/B$8,"")</f>
        <v/>
      </c>
      <c r="D33" s="168">
        <f>SUMIFS('Ctas Pagar'!$G:$G,'Ctas Pagar'!$C:$C,'DRE Gerencial'!$A33,'Ctas Pagar'!$I:$I,'DRE Gerencial'!$A$7,'Ctas Pagar'!$H:$H,2,'Ctas Pagar'!F:F,IF($A$6=Parametros!$A$8,"&lt;&gt;""",'DRE Gerencial'!$A$6))</f>
        <v>1000</v>
      </c>
      <c r="E33" s="50">
        <f>IFERROR(D33/D$8,"")</f>
        <v>9.9950024987506241E-7</v>
      </c>
      <c r="F33" s="45" t="str">
        <f t="shared" si="53"/>
        <v/>
      </c>
      <c r="G33" s="168">
        <f>SUMIFS('Ctas Pagar'!$G:$G,'Ctas Pagar'!$C:$C,'DRE Gerencial'!$A33,'Ctas Pagar'!$I:$I,'DRE Gerencial'!$A$7,'Ctas Pagar'!$H:$H,3,'Ctas Pagar'!I:I,IF($A$6=Parametros!$A$8,"&lt;&gt;""",'DRE Gerencial'!$A$6))</f>
        <v>0</v>
      </c>
      <c r="H33" s="50" t="str">
        <f>IFERROR(G33/G$8,"")</f>
        <v/>
      </c>
      <c r="I33" s="45" t="str">
        <f>IF(OR(G33=0,D33=0),"",((G33-D33)/D33))</f>
        <v/>
      </c>
      <c r="J33" s="168">
        <f>SUMIFS('Ctas Pagar'!$G:$G,'Ctas Pagar'!$C:$C,'DRE Gerencial'!$A33,'Ctas Pagar'!$I:$I,'DRE Gerencial'!$A$7,'Ctas Pagar'!$H:$H,4,'Ctas Pagar'!L:L,IF($A$6=Parametros!$A$8,"&lt;&gt;""",'DRE Gerencial'!$A$6))</f>
        <v>0</v>
      </c>
      <c r="K33" s="50" t="str">
        <f>IFERROR(J33/J$8,"")</f>
        <v/>
      </c>
      <c r="L33" s="45" t="str">
        <f>IF(OR(J33=0,G33=0),"",((J33-G33)/G33))</f>
        <v/>
      </c>
      <c r="M33" s="168">
        <f>SUMIFS('Ctas Pagar'!$G:$G,'Ctas Pagar'!$C:$C,'DRE Gerencial'!$A33,'Ctas Pagar'!$I:$I,'DRE Gerencial'!$A$7,'Ctas Pagar'!$H:$H,5,'Ctas Pagar'!O:O,IF($A$6=Parametros!$A$8,"&lt;&gt;""",'DRE Gerencial'!$A$6))</f>
        <v>0</v>
      </c>
      <c r="N33" s="50" t="str">
        <f>IFERROR(M33/M$8,"")</f>
        <v/>
      </c>
      <c r="O33" s="45" t="str">
        <f>IF(OR(M33=0,J33=0),"",((M33-J33)/J33))</f>
        <v/>
      </c>
      <c r="P33" s="168">
        <f>SUMIFS('Ctas Pagar'!$G:$G,'Ctas Pagar'!$C:$C,'DRE Gerencial'!$A33,'Ctas Pagar'!$I:$I,'DRE Gerencial'!$A$7,'Ctas Pagar'!$H:$H,6,'Ctas Pagar'!R:R,IF($A$6=Parametros!$A$8,"&lt;&gt;""",'DRE Gerencial'!$A$6))</f>
        <v>0</v>
      </c>
      <c r="Q33" s="50" t="str">
        <f>IFERROR(P33/P$8,"")</f>
        <v/>
      </c>
      <c r="R33" s="45" t="str">
        <f>IF(OR(P33=0,M33=0),"",((P33-M33)/M33))</f>
        <v/>
      </c>
      <c r="S33" s="168">
        <f>SUMIFS('Ctas Pagar'!$G:$G,'Ctas Pagar'!$C:$C,'DRE Gerencial'!$A33,'Ctas Pagar'!$I:$I,'DRE Gerencial'!$A$7,'Ctas Pagar'!$H:$H,7,'Ctas Pagar'!U:U,IF($A$6=Parametros!$A$8,"&lt;&gt;""",'DRE Gerencial'!$A$6))</f>
        <v>0</v>
      </c>
      <c r="T33" s="50" t="str">
        <f>IFERROR(S33/S$8,"")</f>
        <v/>
      </c>
      <c r="U33" s="45" t="str">
        <f>IF(OR(S33=0,P33=0),"",((S33-P33)/P33))</f>
        <v/>
      </c>
      <c r="V33" s="168">
        <f>SUMIFS('Ctas Pagar'!$G:$G,'Ctas Pagar'!$C:$C,'DRE Gerencial'!$A33,'Ctas Pagar'!$I:$I,'DRE Gerencial'!$A$7,'Ctas Pagar'!$H:$H,8,'Ctas Pagar'!X:X,IF($A$6=Parametros!$A$8,"&lt;&gt;""",'DRE Gerencial'!$A$6))</f>
        <v>0</v>
      </c>
      <c r="W33" s="50" t="str">
        <f>IFERROR(V33/V$8,"")</f>
        <v/>
      </c>
      <c r="X33" s="45" t="str">
        <f>IF(OR(V33=0,S33=0),"",((V33-S33)/S33))</f>
        <v/>
      </c>
      <c r="Y33" s="168">
        <f>SUMIFS('Ctas Pagar'!$G:$G,'Ctas Pagar'!$C:$C,'DRE Gerencial'!$A33,'Ctas Pagar'!$I:$I,'DRE Gerencial'!$A$7,'Ctas Pagar'!$H:$H,9,'Ctas Pagar'!AA:AA,IF($A$6=Parametros!$A$8,"&lt;&gt;""",'DRE Gerencial'!$A$6))</f>
        <v>0</v>
      </c>
      <c r="Z33" s="50" t="str">
        <f>IFERROR(Y33/Y$8,"")</f>
        <v/>
      </c>
      <c r="AA33" s="45" t="str">
        <f>IF(OR(Y33=0,V33=0),"",((Y33-V33)/V33))</f>
        <v/>
      </c>
      <c r="AB33" s="168">
        <f>SUMIFS('Ctas Pagar'!$G:$G,'Ctas Pagar'!$C:$C,'DRE Gerencial'!$A33,'Ctas Pagar'!$I:$I,'DRE Gerencial'!$A$7,'Ctas Pagar'!$H:$H,10,'Ctas Pagar'!AD:AD,IF($A$6=Parametros!$A$8,"&lt;&gt;""",'DRE Gerencial'!$A$6))</f>
        <v>0</v>
      </c>
      <c r="AC33" s="50" t="str">
        <f>IFERROR(AB33/AB$8,"")</f>
        <v/>
      </c>
      <c r="AD33" s="45" t="str">
        <f>IF(OR(AB33=0,Y33=0),"",((AB33-Y33)/Y33))</f>
        <v/>
      </c>
      <c r="AE33" s="168">
        <f>SUMIFS('Ctas Pagar'!$G:$G,'Ctas Pagar'!$C:$C,'DRE Gerencial'!$A33,'Ctas Pagar'!$I:$I,'DRE Gerencial'!$A$7,'Ctas Pagar'!$H:$H,11,'Ctas Pagar'!AG:AG,IF($A$6=Parametros!$A$8,"&lt;&gt;""",'DRE Gerencial'!$A$6))</f>
        <v>0</v>
      </c>
      <c r="AF33" s="50" t="str">
        <f>IFERROR(AE33/AE$8,"")</f>
        <v/>
      </c>
      <c r="AG33" s="45" t="str">
        <f>IF(OR(AE33=0,AB33=0),"",((AE33-AB33)/AB33))</f>
        <v/>
      </c>
      <c r="AH33" s="166">
        <f>SUMIFS('Ctas Pagar'!$G:$G,'Ctas Pagar'!$C:$C,'DRE Gerencial'!$A33,'Ctas Pagar'!$I:$I,'DRE Gerencial'!$A$7,'Ctas Pagar'!$H:$H,12,'Ctas Pagar'!AJ:AJ,IF($A$6=Parametros!$A$8,"&lt;&gt;""",'DRE Gerencial'!$A$6))</f>
        <v>0</v>
      </c>
      <c r="AI33" s="50" t="str">
        <f>IFERROR(AH33/AH$8,"")</f>
        <v/>
      </c>
      <c r="AJ33" s="45" t="str">
        <f>IF(OR(AH33=0,AE33=0),"",((AH33-AE33)/AE33))</f>
        <v/>
      </c>
      <c r="AK33" s="177">
        <f t="shared" si="54"/>
        <v>1000</v>
      </c>
      <c r="AL33" s="45">
        <f>IFERROR(AK33/AK$8,"")</f>
        <v>9.9950024987506241E-7</v>
      </c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  <c r="BH33" s="71"/>
      <c r="BI33" s="71"/>
      <c r="BJ33" s="71"/>
      <c r="BK33" s="71"/>
      <c r="BL33" s="71"/>
      <c r="BM33" s="71"/>
      <c r="BN33" s="71"/>
      <c r="BO33" s="71"/>
      <c r="BP33" s="71"/>
      <c r="BQ33" s="71"/>
      <c r="BR33" s="71"/>
      <c r="BS33" s="71"/>
      <c r="BT33" s="71"/>
      <c r="BU33" s="71"/>
      <c r="BV33" s="71"/>
      <c r="BW33" s="71"/>
      <c r="BX33" s="71"/>
      <c r="BY33" s="71"/>
      <c r="BZ33" s="71"/>
      <c r="CA33" s="71"/>
      <c r="CB33" s="71"/>
      <c r="CC33" s="71"/>
      <c r="CD33" s="71"/>
    </row>
    <row r="34" spans="1:82">
      <c r="A34" s="6" t="str">
        <f>'Plano de Contas'!A40</f>
        <v>4.2.2 Mão de Obra Terceirizada</v>
      </c>
      <c r="B34" s="54">
        <f>SUMIFS('Ctas Pagar'!$G:$G,'Ctas Pagar'!$C:$C,'DRE Gerencial'!$A34,'Ctas Pagar'!$I:$I,'DRE Gerencial'!$A$7,'Ctas Pagar'!$H:$H,1,'Ctas Pagar'!D:D,IF($A$6=Parametros!$A$8,"&lt;&gt;""",'DRE Gerencial'!$A$6))</f>
        <v>0</v>
      </c>
      <c r="C34" s="50" t="str">
        <f t="shared" ref="C34:C37" si="78">IFERROR(B34/B$8,"")</f>
        <v/>
      </c>
      <c r="D34" s="168">
        <f>SUMIFS('Ctas Pagar'!$G:$G,'Ctas Pagar'!$C:$C,'DRE Gerencial'!$A34,'Ctas Pagar'!$I:$I,'DRE Gerencial'!$A$7,'Ctas Pagar'!$H:$H,2,'Ctas Pagar'!F:F,IF($A$6=Parametros!$A$8,"&lt;&gt;""",'DRE Gerencial'!$A$6))</f>
        <v>1000</v>
      </c>
      <c r="E34" s="50">
        <f t="shared" ref="E34:E37" si="79">IFERROR(D34/D$8,"")</f>
        <v>9.9950024987506241E-7</v>
      </c>
      <c r="F34" s="45" t="str">
        <f t="shared" si="53"/>
        <v/>
      </c>
      <c r="G34" s="168">
        <f>SUMIFS('Ctas Pagar'!$G:$G,'Ctas Pagar'!$C:$C,'DRE Gerencial'!$A34,'Ctas Pagar'!$I:$I,'DRE Gerencial'!$A$7,'Ctas Pagar'!$H:$H,3,'Ctas Pagar'!I:I,IF($A$6=Parametros!$A$8,"&lt;&gt;""",'DRE Gerencial'!$A$6))</f>
        <v>0</v>
      </c>
      <c r="H34" s="50" t="str">
        <f t="shared" ref="H34:H37" si="80">IFERROR(G34/G$8,"")</f>
        <v/>
      </c>
      <c r="I34" s="45" t="str">
        <f t="shared" ref="I34:I37" si="81">IF(OR(G34=0,D34=0),"",((G34-D34)/D34))</f>
        <v/>
      </c>
      <c r="J34" s="168">
        <f>SUMIFS('Ctas Pagar'!$G:$G,'Ctas Pagar'!$C:$C,'DRE Gerencial'!$A34,'Ctas Pagar'!$I:$I,'DRE Gerencial'!$A$7,'Ctas Pagar'!$H:$H,4,'Ctas Pagar'!L:L,IF($A$6=Parametros!$A$8,"&lt;&gt;""",'DRE Gerencial'!$A$6))</f>
        <v>0</v>
      </c>
      <c r="K34" s="50" t="str">
        <f t="shared" ref="K34:K37" si="82">IFERROR(J34/J$8,"")</f>
        <v/>
      </c>
      <c r="L34" s="45" t="str">
        <f t="shared" ref="L34:L37" si="83">IF(OR(J34=0,G34=0),"",((J34-G34)/G34))</f>
        <v/>
      </c>
      <c r="M34" s="168">
        <f>SUMIFS('Ctas Pagar'!$G:$G,'Ctas Pagar'!$C:$C,'DRE Gerencial'!$A34,'Ctas Pagar'!$I:$I,'DRE Gerencial'!$A$7,'Ctas Pagar'!$H:$H,5,'Ctas Pagar'!O:O,IF($A$6=Parametros!$A$8,"&lt;&gt;""",'DRE Gerencial'!$A$6))</f>
        <v>0</v>
      </c>
      <c r="N34" s="50" t="str">
        <f t="shared" ref="N34:N37" si="84">IFERROR(M34/M$8,"")</f>
        <v/>
      </c>
      <c r="O34" s="45" t="str">
        <f t="shared" ref="O34:O37" si="85">IF(OR(M34=0,J34=0),"",((M34-J34)/J34))</f>
        <v/>
      </c>
      <c r="P34" s="168">
        <f>SUMIFS('Ctas Pagar'!$G:$G,'Ctas Pagar'!$C:$C,'DRE Gerencial'!$A34,'Ctas Pagar'!$I:$I,'DRE Gerencial'!$A$7,'Ctas Pagar'!$H:$H,6,'Ctas Pagar'!R:R,IF($A$6=Parametros!$A$8,"&lt;&gt;""",'DRE Gerencial'!$A$6))</f>
        <v>0</v>
      </c>
      <c r="Q34" s="50" t="str">
        <f t="shared" ref="Q34:Q37" si="86">IFERROR(P34/P$8,"")</f>
        <v/>
      </c>
      <c r="R34" s="45" t="str">
        <f t="shared" ref="R34:R37" si="87">IF(OR(P34=0,M34=0),"",((P34-M34)/M34))</f>
        <v/>
      </c>
      <c r="S34" s="168">
        <f>SUMIFS('Ctas Pagar'!$G:$G,'Ctas Pagar'!$C:$C,'DRE Gerencial'!$A34,'Ctas Pagar'!$I:$I,'DRE Gerencial'!$A$7,'Ctas Pagar'!$H:$H,7,'Ctas Pagar'!U:U,IF($A$6=Parametros!$A$8,"&lt;&gt;""",'DRE Gerencial'!$A$6))</f>
        <v>0</v>
      </c>
      <c r="T34" s="50" t="str">
        <f t="shared" ref="T34:T37" si="88">IFERROR(S34/S$8,"")</f>
        <v/>
      </c>
      <c r="U34" s="45" t="str">
        <f t="shared" ref="U34:U37" si="89">IF(OR(S34=0,P34=0),"",((S34-P34)/P34))</f>
        <v/>
      </c>
      <c r="V34" s="168">
        <f>SUMIFS('Ctas Pagar'!$G:$G,'Ctas Pagar'!$C:$C,'DRE Gerencial'!$A34,'Ctas Pagar'!$I:$I,'DRE Gerencial'!$A$7,'Ctas Pagar'!$H:$H,8,'Ctas Pagar'!X:X,IF($A$6=Parametros!$A$8,"&lt;&gt;""",'DRE Gerencial'!$A$6))</f>
        <v>0</v>
      </c>
      <c r="W34" s="50" t="str">
        <f t="shared" ref="W34:W37" si="90">IFERROR(V34/V$8,"")</f>
        <v/>
      </c>
      <c r="X34" s="45" t="str">
        <f t="shared" ref="X34:X37" si="91">IF(OR(V34=0,S34=0),"",((V34-S34)/S34))</f>
        <v/>
      </c>
      <c r="Y34" s="168">
        <f>SUMIFS('Ctas Pagar'!$G:$G,'Ctas Pagar'!$C:$C,'DRE Gerencial'!$A34,'Ctas Pagar'!$I:$I,'DRE Gerencial'!$A$7,'Ctas Pagar'!$H:$H,9,'Ctas Pagar'!AA:AA,IF($A$6=Parametros!$A$8,"&lt;&gt;""",'DRE Gerencial'!$A$6))</f>
        <v>0</v>
      </c>
      <c r="Z34" s="50" t="str">
        <f t="shared" ref="Z34:Z37" si="92">IFERROR(Y34/Y$8,"")</f>
        <v/>
      </c>
      <c r="AA34" s="45" t="str">
        <f t="shared" ref="AA34:AA37" si="93">IF(OR(Y34=0,V34=0),"",((Y34-V34)/V34))</f>
        <v/>
      </c>
      <c r="AB34" s="168">
        <f>SUMIFS('Ctas Pagar'!$G:$G,'Ctas Pagar'!$C:$C,'DRE Gerencial'!$A34,'Ctas Pagar'!$I:$I,'DRE Gerencial'!$A$7,'Ctas Pagar'!$H:$H,10,'Ctas Pagar'!AD:AD,IF($A$6=Parametros!$A$8,"&lt;&gt;""",'DRE Gerencial'!$A$6))</f>
        <v>0</v>
      </c>
      <c r="AC34" s="50" t="str">
        <f t="shared" ref="AC34:AC37" si="94">IFERROR(AB34/AB$8,"")</f>
        <v/>
      </c>
      <c r="AD34" s="45" t="str">
        <f t="shared" ref="AD34:AD37" si="95">IF(OR(AB34=0,Y34=0),"",((AB34-Y34)/Y34))</f>
        <v/>
      </c>
      <c r="AE34" s="168">
        <f>SUMIFS('Ctas Pagar'!$G:$G,'Ctas Pagar'!$C:$C,'DRE Gerencial'!$A34,'Ctas Pagar'!$I:$I,'DRE Gerencial'!$A$7,'Ctas Pagar'!$H:$H,11,'Ctas Pagar'!AG:AG,IF($A$6=Parametros!$A$8,"&lt;&gt;""",'DRE Gerencial'!$A$6))</f>
        <v>0</v>
      </c>
      <c r="AF34" s="50" t="str">
        <f t="shared" ref="AF34:AF37" si="96">IFERROR(AE34/AE$8,"")</f>
        <v/>
      </c>
      <c r="AG34" s="45" t="str">
        <f t="shared" ref="AG34:AG37" si="97">IF(OR(AE34=0,AB34=0),"",((AE34-AB34)/AB34))</f>
        <v/>
      </c>
      <c r="AH34" s="166">
        <f>SUMIFS('Ctas Pagar'!$G:$G,'Ctas Pagar'!$C:$C,'DRE Gerencial'!$A34,'Ctas Pagar'!$I:$I,'DRE Gerencial'!$A$7,'Ctas Pagar'!$H:$H,12,'Ctas Pagar'!AJ:AJ,IF($A$6=Parametros!$A$8,"&lt;&gt;""",'DRE Gerencial'!$A$6))</f>
        <v>0</v>
      </c>
      <c r="AI34" s="50" t="str">
        <f t="shared" ref="AI34:AI37" si="98">IFERROR(AH34/AH$8,"")</f>
        <v/>
      </c>
      <c r="AJ34" s="45" t="str">
        <f t="shared" ref="AJ34:AJ37" si="99">IF(OR(AH34=0,AE34=0),"",((AH34-AE34)/AE34))</f>
        <v/>
      </c>
      <c r="AK34" s="177">
        <f t="shared" si="54"/>
        <v>1000</v>
      </c>
      <c r="AL34" s="45">
        <f t="shared" ref="AL34:AL37" si="100">IFERROR(AK34/AK$8,"")</f>
        <v>9.9950024987506241E-7</v>
      </c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  <c r="BG34" s="71"/>
      <c r="BH34" s="71"/>
      <c r="BI34" s="71"/>
      <c r="BJ34" s="71"/>
      <c r="BK34" s="71"/>
      <c r="BL34" s="71"/>
      <c r="BM34" s="71"/>
      <c r="BN34" s="71"/>
      <c r="BO34" s="71"/>
      <c r="BP34" s="71"/>
      <c r="BQ34" s="71"/>
      <c r="BR34" s="71"/>
      <c r="BS34" s="71"/>
      <c r="BT34" s="71"/>
      <c r="BU34" s="71"/>
      <c r="BV34" s="71"/>
      <c r="BW34" s="71"/>
      <c r="BX34" s="71"/>
      <c r="BY34" s="71"/>
      <c r="BZ34" s="71"/>
      <c r="CA34" s="71"/>
      <c r="CB34" s="71"/>
      <c r="CC34" s="71"/>
      <c r="CD34" s="71"/>
    </row>
    <row r="35" spans="1:82">
      <c r="A35" s="6">
        <f>'Plano de Contas'!A41</f>
        <v>0</v>
      </c>
      <c r="B35" s="54">
        <f>SUMIFS('Ctas Pagar'!$G:$G,'Ctas Pagar'!$C:$C,'DRE Gerencial'!$A35,'Ctas Pagar'!$I:$I,'DRE Gerencial'!$A$7,'Ctas Pagar'!$H:$H,1,'Ctas Pagar'!D:D,IF($A$6=Parametros!$A$8,"&lt;&gt;""",'DRE Gerencial'!$A$6))</f>
        <v>0</v>
      </c>
      <c r="C35" s="50" t="str">
        <f t="shared" si="78"/>
        <v/>
      </c>
      <c r="D35" s="168">
        <f>SUMIFS('Ctas Pagar'!$G:$G,'Ctas Pagar'!$C:$C,'DRE Gerencial'!$A35,'Ctas Pagar'!$I:$I,'DRE Gerencial'!$A$7,'Ctas Pagar'!$H:$H,2,'Ctas Pagar'!F:F,IF($A$6=Parametros!$A$8,"&lt;&gt;""",'DRE Gerencial'!$A$6))</f>
        <v>0</v>
      </c>
      <c r="E35" s="50">
        <f t="shared" si="79"/>
        <v>0</v>
      </c>
      <c r="F35" s="45" t="str">
        <f t="shared" si="53"/>
        <v/>
      </c>
      <c r="G35" s="168">
        <f>SUMIFS('Ctas Pagar'!$G:$G,'Ctas Pagar'!$C:$C,'DRE Gerencial'!$A35,'Ctas Pagar'!$I:$I,'DRE Gerencial'!$A$7,'Ctas Pagar'!$H:$H,3,'Ctas Pagar'!I:I,IF($A$6=Parametros!$A$8,"&lt;&gt;""",'DRE Gerencial'!$A$6))</f>
        <v>0</v>
      </c>
      <c r="H35" s="50" t="str">
        <f t="shared" si="80"/>
        <v/>
      </c>
      <c r="I35" s="45" t="str">
        <f t="shared" si="81"/>
        <v/>
      </c>
      <c r="J35" s="168">
        <f>SUMIFS('Ctas Pagar'!$G:$G,'Ctas Pagar'!$C:$C,'DRE Gerencial'!$A35,'Ctas Pagar'!$I:$I,'DRE Gerencial'!$A$7,'Ctas Pagar'!$H:$H,4,'Ctas Pagar'!L:L,IF($A$6=Parametros!$A$8,"&lt;&gt;""",'DRE Gerencial'!$A$6))</f>
        <v>0</v>
      </c>
      <c r="K35" s="50" t="str">
        <f t="shared" si="82"/>
        <v/>
      </c>
      <c r="L35" s="45" t="str">
        <f t="shared" si="83"/>
        <v/>
      </c>
      <c r="M35" s="168">
        <f>SUMIFS('Ctas Pagar'!$G:$G,'Ctas Pagar'!$C:$C,'DRE Gerencial'!$A35,'Ctas Pagar'!$I:$I,'DRE Gerencial'!$A$7,'Ctas Pagar'!$H:$H,5,'Ctas Pagar'!O:O,IF($A$6=Parametros!$A$8,"&lt;&gt;""",'DRE Gerencial'!$A$6))</f>
        <v>0</v>
      </c>
      <c r="N35" s="50" t="str">
        <f t="shared" si="84"/>
        <v/>
      </c>
      <c r="O35" s="45" t="str">
        <f t="shared" si="85"/>
        <v/>
      </c>
      <c r="P35" s="168">
        <f>SUMIFS('Ctas Pagar'!$G:$G,'Ctas Pagar'!$C:$C,'DRE Gerencial'!$A35,'Ctas Pagar'!$I:$I,'DRE Gerencial'!$A$7,'Ctas Pagar'!$H:$H,6,'Ctas Pagar'!R:R,IF($A$6=Parametros!$A$8,"&lt;&gt;""",'DRE Gerencial'!$A$6))</f>
        <v>0</v>
      </c>
      <c r="Q35" s="50" t="str">
        <f t="shared" si="86"/>
        <v/>
      </c>
      <c r="R35" s="45" t="str">
        <f t="shared" si="87"/>
        <v/>
      </c>
      <c r="S35" s="168">
        <f>SUMIFS('Ctas Pagar'!$G:$G,'Ctas Pagar'!$C:$C,'DRE Gerencial'!$A35,'Ctas Pagar'!$I:$I,'DRE Gerencial'!$A$7,'Ctas Pagar'!$H:$H,7,'Ctas Pagar'!U:U,IF($A$6=Parametros!$A$8,"&lt;&gt;""",'DRE Gerencial'!$A$6))</f>
        <v>0</v>
      </c>
      <c r="T35" s="50" t="str">
        <f t="shared" si="88"/>
        <v/>
      </c>
      <c r="U35" s="45" t="str">
        <f t="shared" si="89"/>
        <v/>
      </c>
      <c r="V35" s="168">
        <f>SUMIFS('Ctas Pagar'!$G:$G,'Ctas Pagar'!$C:$C,'DRE Gerencial'!$A35,'Ctas Pagar'!$I:$I,'DRE Gerencial'!$A$7,'Ctas Pagar'!$H:$H,8,'Ctas Pagar'!X:X,IF($A$6=Parametros!$A$8,"&lt;&gt;""",'DRE Gerencial'!$A$6))</f>
        <v>0</v>
      </c>
      <c r="W35" s="50" t="str">
        <f t="shared" si="90"/>
        <v/>
      </c>
      <c r="X35" s="45" t="str">
        <f t="shared" si="91"/>
        <v/>
      </c>
      <c r="Y35" s="168">
        <f>SUMIFS('Ctas Pagar'!$G:$G,'Ctas Pagar'!$C:$C,'DRE Gerencial'!$A35,'Ctas Pagar'!$I:$I,'DRE Gerencial'!$A$7,'Ctas Pagar'!$H:$H,9,'Ctas Pagar'!AA:AA,IF($A$6=Parametros!$A$8,"&lt;&gt;""",'DRE Gerencial'!$A$6))</f>
        <v>0</v>
      </c>
      <c r="Z35" s="50" t="str">
        <f t="shared" si="92"/>
        <v/>
      </c>
      <c r="AA35" s="45" t="str">
        <f t="shared" si="93"/>
        <v/>
      </c>
      <c r="AB35" s="168">
        <f>SUMIFS('Ctas Pagar'!$G:$G,'Ctas Pagar'!$C:$C,'DRE Gerencial'!$A35,'Ctas Pagar'!$I:$I,'DRE Gerencial'!$A$7,'Ctas Pagar'!$H:$H,10,'Ctas Pagar'!AD:AD,IF($A$6=Parametros!$A$8,"&lt;&gt;""",'DRE Gerencial'!$A$6))</f>
        <v>0</v>
      </c>
      <c r="AC35" s="50" t="str">
        <f t="shared" si="94"/>
        <v/>
      </c>
      <c r="AD35" s="45" t="str">
        <f t="shared" si="95"/>
        <v/>
      </c>
      <c r="AE35" s="168">
        <f>SUMIFS('Ctas Pagar'!$G:$G,'Ctas Pagar'!$C:$C,'DRE Gerencial'!$A35,'Ctas Pagar'!$I:$I,'DRE Gerencial'!$A$7,'Ctas Pagar'!$H:$H,11,'Ctas Pagar'!AG:AG,IF($A$6=Parametros!$A$8,"&lt;&gt;""",'DRE Gerencial'!$A$6))</f>
        <v>0</v>
      </c>
      <c r="AF35" s="50" t="str">
        <f t="shared" si="96"/>
        <v/>
      </c>
      <c r="AG35" s="45" t="str">
        <f t="shared" si="97"/>
        <v/>
      </c>
      <c r="AH35" s="166">
        <f>SUMIFS('Ctas Pagar'!$G:$G,'Ctas Pagar'!$C:$C,'DRE Gerencial'!$A35,'Ctas Pagar'!$I:$I,'DRE Gerencial'!$A$7,'Ctas Pagar'!$H:$H,12,'Ctas Pagar'!AJ:AJ,IF($A$6=Parametros!$A$8,"&lt;&gt;""",'DRE Gerencial'!$A$6))</f>
        <v>0</v>
      </c>
      <c r="AI35" s="50" t="str">
        <f t="shared" si="98"/>
        <v/>
      </c>
      <c r="AJ35" s="45" t="str">
        <f t="shared" si="99"/>
        <v/>
      </c>
      <c r="AK35" s="177">
        <f t="shared" si="54"/>
        <v>0</v>
      </c>
      <c r="AL35" s="45">
        <f t="shared" si="100"/>
        <v>0</v>
      </c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  <c r="BG35" s="71"/>
      <c r="BH35" s="71"/>
      <c r="BI35" s="71"/>
      <c r="BJ35" s="71"/>
      <c r="BK35" s="71"/>
      <c r="BL35" s="71"/>
      <c r="BM35" s="71"/>
      <c r="BN35" s="71"/>
      <c r="BO35" s="71"/>
      <c r="BP35" s="71"/>
      <c r="BQ35" s="71"/>
      <c r="BR35" s="71"/>
      <c r="BS35" s="71"/>
      <c r="BT35" s="71"/>
      <c r="BU35" s="71"/>
      <c r="BV35" s="71"/>
      <c r="BW35" s="71"/>
      <c r="BX35" s="71"/>
      <c r="BY35" s="71"/>
      <c r="BZ35" s="71"/>
      <c r="CA35" s="71"/>
      <c r="CB35" s="71"/>
      <c r="CC35" s="71"/>
      <c r="CD35" s="71"/>
    </row>
    <row r="36" spans="1:82">
      <c r="A36" s="6">
        <f>'Plano de Contas'!A42</f>
        <v>0</v>
      </c>
      <c r="B36" s="54">
        <f>SUMIFS('Ctas Pagar'!$G:$G,'Ctas Pagar'!$C:$C,'DRE Gerencial'!$A36,'Ctas Pagar'!$I:$I,'DRE Gerencial'!$A$7,'Ctas Pagar'!$H:$H,1,'Ctas Pagar'!D:D,IF($A$6=Parametros!$A$8,"&lt;&gt;""",'DRE Gerencial'!$A$6))</f>
        <v>0</v>
      </c>
      <c r="C36" s="50" t="str">
        <f t="shared" si="78"/>
        <v/>
      </c>
      <c r="D36" s="168">
        <f>SUMIFS('Ctas Pagar'!$G:$G,'Ctas Pagar'!$C:$C,'DRE Gerencial'!$A36,'Ctas Pagar'!$I:$I,'DRE Gerencial'!$A$7,'Ctas Pagar'!$H:$H,2,'Ctas Pagar'!F:F,IF($A$6=Parametros!$A$8,"&lt;&gt;""",'DRE Gerencial'!$A$6))</f>
        <v>0</v>
      </c>
      <c r="E36" s="50">
        <f t="shared" si="79"/>
        <v>0</v>
      </c>
      <c r="F36" s="45" t="str">
        <f t="shared" si="53"/>
        <v/>
      </c>
      <c r="G36" s="168">
        <f>SUMIFS('Ctas Pagar'!$G:$G,'Ctas Pagar'!$C:$C,'DRE Gerencial'!$A36,'Ctas Pagar'!$I:$I,'DRE Gerencial'!$A$7,'Ctas Pagar'!$H:$H,3,'Ctas Pagar'!I:I,IF($A$6=Parametros!$A$8,"&lt;&gt;""",'DRE Gerencial'!$A$6))</f>
        <v>0</v>
      </c>
      <c r="H36" s="50" t="str">
        <f t="shared" si="80"/>
        <v/>
      </c>
      <c r="I36" s="45" t="str">
        <f t="shared" si="81"/>
        <v/>
      </c>
      <c r="J36" s="168">
        <f>SUMIFS('Ctas Pagar'!$G:$G,'Ctas Pagar'!$C:$C,'DRE Gerencial'!$A36,'Ctas Pagar'!$I:$I,'DRE Gerencial'!$A$7,'Ctas Pagar'!$H:$H,4,'Ctas Pagar'!L:L,IF($A$6=Parametros!$A$8,"&lt;&gt;""",'DRE Gerencial'!$A$6))</f>
        <v>0</v>
      </c>
      <c r="K36" s="50" t="str">
        <f t="shared" si="82"/>
        <v/>
      </c>
      <c r="L36" s="45" t="str">
        <f t="shared" si="83"/>
        <v/>
      </c>
      <c r="M36" s="168">
        <f>SUMIFS('Ctas Pagar'!$G:$G,'Ctas Pagar'!$C:$C,'DRE Gerencial'!$A36,'Ctas Pagar'!$I:$I,'DRE Gerencial'!$A$7,'Ctas Pagar'!$H:$H,5,'Ctas Pagar'!O:O,IF($A$6=Parametros!$A$8,"&lt;&gt;""",'DRE Gerencial'!$A$6))</f>
        <v>0</v>
      </c>
      <c r="N36" s="50" t="str">
        <f t="shared" si="84"/>
        <v/>
      </c>
      <c r="O36" s="45" t="str">
        <f t="shared" si="85"/>
        <v/>
      </c>
      <c r="P36" s="168">
        <f>SUMIFS('Ctas Pagar'!$G:$G,'Ctas Pagar'!$C:$C,'DRE Gerencial'!$A36,'Ctas Pagar'!$I:$I,'DRE Gerencial'!$A$7,'Ctas Pagar'!$H:$H,6,'Ctas Pagar'!R:R,IF($A$6=Parametros!$A$8,"&lt;&gt;""",'DRE Gerencial'!$A$6))</f>
        <v>0</v>
      </c>
      <c r="Q36" s="50" t="str">
        <f t="shared" si="86"/>
        <v/>
      </c>
      <c r="R36" s="45" t="str">
        <f t="shared" si="87"/>
        <v/>
      </c>
      <c r="S36" s="168">
        <f>SUMIFS('Ctas Pagar'!$G:$G,'Ctas Pagar'!$C:$C,'DRE Gerencial'!$A36,'Ctas Pagar'!$I:$I,'DRE Gerencial'!$A$7,'Ctas Pagar'!$H:$H,7,'Ctas Pagar'!U:U,IF($A$6=Parametros!$A$8,"&lt;&gt;""",'DRE Gerencial'!$A$6))</f>
        <v>0</v>
      </c>
      <c r="T36" s="50" t="str">
        <f t="shared" si="88"/>
        <v/>
      </c>
      <c r="U36" s="45" t="str">
        <f t="shared" si="89"/>
        <v/>
      </c>
      <c r="V36" s="168">
        <f>SUMIFS('Ctas Pagar'!$G:$G,'Ctas Pagar'!$C:$C,'DRE Gerencial'!$A36,'Ctas Pagar'!$I:$I,'DRE Gerencial'!$A$7,'Ctas Pagar'!$H:$H,8,'Ctas Pagar'!X:X,IF($A$6=Parametros!$A$8,"&lt;&gt;""",'DRE Gerencial'!$A$6))</f>
        <v>0</v>
      </c>
      <c r="W36" s="50" t="str">
        <f t="shared" si="90"/>
        <v/>
      </c>
      <c r="X36" s="45" t="str">
        <f t="shared" si="91"/>
        <v/>
      </c>
      <c r="Y36" s="168">
        <f>SUMIFS('Ctas Pagar'!$G:$G,'Ctas Pagar'!$C:$C,'DRE Gerencial'!$A36,'Ctas Pagar'!$I:$I,'DRE Gerencial'!$A$7,'Ctas Pagar'!$H:$H,9,'Ctas Pagar'!AA:AA,IF($A$6=Parametros!$A$8,"&lt;&gt;""",'DRE Gerencial'!$A$6))</f>
        <v>0</v>
      </c>
      <c r="Z36" s="50" t="str">
        <f t="shared" si="92"/>
        <v/>
      </c>
      <c r="AA36" s="45" t="str">
        <f t="shared" si="93"/>
        <v/>
      </c>
      <c r="AB36" s="168">
        <f>SUMIFS('Ctas Pagar'!$G:$G,'Ctas Pagar'!$C:$C,'DRE Gerencial'!$A36,'Ctas Pagar'!$I:$I,'DRE Gerencial'!$A$7,'Ctas Pagar'!$H:$H,10,'Ctas Pagar'!AD:AD,IF($A$6=Parametros!$A$8,"&lt;&gt;""",'DRE Gerencial'!$A$6))</f>
        <v>0</v>
      </c>
      <c r="AC36" s="50" t="str">
        <f t="shared" si="94"/>
        <v/>
      </c>
      <c r="AD36" s="45" t="str">
        <f t="shared" si="95"/>
        <v/>
      </c>
      <c r="AE36" s="168">
        <f>SUMIFS('Ctas Pagar'!$G:$G,'Ctas Pagar'!$C:$C,'DRE Gerencial'!$A36,'Ctas Pagar'!$I:$I,'DRE Gerencial'!$A$7,'Ctas Pagar'!$H:$H,11,'Ctas Pagar'!AG:AG,IF($A$6=Parametros!$A$8,"&lt;&gt;""",'DRE Gerencial'!$A$6))</f>
        <v>0</v>
      </c>
      <c r="AF36" s="50" t="str">
        <f t="shared" si="96"/>
        <v/>
      </c>
      <c r="AG36" s="45" t="str">
        <f t="shared" si="97"/>
        <v/>
      </c>
      <c r="AH36" s="166">
        <f>SUMIFS('Ctas Pagar'!$G:$G,'Ctas Pagar'!$C:$C,'DRE Gerencial'!$A36,'Ctas Pagar'!$I:$I,'DRE Gerencial'!$A$7,'Ctas Pagar'!$H:$H,12,'Ctas Pagar'!AJ:AJ,IF($A$6=Parametros!$A$8,"&lt;&gt;""",'DRE Gerencial'!$A$6))</f>
        <v>0</v>
      </c>
      <c r="AI36" s="50" t="str">
        <f t="shared" si="98"/>
        <v/>
      </c>
      <c r="AJ36" s="45" t="str">
        <f t="shared" si="99"/>
        <v/>
      </c>
      <c r="AK36" s="177">
        <f t="shared" si="54"/>
        <v>0</v>
      </c>
      <c r="AL36" s="45">
        <f t="shared" si="100"/>
        <v>0</v>
      </c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  <c r="BG36" s="71"/>
      <c r="BH36" s="71"/>
      <c r="BI36" s="71"/>
      <c r="BJ36" s="71"/>
      <c r="BK36" s="71"/>
      <c r="BL36" s="71"/>
      <c r="BM36" s="71"/>
      <c r="BN36" s="71"/>
      <c r="BO36" s="71"/>
      <c r="BP36" s="71"/>
      <c r="BQ36" s="71"/>
      <c r="BR36" s="71"/>
      <c r="BS36" s="71"/>
      <c r="BT36" s="71"/>
      <c r="BU36" s="71"/>
      <c r="BV36" s="71"/>
      <c r="BW36" s="71"/>
      <c r="BX36" s="71"/>
      <c r="BY36" s="71"/>
      <c r="BZ36" s="71"/>
      <c r="CA36" s="71"/>
      <c r="CB36" s="71"/>
      <c r="CC36" s="71"/>
      <c r="CD36" s="71"/>
    </row>
    <row r="37" spans="1:82">
      <c r="A37" s="6">
        <f>'Plano de Contas'!A43</f>
        <v>0</v>
      </c>
      <c r="B37" s="54">
        <f>SUMIFS('Ctas Pagar'!$G:$G,'Ctas Pagar'!$C:$C,'DRE Gerencial'!$A37,'Ctas Pagar'!$I:$I,'DRE Gerencial'!$A$7,'Ctas Pagar'!$H:$H,1,'Ctas Pagar'!D:D,IF($A$6=Parametros!$A$8,"&lt;&gt;""",'DRE Gerencial'!$A$6))</f>
        <v>0</v>
      </c>
      <c r="C37" s="50" t="str">
        <f t="shared" si="78"/>
        <v/>
      </c>
      <c r="D37" s="168">
        <f>SUMIFS('Ctas Pagar'!$G:$G,'Ctas Pagar'!$C:$C,'DRE Gerencial'!$A37,'Ctas Pagar'!$I:$I,'DRE Gerencial'!$A$7,'Ctas Pagar'!$H:$H,2,'Ctas Pagar'!F:F,IF($A$6=Parametros!$A$8,"&lt;&gt;""",'DRE Gerencial'!$A$6))</f>
        <v>0</v>
      </c>
      <c r="E37" s="50">
        <f t="shared" si="79"/>
        <v>0</v>
      </c>
      <c r="F37" s="45" t="str">
        <f t="shared" si="53"/>
        <v/>
      </c>
      <c r="G37" s="168">
        <f>SUMIFS('Ctas Pagar'!$G:$G,'Ctas Pagar'!$C:$C,'DRE Gerencial'!$A37,'Ctas Pagar'!$I:$I,'DRE Gerencial'!$A$7,'Ctas Pagar'!$H:$H,3,'Ctas Pagar'!I:I,IF($A$6=Parametros!$A$8,"&lt;&gt;""",'DRE Gerencial'!$A$6))</f>
        <v>0</v>
      </c>
      <c r="H37" s="50" t="str">
        <f t="shared" si="80"/>
        <v/>
      </c>
      <c r="I37" s="45" t="str">
        <f t="shared" si="81"/>
        <v/>
      </c>
      <c r="J37" s="168">
        <f>SUMIFS('Ctas Pagar'!$G:$G,'Ctas Pagar'!$C:$C,'DRE Gerencial'!$A37,'Ctas Pagar'!$I:$I,'DRE Gerencial'!$A$7,'Ctas Pagar'!$H:$H,4,'Ctas Pagar'!L:L,IF($A$6=Parametros!$A$8,"&lt;&gt;""",'DRE Gerencial'!$A$6))</f>
        <v>0</v>
      </c>
      <c r="K37" s="50" t="str">
        <f t="shared" si="82"/>
        <v/>
      </c>
      <c r="L37" s="45" t="str">
        <f t="shared" si="83"/>
        <v/>
      </c>
      <c r="M37" s="168">
        <f>SUMIFS('Ctas Pagar'!$G:$G,'Ctas Pagar'!$C:$C,'DRE Gerencial'!$A37,'Ctas Pagar'!$I:$I,'DRE Gerencial'!$A$7,'Ctas Pagar'!$H:$H,5,'Ctas Pagar'!O:O,IF($A$6=Parametros!$A$8,"&lt;&gt;""",'DRE Gerencial'!$A$6))</f>
        <v>0</v>
      </c>
      <c r="N37" s="50" t="str">
        <f t="shared" si="84"/>
        <v/>
      </c>
      <c r="O37" s="45" t="str">
        <f t="shared" si="85"/>
        <v/>
      </c>
      <c r="P37" s="168">
        <f>SUMIFS('Ctas Pagar'!$G:$G,'Ctas Pagar'!$C:$C,'DRE Gerencial'!$A37,'Ctas Pagar'!$I:$I,'DRE Gerencial'!$A$7,'Ctas Pagar'!$H:$H,6,'Ctas Pagar'!R:R,IF($A$6=Parametros!$A$8,"&lt;&gt;""",'DRE Gerencial'!$A$6))</f>
        <v>0</v>
      </c>
      <c r="Q37" s="50" t="str">
        <f t="shared" si="86"/>
        <v/>
      </c>
      <c r="R37" s="45" t="str">
        <f t="shared" si="87"/>
        <v/>
      </c>
      <c r="S37" s="168">
        <f>SUMIFS('Ctas Pagar'!$G:$G,'Ctas Pagar'!$C:$C,'DRE Gerencial'!$A37,'Ctas Pagar'!$I:$I,'DRE Gerencial'!$A$7,'Ctas Pagar'!$H:$H,7,'Ctas Pagar'!U:U,IF($A$6=Parametros!$A$8,"&lt;&gt;""",'DRE Gerencial'!$A$6))</f>
        <v>0</v>
      </c>
      <c r="T37" s="50" t="str">
        <f t="shared" si="88"/>
        <v/>
      </c>
      <c r="U37" s="45" t="str">
        <f t="shared" si="89"/>
        <v/>
      </c>
      <c r="V37" s="168">
        <f>SUMIFS('Ctas Pagar'!$G:$G,'Ctas Pagar'!$C:$C,'DRE Gerencial'!$A37,'Ctas Pagar'!$I:$I,'DRE Gerencial'!$A$7,'Ctas Pagar'!$H:$H,8,'Ctas Pagar'!X:X,IF($A$6=Parametros!$A$8,"&lt;&gt;""",'DRE Gerencial'!$A$6))</f>
        <v>0</v>
      </c>
      <c r="W37" s="50" t="str">
        <f t="shared" si="90"/>
        <v/>
      </c>
      <c r="X37" s="45" t="str">
        <f t="shared" si="91"/>
        <v/>
      </c>
      <c r="Y37" s="168">
        <f>SUMIFS('Ctas Pagar'!$G:$G,'Ctas Pagar'!$C:$C,'DRE Gerencial'!$A37,'Ctas Pagar'!$I:$I,'DRE Gerencial'!$A$7,'Ctas Pagar'!$H:$H,9,'Ctas Pagar'!AA:AA,IF($A$6=Parametros!$A$8,"&lt;&gt;""",'DRE Gerencial'!$A$6))</f>
        <v>0</v>
      </c>
      <c r="Z37" s="50" t="str">
        <f t="shared" si="92"/>
        <v/>
      </c>
      <c r="AA37" s="45" t="str">
        <f t="shared" si="93"/>
        <v/>
      </c>
      <c r="AB37" s="168">
        <f>SUMIFS('Ctas Pagar'!$G:$G,'Ctas Pagar'!$C:$C,'DRE Gerencial'!$A37,'Ctas Pagar'!$I:$I,'DRE Gerencial'!$A$7,'Ctas Pagar'!$H:$H,10,'Ctas Pagar'!AD:AD,IF($A$6=Parametros!$A$8,"&lt;&gt;""",'DRE Gerencial'!$A$6))</f>
        <v>0</v>
      </c>
      <c r="AC37" s="50" t="str">
        <f t="shared" si="94"/>
        <v/>
      </c>
      <c r="AD37" s="45" t="str">
        <f t="shared" si="95"/>
        <v/>
      </c>
      <c r="AE37" s="168">
        <f>SUMIFS('Ctas Pagar'!$G:$G,'Ctas Pagar'!$C:$C,'DRE Gerencial'!$A37,'Ctas Pagar'!$I:$I,'DRE Gerencial'!$A$7,'Ctas Pagar'!$H:$H,11,'Ctas Pagar'!AG:AG,IF($A$6=Parametros!$A$8,"&lt;&gt;""",'DRE Gerencial'!$A$6))</f>
        <v>0</v>
      </c>
      <c r="AF37" s="50" t="str">
        <f t="shared" si="96"/>
        <v/>
      </c>
      <c r="AG37" s="45" t="str">
        <f t="shared" si="97"/>
        <v/>
      </c>
      <c r="AH37" s="166">
        <f>SUMIFS('Ctas Pagar'!$G:$G,'Ctas Pagar'!$C:$C,'DRE Gerencial'!$A37,'Ctas Pagar'!$I:$I,'DRE Gerencial'!$A$7,'Ctas Pagar'!$H:$H,12,'Ctas Pagar'!AJ:AJ,IF($A$6=Parametros!$A$8,"&lt;&gt;""",'DRE Gerencial'!$A$6))</f>
        <v>0</v>
      </c>
      <c r="AI37" s="50" t="str">
        <f t="shared" si="98"/>
        <v/>
      </c>
      <c r="AJ37" s="45" t="str">
        <f t="shared" si="99"/>
        <v/>
      </c>
      <c r="AK37" s="177">
        <f t="shared" si="54"/>
        <v>0</v>
      </c>
      <c r="AL37" s="45">
        <f t="shared" si="100"/>
        <v>0</v>
      </c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  <c r="BH37" s="71"/>
      <c r="BI37" s="71"/>
      <c r="BJ37" s="71"/>
      <c r="BK37" s="71"/>
      <c r="BL37" s="71"/>
      <c r="BM37" s="71"/>
      <c r="BN37" s="71"/>
      <c r="BO37" s="71"/>
      <c r="BP37" s="71"/>
      <c r="BQ37" s="71"/>
      <c r="BR37" s="71"/>
      <c r="BS37" s="71"/>
      <c r="BT37" s="71"/>
      <c r="BU37" s="71"/>
      <c r="BV37" s="71"/>
      <c r="BW37" s="71"/>
      <c r="BX37" s="71"/>
      <c r="BY37" s="71"/>
      <c r="BZ37" s="71"/>
      <c r="CA37" s="71"/>
      <c r="CB37" s="71"/>
      <c r="CC37" s="71"/>
      <c r="CD37" s="71"/>
    </row>
    <row r="38" spans="1:82" ht="15.75">
      <c r="A38" s="35" t="str">
        <f>'Plano de Contas'!A44</f>
        <v>4.3 Custos com Comissões</v>
      </c>
      <c r="B38" s="40">
        <f>SUM(B39:B43)</f>
        <v>0</v>
      </c>
      <c r="C38" s="51" t="str">
        <f>IFERROR(B38/B$8,"")</f>
        <v/>
      </c>
      <c r="D38" s="170">
        <f>SUM(D39:D43)</f>
        <v>2000</v>
      </c>
      <c r="E38" s="51">
        <f>IFERROR(D38/D$8,"")</f>
        <v>1.9990004997501248E-6</v>
      </c>
      <c r="F38" s="44" t="str">
        <f>IF(OR(D38=0,B38=0),"",((D38-B38)/B38))</f>
        <v/>
      </c>
      <c r="G38" s="170">
        <f>SUM(G39:G43)</f>
        <v>0</v>
      </c>
      <c r="H38" s="51" t="str">
        <f>IFERROR(G38/G$8,"")</f>
        <v/>
      </c>
      <c r="I38" s="44" t="str">
        <f>IF(OR(G38=0,D38=0),"",((G38-D38)/D38))</f>
        <v/>
      </c>
      <c r="J38" s="170">
        <f>SUM(J39:J43)</f>
        <v>0</v>
      </c>
      <c r="K38" s="51" t="str">
        <f>IFERROR(J38/J$8,"")</f>
        <v/>
      </c>
      <c r="L38" s="44" t="str">
        <f>IF(OR(J38=0,G38=0),"",((J38-G38)/G38))</f>
        <v/>
      </c>
      <c r="M38" s="170">
        <f>SUM(M39:M43)</f>
        <v>0</v>
      </c>
      <c r="N38" s="51" t="str">
        <f>IFERROR(M38/M$8,"")</f>
        <v/>
      </c>
      <c r="O38" s="44" t="str">
        <f>IF(OR(M38=0,J38=0),"",((M38-J38)/J38))</f>
        <v/>
      </c>
      <c r="P38" s="170">
        <f>SUM(P39:P43)</f>
        <v>0</v>
      </c>
      <c r="Q38" s="51" t="str">
        <f>IFERROR(P38/P$8,"")</f>
        <v/>
      </c>
      <c r="R38" s="44" t="str">
        <f>IF(OR(P38=0,M38=0),"",((P38-M38)/M38))</f>
        <v/>
      </c>
      <c r="S38" s="170">
        <f>SUM(S39:S43)</f>
        <v>0</v>
      </c>
      <c r="T38" s="51" t="str">
        <f>IFERROR(S38/S$8,"")</f>
        <v/>
      </c>
      <c r="U38" s="44" t="str">
        <f>IF(OR(S38=0,P38=0),"",((S38-P38)/P38))</f>
        <v/>
      </c>
      <c r="V38" s="170">
        <f>SUM(V39:V43)</f>
        <v>0</v>
      </c>
      <c r="W38" s="51" t="str">
        <f>IFERROR(V38/V$8,"")</f>
        <v/>
      </c>
      <c r="X38" s="44" t="str">
        <f>IF(OR(V38=0,S38=0),"",((V38-S38)/S38))</f>
        <v/>
      </c>
      <c r="Y38" s="170">
        <f>SUM(Y39:Y43)</f>
        <v>0</v>
      </c>
      <c r="Z38" s="51" t="str">
        <f>IFERROR(Y38/Y$8,"")</f>
        <v/>
      </c>
      <c r="AA38" s="44" t="str">
        <f>IF(OR(Y38=0,V38=0),"",((Y38-V38)/V38))</f>
        <v/>
      </c>
      <c r="AB38" s="170">
        <f>SUM(AB39:AB43)</f>
        <v>0</v>
      </c>
      <c r="AC38" s="51" t="str">
        <f>IFERROR(AB38/AB$8,"")</f>
        <v/>
      </c>
      <c r="AD38" s="44" t="str">
        <f>IF(OR(AB38=0,Y38=0),"",((AB38-Y38)/Y38))</f>
        <v/>
      </c>
      <c r="AE38" s="170">
        <f>SUM(AE39:AE43)</f>
        <v>0</v>
      </c>
      <c r="AF38" s="51" t="str">
        <f>IFERROR(AE38/AE$8,"")</f>
        <v/>
      </c>
      <c r="AG38" s="44" t="str">
        <f>IF(OR(AE38=0,AB38=0),"",((AE38-AB38)/AB38))</f>
        <v/>
      </c>
      <c r="AH38" s="171">
        <f>SUM(AH39:AH43)</f>
        <v>0</v>
      </c>
      <c r="AI38" s="51" t="str">
        <f>IFERROR(AH38/AH$8,"")</f>
        <v/>
      </c>
      <c r="AJ38" s="44" t="str">
        <f>IF(OR(AH38=0,AE38=0),"",((AH38-AE38)/AE38))</f>
        <v/>
      </c>
      <c r="AK38" s="180">
        <f>SUM(AK39:AK43)</f>
        <v>2000</v>
      </c>
      <c r="AL38" s="44">
        <f>IFERROR(AK38/AK$8,"")</f>
        <v>1.9990004997501248E-6</v>
      </c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1"/>
    </row>
    <row r="39" spans="1:82">
      <c r="A39" s="6" t="str">
        <f>'Plano de Contas'!A45</f>
        <v>4.3.1 Comissão para Vendedores</v>
      </c>
      <c r="B39" s="54">
        <f>SUMIFS('Ctas Pagar'!$G:$G,'Ctas Pagar'!$C:$C,'DRE Gerencial'!$A39,'Ctas Pagar'!$I:$I,'DRE Gerencial'!$A$7,'Ctas Pagar'!$H:$H,1,'Ctas Pagar'!D:D,IF($A$6=Parametros!$A$8,"&lt;&gt;""",'DRE Gerencial'!$A$6))</f>
        <v>0</v>
      </c>
      <c r="C39" s="50" t="str">
        <f>IFERROR(B39/B$8,"")</f>
        <v/>
      </c>
      <c r="D39" s="168">
        <f>SUMIFS('Ctas Pagar'!$G:$G,'Ctas Pagar'!$C:$C,'DRE Gerencial'!$A39,'Ctas Pagar'!$I:$I,'DRE Gerencial'!$A$7,'Ctas Pagar'!$H:$H,2,'Ctas Pagar'!F:F,IF($A$6=Parametros!$A$8,"&lt;&gt;""",'DRE Gerencial'!$A$6))</f>
        <v>1000</v>
      </c>
      <c r="E39" s="50">
        <f>IFERROR(D39/D$8,"")</f>
        <v>9.9950024987506241E-7</v>
      </c>
      <c r="F39" s="45" t="str">
        <f t="shared" si="53"/>
        <v/>
      </c>
      <c r="G39" s="168">
        <f>SUMIFS('Ctas Pagar'!$G:$G,'Ctas Pagar'!$C:$C,'DRE Gerencial'!$A39,'Ctas Pagar'!$I:$I,'DRE Gerencial'!$A$7,'Ctas Pagar'!$H:$H,3,'Ctas Pagar'!I:I,IF($A$6=Parametros!$A$8,"&lt;&gt;""",'DRE Gerencial'!$A$6))</f>
        <v>0</v>
      </c>
      <c r="H39" s="50" t="str">
        <f>IFERROR(G39/G$8,"")</f>
        <v/>
      </c>
      <c r="I39" s="45" t="str">
        <f>IF(OR(G39=0,D39=0),"",((G39-D39)/D39))</f>
        <v/>
      </c>
      <c r="J39" s="168">
        <f>SUMIFS('Ctas Pagar'!$G:$G,'Ctas Pagar'!$C:$C,'DRE Gerencial'!$A39,'Ctas Pagar'!$I:$I,'DRE Gerencial'!$A$7,'Ctas Pagar'!$H:$H,4,'Ctas Pagar'!L:L,IF($A$6=Parametros!$A$8,"&lt;&gt;""",'DRE Gerencial'!$A$6))</f>
        <v>0</v>
      </c>
      <c r="K39" s="50" t="str">
        <f>IFERROR(J39/J$8,"")</f>
        <v/>
      </c>
      <c r="L39" s="45" t="str">
        <f>IF(OR(J39=0,G39=0),"",((J39-G39)/G39))</f>
        <v/>
      </c>
      <c r="M39" s="168">
        <f>SUMIFS('Ctas Pagar'!$G:$G,'Ctas Pagar'!$C:$C,'DRE Gerencial'!$A39,'Ctas Pagar'!$I:$I,'DRE Gerencial'!$A$7,'Ctas Pagar'!$H:$H,5,'Ctas Pagar'!O:O,IF($A$6=Parametros!$A$8,"&lt;&gt;""",'DRE Gerencial'!$A$6))</f>
        <v>0</v>
      </c>
      <c r="N39" s="50" t="str">
        <f>IFERROR(M39/M$8,"")</f>
        <v/>
      </c>
      <c r="O39" s="45" t="str">
        <f>IF(OR(M39=0,J39=0),"",((M39-J39)/J39))</f>
        <v/>
      </c>
      <c r="P39" s="168">
        <f>SUMIFS('Ctas Pagar'!$G:$G,'Ctas Pagar'!$C:$C,'DRE Gerencial'!$A39,'Ctas Pagar'!$I:$I,'DRE Gerencial'!$A$7,'Ctas Pagar'!$H:$H,6,'Ctas Pagar'!R:R,IF($A$6=Parametros!$A$8,"&lt;&gt;""",'DRE Gerencial'!$A$6))</f>
        <v>0</v>
      </c>
      <c r="Q39" s="50" t="str">
        <f>IFERROR(P39/P$8,"")</f>
        <v/>
      </c>
      <c r="R39" s="45" t="str">
        <f>IF(OR(P39=0,M39=0),"",((P39-M39)/M39))</f>
        <v/>
      </c>
      <c r="S39" s="168">
        <f>SUMIFS('Ctas Pagar'!$G:$G,'Ctas Pagar'!$C:$C,'DRE Gerencial'!$A39,'Ctas Pagar'!$I:$I,'DRE Gerencial'!$A$7,'Ctas Pagar'!$H:$H,7,'Ctas Pagar'!U:U,IF($A$6=Parametros!$A$8,"&lt;&gt;""",'DRE Gerencial'!$A$6))</f>
        <v>0</v>
      </c>
      <c r="T39" s="50" t="str">
        <f>IFERROR(S39/S$8,"")</f>
        <v/>
      </c>
      <c r="U39" s="45" t="str">
        <f>IF(OR(S39=0,P39=0),"",((S39-P39)/P39))</f>
        <v/>
      </c>
      <c r="V39" s="168">
        <f>SUMIFS('Ctas Pagar'!$G:$G,'Ctas Pagar'!$C:$C,'DRE Gerencial'!$A39,'Ctas Pagar'!$I:$I,'DRE Gerencial'!$A$7,'Ctas Pagar'!$H:$H,8,'Ctas Pagar'!X:X,IF($A$6=Parametros!$A$8,"&lt;&gt;""",'DRE Gerencial'!$A$6))</f>
        <v>0</v>
      </c>
      <c r="W39" s="50" t="str">
        <f>IFERROR(V39/V$8,"")</f>
        <v/>
      </c>
      <c r="X39" s="45" t="str">
        <f>IF(OR(V39=0,S39=0),"",((V39-S39)/S39))</f>
        <v/>
      </c>
      <c r="Y39" s="168">
        <f>SUMIFS('Ctas Pagar'!$G:$G,'Ctas Pagar'!$C:$C,'DRE Gerencial'!$A39,'Ctas Pagar'!$I:$I,'DRE Gerencial'!$A$7,'Ctas Pagar'!$H:$H,9,'Ctas Pagar'!AA:AA,IF($A$6=Parametros!$A$8,"&lt;&gt;""",'DRE Gerencial'!$A$6))</f>
        <v>0</v>
      </c>
      <c r="Z39" s="50" t="str">
        <f>IFERROR(Y39/Y$8,"")</f>
        <v/>
      </c>
      <c r="AA39" s="45" t="str">
        <f>IF(OR(Y39=0,V39=0),"",((Y39-V39)/V39))</f>
        <v/>
      </c>
      <c r="AB39" s="168">
        <f>SUMIFS('Ctas Pagar'!$G:$G,'Ctas Pagar'!$C:$C,'DRE Gerencial'!$A39,'Ctas Pagar'!$I:$I,'DRE Gerencial'!$A$7,'Ctas Pagar'!$H:$H,10,'Ctas Pagar'!AD:AD,IF($A$6=Parametros!$A$8,"&lt;&gt;""",'DRE Gerencial'!$A$6))</f>
        <v>0</v>
      </c>
      <c r="AC39" s="50" t="str">
        <f>IFERROR(AB39/AB$8,"")</f>
        <v/>
      </c>
      <c r="AD39" s="45" t="str">
        <f>IF(OR(AB39=0,Y39=0),"",((AB39-Y39)/Y39))</f>
        <v/>
      </c>
      <c r="AE39" s="168">
        <f>SUMIFS('Ctas Pagar'!$G:$G,'Ctas Pagar'!$C:$C,'DRE Gerencial'!$A39,'Ctas Pagar'!$I:$I,'DRE Gerencial'!$A$7,'Ctas Pagar'!$H:$H,11,'Ctas Pagar'!AG:AG,IF($A$6=Parametros!$A$8,"&lt;&gt;""",'DRE Gerencial'!$A$6))</f>
        <v>0</v>
      </c>
      <c r="AF39" s="50" t="str">
        <f>IFERROR(AE39/AE$8,"")</f>
        <v/>
      </c>
      <c r="AG39" s="45" t="str">
        <f>IF(OR(AE39=0,AB39=0),"",((AE39-AB39)/AB39))</f>
        <v/>
      </c>
      <c r="AH39" s="166">
        <f>SUMIFS('Ctas Pagar'!$G:$G,'Ctas Pagar'!$C:$C,'DRE Gerencial'!$A39,'Ctas Pagar'!$I:$I,'DRE Gerencial'!$A$7,'Ctas Pagar'!$H:$H,12,'Ctas Pagar'!AJ:AJ,IF($A$6=Parametros!$A$8,"&lt;&gt;""",'DRE Gerencial'!$A$6))</f>
        <v>0</v>
      </c>
      <c r="AI39" s="50" t="str">
        <f>IFERROR(AH39/AH$8,"")</f>
        <v/>
      </c>
      <c r="AJ39" s="45" t="str">
        <f>IF(OR(AH39=0,AE39=0),"",((AH39-AE39)/AE39))</f>
        <v/>
      </c>
      <c r="AK39" s="177">
        <f t="shared" si="54"/>
        <v>1000</v>
      </c>
      <c r="AL39" s="45">
        <f>IFERROR(AK39/AK$8,"")</f>
        <v>9.9950024987506241E-7</v>
      </c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  <c r="BG39" s="71"/>
      <c r="BH39" s="71"/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</row>
    <row r="40" spans="1:82">
      <c r="A40" s="6" t="str">
        <f>'Plano de Contas'!A46</f>
        <v>4.3.2 Comissão com Afiliados</v>
      </c>
      <c r="B40" s="54">
        <f>SUMIFS('Ctas Pagar'!$G:$G,'Ctas Pagar'!$C:$C,'DRE Gerencial'!$A40,'Ctas Pagar'!$I:$I,'DRE Gerencial'!$A$7,'Ctas Pagar'!$H:$H,1,'Ctas Pagar'!D:D,IF($A$6=Parametros!$A$8,"&lt;&gt;""",'DRE Gerencial'!$A$6))</f>
        <v>0</v>
      </c>
      <c r="C40" s="50" t="str">
        <f t="shared" ref="C40:C43" si="101">IFERROR(B40/B$8,"")</f>
        <v/>
      </c>
      <c r="D40" s="168">
        <f>SUMIFS('Ctas Pagar'!$G:$G,'Ctas Pagar'!$C:$C,'DRE Gerencial'!$A40,'Ctas Pagar'!$I:$I,'DRE Gerencial'!$A$7,'Ctas Pagar'!$H:$H,2,'Ctas Pagar'!F:F,IF($A$6=Parametros!$A$8,"&lt;&gt;""",'DRE Gerencial'!$A$6))</f>
        <v>1000</v>
      </c>
      <c r="E40" s="50">
        <f t="shared" ref="E40:E43" si="102">IFERROR(D40/D$8,"")</f>
        <v>9.9950024987506241E-7</v>
      </c>
      <c r="F40" s="45" t="str">
        <f t="shared" si="53"/>
        <v/>
      </c>
      <c r="G40" s="168">
        <f>SUMIFS('Ctas Pagar'!$G:$G,'Ctas Pagar'!$C:$C,'DRE Gerencial'!$A40,'Ctas Pagar'!$I:$I,'DRE Gerencial'!$A$7,'Ctas Pagar'!$H:$H,3,'Ctas Pagar'!I:I,IF($A$6=Parametros!$A$8,"&lt;&gt;""",'DRE Gerencial'!$A$6))</f>
        <v>0</v>
      </c>
      <c r="H40" s="50" t="str">
        <f t="shared" ref="H40:H43" si="103">IFERROR(G40/G$8,"")</f>
        <v/>
      </c>
      <c r="I40" s="45" t="str">
        <f t="shared" ref="I40:I43" si="104">IF(OR(G40=0,D40=0),"",((G40-D40)/D40))</f>
        <v/>
      </c>
      <c r="J40" s="168">
        <f>SUMIFS('Ctas Pagar'!$G:$G,'Ctas Pagar'!$C:$C,'DRE Gerencial'!$A40,'Ctas Pagar'!$I:$I,'DRE Gerencial'!$A$7,'Ctas Pagar'!$H:$H,4,'Ctas Pagar'!L:L,IF($A$6=Parametros!$A$8,"&lt;&gt;""",'DRE Gerencial'!$A$6))</f>
        <v>0</v>
      </c>
      <c r="K40" s="50" t="str">
        <f t="shared" ref="K40:K43" si="105">IFERROR(J40/J$8,"")</f>
        <v/>
      </c>
      <c r="L40" s="45" t="str">
        <f t="shared" ref="L40:L43" si="106">IF(OR(J40=0,G40=0),"",((J40-G40)/G40))</f>
        <v/>
      </c>
      <c r="M40" s="168">
        <f>SUMIFS('Ctas Pagar'!$G:$G,'Ctas Pagar'!$C:$C,'DRE Gerencial'!$A40,'Ctas Pagar'!$I:$I,'DRE Gerencial'!$A$7,'Ctas Pagar'!$H:$H,5,'Ctas Pagar'!O:O,IF($A$6=Parametros!$A$8,"&lt;&gt;""",'DRE Gerencial'!$A$6))</f>
        <v>0</v>
      </c>
      <c r="N40" s="50" t="str">
        <f t="shared" ref="N40:N43" si="107">IFERROR(M40/M$8,"")</f>
        <v/>
      </c>
      <c r="O40" s="45" t="str">
        <f t="shared" ref="O40:O43" si="108">IF(OR(M40=0,J40=0),"",((M40-J40)/J40))</f>
        <v/>
      </c>
      <c r="P40" s="168">
        <f>SUMIFS('Ctas Pagar'!$G:$G,'Ctas Pagar'!$C:$C,'DRE Gerencial'!$A40,'Ctas Pagar'!$I:$I,'DRE Gerencial'!$A$7,'Ctas Pagar'!$H:$H,6,'Ctas Pagar'!R:R,IF($A$6=Parametros!$A$8,"&lt;&gt;""",'DRE Gerencial'!$A$6))</f>
        <v>0</v>
      </c>
      <c r="Q40" s="50" t="str">
        <f t="shared" ref="Q40:Q43" si="109">IFERROR(P40/P$8,"")</f>
        <v/>
      </c>
      <c r="R40" s="45" t="str">
        <f t="shared" ref="R40:R43" si="110">IF(OR(P40=0,M40=0),"",((P40-M40)/M40))</f>
        <v/>
      </c>
      <c r="S40" s="168">
        <f>SUMIFS('Ctas Pagar'!$G:$G,'Ctas Pagar'!$C:$C,'DRE Gerencial'!$A40,'Ctas Pagar'!$I:$I,'DRE Gerencial'!$A$7,'Ctas Pagar'!$H:$H,7,'Ctas Pagar'!U:U,IF($A$6=Parametros!$A$8,"&lt;&gt;""",'DRE Gerencial'!$A$6))</f>
        <v>0</v>
      </c>
      <c r="T40" s="50" t="str">
        <f t="shared" ref="T40:T43" si="111">IFERROR(S40/S$8,"")</f>
        <v/>
      </c>
      <c r="U40" s="45" t="str">
        <f t="shared" ref="U40:U43" si="112">IF(OR(S40=0,P40=0),"",((S40-P40)/P40))</f>
        <v/>
      </c>
      <c r="V40" s="168">
        <f>SUMIFS('Ctas Pagar'!$G:$G,'Ctas Pagar'!$C:$C,'DRE Gerencial'!$A40,'Ctas Pagar'!$I:$I,'DRE Gerencial'!$A$7,'Ctas Pagar'!$H:$H,8,'Ctas Pagar'!X:X,IF($A$6=Parametros!$A$8,"&lt;&gt;""",'DRE Gerencial'!$A$6))</f>
        <v>0</v>
      </c>
      <c r="W40" s="50" t="str">
        <f t="shared" ref="W40:W43" si="113">IFERROR(V40/V$8,"")</f>
        <v/>
      </c>
      <c r="X40" s="45" t="str">
        <f t="shared" ref="X40:X43" si="114">IF(OR(V40=0,S40=0),"",((V40-S40)/S40))</f>
        <v/>
      </c>
      <c r="Y40" s="168">
        <f>SUMIFS('Ctas Pagar'!$G:$G,'Ctas Pagar'!$C:$C,'DRE Gerencial'!$A40,'Ctas Pagar'!$I:$I,'DRE Gerencial'!$A$7,'Ctas Pagar'!$H:$H,9,'Ctas Pagar'!AA:AA,IF($A$6=Parametros!$A$8,"&lt;&gt;""",'DRE Gerencial'!$A$6))</f>
        <v>0</v>
      </c>
      <c r="Z40" s="50" t="str">
        <f t="shared" ref="Z40:Z43" si="115">IFERROR(Y40/Y$8,"")</f>
        <v/>
      </c>
      <c r="AA40" s="45" t="str">
        <f t="shared" ref="AA40:AA43" si="116">IF(OR(Y40=0,V40=0),"",((Y40-V40)/V40))</f>
        <v/>
      </c>
      <c r="AB40" s="168">
        <f>SUMIFS('Ctas Pagar'!$G:$G,'Ctas Pagar'!$C:$C,'DRE Gerencial'!$A40,'Ctas Pagar'!$I:$I,'DRE Gerencial'!$A$7,'Ctas Pagar'!$H:$H,10,'Ctas Pagar'!AD:AD,IF($A$6=Parametros!$A$8,"&lt;&gt;""",'DRE Gerencial'!$A$6))</f>
        <v>0</v>
      </c>
      <c r="AC40" s="50" t="str">
        <f t="shared" ref="AC40:AC43" si="117">IFERROR(AB40/AB$8,"")</f>
        <v/>
      </c>
      <c r="AD40" s="45" t="str">
        <f t="shared" ref="AD40:AD43" si="118">IF(OR(AB40=0,Y40=0),"",((AB40-Y40)/Y40))</f>
        <v/>
      </c>
      <c r="AE40" s="168">
        <f>SUMIFS('Ctas Pagar'!$G:$G,'Ctas Pagar'!$C:$C,'DRE Gerencial'!$A40,'Ctas Pagar'!$I:$I,'DRE Gerencial'!$A$7,'Ctas Pagar'!$H:$H,11,'Ctas Pagar'!AG:AG,IF($A$6=Parametros!$A$8,"&lt;&gt;""",'DRE Gerencial'!$A$6))</f>
        <v>0</v>
      </c>
      <c r="AF40" s="50" t="str">
        <f t="shared" ref="AF40:AF43" si="119">IFERROR(AE40/AE$8,"")</f>
        <v/>
      </c>
      <c r="AG40" s="45" t="str">
        <f t="shared" ref="AG40:AG43" si="120">IF(OR(AE40=0,AB40=0),"",((AE40-AB40)/AB40))</f>
        <v/>
      </c>
      <c r="AH40" s="166">
        <f>SUMIFS('Ctas Pagar'!$G:$G,'Ctas Pagar'!$C:$C,'DRE Gerencial'!$A40,'Ctas Pagar'!$I:$I,'DRE Gerencial'!$A$7,'Ctas Pagar'!$H:$H,12,'Ctas Pagar'!AJ:AJ,IF($A$6=Parametros!$A$8,"&lt;&gt;""",'DRE Gerencial'!$A$6))</f>
        <v>0</v>
      </c>
      <c r="AI40" s="50" t="str">
        <f t="shared" ref="AI40:AI43" si="121">IFERROR(AH40/AH$8,"")</f>
        <v/>
      </c>
      <c r="AJ40" s="45" t="str">
        <f t="shared" ref="AJ40:AJ43" si="122">IF(OR(AH40=0,AE40=0),"",((AH40-AE40)/AE40))</f>
        <v/>
      </c>
      <c r="AK40" s="177">
        <f t="shared" si="54"/>
        <v>1000</v>
      </c>
      <c r="AL40" s="45">
        <f t="shared" ref="AL40:AL43" si="123">IFERROR(AK40/AK$8,"")</f>
        <v>9.9950024987506241E-7</v>
      </c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1"/>
      <c r="BN40" s="71"/>
      <c r="BO40" s="71"/>
      <c r="BP40" s="71"/>
      <c r="BQ40" s="71"/>
      <c r="BR40" s="71"/>
      <c r="BS40" s="71"/>
      <c r="BT40" s="71"/>
      <c r="BU40" s="71"/>
      <c r="BV40" s="71"/>
      <c r="BW40" s="71"/>
      <c r="BX40" s="71"/>
      <c r="BY40" s="71"/>
      <c r="BZ40" s="71"/>
      <c r="CA40" s="71"/>
      <c r="CB40" s="71"/>
      <c r="CC40" s="71"/>
      <c r="CD40" s="71"/>
    </row>
    <row r="41" spans="1:82">
      <c r="A41" s="6">
        <f>'Plano de Contas'!A47</f>
        <v>0</v>
      </c>
      <c r="B41" s="54">
        <f>SUMIFS('Ctas Pagar'!$G:$G,'Ctas Pagar'!$C:$C,'DRE Gerencial'!$A41,'Ctas Pagar'!$I:$I,'DRE Gerencial'!$A$7,'Ctas Pagar'!$H:$H,1,'Ctas Pagar'!D:D,IF($A$6=Parametros!$A$8,"&lt;&gt;""",'DRE Gerencial'!$A$6))</f>
        <v>0</v>
      </c>
      <c r="C41" s="50" t="str">
        <f t="shared" si="101"/>
        <v/>
      </c>
      <c r="D41" s="168">
        <f>SUMIFS('Ctas Pagar'!$G:$G,'Ctas Pagar'!$C:$C,'DRE Gerencial'!$A41,'Ctas Pagar'!$I:$I,'DRE Gerencial'!$A$7,'Ctas Pagar'!$H:$H,2,'Ctas Pagar'!F:F,IF($A$6=Parametros!$A$8,"&lt;&gt;""",'DRE Gerencial'!$A$6))</f>
        <v>0</v>
      </c>
      <c r="E41" s="50">
        <f t="shared" si="102"/>
        <v>0</v>
      </c>
      <c r="F41" s="45" t="str">
        <f t="shared" si="53"/>
        <v/>
      </c>
      <c r="G41" s="168">
        <f>SUMIFS('Ctas Pagar'!$G:$G,'Ctas Pagar'!$C:$C,'DRE Gerencial'!$A41,'Ctas Pagar'!$I:$I,'DRE Gerencial'!$A$7,'Ctas Pagar'!$H:$H,3,'Ctas Pagar'!I:I,IF($A$6=Parametros!$A$8,"&lt;&gt;""",'DRE Gerencial'!$A$6))</f>
        <v>0</v>
      </c>
      <c r="H41" s="50" t="str">
        <f t="shared" si="103"/>
        <v/>
      </c>
      <c r="I41" s="45" t="str">
        <f t="shared" si="104"/>
        <v/>
      </c>
      <c r="J41" s="168">
        <f>SUMIFS('Ctas Pagar'!$G:$G,'Ctas Pagar'!$C:$C,'DRE Gerencial'!$A41,'Ctas Pagar'!$I:$I,'DRE Gerencial'!$A$7,'Ctas Pagar'!$H:$H,4,'Ctas Pagar'!L:L,IF($A$6=Parametros!$A$8,"&lt;&gt;""",'DRE Gerencial'!$A$6))</f>
        <v>0</v>
      </c>
      <c r="K41" s="50" t="str">
        <f t="shared" si="105"/>
        <v/>
      </c>
      <c r="L41" s="45" t="str">
        <f t="shared" si="106"/>
        <v/>
      </c>
      <c r="M41" s="168">
        <f>SUMIFS('Ctas Pagar'!$G:$G,'Ctas Pagar'!$C:$C,'DRE Gerencial'!$A41,'Ctas Pagar'!$I:$I,'DRE Gerencial'!$A$7,'Ctas Pagar'!$H:$H,5,'Ctas Pagar'!O:O,IF($A$6=Parametros!$A$8,"&lt;&gt;""",'DRE Gerencial'!$A$6))</f>
        <v>0</v>
      </c>
      <c r="N41" s="50" t="str">
        <f t="shared" si="107"/>
        <v/>
      </c>
      <c r="O41" s="45" t="str">
        <f t="shared" si="108"/>
        <v/>
      </c>
      <c r="P41" s="168">
        <f>SUMIFS('Ctas Pagar'!$G:$G,'Ctas Pagar'!$C:$C,'DRE Gerencial'!$A41,'Ctas Pagar'!$I:$I,'DRE Gerencial'!$A$7,'Ctas Pagar'!$H:$H,6,'Ctas Pagar'!R:R,IF($A$6=Parametros!$A$8,"&lt;&gt;""",'DRE Gerencial'!$A$6))</f>
        <v>0</v>
      </c>
      <c r="Q41" s="50" t="str">
        <f t="shared" si="109"/>
        <v/>
      </c>
      <c r="R41" s="45" t="str">
        <f t="shared" si="110"/>
        <v/>
      </c>
      <c r="S41" s="168">
        <f>SUMIFS('Ctas Pagar'!$G:$G,'Ctas Pagar'!$C:$C,'DRE Gerencial'!$A41,'Ctas Pagar'!$I:$I,'DRE Gerencial'!$A$7,'Ctas Pagar'!$H:$H,7,'Ctas Pagar'!U:U,IF($A$6=Parametros!$A$8,"&lt;&gt;""",'DRE Gerencial'!$A$6))</f>
        <v>0</v>
      </c>
      <c r="T41" s="50" t="str">
        <f t="shared" si="111"/>
        <v/>
      </c>
      <c r="U41" s="45" t="str">
        <f t="shared" si="112"/>
        <v/>
      </c>
      <c r="V41" s="168">
        <f>SUMIFS('Ctas Pagar'!$G:$G,'Ctas Pagar'!$C:$C,'DRE Gerencial'!$A41,'Ctas Pagar'!$I:$I,'DRE Gerencial'!$A$7,'Ctas Pagar'!$H:$H,8,'Ctas Pagar'!X:X,IF($A$6=Parametros!$A$8,"&lt;&gt;""",'DRE Gerencial'!$A$6))</f>
        <v>0</v>
      </c>
      <c r="W41" s="50" t="str">
        <f t="shared" si="113"/>
        <v/>
      </c>
      <c r="X41" s="45" t="str">
        <f t="shared" si="114"/>
        <v/>
      </c>
      <c r="Y41" s="168">
        <f>SUMIFS('Ctas Pagar'!$G:$G,'Ctas Pagar'!$C:$C,'DRE Gerencial'!$A41,'Ctas Pagar'!$I:$I,'DRE Gerencial'!$A$7,'Ctas Pagar'!$H:$H,9,'Ctas Pagar'!AA:AA,IF($A$6=Parametros!$A$8,"&lt;&gt;""",'DRE Gerencial'!$A$6))</f>
        <v>0</v>
      </c>
      <c r="Z41" s="50" t="str">
        <f t="shared" si="115"/>
        <v/>
      </c>
      <c r="AA41" s="45" t="str">
        <f t="shared" si="116"/>
        <v/>
      </c>
      <c r="AB41" s="168">
        <f>SUMIFS('Ctas Pagar'!$G:$G,'Ctas Pagar'!$C:$C,'DRE Gerencial'!$A41,'Ctas Pagar'!$I:$I,'DRE Gerencial'!$A$7,'Ctas Pagar'!$H:$H,10,'Ctas Pagar'!AD:AD,IF($A$6=Parametros!$A$8,"&lt;&gt;""",'DRE Gerencial'!$A$6))</f>
        <v>0</v>
      </c>
      <c r="AC41" s="50" t="str">
        <f t="shared" si="117"/>
        <v/>
      </c>
      <c r="AD41" s="45" t="str">
        <f t="shared" si="118"/>
        <v/>
      </c>
      <c r="AE41" s="168">
        <f>SUMIFS('Ctas Pagar'!$G:$G,'Ctas Pagar'!$C:$C,'DRE Gerencial'!$A41,'Ctas Pagar'!$I:$I,'DRE Gerencial'!$A$7,'Ctas Pagar'!$H:$H,11,'Ctas Pagar'!AG:AG,IF($A$6=Parametros!$A$8,"&lt;&gt;""",'DRE Gerencial'!$A$6))</f>
        <v>0</v>
      </c>
      <c r="AF41" s="50" t="str">
        <f t="shared" si="119"/>
        <v/>
      </c>
      <c r="AG41" s="45" t="str">
        <f t="shared" si="120"/>
        <v/>
      </c>
      <c r="AH41" s="166">
        <f>SUMIFS('Ctas Pagar'!$G:$G,'Ctas Pagar'!$C:$C,'DRE Gerencial'!$A41,'Ctas Pagar'!$I:$I,'DRE Gerencial'!$A$7,'Ctas Pagar'!$H:$H,12,'Ctas Pagar'!AJ:AJ,IF($A$6=Parametros!$A$8,"&lt;&gt;""",'DRE Gerencial'!$A$6))</f>
        <v>0</v>
      </c>
      <c r="AI41" s="50" t="str">
        <f t="shared" si="121"/>
        <v/>
      </c>
      <c r="AJ41" s="45" t="str">
        <f t="shared" si="122"/>
        <v/>
      </c>
      <c r="AK41" s="177">
        <f t="shared" si="54"/>
        <v>0</v>
      </c>
      <c r="AL41" s="45">
        <f t="shared" si="123"/>
        <v>0</v>
      </c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  <c r="BH41" s="71"/>
      <c r="BI41" s="71"/>
      <c r="BJ41" s="71"/>
      <c r="BK41" s="71"/>
      <c r="BL41" s="71"/>
      <c r="BM41" s="71"/>
      <c r="BN41" s="71"/>
      <c r="BO41" s="71"/>
      <c r="BP41" s="71"/>
      <c r="BQ41" s="71"/>
      <c r="BR41" s="71"/>
      <c r="BS41" s="71"/>
      <c r="BT41" s="71"/>
      <c r="BU41" s="71"/>
      <c r="BV41" s="71"/>
      <c r="BW41" s="71"/>
      <c r="BX41" s="71"/>
      <c r="BY41" s="71"/>
      <c r="BZ41" s="71"/>
      <c r="CA41" s="71"/>
      <c r="CB41" s="71"/>
      <c r="CC41" s="71"/>
      <c r="CD41" s="71"/>
    </row>
    <row r="42" spans="1:82">
      <c r="A42" s="6">
        <f>'Plano de Contas'!A48</f>
        <v>0</v>
      </c>
      <c r="B42" s="54">
        <f>SUMIFS('Ctas Pagar'!$G:$G,'Ctas Pagar'!$C:$C,'DRE Gerencial'!$A42,'Ctas Pagar'!$I:$I,'DRE Gerencial'!$A$7,'Ctas Pagar'!$H:$H,1,'Ctas Pagar'!D:D,IF($A$6=Parametros!$A$8,"&lt;&gt;""",'DRE Gerencial'!$A$6))</f>
        <v>0</v>
      </c>
      <c r="C42" s="50" t="str">
        <f t="shared" si="101"/>
        <v/>
      </c>
      <c r="D42" s="168">
        <f>SUMIFS('Ctas Pagar'!$G:$G,'Ctas Pagar'!$C:$C,'DRE Gerencial'!$A42,'Ctas Pagar'!$I:$I,'DRE Gerencial'!$A$7,'Ctas Pagar'!$H:$H,2,'Ctas Pagar'!F:F,IF($A$6=Parametros!$A$8,"&lt;&gt;""",'DRE Gerencial'!$A$6))</f>
        <v>0</v>
      </c>
      <c r="E42" s="50">
        <f t="shared" si="102"/>
        <v>0</v>
      </c>
      <c r="F42" s="45" t="str">
        <f t="shared" si="53"/>
        <v/>
      </c>
      <c r="G42" s="168">
        <f>SUMIFS('Ctas Pagar'!$G:$G,'Ctas Pagar'!$C:$C,'DRE Gerencial'!$A42,'Ctas Pagar'!$I:$I,'DRE Gerencial'!$A$7,'Ctas Pagar'!$H:$H,3,'Ctas Pagar'!I:I,IF($A$6=Parametros!$A$8,"&lt;&gt;""",'DRE Gerencial'!$A$6))</f>
        <v>0</v>
      </c>
      <c r="H42" s="50" t="str">
        <f t="shared" si="103"/>
        <v/>
      </c>
      <c r="I42" s="45" t="str">
        <f t="shared" si="104"/>
        <v/>
      </c>
      <c r="J42" s="168">
        <f>SUMIFS('Ctas Pagar'!$G:$G,'Ctas Pagar'!$C:$C,'DRE Gerencial'!$A42,'Ctas Pagar'!$I:$I,'DRE Gerencial'!$A$7,'Ctas Pagar'!$H:$H,4,'Ctas Pagar'!L:L,IF($A$6=Parametros!$A$8,"&lt;&gt;""",'DRE Gerencial'!$A$6))</f>
        <v>0</v>
      </c>
      <c r="K42" s="50" t="str">
        <f t="shared" si="105"/>
        <v/>
      </c>
      <c r="L42" s="45" t="str">
        <f t="shared" si="106"/>
        <v/>
      </c>
      <c r="M42" s="168">
        <f>SUMIFS('Ctas Pagar'!$G:$G,'Ctas Pagar'!$C:$C,'DRE Gerencial'!$A42,'Ctas Pagar'!$I:$I,'DRE Gerencial'!$A$7,'Ctas Pagar'!$H:$H,5,'Ctas Pagar'!O:O,IF($A$6=Parametros!$A$8,"&lt;&gt;""",'DRE Gerencial'!$A$6))</f>
        <v>0</v>
      </c>
      <c r="N42" s="50" t="str">
        <f t="shared" si="107"/>
        <v/>
      </c>
      <c r="O42" s="45" t="str">
        <f t="shared" si="108"/>
        <v/>
      </c>
      <c r="P42" s="168">
        <f>SUMIFS('Ctas Pagar'!$G:$G,'Ctas Pagar'!$C:$C,'DRE Gerencial'!$A42,'Ctas Pagar'!$I:$I,'DRE Gerencial'!$A$7,'Ctas Pagar'!$H:$H,6,'Ctas Pagar'!R:R,IF($A$6=Parametros!$A$8,"&lt;&gt;""",'DRE Gerencial'!$A$6))</f>
        <v>0</v>
      </c>
      <c r="Q42" s="50" t="str">
        <f t="shared" si="109"/>
        <v/>
      </c>
      <c r="R42" s="45" t="str">
        <f t="shared" si="110"/>
        <v/>
      </c>
      <c r="S42" s="168">
        <f>SUMIFS('Ctas Pagar'!$G:$G,'Ctas Pagar'!$C:$C,'DRE Gerencial'!$A42,'Ctas Pagar'!$I:$I,'DRE Gerencial'!$A$7,'Ctas Pagar'!$H:$H,7,'Ctas Pagar'!U:U,IF($A$6=Parametros!$A$8,"&lt;&gt;""",'DRE Gerencial'!$A$6))</f>
        <v>0</v>
      </c>
      <c r="T42" s="50" t="str">
        <f t="shared" si="111"/>
        <v/>
      </c>
      <c r="U42" s="45" t="str">
        <f t="shared" si="112"/>
        <v/>
      </c>
      <c r="V42" s="168">
        <f>SUMIFS('Ctas Pagar'!$G:$G,'Ctas Pagar'!$C:$C,'DRE Gerencial'!$A42,'Ctas Pagar'!$I:$I,'DRE Gerencial'!$A$7,'Ctas Pagar'!$H:$H,8,'Ctas Pagar'!X:X,IF($A$6=Parametros!$A$8,"&lt;&gt;""",'DRE Gerencial'!$A$6))</f>
        <v>0</v>
      </c>
      <c r="W42" s="50" t="str">
        <f t="shared" si="113"/>
        <v/>
      </c>
      <c r="X42" s="45" t="str">
        <f t="shared" si="114"/>
        <v/>
      </c>
      <c r="Y42" s="168">
        <f>SUMIFS('Ctas Pagar'!$G:$G,'Ctas Pagar'!$C:$C,'DRE Gerencial'!$A42,'Ctas Pagar'!$I:$I,'DRE Gerencial'!$A$7,'Ctas Pagar'!$H:$H,9,'Ctas Pagar'!AA:AA,IF($A$6=Parametros!$A$8,"&lt;&gt;""",'DRE Gerencial'!$A$6))</f>
        <v>0</v>
      </c>
      <c r="Z42" s="50" t="str">
        <f t="shared" si="115"/>
        <v/>
      </c>
      <c r="AA42" s="45" t="str">
        <f t="shared" si="116"/>
        <v/>
      </c>
      <c r="AB42" s="168">
        <f>SUMIFS('Ctas Pagar'!$G:$G,'Ctas Pagar'!$C:$C,'DRE Gerencial'!$A42,'Ctas Pagar'!$I:$I,'DRE Gerencial'!$A$7,'Ctas Pagar'!$H:$H,10,'Ctas Pagar'!AD:AD,IF($A$6=Parametros!$A$8,"&lt;&gt;""",'DRE Gerencial'!$A$6))</f>
        <v>0</v>
      </c>
      <c r="AC42" s="50" t="str">
        <f t="shared" si="117"/>
        <v/>
      </c>
      <c r="AD42" s="45" t="str">
        <f t="shared" si="118"/>
        <v/>
      </c>
      <c r="AE42" s="168">
        <f>SUMIFS('Ctas Pagar'!$G:$G,'Ctas Pagar'!$C:$C,'DRE Gerencial'!$A42,'Ctas Pagar'!$I:$I,'DRE Gerencial'!$A$7,'Ctas Pagar'!$H:$H,11,'Ctas Pagar'!AG:AG,IF($A$6=Parametros!$A$8,"&lt;&gt;""",'DRE Gerencial'!$A$6))</f>
        <v>0</v>
      </c>
      <c r="AF42" s="50" t="str">
        <f t="shared" si="119"/>
        <v/>
      </c>
      <c r="AG42" s="45" t="str">
        <f t="shared" si="120"/>
        <v/>
      </c>
      <c r="AH42" s="166">
        <f>SUMIFS('Ctas Pagar'!$G:$G,'Ctas Pagar'!$C:$C,'DRE Gerencial'!$A42,'Ctas Pagar'!$I:$I,'DRE Gerencial'!$A$7,'Ctas Pagar'!$H:$H,12,'Ctas Pagar'!AJ:AJ,IF($A$6=Parametros!$A$8,"&lt;&gt;""",'DRE Gerencial'!$A$6))</f>
        <v>0</v>
      </c>
      <c r="AI42" s="50" t="str">
        <f t="shared" si="121"/>
        <v/>
      </c>
      <c r="AJ42" s="45" t="str">
        <f t="shared" si="122"/>
        <v/>
      </c>
      <c r="AK42" s="177">
        <f t="shared" si="54"/>
        <v>0</v>
      </c>
      <c r="AL42" s="45">
        <f t="shared" si="123"/>
        <v>0</v>
      </c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  <c r="BH42" s="71"/>
      <c r="BI42" s="71"/>
      <c r="BJ42" s="71"/>
      <c r="BK42" s="71"/>
      <c r="BL42" s="71"/>
      <c r="BM42" s="71"/>
      <c r="BN42" s="71"/>
      <c r="BO42" s="71"/>
      <c r="BP42" s="71"/>
      <c r="BQ42" s="71"/>
      <c r="BR42" s="71"/>
      <c r="BS42" s="71"/>
      <c r="BT42" s="71"/>
      <c r="BU42" s="71"/>
      <c r="BV42" s="71"/>
      <c r="BW42" s="71"/>
      <c r="BX42" s="71"/>
      <c r="BY42" s="71"/>
      <c r="BZ42" s="71"/>
      <c r="CA42" s="71"/>
      <c r="CB42" s="71"/>
      <c r="CC42" s="71"/>
      <c r="CD42" s="71"/>
    </row>
    <row r="43" spans="1:82">
      <c r="A43" s="6">
        <f>'Plano de Contas'!A49</f>
        <v>0</v>
      </c>
      <c r="B43" s="54">
        <f>SUMIFS('Ctas Pagar'!$G:$G,'Ctas Pagar'!$C:$C,'DRE Gerencial'!$A43,'Ctas Pagar'!$I:$I,'DRE Gerencial'!$A$7,'Ctas Pagar'!$H:$H,1,'Ctas Pagar'!D:D,IF($A$6=Parametros!$A$8,"&lt;&gt;""",'DRE Gerencial'!$A$6))</f>
        <v>0</v>
      </c>
      <c r="C43" s="50" t="str">
        <f t="shared" si="101"/>
        <v/>
      </c>
      <c r="D43" s="168">
        <f>SUMIFS('Ctas Pagar'!$G:$G,'Ctas Pagar'!$C:$C,'DRE Gerencial'!$A43,'Ctas Pagar'!$I:$I,'DRE Gerencial'!$A$7,'Ctas Pagar'!$H:$H,2,'Ctas Pagar'!F:F,IF($A$6=Parametros!$A$8,"&lt;&gt;""",'DRE Gerencial'!$A$6))</f>
        <v>0</v>
      </c>
      <c r="E43" s="50">
        <f t="shared" si="102"/>
        <v>0</v>
      </c>
      <c r="F43" s="45" t="str">
        <f t="shared" si="53"/>
        <v/>
      </c>
      <c r="G43" s="168">
        <f>SUMIFS('Ctas Pagar'!$G:$G,'Ctas Pagar'!$C:$C,'DRE Gerencial'!$A43,'Ctas Pagar'!$I:$I,'DRE Gerencial'!$A$7,'Ctas Pagar'!$H:$H,3,'Ctas Pagar'!I:I,IF($A$6=Parametros!$A$8,"&lt;&gt;""",'DRE Gerencial'!$A$6))</f>
        <v>0</v>
      </c>
      <c r="H43" s="50" t="str">
        <f t="shared" si="103"/>
        <v/>
      </c>
      <c r="I43" s="45" t="str">
        <f t="shared" si="104"/>
        <v/>
      </c>
      <c r="J43" s="168">
        <f>SUMIFS('Ctas Pagar'!$G:$G,'Ctas Pagar'!$C:$C,'DRE Gerencial'!$A43,'Ctas Pagar'!$I:$I,'DRE Gerencial'!$A$7,'Ctas Pagar'!$H:$H,4,'Ctas Pagar'!L:L,IF($A$6=Parametros!$A$8,"&lt;&gt;""",'DRE Gerencial'!$A$6))</f>
        <v>0</v>
      </c>
      <c r="K43" s="50" t="str">
        <f t="shared" si="105"/>
        <v/>
      </c>
      <c r="L43" s="45" t="str">
        <f t="shared" si="106"/>
        <v/>
      </c>
      <c r="M43" s="168">
        <f>SUMIFS('Ctas Pagar'!$G:$G,'Ctas Pagar'!$C:$C,'DRE Gerencial'!$A43,'Ctas Pagar'!$I:$I,'DRE Gerencial'!$A$7,'Ctas Pagar'!$H:$H,5,'Ctas Pagar'!O:O,IF($A$6=Parametros!$A$8,"&lt;&gt;""",'DRE Gerencial'!$A$6))</f>
        <v>0</v>
      </c>
      <c r="N43" s="50" t="str">
        <f t="shared" si="107"/>
        <v/>
      </c>
      <c r="O43" s="45" t="str">
        <f t="shared" si="108"/>
        <v/>
      </c>
      <c r="P43" s="168">
        <f>SUMIFS('Ctas Pagar'!$G:$G,'Ctas Pagar'!$C:$C,'DRE Gerencial'!$A43,'Ctas Pagar'!$I:$I,'DRE Gerencial'!$A$7,'Ctas Pagar'!$H:$H,6,'Ctas Pagar'!R:R,IF($A$6=Parametros!$A$8,"&lt;&gt;""",'DRE Gerencial'!$A$6))</f>
        <v>0</v>
      </c>
      <c r="Q43" s="50" t="str">
        <f t="shared" si="109"/>
        <v/>
      </c>
      <c r="R43" s="45" t="str">
        <f t="shared" si="110"/>
        <v/>
      </c>
      <c r="S43" s="168">
        <f>SUMIFS('Ctas Pagar'!$G:$G,'Ctas Pagar'!$C:$C,'DRE Gerencial'!$A43,'Ctas Pagar'!$I:$I,'DRE Gerencial'!$A$7,'Ctas Pagar'!$H:$H,7,'Ctas Pagar'!U:U,IF($A$6=Parametros!$A$8,"&lt;&gt;""",'DRE Gerencial'!$A$6))</f>
        <v>0</v>
      </c>
      <c r="T43" s="50" t="str">
        <f t="shared" si="111"/>
        <v/>
      </c>
      <c r="U43" s="45" t="str">
        <f t="shared" si="112"/>
        <v/>
      </c>
      <c r="V43" s="168">
        <f>SUMIFS('Ctas Pagar'!$G:$G,'Ctas Pagar'!$C:$C,'DRE Gerencial'!$A43,'Ctas Pagar'!$I:$I,'DRE Gerencial'!$A$7,'Ctas Pagar'!$H:$H,8,'Ctas Pagar'!X:X,IF($A$6=Parametros!$A$8,"&lt;&gt;""",'DRE Gerencial'!$A$6))</f>
        <v>0</v>
      </c>
      <c r="W43" s="50" t="str">
        <f t="shared" si="113"/>
        <v/>
      </c>
      <c r="X43" s="45" t="str">
        <f t="shared" si="114"/>
        <v/>
      </c>
      <c r="Y43" s="168">
        <f>SUMIFS('Ctas Pagar'!$G:$G,'Ctas Pagar'!$C:$C,'DRE Gerencial'!$A43,'Ctas Pagar'!$I:$I,'DRE Gerencial'!$A$7,'Ctas Pagar'!$H:$H,9,'Ctas Pagar'!AA:AA,IF($A$6=Parametros!$A$8,"&lt;&gt;""",'DRE Gerencial'!$A$6))</f>
        <v>0</v>
      </c>
      <c r="Z43" s="50" t="str">
        <f t="shared" si="115"/>
        <v/>
      </c>
      <c r="AA43" s="45" t="str">
        <f t="shared" si="116"/>
        <v/>
      </c>
      <c r="AB43" s="168">
        <f>SUMIFS('Ctas Pagar'!$G:$G,'Ctas Pagar'!$C:$C,'DRE Gerencial'!$A43,'Ctas Pagar'!$I:$I,'DRE Gerencial'!$A$7,'Ctas Pagar'!$H:$H,10,'Ctas Pagar'!AD:AD,IF($A$6=Parametros!$A$8,"&lt;&gt;""",'DRE Gerencial'!$A$6))</f>
        <v>0</v>
      </c>
      <c r="AC43" s="50" t="str">
        <f t="shared" si="117"/>
        <v/>
      </c>
      <c r="AD43" s="45" t="str">
        <f t="shared" si="118"/>
        <v/>
      </c>
      <c r="AE43" s="168">
        <f>SUMIFS('Ctas Pagar'!$G:$G,'Ctas Pagar'!$C:$C,'DRE Gerencial'!$A43,'Ctas Pagar'!$I:$I,'DRE Gerencial'!$A$7,'Ctas Pagar'!$H:$H,11,'Ctas Pagar'!AG:AG,IF($A$6=Parametros!$A$8,"&lt;&gt;""",'DRE Gerencial'!$A$6))</f>
        <v>0</v>
      </c>
      <c r="AF43" s="50" t="str">
        <f t="shared" si="119"/>
        <v/>
      </c>
      <c r="AG43" s="45" t="str">
        <f t="shared" si="120"/>
        <v/>
      </c>
      <c r="AH43" s="166">
        <f>SUMIFS('Ctas Pagar'!$G:$G,'Ctas Pagar'!$C:$C,'DRE Gerencial'!$A43,'Ctas Pagar'!$I:$I,'DRE Gerencial'!$A$7,'Ctas Pagar'!$H:$H,12,'Ctas Pagar'!AJ:AJ,IF($A$6=Parametros!$A$8,"&lt;&gt;""",'DRE Gerencial'!$A$6))</f>
        <v>0</v>
      </c>
      <c r="AI43" s="50" t="str">
        <f t="shared" si="121"/>
        <v/>
      </c>
      <c r="AJ43" s="45" t="str">
        <f t="shared" si="122"/>
        <v/>
      </c>
      <c r="AK43" s="177">
        <f t="shared" si="54"/>
        <v>0</v>
      </c>
      <c r="AL43" s="45">
        <f t="shared" si="123"/>
        <v>0</v>
      </c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  <c r="BG43" s="71"/>
      <c r="BH43" s="71"/>
      <c r="BI43" s="71"/>
      <c r="BJ43" s="71"/>
      <c r="BK43" s="71"/>
      <c r="BL43" s="71"/>
      <c r="BM43" s="71"/>
      <c r="BN43" s="71"/>
      <c r="BO43" s="71"/>
      <c r="BP43" s="71"/>
      <c r="BQ43" s="71"/>
      <c r="BR43" s="71"/>
      <c r="BS43" s="71"/>
      <c r="BT43" s="71"/>
      <c r="BU43" s="71"/>
      <c r="BV43" s="71"/>
      <c r="BW43" s="71"/>
      <c r="BX43" s="71"/>
      <c r="BY43" s="71"/>
      <c r="BZ43" s="71"/>
      <c r="CA43" s="71"/>
      <c r="CB43" s="71"/>
      <c r="CC43" s="71"/>
      <c r="CD43" s="71"/>
    </row>
    <row r="44" spans="1:82" ht="15.75">
      <c r="A44" s="35" t="str">
        <f>'Plano de Contas'!A50</f>
        <v>4.4 Custo com Produtos ou Serviços</v>
      </c>
      <c r="B44" s="40">
        <f>SUM(B45:B49)</f>
        <v>0</v>
      </c>
      <c r="C44" s="51" t="str">
        <f>IFERROR(B44/B$8,"")</f>
        <v/>
      </c>
      <c r="D44" s="170">
        <f>SUM(D45:D49)</f>
        <v>0</v>
      </c>
      <c r="E44" s="51">
        <f>IFERROR(D44/D$8,"")</f>
        <v>0</v>
      </c>
      <c r="F44" s="44" t="str">
        <f>IF(OR(D44=0,B44=0),"",((D44-B44)/B44))</f>
        <v/>
      </c>
      <c r="G44" s="170">
        <f>SUM(G45:G49)</f>
        <v>0</v>
      </c>
      <c r="H44" s="51" t="str">
        <f>IFERROR(G44/G$8,"")</f>
        <v/>
      </c>
      <c r="I44" s="44" t="str">
        <f>IF(OR(G44=0,D44=0),"",((G44-D44)/D44))</f>
        <v/>
      </c>
      <c r="J44" s="170">
        <f>SUM(J45:J49)</f>
        <v>0</v>
      </c>
      <c r="K44" s="51" t="str">
        <f>IFERROR(J44/J$8,"")</f>
        <v/>
      </c>
      <c r="L44" s="44" t="str">
        <f>IF(OR(J44=0,G44=0),"",((J44-G44)/G44))</f>
        <v/>
      </c>
      <c r="M44" s="170">
        <f>SUM(M45:M49)</f>
        <v>0</v>
      </c>
      <c r="N44" s="51" t="str">
        <f>IFERROR(M44/M$8,"")</f>
        <v/>
      </c>
      <c r="O44" s="44" t="str">
        <f>IF(OR(M44=0,J44=0),"",((M44-J44)/J44))</f>
        <v/>
      </c>
      <c r="P44" s="170">
        <f>SUM(P45:P49)</f>
        <v>0</v>
      </c>
      <c r="Q44" s="51" t="str">
        <f>IFERROR(P44/P$8,"")</f>
        <v/>
      </c>
      <c r="R44" s="44" t="str">
        <f>IF(OR(P44=0,M44=0),"",((P44-M44)/M44))</f>
        <v/>
      </c>
      <c r="S44" s="170">
        <f>SUM(S45:S49)</f>
        <v>0</v>
      </c>
      <c r="T44" s="51" t="str">
        <f>IFERROR(S44/S$8,"")</f>
        <v/>
      </c>
      <c r="U44" s="44" t="str">
        <f>IF(OR(S44=0,P44=0),"",((S44-P44)/P44))</f>
        <v/>
      </c>
      <c r="V44" s="170">
        <f>SUM(V45:V49)</f>
        <v>0</v>
      </c>
      <c r="W44" s="51" t="str">
        <f>IFERROR(V44/V$8,"")</f>
        <v/>
      </c>
      <c r="X44" s="44" t="str">
        <f>IF(OR(V44=0,S44=0),"",((V44-S44)/S44))</f>
        <v/>
      </c>
      <c r="Y44" s="170">
        <f>SUM(Y45:Y49)</f>
        <v>0</v>
      </c>
      <c r="Z44" s="51" t="str">
        <f>IFERROR(Y44/Y$8,"")</f>
        <v/>
      </c>
      <c r="AA44" s="44" t="str">
        <f>IF(OR(Y44=0,V44=0),"",((Y44-V44)/V44))</f>
        <v/>
      </c>
      <c r="AB44" s="170">
        <f>SUM(AB45:AB49)</f>
        <v>0</v>
      </c>
      <c r="AC44" s="51" t="str">
        <f>IFERROR(AB44/AB$8,"")</f>
        <v/>
      </c>
      <c r="AD44" s="44" t="str">
        <f>IF(OR(AB44=0,Y44=0),"",((AB44-Y44)/Y44))</f>
        <v/>
      </c>
      <c r="AE44" s="170">
        <f>SUM(AE45:AE49)</f>
        <v>0</v>
      </c>
      <c r="AF44" s="51" t="str">
        <f>IFERROR(AE44/AE$8,"")</f>
        <v/>
      </c>
      <c r="AG44" s="44" t="str">
        <f>IF(OR(AE44=0,AB44=0),"",((AE44-AB44)/AB44))</f>
        <v/>
      </c>
      <c r="AH44" s="171">
        <f>SUM(AH45:AH49)</f>
        <v>0</v>
      </c>
      <c r="AI44" s="51" t="str">
        <f>IFERROR(AH44/AH$8,"")</f>
        <v/>
      </c>
      <c r="AJ44" s="44" t="str">
        <f>IF(OR(AH44=0,AE44=0),"",((AH44-AE44)/AE44))</f>
        <v/>
      </c>
      <c r="AK44" s="180">
        <f>SUM(AK45:AK49)</f>
        <v>0</v>
      </c>
      <c r="AL44" s="44">
        <f>IFERROR(AK44/AK$8,"")</f>
        <v>0</v>
      </c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  <c r="BH44" s="71"/>
      <c r="BI44" s="71"/>
      <c r="BJ44" s="71"/>
      <c r="BK44" s="71"/>
      <c r="BL44" s="71"/>
      <c r="BM44" s="71"/>
      <c r="BN44" s="71"/>
      <c r="BO44" s="71"/>
      <c r="BP44" s="71"/>
      <c r="BQ44" s="71"/>
      <c r="BR44" s="71"/>
      <c r="BS44" s="71"/>
      <c r="BT44" s="71"/>
      <c r="BU44" s="71"/>
      <c r="BV44" s="71"/>
      <c r="BW44" s="71"/>
      <c r="BX44" s="71"/>
      <c r="BY44" s="71"/>
      <c r="BZ44" s="71"/>
      <c r="CA44" s="71"/>
      <c r="CB44" s="71"/>
      <c r="CC44" s="71"/>
      <c r="CD44" s="71"/>
    </row>
    <row r="45" spans="1:82">
      <c r="A45" s="6">
        <f>'Plano de Contas'!A51</f>
        <v>0</v>
      </c>
      <c r="B45" s="54">
        <f>SUMIFS('Ctas Pagar'!$G:$G,'Ctas Pagar'!$C:$C,'DRE Gerencial'!$A45,'Ctas Pagar'!$I:$I,'DRE Gerencial'!$A$7,'Ctas Pagar'!$H:$H,1,'Ctas Pagar'!D:D,IF($A$6=Parametros!$A$8,"&lt;&gt;""",'DRE Gerencial'!$A$6))</f>
        <v>0</v>
      </c>
      <c r="C45" s="50" t="str">
        <f>IFERROR(B45/B$8,"")</f>
        <v/>
      </c>
      <c r="D45" s="168">
        <f>SUMIFS('Ctas Pagar'!$G:$G,'Ctas Pagar'!$C:$C,'DRE Gerencial'!$A45,'Ctas Pagar'!$I:$I,'DRE Gerencial'!$A$7,'Ctas Pagar'!$H:$H,2,'Ctas Pagar'!F:F,IF($A$6=Parametros!$A$8,"&lt;&gt;""",'DRE Gerencial'!$A$6))</f>
        <v>0</v>
      </c>
      <c r="E45" s="50">
        <f>IFERROR(D45/D$8,"")</f>
        <v>0</v>
      </c>
      <c r="F45" s="45" t="str">
        <f t="shared" si="53"/>
        <v/>
      </c>
      <c r="G45" s="168">
        <f>SUMIFS('Ctas Pagar'!$G:$G,'Ctas Pagar'!$C:$C,'DRE Gerencial'!$A45,'Ctas Pagar'!$I:$I,'DRE Gerencial'!$A$7,'Ctas Pagar'!$H:$H,3,'Ctas Pagar'!I:I,IF($A$6=Parametros!$A$8,"&lt;&gt;""",'DRE Gerencial'!$A$6))</f>
        <v>0</v>
      </c>
      <c r="H45" s="50" t="str">
        <f>IFERROR(G45/G$8,"")</f>
        <v/>
      </c>
      <c r="I45" s="45" t="str">
        <f>IF(OR(G45=0,D45=0),"",((G45-D45)/D45))</f>
        <v/>
      </c>
      <c r="J45" s="168">
        <f>SUMIFS('Ctas Pagar'!$G:$G,'Ctas Pagar'!$C:$C,'DRE Gerencial'!$A45,'Ctas Pagar'!$I:$I,'DRE Gerencial'!$A$7,'Ctas Pagar'!$H:$H,4,'Ctas Pagar'!L:L,IF($A$6=Parametros!$A$8,"&lt;&gt;""",'DRE Gerencial'!$A$6))</f>
        <v>0</v>
      </c>
      <c r="K45" s="50" t="str">
        <f>IFERROR(J45/J$8,"")</f>
        <v/>
      </c>
      <c r="L45" s="45" t="str">
        <f>IF(OR(J45=0,G45=0),"",((J45-G45)/G45))</f>
        <v/>
      </c>
      <c r="M45" s="168">
        <f>SUMIFS('Ctas Pagar'!$G:$G,'Ctas Pagar'!$C:$C,'DRE Gerencial'!$A45,'Ctas Pagar'!$I:$I,'DRE Gerencial'!$A$7,'Ctas Pagar'!$H:$H,5,'Ctas Pagar'!O:O,IF($A$6=Parametros!$A$8,"&lt;&gt;""",'DRE Gerencial'!$A$6))</f>
        <v>0</v>
      </c>
      <c r="N45" s="50" t="str">
        <f>IFERROR(M45/M$8,"")</f>
        <v/>
      </c>
      <c r="O45" s="45" t="str">
        <f>IF(OR(M45=0,J45=0),"",((M45-J45)/J45))</f>
        <v/>
      </c>
      <c r="P45" s="168">
        <f>SUMIFS('Ctas Pagar'!$G:$G,'Ctas Pagar'!$C:$C,'DRE Gerencial'!$A45,'Ctas Pagar'!$I:$I,'DRE Gerencial'!$A$7,'Ctas Pagar'!$H:$H,6,'Ctas Pagar'!R:R,IF($A$6=Parametros!$A$8,"&lt;&gt;""",'DRE Gerencial'!$A$6))</f>
        <v>0</v>
      </c>
      <c r="Q45" s="50" t="str">
        <f>IFERROR(P45/P$8,"")</f>
        <v/>
      </c>
      <c r="R45" s="45" t="str">
        <f>IF(OR(P45=0,M45=0),"",((P45-M45)/M45))</f>
        <v/>
      </c>
      <c r="S45" s="168">
        <f>SUMIFS('Ctas Pagar'!$G:$G,'Ctas Pagar'!$C:$C,'DRE Gerencial'!$A45,'Ctas Pagar'!$I:$I,'DRE Gerencial'!$A$7,'Ctas Pagar'!$H:$H,7,'Ctas Pagar'!U:U,IF($A$6=Parametros!$A$8,"&lt;&gt;""",'DRE Gerencial'!$A$6))</f>
        <v>0</v>
      </c>
      <c r="T45" s="50" t="str">
        <f>IFERROR(S45/S$8,"")</f>
        <v/>
      </c>
      <c r="U45" s="45" t="str">
        <f>IF(OR(S45=0,P45=0),"",((S45-P45)/P45))</f>
        <v/>
      </c>
      <c r="V45" s="168">
        <f>SUMIFS('Ctas Pagar'!$G:$G,'Ctas Pagar'!$C:$C,'DRE Gerencial'!$A45,'Ctas Pagar'!$I:$I,'DRE Gerencial'!$A$7,'Ctas Pagar'!$H:$H,8,'Ctas Pagar'!X:X,IF($A$6=Parametros!$A$8,"&lt;&gt;""",'DRE Gerencial'!$A$6))</f>
        <v>0</v>
      </c>
      <c r="W45" s="50" t="str">
        <f>IFERROR(V45/V$8,"")</f>
        <v/>
      </c>
      <c r="X45" s="45" t="str">
        <f>IF(OR(V45=0,S45=0),"",((V45-S45)/S45))</f>
        <v/>
      </c>
      <c r="Y45" s="168">
        <f>SUMIFS('Ctas Pagar'!$G:$G,'Ctas Pagar'!$C:$C,'DRE Gerencial'!$A45,'Ctas Pagar'!$I:$I,'DRE Gerencial'!$A$7,'Ctas Pagar'!$H:$H,9,'Ctas Pagar'!AA:AA,IF($A$6=Parametros!$A$8,"&lt;&gt;""",'DRE Gerencial'!$A$6))</f>
        <v>0</v>
      </c>
      <c r="Z45" s="50" t="str">
        <f>IFERROR(Y45/Y$8,"")</f>
        <v/>
      </c>
      <c r="AA45" s="45" t="str">
        <f>IF(OR(Y45=0,V45=0),"",((Y45-V45)/V45))</f>
        <v/>
      </c>
      <c r="AB45" s="168">
        <f>SUMIFS('Ctas Pagar'!$G:$G,'Ctas Pagar'!$C:$C,'DRE Gerencial'!$A45,'Ctas Pagar'!$I:$I,'DRE Gerencial'!$A$7,'Ctas Pagar'!$H:$H,10,'Ctas Pagar'!AD:AD,IF($A$6=Parametros!$A$8,"&lt;&gt;""",'DRE Gerencial'!$A$6))</f>
        <v>0</v>
      </c>
      <c r="AC45" s="50" t="str">
        <f>IFERROR(AB45/AB$8,"")</f>
        <v/>
      </c>
      <c r="AD45" s="45" t="str">
        <f>IF(OR(AB45=0,Y45=0),"",((AB45-Y45)/Y45))</f>
        <v/>
      </c>
      <c r="AE45" s="168">
        <f>SUMIFS('Ctas Pagar'!$G:$G,'Ctas Pagar'!$C:$C,'DRE Gerencial'!$A45,'Ctas Pagar'!$I:$I,'DRE Gerencial'!$A$7,'Ctas Pagar'!$H:$H,11,'Ctas Pagar'!AG:AG,IF($A$6=Parametros!$A$8,"&lt;&gt;""",'DRE Gerencial'!$A$6))</f>
        <v>0</v>
      </c>
      <c r="AF45" s="50" t="str">
        <f>IFERROR(AE45/AE$8,"")</f>
        <v/>
      </c>
      <c r="AG45" s="45" t="str">
        <f>IF(OR(AE45=0,AB45=0),"",((AE45-AB45)/AB45))</f>
        <v/>
      </c>
      <c r="AH45" s="166">
        <f>SUMIFS('Ctas Pagar'!$G:$G,'Ctas Pagar'!$C:$C,'DRE Gerencial'!$A45,'Ctas Pagar'!$I:$I,'DRE Gerencial'!$A$7,'Ctas Pagar'!$H:$H,12,'Ctas Pagar'!AJ:AJ,IF($A$6=Parametros!$A$8,"&lt;&gt;""",'DRE Gerencial'!$A$6))</f>
        <v>0</v>
      </c>
      <c r="AI45" s="50" t="str">
        <f>IFERROR(AH45/AH$8,"")</f>
        <v/>
      </c>
      <c r="AJ45" s="45" t="str">
        <f>IF(OR(AH45=0,AE45=0),"",((AH45-AE45)/AE45))</f>
        <v/>
      </c>
      <c r="AK45" s="177">
        <f t="shared" si="54"/>
        <v>0</v>
      </c>
      <c r="AL45" s="45">
        <f>IFERROR(AK45/AK$8,"")</f>
        <v>0</v>
      </c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  <c r="BH45" s="71"/>
      <c r="BI45" s="71"/>
      <c r="BJ45" s="71"/>
      <c r="BK45" s="71"/>
      <c r="BL45" s="71"/>
      <c r="BM45" s="71"/>
      <c r="BN45" s="71"/>
      <c r="BO45" s="71"/>
      <c r="BP45" s="71"/>
      <c r="BQ45" s="71"/>
      <c r="BR45" s="71"/>
      <c r="BS45" s="71"/>
      <c r="BT45" s="71"/>
      <c r="BU45" s="71"/>
      <c r="BV45" s="71"/>
      <c r="BW45" s="71"/>
      <c r="BX45" s="71"/>
      <c r="BY45" s="71"/>
      <c r="BZ45" s="71"/>
      <c r="CA45" s="71"/>
      <c r="CB45" s="71"/>
      <c r="CC45" s="71"/>
      <c r="CD45" s="71"/>
    </row>
    <row r="46" spans="1:82">
      <c r="A46" s="6">
        <f>'Plano de Contas'!A52</f>
        <v>0</v>
      </c>
      <c r="B46" s="54">
        <f>SUMIFS('Ctas Pagar'!$G:$G,'Ctas Pagar'!$C:$C,'DRE Gerencial'!$A46,'Ctas Pagar'!$I:$I,'DRE Gerencial'!$A$7,'Ctas Pagar'!$H:$H,1,'Ctas Pagar'!D:D,IF($A$6=Parametros!$A$8,"&lt;&gt;""",'DRE Gerencial'!$A$6))</f>
        <v>0</v>
      </c>
      <c r="C46" s="50" t="str">
        <f t="shared" ref="C46:C50" si="124">IFERROR(B46/B$8,"")</f>
        <v/>
      </c>
      <c r="D46" s="168">
        <f>SUMIFS('Ctas Pagar'!$G:$G,'Ctas Pagar'!$C:$C,'DRE Gerencial'!$A46,'Ctas Pagar'!$I:$I,'DRE Gerencial'!$A$7,'Ctas Pagar'!$H:$H,2,'Ctas Pagar'!F:F,IF($A$6=Parametros!$A$8,"&lt;&gt;""",'DRE Gerencial'!$A$6))</f>
        <v>0</v>
      </c>
      <c r="E46" s="50">
        <f t="shared" ref="E46:E50" si="125">IFERROR(D46/D$8,"")</f>
        <v>0</v>
      </c>
      <c r="F46" s="45" t="str">
        <f t="shared" si="53"/>
        <v/>
      </c>
      <c r="G46" s="168">
        <f>SUMIFS('Ctas Pagar'!$G:$G,'Ctas Pagar'!$C:$C,'DRE Gerencial'!$A46,'Ctas Pagar'!$I:$I,'DRE Gerencial'!$A$7,'Ctas Pagar'!$H:$H,3,'Ctas Pagar'!I:I,IF($A$6=Parametros!$A$8,"&lt;&gt;""",'DRE Gerencial'!$A$6))</f>
        <v>0</v>
      </c>
      <c r="H46" s="50" t="str">
        <f t="shared" ref="H46:H50" si="126">IFERROR(G46/G$8,"")</f>
        <v/>
      </c>
      <c r="I46" s="45" t="str">
        <f t="shared" ref="I46:I49" si="127">IF(OR(G46=0,D46=0),"",((G46-D46)/D46))</f>
        <v/>
      </c>
      <c r="J46" s="168">
        <f>SUMIFS('Ctas Pagar'!$G:$G,'Ctas Pagar'!$C:$C,'DRE Gerencial'!$A46,'Ctas Pagar'!$I:$I,'DRE Gerencial'!$A$7,'Ctas Pagar'!$H:$H,4,'Ctas Pagar'!L:L,IF($A$6=Parametros!$A$8,"&lt;&gt;""",'DRE Gerencial'!$A$6))</f>
        <v>0</v>
      </c>
      <c r="K46" s="50" t="str">
        <f t="shared" ref="K46:K50" si="128">IFERROR(J46/J$8,"")</f>
        <v/>
      </c>
      <c r="L46" s="45" t="str">
        <f t="shared" ref="L46:L49" si="129">IF(OR(J46=0,G46=0),"",((J46-G46)/G46))</f>
        <v/>
      </c>
      <c r="M46" s="168">
        <f>SUMIFS('Ctas Pagar'!$G:$G,'Ctas Pagar'!$C:$C,'DRE Gerencial'!$A46,'Ctas Pagar'!$I:$I,'DRE Gerencial'!$A$7,'Ctas Pagar'!$H:$H,5,'Ctas Pagar'!O:O,IF($A$6=Parametros!$A$8,"&lt;&gt;""",'DRE Gerencial'!$A$6))</f>
        <v>0</v>
      </c>
      <c r="N46" s="50" t="str">
        <f t="shared" ref="N46:N52" si="130">IFERROR(M46/M$8,"")</f>
        <v/>
      </c>
      <c r="O46" s="45" t="str">
        <f t="shared" ref="O46:O49" si="131">IF(OR(M46=0,J46=0),"",((M46-J46)/J46))</f>
        <v/>
      </c>
      <c r="P46" s="168">
        <f>SUMIFS('Ctas Pagar'!$G:$G,'Ctas Pagar'!$C:$C,'DRE Gerencial'!$A46,'Ctas Pagar'!$I:$I,'DRE Gerencial'!$A$7,'Ctas Pagar'!$H:$H,6,'Ctas Pagar'!R:R,IF($A$6=Parametros!$A$8,"&lt;&gt;""",'DRE Gerencial'!$A$6))</f>
        <v>0</v>
      </c>
      <c r="Q46" s="50" t="str">
        <f t="shared" ref="Q46:Q50" si="132">IFERROR(P46/P$8,"")</f>
        <v/>
      </c>
      <c r="R46" s="45" t="str">
        <f t="shared" ref="R46:R49" si="133">IF(OR(P46=0,M46=0),"",((P46-M46)/M46))</f>
        <v/>
      </c>
      <c r="S46" s="168">
        <f>SUMIFS('Ctas Pagar'!$G:$G,'Ctas Pagar'!$C:$C,'DRE Gerencial'!$A46,'Ctas Pagar'!$I:$I,'DRE Gerencial'!$A$7,'Ctas Pagar'!$H:$H,7,'Ctas Pagar'!U:U,IF($A$6=Parametros!$A$8,"&lt;&gt;""",'DRE Gerencial'!$A$6))</f>
        <v>0</v>
      </c>
      <c r="T46" s="50" t="str">
        <f t="shared" ref="T46:T50" si="134">IFERROR(S46/S$8,"")</f>
        <v/>
      </c>
      <c r="U46" s="45" t="str">
        <f t="shared" ref="U46:U49" si="135">IF(OR(S46=0,P46=0),"",((S46-P46)/P46))</f>
        <v/>
      </c>
      <c r="V46" s="168">
        <f>SUMIFS('Ctas Pagar'!$G:$G,'Ctas Pagar'!$C:$C,'DRE Gerencial'!$A46,'Ctas Pagar'!$I:$I,'DRE Gerencial'!$A$7,'Ctas Pagar'!$H:$H,8,'Ctas Pagar'!X:X,IF($A$6=Parametros!$A$8,"&lt;&gt;""",'DRE Gerencial'!$A$6))</f>
        <v>0</v>
      </c>
      <c r="W46" s="50" t="str">
        <f t="shared" ref="W46:W50" si="136">IFERROR(V46/V$8,"")</f>
        <v/>
      </c>
      <c r="X46" s="45" t="str">
        <f t="shared" ref="X46:X49" si="137">IF(OR(V46=0,S46=0),"",((V46-S46)/S46))</f>
        <v/>
      </c>
      <c r="Y46" s="168">
        <f>SUMIFS('Ctas Pagar'!$G:$G,'Ctas Pagar'!$C:$C,'DRE Gerencial'!$A46,'Ctas Pagar'!$I:$I,'DRE Gerencial'!$A$7,'Ctas Pagar'!$H:$H,9,'Ctas Pagar'!AA:AA,IF($A$6=Parametros!$A$8,"&lt;&gt;""",'DRE Gerencial'!$A$6))</f>
        <v>0</v>
      </c>
      <c r="Z46" s="50" t="str">
        <f t="shared" ref="Z46:Z50" si="138">IFERROR(Y46/Y$8,"")</f>
        <v/>
      </c>
      <c r="AA46" s="45" t="str">
        <f t="shared" ref="AA46:AA49" si="139">IF(OR(Y46=0,V46=0),"",((Y46-V46)/V46))</f>
        <v/>
      </c>
      <c r="AB46" s="168">
        <f>SUMIFS('Ctas Pagar'!$G:$G,'Ctas Pagar'!$C:$C,'DRE Gerencial'!$A46,'Ctas Pagar'!$I:$I,'DRE Gerencial'!$A$7,'Ctas Pagar'!$H:$H,10,'Ctas Pagar'!AD:AD,IF($A$6=Parametros!$A$8,"&lt;&gt;""",'DRE Gerencial'!$A$6))</f>
        <v>0</v>
      </c>
      <c r="AC46" s="50" t="str">
        <f t="shared" ref="AC46:AC50" si="140">IFERROR(AB46/AB$8,"")</f>
        <v/>
      </c>
      <c r="AD46" s="45" t="str">
        <f t="shared" ref="AD46:AD49" si="141">IF(OR(AB46=0,Y46=0),"",((AB46-Y46)/Y46))</f>
        <v/>
      </c>
      <c r="AE46" s="168">
        <f>SUMIFS('Ctas Pagar'!$G:$G,'Ctas Pagar'!$C:$C,'DRE Gerencial'!$A46,'Ctas Pagar'!$I:$I,'DRE Gerencial'!$A$7,'Ctas Pagar'!$H:$H,11,'Ctas Pagar'!AG:AG,IF($A$6=Parametros!$A$8,"&lt;&gt;""",'DRE Gerencial'!$A$6))</f>
        <v>0</v>
      </c>
      <c r="AF46" s="50" t="str">
        <f t="shared" ref="AF46:AF50" si="142">IFERROR(AE46/AE$8,"")</f>
        <v/>
      </c>
      <c r="AG46" s="45" t="str">
        <f t="shared" ref="AG46:AG49" si="143">IF(OR(AE46=0,AB46=0),"",((AE46-AB46)/AB46))</f>
        <v/>
      </c>
      <c r="AH46" s="166">
        <f>SUMIFS('Ctas Pagar'!$G:$G,'Ctas Pagar'!$C:$C,'DRE Gerencial'!$A46,'Ctas Pagar'!$I:$I,'DRE Gerencial'!$A$7,'Ctas Pagar'!$H:$H,12,'Ctas Pagar'!AJ:AJ,IF($A$6=Parametros!$A$8,"&lt;&gt;""",'DRE Gerencial'!$A$6))</f>
        <v>0</v>
      </c>
      <c r="AI46" s="50" t="str">
        <f t="shared" ref="AI46:AI50" si="144">IFERROR(AH46/AH$8,"")</f>
        <v/>
      </c>
      <c r="AJ46" s="45" t="str">
        <f t="shared" ref="AJ46:AJ49" si="145">IF(OR(AH46=0,AE46=0),"",((AH46-AE46)/AE46))</f>
        <v/>
      </c>
      <c r="AK46" s="177">
        <f t="shared" si="54"/>
        <v>0</v>
      </c>
      <c r="AL46" s="45">
        <f t="shared" ref="AL46:AL49" si="146">IFERROR(AK46/AK$8,"")</f>
        <v>0</v>
      </c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  <c r="BG46" s="71"/>
      <c r="BH46" s="71"/>
      <c r="BI46" s="71"/>
      <c r="BJ46" s="71"/>
      <c r="BK46" s="71"/>
      <c r="BL46" s="71"/>
      <c r="BM46" s="71"/>
      <c r="BN46" s="71"/>
      <c r="BO46" s="71"/>
      <c r="BP46" s="71"/>
      <c r="BQ46" s="71"/>
      <c r="BR46" s="71"/>
      <c r="BS46" s="71"/>
      <c r="BT46" s="71"/>
      <c r="BU46" s="71"/>
      <c r="BV46" s="71"/>
      <c r="BW46" s="71"/>
      <c r="BX46" s="71"/>
      <c r="BY46" s="71"/>
      <c r="BZ46" s="71"/>
      <c r="CA46" s="71"/>
      <c r="CB46" s="71"/>
      <c r="CC46" s="71"/>
      <c r="CD46" s="71"/>
    </row>
    <row r="47" spans="1:82">
      <c r="A47" s="6">
        <f>'Plano de Contas'!A53</f>
        <v>0</v>
      </c>
      <c r="B47" s="54">
        <f>SUMIFS('Ctas Pagar'!$G:$G,'Ctas Pagar'!$C:$C,'DRE Gerencial'!$A47,'Ctas Pagar'!$I:$I,'DRE Gerencial'!$A$7,'Ctas Pagar'!$H:$H,1,'Ctas Pagar'!D:D,IF($A$6=Parametros!$A$8,"&lt;&gt;""",'DRE Gerencial'!$A$6))</f>
        <v>0</v>
      </c>
      <c r="C47" s="50" t="str">
        <f t="shared" si="124"/>
        <v/>
      </c>
      <c r="D47" s="168">
        <f>SUMIFS('Ctas Pagar'!$G:$G,'Ctas Pagar'!$C:$C,'DRE Gerencial'!$A47,'Ctas Pagar'!$I:$I,'DRE Gerencial'!$A$7,'Ctas Pagar'!$H:$H,2,'Ctas Pagar'!F:F,IF($A$6=Parametros!$A$8,"&lt;&gt;""",'DRE Gerencial'!$A$6))</f>
        <v>0</v>
      </c>
      <c r="E47" s="50">
        <f t="shared" si="125"/>
        <v>0</v>
      </c>
      <c r="F47" s="45" t="str">
        <f t="shared" si="53"/>
        <v/>
      </c>
      <c r="G47" s="168">
        <f>SUMIFS('Ctas Pagar'!$G:$G,'Ctas Pagar'!$C:$C,'DRE Gerencial'!$A47,'Ctas Pagar'!$I:$I,'DRE Gerencial'!$A$7,'Ctas Pagar'!$H:$H,3,'Ctas Pagar'!I:I,IF($A$6=Parametros!$A$8,"&lt;&gt;""",'DRE Gerencial'!$A$6))</f>
        <v>0</v>
      </c>
      <c r="H47" s="50" t="str">
        <f t="shared" si="126"/>
        <v/>
      </c>
      <c r="I47" s="45" t="str">
        <f t="shared" si="127"/>
        <v/>
      </c>
      <c r="J47" s="168">
        <f>SUMIFS('Ctas Pagar'!$G:$G,'Ctas Pagar'!$C:$C,'DRE Gerencial'!$A47,'Ctas Pagar'!$I:$I,'DRE Gerencial'!$A$7,'Ctas Pagar'!$H:$H,4,'Ctas Pagar'!L:L,IF($A$6=Parametros!$A$8,"&lt;&gt;""",'DRE Gerencial'!$A$6))</f>
        <v>0</v>
      </c>
      <c r="K47" s="50" t="str">
        <f t="shared" si="128"/>
        <v/>
      </c>
      <c r="L47" s="45" t="str">
        <f t="shared" si="129"/>
        <v/>
      </c>
      <c r="M47" s="168">
        <f>SUMIFS('Ctas Pagar'!$G:$G,'Ctas Pagar'!$C:$C,'DRE Gerencial'!$A47,'Ctas Pagar'!$I:$I,'DRE Gerencial'!$A$7,'Ctas Pagar'!$H:$H,5,'Ctas Pagar'!O:O,IF($A$6=Parametros!$A$8,"&lt;&gt;""",'DRE Gerencial'!$A$6))</f>
        <v>0</v>
      </c>
      <c r="N47" s="50" t="str">
        <f t="shared" si="130"/>
        <v/>
      </c>
      <c r="O47" s="45" t="str">
        <f t="shared" si="131"/>
        <v/>
      </c>
      <c r="P47" s="168">
        <f>SUMIFS('Ctas Pagar'!$G:$G,'Ctas Pagar'!$C:$C,'DRE Gerencial'!$A47,'Ctas Pagar'!$I:$I,'DRE Gerencial'!$A$7,'Ctas Pagar'!$H:$H,6,'Ctas Pagar'!R:R,IF($A$6=Parametros!$A$8,"&lt;&gt;""",'DRE Gerencial'!$A$6))</f>
        <v>0</v>
      </c>
      <c r="Q47" s="50" t="str">
        <f t="shared" si="132"/>
        <v/>
      </c>
      <c r="R47" s="45" t="str">
        <f t="shared" si="133"/>
        <v/>
      </c>
      <c r="S47" s="168">
        <f>SUMIFS('Ctas Pagar'!$G:$G,'Ctas Pagar'!$C:$C,'DRE Gerencial'!$A47,'Ctas Pagar'!$I:$I,'DRE Gerencial'!$A$7,'Ctas Pagar'!$H:$H,7,'Ctas Pagar'!U:U,IF($A$6=Parametros!$A$8,"&lt;&gt;""",'DRE Gerencial'!$A$6))</f>
        <v>0</v>
      </c>
      <c r="T47" s="50" t="str">
        <f t="shared" si="134"/>
        <v/>
      </c>
      <c r="U47" s="45" t="str">
        <f t="shared" si="135"/>
        <v/>
      </c>
      <c r="V47" s="168">
        <f>SUMIFS('Ctas Pagar'!$G:$G,'Ctas Pagar'!$C:$C,'DRE Gerencial'!$A47,'Ctas Pagar'!$I:$I,'DRE Gerencial'!$A$7,'Ctas Pagar'!$H:$H,8,'Ctas Pagar'!X:X,IF($A$6=Parametros!$A$8,"&lt;&gt;""",'DRE Gerencial'!$A$6))</f>
        <v>0</v>
      </c>
      <c r="W47" s="50" t="str">
        <f t="shared" si="136"/>
        <v/>
      </c>
      <c r="X47" s="45" t="str">
        <f t="shared" si="137"/>
        <v/>
      </c>
      <c r="Y47" s="168">
        <f>SUMIFS('Ctas Pagar'!$G:$G,'Ctas Pagar'!$C:$C,'DRE Gerencial'!$A47,'Ctas Pagar'!$I:$I,'DRE Gerencial'!$A$7,'Ctas Pagar'!$H:$H,9,'Ctas Pagar'!AA:AA,IF($A$6=Parametros!$A$8,"&lt;&gt;""",'DRE Gerencial'!$A$6))</f>
        <v>0</v>
      </c>
      <c r="Z47" s="50" t="str">
        <f t="shared" si="138"/>
        <v/>
      </c>
      <c r="AA47" s="45" t="str">
        <f t="shared" si="139"/>
        <v/>
      </c>
      <c r="AB47" s="168">
        <f>SUMIFS('Ctas Pagar'!$G:$G,'Ctas Pagar'!$C:$C,'DRE Gerencial'!$A47,'Ctas Pagar'!$I:$I,'DRE Gerencial'!$A$7,'Ctas Pagar'!$H:$H,10,'Ctas Pagar'!AD:AD,IF($A$6=Parametros!$A$8,"&lt;&gt;""",'DRE Gerencial'!$A$6))</f>
        <v>0</v>
      </c>
      <c r="AC47" s="50" t="str">
        <f t="shared" si="140"/>
        <v/>
      </c>
      <c r="AD47" s="45" t="str">
        <f t="shared" si="141"/>
        <v/>
      </c>
      <c r="AE47" s="168">
        <f>SUMIFS('Ctas Pagar'!$G:$G,'Ctas Pagar'!$C:$C,'DRE Gerencial'!$A47,'Ctas Pagar'!$I:$I,'DRE Gerencial'!$A$7,'Ctas Pagar'!$H:$H,11,'Ctas Pagar'!AG:AG,IF($A$6=Parametros!$A$8,"&lt;&gt;""",'DRE Gerencial'!$A$6))</f>
        <v>0</v>
      </c>
      <c r="AF47" s="50" t="str">
        <f t="shared" si="142"/>
        <v/>
      </c>
      <c r="AG47" s="45" t="str">
        <f t="shared" si="143"/>
        <v/>
      </c>
      <c r="AH47" s="166">
        <f>SUMIFS('Ctas Pagar'!$G:$G,'Ctas Pagar'!$C:$C,'DRE Gerencial'!$A47,'Ctas Pagar'!$I:$I,'DRE Gerencial'!$A$7,'Ctas Pagar'!$H:$H,12,'Ctas Pagar'!AJ:AJ,IF($A$6=Parametros!$A$8,"&lt;&gt;""",'DRE Gerencial'!$A$6))</f>
        <v>0</v>
      </c>
      <c r="AI47" s="50" t="str">
        <f t="shared" si="144"/>
        <v/>
      </c>
      <c r="AJ47" s="45" t="str">
        <f t="shared" si="145"/>
        <v/>
      </c>
      <c r="AK47" s="177">
        <f t="shared" si="54"/>
        <v>0</v>
      </c>
      <c r="AL47" s="45">
        <f t="shared" si="146"/>
        <v>0</v>
      </c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  <c r="BG47" s="71"/>
      <c r="BH47" s="71"/>
      <c r="BI47" s="71"/>
      <c r="BJ47" s="71"/>
      <c r="BK47" s="71"/>
      <c r="BL47" s="71"/>
      <c r="BM47" s="71"/>
      <c r="BN47" s="71"/>
      <c r="BO47" s="71"/>
      <c r="BP47" s="71"/>
      <c r="BQ47" s="71"/>
      <c r="BR47" s="71"/>
      <c r="BS47" s="71"/>
      <c r="BT47" s="71"/>
      <c r="BU47" s="71"/>
      <c r="BV47" s="71"/>
      <c r="BW47" s="71"/>
      <c r="BX47" s="71"/>
      <c r="BY47" s="71"/>
      <c r="BZ47" s="71"/>
      <c r="CA47" s="71"/>
      <c r="CB47" s="71"/>
      <c r="CC47" s="71"/>
      <c r="CD47" s="71"/>
    </row>
    <row r="48" spans="1:82">
      <c r="A48" s="6">
        <f>'Plano de Contas'!A54</f>
        <v>0</v>
      </c>
      <c r="B48" s="54">
        <f>SUMIFS('Ctas Pagar'!$G:$G,'Ctas Pagar'!$C:$C,'DRE Gerencial'!$A48,'Ctas Pagar'!$I:$I,'DRE Gerencial'!$A$7,'Ctas Pagar'!$H:$H,1,'Ctas Pagar'!D:D,IF($A$6=Parametros!$A$8,"&lt;&gt;""",'DRE Gerencial'!$A$6))</f>
        <v>0</v>
      </c>
      <c r="C48" s="50" t="str">
        <f t="shared" si="124"/>
        <v/>
      </c>
      <c r="D48" s="168">
        <f>SUMIFS('Ctas Pagar'!$G:$G,'Ctas Pagar'!$C:$C,'DRE Gerencial'!$A48,'Ctas Pagar'!$I:$I,'DRE Gerencial'!$A$7,'Ctas Pagar'!$H:$H,2,'Ctas Pagar'!F:F,IF($A$6=Parametros!$A$8,"&lt;&gt;""",'DRE Gerencial'!$A$6))</f>
        <v>0</v>
      </c>
      <c r="E48" s="50">
        <f t="shared" si="125"/>
        <v>0</v>
      </c>
      <c r="F48" s="45" t="str">
        <f t="shared" si="53"/>
        <v/>
      </c>
      <c r="G48" s="168">
        <f>SUMIFS('Ctas Pagar'!$G:$G,'Ctas Pagar'!$C:$C,'DRE Gerencial'!$A48,'Ctas Pagar'!$I:$I,'DRE Gerencial'!$A$7,'Ctas Pagar'!$H:$H,3,'Ctas Pagar'!I:I,IF($A$6=Parametros!$A$8,"&lt;&gt;""",'DRE Gerencial'!$A$6))</f>
        <v>0</v>
      </c>
      <c r="H48" s="50" t="str">
        <f t="shared" si="126"/>
        <v/>
      </c>
      <c r="I48" s="45" t="str">
        <f t="shared" si="127"/>
        <v/>
      </c>
      <c r="J48" s="168">
        <f>SUMIFS('Ctas Pagar'!$G:$G,'Ctas Pagar'!$C:$C,'DRE Gerencial'!$A48,'Ctas Pagar'!$I:$I,'DRE Gerencial'!$A$7,'Ctas Pagar'!$H:$H,4,'Ctas Pagar'!L:L,IF($A$6=Parametros!$A$8,"&lt;&gt;""",'DRE Gerencial'!$A$6))</f>
        <v>0</v>
      </c>
      <c r="K48" s="50" t="str">
        <f t="shared" si="128"/>
        <v/>
      </c>
      <c r="L48" s="45" t="str">
        <f t="shared" si="129"/>
        <v/>
      </c>
      <c r="M48" s="168">
        <f>SUMIFS('Ctas Pagar'!$G:$G,'Ctas Pagar'!$C:$C,'DRE Gerencial'!$A48,'Ctas Pagar'!$I:$I,'DRE Gerencial'!$A$7,'Ctas Pagar'!$H:$H,5,'Ctas Pagar'!O:O,IF($A$6=Parametros!$A$8,"&lt;&gt;""",'DRE Gerencial'!$A$6))</f>
        <v>0</v>
      </c>
      <c r="N48" s="50" t="str">
        <f t="shared" si="130"/>
        <v/>
      </c>
      <c r="O48" s="45" t="str">
        <f t="shared" si="131"/>
        <v/>
      </c>
      <c r="P48" s="168">
        <f>SUMIFS('Ctas Pagar'!$G:$G,'Ctas Pagar'!$C:$C,'DRE Gerencial'!$A48,'Ctas Pagar'!$I:$I,'DRE Gerencial'!$A$7,'Ctas Pagar'!$H:$H,6,'Ctas Pagar'!R:R,IF($A$6=Parametros!$A$8,"&lt;&gt;""",'DRE Gerencial'!$A$6))</f>
        <v>0</v>
      </c>
      <c r="Q48" s="50" t="str">
        <f t="shared" si="132"/>
        <v/>
      </c>
      <c r="R48" s="45" t="str">
        <f t="shared" si="133"/>
        <v/>
      </c>
      <c r="S48" s="168">
        <f>SUMIFS('Ctas Pagar'!$G:$G,'Ctas Pagar'!$C:$C,'DRE Gerencial'!$A48,'Ctas Pagar'!$I:$I,'DRE Gerencial'!$A$7,'Ctas Pagar'!$H:$H,7,'Ctas Pagar'!U:U,IF($A$6=Parametros!$A$8,"&lt;&gt;""",'DRE Gerencial'!$A$6))</f>
        <v>0</v>
      </c>
      <c r="T48" s="50" t="str">
        <f t="shared" si="134"/>
        <v/>
      </c>
      <c r="U48" s="45" t="str">
        <f t="shared" si="135"/>
        <v/>
      </c>
      <c r="V48" s="168">
        <f>SUMIFS('Ctas Pagar'!$G:$G,'Ctas Pagar'!$C:$C,'DRE Gerencial'!$A48,'Ctas Pagar'!$I:$I,'DRE Gerencial'!$A$7,'Ctas Pagar'!$H:$H,8,'Ctas Pagar'!X:X,IF($A$6=Parametros!$A$8,"&lt;&gt;""",'DRE Gerencial'!$A$6))</f>
        <v>0</v>
      </c>
      <c r="W48" s="50" t="str">
        <f t="shared" si="136"/>
        <v/>
      </c>
      <c r="X48" s="45" t="str">
        <f t="shared" si="137"/>
        <v/>
      </c>
      <c r="Y48" s="168">
        <f>SUMIFS('Ctas Pagar'!$G:$G,'Ctas Pagar'!$C:$C,'DRE Gerencial'!$A48,'Ctas Pagar'!$I:$I,'DRE Gerencial'!$A$7,'Ctas Pagar'!$H:$H,9,'Ctas Pagar'!AA:AA,IF($A$6=Parametros!$A$8,"&lt;&gt;""",'DRE Gerencial'!$A$6))</f>
        <v>0</v>
      </c>
      <c r="Z48" s="50" t="str">
        <f t="shared" si="138"/>
        <v/>
      </c>
      <c r="AA48" s="45" t="str">
        <f t="shared" si="139"/>
        <v/>
      </c>
      <c r="AB48" s="168">
        <f>SUMIFS('Ctas Pagar'!$G:$G,'Ctas Pagar'!$C:$C,'DRE Gerencial'!$A48,'Ctas Pagar'!$I:$I,'DRE Gerencial'!$A$7,'Ctas Pagar'!$H:$H,10,'Ctas Pagar'!AD:AD,IF($A$6=Parametros!$A$8,"&lt;&gt;""",'DRE Gerencial'!$A$6))</f>
        <v>0</v>
      </c>
      <c r="AC48" s="50" t="str">
        <f t="shared" si="140"/>
        <v/>
      </c>
      <c r="AD48" s="45" t="str">
        <f t="shared" si="141"/>
        <v/>
      </c>
      <c r="AE48" s="168">
        <f>SUMIFS('Ctas Pagar'!$G:$G,'Ctas Pagar'!$C:$C,'DRE Gerencial'!$A48,'Ctas Pagar'!$I:$I,'DRE Gerencial'!$A$7,'Ctas Pagar'!$H:$H,11,'Ctas Pagar'!AG:AG,IF($A$6=Parametros!$A$8,"&lt;&gt;""",'DRE Gerencial'!$A$6))</f>
        <v>0</v>
      </c>
      <c r="AF48" s="50" t="str">
        <f t="shared" si="142"/>
        <v/>
      </c>
      <c r="AG48" s="45" t="str">
        <f t="shared" si="143"/>
        <v/>
      </c>
      <c r="AH48" s="166">
        <f>SUMIFS('Ctas Pagar'!$G:$G,'Ctas Pagar'!$C:$C,'DRE Gerencial'!$A48,'Ctas Pagar'!$I:$I,'DRE Gerencial'!$A$7,'Ctas Pagar'!$H:$H,12,'Ctas Pagar'!AJ:AJ,IF($A$6=Parametros!$A$8,"&lt;&gt;""",'DRE Gerencial'!$A$6))</f>
        <v>0</v>
      </c>
      <c r="AI48" s="50" t="str">
        <f t="shared" si="144"/>
        <v/>
      </c>
      <c r="AJ48" s="45" t="str">
        <f t="shared" si="145"/>
        <v/>
      </c>
      <c r="AK48" s="177">
        <f t="shared" si="54"/>
        <v>0</v>
      </c>
      <c r="AL48" s="45">
        <f t="shared" si="146"/>
        <v>0</v>
      </c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  <c r="BG48" s="71"/>
      <c r="BH48" s="71"/>
      <c r="BI48" s="71"/>
      <c r="BJ48" s="71"/>
      <c r="BK48" s="71"/>
      <c r="BL48" s="71"/>
      <c r="BM48" s="71"/>
      <c r="BN48" s="71"/>
      <c r="BO48" s="71"/>
      <c r="BP48" s="71"/>
      <c r="BQ48" s="71"/>
      <c r="BR48" s="71"/>
      <c r="BS48" s="71"/>
      <c r="BT48" s="71"/>
      <c r="BU48" s="71"/>
      <c r="BV48" s="71"/>
      <c r="BW48" s="71"/>
      <c r="BX48" s="71"/>
      <c r="BY48" s="71"/>
      <c r="BZ48" s="71"/>
      <c r="CA48" s="71"/>
      <c r="CB48" s="71"/>
      <c r="CC48" s="71"/>
      <c r="CD48" s="71"/>
    </row>
    <row r="49" spans="1:82">
      <c r="A49" s="7">
        <f>'Plano de Contas'!A55</f>
        <v>0</v>
      </c>
      <c r="B49" s="54">
        <f>SUMIFS('Ctas Pagar'!$G:$G,'Ctas Pagar'!$C:$C,'DRE Gerencial'!$A49,'Ctas Pagar'!$I:$I,'DRE Gerencial'!$A$7,'Ctas Pagar'!$H:$H,1,'Ctas Pagar'!D:D,IF($A$6=Parametros!$A$8,"&lt;&gt;""",'DRE Gerencial'!$A$6))</f>
        <v>0</v>
      </c>
      <c r="C49" s="50" t="str">
        <f t="shared" si="124"/>
        <v/>
      </c>
      <c r="D49" s="168">
        <f>SUMIFS('Ctas Pagar'!$G:$G,'Ctas Pagar'!$C:$C,'DRE Gerencial'!$A49,'Ctas Pagar'!$I:$I,'DRE Gerencial'!$A$7,'Ctas Pagar'!$H:$H,2,'Ctas Pagar'!F:F,IF($A$6=Parametros!$A$8,"&lt;&gt;""",'DRE Gerencial'!$A$6))</f>
        <v>0</v>
      </c>
      <c r="E49" s="50">
        <f t="shared" si="125"/>
        <v>0</v>
      </c>
      <c r="F49" s="46" t="str">
        <f t="shared" si="53"/>
        <v/>
      </c>
      <c r="G49" s="168">
        <f>SUMIFS('Ctas Pagar'!$G:$G,'Ctas Pagar'!$C:$C,'DRE Gerencial'!$A49,'Ctas Pagar'!$I:$I,'DRE Gerencial'!$A$7,'Ctas Pagar'!$H:$H,3,'Ctas Pagar'!I:I,IF($A$6=Parametros!$A$8,"&lt;&gt;""",'DRE Gerencial'!$A$6))</f>
        <v>0</v>
      </c>
      <c r="H49" s="50" t="str">
        <f t="shared" si="126"/>
        <v/>
      </c>
      <c r="I49" s="46" t="str">
        <f t="shared" si="127"/>
        <v/>
      </c>
      <c r="J49" s="168">
        <f>SUMIFS('Ctas Pagar'!$G:$G,'Ctas Pagar'!$C:$C,'DRE Gerencial'!$A49,'Ctas Pagar'!$I:$I,'DRE Gerencial'!$A$7,'Ctas Pagar'!$H:$H,4,'Ctas Pagar'!L:L,IF($A$6=Parametros!$A$8,"&lt;&gt;""",'DRE Gerencial'!$A$6))</f>
        <v>0</v>
      </c>
      <c r="K49" s="50" t="str">
        <f t="shared" si="128"/>
        <v/>
      </c>
      <c r="L49" s="46" t="str">
        <f t="shared" si="129"/>
        <v/>
      </c>
      <c r="M49" s="168">
        <f>SUMIFS('Ctas Pagar'!$G:$G,'Ctas Pagar'!$C:$C,'DRE Gerencial'!$A49,'Ctas Pagar'!$I:$I,'DRE Gerencial'!$A$7,'Ctas Pagar'!$H:$H,5,'Ctas Pagar'!O:O,IF($A$6=Parametros!$A$8,"&lt;&gt;""",'DRE Gerencial'!$A$6))</f>
        <v>0</v>
      </c>
      <c r="N49" s="50" t="str">
        <f t="shared" si="130"/>
        <v/>
      </c>
      <c r="O49" s="46" t="str">
        <f t="shared" si="131"/>
        <v/>
      </c>
      <c r="P49" s="168">
        <f>SUMIFS('Ctas Pagar'!$G:$G,'Ctas Pagar'!$C:$C,'DRE Gerencial'!$A49,'Ctas Pagar'!$I:$I,'DRE Gerencial'!$A$7,'Ctas Pagar'!$H:$H,6,'Ctas Pagar'!R:R,IF($A$6=Parametros!$A$8,"&lt;&gt;""",'DRE Gerencial'!$A$6))</f>
        <v>0</v>
      </c>
      <c r="Q49" s="50" t="str">
        <f t="shared" si="132"/>
        <v/>
      </c>
      <c r="R49" s="46" t="str">
        <f t="shared" si="133"/>
        <v/>
      </c>
      <c r="S49" s="168">
        <f>SUMIFS('Ctas Pagar'!$G:$G,'Ctas Pagar'!$C:$C,'DRE Gerencial'!$A49,'Ctas Pagar'!$I:$I,'DRE Gerencial'!$A$7,'Ctas Pagar'!$H:$H,7,'Ctas Pagar'!U:U,IF($A$6=Parametros!$A$8,"&lt;&gt;""",'DRE Gerencial'!$A$6))</f>
        <v>0</v>
      </c>
      <c r="T49" s="50" t="str">
        <f t="shared" si="134"/>
        <v/>
      </c>
      <c r="U49" s="46" t="str">
        <f t="shared" si="135"/>
        <v/>
      </c>
      <c r="V49" s="168">
        <f>SUMIFS('Ctas Pagar'!$G:$G,'Ctas Pagar'!$C:$C,'DRE Gerencial'!$A49,'Ctas Pagar'!$I:$I,'DRE Gerencial'!$A$7,'Ctas Pagar'!$H:$H,8,'Ctas Pagar'!X:X,IF($A$6=Parametros!$A$8,"&lt;&gt;""",'DRE Gerencial'!$A$6))</f>
        <v>0</v>
      </c>
      <c r="W49" s="50" t="str">
        <f t="shared" si="136"/>
        <v/>
      </c>
      <c r="X49" s="46" t="str">
        <f t="shared" si="137"/>
        <v/>
      </c>
      <c r="Y49" s="168">
        <f>SUMIFS('Ctas Pagar'!$G:$G,'Ctas Pagar'!$C:$C,'DRE Gerencial'!$A49,'Ctas Pagar'!$I:$I,'DRE Gerencial'!$A$7,'Ctas Pagar'!$H:$H,9,'Ctas Pagar'!AA:AA,IF($A$6=Parametros!$A$8,"&lt;&gt;""",'DRE Gerencial'!$A$6))</f>
        <v>0</v>
      </c>
      <c r="Z49" s="50" t="str">
        <f t="shared" si="138"/>
        <v/>
      </c>
      <c r="AA49" s="46" t="str">
        <f t="shared" si="139"/>
        <v/>
      </c>
      <c r="AB49" s="168">
        <f>SUMIFS('Ctas Pagar'!$G:$G,'Ctas Pagar'!$C:$C,'DRE Gerencial'!$A49,'Ctas Pagar'!$I:$I,'DRE Gerencial'!$A$7,'Ctas Pagar'!$H:$H,10,'Ctas Pagar'!AD:AD,IF($A$6=Parametros!$A$8,"&lt;&gt;""",'DRE Gerencial'!$A$6))</f>
        <v>0</v>
      </c>
      <c r="AC49" s="50" t="str">
        <f t="shared" si="140"/>
        <v/>
      </c>
      <c r="AD49" s="46" t="str">
        <f t="shared" si="141"/>
        <v/>
      </c>
      <c r="AE49" s="168">
        <f>SUMIFS('Ctas Pagar'!$G:$G,'Ctas Pagar'!$C:$C,'DRE Gerencial'!$A49,'Ctas Pagar'!$I:$I,'DRE Gerencial'!$A$7,'Ctas Pagar'!$H:$H,11,'Ctas Pagar'!AG:AG,IF($A$6=Parametros!$A$8,"&lt;&gt;""",'DRE Gerencial'!$A$6))</f>
        <v>0</v>
      </c>
      <c r="AF49" s="50" t="str">
        <f t="shared" si="142"/>
        <v/>
      </c>
      <c r="AG49" s="46" t="str">
        <f t="shared" si="143"/>
        <v/>
      </c>
      <c r="AH49" s="166">
        <f>SUMIFS('Ctas Pagar'!$G:$G,'Ctas Pagar'!$C:$C,'DRE Gerencial'!$A49,'Ctas Pagar'!$I:$I,'DRE Gerencial'!$A$7,'Ctas Pagar'!$H:$H,12,'Ctas Pagar'!AJ:AJ,IF($A$6=Parametros!$A$8,"&lt;&gt;""",'DRE Gerencial'!$A$6))</f>
        <v>0</v>
      </c>
      <c r="AI49" s="50" t="str">
        <f t="shared" si="144"/>
        <v/>
      </c>
      <c r="AJ49" s="46" t="str">
        <f t="shared" si="145"/>
        <v/>
      </c>
      <c r="AK49" s="177">
        <f t="shared" si="54"/>
        <v>0</v>
      </c>
      <c r="AL49" s="46">
        <f t="shared" si="146"/>
        <v>0</v>
      </c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  <c r="BG49" s="71"/>
      <c r="BH49" s="71"/>
      <c r="BI49" s="71"/>
      <c r="BJ49" s="71"/>
      <c r="BK49" s="71"/>
      <c r="BL49" s="71"/>
      <c r="BM49" s="71"/>
      <c r="BN49" s="71"/>
      <c r="BO49" s="71"/>
      <c r="BP49" s="71"/>
      <c r="BQ49" s="71"/>
      <c r="BR49" s="71"/>
      <c r="BS49" s="71"/>
      <c r="BT49" s="71"/>
      <c r="BU49" s="71"/>
      <c r="BV49" s="71"/>
      <c r="BW49" s="71"/>
      <c r="BX49" s="71"/>
      <c r="BY49" s="71"/>
      <c r="BZ49" s="71"/>
      <c r="CA49" s="71"/>
      <c r="CB49" s="71"/>
      <c r="CC49" s="71"/>
      <c r="CD49" s="71"/>
    </row>
    <row r="50" spans="1:82" ht="18.75">
      <c r="A50" s="81" t="s">
        <v>139</v>
      </c>
      <c r="B50" s="80">
        <f>B8-B23</f>
        <v>0</v>
      </c>
      <c r="C50" s="97" t="str">
        <f t="shared" si="124"/>
        <v/>
      </c>
      <c r="D50" s="80">
        <f>D8-D23</f>
        <v>1000491000</v>
      </c>
      <c r="E50" s="97">
        <f t="shared" si="125"/>
        <v>0.99999100449775113</v>
      </c>
      <c r="F50" s="98" t="str">
        <f>IF(OR(D50=0,B50=0),"",((D50-B50)/B50))</f>
        <v/>
      </c>
      <c r="G50" s="80">
        <f>G8-G23</f>
        <v>0</v>
      </c>
      <c r="H50" s="97" t="str">
        <f t="shared" si="126"/>
        <v/>
      </c>
      <c r="I50" s="98" t="str">
        <f>IF(OR(G50=0,D50=0),"",((G50-D50)/D50))</f>
        <v/>
      </c>
      <c r="J50" s="80">
        <f>J8-J23</f>
        <v>0</v>
      </c>
      <c r="K50" s="97" t="str">
        <f t="shared" si="128"/>
        <v/>
      </c>
      <c r="L50" s="98" t="str">
        <f>IF(OR(J50=0,G50=0),"",((J50-G50)/G50))</f>
        <v/>
      </c>
      <c r="M50" s="80">
        <f>M8-M23</f>
        <v>0</v>
      </c>
      <c r="N50" s="97" t="str">
        <f t="shared" si="130"/>
        <v/>
      </c>
      <c r="O50" s="98" t="str">
        <f>IF(OR(M50=0,J50=0),"",((M50-J50)/J50))</f>
        <v/>
      </c>
      <c r="P50" s="80">
        <f>P8-P23</f>
        <v>0</v>
      </c>
      <c r="Q50" s="97" t="str">
        <f t="shared" si="132"/>
        <v/>
      </c>
      <c r="R50" s="98" t="str">
        <f>IF(OR(P50=0,M50=0),"",((P50-M50)/M50))</f>
        <v/>
      </c>
      <c r="S50" s="80">
        <f>S8-S23</f>
        <v>0</v>
      </c>
      <c r="T50" s="97" t="str">
        <f t="shared" si="134"/>
        <v/>
      </c>
      <c r="U50" s="98" t="str">
        <f>IF(OR(S50=0,P50=0),"",((S50-P50)/P50))</f>
        <v/>
      </c>
      <c r="V50" s="80">
        <f>V8-V23</f>
        <v>0</v>
      </c>
      <c r="W50" s="97" t="str">
        <f t="shared" si="136"/>
        <v/>
      </c>
      <c r="X50" s="98" t="str">
        <f>IF(OR(V50=0,S50=0),"",((V50-S50)/S50))</f>
        <v/>
      </c>
      <c r="Y50" s="80">
        <f>Y8-Y23</f>
        <v>0</v>
      </c>
      <c r="Z50" s="97" t="str">
        <f t="shared" si="138"/>
        <v/>
      </c>
      <c r="AA50" s="98" t="str">
        <f>IF(OR(Y50=0,V50=0),"",((Y50-V50)/V50))</f>
        <v/>
      </c>
      <c r="AB50" s="80">
        <f>AB8-AB23</f>
        <v>0</v>
      </c>
      <c r="AC50" s="97" t="str">
        <f t="shared" si="140"/>
        <v/>
      </c>
      <c r="AD50" s="98" t="str">
        <f>IF(OR(AB50=0,Y50=0),"",((AB50-Y50)/Y50))</f>
        <v/>
      </c>
      <c r="AE50" s="80">
        <f>AE8-AE23</f>
        <v>0</v>
      </c>
      <c r="AF50" s="97" t="str">
        <f t="shared" si="142"/>
        <v/>
      </c>
      <c r="AG50" s="98" t="str">
        <f>IF(OR(AE50=0,AB50=0),"",((AE50-AB50)/AB50))</f>
        <v/>
      </c>
      <c r="AH50" s="80">
        <f>AH8-AH23</f>
        <v>0</v>
      </c>
      <c r="AI50" s="97" t="str">
        <f t="shared" si="144"/>
        <v/>
      </c>
      <c r="AJ50" s="98" t="str">
        <f>IF(OR(AH50=0,AE50=0),"",((AH50-AE50)/AE50))</f>
        <v/>
      </c>
      <c r="AK50" s="186">
        <f>AK8-AK23</f>
        <v>1000491000</v>
      </c>
      <c r="AL50" s="57">
        <f>IFERROR(AK50/AK$8,"")</f>
        <v>0.99999100449775113</v>
      </c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1"/>
      <c r="BN50" s="71"/>
      <c r="BO50" s="71"/>
      <c r="BP50" s="71"/>
      <c r="BQ50" s="71"/>
      <c r="BR50" s="71"/>
      <c r="BS50" s="71"/>
      <c r="BT50" s="71"/>
      <c r="BU50" s="71"/>
      <c r="BV50" s="71"/>
      <c r="BW50" s="71"/>
      <c r="BX50" s="71"/>
      <c r="BY50" s="71"/>
      <c r="BZ50" s="71"/>
      <c r="CA50" s="71"/>
      <c r="CB50" s="71"/>
      <c r="CC50" s="71"/>
      <c r="CD50" s="71"/>
    </row>
    <row r="51" spans="1:82" ht="18.75">
      <c r="A51" s="8"/>
      <c r="B51" s="9"/>
      <c r="C51" s="10"/>
      <c r="D51" s="9"/>
      <c r="E51" s="10"/>
      <c r="F51" s="11"/>
      <c r="G51" s="181"/>
      <c r="H51" s="10"/>
      <c r="I51" s="11"/>
      <c r="J51" s="181"/>
      <c r="K51" s="10"/>
      <c r="L51" s="11"/>
      <c r="M51" s="181"/>
      <c r="N51" s="10"/>
      <c r="O51" s="11"/>
      <c r="P51" s="181"/>
      <c r="Q51" s="10"/>
      <c r="R51" s="11"/>
      <c r="S51" s="181"/>
      <c r="T51" s="10"/>
      <c r="U51" s="11"/>
      <c r="V51" s="181"/>
      <c r="W51" s="10"/>
      <c r="X51" s="11"/>
      <c r="Y51" s="181"/>
      <c r="Z51" s="10"/>
      <c r="AA51" s="11"/>
      <c r="AB51" s="181"/>
      <c r="AC51" s="10"/>
      <c r="AD51" s="11"/>
      <c r="AE51" s="181"/>
      <c r="AF51" s="10"/>
      <c r="AG51" s="11"/>
      <c r="AH51" s="9"/>
      <c r="AI51" s="10"/>
      <c r="AJ51" s="11"/>
      <c r="AK51" s="181"/>
      <c r="AL51" s="10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  <c r="BG51" s="71"/>
      <c r="BH51" s="71"/>
      <c r="BI51" s="71"/>
      <c r="BJ51" s="71"/>
      <c r="BK51" s="71"/>
      <c r="BL51" s="71"/>
      <c r="BM51" s="71"/>
      <c r="BN51" s="71"/>
      <c r="BO51" s="71"/>
      <c r="BP51" s="71"/>
      <c r="BQ51" s="71"/>
      <c r="BR51" s="71"/>
      <c r="BS51" s="71"/>
      <c r="BT51" s="71"/>
      <c r="BU51" s="71"/>
      <c r="BV51" s="71"/>
      <c r="BW51" s="71"/>
      <c r="BX51" s="71"/>
      <c r="BY51" s="71"/>
      <c r="BZ51" s="71"/>
      <c r="CA51" s="71"/>
      <c r="CB51" s="71"/>
      <c r="CC51" s="71"/>
      <c r="CD51" s="71"/>
    </row>
    <row r="52" spans="1:82" ht="18.75">
      <c r="A52" s="99" t="s">
        <v>116</v>
      </c>
      <c r="B52" s="82">
        <f>B53+B59+B74+B91+B101</f>
        <v>0</v>
      </c>
      <c r="C52" s="97" t="str">
        <f t="shared" ref="C52" si="147">IFERROR(B52/B$8,"")</f>
        <v/>
      </c>
      <c r="D52" s="82">
        <f>D53+D59+D74+D91+D101</f>
        <v>37000</v>
      </c>
      <c r="E52" s="97">
        <f t="shared" ref="E52" si="148">IFERROR(D52/D$8,"")</f>
        <v>3.6981509245377309E-5</v>
      </c>
      <c r="F52" s="97" t="str">
        <f>IF(OR(D52=0,B52=0),"",((D52-B52)/B52))</f>
        <v/>
      </c>
      <c r="G52" s="184">
        <f>G53+G59+G74+G91+G101</f>
        <v>2000</v>
      </c>
      <c r="H52" s="97" t="str">
        <f t="shared" ref="H52" si="149">IFERROR(G52/G$8,"")</f>
        <v/>
      </c>
      <c r="I52" s="97">
        <f>IF(OR(G52=0,D52=0),"",((G52-D52)/D52))</f>
        <v>-0.94594594594594594</v>
      </c>
      <c r="J52" s="184">
        <f>J53+J59+J74+J91+J101</f>
        <v>1000</v>
      </c>
      <c r="K52" s="97" t="str">
        <f t="shared" ref="K52" si="150">IFERROR(J52/J$8,"")</f>
        <v/>
      </c>
      <c r="L52" s="97">
        <f>IF(OR(J52=0,G52=0),"",((J52-G52)/G52))</f>
        <v>-0.5</v>
      </c>
      <c r="M52" s="184">
        <f>M53+M59+M74+M91+M101</f>
        <v>1000</v>
      </c>
      <c r="N52" s="97" t="str">
        <f t="shared" si="130"/>
        <v/>
      </c>
      <c r="O52" s="97">
        <f>IF(OR(M52=0,J52=0),"",((M52-J52)/J52))</f>
        <v>0</v>
      </c>
      <c r="P52" s="184">
        <f>P53+P59+P74+P91+P101</f>
        <v>1000</v>
      </c>
      <c r="Q52" s="97" t="str">
        <f t="shared" ref="Q52" si="151">IFERROR(P52/P$8,"")</f>
        <v/>
      </c>
      <c r="R52" s="97">
        <f>IF(OR(P52=0,M52=0),"",((P52-M52)/M52))</f>
        <v>0</v>
      </c>
      <c r="S52" s="184">
        <f>S53+S59+S74+S91+S101</f>
        <v>0</v>
      </c>
      <c r="T52" s="97" t="str">
        <f t="shared" ref="T52" si="152">IFERROR(S52/S$8,"")</f>
        <v/>
      </c>
      <c r="U52" s="97" t="str">
        <f>IF(OR(S52=0,P52=0),"",((S52-P52)/P52))</f>
        <v/>
      </c>
      <c r="V52" s="184">
        <f>V53+V59+V74+V91+V101</f>
        <v>0</v>
      </c>
      <c r="W52" s="97" t="str">
        <f t="shared" ref="W52" si="153">IFERROR(V52/V$8,"")</f>
        <v/>
      </c>
      <c r="X52" s="97" t="str">
        <f>IF(OR(V52=0,S52=0),"",((V52-S52)/S52))</f>
        <v/>
      </c>
      <c r="Y52" s="184">
        <f>Y53+Y59+Y74+Y91+Y101</f>
        <v>0</v>
      </c>
      <c r="Z52" s="97" t="str">
        <f t="shared" ref="Z52" si="154">IFERROR(Y52/Y$8,"")</f>
        <v/>
      </c>
      <c r="AA52" s="97" t="str">
        <f>IF(OR(Y52=0,V52=0),"",((Y52-V52)/V52))</f>
        <v/>
      </c>
      <c r="AB52" s="184">
        <f>AB53+AB59+AB74+AB91+AB101</f>
        <v>0</v>
      </c>
      <c r="AC52" s="97" t="str">
        <f t="shared" ref="AC52" si="155">IFERROR(AB52/AB$8,"")</f>
        <v/>
      </c>
      <c r="AD52" s="97" t="str">
        <f>IF(OR(AB52=0,Y52=0),"",((AB52-Y52)/Y52))</f>
        <v/>
      </c>
      <c r="AE52" s="184">
        <f>AE53+AE59+AE74+AE91+AE101</f>
        <v>0</v>
      </c>
      <c r="AF52" s="97" t="str">
        <f t="shared" ref="AF52" si="156">IFERROR(AE52/AE$8,"")</f>
        <v/>
      </c>
      <c r="AG52" s="97" t="str">
        <f>IF(OR(AE52=0,AB52=0),"",((AE52-AB52)/AB52))</f>
        <v/>
      </c>
      <c r="AH52" s="82">
        <f>AH53+AH59+AH74+AH91+AH101</f>
        <v>0</v>
      </c>
      <c r="AI52" s="97" t="str">
        <f t="shared" ref="AI52" si="157">IFERROR(AH52/AH$8,"")</f>
        <v/>
      </c>
      <c r="AJ52" s="97" t="str">
        <f>IF(OR(AH52=0,AE52=0),"",((AH52-AE52)/AE52))</f>
        <v/>
      </c>
      <c r="AK52" s="59">
        <f>AK53+AK59+AK74+AK91+AK101</f>
        <v>42000</v>
      </c>
      <c r="AL52" s="57">
        <f>IFERROR(AK52/AK$8,"")</f>
        <v>4.1979010494752622E-5</v>
      </c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1"/>
    </row>
    <row r="53" spans="1:82" ht="15.75">
      <c r="A53" s="34" t="str">
        <f>'Plano de Contas'!A56</f>
        <v>5.1 Despesas Financeiras</v>
      </c>
      <c r="B53" s="41">
        <f>SUM(B54:B58)</f>
        <v>0</v>
      </c>
      <c r="C53" s="44" t="str">
        <f>IFERROR(B53/B$8,"")</f>
        <v/>
      </c>
      <c r="D53" s="169">
        <f>SUM(D54:D58)</f>
        <v>4000</v>
      </c>
      <c r="E53" s="44">
        <f>IFERROR(D53/D$8,"")</f>
        <v>3.9980009995002496E-6</v>
      </c>
      <c r="F53" s="44" t="str">
        <f>IF(OR(D53=0,B53=0),"",((D53-B53)/B53))</f>
        <v/>
      </c>
      <c r="G53" s="169">
        <f>SUM(G54:G58)</f>
        <v>0</v>
      </c>
      <c r="H53" s="44" t="str">
        <f>IFERROR(G53/G$8,"")</f>
        <v/>
      </c>
      <c r="I53" s="44" t="str">
        <f>IF(OR(G53=0,D53=0),"",((G53-D53)/D53))</f>
        <v/>
      </c>
      <c r="J53" s="169">
        <f>SUM(J54:J58)</f>
        <v>0</v>
      </c>
      <c r="K53" s="44" t="str">
        <f>IFERROR(J53/J$8,"")</f>
        <v/>
      </c>
      <c r="L53" s="44" t="str">
        <f>IF(OR(J53=0,G53=0),"",((J53-G53)/G53))</f>
        <v/>
      </c>
      <c r="M53" s="169">
        <f>SUM(M54:M58)</f>
        <v>0</v>
      </c>
      <c r="N53" s="44" t="str">
        <f>IFERROR(M53/M$8,"")</f>
        <v/>
      </c>
      <c r="O53" s="44" t="str">
        <f>IF(OR(M53=0,J53=0),"",((M53-J53)/J53))</f>
        <v/>
      </c>
      <c r="P53" s="169">
        <f>SUM(P54:P58)</f>
        <v>0</v>
      </c>
      <c r="Q53" s="44" t="str">
        <f>IFERROR(P53/P$8,"")</f>
        <v/>
      </c>
      <c r="R53" s="44" t="str">
        <f>IF(OR(P53=0,M53=0),"",((P53-M53)/M53))</f>
        <v/>
      </c>
      <c r="S53" s="169">
        <f>SUM(S54:S58)</f>
        <v>0</v>
      </c>
      <c r="T53" s="44" t="str">
        <f>IFERROR(S53/S$8,"")</f>
        <v/>
      </c>
      <c r="U53" s="44" t="str">
        <f>IF(OR(S53=0,P53=0),"",((S53-P53)/P53))</f>
        <v/>
      </c>
      <c r="V53" s="169">
        <f>SUM(V54:V58)</f>
        <v>0</v>
      </c>
      <c r="W53" s="44" t="str">
        <f>IFERROR(V53/V$8,"")</f>
        <v/>
      </c>
      <c r="X53" s="44" t="str">
        <f>IF(OR(V53=0,S53=0),"",((V53-S53)/S53))</f>
        <v/>
      </c>
      <c r="Y53" s="169">
        <f>SUM(Y54:Y58)</f>
        <v>0</v>
      </c>
      <c r="Z53" s="44" t="str">
        <f>IFERROR(Y53/Y$8,"")</f>
        <v/>
      </c>
      <c r="AA53" s="44" t="str">
        <f>IF(OR(Y53=0,V53=0),"",((Y53-V53)/V53))</f>
        <v/>
      </c>
      <c r="AB53" s="169">
        <f>SUM(AB54:AB58)</f>
        <v>0</v>
      </c>
      <c r="AC53" s="44" t="str">
        <f>IFERROR(AB53/AB$8,"")</f>
        <v/>
      </c>
      <c r="AD53" s="44" t="str">
        <f>IF(OR(AB53=0,Y53=0),"",((AB53-Y53)/Y53))</f>
        <v/>
      </c>
      <c r="AE53" s="169">
        <f>SUM(AE54:AE58)</f>
        <v>0</v>
      </c>
      <c r="AF53" s="44" t="str">
        <f>IFERROR(AE53/AE$8,"")</f>
        <v/>
      </c>
      <c r="AG53" s="44" t="str">
        <f>IF(OR(AE53=0,AB53=0),"",((AE53-AB53)/AB53))</f>
        <v/>
      </c>
      <c r="AH53" s="169">
        <f>SUM(AH54:AH58)</f>
        <v>0</v>
      </c>
      <c r="AI53" s="44" t="str">
        <f>IFERROR(AH53/AH$8,"")</f>
        <v/>
      </c>
      <c r="AJ53" s="44" t="str">
        <f>IF(OR(AH53=0,AE53=0),"",((AH53-AE53)/AE53))</f>
        <v/>
      </c>
      <c r="AK53" s="180">
        <f>SUM(AK54:AK58)</f>
        <v>4000</v>
      </c>
      <c r="AL53" s="44">
        <f>IFERROR(AK53/AK$8,"")</f>
        <v>3.9980009995002496E-6</v>
      </c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  <c r="BG53" s="71"/>
      <c r="BH53" s="71"/>
      <c r="BI53" s="71"/>
      <c r="BJ53" s="71"/>
      <c r="BK53" s="71"/>
      <c r="BL53" s="71"/>
      <c r="BM53" s="71"/>
      <c r="BN53" s="71"/>
      <c r="BO53" s="71"/>
      <c r="BP53" s="71"/>
      <c r="BQ53" s="71"/>
      <c r="BR53" s="71"/>
      <c r="BS53" s="71"/>
      <c r="BT53" s="71"/>
      <c r="BU53" s="71"/>
      <c r="BV53" s="71"/>
      <c r="BW53" s="71"/>
      <c r="BX53" s="71"/>
      <c r="BY53" s="71"/>
      <c r="BZ53" s="71"/>
      <c r="CA53" s="71"/>
      <c r="CB53" s="71"/>
      <c r="CC53" s="71"/>
      <c r="CD53" s="71"/>
    </row>
    <row r="54" spans="1:82">
      <c r="A54" s="6" t="str">
        <f>'Plano de Contas'!A57</f>
        <v>5.1.1 Tarifas Bancárias</v>
      </c>
      <c r="B54" s="54">
        <f>SUMIFS('Ctas Pagar'!$G:$G,'Ctas Pagar'!$C:$C,'DRE Gerencial'!$A54,'Ctas Pagar'!$I:$I,'DRE Gerencial'!$A$7,'Ctas Pagar'!$H:$H,1,'Ctas Pagar'!D:D,IF($A$6=Parametros!$A$8,"&lt;&gt;""",'DRE Gerencial'!$A$6))</f>
        <v>0</v>
      </c>
      <c r="C54" s="45" t="str">
        <f>IFERROR(B54/B$8,"")</f>
        <v/>
      </c>
      <c r="D54" s="168">
        <f>SUMIFS('Ctas Pagar'!$G:$G,'Ctas Pagar'!$C:$C,'DRE Gerencial'!$A54,'Ctas Pagar'!$I:$I,'DRE Gerencial'!$A$7,'Ctas Pagar'!$H:$H,2,'Ctas Pagar'!F:F,IF($A$6=Parametros!$A$8,"&lt;&gt;""",'DRE Gerencial'!$A$6))</f>
        <v>1000</v>
      </c>
      <c r="E54" s="45">
        <f>IFERROR(D54/D$8,"")</f>
        <v>9.9950024987506241E-7</v>
      </c>
      <c r="F54" s="45" t="str">
        <f t="shared" ref="F54:F110" si="158">IF(OR(D54=0,B54=0),"",((D54-B54)/B54))</f>
        <v/>
      </c>
      <c r="G54" s="168">
        <f>SUMIFS('Ctas Pagar'!$G:$G,'Ctas Pagar'!$C:$C,'DRE Gerencial'!$A54,'Ctas Pagar'!$I:$I,'DRE Gerencial'!$A$7,'Ctas Pagar'!$H:$H,3,'Ctas Pagar'!I:I,IF($A$6=Parametros!$A$8,"&lt;&gt;""",'DRE Gerencial'!$A$6))</f>
        <v>0</v>
      </c>
      <c r="H54" s="45" t="str">
        <f>IFERROR(G54/G$8,"")</f>
        <v/>
      </c>
      <c r="I54" s="45" t="str">
        <f>IF(OR(G54=0,D54=0),"",((G54-D54)/D54))</f>
        <v/>
      </c>
      <c r="J54" s="168">
        <f>SUMIFS('Ctas Pagar'!$G:$G,'Ctas Pagar'!$C:$C,'DRE Gerencial'!$A54,'Ctas Pagar'!$I:$I,'DRE Gerencial'!$A$7,'Ctas Pagar'!$H:$H,4,'Ctas Pagar'!L:L,IF($A$6=Parametros!$A$8,"&lt;&gt;""",'DRE Gerencial'!$A$6))</f>
        <v>0</v>
      </c>
      <c r="K54" s="45" t="str">
        <f>IFERROR(J54/J$8,"")</f>
        <v/>
      </c>
      <c r="L54" s="45" t="str">
        <f>IF(OR(J54=0,G54=0),"",((J54-G54)/G54))</f>
        <v/>
      </c>
      <c r="M54" s="168">
        <f>SUMIFS('Ctas Pagar'!$G:$G,'Ctas Pagar'!$C:$C,'DRE Gerencial'!$A54,'Ctas Pagar'!$I:$I,'DRE Gerencial'!$A$7,'Ctas Pagar'!$H:$H,5,'Ctas Pagar'!O:O,IF($A$6=Parametros!$A$8,"&lt;&gt;""",'DRE Gerencial'!$A$6))</f>
        <v>0</v>
      </c>
      <c r="N54" s="45" t="str">
        <f>IFERROR(M54/M$8,"")</f>
        <v/>
      </c>
      <c r="O54" s="45" t="str">
        <f>IF(OR(M54=0,J54=0),"",((M54-J54)/J54))</f>
        <v/>
      </c>
      <c r="P54" s="168">
        <f>SUMIFS('Ctas Pagar'!$G:$G,'Ctas Pagar'!$C:$C,'DRE Gerencial'!$A54,'Ctas Pagar'!$I:$I,'DRE Gerencial'!$A$7,'Ctas Pagar'!$H:$H,6,'Ctas Pagar'!R:R,IF($A$6=Parametros!$A$8,"&lt;&gt;""",'DRE Gerencial'!$A$6))</f>
        <v>0</v>
      </c>
      <c r="Q54" s="45" t="str">
        <f>IFERROR(P54/P$8,"")</f>
        <v/>
      </c>
      <c r="R54" s="45" t="str">
        <f>IF(OR(P54=0,M54=0),"",((P54-M54)/M54))</f>
        <v/>
      </c>
      <c r="S54" s="168">
        <f>SUMIFS('Ctas Pagar'!$G:$G,'Ctas Pagar'!$C:$C,'DRE Gerencial'!$A54,'Ctas Pagar'!$I:$I,'DRE Gerencial'!$A$7,'Ctas Pagar'!$H:$H,7,'Ctas Pagar'!U:U,IF($A$6=Parametros!$A$8,"&lt;&gt;""",'DRE Gerencial'!$A$6))</f>
        <v>0</v>
      </c>
      <c r="T54" s="45" t="str">
        <f>IFERROR(S54/S$8,"")</f>
        <v/>
      </c>
      <c r="U54" s="45" t="str">
        <f>IF(OR(S54=0,P54=0),"",((S54-P54)/P54))</f>
        <v/>
      </c>
      <c r="V54" s="168">
        <f>SUMIFS('Ctas Pagar'!$G:$G,'Ctas Pagar'!$C:$C,'DRE Gerencial'!$A54,'Ctas Pagar'!$I:$I,'DRE Gerencial'!$A$7,'Ctas Pagar'!$H:$H,8,'Ctas Pagar'!X:X,IF($A$6=Parametros!$A$8,"&lt;&gt;""",'DRE Gerencial'!$A$6))</f>
        <v>0</v>
      </c>
      <c r="W54" s="45" t="str">
        <f>IFERROR(V54/V$8,"")</f>
        <v/>
      </c>
      <c r="X54" s="45" t="str">
        <f>IF(OR(V54=0,S54=0),"",((V54-S54)/S54))</f>
        <v/>
      </c>
      <c r="Y54" s="168">
        <f>SUMIFS('Ctas Pagar'!$G:$G,'Ctas Pagar'!$C:$C,'DRE Gerencial'!$A54,'Ctas Pagar'!$I:$I,'DRE Gerencial'!$A$7,'Ctas Pagar'!$H:$H,9,'Ctas Pagar'!AA:AA,IF($A$6=Parametros!$A$8,"&lt;&gt;""",'DRE Gerencial'!$A$6))</f>
        <v>0</v>
      </c>
      <c r="Z54" s="45" t="str">
        <f>IFERROR(Y54/Y$8,"")</f>
        <v/>
      </c>
      <c r="AA54" s="45" t="str">
        <f>IF(OR(Y54=0,V54=0),"",((Y54-V54)/V54))</f>
        <v/>
      </c>
      <c r="AB54" s="168">
        <f>SUMIFS('Ctas Pagar'!$G:$G,'Ctas Pagar'!$C:$C,'DRE Gerencial'!$A54,'Ctas Pagar'!$I:$I,'DRE Gerencial'!$A$7,'Ctas Pagar'!$H:$H,10,'Ctas Pagar'!AD:AD,IF($A$6=Parametros!$A$8,"&lt;&gt;""",'DRE Gerencial'!$A$6))</f>
        <v>0</v>
      </c>
      <c r="AC54" s="45" t="str">
        <f>IFERROR(AB54/AB$8,"")</f>
        <v/>
      </c>
      <c r="AD54" s="45" t="str">
        <f>IF(OR(AB54=0,Y54=0),"",((AB54-Y54)/Y54))</f>
        <v/>
      </c>
      <c r="AE54" s="168">
        <f>SUMIFS('Ctas Pagar'!$G:$G,'Ctas Pagar'!$C:$C,'DRE Gerencial'!$A54,'Ctas Pagar'!$I:$I,'DRE Gerencial'!$A$7,'Ctas Pagar'!$H:$H,11,'Ctas Pagar'!AG:AG,IF($A$6=Parametros!$A$8,"&lt;&gt;""",'DRE Gerencial'!$A$6))</f>
        <v>0</v>
      </c>
      <c r="AF54" s="45" t="str">
        <f>IFERROR(AE54/AE$8,"")</f>
        <v/>
      </c>
      <c r="AG54" s="45" t="str">
        <f>IF(OR(AE54=0,AB54=0),"",((AE54-AB54)/AB54))</f>
        <v/>
      </c>
      <c r="AH54" s="168">
        <f>SUMIFS('Ctas Pagar'!$G:$G,'Ctas Pagar'!$C:$C,'DRE Gerencial'!$A54,'Ctas Pagar'!$I:$I,'DRE Gerencial'!$A$7,'Ctas Pagar'!$H:$H,12,'Ctas Pagar'!AJ:AJ,IF($A$6=Parametros!$A$8,"&lt;&gt;""",'DRE Gerencial'!$A$6))</f>
        <v>0</v>
      </c>
      <c r="AI54" s="45" t="str">
        <f>IFERROR(AH54/AH$8,"")</f>
        <v/>
      </c>
      <c r="AJ54" s="45" t="str">
        <f>IF(OR(AH54=0,AE54=0),"",((AH54-AE54)/AE54))</f>
        <v/>
      </c>
      <c r="AK54" s="177">
        <f t="shared" ref="AK54:AK110" si="159">(AH54+AE54+AB54+Y54+V54+S54+P54+M54+J54+G54+D54+B54)</f>
        <v>1000</v>
      </c>
      <c r="AL54" s="45">
        <f>IFERROR(AK54/AK$8,"")</f>
        <v>9.9950024987506241E-7</v>
      </c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  <c r="BG54" s="71"/>
      <c r="BH54" s="71"/>
      <c r="BI54" s="71"/>
      <c r="BJ54" s="71"/>
      <c r="BK54" s="71"/>
      <c r="BL54" s="71"/>
      <c r="BM54" s="71"/>
      <c r="BN54" s="71"/>
      <c r="BO54" s="71"/>
      <c r="BP54" s="71"/>
      <c r="BQ54" s="71"/>
      <c r="BR54" s="71"/>
      <c r="BS54" s="71"/>
      <c r="BT54" s="71"/>
      <c r="BU54" s="71"/>
      <c r="BV54" s="71"/>
      <c r="BW54" s="71"/>
      <c r="BX54" s="71"/>
      <c r="BY54" s="71"/>
      <c r="BZ54" s="71"/>
      <c r="CA54" s="71"/>
      <c r="CB54" s="71"/>
      <c r="CC54" s="71"/>
      <c r="CD54" s="71"/>
    </row>
    <row r="55" spans="1:82">
      <c r="A55" s="6" t="str">
        <f>'Plano de Contas'!A58</f>
        <v>5.1.2 Aluguel de Máquinas de Cartão</v>
      </c>
      <c r="B55" s="54">
        <f>SUMIFS('Ctas Pagar'!$G:$G,'Ctas Pagar'!$C:$C,'DRE Gerencial'!$A55,'Ctas Pagar'!$I:$I,'DRE Gerencial'!$A$7,'Ctas Pagar'!$H:$H,1,'Ctas Pagar'!D:D,IF($A$6=Parametros!$A$8,"&lt;&gt;""",'DRE Gerencial'!$A$6))</f>
        <v>0</v>
      </c>
      <c r="C55" s="45" t="str">
        <f t="shared" ref="C55:C58" si="160">IFERROR(B55/B$8,"")</f>
        <v/>
      </c>
      <c r="D55" s="168">
        <f>SUMIFS('Ctas Pagar'!$G:$G,'Ctas Pagar'!$C:$C,'DRE Gerencial'!$A55,'Ctas Pagar'!$I:$I,'DRE Gerencial'!$A$7,'Ctas Pagar'!$H:$H,2,'Ctas Pagar'!F:F,IF($A$6=Parametros!$A$8,"&lt;&gt;""",'DRE Gerencial'!$A$6))</f>
        <v>1000</v>
      </c>
      <c r="E55" s="45">
        <f t="shared" ref="E55:E58" si="161">IFERROR(D55/D$8,"")</f>
        <v>9.9950024987506241E-7</v>
      </c>
      <c r="F55" s="45" t="str">
        <f t="shared" si="158"/>
        <v/>
      </c>
      <c r="G55" s="168">
        <f>SUMIFS('Ctas Pagar'!$G:$G,'Ctas Pagar'!$C:$C,'DRE Gerencial'!$A55,'Ctas Pagar'!$I:$I,'DRE Gerencial'!$A$7,'Ctas Pagar'!$H:$H,3,'Ctas Pagar'!I:I,IF($A$6=Parametros!$A$8,"&lt;&gt;""",'DRE Gerencial'!$A$6))</f>
        <v>0</v>
      </c>
      <c r="H55" s="45" t="str">
        <f t="shared" ref="H55:H58" si="162">IFERROR(G55/G$8,"")</f>
        <v/>
      </c>
      <c r="I55" s="45" t="str">
        <f t="shared" ref="I55:I58" si="163">IF(OR(G55=0,D55=0),"",((G55-D55)/D55))</f>
        <v/>
      </c>
      <c r="J55" s="168">
        <f>SUMIFS('Ctas Pagar'!$G:$G,'Ctas Pagar'!$C:$C,'DRE Gerencial'!$A55,'Ctas Pagar'!$I:$I,'DRE Gerencial'!$A$7,'Ctas Pagar'!$H:$H,4,'Ctas Pagar'!L:L,IF($A$6=Parametros!$A$8,"&lt;&gt;""",'DRE Gerencial'!$A$6))</f>
        <v>0</v>
      </c>
      <c r="K55" s="45" t="str">
        <f t="shared" ref="K55:K58" si="164">IFERROR(J55/J$8,"")</f>
        <v/>
      </c>
      <c r="L55" s="45" t="str">
        <f t="shared" ref="L55:L58" si="165">IF(OR(J55=0,G55=0),"",((J55-G55)/G55))</f>
        <v/>
      </c>
      <c r="M55" s="168">
        <f>SUMIFS('Ctas Pagar'!$G:$G,'Ctas Pagar'!$C:$C,'DRE Gerencial'!$A55,'Ctas Pagar'!$I:$I,'DRE Gerencial'!$A$7,'Ctas Pagar'!$H:$H,5,'Ctas Pagar'!O:O,IF($A$6=Parametros!$A$8,"&lt;&gt;""",'DRE Gerencial'!$A$6))</f>
        <v>0</v>
      </c>
      <c r="N55" s="45" t="str">
        <f t="shared" ref="N55:N58" si="166">IFERROR(M55/M$8,"")</f>
        <v/>
      </c>
      <c r="O55" s="45" t="str">
        <f t="shared" ref="O55:O58" si="167">IF(OR(M55=0,J55=0),"",((M55-J55)/J55))</f>
        <v/>
      </c>
      <c r="P55" s="168">
        <f>SUMIFS('Ctas Pagar'!$G:$G,'Ctas Pagar'!$C:$C,'DRE Gerencial'!$A55,'Ctas Pagar'!$I:$I,'DRE Gerencial'!$A$7,'Ctas Pagar'!$H:$H,6,'Ctas Pagar'!R:R,IF($A$6=Parametros!$A$8,"&lt;&gt;""",'DRE Gerencial'!$A$6))</f>
        <v>0</v>
      </c>
      <c r="Q55" s="45" t="str">
        <f t="shared" ref="Q55:Q58" si="168">IFERROR(P55/P$8,"")</f>
        <v/>
      </c>
      <c r="R55" s="45" t="str">
        <f t="shared" ref="R55:R58" si="169">IF(OR(P55=0,M55=0),"",((P55-M55)/M55))</f>
        <v/>
      </c>
      <c r="S55" s="168">
        <f>SUMIFS('Ctas Pagar'!$G:$G,'Ctas Pagar'!$C:$C,'DRE Gerencial'!$A55,'Ctas Pagar'!$I:$I,'DRE Gerencial'!$A$7,'Ctas Pagar'!$H:$H,7,'Ctas Pagar'!U:U,IF($A$6=Parametros!$A$8,"&lt;&gt;""",'DRE Gerencial'!$A$6))</f>
        <v>0</v>
      </c>
      <c r="T55" s="45" t="str">
        <f t="shared" ref="T55:T58" si="170">IFERROR(S55/S$8,"")</f>
        <v/>
      </c>
      <c r="U55" s="45" t="str">
        <f t="shared" ref="U55:U58" si="171">IF(OR(S55=0,P55=0),"",((S55-P55)/P55))</f>
        <v/>
      </c>
      <c r="V55" s="168">
        <f>SUMIFS('Ctas Pagar'!$G:$G,'Ctas Pagar'!$C:$C,'DRE Gerencial'!$A55,'Ctas Pagar'!$I:$I,'DRE Gerencial'!$A$7,'Ctas Pagar'!$H:$H,8,'Ctas Pagar'!X:X,IF($A$6=Parametros!$A$8,"&lt;&gt;""",'DRE Gerencial'!$A$6))</f>
        <v>0</v>
      </c>
      <c r="W55" s="45" t="str">
        <f t="shared" ref="W55:W58" si="172">IFERROR(V55/V$8,"")</f>
        <v/>
      </c>
      <c r="X55" s="45" t="str">
        <f t="shared" ref="X55:X58" si="173">IF(OR(V55=0,S55=0),"",((V55-S55)/S55))</f>
        <v/>
      </c>
      <c r="Y55" s="168">
        <f>SUMIFS('Ctas Pagar'!$G:$G,'Ctas Pagar'!$C:$C,'DRE Gerencial'!$A55,'Ctas Pagar'!$I:$I,'DRE Gerencial'!$A$7,'Ctas Pagar'!$H:$H,9,'Ctas Pagar'!AA:AA,IF($A$6=Parametros!$A$8,"&lt;&gt;""",'DRE Gerencial'!$A$6))</f>
        <v>0</v>
      </c>
      <c r="Z55" s="45" t="str">
        <f t="shared" ref="Z55:Z58" si="174">IFERROR(Y55/Y$8,"")</f>
        <v/>
      </c>
      <c r="AA55" s="45" t="str">
        <f t="shared" ref="AA55:AA58" si="175">IF(OR(Y55=0,V55=0),"",((Y55-V55)/V55))</f>
        <v/>
      </c>
      <c r="AB55" s="168">
        <f>SUMIFS('Ctas Pagar'!$G:$G,'Ctas Pagar'!$C:$C,'DRE Gerencial'!$A55,'Ctas Pagar'!$I:$I,'DRE Gerencial'!$A$7,'Ctas Pagar'!$H:$H,10,'Ctas Pagar'!AD:AD,IF($A$6=Parametros!$A$8,"&lt;&gt;""",'DRE Gerencial'!$A$6))</f>
        <v>0</v>
      </c>
      <c r="AC55" s="45" t="str">
        <f t="shared" ref="AC55:AC58" si="176">IFERROR(AB55/AB$8,"")</f>
        <v/>
      </c>
      <c r="AD55" s="45" t="str">
        <f t="shared" ref="AD55:AD58" si="177">IF(OR(AB55=0,Y55=0),"",((AB55-Y55)/Y55))</f>
        <v/>
      </c>
      <c r="AE55" s="168">
        <f>SUMIFS('Ctas Pagar'!$G:$G,'Ctas Pagar'!$C:$C,'DRE Gerencial'!$A55,'Ctas Pagar'!$I:$I,'DRE Gerencial'!$A$7,'Ctas Pagar'!$H:$H,11,'Ctas Pagar'!AG:AG,IF($A$6=Parametros!$A$8,"&lt;&gt;""",'DRE Gerencial'!$A$6))</f>
        <v>0</v>
      </c>
      <c r="AF55" s="45" t="str">
        <f t="shared" ref="AF55:AF58" si="178">IFERROR(AE55/AE$8,"")</f>
        <v/>
      </c>
      <c r="AG55" s="45" t="str">
        <f t="shared" ref="AG55:AG58" si="179">IF(OR(AE55=0,AB55=0),"",((AE55-AB55)/AB55))</f>
        <v/>
      </c>
      <c r="AH55" s="168">
        <f>SUMIFS('Ctas Pagar'!$G:$G,'Ctas Pagar'!$C:$C,'DRE Gerencial'!$A55,'Ctas Pagar'!$I:$I,'DRE Gerencial'!$A$7,'Ctas Pagar'!$H:$H,12,'Ctas Pagar'!AJ:AJ,IF($A$6=Parametros!$A$8,"&lt;&gt;""",'DRE Gerencial'!$A$6))</f>
        <v>0</v>
      </c>
      <c r="AI55" s="45" t="str">
        <f t="shared" ref="AI55:AI58" si="180">IFERROR(AH55/AH$8,"")</f>
        <v/>
      </c>
      <c r="AJ55" s="45" t="str">
        <f t="shared" ref="AJ55:AJ58" si="181">IF(OR(AH55=0,AE55=0),"",((AH55-AE55)/AE55))</f>
        <v/>
      </c>
      <c r="AK55" s="177">
        <f t="shared" si="159"/>
        <v>1000</v>
      </c>
      <c r="AL55" s="45">
        <f t="shared" ref="AL55:AL58" si="182">IFERROR(AK55/AK$8,"")</f>
        <v>9.9950024987506241E-7</v>
      </c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  <c r="BG55" s="71"/>
      <c r="BH55" s="71"/>
      <c r="BI55" s="71"/>
      <c r="BJ55" s="71"/>
      <c r="BK55" s="71"/>
      <c r="BL55" s="71"/>
      <c r="BM55" s="71"/>
      <c r="BN55" s="71"/>
      <c r="BO55" s="71"/>
      <c r="BP55" s="71"/>
      <c r="BQ55" s="71"/>
      <c r="BR55" s="71"/>
      <c r="BS55" s="71"/>
      <c r="BT55" s="71"/>
      <c r="BU55" s="71"/>
      <c r="BV55" s="71"/>
      <c r="BW55" s="71"/>
      <c r="BX55" s="71"/>
      <c r="BY55" s="71"/>
      <c r="BZ55" s="71"/>
      <c r="CA55" s="71"/>
      <c r="CB55" s="71"/>
      <c r="CC55" s="71"/>
      <c r="CD55" s="71"/>
    </row>
    <row r="56" spans="1:82">
      <c r="A56" s="6" t="str">
        <f>'Plano de Contas'!A59</f>
        <v>5.1.3 Tarifas DOC/TED</v>
      </c>
      <c r="B56" s="54">
        <f>SUMIFS('Ctas Pagar'!$G:$G,'Ctas Pagar'!$C:$C,'DRE Gerencial'!$A56,'Ctas Pagar'!$I:$I,'DRE Gerencial'!$A$7,'Ctas Pagar'!$H:$H,1,'Ctas Pagar'!D:D,IF($A$6=Parametros!$A$8,"&lt;&gt;""",'DRE Gerencial'!$A$6))</f>
        <v>0</v>
      </c>
      <c r="C56" s="45" t="str">
        <f t="shared" si="160"/>
        <v/>
      </c>
      <c r="D56" s="168">
        <f>SUMIFS('Ctas Pagar'!$G:$G,'Ctas Pagar'!$C:$C,'DRE Gerencial'!$A56,'Ctas Pagar'!$I:$I,'DRE Gerencial'!$A$7,'Ctas Pagar'!$H:$H,2,'Ctas Pagar'!F:F,IF($A$6=Parametros!$A$8,"&lt;&gt;""",'DRE Gerencial'!$A$6))</f>
        <v>1000</v>
      </c>
      <c r="E56" s="45">
        <f t="shared" si="161"/>
        <v>9.9950024987506241E-7</v>
      </c>
      <c r="F56" s="45" t="str">
        <f t="shared" si="158"/>
        <v/>
      </c>
      <c r="G56" s="168">
        <f>SUMIFS('Ctas Pagar'!$G:$G,'Ctas Pagar'!$C:$C,'DRE Gerencial'!$A56,'Ctas Pagar'!$I:$I,'DRE Gerencial'!$A$7,'Ctas Pagar'!$H:$H,3,'Ctas Pagar'!I:I,IF($A$6=Parametros!$A$8,"&lt;&gt;""",'DRE Gerencial'!$A$6))</f>
        <v>0</v>
      </c>
      <c r="H56" s="45" t="str">
        <f t="shared" si="162"/>
        <v/>
      </c>
      <c r="I56" s="45" t="str">
        <f t="shared" si="163"/>
        <v/>
      </c>
      <c r="J56" s="168">
        <f>SUMIFS('Ctas Pagar'!$G:$G,'Ctas Pagar'!$C:$C,'DRE Gerencial'!$A56,'Ctas Pagar'!$I:$I,'DRE Gerencial'!$A$7,'Ctas Pagar'!$H:$H,4,'Ctas Pagar'!L:L,IF($A$6=Parametros!$A$8,"&lt;&gt;""",'DRE Gerencial'!$A$6))</f>
        <v>0</v>
      </c>
      <c r="K56" s="45" t="str">
        <f t="shared" si="164"/>
        <v/>
      </c>
      <c r="L56" s="45" t="str">
        <f t="shared" si="165"/>
        <v/>
      </c>
      <c r="M56" s="168">
        <f>SUMIFS('Ctas Pagar'!$G:$G,'Ctas Pagar'!$C:$C,'DRE Gerencial'!$A56,'Ctas Pagar'!$I:$I,'DRE Gerencial'!$A$7,'Ctas Pagar'!$H:$H,5,'Ctas Pagar'!O:O,IF($A$6=Parametros!$A$8,"&lt;&gt;""",'DRE Gerencial'!$A$6))</f>
        <v>0</v>
      </c>
      <c r="N56" s="45" t="str">
        <f t="shared" si="166"/>
        <v/>
      </c>
      <c r="O56" s="45" t="str">
        <f t="shared" si="167"/>
        <v/>
      </c>
      <c r="P56" s="168">
        <f>SUMIFS('Ctas Pagar'!$G:$G,'Ctas Pagar'!$C:$C,'DRE Gerencial'!$A56,'Ctas Pagar'!$I:$I,'DRE Gerencial'!$A$7,'Ctas Pagar'!$H:$H,6,'Ctas Pagar'!R:R,IF($A$6=Parametros!$A$8,"&lt;&gt;""",'DRE Gerencial'!$A$6))</f>
        <v>0</v>
      </c>
      <c r="Q56" s="45" t="str">
        <f t="shared" si="168"/>
        <v/>
      </c>
      <c r="R56" s="45" t="str">
        <f t="shared" si="169"/>
        <v/>
      </c>
      <c r="S56" s="168">
        <f>SUMIFS('Ctas Pagar'!$G:$G,'Ctas Pagar'!$C:$C,'DRE Gerencial'!$A56,'Ctas Pagar'!$I:$I,'DRE Gerencial'!$A$7,'Ctas Pagar'!$H:$H,7,'Ctas Pagar'!U:U,IF($A$6=Parametros!$A$8,"&lt;&gt;""",'DRE Gerencial'!$A$6))</f>
        <v>0</v>
      </c>
      <c r="T56" s="45" t="str">
        <f t="shared" si="170"/>
        <v/>
      </c>
      <c r="U56" s="45" t="str">
        <f t="shared" si="171"/>
        <v/>
      </c>
      <c r="V56" s="168">
        <f>SUMIFS('Ctas Pagar'!$G:$G,'Ctas Pagar'!$C:$C,'DRE Gerencial'!$A56,'Ctas Pagar'!$I:$I,'DRE Gerencial'!$A$7,'Ctas Pagar'!$H:$H,8,'Ctas Pagar'!X:X,IF($A$6=Parametros!$A$8,"&lt;&gt;""",'DRE Gerencial'!$A$6))</f>
        <v>0</v>
      </c>
      <c r="W56" s="45" t="str">
        <f t="shared" si="172"/>
        <v/>
      </c>
      <c r="X56" s="45" t="str">
        <f t="shared" si="173"/>
        <v/>
      </c>
      <c r="Y56" s="168">
        <f>SUMIFS('Ctas Pagar'!$G:$G,'Ctas Pagar'!$C:$C,'DRE Gerencial'!$A56,'Ctas Pagar'!$I:$I,'DRE Gerencial'!$A$7,'Ctas Pagar'!$H:$H,9,'Ctas Pagar'!AA:AA,IF($A$6=Parametros!$A$8,"&lt;&gt;""",'DRE Gerencial'!$A$6))</f>
        <v>0</v>
      </c>
      <c r="Z56" s="45" t="str">
        <f t="shared" si="174"/>
        <v/>
      </c>
      <c r="AA56" s="45" t="str">
        <f t="shared" si="175"/>
        <v/>
      </c>
      <c r="AB56" s="168">
        <f>SUMIFS('Ctas Pagar'!$G:$G,'Ctas Pagar'!$C:$C,'DRE Gerencial'!$A56,'Ctas Pagar'!$I:$I,'DRE Gerencial'!$A$7,'Ctas Pagar'!$H:$H,10,'Ctas Pagar'!AD:AD,IF($A$6=Parametros!$A$8,"&lt;&gt;""",'DRE Gerencial'!$A$6))</f>
        <v>0</v>
      </c>
      <c r="AC56" s="45" t="str">
        <f t="shared" si="176"/>
        <v/>
      </c>
      <c r="AD56" s="45" t="str">
        <f t="shared" si="177"/>
        <v/>
      </c>
      <c r="AE56" s="168">
        <f>SUMIFS('Ctas Pagar'!$G:$G,'Ctas Pagar'!$C:$C,'DRE Gerencial'!$A56,'Ctas Pagar'!$I:$I,'DRE Gerencial'!$A$7,'Ctas Pagar'!$H:$H,11,'Ctas Pagar'!AG:AG,IF($A$6=Parametros!$A$8,"&lt;&gt;""",'DRE Gerencial'!$A$6))</f>
        <v>0</v>
      </c>
      <c r="AF56" s="45" t="str">
        <f t="shared" si="178"/>
        <v/>
      </c>
      <c r="AG56" s="45" t="str">
        <f t="shared" si="179"/>
        <v/>
      </c>
      <c r="AH56" s="168">
        <f>SUMIFS('Ctas Pagar'!$G:$G,'Ctas Pagar'!$C:$C,'DRE Gerencial'!$A56,'Ctas Pagar'!$I:$I,'DRE Gerencial'!$A$7,'Ctas Pagar'!$H:$H,12,'Ctas Pagar'!AJ:AJ,IF($A$6=Parametros!$A$8,"&lt;&gt;""",'DRE Gerencial'!$A$6))</f>
        <v>0</v>
      </c>
      <c r="AI56" s="45" t="str">
        <f t="shared" si="180"/>
        <v/>
      </c>
      <c r="AJ56" s="45" t="str">
        <f t="shared" si="181"/>
        <v/>
      </c>
      <c r="AK56" s="177">
        <f t="shared" si="159"/>
        <v>1000</v>
      </c>
      <c r="AL56" s="45">
        <f t="shared" si="182"/>
        <v>9.9950024987506241E-7</v>
      </c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  <c r="BG56" s="71"/>
      <c r="BH56" s="71"/>
      <c r="BI56" s="71"/>
      <c r="BJ56" s="71"/>
      <c r="BK56" s="71"/>
      <c r="BL56" s="71"/>
      <c r="BM56" s="71"/>
      <c r="BN56" s="71"/>
      <c r="BO56" s="71"/>
      <c r="BP56" s="71"/>
      <c r="BQ56" s="71"/>
      <c r="BR56" s="71"/>
      <c r="BS56" s="71"/>
      <c r="BT56" s="71"/>
      <c r="BU56" s="71"/>
      <c r="BV56" s="71"/>
      <c r="BW56" s="71"/>
      <c r="BX56" s="71"/>
      <c r="BY56" s="71"/>
      <c r="BZ56" s="71"/>
      <c r="CA56" s="71"/>
      <c r="CB56" s="71"/>
      <c r="CC56" s="71"/>
      <c r="CD56" s="71"/>
    </row>
    <row r="57" spans="1:82">
      <c r="A57" s="6" t="str">
        <f>'Plano de Contas'!A60</f>
        <v>5.1.99 Outros custos com despesas financeiras</v>
      </c>
      <c r="B57" s="54">
        <f>SUMIFS('Ctas Pagar'!$G:$G,'Ctas Pagar'!$C:$C,'DRE Gerencial'!$A57,'Ctas Pagar'!$I:$I,'DRE Gerencial'!$A$7,'Ctas Pagar'!$H:$H,1,'Ctas Pagar'!D:D,IF($A$6=Parametros!$A$8,"&lt;&gt;""",'DRE Gerencial'!$A$6))</f>
        <v>0</v>
      </c>
      <c r="C57" s="45" t="str">
        <f t="shared" si="160"/>
        <v/>
      </c>
      <c r="D57" s="168">
        <f>SUMIFS('Ctas Pagar'!$G:$G,'Ctas Pagar'!$C:$C,'DRE Gerencial'!$A57,'Ctas Pagar'!$I:$I,'DRE Gerencial'!$A$7,'Ctas Pagar'!$H:$H,2,'Ctas Pagar'!F:F,IF($A$6=Parametros!$A$8,"&lt;&gt;""",'DRE Gerencial'!$A$6))</f>
        <v>1000</v>
      </c>
      <c r="E57" s="45">
        <f t="shared" si="161"/>
        <v>9.9950024987506241E-7</v>
      </c>
      <c r="F57" s="45" t="str">
        <f t="shared" si="158"/>
        <v/>
      </c>
      <c r="G57" s="168">
        <f>SUMIFS('Ctas Pagar'!$G:$G,'Ctas Pagar'!$C:$C,'DRE Gerencial'!$A57,'Ctas Pagar'!$I:$I,'DRE Gerencial'!$A$7,'Ctas Pagar'!$H:$H,3,'Ctas Pagar'!I:I,IF($A$6=Parametros!$A$8,"&lt;&gt;""",'DRE Gerencial'!$A$6))</f>
        <v>0</v>
      </c>
      <c r="H57" s="45" t="str">
        <f t="shared" si="162"/>
        <v/>
      </c>
      <c r="I57" s="45" t="str">
        <f t="shared" si="163"/>
        <v/>
      </c>
      <c r="J57" s="168">
        <f>SUMIFS('Ctas Pagar'!$G:$G,'Ctas Pagar'!$C:$C,'DRE Gerencial'!$A57,'Ctas Pagar'!$I:$I,'DRE Gerencial'!$A$7,'Ctas Pagar'!$H:$H,4,'Ctas Pagar'!L:L,IF($A$6=Parametros!$A$8,"&lt;&gt;""",'DRE Gerencial'!$A$6))</f>
        <v>0</v>
      </c>
      <c r="K57" s="45" t="str">
        <f t="shared" si="164"/>
        <v/>
      </c>
      <c r="L57" s="45" t="str">
        <f t="shared" si="165"/>
        <v/>
      </c>
      <c r="M57" s="168">
        <f>SUMIFS('Ctas Pagar'!$G:$G,'Ctas Pagar'!$C:$C,'DRE Gerencial'!$A57,'Ctas Pagar'!$I:$I,'DRE Gerencial'!$A$7,'Ctas Pagar'!$H:$H,5,'Ctas Pagar'!O:O,IF($A$6=Parametros!$A$8,"&lt;&gt;""",'DRE Gerencial'!$A$6))</f>
        <v>0</v>
      </c>
      <c r="N57" s="45" t="str">
        <f t="shared" si="166"/>
        <v/>
      </c>
      <c r="O57" s="45" t="str">
        <f t="shared" si="167"/>
        <v/>
      </c>
      <c r="P57" s="168">
        <f>SUMIFS('Ctas Pagar'!$G:$G,'Ctas Pagar'!$C:$C,'DRE Gerencial'!$A57,'Ctas Pagar'!$I:$I,'DRE Gerencial'!$A$7,'Ctas Pagar'!$H:$H,6,'Ctas Pagar'!R:R,IF($A$6=Parametros!$A$8,"&lt;&gt;""",'DRE Gerencial'!$A$6))</f>
        <v>0</v>
      </c>
      <c r="Q57" s="45" t="str">
        <f t="shared" si="168"/>
        <v/>
      </c>
      <c r="R57" s="45" t="str">
        <f t="shared" si="169"/>
        <v/>
      </c>
      <c r="S57" s="168">
        <f>SUMIFS('Ctas Pagar'!$G:$G,'Ctas Pagar'!$C:$C,'DRE Gerencial'!$A57,'Ctas Pagar'!$I:$I,'DRE Gerencial'!$A$7,'Ctas Pagar'!$H:$H,7,'Ctas Pagar'!U:U,IF($A$6=Parametros!$A$8,"&lt;&gt;""",'DRE Gerencial'!$A$6))</f>
        <v>0</v>
      </c>
      <c r="T57" s="45" t="str">
        <f t="shared" si="170"/>
        <v/>
      </c>
      <c r="U57" s="45" t="str">
        <f t="shared" si="171"/>
        <v/>
      </c>
      <c r="V57" s="168">
        <f>SUMIFS('Ctas Pagar'!$G:$G,'Ctas Pagar'!$C:$C,'DRE Gerencial'!$A57,'Ctas Pagar'!$I:$I,'DRE Gerencial'!$A$7,'Ctas Pagar'!$H:$H,8,'Ctas Pagar'!X:X,IF($A$6=Parametros!$A$8,"&lt;&gt;""",'DRE Gerencial'!$A$6))</f>
        <v>0</v>
      </c>
      <c r="W57" s="45" t="str">
        <f t="shared" si="172"/>
        <v/>
      </c>
      <c r="X57" s="45" t="str">
        <f t="shared" si="173"/>
        <v/>
      </c>
      <c r="Y57" s="168">
        <f>SUMIFS('Ctas Pagar'!$G:$G,'Ctas Pagar'!$C:$C,'DRE Gerencial'!$A57,'Ctas Pagar'!$I:$I,'DRE Gerencial'!$A$7,'Ctas Pagar'!$H:$H,9,'Ctas Pagar'!AA:AA,IF($A$6=Parametros!$A$8,"&lt;&gt;""",'DRE Gerencial'!$A$6))</f>
        <v>0</v>
      </c>
      <c r="Z57" s="45" t="str">
        <f t="shared" si="174"/>
        <v/>
      </c>
      <c r="AA57" s="45" t="str">
        <f t="shared" si="175"/>
        <v/>
      </c>
      <c r="AB57" s="168">
        <f>SUMIFS('Ctas Pagar'!$G:$G,'Ctas Pagar'!$C:$C,'DRE Gerencial'!$A57,'Ctas Pagar'!$I:$I,'DRE Gerencial'!$A$7,'Ctas Pagar'!$H:$H,10,'Ctas Pagar'!AD:AD,IF($A$6=Parametros!$A$8,"&lt;&gt;""",'DRE Gerencial'!$A$6))</f>
        <v>0</v>
      </c>
      <c r="AC57" s="45" t="str">
        <f t="shared" si="176"/>
        <v/>
      </c>
      <c r="AD57" s="45" t="str">
        <f t="shared" si="177"/>
        <v/>
      </c>
      <c r="AE57" s="168">
        <f>SUMIFS('Ctas Pagar'!$G:$G,'Ctas Pagar'!$C:$C,'DRE Gerencial'!$A57,'Ctas Pagar'!$I:$I,'DRE Gerencial'!$A$7,'Ctas Pagar'!$H:$H,11,'Ctas Pagar'!AG:AG,IF($A$6=Parametros!$A$8,"&lt;&gt;""",'DRE Gerencial'!$A$6))</f>
        <v>0</v>
      </c>
      <c r="AF57" s="45" t="str">
        <f t="shared" si="178"/>
        <v/>
      </c>
      <c r="AG57" s="45" t="str">
        <f t="shared" si="179"/>
        <v/>
      </c>
      <c r="AH57" s="168">
        <f>SUMIFS('Ctas Pagar'!$G:$G,'Ctas Pagar'!$C:$C,'DRE Gerencial'!$A57,'Ctas Pagar'!$I:$I,'DRE Gerencial'!$A$7,'Ctas Pagar'!$H:$H,12,'Ctas Pagar'!AJ:AJ,IF($A$6=Parametros!$A$8,"&lt;&gt;""",'DRE Gerencial'!$A$6))</f>
        <v>0</v>
      </c>
      <c r="AI57" s="45" t="str">
        <f t="shared" si="180"/>
        <v/>
      </c>
      <c r="AJ57" s="45" t="str">
        <f t="shared" si="181"/>
        <v/>
      </c>
      <c r="AK57" s="177">
        <f t="shared" si="159"/>
        <v>1000</v>
      </c>
      <c r="AL57" s="45">
        <f t="shared" si="182"/>
        <v>9.9950024987506241E-7</v>
      </c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  <c r="BG57" s="71"/>
      <c r="BH57" s="71"/>
      <c r="BI57" s="71"/>
      <c r="BJ57" s="71"/>
      <c r="BK57" s="71"/>
      <c r="BL57" s="71"/>
      <c r="BM57" s="71"/>
      <c r="BN57" s="71"/>
      <c r="BO57" s="71"/>
      <c r="BP57" s="71"/>
      <c r="BQ57" s="71"/>
      <c r="BR57" s="71"/>
      <c r="BS57" s="71"/>
      <c r="BT57" s="71"/>
      <c r="BU57" s="71"/>
      <c r="BV57" s="71"/>
      <c r="BW57" s="71"/>
      <c r="BX57" s="71"/>
      <c r="BY57" s="71"/>
      <c r="BZ57" s="71"/>
      <c r="CA57" s="71"/>
      <c r="CB57" s="71"/>
      <c r="CC57" s="71"/>
      <c r="CD57" s="71"/>
    </row>
    <row r="58" spans="1:82">
      <c r="A58" s="6">
        <f>'Plano de Contas'!A61</f>
        <v>0</v>
      </c>
      <c r="B58" s="54">
        <f>SUMIFS('Ctas Pagar'!$G:$G,'Ctas Pagar'!$C:$C,'DRE Gerencial'!$A58,'Ctas Pagar'!$I:$I,'DRE Gerencial'!$A$7,'Ctas Pagar'!$H:$H,1,'Ctas Pagar'!D:D,IF($A$6=Parametros!$A$8,"&lt;&gt;""",'DRE Gerencial'!$A$6))</f>
        <v>0</v>
      </c>
      <c r="C58" s="45" t="str">
        <f t="shared" si="160"/>
        <v/>
      </c>
      <c r="D58" s="168">
        <f>SUMIFS('Ctas Pagar'!$G:$G,'Ctas Pagar'!$C:$C,'DRE Gerencial'!$A58,'Ctas Pagar'!$I:$I,'DRE Gerencial'!$A$7,'Ctas Pagar'!$H:$H,2,'Ctas Pagar'!F:F,IF($A$6=Parametros!$A$8,"&lt;&gt;""",'DRE Gerencial'!$A$6))</f>
        <v>0</v>
      </c>
      <c r="E58" s="45">
        <f t="shared" si="161"/>
        <v>0</v>
      </c>
      <c r="F58" s="45" t="str">
        <f t="shared" si="158"/>
        <v/>
      </c>
      <c r="G58" s="168">
        <f>SUMIFS('Ctas Pagar'!$G:$G,'Ctas Pagar'!$C:$C,'DRE Gerencial'!$A58,'Ctas Pagar'!$I:$I,'DRE Gerencial'!$A$7,'Ctas Pagar'!$H:$H,3,'Ctas Pagar'!I:I,IF($A$6=Parametros!$A$8,"&lt;&gt;""",'DRE Gerencial'!$A$6))</f>
        <v>0</v>
      </c>
      <c r="H58" s="45" t="str">
        <f t="shared" si="162"/>
        <v/>
      </c>
      <c r="I58" s="45" t="str">
        <f t="shared" si="163"/>
        <v/>
      </c>
      <c r="J58" s="168">
        <f>SUMIFS('Ctas Pagar'!$G:$G,'Ctas Pagar'!$C:$C,'DRE Gerencial'!$A58,'Ctas Pagar'!$I:$I,'DRE Gerencial'!$A$7,'Ctas Pagar'!$H:$H,4,'Ctas Pagar'!L:L,IF($A$6=Parametros!$A$8,"&lt;&gt;""",'DRE Gerencial'!$A$6))</f>
        <v>0</v>
      </c>
      <c r="K58" s="45" t="str">
        <f t="shared" si="164"/>
        <v/>
      </c>
      <c r="L58" s="45" t="str">
        <f t="shared" si="165"/>
        <v/>
      </c>
      <c r="M58" s="168">
        <f>SUMIFS('Ctas Pagar'!$G:$G,'Ctas Pagar'!$C:$C,'DRE Gerencial'!$A58,'Ctas Pagar'!$I:$I,'DRE Gerencial'!$A$7,'Ctas Pagar'!$H:$H,5,'Ctas Pagar'!O:O,IF($A$6=Parametros!$A$8,"&lt;&gt;""",'DRE Gerencial'!$A$6))</f>
        <v>0</v>
      </c>
      <c r="N58" s="45" t="str">
        <f t="shared" si="166"/>
        <v/>
      </c>
      <c r="O58" s="45" t="str">
        <f t="shared" si="167"/>
        <v/>
      </c>
      <c r="P58" s="168">
        <f>SUMIFS('Ctas Pagar'!$G:$G,'Ctas Pagar'!$C:$C,'DRE Gerencial'!$A58,'Ctas Pagar'!$I:$I,'DRE Gerencial'!$A$7,'Ctas Pagar'!$H:$H,6,'Ctas Pagar'!R:R,IF($A$6=Parametros!$A$8,"&lt;&gt;""",'DRE Gerencial'!$A$6))</f>
        <v>0</v>
      </c>
      <c r="Q58" s="45" t="str">
        <f t="shared" si="168"/>
        <v/>
      </c>
      <c r="R58" s="45" t="str">
        <f t="shared" si="169"/>
        <v/>
      </c>
      <c r="S58" s="168">
        <f>SUMIFS('Ctas Pagar'!$G:$G,'Ctas Pagar'!$C:$C,'DRE Gerencial'!$A58,'Ctas Pagar'!$I:$I,'DRE Gerencial'!$A$7,'Ctas Pagar'!$H:$H,7,'Ctas Pagar'!U:U,IF($A$6=Parametros!$A$8,"&lt;&gt;""",'DRE Gerencial'!$A$6))</f>
        <v>0</v>
      </c>
      <c r="T58" s="45" t="str">
        <f t="shared" si="170"/>
        <v/>
      </c>
      <c r="U58" s="45" t="str">
        <f t="shared" si="171"/>
        <v/>
      </c>
      <c r="V58" s="168">
        <f>SUMIFS('Ctas Pagar'!$G:$G,'Ctas Pagar'!$C:$C,'DRE Gerencial'!$A58,'Ctas Pagar'!$I:$I,'DRE Gerencial'!$A$7,'Ctas Pagar'!$H:$H,8,'Ctas Pagar'!X:X,IF($A$6=Parametros!$A$8,"&lt;&gt;""",'DRE Gerencial'!$A$6))</f>
        <v>0</v>
      </c>
      <c r="W58" s="45" t="str">
        <f t="shared" si="172"/>
        <v/>
      </c>
      <c r="X58" s="45" t="str">
        <f t="shared" si="173"/>
        <v/>
      </c>
      <c r="Y58" s="168">
        <f>SUMIFS('Ctas Pagar'!$G:$G,'Ctas Pagar'!$C:$C,'DRE Gerencial'!$A58,'Ctas Pagar'!$I:$I,'DRE Gerencial'!$A$7,'Ctas Pagar'!$H:$H,9,'Ctas Pagar'!AA:AA,IF($A$6=Parametros!$A$8,"&lt;&gt;""",'DRE Gerencial'!$A$6))</f>
        <v>0</v>
      </c>
      <c r="Z58" s="45" t="str">
        <f t="shared" si="174"/>
        <v/>
      </c>
      <c r="AA58" s="45" t="str">
        <f t="shared" si="175"/>
        <v/>
      </c>
      <c r="AB58" s="168">
        <f>SUMIFS('Ctas Pagar'!$G:$G,'Ctas Pagar'!$C:$C,'DRE Gerencial'!$A58,'Ctas Pagar'!$I:$I,'DRE Gerencial'!$A$7,'Ctas Pagar'!$H:$H,10,'Ctas Pagar'!AD:AD,IF($A$6=Parametros!$A$8,"&lt;&gt;""",'DRE Gerencial'!$A$6))</f>
        <v>0</v>
      </c>
      <c r="AC58" s="45" t="str">
        <f t="shared" si="176"/>
        <v/>
      </c>
      <c r="AD58" s="45" t="str">
        <f t="shared" si="177"/>
        <v/>
      </c>
      <c r="AE58" s="168">
        <f>SUMIFS('Ctas Pagar'!$G:$G,'Ctas Pagar'!$C:$C,'DRE Gerencial'!$A58,'Ctas Pagar'!$I:$I,'DRE Gerencial'!$A$7,'Ctas Pagar'!$H:$H,11,'Ctas Pagar'!AG:AG,IF($A$6=Parametros!$A$8,"&lt;&gt;""",'DRE Gerencial'!$A$6))</f>
        <v>0</v>
      </c>
      <c r="AF58" s="45" t="str">
        <f t="shared" si="178"/>
        <v/>
      </c>
      <c r="AG58" s="45" t="str">
        <f t="shared" si="179"/>
        <v/>
      </c>
      <c r="AH58" s="168">
        <f>SUMIFS('Ctas Pagar'!$G:$G,'Ctas Pagar'!$C:$C,'DRE Gerencial'!$A58,'Ctas Pagar'!$I:$I,'DRE Gerencial'!$A$7,'Ctas Pagar'!$H:$H,12,'Ctas Pagar'!AJ:AJ,IF($A$6=Parametros!$A$8,"&lt;&gt;""",'DRE Gerencial'!$A$6))</f>
        <v>0</v>
      </c>
      <c r="AI58" s="45" t="str">
        <f t="shared" si="180"/>
        <v/>
      </c>
      <c r="AJ58" s="45" t="str">
        <f t="shared" si="181"/>
        <v/>
      </c>
      <c r="AK58" s="177">
        <f t="shared" si="159"/>
        <v>0</v>
      </c>
      <c r="AL58" s="45">
        <f t="shared" si="182"/>
        <v>0</v>
      </c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  <c r="BG58" s="71"/>
      <c r="BH58" s="71"/>
      <c r="BI58" s="71"/>
      <c r="BJ58" s="71"/>
      <c r="BK58" s="71"/>
      <c r="BL58" s="71"/>
      <c r="BM58" s="71"/>
      <c r="BN58" s="71"/>
      <c r="BO58" s="71"/>
      <c r="BP58" s="71"/>
      <c r="BQ58" s="71"/>
      <c r="BR58" s="71"/>
      <c r="BS58" s="71"/>
      <c r="BT58" s="71"/>
      <c r="BU58" s="71"/>
      <c r="BV58" s="71"/>
      <c r="BW58" s="71"/>
      <c r="BX58" s="71"/>
      <c r="BY58" s="71"/>
      <c r="BZ58" s="71"/>
      <c r="CA58" s="71"/>
      <c r="CB58" s="71"/>
      <c r="CC58" s="71"/>
      <c r="CD58" s="71"/>
    </row>
    <row r="59" spans="1:82" ht="15.75">
      <c r="A59" s="35" t="str">
        <f>'Plano de Contas'!A62</f>
        <v>5.2 Despesas Administrativas</v>
      </c>
      <c r="B59" s="40">
        <f>SUM(B60:B73)</f>
        <v>0</v>
      </c>
      <c r="C59" s="44" t="str">
        <f>IFERROR(B59/B$8,"")</f>
        <v/>
      </c>
      <c r="D59" s="170">
        <f>SUM(D60:D73)</f>
        <v>9000</v>
      </c>
      <c r="E59" s="44">
        <f>IFERROR(D59/D$8,"")</f>
        <v>8.9955022488755621E-6</v>
      </c>
      <c r="F59" s="44" t="str">
        <f>IF(OR(D59=0,B59=0),"",((D59-B59)/B59))</f>
        <v/>
      </c>
      <c r="G59" s="170">
        <f>SUM(G60:G73)</f>
        <v>2000</v>
      </c>
      <c r="H59" s="44" t="str">
        <f>IFERROR(G59/G$8,"")</f>
        <v/>
      </c>
      <c r="I59" s="44">
        <f>IF(OR(G59=0,D59=0),"",((G59-D59)/D59))</f>
        <v>-0.77777777777777779</v>
      </c>
      <c r="J59" s="170">
        <f>SUM(J60:J73)</f>
        <v>0</v>
      </c>
      <c r="K59" s="44" t="str">
        <f>IFERROR(J59/J$8,"")</f>
        <v/>
      </c>
      <c r="L59" s="44" t="str">
        <f>IF(OR(J59=0,G59=0),"",((J59-G59)/G59))</f>
        <v/>
      </c>
      <c r="M59" s="170">
        <f>SUM(M60:M73)</f>
        <v>0</v>
      </c>
      <c r="N59" s="44" t="str">
        <f>IFERROR(M59/M$8,"")</f>
        <v/>
      </c>
      <c r="O59" s="44" t="str">
        <f>IF(OR(M59=0,J59=0),"",((M59-J59)/J59))</f>
        <v/>
      </c>
      <c r="P59" s="170">
        <f>SUM(P60:P73)</f>
        <v>0</v>
      </c>
      <c r="Q59" s="44" t="str">
        <f>IFERROR(P59/P$8,"")</f>
        <v/>
      </c>
      <c r="R59" s="44" t="str">
        <f>IF(OR(P59=0,M59=0),"",((P59-M59)/M59))</f>
        <v/>
      </c>
      <c r="S59" s="170">
        <f>SUM(S60:S73)</f>
        <v>0</v>
      </c>
      <c r="T59" s="44" t="str">
        <f>IFERROR(S59/S$8,"")</f>
        <v/>
      </c>
      <c r="U59" s="44" t="str">
        <f>IF(OR(S59=0,P59=0),"",((S59-P59)/P59))</f>
        <v/>
      </c>
      <c r="V59" s="170">
        <f>SUM(V60:V73)</f>
        <v>0</v>
      </c>
      <c r="W59" s="44" t="str">
        <f>IFERROR(V59/V$8,"")</f>
        <v/>
      </c>
      <c r="X59" s="44" t="str">
        <f>IF(OR(V59=0,S59=0),"",((V59-S59)/S59))</f>
        <v/>
      </c>
      <c r="Y59" s="170">
        <f>SUM(Y60:Y73)</f>
        <v>0</v>
      </c>
      <c r="Z59" s="44" t="str">
        <f>IFERROR(Y59/Y$8,"")</f>
        <v/>
      </c>
      <c r="AA59" s="44" t="str">
        <f>IF(OR(Y59=0,V59=0),"",((Y59-V59)/V59))</f>
        <v/>
      </c>
      <c r="AB59" s="170">
        <f>SUM(AB60:AB73)</f>
        <v>0</v>
      </c>
      <c r="AC59" s="44" t="str">
        <f>IFERROR(AB59/AB$8,"")</f>
        <v/>
      </c>
      <c r="AD59" s="44" t="str">
        <f>IF(OR(AB59=0,Y59=0),"",((AB59-Y59)/Y59))</f>
        <v/>
      </c>
      <c r="AE59" s="170">
        <f>SUM(AE60:AE73)</f>
        <v>0</v>
      </c>
      <c r="AF59" s="44" t="str">
        <f>IFERROR(AE59/AE$8,"")</f>
        <v/>
      </c>
      <c r="AG59" s="44" t="str">
        <f>IF(OR(AE59=0,AB59=0),"",((AE59-AB59)/AB59))</f>
        <v/>
      </c>
      <c r="AH59" s="170">
        <f>SUM(AH60:AH73)</f>
        <v>0</v>
      </c>
      <c r="AI59" s="44" t="str">
        <f>IFERROR(AH59/AH$8,"")</f>
        <v/>
      </c>
      <c r="AJ59" s="44" t="str">
        <f>IF(OR(AH59=0,AE59=0),"",((AH59-AE59)/AE59))</f>
        <v/>
      </c>
      <c r="AK59" s="180">
        <f>SUM(AK60:AK73)</f>
        <v>11000</v>
      </c>
      <c r="AL59" s="44">
        <f>IFERROR(AK59/AK$8,"")</f>
        <v>1.0994502748625688E-5</v>
      </c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  <c r="BG59" s="71"/>
      <c r="BH59" s="71"/>
      <c r="BI59" s="71"/>
      <c r="BJ59" s="71"/>
      <c r="BK59" s="71"/>
      <c r="BL59" s="71"/>
      <c r="BM59" s="71"/>
      <c r="BN59" s="71"/>
      <c r="BO59" s="71"/>
      <c r="BP59" s="71"/>
      <c r="BQ59" s="71"/>
      <c r="BR59" s="71"/>
      <c r="BS59" s="71"/>
      <c r="BT59" s="71"/>
      <c r="BU59" s="71"/>
      <c r="BV59" s="71"/>
      <c r="BW59" s="71"/>
      <c r="BX59" s="71"/>
      <c r="BY59" s="71"/>
      <c r="BZ59" s="71"/>
      <c r="CA59" s="71"/>
      <c r="CB59" s="71"/>
      <c r="CC59" s="71"/>
      <c r="CD59" s="71"/>
    </row>
    <row r="60" spans="1:82">
      <c r="A60" s="6" t="str">
        <f>'Plano de Contas'!A63</f>
        <v>5.2.1 Telefone e Internet</v>
      </c>
      <c r="B60" s="54">
        <f>SUMIFS('Ctas Pagar'!$G:$G,'Ctas Pagar'!$C:$C,'DRE Gerencial'!$A60,'Ctas Pagar'!$I:$I,'DRE Gerencial'!$A$7,'Ctas Pagar'!$H:$H,1,'Ctas Pagar'!D:D,IF($A$6=Parametros!$A$8,"&lt;&gt;""",'DRE Gerencial'!$A$6))</f>
        <v>0</v>
      </c>
      <c r="C60" s="45" t="str">
        <f>IFERROR(B60/B$8,"")</f>
        <v/>
      </c>
      <c r="D60" s="168">
        <f>SUMIFS('Ctas Pagar'!$G:$G,'Ctas Pagar'!$C:$C,'DRE Gerencial'!$A60,'Ctas Pagar'!$I:$I,'DRE Gerencial'!$A$7,'Ctas Pagar'!$H:$H,2,'Ctas Pagar'!F:F,IF($A$6=Parametros!$A$8,"&lt;&gt;""",'DRE Gerencial'!$A$6))</f>
        <v>0</v>
      </c>
      <c r="E60" s="45">
        <f>IFERROR(D60/D$8,"")</f>
        <v>0</v>
      </c>
      <c r="F60" s="45" t="str">
        <f t="shared" si="158"/>
        <v/>
      </c>
      <c r="G60" s="168">
        <f>SUMIFS('Ctas Pagar'!$G:$G,'Ctas Pagar'!$C:$C,'DRE Gerencial'!$A60,'Ctas Pagar'!$I:$I,'DRE Gerencial'!$A$7,'Ctas Pagar'!$H:$H,3,'Ctas Pagar'!I:I,IF($A$6=Parametros!$A$8,"&lt;&gt;""",'DRE Gerencial'!$A$6))</f>
        <v>1000</v>
      </c>
      <c r="H60" s="45" t="str">
        <f>IFERROR(G60/G$8,"")</f>
        <v/>
      </c>
      <c r="I60" s="45" t="str">
        <f>IF(OR(G60=0,D60=0),"",((G60-D60)/D60))</f>
        <v/>
      </c>
      <c r="J60" s="168">
        <f>SUMIFS('Ctas Pagar'!$G:$G,'Ctas Pagar'!$C:$C,'DRE Gerencial'!$A60,'Ctas Pagar'!$I:$I,'DRE Gerencial'!$A$7,'Ctas Pagar'!$H:$H,4,'Ctas Pagar'!L:L,IF($A$6=Parametros!$A$8,"&lt;&gt;""",'DRE Gerencial'!$A$6))</f>
        <v>0</v>
      </c>
      <c r="K60" s="45" t="str">
        <f>IFERROR(J60/J$8,"")</f>
        <v/>
      </c>
      <c r="L60" s="45" t="str">
        <f>IF(OR(J60=0,G60=0),"",((J60-G60)/G60))</f>
        <v/>
      </c>
      <c r="M60" s="168">
        <f>SUMIFS('Ctas Pagar'!$G:$G,'Ctas Pagar'!$C:$C,'DRE Gerencial'!$A60,'Ctas Pagar'!$I:$I,'DRE Gerencial'!$A$7,'Ctas Pagar'!$H:$H,5,'Ctas Pagar'!O:O,IF($A$6=Parametros!$A$8,"&lt;&gt;""",'DRE Gerencial'!$A$6))</f>
        <v>0</v>
      </c>
      <c r="N60" s="45" t="str">
        <f>IFERROR(M60/M$8,"")</f>
        <v/>
      </c>
      <c r="O60" s="45" t="str">
        <f>IF(OR(M60=0,J60=0),"",((M60-J60)/J60))</f>
        <v/>
      </c>
      <c r="P60" s="168">
        <f>SUMIFS('Ctas Pagar'!$G:$G,'Ctas Pagar'!$C:$C,'DRE Gerencial'!$A60,'Ctas Pagar'!$I:$I,'DRE Gerencial'!$A$7,'Ctas Pagar'!$H:$H,6,'Ctas Pagar'!R:R,IF($A$6=Parametros!$A$8,"&lt;&gt;""",'DRE Gerencial'!$A$6))</f>
        <v>0</v>
      </c>
      <c r="Q60" s="45" t="str">
        <f>IFERROR(P60/P$8,"")</f>
        <v/>
      </c>
      <c r="R60" s="45" t="str">
        <f>IF(OR(P60=0,M60=0),"",((P60-M60)/M60))</f>
        <v/>
      </c>
      <c r="S60" s="168">
        <f>SUMIFS('Ctas Pagar'!$G:$G,'Ctas Pagar'!$C:$C,'DRE Gerencial'!$A60,'Ctas Pagar'!$I:$I,'DRE Gerencial'!$A$7,'Ctas Pagar'!$H:$H,7,'Ctas Pagar'!U:U,IF($A$6=Parametros!$A$8,"&lt;&gt;""",'DRE Gerencial'!$A$6))</f>
        <v>0</v>
      </c>
      <c r="T60" s="45" t="str">
        <f>IFERROR(S60/S$8,"")</f>
        <v/>
      </c>
      <c r="U60" s="45" t="str">
        <f>IF(OR(S60=0,P60=0),"",((S60-P60)/P60))</f>
        <v/>
      </c>
      <c r="V60" s="168">
        <f>SUMIFS('Ctas Pagar'!$G:$G,'Ctas Pagar'!$C:$C,'DRE Gerencial'!$A60,'Ctas Pagar'!$I:$I,'DRE Gerencial'!$A$7,'Ctas Pagar'!$H:$H,8,'Ctas Pagar'!X:X,IF($A$6=Parametros!$A$8,"&lt;&gt;""",'DRE Gerencial'!$A$6))</f>
        <v>0</v>
      </c>
      <c r="W60" s="45" t="str">
        <f>IFERROR(V60/V$8,"")</f>
        <v/>
      </c>
      <c r="X60" s="45" t="str">
        <f>IF(OR(V60=0,S60=0),"",((V60-S60)/S60))</f>
        <v/>
      </c>
      <c r="Y60" s="168">
        <f>SUMIFS('Ctas Pagar'!$G:$G,'Ctas Pagar'!$C:$C,'DRE Gerencial'!$A60,'Ctas Pagar'!$I:$I,'DRE Gerencial'!$A$7,'Ctas Pagar'!$H:$H,9,'Ctas Pagar'!AA:AA,IF($A$6=Parametros!$A$8,"&lt;&gt;""",'DRE Gerencial'!$A$6))</f>
        <v>0</v>
      </c>
      <c r="Z60" s="45" t="str">
        <f>IFERROR(Y60/Y$8,"")</f>
        <v/>
      </c>
      <c r="AA60" s="45" t="str">
        <f>IF(OR(Y60=0,V60=0),"",((Y60-V60)/V60))</f>
        <v/>
      </c>
      <c r="AB60" s="168">
        <f>SUMIFS('Ctas Pagar'!$G:$G,'Ctas Pagar'!$C:$C,'DRE Gerencial'!$A60,'Ctas Pagar'!$I:$I,'DRE Gerencial'!$A$7,'Ctas Pagar'!$H:$H,10,'Ctas Pagar'!AD:AD,IF($A$6=Parametros!$A$8,"&lt;&gt;""",'DRE Gerencial'!$A$6))</f>
        <v>0</v>
      </c>
      <c r="AC60" s="45" t="str">
        <f>IFERROR(AB60/AB$8,"")</f>
        <v/>
      </c>
      <c r="AD60" s="45" t="str">
        <f>IF(OR(AB60=0,Y60=0),"",((AB60-Y60)/Y60))</f>
        <v/>
      </c>
      <c r="AE60" s="168">
        <f>SUMIFS('Ctas Pagar'!$G:$G,'Ctas Pagar'!$C:$C,'DRE Gerencial'!$A60,'Ctas Pagar'!$I:$I,'DRE Gerencial'!$A$7,'Ctas Pagar'!$H:$H,11,'Ctas Pagar'!AG:AG,IF($A$6=Parametros!$A$8,"&lt;&gt;""",'DRE Gerencial'!$A$6))</f>
        <v>0</v>
      </c>
      <c r="AF60" s="45" t="str">
        <f>IFERROR(AE60/AE$8,"")</f>
        <v/>
      </c>
      <c r="AG60" s="45" t="str">
        <f>IF(OR(AE60=0,AB60=0),"",((AE60-AB60)/AB60))</f>
        <v/>
      </c>
      <c r="AH60" s="168">
        <f>SUMIFS('Ctas Pagar'!$G:$G,'Ctas Pagar'!$C:$C,'DRE Gerencial'!$A60,'Ctas Pagar'!$I:$I,'DRE Gerencial'!$A$7,'Ctas Pagar'!$H:$H,12,'Ctas Pagar'!AJ:AJ,IF($A$6=Parametros!$A$8,"&lt;&gt;""",'DRE Gerencial'!$A$6))</f>
        <v>0</v>
      </c>
      <c r="AI60" s="45" t="str">
        <f>IFERROR(AH60/AH$8,"")</f>
        <v/>
      </c>
      <c r="AJ60" s="45" t="str">
        <f>IF(OR(AH60=0,AE60=0),"",((AH60-AE60)/AE60))</f>
        <v/>
      </c>
      <c r="AK60" s="177">
        <f t="shared" si="159"/>
        <v>1000</v>
      </c>
      <c r="AL60" s="45">
        <f>IFERROR(AK60/AK$8,"")</f>
        <v>9.9950024987506241E-7</v>
      </c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  <c r="BG60" s="71"/>
      <c r="BH60" s="71"/>
      <c r="BI60" s="71"/>
      <c r="BJ60" s="71"/>
      <c r="BK60" s="71"/>
      <c r="BL60" s="71"/>
      <c r="BM60" s="71"/>
      <c r="BN60" s="71"/>
      <c r="BO60" s="71"/>
      <c r="BP60" s="71"/>
      <c r="BQ60" s="71"/>
      <c r="BR60" s="71"/>
      <c r="BS60" s="71"/>
      <c r="BT60" s="71"/>
      <c r="BU60" s="71"/>
      <c r="BV60" s="71"/>
      <c r="BW60" s="71"/>
      <c r="BX60" s="71"/>
      <c r="BY60" s="71"/>
      <c r="BZ60" s="71"/>
      <c r="CA60" s="71"/>
      <c r="CB60" s="71"/>
      <c r="CC60" s="71"/>
      <c r="CD60" s="71"/>
    </row>
    <row r="61" spans="1:82">
      <c r="A61" s="6" t="str">
        <f>'Plano de Contas'!A64</f>
        <v>5.2.2 Celular</v>
      </c>
      <c r="B61" s="54">
        <f>SUMIFS('Ctas Pagar'!$G:$G,'Ctas Pagar'!$C:$C,'DRE Gerencial'!$A61,'Ctas Pagar'!$I:$I,'DRE Gerencial'!$A$7,'Ctas Pagar'!$H:$H,1,'Ctas Pagar'!D:D,IF($A$6=Parametros!$A$8,"&lt;&gt;""",'DRE Gerencial'!$A$6))</f>
        <v>0</v>
      </c>
      <c r="C61" s="45" t="str">
        <f t="shared" ref="C61:C73" si="183">IFERROR(B61/B$8,"")</f>
        <v/>
      </c>
      <c r="D61" s="168">
        <f>SUMIFS('Ctas Pagar'!$G:$G,'Ctas Pagar'!$C:$C,'DRE Gerencial'!$A61,'Ctas Pagar'!$I:$I,'DRE Gerencial'!$A$7,'Ctas Pagar'!$H:$H,2,'Ctas Pagar'!F:F,IF($A$6=Parametros!$A$8,"&lt;&gt;""",'DRE Gerencial'!$A$6))</f>
        <v>0</v>
      </c>
      <c r="E61" s="45">
        <f t="shared" ref="E61:E73" si="184">IFERROR(D61/D$8,"")</f>
        <v>0</v>
      </c>
      <c r="F61" s="45" t="str">
        <f t="shared" si="158"/>
        <v/>
      </c>
      <c r="G61" s="168">
        <f>SUMIFS('Ctas Pagar'!$G:$G,'Ctas Pagar'!$C:$C,'DRE Gerencial'!$A61,'Ctas Pagar'!$I:$I,'DRE Gerencial'!$A$7,'Ctas Pagar'!$H:$H,3,'Ctas Pagar'!I:I,IF($A$6=Parametros!$A$8,"&lt;&gt;""",'DRE Gerencial'!$A$6))</f>
        <v>1000</v>
      </c>
      <c r="H61" s="45" t="str">
        <f t="shared" ref="H61:H73" si="185">IFERROR(G61/G$8,"")</f>
        <v/>
      </c>
      <c r="I61" s="45" t="str">
        <f t="shared" ref="I61:I73" si="186">IF(OR(G61=0,D61=0),"",((G61-D61)/D61))</f>
        <v/>
      </c>
      <c r="J61" s="168">
        <f>SUMIFS('Ctas Pagar'!$G:$G,'Ctas Pagar'!$C:$C,'DRE Gerencial'!$A61,'Ctas Pagar'!$I:$I,'DRE Gerencial'!$A$7,'Ctas Pagar'!$H:$H,4,'Ctas Pagar'!L:L,IF($A$6=Parametros!$A$8,"&lt;&gt;""",'DRE Gerencial'!$A$6))</f>
        <v>0</v>
      </c>
      <c r="K61" s="45" t="str">
        <f t="shared" ref="K61:K73" si="187">IFERROR(J61/J$8,"")</f>
        <v/>
      </c>
      <c r="L61" s="45" t="str">
        <f t="shared" ref="L61:L73" si="188">IF(OR(J61=0,G61=0),"",((J61-G61)/G61))</f>
        <v/>
      </c>
      <c r="M61" s="168">
        <f>SUMIFS('Ctas Pagar'!$G:$G,'Ctas Pagar'!$C:$C,'DRE Gerencial'!$A61,'Ctas Pagar'!$I:$I,'DRE Gerencial'!$A$7,'Ctas Pagar'!$H:$H,5,'Ctas Pagar'!O:O,IF($A$6=Parametros!$A$8,"&lt;&gt;""",'DRE Gerencial'!$A$6))</f>
        <v>0</v>
      </c>
      <c r="N61" s="45" t="str">
        <f t="shared" ref="N61:N73" si="189">IFERROR(M61/M$8,"")</f>
        <v/>
      </c>
      <c r="O61" s="45" t="str">
        <f t="shared" ref="O61:O73" si="190">IF(OR(M61=0,J61=0),"",((M61-J61)/J61))</f>
        <v/>
      </c>
      <c r="P61" s="168">
        <f>SUMIFS('Ctas Pagar'!$G:$G,'Ctas Pagar'!$C:$C,'DRE Gerencial'!$A61,'Ctas Pagar'!$I:$I,'DRE Gerencial'!$A$7,'Ctas Pagar'!$H:$H,6,'Ctas Pagar'!R:R,IF($A$6=Parametros!$A$8,"&lt;&gt;""",'DRE Gerencial'!$A$6))</f>
        <v>0</v>
      </c>
      <c r="Q61" s="45" t="str">
        <f t="shared" ref="Q61:Q73" si="191">IFERROR(P61/P$8,"")</f>
        <v/>
      </c>
      <c r="R61" s="45" t="str">
        <f t="shared" ref="R61:R73" si="192">IF(OR(P61=0,M61=0),"",((P61-M61)/M61))</f>
        <v/>
      </c>
      <c r="S61" s="168">
        <f>SUMIFS('Ctas Pagar'!$G:$G,'Ctas Pagar'!$C:$C,'DRE Gerencial'!$A61,'Ctas Pagar'!$I:$I,'DRE Gerencial'!$A$7,'Ctas Pagar'!$H:$H,7,'Ctas Pagar'!U:U,IF($A$6=Parametros!$A$8,"&lt;&gt;""",'DRE Gerencial'!$A$6))</f>
        <v>0</v>
      </c>
      <c r="T61" s="45" t="str">
        <f t="shared" ref="T61:T73" si="193">IFERROR(S61/S$8,"")</f>
        <v/>
      </c>
      <c r="U61" s="45" t="str">
        <f t="shared" ref="U61:U73" si="194">IF(OR(S61=0,P61=0),"",((S61-P61)/P61))</f>
        <v/>
      </c>
      <c r="V61" s="168">
        <f>SUMIFS('Ctas Pagar'!$G:$G,'Ctas Pagar'!$C:$C,'DRE Gerencial'!$A61,'Ctas Pagar'!$I:$I,'DRE Gerencial'!$A$7,'Ctas Pagar'!$H:$H,8,'Ctas Pagar'!X:X,IF($A$6=Parametros!$A$8,"&lt;&gt;""",'DRE Gerencial'!$A$6))</f>
        <v>0</v>
      </c>
      <c r="W61" s="45" t="str">
        <f t="shared" ref="W61:W73" si="195">IFERROR(V61/V$8,"")</f>
        <v/>
      </c>
      <c r="X61" s="45" t="str">
        <f t="shared" ref="X61:X73" si="196">IF(OR(V61=0,S61=0),"",((V61-S61)/S61))</f>
        <v/>
      </c>
      <c r="Y61" s="168">
        <f>SUMIFS('Ctas Pagar'!$G:$G,'Ctas Pagar'!$C:$C,'DRE Gerencial'!$A61,'Ctas Pagar'!$I:$I,'DRE Gerencial'!$A$7,'Ctas Pagar'!$H:$H,9,'Ctas Pagar'!AA:AA,IF($A$6=Parametros!$A$8,"&lt;&gt;""",'DRE Gerencial'!$A$6))</f>
        <v>0</v>
      </c>
      <c r="Z61" s="45" t="str">
        <f t="shared" ref="Z61:Z73" si="197">IFERROR(Y61/Y$8,"")</f>
        <v/>
      </c>
      <c r="AA61" s="45" t="str">
        <f t="shared" ref="AA61:AA73" si="198">IF(OR(Y61=0,V61=0),"",((Y61-V61)/V61))</f>
        <v/>
      </c>
      <c r="AB61" s="168">
        <f>SUMIFS('Ctas Pagar'!$G:$G,'Ctas Pagar'!$C:$C,'DRE Gerencial'!$A61,'Ctas Pagar'!$I:$I,'DRE Gerencial'!$A$7,'Ctas Pagar'!$H:$H,10,'Ctas Pagar'!AD:AD,IF($A$6=Parametros!$A$8,"&lt;&gt;""",'DRE Gerencial'!$A$6))</f>
        <v>0</v>
      </c>
      <c r="AC61" s="45" t="str">
        <f t="shared" ref="AC61:AC73" si="199">IFERROR(AB61/AB$8,"")</f>
        <v/>
      </c>
      <c r="AD61" s="45" t="str">
        <f t="shared" ref="AD61:AD73" si="200">IF(OR(AB61=0,Y61=0),"",((AB61-Y61)/Y61))</f>
        <v/>
      </c>
      <c r="AE61" s="168">
        <f>SUMIFS('Ctas Pagar'!$G:$G,'Ctas Pagar'!$C:$C,'DRE Gerencial'!$A61,'Ctas Pagar'!$I:$I,'DRE Gerencial'!$A$7,'Ctas Pagar'!$H:$H,11,'Ctas Pagar'!AG:AG,IF($A$6=Parametros!$A$8,"&lt;&gt;""",'DRE Gerencial'!$A$6))</f>
        <v>0</v>
      </c>
      <c r="AF61" s="45" t="str">
        <f t="shared" ref="AF61:AF73" si="201">IFERROR(AE61/AE$8,"")</f>
        <v/>
      </c>
      <c r="AG61" s="45" t="str">
        <f t="shared" ref="AG61:AG73" si="202">IF(OR(AE61=0,AB61=0),"",((AE61-AB61)/AB61))</f>
        <v/>
      </c>
      <c r="AH61" s="168">
        <f>SUMIFS('Ctas Pagar'!$G:$G,'Ctas Pagar'!$C:$C,'DRE Gerencial'!$A61,'Ctas Pagar'!$I:$I,'DRE Gerencial'!$A$7,'Ctas Pagar'!$H:$H,12,'Ctas Pagar'!AJ:AJ,IF($A$6=Parametros!$A$8,"&lt;&gt;""",'DRE Gerencial'!$A$6))</f>
        <v>0</v>
      </c>
      <c r="AI61" s="45" t="str">
        <f t="shared" ref="AI61:AI73" si="203">IFERROR(AH61/AH$8,"")</f>
        <v/>
      </c>
      <c r="AJ61" s="45" t="str">
        <f t="shared" ref="AJ61:AJ73" si="204">IF(OR(AH61=0,AE61=0),"",((AH61-AE61)/AE61))</f>
        <v/>
      </c>
      <c r="AK61" s="177">
        <f t="shared" si="159"/>
        <v>1000</v>
      </c>
      <c r="AL61" s="45">
        <f t="shared" ref="AL61:AL73" si="205">IFERROR(AK61/AK$8,"")</f>
        <v>9.9950024987506241E-7</v>
      </c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</row>
    <row r="62" spans="1:82">
      <c r="A62" s="6" t="str">
        <f>'Plano de Contas'!A65</f>
        <v>5.2.3 Energia Elétrica</v>
      </c>
      <c r="B62" s="54">
        <f>SUMIFS('Ctas Pagar'!$G:$G,'Ctas Pagar'!$C:$C,'DRE Gerencial'!$A62,'Ctas Pagar'!$I:$I,'DRE Gerencial'!$A$7,'Ctas Pagar'!$H:$H,1,'Ctas Pagar'!D:D,IF($A$6=Parametros!$A$8,"&lt;&gt;""",'DRE Gerencial'!$A$6))</f>
        <v>0</v>
      </c>
      <c r="C62" s="45" t="str">
        <f t="shared" si="183"/>
        <v/>
      </c>
      <c r="D62" s="168">
        <f>SUMIFS('Ctas Pagar'!$G:$G,'Ctas Pagar'!$C:$C,'DRE Gerencial'!$A62,'Ctas Pagar'!$I:$I,'DRE Gerencial'!$A$7,'Ctas Pagar'!$H:$H,2,'Ctas Pagar'!F:F,IF($A$6=Parametros!$A$8,"&lt;&gt;""",'DRE Gerencial'!$A$6))</f>
        <v>1000</v>
      </c>
      <c r="E62" s="45">
        <f t="shared" si="184"/>
        <v>9.9950024987506241E-7</v>
      </c>
      <c r="F62" s="45" t="str">
        <f t="shared" si="158"/>
        <v/>
      </c>
      <c r="G62" s="168">
        <f>SUMIFS('Ctas Pagar'!$G:$G,'Ctas Pagar'!$C:$C,'DRE Gerencial'!$A62,'Ctas Pagar'!$I:$I,'DRE Gerencial'!$A$7,'Ctas Pagar'!$H:$H,3,'Ctas Pagar'!I:I,IF($A$6=Parametros!$A$8,"&lt;&gt;""",'DRE Gerencial'!$A$6))</f>
        <v>0</v>
      </c>
      <c r="H62" s="45" t="str">
        <f t="shared" si="185"/>
        <v/>
      </c>
      <c r="I62" s="45" t="str">
        <f t="shared" si="186"/>
        <v/>
      </c>
      <c r="J62" s="168">
        <f>SUMIFS('Ctas Pagar'!$G:$G,'Ctas Pagar'!$C:$C,'DRE Gerencial'!$A62,'Ctas Pagar'!$I:$I,'DRE Gerencial'!$A$7,'Ctas Pagar'!$H:$H,4,'Ctas Pagar'!L:L,IF($A$6=Parametros!$A$8,"&lt;&gt;""",'DRE Gerencial'!$A$6))</f>
        <v>0</v>
      </c>
      <c r="K62" s="45" t="str">
        <f t="shared" si="187"/>
        <v/>
      </c>
      <c r="L62" s="45" t="str">
        <f t="shared" si="188"/>
        <v/>
      </c>
      <c r="M62" s="168">
        <f>SUMIFS('Ctas Pagar'!$G:$G,'Ctas Pagar'!$C:$C,'DRE Gerencial'!$A62,'Ctas Pagar'!$I:$I,'DRE Gerencial'!$A$7,'Ctas Pagar'!$H:$H,5,'Ctas Pagar'!O:O,IF($A$6=Parametros!$A$8,"&lt;&gt;""",'DRE Gerencial'!$A$6))</f>
        <v>0</v>
      </c>
      <c r="N62" s="45" t="str">
        <f t="shared" si="189"/>
        <v/>
      </c>
      <c r="O62" s="45" t="str">
        <f t="shared" si="190"/>
        <v/>
      </c>
      <c r="P62" s="168">
        <f>SUMIFS('Ctas Pagar'!$G:$G,'Ctas Pagar'!$C:$C,'DRE Gerencial'!$A62,'Ctas Pagar'!$I:$I,'DRE Gerencial'!$A$7,'Ctas Pagar'!$H:$H,6,'Ctas Pagar'!R:R,IF($A$6=Parametros!$A$8,"&lt;&gt;""",'DRE Gerencial'!$A$6))</f>
        <v>0</v>
      </c>
      <c r="Q62" s="45" t="str">
        <f t="shared" si="191"/>
        <v/>
      </c>
      <c r="R62" s="45" t="str">
        <f t="shared" si="192"/>
        <v/>
      </c>
      <c r="S62" s="168">
        <f>SUMIFS('Ctas Pagar'!$G:$G,'Ctas Pagar'!$C:$C,'DRE Gerencial'!$A62,'Ctas Pagar'!$I:$I,'DRE Gerencial'!$A$7,'Ctas Pagar'!$H:$H,7,'Ctas Pagar'!U:U,IF($A$6=Parametros!$A$8,"&lt;&gt;""",'DRE Gerencial'!$A$6))</f>
        <v>0</v>
      </c>
      <c r="T62" s="45" t="str">
        <f t="shared" si="193"/>
        <v/>
      </c>
      <c r="U62" s="45" t="str">
        <f t="shared" si="194"/>
        <v/>
      </c>
      <c r="V62" s="168">
        <f>SUMIFS('Ctas Pagar'!$G:$G,'Ctas Pagar'!$C:$C,'DRE Gerencial'!$A62,'Ctas Pagar'!$I:$I,'DRE Gerencial'!$A$7,'Ctas Pagar'!$H:$H,8,'Ctas Pagar'!X:X,IF($A$6=Parametros!$A$8,"&lt;&gt;""",'DRE Gerencial'!$A$6))</f>
        <v>0</v>
      </c>
      <c r="W62" s="45" t="str">
        <f t="shared" si="195"/>
        <v/>
      </c>
      <c r="X62" s="45" t="str">
        <f t="shared" si="196"/>
        <v/>
      </c>
      <c r="Y62" s="168">
        <f>SUMIFS('Ctas Pagar'!$G:$G,'Ctas Pagar'!$C:$C,'DRE Gerencial'!$A62,'Ctas Pagar'!$I:$I,'DRE Gerencial'!$A$7,'Ctas Pagar'!$H:$H,9,'Ctas Pagar'!AA:AA,IF($A$6=Parametros!$A$8,"&lt;&gt;""",'DRE Gerencial'!$A$6))</f>
        <v>0</v>
      </c>
      <c r="Z62" s="45" t="str">
        <f t="shared" si="197"/>
        <v/>
      </c>
      <c r="AA62" s="45" t="str">
        <f t="shared" si="198"/>
        <v/>
      </c>
      <c r="AB62" s="168">
        <f>SUMIFS('Ctas Pagar'!$G:$G,'Ctas Pagar'!$C:$C,'DRE Gerencial'!$A62,'Ctas Pagar'!$I:$I,'DRE Gerencial'!$A$7,'Ctas Pagar'!$H:$H,10,'Ctas Pagar'!AD:AD,IF($A$6=Parametros!$A$8,"&lt;&gt;""",'DRE Gerencial'!$A$6))</f>
        <v>0</v>
      </c>
      <c r="AC62" s="45" t="str">
        <f t="shared" si="199"/>
        <v/>
      </c>
      <c r="AD62" s="45" t="str">
        <f t="shared" si="200"/>
        <v/>
      </c>
      <c r="AE62" s="168">
        <f>SUMIFS('Ctas Pagar'!$G:$G,'Ctas Pagar'!$C:$C,'DRE Gerencial'!$A62,'Ctas Pagar'!$I:$I,'DRE Gerencial'!$A$7,'Ctas Pagar'!$H:$H,11,'Ctas Pagar'!AG:AG,IF($A$6=Parametros!$A$8,"&lt;&gt;""",'DRE Gerencial'!$A$6))</f>
        <v>0</v>
      </c>
      <c r="AF62" s="45" t="str">
        <f t="shared" si="201"/>
        <v/>
      </c>
      <c r="AG62" s="45" t="str">
        <f t="shared" si="202"/>
        <v/>
      </c>
      <c r="AH62" s="168">
        <f>SUMIFS('Ctas Pagar'!$G:$G,'Ctas Pagar'!$C:$C,'DRE Gerencial'!$A62,'Ctas Pagar'!$I:$I,'DRE Gerencial'!$A$7,'Ctas Pagar'!$H:$H,12,'Ctas Pagar'!AJ:AJ,IF($A$6=Parametros!$A$8,"&lt;&gt;""",'DRE Gerencial'!$A$6))</f>
        <v>0</v>
      </c>
      <c r="AI62" s="45" t="str">
        <f t="shared" si="203"/>
        <v/>
      </c>
      <c r="AJ62" s="45" t="str">
        <f t="shared" si="204"/>
        <v/>
      </c>
      <c r="AK62" s="177">
        <f t="shared" si="159"/>
        <v>1000</v>
      </c>
      <c r="AL62" s="45">
        <f t="shared" si="205"/>
        <v>9.9950024987506241E-7</v>
      </c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  <c r="BG62" s="71"/>
      <c r="BH62" s="71"/>
      <c r="BI62" s="71"/>
      <c r="BJ62" s="71"/>
      <c r="BK62" s="71"/>
      <c r="BL62" s="71"/>
      <c r="BM62" s="71"/>
      <c r="BN62" s="71"/>
      <c r="BO62" s="71"/>
      <c r="BP62" s="71"/>
      <c r="BQ62" s="71"/>
      <c r="BR62" s="71"/>
      <c r="BS62" s="71"/>
      <c r="BT62" s="71"/>
      <c r="BU62" s="71"/>
      <c r="BV62" s="71"/>
      <c r="BW62" s="71"/>
      <c r="BX62" s="71"/>
      <c r="BY62" s="71"/>
      <c r="BZ62" s="71"/>
      <c r="CA62" s="71"/>
      <c r="CB62" s="71"/>
      <c r="CC62" s="71"/>
      <c r="CD62" s="71"/>
    </row>
    <row r="63" spans="1:82">
      <c r="A63" s="6" t="str">
        <f>'Plano de Contas'!A66</f>
        <v>5.2.4 Aluguel e Condomínio</v>
      </c>
      <c r="B63" s="54">
        <f>SUMIFS('Ctas Pagar'!$G:$G,'Ctas Pagar'!$C:$C,'DRE Gerencial'!$A63,'Ctas Pagar'!$I:$I,'DRE Gerencial'!$A$7,'Ctas Pagar'!$H:$H,1,'Ctas Pagar'!D:D,IF($A$6=Parametros!$A$8,"&lt;&gt;""",'DRE Gerencial'!$A$6))</f>
        <v>0</v>
      </c>
      <c r="C63" s="45" t="str">
        <f t="shared" si="183"/>
        <v/>
      </c>
      <c r="D63" s="168">
        <f>SUMIFS('Ctas Pagar'!$G:$G,'Ctas Pagar'!$C:$C,'DRE Gerencial'!$A63,'Ctas Pagar'!$I:$I,'DRE Gerencial'!$A$7,'Ctas Pagar'!$H:$H,2,'Ctas Pagar'!F:F,IF($A$6=Parametros!$A$8,"&lt;&gt;""",'DRE Gerencial'!$A$6))</f>
        <v>1000</v>
      </c>
      <c r="E63" s="45">
        <f t="shared" si="184"/>
        <v>9.9950024987506241E-7</v>
      </c>
      <c r="F63" s="45" t="str">
        <f t="shared" si="158"/>
        <v/>
      </c>
      <c r="G63" s="168">
        <f>SUMIFS('Ctas Pagar'!$G:$G,'Ctas Pagar'!$C:$C,'DRE Gerencial'!$A63,'Ctas Pagar'!$I:$I,'DRE Gerencial'!$A$7,'Ctas Pagar'!$H:$H,3,'Ctas Pagar'!I:I,IF($A$6=Parametros!$A$8,"&lt;&gt;""",'DRE Gerencial'!$A$6))</f>
        <v>0</v>
      </c>
      <c r="H63" s="45" t="str">
        <f t="shared" si="185"/>
        <v/>
      </c>
      <c r="I63" s="45" t="str">
        <f t="shared" si="186"/>
        <v/>
      </c>
      <c r="J63" s="168">
        <f>SUMIFS('Ctas Pagar'!$G:$G,'Ctas Pagar'!$C:$C,'DRE Gerencial'!$A63,'Ctas Pagar'!$I:$I,'DRE Gerencial'!$A$7,'Ctas Pagar'!$H:$H,4,'Ctas Pagar'!L:L,IF($A$6=Parametros!$A$8,"&lt;&gt;""",'DRE Gerencial'!$A$6))</f>
        <v>0</v>
      </c>
      <c r="K63" s="45" t="str">
        <f t="shared" si="187"/>
        <v/>
      </c>
      <c r="L63" s="45" t="str">
        <f t="shared" si="188"/>
        <v/>
      </c>
      <c r="M63" s="168">
        <f>SUMIFS('Ctas Pagar'!$G:$G,'Ctas Pagar'!$C:$C,'DRE Gerencial'!$A63,'Ctas Pagar'!$I:$I,'DRE Gerencial'!$A$7,'Ctas Pagar'!$H:$H,5,'Ctas Pagar'!O:O,IF($A$6=Parametros!$A$8,"&lt;&gt;""",'DRE Gerencial'!$A$6))</f>
        <v>0</v>
      </c>
      <c r="N63" s="45" t="str">
        <f t="shared" si="189"/>
        <v/>
      </c>
      <c r="O63" s="45" t="str">
        <f t="shared" si="190"/>
        <v/>
      </c>
      <c r="P63" s="168">
        <f>SUMIFS('Ctas Pagar'!$G:$G,'Ctas Pagar'!$C:$C,'DRE Gerencial'!$A63,'Ctas Pagar'!$I:$I,'DRE Gerencial'!$A$7,'Ctas Pagar'!$H:$H,6,'Ctas Pagar'!R:R,IF($A$6=Parametros!$A$8,"&lt;&gt;""",'DRE Gerencial'!$A$6))</f>
        <v>0</v>
      </c>
      <c r="Q63" s="45" t="str">
        <f t="shared" si="191"/>
        <v/>
      </c>
      <c r="R63" s="45" t="str">
        <f t="shared" si="192"/>
        <v/>
      </c>
      <c r="S63" s="168">
        <f>SUMIFS('Ctas Pagar'!$G:$G,'Ctas Pagar'!$C:$C,'DRE Gerencial'!$A63,'Ctas Pagar'!$I:$I,'DRE Gerencial'!$A$7,'Ctas Pagar'!$H:$H,7,'Ctas Pagar'!U:U,IF($A$6=Parametros!$A$8,"&lt;&gt;""",'DRE Gerencial'!$A$6))</f>
        <v>0</v>
      </c>
      <c r="T63" s="45" t="str">
        <f t="shared" si="193"/>
        <v/>
      </c>
      <c r="U63" s="45" t="str">
        <f t="shared" si="194"/>
        <v/>
      </c>
      <c r="V63" s="168">
        <f>SUMIFS('Ctas Pagar'!$G:$G,'Ctas Pagar'!$C:$C,'DRE Gerencial'!$A63,'Ctas Pagar'!$I:$I,'DRE Gerencial'!$A$7,'Ctas Pagar'!$H:$H,8,'Ctas Pagar'!X:X,IF($A$6=Parametros!$A$8,"&lt;&gt;""",'DRE Gerencial'!$A$6))</f>
        <v>0</v>
      </c>
      <c r="W63" s="45" t="str">
        <f t="shared" si="195"/>
        <v/>
      </c>
      <c r="X63" s="45" t="str">
        <f t="shared" si="196"/>
        <v/>
      </c>
      <c r="Y63" s="168">
        <f>SUMIFS('Ctas Pagar'!$G:$G,'Ctas Pagar'!$C:$C,'DRE Gerencial'!$A63,'Ctas Pagar'!$I:$I,'DRE Gerencial'!$A$7,'Ctas Pagar'!$H:$H,9,'Ctas Pagar'!AA:AA,IF($A$6=Parametros!$A$8,"&lt;&gt;""",'DRE Gerencial'!$A$6))</f>
        <v>0</v>
      </c>
      <c r="Z63" s="45" t="str">
        <f t="shared" si="197"/>
        <v/>
      </c>
      <c r="AA63" s="45" t="str">
        <f t="shared" si="198"/>
        <v/>
      </c>
      <c r="AB63" s="168">
        <f>SUMIFS('Ctas Pagar'!$G:$G,'Ctas Pagar'!$C:$C,'DRE Gerencial'!$A63,'Ctas Pagar'!$I:$I,'DRE Gerencial'!$A$7,'Ctas Pagar'!$H:$H,10,'Ctas Pagar'!AD:AD,IF($A$6=Parametros!$A$8,"&lt;&gt;""",'DRE Gerencial'!$A$6))</f>
        <v>0</v>
      </c>
      <c r="AC63" s="45" t="str">
        <f t="shared" si="199"/>
        <v/>
      </c>
      <c r="AD63" s="45" t="str">
        <f t="shared" si="200"/>
        <v/>
      </c>
      <c r="AE63" s="168">
        <f>SUMIFS('Ctas Pagar'!$G:$G,'Ctas Pagar'!$C:$C,'DRE Gerencial'!$A63,'Ctas Pagar'!$I:$I,'DRE Gerencial'!$A$7,'Ctas Pagar'!$H:$H,11,'Ctas Pagar'!AG:AG,IF($A$6=Parametros!$A$8,"&lt;&gt;""",'DRE Gerencial'!$A$6))</f>
        <v>0</v>
      </c>
      <c r="AF63" s="45" t="str">
        <f t="shared" si="201"/>
        <v/>
      </c>
      <c r="AG63" s="45" t="str">
        <f t="shared" si="202"/>
        <v/>
      </c>
      <c r="AH63" s="168">
        <f>SUMIFS('Ctas Pagar'!$G:$G,'Ctas Pagar'!$C:$C,'DRE Gerencial'!$A63,'Ctas Pagar'!$I:$I,'DRE Gerencial'!$A$7,'Ctas Pagar'!$H:$H,12,'Ctas Pagar'!AJ:AJ,IF($A$6=Parametros!$A$8,"&lt;&gt;""",'DRE Gerencial'!$A$6))</f>
        <v>0</v>
      </c>
      <c r="AI63" s="45" t="str">
        <f t="shared" si="203"/>
        <v/>
      </c>
      <c r="AJ63" s="45" t="str">
        <f t="shared" si="204"/>
        <v/>
      </c>
      <c r="AK63" s="177">
        <f t="shared" si="159"/>
        <v>1000</v>
      </c>
      <c r="AL63" s="45">
        <f t="shared" si="205"/>
        <v>9.9950024987506241E-7</v>
      </c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  <c r="BG63" s="71"/>
      <c r="BH63" s="71"/>
      <c r="BI63" s="71"/>
      <c r="BJ63" s="71"/>
      <c r="BK63" s="71"/>
      <c r="BL63" s="71"/>
      <c r="BM63" s="71"/>
      <c r="BN63" s="71"/>
      <c r="BO63" s="71"/>
      <c r="BP63" s="71"/>
      <c r="BQ63" s="71"/>
      <c r="BR63" s="71"/>
      <c r="BS63" s="71"/>
      <c r="BT63" s="71"/>
      <c r="BU63" s="71"/>
      <c r="BV63" s="71"/>
      <c r="BW63" s="71"/>
      <c r="BX63" s="71"/>
      <c r="BY63" s="71"/>
      <c r="BZ63" s="71"/>
      <c r="CA63" s="71"/>
      <c r="CB63" s="71"/>
      <c r="CC63" s="71"/>
      <c r="CD63" s="71"/>
    </row>
    <row r="64" spans="1:82">
      <c r="A64" s="6" t="str">
        <f>'Plano de Contas'!A67</f>
        <v>5.2.5 Água</v>
      </c>
      <c r="B64" s="54">
        <f>SUMIFS('Ctas Pagar'!$G:$G,'Ctas Pagar'!$C:$C,'DRE Gerencial'!$A64,'Ctas Pagar'!$I:$I,'DRE Gerencial'!$A$7,'Ctas Pagar'!$H:$H,1,'Ctas Pagar'!D:D,IF($A$6=Parametros!$A$8,"&lt;&gt;""",'DRE Gerencial'!$A$6))</f>
        <v>0</v>
      </c>
      <c r="C64" s="45" t="str">
        <f t="shared" si="183"/>
        <v/>
      </c>
      <c r="D64" s="168">
        <f>SUMIFS('Ctas Pagar'!$G:$G,'Ctas Pagar'!$C:$C,'DRE Gerencial'!$A64,'Ctas Pagar'!$I:$I,'DRE Gerencial'!$A$7,'Ctas Pagar'!$H:$H,2,'Ctas Pagar'!F:F,IF($A$6=Parametros!$A$8,"&lt;&gt;""",'DRE Gerencial'!$A$6))</f>
        <v>1000</v>
      </c>
      <c r="E64" s="45">
        <f t="shared" si="184"/>
        <v>9.9950024987506241E-7</v>
      </c>
      <c r="F64" s="45" t="str">
        <f t="shared" si="158"/>
        <v/>
      </c>
      <c r="G64" s="168">
        <f>SUMIFS('Ctas Pagar'!$G:$G,'Ctas Pagar'!$C:$C,'DRE Gerencial'!$A64,'Ctas Pagar'!$I:$I,'DRE Gerencial'!$A$7,'Ctas Pagar'!$H:$H,3,'Ctas Pagar'!I:I,IF($A$6=Parametros!$A$8,"&lt;&gt;""",'DRE Gerencial'!$A$6))</f>
        <v>0</v>
      </c>
      <c r="H64" s="45" t="str">
        <f t="shared" si="185"/>
        <v/>
      </c>
      <c r="I64" s="45" t="str">
        <f t="shared" si="186"/>
        <v/>
      </c>
      <c r="J64" s="168">
        <f>SUMIFS('Ctas Pagar'!$G:$G,'Ctas Pagar'!$C:$C,'DRE Gerencial'!$A64,'Ctas Pagar'!$I:$I,'DRE Gerencial'!$A$7,'Ctas Pagar'!$H:$H,4,'Ctas Pagar'!L:L,IF($A$6=Parametros!$A$8,"&lt;&gt;""",'DRE Gerencial'!$A$6))</f>
        <v>0</v>
      </c>
      <c r="K64" s="45" t="str">
        <f t="shared" si="187"/>
        <v/>
      </c>
      <c r="L64" s="45" t="str">
        <f t="shared" si="188"/>
        <v/>
      </c>
      <c r="M64" s="168">
        <f>SUMIFS('Ctas Pagar'!$G:$G,'Ctas Pagar'!$C:$C,'DRE Gerencial'!$A64,'Ctas Pagar'!$I:$I,'DRE Gerencial'!$A$7,'Ctas Pagar'!$H:$H,5,'Ctas Pagar'!O:O,IF($A$6=Parametros!$A$8,"&lt;&gt;""",'DRE Gerencial'!$A$6))</f>
        <v>0</v>
      </c>
      <c r="N64" s="45" t="str">
        <f t="shared" si="189"/>
        <v/>
      </c>
      <c r="O64" s="45" t="str">
        <f t="shared" si="190"/>
        <v/>
      </c>
      <c r="P64" s="168">
        <f>SUMIFS('Ctas Pagar'!$G:$G,'Ctas Pagar'!$C:$C,'DRE Gerencial'!$A64,'Ctas Pagar'!$I:$I,'DRE Gerencial'!$A$7,'Ctas Pagar'!$H:$H,6,'Ctas Pagar'!R:R,IF($A$6=Parametros!$A$8,"&lt;&gt;""",'DRE Gerencial'!$A$6))</f>
        <v>0</v>
      </c>
      <c r="Q64" s="45" t="str">
        <f t="shared" si="191"/>
        <v/>
      </c>
      <c r="R64" s="45" t="str">
        <f t="shared" si="192"/>
        <v/>
      </c>
      <c r="S64" s="168">
        <f>SUMIFS('Ctas Pagar'!$G:$G,'Ctas Pagar'!$C:$C,'DRE Gerencial'!$A64,'Ctas Pagar'!$I:$I,'DRE Gerencial'!$A$7,'Ctas Pagar'!$H:$H,7,'Ctas Pagar'!U:U,IF($A$6=Parametros!$A$8,"&lt;&gt;""",'DRE Gerencial'!$A$6))</f>
        <v>0</v>
      </c>
      <c r="T64" s="45" t="str">
        <f t="shared" si="193"/>
        <v/>
      </c>
      <c r="U64" s="45" t="str">
        <f t="shared" si="194"/>
        <v/>
      </c>
      <c r="V64" s="168">
        <f>SUMIFS('Ctas Pagar'!$G:$G,'Ctas Pagar'!$C:$C,'DRE Gerencial'!$A64,'Ctas Pagar'!$I:$I,'DRE Gerencial'!$A$7,'Ctas Pagar'!$H:$H,8,'Ctas Pagar'!X:X,IF($A$6=Parametros!$A$8,"&lt;&gt;""",'DRE Gerencial'!$A$6))</f>
        <v>0</v>
      </c>
      <c r="W64" s="45" t="str">
        <f t="shared" si="195"/>
        <v/>
      </c>
      <c r="X64" s="45" t="str">
        <f t="shared" si="196"/>
        <v/>
      </c>
      <c r="Y64" s="168">
        <f>SUMIFS('Ctas Pagar'!$G:$G,'Ctas Pagar'!$C:$C,'DRE Gerencial'!$A64,'Ctas Pagar'!$I:$I,'DRE Gerencial'!$A$7,'Ctas Pagar'!$H:$H,9,'Ctas Pagar'!AA:AA,IF($A$6=Parametros!$A$8,"&lt;&gt;""",'DRE Gerencial'!$A$6))</f>
        <v>0</v>
      </c>
      <c r="Z64" s="45" t="str">
        <f t="shared" si="197"/>
        <v/>
      </c>
      <c r="AA64" s="45" t="str">
        <f t="shared" si="198"/>
        <v/>
      </c>
      <c r="AB64" s="168">
        <f>SUMIFS('Ctas Pagar'!$G:$G,'Ctas Pagar'!$C:$C,'DRE Gerencial'!$A64,'Ctas Pagar'!$I:$I,'DRE Gerencial'!$A$7,'Ctas Pagar'!$H:$H,10,'Ctas Pagar'!AD:AD,IF($A$6=Parametros!$A$8,"&lt;&gt;""",'DRE Gerencial'!$A$6))</f>
        <v>0</v>
      </c>
      <c r="AC64" s="45" t="str">
        <f t="shared" si="199"/>
        <v/>
      </c>
      <c r="AD64" s="45" t="str">
        <f t="shared" si="200"/>
        <v/>
      </c>
      <c r="AE64" s="168">
        <f>SUMIFS('Ctas Pagar'!$G:$G,'Ctas Pagar'!$C:$C,'DRE Gerencial'!$A64,'Ctas Pagar'!$I:$I,'DRE Gerencial'!$A$7,'Ctas Pagar'!$H:$H,11,'Ctas Pagar'!AG:AG,IF($A$6=Parametros!$A$8,"&lt;&gt;""",'DRE Gerencial'!$A$6))</f>
        <v>0</v>
      </c>
      <c r="AF64" s="45" t="str">
        <f t="shared" si="201"/>
        <v/>
      </c>
      <c r="AG64" s="45" t="str">
        <f t="shared" si="202"/>
        <v/>
      </c>
      <c r="AH64" s="168">
        <f>SUMIFS('Ctas Pagar'!$G:$G,'Ctas Pagar'!$C:$C,'DRE Gerencial'!$A64,'Ctas Pagar'!$I:$I,'DRE Gerencial'!$A$7,'Ctas Pagar'!$H:$H,12,'Ctas Pagar'!AJ:AJ,IF($A$6=Parametros!$A$8,"&lt;&gt;""",'DRE Gerencial'!$A$6))</f>
        <v>0</v>
      </c>
      <c r="AI64" s="45" t="str">
        <f t="shared" si="203"/>
        <v/>
      </c>
      <c r="AJ64" s="45" t="str">
        <f t="shared" si="204"/>
        <v/>
      </c>
      <c r="AK64" s="177">
        <f t="shared" si="159"/>
        <v>1000</v>
      </c>
      <c r="AL64" s="45">
        <f t="shared" si="205"/>
        <v>9.9950024987506241E-7</v>
      </c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  <c r="BG64" s="71"/>
      <c r="BH64" s="71"/>
      <c r="BI64" s="71"/>
      <c r="BJ64" s="71"/>
      <c r="BK64" s="71"/>
      <c r="BL64" s="71"/>
      <c r="BM64" s="71"/>
      <c r="BN64" s="71"/>
      <c r="BO64" s="71"/>
      <c r="BP64" s="71"/>
      <c r="BQ64" s="71"/>
      <c r="BR64" s="71"/>
      <c r="BS64" s="71"/>
      <c r="BT64" s="71"/>
      <c r="BU64" s="71"/>
      <c r="BV64" s="71"/>
      <c r="BW64" s="71"/>
      <c r="BX64" s="71"/>
      <c r="BY64" s="71"/>
      <c r="BZ64" s="71"/>
      <c r="CA64" s="71"/>
      <c r="CB64" s="71"/>
      <c r="CC64" s="71"/>
      <c r="CD64" s="71"/>
    </row>
    <row r="65" spans="1:82">
      <c r="A65" s="6" t="str">
        <f>'Plano de Contas'!A68</f>
        <v>5.2.6 IPTU e Taxas Públicas</v>
      </c>
      <c r="B65" s="54">
        <f>SUMIFS('Ctas Pagar'!$G:$G,'Ctas Pagar'!$C:$C,'DRE Gerencial'!$A65,'Ctas Pagar'!$I:$I,'DRE Gerencial'!$A$7,'Ctas Pagar'!$H:$H,1,'Ctas Pagar'!D:D,IF($A$6=Parametros!$A$8,"&lt;&gt;""",'DRE Gerencial'!$A$6))</f>
        <v>0</v>
      </c>
      <c r="C65" s="45" t="str">
        <f t="shared" si="183"/>
        <v/>
      </c>
      <c r="D65" s="168">
        <f>SUMIFS('Ctas Pagar'!$G:$G,'Ctas Pagar'!$C:$C,'DRE Gerencial'!$A65,'Ctas Pagar'!$I:$I,'DRE Gerencial'!$A$7,'Ctas Pagar'!$H:$H,2,'Ctas Pagar'!F:F,IF($A$6=Parametros!$A$8,"&lt;&gt;""",'DRE Gerencial'!$A$6))</f>
        <v>1000</v>
      </c>
      <c r="E65" s="45">
        <f t="shared" si="184"/>
        <v>9.9950024987506241E-7</v>
      </c>
      <c r="F65" s="45" t="str">
        <f t="shared" si="158"/>
        <v/>
      </c>
      <c r="G65" s="168">
        <f>SUMIFS('Ctas Pagar'!$G:$G,'Ctas Pagar'!$C:$C,'DRE Gerencial'!$A65,'Ctas Pagar'!$I:$I,'DRE Gerencial'!$A$7,'Ctas Pagar'!$H:$H,3,'Ctas Pagar'!I:I,IF($A$6=Parametros!$A$8,"&lt;&gt;""",'DRE Gerencial'!$A$6))</f>
        <v>0</v>
      </c>
      <c r="H65" s="45" t="str">
        <f t="shared" si="185"/>
        <v/>
      </c>
      <c r="I65" s="45" t="str">
        <f t="shared" si="186"/>
        <v/>
      </c>
      <c r="J65" s="168">
        <f>SUMIFS('Ctas Pagar'!$G:$G,'Ctas Pagar'!$C:$C,'DRE Gerencial'!$A65,'Ctas Pagar'!$I:$I,'DRE Gerencial'!$A$7,'Ctas Pagar'!$H:$H,4,'Ctas Pagar'!L:L,IF($A$6=Parametros!$A$8,"&lt;&gt;""",'DRE Gerencial'!$A$6))</f>
        <v>0</v>
      </c>
      <c r="K65" s="45" t="str">
        <f t="shared" si="187"/>
        <v/>
      </c>
      <c r="L65" s="45" t="str">
        <f t="shared" si="188"/>
        <v/>
      </c>
      <c r="M65" s="168">
        <f>SUMIFS('Ctas Pagar'!$G:$G,'Ctas Pagar'!$C:$C,'DRE Gerencial'!$A65,'Ctas Pagar'!$I:$I,'DRE Gerencial'!$A$7,'Ctas Pagar'!$H:$H,5,'Ctas Pagar'!O:O,IF($A$6=Parametros!$A$8,"&lt;&gt;""",'DRE Gerencial'!$A$6))</f>
        <v>0</v>
      </c>
      <c r="N65" s="45" t="str">
        <f t="shared" si="189"/>
        <v/>
      </c>
      <c r="O65" s="45" t="str">
        <f t="shared" si="190"/>
        <v/>
      </c>
      <c r="P65" s="168">
        <f>SUMIFS('Ctas Pagar'!$G:$G,'Ctas Pagar'!$C:$C,'DRE Gerencial'!$A65,'Ctas Pagar'!$I:$I,'DRE Gerencial'!$A$7,'Ctas Pagar'!$H:$H,6,'Ctas Pagar'!R:R,IF($A$6=Parametros!$A$8,"&lt;&gt;""",'DRE Gerencial'!$A$6))</f>
        <v>0</v>
      </c>
      <c r="Q65" s="45" t="str">
        <f t="shared" si="191"/>
        <v/>
      </c>
      <c r="R65" s="45" t="str">
        <f t="shared" si="192"/>
        <v/>
      </c>
      <c r="S65" s="168">
        <f>SUMIFS('Ctas Pagar'!$G:$G,'Ctas Pagar'!$C:$C,'DRE Gerencial'!$A65,'Ctas Pagar'!$I:$I,'DRE Gerencial'!$A$7,'Ctas Pagar'!$H:$H,7,'Ctas Pagar'!U:U,IF($A$6=Parametros!$A$8,"&lt;&gt;""",'DRE Gerencial'!$A$6))</f>
        <v>0</v>
      </c>
      <c r="T65" s="45" t="str">
        <f t="shared" si="193"/>
        <v/>
      </c>
      <c r="U65" s="45" t="str">
        <f t="shared" si="194"/>
        <v/>
      </c>
      <c r="V65" s="168">
        <f>SUMIFS('Ctas Pagar'!$G:$G,'Ctas Pagar'!$C:$C,'DRE Gerencial'!$A65,'Ctas Pagar'!$I:$I,'DRE Gerencial'!$A$7,'Ctas Pagar'!$H:$H,8,'Ctas Pagar'!X:X,IF($A$6=Parametros!$A$8,"&lt;&gt;""",'DRE Gerencial'!$A$6))</f>
        <v>0</v>
      </c>
      <c r="W65" s="45" t="str">
        <f t="shared" si="195"/>
        <v/>
      </c>
      <c r="X65" s="45" t="str">
        <f t="shared" si="196"/>
        <v/>
      </c>
      <c r="Y65" s="168">
        <f>SUMIFS('Ctas Pagar'!$G:$G,'Ctas Pagar'!$C:$C,'DRE Gerencial'!$A65,'Ctas Pagar'!$I:$I,'DRE Gerencial'!$A$7,'Ctas Pagar'!$H:$H,9,'Ctas Pagar'!AA:AA,IF($A$6=Parametros!$A$8,"&lt;&gt;""",'DRE Gerencial'!$A$6))</f>
        <v>0</v>
      </c>
      <c r="Z65" s="45" t="str">
        <f t="shared" si="197"/>
        <v/>
      </c>
      <c r="AA65" s="45" t="str">
        <f t="shared" si="198"/>
        <v/>
      </c>
      <c r="AB65" s="168">
        <f>SUMIFS('Ctas Pagar'!$G:$G,'Ctas Pagar'!$C:$C,'DRE Gerencial'!$A65,'Ctas Pagar'!$I:$I,'DRE Gerencial'!$A$7,'Ctas Pagar'!$H:$H,10,'Ctas Pagar'!AD:AD,IF($A$6=Parametros!$A$8,"&lt;&gt;""",'DRE Gerencial'!$A$6))</f>
        <v>0</v>
      </c>
      <c r="AC65" s="45" t="str">
        <f t="shared" si="199"/>
        <v/>
      </c>
      <c r="AD65" s="45" t="str">
        <f t="shared" si="200"/>
        <v/>
      </c>
      <c r="AE65" s="168">
        <f>SUMIFS('Ctas Pagar'!$G:$G,'Ctas Pagar'!$C:$C,'DRE Gerencial'!$A65,'Ctas Pagar'!$I:$I,'DRE Gerencial'!$A$7,'Ctas Pagar'!$H:$H,11,'Ctas Pagar'!AG:AG,IF($A$6=Parametros!$A$8,"&lt;&gt;""",'DRE Gerencial'!$A$6))</f>
        <v>0</v>
      </c>
      <c r="AF65" s="45" t="str">
        <f t="shared" si="201"/>
        <v/>
      </c>
      <c r="AG65" s="45" t="str">
        <f t="shared" si="202"/>
        <v/>
      </c>
      <c r="AH65" s="168">
        <f>SUMIFS('Ctas Pagar'!$G:$G,'Ctas Pagar'!$C:$C,'DRE Gerencial'!$A65,'Ctas Pagar'!$I:$I,'DRE Gerencial'!$A$7,'Ctas Pagar'!$H:$H,12,'Ctas Pagar'!AJ:AJ,IF($A$6=Parametros!$A$8,"&lt;&gt;""",'DRE Gerencial'!$A$6))</f>
        <v>0</v>
      </c>
      <c r="AI65" s="45" t="str">
        <f t="shared" si="203"/>
        <v/>
      </c>
      <c r="AJ65" s="45" t="str">
        <f t="shared" si="204"/>
        <v/>
      </c>
      <c r="AK65" s="177">
        <f t="shared" si="159"/>
        <v>1000</v>
      </c>
      <c r="AL65" s="45">
        <f t="shared" si="205"/>
        <v>9.9950024987506241E-7</v>
      </c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  <c r="BG65" s="71"/>
      <c r="BH65" s="71"/>
      <c r="BI65" s="71"/>
      <c r="BJ65" s="71"/>
      <c r="BK65" s="71"/>
      <c r="BL65" s="71"/>
      <c r="BM65" s="71"/>
      <c r="BN65" s="71"/>
      <c r="BO65" s="71"/>
      <c r="BP65" s="71"/>
      <c r="BQ65" s="71"/>
      <c r="BR65" s="71"/>
      <c r="BS65" s="71"/>
      <c r="BT65" s="71"/>
      <c r="BU65" s="71"/>
      <c r="BV65" s="71"/>
      <c r="BW65" s="71"/>
      <c r="BX65" s="71"/>
      <c r="BY65" s="71"/>
      <c r="BZ65" s="71"/>
      <c r="CA65" s="71"/>
      <c r="CB65" s="71"/>
      <c r="CC65" s="71"/>
      <c r="CD65" s="71"/>
    </row>
    <row r="66" spans="1:82">
      <c r="A66" s="6" t="str">
        <f>'Plano de Contas'!A69</f>
        <v>5.2.7 Transporte / Gasolina / Táxi / Uber</v>
      </c>
      <c r="B66" s="54">
        <f>SUMIFS('Ctas Pagar'!$G:$G,'Ctas Pagar'!$C:$C,'DRE Gerencial'!$A66,'Ctas Pagar'!$I:$I,'DRE Gerencial'!$A$7,'Ctas Pagar'!$H:$H,1,'Ctas Pagar'!D:D,IF($A$6=Parametros!$A$8,"&lt;&gt;""",'DRE Gerencial'!$A$6))</f>
        <v>0</v>
      </c>
      <c r="C66" s="45" t="str">
        <f t="shared" si="183"/>
        <v/>
      </c>
      <c r="D66" s="168">
        <f>SUMIFS('Ctas Pagar'!$G:$G,'Ctas Pagar'!$C:$C,'DRE Gerencial'!$A66,'Ctas Pagar'!$I:$I,'DRE Gerencial'!$A$7,'Ctas Pagar'!$H:$H,2,'Ctas Pagar'!F:F,IF($A$6=Parametros!$A$8,"&lt;&gt;""",'DRE Gerencial'!$A$6))</f>
        <v>1000</v>
      </c>
      <c r="E66" s="45">
        <f t="shared" si="184"/>
        <v>9.9950024987506241E-7</v>
      </c>
      <c r="F66" s="45" t="str">
        <f t="shared" si="158"/>
        <v/>
      </c>
      <c r="G66" s="168">
        <f>SUMIFS('Ctas Pagar'!$G:$G,'Ctas Pagar'!$C:$C,'DRE Gerencial'!$A66,'Ctas Pagar'!$I:$I,'DRE Gerencial'!$A$7,'Ctas Pagar'!$H:$H,3,'Ctas Pagar'!I:I,IF($A$6=Parametros!$A$8,"&lt;&gt;""",'DRE Gerencial'!$A$6))</f>
        <v>0</v>
      </c>
      <c r="H66" s="45" t="str">
        <f t="shared" si="185"/>
        <v/>
      </c>
      <c r="I66" s="45" t="str">
        <f t="shared" si="186"/>
        <v/>
      </c>
      <c r="J66" s="168">
        <f>SUMIFS('Ctas Pagar'!$G:$G,'Ctas Pagar'!$C:$C,'DRE Gerencial'!$A66,'Ctas Pagar'!$I:$I,'DRE Gerencial'!$A$7,'Ctas Pagar'!$H:$H,4,'Ctas Pagar'!L:L,IF($A$6=Parametros!$A$8,"&lt;&gt;""",'DRE Gerencial'!$A$6))</f>
        <v>0</v>
      </c>
      <c r="K66" s="45" t="str">
        <f t="shared" si="187"/>
        <v/>
      </c>
      <c r="L66" s="45" t="str">
        <f t="shared" si="188"/>
        <v/>
      </c>
      <c r="M66" s="168">
        <f>SUMIFS('Ctas Pagar'!$G:$G,'Ctas Pagar'!$C:$C,'DRE Gerencial'!$A66,'Ctas Pagar'!$I:$I,'DRE Gerencial'!$A$7,'Ctas Pagar'!$H:$H,5,'Ctas Pagar'!O:O,IF($A$6=Parametros!$A$8,"&lt;&gt;""",'DRE Gerencial'!$A$6))</f>
        <v>0</v>
      </c>
      <c r="N66" s="45" t="str">
        <f t="shared" si="189"/>
        <v/>
      </c>
      <c r="O66" s="45" t="str">
        <f t="shared" si="190"/>
        <v/>
      </c>
      <c r="P66" s="168">
        <f>SUMIFS('Ctas Pagar'!$G:$G,'Ctas Pagar'!$C:$C,'DRE Gerencial'!$A66,'Ctas Pagar'!$I:$I,'DRE Gerencial'!$A$7,'Ctas Pagar'!$H:$H,6,'Ctas Pagar'!R:R,IF($A$6=Parametros!$A$8,"&lt;&gt;""",'DRE Gerencial'!$A$6))</f>
        <v>0</v>
      </c>
      <c r="Q66" s="45" t="str">
        <f t="shared" si="191"/>
        <v/>
      </c>
      <c r="R66" s="45" t="str">
        <f t="shared" si="192"/>
        <v/>
      </c>
      <c r="S66" s="168">
        <f>SUMIFS('Ctas Pagar'!$G:$G,'Ctas Pagar'!$C:$C,'DRE Gerencial'!$A66,'Ctas Pagar'!$I:$I,'DRE Gerencial'!$A$7,'Ctas Pagar'!$H:$H,7,'Ctas Pagar'!U:U,IF($A$6=Parametros!$A$8,"&lt;&gt;""",'DRE Gerencial'!$A$6))</f>
        <v>0</v>
      </c>
      <c r="T66" s="45" t="str">
        <f t="shared" si="193"/>
        <v/>
      </c>
      <c r="U66" s="45" t="str">
        <f t="shared" si="194"/>
        <v/>
      </c>
      <c r="V66" s="168">
        <f>SUMIFS('Ctas Pagar'!$G:$G,'Ctas Pagar'!$C:$C,'DRE Gerencial'!$A66,'Ctas Pagar'!$I:$I,'DRE Gerencial'!$A$7,'Ctas Pagar'!$H:$H,8,'Ctas Pagar'!X:X,IF($A$6=Parametros!$A$8,"&lt;&gt;""",'DRE Gerencial'!$A$6))</f>
        <v>0</v>
      </c>
      <c r="W66" s="45" t="str">
        <f t="shared" si="195"/>
        <v/>
      </c>
      <c r="X66" s="45" t="str">
        <f t="shared" si="196"/>
        <v/>
      </c>
      <c r="Y66" s="168">
        <f>SUMIFS('Ctas Pagar'!$G:$G,'Ctas Pagar'!$C:$C,'DRE Gerencial'!$A66,'Ctas Pagar'!$I:$I,'DRE Gerencial'!$A$7,'Ctas Pagar'!$H:$H,9,'Ctas Pagar'!AA:AA,IF($A$6=Parametros!$A$8,"&lt;&gt;""",'DRE Gerencial'!$A$6))</f>
        <v>0</v>
      </c>
      <c r="Z66" s="45" t="str">
        <f t="shared" si="197"/>
        <v/>
      </c>
      <c r="AA66" s="45" t="str">
        <f t="shared" si="198"/>
        <v/>
      </c>
      <c r="AB66" s="168">
        <f>SUMIFS('Ctas Pagar'!$G:$G,'Ctas Pagar'!$C:$C,'DRE Gerencial'!$A66,'Ctas Pagar'!$I:$I,'DRE Gerencial'!$A$7,'Ctas Pagar'!$H:$H,10,'Ctas Pagar'!AD:AD,IF($A$6=Parametros!$A$8,"&lt;&gt;""",'DRE Gerencial'!$A$6))</f>
        <v>0</v>
      </c>
      <c r="AC66" s="45" t="str">
        <f t="shared" si="199"/>
        <v/>
      </c>
      <c r="AD66" s="45" t="str">
        <f t="shared" si="200"/>
        <v/>
      </c>
      <c r="AE66" s="168">
        <f>SUMIFS('Ctas Pagar'!$G:$G,'Ctas Pagar'!$C:$C,'DRE Gerencial'!$A66,'Ctas Pagar'!$I:$I,'DRE Gerencial'!$A$7,'Ctas Pagar'!$H:$H,11,'Ctas Pagar'!AG:AG,IF($A$6=Parametros!$A$8,"&lt;&gt;""",'DRE Gerencial'!$A$6))</f>
        <v>0</v>
      </c>
      <c r="AF66" s="45" t="str">
        <f t="shared" si="201"/>
        <v/>
      </c>
      <c r="AG66" s="45" t="str">
        <f t="shared" si="202"/>
        <v/>
      </c>
      <c r="AH66" s="168">
        <f>SUMIFS('Ctas Pagar'!$G:$G,'Ctas Pagar'!$C:$C,'DRE Gerencial'!$A66,'Ctas Pagar'!$I:$I,'DRE Gerencial'!$A$7,'Ctas Pagar'!$H:$H,12,'Ctas Pagar'!AJ:AJ,IF($A$6=Parametros!$A$8,"&lt;&gt;""",'DRE Gerencial'!$A$6))</f>
        <v>0</v>
      </c>
      <c r="AI66" s="45" t="str">
        <f t="shared" si="203"/>
        <v/>
      </c>
      <c r="AJ66" s="45" t="str">
        <f t="shared" si="204"/>
        <v/>
      </c>
      <c r="AK66" s="177">
        <f t="shared" si="159"/>
        <v>1000</v>
      </c>
      <c r="AL66" s="45">
        <f t="shared" si="205"/>
        <v>9.9950024987506241E-7</v>
      </c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  <c r="BG66" s="71"/>
      <c r="BH66" s="71"/>
      <c r="BI66" s="71"/>
      <c r="BJ66" s="71"/>
      <c r="BK66" s="71"/>
      <c r="BL66" s="71"/>
      <c r="BM66" s="71"/>
      <c r="BN66" s="71"/>
      <c r="BO66" s="71"/>
      <c r="BP66" s="71"/>
      <c r="BQ66" s="71"/>
      <c r="BR66" s="71"/>
      <c r="BS66" s="71"/>
      <c r="BT66" s="71"/>
      <c r="BU66" s="71"/>
      <c r="BV66" s="71"/>
      <c r="BW66" s="71"/>
      <c r="BX66" s="71"/>
      <c r="BY66" s="71"/>
      <c r="BZ66" s="71"/>
      <c r="CA66" s="71"/>
      <c r="CB66" s="71"/>
      <c r="CC66" s="71"/>
      <c r="CD66" s="71"/>
    </row>
    <row r="67" spans="1:82">
      <c r="A67" s="6" t="str">
        <f>'Plano de Contas'!A70</f>
        <v>5.2.8 Almoço / Supermercado / Lanches / Café</v>
      </c>
      <c r="B67" s="54">
        <f>SUMIFS('Ctas Pagar'!$G:$G,'Ctas Pagar'!$C:$C,'DRE Gerencial'!$A67,'Ctas Pagar'!$I:$I,'DRE Gerencial'!$A$7,'Ctas Pagar'!$H:$H,1,'Ctas Pagar'!D:D,IF($A$6=Parametros!$A$8,"&lt;&gt;""",'DRE Gerencial'!$A$6))</f>
        <v>0</v>
      </c>
      <c r="C67" s="45" t="str">
        <f t="shared" si="183"/>
        <v/>
      </c>
      <c r="D67" s="168">
        <f>SUMIFS('Ctas Pagar'!$G:$G,'Ctas Pagar'!$C:$C,'DRE Gerencial'!$A67,'Ctas Pagar'!$I:$I,'DRE Gerencial'!$A$7,'Ctas Pagar'!$H:$H,2,'Ctas Pagar'!F:F,IF($A$6=Parametros!$A$8,"&lt;&gt;""",'DRE Gerencial'!$A$6))</f>
        <v>1000</v>
      </c>
      <c r="E67" s="45">
        <f t="shared" si="184"/>
        <v>9.9950024987506241E-7</v>
      </c>
      <c r="F67" s="45" t="str">
        <f t="shared" si="158"/>
        <v/>
      </c>
      <c r="G67" s="168">
        <f>SUMIFS('Ctas Pagar'!$G:$G,'Ctas Pagar'!$C:$C,'DRE Gerencial'!$A67,'Ctas Pagar'!$I:$I,'DRE Gerencial'!$A$7,'Ctas Pagar'!$H:$H,3,'Ctas Pagar'!I:I,IF($A$6=Parametros!$A$8,"&lt;&gt;""",'DRE Gerencial'!$A$6))</f>
        <v>0</v>
      </c>
      <c r="H67" s="45" t="str">
        <f t="shared" si="185"/>
        <v/>
      </c>
      <c r="I67" s="45" t="str">
        <f t="shared" si="186"/>
        <v/>
      </c>
      <c r="J67" s="168">
        <f>SUMIFS('Ctas Pagar'!$G:$G,'Ctas Pagar'!$C:$C,'DRE Gerencial'!$A67,'Ctas Pagar'!$I:$I,'DRE Gerencial'!$A$7,'Ctas Pagar'!$H:$H,4,'Ctas Pagar'!L:L,IF($A$6=Parametros!$A$8,"&lt;&gt;""",'DRE Gerencial'!$A$6))</f>
        <v>0</v>
      </c>
      <c r="K67" s="45" t="str">
        <f t="shared" si="187"/>
        <v/>
      </c>
      <c r="L67" s="45" t="str">
        <f t="shared" si="188"/>
        <v/>
      </c>
      <c r="M67" s="168">
        <f>SUMIFS('Ctas Pagar'!$G:$G,'Ctas Pagar'!$C:$C,'DRE Gerencial'!$A67,'Ctas Pagar'!$I:$I,'DRE Gerencial'!$A$7,'Ctas Pagar'!$H:$H,5,'Ctas Pagar'!O:O,IF($A$6=Parametros!$A$8,"&lt;&gt;""",'DRE Gerencial'!$A$6))</f>
        <v>0</v>
      </c>
      <c r="N67" s="45" t="str">
        <f t="shared" si="189"/>
        <v/>
      </c>
      <c r="O67" s="45" t="str">
        <f t="shared" si="190"/>
        <v/>
      </c>
      <c r="P67" s="168">
        <f>SUMIFS('Ctas Pagar'!$G:$G,'Ctas Pagar'!$C:$C,'DRE Gerencial'!$A67,'Ctas Pagar'!$I:$I,'DRE Gerencial'!$A$7,'Ctas Pagar'!$H:$H,6,'Ctas Pagar'!R:R,IF($A$6=Parametros!$A$8,"&lt;&gt;""",'DRE Gerencial'!$A$6))</f>
        <v>0</v>
      </c>
      <c r="Q67" s="45" t="str">
        <f t="shared" si="191"/>
        <v/>
      </c>
      <c r="R67" s="45" t="str">
        <f t="shared" si="192"/>
        <v/>
      </c>
      <c r="S67" s="168">
        <f>SUMIFS('Ctas Pagar'!$G:$G,'Ctas Pagar'!$C:$C,'DRE Gerencial'!$A67,'Ctas Pagar'!$I:$I,'DRE Gerencial'!$A$7,'Ctas Pagar'!$H:$H,7,'Ctas Pagar'!U:U,IF($A$6=Parametros!$A$8,"&lt;&gt;""",'DRE Gerencial'!$A$6))</f>
        <v>0</v>
      </c>
      <c r="T67" s="45" t="str">
        <f t="shared" si="193"/>
        <v/>
      </c>
      <c r="U67" s="45" t="str">
        <f t="shared" si="194"/>
        <v/>
      </c>
      <c r="V67" s="168">
        <f>SUMIFS('Ctas Pagar'!$G:$G,'Ctas Pagar'!$C:$C,'DRE Gerencial'!$A67,'Ctas Pagar'!$I:$I,'DRE Gerencial'!$A$7,'Ctas Pagar'!$H:$H,8,'Ctas Pagar'!X:X,IF($A$6=Parametros!$A$8,"&lt;&gt;""",'DRE Gerencial'!$A$6))</f>
        <v>0</v>
      </c>
      <c r="W67" s="45" t="str">
        <f t="shared" si="195"/>
        <v/>
      </c>
      <c r="X67" s="45" t="str">
        <f t="shared" si="196"/>
        <v/>
      </c>
      <c r="Y67" s="168">
        <f>SUMIFS('Ctas Pagar'!$G:$G,'Ctas Pagar'!$C:$C,'DRE Gerencial'!$A67,'Ctas Pagar'!$I:$I,'DRE Gerencial'!$A$7,'Ctas Pagar'!$H:$H,9,'Ctas Pagar'!AA:AA,IF($A$6=Parametros!$A$8,"&lt;&gt;""",'DRE Gerencial'!$A$6))</f>
        <v>0</v>
      </c>
      <c r="Z67" s="45" t="str">
        <f t="shared" si="197"/>
        <v/>
      </c>
      <c r="AA67" s="45" t="str">
        <f t="shared" si="198"/>
        <v/>
      </c>
      <c r="AB67" s="168">
        <f>SUMIFS('Ctas Pagar'!$G:$G,'Ctas Pagar'!$C:$C,'DRE Gerencial'!$A67,'Ctas Pagar'!$I:$I,'DRE Gerencial'!$A$7,'Ctas Pagar'!$H:$H,10,'Ctas Pagar'!AD:AD,IF($A$6=Parametros!$A$8,"&lt;&gt;""",'DRE Gerencial'!$A$6))</f>
        <v>0</v>
      </c>
      <c r="AC67" s="45" t="str">
        <f t="shared" si="199"/>
        <v/>
      </c>
      <c r="AD67" s="45" t="str">
        <f t="shared" si="200"/>
        <v/>
      </c>
      <c r="AE67" s="168">
        <f>SUMIFS('Ctas Pagar'!$G:$G,'Ctas Pagar'!$C:$C,'DRE Gerencial'!$A67,'Ctas Pagar'!$I:$I,'DRE Gerencial'!$A$7,'Ctas Pagar'!$H:$H,11,'Ctas Pagar'!AG:AG,IF($A$6=Parametros!$A$8,"&lt;&gt;""",'DRE Gerencial'!$A$6))</f>
        <v>0</v>
      </c>
      <c r="AF67" s="45" t="str">
        <f t="shared" si="201"/>
        <v/>
      </c>
      <c r="AG67" s="45" t="str">
        <f t="shared" si="202"/>
        <v/>
      </c>
      <c r="AH67" s="168">
        <f>SUMIFS('Ctas Pagar'!$G:$G,'Ctas Pagar'!$C:$C,'DRE Gerencial'!$A67,'Ctas Pagar'!$I:$I,'DRE Gerencial'!$A$7,'Ctas Pagar'!$H:$H,12,'Ctas Pagar'!AJ:AJ,IF($A$6=Parametros!$A$8,"&lt;&gt;""",'DRE Gerencial'!$A$6))</f>
        <v>0</v>
      </c>
      <c r="AI67" s="45" t="str">
        <f t="shared" si="203"/>
        <v/>
      </c>
      <c r="AJ67" s="45" t="str">
        <f t="shared" si="204"/>
        <v/>
      </c>
      <c r="AK67" s="177">
        <f t="shared" si="159"/>
        <v>1000</v>
      </c>
      <c r="AL67" s="45">
        <f t="shared" si="205"/>
        <v>9.9950024987506241E-7</v>
      </c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71"/>
    </row>
    <row r="68" spans="1:82">
      <c r="A68" s="6" t="str">
        <f>'Plano de Contas'!A71</f>
        <v>5.2.9 Correios</v>
      </c>
      <c r="B68" s="54">
        <f>SUMIFS('Ctas Pagar'!$G:$G,'Ctas Pagar'!$C:$C,'DRE Gerencial'!$A68,'Ctas Pagar'!$I:$I,'DRE Gerencial'!$A$7,'Ctas Pagar'!$H:$H,1,'Ctas Pagar'!D:D,IF($A$6=Parametros!$A$8,"&lt;&gt;""",'DRE Gerencial'!$A$6))</f>
        <v>0</v>
      </c>
      <c r="C68" s="45" t="str">
        <f t="shared" si="183"/>
        <v/>
      </c>
      <c r="D68" s="168">
        <f>SUMIFS('Ctas Pagar'!$G:$G,'Ctas Pagar'!$C:$C,'DRE Gerencial'!$A68,'Ctas Pagar'!$I:$I,'DRE Gerencial'!$A$7,'Ctas Pagar'!$H:$H,2,'Ctas Pagar'!F:F,IF($A$6=Parametros!$A$8,"&lt;&gt;""",'DRE Gerencial'!$A$6))</f>
        <v>1000</v>
      </c>
      <c r="E68" s="45">
        <f t="shared" si="184"/>
        <v>9.9950024987506241E-7</v>
      </c>
      <c r="F68" s="45" t="str">
        <f t="shared" si="158"/>
        <v/>
      </c>
      <c r="G68" s="168">
        <f>SUMIFS('Ctas Pagar'!$G:$G,'Ctas Pagar'!$C:$C,'DRE Gerencial'!$A68,'Ctas Pagar'!$I:$I,'DRE Gerencial'!$A$7,'Ctas Pagar'!$H:$H,3,'Ctas Pagar'!I:I,IF($A$6=Parametros!$A$8,"&lt;&gt;""",'DRE Gerencial'!$A$6))</f>
        <v>0</v>
      </c>
      <c r="H68" s="45" t="str">
        <f t="shared" si="185"/>
        <v/>
      </c>
      <c r="I68" s="45" t="str">
        <f t="shared" si="186"/>
        <v/>
      </c>
      <c r="J68" s="168">
        <f>SUMIFS('Ctas Pagar'!$G:$G,'Ctas Pagar'!$C:$C,'DRE Gerencial'!$A68,'Ctas Pagar'!$I:$I,'DRE Gerencial'!$A$7,'Ctas Pagar'!$H:$H,4,'Ctas Pagar'!L:L,IF($A$6=Parametros!$A$8,"&lt;&gt;""",'DRE Gerencial'!$A$6))</f>
        <v>0</v>
      </c>
      <c r="K68" s="45" t="str">
        <f t="shared" si="187"/>
        <v/>
      </c>
      <c r="L68" s="45" t="str">
        <f t="shared" si="188"/>
        <v/>
      </c>
      <c r="M68" s="168">
        <f>SUMIFS('Ctas Pagar'!$G:$G,'Ctas Pagar'!$C:$C,'DRE Gerencial'!$A68,'Ctas Pagar'!$I:$I,'DRE Gerencial'!$A$7,'Ctas Pagar'!$H:$H,5,'Ctas Pagar'!O:O,IF($A$6=Parametros!$A$8,"&lt;&gt;""",'DRE Gerencial'!$A$6))</f>
        <v>0</v>
      </c>
      <c r="N68" s="45" t="str">
        <f t="shared" si="189"/>
        <v/>
      </c>
      <c r="O68" s="45" t="str">
        <f t="shared" si="190"/>
        <v/>
      </c>
      <c r="P68" s="168">
        <f>SUMIFS('Ctas Pagar'!$G:$G,'Ctas Pagar'!$C:$C,'DRE Gerencial'!$A68,'Ctas Pagar'!$I:$I,'DRE Gerencial'!$A$7,'Ctas Pagar'!$H:$H,6,'Ctas Pagar'!R:R,IF($A$6=Parametros!$A$8,"&lt;&gt;""",'DRE Gerencial'!$A$6))</f>
        <v>0</v>
      </c>
      <c r="Q68" s="45" t="str">
        <f t="shared" si="191"/>
        <v/>
      </c>
      <c r="R68" s="45" t="str">
        <f t="shared" si="192"/>
        <v/>
      </c>
      <c r="S68" s="168">
        <f>SUMIFS('Ctas Pagar'!$G:$G,'Ctas Pagar'!$C:$C,'DRE Gerencial'!$A68,'Ctas Pagar'!$I:$I,'DRE Gerencial'!$A$7,'Ctas Pagar'!$H:$H,7,'Ctas Pagar'!U:U,IF($A$6=Parametros!$A$8,"&lt;&gt;""",'DRE Gerencial'!$A$6))</f>
        <v>0</v>
      </c>
      <c r="T68" s="45" t="str">
        <f t="shared" si="193"/>
        <v/>
      </c>
      <c r="U68" s="45" t="str">
        <f t="shared" si="194"/>
        <v/>
      </c>
      <c r="V68" s="168">
        <f>SUMIFS('Ctas Pagar'!$G:$G,'Ctas Pagar'!$C:$C,'DRE Gerencial'!$A68,'Ctas Pagar'!$I:$I,'DRE Gerencial'!$A$7,'Ctas Pagar'!$H:$H,8,'Ctas Pagar'!X:X,IF($A$6=Parametros!$A$8,"&lt;&gt;""",'DRE Gerencial'!$A$6))</f>
        <v>0</v>
      </c>
      <c r="W68" s="45" t="str">
        <f t="shared" si="195"/>
        <v/>
      </c>
      <c r="X68" s="45" t="str">
        <f t="shared" si="196"/>
        <v/>
      </c>
      <c r="Y68" s="168">
        <f>SUMIFS('Ctas Pagar'!$G:$G,'Ctas Pagar'!$C:$C,'DRE Gerencial'!$A68,'Ctas Pagar'!$I:$I,'DRE Gerencial'!$A$7,'Ctas Pagar'!$H:$H,9,'Ctas Pagar'!AA:AA,IF($A$6=Parametros!$A$8,"&lt;&gt;""",'DRE Gerencial'!$A$6))</f>
        <v>0</v>
      </c>
      <c r="Z68" s="45" t="str">
        <f t="shared" si="197"/>
        <v/>
      </c>
      <c r="AA68" s="45" t="str">
        <f t="shared" si="198"/>
        <v/>
      </c>
      <c r="AB68" s="168">
        <f>SUMIFS('Ctas Pagar'!$G:$G,'Ctas Pagar'!$C:$C,'DRE Gerencial'!$A68,'Ctas Pagar'!$I:$I,'DRE Gerencial'!$A$7,'Ctas Pagar'!$H:$H,10,'Ctas Pagar'!AD:AD,IF($A$6=Parametros!$A$8,"&lt;&gt;""",'DRE Gerencial'!$A$6))</f>
        <v>0</v>
      </c>
      <c r="AC68" s="45" t="str">
        <f t="shared" si="199"/>
        <v/>
      </c>
      <c r="AD68" s="45" t="str">
        <f t="shared" si="200"/>
        <v/>
      </c>
      <c r="AE68" s="168">
        <f>SUMIFS('Ctas Pagar'!$G:$G,'Ctas Pagar'!$C:$C,'DRE Gerencial'!$A68,'Ctas Pagar'!$I:$I,'DRE Gerencial'!$A$7,'Ctas Pagar'!$H:$H,11,'Ctas Pagar'!AG:AG,IF($A$6=Parametros!$A$8,"&lt;&gt;""",'DRE Gerencial'!$A$6))</f>
        <v>0</v>
      </c>
      <c r="AF68" s="45" t="str">
        <f t="shared" si="201"/>
        <v/>
      </c>
      <c r="AG68" s="45" t="str">
        <f t="shared" si="202"/>
        <v/>
      </c>
      <c r="AH68" s="168">
        <f>SUMIFS('Ctas Pagar'!$G:$G,'Ctas Pagar'!$C:$C,'DRE Gerencial'!$A68,'Ctas Pagar'!$I:$I,'DRE Gerencial'!$A$7,'Ctas Pagar'!$H:$H,12,'Ctas Pagar'!AJ:AJ,IF($A$6=Parametros!$A$8,"&lt;&gt;""",'DRE Gerencial'!$A$6))</f>
        <v>0</v>
      </c>
      <c r="AI68" s="45" t="str">
        <f t="shared" si="203"/>
        <v/>
      </c>
      <c r="AJ68" s="45" t="str">
        <f t="shared" si="204"/>
        <v/>
      </c>
      <c r="AK68" s="177">
        <f t="shared" si="159"/>
        <v>1000</v>
      </c>
      <c r="AL68" s="45">
        <f t="shared" si="205"/>
        <v>9.9950024987506241E-7</v>
      </c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  <c r="BG68" s="71"/>
      <c r="BH68" s="71"/>
      <c r="BI68" s="71"/>
      <c r="BJ68" s="71"/>
      <c r="BK68" s="71"/>
      <c r="BL68" s="71"/>
      <c r="BM68" s="71"/>
      <c r="BN68" s="71"/>
      <c r="BO68" s="71"/>
      <c r="BP68" s="71"/>
      <c r="BQ68" s="71"/>
      <c r="BR68" s="71"/>
      <c r="BS68" s="71"/>
      <c r="BT68" s="71"/>
      <c r="BU68" s="71"/>
      <c r="BV68" s="71"/>
      <c r="BW68" s="71"/>
      <c r="BX68" s="71"/>
      <c r="BY68" s="71"/>
      <c r="BZ68" s="71"/>
      <c r="CA68" s="71"/>
      <c r="CB68" s="71"/>
      <c r="CC68" s="71"/>
      <c r="CD68" s="71"/>
    </row>
    <row r="69" spans="1:82">
      <c r="A69" s="6" t="str">
        <f>'Plano de Contas'!A72</f>
        <v>5.2.10 Cartórios</v>
      </c>
      <c r="B69" s="54">
        <f>SUMIFS('Ctas Pagar'!$G:$G,'Ctas Pagar'!$C:$C,'DRE Gerencial'!$A69,'Ctas Pagar'!$I:$I,'DRE Gerencial'!$A$7,'Ctas Pagar'!$H:$H,1,'Ctas Pagar'!D:D,IF($A$6=Parametros!$A$8,"&lt;&gt;""",'DRE Gerencial'!$A$6))</f>
        <v>0</v>
      </c>
      <c r="C69" s="45" t="str">
        <f t="shared" si="183"/>
        <v/>
      </c>
      <c r="D69" s="168">
        <f>SUMIFS('Ctas Pagar'!$G:$G,'Ctas Pagar'!$C:$C,'DRE Gerencial'!$A69,'Ctas Pagar'!$I:$I,'DRE Gerencial'!$A$7,'Ctas Pagar'!$H:$H,2,'Ctas Pagar'!F:F,IF($A$6=Parametros!$A$8,"&lt;&gt;""",'DRE Gerencial'!$A$6))</f>
        <v>1000</v>
      </c>
      <c r="E69" s="45">
        <f t="shared" si="184"/>
        <v>9.9950024987506241E-7</v>
      </c>
      <c r="F69" s="45" t="str">
        <f t="shared" si="158"/>
        <v/>
      </c>
      <c r="G69" s="168">
        <f>SUMIFS('Ctas Pagar'!$G:$G,'Ctas Pagar'!$C:$C,'DRE Gerencial'!$A69,'Ctas Pagar'!$I:$I,'DRE Gerencial'!$A$7,'Ctas Pagar'!$H:$H,3,'Ctas Pagar'!I:I,IF($A$6=Parametros!$A$8,"&lt;&gt;""",'DRE Gerencial'!$A$6))</f>
        <v>0</v>
      </c>
      <c r="H69" s="45" t="str">
        <f t="shared" si="185"/>
        <v/>
      </c>
      <c r="I69" s="45" t="str">
        <f t="shared" si="186"/>
        <v/>
      </c>
      <c r="J69" s="168">
        <f>SUMIFS('Ctas Pagar'!$G:$G,'Ctas Pagar'!$C:$C,'DRE Gerencial'!$A69,'Ctas Pagar'!$I:$I,'DRE Gerencial'!$A$7,'Ctas Pagar'!$H:$H,4,'Ctas Pagar'!L:L,IF($A$6=Parametros!$A$8,"&lt;&gt;""",'DRE Gerencial'!$A$6))</f>
        <v>0</v>
      </c>
      <c r="K69" s="45" t="str">
        <f t="shared" si="187"/>
        <v/>
      </c>
      <c r="L69" s="45" t="str">
        <f t="shared" si="188"/>
        <v/>
      </c>
      <c r="M69" s="168">
        <f>SUMIFS('Ctas Pagar'!$G:$G,'Ctas Pagar'!$C:$C,'DRE Gerencial'!$A69,'Ctas Pagar'!$I:$I,'DRE Gerencial'!$A$7,'Ctas Pagar'!$H:$H,5,'Ctas Pagar'!O:O,IF($A$6=Parametros!$A$8,"&lt;&gt;""",'DRE Gerencial'!$A$6))</f>
        <v>0</v>
      </c>
      <c r="N69" s="45" t="str">
        <f t="shared" si="189"/>
        <v/>
      </c>
      <c r="O69" s="45" t="str">
        <f t="shared" si="190"/>
        <v/>
      </c>
      <c r="P69" s="168">
        <f>SUMIFS('Ctas Pagar'!$G:$G,'Ctas Pagar'!$C:$C,'DRE Gerencial'!$A69,'Ctas Pagar'!$I:$I,'DRE Gerencial'!$A$7,'Ctas Pagar'!$H:$H,6,'Ctas Pagar'!R:R,IF($A$6=Parametros!$A$8,"&lt;&gt;""",'DRE Gerencial'!$A$6))</f>
        <v>0</v>
      </c>
      <c r="Q69" s="45" t="str">
        <f t="shared" si="191"/>
        <v/>
      </c>
      <c r="R69" s="45" t="str">
        <f t="shared" si="192"/>
        <v/>
      </c>
      <c r="S69" s="168">
        <f>SUMIFS('Ctas Pagar'!$G:$G,'Ctas Pagar'!$C:$C,'DRE Gerencial'!$A69,'Ctas Pagar'!$I:$I,'DRE Gerencial'!$A$7,'Ctas Pagar'!$H:$H,7,'Ctas Pagar'!U:U,IF($A$6=Parametros!$A$8,"&lt;&gt;""",'DRE Gerencial'!$A$6))</f>
        <v>0</v>
      </c>
      <c r="T69" s="45" t="str">
        <f t="shared" si="193"/>
        <v/>
      </c>
      <c r="U69" s="45" t="str">
        <f t="shared" si="194"/>
        <v/>
      </c>
      <c r="V69" s="168">
        <f>SUMIFS('Ctas Pagar'!$G:$G,'Ctas Pagar'!$C:$C,'DRE Gerencial'!$A69,'Ctas Pagar'!$I:$I,'DRE Gerencial'!$A$7,'Ctas Pagar'!$H:$H,8,'Ctas Pagar'!X:X,IF($A$6=Parametros!$A$8,"&lt;&gt;""",'DRE Gerencial'!$A$6))</f>
        <v>0</v>
      </c>
      <c r="W69" s="45" t="str">
        <f t="shared" si="195"/>
        <v/>
      </c>
      <c r="X69" s="45" t="str">
        <f t="shared" si="196"/>
        <v/>
      </c>
      <c r="Y69" s="168">
        <f>SUMIFS('Ctas Pagar'!$G:$G,'Ctas Pagar'!$C:$C,'DRE Gerencial'!$A69,'Ctas Pagar'!$I:$I,'DRE Gerencial'!$A$7,'Ctas Pagar'!$H:$H,9,'Ctas Pagar'!AA:AA,IF($A$6=Parametros!$A$8,"&lt;&gt;""",'DRE Gerencial'!$A$6))</f>
        <v>0</v>
      </c>
      <c r="Z69" s="45" t="str">
        <f t="shared" si="197"/>
        <v/>
      </c>
      <c r="AA69" s="45" t="str">
        <f t="shared" si="198"/>
        <v/>
      </c>
      <c r="AB69" s="168">
        <f>SUMIFS('Ctas Pagar'!$G:$G,'Ctas Pagar'!$C:$C,'DRE Gerencial'!$A69,'Ctas Pagar'!$I:$I,'DRE Gerencial'!$A$7,'Ctas Pagar'!$H:$H,10,'Ctas Pagar'!AD:AD,IF($A$6=Parametros!$A$8,"&lt;&gt;""",'DRE Gerencial'!$A$6))</f>
        <v>0</v>
      </c>
      <c r="AC69" s="45" t="str">
        <f t="shared" si="199"/>
        <v/>
      </c>
      <c r="AD69" s="45" t="str">
        <f t="shared" si="200"/>
        <v/>
      </c>
      <c r="AE69" s="168">
        <f>SUMIFS('Ctas Pagar'!$G:$G,'Ctas Pagar'!$C:$C,'DRE Gerencial'!$A69,'Ctas Pagar'!$I:$I,'DRE Gerencial'!$A$7,'Ctas Pagar'!$H:$H,11,'Ctas Pagar'!AG:AG,IF($A$6=Parametros!$A$8,"&lt;&gt;""",'DRE Gerencial'!$A$6))</f>
        <v>0</v>
      </c>
      <c r="AF69" s="45" t="str">
        <f t="shared" si="201"/>
        <v/>
      </c>
      <c r="AG69" s="45" t="str">
        <f t="shared" si="202"/>
        <v/>
      </c>
      <c r="AH69" s="168">
        <f>SUMIFS('Ctas Pagar'!$G:$G,'Ctas Pagar'!$C:$C,'DRE Gerencial'!$A69,'Ctas Pagar'!$I:$I,'DRE Gerencial'!$A$7,'Ctas Pagar'!$H:$H,12,'Ctas Pagar'!AJ:AJ,IF($A$6=Parametros!$A$8,"&lt;&gt;""",'DRE Gerencial'!$A$6))</f>
        <v>0</v>
      </c>
      <c r="AI69" s="45" t="str">
        <f t="shared" si="203"/>
        <v/>
      </c>
      <c r="AJ69" s="45" t="str">
        <f t="shared" si="204"/>
        <v/>
      </c>
      <c r="AK69" s="177">
        <f t="shared" si="159"/>
        <v>1000</v>
      </c>
      <c r="AL69" s="45">
        <f t="shared" si="205"/>
        <v>9.9950024987506241E-7</v>
      </c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  <c r="BG69" s="71"/>
      <c r="BH69" s="71"/>
      <c r="BI69" s="71"/>
      <c r="BJ69" s="71"/>
      <c r="BK69" s="71"/>
      <c r="BL69" s="71"/>
      <c r="BM69" s="71"/>
      <c r="BN69" s="71"/>
      <c r="BO69" s="71"/>
      <c r="BP69" s="71"/>
      <c r="BQ69" s="71"/>
      <c r="BR69" s="71"/>
      <c r="BS69" s="71"/>
      <c r="BT69" s="71"/>
      <c r="BU69" s="71"/>
      <c r="BV69" s="71"/>
      <c r="BW69" s="71"/>
      <c r="BX69" s="71"/>
      <c r="BY69" s="71"/>
      <c r="BZ69" s="71"/>
      <c r="CA69" s="71"/>
      <c r="CB69" s="71"/>
      <c r="CC69" s="71"/>
      <c r="CD69" s="71"/>
    </row>
    <row r="70" spans="1:82">
      <c r="A70" s="6" t="str">
        <f>'Plano de Contas'!A73</f>
        <v>5.2.99 Outras Despesas Administrativas</v>
      </c>
      <c r="B70" s="54">
        <f>SUMIFS('Ctas Pagar'!$G:$G,'Ctas Pagar'!$C:$C,'DRE Gerencial'!$A70,'Ctas Pagar'!$I:$I,'DRE Gerencial'!$A$7,'Ctas Pagar'!$H:$H,1,'Ctas Pagar'!D:D,IF($A$6=Parametros!$A$8,"&lt;&gt;""",'DRE Gerencial'!$A$6))</f>
        <v>0</v>
      </c>
      <c r="C70" s="45" t="str">
        <f t="shared" si="183"/>
        <v/>
      </c>
      <c r="D70" s="168">
        <f>SUMIFS('Ctas Pagar'!$G:$G,'Ctas Pagar'!$C:$C,'DRE Gerencial'!$A70,'Ctas Pagar'!$I:$I,'DRE Gerencial'!$A$7,'Ctas Pagar'!$H:$H,2,'Ctas Pagar'!F:F,IF($A$6=Parametros!$A$8,"&lt;&gt;""",'DRE Gerencial'!$A$6))</f>
        <v>1000</v>
      </c>
      <c r="E70" s="45">
        <f t="shared" si="184"/>
        <v>9.9950024987506241E-7</v>
      </c>
      <c r="F70" s="45" t="str">
        <f t="shared" si="158"/>
        <v/>
      </c>
      <c r="G70" s="168">
        <f>SUMIFS('Ctas Pagar'!$G:$G,'Ctas Pagar'!$C:$C,'DRE Gerencial'!$A70,'Ctas Pagar'!$I:$I,'DRE Gerencial'!$A$7,'Ctas Pagar'!$H:$H,3,'Ctas Pagar'!I:I,IF($A$6=Parametros!$A$8,"&lt;&gt;""",'DRE Gerencial'!$A$6))</f>
        <v>0</v>
      </c>
      <c r="H70" s="45" t="str">
        <f t="shared" si="185"/>
        <v/>
      </c>
      <c r="I70" s="45" t="str">
        <f t="shared" si="186"/>
        <v/>
      </c>
      <c r="J70" s="168">
        <f>SUMIFS('Ctas Pagar'!$G:$G,'Ctas Pagar'!$C:$C,'DRE Gerencial'!$A70,'Ctas Pagar'!$I:$I,'DRE Gerencial'!$A$7,'Ctas Pagar'!$H:$H,4,'Ctas Pagar'!L:L,IF($A$6=Parametros!$A$8,"&lt;&gt;""",'DRE Gerencial'!$A$6))</f>
        <v>0</v>
      </c>
      <c r="K70" s="45" t="str">
        <f t="shared" si="187"/>
        <v/>
      </c>
      <c r="L70" s="45" t="str">
        <f t="shared" si="188"/>
        <v/>
      </c>
      <c r="M70" s="168">
        <f>SUMIFS('Ctas Pagar'!$G:$G,'Ctas Pagar'!$C:$C,'DRE Gerencial'!$A70,'Ctas Pagar'!$I:$I,'DRE Gerencial'!$A$7,'Ctas Pagar'!$H:$H,5,'Ctas Pagar'!O:O,IF($A$6=Parametros!$A$8,"&lt;&gt;""",'DRE Gerencial'!$A$6))</f>
        <v>0</v>
      </c>
      <c r="N70" s="45" t="str">
        <f t="shared" si="189"/>
        <v/>
      </c>
      <c r="O70" s="45" t="str">
        <f t="shared" si="190"/>
        <v/>
      </c>
      <c r="P70" s="168">
        <f>SUMIFS('Ctas Pagar'!$G:$G,'Ctas Pagar'!$C:$C,'DRE Gerencial'!$A70,'Ctas Pagar'!$I:$I,'DRE Gerencial'!$A$7,'Ctas Pagar'!$H:$H,6,'Ctas Pagar'!R:R,IF($A$6=Parametros!$A$8,"&lt;&gt;""",'DRE Gerencial'!$A$6))</f>
        <v>0</v>
      </c>
      <c r="Q70" s="45" t="str">
        <f t="shared" si="191"/>
        <v/>
      </c>
      <c r="R70" s="45" t="str">
        <f t="shared" si="192"/>
        <v/>
      </c>
      <c r="S70" s="168">
        <f>SUMIFS('Ctas Pagar'!$G:$G,'Ctas Pagar'!$C:$C,'DRE Gerencial'!$A70,'Ctas Pagar'!$I:$I,'DRE Gerencial'!$A$7,'Ctas Pagar'!$H:$H,7,'Ctas Pagar'!U:U,IF($A$6=Parametros!$A$8,"&lt;&gt;""",'DRE Gerencial'!$A$6))</f>
        <v>0</v>
      </c>
      <c r="T70" s="45" t="str">
        <f t="shared" si="193"/>
        <v/>
      </c>
      <c r="U70" s="45" t="str">
        <f t="shared" si="194"/>
        <v/>
      </c>
      <c r="V70" s="168">
        <f>SUMIFS('Ctas Pagar'!$G:$G,'Ctas Pagar'!$C:$C,'DRE Gerencial'!$A70,'Ctas Pagar'!$I:$I,'DRE Gerencial'!$A$7,'Ctas Pagar'!$H:$H,8,'Ctas Pagar'!X:X,IF($A$6=Parametros!$A$8,"&lt;&gt;""",'DRE Gerencial'!$A$6))</f>
        <v>0</v>
      </c>
      <c r="W70" s="45" t="str">
        <f t="shared" si="195"/>
        <v/>
      </c>
      <c r="X70" s="45" t="str">
        <f t="shared" si="196"/>
        <v/>
      </c>
      <c r="Y70" s="168">
        <f>SUMIFS('Ctas Pagar'!$G:$G,'Ctas Pagar'!$C:$C,'DRE Gerencial'!$A70,'Ctas Pagar'!$I:$I,'DRE Gerencial'!$A$7,'Ctas Pagar'!$H:$H,9,'Ctas Pagar'!AA:AA,IF($A$6=Parametros!$A$8,"&lt;&gt;""",'DRE Gerencial'!$A$6))</f>
        <v>0</v>
      </c>
      <c r="Z70" s="45" t="str">
        <f t="shared" si="197"/>
        <v/>
      </c>
      <c r="AA70" s="45" t="str">
        <f t="shared" si="198"/>
        <v/>
      </c>
      <c r="AB70" s="168">
        <f>SUMIFS('Ctas Pagar'!$G:$G,'Ctas Pagar'!$C:$C,'DRE Gerencial'!$A70,'Ctas Pagar'!$I:$I,'DRE Gerencial'!$A$7,'Ctas Pagar'!$H:$H,10,'Ctas Pagar'!AD:AD,IF($A$6=Parametros!$A$8,"&lt;&gt;""",'DRE Gerencial'!$A$6))</f>
        <v>0</v>
      </c>
      <c r="AC70" s="45" t="str">
        <f t="shared" si="199"/>
        <v/>
      </c>
      <c r="AD70" s="45" t="str">
        <f t="shared" si="200"/>
        <v/>
      </c>
      <c r="AE70" s="168">
        <f>SUMIFS('Ctas Pagar'!$G:$G,'Ctas Pagar'!$C:$C,'DRE Gerencial'!$A70,'Ctas Pagar'!$I:$I,'DRE Gerencial'!$A$7,'Ctas Pagar'!$H:$H,11,'Ctas Pagar'!AG:AG,IF($A$6=Parametros!$A$8,"&lt;&gt;""",'DRE Gerencial'!$A$6))</f>
        <v>0</v>
      </c>
      <c r="AF70" s="45" t="str">
        <f t="shared" si="201"/>
        <v/>
      </c>
      <c r="AG70" s="45" t="str">
        <f t="shared" si="202"/>
        <v/>
      </c>
      <c r="AH70" s="168">
        <f>SUMIFS('Ctas Pagar'!$G:$G,'Ctas Pagar'!$C:$C,'DRE Gerencial'!$A70,'Ctas Pagar'!$I:$I,'DRE Gerencial'!$A$7,'Ctas Pagar'!$H:$H,12,'Ctas Pagar'!AJ:AJ,IF($A$6=Parametros!$A$8,"&lt;&gt;""",'DRE Gerencial'!$A$6))</f>
        <v>0</v>
      </c>
      <c r="AI70" s="45" t="str">
        <f t="shared" si="203"/>
        <v/>
      </c>
      <c r="AJ70" s="45" t="str">
        <f t="shared" si="204"/>
        <v/>
      </c>
      <c r="AK70" s="177">
        <f t="shared" si="159"/>
        <v>1000</v>
      </c>
      <c r="AL70" s="45">
        <f t="shared" si="205"/>
        <v>9.9950024987506241E-7</v>
      </c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  <c r="BG70" s="71"/>
      <c r="BH70" s="71"/>
      <c r="BI70" s="71"/>
      <c r="BJ70" s="71"/>
      <c r="BK70" s="71"/>
      <c r="BL70" s="71"/>
      <c r="BM70" s="71"/>
      <c r="BN70" s="71"/>
      <c r="BO70" s="71"/>
      <c r="BP70" s="71"/>
      <c r="BQ70" s="71"/>
      <c r="BR70" s="71"/>
      <c r="BS70" s="71"/>
      <c r="BT70" s="71"/>
      <c r="BU70" s="71"/>
      <c r="BV70" s="71"/>
      <c r="BW70" s="71"/>
      <c r="BX70" s="71"/>
      <c r="BY70" s="71"/>
      <c r="BZ70" s="71"/>
      <c r="CA70" s="71"/>
      <c r="CB70" s="71"/>
      <c r="CC70" s="71"/>
      <c r="CD70" s="71"/>
    </row>
    <row r="71" spans="1:82">
      <c r="A71" s="6">
        <f>'Plano de Contas'!A74</f>
        <v>0</v>
      </c>
      <c r="B71" s="54">
        <f>SUMIFS('Ctas Pagar'!$G:$G,'Ctas Pagar'!$C:$C,'DRE Gerencial'!$A71,'Ctas Pagar'!$I:$I,'DRE Gerencial'!$A$7,'Ctas Pagar'!$H:$H,1,'Ctas Pagar'!D:D,IF($A$6=Parametros!$A$8,"&lt;&gt;""",'DRE Gerencial'!$A$6))</f>
        <v>0</v>
      </c>
      <c r="C71" s="45" t="str">
        <f t="shared" si="183"/>
        <v/>
      </c>
      <c r="D71" s="168">
        <f>SUMIFS('Ctas Pagar'!$G:$G,'Ctas Pagar'!$C:$C,'DRE Gerencial'!$A71,'Ctas Pagar'!$I:$I,'DRE Gerencial'!$A$7,'Ctas Pagar'!$H:$H,2,'Ctas Pagar'!F:F,IF($A$6=Parametros!$A$8,"&lt;&gt;""",'DRE Gerencial'!$A$6))</f>
        <v>0</v>
      </c>
      <c r="E71" s="45">
        <f t="shared" si="184"/>
        <v>0</v>
      </c>
      <c r="F71" s="45" t="str">
        <f t="shared" si="158"/>
        <v/>
      </c>
      <c r="G71" s="168">
        <f>SUMIFS('Ctas Pagar'!$G:$G,'Ctas Pagar'!$C:$C,'DRE Gerencial'!$A71,'Ctas Pagar'!$I:$I,'DRE Gerencial'!$A$7,'Ctas Pagar'!$H:$H,3,'Ctas Pagar'!I:I,IF($A$6=Parametros!$A$8,"&lt;&gt;""",'DRE Gerencial'!$A$6))</f>
        <v>0</v>
      </c>
      <c r="H71" s="45" t="str">
        <f t="shared" si="185"/>
        <v/>
      </c>
      <c r="I71" s="45" t="str">
        <f t="shared" si="186"/>
        <v/>
      </c>
      <c r="J71" s="168">
        <f>SUMIFS('Ctas Pagar'!$G:$G,'Ctas Pagar'!$C:$C,'DRE Gerencial'!$A71,'Ctas Pagar'!$I:$I,'DRE Gerencial'!$A$7,'Ctas Pagar'!$H:$H,4,'Ctas Pagar'!L:L,IF($A$6=Parametros!$A$8,"&lt;&gt;""",'DRE Gerencial'!$A$6))</f>
        <v>0</v>
      </c>
      <c r="K71" s="45" t="str">
        <f t="shared" si="187"/>
        <v/>
      </c>
      <c r="L71" s="45" t="str">
        <f t="shared" si="188"/>
        <v/>
      </c>
      <c r="M71" s="168">
        <f>SUMIFS('Ctas Pagar'!$G:$G,'Ctas Pagar'!$C:$C,'DRE Gerencial'!$A71,'Ctas Pagar'!$I:$I,'DRE Gerencial'!$A$7,'Ctas Pagar'!$H:$H,5,'Ctas Pagar'!O:O,IF($A$6=Parametros!$A$8,"&lt;&gt;""",'DRE Gerencial'!$A$6))</f>
        <v>0</v>
      </c>
      <c r="N71" s="45" t="str">
        <f t="shared" si="189"/>
        <v/>
      </c>
      <c r="O71" s="45" t="str">
        <f t="shared" si="190"/>
        <v/>
      </c>
      <c r="P71" s="168">
        <f>SUMIFS('Ctas Pagar'!$G:$G,'Ctas Pagar'!$C:$C,'DRE Gerencial'!$A71,'Ctas Pagar'!$I:$I,'DRE Gerencial'!$A$7,'Ctas Pagar'!$H:$H,6,'Ctas Pagar'!R:R,IF($A$6=Parametros!$A$8,"&lt;&gt;""",'DRE Gerencial'!$A$6))</f>
        <v>0</v>
      </c>
      <c r="Q71" s="45" t="str">
        <f t="shared" si="191"/>
        <v/>
      </c>
      <c r="R71" s="45" t="str">
        <f t="shared" si="192"/>
        <v/>
      </c>
      <c r="S71" s="168">
        <f>SUMIFS('Ctas Pagar'!$G:$G,'Ctas Pagar'!$C:$C,'DRE Gerencial'!$A71,'Ctas Pagar'!$I:$I,'DRE Gerencial'!$A$7,'Ctas Pagar'!$H:$H,7,'Ctas Pagar'!U:U,IF($A$6=Parametros!$A$8,"&lt;&gt;""",'DRE Gerencial'!$A$6))</f>
        <v>0</v>
      </c>
      <c r="T71" s="45" t="str">
        <f t="shared" si="193"/>
        <v/>
      </c>
      <c r="U71" s="45" t="str">
        <f t="shared" si="194"/>
        <v/>
      </c>
      <c r="V71" s="168">
        <f>SUMIFS('Ctas Pagar'!$G:$G,'Ctas Pagar'!$C:$C,'DRE Gerencial'!$A71,'Ctas Pagar'!$I:$I,'DRE Gerencial'!$A$7,'Ctas Pagar'!$H:$H,8,'Ctas Pagar'!X:X,IF($A$6=Parametros!$A$8,"&lt;&gt;""",'DRE Gerencial'!$A$6))</f>
        <v>0</v>
      </c>
      <c r="W71" s="45" t="str">
        <f t="shared" si="195"/>
        <v/>
      </c>
      <c r="X71" s="45" t="str">
        <f t="shared" si="196"/>
        <v/>
      </c>
      <c r="Y71" s="168">
        <f>SUMIFS('Ctas Pagar'!$G:$G,'Ctas Pagar'!$C:$C,'DRE Gerencial'!$A71,'Ctas Pagar'!$I:$I,'DRE Gerencial'!$A$7,'Ctas Pagar'!$H:$H,9,'Ctas Pagar'!AA:AA,IF($A$6=Parametros!$A$8,"&lt;&gt;""",'DRE Gerencial'!$A$6))</f>
        <v>0</v>
      </c>
      <c r="Z71" s="45" t="str">
        <f t="shared" si="197"/>
        <v/>
      </c>
      <c r="AA71" s="45" t="str">
        <f t="shared" si="198"/>
        <v/>
      </c>
      <c r="AB71" s="168">
        <f>SUMIFS('Ctas Pagar'!$G:$G,'Ctas Pagar'!$C:$C,'DRE Gerencial'!$A71,'Ctas Pagar'!$I:$I,'DRE Gerencial'!$A$7,'Ctas Pagar'!$H:$H,10,'Ctas Pagar'!AD:AD,IF($A$6=Parametros!$A$8,"&lt;&gt;""",'DRE Gerencial'!$A$6))</f>
        <v>0</v>
      </c>
      <c r="AC71" s="45" t="str">
        <f t="shared" si="199"/>
        <v/>
      </c>
      <c r="AD71" s="45" t="str">
        <f t="shared" si="200"/>
        <v/>
      </c>
      <c r="AE71" s="168">
        <f>SUMIFS('Ctas Pagar'!$G:$G,'Ctas Pagar'!$C:$C,'DRE Gerencial'!$A71,'Ctas Pagar'!$I:$I,'DRE Gerencial'!$A$7,'Ctas Pagar'!$H:$H,11,'Ctas Pagar'!AG:AG,IF($A$6=Parametros!$A$8,"&lt;&gt;""",'DRE Gerencial'!$A$6))</f>
        <v>0</v>
      </c>
      <c r="AF71" s="45" t="str">
        <f t="shared" si="201"/>
        <v/>
      </c>
      <c r="AG71" s="45" t="str">
        <f t="shared" si="202"/>
        <v/>
      </c>
      <c r="AH71" s="168">
        <f>SUMIFS('Ctas Pagar'!$G:$G,'Ctas Pagar'!$C:$C,'DRE Gerencial'!$A71,'Ctas Pagar'!$I:$I,'DRE Gerencial'!$A$7,'Ctas Pagar'!$H:$H,12,'Ctas Pagar'!AJ:AJ,IF($A$6=Parametros!$A$8,"&lt;&gt;""",'DRE Gerencial'!$A$6))</f>
        <v>0</v>
      </c>
      <c r="AI71" s="45" t="str">
        <f t="shared" si="203"/>
        <v/>
      </c>
      <c r="AJ71" s="45" t="str">
        <f t="shared" si="204"/>
        <v/>
      </c>
      <c r="AK71" s="177">
        <f t="shared" si="159"/>
        <v>0</v>
      </c>
      <c r="AL71" s="45">
        <f t="shared" si="205"/>
        <v>0</v>
      </c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  <c r="BG71" s="71"/>
      <c r="BH71" s="71"/>
      <c r="BI71" s="71"/>
      <c r="BJ71" s="71"/>
      <c r="BK71" s="71"/>
      <c r="BL71" s="71"/>
      <c r="BM71" s="71"/>
      <c r="BN71" s="71"/>
      <c r="BO71" s="71"/>
      <c r="BP71" s="71"/>
      <c r="BQ71" s="71"/>
      <c r="BR71" s="71"/>
      <c r="BS71" s="71"/>
      <c r="BT71" s="71"/>
      <c r="BU71" s="71"/>
      <c r="BV71" s="71"/>
      <c r="BW71" s="71"/>
      <c r="BX71" s="71"/>
      <c r="BY71" s="71"/>
      <c r="BZ71" s="71"/>
      <c r="CA71" s="71"/>
      <c r="CB71" s="71"/>
      <c r="CC71" s="71"/>
      <c r="CD71" s="71"/>
    </row>
    <row r="72" spans="1:82">
      <c r="A72" s="6">
        <f>'Plano de Contas'!A75</f>
        <v>0</v>
      </c>
      <c r="B72" s="54">
        <f>SUMIFS('Ctas Pagar'!$G:$G,'Ctas Pagar'!$C:$C,'DRE Gerencial'!$A72,'Ctas Pagar'!$I:$I,'DRE Gerencial'!$A$7,'Ctas Pagar'!$H:$H,1,'Ctas Pagar'!D:D,IF($A$6=Parametros!$A$8,"&lt;&gt;""",'DRE Gerencial'!$A$6))</f>
        <v>0</v>
      </c>
      <c r="C72" s="45" t="str">
        <f t="shared" si="183"/>
        <v/>
      </c>
      <c r="D72" s="168">
        <f>SUMIFS('Ctas Pagar'!$G:$G,'Ctas Pagar'!$C:$C,'DRE Gerencial'!$A72,'Ctas Pagar'!$I:$I,'DRE Gerencial'!$A$7,'Ctas Pagar'!$H:$H,2,'Ctas Pagar'!F:F,IF($A$6=Parametros!$A$8,"&lt;&gt;""",'DRE Gerencial'!$A$6))</f>
        <v>0</v>
      </c>
      <c r="E72" s="45">
        <f t="shared" si="184"/>
        <v>0</v>
      </c>
      <c r="F72" s="45" t="str">
        <f t="shared" si="158"/>
        <v/>
      </c>
      <c r="G72" s="168">
        <f>SUMIFS('Ctas Pagar'!$G:$G,'Ctas Pagar'!$C:$C,'DRE Gerencial'!$A72,'Ctas Pagar'!$I:$I,'DRE Gerencial'!$A$7,'Ctas Pagar'!$H:$H,3,'Ctas Pagar'!I:I,IF($A$6=Parametros!$A$8,"&lt;&gt;""",'DRE Gerencial'!$A$6))</f>
        <v>0</v>
      </c>
      <c r="H72" s="45" t="str">
        <f t="shared" si="185"/>
        <v/>
      </c>
      <c r="I72" s="45" t="str">
        <f t="shared" si="186"/>
        <v/>
      </c>
      <c r="J72" s="168">
        <f>SUMIFS('Ctas Pagar'!$G:$G,'Ctas Pagar'!$C:$C,'DRE Gerencial'!$A72,'Ctas Pagar'!$I:$I,'DRE Gerencial'!$A$7,'Ctas Pagar'!$H:$H,4,'Ctas Pagar'!L:L,IF($A$6=Parametros!$A$8,"&lt;&gt;""",'DRE Gerencial'!$A$6))</f>
        <v>0</v>
      </c>
      <c r="K72" s="45" t="str">
        <f t="shared" si="187"/>
        <v/>
      </c>
      <c r="L72" s="45" t="str">
        <f t="shared" si="188"/>
        <v/>
      </c>
      <c r="M72" s="168">
        <f>SUMIFS('Ctas Pagar'!$G:$G,'Ctas Pagar'!$C:$C,'DRE Gerencial'!$A72,'Ctas Pagar'!$I:$I,'DRE Gerencial'!$A$7,'Ctas Pagar'!$H:$H,5,'Ctas Pagar'!O:O,IF($A$6=Parametros!$A$8,"&lt;&gt;""",'DRE Gerencial'!$A$6))</f>
        <v>0</v>
      </c>
      <c r="N72" s="45" t="str">
        <f t="shared" si="189"/>
        <v/>
      </c>
      <c r="O72" s="45" t="str">
        <f t="shared" si="190"/>
        <v/>
      </c>
      <c r="P72" s="168">
        <f>SUMIFS('Ctas Pagar'!$G:$G,'Ctas Pagar'!$C:$C,'DRE Gerencial'!$A72,'Ctas Pagar'!$I:$I,'DRE Gerencial'!$A$7,'Ctas Pagar'!$H:$H,6,'Ctas Pagar'!R:R,IF($A$6=Parametros!$A$8,"&lt;&gt;""",'DRE Gerencial'!$A$6))</f>
        <v>0</v>
      </c>
      <c r="Q72" s="45" t="str">
        <f t="shared" si="191"/>
        <v/>
      </c>
      <c r="R72" s="45" t="str">
        <f t="shared" si="192"/>
        <v/>
      </c>
      <c r="S72" s="168">
        <f>SUMIFS('Ctas Pagar'!$G:$G,'Ctas Pagar'!$C:$C,'DRE Gerencial'!$A72,'Ctas Pagar'!$I:$I,'DRE Gerencial'!$A$7,'Ctas Pagar'!$H:$H,7,'Ctas Pagar'!U:U,IF($A$6=Parametros!$A$8,"&lt;&gt;""",'DRE Gerencial'!$A$6))</f>
        <v>0</v>
      </c>
      <c r="T72" s="45" t="str">
        <f t="shared" si="193"/>
        <v/>
      </c>
      <c r="U72" s="45" t="str">
        <f t="shared" si="194"/>
        <v/>
      </c>
      <c r="V72" s="168">
        <f>SUMIFS('Ctas Pagar'!$G:$G,'Ctas Pagar'!$C:$C,'DRE Gerencial'!$A72,'Ctas Pagar'!$I:$I,'DRE Gerencial'!$A$7,'Ctas Pagar'!$H:$H,8,'Ctas Pagar'!X:X,IF($A$6=Parametros!$A$8,"&lt;&gt;""",'DRE Gerencial'!$A$6))</f>
        <v>0</v>
      </c>
      <c r="W72" s="45" t="str">
        <f t="shared" si="195"/>
        <v/>
      </c>
      <c r="X72" s="45" t="str">
        <f t="shared" si="196"/>
        <v/>
      </c>
      <c r="Y72" s="168">
        <f>SUMIFS('Ctas Pagar'!$G:$G,'Ctas Pagar'!$C:$C,'DRE Gerencial'!$A72,'Ctas Pagar'!$I:$I,'DRE Gerencial'!$A$7,'Ctas Pagar'!$H:$H,9,'Ctas Pagar'!AA:AA,IF($A$6=Parametros!$A$8,"&lt;&gt;""",'DRE Gerencial'!$A$6))</f>
        <v>0</v>
      </c>
      <c r="Z72" s="45" t="str">
        <f t="shared" si="197"/>
        <v/>
      </c>
      <c r="AA72" s="45" t="str">
        <f t="shared" si="198"/>
        <v/>
      </c>
      <c r="AB72" s="168">
        <f>SUMIFS('Ctas Pagar'!$G:$G,'Ctas Pagar'!$C:$C,'DRE Gerencial'!$A72,'Ctas Pagar'!$I:$I,'DRE Gerencial'!$A$7,'Ctas Pagar'!$H:$H,10,'Ctas Pagar'!AD:AD,IF($A$6=Parametros!$A$8,"&lt;&gt;""",'DRE Gerencial'!$A$6))</f>
        <v>0</v>
      </c>
      <c r="AC72" s="45" t="str">
        <f t="shared" si="199"/>
        <v/>
      </c>
      <c r="AD72" s="45" t="str">
        <f t="shared" si="200"/>
        <v/>
      </c>
      <c r="AE72" s="168">
        <f>SUMIFS('Ctas Pagar'!$G:$G,'Ctas Pagar'!$C:$C,'DRE Gerencial'!$A72,'Ctas Pagar'!$I:$I,'DRE Gerencial'!$A$7,'Ctas Pagar'!$H:$H,11,'Ctas Pagar'!AG:AG,IF($A$6=Parametros!$A$8,"&lt;&gt;""",'DRE Gerencial'!$A$6))</f>
        <v>0</v>
      </c>
      <c r="AF72" s="45" t="str">
        <f t="shared" si="201"/>
        <v/>
      </c>
      <c r="AG72" s="45" t="str">
        <f t="shared" si="202"/>
        <v/>
      </c>
      <c r="AH72" s="168">
        <f>SUMIFS('Ctas Pagar'!$G:$G,'Ctas Pagar'!$C:$C,'DRE Gerencial'!$A72,'Ctas Pagar'!$I:$I,'DRE Gerencial'!$A$7,'Ctas Pagar'!$H:$H,12,'Ctas Pagar'!AJ:AJ,IF($A$6=Parametros!$A$8,"&lt;&gt;""",'DRE Gerencial'!$A$6))</f>
        <v>0</v>
      </c>
      <c r="AI72" s="45" t="str">
        <f t="shared" si="203"/>
        <v/>
      </c>
      <c r="AJ72" s="45" t="str">
        <f t="shared" si="204"/>
        <v/>
      </c>
      <c r="AK72" s="177">
        <f t="shared" si="159"/>
        <v>0</v>
      </c>
      <c r="AL72" s="45">
        <f t="shared" si="205"/>
        <v>0</v>
      </c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  <c r="BG72" s="71"/>
      <c r="BH72" s="71"/>
      <c r="BI72" s="71"/>
      <c r="BJ72" s="71"/>
      <c r="BK72" s="71"/>
      <c r="BL72" s="71"/>
      <c r="BM72" s="71"/>
      <c r="BN72" s="71"/>
      <c r="BO72" s="71"/>
      <c r="BP72" s="71"/>
      <c r="BQ72" s="71"/>
      <c r="BR72" s="71"/>
      <c r="BS72" s="71"/>
      <c r="BT72" s="71"/>
      <c r="BU72" s="71"/>
      <c r="BV72" s="71"/>
      <c r="BW72" s="71"/>
      <c r="BX72" s="71"/>
      <c r="BY72" s="71"/>
      <c r="BZ72" s="71"/>
      <c r="CA72" s="71"/>
      <c r="CB72" s="71"/>
      <c r="CC72" s="71"/>
      <c r="CD72" s="71"/>
    </row>
    <row r="73" spans="1:82">
      <c r="A73" s="6">
        <f>'Plano de Contas'!A76</f>
        <v>0</v>
      </c>
      <c r="B73" s="54">
        <f>SUMIFS('Ctas Pagar'!$G:$G,'Ctas Pagar'!$C:$C,'DRE Gerencial'!$A73,'Ctas Pagar'!$I:$I,'DRE Gerencial'!$A$7,'Ctas Pagar'!$H:$H,1,'Ctas Pagar'!D:D,IF($A$6=Parametros!$A$8,"&lt;&gt;""",'DRE Gerencial'!$A$6))</f>
        <v>0</v>
      </c>
      <c r="C73" s="45" t="str">
        <f t="shared" si="183"/>
        <v/>
      </c>
      <c r="D73" s="168">
        <f>SUMIFS('Ctas Pagar'!$G:$G,'Ctas Pagar'!$C:$C,'DRE Gerencial'!$A73,'Ctas Pagar'!$I:$I,'DRE Gerencial'!$A$7,'Ctas Pagar'!$H:$H,2,'Ctas Pagar'!F:F,IF($A$6=Parametros!$A$8,"&lt;&gt;""",'DRE Gerencial'!$A$6))</f>
        <v>0</v>
      </c>
      <c r="E73" s="45">
        <f t="shared" si="184"/>
        <v>0</v>
      </c>
      <c r="F73" s="45" t="str">
        <f t="shared" si="158"/>
        <v/>
      </c>
      <c r="G73" s="168">
        <f>SUMIFS('Ctas Pagar'!$G:$G,'Ctas Pagar'!$C:$C,'DRE Gerencial'!$A73,'Ctas Pagar'!$I:$I,'DRE Gerencial'!$A$7,'Ctas Pagar'!$H:$H,3,'Ctas Pagar'!I:I,IF($A$6=Parametros!$A$8,"&lt;&gt;""",'DRE Gerencial'!$A$6))</f>
        <v>0</v>
      </c>
      <c r="H73" s="45" t="str">
        <f t="shared" si="185"/>
        <v/>
      </c>
      <c r="I73" s="45" t="str">
        <f t="shared" si="186"/>
        <v/>
      </c>
      <c r="J73" s="168">
        <f>SUMIFS('Ctas Pagar'!$G:$G,'Ctas Pagar'!$C:$C,'DRE Gerencial'!$A73,'Ctas Pagar'!$I:$I,'DRE Gerencial'!$A$7,'Ctas Pagar'!$H:$H,4,'Ctas Pagar'!L:L,IF($A$6=Parametros!$A$8,"&lt;&gt;""",'DRE Gerencial'!$A$6))</f>
        <v>0</v>
      </c>
      <c r="K73" s="45" t="str">
        <f t="shared" si="187"/>
        <v/>
      </c>
      <c r="L73" s="45" t="str">
        <f t="shared" si="188"/>
        <v/>
      </c>
      <c r="M73" s="168">
        <f>SUMIFS('Ctas Pagar'!$G:$G,'Ctas Pagar'!$C:$C,'DRE Gerencial'!$A73,'Ctas Pagar'!$I:$I,'DRE Gerencial'!$A$7,'Ctas Pagar'!$H:$H,5,'Ctas Pagar'!O:O,IF($A$6=Parametros!$A$8,"&lt;&gt;""",'DRE Gerencial'!$A$6))</f>
        <v>0</v>
      </c>
      <c r="N73" s="45" t="str">
        <f t="shared" si="189"/>
        <v/>
      </c>
      <c r="O73" s="45" t="str">
        <f t="shared" si="190"/>
        <v/>
      </c>
      <c r="P73" s="168">
        <f>SUMIFS('Ctas Pagar'!$G:$G,'Ctas Pagar'!$C:$C,'DRE Gerencial'!$A73,'Ctas Pagar'!$I:$I,'DRE Gerencial'!$A$7,'Ctas Pagar'!$H:$H,6,'Ctas Pagar'!R:R,IF($A$6=Parametros!$A$8,"&lt;&gt;""",'DRE Gerencial'!$A$6))</f>
        <v>0</v>
      </c>
      <c r="Q73" s="45" t="str">
        <f t="shared" si="191"/>
        <v/>
      </c>
      <c r="R73" s="45" t="str">
        <f t="shared" si="192"/>
        <v/>
      </c>
      <c r="S73" s="168">
        <f>SUMIFS('Ctas Pagar'!$G:$G,'Ctas Pagar'!$C:$C,'DRE Gerencial'!$A73,'Ctas Pagar'!$I:$I,'DRE Gerencial'!$A$7,'Ctas Pagar'!$H:$H,7,'Ctas Pagar'!U:U,IF($A$6=Parametros!$A$8,"&lt;&gt;""",'DRE Gerencial'!$A$6))</f>
        <v>0</v>
      </c>
      <c r="T73" s="45" t="str">
        <f t="shared" si="193"/>
        <v/>
      </c>
      <c r="U73" s="45" t="str">
        <f t="shared" si="194"/>
        <v/>
      </c>
      <c r="V73" s="168">
        <f>SUMIFS('Ctas Pagar'!$G:$G,'Ctas Pagar'!$C:$C,'DRE Gerencial'!$A73,'Ctas Pagar'!$I:$I,'DRE Gerencial'!$A$7,'Ctas Pagar'!$H:$H,8,'Ctas Pagar'!X:X,IF($A$6=Parametros!$A$8,"&lt;&gt;""",'DRE Gerencial'!$A$6))</f>
        <v>0</v>
      </c>
      <c r="W73" s="45" t="str">
        <f t="shared" si="195"/>
        <v/>
      </c>
      <c r="X73" s="45" t="str">
        <f t="shared" si="196"/>
        <v/>
      </c>
      <c r="Y73" s="168">
        <f>SUMIFS('Ctas Pagar'!$G:$G,'Ctas Pagar'!$C:$C,'DRE Gerencial'!$A73,'Ctas Pagar'!$I:$I,'DRE Gerencial'!$A$7,'Ctas Pagar'!$H:$H,9,'Ctas Pagar'!AA:AA,IF($A$6=Parametros!$A$8,"&lt;&gt;""",'DRE Gerencial'!$A$6))</f>
        <v>0</v>
      </c>
      <c r="Z73" s="45" t="str">
        <f t="shared" si="197"/>
        <v/>
      </c>
      <c r="AA73" s="45" t="str">
        <f t="shared" si="198"/>
        <v/>
      </c>
      <c r="AB73" s="168">
        <f>SUMIFS('Ctas Pagar'!$G:$G,'Ctas Pagar'!$C:$C,'DRE Gerencial'!$A73,'Ctas Pagar'!$I:$I,'DRE Gerencial'!$A$7,'Ctas Pagar'!$H:$H,10,'Ctas Pagar'!AD:AD,IF($A$6=Parametros!$A$8,"&lt;&gt;""",'DRE Gerencial'!$A$6))</f>
        <v>0</v>
      </c>
      <c r="AC73" s="45" t="str">
        <f t="shared" si="199"/>
        <v/>
      </c>
      <c r="AD73" s="45" t="str">
        <f t="shared" si="200"/>
        <v/>
      </c>
      <c r="AE73" s="168">
        <f>SUMIFS('Ctas Pagar'!$G:$G,'Ctas Pagar'!$C:$C,'DRE Gerencial'!$A73,'Ctas Pagar'!$I:$I,'DRE Gerencial'!$A$7,'Ctas Pagar'!$H:$H,11,'Ctas Pagar'!AG:AG,IF($A$6=Parametros!$A$8,"&lt;&gt;""",'DRE Gerencial'!$A$6))</f>
        <v>0</v>
      </c>
      <c r="AF73" s="45" t="str">
        <f t="shared" si="201"/>
        <v/>
      </c>
      <c r="AG73" s="45" t="str">
        <f t="shared" si="202"/>
        <v/>
      </c>
      <c r="AH73" s="168">
        <f>SUMIFS('Ctas Pagar'!$G:$G,'Ctas Pagar'!$C:$C,'DRE Gerencial'!$A73,'Ctas Pagar'!$I:$I,'DRE Gerencial'!$A$7,'Ctas Pagar'!$H:$H,12,'Ctas Pagar'!AJ:AJ,IF($A$6=Parametros!$A$8,"&lt;&gt;""",'DRE Gerencial'!$A$6))</f>
        <v>0</v>
      </c>
      <c r="AI73" s="45" t="str">
        <f t="shared" si="203"/>
        <v/>
      </c>
      <c r="AJ73" s="45" t="str">
        <f t="shared" si="204"/>
        <v/>
      </c>
      <c r="AK73" s="177">
        <f t="shared" si="159"/>
        <v>0</v>
      </c>
      <c r="AL73" s="45">
        <f t="shared" si="205"/>
        <v>0</v>
      </c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  <c r="BG73" s="71"/>
      <c r="BH73" s="71"/>
      <c r="BI73" s="71"/>
      <c r="BJ73" s="71"/>
      <c r="BK73" s="71"/>
      <c r="BL73" s="71"/>
      <c r="BM73" s="71"/>
      <c r="BN73" s="71"/>
      <c r="BO73" s="71"/>
      <c r="BP73" s="71"/>
      <c r="BQ73" s="71"/>
      <c r="BR73" s="71"/>
      <c r="BS73" s="71"/>
      <c r="BT73" s="71"/>
      <c r="BU73" s="71"/>
      <c r="BV73" s="71"/>
      <c r="BW73" s="71"/>
      <c r="BX73" s="71"/>
      <c r="BY73" s="71"/>
      <c r="BZ73" s="71"/>
      <c r="CA73" s="71"/>
      <c r="CB73" s="71"/>
      <c r="CC73" s="71"/>
      <c r="CD73" s="71"/>
    </row>
    <row r="74" spans="1:82" ht="15.75">
      <c r="A74" s="35" t="str">
        <f>'Plano de Contas'!A77</f>
        <v>5.3 Despesas com Pessoal</v>
      </c>
      <c r="B74" s="170">
        <f>SUM(B75:B90)</f>
        <v>0</v>
      </c>
      <c r="C74" s="44" t="str">
        <f>IFERROR(B74/B$8,"")</f>
        <v/>
      </c>
      <c r="D74" s="170">
        <f>SUM(D75:D90)</f>
        <v>13000</v>
      </c>
      <c r="E74" s="44">
        <f>IFERROR(D74/D$8,"")</f>
        <v>1.2993503248375812E-5</v>
      </c>
      <c r="F74" s="44" t="str">
        <f>IF(OR(D74=0,B74=0),"",((D74-B74)/B74))</f>
        <v/>
      </c>
      <c r="G74" s="170">
        <f>SUM(G75:G90)</f>
        <v>0</v>
      </c>
      <c r="H74" s="44" t="str">
        <f>IFERROR(G74/G$8,"")</f>
        <v/>
      </c>
      <c r="I74" s="44" t="str">
        <f>IF(OR(G74=0,D74=0),"",((G74-D74)/D74))</f>
        <v/>
      </c>
      <c r="J74" s="170">
        <f>SUM(J75:J90)</f>
        <v>1000</v>
      </c>
      <c r="K74" s="44" t="str">
        <f>IFERROR(J74/J$8,"")</f>
        <v/>
      </c>
      <c r="L74" s="44" t="str">
        <f>IF(OR(J74=0,G74=0),"",((J74-G74)/G74))</f>
        <v/>
      </c>
      <c r="M74" s="170">
        <f>SUM(M75:M90)</f>
        <v>0</v>
      </c>
      <c r="N74" s="44" t="str">
        <f>IFERROR(M74/M$8,"")</f>
        <v/>
      </c>
      <c r="O74" s="44" t="str">
        <f>IF(OR(M74=0,J74=0),"",((M74-J74)/J74))</f>
        <v/>
      </c>
      <c r="P74" s="170">
        <f>SUM(P75:P90)</f>
        <v>0</v>
      </c>
      <c r="Q74" s="44" t="str">
        <f>IFERROR(P74/P$8,"")</f>
        <v/>
      </c>
      <c r="R74" s="44" t="str">
        <f>IF(OR(P74=0,M74=0),"",((P74-M74)/M74))</f>
        <v/>
      </c>
      <c r="S74" s="170">
        <f>SUM(S75:S90)</f>
        <v>0</v>
      </c>
      <c r="T74" s="44" t="str">
        <f>IFERROR(S74/S$8,"")</f>
        <v/>
      </c>
      <c r="U74" s="44" t="str">
        <f>IF(OR(S74=0,P74=0),"",((S74-P74)/P74))</f>
        <v/>
      </c>
      <c r="V74" s="170">
        <f>SUM(V75:V90)</f>
        <v>0</v>
      </c>
      <c r="W74" s="44" t="str">
        <f>IFERROR(V74/V$8,"")</f>
        <v/>
      </c>
      <c r="X74" s="44" t="str">
        <f>IF(OR(V74=0,S74=0),"",((V74-S74)/S74))</f>
        <v/>
      </c>
      <c r="Y74" s="170">
        <f>SUM(Y75:Y90)</f>
        <v>0</v>
      </c>
      <c r="Z74" s="44" t="str">
        <f>IFERROR(Y74/Y$8,"")</f>
        <v/>
      </c>
      <c r="AA74" s="44" t="str">
        <f>IF(OR(Y74=0,V74=0),"",((Y74-V74)/V74))</f>
        <v/>
      </c>
      <c r="AB74" s="170">
        <f>SUM(AB75:AB90)</f>
        <v>0</v>
      </c>
      <c r="AC74" s="44" t="str">
        <f>IFERROR(AB74/AB$8,"")</f>
        <v/>
      </c>
      <c r="AD74" s="44" t="str">
        <f>IF(OR(AB74=0,Y74=0),"",((AB74-Y74)/Y74))</f>
        <v/>
      </c>
      <c r="AE74" s="170">
        <f>SUM(AE75:AE90)</f>
        <v>0</v>
      </c>
      <c r="AF74" s="44" t="str">
        <f>IFERROR(AE74/AE$8,"")</f>
        <v/>
      </c>
      <c r="AG74" s="44" t="str">
        <f>IF(OR(AE74=0,AB74=0),"",((AE74-AB74)/AB74))</f>
        <v/>
      </c>
      <c r="AH74" s="170">
        <f>SUM(AH75:AH90)</f>
        <v>0</v>
      </c>
      <c r="AI74" s="44" t="str">
        <f>IFERROR(AH74/AH$8,"")</f>
        <v/>
      </c>
      <c r="AJ74" s="44" t="str">
        <f>IF(OR(AH74=0,AE74=0),"",((AH74-AE74)/AE74))</f>
        <v/>
      </c>
      <c r="AK74" s="180">
        <f>SUM(AK75:AK90)</f>
        <v>14000</v>
      </c>
      <c r="AL74" s="44">
        <f>IFERROR(AK74/AK$8,"")</f>
        <v>1.3993003498250875E-5</v>
      </c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  <c r="BG74" s="71"/>
      <c r="BH74" s="71"/>
      <c r="BI74" s="71"/>
      <c r="BJ74" s="71"/>
      <c r="BK74" s="71"/>
      <c r="BL74" s="71"/>
      <c r="BM74" s="71"/>
      <c r="BN74" s="71"/>
      <c r="BO74" s="71"/>
      <c r="BP74" s="71"/>
      <c r="BQ74" s="71"/>
      <c r="BR74" s="71"/>
      <c r="BS74" s="71"/>
      <c r="BT74" s="71"/>
      <c r="BU74" s="71"/>
      <c r="BV74" s="71"/>
      <c r="BW74" s="71"/>
      <c r="BX74" s="71"/>
      <c r="BY74" s="71"/>
      <c r="BZ74" s="71"/>
      <c r="CA74" s="71"/>
      <c r="CB74" s="71"/>
      <c r="CC74" s="71"/>
      <c r="CD74" s="71"/>
    </row>
    <row r="75" spans="1:82">
      <c r="A75" s="6" t="str">
        <f>'Plano de Contas'!A78</f>
        <v>5.3.1 Salário de Funcionários</v>
      </c>
      <c r="B75" s="168">
        <f>SUMIFS('Ctas Pagar'!$G:$G,'Ctas Pagar'!$C:$C,'DRE Gerencial'!$A75,'Ctas Pagar'!$I:$I,'DRE Gerencial'!$A$7,'Ctas Pagar'!$H:$H,1,'Ctas Pagar'!D:D,IF($A$6=Parametros!$A$8,"&lt;&gt;""",'DRE Gerencial'!$A$6))</f>
        <v>0</v>
      </c>
      <c r="C75" s="45" t="str">
        <f>IFERROR(B75/B$8,"")</f>
        <v/>
      </c>
      <c r="D75" s="168">
        <f>SUMIFS('Ctas Pagar'!$G:$G,'Ctas Pagar'!$C:$C,'DRE Gerencial'!$A75,'Ctas Pagar'!$I:$I,'DRE Gerencial'!$A$7,'Ctas Pagar'!$H:$H,2,'Ctas Pagar'!F:F,IF($A$6=Parametros!$A$8,"&lt;&gt;""",'DRE Gerencial'!$A$6))</f>
        <v>0</v>
      </c>
      <c r="E75" s="45">
        <f>IFERROR(D75/D$8,"")</f>
        <v>0</v>
      </c>
      <c r="F75" s="45" t="str">
        <f t="shared" si="158"/>
        <v/>
      </c>
      <c r="G75" s="168">
        <f>SUMIFS('Ctas Pagar'!$G:$G,'Ctas Pagar'!$C:$C,'DRE Gerencial'!$A75,'Ctas Pagar'!$I:$I,'DRE Gerencial'!$A$7,'Ctas Pagar'!$H:$H,3,'Ctas Pagar'!I:I,IF($A$6=Parametros!$A$8,"&lt;&gt;""",'DRE Gerencial'!$A$6))</f>
        <v>0</v>
      </c>
      <c r="H75" s="45" t="str">
        <f>IFERROR(G75/G$8,"")</f>
        <v/>
      </c>
      <c r="I75" s="45" t="str">
        <f>IF(OR(G75=0,D75=0),"",((G75-D75)/D75))</f>
        <v/>
      </c>
      <c r="J75" s="168">
        <f>SUMIFS('Ctas Pagar'!$G:$G,'Ctas Pagar'!$C:$C,'DRE Gerencial'!$A75,'Ctas Pagar'!$I:$I,'DRE Gerencial'!$A$7,'Ctas Pagar'!$H:$H,4,'Ctas Pagar'!L:L,IF($A$6=Parametros!$A$8,"&lt;&gt;""",'DRE Gerencial'!$A$6))</f>
        <v>1000</v>
      </c>
      <c r="K75" s="45" t="str">
        <f>IFERROR(J75/J$8,"")</f>
        <v/>
      </c>
      <c r="L75" s="45" t="str">
        <f>IF(OR(J75=0,G75=0),"",((J75-G75)/G75))</f>
        <v/>
      </c>
      <c r="M75" s="168">
        <f>SUMIFS('Ctas Pagar'!$G:$G,'Ctas Pagar'!$C:$C,'DRE Gerencial'!$A75,'Ctas Pagar'!$I:$I,'DRE Gerencial'!$A$7,'Ctas Pagar'!$H:$H,5,'Ctas Pagar'!O:O,IF($A$6=Parametros!$A$8,"&lt;&gt;""",'DRE Gerencial'!$A$6))</f>
        <v>0</v>
      </c>
      <c r="N75" s="45" t="str">
        <f>IFERROR(M75/M$8,"")</f>
        <v/>
      </c>
      <c r="O75" s="45" t="str">
        <f>IF(OR(M75=0,J75=0),"",((M75-J75)/J75))</f>
        <v/>
      </c>
      <c r="P75" s="168">
        <f>SUMIFS('Ctas Pagar'!$G:$G,'Ctas Pagar'!$C:$C,'DRE Gerencial'!$A75,'Ctas Pagar'!$I:$I,'DRE Gerencial'!$A$7,'Ctas Pagar'!$H:$H,6,'Ctas Pagar'!R:R,IF($A$6=Parametros!$A$8,"&lt;&gt;""",'DRE Gerencial'!$A$6))</f>
        <v>0</v>
      </c>
      <c r="Q75" s="45" t="str">
        <f>IFERROR(P75/P$8,"")</f>
        <v/>
      </c>
      <c r="R75" s="45" t="str">
        <f>IF(OR(P75=0,M75=0),"",((P75-M75)/M75))</f>
        <v/>
      </c>
      <c r="S75" s="168">
        <f>SUMIFS('Ctas Pagar'!$G:$G,'Ctas Pagar'!$C:$C,'DRE Gerencial'!$A75,'Ctas Pagar'!$I:$I,'DRE Gerencial'!$A$7,'Ctas Pagar'!$H:$H,7,'Ctas Pagar'!U:U,IF($A$6=Parametros!$A$8,"&lt;&gt;""",'DRE Gerencial'!$A$6))</f>
        <v>0</v>
      </c>
      <c r="T75" s="45" t="str">
        <f>IFERROR(S75/S$8,"")</f>
        <v/>
      </c>
      <c r="U75" s="45" t="str">
        <f>IF(OR(S75=0,P75=0),"",((S75-P75)/P75))</f>
        <v/>
      </c>
      <c r="V75" s="168">
        <f>SUMIFS('Ctas Pagar'!$G:$G,'Ctas Pagar'!$C:$C,'DRE Gerencial'!$A75,'Ctas Pagar'!$I:$I,'DRE Gerencial'!$A$7,'Ctas Pagar'!$H:$H,8,'Ctas Pagar'!X:X,IF($A$6=Parametros!$A$8,"&lt;&gt;""",'DRE Gerencial'!$A$6))</f>
        <v>0</v>
      </c>
      <c r="W75" s="45" t="str">
        <f>IFERROR(V75/V$8,"")</f>
        <v/>
      </c>
      <c r="X75" s="45" t="str">
        <f>IF(OR(V75=0,S75=0),"",((V75-S75)/S75))</f>
        <v/>
      </c>
      <c r="Y75" s="168">
        <f>SUMIFS('Ctas Pagar'!$G:$G,'Ctas Pagar'!$C:$C,'DRE Gerencial'!$A75,'Ctas Pagar'!$I:$I,'DRE Gerencial'!$A$7,'Ctas Pagar'!$H:$H,9,'Ctas Pagar'!AA:AA,IF($A$6=Parametros!$A$8,"&lt;&gt;""",'DRE Gerencial'!$A$6))</f>
        <v>0</v>
      </c>
      <c r="Z75" s="45" t="str">
        <f>IFERROR(Y75/Y$8,"")</f>
        <v/>
      </c>
      <c r="AA75" s="45" t="str">
        <f>IF(OR(Y75=0,V75=0),"",((Y75-V75)/V75))</f>
        <v/>
      </c>
      <c r="AB75" s="168">
        <f>SUMIFS('Ctas Pagar'!$G:$G,'Ctas Pagar'!$C:$C,'DRE Gerencial'!$A75,'Ctas Pagar'!$I:$I,'DRE Gerencial'!$A$7,'Ctas Pagar'!$H:$H,10,'Ctas Pagar'!AD:AD,IF($A$6=Parametros!$A$8,"&lt;&gt;""",'DRE Gerencial'!$A$6))</f>
        <v>0</v>
      </c>
      <c r="AC75" s="45" t="str">
        <f>IFERROR(AB75/AB$8,"")</f>
        <v/>
      </c>
      <c r="AD75" s="45" t="str">
        <f>IF(OR(AB75=0,Y75=0),"",((AB75-Y75)/Y75))</f>
        <v/>
      </c>
      <c r="AE75" s="168">
        <f>SUMIFS('Ctas Pagar'!$G:$G,'Ctas Pagar'!$C:$C,'DRE Gerencial'!$A75,'Ctas Pagar'!$I:$I,'DRE Gerencial'!$A$7,'Ctas Pagar'!$H:$H,11,'Ctas Pagar'!AG:AG,IF($A$6=Parametros!$A$8,"&lt;&gt;""",'DRE Gerencial'!$A$6))</f>
        <v>0</v>
      </c>
      <c r="AF75" s="45" t="str">
        <f>IFERROR(AE75/AE$8,"")</f>
        <v/>
      </c>
      <c r="AG75" s="45" t="str">
        <f>IF(OR(AE75=0,AB75=0),"",((AE75-AB75)/AB75))</f>
        <v/>
      </c>
      <c r="AH75" s="168">
        <f>SUMIFS('Ctas Pagar'!$G:$G,'Ctas Pagar'!$C:$C,'DRE Gerencial'!$A75,'Ctas Pagar'!$I:$I,'DRE Gerencial'!$A$7,'Ctas Pagar'!$H:$H,12,'Ctas Pagar'!AJ:AJ,IF($A$6=Parametros!$A$8,"&lt;&gt;""",'DRE Gerencial'!$A$6))</f>
        <v>0</v>
      </c>
      <c r="AI75" s="45" t="str">
        <f>IFERROR(AH75/AH$8,"")</f>
        <v/>
      </c>
      <c r="AJ75" s="45" t="str">
        <f>IF(OR(AH75=0,AE75=0),"",((AH75-AE75)/AE75))</f>
        <v/>
      </c>
      <c r="AK75" s="177">
        <f t="shared" si="159"/>
        <v>1000</v>
      </c>
      <c r="AL75" s="45">
        <f>IFERROR(AK75/AK$8,"")</f>
        <v>9.9950024987506241E-7</v>
      </c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  <c r="BG75" s="71"/>
      <c r="BH75" s="71"/>
      <c r="BI75" s="71"/>
      <c r="BJ75" s="71"/>
      <c r="BK75" s="71"/>
      <c r="BL75" s="71"/>
      <c r="BM75" s="71"/>
      <c r="BN75" s="71"/>
      <c r="BO75" s="71"/>
      <c r="BP75" s="71"/>
      <c r="BQ75" s="71"/>
      <c r="BR75" s="71"/>
      <c r="BS75" s="71"/>
      <c r="BT75" s="71"/>
      <c r="BU75" s="71"/>
      <c r="BV75" s="71"/>
      <c r="BW75" s="71"/>
      <c r="BX75" s="71"/>
      <c r="BY75" s="71"/>
      <c r="BZ75" s="71"/>
      <c r="CA75" s="71"/>
      <c r="CB75" s="71"/>
      <c r="CC75" s="71"/>
      <c r="CD75" s="71"/>
    </row>
    <row r="76" spans="1:82">
      <c r="A76" s="6" t="str">
        <f>'Plano de Contas'!A79</f>
        <v>5.3.2 Bolsa de Estágio</v>
      </c>
      <c r="B76" s="168">
        <f>SUMIFS('Ctas Pagar'!$G:$G,'Ctas Pagar'!$C:$C,'DRE Gerencial'!$A76,'Ctas Pagar'!$I:$I,'DRE Gerencial'!$A$7,'Ctas Pagar'!$H:$H,1,'Ctas Pagar'!D:D,IF($A$6=Parametros!$A$8,"&lt;&gt;""",'DRE Gerencial'!$A$6))</f>
        <v>0</v>
      </c>
      <c r="C76" s="45" t="str">
        <f t="shared" ref="C76:C86" si="206">IFERROR(B76/B$8,"")</f>
        <v/>
      </c>
      <c r="D76" s="168">
        <f>SUMIFS('Ctas Pagar'!$G:$G,'Ctas Pagar'!$C:$C,'DRE Gerencial'!$A76,'Ctas Pagar'!$I:$I,'DRE Gerencial'!$A$7,'Ctas Pagar'!$H:$H,2,'Ctas Pagar'!F:F,IF($A$6=Parametros!$A$8,"&lt;&gt;""",'DRE Gerencial'!$A$6))</f>
        <v>1000</v>
      </c>
      <c r="E76" s="45">
        <f t="shared" ref="E76:E86" si="207">IFERROR(D76/D$8,"")</f>
        <v>9.9950024987506241E-7</v>
      </c>
      <c r="F76" s="45" t="str">
        <f t="shared" si="158"/>
        <v/>
      </c>
      <c r="G76" s="168">
        <f>SUMIFS('Ctas Pagar'!$G:$G,'Ctas Pagar'!$C:$C,'DRE Gerencial'!$A76,'Ctas Pagar'!$I:$I,'DRE Gerencial'!$A$7,'Ctas Pagar'!$H:$H,3,'Ctas Pagar'!I:I,IF($A$6=Parametros!$A$8,"&lt;&gt;""",'DRE Gerencial'!$A$6))</f>
        <v>0</v>
      </c>
      <c r="H76" s="45" t="str">
        <f t="shared" ref="H76:H86" si="208">IFERROR(G76/G$8,"")</f>
        <v/>
      </c>
      <c r="I76" s="45" t="str">
        <f t="shared" ref="I76:I90" si="209">IF(OR(G76=0,D76=0),"",((G76-D76)/D76))</f>
        <v/>
      </c>
      <c r="J76" s="168">
        <f>SUMIFS('Ctas Pagar'!$G:$G,'Ctas Pagar'!$C:$C,'DRE Gerencial'!$A76,'Ctas Pagar'!$I:$I,'DRE Gerencial'!$A$7,'Ctas Pagar'!$H:$H,4,'Ctas Pagar'!L:L,IF($A$6=Parametros!$A$8,"&lt;&gt;""",'DRE Gerencial'!$A$6))</f>
        <v>0</v>
      </c>
      <c r="K76" s="45" t="str">
        <f t="shared" ref="K76:K86" si="210">IFERROR(J76/J$8,"")</f>
        <v/>
      </c>
      <c r="L76" s="45" t="str">
        <f t="shared" ref="L76:L90" si="211">IF(OR(J76=0,G76=0),"",((J76-G76)/G76))</f>
        <v/>
      </c>
      <c r="M76" s="168">
        <f>SUMIFS('Ctas Pagar'!$G:$G,'Ctas Pagar'!$C:$C,'DRE Gerencial'!$A76,'Ctas Pagar'!$I:$I,'DRE Gerencial'!$A$7,'Ctas Pagar'!$H:$H,5,'Ctas Pagar'!O:O,IF($A$6=Parametros!$A$8,"&lt;&gt;""",'DRE Gerencial'!$A$6))</f>
        <v>0</v>
      </c>
      <c r="N76" s="45" t="str">
        <f t="shared" ref="N76:N86" si="212">IFERROR(M76/M$8,"")</f>
        <v/>
      </c>
      <c r="O76" s="45" t="str">
        <f t="shared" ref="O76:O90" si="213">IF(OR(M76=0,J76=0),"",((M76-J76)/J76))</f>
        <v/>
      </c>
      <c r="P76" s="168">
        <f>SUMIFS('Ctas Pagar'!$G:$G,'Ctas Pagar'!$C:$C,'DRE Gerencial'!$A76,'Ctas Pagar'!$I:$I,'DRE Gerencial'!$A$7,'Ctas Pagar'!$H:$H,6,'Ctas Pagar'!R:R,IF($A$6=Parametros!$A$8,"&lt;&gt;""",'DRE Gerencial'!$A$6))</f>
        <v>0</v>
      </c>
      <c r="Q76" s="45" t="str">
        <f t="shared" ref="Q76:Q86" si="214">IFERROR(P76/P$8,"")</f>
        <v/>
      </c>
      <c r="R76" s="45" t="str">
        <f t="shared" ref="R76:R90" si="215">IF(OR(P76=0,M76=0),"",((P76-M76)/M76))</f>
        <v/>
      </c>
      <c r="S76" s="168">
        <f>SUMIFS('Ctas Pagar'!$G:$G,'Ctas Pagar'!$C:$C,'DRE Gerencial'!$A76,'Ctas Pagar'!$I:$I,'DRE Gerencial'!$A$7,'Ctas Pagar'!$H:$H,7,'Ctas Pagar'!U:U,IF($A$6=Parametros!$A$8,"&lt;&gt;""",'DRE Gerencial'!$A$6))</f>
        <v>0</v>
      </c>
      <c r="T76" s="45" t="str">
        <f t="shared" ref="T76:T86" si="216">IFERROR(S76/S$8,"")</f>
        <v/>
      </c>
      <c r="U76" s="45" t="str">
        <f t="shared" ref="U76:U90" si="217">IF(OR(S76=0,P76=0),"",((S76-P76)/P76))</f>
        <v/>
      </c>
      <c r="V76" s="168">
        <f>SUMIFS('Ctas Pagar'!$G:$G,'Ctas Pagar'!$C:$C,'DRE Gerencial'!$A76,'Ctas Pagar'!$I:$I,'DRE Gerencial'!$A$7,'Ctas Pagar'!$H:$H,8,'Ctas Pagar'!X:X,IF($A$6=Parametros!$A$8,"&lt;&gt;""",'DRE Gerencial'!$A$6))</f>
        <v>0</v>
      </c>
      <c r="W76" s="45" t="str">
        <f t="shared" ref="W76:W86" si="218">IFERROR(V76/V$8,"")</f>
        <v/>
      </c>
      <c r="X76" s="45" t="str">
        <f t="shared" ref="X76:X90" si="219">IF(OR(V76=0,S76=0),"",((V76-S76)/S76))</f>
        <v/>
      </c>
      <c r="Y76" s="168">
        <f>SUMIFS('Ctas Pagar'!$G:$G,'Ctas Pagar'!$C:$C,'DRE Gerencial'!$A76,'Ctas Pagar'!$I:$I,'DRE Gerencial'!$A$7,'Ctas Pagar'!$H:$H,9,'Ctas Pagar'!AA:AA,IF($A$6=Parametros!$A$8,"&lt;&gt;""",'DRE Gerencial'!$A$6))</f>
        <v>0</v>
      </c>
      <c r="Z76" s="45" t="str">
        <f t="shared" ref="Z76:Z86" si="220">IFERROR(Y76/Y$8,"")</f>
        <v/>
      </c>
      <c r="AA76" s="45" t="str">
        <f t="shared" ref="AA76:AA90" si="221">IF(OR(Y76=0,V76=0),"",((Y76-V76)/V76))</f>
        <v/>
      </c>
      <c r="AB76" s="168">
        <f>SUMIFS('Ctas Pagar'!$G:$G,'Ctas Pagar'!$C:$C,'DRE Gerencial'!$A76,'Ctas Pagar'!$I:$I,'DRE Gerencial'!$A$7,'Ctas Pagar'!$H:$H,10,'Ctas Pagar'!AD:AD,IF($A$6=Parametros!$A$8,"&lt;&gt;""",'DRE Gerencial'!$A$6))</f>
        <v>0</v>
      </c>
      <c r="AC76" s="45" t="str">
        <f t="shared" ref="AC76:AC86" si="222">IFERROR(AB76/AB$8,"")</f>
        <v/>
      </c>
      <c r="AD76" s="45" t="str">
        <f t="shared" ref="AD76:AD90" si="223">IF(OR(AB76=0,Y76=0),"",((AB76-Y76)/Y76))</f>
        <v/>
      </c>
      <c r="AE76" s="168">
        <f>SUMIFS('Ctas Pagar'!$G:$G,'Ctas Pagar'!$C:$C,'DRE Gerencial'!$A76,'Ctas Pagar'!$I:$I,'DRE Gerencial'!$A$7,'Ctas Pagar'!$H:$H,11,'Ctas Pagar'!AG:AG,IF($A$6=Parametros!$A$8,"&lt;&gt;""",'DRE Gerencial'!$A$6))</f>
        <v>0</v>
      </c>
      <c r="AF76" s="45" t="str">
        <f t="shared" ref="AF76:AF86" si="224">IFERROR(AE76/AE$8,"")</f>
        <v/>
      </c>
      <c r="AG76" s="45" t="str">
        <f t="shared" ref="AG76:AG90" si="225">IF(OR(AE76=0,AB76=0),"",((AE76-AB76)/AB76))</f>
        <v/>
      </c>
      <c r="AH76" s="168">
        <f>SUMIFS('Ctas Pagar'!$G:$G,'Ctas Pagar'!$C:$C,'DRE Gerencial'!$A76,'Ctas Pagar'!$I:$I,'DRE Gerencial'!$A$7,'Ctas Pagar'!$H:$H,12,'Ctas Pagar'!AJ:AJ,IF($A$6=Parametros!$A$8,"&lt;&gt;""",'DRE Gerencial'!$A$6))</f>
        <v>0</v>
      </c>
      <c r="AI76" s="45" t="str">
        <f t="shared" ref="AI76:AI86" si="226">IFERROR(AH76/AH$8,"")</f>
        <v/>
      </c>
      <c r="AJ76" s="45" t="str">
        <f t="shared" ref="AJ76:AJ90" si="227">IF(OR(AH76=0,AE76=0),"",((AH76-AE76)/AE76))</f>
        <v/>
      </c>
      <c r="AK76" s="177">
        <f t="shared" si="159"/>
        <v>1000</v>
      </c>
      <c r="AL76" s="45">
        <f t="shared" ref="AL76:AL86" si="228">IFERROR(AK76/AK$8,"")</f>
        <v>9.9950024987506241E-7</v>
      </c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  <c r="BG76" s="71"/>
      <c r="BH76" s="71"/>
      <c r="BI76" s="71"/>
      <c r="BJ76" s="71"/>
      <c r="BK76" s="71"/>
      <c r="BL76" s="71"/>
      <c r="BM76" s="71"/>
      <c r="BN76" s="71"/>
      <c r="BO76" s="71"/>
      <c r="BP76" s="71"/>
      <c r="BQ76" s="71"/>
      <c r="BR76" s="71"/>
      <c r="BS76" s="71"/>
      <c r="BT76" s="71"/>
      <c r="BU76" s="71"/>
      <c r="BV76" s="71"/>
      <c r="BW76" s="71"/>
      <c r="BX76" s="71"/>
      <c r="BY76" s="71"/>
      <c r="BZ76" s="71"/>
      <c r="CA76" s="71"/>
      <c r="CB76" s="71"/>
      <c r="CC76" s="71"/>
      <c r="CD76" s="71"/>
    </row>
    <row r="77" spans="1:82">
      <c r="A77" s="6" t="str">
        <f>'Plano de Contas'!A80</f>
        <v>5.3.3 VT e VR</v>
      </c>
      <c r="B77" s="168">
        <f>SUMIFS('Ctas Pagar'!$G:$G,'Ctas Pagar'!$C:$C,'DRE Gerencial'!$A77,'Ctas Pagar'!$I:$I,'DRE Gerencial'!$A$7,'Ctas Pagar'!$H:$H,1,'Ctas Pagar'!D:D,IF($A$6=Parametros!$A$8,"&lt;&gt;""",'DRE Gerencial'!$A$6))</f>
        <v>0</v>
      </c>
      <c r="C77" s="45" t="str">
        <f t="shared" si="206"/>
        <v/>
      </c>
      <c r="D77" s="168">
        <f>SUMIFS('Ctas Pagar'!$G:$G,'Ctas Pagar'!$C:$C,'DRE Gerencial'!$A77,'Ctas Pagar'!$I:$I,'DRE Gerencial'!$A$7,'Ctas Pagar'!$H:$H,2,'Ctas Pagar'!F:F,IF($A$6=Parametros!$A$8,"&lt;&gt;""",'DRE Gerencial'!$A$6))</f>
        <v>1000</v>
      </c>
      <c r="E77" s="45">
        <f t="shared" si="207"/>
        <v>9.9950024987506241E-7</v>
      </c>
      <c r="F77" s="45" t="str">
        <f t="shared" si="158"/>
        <v/>
      </c>
      <c r="G77" s="168">
        <f>SUMIFS('Ctas Pagar'!$G:$G,'Ctas Pagar'!$C:$C,'DRE Gerencial'!$A77,'Ctas Pagar'!$I:$I,'DRE Gerencial'!$A$7,'Ctas Pagar'!$H:$H,3,'Ctas Pagar'!I:I,IF($A$6=Parametros!$A$8,"&lt;&gt;""",'DRE Gerencial'!$A$6))</f>
        <v>0</v>
      </c>
      <c r="H77" s="45" t="str">
        <f t="shared" si="208"/>
        <v/>
      </c>
      <c r="I77" s="45" t="str">
        <f t="shared" si="209"/>
        <v/>
      </c>
      <c r="J77" s="168">
        <f>SUMIFS('Ctas Pagar'!$G:$G,'Ctas Pagar'!$C:$C,'DRE Gerencial'!$A77,'Ctas Pagar'!$I:$I,'DRE Gerencial'!$A$7,'Ctas Pagar'!$H:$H,4,'Ctas Pagar'!L:L,IF($A$6=Parametros!$A$8,"&lt;&gt;""",'DRE Gerencial'!$A$6))</f>
        <v>0</v>
      </c>
      <c r="K77" s="45" t="str">
        <f t="shared" si="210"/>
        <v/>
      </c>
      <c r="L77" s="45" t="str">
        <f t="shared" si="211"/>
        <v/>
      </c>
      <c r="M77" s="168">
        <f>SUMIFS('Ctas Pagar'!$G:$G,'Ctas Pagar'!$C:$C,'DRE Gerencial'!$A77,'Ctas Pagar'!$I:$I,'DRE Gerencial'!$A$7,'Ctas Pagar'!$H:$H,5,'Ctas Pagar'!O:O,IF($A$6=Parametros!$A$8,"&lt;&gt;""",'DRE Gerencial'!$A$6))</f>
        <v>0</v>
      </c>
      <c r="N77" s="45" t="str">
        <f t="shared" si="212"/>
        <v/>
      </c>
      <c r="O77" s="45" t="str">
        <f t="shared" si="213"/>
        <v/>
      </c>
      <c r="P77" s="168">
        <f>SUMIFS('Ctas Pagar'!$G:$G,'Ctas Pagar'!$C:$C,'DRE Gerencial'!$A77,'Ctas Pagar'!$I:$I,'DRE Gerencial'!$A$7,'Ctas Pagar'!$H:$H,6,'Ctas Pagar'!R:R,IF($A$6=Parametros!$A$8,"&lt;&gt;""",'DRE Gerencial'!$A$6))</f>
        <v>0</v>
      </c>
      <c r="Q77" s="45" t="str">
        <f t="shared" si="214"/>
        <v/>
      </c>
      <c r="R77" s="45" t="str">
        <f t="shared" si="215"/>
        <v/>
      </c>
      <c r="S77" s="168">
        <f>SUMIFS('Ctas Pagar'!$G:$G,'Ctas Pagar'!$C:$C,'DRE Gerencial'!$A77,'Ctas Pagar'!$I:$I,'DRE Gerencial'!$A$7,'Ctas Pagar'!$H:$H,7,'Ctas Pagar'!U:U,IF($A$6=Parametros!$A$8,"&lt;&gt;""",'DRE Gerencial'!$A$6))</f>
        <v>0</v>
      </c>
      <c r="T77" s="45" t="str">
        <f t="shared" si="216"/>
        <v/>
      </c>
      <c r="U77" s="45" t="str">
        <f t="shared" si="217"/>
        <v/>
      </c>
      <c r="V77" s="168">
        <f>SUMIFS('Ctas Pagar'!$G:$G,'Ctas Pagar'!$C:$C,'DRE Gerencial'!$A77,'Ctas Pagar'!$I:$I,'DRE Gerencial'!$A$7,'Ctas Pagar'!$H:$H,8,'Ctas Pagar'!X:X,IF($A$6=Parametros!$A$8,"&lt;&gt;""",'DRE Gerencial'!$A$6))</f>
        <v>0</v>
      </c>
      <c r="W77" s="45" t="str">
        <f t="shared" si="218"/>
        <v/>
      </c>
      <c r="X77" s="45" t="str">
        <f t="shared" si="219"/>
        <v/>
      </c>
      <c r="Y77" s="168">
        <f>SUMIFS('Ctas Pagar'!$G:$G,'Ctas Pagar'!$C:$C,'DRE Gerencial'!$A77,'Ctas Pagar'!$I:$I,'DRE Gerencial'!$A$7,'Ctas Pagar'!$H:$H,9,'Ctas Pagar'!AA:AA,IF($A$6=Parametros!$A$8,"&lt;&gt;""",'DRE Gerencial'!$A$6))</f>
        <v>0</v>
      </c>
      <c r="Z77" s="45" t="str">
        <f t="shared" si="220"/>
        <v/>
      </c>
      <c r="AA77" s="45" t="str">
        <f t="shared" si="221"/>
        <v/>
      </c>
      <c r="AB77" s="168">
        <f>SUMIFS('Ctas Pagar'!$G:$G,'Ctas Pagar'!$C:$C,'DRE Gerencial'!$A77,'Ctas Pagar'!$I:$I,'DRE Gerencial'!$A$7,'Ctas Pagar'!$H:$H,10,'Ctas Pagar'!AD:AD,IF($A$6=Parametros!$A$8,"&lt;&gt;""",'DRE Gerencial'!$A$6))</f>
        <v>0</v>
      </c>
      <c r="AC77" s="45" t="str">
        <f t="shared" si="222"/>
        <v/>
      </c>
      <c r="AD77" s="45" t="str">
        <f t="shared" si="223"/>
        <v/>
      </c>
      <c r="AE77" s="168">
        <f>SUMIFS('Ctas Pagar'!$G:$G,'Ctas Pagar'!$C:$C,'DRE Gerencial'!$A77,'Ctas Pagar'!$I:$I,'DRE Gerencial'!$A$7,'Ctas Pagar'!$H:$H,11,'Ctas Pagar'!AG:AG,IF($A$6=Parametros!$A$8,"&lt;&gt;""",'DRE Gerencial'!$A$6))</f>
        <v>0</v>
      </c>
      <c r="AF77" s="45" t="str">
        <f t="shared" si="224"/>
        <v/>
      </c>
      <c r="AG77" s="45" t="str">
        <f t="shared" si="225"/>
        <v/>
      </c>
      <c r="AH77" s="168">
        <f>SUMIFS('Ctas Pagar'!$G:$G,'Ctas Pagar'!$C:$C,'DRE Gerencial'!$A77,'Ctas Pagar'!$I:$I,'DRE Gerencial'!$A$7,'Ctas Pagar'!$H:$H,12,'Ctas Pagar'!AJ:AJ,IF($A$6=Parametros!$A$8,"&lt;&gt;""",'DRE Gerencial'!$A$6))</f>
        <v>0</v>
      </c>
      <c r="AI77" s="45" t="str">
        <f t="shared" si="226"/>
        <v/>
      </c>
      <c r="AJ77" s="45" t="str">
        <f t="shared" si="227"/>
        <v/>
      </c>
      <c r="AK77" s="177">
        <f t="shared" si="159"/>
        <v>1000</v>
      </c>
      <c r="AL77" s="45">
        <f t="shared" si="228"/>
        <v>9.9950024987506241E-7</v>
      </c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  <c r="BG77" s="71"/>
      <c r="BH77" s="71"/>
      <c r="BI77" s="71"/>
      <c r="BJ77" s="71"/>
      <c r="BK77" s="71"/>
      <c r="BL77" s="71"/>
      <c r="BM77" s="71"/>
      <c r="BN77" s="71"/>
      <c r="BO77" s="71"/>
      <c r="BP77" s="71"/>
      <c r="BQ77" s="71"/>
      <c r="BR77" s="71"/>
      <c r="BS77" s="71"/>
      <c r="BT77" s="71"/>
      <c r="BU77" s="71"/>
      <c r="BV77" s="71"/>
      <c r="BW77" s="71"/>
      <c r="BX77" s="71"/>
      <c r="BY77" s="71"/>
      <c r="BZ77" s="71"/>
      <c r="CA77" s="71"/>
      <c r="CB77" s="71"/>
      <c r="CC77" s="71"/>
      <c r="CD77" s="71"/>
    </row>
    <row r="78" spans="1:82">
      <c r="A78" s="6" t="str">
        <f>'Plano de Contas'!A81</f>
        <v xml:space="preserve">5.3.4 Rescisão </v>
      </c>
      <c r="B78" s="168">
        <f>SUMIFS('Ctas Pagar'!$G:$G,'Ctas Pagar'!$C:$C,'DRE Gerencial'!$A78,'Ctas Pagar'!$I:$I,'DRE Gerencial'!$A$7,'Ctas Pagar'!$H:$H,1,'Ctas Pagar'!D:D,IF($A$6=Parametros!$A$8,"&lt;&gt;""",'DRE Gerencial'!$A$6))</f>
        <v>0</v>
      </c>
      <c r="C78" s="45" t="str">
        <f t="shared" si="206"/>
        <v/>
      </c>
      <c r="D78" s="168">
        <f>SUMIFS('Ctas Pagar'!$G:$G,'Ctas Pagar'!$C:$C,'DRE Gerencial'!$A78,'Ctas Pagar'!$I:$I,'DRE Gerencial'!$A$7,'Ctas Pagar'!$H:$H,2,'Ctas Pagar'!F:F,IF($A$6=Parametros!$A$8,"&lt;&gt;""",'DRE Gerencial'!$A$6))</f>
        <v>1000</v>
      </c>
      <c r="E78" s="45">
        <f t="shared" si="207"/>
        <v>9.9950024987506241E-7</v>
      </c>
      <c r="F78" s="45" t="str">
        <f t="shared" si="158"/>
        <v/>
      </c>
      <c r="G78" s="168">
        <f>SUMIFS('Ctas Pagar'!$G:$G,'Ctas Pagar'!$C:$C,'DRE Gerencial'!$A78,'Ctas Pagar'!$I:$I,'DRE Gerencial'!$A$7,'Ctas Pagar'!$H:$H,3,'Ctas Pagar'!I:I,IF($A$6=Parametros!$A$8,"&lt;&gt;""",'DRE Gerencial'!$A$6))</f>
        <v>0</v>
      </c>
      <c r="H78" s="45" t="str">
        <f t="shared" si="208"/>
        <v/>
      </c>
      <c r="I78" s="45" t="str">
        <f t="shared" si="209"/>
        <v/>
      </c>
      <c r="J78" s="168">
        <f>SUMIFS('Ctas Pagar'!$G:$G,'Ctas Pagar'!$C:$C,'DRE Gerencial'!$A78,'Ctas Pagar'!$I:$I,'DRE Gerencial'!$A$7,'Ctas Pagar'!$H:$H,4,'Ctas Pagar'!L:L,IF($A$6=Parametros!$A$8,"&lt;&gt;""",'DRE Gerencial'!$A$6))</f>
        <v>0</v>
      </c>
      <c r="K78" s="45" t="str">
        <f t="shared" si="210"/>
        <v/>
      </c>
      <c r="L78" s="45" t="str">
        <f t="shared" si="211"/>
        <v/>
      </c>
      <c r="M78" s="168">
        <f>SUMIFS('Ctas Pagar'!$G:$G,'Ctas Pagar'!$C:$C,'DRE Gerencial'!$A78,'Ctas Pagar'!$I:$I,'DRE Gerencial'!$A$7,'Ctas Pagar'!$H:$H,5,'Ctas Pagar'!O:O,IF($A$6=Parametros!$A$8,"&lt;&gt;""",'DRE Gerencial'!$A$6))</f>
        <v>0</v>
      </c>
      <c r="N78" s="45" t="str">
        <f t="shared" si="212"/>
        <v/>
      </c>
      <c r="O78" s="45" t="str">
        <f t="shared" si="213"/>
        <v/>
      </c>
      <c r="P78" s="168">
        <f>SUMIFS('Ctas Pagar'!$G:$G,'Ctas Pagar'!$C:$C,'DRE Gerencial'!$A78,'Ctas Pagar'!$I:$I,'DRE Gerencial'!$A$7,'Ctas Pagar'!$H:$H,6,'Ctas Pagar'!R:R,IF($A$6=Parametros!$A$8,"&lt;&gt;""",'DRE Gerencial'!$A$6))</f>
        <v>0</v>
      </c>
      <c r="Q78" s="45" t="str">
        <f t="shared" si="214"/>
        <v/>
      </c>
      <c r="R78" s="45" t="str">
        <f t="shared" si="215"/>
        <v/>
      </c>
      <c r="S78" s="168">
        <f>SUMIFS('Ctas Pagar'!$G:$G,'Ctas Pagar'!$C:$C,'DRE Gerencial'!$A78,'Ctas Pagar'!$I:$I,'DRE Gerencial'!$A$7,'Ctas Pagar'!$H:$H,7,'Ctas Pagar'!U:U,IF($A$6=Parametros!$A$8,"&lt;&gt;""",'DRE Gerencial'!$A$6))</f>
        <v>0</v>
      </c>
      <c r="T78" s="45" t="str">
        <f t="shared" si="216"/>
        <v/>
      </c>
      <c r="U78" s="45" t="str">
        <f t="shared" si="217"/>
        <v/>
      </c>
      <c r="V78" s="168">
        <f>SUMIFS('Ctas Pagar'!$G:$G,'Ctas Pagar'!$C:$C,'DRE Gerencial'!$A78,'Ctas Pagar'!$I:$I,'DRE Gerencial'!$A$7,'Ctas Pagar'!$H:$H,8,'Ctas Pagar'!X:X,IF($A$6=Parametros!$A$8,"&lt;&gt;""",'DRE Gerencial'!$A$6))</f>
        <v>0</v>
      </c>
      <c r="W78" s="45" t="str">
        <f t="shared" si="218"/>
        <v/>
      </c>
      <c r="X78" s="45" t="str">
        <f t="shared" si="219"/>
        <v/>
      </c>
      <c r="Y78" s="168">
        <f>SUMIFS('Ctas Pagar'!$G:$G,'Ctas Pagar'!$C:$C,'DRE Gerencial'!$A78,'Ctas Pagar'!$I:$I,'DRE Gerencial'!$A$7,'Ctas Pagar'!$H:$H,9,'Ctas Pagar'!AA:AA,IF($A$6=Parametros!$A$8,"&lt;&gt;""",'DRE Gerencial'!$A$6))</f>
        <v>0</v>
      </c>
      <c r="Z78" s="45" t="str">
        <f t="shared" si="220"/>
        <v/>
      </c>
      <c r="AA78" s="45" t="str">
        <f t="shared" si="221"/>
        <v/>
      </c>
      <c r="AB78" s="168">
        <f>SUMIFS('Ctas Pagar'!$G:$G,'Ctas Pagar'!$C:$C,'DRE Gerencial'!$A78,'Ctas Pagar'!$I:$I,'DRE Gerencial'!$A$7,'Ctas Pagar'!$H:$H,10,'Ctas Pagar'!AD:AD,IF($A$6=Parametros!$A$8,"&lt;&gt;""",'DRE Gerencial'!$A$6))</f>
        <v>0</v>
      </c>
      <c r="AC78" s="45" t="str">
        <f t="shared" si="222"/>
        <v/>
      </c>
      <c r="AD78" s="45" t="str">
        <f t="shared" si="223"/>
        <v/>
      </c>
      <c r="AE78" s="168">
        <f>SUMIFS('Ctas Pagar'!$G:$G,'Ctas Pagar'!$C:$C,'DRE Gerencial'!$A78,'Ctas Pagar'!$I:$I,'DRE Gerencial'!$A$7,'Ctas Pagar'!$H:$H,11,'Ctas Pagar'!AG:AG,IF($A$6=Parametros!$A$8,"&lt;&gt;""",'DRE Gerencial'!$A$6))</f>
        <v>0</v>
      </c>
      <c r="AF78" s="45" t="str">
        <f t="shared" si="224"/>
        <v/>
      </c>
      <c r="AG78" s="45" t="str">
        <f t="shared" si="225"/>
        <v/>
      </c>
      <c r="AH78" s="168">
        <f>SUMIFS('Ctas Pagar'!$G:$G,'Ctas Pagar'!$C:$C,'DRE Gerencial'!$A78,'Ctas Pagar'!$I:$I,'DRE Gerencial'!$A$7,'Ctas Pagar'!$H:$H,12,'Ctas Pagar'!AJ:AJ,IF($A$6=Parametros!$A$8,"&lt;&gt;""",'DRE Gerencial'!$A$6))</f>
        <v>0</v>
      </c>
      <c r="AI78" s="45" t="str">
        <f t="shared" si="226"/>
        <v/>
      </c>
      <c r="AJ78" s="45" t="str">
        <f t="shared" si="227"/>
        <v/>
      </c>
      <c r="AK78" s="177">
        <f t="shared" si="159"/>
        <v>1000</v>
      </c>
      <c r="AL78" s="45">
        <f t="shared" si="228"/>
        <v>9.9950024987506241E-7</v>
      </c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  <c r="BG78" s="71"/>
      <c r="BH78" s="71"/>
      <c r="BI78" s="71"/>
      <c r="BJ78" s="71"/>
      <c r="BK78" s="71"/>
      <c r="BL78" s="71"/>
      <c r="BM78" s="71"/>
      <c r="BN78" s="71"/>
      <c r="BO78" s="71"/>
      <c r="BP78" s="71"/>
      <c r="BQ78" s="71"/>
      <c r="BR78" s="71"/>
      <c r="BS78" s="71"/>
      <c r="BT78" s="71"/>
      <c r="BU78" s="71"/>
      <c r="BV78" s="71"/>
      <c r="BW78" s="71"/>
      <c r="BX78" s="71"/>
      <c r="BY78" s="71"/>
      <c r="BZ78" s="71"/>
      <c r="CA78" s="71"/>
      <c r="CB78" s="71"/>
      <c r="CC78" s="71"/>
      <c r="CD78" s="71"/>
    </row>
    <row r="79" spans="1:82">
      <c r="A79" s="6" t="str">
        <f>'Plano de Contas'!A82</f>
        <v>5.3.5 FGTS</v>
      </c>
      <c r="B79" s="168">
        <f>SUMIFS('Ctas Pagar'!$G:$G,'Ctas Pagar'!$C:$C,'DRE Gerencial'!$A79,'Ctas Pagar'!$I:$I,'DRE Gerencial'!$A$7,'Ctas Pagar'!$H:$H,1,'Ctas Pagar'!D:D,IF($A$6=Parametros!$A$8,"&lt;&gt;""",'DRE Gerencial'!$A$6))</f>
        <v>0</v>
      </c>
      <c r="C79" s="45" t="str">
        <f t="shared" si="206"/>
        <v/>
      </c>
      <c r="D79" s="168">
        <f>SUMIFS('Ctas Pagar'!$G:$G,'Ctas Pagar'!$C:$C,'DRE Gerencial'!$A79,'Ctas Pagar'!$I:$I,'DRE Gerencial'!$A$7,'Ctas Pagar'!$H:$H,2,'Ctas Pagar'!F:F,IF($A$6=Parametros!$A$8,"&lt;&gt;""",'DRE Gerencial'!$A$6))</f>
        <v>1000</v>
      </c>
      <c r="E79" s="45">
        <f t="shared" si="207"/>
        <v>9.9950024987506241E-7</v>
      </c>
      <c r="F79" s="45" t="str">
        <f t="shared" si="158"/>
        <v/>
      </c>
      <c r="G79" s="168">
        <f>SUMIFS('Ctas Pagar'!$G:$G,'Ctas Pagar'!$C:$C,'DRE Gerencial'!$A79,'Ctas Pagar'!$I:$I,'DRE Gerencial'!$A$7,'Ctas Pagar'!$H:$H,3,'Ctas Pagar'!I:I,IF($A$6=Parametros!$A$8,"&lt;&gt;""",'DRE Gerencial'!$A$6))</f>
        <v>0</v>
      </c>
      <c r="H79" s="45" t="str">
        <f t="shared" si="208"/>
        <v/>
      </c>
      <c r="I79" s="45" t="str">
        <f t="shared" si="209"/>
        <v/>
      </c>
      <c r="J79" s="168">
        <f>SUMIFS('Ctas Pagar'!$G:$G,'Ctas Pagar'!$C:$C,'DRE Gerencial'!$A79,'Ctas Pagar'!$I:$I,'DRE Gerencial'!$A$7,'Ctas Pagar'!$H:$H,4,'Ctas Pagar'!L:L,IF($A$6=Parametros!$A$8,"&lt;&gt;""",'DRE Gerencial'!$A$6))</f>
        <v>0</v>
      </c>
      <c r="K79" s="45" t="str">
        <f t="shared" si="210"/>
        <v/>
      </c>
      <c r="L79" s="45" t="str">
        <f t="shared" si="211"/>
        <v/>
      </c>
      <c r="M79" s="168">
        <f>SUMIFS('Ctas Pagar'!$G:$G,'Ctas Pagar'!$C:$C,'DRE Gerencial'!$A79,'Ctas Pagar'!$I:$I,'DRE Gerencial'!$A$7,'Ctas Pagar'!$H:$H,5,'Ctas Pagar'!O:O,IF($A$6=Parametros!$A$8,"&lt;&gt;""",'DRE Gerencial'!$A$6))</f>
        <v>0</v>
      </c>
      <c r="N79" s="45" t="str">
        <f t="shared" si="212"/>
        <v/>
      </c>
      <c r="O79" s="45" t="str">
        <f t="shared" si="213"/>
        <v/>
      </c>
      <c r="P79" s="168">
        <f>SUMIFS('Ctas Pagar'!$G:$G,'Ctas Pagar'!$C:$C,'DRE Gerencial'!$A79,'Ctas Pagar'!$I:$I,'DRE Gerencial'!$A$7,'Ctas Pagar'!$H:$H,6,'Ctas Pagar'!R:R,IF($A$6=Parametros!$A$8,"&lt;&gt;""",'DRE Gerencial'!$A$6))</f>
        <v>0</v>
      </c>
      <c r="Q79" s="45" t="str">
        <f t="shared" si="214"/>
        <v/>
      </c>
      <c r="R79" s="45" t="str">
        <f t="shared" si="215"/>
        <v/>
      </c>
      <c r="S79" s="168">
        <f>SUMIFS('Ctas Pagar'!$G:$G,'Ctas Pagar'!$C:$C,'DRE Gerencial'!$A79,'Ctas Pagar'!$I:$I,'DRE Gerencial'!$A$7,'Ctas Pagar'!$H:$H,7,'Ctas Pagar'!U:U,IF($A$6=Parametros!$A$8,"&lt;&gt;""",'DRE Gerencial'!$A$6))</f>
        <v>0</v>
      </c>
      <c r="T79" s="45" t="str">
        <f t="shared" si="216"/>
        <v/>
      </c>
      <c r="U79" s="45" t="str">
        <f t="shared" si="217"/>
        <v/>
      </c>
      <c r="V79" s="168">
        <f>SUMIFS('Ctas Pagar'!$G:$G,'Ctas Pagar'!$C:$C,'DRE Gerencial'!$A79,'Ctas Pagar'!$I:$I,'DRE Gerencial'!$A$7,'Ctas Pagar'!$H:$H,8,'Ctas Pagar'!X:X,IF($A$6=Parametros!$A$8,"&lt;&gt;""",'DRE Gerencial'!$A$6))</f>
        <v>0</v>
      </c>
      <c r="W79" s="45" t="str">
        <f t="shared" si="218"/>
        <v/>
      </c>
      <c r="X79" s="45" t="str">
        <f t="shared" si="219"/>
        <v/>
      </c>
      <c r="Y79" s="168">
        <f>SUMIFS('Ctas Pagar'!$G:$G,'Ctas Pagar'!$C:$C,'DRE Gerencial'!$A79,'Ctas Pagar'!$I:$I,'DRE Gerencial'!$A$7,'Ctas Pagar'!$H:$H,9,'Ctas Pagar'!AA:AA,IF($A$6=Parametros!$A$8,"&lt;&gt;""",'DRE Gerencial'!$A$6))</f>
        <v>0</v>
      </c>
      <c r="Z79" s="45" t="str">
        <f t="shared" si="220"/>
        <v/>
      </c>
      <c r="AA79" s="45" t="str">
        <f t="shared" si="221"/>
        <v/>
      </c>
      <c r="AB79" s="168">
        <f>SUMIFS('Ctas Pagar'!$G:$G,'Ctas Pagar'!$C:$C,'DRE Gerencial'!$A79,'Ctas Pagar'!$I:$I,'DRE Gerencial'!$A$7,'Ctas Pagar'!$H:$H,10,'Ctas Pagar'!AD:AD,IF($A$6=Parametros!$A$8,"&lt;&gt;""",'DRE Gerencial'!$A$6))</f>
        <v>0</v>
      </c>
      <c r="AC79" s="45" t="str">
        <f t="shared" si="222"/>
        <v/>
      </c>
      <c r="AD79" s="45" t="str">
        <f t="shared" si="223"/>
        <v/>
      </c>
      <c r="AE79" s="168">
        <f>SUMIFS('Ctas Pagar'!$G:$G,'Ctas Pagar'!$C:$C,'DRE Gerencial'!$A79,'Ctas Pagar'!$I:$I,'DRE Gerencial'!$A$7,'Ctas Pagar'!$H:$H,11,'Ctas Pagar'!AG:AG,IF($A$6=Parametros!$A$8,"&lt;&gt;""",'DRE Gerencial'!$A$6))</f>
        <v>0</v>
      </c>
      <c r="AF79" s="45" t="str">
        <f t="shared" si="224"/>
        <v/>
      </c>
      <c r="AG79" s="45" t="str">
        <f t="shared" si="225"/>
        <v/>
      </c>
      <c r="AH79" s="168">
        <f>SUMIFS('Ctas Pagar'!$G:$G,'Ctas Pagar'!$C:$C,'DRE Gerencial'!$A79,'Ctas Pagar'!$I:$I,'DRE Gerencial'!$A$7,'Ctas Pagar'!$H:$H,12,'Ctas Pagar'!AJ:AJ,IF($A$6=Parametros!$A$8,"&lt;&gt;""",'DRE Gerencial'!$A$6))</f>
        <v>0</v>
      </c>
      <c r="AI79" s="45" t="str">
        <f t="shared" si="226"/>
        <v/>
      </c>
      <c r="AJ79" s="45" t="str">
        <f t="shared" si="227"/>
        <v/>
      </c>
      <c r="AK79" s="177">
        <f t="shared" si="159"/>
        <v>1000</v>
      </c>
      <c r="AL79" s="45">
        <f t="shared" si="228"/>
        <v>9.9950024987506241E-7</v>
      </c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  <c r="BG79" s="71"/>
      <c r="BH79" s="71"/>
      <c r="BI79" s="71"/>
      <c r="BJ79" s="71"/>
      <c r="BK79" s="71"/>
      <c r="BL79" s="71"/>
      <c r="BM79" s="71"/>
      <c r="BN79" s="71"/>
      <c r="BO79" s="71"/>
      <c r="BP79" s="71"/>
      <c r="BQ79" s="71"/>
      <c r="BR79" s="71"/>
      <c r="BS79" s="71"/>
      <c r="BT79" s="71"/>
      <c r="BU79" s="71"/>
      <c r="BV79" s="71"/>
      <c r="BW79" s="71"/>
      <c r="BX79" s="71"/>
      <c r="BY79" s="71"/>
      <c r="BZ79" s="71"/>
      <c r="CA79" s="71"/>
      <c r="CB79" s="71"/>
      <c r="CC79" s="71"/>
      <c r="CD79" s="71"/>
    </row>
    <row r="80" spans="1:82">
      <c r="A80" s="6" t="str">
        <f>'Plano de Contas'!A83</f>
        <v>5.3.6  INSS - Federação - Sindicato - IR</v>
      </c>
      <c r="B80" s="168">
        <f>SUMIFS('Ctas Pagar'!$G:$G,'Ctas Pagar'!$C:$C,'DRE Gerencial'!$A80,'Ctas Pagar'!$I:$I,'DRE Gerencial'!$A$7,'Ctas Pagar'!$H:$H,1,'Ctas Pagar'!D:D,IF($A$6=Parametros!$A$8,"&lt;&gt;""",'DRE Gerencial'!$A$6))</f>
        <v>0</v>
      </c>
      <c r="C80" s="45" t="str">
        <f t="shared" si="206"/>
        <v/>
      </c>
      <c r="D80" s="168">
        <f>SUMIFS('Ctas Pagar'!$G:$G,'Ctas Pagar'!$C:$C,'DRE Gerencial'!$A80,'Ctas Pagar'!$I:$I,'DRE Gerencial'!$A$7,'Ctas Pagar'!$H:$H,2,'Ctas Pagar'!F:F,IF($A$6=Parametros!$A$8,"&lt;&gt;""",'DRE Gerencial'!$A$6))</f>
        <v>1000</v>
      </c>
      <c r="E80" s="45">
        <f t="shared" si="207"/>
        <v>9.9950024987506241E-7</v>
      </c>
      <c r="F80" s="45" t="str">
        <f t="shared" si="158"/>
        <v/>
      </c>
      <c r="G80" s="168">
        <f>SUMIFS('Ctas Pagar'!$G:$G,'Ctas Pagar'!$C:$C,'DRE Gerencial'!$A80,'Ctas Pagar'!$I:$I,'DRE Gerencial'!$A$7,'Ctas Pagar'!$H:$H,3,'Ctas Pagar'!I:I,IF($A$6=Parametros!$A$8,"&lt;&gt;""",'DRE Gerencial'!$A$6))</f>
        <v>0</v>
      </c>
      <c r="H80" s="45" t="str">
        <f t="shared" si="208"/>
        <v/>
      </c>
      <c r="I80" s="45" t="str">
        <f t="shared" si="209"/>
        <v/>
      </c>
      <c r="J80" s="168">
        <f>SUMIFS('Ctas Pagar'!$G:$G,'Ctas Pagar'!$C:$C,'DRE Gerencial'!$A80,'Ctas Pagar'!$I:$I,'DRE Gerencial'!$A$7,'Ctas Pagar'!$H:$H,4,'Ctas Pagar'!L:L,IF($A$6=Parametros!$A$8,"&lt;&gt;""",'DRE Gerencial'!$A$6))</f>
        <v>0</v>
      </c>
      <c r="K80" s="45" t="str">
        <f t="shared" si="210"/>
        <v/>
      </c>
      <c r="L80" s="45" t="str">
        <f t="shared" si="211"/>
        <v/>
      </c>
      <c r="M80" s="168">
        <f>SUMIFS('Ctas Pagar'!$G:$G,'Ctas Pagar'!$C:$C,'DRE Gerencial'!$A80,'Ctas Pagar'!$I:$I,'DRE Gerencial'!$A$7,'Ctas Pagar'!$H:$H,5,'Ctas Pagar'!O:O,IF($A$6=Parametros!$A$8,"&lt;&gt;""",'DRE Gerencial'!$A$6))</f>
        <v>0</v>
      </c>
      <c r="N80" s="45" t="str">
        <f t="shared" si="212"/>
        <v/>
      </c>
      <c r="O80" s="45" t="str">
        <f t="shared" si="213"/>
        <v/>
      </c>
      <c r="P80" s="168">
        <f>SUMIFS('Ctas Pagar'!$G:$G,'Ctas Pagar'!$C:$C,'DRE Gerencial'!$A80,'Ctas Pagar'!$I:$I,'DRE Gerencial'!$A$7,'Ctas Pagar'!$H:$H,6,'Ctas Pagar'!R:R,IF($A$6=Parametros!$A$8,"&lt;&gt;""",'DRE Gerencial'!$A$6))</f>
        <v>0</v>
      </c>
      <c r="Q80" s="45" t="str">
        <f t="shared" si="214"/>
        <v/>
      </c>
      <c r="R80" s="45" t="str">
        <f t="shared" si="215"/>
        <v/>
      </c>
      <c r="S80" s="168">
        <f>SUMIFS('Ctas Pagar'!$G:$G,'Ctas Pagar'!$C:$C,'DRE Gerencial'!$A80,'Ctas Pagar'!$I:$I,'DRE Gerencial'!$A$7,'Ctas Pagar'!$H:$H,7,'Ctas Pagar'!U:U,IF($A$6=Parametros!$A$8,"&lt;&gt;""",'DRE Gerencial'!$A$6))</f>
        <v>0</v>
      </c>
      <c r="T80" s="45" t="str">
        <f t="shared" si="216"/>
        <v/>
      </c>
      <c r="U80" s="45" t="str">
        <f t="shared" si="217"/>
        <v/>
      </c>
      <c r="V80" s="168">
        <f>SUMIFS('Ctas Pagar'!$G:$G,'Ctas Pagar'!$C:$C,'DRE Gerencial'!$A80,'Ctas Pagar'!$I:$I,'DRE Gerencial'!$A$7,'Ctas Pagar'!$H:$H,8,'Ctas Pagar'!X:X,IF($A$6=Parametros!$A$8,"&lt;&gt;""",'DRE Gerencial'!$A$6))</f>
        <v>0</v>
      </c>
      <c r="W80" s="45" t="str">
        <f t="shared" si="218"/>
        <v/>
      </c>
      <c r="X80" s="45" t="str">
        <f t="shared" si="219"/>
        <v/>
      </c>
      <c r="Y80" s="168">
        <f>SUMIFS('Ctas Pagar'!$G:$G,'Ctas Pagar'!$C:$C,'DRE Gerencial'!$A80,'Ctas Pagar'!$I:$I,'DRE Gerencial'!$A$7,'Ctas Pagar'!$H:$H,9,'Ctas Pagar'!AA:AA,IF($A$6=Parametros!$A$8,"&lt;&gt;""",'DRE Gerencial'!$A$6))</f>
        <v>0</v>
      </c>
      <c r="Z80" s="45" t="str">
        <f t="shared" si="220"/>
        <v/>
      </c>
      <c r="AA80" s="45" t="str">
        <f t="shared" si="221"/>
        <v/>
      </c>
      <c r="AB80" s="168">
        <f>SUMIFS('Ctas Pagar'!$G:$G,'Ctas Pagar'!$C:$C,'DRE Gerencial'!$A80,'Ctas Pagar'!$I:$I,'DRE Gerencial'!$A$7,'Ctas Pagar'!$H:$H,10,'Ctas Pagar'!AD:AD,IF($A$6=Parametros!$A$8,"&lt;&gt;""",'DRE Gerencial'!$A$6))</f>
        <v>0</v>
      </c>
      <c r="AC80" s="45" t="str">
        <f t="shared" si="222"/>
        <v/>
      </c>
      <c r="AD80" s="45" t="str">
        <f t="shared" si="223"/>
        <v/>
      </c>
      <c r="AE80" s="168">
        <f>SUMIFS('Ctas Pagar'!$G:$G,'Ctas Pagar'!$C:$C,'DRE Gerencial'!$A80,'Ctas Pagar'!$I:$I,'DRE Gerencial'!$A$7,'Ctas Pagar'!$H:$H,11,'Ctas Pagar'!AG:AG,IF($A$6=Parametros!$A$8,"&lt;&gt;""",'DRE Gerencial'!$A$6))</f>
        <v>0</v>
      </c>
      <c r="AF80" s="45" t="str">
        <f t="shared" si="224"/>
        <v/>
      </c>
      <c r="AG80" s="45" t="str">
        <f t="shared" si="225"/>
        <v/>
      </c>
      <c r="AH80" s="168">
        <f>SUMIFS('Ctas Pagar'!$G:$G,'Ctas Pagar'!$C:$C,'DRE Gerencial'!$A80,'Ctas Pagar'!$I:$I,'DRE Gerencial'!$A$7,'Ctas Pagar'!$H:$H,12,'Ctas Pagar'!AJ:AJ,IF($A$6=Parametros!$A$8,"&lt;&gt;""",'DRE Gerencial'!$A$6))</f>
        <v>0</v>
      </c>
      <c r="AI80" s="45" t="str">
        <f t="shared" si="226"/>
        <v/>
      </c>
      <c r="AJ80" s="45" t="str">
        <f t="shared" si="227"/>
        <v/>
      </c>
      <c r="AK80" s="177">
        <f t="shared" si="159"/>
        <v>1000</v>
      </c>
      <c r="AL80" s="45">
        <f t="shared" si="228"/>
        <v>9.9950024987506241E-7</v>
      </c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  <c r="BG80" s="71"/>
      <c r="BH80" s="71"/>
      <c r="BI80" s="71"/>
      <c r="BJ80" s="71"/>
      <c r="BK80" s="71"/>
      <c r="BL80" s="71"/>
      <c r="BM80" s="71"/>
      <c r="BN80" s="71"/>
      <c r="BO80" s="71"/>
      <c r="BP80" s="71"/>
      <c r="BQ80" s="71"/>
      <c r="BR80" s="71"/>
      <c r="BS80" s="71"/>
      <c r="BT80" s="71"/>
      <c r="BU80" s="71"/>
      <c r="BV80" s="71"/>
      <c r="BW80" s="71"/>
      <c r="BX80" s="71"/>
      <c r="BY80" s="71"/>
      <c r="BZ80" s="71"/>
      <c r="CA80" s="71"/>
      <c r="CB80" s="71"/>
      <c r="CC80" s="71"/>
      <c r="CD80" s="71"/>
    </row>
    <row r="81" spans="1:82">
      <c r="A81" s="6" t="str">
        <f>'Plano de Contas'!A84</f>
        <v>5.3.7 Pro-Labore</v>
      </c>
      <c r="B81" s="168">
        <f>SUMIFS('Ctas Pagar'!$G:$G,'Ctas Pagar'!$C:$C,'DRE Gerencial'!$A81,'Ctas Pagar'!$I:$I,'DRE Gerencial'!$A$7,'Ctas Pagar'!$H:$H,1,'Ctas Pagar'!D:D,IF($A$6=Parametros!$A$8,"&lt;&gt;""",'DRE Gerencial'!$A$6))</f>
        <v>0</v>
      </c>
      <c r="C81" s="45" t="str">
        <f t="shared" si="206"/>
        <v/>
      </c>
      <c r="D81" s="168">
        <f>SUMIFS('Ctas Pagar'!$G:$G,'Ctas Pagar'!$C:$C,'DRE Gerencial'!$A81,'Ctas Pagar'!$I:$I,'DRE Gerencial'!$A$7,'Ctas Pagar'!$H:$H,2,'Ctas Pagar'!F:F,IF($A$6=Parametros!$A$8,"&lt;&gt;""",'DRE Gerencial'!$A$6))</f>
        <v>1000</v>
      </c>
      <c r="E81" s="45">
        <f t="shared" si="207"/>
        <v>9.9950024987506241E-7</v>
      </c>
      <c r="F81" s="45" t="str">
        <f t="shared" si="158"/>
        <v/>
      </c>
      <c r="G81" s="168">
        <f>SUMIFS('Ctas Pagar'!$G:$G,'Ctas Pagar'!$C:$C,'DRE Gerencial'!$A81,'Ctas Pagar'!$I:$I,'DRE Gerencial'!$A$7,'Ctas Pagar'!$H:$H,3,'Ctas Pagar'!I:I,IF($A$6=Parametros!$A$8,"&lt;&gt;""",'DRE Gerencial'!$A$6))</f>
        <v>0</v>
      </c>
      <c r="H81" s="45" t="str">
        <f t="shared" si="208"/>
        <v/>
      </c>
      <c r="I81" s="45" t="str">
        <f t="shared" si="209"/>
        <v/>
      </c>
      <c r="J81" s="168">
        <f>SUMIFS('Ctas Pagar'!$G:$G,'Ctas Pagar'!$C:$C,'DRE Gerencial'!$A81,'Ctas Pagar'!$I:$I,'DRE Gerencial'!$A$7,'Ctas Pagar'!$H:$H,4,'Ctas Pagar'!L:L,IF($A$6=Parametros!$A$8,"&lt;&gt;""",'DRE Gerencial'!$A$6))</f>
        <v>0</v>
      </c>
      <c r="K81" s="45" t="str">
        <f t="shared" si="210"/>
        <v/>
      </c>
      <c r="L81" s="45" t="str">
        <f t="shared" si="211"/>
        <v/>
      </c>
      <c r="M81" s="168">
        <f>SUMIFS('Ctas Pagar'!$G:$G,'Ctas Pagar'!$C:$C,'DRE Gerencial'!$A81,'Ctas Pagar'!$I:$I,'DRE Gerencial'!$A$7,'Ctas Pagar'!$H:$H,5,'Ctas Pagar'!O:O,IF($A$6=Parametros!$A$8,"&lt;&gt;""",'DRE Gerencial'!$A$6))</f>
        <v>0</v>
      </c>
      <c r="N81" s="45" t="str">
        <f t="shared" si="212"/>
        <v/>
      </c>
      <c r="O81" s="45" t="str">
        <f t="shared" si="213"/>
        <v/>
      </c>
      <c r="P81" s="168">
        <f>SUMIFS('Ctas Pagar'!$G:$G,'Ctas Pagar'!$C:$C,'DRE Gerencial'!$A81,'Ctas Pagar'!$I:$I,'DRE Gerencial'!$A$7,'Ctas Pagar'!$H:$H,6,'Ctas Pagar'!R:R,IF($A$6=Parametros!$A$8,"&lt;&gt;""",'DRE Gerencial'!$A$6))</f>
        <v>0</v>
      </c>
      <c r="Q81" s="45" t="str">
        <f t="shared" si="214"/>
        <v/>
      </c>
      <c r="R81" s="45" t="str">
        <f t="shared" si="215"/>
        <v/>
      </c>
      <c r="S81" s="168">
        <f>SUMIFS('Ctas Pagar'!$G:$G,'Ctas Pagar'!$C:$C,'DRE Gerencial'!$A81,'Ctas Pagar'!$I:$I,'DRE Gerencial'!$A$7,'Ctas Pagar'!$H:$H,7,'Ctas Pagar'!U:U,IF($A$6=Parametros!$A$8,"&lt;&gt;""",'DRE Gerencial'!$A$6))</f>
        <v>0</v>
      </c>
      <c r="T81" s="45" t="str">
        <f t="shared" si="216"/>
        <v/>
      </c>
      <c r="U81" s="45" t="str">
        <f t="shared" si="217"/>
        <v/>
      </c>
      <c r="V81" s="168">
        <f>SUMIFS('Ctas Pagar'!$G:$G,'Ctas Pagar'!$C:$C,'DRE Gerencial'!$A81,'Ctas Pagar'!$I:$I,'DRE Gerencial'!$A$7,'Ctas Pagar'!$H:$H,8,'Ctas Pagar'!X:X,IF($A$6=Parametros!$A$8,"&lt;&gt;""",'DRE Gerencial'!$A$6))</f>
        <v>0</v>
      </c>
      <c r="W81" s="45" t="str">
        <f t="shared" si="218"/>
        <v/>
      </c>
      <c r="X81" s="45" t="str">
        <f t="shared" si="219"/>
        <v/>
      </c>
      <c r="Y81" s="168">
        <f>SUMIFS('Ctas Pagar'!$G:$G,'Ctas Pagar'!$C:$C,'DRE Gerencial'!$A81,'Ctas Pagar'!$I:$I,'DRE Gerencial'!$A$7,'Ctas Pagar'!$H:$H,9,'Ctas Pagar'!AA:AA,IF($A$6=Parametros!$A$8,"&lt;&gt;""",'DRE Gerencial'!$A$6))</f>
        <v>0</v>
      </c>
      <c r="Z81" s="45" t="str">
        <f t="shared" si="220"/>
        <v/>
      </c>
      <c r="AA81" s="45" t="str">
        <f t="shared" si="221"/>
        <v/>
      </c>
      <c r="AB81" s="168">
        <f>SUMIFS('Ctas Pagar'!$G:$G,'Ctas Pagar'!$C:$C,'DRE Gerencial'!$A81,'Ctas Pagar'!$I:$I,'DRE Gerencial'!$A$7,'Ctas Pagar'!$H:$H,10,'Ctas Pagar'!AD:AD,IF($A$6=Parametros!$A$8,"&lt;&gt;""",'DRE Gerencial'!$A$6))</f>
        <v>0</v>
      </c>
      <c r="AC81" s="45" t="str">
        <f t="shared" si="222"/>
        <v/>
      </c>
      <c r="AD81" s="45" t="str">
        <f t="shared" si="223"/>
        <v/>
      </c>
      <c r="AE81" s="168">
        <f>SUMIFS('Ctas Pagar'!$G:$G,'Ctas Pagar'!$C:$C,'DRE Gerencial'!$A81,'Ctas Pagar'!$I:$I,'DRE Gerencial'!$A$7,'Ctas Pagar'!$H:$H,11,'Ctas Pagar'!AG:AG,IF($A$6=Parametros!$A$8,"&lt;&gt;""",'DRE Gerencial'!$A$6))</f>
        <v>0</v>
      </c>
      <c r="AF81" s="45" t="str">
        <f t="shared" si="224"/>
        <v/>
      </c>
      <c r="AG81" s="45" t="str">
        <f t="shared" si="225"/>
        <v/>
      </c>
      <c r="AH81" s="168">
        <f>SUMIFS('Ctas Pagar'!$G:$G,'Ctas Pagar'!$C:$C,'DRE Gerencial'!$A81,'Ctas Pagar'!$I:$I,'DRE Gerencial'!$A$7,'Ctas Pagar'!$H:$H,12,'Ctas Pagar'!AJ:AJ,IF($A$6=Parametros!$A$8,"&lt;&gt;""",'DRE Gerencial'!$A$6))</f>
        <v>0</v>
      </c>
      <c r="AI81" s="45" t="str">
        <f t="shared" si="226"/>
        <v/>
      </c>
      <c r="AJ81" s="45" t="str">
        <f t="shared" si="227"/>
        <v/>
      </c>
      <c r="AK81" s="177">
        <f t="shared" si="159"/>
        <v>1000</v>
      </c>
      <c r="AL81" s="45">
        <f t="shared" si="228"/>
        <v>9.9950024987506241E-7</v>
      </c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  <c r="BG81" s="71"/>
      <c r="BH81" s="71"/>
      <c r="BI81" s="71"/>
      <c r="BJ81" s="71"/>
      <c r="BK81" s="71"/>
      <c r="BL81" s="71"/>
      <c r="BM81" s="71"/>
      <c r="BN81" s="71"/>
      <c r="BO81" s="71"/>
      <c r="BP81" s="71"/>
      <c r="BQ81" s="71"/>
      <c r="BR81" s="71"/>
      <c r="BS81" s="71"/>
      <c r="BT81" s="71"/>
      <c r="BU81" s="71"/>
      <c r="BV81" s="71"/>
      <c r="BW81" s="71"/>
      <c r="BX81" s="71"/>
      <c r="BY81" s="71"/>
      <c r="BZ81" s="71"/>
      <c r="CA81" s="71"/>
      <c r="CB81" s="71"/>
      <c r="CC81" s="71"/>
      <c r="CD81" s="71"/>
    </row>
    <row r="82" spans="1:82">
      <c r="A82" s="6" t="str">
        <f>'Plano de Contas'!A85</f>
        <v>5.3.8 Plano de Saúde</v>
      </c>
      <c r="B82" s="168">
        <f>SUMIFS('Ctas Pagar'!$G:$G,'Ctas Pagar'!$C:$C,'DRE Gerencial'!$A82,'Ctas Pagar'!$I:$I,'DRE Gerencial'!$A$7,'Ctas Pagar'!$H:$H,1,'Ctas Pagar'!D:D,IF($A$6=Parametros!$A$8,"&lt;&gt;""",'DRE Gerencial'!$A$6))</f>
        <v>0</v>
      </c>
      <c r="C82" s="45" t="str">
        <f t="shared" si="206"/>
        <v/>
      </c>
      <c r="D82" s="168">
        <f>SUMIFS('Ctas Pagar'!$G:$G,'Ctas Pagar'!$C:$C,'DRE Gerencial'!$A82,'Ctas Pagar'!$I:$I,'DRE Gerencial'!$A$7,'Ctas Pagar'!$H:$H,2,'Ctas Pagar'!F:F,IF($A$6=Parametros!$A$8,"&lt;&gt;""",'DRE Gerencial'!$A$6))</f>
        <v>1000</v>
      </c>
      <c r="E82" s="45">
        <f t="shared" si="207"/>
        <v>9.9950024987506241E-7</v>
      </c>
      <c r="F82" s="45" t="str">
        <f t="shared" si="158"/>
        <v/>
      </c>
      <c r="G82" s="168">
        <f>SUMIFS('Ctas Pagar'!$G:$G,'Ctas Pagar'!$C:$C,'DRE Gerencial'!$A82,'Ctas Pagar'!$I:$I,'DRE Gerencial'!$A$7,'Ctas Pagar'!$H:$H,3,'Ctas Pagar'!I:I,IF($A$6=Parametros!$A$8,"&lt;&gt;""",'DRE Gerencial'!$A$6))</f>
        <v>0</v>
      </c>
      <c r="H82" s="45" t="str">
        <f t="shared" si="208"/>
        <v/>
      </c>
      <c r="I82" s="45" t="str">
        <f t="shared" si="209"/>
        <v/>
      </c>
      <c r="J82" s="168">
        <f>SUMIFS('Ctas Pagar'!$G:$G,'Ctas Pagar'!$C:$C,'DRE Gerencial'!$A82,'Ctas Pagar'!$I:$I,'DRE Gerencial'!$A$7,'Ctas Pagar'!$H:$H,4,'Ctas Pagar'!L:L,IF($A$6=Parametros!$A$8,"&lt;&gt;""",'DRE Gerencial'!$A$6))</f>
        <v>0</v>
      </c>
      <c r="K82" s="45" t="str">
        <f t="shared" si="210"/>
        <v/>
      </c>
      <c r="L82" s="45" t="str">
        <f t="shared" si="211"/>
        <v/>
      </c>
      <c r="M82" s="168">
        <f>SUMIFS('Ctas Pagar'!$G:$G,'Ctas Pagar'!$C:$C,'DRE Gerencial'!$A82,'Ctas Pagar'!$I:$I,'DRE Gerencial'!$A$7,'Ctas Pagar'!$H:$H,5,'Ctas Pagar'!O:O,IF($A$6=Parametros!$A$8,"&lt;&gt;""",'DRE Gerencial'!$A$6))</f>
        <v>0</v>
      </c>
      <c r="N82" s="45" t="str">
        <f t="shared" si="212"/>
        <v/>
      </c>
      <c r="O82" s="45" t="str">
        <f t="shared" si="213"/>
        <v/>
      </c>
      <c r="P82" s="168">
        <f>SUMIFS('Ctas Pagar'!$G:$G,'Ctas Pagar'!$C:$C,'DRE Gerencial'!$A82,'Ctas Pagar'!$I:$I,'DRE Gerencial'!$A$7,'Ctas Pagar'!$H:$H,6,'Ctas Pagar'!R:R,IF($A$6=Parametros!$A$8,"&lt;&gt;""",'DRE Gerencial'!$A$6))</f>
        <v>0</v>
      </c>
      <c r="Q82" s="45" t="str">
        <f t="shared" si="214"/>
        <v/>
      </c>
      <c r="R82" s="45" t="str">
        <f t="shared" si="215"/>
        <v/>
      </c>
      <c r="S82" s="168">
        <f>SUMIFS('Ctas Pagar'!$G:$G,'Ctas Pagar'!$C:$C,'DRE Gerencial'!$A82,'Ctas Pagar'!$I:$I,'DRE Gerencial'!$A$7,'Ctas Pagar'!$H:$H,7,'Ctas Pagar'!U:U,IF($A$6=Parametros!$A$8,"&lt;&gt;""",'DRE Gerencial'!$A$6))</f>
        <v>0</v>
      </c>
      <c r="T82" s="45" t="str">
        <f t="shared" si="216"/>
        <v/>
      </c>
      <c r="U82" s="45" t="str">
        <f t="shared" si="217"/>
        <v/>
      </c>
      <c r="V82" s="168">
        <f>SUMIFS('Ctas Pagar'!$G:$G,'Ctas Pagar'!$C:$C,'DRE Gerencial'!$A82,'Ctas Pagar'!$I:$I,'DRE Gerencial'!$A$7,'Ctas Pagar'!$H:$H,8,'Ctas Pagar'!X:X,IF($A$6=Parametros!$A$8,"&lt;&gt;""",'DRE Gerencial'!$A$6))</f>
        <v>0</v>
      </c>
      <c r="W82" s="45" t="str">
        <f t="shared" si="218"/>
        <v/>
      </c>
      <c r="X82" s="45" t="str">
        <f t="shared" si="219"/>
        <v/>
      </c>
      <c r="Y82" s="168">
        <f>SUMIFS('Ctas Pagar'!$G:$G,'Ctas Pagar'!$C:$C,'DRE Gerencial'!$A82,'Ctas Pagar'!$I:$I,'DRE Gerencial'!$A$7,'Ctas Pagar'!$H:$H,9,'Ctas Pagar'!AA:AA,IF($A$6=Parametros!$A$8,"&lt;&gt;""",'DRE Gerencial'!$A$6))</f>
        <v>0</v>
      </c>
      <c r="Z82" s="45" t="str">
        <f t="shared" si="220"/>
        <v/>
      </c>
      <c r="AA82" s="45" t="str">
        <f t="shared" si="221"/>
        <v/>
      </c>
      <c r="AB82" s="168">
        <f>SUMIFS('Ctas Pagar'!$G:$G,'Ctas Pagar'!$C:$C,'DRE Gerencial'!$A82,'Ctas Pagar'!$I:$I,'DRE Gerencial'!$A$7,'Ctas Pagar'!$H:$H,10,'Ctas Pagar'!AD:AD,IF($A$6=Parametros!$A$8,"&lt;&gt;""",'DRE Gerencial'!$A$6))</f>
        <v>0</v>
      </c>
      <c r="AC82" s="45" t="str">
        <f t="shared" si="222"/>
        <v/>
      </c>
      <c r="AD82" s="45" t="str">
        <f t="shared" si="223"/>
        <v/>
      </c>
      <c r="AE82" s="168">
        <f>SUMIFS('Ctas Pagar'!$G:$G,'Ctas Pagar'!$C:$C,'DRE Gerencial'!$A82,'Ctas Pagar'!$I:$I,'DRE Gerencial'!$A$7,'Ctas Pagar'!$H:$H,11,'Ctas Pagar'!AG:AG,IF($A$6=Parametros!$A$8,"&lt;&gt;""",'DRE Gerencial'!$A$6))</f>
        <v>0</v>
      </c>
      <c r="AF82" s="45" t="str">
        <f t="shared" si="224"/>
        <v/>
      </c>
      <c r="AG82" s="45" t="str">
        <f t="shared" si="225"/>
        <v/>
      </c>
      <c r="AH82" s="168">
        <f>SUMIFS('Ctas Pagar'!$G:$G,'Ctas Pagar'!$C:$C,'DRE Gerencial'!$A82,'Ctas Pagar'!$I:$I,'DRE Gerencial'!$A$7,'Ctas Pagar'!$H:$H,12,'Ctas Pagar'!AJ:AJ,IF($A$6=Parametros!$A$8,"&lt;&gt;""",'DRE Gerencial'!$A$6))</f>
        <v>0</v>
      </c>
      <c r="AI82" s="45" t="str">
        <f t="shared" si="226"/>
        <v/>
      </c>
      <c r="AJ82" s="45" t="str">
        <f t="shared" si="227"/>
        <v/>
      </c>
      <c r="AK82" s="177">
        <f t="shared" si="159"/>
        <v>1000</v>
      </c>
      <c r="AL82" s="45">
        <f t="shared" si="228"/>
        <v>9.9950024987506241E-7</v>
      </c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  <c r="BG82" s="71"/>
      <c r="BH82" s="71"/>
      <c r="BI82" s="71"/>
      <c r="BJ82" s="71"/>
      <c r="BK82" s="71"/>
      <c r="BL82" s="71"/>
      <c r="BM82" s="71"/>
      <c r="BN82" s="71"/>
      <c r="BO82" s="71"/>
      <c r="BP82" s="71"/>
      <c r="BQ82" s="71"/>
      <c r="BR82" s="71"/>
      <c r="BS82" s="71"/>
      <c r="BT82" s="71"/>
      <c r="BU82" s="71"/>
      <c r="BV82" s="71"/>
      <c r="BW82" s="71"/>
      <c r="BX82" s="71"/>
      <c r="BY82" s="71"/>
      <c r="BZ82" s="71"/>
      <c r="CA82" s="71"/>
      <c r="CB82" s="71"/>
      <c r="CC82" s="71"/>
      <c r="CD82" s="71"/>
    </row>
    <row r="83" spans="1:82">
      <c r="A83" s="6" t="str">
        <f>'Plano de Contas'!A86</f>
        <v>5.3.9 Plano Odontológico</v>
      </c>
      <c r="B83" s="168">
        <f>SUMIFS('Ctas Pagar'!$G:$G,'Ctas Pagar'!$C:$C,'DRE Gerencial'!$A83,'Ctas Pagar'!$I:$I,'DRE Gerencial'!$A$7,'Ctas Pagar'!$H:$H,1,'Ctas Pagar'!D:D,IF($A$6=Parametros!$A$8,"&lt;&gt;""",'DRE Gerencial'!$A$6))</f>
        <v>0</v>
      </c>
      <c r="C83" s="45" t="str">
        <f t="shared" si="206"/>
        <v/>
      </c>
      <c r="D83" s="168">
        <f>SUMIFS('Ctas Pagar'!$G:$G,'Ctas Pagar'!$C:$C,'DRE Gerencial'!$A83,'Ctas Pagar'!$I:$I,'DRE Gerencial'!$A$7,'Ctas Pagar'!$H:$H,2,'Ctas Pagar'!F:F,IF($A$6=Parametros!$A$8,"&lt;&gt;""",'DRE Gerencial'!$A$6))</f>
        <v>1000</v>
      </c>
      <c r="E83" s="45">
        <f t="shared" si="207"/>
        <v>9.9950024987506241E-7</v>
      </c>
      <c r="F83" s="45" t="str">
        <f t="shared" si="158"/>
        <v/>
      </c>
      <c r="G83" s="168">
        <f>SUMIFS('Ctas Pagar'!$G:$G,'Ctas Pagar'!$C:$C,'DRE Gerencial'!$A83,'Ctas Pagar'!$I:$I,'DRE Gerencial'!$A$7,'Ctas Pagar'!$H:$H,3,'Ctas Pagar'!I:I,IF($A$6=Parametros!$A$8,"&lt;&gt;""",'DRE Gerencial'!$A$6))</f>
        <v>0</v>
      </c>
      <c r="H83" s="45" t="str">
        <f t="shared" si="208"/>
        <v/>
      </c>
      <c r="I83" s="45" t="str">
        <f t="shared" si="209"/>
        <v/>
      </c>
      <c r="J83" s="168">
        <f>SUMIFS('Ctas Pagar'!$G:$G,'Ctas Pagar'!$C:$C,'DRE Gerencial'!$A83,'Ctas Pagar'!$I:$I,'DRE Gerencial'!$A$7,'Ctas Pagar'!$H:$H,4,'Ctas Pagar'!L:L,IF($A$6=Parametros!$A$8,"&lt;&gt;""",'DRE Gerencial'!$A$6))</f>
        <v>0</v>
      </c>
      <c r="K83" s="45" t="str">
        <f t="shared" si="210"/>
        <v/>
      </c>
      <c r="L83" s="45" t="str">
        <f t="shared" si="211"/>
        <v/>
      </c>
      <c r="M83" s="168">
        <f>SUMIFS('Ctas Pagar'!$G:$G,'Ctas Pagar'!$C:$C,'DRE Gerencial'!$A83,'Ctas Pagar'!$I:$I,'DRE Gerencial'!$A$7,'Ctas Pagar'!$H:$H,5,'Ctas Pagar'!O:O,IF($A$6=Parametros!$A$8,"&lt;&gt;""",'DRE Gerencial'!$A$6))</f>
        <v>0</v>
      </c>
      <c r="N83" s="45" t="str">
        <f t="shared" si="212"/>
        <v/>
      </c>
      <c r="O83" s="45" t="str">
        <f t="shared" si="213"/>
        <v/>
      </c>
      <c r="P83" s="168">
        <f>SUMIFS('Ctas Pagar'!$G:$G,'Ctas Pagar'!$C:$C,'DRE Gerencial'!$A83,'Ctas Pagar'!$I:$I,'DRE Gerencial'!$A$7,'Ctas Pagar'!$H:$H,6,'Ctas Pagar'!R:R,IF($A$6=Parametros!$A$8,"&lt;&gt;""",'DRE Gerencial'!$A$6))</f>
        <v>0</v>
      </c>
      <c r="Q83" s="45" t="str">
        <f t="shared" si="214"/>
        <v/>
      </c>
      <c r="R83" s="45" t="str">
        <f t="shared" si="215"/>
        <v/>
      </c>
      <c r="S83" s="168">
        <f>SUMIFS('Ctas Pagar'!$G:$G,'Ctas Pagar'!$C:$C,'DRE Gerencial'!$A83,'Ctas Pagar'!$I:$I,'DRE Gerencial'!$A$7,'Ctas Pagar'!$H:$H,7,'Ctas Pagar'!U:U,IF($A$6=Parametros!$A$8,"&lt;&gt;""",'DRE Gerencial'!$A$6))</f>
        <v>0</v>
      </c>
      <c r="T83" s="45" t="str">
        <f t="shared" si="216"/>
        <v/>
      </c>
      <c r="U83" s="45" t="str">
        <f t="shared" si="217"/>
        <v/>
      </c>
      <c r="V83" s="168">
        <f>SUMIFS('Ctas Pagar'!$G:$G,'Ctas Pagar'!$C:$C,'DRE Gerencial'!$A83,'Ctas Pagar'!$I:$I,'DRE Gerencial'!$A$7,'Ctas Pagar'!$H:$H,8,'Ctas Pagar'!X:X,IF($A$6=Parametros!$A$8,"&lt;&gt;""",'DRE Gerencial'!$A$6))</f>
        <v>0</v>
      </c>
      <c r="W83" s="45" t="str">
        <f t="shared" si="218"/>
        <v/>
      </c>
      <c r="X83" s="45" t="str">
        <f t="shared" si="219"/>
        <v/>
      </c>
      <c r="Y83" s="168">
        <f>SUMIFS('Ctas Pagar'!$G:$G,'Ctas Pagar'!$C:$C,'DRE Gerencial'!$A83,'Ctas Pagar'!$I:$I,'DRE Gerencial'!$A$7,'Ctas Pagar'!$H:$H,9,'Ctas Pagar'!AA:AA,IF($A$6=Parametros!$A$8,"&lt;&gt;""",'DRE Gerencial'!$A$6))</f>
        <v>0</v>
      </c>
      <c r="Z83" s="45" t="str">
        <f t="shared" si="220"/>
        <v/>
      </c>
      <c r="AA83" s="45" t="str">
        <f t="shared" si="221"/>
        <v/>
      </c>
      <c r="AB83" s="168">
        <f>SUMIFS('Ctas Pagar'!$G:$G,'Ctas Pagar'!$C:$C,'DRE Gerencial'!$A83,'Ctas Pagar'!$I:$I,'DRE Gerencial'!$A$7,'Ctas Pagar'!$H:$H,10,'Ctas Pagar'!AD:AD,IF($A$6=Parametros!$A$8,"&lt;&gt;""",'DRE Gerencial'!$A$6))</f>
        <v>0</v>
      </c>
      <c r="AC83" s="45" t="str">
        <f t="shared" si="222"/>
        <v/>
      </c>
      <c r="AD83" s="45" t="str">
        <f t="shared" si="223"/>
        <v/>
      </c>
      <c r="AE83" s="168">
        <f>SUMIFS('Ctas Pagar'!$G:$G,'Ctas Pagar'!$C:$C,'DRE Gerencial'!$A83,'Ctas Pagar'!$I:$I,'DRE Gerencial'!$A$7,'Ctas Pagar'!$H:$H,11,'Ctas Pagar'!AG:AG,IF($A$6=Parametros!$A$8,"&lt;&gt;""",'DRE Gerencial'!$A$6))</f>
        <v>0</v>
      </c>
      <c r="AF83" s="45" t="str">
        <f t="shared" si="224"/>
        <v/>
      </c>
      <c r="AG83" s="45" t="str">
        <f t="shared" si="225"/>
        <v/>
      </c>
      <c r="AH83" s="168">
        <f>SUMIFS('Ctas Pagar'!$G:$G,'Ctas Pagar'!$C:$C,'DRE Gerencial'!$A83,'Ctas Pagar'!$I:$I,'DRE Gerencial'!$A$7,'Ctas Pagar'!$H:$H,12,'Ctas Pagar'!AJ:AJ,IF($A$6=Parametros!$A$8,"&lt;&gt;""",'DRE Gerencial'!$A$6))</f>
        <v>0</v>
      </c>
      <c r="AI83" s="45" t="str">
        <f t="shared" si="226"/>
        <v/>
      </c>
      <c r="AJ83" s="45" t="str">
        <f t="shared" si="227"/>
        <v/>
      </c>
      <c r="AK83" s="177">
        <f t="shared" si="159"/>
        <v>1000</v>
      </c>
      <c r="AL83" s="45">
        <f t="shared" si="228"/>
        <v>9.9950024987506241E-7</v>
      </c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  <c r="BG83" s="71"/>
      <c r="BH83" s="71"/>
      <c r="BI83" s="71"/>
      <c r="BJ83" s="71"/>
      <c r="BK83" s="71"/>
      <c r="BL83" s="71"/>
      <c r="BM83" s="71"/>
      <c r="BN83" s="71"/>
      <c r="BO83" s="71"/>
      <c r="BP83" s="71"/>
      <c r="BQ83" s="71"/>
      <c r="BR83" s="71"/>
      <c r="BS83" s="71"/>
      <c r="BT83" s="71"/>
      <c r="BU83" s="71"/>
      <c r="BV83" s="71"/>
      <c r="BW83" s="71"/>
      <c r="BX83" s="71"/>
      <c r="BY83" s="71"/>
      <c r="BZ83" s="71"/>
      <c r="CA83" s="71"/>
      <c r="CB83" s="71"/>
      <c r="CC83" s="71"/>
      <c r="CD83" s="71"/>
    </row>
    <row r="84" spans="1:82">
      <c r="A84" s="6" t="str">
        <f>'Plano de Contas'!A87</f>
        <v>5.3.10 Convênio Farmacia</v>
      </c>
      <c r="B84" s="168">
        <f>SUMIFS('Ctas Pagar'!$G:$G,'Ctas Pagar'!$C:$C,'DRE Gerencial'!$A84,'Ctas Pagar'!$I:$I,'DRE Gerencial'!$A$7,'Ctas Pagar'!$H:$H,1,'Ctas Pagar'!D:D,IF($A$6=Parametros!$A$8,"&lt;&gt;""",'DRE Gerencial'!$A$6))</f>
        <v>0</v>
      </c>
      <c r="C84" s="45" t="str">
        <f t="shared" si="206"/>
        <v/>
      </c>
      <c r="D84" s="168">
        <f>SUMIFS('Ctas Pagar'!$G:$G,'Ctas Pagar'!$C:$C,'DRE Gerencial'!$A84,'Ctas Pagar'!$I:$I,'DRE Gerencial'!$A$7,'Ctas Pagar'!$H:$H,2,'Ctas Pagar'!F:F,IF($A$6=Parametros!$A$8,"&lt;&gt;""",'DRE Gerencial'!$A$6))</f>
        <v>1000</v>
      </c>
      <c r="E84" s="45">
        <f t="shared" si="207"/>
        <v>9.9950024987506241E-7</v>
      </c>
      <c r="F84" s="45" t="str">
        <f t="shared" si="158"/>
        <v/>
      </c>
      <c r="G84" s="168">
        <f>SUMIFS('Ctas Pagar'!$G:$G,'Ctas Pagar'!$C:$C,'DRE Gerencial'!$A84,'Ctas Pagar'!$I:$I,'DRE Gerencial'!$A$7,'Ctas Pagar'!$H:$H,3,'Ctas Pagar'!I:I,IF($A$6=Parametros!$A$8,"&lt;&gt;""",'DRE Gerencial'!$A$6))</f>
        <v>0</v>
      </c>
      <c r="H84" s="45" t="str">
        <f t="shared" si="208"/>
        <v/>
      </c>
      <c r="I84" s="45" t="str">
        <f t="shared" si="209"/>
        <v/>
      </c>
      <c r="J84" s="168">
        <f>SUMIFS('Ctas Pagar'!$G:$G,'Ctas Pagar'!$C:$C,'DRE Gerencial'!$A84,'Ctas Pagar'!$I:$I,'DRE Gerencial'!$A$7,'Ctas Pagar'!$H:$H,4,'Ctas Pagar'!L:L,IF($A$6=Parametros!$A$8,"&lt;&gt;""",'DRE Gerencial'!$A$6))</f>
        <v>0</v>
      </c>
      <c r="K84" s="45" t="str">
        <f t="shared" si="210"/>
        <v/>
      </c>
      <c r="L84" s="45" t="str">
        <f t="shared" si="211"/>
        <v/>
      </c>
      <c r="M84" s="168">
        <f>SUMIFS('Ctas Pagar'!$G:$G,'Ctas Pagar'!$C:$C,'DRE Gerencial'!$A84,'Ctas Pagar'!$I:$I,'DRE Gerencial'!$A$7,'Ctas Pagar'!$H:$H,5,'Ctas Pagar'!O:O,IF($A$6=Parametros!$A$8,"&lt;&gt;""",'DRE Gerencial'!$A$6))</f>
        <v>0</v>
      </c>
      <c r="N84" s="45" t="str">
        <f t="shared" si="212"/>
        <v/>
      </c>
      <c r="O84" s="45" t="str">
        <f t="shared" si="213"/>
        <v/>
      </c>
      <c r="P84" s="168">
        <f>SUMIFS('Ctas Pagar'!$G:$G,'Ctas Pagar'!$C:$C,'DRE Gerencial'!$A84,'Ctas Pagar'!$I:$I,'DRE Gerencial'!$A$7,'Ctas Pagar'!$H:$H,6,'Ctas Pagar'!R:R,IF($A$6=Parametros!$A$8,"&lt;&gt;""",'DRE Gerencial'!$A$6))</f>
        <v>0</v>
      </c>
      <c r="Q84" s="45" t="str">
        <f t="shared" si="214"/>
        <v/>
      </c>
      <c r="R84" s="45" t="str">
        <f t="shared" si="215"/>
        <v/>
      </c>
      <c r="S84" s="168">
        <f>SUMIFS('Ctas Pagar'!$G:$G,'Ctas Pagar'!$C:$C,'DRE Gerencial'!$A84,'Ctas Pagar'!$I:$I,'DRE Gerencial'!$A$7,'Ctas Pagar'!$H:$H,7,'Ctas Pagar'!U:U,IF($A$6=Parametros!$A$8,"&lt;&gt;""",'DRE Gerencial'!$A$6))</f>
        <v>0</v>
      </c>
      <c r="T84" s="45" t="str">
        <f t="shared" si="216"/>
        <v/>
      </c>
      <c r="U84" s="45" t="str">
        <f t="shared" si="217"/>
        <v/>
      </c>
      <c r="V84" s="168">
        <f>SUMIFS('Ctas Pagar'!$G:$G,'Ctas Pagar'!$C:$C,'DRE Gerencial'!$A84,'Ctas Pagar'!$I:$I,'DRE Gerencial'!$A$7,'Ctas Pagar'!$H:$H,8,'Ctas Pagar'!X:X,IF($A$6=Parametros!$A$8,"&lt;&gt;""",'DRE Gerencial'!$A$6))</f>
        <v>0</v>
      </c>
      <c r="W84" s="45" t="str">
        <f t="shared" si="218"/>
        <v/>
      </c>
      <c r="X84" s="45" t="str">
        <f t="shared" si="219"/>
        <v/>
      </c>
      <c r="Y84" s="168">
        <f>SUMIFS('Ctas Pagar'!$G:$G,'Ctas Pagar'!$C:$C,'DRE Gerencial'!$A84,'Ctas Pagar'!$I:$I,'DRE Gerencial'!$A$7,'Ctas Pagar'!$H:$H,9,'Ctas Pagar'!AA:AA,IF($A$6=Parametros!$A$8,"&lt;&gt;""",'DRE Gerencial'!$A$6))</f>
        <v>0</v>
      </c>
      <c r="Z84" s="45" t="str">
        <f t="shared" si="220"/>
        <v/>
      </c>
      <c r="AA84" s="45" t="str">
        <f t="shared" si="221"/>
        <v/>
      </c>
      <c r="AB84" s="168">
        <f>SUMIFS('Ctas Pagar'!$G:$G,'Ctas Pagar'!$C:$C,'DRE Gerencial'!$A84,'Ctas Pagar'!$I:$I,'DRE Gerencial'!$A$7,'Ctas Pagar'!$H:$H,10,'Ctas Pagar'!AD:AD,IF($A$6=Parametros!$A$8,"&lt;&gt;""",'DRE Gerencial'!$A$6))</f>
        <v>0</v>
      </c>
      <c r="AC84" s="45" t="str">
        <f t="shared" si="222"/>
        <v/>
      </c>
      <c r="AD84" s="45" t="str">
        <f t="shared" si="223"/>
        <v/>
      </c>
      <c r="AE84" s="168">
        <f>SUMIFS('Ctas Pagar'!$G:$G,'Ctas Pagar'!$C:$C,'DRE Gerencial'!$A84,'Ctas Pagar'!$I:$I,'DRE Gerencial'!$A$7,'Ctas Pagar'!$H:$H,11,'Ctas Pagar'!AG:AG,IF($A$6=Parametros!$A$8,"&lt;&gt;""",'DRE Gerencial'!$A$6))</f>
        <v>0</v>
      </c>
      <c r="AF84" s="45" t="str">
        <f t="shared" si="224"/>
        <v/>
      </c>
      <c r="AG84" s="45" t="str">
        <f t="shared" si="225"/>
        <v/>
      </c>
      <c r="AH84" s="168">
        <f>SUMIFS('Ctas Pagar'!$G:$G,'Ctas Pagar'!$C:$C,'DRE Gerencial'!$A84,'Ctas Pagar'!$I:$I,'DRE Gerencial'!$A$7,'Ctas Pagar'!$H:$H,12,'Ctas Pagar'!AJ:AJ,IF($A$6=Parametros!$A$8,"&lt;&gt;""",'DRE Gerencial'!$A$6))</f>
        <v>0</v>
      </c>
      <c r="AI84" s="45" t="str">
        <f t="shared" si="226"/>
        <v/>
      </c>
      <c r="AJ84" s="45" t="str">
        <f t="shared" si="227"/>
        <v/>
      </c>
      <c r="AK84" s="177">
        <f t="shared" si="159"/>
        <v>1000</v>
      </c>
      <c r="AL84" s="45">
        <f t="shared" si="228"/>
        <v>9.9950024987506241E-7</v>
      </c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  <c r="BG84" s="71"/>
      <c r="BH84" s="71"/>
      <c r="BI84" s="71"/>
      <c r="BJ84" s="71"/>
      <c r="BK84" s="71"/>
      <c r="BL84" s="71"/>
      <c r="BM84" s="71"/>
      <c r="BN84" s="71"/>
      <c r="BO84" s="71"/>
      <c r="BP84" s="71"/>
      <c r="BQ84" s="71"/>
      <c r="BR84" s="71"/>
      <c r="BS84" s="71"/>
      <c r="BT84" s="71"/>
      <c r="BU84" s="71"/>
      <c r="BV84" s="71"/>
      <c r="BW84" s="71"/>
      <c r="BX84" s="71"/>
      <c r="BY84" s="71"/>
      <c r="BZ84" s="71"/>
      <c r="CA84" s="71"/>
      <c r="CB84" s="71"/>
      <c r="CC84" s="71"/>
      <c r="CD84" s="71"/>
    </row>
    <row r="85" spans="1:82">
      <c r="A85" s="6" t="str">
        <f>'Plano de Contas'!A88</f>
        <v>5.3.11 Seguro de Vida</v>
      </c>
      <c r="B85" s="168">
        <f>SUMIFS('Ctas Pagar'!$G:$G,'Ctas Pagar'!$C:$C,'DRE Gerencial'!$A85,'Ctas Pagar'!$I:$I,'DRE Gerencial'!$A$7,'Ctas Pagar'!$H:$H,1,'Ctas Pagar'!D:D,IF($A$6=Parametros!$A$8,"&lt;&gt;""",'DRE Gerencial'!$A$6))</f>
        <v>0</v>
      </c>
      <c r="C85" s="45" t="str">
        <f t="shared" si="206"/>
        <v/>
      </c>
      <c r="D85" s="168">
        <f>SUMIFS('Ctas Pagar'!$G:$G,'Ctas Pagar'!$C:$C,'DRE Gerencial'!$A85,'Ctas Pagar'!$I:$I,'DRE Gerencial'!$A$7,'Ctas Pagar'!$H:$H,2,'Ctas Pagar'!F:F,IF($A$6=Parametros!$A$8,"&lt;&gt;""",'DRE Gerencial'!$A$6))</f>
        <v>1000</v>
      </c>
      <c r="E85" s="45">
        <f t="shared" si="207"/>
        <v>9.9950024987506241E-7</v>
      </c>
      <c r="F85" s="45" t="str">
        <f t="shared" si="158"/>
        <v/>
      </c>
      <c r="G85" s="168">
        <f>SUMIFS('Ctas Pagar'!$G:$G,'Ctas Pagar'!$C:$C,'DRE Gerencial'!$A85,'Ctas Pagar'!$I:$I,'DRE Gerencial'!$A$7,'Ctas Pagar'!$H:$H,3,'Ctas Pagar'!I:I,IF($A$6=Parametros!$A$8,"&lt;&gt;""",'DRE Gerencial'!$A$6))</f>
        <v>0</v>
      </c>
      <c r="H85" s="45" t="str">
        <f t="shared" si="208"/>
        <v/>
      </c>
      <c r="I85" s="45" t="str">
        <f t="shared" si="209"/>
        <v/>
      </c>
      <c r="J85" s="168">
        <f>SUMIFS('Ctas Pagar'!$G:$G,'Ctas Pagar'!$C:$C,'DRE Gerencial'!$A85,'Ctas Pagar'!$I:$I,'DRE Gerencial'!$A$7,'Ctas Pagar'!$H:$H,4,'Ctas Pagar'!L:L,IF($A$6=Parametros!$A$8,"&lt;&gt;""",'DRE Gerencial'!$A$6))</f>
        <v>0</v>
      </c>
      <c r="K85" s="45" t="str">
        <f t="shared" si="210"/>
        <v/>
      </c>
      <c r="L85" s="45" t="str">
        <f t="shared" si="211"/>
        <v/>
      </c>
      <c r="M85" s="168">
        <f>SUMIFS('Ctas Pagar'!$G:$G,'Ctas Pagar'!$C:$C,'DRE Gerencial'!$A85,'Ctas Pagar'!$I:$I,'DRE Gerencial'!$A$7,'Ctas Pagar'!$H:$H,5,'Ctas Pagar'!O:O,IF($A$6=Parametros!$A$8,"&lt;&gt;""",'DRE Gerencial'!$A$6))</f>
        <v>0</v>
      </c>
      <c r="N85" s="45" t="str">
        <f t="shared" si="212"/>
        <v/>
      </c>
      <c r="O85" s="45" t="str">
        <f t="shared" si="213"/>
        <v/>
      </c>
      <c r="P85" s="168">
        <f>SUMIFS('Ctas Pagar'!$G:$G,'Ctas Pagar'!$C:$C,'DRE Gerencial'!$A85,'Ctas Pagar'!$I:$I,'DRE Gerencial'!$A$7,'Ctas Pagar'!$H:$H,6,'Ctas Pagar'!R:R,IF($A$6=Parametros!$A$8,"&lt;&gt;""",'DRE Gerencial'!$A$6))</f>
        <v>0</v>
      </c>
      <c r="Q85" s="45" t="str">
        <f t="shared" si="214"/>
        <v/>
      </c>
      <c r="R85" s="45" t="str">
        <f t="shared" si="215"/>
        <v/>
      </c>
      <c r="S85" s="168">
        <f>SUMIFS('Ctas Pagar'!$G:$G,'Ctas Pagar'!$C:$C,'DRE Gerencial'!$A85,'Ctas Pagar'!$I:$I,'DRE Gerencial'!$A$7,'Ctas Pagar'!$H:$H,7,'Ctas Pagar'!U:U,IF($A$6=Parametros!$A$8,"&lt;&gt;""",'DRE Gerencial'!$A$6))</f>
        <v>0</v>
      </c>
      <c r="T85" s="45" t="str">
        <f t="shared" si="216"/>
        <v/>
      </c>
      <c r="U85" s="45" t="str">
        <f t="shared" si="217"/>
        <v/>
      </c>
      <c r="V85" s="168">
        <f>SUMIFS('Ctas Pagar'!$G:$G,'Ctas Pagar'!$C:$C,'DRE Gerencial'!$A85,'Ctas Pagar'!$I:$I,'DRE Gerencial'!$A$7,'Ctas Pagar'!$H:$H,8,'Ctas Pagar'!X:X,IF($A$6=Parametros!$A$8,"&lt;&gt;""",'DRE Gerencial'!$A$6))</f>
        <v>0</v>
      </c>
      <c r="W85" s="45" t="str">
        <f t="shared" si="218"/>
        <v/>
      </c>
      <c r="X85" s="45" t="str">
        <f t="shared" si="219"/>
        <v/>
      </c>
      <c r="Y85" s="168">
        <f>SUMIFS('Ctas Pagar'!$G:$G,'Ctas Pagar'!$C:$C,'DRE Gerencial'!$A85,'Ctas Pagar'!$I:$I,'DRE Gerencial'!$A$7,'Ctas Pagar'!$H:$H,9,'Ctas Pagar'!AA:AA,IF($A$6=Parametros!$A$8,"&lt;&gt;""",'DRE Gerencial'!$A$6))</f>
        <v>0</v>
      </c>
      <c r="Z85" s="45" t="str">
        <f t="shared" si="220"/>
        <v/>
      </c>
      <c r="AA85" s="45" t="str">
        <f t="shared" si="221"/>
        <v/>
      </c>
      <c r="AB85" s="168">
        <f>SUMIFS('Ctas Pagar'!$G:$G,'Ctas Pagar'!$C:$C,'DRE Gerencial'!$A85,'Ctas Pagar'!$I:$I,'DRE Gerencial'!$A$7,'Ctas Pagar'!$H:$H,10,'Ctas Pagar'!AD:AD,IF($A$6=Parametros!$A$8,"&lt;&gt;""",'DRE Gerencial'!$A$6))</f>
        <v>0</v>
      </c>
      <c r="AC85" s="45" t="str">
        <f t="shared" si="222"/>
        <v/>
      </c>
      <c r="AD85" s="45" t="str">
        <f t="shared" si="223"/>
        <v/>
      </c>
      <c r="AE85" s="168">
        <f>SUMIFS('Ctas Pagar'!$G:$G,'Ctas Pagar'!$C:$C,'DRE Gerencial'!$A85,'Ctas Pagar'!$I:$I,'DRE Gerencial'!$A$7,'Ctas Pagar'!$H:$H,11,'Ctas Pagar'!AG:AG,IF($A$6=Parametros!$A$8,"&lt;&gt;""",'DRE Gerencial'!$A$6))</f>
        <v>0</v>
      </c>
      <c r="AF85" s="45" t="str">
        <f t="shared" si="224"/>
        <v/>
      </c>
      <c r="AG85" s="45" t="str">
        <f t="shared" si="225"/>
        <v/>
      </c>
      <c r="AH85" s="168">
        <f>SUMIFS('Ctas Pagar'!$G:$G,'Ctas Pagar'!$C:$C,'DRE Gerencial'!$A85,'Ctas Pagar'!$I:$I,'DRE Gerencial'!$A$7,'Ctas Pagar'!$H:$H,12,'Ctas Pagar'!AJ:AJ,IF($A$6=Parametros!$A$8,"&lt;&gt;""",'DRE Gerencial'!$A$6))</f>
        <v>0</v>
      </c>
      <c r="AI85" s="45" t="str">
        <f t="shared" si="226"/>
        <v/>
      </c>
      <c r="AJ85" s="45" t="str">
        <f t="shared" si="227"/>
        <v/>
      </c>
      <c r="AK85" s="177">
        <f t="shared" si="159"/>
        <v>1000</v>
      </c>
      <c r="AL85" s="45">
        <f t="shared" si="228"/>
        <v>9.9950024987506241E-7</v>
      </c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  <c r="BG85" s="71"/>
      <c r="BH85" s="71"/>
      <c r="BI85" s="71"/>
      <c r="BJ85" s="71"/>
      <c r="BK85" s="71"/>
      <c r="BL85" s="71"/>
      <c r="BM85" s="71"/>
      <c r="BN85" s="71"/>
      <c r="BO85" s="71"/>
      <c r="BP85" s="71"/>
      <c r="BQ85" s="71"/>
      <c r="BR85" s="71"/>
      <c r="BS85" s="71"/>
      <c r="BT85" s="71"/>
      <c r="BU85" s="71"/>
      <c r="BV85" s="71"/>
      <c r="BW85" s="71"/>
      <c r="BX85" s="71"/>
      <c r="BY85" s="71"/>
      <c r="BZ85" s="71"/>
      <c r="CA85" s="71"/>
      <c r="CB85" s="71"/>
      <c r="CC85" s="71"/>
      <c r="CD85" s="71"/>
    </row>
    <row r="86" spans="1:82">
      <c r="A86" s="6" t="str">
        <f>'Plano de Contas'!A89</f>
        <v>5.3.12 Férias</v>
      </c>
      <c r="B86" s="168">
        <f>SUMIFS('Ctas Pagar'!$G:$G,'Ctas Pagar'!$C:$C,'DRE Gerencial'!$A86,'Ctas Pagar'!$I:$I,'DRE Gerencial'!$A$7,'Ctas Pagar'!$H:$H,1,'Ctas Pagar'!D:D,IF($A$6=Parametros!$A$8,"&lt;&gt;""",'DRE Gerencial'!$A$6))</f>
        <v>0</v>
      </c>
      <c r="C86" s="45" t="str">
        <f t="shared" si="206"/>
        <v/>
      </c>
      <c r="D86" s="168">
        <f>SUMIFS('Ctas Pagar'!$G:$G,'Ctas Pagar'!$C:$C,'DRE Gerencial'!$A86,'Ctas Pagar'!$I:$I,'DRE Gerencial'!$A$7,'Ctas Pagar'!$H:$H,2,'Ctas Pagar'!F:F,IF($A$6=Parametros!$A$8,"&lt;&gt;""",'DRE Gerencial'!$A$6))</f>
        <v>1000</v>
      </c>
      <c r="E86" s="45">
        <f t="shared" si="207"/>
        <v>9.9950024987506241E-7</v>
      </c>
      <c r="F86" s="45" t="str">
        <f t="shared" si="158"/>
        <v/>
      </c>
      <c r="G86" s="168">
        <f>SUMIFS('Ctas Pagar'!$G:$G,'Ctas Pagar'!$C:$C,'DRE Gerencial'!$A86,'Ctas Pagar'!$I:$I,'DRE Gerencial'!$A$7,'Ctas Pagar'!$H:$H,3,'Ctas Pagar'!I:I,IF($A$6=Parametros!$A$8,"&lt;&gt;""",'DRE Gerencial'!$A$6))</f>
        <v>0</v>
      </c>
      <c r="H86" s="45" t="str">
        <f t="shared" si="208"/>
        <v/>
      </c>
      <c r="I86" s="45" t="str">
        <f t="shared" si="209"/>
        <v/>
      </c>
      <c r="J86" s="168">
        <f>SUMIFS('Ctas Pagar'!$G:$G,'Ctas Pagar'!$C:$C,'DRE Gerencial'!$A86,'Ctas Pagar'!$I:$I,'DRE Gerencial'!$A$7,'Ctas Pagar'!$H:$H,4,'Ctas Pagar'!L:L,IF($A$6=Parametros!$A$8,"&lt;&gt;""",'DRE Gerencial'!$A$6))</f>
        <v>0</v>
      </c>
      <c r="K86" s="45" t="str">
        <f t="shared" si="210"/>
        <v/>
      </c>
      <c r="L86" s="45" t="str">
        <f t="shared" si="211"/>
        <v/>
      </c>
      <c r="M86" s="168">
        <f>SUMIFS('Ctas Pagar'!$G:$G,'Ctas Pagar'!$C:$C,'DRE Gerencial'!$A86,'Ctas Pagar'!$I:$I,'DRE Gerencial'!$A$7,'Ctas Pagar'!$H:$H,5,'Ctas Pagar'!O:O,IF($A$6=Parametros!$A$8,"&lt;&gt;""",'DRE Gerencial'!$A$6))</f>
        <v>0</v>
      </c>
      <c r="N86" s="45" t="str">
        <f t="shared" si="212"/>
        <v/>
      </c>
      <c r="O86" s="45" t="str">
        <f t="shared" si="213"/>
        <v/>
      </c>
      <c r="P86" s="168">
        <f>SUMIFS('Ctas Pagar'!$G:$G,'Ctas Pagar'!$C:$C,'DRE Gerencial'!$A86,'Ctas Pagar'!$I:$I,'DRE Gerencial'!$A$7,'Ctas Pagar'!$H:$H,6,'Ctas Pagar'!R:R,IF($A$6=Parametros!$A$8,"&lt;&gt;""",'DRE Gerencial'!$A$6))</f>
        <v>0</v>
      </c>
      <c r="Q86" s="45" t="str">
        <f t="shared" si="214"/>
        <v/>
      </c>
      <c r="R86" s="45" t="str">
        <f t="shared" si="215"/>
        <v/>
      </c>
      <c r="S86" s="168">
        <f>SUMIFS('Ctas Pagar'!$G:$G,'Ctas Pagar'!$C:$C,'DRE Gerencial'!$A86,'Ctas Pagar'!$I:$I,'DRE Gerencial'!$A$7,'Ctas Pagar'!$H:$H,7,'Ctas Pagar'!U:U,IF($A$6=Parametros!$A$8,"&lt;&gt;""",'DRE Gerencial'!$A$6))</f>
        <v>0</v>
      </c>
      <c r="T86" s="45" t="str">
        <f t="shared" si="216"/>
        <v/>
      </c>
      <c r="U86" s="45" t="str">
        <f t="shared" si="217"/>
        <v/>
      </c>
      <c r="V86" s="168">
        <f>SUMIFS('Ctas Pagar'!$G:$G,'Ctas Pagar'!$C:$C,'DRE Gerencial'!$A86,'Ctas Pagar'!$I:$I,'DRE Gerencial'!$A$7,'Ctas Pagar'!$H:$H,8,'Ctas Pagar'!X:X,IF($A$6=Parametros!$A$8,"&lt;&gt;""",'DRE Gerencial'!$A$6))</f>
        <v>0</v>
      </c>
      <c r="W86" s="45" t="str">
        <f t="shared" si="218"/>
        <v/>
      </c>
      <c r="X86" s="45" t="str">
        <f t="shared" si="219"/>
        <v/>
      </c>
      <c r="Y86" s="168">
        <f>SUMIFS('Ctas Pagar'!$G:$G,'Ctas Pagar'!$C:$C,'DRE Gerencial'!$A86,'Ctas Pagar'!$I:$I,'DRE Gerencial'!$A$7,'Ctas Pagar'!$H:$H,9,'Ctas Pagar'!AA:AA,IF($A$6=Parametros!$A$8,"&lt;&gt;""",'DRE Gerencial'!$A$6))</f>
        <v>0</v>
      </c>
      <c r="Z86" s="45" t="str">
        <f t="shared" si="220"/>
        <v/>
      </c>
      <c r="AA86" s="45" t="str">
        <f t="shared" si="221"/>
        <v/>
      </c>
      <c r="AB86" s="168">
        <f>SUMIFS('Ctas Pagar'!$G:$G,'Ctas Pagar'!$C:$C,'DRE Gerencial'!$A86,'Ctas Pagar'!$I:$I,'DRE Gerencial'!$A$7,'Ctas Pagar'!$H:$H,10,'Ctas Pagar'!AD:AD,IF($A$6=Parametros!$A$8,"&lt;&gt;""",'DRE Gerencial'!$A$6))</f>
        <v>0</v>
      </c>
      <c r="AC86" s="45" t="str">
        <f t="shared" si="222"/>
        <v/>
      </c>
      <c r="AD86" s="45" t="str">
        <f t="shared" si="223"/>
        <v/>
      </c>
      <c r="AE86" s="168">
        <f>SUMIFS('Ctas Pagar'!$G:$G,'Ctas Pagar'!$C:$C,'DRE Gerencial'!$A86,'Ctas Pagar'!$I:$I,'DRE Gerencial'!$A$7,'Ctas Pagar'!$H:$H,11,'Ctas Pagar'!AG:AG,IF($A$6=Parametros!$A$8,"&lt;&gt;""",'DRE Gerencial'!$A$6))</f>
        <v>0</v>
      </c>
      <c r="AF86" s="45" t="str">
        <f t="shared" si="224"/>
        <v/>
      </c>
      <c r="AG86" s="45" t="str">
        <f t="shared" si="225"/>
        <v/>
      </c>
      <c r="AH86" s="168">
        <f>SUMIFS('Ctas Pagar'!$G:$G,'Ctas Pagar'!$C:$C,'DRE Gerencial'!$A86,'Ctas Pagar'!$I:$I,'DRE Gerencial'!$A$7,'Ctas Pagar'!$H:$H,12,'Ctas Pagar'!AJ:AJ,IF($A$6=Parametros!$A$8,"&lt;&gt;""",'DRE Gerencial'!$A$6))</f>
        <v>0</v>
      </c>
      <c r="AI86" s="45" t="str">
        <f t="shared" si="226"/>
        <v/>
      </c>
      <c r="AJ86" s="45" t="str">
        <f t="shared" si="227"/>
        <v/>
      </c>
      <c r="AK86" s="177">
        <f t="shared" si="159"/>
        <v>1000</v>
      </c>
      <c r="AL86" s="45">
        <f t="shared" si="228"/>
        <v>9.9950024987506241E-7</v>
      </c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  <c r="BG86" s="71"/>
      <c r="BH86" s="71"/>
      <c r="BI86" s="71"/>
      <c r="BJ86" s="71"/>
      <c r="BK86" s="71"/>
      <c r="BL86" s="71"/>
      <c r="BM86" s="71"/>
      <c r="BN86" s="71"/>
      <c r="BO86" s="71"/>
      <c r="BP86" s="71"/>
      <c r="BQ86" s="71"/>
      <c r="BR86" s="71"/>
      <c r="BS86" s="71"/>
      <c r="BT86" s="71"/>
      <c r="BU86" s="71"/>
      <c r="BV86" s="71"/>
      <c r="BW86" s="71"/>
      <c r="BX86" s="71"/>
      <c r="BY86" s="71"/>
      <c r="BZ86" s="71"/>
      <c r="CA86" s="71"/>
      <c r="CB86" s="71"/>
      <c r="CC86" s="71"/>
      <c r="CD86" s="71"/>
    </row>
    <row r="87" spans="1:82">
      <c r="A87" s="6" t="str">
        <f>'Plano de Contas'!A90</f>
        <v>5.3.13 13 Salário</v>
      </c>
      <c r="B87" s="168">
        <f>SUMIFS('Ctas Pagar'!$G:$G,'Ctas Pagar'!$C:$C,'DRE Gerencial'!$A87,'Ctas Pagar'!$I:$I,'DRE Gerencial'!$A$7,'Ctas Pagar'!$H:$H,1,'Ctas Pagar'!D:D,IF($A$6=Parametros!$A$8,"&lt;&gt;""",'DRE Gerencial'!$A$6))</f>
        <v>0</v>
      </c>
      <c r="C87" s="45" t="str">
        <f>IFERROR(B87/B$8,"")</f>
        <v/>
      </c>
      <c r="D87" s="168">
        <f>SUMIFS('Ctas Pagar'!$G:$G,'Ctas Pagar'!$C:$C,'DRE Gerencial'!$A87,'Ctas Pagar'!$I:$I,'DRE Gerencial'!$A$7,'Ctas Pagar'!$H:$H,2,'Ctas Pagar'!F:F,IF($A$6=Parametros!$A$8,"&lt;&gt;""",'DRE Gerencial'!$A$6))</f>
        <v>1000</v>
      </c>
      <c r="E87" s="45">
        <f>IFERROR(D87/D$8,"")</f>
        <v>9.9950024987506241E-7</v>
      </c>
      <c r="F87" s="45" t="str">
        <f t="shared" si="158"/>
        <v/>
      </c>
      <c r="G87" s="168">
        <f>SUMIFS('Ctas Pagar'!$G:$G,'Ctas Pagar'!$C:$C,'DRE Gerencial'!$A87,'Ctas Pagar'!$I:$I,'DRE Gerencial'!$A$7,'Ctas Pagar'!$H:$H,3,'Ctas Pagar'!I:I,IF($A$6=Parametros!$A$8,"&lt;&gt;""",'DRE Gerencial'!$A$6))</f>
        <v>0</v>
      </c>
      <c r="H87" s="45" t="str">
        <f>IFERROR(G87/G$8,"")</f>
        <v/>
      </c>
      <c r="I87" s="45" t="str">
        <f t="shared" si="209"/>
        <v/>
      </c>
      <c r="J87" s="168">
        <f>SUMIFS('Ctas Pagar'!$G:$G,'Ctas Pagar'!$C:$C,'DRE Gerencial'!$A87,'Ctas Pagar'!$I:$I,'DRE Gerencial'!$A$7,'Ctas Pagar'!$H:$H,4,'Ctas Pagar'!L:L,IF($A$6=Parametros!$A$8,"&lt;&gt;""",'DRE Gerencial'!$A$6))</f>
        <v>0</v>
      </c>
      <c r="K87" s="45" t="str">
        <f>IFERROR(J87/J$8,"")</f>
        <v/>
      </c>
      <c r="L87" s="45" t="str">
        <f t="shared" si="211"/>
        <v/>
      </c>
      <c r="M87" s="168">
        <f>SUMIFS('Ctas Pagar'!$G:$G,'Ctas Pagar'!$C:$C,'DRE Gerencial'!$A87,'Ctas Pagar'!$I:$I,'DRE Gerencial'!$A$7,'Ctas Pagar'!$H:$H,5,'Ctas Pagar'!O:O,IF($A$6=Parametros!$A$8,"&lt;&gt;""",'DRE Gerencial'!$A$6))</f>
        <v>0</v>
      </c>
      <c r="N87" s="45" t="str">
        <f>IFERROR(M87/M$8,"")</f>
        <v/>
      </c>
      <c r="O87" s="45" t="str">
        <f t="shared" si="213"/>
        <v/>
      </c>
      <c r="P87" s="168">
        <f>SUMIFS('Ctas Pagar'!$G:$G,'Ctas Pagar'!$C:$C,'DRE Gerencial'!$A87,'Ctas Pagar'!$I:$I,'DRE Gerencial'!$A$7,'Ctas Pagar'!$H:$H,6,'Ctas Pagar'!R:R,IF($A$6=Parametros!$A$8,"&lt;&gt;""",'DRE Gerencial'!$A$6))</f>
        <v>0</v>
      </c>
      <c r="Q87" s="45" t="str">
        <f>IFERROR(P87/P$8,"")</f>
        <v/>
      </c>
      <c r="R87" s="45" t="str">
        <f t="shared" si="215"/>
        <v/>
      </c>
      <c r="S87" s="168">
        <f>SUMIFS('Ctas Pagar'!$G:$G,'Ctas Pagar'!$C:$C,'DRE Gerencial'!$A87,'Ctas Pagar'!$I:$I,'DRE Gerencial'!$A$7,'Ctas Pagar'!$H:$H,7,'Ctas Pagar'!U:U,IF($A$6=Parametros!$A$8,"&lt;&gt;""",'DRE Gerencial'!$A$6))</f>
        <v>0</v>
      </c>
      <c r="T87" s="45" t="str">
        <f>IFERROR(S87/S$8,"")</f>
        <v/>
      </c>
      <c r="U87" s="45" t="str">
        <f t="shared" si="217"/>
        <v/>
      </c>
      <c r="V87" s="168">
        <f>SUMIFS('Ctas Pagar'!$G:$G,'Ctas Pagar'!$C:$C,'DRE Gerencial'!$A87,'Ctas Pagar'!$I:$I,'DRE Gerencial'!$A$7,'Ctas Pagar'!$H:$H,8,'Ctas Pagar'!X:X,IF($A$6=Parametros!$A$8,"&lt;&gt;""",'DRE Gerencial'!$A$6))</f>
        <v>0</v>
      </c>
      <c r="W87" s="45" t="str">
        <f>IFERROR(V87/V$8,"")</f>
        <v/>
      </c>
      <c r="X87" s="45" t="str">
        <f t="shared" si="219"/>
        <v/>
      </c>
      <c r="Y87" s="168">
        <f>SUMIFS('Ctas Pagar'!$G:$G,'Ctas Pagar'!$C:$C,'DRE Gerencial'!$A87,'Ctas Pagar'!$I:$I,'DRE Gerencial'!$A$7,'Ctas Pagar'!$H:$H,9,'Ctas Pagar'!AA:AA,IF($A$6=Parametros!$A$8,"&lt;&gt;""",'DRE Gerencial'!$A$6))</f>
        <v>0</v>
      </c>
      <c r="Z87" s="45" t="str">
        <f>IFERROR(Y87/Y$8,"")</f>
        <v/>
      </c>
      <c r="AA87" s="45" t="str">
        <f t="shared" si="221"/>
        <v/>
      </c>
      <c r="AB87" s="168">
        <f>SUMIFS('Ctas Pagar'!$G:$G,'Ctas Pagar'!$C:$C,'DRE Gerencial'!$A87,'Ctas Pagar'!$I:$I,'DRE Gerencial'!$A$7,'Ctas Pagar'!$H:$H,10,'Ctas Pagar'!AD:AD,IF($A$6=Parametros!$A$8,"&lt;&gt;""",'DRE Gerencial'!$A$6))</f>
        <v>0</v>
      </c>
      <c r="AC87" s="45" t="str">
        <f>IFERROR(AB87/AB$8,"")</f>
        <v/>
      </c>
      <c r="AD87" s="45" t="str">
        <f t="shared" si="223"/>
        <v/>
      </c>
      <c r="AE87" s="168">
        <f>SUMIFS('Ctas Pagar'!$G:$G,'Ctas Pagar'!$C:$C,'DRE Gerencial'!$A87,'Ctas Pagar'!$I:$I,'DRE Gerencial'!$A$7,'Ctas Pagar'!$H:$H,11,'Ctas Pagar'!AG:AG,IF($A$6=Parametros!$A$8,"&lt;&gt;""",'DRE Gerencial'!$A$6))</f>
        <v>0</v>
      </c>
      <c r="AF87" s="45" t="str">
        <f>IFERROR(AE87/AE$8,"")</f>
        <v/>
      </c>
      <c r="AG87" s="45" t="str">
        <f t="shared" si="225"/>
        <v/>
      </c>
      <c r="AH87" s="168">
        <f>SUMIFS('Ctas Pagar'!$G:$G,'Ctas Pagar'!$C:$C,'DRE Gerencial'!$A87,'Ctas Pagar'!$I:$I,'DRE Gerencial'!$A$7,'Ctas Pagar'!$H:$H,12,'Ctas Pagar'!AJ:AJ,IF($A$6=Parametros!$A$8,"&lt;&gt;""",'DRE Gerencial'!$A$6))</f>
        <v>0</v>
      </c>
      <c r="AI87" s="45" t="str">
        <f>IFERROR(AH87/AH$8,"")</f>
        <v/>
      </c>
      <c r="AJ87" s="45" t="str">
        <f t="shared" si="227"/>
        <v/>
      </c>
      <c r="AK87" s="177">
        <f t="shared" si="159"/>
        <v>1000</v>
      </c>
      <c r="AL87" s="45">
        <f>IFERROR(AK87/AK$8,"")</f>
        <v>9.9950024987506241E-7</v>
      </c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71"/>
    </row>
    <row r="88" spans="1:82">
      <c r="A88" s="6" t="str">
        <f>'Plano de Contas'!A91</f>
        <v>5.3.99 Outras Despesas com Pessoal</v>
      </c>
      <c r="B88" s="168">
        <f>SUMIFS('Ctas Pagar'!$G:$G,'Ctas Pagar'!$C:$C,'DRE Gerencial'!$A88,'Ctas Pagar'!$I:$I,'DRE Gerencial'!$A$7,'Ctas Pagar'!$H:$H,1,'Ctas Pagar'!D:D,IF($A$6=Parametros!$A$8,"&lt;&gt;""",'DRE Gerencial'!$A$6))</f>
        <v>0</v>
      </c>
      <c r="C88" s="45" t="str">
        <f t="shared" ref="C88:C90" si="229">IFERROR(B88/B$8,"")</f>
        <v/>
      </c>
      <c r="D88" s="168">
        <f>SUMIFS('Ctas Pagar'!$G:$G,'Ctas Pagar'!$C:$C,'DRE Gerencial'!$A88,'Ctas Pagar'!$I:$I,'DRE Gerencial'!$A$7,'Ctas Pagar'!$H:$H,2,'Ctas Pagar'!F:F,IF($A$6=Parametros!$A$8,"&lt;&gt;""",'DRE Gerencial'!$A$6))</f>
        <v>1000</v>
      </c>
      <c r="E88" s="45">
        <f t="shared" ref="E88:E90" si="230">IFERROR(D88/D$8,"")</f>
        <v>9.9950024987506241E-7</v>
      </c>
      <c r="F88" s="45" t="str">
        <f t="shared" si="158"/>
        <v/>
      </c>
      <c r="G88" s="168">
        <f>SUMIFS('Ctas Pagar'!$G:$G,'Ctas Pagar'!$C:$C,'DRE Gerencial'!$A88,'Ctas Pagar'!$I:$I,'DRE Gerencial'!$A$7,'Ctas Pagar'!$H:$H,3,'Ctas Pagar'!I:I,IF($A$6=Parametros!$A$8,"&lt;&gt;""",'DRE Gerencial'!$A$6))</f>
        <v>0</v>
      </c>
      <c r="H88" s="45" t="str">
        <f t="shared" ref="H88:H90" si="231">IFERROR(G88/G$8,"")</f>
        <v/>
      </c>
      <c r="I88" s="45" t="str">
        <f t="shared" si="209"/>
        <v/>
      </c>
      <c r="J88" s="168">
        <f>SUMIFS('Ctas Pagar'!$G:$G,'Ctas Pagar'!$C:$C,'DRE Gerencial'!$A88,'Ctas Pagar'!$I:$I,'DRE Gerencial'!$A$7,'Ctas Pagar'!$H:$H,4,'Ctas Pagar'!L:L,IF($A$6=Parametros!$A$8,"&lt;&gt;""",'DRE Gerencial'!$A$6))</f>
        <v>0</v>
      </c>
      <c r="K88" s="45" t="str">
        <f t="shared" ref="K88:K90" si="232">IFERROR(J88/J$8,"")</f>
        <v/>
      </c>
      <c r="L88" s="45" t="str">
        <f t="shared" si="211"/>
        <v/>
      </c>
      <c r="M88" s="168">
        <f>SUMIFS('Ctas Pagar'!$G:$G,'Ctas Pagar'!$C:$C,'DRE Gerencial'!$A88,'Ctas Pagar'!$I:$I,'DRE Gerencial'!$A$7,'Ctas Pagar'!$H:$H,5,'Ctas Pagar'!O:O,IF($A$6=Parametros!$A$8,"&lt;&gt;""",'DRE Gerencial'!$A$6))</f>
        <v>0</v>
      </c>
      <c r="N88" s="45" t="str">
        <f t="shared" ref="N88:N90" si="233">IFERROR(M88/M$8,"")</f>
        <v/>
      </c>
      <c r="O88" s="45" t="str">
        <f t="shared" si="213"/>
        <v/>
      </c>
      <c r="P88" s="168">
        <f>SUMIFS('Ctas Pagar'!$G:$G,'Ctas Pagar'!$C:$C,'DRE Gerencial'!$A88,'Ctas Pagar'!$I:$I,'DRE Gerencial'!$A$7,'Ctas Pagar'!$H:$H,6,'Ctas Pagar'!R:R,IF($A$6=Parametros!$A$8,"&lt;&gt;""",'DRE Gerencial'!$A$6))</f>
        <v>0</v>
      </c>
      <c r="Q88" s="45" t="str">
        <f t="shared" ref="Q88:Q90" si="234">IFERROR(P88/P$8,"")</f>
        <v/>
      </c>
      <c r="R88" s="45" t="str">
        <f t="shared" si="215"/>
        <v/>
      </c>
      <c r="S88" s="168">
        <f>SUMIFS('Ctas Pagar'!$G:$G,'Ctas Pagar'!$C:$C,'DRE Gerencial'!$A88,'Ctas Pagar'!$I:$I,'DRE Gerencial'!$A$7,'Ctas Pagar'!$H:$H,7,'Ctas Pagar'!U:U,IF($A$6=Parametros!$A$8,"&lt;&gt;""",'DRE Gerencial'!$A$6))</f>
        <v>0</v>
      </c>
      <c r="T88" s="45" t="str">
        <f t="shared" ref="T88:T90" si="235">IFERROR(S88/S$8,"")</f>
        <v/>
      </c>
      <c r="U88" s="45" t="str">
        <f t="shared" si="217"/>
        <v/>
      </c>
      <c r="V88" s="168">
        <f>SUMIFS('Ctas Pagar'!$G:$G,'Ctas Pagar'!$C:$C,'DRE Gerencial'!$A88,'Ctas Pagar'!$I:$I,'DRE Gerencial'!$A$7,'Ctas Pagar'!$H:$H,8,'Ctas Pagar'!X:X,IF($A$6=Parametros!$A$8,"&lt;&gt;""",'DRE Gerencial'!$A$6))</f>
        <v>0</v>
      </c>
      <c r="W88" s="45" t="str">
        <f t="shared" ref="W88:W90" si="236">IFERROR(V88/V$8,"")</f>
        <v/>
      </c>
      <c r="X88" s="45" t="str">
        <f t="shared" si="219"/>
        <v/>
      </c>
      <c r="Y88" s="168">
        <f>SUMIFS('Ctas Pagar'!$G:$G,'Ctas Pagar'!$C:$C,'DRE Gerencial'!$A88,'Ctas Pagar'!$I:$I,'DRE Gerencial'!$A$7,'Ctas Pagar'!$H:$H,9,'Ctas Pagar'!AA:AA,IF($A$6=Parametros!$A$8,"&lt;&gt;""",'DRE Gerencial'!$A$6))</f>
        <v>0</v>
      </c>
      <c r="Z88" s="45" t="str">
        <f t="shared" ref="Z88:Z90" si="237">IFERROR(Y88/Y$8,"")</f>
        <v/>
      </c>
      <c r="AA88" s="45" t="str">
        <f t="shared" si="221"/>
        <v/>
      </c>
      <c r="AB88" s="168">
        <f>SUMIFS('Ctas Pagar'!$G:$G,'Ctas Pagar'!$C:$C,'DRE Gerencial'!$A88,'Ctas Pagar'!$I:$I,'DRE Gerencial'!$A$7,'Ctas Pagar'!$H:$H,10,'Ctas Pagar'!AD:AD,IF($A$6=Parametros!$A$8,"&lt;&gt;""",'DRE Gerencial'!$A$6))</f>
        <v>0</v>
      </c>
      <c r="AC88" s="45" t="str">
        <f t="shared" ref="AC88:AC90" si="238">IFERROR(AB88/AB$8,"")</f>
        <v/>
      </c>
      <c r="AD88" s="45" t="str">
        <f t="shared" si="223"/>
        <v/>
      </c>
      <c r="AE88" s="168">
        <f>SUMIFS('Ctas Pagar'!$G:$G,'Ctas Pagar'!$C:$C,'DRE Gerencial'!$A88,'Ctas Pagar'!$I:$I,'DRE Gerencial'!$A$7,'Ctas Pagar'!$H:$H,11,'Ctas Pagar'!AG:AG,IF($A$6=Parametros!$A$8,"&lt;&gt;""",'DRE Gerencial'!$A$6))</f>
        <v>0</v>
      </c>
      <c r="AF88" s="45" t="str">
        <f t="shared" ref="AF88:AF90" si="239">IFERROR(AE88/AE$8,"")</f>
        <v/>
      </c>
      <c r="AG88" s="45" t="str">
        <f t="shared" si="225"/>
        <v/>
      </c>
      <c r="AH88" s="168">
        <f>SUMIFS('Ctas Pagar'!$G:$G,'Ctas Pagar'!$C:$C,'DRE Gerencial'!$A88,'Ctas Pagar'!$I:$I,'DRE Gerencial'!$A$7,'Ctas Pagar'!$H:$H,12,'Ctas Pagar'!AJ:AJ,IF($A$6=Parametros!$A$8,"&lt;&gt;""",'DRE Gerencial'!$A$6))</f>
        <v>0</v>
      </c>
      <c r="AI88" s="45" t="str">
        <f t="shared" ref="AI88:AI90" si="240">IFERROR(AH88/AH$8,"")</f>
        <v/>
      </c>
      <c r="AJ88" s="45" t="str">
        <f t="shared" si="227"/>
        <v/>
      </c>
      <c r="AK88" s="177">
        <f t="shared" si="159"/>
        <v>1000</v>
      </c>
      <c r="AL88" s="45">
        <f t="shared" ref="AL88:AL90" si="241">IFERROR(AK88/AK$8,"")</f>
        <v>9.9950024987506241E-7</v>
      </c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71"/>
      <c r="BR88" s="71"/>
      <c r="BS88" s="71"/>
      <c r="BT88" s="71"/>
      <c r="BU88" s="71"/>
      <c r="BV88" s="71"/>
      <c r="BW88" s="71"/>
      <c r="BX88" s="71"/>
      <c r="BY88" s="71"/>
      <c r="BZ88" s="71"/>
      <c r="CA88" s="71"/>
      <c r="CB88" s="71"/>
      <c r="CC88" s="71"/>
      <c r="CD88" s="71"/>
    </row>
    <row r="89" spans="1:82">
      <c r="A89" s="6">
        <f>'Plano de Contas'!A92</f>
        <v>0</v>
      </c>
      <c r="B89" s="168">
        <f>SUMIFS('Ctas Pagar'!$G:$G,'Ctas Pagar'!$C:$C,'DRE Gerencial'!$A89,'Ctas Pagar'!$I:$I,'DRE Gerencial'!$A$7,'Ctas Pagar'!$H:$H,1,'Ctas Pagar'!D:D,IF($A$6=Parametros!$A$8,"&lt;&gt;""",'DRE Gerencial'!$A$6))</f>
        <v>0</v>
      </c>
      <c r="C89" s="45" t="str">
        <f t="shared" si="229"/>
        <v/>
      </c>
      <c r="D89" s="168">
        <f>SUMIFS('Ctas Pagar'!$G:$G,'Ctas Pagar'!$C:$C,'DRE Gerencial'!$A89,'Ctas Pagar'!$I:$I,'DRE Gerencial'!$A$7,'Ctas Pagar'!$H:$H,2,'Ctas Pagar'!F:F,IF($A$6=Parametros!$A$8,"&lt;&gt;""",'DRE Gerencial'!$A$6))</f>
        <v>0</v>
      </c>
      <c r="E89" s="45">
        <f t="shared" si="230"/>
        <v>0</v>
      </c>
      <c r="F89" s="45" t="str">
        <f t="shared" si="158"/>
        <v/>
      </c>
      <c r="G89" s="168">
        <f>SUMIFS('Ctas Pagar'!$G:$G,'Ctas Pagar'!$C:$C,'DRE Gerencial'!$A89,'Ctas Pagar'!$I:$I,'DRE Gerencial'!$A$7,'Ctas Pagar'!$H:$H,3,'Ctas Pagar'!I:I,IF($A$6=Parametros!$A$8,"&lt;&gt;""",'DRE Gerencial'!$A$6))</f>
        <v>0</v>
      </c>
      <c r="H89" s="45" t="str">
        <f t="shared" si="231"/>
        <v/>
      </c>
      <c r="I89" s="45" t="str">
        <f t="shared" si="209"/>
        <v/>
      </c>
      <c r="J89" s="168">
        <f>SUMIFS('Ctas Pagar'!$G:$G,'Ctas Pagar'!$C:$C,'DRE Gerencial'!$A89,'Ctas Pagar'!$I:$I,'DRE Gerencial'!$A$7,'Ctas Pagar'!$H:$H,4,'Ctas Pagar'!L:L,IF($A$6=Parametros!$A$8,"&lt;&gt;""",'DRE Gerencial'!$A$6))</f>
        <v>0</v>
      </c>
      <c r="K89" s="45" t="str">
        <f t="shared" si="232"/>
        <v/>
      </c>
      <c r="L89" s="45" t="str">
        <f t="shared" si="211"/>
        <v/>
      </c>
      <c r="M89" s="168">
        <f>SUMIFS('Ctas Pagar'!$G:$G,'Ctas Pagar'!$C:$C,'DRE Gerencial'!$A89,'Ctas Pagar'!$I:$I,'DRE Gerencial'!$A$7,'Ctas Pagar'!$H:$H,5,'Ctas Pagar'!O:O,IF($A$6=Parametros!$A$8,"&lt;&gt;""",'DRE Gerencial'!$A$6))</f>
        <v>0</v>
      </c>
      <c r="N89" s="45" t="str">
        <f t="shared" si="233"/>
        <v/>
      </c>
      <c r="O89" s="45" t="str">
        <f t="shared" si="213"/>
        <v/>
      </c>
      <c r="P89" s="168">
        <f>SUMIFS('Ctas Pagar'!$G:$G,'Ctas Pagar'!$C:$C,'DRE Gerencial'!$A89,'Ctas Pagar'!$I:$I,'DRE Gerencial'!$A$7,'Ctas Pagar'!$H:$H,6,'Ctas Pagar'!R:R,IF($A$6=Parametros!$A$8,"&lt;&gt;""",'DRE Gerencial'!$A$6))</f>
        <v>0</v>
      </c>
      <c r="Q89" s="45" t="str">
        <f t="shared" si="234"/>
        <v/>
      </c>
      <c r="R89" s="45" t="str">
        <f t="shared" si="215"/>
        <v/>
      </c>
      <c r="S89" s="168">
        <f>SUMIFS('Ctas Pagar'!$G:$G,'Ctas Pagar'!$C:$C,'DRE Gerencial'!$A89,'Ctas Pagar'!$I:$I,'DRE Gerencial'!$A$7,'Ctas Pagar'!$H:$H,7,'Ctas Pagar'!U:U,IF($A$6=Parametros!$A$8,"&lt;&gt;""",'DRE Gerencial'!$A$6))</f>
        <v>0</v>
      </c>
      <c r="T89" s="45" t="str">
        <f t="shared" si="235"/>
        <v/>
      </c>
      <c r="U89" s="45" t="str">
        <f t="shared" si="217"/>
        <v/>
      </c>
      <c r="V89" s="168">
        <f>SUMIFS('Ctas Pagar'!$G:$G,'Ctas Pagar'!$C:$C,'DRE Gerencial'!$A89,'Ctas Pagar'!$I:$I,'DRE Gerencial'!$A$7,'Ctas Pagar'!$H:$H,8,'Ctas Pagar'!X:X,IF($A$6=Parametros!$A$8,"&lt;&gt;""",'DRE Gerencial'!$A$6))</f>
        <v>0</v>
      </c>
      <c r="W89" s="45" t="str">
        <f t="shared" si="236"/>
        <v/>
      </c>
      <c r="X89" s="45" t="str">
        <f t="shared" si="219"/>
        <v/>
      </c>
      <c r="Y89" s="168">
        <f>SUMIFS('Ctas Pagar'!$G:$G,'Ctas Pagar'!$C:$C,'DRE Gerencial'!$A89,'Ctas Pagar'!$I:$I,'DRE Gerencial'!$A$7,'Ctas Pagar'!$H:$H,9,'Ctas Pagar'!AA:AA,IF($A$6=Parametros!$A$8,"&lt;&gt;""",'DRE Gerencial'!$A$6))</f>
        <v>0</v>
      </c>
      <c r="Z89" s="45" t="str">
        <f t="shared" si="237"/>
        <v/>
      </c>
      <c r="AA89" s="45" t="str">
        <f t="shared" si="221"/>
        <v/>
      </c>
      <c r="AB89" s="168">
        <f>SUMIFS('Ctas Pagar'!$G:$G,'Ctas Pagar'!$C:$C,'DRE Gerencial'!$A89,'Ctas Pagar'!$I:$I,'DRE Gerencial'!$A$7,'Ctas Pagar'!$H:$H,10,'Ctas Pagar'!AD:AD,IF($A$6=Parametros!$A$8,"&lt;&gt;""",'DRE Gerencial'!$A$6))</f>
        <v>0</v>
      </c>
      <c r="AC89" s="45" t="str">
        <f t="shared" si="238"/>
        <v/>
      </c>
      <c r="AD89" s="45" t="str">
        <f t="shared" si="223"/>
        <v/>
      </c>
      <c r="AE89" s="168">
        <f>SUMIFS('Ctas Pagar'!$G:$G,'Ctas Pagar'!$C:$C,'DRE Gerencial'!$A89,'Ctas Pagar'!$I:$I,'DRE Gerencial'!$A$7,'Ctas Pagar'!$H:$H,11,'Ctas Pagar'!AG:AG,IF($A$6=Parametros!$A$8,"&lt;&gt;""",'DRE Gerencial'!$A$6))</f>
        <v>0</v>
      </c>
      <c r="AF89" s="45" t="str">
        <f t="shared" si="239"/>
        <v/>
      </c>
      <c r="AG89" s="45" t="str">
        <f t="shared" si="225"/>
        <v/>
      </c>
      <c r="AH89" s="168">
        <f>SUMIFS('Ctas Pagar'!$G:$G,'Ctas Pagar'!$C:$C,'DRE Gerencial'!$A89,'Ctas Pagar'!$I:$I,'DRE Gerencial'!$A$7,'Ctas Pagar'!$H:$H,12,'Ctas Pagar'!AJ:AJ,IF($A$6=Parametros!$A$8,"&lt;&gt;""",'DRE Gerencial'!$A$6))</f>
        <v>0</v>
      </c>
      <c r="AI89" s="45" t="str">
        <f t="shared" si="240"/>
        <v/>
      </c>
      <c r="AJ89" s="45" t="str">
        <f t="shared" si="227"/>
        <v/>
      </c>
      <c r="AK89" s="177">
        <f t="shared" si="159"/>
        <v>0</v>
      </c>
      <c r="AL89" s="45">
        <f t="shared" si="241"/>
        <v>0</v>
      </c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71"/>
      <c r="BR89" s="71"/>
      <c r="BS89" s="71"/>
      <c r="BT89" s="71"/>
      <c r="BU89" s="71"/>
      <c r="BV89" s="71"/>
      <c r="BW89" s="71"/>
      <c r="BX89" s="71"/>
      <c r="BY89" s="71"/>
      <c r="BZ89" s="71"/>
      <c r="CA89" s="71"/>
      <c r="CB89" s="71"/>
      <c r="CC89" s="71"/>
      <c r="CD89" s="71"/>
    </row>
    <row r="90" spans="1:82">
      <c r="A90" s="6">
        <f>'Plano de Contas'!A93</f>
        <v>0</v>
      </c>
      <c r="B90" s="168">
        <f>SUMIFS('Ctas Pagar'!$G:$G,'Ctas Pagar'!$C:$C,'DRE Gerencial'!$A90,'Ctas Pagar'!$I:$I,'DRE Gerencial'!$A$7,'Ctas Pagar'!$H:$H,1,'Ctas Pagar'!D:D,IF($A$6=Parametros!$A$8,"&lt;&gt;""",'DRE Gerencial'!$A$6))</f>
        <v>0</v>
      </c>
      <c r="C90" s="45" t="str">
        <f t="shared" si="229"/>
        <v/>
      </c>
      <c r="D90" s="168">
        <f>SUMIFS('Ctas Pagar'!$G:$G,'Ctas Pagar'!$C:$C,'DRE Gerencial'!$A90,'Ctas Pagar'!$I:$I,'DRE Gerencial'!$A$7,'Ctas Pagar'!$H:$H,2,'Ctas Pagar'!F:F,IF($A$6=Parametros!$A$8,"&lt;&gt;""",'DRE Gerencial'!$A$6))</f>
        <v>0</v>
      </c>
      <c r="E90" s="45">
        <f t="shared" si="230"/>
        <v>0</v>
      </c>
      <c r="F90" s="45" t="str">
        <f t="shared" si="158"/>
        <v/>
      </c>
      <c r="G90" s="168">
        <f>SUMIFS('Ctas Pagar'!$G:$G,'Ctas Pagar'!$C:$C,'DRE Gerencial'!$A90,'Ctas Pagar'!$I:$I,'DRE Gerencial'!$A$7,'Ctas Pagar'!$H:$H,3,'Ctas Pagar'!I:I,IF($A$6=Parametros!$A$8,"&lt;&gt;""",'DRE Gerencial'!$A$6))</f>
        <v>0</v>
      </c>
      <c r="H90" s="45" t="str">
        <f t="shared" si="231"/>
        <v/>
      </c>
      <c r="I90" s="45" t="str">
        <f t="shared" si="209"/>
        <v/>
      </c>
      <c r="J90" s="168">
        <f>SUMIFS('Ctas Pagar'!$G:$G,'Ctas Pagar'!$C:$C,'DRE Gerencial'!$A90,'Ctas Pagar'!$I:$I,'DRE Gerencial'!$A$7,'Ctas Pagar'!$H:$H,4,'Ctas Pagar'!L:L,IF($A$6=Parametros!$A$8,"&lt;&gt;""",'DRE Gerencial'!$A$6))</f>
        <v>0</v>
      </c>
      <c r="K90" s="45" t="str">
        <f t="shared" si="232"/>
        <v/>
      </c>
      <c r="L90" s="45" t="str">
        <f t="shared" si="211"/>
        <v/>
      </c>
      <c r="M90" s="168">
        <f>SUMIFS('Ctas Pagar'!$G:$G,'Ctas Pagar'!$C:$C,'DRE Gerencial'!$A90,'Ctas Pagar'!$I:$I,'DRE Gerencial'!$A$7,'Ctas Pagar'!$H:$H,5,'Ctas Pagar'!O:O,IF($A$6=Parametros!$A$8,"&lt;&gt;""",'DRE Gerencial'!$A$6))</f>
        <v>0</v>
      </c>
      <c r="N90" s="45" t="str">
        <f t="shared" si="233"/>
        <v/>
      </c>
      <c r="O90" s="45" t="str">
        <f t="shared" si="213"/>
        <v/>
      </c>
      <c r="P90" s="168">
        <f>SUMIFS('Ctas Pagar'!$G:$G,'Ctas Pagar'!$C:$C,'DRE Gerencial'!$A90,'Ctas Pagar'!$I:$I,'DRE Gerencial'!$A$7,'Ctas Pagar'!$H:$H,6,'Ctas Pagar'!R:R,IF($A$6=Parametros!$A$8,"&lt;&gt;""",'DRE Gerencial'!$A$6))</f>
        <v>0</v>
      </c>
      <c r="Q90" s="45" t="str">
        <f t="shared" si="234"/>
        <v/>
      </c>
      <c r="R90" s="45" t="str">
        <f t="shared" si="215"/>
        <v/>
      </c>
      <c r="S90" s="168">
        <f>SUMIFS('Ctas Pagar'!$G:$G,'Ctas Pagar'!$C:$C,'DRE Gerencial'!$A90,'Ctas Pagar'!$I:$I,'DRE Gerencial'!$A$7,'Ctas Pagar'!$H:$H,7,'Ctas Pagar'!U:U,IF($A$6=Parametros!$A$8,"&lt;&gt;""",'DRE Gerencial'!$A$6))</f>
        <v>0</v>
      </c>
      <c r="T90" s="45" t="str">
        <f t="shared" si="235"/>
        <v/>
      </c>
      <c r="U90" s="45" t="str">
        <f t="shared" si="217"/>
        <v/>
      </c>
      <c r="V90" s="168">
        <f>SUMIFS('Ctas Pagar'!$G:$G,'Ctas Pagar'!$C:$C,'DRE Gerencial'!$A90,'Ctas Pagar'!$I:$I,'DRE Gerencial'!$A$7,'Ctas Pagar'!$H:$H,8,'Ctas Pagar'!X:X,IF($A$6=Parametros!$A$8,"&lt;&gt;""",'DRE Gerencial'!$A$6))</f>
        <v>0</v>
      </c>
      <c r="W90" s="45" t="str">
        <f t="shared" si="236"/>
        <v/>
      </c>
      <c r="X90" s="45" t="str">
        <f t="shared" si="219"/>
        <v/>
      </c>
      <c r="Y90" s="168">
        <f>SUMIFS('Ctas Pagar'!$G:$G,'Ctas Pagar'!$C:$C,'DRE Gerencial'!$A90,'Ctas Pagar'!$I:$I,'DRE Gerencial'!$A$7,'Ctas Pagar'!$H:$H,9,'Ctas Pagar'!AA:AA,IF($A$6=Parametros!$A$8,"&lt;&gt;""",'DRE Gerencial'!$A$6))</f>
        <v>0</v>
      </c>
      <c r="Z90" s="45" t="str">
        <f t="shared" si="237"/>
        <v/>
      </c>
      <c r="AA90" s="45" t="str">
        <f t="shared" si="221"/>
        <v/>
      </c>
      <c r="AB90" s="168">
        <f>SUMIFS('Ctas Pagar'!$G:$G,'Ctas Pagar'!$C:$C,'DRE Gerencial'!$A90,'Ctas Pagar'!$I:$I,'DRE Gerencial'!$A$7,'Ctas Pagar'!$H:$H,10,'Ctas Pagar'!AD:AD,IF($A$6=Parametros!$A$8,"&lt;&gt;""",'DRE Gerencial'!$A$6))</f>
        <v>0</v>
      </c>
      <c r="AC90" s="45" t="str">
        <f t="shared" si="238"/>
        <v/>
      </c>
      <c r="AD90" s="45" t="str">
        <f t="shared" si="223"/>
        <v/>
      </c>
      <c r="AE90" s="168">
        <f>SUMIFS('Ctas Pagar'!$G:$G,'Ctas Pagar'!$C:$C,'DRE Gerencial'!$A90,'Ctas Pagar'!$I:$I,'DRE Gerencial'!$A$7,'Ctas Pagar'!$H:$H,11,'Ctas Pagar'!AG:AG,IF($A$6=Parametros!$A$8,"&lt;&gt;""",'DRE Gerencial'!$A$6))</f>
        <v>0</v>
      </c>
      <c r="AF90" s="45" t="str">
        <f t="shared" si="239"/>
        <v/>
      </c>
      <c r="AG90" s="45" t="str">
        <f t="shared" si="225"/>
        <v/>
      </c>
      <c r="AH90" s="168">
        <f>SUMIFS('Ctas Pagar'!$G:$G,'Ctas Pagar'!$C:$C,'DRE Gerencial'!$A90,'Ctas Pagar'!$I:$I,'DRE Gerencial'!$A$7,'Ctas Pagar'!$H:$H,12,'Ctas Pagar'!AJ:AJ,IF($A$6=Parametros!$A$8,"&lt;&gt;""",'DRE Gerencial'!$A$6))</f>
        <v>0</v>
      </c>
      <c r="AI90" s="45" t="str">
        <f t="shared" si="240"/>
        <v/>
      </c>
      <c r="AJ90" s="45" t="str">
        <f t="shared" si="227"/>
        <v/>
      </c>
      <c r="AK90" s="177">
        <f t="shared" si="159"/>
        <v>0</v>
      </c>
      <c r="AL90" s="45">
        <f t="shared" si="241"/>
        <v>0</v>
      </c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  <c r="BG90" s="71"/>
      <c r="BH90" s="71"/>
      <c r="BI90" s="71"/>
      <c r="BJ90" s="71"/>
      <c r="BK90" s="71"/>
      <c r="BL90" s="71"/>
      <c r="BM90" s="71"/>
      <c r="BN90" s="71"/>
      <c r="BO90" s="71"/>
      <c r="BP90" s="71"/>
      <c r="BQ90" s="71"/>
      <c r="BR90" s="71"/>
      <c r="BS90" s="71"/>
      <c r="BT90" s="71"/>
      <c r="BU90" s="71"/>
      <c r="BV90" s="71"/>
      <c r="BW90" s="71"/>
      <c r="BX90" s="71"/>
      <c r="BY90" s="71"/>
      <c r="BZ90" s="71"/>
      <c r="CA90" s="71"/>
      <c r="CB90" s="71"/>
      <c r="CC90" s="71"/>
      <c r="CD90" s="71"/>
    </row>
    <row r="91" spans="1:82" ht="15.75">
      <c r="A91" s="35" t="str">
        <f>'Plano de Contas'!A94</f>
        <v>5.4 Despesas com Serviços de Terceiros</v>
      </c>
      <c r="B91" s="170">
        <f>SUM(B92:B100)</f>
        <v>0</v>
      </c>
      <c r="C91" s="44" t="str">
        <f>IFERROR(B91/B$8,"")</f>
        <v/>
      </c>
      <c r="D91" s="170">
        <f>SUM(D92:D100)</f>
        <v>6000</v>
      </c>
      <c r="E91" s="44">
        <f>IFERROR(D91/D$8,"")</f>
        <v>5.9970014992503744E-6</v>
      </c>
      <c r="F91" s="44" t="str">
        <f>IF(OR(D91=0,B91=0),"",((D91-B91)/B91))</f>
        <v/>
      </c>
      <c r="G91" s="170">
        <f>SUM(G92:G100)</f>
        <v>0</v>
      </c>
      <c r="H91" s="44" t="str">
        <f>IFERROR(G91/G$8,"")</f>
        <v/>
      </c>
      <c r="I91" s="44" t="str">
        <f>IF(OR(G91=0,D91=0),"",((G91-D91)/D91))</f>
        <v/>
      </c>
      <c r="J91" s="170">
        <f>SUM(J92:J100)</f>
        <v>0</v>
      </c>
      <c r="K91" s="44" t="str">
        <f>IFERROR(J91/J$8,"")</f>
        <v/>
      </c>
      <c r="L91" s="44" t="str">
        <f>IF(OR(J91=0,G91=0),"",((J91-G91)/G91))</f>
        <v/>
      </c>
      <c r="M91" s="170">
        <f>SUM(M92:M100)</f>
        <v>1000</v>
      </c>
      <c r="N91" s="44" t="str">
        <f>IFERROR(M91/M$8,"")</f>
        <v/>
      </c>
      <c r="O91" s="44" t="str">
        <f>IF(OR(M91=0,J91=0),"",((M91-J91)/J91))</f>
        <v/>
      </c>
      <c r="P91" s="170">
        <f>SUM(P92:P100)</f>
        <v>0</v>
      </c>
      <c r="Q91" s="44" t="str">
        <f>IFERROR(P91/P$8,"")</f>
        <v/>
      </c>
      <c r="R91" s="44" t="str">
        <f>IF(OR(P91=0,M91=0),"",((P91-M91)/M91))</f>
        <v/>
      </c>
      <c r="S91" s="170">
        <f>SUM(S92:S100)</f>
        <v>0</v>
      </c>
      <c r="T91" s="44" t="str">
        <f>IFERROR(S91/S$8,"")</f>
        <v/>
      </c>
      <c r="U91" s="44" t="str">
        <f>IF(OR(S91=0,P91=0),"",((S91-P91)/P91))</f>
        <v/>
      </c>
      <c r="V91" s="170">
        <f>SUM(V92:V100)</f>
        <v>0</v>
      </c>
      <c r="W91" s="44" t="str">
        <f>IFERROR(V91/V$8,"")</f>
        <v/>
      </c>
      <c r="X91" s="44" t="str">
        <f>IF(OR(V91=0,S91=0),"",((V91-S91)/S91))</f>
        <v/>
      </c>
      <c r="Y91" s="170">
        <f>SUM(Y92:Y100)</f>
        <v>0</v>
      </c>
      <c r="Z91" s="44" t="str">
        <f>IFERROR(Y91/Y$8,"")</f>
        <v/>
      </c>
      <c r="AA91" s="44" t="str">
        <f>IF(OR(Y91=0,V91=0),"",((Y91-V91)/V91))</f>
        <v/>
      </c>
      <c r="AB91" s="170">
        <f>SUM(AB92:AB100)</f>
        <v>0</v>
      </c>
      <c r="AC91" s="44" t="str">
        <f>IFERROR(AB91/AB$8,"")</f>
        <v/>
      </c>
      <c r="AD91" s="44" t="str">
        <f>IF(OR(AB91=0,Y91=0),"",((AB91-Y91)/Y91))</f>
        <v/>
      </c>
      <c r="AE91" s="170">
        <f>SUM(AE92:AE100)</f>
        <v>0</v>
      </c>
      <c r="AF91" s="44" t="str">
        <f>IFERROR(AE91/AE$8,"")</f>
        <v/>
      </c>
      <c r="AG91" s="44" t="str">
        <f>IF(OR(AE91=0,AB91=0),"",((AE91-AB91)/AB91))</f>
        <v/>
      </c>
      <c r="AH91" s="170">
        <f>SUM(AH92:AH100)</f>
        <v>0</v>
      </c>
      <c r="AI91" s="44" t="str">
        <f>IFERROR(AH91/AH$8,"")</f>
        <v/>
      </c>
      <c r="AJ91" s="44" t="str">
        <f>IF(OR(AH91=0,AE91=0),"",((AH91-AE91)/AE91))</f>
        <v/>
      </c>
      <c r="AK91" s="180">
        <f>SUM(AK92:AK100)</f>
        <v>7000</v>
      </c>
      <c r="AL91" s="44">
        <f>IFERROR(AK91/AK$8,"")</f>
        <v>6.9965017491254373E-6</v>
      </c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  <c r="BG91" s="71"/>
      <c r="BH91" s="71"/>
      <c r="BI91" s="71"/>
      <c r="BJ91" s="71"/>
      <c r="BK91" s="71"/>
      <c r="BL91" s="71"/>
      <c r="BM91" s="71"/>
      <c r="BN91" s="71"/>
      <c r="BO91" s="71"/>
      <c r="BP91" s="71"/>
      <c r="BQ91" s="71"/>
      <c r="BR91" s="71"/>
      <c r="BS91" s="71"/>
      <c r="BT91" s="71"/>
      <c r="BU91" s="71"/>
      <c r="BV91" s="71"/>
      <c r="BW91" s="71"/>
      <c r="BX91" s="71"/>
      <c r="BY91" s="71"/>
      <c r="BZ91" s="71"/>
      <c r="CA91" s="71"/>
      <c r="CB91" s="71"/>
      <c r="CC91" s="71"/>
      <c r="CD91" s="71"/>
    </row>
    <row r="92" spans="1:82">
      <c r="A92" s="6" t="str">
        <f>'Plano de Contas'!A95</f>
        <v>5.4.1 Contador</v>
      </c>
      <c r="B92" s="168">
        <f>SUMIFS('Ctas Pagar'!$G:$G,'Ctas Pagar'!$C:$C,'DRE Gerencial'!$A92,'Ctas Pagar'!$I:$I,'DRE Gerencial'!$A$7,'Ctas Pagar'!$H:$H,1,'Ctas Pagar'!D:D,IF($A$6=Parametros!$A$8,"&lt;&gt;""",'DRE Gerencial'!$A$6))</f>
        <v>0</v>
      </c>
      <c r="C92" s="45" t="str">
        <f>IFERROR(B92/B$8,"")</f>
        <v/>
      </c>
      <c r="D92" s="168">
        <f>SUMIFS('Ctas Pagar'!$G:$G,'Ctas Pagar'!$C:$C,'DRE Gerencial'!$A92,'Ctas Pagar'!$I:$I,'DRE Gerencial'!$A$7,'Ctas Pagar'!$H:$H,2,'Ctas Pagar'!F:F,IF($A$6=Parametros!$A$8,"&lt;&gt;""",'DRE Gerencial'!$A$6))</f>
        <v>0</v>
      </c>
      <c r="E92" s="45">
        <f>IFERROR(D92/D$8,"")</f>
        <v>0</v>
      </c>
      <c r="F92" s="45" t="str">
        <f t="shared" si="158"/>
        <v/>
      </c>
      <c r="G92" s="168">
        <f>SUMIFS('Ctas Pagar'!$G:$G,'Ctas Pagar'!$C:$C,'DRE Gerencial'!$A92,'Ctas Pagar'!$I:$I,'DRE Gerencial'!$A$7,'Ctas Pagar'!$H:$H,3,'Ctas Pagar'!I:I,IF($A$6=Parametros!$A$8,"&lt;&gt;""",'DRE Gerencial'!$A$6))</f>
        <v>0</v>
      </c>
      <c r="H92" s="45" t="str">
        <f>IFERROR(G92/G$8,"")</f>
        <v/>
      </c>
      <c r="I92" s="45" t="str">
        <f>IF(OR(G92=0,D92=0),"",((G92-D92)/D92))</f>
        <v/>
      </c>
      <c r="J92" s="168">
        <f>SUMIFS('Ctas Pagar'!$G:$G,'Ctas Pagar'!$C:$C,'DRE Gerencial'!$A92,'Ctas Pagar'!$I:$I,'DRE Gerencial'!$A$7,'Ctas Pagar'!$H:$H,4,'Ctas Pagar'!L:L,IF($A$6=Parametros!$A$8,"&lt;&gt;""",'DRE Gerencial'!$A$6))</f>
        <v>0</v>
      </c>
      <c r="K92" s="45" t="str">
        <f>IFERROR(J92/J$8,"")</f>
        <v/>
      </c>
      <c r="L92" s="45" t="str">
        <f>IF(OR(J92=0,G92=0),"",((J92-G92)/G92))</f>
        <v/>
      </c>
      <c r="M92" s="168">
        <f>SUMIFS('Ctas Pagar'!$G:$G,'Ctas Pagar'!$C:$C,'DRE Gerencial'!$A92,'Ctas Pagar'!$I:$I,'DRE Gerencial'!$A$7,'Ctas Pagar'!$H:$H,5,'Ctas Pagar'!O:O,IF($A$6=Parametros!$A$8,"&lt;&gt;""",'DRE Gerencial'!$A$6))</f>
        <v>1000</v>
      </c>
      <c r="N92" s="45" t="str">
        <f>IFERROR(M92/M$8,"")</f>
        <v/>
      </c>
      <c r="O92" s="45" t="str">
        <f>IF(OR(M92=0,J92=0),"",((M92-J92)/J92))</f>
        <v/>
      </c>
      <c r="P92" s="168">
        <f>SUMIFS('Ctas Pagar'!$G:$G,'Ctas Pagar'!$C:$C,'DRE Gerencial'!$A92,'Ctas Pagar'!$I:$I,'DRE Gerencial'!$A$7,'Ctas Pagar'!$H:$H,6,'Ctas Pagar'!R:R,IF($A$6=Parametros!$A$8,"&lt;&gt;""",'DRE Gerencial'!$A$6))</f>
        <v>0</v>
      </c>
      <c r="Q92" s="45" t="str">
        <f>IFERROR(P92/P$8,"")</f>
        <v/>
      </c>
      <c r="R92" s="45" t="str">
        <f>IF(OR(P92=0,M92=0),"",((P92-M92)/M92))</f>
        <v/>
      </c>
      <c r="S92" s="168">
        <f>SUMIFS('Ctas Pagar'!$G:$G,'Ctas Pagar'!$C:$C,'DRE Gerencial'!$A92,'Ctas Pagar'!$I:$I,'DRE Gerencial'!$A$7,'Ctas Pagar'!$H:$H,7,'Ctas Pagar'!U:U,IF($A$6=Parametros!$A$8,"&lt;&gt;""",'DRE Gerencial'!$A$6))</f>
        <v>0</v>
      </c>
      <c r="T92" s="45" t="str">
        <f>IFERROR(S92/S$8,"")</f>
        <v/>
      </c>
      <c r="U92" s="45" t="str">
        <f>IF(OR(S92=0,P92=0),"",((S92-P92)/P92))</f>
        <v/>
      </c>
      <c r="V92" s="168">
        <f>SUMIFS('Ctas Pagar'!$G:$G,'Ctas Pagar'!$C:$C,'DRE Gerencial'!$A92,'Ctas Pagar'!$I:$I,'DRE Gerencial'!$A$7,'Ctas Pagar'!$H:$H,8,'Ctas Pagar'!X:X,IF($A$6=Parametros!$A$8,"&lt;&gt;""",'DRE Gerencial'!$A$6))</f>
        <v>0</v>
      </c>
      <c r="W92" s="45" t="str">
        <f>IFERROR(V92/V$8,"")</f>
        <v/>
      </c>
      <c r="X92" s="45" t="str">
        <f>IF(OR(V92=0,S92=0),"",((V92-S92)/S92))</f>
        <v/>
      </c>
      <c r="Y92" s="168">
        <f>SUMIFS('Ctas Pagar'!$G:$G,'Ctas Pagar'!$C:$C,'DRE Gerencial'!$A92,'Ctas Pagar'!$I:$I,'DRE Gerencial'!$A$7,'Ctas Pagar'!$H:$H,9,'Ctas Pagar'!AA:AA,IF($A$6=Parametros!$A$8,"&lt;&gt;""",'DRE Gerencial'!$A$6))</f>
        <v>0</v>
      </c>
      <c r="Z92" s="45" t="str">
        <f>IFERROR(Y92/Y$8,"")</f>
        <v/>
      </c>
      <c r="AA92" s="45" t="str">
        <f>IF(OR(Y92=0,V92=0),"",((Y92-V92)/V92))</f>
        <v/>
      </c>
      <c r="AB92" s="168">
        <f>SUMIFS('Ctas Pagar'!$G:$G,'Ctas Pagar'!$C:$C,'DRE Gerencial'!$A92,'Ctas Pagar'!$I:$I,'DRE Gerencial'!$A$7,'Ctas Pagar'!$H:$H,10,'Ctas Pagar'!AD:AD,IF($A$6=Parametros!$A$8,"&lt;&gt;""",'DRE Gerencial'!$A$6))</f>
        <v>0</v>
      </c>
      <c r="AC92" s="45" t="str">
        <f>IFERROR(AB92/AB$8,"")</f>
        <v/>
      </c>
      <c r="AD92" s="45" t="str">
        <f>IF(OR(AB92=0,Y92=0),"",((AB92-Y92)/Y92))</f>
        <v/>
      </c>
      <c r="AE92" s="168">
        <f>SUMIFS('Ctas Pagar'!$G:$G,'Ctas Pagar'!$C:$C,'DRE Gerencial'!$A92,'Ctas Pagar'!$I:$I,'DRE Gerencial'!$A$7,'Ctas Pagar'!$H:$H,11,'Ctas Pagar'!AG:AG,IF($A$6=Parametros!$A$8,"&lt;&gt;""",'DRE Gerencial'!$A$6))</f>
        <v>0</v>
      </c>
      <c r="AF92" s="45" t="str">
        <f>IFERROR(AE92/AE$8,"")</f>
        <v/>
      </c>
      <c r="AG92" s="45" t="str">
        <f>IF(OR(AE92=0,AB92=0),"",((AE92-AB92)/AB92))</f>
        <v/>
      </c>
      <c r="AH92" s="168">
        <f>SUMIFS('Ctas Pagar'!$G:$G,'Ctas Pagar'!$C:$C,'DRE Gerencial'!$A92,'Ctas Pagar'!$I:$I,'DRE Gerencial'!$A$7,'Ctas Pagar'!$H:$H,12,'Ctas Pagar'!AJ:AJ,IF($A$6=Parametros!$A$8,"&lt;&gt;""",'DRE Gerencial'!$A$6))</f>
        <v>0</v>
      </c>
      <c r="AI92" s="45" t="str">
        <f>IFERROR(AH92/AH$8,"")</f>
        <v/>
      </c>
      <c r="AJ92" s="45" t="str">
        <f>IF(OR(AH92=0,AE92=0),"",((AH92-AE92)/AE92))</f>
        <v/>
      </c>
      <c r="AK92" s="177">
        <f t="shared" si="159"/>
        <v>1000</v>
      </c>
      <c r="AL92" s="45">
        <f>IFERROR(AK92/AK$8,"")</f>
        <v>9.9950024987506241E-7</v>
      </c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  <c r="BG92" s="71"/>
      <c r="BH92" s="71"/>
      <c r="BI92" s="71"/>
      <c r="BJ92" s="71"/>
      <c r="BK92" s="71"/>
      <c r="BL92" s="71"/>
      <c r="BM92" s="71"/>
      <c r="BN92" s="71"/>
      <c r="BO92" s="71"/>
      <c r="BP92" s="71"/>
      <c r="BQ92" s="71"/>
      <c r="BR92" s="71"/>
      <c r="BS92" s="71"/>
      <c r="BT92" s="71"/>
      <c r="BU92" s="71"/>
      <c r="BV92" s="71"/>
      <c r="BW92" s="71"/>
      <c r="BX92" s="71"/>
      <c r="BY92" s="71"/>
      <c r="BZ92" s="71"/>
      <c r="CA92" s="71"/>
      <c r="CB92" s="71"/>
      <c r="CC92" s="71"/>
      <c r="CD92" s="71"/>
    </row>
    <row r="93" spans="1:82">
      <c r="A93" s="6" t="str">
        <f>'Plano de Contas'!A96</f>
        <v>5.4.2 Aluguel de Sistemas</v>
      </c>
      <c r="B93" s="168">
        <f>SUMIFS('Ctas Pagar'!$G:$G,'Ctas Pagar'!$C:$C,'DRE Gerencial'!$A93,'Ctas Pagar'!$I:$I,'DRE Gerencial'!$A$7,'Ctas Pagar'!$H:$H,1,'Ctas Pagar'!D:D,IF($A$6=Parametros!$A$8,"&lt;&gt;""",'DRE Gerencial'!$A$6))</f>
        <v>0</v>
      </c>
      <c r="C93" s="45" t="str">
        <f t="shared" ref="C93:C100" si="242">IFERROR(B93/B$8,"")</f>
        <v/>
      </c>
      <c r="D93" s="168">
        <f>SUMIFS('Ctas Pagar'!$G:$G,'Ctas Pagar'!$C:$C,'DRE Gerencial'!$A93,'Ctas Pagar'!$I:$I,'DRE Gerencial'!$A$7,'Ctas Pagar'!$H:$H,2,'Ctas Pagar'!F:F,IF($A$6=Parametros!$A$8,"&lt;&gt;""",'DRE Gerencial'!$A$6))</f>
        <v>1000</v>
      </c>
      <c r="E93" s="45">
        <f t="shared" ref="E93:E100" si="243">IFERROR(D93/D$8,"")</f>
        <v>9.9950024987506241E-7</v>
      </c>
      <c r="F93" s="45" t="str">
        <f t="shared" si="158"/>
        <v/>
      </c>
      <c r="G93" s="168">
        <f>SUMIFS('Ctas Pagar'!$G:$G,'Ctas Pagar'!$C:$C,'DRE Gerencial'!$A93,'Ctas Pagar'!$I:$I,'DRE Gerencial'!$A$7,'Ctas Pagar'!$H:$H,3,'Ctas Pagar'!I:I,IF($A$6=Parametros!$A$8,"&lt;&gt;""",'DRE Gerencial'!$A$6))</f>
        <v>0</v>
      </c>
      <c r="H93" s="45" t="str">
        <f t="shared" ref="H93:H100" si="244">IFERROR(G93/G$8,"")</f>
        <v/>
      </c>
      <c r="I93" s="45" t="str">
        <f t="shared" ref="I93:I100" si="245">IF(OR(G93=0,D93=0),"",((G93-D93)/D93))</f>
        <v/>
      </c>
      <c r="J93" s="168">
        <f>SUMIFS('Ctas Pagar'!$G:$G,'Ctas Pagar'!$C:$C,'DRE Gerencial'!$A93,'Ctas Pagar'!$I:$I,'DRE Gerencial'!$A$7,'Ctas Pagar'!$H:$H,4,'Ctas Pagar'!L:L,IF($A$6=Parametros!$A$8,"&lt;&gt;""",'DRE Gerencial'!$A$6))</f>
        <v>0</v>
      </c>
      <c r="K93" s="45" t="str">
        <f t="shared" ref="K93:K100" si="246">IFERROR(J93/J$8,"")</f>
        <v/>
      </c>
      <c r="L93" s="45" t="str">
        <f t="shared" ref="L93:L100" si="247">IF(OR(J93=0,G93=0),"",((J93-G93)/G93))</f>
        <v/>
      </c>
      <c r="M93" s="168">
        <f>SUMIFS('Ctas Pagar'!$G:$G,'Ctas Pagar'!$C:$C,'DRE Gerencial'!$A93,'Ctas Pagar'!$I:$I,'DRE Gerencial'!$A$7,'Ctas Pagar'!$H:$H,5,'Ctas Pagar'!O:O,IF($A$6=Parametros!$A$8,"&lt;&gt;""",'DRE Gerencial'!$A$6))</f>
        <v>0</v>
      </c>
      <c r="N93" s="45" t="str">
        <f t="shared" ref="N93:N100" si="248">IFERROR(M93/M$8,"")</f>
        <v/>
      </c>
      <c r="O93" s="45" t="str">
        <f t="shared" ref="O93:O100" si="249">IF(OR(M93=0,J93=0),"",((M93-J93)/J93))</f>
        <v/>
      </c>
      <c r="P93" s="168">
        <f>SUMIFS('Ctas Pagar'!$G:$G,'Ctas Pagar'!$C:$C,'DRE Gerencial'!$A93,'Ctas Pagar'!$I:$I,'DRE Gerencial'!$A$7,'Ctas Pagar'!$H:$H,6,'Ctas Pagar'!R:R,IF($A$6=Parametros!$A$8,"&lt;&gt;""",'DRE Gerencial'!$A$6))</f>
        <v>0</v>
      </c>
      <c r="Q93" s="45" t="str">
        <f t="shared" ref="Q93:Q100" si="250">IFERROR(P93/P$8,"")</f>
        <v/>
      </c>
      <c r="R93" s="45" t="str">
        <f t="shared" ref="R93:R100" si="251">IF(OR(P93=0,M93=0),"",((P93-M93)/M93))</f>
        <v/>
      </c>
      <c r="S93" s="168">
        <f>SUMIFS('Ctas Pagar'!$G:$G,'Ctas Pagar'!$C:$C,'DRE Gerencial'!$A93,'Ctas Pagar'!$I:$I,'DRE Gerencial'!$A$7,'Ctas Pagar'!$H:$H,7,'Ctas Pagar'!U:U,IF($A$6=Parametros!$A$8,"&lt;&gt;""",'DRE Gerencial'!$A$6))</f>
        <v>0</v>
      </c>
      <c r="T93" s="45" t="str">
        <f t="shared" ref="T93:T100" si="252">IFERROR(S93/S$8,"")</f>
        <v/>
      </c>
      <c r="U93" s="45" t="str">
        <f t="shared" ref="U93:U100" si="253">IF(OR(S93=0,P93=0),"",((S93-P93)/P93))</f>
        <v/>
      </c>
      <c r="V93" s="168">
        <f>SUMIFS('Ctas Pagar'!$G:$G,'Ctas Pagar'!$C:$C,'DRE Gerencial'!$A93,'Ctas Pagar'!$I:$I,'DRE Gerencial'!$A$7,'Ctas Pagar'!$H:$H,8,'Ctas Pagar'!X:X,IF($A$6=Parametros!$A$8,"&lt;&gt;""",'DRE Gerencial'!$A$6))</f>
        <v>0</v>
      </c>
      <c r="W93" s="45" t="str">
        <f t="shared" ref="W93:W100" si="254">IFERROR(V93/V$8,"")</f>
        <v/>
      </c>
      <c r="X93" s="45" t="str">
        <f t="shared" ref="X93:X100" si="255">IF(OR(V93=0,S93=0),"",((V93-S93)/S93))</f>
        <v/>
      </c>
      <c r="Y93" s="168">
        <f>SUMIFS('Ctas Pagar'!$G:$G,'Ctas Pagar'!$C:$C,'DRE Gerencial'!$A93,'Ctas Pagar'!$I:$I,'DRE Gerencial'!$A$7,'Ctas Pagar'!$H:$H,9,'Ctas Pagar'!AA:AA,IF($A$6=Parametros!$A$8,"&lt;&gt;""",'DRE Gerencial'!$A$6))</f>
        <v>0</v>
      </c>
      <c r="Z93" s="45" t="str">
        <f t="shared" ref="Z93:Z100" si="256">IFERROR(Y93/Y$8,"")</f>
        <v/>
      </c>
      <c r="AA93" s="45" t="str">
        <f t="shared" ref="AA93:AA100" si="257">IF(OR(Y93=0,V93=0),"",((Y93-V93)/V93))</f>
        <v/>
      </c>
      <c r="AB93" s="168">
        <f>SUMIFS('Ctas Pagar'!$G:$G,'Ctas Pagar'!$C:$C,'DRE Gerencial'!$A93,'Ctas Pagar'!$I:$I,'DRE Gerencial'!$A$7,'Ctas Pagar'!$H:$H,10,'Ctas Pagar'!AD:AD,IF($A$6=Parametros!$A$8,"&lt;&gt;""",'DRE Gerencial'!$A$6))</f>
        <v>0</v>
      </c>
      <c r="AC93" s="45" t="str">
        <f t="shared" ref="AC93:AC100" si="258">IFERROR(AB93/AB$8,"")</f>
        <v/>
      </c>
      <c r="AD93" s="45" t="str">
        <f t="shared" ref="AD93:AD100" si="259">IF(OR(AB93=0,Y93=0),"",((AB93-Y93)/Y93))</f>
        <v/>
      </c>
      <c r="AE93" s="168">
        <f>SUMIFS('Ctas Pagar'!$G:$G,'Ctas Pagar'!$C:$C,'DRE Gerencial'!$A93,'Ctas Pagar'!$I:$I,'DRE Gerencial'!$A$7,'Ctas Pagar'!$H:$H,11,'Ctas Pagar'!AG:AG,IF($A$6=Parametros!$A$8,"&lt;&gt;""",'DRE Gerencial'!$A$6))</f>
        <v>0</v>
      </c>
      <c r="AF93" s="45" t="str">
        <f t="shared" ref="AF93:AF100" si="260">IFERROR(AE93/AE$8,"")</f>
        <v/>
      </c>
      <c r="AG93" s="45" t="str">
        <f t="shared" ref="AG93:AG100" si="261">IF(OR(AE93=0,AB93=0),"",((AE93-AB93)/AB93))</f>
        <v/>
      </c>
      <c r="AH93" s="168">
        <f>SUMIFS('Ctas Pagar'!$G:$G,'Ctas Pagar'!$C:$C,'DRE Gerencial'!$A93,'Ctas Pagar'!$I:$I,'DRE Gerencial'!$A$7,'Ctas Pagar'!$H:$H,12,'Ctas Pagar'!AJ:AJ,IF($A$6=Parametros!$A$8,"&lt;&gt;""",'DRE Gerencial'!$A$6))</f>
        <v>0</v>
      </c>
      <c r="AI93" s="45" t="str">
        <f t="shared" ref="AI93:AI100" si="262">IFERROR(AH93/AH$8,"")</f>
        <v/>
      </c>
      <c r="AJ93" s="45" t="str">
        <f t="shared" ref="AJ93:AJ100" si="263">IF(OR(AH93=0,AE93=0),"",((AH93-AE93)/AE93))</f>
        <v/>
      </c>
      <c r="AK93" s="177">
        <f t="shared" si="159"/>
        <v>1000</v>
      </c>
      <c r="AL93" s="45">
        <f t="shared" ref="AL93:AL100" si="264">IFERROR(AK93/AK$8,"")</f>
        <v>9.9950024987506241E-7</v>
      </c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  <c r="BG93" s="71"/>
      <c r="BH93" s="71"/>
      <c r="BI93" s="71"/>
      <c r="BJ93" s="71"/>
      <c r="BK93" s="71"/>
      <c r="BL93" s="71"/>
      <c r="BM93" s="71"/>
      <c r="BN93" s="71"/>
      <c r="BO93" s="71"/>
      <c r="BP93" s="71"/>
      <c r="BQ93" s="71"/>
      <c r="BR93" s="71"/>
      <c r="BS93" s="71"/>
      <c r="BT93" s="71"/>
      <c r="BU93" s="71"/>
      <c r="BV93" s="71"/>
      <c r="BW93" s="71"/>
      <c r="BX93" s="71"/>
      <c r="BY93" s="71"/>
      <c r="BZ93" s="71"/>
      <c r="CA93" s="71"/>
      <c r="CB93" s="71"/>
      <c r="CC93" s="71"/>
      <c r="CD93" s="71"/>
    </row>
    <row r="94" spans="1:82">
      <c r="A94" s="6" t="str">
        <f>'Plano de Contas'!A97</f>
        <v>5.4.3 Advogado</v>
      </c>
      <c r="B94" s="168">
        <f>SUMIFS('Ctas Pagar'!$G:$G,'Ctas Pagar'!$C:$C,'DRE Gerencial'!$A94,'Ctas Pagar'!$I:$I,'DRE Gerencial'!$A$7,'Ctas Pagar'!$H:$H,1,'Ctas Pagar'!D:D,IF($A$6=Parametros!$A$8,"&lt;&gt;""",'DRE Gerencial'!$A$6))</f>
        <v>0</v>
      </c>
      <c r="C94" s="45" t="str">
        <f t="shared" si="242"/>
        <v/>
      </c>
      <c r="D94" s="168">
        <f>SUMIFS('Ctas Pagar'!$G:$G,'Ctas Pagar'!$C:$C,'DRE Gerencial'!$A94,'Ctas Pagar'!$I:$I,'DRE Gerencial'!$A$7,'Ctas Pagar'!$H:$H,2,'Ctas Pagar'!F:F,IF($A$6=Parametros!$A$8,"&lt;&gt;""",'DRE Gerencial'!$A$6))</f>
        <v>1000</v>
      </c>
      <c r="E94" s="45">
        <f t="shared" si="243"/>
        <v>9.9950024987506241E-7</v>
      </c>
      <c r="F94" s="45" t="str">
        <f t="shared" si="158"/>
        <v/>
      </c>
      <c r="G94" s="168">
        <f>SUMIFS('Ctas Pagar'!$G:$G,'Ctas Pagar'!$C:$C,'DRE Gerencial'!$A94,'Ctas Pagar'!$I:$I,'DRE Gerencial'!$A$7,'Ctas Pagar'!$H:$H,3,'Ctas Pagar'!I:I,IF($A$6=Parametros!$A$8,"&lt;&gt;""",'DRE Gerencial'!$A$6))</f>
        <v>0</v>
      </c>
      <c r="H94" s="45" t="str">
        <f t="shared" si="244"/>
        <v/>
      </c>
      <c r="I94" s="45" t="str">
        <f t="shared" si="245"/>
        <v/>
      </c>
      <c r="J94" s="168">
        <f>SUMIFS('Ctas Pagar'!$G:$G,'Ctas Pagar'!$C:$C,'DRE Gerencial'!$A94,'Ctas Pagar'!$I:$I,'DRE Gerencial'!$A$7,'Ctas Pagar'!$H:$H,4,'Ctas Pagar'!L:L,IF($A$6=Parametros!$A$8,"&lt;&gt;""",'DRE Gerencial'!$A$6))</f>
        <v>0</v>
      </c>
      <c r="K94" s="45" t="str">
        <f t="shared" si="246"/>
        <v/>
      </c>
      <c r="L94" s="45" t="str">
        <f t="shared" si="247"/>
        <v/>
      </c>
      <c r="M94" s="168">
        <f>SUMIFS('Ctas Pagar'!$G:$G,'Ctas Pagar'!$C:$C,'DRE Gerencial'!$A94,'Ctas Pagar'!$I:$I,'DRE Gerencial'!$A$7,'Ctas Pagar'!$H:$H,5,'Ctas Pagar'!O:O,IF($A$6=Parametros!$A$8,"&lt;&gt;""",'DRE Gerencial'!$A$6))</f>
        <v>0</v>
      </c>
      <c r="N94" s="45" t="str">
        <f t="shared" si="248"/>
        <v/>
      </c>
      <c r="O94" s="45" t="str">
        <f t="shared" si="249"/>
        <v/>
      </c>
      <c r="P94" s="168">
        <f>SUMIFS('Ctas Pagar'!$G:$G,'Ctas Pagar'!$C:$C,'DRE Gerencial'!$A94,'Ctas Pagar'!$I:$I,'DRE Gerencial'!$A$7,'Ctas Pagar'!$H:$H,6,'Ctas Pagar'!R:R,IF($A$6=Parametros!$A$8,"&lt;&gt;""",'DRE Gerencial'!$A$6))</f>
        <v>0</v>
      </c>
      <c r="Q94" s="45" t="str">
        <f t="shared" si="250"/>
        <v/>
      </c>
      <c r="R94" s="45" t="str">
        <f t="shared" si="251"/>
        <v/>
      </c>
      <c r="S94" s="168">
        <f>SUMIFS('Ctas Pagar'!$G:$G,'Ctas Pagar'!$C:$C,'DRE Gerencial'!$A94,'Ctas Pagar'!$I:$I,'DRE Gerencial'!$A$7,'Ctas Pagar'!$H:$H,7,'Ctas Pagar'!U:U,IF($A$6=Parametros!$A$8,"&lt;&gt;""",'DRE Gerencial'!$A$6))</f>
        <v>0</v>
      </c>
      <c r="T94" s="45" t="str">
        <f t="shared" si="252"/>
        <v/>
      </c>
      <c r="U94" s="45" t="str">
        <f t="shared" si="253"/>
        <v/>
      </c>
      <c r="V94" s="168">
        <f>SUMIFS('Ctas Pagar'!$G:$G,'Ctas Pagar'!$C:$C,'DRE Gerencial'!$A94,'Ctas Pagar'!$I:$I,'DRE Gerencial'!$A$7,'Ctas Pagar'!$H:$H,8,'Ctas Pagar'!X:X,IF($A$6=Parametros!$A$8,"&lt;&gt;""",'DRE Gerencial'!$A$6))</f>
        <v>0</v>
      </c>
      <c r="W94" s="45" t="str">
        <f t="shared" si="254"/>
        <v/>
      </c>
      <c r="X94" s="45" t="str">
        <f t="shared" si="255"/>
        <v/>
      </c>
      <c r="Y94" s="168">
        <f>SUMIFS('Ctas Pagar'!$G:$G,'Ctas Pagar'!$C:$C,'DRE Gerencial'!$A94,'Ctas Pagar'!$I:$I,'DRE Gerencial'!$A$7,'Ctas Pagar'!$H:$H,9,'Ctas Pagar'!AA:AA,IF($A$6=Parametros!$A$8,"&lt;&gt;""",'DRE Gerencial'!$A$6))</f>
        <v>0</v>
      </c>
      <c r="Z94" s="45" t="str">
        <f t="shared" si="256"/>
        <v/>
      </c>
      <c r="AA94" s="45" t="str">
        <f t="shared" si="257"/>
        <v/>
      </c>
      <c r="AB94" s="168">
        <f>SUMIFS('Ctas Pagar'!$G:$G,'Ctas Pagar'!$C:$C,'DRE Gerencial'!$A94,'Ctas Pagar'!$I:$I,'DRE Gerencial'!$A$7,'Ctas Pagar'!$H:$H,10,'Ctas Pagar'!AD:AD,IF($A$6=Parametros!$A$8,"&lt;&gt;""",'DRE Gerencial'!$A$6))</f>
        <v>0</v>
      </c>
      <c r="AC94" s="45" t="str">
        <f t="shared" si="258"/>
        <v/>
      </c>
      <c r="AD94" s="45" t="str">
        <f t="shared" si="259"/>
        <v/>
      </c>
      <c r="AE94" s="168">
        <f>SUMIFS('Ctas Pagar'!$G:$G,'Ctas Pagar'!$C:$C,'DRE Gerencial'!$A94,'Ctas Pagar'!$I:$I,'DRE Gerencial'!$A$7,'Ctas Pagar'!$H:$H,11,'Ctas Pagar'!AG:AG,IF($A$6=Parametros!$A$8,"&lt;&gt;""",'DRE Gerencial'!$A$6))</f>
        <v>0</v>
      </c>
      <c r="AF94" s="45" t="str">
        <f t="shared" si="260"/>
        <v/>
      </c>
      <c r="AG94" s="45" t="str">
        <f t="shared" si="261"/>
        <v/>
      </c>
      <c r="AH94" s="168">
        <f>SUMIFS('Ctas Pagar'!$G:$G,'Ctas Pagar'!$C:$C,'DRE Gerencial'!$A94,'Ctas Pagar'!$I:$I,'DRE Gerencial'!$A$7,'Ctas Pagar'!$H:$H,12,'Ctas Pagar'!AJ:AJ,IF($A$6=Parametros!$A$8,"&lt;&gt;""",'DRE Gerencial'!$A$6))</f>
        <v>0</v>
      </c>
      <c r="AI94" s="45" t="str">
        <f t="shared" si="262"/>
        <v/>
      </c>
      <c r="AJ94" s="45" t="str">
        <f t="shared" si="263"/>
        <v/>
      </c>
      <c r="AK94" s="177">
        <f t="shared" si="159"/>
        <v>1000</v>
      </c>
      <c r="AL94" s="45">
        <f t="shared" si="264"/>
        <v>9.9950024987506241E-7</v>
      </c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  <c r="BG94" s="71"/>
      <c r="BH94" s="71"/>
      <c r="BI94" s="71"/>
      <c r="BJ94" s="71"/>
      <c r="BK94" s="71"/>
      <c r="BL94" s="71"/>
      <c r="BM94" s="71"/>
      <c r="BN94" s="71"/>
      <c r="BO94" s="71"/>
      <c r="BP94" s="71"/>
      <c r="BQ94" s="71"/>
      <c r="BR94" s="71"/>
      <c r="BS94" s="71"/>
      <c r="BT94" s="71"/>
      <c r="BU94" s="71"/>
      <c r="BV94" s="71"/>
      <c r="BW94" s="71"/>
      <c r="BX94" s="71"/>
      <c r="BY94" s="71"/>
      <c r="BZ94" s="71"/>
      <c r="CA94" s="71"/>
      <c r="CB94" s="71"/>
      <c r="CC94" s="71"/>
      <c r="CD94" s="71"/>
    </row>
    <row r="95" spans="1:82">
      <c r="A95" s="6" t="str">
        <f>'Plano de Contas'!A98</f>
        <v>5.4.4 Associações</v>
      </c>
      <c r="B95" s="168">
        <f>SUMIFS('Ctas Pagar'!$G:$G,'Ctas Pagar'!$C:$C,'DRE Gerencial'!$A95,'Ctas Pagar'!$I:$I,'DRE Gerencial'!$A$7,'Ctas Pagar'!$H:$H,1,'Ctas Pagar'!D:D,IF($A$6=Parametros!$A$8,"&lt;&gt;""",'DRE Gerencial'!$A$6))</f>
        <v>0</v>
      </c>
      <c r="C95" s="45" t="str">
        <f t="shared" si="242"/>
        <v/>
      </c>
      <c r="D95" s="168">
        <f>SUMIFS('Ctas Pagar'!$G:$G,'Ctas Pagar'!$C:$C,'DRE Gerencial'!$A95,'Ctas Pagar'!$I:$I,'DRE Gerencial'!$A$7,'Ctas Pagar'!$H:$H,2,'Ctas Pagar'!F:F,IF($A$6=Parametros!$A$8,"&lt;&gt;""",'DRE Gerencial'!$A$6))</f>
        <v>1000</v>
      </c>
      <c r="E95" s="45">
        <f t="shared" si="243"/>
        <v>9.9950024987506241E-7</v>
      </c>
      <c r="F95" s="45" t="str">
        <f t="shared" si="158"/>
        <v/>
      </c>
      <c r="G95" s="168">
        <f>SUMIFS('Ctas Pagar'!$G:$G,'Ctas Pagar'!$C:$C,'DRE Gerencial'!$A95,'Ctas Pagar'!$I:$I,'DRE Gerencial'!$A$7,'Ctas Pagar'!$H:$H,3,'Ctas Pagar'!I:I,IF($A$6=Parametros!$A$8,"&lt;&gt;""",'DRE Gerencial'!$A$6))</f>
        <v>0</v>
      </c>
      <c r="H95" s="45" t="str">
        <f t="shared" si="244"/>
        <v/>
      </c>
      <c r="I95" s="45" t="str">
        <f t="shared" si="245"/>
        <v/>
      </c>
      <c r="J95" s="168">
        <f>SUMIFS('Ctas Pagar'!$G:$G,'Ctas Pagar'!$C:$C,'DRE Gerencial'!$A95,'Ctas Pagar'!$I:$I,'DRE Gerencial'!$A$7,'Ctas Pagar'!$H:$H,4,'Ctas Pagar'!L:L,IF($A$6=Parametros!$A$8,"&lt;&gt;""",'DRE Gerencial'!$A$6))</f>
        <v>0</v>
      </c>
      <c r="K95" s="45" t="str">
        <f t="shared" si="246"/>
        <v/>
      </c>
      <c r="L95" s="45" t="str">
        <f t="shared" si="247"/>
        <v/>
      </c>
      <c r="M95" s="168">
        <f>SUMIFS('Ctas Pagar'!$G:$G,'Ctas Pagar'!$C:$C,'DRE Gerencial'!$A95,'Ctas Pagar'!$I:$I,'DRE Gerencial'!$A$7,'Ctas Pagar'!$H:$H,5,'Ctas Pagar'!O:O,IF($A$6=Parametros!$A$8,"&lt;&gt;""",'DRE Gerencial'!$A$6))</f>
        <v>0</v>
      </c>
      <c r="N95" s="45" t="str">
        <f t="shared" si="248"/>
        <v/>
      </c>
      <c r="O95" s="45" t="str">
        <f t="shared" si="249"/>
        <v/>
      </c>
      <c r="P95" s="168">
        <f>SUMIFS('Ctas Pagar'!$G:$G,'Ctas Pagar'!$C:$C,'DRE Gerencial'!$A95,'Ctas Pagar'!$I:$I,'DRE Gerencial'!$A$7,'Ctas Pagar'!$H:$H,6,'Ctas Pagar'!R:R,IF($A$6=Parametros!$A$8,"&lt;&gt;""",'DRE Gerencial'!$A$6))</f>
        <v>0</v>
      </c>
      <c r="Q95" s="45" t="str">
        <f t="shared" si="250"/>
        <v/>
      </c>
      <c r="R95" s="45" t="str">
        <f t="shared" si="251"/>
        <v/>
      </c>
      <c r="S95" s="168">
        <f>SUMIFS('Ctas Pagar'!$G:$G,'Ctas Pagar'!$C:$C,'DRE Gerencial'!$A95,'Ctas Pagar'!$I:$I,'DRE Gerencial'!$A$7,'Ctas Pagar'!$H:$H,7,'Ctas Pagar'!U:U,IF($A$6=Parametros!$A$8,"&lt;&gt;""",'DRE Gerencial'!$A$6))</f>
        <v>0</v>
      </c>
      <c r="T95" s="45" t="str">
        <f t="shared" si="252"/>
        <v/>
      </c>
      <c r="U95" s="45" t="str">
        <f t="shared" si="253"/>
        <v/>
      </c>
      <c r="V95" s="168">
        <f>SUMIFS('Ctas Pagar'!$G:$G,'Ctas Pagar'!$C:$C,'DRE Gerencial'!$A95,'Ctas Pagar'!$I:$I,'DRE Gerencial'!$A$7,'Ctas Pagar'!$H:$H,8,'Ctas Pagar'!X:X,IF($A$6=Parametros!$A$8,"&lt;&gt;""",'DRE Gerencial'!$A$6))</f>
        <v>0</v>
      </c>
      <c r="W95" s="45" t="str">
        <f t="shared" si="254"/>
        <v/>
      </c>
      <c r="X95" s="45" t="str">
        <f t="shared" si="255"/>
        <v/>
      </c>
      <c r="Y95" s="168">
        <f>SUMIFS('Ctas Pagar'!$G:$G,'Ctas Pagar'!$C:$C,'DRE Gerencial'!$A95,'Ctas Pagar'!$I:$I,'DRE Gerencial'!$A$7,'Ctas Pagar'!$H:$H,9,'Ctas Pagar'!AA:AA,IF($A$6=Parametros!$A$8,"&lt;&gt;""",'DRE Gerencial'!$A$6))</f>
        <v>0</v>
      </c>
      <c r="Z95" s="45" t="str">
        <f t="shared" si="256"/>
        <v/>
      </c>
      <c r="AA95" s="45" t="str">
        <f t="shared" si="257"/>
        <v/>
      </c>
      <c r="AB95" s="168">
        <f>SUMIFS('Ctas Pagar'!$G:$G,'Ctas Pagar'!$C:$C,'DRE Gerencial'!$A95,'Ctas Pagar'!$I:$I,'DRE Gerencial'!$A$7,'Ctas Pagar'!$H:$H,10,'Ctas Pagar'!AD:AD,IF($A$6=Parametros!$A$8,"&lt;&gt;""",'DRE Gerencial'!$A$6))</f>
        <v>0</v>
      </c>
      <c r="AC95" s="45" t="str">
        <f t="shared" si="258"/>
        <v/>
      </c>
      <c r="AD95" s="45" t="str">
        <f t="shared" si="259"/>
        <v/>
      </c>
      <c r="AE95" s="168">
        <f>SUMIFS('Ctas Pagar'!$G:$G,'Ctas Pagar'!$C:$C,'DRE Gerencial'!$A95,'Ctas Pagar'!$I:$I,'DRE Gerencial'!$A$7,'Ctas Pagar'!$H:$H,11,'Ctas Pagar'!AG:AG,IF($A$6=Parametros!$A$8,"&lt;&gt;""",'DRE Gerencial'!$A$6))</f>
        <v>0</v>
      </c>
      <c r="AF95" s="45" t="str">
        <f t="shared" si="260"/>
        <v/>
      </c>
      <c r="AG95" s="45" t="str">
        <f t="shared" si="261"/>
        <v/>
      </c>
      <c r="AH95" s="168">
        <f>SUMIFS('Ctas Pagar'!$G:$G,'Ctas Pagar'!$C:$C,'DRE Gerencial'!$A95,'Ctas Pagar'!$I:$I,'DRE Gerencial'!$A$7,'Ctas Pagar'!$H:$H,12,'Ctas Pagar'!AJ:AJ,IF($A$6=Parametros!$A$8,"&lt;&gt;""",'DRE Gerencial'!$A$6))</f>
        <v>0</v>
      </c>
      <c r="AI95" s="45" t="str">
        <f t="shared" si="262"/>
        <v/>
      </c>
      <c r="AJ95" s="45" t="str">
        <f t="shared" si="263"/>
        <v/>
      </c>
      <c r="AK95" s="177">
        <f t="shared" si="159"/>
        <v>1000</v>
      </c>
      <c r="AL95" s="45">
        <f t="shared" si="264"/>
        <v>9.9950024987506241E-7</v>
      </c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  <c r="BG95" s="71"/>
      <c r="BH95" s="71"/>
      <c r="BI95" s="71"/>
      <c r="BJ95" s="71"/>
      <c r="BK95" s="71"/>
      <c r="BL95" s="71"/>
      <c r="BM95" s="71"/>
      <c r="BN95" s="71"/>
      <c r="BO95" s="71"/>
      <c r="BP95" s="71"/>
      <c r="BQ95" s="71"/>
      <c r="BR95" s="71"/>
      <c r="BS95" s="71"/>
      <c r="BT95" s="71"/>
      <c r="BU95" s="71"/>
      <c r="BV95" s="71"/>
      <c r="BW95" s="71"/>
      <c r="BX95" s="71"/>
      <c r="BY95" s="71"/>
      <c r="BZ95" s="71"/>
      <c r="CA95" s="71"/>
      <c r="CB95" s="71"/>
      <c r="CC95" s="71"/>
      <c r="CD95" s="71"/>
    </row>
    <row r="96" spans="1:82">
      <c r="A96" s="6" t="str">
        <f>'Plano de Contas'!A99</f>
        <v>5.4.5 Exames, Laudos, Segurança Trabalho</v>
      </c>
      <c r="B96" s="168">
        <f>SUMIFS('Ctas Pagar'!$G:$G,'Ctas Pagar'!$C:$C,'DRE Gerencial'!$A96,'Ctas Pagar'!$I:$I,'DRE Gerencial'!$A$7,'Ctas Pagar'!$H:$H,1,'Ctas Pagar'!D:D,IF($A$6=Parametros!$A$8,"&lt;&gt;""",'DRE Gerencial'!$A$6))</f>
        <v>0</v>
      </c>
      <c r="C96" s="45" t="str">
        <f t="shared" si="242"/>
        <v/>
      </c>
      <c r="D96" s="168">
        <f>SUMIFS('Ctas Pagar'!$G:$G,'Ctas Pagar'!$C:$C,'DRE Gerencial'!$A96,'Ctas Pagar'!$I:$I,'DRE Gerencial'!$A$7,'Ctas Pagar'!$H:$H,2,'Ctas Pagar'!F:F,IF($A$6=Parametros!$A$8,"&lt;&gt;""",'DRE Gerencial'!$A$6))</f>
        <v>1000</v>
      </c>
      <c r="E96" s="45">
        <f t="shared" si="243"/>
        <v>9.9950024987506241E-7</v>
      </c>
      <c r="F96" s="45" t="str">
        <f t="shared" si="158"/>
        <v/>
      </c>
      <c r="G96" s="168">
        <f>SUMIFS('Ctas Pagar'!$G:$G,'Ctas Pagar'!$C:$C,'DRE Gerencial'!$A96,'Ctas Pagar'!$I:$I,'DRE Gerencial'!$A$7,'Ctas Pagar'!$H:$H,3,'Ctas Pagar'!I:I,IF($A$6=Parametros!$A$8,"&lt;&gt;""",'DRE Gerencial'!$A$6))</f>
        <v>0</v>
      </c>
      <c r="H96" s="45" t="str">
        <f t="shared" si="244"/>
        <v/>
      </c>
      <c r="I96" s="45" t="str">
        <f t="shared" si="245"/>
        <v/>
      </c>
      <c r="J96" s="168">
        <f>SUMIFS('Ctas Pagar'!$G:$G,'Ctas Pagar'!$C:$C,'DRE Gerencial'!$A96,'Ctas Pagar'!$I:$I,'DRE Gerencial'!$A$7,'Ctas Pagar'!$H:$H,4,'Ctas Pagar'!L:L,IF($A$6=Parametros!$A$8,"&lt;&gt;""",'DRE Gerencial'!$A$6))</f>
        <v>0</v>
      </c>
      <c r="K96" s="45" t="str">
        <f t="shared" si="246"/>
        <v/>
      </c>
      <c r="L96" s="45" t="str">
        <f t="shared" si="247"/>
        <v/>
      </c>
      <c r="M96" s="168">
        <f>SUMIFS('Ctas Pagar'!$G:$G,'Ctas Pagar'!$C:$C,'DRE Gerencial'!$A96,'Ctas Pagar'!$I:$I,'DRE Gerencial'!$A$7,'Ctas Pagar'!$H:$H,5,'Ctas Pagar'!O:O,IF($A$6=Parametros!$A$8,"&lt;&gt;""",'DRE Gerencial'!$A$6))</f>
        <v>0</v>
      </c>
      <c r="N96" s="45" t="str">
        <f t="shared" si="248"/>
        <v/>
      </c>
      <c r="O96" s="45" t="str">
        <f t="shared" si="249"/>
        <v/>
      </c>
      <c r="P96" s="168">
        <f>SUMIFS('Ctas Pagar'!$G:$G,'Ctas Pagar'!$C:$C,'DRE Gerencial'!$A96,'Ctas Pagar'!$I:$I,'DRE Gerencial'!$A$7,'Ctas Pagar'!$H:$H,6,'Ctas Pagar'!R:R,IF($A$6=Parametros!$A$8,"&lt;&gt;""",'DRE Gerencial'!$A$6))</f>
        <v>0</v>
      </c>
      <c r="Q96" s="45" t="str">
        <f t="shared" si="250"/>
        <v/>
      </c>
      <c r="R96" s="45" t="str">
        <f t="shared" si="251"/>
        <v/>
      </c>
      <c r="S96" s="168">
        <f>SUMIFS('Ctas Pagar'!$G:$G,'Ctas Pagar'!$C:$C,'DRE Gerencial'!$A96,'Ctas Pagar'!$I:$I,'DRE Gerencial'!$A$7,'Ctas Pagar'!$H:$H,7,'Ctas Pagar'!U:U,IF($A$6=Parametros!$A$8,"&lt;&gt;""",'DRE Gerencial'!$A$6))</f>
        <v>0</v>
      </c>
      <c r="T96" s="45" t="str">
        <f t="shared" si="252"/>
        <v/>
      </c>
      <c r="U96" s="45" t="str">
        <f t="shared" si="253"/>
        <v/>
      </c>
      <c r="V96" s="168">
        <f>SUMIFS('Ctas Pagar'!$G:$G,'Ctas Pagar'!$C:$C,'DRE Gerencial'!$A96,'Ctas Pagar'!$I:$I,'DRE Gerencial'!$A$7,'Ctas Pagar'!$H:$H,8,'Ctas Pagar'!X:X,IF($A$6=Parametros!$A$8,"&lt;&gt;""",'DRE Gerencial'!$A$6))</f>
        <v>0</v>
      </c>
      <c r="W96" s="45" t="str">
        <f t="shared" si="254"/>
        <v/>
      </c>
      <c r="X96" s="45" t="str">
        <f t="shared" si="255"/>
        <v/>
      </c>
      <c r="Y96" s="168">
        <f>SUMIFS('Ctas Pagar'!$G:$G,'Ctas Pagar'!$C:$C,'DRE Gerencial'!$A96,'Ctas Pagar'!$I:$I,'DRE Gerencial'!$A$7,'Ctas Pagar'!$H:$H,9,'Ctas Pagar'!AA:AA,IF($A$6=Parametros!$A$8,"&lt;&gt;""",'DRE Gerencial'!$A$6))</f>
        <v>0</v>
      </c>
      <c r="Z96" s="45" t="str">
        <f t="shared" si="256"/>
        <v/>
      </c>
      <c r="AA96" s="45" t="str">
        <f t="shared" si="257"/>
        <v/>
      </c>
      <c r="AB96" s="168">
        <f>SUMIFS('Ctas Pagar'!$G:$G,'Ctas Pagar'!$C:$C,'DRE Gerencial'!$A96,'Ctas Pagar'!$I:$I,'DRE Gerencial'!$A$7,'Ctas Pagar'!$H:$H,10,'Ctas Pagar'!AD:AD,IF($A$6=Parametros!$A$8,"&lt;&gt;""",'DRE Gerencial'!$A$6))</f>
        <v>0</v>
      </c>
      <c r="AC96" s="45" t="str">
        <f t="shared" si="258"/>
        <v/>
      </c>
      <c r="AD96" s="45" t="str">
        <f t="shared" si="259"/>
        <v/>
      </c>
      <c r="AE96" s="168">
        <f>SUMIFS('Ctas Pagar'!$G:$G,'Ctas Pagar'!$C:$C,'DRE Gerencial'!$A96,'Ctas Pagar'!$I:$I,'DRE Gerencial'!$A$7,'Ctas Pagar'!$H:$H,11,'Ctas Pagar'!AG:AG,IF($A$6=Parametros!$A$8,"&lt;&gt;""",'DRE Gerencial'!$A$6))</f>
        <v>0</v>
      </c>
      <c r="AF96" s="45" t="str">
        <f t="shared" si="260"/>
        <v/>
      </c>
      <c r="AG96" s="45" t="str">
        <f t="shared" si="261"/>
        <v/>
      </c>
      <c r="AH96" s="168">
        <f>SUMIFS('Ctas Pagar'!$G:$G,'Ctas Pagar'!$C:$C,'DRE Gerencial'!$A96,'Ctas Pagar'!$I:$I,'DRE Gerencial'!$A$7,'Ctas Pagar'!$H:$H,12,'Ctas Pagar'!AJ:AJ,IF($A$6=Parametros!$A$8,"&lt;&gt;""",'DRE Gerencial'!$A$6))</f>
        <v>0</v>
      </c>
      <c r="AI96" s="45" t="str">
        <f t="shared" si="262"/>
        <v/>
      </c>
      <c r="AJ96" s="45" t="str">
        <f t="shared" si="263"/>
        <v/>
      </c>
      <c r="AK96" s="177">
        <f t="shared" si="159"/>
        <v>1000</v>
      </c>
      <c r="AL96" s="45">
        <f t="shared" si="264"/>
        <v>9.9950024987506241E-7</v>
      </c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  <c r="BG96" s="71"/>
      <c r="BH96" s="71"/>
      <c r="BI96" s="71"/>
      <c r="BJ96" s="71"/>
      <c r="BK96" s="71"/>
      <c r="BL96" s="71"/>
      <c r="BM96" s="71"/>
      <c r="BN96" s="71"/>
      <c r="BO96" s="71"/>
      <c r="BP96" s="71"/>
      <c r="BQ96" s="71"/>
      <c r="BR96" s="71"/>
      <c r="BS96" s="71"/>
      <c r="BT96" s="71"/>
      <c r="BU96" s="71"/>
      <c r="BV96" s="71"/>
      <c r="BW96" s="71"/>
      <c r="BX96" s="71"/>
      <c r="BY96" s="71"/>
      <c r="BZ96" s="71"/>
      <c r="CA96" s="71"/>
      <c r="CB96" s="71"/>
      <c r="CC96" s="71"/>
      <c r="CD96" s="71"/>
    </row>
    <row r="97" spans="1:82">
      <c r="A97" s="6" t="str">
        <f>'Plano de Contas'!A100</f>
        <v>5.4.6 Servidor, Data Center</v>
      </c>
      <c r="B97" s="168">
        <f>SUMIFS('Ctas Pagar'!$G:$G,'Ctas Pagar'!$C:$C,'DRE Gerencial'!$A97,'Ctas Pagar'!$I:$I,'DRE Gerencial'!$A$7,'Ctas Pagar'!$H:$H,1,'Ctas Pagar'!D:D,IF($A$6=Parametros!$A$8,"&lt;&gt;""",'DRE Gerencial'!$A$6))</f>
        <v>0</v>
      </c>
      <c r="C97" s="45" t="str">
        <f t="shared" si="242"/>
        <v/>
      </c>
      <c r="D97" s="168">
        <f>SUMIFS('Ctas Pagar'!$G:$G,'Ctas Pagar'!$C:$C,'DRE Gerencial'!$A97,'Ctas Pagar'!$I:$I,'DRE Gerencial'!$A$7,'Ctas Pagar'!$H:$H,2,'Ctas Pagar'!F:F,IF($A$6=Parametros!$A$8,"&lt;&gt;""",'DRE Gerencial'!$A$6))</f>
        <v>1000</v>
      </c>
      <c r="E97" s="45">
        <f t="shared" si="243"/>
        <v>9.9950024987506241E-7</v>
      </c>
      <c r="F97" s="45" t="str">
        <f t="shared" si="158"/>
        <v/>
      </c>
      <c r="G97" s="168">
        <f>SUMIFS('Ctas Pagar'!$G:$G,'Ctas Pagar'!$C:$C,'DRE Gerencial'!$A97,'Ctas Pagar'!$I:$I,'DRE Gerencial'!$A$7,'Ctas Pagar'!$H:$H,3,'Ctas Pagar'!I:I,IF($A$6=Parametros!$A$8,"&lt;&gt;""",'DRE Gerencial'!$A$6))</f>
        <v>0</v>
      </c>
      <c r="H97" s="45" t="str">
        <f t="shared" si="244"/>
        <v/>
      </c>
      <c r="I97" s="45" t="str">
        <f t="shared" si="245"/>
        <v/>
      </c>
      <c r="J97" s="168">
        <f>SUMIFS('Ctas Pagar'!$G:$G,'Ctas Pagar'!$C:$C,'DRE Gerencial'!$A97,'Ctas Pagar'!$I:$I,'DRE Gerencial'!$A$7,'Ctas Pagar'!$H:$H,4,'Ctas Pagar'!L:L,IF($A$6=Parametros!$A$8,"&lt;&gt;""",'DRE Gerencial'!$A$6))</f>
        <v>0</v>
      </c>
      <c r="K97" s="45" t="str">
        <f t="shared" si="246"/>
        <v/>
      </c>
      <c r="L97" s="45" t="str">
        <f t="shared" si="247"/>
        <v/>
      </c>
      <c r="M97" s="168">
        <f>SUMIFS('Ctas Pagar'!$G:$G,'Ctas Pagar'!$C:$C,'DRE Gerencial'!$A97,'Ctas Pagar'!$I:$I,'DRE Gerencial'!$A$7,'Ctas Pagar'!$H:$H,5,'Ctas Pagar'!O:O,IF($A$6=Parametros!$A$8,"&lt;&gt;""",'DRE Gerencial'!$A$6))</f>
        <v>0</v>
      </c>
      <c r="N97" s="45" t="str">
        <f t="shared" si="248"/>
        <v/>
      </c>
      <c r="O97" s="45" t="str">
        <f t="shared" si="249"/>
        <v/>
      </c>
      <c r="P97" s="168">
        <f>SUMIFS('Ctas Pagar'!$G:$G,'Ctas Pagar'!$C:$C,'DRE Gerencial'!$A97,'Ctas Pagar'!$I:$I,'DRE Gerencial'!$A$7,'Ctas Pagar'!$H:$H,6,'Ctas Pagar'!R:R,IF($A$6=Parametros!$A$8,"&lt;&gt;""",'DRE Gerencial'!$A$6))</f>
        <v>0</v>
      </c>
      <c r="Q97" s="45" t="str">
        <f t="shared" si="250"/>
        <v/>
      </c>
      <c r="R97" s="45" t="str">
        <f t="shared" si="251"/>
        <v/>
      </c>
      <c r="S97" s="168">
        <f>SUMIFS('Ctas Pagar'!$G:$G,'Ctas Pagar'!$C:$C,'DRE Gerencial'!$A97,'Ctas Pagar'!$I:$I,'DRE Gerencial'!$A$7,'Ctas Pagar'!$H:$H,7,'Ctas Pagar'!U:U,IF($A$6=Parametros!$A$8,"&lt;&gt;""",'DRE Gerencial'!$A$6))</f>
        <v>0</v>
      </c>
      <c r="T97" s="45" t="str">
        <f t="shared" si="252"/>
        <v/>
      </c>
      <c r="U97" s="45" t="str">
        <f t="shared" si="253"/>
        <v/>
      </c>
      <c r="V97" s="168">
        <f>SUMIFS('Ctas Pagar'!$G:$G,'Ctas Pagar'!$C:$C,'DRE Gerencial'!$A97,'Ctas Pagar'!$I:$I,'DRE Gerencial'!$A$7,'Ctas Pagar'!$H:$H,8,'Ctas Pagar'!X:X,IF($A$6=Parametros!$A$8,"&lt;&gt;""",'DRE Gerencial'!$A$6))</f>
        <v>0</v>
      </c>
      <c r="W97" s="45" t="str">
        <f t="shared" si="254"/>
        <v/>
      </c>
      <c r="X97" s="45" t="str">
        <f t="shared" si="255"/>
        <v/>
      </c>
      <c r="Y97" s="168">
        <f>SUMIFS('Ctas Pagar'!$G:$G,'Ctas Pagar'!$C:$C,'DRE Gerencial'!$A97,'Ctas Pagar'!$I:$I,'DRE Gerencial'!$A$7,'Ctas Pagar'!$H:$H,9,'Ctas Pagar'!AA:AA,IF($A$6=Parametros!$A$8,"&lt;&gt;""",'DRE Gerencial'!$A$6))</f>
        <v>0</v>
      </c>
      <c r="Z97" s="45" t="str">
        <f t="shared" si="256"/>
        <v/>
      </c>
      <c r="AA97" s="45" t="str">
        <f t="shared" si="257"/>
        <v/>
      </c>
      <c r="AB97" s="168">
        <f>SUMIFS('Ctas Pagar'!$G:$G,'Ctas Pagar'!$C:$C,'DRE Gerencial'!$A97,'Ctas Pagar'!$I:$I,'DRE Gerencial'!$A$7,'Ctas Pagar'!$H:$H,10,'Ctas Pagar'!AD:AD,IF($A$6=Parametros!$A$8,"&lt;&gt;""",'DRE Gerencial'!$A$6))</f>
        <v>0</v>
      </c>
      <c r="AC97" s="45" t="str">
        <f t="shared" si="258"/>
        <v/>
      </c>
      <c r="AD97" s="45" t="str">
        <f t="shared" si="259"/>
        <v/>
      </c>
      <c r="AE97" s="168">
        <f>SUMIFS('Ctas Pagar'!$G:$G,'Ctas Pagar'!$C:$C,'DRE Gerencial'!$A97,'Ctas Pagar'!$I:$I,'DRE Gerencial'!$A$7,'Ctas Pagar'!$H:$H,11,'Ctas Pagar'!AG:AG,IF($A$6=Parametros!$A$8,"&lt;&gt;""",'DRE Gerencial'!$A$6))</f>
        <v>0</v>
      </c>
      <c r="AF97" s="45" t="str">
        <f t="shared" si="260"/>
        <v/>
      </c>
      <c r="AG97" s="45" t="str">
        <f t="shared" si="261"/>
        <v/>
      </c>
      <c r="AH97" s="168">
        <f>SUMIFS('Ctas Pagar'!$G:$G,'Ctas Pagar'!$C:$C,'DRE Gerencial'!$A97,'Ctas Pagar'!$I:$I,'DRE Gerencial'!$A$7,'Ctas Pagar'!$H:$H,12,'Ctas Pagar'!AJ:AJ,IF($A$6=Parametros!$A$8,"&lt;&gt;""",'DRE Gerencial'!$A$6))</f>
        <v>0</v>
      </c>
      <c r="AI97" s="45" t="str">
        <f t="shared" si="262"/>
        <v/>
      </c>
      <c r="AJ97" s="45" t="str">
        <f t="shared" si="263"/>
        <v/>
      </c>
      <c r="AK97" s="177">
        <f t="shared" si="159"/>
        <v>1000</v>
      </c>
      <c r="AL97" s="45">
        <f t="shared" si="264"/>
        <v>9.9950024987506241E-7</v>
      </c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  <c r="BG97" s="71"/>
      <c r="BH97" s="71"/>
      <c r="BI97" s="71"/>
      <c r="BJ97" s="71"/>
      <c r="BK97" s="71"/>
      <c r="BL97" s="71"/>
      <c r="BM97" s="71"/>
      <c r="BN97" s="71"/>
      <c r="BO97" s="71"/>
      <c r="BP97" s="71"/>
      <c r="BQ97" s="71"/>
      <c r="BR97" s="71"/>
      <c r="BS97" s="71"/>
      <c r="BT97" s="71"/>
      <c r="BU97" s="71"/>
      <c r="BV97" s="71"/>
      <c r="BW97" s="71"/>
      <c r="BX97" s="71"/>
      <c r="BY97" s="71"/>
      <c r="BZ97" s="71"/>
      <c r="CA97" s="71"/>
      <c r="CB97" s="71"/>
      <c r="CC97" s="71"/>
      <c r="CD97" s="71"/>
    </row>
    <row r="98" spans="1:82">
      <c r="A98" s="6" t="str">
        <f>'Plano de Contas'!A101</f>
        <v>5.4.99 – Outras Despesas com Serviços de Terceiros</v>
      </c>
      <c r="B98" s="168">
        <f>SUMIFS('Ctas Pagar'!$G:$G,'Ctas Pagar'!$C:$C,'DRE Gerencial'!$A98,'Ctas Pagar'!$I:$I,'DRE Gerencial'!$A$7,'Ctas Pagar'!$H:$H,1,'Ctas Pagar'!D:D,IF($A$6=Parametros!$A$8,"&lt;&gt;""",'DRE Gerencial'!$A$6))</f>
        <v>0</v>
      </c>
      <c r="C98" s="45" t="str">
        <f t="shared" si="242"/>
        <v/>
      </c>
      <c r="D98" s="168">
        <f>SUMIFS('Ctas Pagar'!$G:$G,'Ctas Pagar'!$C:$C,'DRE Gerencial'!$A98,'Ctas Pagar'!$I:$I,'DRE Gerencial'!$A$7,'Ctas Pagar'!$H:$H,2,'Ctas Pagar'!F:F,IF($A$6=Parametros!$A$8,"&lt;&gt;""",'DRE Gerencial'!$A$6))</f>
        <v>1000</v>
      </c>
      <c r="E98" s="45">
        <f t="shared" si="243"/>
        <v>9.9950024987506241E-7</v>
      </c>
      <c r="F98" s="45" t="str">
        <f t="shared" si="158"/>
        <v/>
      </c>
      <c r="G98" s="168">
        <f>SUMIFS('Ctas Pagar'!$G:$G,'Ctas Pagar'!$C:$C,'DRE Gerencial'!$A98,'Ctas Pagar'!$I:$I,'DRE Gerencial'!$A$7,'Ctas Pagar'!$H:$H,3,'Ctas Pagar'!I:I,IF($A$6=Parametros!$A$8,"&lt;&gt;""",'DRE Gerencial'!$A$6))</f>
        <v>0</v>
      </c>
      <c r="H98" s="45" t="str">
        <f t="shared" si="244"/>
        <v/>
      </c>
      <c r="I98" s="45" t="str">
        <f t="shared" si="245"/>
        <v/>
      </c>
      <c r="J98" s="168">
        <f>SUMIFS('Ctas Pagar'!$G:$G,'Ctas Pagar'!$C:$C,'DRE Gerencial'!$A98,'Ctas Pagar'!$I:$I,'DRE Gerencial'!$A$7,'Ctas Pagar'!$H:$H,4,'Ctas Pagar'!L:L,IF($A$6=Parametros!$A$8,"&lt;&gt;""",'DRE Gerencial'!$A$6))</f>
        <v>0</v>
      </c>
      <c r="K98" s="45" t="str">
        <f t="shared" si="246"/>
        <v/>
      </c>
      <c r="L98" s="45" t="str">
        <f t="shared" si="247"/>
        <v/>
      </c>
      <c r="M98" s="168">
        <f>SUMIFS('Ctas Pagar'!$G:$G,'Ctas Pagar'!$C:$C,'DRE Gerencial'!$A98,'Ctas Pagar'!$I:$I,'DRE Gerencial'!$A$7,'Ctas Pagar'!$H:$H,5,'Ctas Pagar'!O:O,IF($A$6=Parametros!$A$8,"&lt;&gt;""",'DRE Gerencial'!$A$6))</f>
        <v>0</v>
      </c>
      <c r="N98" s="45" t="str">
        <f t="shared" si="248"/>
        <v/>
      </c>
      <c r="O98" s="45" t="str">
        <f t="shared" si="249"/>
        <v/>
      </c>
      <c r="P98" s="168">
        <f>SUMIFS('Ctas Pagar'!$G:$G,'Ctas Pagar'!$C:$C,'DRE Gerencial'!$A98,'Ctas Pagar'!$I:$I,'DRE Gerencial'!$A$7,'Ctas Pagar'!$H:$H,6,'Ctas Pagar'!R:R,IF($A$6=Parametros!$A$8,"&lt;&gt;""",'DRE Gerencial'!$A$6))</f>
        <v>0</v>
      </c>
      <c r="Q98" s="45" t="str">
        <f t="shared" si="250"/>
        <v/>
      </c>
      <c r="R98" s="45" t="str">
        <f t="shared" si="251"/>
        <v/>
      </c>
      <c r="S98" s="168">
        <f>SUMIFS('Ctas Pagar'!$G:$G,'Ctas Pagar'!$C:$C,'DRE Gerencial'!$A98,'Ctas Pagar'!$I:$I,'DRE Gerencial'!$A$7,'Ctas Pagar'!$H:$H,7,'Ctas Pagar'!U:U,IF($A$6=Parametros!$A$8,"&lt;&gt;""",'DRE Gerencial'!$A$6))</f>
        <v>0</v>
      </c>
      <c r="T98" s="45" t="str">
        <f t="shared" si="252"/>
        <v/>
      </c>
      <c r="U98" s="45" t="str">
        <f t="shared" si="253"/>
        <v/>
      </c>
      <c r="V98" s="168">
        <f>SUMIFS('Ctas Pagar'!$G:$G,'Ctas Pagar'!$C:$C,'DRE Gerencial'!$A98,'Ctas Pagar'!$I:$I,'DRE Gerencial'!$A$7,'Ctas Pagar'!$H:$H,8,'Ctas Pagar'!X:X,IF($A$6=Parametros!$A$8,"&lt;&gt;""",'DRE Gerencial'!$A$6))</f>
        <v>0</v>
      </c>
      <c r="W98" s="45" t="str">
        <f t="shared" si="254"/>
        <v/>
      </c>
      <c r="X98" s="45" t="str">
        <f t="shared" si="255"/>
        <v/>
      </c>
      <c r="Y98" s="168">
        <f>SUMIFS('Ctas Pagar'!$G:$G,'Ctas Pagar'!$C:$C,'DRE Gerencial'!$A98,'Ctas Pagar'!$I:$I,'DRE Gerencial'!$A$7,'Ctas Pagar'!$H:$H,9,'Ctas Pagar'!AA:AA,IF($A$6=Parametros!$A$8,"&lt;&gt;""",'DRE Gerencial'!$A$6))</f>
        <v>0</v>
      </c>
      <c r="Z98" s="45" t="str">
        <f t="shared" si="256"/>
        <v/>
      </c>
      <c r="AA98" s="45" t="str">
        <f t="shared" si="257"/>
        <v/>
      </c>
      <c r="AB98" s="168">
        <f>SUMIFS('Ctas Pagar'!$G:$G,'Ctas Pagar'!$C:$C,'DRE Gerencial'!$A98,'Ctas Pagar'!$I:$I,'DRE Gerencial'!$A$7,'Ctas Pagar'!$H:$H,10,'Ctas Pagar'!AD:AD,IF($A$6=Parametros!$A$8,"&lt;&gt;""",'DRE Gerencial'!$A$6))</f>
        <v>0</v>
      </c>
      <c r="AC98" s="45" t="str">
        <f t="shared" si="258"/>
        <v/>
      </c>
      <c r="AD98" s="45" t="str">
        <f t="shared" si="259"/>
        <v/>
      </c>
      <c r="AE98" s="168">
        <f>SUMIFS('Ctas Pagar'!$G:$G,'Ctas Pagar'!$C:$C,'DRE Gerencial'!$A98,'Ctas Pagar'!$I:$I,'DRE Gerencial'!$A$7,'Ctas Pagar'!$H:$H,11,'Ctas Pagar'!AG:AG,IF($A$6=Parametros!$A$8,"&lt;&gt;""",'DRE Gerencial'!$A$6))</f>
        <v>0</v>
      </c>
      <c r="AF98" s="45" t="str">
        <f t="shared" si="260"/>
        <v/>
      </c>
      <c r="AG98" s="45" t="str">
        <f t="shared" si="261"/>
        <v/>
      </c>
      <c r="AH98" s="168">
        <f>SUMIFS('Ctas Pagar'!$G:$G,'Ctas Pagar'!$C:$C,'DRE Gerencial'!$A98,'Ctas Pagar'!$I:$I,'DRE Gerencial'!$A$7,'Ctas Pagar'!$H:$H,12,'Ctas Pagar'!AJ:AJ,IF($A$6=Parametros!$A$8,"&lt;&gt;""",'DRE Gerencial'!$A$6))</f>
        <v>0</v>
      </c>
      <c r="AI98" s="45" t="str">
        <f t="shared" si="262"/>
        <v/>
      </c>
      <c r="AJ98" s="45" t="str">
        <f t="shared" si="263"/>
        <v/>
      </c>
      <c r="AK98" s="177">
        <f t="shared" si="159"/>
        <v>1000</v>
      </c>
      <c r="AL98" s="45">
        <f t="shared" si="264"/>
        <v>9.9950024987506241E-7</v>
      </c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1"/>
    </row>
    <row r="99" spans="1:82">
      <c r="A99" s="6">
        <f>'Plano de Contas'!A102</f>
        <v>0</v>
      </c>
      <c r="B99" s="168">
        <f>SUMIFS('Ctas Pagar'!$G:$G,'Ctas Pagar'!$C:$C,'DRE Gerencial'!$A99,'Ctas Pagar'!$I:$I,'DRE Gerencial'!$A$7,'Ctas Pagar'!$H:$H,1,'Ctas Pagar'!D:D,IF($A$6=Parametros!$A$8,"&lt;&gt;""",'DRE Gerencial'!$A$6))</f>
        <v>0</v>
      </c>
      <c r="C99" s="45" t="str">
        <f t="shared" si="242"/>
        <v/>
      </c>
      <c r="D99" s="168">
        <f>SUMIFS('Ctas Pagar'!$G:$G,'Ctas Pagar'!$C:$C,'DRE Gerencial'!$A99,'Ctas Pagar'!$I:$I,'DRE Gerencial'!$A$7,'Ctas Pagar'!$H:$H,2,'Ctas Pagar'!F:F,IF($A$6=Parametros!$A$8,"&lt;&gt;""",'DRE Gerencial'!$A$6))</f>
        <v>0</v>
      </c>
      <c r="E99" s="45">
        <f t="shared" si="243"/>
        <v>0</v>
      </c>
      <c r="F99" s="45" t="str">
        <f t="shared" si="158"/>
        <v/>
      </c>
      <c r="G99" s="168">
        <f>SUMIFS('Ctas Pagar'!$G:$G,'Ctas Pagar'!$C:$C,'DRE Gerencial'!$A99,'Ctas Pagar'!$I:$I,'DRE Gerencial'!$A$7,'Ctas Pagar'!$H:$H,3,'Ctas Pagar'!I:I,IF($A$6=Parametros!$A$8,"&lt;&gt;""",'DRE Gerencial'!$A$6))</f>
        <v>0</v>
      </c>
      <c r="H99" s="45" t="str">
        <f t="shared" si="244"/>
        <v/>
      </c>
      <c r="I99" s="45" t="str">
        <f t="shared" si="245"/>
        <v/>
      </c>
      <c r="J99" s="168">
        <f>SUMIFS('Ctas Pagar'!$G:$G,'Ctas Pagar'!$C:$C,'DRE Gerencial'!$A99,'Ctas Pagar'!$I:$I,'DRE Gerencial'!$A$7,'Ctas Pagar'!$H:$H,4,'Ctas Pagar'!L:L,IF($A$6=Parametros!$A$8,"&lt;&gt;""",'DRE Gerencial'!$A$6))</f>
        <v>0</v>
      </c>
      <c r="K99" s="45" t="str">
        <f t="shared" si="246"/>
        <v/>
      </c>
      <c r="L99" s="45" t="str">
        <f t="shared" si="247"/>
        <v/>
      </c>
      <c r="M99" s="168">
        <f>SUMIFS('Ctas Pagar'!$G:$G,'Ctas Pagar'!$C:$C,'DRE Gerencial'!$A99,'Ctas Pagar'!$I:$I,'DRE Gerencial'!$A$7,'Ctas Pagar'!$H:$H,5,'Ctas Pagar'!O:O,IF($A$6=Parametros!$A$8,"&lt;&gt;""",'DRE Gerencial'!$A$6))</f>
        <v>0</v>
      </c>
      <c r="N99" s="45" t="str">
        <f t="shared" si="248"/>
        <v/>
      </c>
      <c r="O99" s="45" t="str">
        <f t="shared" si="249"/>
        <v/>
      </c>
      <c r="P99" s="168">
        <f>SUMIFS('Ctas Pagar'!$G:$G,'Ctas Pagar'!$C:$C,'DRE Gerencial'!$A99,'Ctas Pagar'!$I:$I,'DRE Gerencial'!$A$7,'Ctas Pagar'!$H:$H,6,'Ctas Pagar'!R:R,IF($A$6=Parametros!$A$8,"&lt;&gt;""",'DRE Gerencial'!$A$6))</f>
        <v>0</v>
      </c>
      <c r="Q99" s="45" t="str">
        <f t="shared" si="250"/>
        <v/>
      </c>
      <c r="R99" s="45" t="str">
        <f t="shared" si="251"/>
        <v/>
      </c>
      <c r="S99" s="168">
        <f>SUMIFS('Ctas Pagar'!$G:$G,'Ctas Pagar'!$C:$C,'DRE Gerencial'!$A99,'Ctas Pagar'!$I:$I,'DRE Gerencial'!$A$7,'Ctas Pagar'!$H:$H,7,'Ctas Pagar'!U:U,IF($A$6=Parametros!$A$8,"&lt;&gt;""",'DRE Gerencial'!$A$6))</f>
        <v>0</v>
      </c>
      <c r="T99" s="45" t="str">
        <f t="shared" si="252"/>
        <v/>
      </c>
      <c r="U99" s="45" t="str">
        <f t="shared" si="253"/>
        <v/>
      </c>
      <c r="V99" s="168">
        <f>SUMIFS('Ctas Pagar'!$G:$G,'Ctas Pagar'!$C:$C,'DRE Gerencial'!$A99,'Ctas Pagar'!$I:$I,'DRE Gerencial'!$A$7,'Ctas Pagar'!$H:$H,8,'Ctas Pagar'!X:X,IF($A$6=Parametros!$A$8,"&lt;&gt;""",'DRE Gerencial'!$A$6))</f>
        <v>0</v>
      </c>
      <c r="W99" s="45" t="str">
        <f t="shared" si="254"/>
        <v/>
      </c>
      <c r="X99" s="45" t="str">
        <f t="shared" si="255"/>
        <v/>
      </c>
      <c r="Y99" s="168">
        <f>SUMIFS('Ctas Pagar'!$G:$G,'Ctas Pagar'!$C:$C,'DRE Gerencial'!$A99,'Ctas Pagar'!$I:$I,'DRE Gerencial'!$A$7,'Ctas Pagar'!$H:$H,9,'Ctas Pagar'!AA:AA,IF($A$6=Parametros!$A$8,"&lt;&gt;""",'DRE Gerencial'!$A$6))</f>
        <v>0</v>
      </c>
      <c r="Z99" s="45" t="str">
        <f t="shared" si="256"/>
        <v/>
      </c>
      <c r="AA99" s="45" t="str">
        <f t="shared" si="257"/>
        <v/>
      </c>
      <c r="AB99" s="168">
        <f>SUMIFS('Ctas Pagar'!$G:$G,'Ctas Pagar'!$C:$C,'DRE Gerencial'!$A99,'Ctas Pagar'!$I:$I,'DRE Gerencial'!$A$7,'Ctas Pagar'!$H:$H,10,'Ctas Pagar'!AD:AD,IF($A$6=Parametros!$A$8,"&lt;&gt;""",'DRE Gerencial'!$A$6))</f>
        <v>0</v>
      </c>
      <c r="AC99" s="45" t="str">
        <f t="shared" si="258"/>
        <v/>
      </c>
      <c r="AD99" s="45" t="str">
        <f t="shared" si="259"/>
        <v/>
      </c>
      <c r="AE99" s="168">
        <f>SUMIFS('Ctas Pagar'!$G:$G,'Ctas Pagar'!$C:$C,'DRE Gerencial'!$A99,'Ctas Pagar'!$I:$I,'DRE Gerencial'!$A$7,'Ctas Pagar'!$H:$H,11,'Ctas Pagar'!AG:AG,IF($A$6=Parametros!$A$8,"&lt;&gt;""",'DRE Gerencial'!$A$6))</f>
        <v>0</v>
      </c>
      <c r="AF99" s="45" t="str">
        <f t="shared" si="260"/>
        <v/>
      </c>
      <c r="AG99" s="45" t="str">
        <f t="shared" si="261"/>
        <v/>
      </c>
      <c r="AH99" s="168">
        <f>SUMIFS('Ctas Pagar'!$G:$G,'Ctas Pagar'!$C:$C,'DRE Gerencial'!$A99,'Ctas Pagar'!$I:$I,'DRE Gerencial'!$A$7,'Ctas Pagar'!$H:$H,12,'Ctas Pagar'!AJ:AJ,IF($A$6=Parametros!$A$8,"&lt;&gt;""",'DRE Gerencial'!$A$6))</f>
        <v>0</v>
      </c>
      <c r="AI99" s="45" t="str">
        <f t="shared" si="262"/>
        <v/>
      </c>
      <c r="AJ99" s="45" t="str">
        <f t="shared" si="263"/>
        <v/>
      </c>
      <c r="AK99" s="177">
        <f t="shared" si="159"/>
        <v>0</v>
      </c>
      <c r="AL99" s="45">
        <f t="shared" si="264"/>
        <v>0</v>
      </c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  <c r="BG99" s="71"/>
      <c r="BH99" s="71"/>
      <c r="BI99" s="71"/>
      <c r="BJ99" s="71"/>
      <c r="BK99" s="71"/>
      <c r="BL99" s="71"/>
      <c r="BM99" s="71"/>
      <c r="BN99" s="71"/>
      <c r="BO99" s="71"/>
      <c r="BP99" s="71"/>
      <c r="BQ99" s="71"/>
      <c r="BR99" s="71"/>
      <c r="BS99" s="71"/>
      <c r="BT99" s="71"/>
      <c r="BU99" s="71"/>
      <c r="BV99" s="71"/>
      <c r="BW99" s="71"/>
      <c r="BX99" s="71"/>
      <c r="BY99" s="71"/>
      <c r="BZ99" s="71"/>
      <c r="CA99" s="71"/>
      <c r="CB99" s="71"/>
      <c r="CC99" s="71"/>
      <c r="CD99" s="71"/>
    </row>
    <row r="100" spans="1:82">
      <c r="A100" s="6">
        <f>'Plano de Contas'!A103</f>
        <v>0</v>
      </c>
      <c r="B100" s="168">
        <f>SUMIFS('Ctas Pagar'!$G:$G,'Ctas Pagar'!$C:$C,'DRE Gerencial'!$A100,'Ctas Pagar'!$I:$I,'DRE Gerencial'!$A$7,'Ctas Pagar'!$H:$H,1,'Ctas Pagar'!D:D,IF($A$6=Parametros!$A$8,"&lt;&gt;""",'DRE Gerencial'!$A$6))</f>
        <v>0</v>
      </c>
      <c r="C100" s="45" t="str">
        <f t="shared" si="242"/>
        <v/>
      </c>
      <c r="D100" s="168">
        <f>SUMIFS('Ctas Pagar'!$G:$G,'Ctas Pagar'!$C:$C,'DRE Gerencial'!$A100,'Ctas Pagar'!$I:$I,'DRE Gerencial'!$A$7,'Ctas Pagar'!$H:$H,2,'Ctas Pagar'!F:F,IF($A$6=Parametros!$A$8,"&lt;&gt;""",'DRE Gerencial'!$A$6))</f>
        <v>0</v>
      </c>
      <c r="E100" s="45">
        <f t="shared" si="243"/>
        <v>0</v>
      </c>
      <c r="F100" s="45" t="str">
        <f t="shared" si="158"/>
        <v/>
      </c>
      <c r="G100" s="168">
        <f>SUMIFS('Ctas Pagar'!$G:$G,'Ctas Pagar'!$C:$C,'DRE Gerencial'!$A100,'Ctas Pagar'!$I:$I,'DRE Gerencial'!$A$7,'Ctas Pagar'!$H:$H,3,'Ctas Pagar'!I:I,IF($A$6=Parametros!$A$8,"&lt;&gt;""",'DRE Gerencial'!$A$6))</f>
        <v>0</v>
      </c>
      <c r="H100" s="45" t="str">
        <f t="shared" si="244"/>
        <v/>
      </c>
      <c r="I100" s="45" t="str">
        <f t="shared" si="245"/>
        <v/>
      </c>
      <c r="J100" s="168">
        <f>SUMIFS('Ctas Pagar'!$G:$G,'Ctas Pagar'!$C:$C,'DRE Gerencial'!$A100,'Ctas Pagar'!$I:$I,'DRE Gerencial'!$A$7,'Ctas Pagar'!$H:$H,4,'Ctas Pagar'!L:L,IF($A$6=Parametros!$A$8,"&lt;&gt;""",'DRE Gerencial'!$A$6))</f>
        <v>0</v>
      </c>
      <c r="K100" s="45" t="str">
        <f t="shared" si="246"/>
        <v/>
      </c>
      <c r="L100" s="45" t="str">
        <f t="shared" si="247"/>
        <v/>
      </c>
      <c r="M100" s="168">
        <f>SUMIFS('Ctas Pagar'!$G:$G,'Ctas Pagar'!$C:$C,'DRE Gerencial'!$A100,'Ctas Pagar'!$I:$I,'DRE Gerencial'!$A$7,'Ctas Pagar'!$H:$H,5,'Ctas Pagar'!O:O,IF($A$6=Parametros!$A$8,"&lt;&gt;""",'DRE Gerencial'!$A$6))</f>
        <v>0</v>
      </c>
      <c r="N100" s="45" t="str">
        <f t="shared" si="248"/>
        <v/>
      </c>
      <c r="O100" s="45" t="str">
        <f t="shared" si="249"/>
        <v/>
      </c>
      <c r="P100" s="168">
        <f>SUMIFS('Ctas Pagar'!$G:$G,'Ctas Pagar'!$C:$C,'DRE Gerencial'!$A100,'Ctas Pagar'!$I:$I,'DRE Gerencial'!$A$7,'Ctas Pagar'!$H:$H,6,'Ctas Pagar'!R:R,IF($A$6=Parametros!$A$8,"&lt;&gt;""",'DRE Gerencial'!$A$6))</f>
        <v>0</v>
      </c>
      <c r="Q100" s="45" t="str">
        <f t="shared" si="250"/>
        <v/>
      </c>
      <c r="R100" s="45" t="str">
        <f t="shared" si="251"/>
        <v/>
      </c>
      <c r="S100" s="168">
        <f>SUMIFS('Ctas Pagar'!$G:$G,'Ctas Pagar'!$C:$C,'DRE Gerencial'!$A100,'Ctas Pagar'!$I:$I,'DRE Gerencial'!$A$7,'Ctas Pagar'!$H:$H,7,'Ctas Pagar'!U:U,IF($A$6=Parametros!$A$8,"&lt;&gt;""",'DRE Gerencial'!$A$6))</f>
        <v>0</v>
      </c>
      <c r="T100" s="45" t="str">
        <f t="shared" si="252"/>
        <v/>
      </c>
      <c r="U100" s="45" t="str">
        <f t="shared" si="253"/>
        <v/>
      </c>
      <c r="V100" s="168">
        <f>SUMIFS('Ctas Pagar'!$G:$G,'Ctas Pagar'!$C:$C,'DRE Gerencial'!$A100,'Ctas Pagar'!$I:$I,'DRE Gerencial'!$A$7,'Ctas Pagar'!$H:$H,8,'Ctas Pagar'!X:X,IF($A$6=Parametros!$A$8,"&lt;&gt;""",'DRE Gerencial'!$A$6))</f>
        <v>0</v>
      </c>
      <c r="W100" s="45" t="str">
        <f t="shared" si="254"/>
        <v/>
      </c>
      <c r="X100" s="45" t="str">
        <f t="shared" si="255"/>
        <v/>
      </c>
      <c r="Y100" s="168">
        <f>SUMIFS('Ctas Pagar'!$G:$G,'Ctas Pagar'!$C:$C,'DRE Gerencial'!$A100,'Ctas Pagar'!$I:$I,'DRE Gerencial'!$A$7,'Ctas Pagar'!$H:$H,9,'Ctas Pagar'!AA:AA,IF($A$6=Parametros!$A$8,"&lt;&gt;""",'DRE Gerencial'!$A$6))</f>
        <v>0</v>
      </c>
      <c r="Z100" s="45" t="str">
        <f t="shared" si="256"/>
        <v/>
      </c>
      <c r="AA100" s="45" t="str">
        <f t="shared" si="257"/>
        <v/>
      </c>
      <c r="AB100" s="168">
        <f>SUMIFS('Ctas Pagar'!$G:$G,'Ctas Pagar'!$C:$C,'DRE Gerencial'!$A100,'Ctas Pagar'!$I:$I,'DRE Gerencial'!$A$7,'Ctas Pagar'!$H:$H,10,'Ctas Pagar'!AD:AD,IF($A$6=Parametros!$A$8,"&lt;&gt;""",'DRE Gerencial'!$A$6))</f>
        <v>0</v>
      </c>
      <c r="AC100" s="45" t="str">
        <f t="shared" si="258"/>
        <v/>
      </c>
      <c r="AD100" s="45" t="str">
        <f t="shared" si="259"/>
        <v/>
      </c>
      <c r="AE100" s="168">
        <f>SUMIFS('Ctas Pagar'!$G:$G,'Ctas Pagar'!$C:$C,'DRE Gerencial'!$A100,'Ctas Pagar'!$I:$I,'DRE Gerencial'!$A$7,'Ctas Pagar'!$H:$H,11,'Ctas Pagar'!AG:AG,IF($A$6=Parametros!$A$8,"&lt;&gt;""",'DRE Gerencial'!$A$6))</f>
        <v>0</v>
      </c>
      <c r="AF100" s="45" t="str">
        <f t="shared" si="260"/>
        <v/>
      </c>
      <c r="AG100" s="45" t="str">
        <f t="shared" si="261"/>
        <v/>
      </c>
      <c r="AH100" s="168">
        <f>SUMIFS('Ctas Pagar'!$G:$G,'Ctas Pagar'!$C:$C,'DRE Gerencial'!$A100,'Ctas Pagar'!$I:$I,'DRE Gerencial'!$A$7,'Ctas Pagar'!$H:$H,12,'Ctas Pagar'!AJ:AJ,IF($A$6=Parametros!$A$8,"&lt;&gt;""",'DRE Gerencial'!$A$6))</f>
        <v>0</v>
      </c>
      <c r="AI100" s="45" t="str">
        <f t="shared" si="262"/>
        <v/>
      </c>
      <c r="AJ100" s="45" t="str">
        <f t="shared" si="263"/>
        <v/>
      </c>
      <c r="AK100" s="177">
        <f t="shared" si="159"/>
        <v>0</v>
      </c>
      <c r="AL100" s="45">
        <f t="shared" si="264"/>
        <v>0</v>
      </c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  <c r="BG100" s="71"/>
      <c r="BH100" s="71"/>
      <c r="BI100" s="71"/>
      <c r="BJ100" s="71"/>
      <c r="BK100" s="71"/>
      <c r="BL100" s="71"/>
      <c r="BM100" s="71"/>
      <c r="BN100" s="71"/>
      <c r="BO100" s="71"/>
      <c r="BP100" s="71"/>
      <c r="BQ100" s="71"/>
      <c r="BR100" s="71"/>
      <c r="BS100" s="71"/>
      <c r="BT100" s="71"/>
      <c r="BU100" s="71"/>
      <c r="BV100" s="71"/>
      <c r="BW100" s="71"/>
      <c r="BX100" s="71"/>
      <c r="BY100" s="71"/>
      <c r="BZ100" s="71"/>
      <c r="CA100" s="71"/>
      <c r="CB100" s="71"/>
      <c r="CC100" s="71"/>
      <c r="CD100" s="71"/>
    </row>
    <row r="101" spans="1:82" ht="15.75">
      <c r="A101" s="35" t="str">
        <f>'Plano de Contas'!A104</f>
        <v>5.5 Despesas com Materiais e Equipamentos</v>
      </c>
      <c r="B101" s="170">
        <f>SUM(B102:B110)</f>
        <v>0</v>
      </c>
      <c r="C101" s="44" t="str">
        <f>IFERROR(B101/B$8,"")</f>
        <v/>
      </c>
      <c r="D101" s="170">
        <f>SUM(D102:D110)</f>
        <v>5000</v>
      </c>
      <c r="E101" s="44">
        <f>IFERROR(D101/D$8,"")</f>
        <v>4.9975012493753125E-6</v>
      </c>
      <c r="F101" s="44" t="str">
        <f>IF(OR(D101=0,B101=0),"",((D101-B101)/B101))</f>
        <v/>
      </c>
      <c r="G101" s="170">
        <f>SUM(G102:G110)</f>
        <v>0</v>
      </c>
      <c r="H101" s="44" t="str">
        <f>IFERROR(G101/G$8,"")</f>
        <v/>
      </c>
      <c r="I101" s="44" t="str">
        <f>IF(OR(G101=0,D101=0),"",((G101-D101)/D101))</f>
        <v/>
      </c>
      <c r="J101" s="170">
        <f>SUM(J102:J110)</f>
        <v>0</v>
      </c>
      <c r="K101" s="44" t="str">
        <f>IFERROR(J101/J$8,"")</f>
        <v/>
      </c>
      <c r="L101" s="44" t="str">
        <f>IF(OR(J101=0,G101=0),"",((J101-G101)/G101))</f>
        <v/>
      </c>
      <c r="M101" s="170">
        <f>SUM(M102:M110)</f>
        <v>0</v>
      </c>
      <c r="N101" s="44" t="str">
        <f>IFERROR(M101/M$8,"")</f>
        <v/>
      </c>
      <c r="O101" s="44" t="str">
        <f>IF(OR(M101=0,J101=0),"",((M101-J101)/J101))</f>
        <v/>
      </c>
      <c r="P101" s="170">
        <f>SUM(P102:P110)</f>
        <v>1000</v>
      </c>
      <c r="Q101" s="44" t="str">
        <f>IFERROR(P101/P$8,"")</f>
        <v/>
      </c>
      <c r="R101" s="44" t="str">
        <f>IF(OR(P101=0,M101=0),"",((P101-M101)/M101))</f>
        <v/>
      </c>
      <c r="S101" s="170">
        <f>SUM(S102:S110)</f>
        <v>0</v>
      </c>
      <c r="T101" s="44" t="str">
        <f>IFERROR(S101/S$8,"")</f>
        <v/>
      </c>
      <c r="U101" s="44" t="str">
        <f>IF(OR(S101=0,P101=0),"",((S101-P101)/P101))</f>
        <v/>
      </c>
      <c r="V101" s="170">
        <f>SUM(V102:V110)</f>
        <v>0</v>
      </c>
      <c r="W101" s="44" t="str">
        <f>IFERROR(V101/V$8,"")</f>
        <v/>
      </c>
      <c r="X101" s="44" t="str">
        <f>IF(OR(V101=0,S101=0),"",((V101-S101)/S101))</f>
        <v/>
      </c>
      <c r="Y101" s="170">
        <f>SUM(Y102:Y110)</f>
        <v>0</v>
      </c>
      <c r="Z101" s="44" t="str">
        <f>IFERROR(Y101/Y$8,"")</f>
        <v/>
      </c>
      <c r="AA101" s="44" t="str">
        <f>IF(OR(Y101=0,V101=0),"",((Y101-V101)/V101))</f>
        <v/>
      </c>
      <c r="AB101" s="170">
        <f>SUM(AB102:AB110)</f>
        <v>0</v>
      </c>
      <c r="AC101" s="44" t="str">
        <f>IFERROR(AB101/AB$8,"")</f>
        <v/>
      </c>
      <c r="AD101" s="44" t="str">
        <f>IF(OR(AB101=0,Y101=0),"",((AB101-Y101)/Y101))</f>
        <v/>
      </c>
      <c r="AE101" s="170">
        <f>SUM(AE102:AE110)</f>
        <v>0</v>
      </c>
      <c r="AF101" s="44" t="str">
        <f>IFERROR(AE101/AE$8,"")</f>
        <v/>
      </c>
      <c r="AG101" s="44" t="str">
        <f>IF(OR(AE101=0,AB101=0),"",((AE101-AB101)/AB101))</f>
        <v/>
      </c>
      <c r="AH101" s="170">
        <f>SUM(AH102:AH110)</f>
        <v>0</v>
      </c>
      <c r="AI101" s="44" t="str">
        <f>IFERROR(AH101/AH$8,"")</f>
        <v/>
      </c>
      <c r="AJ101" s="44" t="str">
        <f>IF(OR(AH101=0,AE101=0),"",((AH101-AE101)/AE101))</f>
        <v/>
      </c>
      <c r="AK101" s="180">
        <f>SUM(AK102:AK110)</f>
        <v>6000</v>
      </c>
      <c r="AL101" s="44">
        <f>IFERROR(AK101/AK$8,"")</f>
        <v>5.9970014992503744E-6</v>
      </c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</row>
    <row r="102" spans="1:82">
      <c r="A102" s="6" t="str">
        <f>'Plano de Contas'!A105</f>
        <v>5.5.1 Manutenção Equipamentos</v>
      </c>
      <c r="B102" s="168">
        <f>SUMIFS('Ctas Pagar'!$G:$G,'Ctas Pagar'!$C:$C,'DRE Gerencial'!$A102,'Ctas Pagar'!$I:$I,'DRE Gerencial'!$A$7,'Ctas Pagar'!$H:$H,1,'Ctas Pagar'!D:D,IF($A$6=Parametros!$A$8,"&lt;&gt;""",'DRE Gerencial'!$A$6))</f>
        <v>0</v>
      </c>
      <c r="C102" s="45" t="str">
        <f>IFERROR(B102/B$8,"")</f>
        <v/>
      </c>
      <c r="D102" s="168">
        <f>SUMIFS('Ctas Pagar'!$G:$G,'Ctas Pagar'!$C:$C,'DRE Gerencial'!$A102,'Ctas Pagar'!$I:$I,'DRE Gerencial'!$A$7,'Ctas Pagar'!$H:$H,2,'Ctas Pagar'!F:F,IF($A$6=Parametros!$A$8,"&lt;&gt;""",'DRE Gerencial'!$A$6))</f>
        <v>1000</v>
      </c>
      <c r="E102" s="45">
        <f>IFERROR(D102/D$8,"")</f>
        <v>9.9950024987506241E-7</v>
      </c>
      <c r="F102" s="45" t="str">
        <f t="shared" si="158"/>
        <v/>
      </c>
      <c r="G102" s="168">
        <f>SUMIFS('Ctas Pagar'!$G:$G,'Ctas Pagar'!$C:$C,'DRE Gerencial'!$A102,'Ctas Pagar'!$I:$I,'DRE Gerencial'!$A$7,'Ctas Pagar'!$H:$H,3,'Ctas Pagar'!I:I,IF($A$6=Parametros!$A$8,"&lt;&gt;""",'DRE Gerencial'!$A$6))</f>
        <v>0</v>
      </c>
      <c r="H102" s="45" t="str">
        <f>IFERROR(G102/G$8,"")</f>
        <v/>
      </c>
      <c r="I102" s="45" t="str">
        <f>IF(OR(G102=0,D102=0),"",((G102-D102)/D102))</f>
        <v/>
      </c>
      <c r="J102" s="168">
        <f>SUMIFS('Ctas Pagar'!$G:$G,'Ctas Pagar'!$C:$C,'DRE Gerencial'!$A102,'Ctas Pagar'!$I:$I,'DRE Gerencial'!$A$7,'Ctas Pagar'!$H:$H,4,'Ctas Pagar'!L:L,IF($A$6=Parametros!$A$8,"&lt;&gt;""",'DRE Gerencial'!$A$6))</f>
        <v>0</v>
      </c>
      <c r="K102" s="45" t="str">
        <f>IFERROR(J102/J$8,"")</f>
        <v/>
      </c>
      <c r="L102" s="45" t="str">
        <f>IF(OR(J102=0,G102=0),"",((J102-G102)/G102))</f>
        <v/>
      </c>
      <c r="M102" s="168">
        <f>SUMIFS('Ctas Pagar'!$G:$G,'Ctas Pagar'!$C:$C,'DRE Gerencial'!$A102,'Ctas Pagar'!$I:$I,'DRE Gerencial'!$A$7,'Ctas Pagar'!$H:$H,5,'Ctas Pagar'!O:O,IF($A$6=Parametros!$A$8,"&lt;&gt;""",'DRE Gerencial'!$A$6))</f>
        <v>0</v>
      </c>
      <c r="N102" s="45" t="str">
        <f>IFERROR(M102/M$8,"")</f>
        <v/>
      </c>
      <c r="O102" s="45" t="str">
        <f>IF(OR(M102=0,J102=0),"",((M102-J102)/J102))</f>
        <v/>
      </c>
      <c r="P102" s="168">
        <f>SUMIFS('Ctas Pagar'!$G:$G,'Ctas Pagar'!$C:$C,'DRE Gerencial'!$A102,'Ctas Pagar'!$I:$I,'DRE Gerencial'!$A$7,'Ctas Pagar'!$H:$H,6,'Ctas Pagar'!R:R,IF($A$6=Parametros!$A$8,"&lt;&gt;""",'DRE Gerencial'!$A$6))</f>
        <v>0</v>
      </c>
      <c r="Q102" s="45" t="str">
        <f>IFERROR(P102/P$8,"")</f>
        <v/>
      </c>
      <c r="R102" s="45" t="str">
        <f>IF(OR(P102=0,M102=0),"",((P102-M102)/M102))</f>
        <v/>
      </c>
      <c r="S102" s="168">
        <f>SUMIFS('Ctas Pagar'!$G:$G,'Ctas Pagar'!$C:$C,'DRE Gerencial'!$A102,'Ctas Pagar'!$I:$I,'DRE Gerencial'!$A$7,'Ctas Pagar'!$H:$H,7,'Ctas Pagar'!U:U,IF($A$6=Parametros!$A$8,"&lt;&gt;""",'DRE Gerencial'!$A$6))</f>
        <v>0</v>
      </c>
      <c r="T102" s="45" t="str">
        <f>IFERROR(S102/S$8,"")</f>
        <v/>
      </c>
      <c r="U102" s="45" t="str">
        <f>IF(OR(S102=0,P102=0),"",((S102-P102)/P102))</f>
        <v/>
      </c>
      <c r="V102" s="168">
        <f>SUMIFS('Ctas Pagar'!$G:$G,'Ctas Pagar'!$C:$C,'DRE Gerencial'!$A102,'Ctas Pagar'!$I:$I,'DRE Gerencial'!$A$7,'Ctas Pagar'!$H:$H,8,'Ctas Pagar'!X:X,IF($A$6=Parametros!$A$8,"&lt;&gt;""",'DRE Gerencial'!$A$6))</f>
        <v>0</v>
      </c>
      <c r="W102" s="45" t="str">
        <f>IFERROR(V102/V$8,"")</f>
        <v/>
      </c>
      <c r="X102" s="45" t="str">
        <f>IF(OR(V102=0,S102=0),"",((V102-S102)/S102))</f>
        <v/>
      </c>
      <c r="Y102" s="168">
        <f>SUMIFS('Ctas Pagar'!$G:$G,'Ctas Pagar'!$C:$C,'DRE Gerencial'!$A102,'Ctas Pagar'!$I:$I,'DRE Gerencial'!$A$7,'Ctas Pagar'!$H:$H,9,'Ctas Pagar'!AA:AA,IF($A$6=Parametros!$A$8,"&lt;&gt;""",'DRE Gerencial'!$A$6))</f>
        <v>0</v>
      </c>
      <c r="Z102" s="45" t="str">
        <f>IFERROR(Y102/Y$8,"")</f>
        <v/>
      </c>
      <c r="AA102" s="45" t="str">
        <f>IF(OR(Y102=0,V102=0),"",((Y102-V102)/V102))</f>
        <v/>
      </c>
      <c r="AB102" s="168">
        <f>SUMIFS('Ctas Pagar'!$G:$G,'Ctas Pagar'!$C:$C,'DRE Gerencial'!$A102,'Ctas Pagar'!$I:$I,'DRE Gerencial'!$A$7,'Ctas Pagar'!$H:$H,10,'Ctas Pagar'!AD:AD,IF($A$6=Parametros!$A$8,"&lt;&gt;""",'DRE Gerencial'!$A$6))</f>
        <v>0</v>
      </c>
      <c r="AC102" s="45" t="str">
        <f>IFERROR(AB102/AB$8,"")</f>
        <v/>
      </c>
      <c r="AD102" s="45" t="str">
        <f>IF(OR(AB102=0,Y102=0),"",((AB102-Y102)/Y102))</f>
        <v/>
      </c>
      <c r="AE102" s="168">
        <f>SUMIFS('Ctas Pagar'!$G:$G,'Ctas Pagar'!$C:$C,'DRE Gerencial'!$A102,'Ctas Pagar'!$I:$I,'DRE Gerencial'!$A$7,'Ctas Pagar'!$H:$H,11,'Ctas Pagar'!AG:AG,IF($A$6=Parametros!$A$8,"&lt;&gt;""",'DRE Gerencial'!$A$6))</f>
        <v>0</v>
      </c>
      <c r="AF102" s="45" t="str">
        <f>IFERROR(AE102/AE$8,"")</f>
        <v/>
      </c>
      <c r="AG102" s="45" t="str">
        <f>IF(OR(AE102=0,AB102=0),"",((AE102-AB102)/AB102))</f>
        <v/>
      </c>
      <c r="AH102" s="168">
        <f>SUMIFS('Ctas Pagar'!$G:$G,'Ctas Pagar'!$C:$C,'DRE Gerencial'!$A102,'Ctas Pagar'!$I:$I,'DRE Gerencial'!$A$7,'Ctas Pagar'!$H:$H,12,'Ctas Pagar'!AJ:AJ,IF($A$6=Parametros!$A$8,"&lt;&gt;""",'DRE Gerencial'!$A$6))</f>
        <v>0</v>
      </c>
      <c r="AI102" s="45" t="str">
        <f>IFERROR(AH102/AH$8,"")</f>
        <v/>
      </c>
      <c r="AJ102" s="45" t="str">
        <f>IF(OR(AH102=0,AE102=0),"",((AH102-AE102)/AE102))</f>
        <v/>
      </c>
      <c r="AK102" s="177">
        <f t="shared" si="159"/>
        <v>1000</v>
      </c>
      <c r="AL102" s="45">
        <f>IFERROR(AK102/AK$8,"")</f>
        <v>9.9950024987506241E-7</v>
      </c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  <c r="BG102" s="71"/>
      <c r="BH102" s="71"/>
      <c r="BI102" s="71"/>
      <c r="BJ102" s="71"/>
      <c r="BK102" s="71"/>
      <c r="BL102" s="71"/>
      <c r="BM102" s="71"/>
      <c r="BN102" s="71"/>
      <c r="BO102" s="71"/>
      <c r="BP102" s="71"/>
      <c r="BQ102" s="71"/>
      <c r="BR102" s="71"/>
      <c r="BS102" s="71"/>
      <c r="BT102" s="71"/>
      <c r="BU102" s="71"/>
      <c r="BV102" s="71"/>
      <c r="BW102" s="71"/>
      <c r="BX102" s="71"/>
      <c r="BY102" s="71"/>
      <c r="BZ102" s="71"/>
      <c r="CA102" s="71"/>
      <c r="CB102" s="71"/>
      <c r="CC102" s="71"/>
      <c r="CD102" s="71"/>
    </row>
    <row r="103" spans="1:82">
      <c r="A103" s="6" t="str">
        <f>'Plano de Contas'!A106</f>
        <v>5.5.2 Materiais Escritório</v>
      </c>
      <c r="B103" s="168">
        <f>SUMIFS('Ctas Pagar'!$G:$G,'Ctas Pagar'!$C:$C,'DRE Gerencial'!$A103,'Ctas Pagar'!$I:$I,'DRE Gerencial'!$A$7,'Ctas Pagar'!$H:$H,1,'Ctas Pagar'!D:D,IF($A$6=Parametros!$A$8,"&lt;&gt;""",'DRE Gerencial'!$A$6))</f>
        <v>0</v>
      </c>
      <c r="C103" s="45" t="str">
        <f t="shared" ref="C103:C111" si="265">IFERROR(B103/B$8,"")</f>
        <v/>
      </c>
      <c r="D103" s="168">
        <f>SUMIFS('Ctas Pagar'!$G:$G,'Ctas Pagar'!$C:$C,'DRE Gerencial'!$A103,'Ctas Pagar'!$I:$I,'DRE Gerencial'!$A$7,'Ctas Pagar'!$H:$H,2,'Ctas Pagar'!F:F,IF($A$6=Parametros!$A$8,"&lt;&gt;""",'DRE Gerencial'!$A$6))</f>
        <v>0</v>
      </c>
      <c r="E103" s="45">
        <f t="shared" ref="E103:E111" si="266">IFERROR(D103/D$8,"")</f>
        <v>0</v>
      </c>
      <c r="F103" s="45" t="str">
        <f t="shared" si="158"/>
        <v/>
      </c>
      <c r="G103" s="168">
        <f>SUMIFS('Ctas Pagar'!$G:$G,'Ctas Pagar'!$C:$C,'DRE Gerencial'!$A103,'Ctas Pagar'!$I:$I,'DRE Gerencial'!$A$7,'Ctas Pagar'!$H:$H,3,'Ctas Pagar'!I:I,IF($A$6=Parametros!$A$8,"&lt;&gt;""",'DRE Gerencial'!$A$6))</f>
        <v>0</v>
      </c>
      <c r="H103" s="45" t="str">
        <f t="shared" ref="H103:H111" si="267">IFERROR(G103/G$8,"")</f>
        <v/>
      </c>
      <c r="I103" s="45" t="str">
        <f t="shared" ref="I103:I110" si="268">IF(OR(G103=0,D103=0),"",((G103-D103)/D103))</f>
        <v/>
      </c>
      <c r="J103" s="168">
        <f>SUMIFS('Ctas Pagar'!$G:$G,'Ctas Pagar'!$C:$C,'DRE Gerencial'!$A103,'Ctas Pagar'!$I:$I,'DRE Gerencial'!$A$7,'Ctas Pagar'!$H:$H,4,'Ctas Pagar'!L:L,IF($A$6=Parametros!$A$8,"&lt;&gt;""",'DRE Gerencial'!$A$6))</f>
        <v>0</v>
      </c>
      <c r="K103" s="45" t="str">
        <f t="shared" ref="K103:K111" si="269">IFERROR(J103/J$8,"")</f>
        <v/>
      </c>
      <c r="L103" s="45" t="str">
        <f t="shared" ref="L103:L110" si="270">IF(OR(J103=0,G103=0),"",((J103-G103)/G103))</f>
        <v/>
      </c>
      <c r="M103" s="168">
        <f>SUMIFS('Ctas Pagar'!$G:$G,'Ctas Pagar'!$C:$C,'DRE Gerencial'!$A103,'Ctas Pagar'!$I:$I,'DRE Gerencial'!$A$7,'Ctas Pagar'!$H:$H,5,'Ctas Pagar'!O:O,IF($A$6=Parametros!$A$8,"&lt;&gt;""",'DRE Gerencial'!$A$6))</f>
        <v>0</v>
      </c>
      <c r="N103" s="45" t="str">
        <f t="shared" ref="N103:N113" si="271">IFERROR(M103/M$8,"")</f>
        <v/>
      </c>
      <c r="O103" s="45" t="str">
        <f t="shared" ref="O103:O110" si="272">IF(OR(M103=0,J103=0),"",((M103-J103)/J103))</f>
        <v/>
      </c>
      <c r="P103" s="168">
        <f>SUMIFS('Ctas Pagar'!$G:$G,'Ctas Pagar'!$C:$C,'DRE Gerencial'!$A103,'Ctas Pagar'!$I:$I,'DRE Gerencial'!$A$7,'Ctas Pagar'!$H:$H,6,'Ctas Pagar'!R:R,IF($A$6=Parametros!$A$8,"&lt;&gt;""",'DRE Gerencial'!$A$6))</f>
        <v>1000</v>
      </c>
      <c r="Q103" s="45" t="str">
        <f t="shared" ref="Q103:Q111" si="273">IFERROR(P103/P$8,"")</f>
        <v/>
      </c>
      <c r="R103" s="45" t="str">
        <f t="shared" ref="R103:R110" si="274">IF(OR(P103=0,M103=0),"",((P103-M103)/M103))</f>
        <v/>
      </c>
      <c r="S103" s="168">
        <f>SUMIFS('Ctas Pagar'!$G:$G,'Ctas Pagar'!$C:$C,'DRE Gerencial'!$A103,'Ctas Pagar'!$I:$I,'DRE Gerencial'!$A$7,'Ctas Pagar'!$H:$H,7,'Ctas Pagar'!U:U,IF($A$6=Parametros!$A$8,"&lt;&gt;""",'DRE Gerencial'!$A$6))</f>
        <v>0</v>
      </c>
      <c r="T103" s="45" t="str">
        <f t="shared" ref="T103:T111" si="275">IFERROR(S103/S$8,"")</f>
        <v/>
      </c>
      <c r="U103" s="45" t="str">
        <f t="shared" ref="U103:U110" si="276">IF(OR(S103=0,P103=0),"",((S103-P103)/P103))</f>
        <v/>
      </c>
      <c r="V103" s="168">
        <f>SUMIFS('Ctas Pagar'!$G:$G,'Ctas Pagar'!$C:$C,'DRE Gerencial'!$A103,'Ctas Pagar'!$I:$I,'DRE Gerencial'!$A$7,'Ctas Pagar'!$H:$H,8,'Ctas Pagar'!X:X,IF($A$6=Parametros!$A$8,"&lt;&gt;""",'DRE Gerencial'!$A$6))</f>
        <v>0</v>
      </c>
      <c r="W103" s="45" t="str">
        <f t="shared" ref="W103:W111" si="277">IFERROR(V103/V$8,"")</f>
        <v/>
      </c>
      <c r="X103" s="45" t="str">
        <f t="shared" ref="X103:X110" si="278">IF(OR(V103=0,S103=0),"",((V103-S103)/S103))</f>
        <v/>
      </c>
      <c r="Y103" s="168">
        <f>SUMIFS('Ctas Pagar'!$G:$G,'Ctas Pagar'!$C:$C,'DRE Gerencial'!$A103,'Ctas Pagar'!$I:$I,'DRE Gerencial'!$A$7,'Ctas Pagar'!$H:$H,9,'Ctas Pagar'!AA:AA,IF($A$6=Parametros!$A$8,"&lt;&gt;""",'DRE Gerencial'!$A$6))</f>
        <v>0</v>
      </c>
      <c r="Z103" s="45" t="str">
        <f t="shared" ref="Z103:Z111" si="279">IFERROR(Y103/Y$8,"")</f>
        <v/>
      </c>
      <c r="AA103" s="45" t="str">
        <f t="shared" ref="AA103:AA110" si="280">IF(OR(Y103=0,V103=0),"",((Y103-V103)/V103))</f>
        <v/>
      </c>
      <c r="AB103" s="168">
        <f>SUMIFS('Ctas Pagar'!$G:$G,'Ctas Pagar'!$C:$C,'DRE Gerencial'!$A103,'Ctas Pagar'!$I:$I,'DRE Gerencial'!$A$7,'Ctas Pagar'!$H:$H,10,'Ctas Pagar'!AD:AD,IF($A$6=Parametros!$A$8,"&lt;&gt;""",'DRE Gerencial'!$A$6))</f>
        <v>0</v>
      </c>
      <c r="AC103" s="45" t="str">
        <f t="shared" ref="AC103:AC111" si="281">IFERROR(AB103/AB$8,"")</f>
        <v/>
      </c>
      <c r="AD103" s="45" t="str">
        <f t="shared" ref="AD103:AD110" si="282">IF(OR(AB103=0,Y103=0),"",((AB103-Y103)/Y103))</f>
        <v/>
      </c>
      <c r="AE103" s="168">
        <f>SUMIFS('Ctas Pagar'!$G:$G,'Ctas Pagar'!$C:$C,'DRE Gerencial'!$A103,'Ctas Pagar'!$I:$I,'DRE Gerencial'!$A$7,'Ctas Pagar'!$H:$H,11,'Ctas Pagar'!AG:AG,IF($A$6=Parametros!$A$8,"&lt;&gt;""",'DRE Gerencial'!$A$6))</f>
        <v>0</v>
      </c>
      <c r="AF103" s="45" t="str">
        <f t="shared" ref="AF103:AF111" si="283">IFERROR(AE103/AE$8,"")</f>
        <v/>
      </c>
      <c r="AG103" s="45" t="str">
        <f t="shared" ref="AG103:AG110" si="284">IF(OR(AE103=0,AB103=0),"",((AE103-AB103)/AB103))</f>
        <v/>
      </c>
      <c r="AH103" s="168">
        <f>SUMIFS('Ctas Pagar'!$G:$G,'Ctas Pagar'!$C:$C,'DRE Gerencial'!$A103,'Ctas Pagar'!$I:$I,'DRE Gerencial'!$A$7,'Ctas Pagar'!$H:$H,12,'Ctas Pagar'!AJ:AJ,IF($A$6=Parametros!$A$8,"&lt;&gt;""",'DRE Gerencial'!$A$6))</f>
        <v>0</v>
      </c>
      <c r="AI103" s="45" t="str">
        <f t="shared" ref="AI103:AI111" si="285">IFERROR(AH103/AH$8,"")</f>
        <v/>
      </c>
      <c r="AJ103" s="45" t="str">
        <f t="shared" ref="AJ103:AJ110" si="286">IF(OR(AH103=0,AE103=0),"",((AH103-AE103)/AE103))</f>
        <v/>
      </c>
      <c r="AK103" s="177">
        <f t="shared" si="159"/>
        <v>1000</v>
      </c>
      <c r="AL103" s="45">
        <f t="shared" ref="AL103:AL110" si="287">IFERROR(AK103/AK$8,"")</f>
        <v>9.9950024987506241E-7</v>
      </c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  <c r="BG103" s="71"/>
      <c r="BH103" s="71"/>
      <c r="BI103" s="71"/>
      <c r="BJ103" s="71"/>
      <c r="BK103" s="71"/>
      <c r="BL103" s="71"/>
      <c r="BM103" s="71"/>
      <c r="BN103" s="71"/>
      <c r="BO103" s="71"/>
      <c r="BP103" s="71"/>
      <c r="BQ103" s="71"/>
      <c r="BR103" s="71"/>
      <c r="BS103" s="71"/>
      <c r="BT103" s="71"/>
      <c r="BU103" s="71"/>
      <c r="BV103" s="71"/>
      <c r="BW103" s="71"/>
      <c r="BX103" s="71"/>
      <c r="BY103" s="71"/>
      <c r="BZ103" s="71"/>
      <c r="CA103" s="71"/>
      <c r="CB103" s="71"/>
      <c r="CC103" s="71"/>
      <c r="CD103" s="71"/>
    </row>
    <row r="104" spans="1:82">
      <c r="A104" s="6" t="str">
        <f>'Plano de Contas'!A107</f>
        <v>5.5.3 Materiais de Limpeza</v>
      </c>
      <c r="B104" s="168">
        <f>SUMIFS('Ctas Pagar'!$G:$G,'Ctas Pagar'!$C:$C,'DRE Gerencial'!$A104,'Ctas Pagar'!$I:$I,'DRE Gerencial'!$A$7,'Ctas Pagar'!$H:$H,1,'Ctas Pagar'!D:D,IF($A$6=Parametros!$A$8,"&lt;&gt;""",'DRE Gerencial'!$A$6))</f>
        <v>0</v>
      </c>
      <c r="C104" s="45" t="str">
        <f t="shared" si="265"/>
        <v/>
      </c>
      <c r="D104" s="168">
        <f>SUMIFS('Ctas Pagar'!$G:$G,'Ctas Pagar'!$C:$C,'DRE Gerencial'!$A104,'Ctas Pagar'!$I:$I,'DRE Gerencial'!$A$7,'Ctas Pagar'!$H:$H,2,'Ctas Pagar'!F:F,IF($A$6=Parametros!$A$8,"&lt;&gt;""",'DRE Gerencial'!$A$6))</f>
        <v>1000</v>
      </c>
      <c r="E104" s="45">
        <f t="shared" si="266"/>
        <v>9.9950024987506241E-7</v>
      </c>
      <c r="F104" s="45" t="str">
        <f t="shared" si="158"/>
        <v/>
      </c>
      <c r="G104" s="168">
        <f>SUMIFS('Ctas Pagar'!$G:$G,'Ctas Pagar'!$C:$C,'DRE Gerencial'!$A104,'Ctas Pagar'!$I:$I,'DRE Gerencial'!$A$7,'Ctas Pagar'!$H:$H,3,'Ctas Pagar'!I:I,IF($A$6=Parametros!$A$8,"&lt;&gt;""",'DRE Gerencial'!$A$6))</f>
        <v>0</v>
      </c>
      <c r="H104" s="45" t="str">
        <f t="shared" si="267"/>
        <v/>
      </c>
      <c r="I104" s="45" t="str">
        <f t="shared" si="268"/>
        <v/>
      </c>
      <c r="J104" s="168">
        <f>SUMIFS('Ctas Pagar'!$G:$G,'Ctas Pagar'!$C:$C,'DRE Gerencial'!$A104,'Ctas Pagar'!$I:$I,'DRE Gerencial'!$A$7,'Ctas Pagar'!$H:$H,4,'Ctas Pagar'!L:L,IF($A$6=Parametros!$A$8,"&lt;&gt;""",'DRE Gerencial'!$A$6))</f>
        <v>0</v>
      </c>
      <c r="K104" s="45" t="str">
        <f t="shared" si="269"/>
        <v/>
      </c>
      <c r="L104" s="45" t="str">
        <f t="shared" si="270"/>
        <v/>
      </c>
      <c r="M104" s="168">
        <f>SUMIFS('Ctas Pagar'!$G:$G,'Ctas Pagar'!$C:$C,'DRE Gerencial'!$A104,'Ctas Pagar'!$I:$I,'DRE Gerencial'!$A$7,'Ctas Pagar'!$H:$H,5,'Ctas Pagar'!O:O,IF($A$6=Parametros!$A$8,"&lt;&gt;""",'DRE Gerencial'!$A$6))</f>
        <v>0</v>
      </c>
      <c r="N104" s="45" t="str">
        <f t="shared" si="271"/>
        <v/>
      </c>
      <c r="O104" s="45" t="str">
        <f t="shared" si="272"/>
        <v/>
      </c>
      <c r="P104" s="168">
        <f>SUMIFS('Ctas Pagar'!$G:$G,'Ctas Pagar'!$C:$C,'DRE Gerencial'!$A104,'Ctas Pagar'!$I:$I,'DRE Gerencial'!$A$7,'Ctas Pagar'!$H:$H,6,'Ctas Pagar'!R:R,IF($A$6=Parametros!$A$8,"&lt;&gt;""",'DRE Gerencial'!$A$6))</f>
        <v>0</v>
      </c>
      <c r="Q104" s="45" t="str">
        <f t="shared" si="273"/>
        <v/>
      </c>
      <c r="R104" s="45" t="str">
        <f t="shared" si="274"/>
        <v/>
      </c>
      <c r="S104" s="168">
        <f>SUMIFS('Ctas Pagar'!$G:$G,'Ctas Pagar'!$C:$C,'DRE Gerencial'!$A104,'Ctas Pagar'!$I:$I,'DRE Gerencial'!$A$7,'Ctas Pagar'!$H:$H,7,'Ctas Pagar'!U:U,IF($A$6=Parametros!$A$8,"&lt;&gt;""",'DRE Gerencial'!$A$6))</f>
        <v>0</v>
      </c>
      <c r="T104" s="45" t="str">
        <f t="shared" si="275"/>
        <v/>
      </c>
      <c r="U104" s="45" t="str">
        <f t="shared" si="276"/>
        <v/>
      </c>
      <c r="V104" s="168">
        <f>SUMIFS('Ctas Pagar'!$G:$G,'Ctas Pagar'!$C:$C,'DRE Gerencial'!$A104,'Ctas Pagar'!$I:$I,'DRE Gerencial'!$A$7,'Ctas Pagar'!$H:$H,8,'Ctas Pagar'!X:X,IF($A$6=Parametros!$A$8,"&lt;&gt;""",'DRE Gerencial'!$A$6))</f>
        <v>0</v>
      </c>
      <c r="W104" s="45" t="str">
        <f t="shared" si="277"/>
        <v/>
      </c>
      <c r="X104" s="45" t="str">
        <f t="shared" si="278"/>
        <v/>
      </c>
      <c r="Y104" s="168">
        <f>SUMIFS('Ctas Pagar'!$G:$G,'Ctas Pagar'!$C:$C,'DRE Gerencial'!$A104,'Ctas Pagar'!$I:$I,'DRE Gerencial'!$A$7,'Ctas Pagar'!$H:$H,9,'Ctas Pagar'!AA:AA,IF($A$6=Parametros!$A$8,"&lt;&gt;""",'DRE Gerencial'!$A$6))</f>
        <v>0</v>
      </c>
      <c r="Z104" s="45" t="str">
        <f t="shared" si="279"/>
        <v/>
      </c>
      <c r="AA104" s="45" t="str">
        <f t="shared" si="280"/>
        <v/>
      </c>
      <c r="AB104" s="168">
        <f>SUMIFS('Ctas Pagar'!$G:$G,'Ctas Pagar'!$C:$C,'DRE Gerencial'!$A104,'Ctas Pagar'!$I:$I,'DRE Gerencial'!$A$7,'Ctas Pagar'!$H:$H,10,'Ctas Pagar'!AD:AD,IF($A$6=Parametros!$A$8,"&lt;&gt;""",'DRE Gerencial'!$A$6))</f>
        <v>0</v>
      </c>
      <c r="AC104" s="45" t="str">
        <f t="shared" si="281"/>
        <v/>
      </c>
      <c r="AD104" s="45" t="str">
        <f t="shared" si="282"/>
        <v/>
      </c>
      <c r="AE104" s="168">
        <f>SUMIFS('Ctas Pagar'!$G:$G,'Ctas Pagar'!$C:$C,'DRE Gerencial'!$A104,'Ctas Pagar'!$I:$I,'DRE Gerencial'!$A$7,'Ctas Pagar'!$H:$H,11,'Ctas Pagar'!AG:AG,IF($A$6=Parametros!$A$8,"&lt;&gt;""",'DRE Gerencial'!$A$6))</f>
        <v>0</v>
      </c>
      <c r="AF104" s="45" t="str">
        <f t="shared" si="283"/>
        <v/>
      </c>
      <c r="AG104" s="45" t="str">
        <f t="shared" si="284"/>
        <v/>
      </c>
      <c r="AH104" s="168">
        <f>SUMIFS('Ctas Pagar'!$G:$G,'Ctas Pagar'!$C:$C,'DRE Gerencial'!$A104,'Ctas Pagar'!$I:$I,'DRE Gerencial'!$A$7,'Ctas Pagar'!$H:$H,12,'Ctas Pagar'!AJ:AJ,IF($A$6=Parametros!$A$8,"&lt;&gt;""",'DRE Gerencial'!$A$6))</f>
        <v>0</v>
      </c>
      <c r="AI104" s="45" t="str">
        <f t="shared" si="285"/>
        <v/>
      </c>
      <c r="AJ104" s="45" t="str">
        <f t="shared" si="286"/>
        <v/>
      </c>
      <c r="AK104" s="177">
        <f t="shared" si="159"/>
        <v>1000</v>
      </c>
      <c r="AL104" s="45">
        <f t="shared" si="287"/>
        <v>9.9950024987506241E-7</v>
      </c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  <c r="BG104" s="71"/>
      <c r="BH104" s="71"/>
      <c r="BI104" s="71"/>
      <c r="BJ104" s="71"/>
      <c r="BK104" s="71"/>
      <c r="BL104" s="71"/>
      <c r="BM104" s="71"/>
      <c r="BN104" s="71"/>
      <c r="BO104" s="71"/>
      <c r="BP104" s="71"/>
      <c r="BQ104" s="71"/>
      <c r="BR104" s="71"/>
      <c r="BS104" s="71"/>
      <c r="BT104" s="71"/>
      <c r="BU104" s="71"/>
      <c r="BV104" s="71"/>
      <c r="BW104" s="71"/>
      <c r="BX104" s="71"/>
      <c r="BY104" s="71"/>
      <c r="BZ104" s="71"/>
      <c r="CA104" s="71"/>
      <c r="CB104" s="71"/>
      <c r="CC104" s="71"/>
      <c r="CD104" s="71"/>
    </row>
    <row r="105" spans="1:82">
      <c r="A105" s="6" t="str">
        <f>'Plano de Contas'!A108</f>
        <v>5.5.4 Manutenção Veiculo</v>
      </c>
      <c r="B105" s="168">
        <f>SUMIFS('Ctas Pagar'!$G:$G,'Ctas Pagar'!$C:$C,'DRE Gerencial'!$A105,'Ctas Pagar'!$I:$I,'DRE Gerencial'!$A$7,'Ctas Pagar'!$H:$H,1,'Ctas Pagar'!D:D,IF($A$6=Parametros!$A$8,"&lt;&gt;""",'DRE Gerencial'!$A$6))</f>
        <v>0</v>
      </c>
      <c r="C105" s="45" t="str">
        <f t="shared" si="265"/>
        <v/>
      </c>
      <c r="D105" s="168">
        <f>SUMIFS('Ctas Pagar'!$G:$G,'Ctas Pagar'!$C:$C,'DRE Gerencial'!$A105,'Ctas Pagar'!$I:$I,'DRE Gerencial'!$A$7,'Ctas Pagar'!$H:$H,2,'Ctas Pagar'!F:F,IF($A$6=Parametros!$A$8,"&lt;&gt;""",'DRE Gerencial'!$A$6))</f>
        <v>1000</v>
      </c>
      <c r="E105" s="45">
        <f t="shared" si="266"/>
        <v>9.9950024987506241E-7</v>
      </c>
      <c r="F105" s="45" t="str">
        <f t="shared" si="158"/>
        <v/>
      </c>
      <c r="G105" s="168">
        <f>SUMIFS('Ctas Pagar'!$G:$G,'Ctas Pagar'!$C:$C,'DRE Gerencial'!$A105,'Ctas Pagar'!$I:$I,'DRE Gerencial'!$A$7,'Ctas Pagar'!$H:$H,3,'Ctas Pagar'!I:I,IF($A$6=Parametros!$A$8,"&lt;&gt;""",'DRE Gerencial'!$A$6))</f>
        <v>0</v>
      </c>
      <c r="H105" s="45" t="str">
        <f t="shared" si="267"/>
        <v/>
      </c>
      <c r="I105" s="45" t="str">
        <f t="shared" si="268"/>
        <v/>
      </c>
      <c r="J105" s="168">
        <f>SUMIFS('Ctas Pagar'!$G:$G,'Ctas Pagar'!$C:$C,'DRE Gerencial'!$A105,'Ctas Pagar'!$I:$I,'DRE Gerencial'!$A$7,'Ctas Pagar'!$H:$H,4,'Ctas Pagar'!L:L,IF($A$6=Parametros!$A$8,"&lt;&gt;""",'DRE Gerencial'!$A$6))</f>
        <v>0</v>
      </c>
      <c r="K105" s="45" t="str">
        <f t="shared" si="269"/>
        <v/>
      </c>
      <c r="L105" s="45" t="str">
        <f t="shared" si="270"/>
        <v/>
      </c>
      <c r="M105" s="168">
        <f>SUMIFS('Ctas Pagar'!$G:$G,'Ctas Pagar'!$C:$C,'DRE Gerencial'!$A105,'Ctas Pagar'!$I:$I,'DRE Gerencial'!$A$7,'Ctas Pagar'!$H:$H,5,'Ctas Pagar'!O:O,IF($A$6=Parametros!$A$8,"&lt;&gt;""",'DRE Gerencial'!$A$6))</f>
        <v>0</v>
      </c>
      <c r="N105" s="45" t="str">
        <f t="shared" si="271"/>
        <v/>
      </c>
      <c r="O105" s="45" t="str">
        <f t="shared" si="272"/>
        <v/>
      </c>
      <c r="P105" s="168">
        <f>SUMIFS('Ctas Pagar'!$G:$G,'Ctas Pagar'!$C:$C,'DRE Gerencial'!$A105,'Ctas Pagar'!$I:$I,'DRE Gerencial'!$A$7,'Ctas Pagar'!$H:$H,6,'Ctas Pagar'!R:R,IF($A$6=Parametros!$A$8,"&lt;&gt;""",'DRE Gerencial'!$A$6))</f>
        <v>0</v>
      </c>
      <c r="Q105" s="45" t="str">
        <f t="shared" si="273"/>
        <v/>
      </c>
      <c r="R105" s="45" t="str">
        <f t="shared" si="274"/>
        <v/>
      </c>
      <c r="S105" s="168">
        <f>SUMIFS('Ctas Pagar'!$G:$G,'Ctas Pagar'!$C:$C,'DRE Gerencial'!$A105,'Ctas Pagar'!$I:$I,'DRE Gerencial'!$A$7,'Ctas Pagar'!$H:$H,7,'Ctas Pagar'!U:U,IF($A$6=Parametros!$A$8,"&lt;&gt;""",'DRE Gerencial'!$A$6))</f>
        <v>0</v>
      </c>
      <c r="T105" s="45" t="str">
        <f t="shared" si="275"/>
        <v/>
      </c>
      <c r="U105" s="45" t="str">
        <f t="shared" si="276"/>
        <v/>
      </c>
      <c r="V105" s="168">
        <f>SUMIFS('Ctas Pagar'!$G:$G,'Ctas Pagar'!$C:$C,'DRE Gerencial'!$A105,'Ctas Pagar'!$I:$I,'DRE Gerencial'!$A$7,'Ctas Pagar'!$H:$H,8,'Ctas Pagar'!X:X,IF($A$6=Parametros!$A$8,"&lt;&gt;""",'DRE Gerencial'!$A$6))</f>
        <v>0</v>
      </c>
      <c r="W105" s="45" t="str">
        <f t="shared" si="277"/>
        <v/>
      </c>
      <c r="X105" s="45" t="str">
        <f t="shared" si="278"/>
        <v/>
      </c>
      <c r="Y105" s="168">
        <f>SUMIFS('Ctas Pagar'!$G:$G,'Ctas Pagar'!$C:$C,'DRE Gerencial'!$A105,'Ctas Pagar'!$I:$I,'DRE Gerencial'!$A$7,'Ctas Pagar'!$H:$H,9,'Ctas Pagar'!AA:AA,IF($A$6=Parametros!$A$8,"&lt;&gt;""",'DRE Gerencial'!$A$6))</f>
        <v>0</v>
      </c>
      <c r="Z105" s="45" t="str">
        <f t="shared" si="279"/>
        <v/>
      </c>
      <c r="AA105" s="45" t="str">
        <f t="shared" si="280"/>
        <v/>
      </c>
      <c r="AB105" s="168">
        <f>SUMIFS('Ctas Pagar'!$G:$G,'Ctas Pagar'!$C:$C,'DRE Gerencial'!$A105,'Ctas Pagar'!$I:$I,'DRE Gerencial'!$A$7,'Ctas Pagar'!$H:$H,10,'Ctas Pagar'!AD:AD,IF($A$6=Parametros!$A$8,"&lt;&gt;""",'DRE Gerencial'!$A$6))</f>
        <v>0</v>
      </c>
      <c r="AC105" s="45" t="str">
        <f t="shared" si="281"/>
        <v/>
      </c>
      <c r="AD105" s="45" t="str">
        <f t="shared" si="282"/>
        <v/>
      </c>
      <c r="AE105" s="168">
        <f>SUMIFS('Ctas Pagar'!$G:$G,'Ctas Pagar'!$C:$C,'DRE Gerencial'!$A105,'Ctas Pagar'!$I:$I,'DRE Gerencial'!$A$7,'Ctas Pagar'!$H:$H,11,'Ctas Pagar'!AG:AG,IF($A$6=Parametros!$A$8,"&lt;&gt;""",'DRE Gerencial'!$A$6))</f>
        <v>0</v>
      </c>
      <c r="AF105" s="45" t="str">
        <f t="shared" si="283"/>
        <v/>
      </c>
      <c r="AG105" s="45" t="str">
        <f t="shared" si="284"/>
        <v/>
      </c>
      <c r="AH105" s="168">
        <f>SUMIFS('Ctas Pagar'!$G:$G,'Ctas Pagar'!$C:$C,'DRE Gerencial'!$A105,'Ctas Pagar'!$I:$I,'DRE Gerencial'!$A$7,'Ctas Pagar'!$H:$H,12,'Ctas Pagar'!AJ:AJ,IF($A$6=Parametros!$A$8,"&lt;&gt;""",'DRE Gerencial'!$A$6))</f>
        <v>0</v>
      </c>
      <c r="AI105" s="45" t="str">
        <f t="shared" si="285"/>
        <v/>
      </c>
      <c r="AJ105" s="45" t="str">
        <f t="shared" si="286"/>
        <v/>
      </c>
      <c r="AK105" s="177">
        <f t="shared" si="159"/>
        <v>1000</v>
      </c>
      <c r="AL105" s="45">
        <f t="shared" si="287"/>
        <v>9.9950024987506241E-7</v>
      </c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  <c r="BG105" s="71"/>
      <c r="BH105" s="71"/>
      <c r="BI105" s="71"/>
      <c r="BJ105" s="71"/>
      <c r="BK105" s="71"/>
      <c r="BL105" s="71"/>
      <c r="BM105" s="71"/>
      <c r="BN105" s="71"/>
      <c r="BO105" s="71"/>
      <c r="BP105" s="71"/>
      <c r="BQ105" s="71"/>
      <c r="BR105" s="71"/>
      <c r="BS105" s="71"/>
      <c r="BT105" s="71"/>
      <c r="BU105" s="71"/>
      <c r="BV105" s="71"/>
      <c r="BW105" s="71"/>
      <c r="BX105" s="71"/>
      <c r="BY105" s="71"/>
      <c r="BZ105" s="71"/>
      <c r="CA105" s="71"/>
      <c r="CB105" s="71"/>
      <c r="CC105" s="71"/>
      <c r="CD105" s="71"/>
    </row>
    <row r="106" spans="1:82">
      <c r="A106" s="6" t="str">
        <f>'Plano de Contas'!A109</f>
        <v>5.5.5 Seguro Veiculo</v>
      </c>
      <c r="B106" s="168">
        <f>SUMIFS('Ctas Pagar'!$G:$G,'Ctas Pagar'!$C:$C,'DRE Gerencial'!$A106,'Ctas Pagar'!$I:$I,'DRE Gerencial'!$A$7,'Ctas Pagar'!$H:$H,1,'Ctas Pagar'!D:D,IF($A$6=Parametros!$A$8,"&lt;&gt;""",'DRE Gerencial'!$A$6))</f>
        <v>0</v>
      </c>
      <c r="C106" s="45" t="str">
        <f t="shared" si="265"/>
        <v/>
      </c>
      <c r="D106" s="168">
        <f>SUMIFS('Ctas Pagar'!$G:$G,'Ctas Pagar'!$C:$C,'DRE Gerencial'!$A106,'Ctas Pagar'!$I:$I,'DRE Gerencial'!$A$7,'Ctas Pagar'!$H:$H,2,'Ctas Pagar'!F:F,IF($A$6=Parametros!$A$8,"&lt;&gt;""",'DRE Gerencial'!$A$6))</f>
        <v>1000</v>
      </c>
      <c r="E106" s="45">
        <f t="shared" si="266"/>
        <v>9.9950024987506241E-7</v>
      </c>
      <c r="F106" s="45" t="str">
        <f t="shared" si="158"/>
        <v/>
      </c>
      <c r="G106" s="168">
        <f>SUMIFS('Ctas Pagar'!$G:$G,'Ctas Pagar'!$C:$C,'DRE Gerencial'!$A106,'Ctas Pagar'!$I:$I,'DRE Gerencial'!$A$7,'Ctas Pagar'!$H:$H,3,'Ctas Pagar'!I:I,IF($A$6=Parametros!$A$8,"&lt;&gt;""",'DRE Gerencial'!$A$6))</f>
        <v>0</v>
      </c>
      <c r="H106" s="45" t="str">
        <f t="shared" si="267"/>
        <v/>
      </c>
      <c r="I106" s="45" t="str">
        <f t="shared" si="268"/>
        <v/>
      </c>
      <c r="J106" s="168">
        <f>SUMIFS('Ctas Pagar'!$G:$G,'Ctas Pagar'!$C:$C,'DRE Gerencial'!$A106,'Ctas Pagar'!$I:$I,'DRE Gerencial'!$A$7,'Ctas Pagar'!$H:$H,4,'Ctas Pagar'!L:L,IF($A$6=Parametros!$A$8,"&lt;&gt;""",'DRE Gerencial'!$A$6))</f>
        <v>0</v>
      </c>
      <c r="K106" s="45" t="str">
        <f t="shared" si="269"/>
        <v/>
      </c>
      <c r="L106" s="45" t="str">
        <f t="shared" si="270"/>
        <v/>
      </c>
      <c r="M106" s="168">
        <f>SUMIFS('Ctas Pagar'!$G:$G,'Ctas Pagar'!$C:$C,'DRE Gerencial'!$A106,'Ctas Pagar'!$I:$I,'DRE Gerencial'!$A$7,'Ctas Pagar'!$H:$H,5,'Ctas Pagar'!O:O,IF($A$6=Parametros!$A$8,"&lt;&gt;""",'DRE Gerencial'!$A$6))</f>
        <v>0</v>
      </c>
      <c r="N106" s="45" t="str">
        <f t="shared" si="271"/>
        <v/>
      </c>
      <c r="O106" s="45" t="str">
        <f t="shared" si="272"/>
        <v/>
      </c>
      <c r="P106" s="168">
        <f>SUMIFS('Ctas Pagar'!$G:$G,'Ctas Pagar'!$C:$C,'DRE Gerencial'!$A106,'Ctas Pagar'!$I:$I,'DRE Gerencial'!$A$7,'Ctas Pagar'!$H:$H,6,'Ctas Pagar'!R:R,IF($A$6=Parametros!$A$8,"&lt;&gt;""",'DRE Gerencial'!$A$6))</f>
        <v>0</v>
      </c>
      <c r="Q106" s="45" t="str">
        <f t="shared" si="273"/>
        <v/>
      </c>
      <c r="R106" s="45" t="str">
        <f t="shared" si="274"/>
        <v/>
      </c>
      <c r="S106" s="168">
        <f>SUMIFS('Ctas Pagar'!$G:$G,'Ctas Pagar'!$C:$C,'DRE Gerencial'!$A106,'Ctas Pagar'!$I:$I,'DRE Gerencial'!$A$7,'Ctas Pagar'!$H:$H,7,'Ctas Pagar'!U:U,IF($A$6=Parametros!$A$8,"&lt;&gt;""",'DRE Gerencial'!$A$6))</f>
        <v>0</v>
      </c>
      <c r="T106" s="45" t="str">
        <f t="shared" si="275"/>
        <v/>
      </c>
      <c r="U106" s="45" t="str">
        <f t="shared" si="276"/>
        <v/>
      </c>
      <c r="V106" s="168">
        <f>SUMIFS('Ctas Pagar'!$G:$G,'Ctas Pagar'!$C:$C,'DRE Gerencial'!$A106,'Ctas Pagar'!$I:$I,'DRE Gerencial'!$A$7,'Ctas Pagar'!$H:$H,8,'Ctas Pagar'!X:X,IF($A$6=Parametros!$A$8,"&lt;&gt;""",'DRE Gerencial'!$A$6))</f>
        <v>0</v>
      </c>
      <c r="W106" s="45" t="str">
        <f t="shared" si="277"/>
        <v/>
      </c>
      <c r="X106" s="45" t="str">
        <f t="shared" si="278"/>
        <v/>
      </c>
      <c r="Y106" s="168">
        <f>SUMIFS('Ctas Pagar'!$G:$G,'Ctas Pagar'!$C:$C,'DRE Gerencial'!$A106,'Ctas Pagar'!$I:$I,'DRE Gerencial'!$A$7,'Ctas Pagar'!$H:$H,9,'Ctas Pagar'!AA:AA,IF($A$6=Parametros!$A$8,"&lt;&gt;""",'DRE Gerencial'!$A$6))</f>
        <v>0</v>
      </c>
      <c r="Z106" s="45" t="str">
        <f t="shared" si="279"/>
        <v/>
      </c>
      <c r="AA106" s="45" t="str">
        <f t="shared" si="280"/>
        <v/>
      </c>
      <c r="AB106" s="168">
        <f>SUMIFS('Ctas Pagar'!$G:$G,'Ctas Pagar'!$C:$C,'DRE Gerencial'!$A106,'Ctas Pagar'!$I:$I,'DRE Gerencial'!$A$7,'Ctas Pagar'!$H:$H,10,'Ctas Pagar'!AD:AD,IF($A$6=Parametros!$A$8,"&lt;&gt;""",'DRE Gerencial'!$A$6))</f>
        <v>0</v>
      </c>
      <c r="AC106" s="45" t="str">
        <f t="shared" si="281"/>
        <v/>
      </c>
      <c r="AD106" s="45" t="str">
        <f t="shared" si="282"/>
        <v/>
      </c>
      <c r="AE106" s="168">
        <f>SUMIFS('Ctas Pagar'!$G:$G,'Ctas Pagar'!$C:$C,'DRE Gerencial'!$A106,'Ctas Pagar'!$I:$I,'DRE Gerencial'!$A$7,'Ctas Pagar'!$H:$H,11,'Ctas Pagar'!AG:AG,IF($A$6=Parametros!$A$8,"&lt;&gt;""",'DRE Gerencial'!$A$6))</f>
        <v>0</v>
      </c>
      <c r="AF106" s="45" t="str">
        <f t="shared" si="283"/>
        <v/>
      </c>
      <c r="AG106" s="45" t="str">
        <f t="shared" si="284"/>
        <v/>
      </c>
      <c r="AH106" s="168">
        <f>SUMIFS('Ctas Pagar'!$G:$G,'Ctas Pagar'!$C:$C,'DRE Gerencial'!$A106,'Ctas Pagar'!$I:$I,'DRE Gerencial'!$A$7,'Ctas Pagar'!$H:$H,12,'Ctas Pagar'!AJ:AJ,IF($A$6=Parametros!$A$8,"&lt;&gt;""",'DRE Gerencial'!$A$6))</f>
        <v>0</v>
      </c>
      <c r="AI106" s="45" t="str">
        <f t="shared" si="285"/>
        <v/>
      </c>
      <c r="AJ106" s="45" t="str">
        <f t="shared" si="286"/>
        <v/>
      </c>
      <c r="AK106" s="177">
        <f t="shared" si="159"/>
        <v>1000</v>
      </c>
      <c r="AL106" s="45">
        <f t="shared" si="287"/>
        <v>9.9950024987506241E-7</v>
      </c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  <c r="BG106" s="71"/>
      <c r="BH106" s="71"/>
      <c r="BI106" s="71"/>
      <c r="BJ106" s="71"/>
      <c r="BK106" s="71"/>
      <c r="BL106" s="71"/>
      <c r="BM106" s="71"/>
      <c r="BN106" s="71"/>
      <c r="BO106" s="71"/>
      <c r="BP106" s="71"/>
      <c r="BQ106" s="71"/>
      <c r="BR106" s="71"/>
      <c r="BS106" s="71"/>
      <c r="BT106" s="71"/>
      <c r="BU106" s="71"/>
      <c r="BV106" s="71"/>
      <c r="BW106" s="71"/>
      <c r="BX106" s="71"/>
      <c r="BY106" s="71"/>
      <c r="BZ106" s="71"/>
      <c r="CA106" s="71"/>
      <c r="CB106" s="71"/>
      <c r="CC106" s="71"/>
      <c r="CD106" s="71"/>
    </row>
    <row r="107" spans="1:82">
      <c r="A107" s="6" t="str">
        <f>'Plano de Contas'!A110</f>
        <v>5.5.99 Outras Despesas com Materiais</v>
      </c>
      <c r="B107" s="168">
        <f>SUMIFS('Ctas Pagar'!$G:$G,'Ctas Pagar'!$C:$C,'DRE Gerencial'!$A107,'Ctas Pagar'!$I:$I,'DRE Gerencial'!$A$7,'Ctas Pagar'!$H:$H,1,'Ctas Pagar'!D:D,IF($A$6=Parametros!$A$8,"&lt;&gt;""",'DRE Gerencial'!$A$6))</f>
        <v>0</v>
      </c>
      <c r="C107" s="45" t="str">
        <f t="shared" si="265"/>
        <v/>
      </c>
      <c r="D107" s="168">
        <f>SUMIFS('Ctas Pagar'!$G:$G,'Ctas Pagar'!$C:$C,'DRE Gerencial'!$A107,'Ctas Pagar'!$I:$I,'DRE Gerencial'!$A$7,'Ctas Pagar'!$H:$H,2,'Ctas Pagar'!F:F,IF($A$6=Parametros!$A$8,"&lt;&gt;""",'DRE Gerencial'!$A$6))</f>
        <v>1000</v>
      </c>
      <c r="E107" s="45">
        <f t="shared" si="266"/>
        <v>9.9950024987506241E-7</v>
      </c>
      <c r="F107" s="45" t="str">
        <f t="shared" si="158"/>
        <v/>
      </c>
      <c r="G107" s="168">
        <f>SUMIFS('Ctas Pagar'!$G:$G,'Ctas Pagar'!$C:$C,'DRE Gerencial'!$A107,'Ctas Pagar'!$I:$I,'DRE Gerencial'!$A$7,'Ctas Pagar'!$H:$H,3,'Ctas Pagar'!I:I,IF($A$6=Parametros!$A$8,"&lt;&gt;""",'DRE Gerencial'!$A$6))</f>
        <v>0</v>
      </c>
      <c r="H107" s="45" t="str">
        <f t="shared" si="267"/>
        <v/>
      </c>
      <c r="I107" s="45" t="str">
        <f t="shared" si="268"/>
        <v/>
      </c>
      <c r="J107" s="168">
        <f>SUMIFS('Ctas Pagar'!$G:$G,'Ctas Pagar'!$C:$C,'DRE Gerencial'!$A107,'Ctas Pagar'!$I:$I,'DRE Gerencial'!$A$7,'Ctas Pagar'!$H:$H,4,'Ctas Pagar'!L:L,IF($A$6=Parametros!$A$8,"&lt;&gt;""",'DRE Gerencial'!$A$6))</f>
        <v>0</v>
      </c>
      <c r="K107" s="45" t="str">
        <f t="shared" si="269"/>
        <v/>
      </c>
      <c r="L107" s="45" t="str">
        <f t="shared" si="270"/>
        <v/>
      </c>
      <c r="M107" s="168">
        <f>SUMIFS('Ctas Pagar'!$G:$G,'Ctas Pagar'!$C:$C,'DRE Gerencial'!$A107,'Ctas Pagar'!$I:$I,'DRE Gerencial'!$A$7,'Ctas Pagar'!$H:$H,5,'Ctas Pagar'!O:O,IF($A$6=Parametros!$A$8,"&lt;&gt;""",'DRE Gerencial'!$A$6))</f>
        <v>0</v>
      </c>
      <c r="N107" s="45" t="str">
        <f t="shared" si="271"/>
        <v/>
      </c>
      <c r="O107" s="45" t="str">
        <f t="shared" si="272"/>
        <v/>
      </c>
      <c r="P107" s="168">
        <f>SUMIFS('Ctas Pagar'!$G:$G,'Ctas Pagar'!$C:$C,'DRE Gerencial'!$A107,'Ctas Pagar'!$I:$I,'DRE Gerencial'!$A$7,'Ctas Pagar'!$H:$H,6,'Ctas Pagar'!R:R,IF($A$6=Parametros!$A$8,"&lt;&gt;""",'DRE Gerencial'!$A$6))</f>
        <v>0</v>
      </c>
      <c r="Q107" s="45" t="str">
        <f t="shared" si="273"/>
        <v/>
      </c>
      <c r="R107" s="45" t="str">
        <f t="shared" si="274"/>
        <v/>
      </c>
      <c r="S107" s="168">
        <f>SUMIFS('Ctas Pagar'!$G:$G,'Ctas Pagar'!$C:$C,'DRE Gerencial'!$A107,'Ctas Pagar'!$I:$I,'DRE Gerencial'!$A$7,'Ctas Pagar'!$H:$H,7,'Ctas Pagar'!U:U,IF($A$6=Parametros!$A$8,"&lt;&gt;""",'DRE Gerencial'!$A$6))</f>
        <v>0</v>
      </c>
      <c r="T107" s="45" t="str">
        <f t="shared" si="275"/>
        <v/>
      </c>
      <c r="U107" s="45" t="str">
        <f t="shared" si="276"/>
        <v/>
      </c>
      <c r="V107" s="168">
        <f>SUMIFS('Ctas Pagar'!$G:$G,'Ctas Pagar'!$C:$C,'DRE Gerencial'!$A107,'Ctas Pagar'!$I:$I,'DRE Gerencial'!$A$7,'Ctas Pagar'!$H:$H,8,'Ctas Pagar'!X:X,IF($A$6=Parametros!$A$8,"&lt;&gt;""",'DRE Gerencial'!$A$6))</f>
        <v>0</v>
      </c>
      <c r="W107" s="45" t="str">
        <f t="shared" si="277"/>
        <v/>
      </c>
      <c r="X107" s="45" t="str">
        <f t="shared" si="278"/>
        <v/>
      </c>
      <c r="Y107" s="168">
        <f>SUMIFS('Ctas Pagar'!$G:$G,'Ctas Pagar'!$C:$C,'DRE Gerencial'!$A107,'Ctas Pagar'!$I:$I,'DRE Gerencial'!$A$7,'Ctas Pagar'!$H:$H,9,'Ctas Pagar'!AA:AA,IF($A$6=Parametros!$A$8,"&lt;&gt;""",'DRE Gerencial'!$A$6))</f>
        <v>0</v>
      </c>
      <c r="Z107" s="45" t="str">
        <f t="shared" si="279"/>
        <v/>
      </c>
      <c r="AA107" s="45" t="str">
        <f t="shared" si="280"/>
        <v/>
      </c>
      <c r="AB107" s="168">
        <f>SUMIFS('Ctas Pagar'!$G:$G,'Ctas Pagar'!$C:$C,'DRE Gerencial'!$A107,'Ctas Pagar'!$I:$I,'DRE Gerencial'!$A$7,'Ctas Pagar'!$H:$H,10,'Ctas Pagar'!AD:AD,IF($A$6=Parametros!$A$8,"&lt;&gt;""",'DRE Gerencial'!$A$6))</f>
        <v>0</v>
      </c>
      <c r="AC107" s="45" t="str">
        <f t="shared" si="281"/>
        <v/>
      </c>
      <c r="AD107" s="45" t="str">
        <f t="shared" si="282"/>
        <v/>
      </c>
      <c r="AE107" s="168">
        <f>SUMIFS('Ctas Pagar'!$G:$G,'Ctas Pagar'!$C:$C,'DRE Gerencial'!$A107,'Ctas Pagar'!$I:$I,'DRE Gerencial'!$A$7,'Ctas Pagar'!$H:$H,11,'Ctas Pagar'!AG:AG,IF($A$6=Parametros!$A$8,"&lt;&gt;""",'DRE Gerencial'!$A$6))</f>
        <v>0</v>
      </c>
      <c r="AF107" s="45" t="str">
        <f t="shared" si="283"/>
        <v/>
      </c>
      <c r="AG107" s="45" t="str">
        <f t="shared" si="284"/>
        <v/>
      </c>
      <c r="AH107" s="168">
        <f>SUMIFS('Ctas Pagar'!$G:$G,'Ctas Pagar'!$C:$C,'DRE Gerencial'!$A107,'Ctas Pagar'!$I:$I,'DRE Gerencial'!$A$7,'Ctas Pagar'!$H:$H,12,'Ctas Pagar'!AJ:AJ,IF($A$6=Parametros!$A$8,"&lt;&gt;""",'DRE Gerencial'!$A$6))</f>
        <v>0</v>
      </c>
      <c r="AI107" s="45" t="str">
        <f t="shared" si="285"/>
        <v/>
      </c>
      <c r="AJ107" s="45" t="str">
        <f t="shared" si="286"/>
        <v/>
      </c>
      <c r="AK107" s="177">
        <f t="shared" si="159"/>
        <v>1000</v>
      </c>
      <c r="AL107" s="45">
        <f t="shared" si="287"/>
        <v>9.9950024987506241E-7</v>
      </c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  <c r="BG107" s="71"/>
      <c r="BH107" s="71"/>
      <c r="BI107" s="71"/>
      <c r="BJ107" s="71"/>
      <c r="BK107" s="71"/>
      <c r="BL107" s="71"/>
      <c r="BM107" s="71"/>
      <c r="BN107" s="71"/>
      <c r="BO107" s="71"/>
      <c r="BP107" s="71"/>
      <c r="BQ107" s="71"/>
      <c r="BR107" s="71"/>
      <c r="BS107" s="71"/>
      <c r="BT107" s="71"/>
      <c r="BU107" s="71"/>
      <c r="BV107" s="71"/>
      <c r="BW107" s="71"/>
      <c r="BX107" s="71"/>
      <c r="BY107" s="71"/>
      <c r="BZ107" s="71"/>
      <c r="CA107" s="71"/>
      <c r="CB107" s="71"/>
      <c r="CC107" s="71"/>
      <c r="CD107" s="71"/>
    </row>
    <row r="108" spans="1:82">
      <c r="A108" s="6">
        <f>'Plano de Contas'!A111</f>
        <v>0</v>
      </c>
      <c r="B108" s="168">
        <f>SUMIFS('Ctas Pagar'!$G:$G,'Ctas Pagar'!$C:$C,'DRE Gerencial'!$A108,'Ctas Pagar'!$I:$I,'DRE Gerencial'!$A$7,'Ctas Pagar'!$H:$H,1,'Ctas Pagar'!D:D,IF($A$6=Parametros!$A$8,"&lt;&gt;""",'DRE Gerencial'!$A$6))</f>
        <v>0</v>
      </c>
      <c r="C108" s="45" t="str">
        <f t="shared" si="265"/>
        <v/>
      </c>
      <c r="D108" s="168">
        <f>SUMIFS('Ctas Pagar'!$G:$G,'Ctas Pagar'!$C:$C,'DRE Gerencial'!$A108,'Ctas Pagar'!$I:$I,'DRE Gerencial'!$A$7,'Ctas Pagar'!$H:$H,2,'Ctas Pagar'!F:F,IF($A$6=Parametros!$A$8,"&lt;&gt;""",'DRE Gerencial'!$A$6))</f>
        <v>0</v>
      </c>
      <c r="E108" s="45">
        <f t="shared" si="266"/>
        <v>0</v>
      </c>
      <c r="F108" s="45" t="str">
        <f t="shared" si="158"/>
        <v/>
      </c>
      <c r="G108" s="168">
        <f>SUMIFS('Ctas Pagar'!$G:$G,'Ctas Pagar'!$C:$C,'DRE Gerencial'!$A108,'Ctas Pagar'!$I:$I,'DRE Gerencial'!$A$7,'Ctas Pagar'!$H:$H,3,'Ctas Pagar'!I:I,IF($A$6=Parametros!$A$8,"&lt;&gt;""",'DRE Gerencial'!$A$6))</f>
        <v>0</v>
      </c>
      <c r="H108" s="45" t="str">
        <f t="shared" si="267"/>
        <v/>
      </c>
      <c r="I108" s="45" t="str">
        <f t="shared" si="268"/>
        <v/>
      </c>
      <c r="J108" s="168">
        <f>SUMIFS('Ctas Pagar'!$G:$G,'Ctas Pagar'!$C:$C,'DRE Gerencial'!$A108,'Ctas Pagar'!$I:$I,'DRE Gerencial'!$A$7,'Ctas Pagar'!$H:$H,4,'Ctas Pagar'!L:L,IF($A$6=Parametros!$A$8,"&lt;&gt;""",'DRE Gerencial'!$A$6))</f>
        <v>0</v>
      </c>
      <c r="K108" s="45" t="str">
        <f t="shared" si="269"/>
        <v/>
      </c>
      <c r="L108" s="45" t="str">
        <f t="shared" si="270"/>
        <v/>
      </c>
      <c r="M108" s="168">
        <f>SUMIFS('Ctas Pagar'!$G:$G,'Ctas Pagar'!$C:$C,'DRE Gerencial'!$A108,'Ctas Pagar'!$I:$I,'DRE Gerencial'!$A$7,'Ctas Pagar'!$H:$H,5,'Ctas Pagar'!O:O,IF($A$6=Parametros!$A$8,"&lt;&gt;""",'DRE Gerencial'!$A$6))</f>
        <v>0</v>
      </c>
      <c r="N108" s="45" t="str">
        <f t="shared" si="271"/>
        <v/>
      </c>
      <c r="O108" s="45" t="str">
        <f t="shared" si="272"/>
        <v/>
      </c>
      <c r="P108" s="168">
        <f>SUMIFS('Ctas Pagar'!$G:$G,'Ctas Pagar'!$C:$C,'DRE Gerencial'!$A108,'Ctas Pagar'!$I:$I,'DRE Gerencial'!$A$7,'Ctas Pagar'!$H:$H,6,'Ctas Pagar'!R:R,IF($A$6=Parametros!$A$8,"&lt;&gt;""",'DRE Gerencial'!$A$6))</f>
        <v>0</v>
      </c>
      <c r="Q108" s="45" t="str">
        <f t="shared" si="273"/>
        <v/>
      </c>
      <c r="R108" s="45" t="str">
        <f t="shared" si="274"/>
        <v/>
      </c>
      <c r="S108" s="168">
        <f>SUMIFS('Ctas Pagar'!$G:$G,'Ctas Pagar'!$C:$C,'DRE Gerencial'!$A108,'Ctas Pagar'!$I:$I,'DRE Gerencial'!$A$7,'Ctas Pagar'!$H:$H,7,'Ctas Pagar'!U:U,IF($A$6=Parametros!$A$8,"&lt;&gt;""",'DRE Gerencial'!$A$6))</f>
        <v>0</v>
      </c>
      <c r="T108" s="45" t="str">
        <f t="shared" si="275"/>
        <v/>
      </c>
      <c r="U108" s="45" t="str">
        <f t="shared" si="276"/>
        <v/>
      </c>
      <c r="V108" s="168">
        <f>SUMIFS('Ctas Pagar'!$G:$G,'Ctas Pagar'!$C:$C,'DRE Gerencial'!$A108,'Ctas Pagar'!$I:$I,'DRE Gerencial'!$A$7,'Ctas Pagar'!$H:$H,8,'Ctas Pagar'!X:X,IF($A$6=Parametros!$A$8,"&lt;&gt;""",'DRE Gerencial'!$A$6))</f>
        <v>0</v>
      </c>
      <c r="W108" s="45" t="str">
        <f t="shared" si="277"/>
        <v/>
      </c>
      <c r="X108" s="45" t="str">
        <f t="shared" si="278"/>
        <v/>
      </c>
      <c r="Y108" s="168">
        <f>SUMIFS('Ctas Pagar'!$G:$G,'Ctas Pagar'!$C:$C,'DRE Gerencial'!$A108,'Ctas Pagar'!$I:$I,'DRE Gerencial'!$A$7,'Ctas Pagar'!$H:$H,9,'Ctas Pagar'!AA:AA,IF($A$6=Parametros!$A$8,"&lt;&gt;""",'DRE Gerencial'!$A$6))</f>
        <v>0</v>
      </c>
      <c r="Z108" s="45" t="str">
        <f t="shared" si="279"/>
        <v/>
      </c>
      <c r="AA108" s="45" t="str">
        <f t="shared" si="280"/>
        <v/>
      </c>
      <c r="AB108" s="168">
        <f>SUMIFS('Ctas Pagar'!$G:$G,'Ctas Pagar'!$C:$C,'DRE Gerencial'!$A108,'Ctas Pagar'!$I:$I,'DRE Gerencial'!$A$7,'Ctas Pagar'!$H:$H,10,'Ctas Pagar'!AD:AD,IF($A$6=Parametros!$A$8,"&lt;&gt;""",'DRE Gerencial'!$A$6))</f>
        <v>0</v>
      </c>
      <c r="AC108" s="45" t="str">
        <f t="shared" si="281"/>
        <v/>
      </c>
      <c r="AD108" s="45" t="str">
        <f t="shared" si="282"/>
        <v/>
      </c>
      <c r="AE108" s="168">
        <f>SUMIFS('Ctas Pagar'!$G:$G,'Ctas Pagar'!$C:$C,'DRE Gerencial'!$A108,'Ctas Pagar'!$I:$I,'DRE Gerencial'!$A$7,'Ctas Pagar'!$H:$H,11,'Ctas Pagar'!AG:AG,IF($A$6=Parametros!$A$8,"&lt;&gt;""",'DRE Gerencial'!$A$6))</f>
        <v>0</v>
      </c>
      <c r="AF108" s="45" t="str">
        <f t="shared" si="283"/>
        <v/>
      </c>
      <c r="AG108" s="45" t="str">
        <f t="shared" si="284"/>
        <v/>
      </c>
      <c r="AH108" s="168">
        <f>SUMIFS('Ctas Pagar'!$G:$G,'Ctas Pagar'!$C:$C,'DRE Gerencial'!$A108,'Ctas Pagar'!$I:$I,'DRE Gerencial'!$A$7,'Ctas Pagar'!$H:$H,12,'Ctas Pagar'!AJ:AJ,IF($A$6=Parametros!$A$8,"&lt;&gt;""",'DRE Gerencial'!$A$6))</f>
        <v>0</v>
      </c>
      <c r="AI108" s="45" t="str">
        <f t="shared" si="285"/>
        <v/>
      </c>
      <c r="AJ108" s="45" t="str">
        <f t="shared" si="286"/>
        <v/>
      </c>
      <c r="AK108" s="177">
        <f t="shared" si="159"/>
        <v>0</v>
      </c>
      <c r="AL108" s="45">
        <f t="shared" si="287"/>
        <v>0</v>
      </c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  <c r="BG108" s="71"/>
      <c r="BH108" s="71"/>
      <c r="BI108" s="71"/>
      <c r="BJ108" s="71"/>
      <c r="BK108" s="71"/>
      <c r="BL108" s="71"/>
      <c r="BM108" s="71"/>
      <c r="BN108" s="71"/>
      <c r="BO108" s="71"/>
      <c r="BP108" s="71"/>
      <c r="BQ108" s="71"/>
      <c r="BR108" s="71"/>
      <c r="BS108" s="71"/>
      <c r="BT108" s="71"/>
      <c r="BU108" s="71"/>
      <c r="BV108" s="71"/>
      <c r="BW108" s="71"/>
      <c r="BX108" s="71"/>
      <c r="BY108" s="71"/>
      <c r="BZ108" s="71"/>
      <c r="CA108" s="71"/>
      <c r="CB108" s="71"/>
      <c r="CC108" s="71"/>
      <c r="CD108" s="71"/>
    </row>
    <row r="109" spans="1:82">
      <c r="A109" s="6">
        <f>'Plano de Contas'!A112</f>
        <v>0</v>
      </c>
      <c r="B109" s="168">
        <f>SUMIFS('Ctas Pagar'!$G:$G,'Ctas Pagar'!$C:$C,'DRE Gerencial'!$A109,'Ctas Pagar'!$I:$I,'DRE Gerencial'!$A$7,'Ctas Pagar'!$H:$H,1,'Ctas Pagar'!D:D,IF($A$6=Parametros!$A$8,"&lt;&gt;""",'DRE Gerencial'!$A$6))</f>
        <v>0</v>
      </c>
      <c r="C109" s="45" t="str">
        <f t="shared" si="265"/>
        <v/>
      </c>
      <c r="D109" s="168">
        <f>SUMIFS('Ctas Pagar'!$G:$G,'Ctas Pagar'!$C:$C,'DRE Gerencial'!$A109,'Ctas Pagar'!$I:$I,'DRE Gerencial'!$A$7,'Ctas Pagar'!$H:$H,2,'Ctas Pagar'!F:F,IF($A$6=Parametros!$A$8,"&lt;&gt;""",'DRE Gerencial'!$A$6))</f>
        <v>0</v>
      </c>
      <c r="E109" s="45">
        <f t="shared" si="266"/>
        <v>0</v>
      </c>
      <c r="F109" s="45" t="str">
        <f t="shared" si="158"/>
        <v/>
      </c>
      <c r="G109" s="168">
        <f>SUMIFS('Ctas Pagar'!$G:$G,'Ctas Pagar'!$C:$C,'DRE Gerencial'!$A109,'Ctas Pagar'!$I:$I,'DRE Gerencial'!$A$7,'Ctas Pagar'!$H:$H,3,'Ctas Pagar'!I:I,IF($A$6=Parametros!$A$8,"&lt;&gt;""",'DRE Gerencial'!$A$6))</f>
        <v>0</v>
      </c>
      <c r="H109" s="45" t="str">
        <f t="shared" si="267"/>
        <v/>
      </c>
      <c r="I109" s="45" t="str">
        <f t="shared" si="268"/>
        <v/>
      </c>
      <c r="J109" s="168">
        <f>SUMIFS('Ctas Pagar'!$G:$G,'Ctas Pagar'!$C:$C,'DRE Gerencial'!$A109,'Ctas Pagar'!$I:$I,'DRE Gerencial'!$A$7,'Ctas Pagar'!$H:$H,4,'Ctas Pagar'!L:L,IF($A$6=Parametros!$A$8,"&lt;&gt;""",'DRE Gerencial'!$A$6))</f>
        <v>0</v>
      </c>
      <c r="K109" s="45" t="str">
        <f t="shared" si="269"/>
        <v/>
      </c>
      <c r="L109" s="45" t="str">
        <f t="shared" si="270"/>
        <v/>
      </c>
      <c r="M109" s="168">
        <f>SUMIFS('Ctas Pagar'!$G:$G,'Ctas Pagar'!$C:$C,'DRE Gerencial'!$A109,'Ctas Pagar'!$I:$I,'DRE Gerencial'!$A$7,'Ctas Pagar'!$H:$H,5,'Ctas Pagar'!O:O,IF($A$6=Parametros!$A$8,"&lt;&gt;""",'DRE Gerencial'!$A$6))</f>
        <v>0</v>
      </c>
      <c r="N109" s="45" t="str">
        <f t="shared" si="271"/>
        <v/>
      </c>
      <c r="O109" s="45" t="str">
        <f t="shared" si="272"/>
        <v/>
      </c>
      <c r="P109" s="168">
        <f>SUMIFS('Ctas Pagar'!$G:$G,'Ctas Pagar'!$C:$C,'DRE Gerencial'!$A109,'Ctas Pagar'!$I:$I,'DRE Gerencial'!$A$7,'Ctas Pagar'!$H:$H,6,'Ctas Pagar'!R:R,IF($A$6=Parametros!$A$8,"&lt;&gt;""",'DRE Gerencial'!$A$6))</f>
        <v>0</v>
      </c>
      <c r="Q109" s="45" t="str">
        <f t="shared" si="273"/>
        <v/>
      </c>
      <c r="R109" s="45" t="str">
        <f t="shared" si="274"/>
        <v/>
      </c>
      <c r="S109" s="168">
        <f>SUMIFS('Ctas Pagar'!$G:$G,'Ctas Pagar'!$C:$C,'DRE Gerencial'!$A109,'Ctas Pagar'!$I:$I,'DRE Gerencial'!$A$7,'Ctas Pagar'!$H:$H,7,'Ctas Pagar'!U:U,IF($A$6=Parametros!$A$8,"&lt;&gt;""",'DRE Gerencial'!$A$6))</f>
        <v>0</v>
      </c>
      <c r="T109" s="45" t="str">
        <f t="shared" si="275"/>
        <v/>
      </c>
      <c r="U109" s="45" t="str">
        <f t="shared" si="276"/>
        <v/>
      </c>
      <c r="V109" s="168">
        <f>SUMIFS('Ctas Pagar'!$G:$G,'Ctas Pagar'!$C:$C,'DRE Gerencial'!$A109,'Ctas Pagar'!$I:$I,'DRE Gerencial'!$A$7,'Ctas Pagar'!$H:$H,8,'Ctas Pagar'!X:X,IF($A$6=Parametros!$A$8,"&lt;&gt;""",'DRE Gerencial'!$A$6))</f>
        <v>0</v>
      </c>
      <c r="W109" s="45" t="str">
        <f t="shared" si="277"/>
        <v/>
      </c>
      <c r="X109" s="45" t="str">
        <f t="shared" si="278"/>
        <v/>
      </c>
      <c r="Y109" s="168">
        <f>SUMIFS('Ctas Pagar'!$G:$G,'Ctas Pagar'!$C:$C,'DRE Gerencial'!$A109,'Ctas Pagar'!$I:$I,'DRE Gerencial'!$A$7,'Ctas Pagar'!$H:$H,9,'Ctas Pagar'!AA:AA,IF($A$6=Parametros!$A$8,"&lt;&gt;""",'DRE Gerencial'!$A$6))</f>
        <v>0</v>
      </c>
      <c r="Z109" s="45" t="str">
        <f t="shared" si="279"/>
        <v/>
      </c>
      <c r="AA109" s="45" t="str">
        <f t="shared" si="280"/>
        <v/>
      </c>
      <c r="AB109" s="168">
        <f>SUMIFS('Ctas Pagar'!$G:$G,'Ctas Pagar'!$C:$C,'DRE Gerencial'!$A109,'Ctas Pagar'!$I:$I,'DRE Gerencial'!$A$7,'Ctas Pagar'!$H:$H,10,'Ctas Pagar'!AD:AD,IF($A$6=Parametros!$A$8,"&lt;&gt;""",'DRE Gerencial'!$A$6))</f>
        <v>0</v>
      </c>
      <c r="AC109" s="45" t="str">
        <f t="shared" si="281"/>
        <v/>
      </c>
      <c r="AD109" s="45" t="str">
        <f t="shared" si="282"/>
        <v/>
      </c>
      <c r="AE109" s="168">
        <f>SUMIFS('Ctas Pagar'!$G:$G,'Ctas Pagar'!$C:$C,'DRE Gerencial'!$A109,'Ctas Pagar'!$I:$I,'DRE Gerencial'!$A$7,'Ctas Pagar'!$H:$H,11,'Ctas Pagar'!AG:AG,IF($A$6=Parametros!$A$8,"&lt;&gt;""",'DRE Gerencial'!$A$6))</f>
        <v>0</v>
      </c>
      <c r="AF109" s="45" t="str">
        <f t="shared" si="283"/>
        <v/>
      </c>
      <c r="AG109" s="45" t="str">
        <f t="shared" si="284"/>
        <v/>
      </c>
      <c r="AH109" s="168">
        <f>SUMIFS('Ctas Pagar'!$G:$G,'Ctas Pagar'!$C:$C,'DRE Gerencial'!$A109,'Ctas Pagar'!$I:$I,'DRE Gerencial'!$A$7,'Ctas Pagar'!$H:$H,12,'Ctas Pagar'!AJ:AJ,IF($A$6=Parametros!$A$8,"&lt;&gt;""",'DRE Gerencial'!$A$6))</f>
        <v>0</v>
      </c>
      <c r="AI109" s="45" t="str">
        <f t="shared" si="285"/>
        <v/>
      </c>
      <c r="AJ109" s="45" t="str">
        <f t="shared" si="286"/>
        <v/>
      </c>
      <c r="AK109" s="177">
        <f t="shared" si="159"/>
        <v>0</v>
      </c>
      <c r="AL109" s="45">
        <f t="shared" si="287"/>
        <v>0</v>
      </c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  <c r="BG109" s="71"/>
      <c r="BH109" s="71"/>
      <c r="BI109" s="71"/>
      <c r="BJ109" s="71"/>
      <c r="BK109" s="71"/>
      <c r="BL109" s="71"/>
      <c r="BM109" s="71"/>
      <c r="BN109" s="71"/>
      <c r="BO109" s="71"/>
      <c r="BP109" s="71"/>
      <c r="BQ109" s="71"/>
      <c r="BR109" s="71"/>
      <c r="BS109" s="71"/>
      <c r="BT109" s="71"/>
      <c r="BU109" s="71"/>
      <c r="BV109" s="71"/>
      <c r="BW109" s="71"/>
      <c r="BX109" s="71"/>
      <c r="BY109" s="71"/>
      <c r="BZ109" s="71"/>
      <c r="CA109" s="71"/>
      <c r="CB109" s="71"/>
      <c r="CC109" s="71"/>
      <c r="CD109" s="71"/>
    </row>
    <row r="110" spans="1:82">
      <c r="A110" s="7">
        <f>'Plano de Contas'!A113</f>
        <v>0</v>
      </c>
      <c r="B110" s="168">
        <f>SUMIFS('Ctas Pagar'!$G:$G,'Ctas Pagar'!$C:$C,'DRE Gerencial'!$A110,'Ctas Pagar'!$I:$I,'DRE Gerencial'!$A$7,'Ctas Pagar'!$H:$H,1,'Ctas Pagar'!D:D,IF($A$6=Parametros!$A$8,"&lt;&gt;""",'DRE Gerencial'!$A$6))</f>
        <v>0</v>
      </c>
      <c r="C110" s="45" t="str">
        <f t="shared" si="265"/>
        <v/>
      </c>
      <c r="D110" s="168">
        <f>SUMIFS('Ctas Pagar'!$G:$G,'Ctas Pagar'!$C:$C,'DRE Gerencial'!$A110,'Ctas Pagar'!$I:$I,'DRE Gerencial'!$A$7,'Ctas Pagar'!$H:$H,2,'Ctas Pagar'!F:F,IF($A$6=Parametros!$A$8,"&lt;&gt;""",'DRE Gerencial'!$A$6))</f>
        <v>0</v>
      </c>
      <c r="E110" s="45">
        <f t="shared" si="266"/>
        <v>0</v>
      </c>
      <c r="F110" s="45" t="str">
        <f t="shared" si="158"/>
        <v/>
      </c>
      <c r="G110" s="168">
        <f>SUMIFS('Ctas Pagar'!$G:$G,'Ctas Pagar'!$C:$C,'DRE Gerencial'!$A110,'Ctas Pagar'!$I:$I,'DRE Gerencial'!$A$7,'Ctas Pagar'!$H:$H,3,'Ctas Pagar'!I:I,IF($A$6=Parametros!$A$8,"&lt;&gt;""",'DRE Gerencial'!$A$6))</f>
        <v>0</v>
      </c>
      <c r="H110" s="45" t="str">
        <f t="shared" si="267"/>
        <v/>
      </c>
      <c r="I110" s="45" t="str">
        <f t="shared" si="268"/>
        <v/>
      </c>
      <c r="J110" s="168">
        <f>SUMIFS('Ctas Pagar'!$G:$G,'Ctas Pagar'!$C:$C,'DRE Gerencial'!$A110,'Ctas Pagar'!$I:$I,'DRE Gerencial'!$A$7,'Ctas Pagar'!$H:$H,4,'Ctas Pagar'!L:L,IF($A$6=Parametros!$A$8,"&lt;&gt;""",'DRE Gerencial'!$A$6))</f>
        <v>0</v>
      </c>
      <c r="K110" s="45" t="str">
        <f t="shared" si="269"/>
        <v/>
      </c>
      <c r="L110" s="45" t="str">
        <f t="shared" si="270"/>
        <v/>
      </c>
      <c r="M110" s="168">
        <f>SUMIFS('Ctas Pagar'!$G:$G,'Ctas Pagar'!$C:$C,'DRE Gerencial'!$A110,'Ctas Pagar'!$I:$I,'DRE Gerencial'!$A$7,'Ctas Pagar'!$H:$H,5,'Ctas Pagar'!O:O,IF($A$6=Parametros!$A$8,"&lt;&gt;""",'DRE Gerencial'!$A$6))</f>
        <v>0</v>
      </c>
      <c r="N110" s="45" t="str">
        <f t="shared" si="271"/>
        <v/>
      </c>
      <c r="O110" s="45" t="str">
        <f t="shared" si="272"/>
        <v/>
      </c>
      <c r="P110" s="168">
        <f>SUMIFS('Ctas Pagar'!$G:$G,'Ctas Pagar'!$C:$C,'DRE Gerencial'!$A110,'Ctas Pagar'!$I:$I,'DRE Gerencial'!$A$7,'Ctas Pagar'!$H:$H,6,'Ctas Pagar'!R:R,IF($A$6=Parametros!$A$8,"&lt;&gt;""",'DRE Gerencial'!$A$6))</f>
        <v>0</v>
      </c>
      <c r="Q110" s="45" t="str">
        <f t="shared" si="273"/>
        <v/>
      </c>
      <c r="R110" s="45" t="str">
        <f t="shared" si="274"/>
        <v/>
      </c>
      <c r="S110" s="168">
        <f>SUMIFS('Ctas Pagar'!$G:$G,'Ctas Pagar'!$C:$C,'DRE Gerencial'!$A110,'Ctas Pagar'!$I:$I,'DRE Gerencial'!$A$7,'Ctas Pagar'!$H:$H,7,'Ctas Pagar'!U:U,IF($A$6=Parametros!$A$8,"&lt;&gt;""",'DRE Gerencial'!$A$6))</f>
        <v>0</v>
      </c>
      <c r="T110" s="45" t="str">
        <f t="shared" si="275"/>
        <v/>
      </c>
      <c r="U110" s="45" t="str">
        <f t="shared" si="276"/>
        <v/>
      </c>
      <c r="V110" s="168">
        <f>SUMIFS('Ctas Pagar'!$G:$G,'Ctas Pagar'!$C:$C,'DRE Gerencial'!$A110,'Ctas Pagar'!$I:$I,'DRE Gerencial'!$A$7,'Ctas Pagar'!$H:$H,8,'Ctas Pagar'!X:X,IF($A$6=Parametros!$A$8,"&lt;&gt;""",'DRE Gerencial'!$A$6))</f>
        <v>0</v>
      </c>
      <c r="W110" s="45" t="str">
        <f t="shared" si="277"/>
        <v/>
      </c>
      <c r="X110" s="45" t="str">
        <f t="shared" si="278"/>
        <v/>
      </c>
      <c r="Y110" s="168">
        <f>SUMIFS('Ctas Pagar'!$G:$G,'Ctas Pagar'!$C:$C,'DRE Gerencial'!$A110,'Ctas Pagar'!$I:$I,'DRE Gerencial'!$A$7,'Ctas Pagar'!$H:$H,9,'Ctas Pagar'!AA:AA,IF($A$6=Parametros!$A$8,"&lt;&gt;""",'DRE Gerencial'!$A$6))</f>
        <v>0</v>
      </c>
      <c r="Z110" s="45" t="str">
        <f t="shared" si="279"/>
        <v/>
      </c>
      <c r="AA110" s="45" t="str">
        <f t="shared" si="280"/>
        <v/>
      </c>
      <c r="AB110" s="168">
        <f>SUMIFS('Ctas Pagar'!$G:$G,'Ctas Pagar'!$C:$C,'DRE Gerencial'!$A110,'Ctas Pagar'!$I:$I,'DRE Gerencial'!$A$7,'Ctas Pagar'!$H:$H,10,'Ctas Pagar'!AD:AD,IF($A$6=Parametros!$A$8,"&lt;&gt;""",'DRE Gerencial'!$A$6))</f>
        <v>0</v>
      </c>
      <c r="AC110" s="45" t="str">
        <f t="shared" si="281"/>
        <v/>
      </c>
      <c r="AD110" s="45" t="str">
        <f t="shared" si="282"/>
        <v/>
      </c>
      <c r="AE110" s="168">
        <f>SUMIFS('Ctas Pagar'!$G:$G,'Ctas Pagar'!$C:$C,'DRE Gerencial'!$A110,'Ctas Pagar'!$I:$I,'DRE Gerencial'!$A$7,'Ctas Pagar'!$H:$H,11,'Ctas Pagar'!AG:AG,IF($A$6=Parametros!$A$8,"&lt;&gt;""",'DRE Gerencial'!$A$6))</f>
        <v>0</v>
      </c>
      <c r="AF110" s="45" t="str">
        <f t="shared" si="283"/>
        <v/>
      </c>
      <c r="AG110" s="45" t="str">
        <f t="shared" si="284"/>
        <v/>
      </c>
      <c r="AH110" s="168">
        <f>SUMIFS('Ctas Pagar'!$G:$G,'Ctas Pagar'!$C:$C,'DRE Gerencial'!$A110,'Ctas Pagar'!$I:$I,'DRE Gerencial'!$A$7,'Ctas Pagar'!$H:$H,12,'Ctas Pagar'!AJ:AJ,IF($A$6=Parametros!$A$8,"&lt;&gt;""",'DRE Gerencial'!$A$6))</f>
        <v>0</v>
      </c>
      <c r="AI110" s="45" t="str">
        <f t="shared" si="285"/>
        <v/>
      </c>
      <c r="AJ110" s="45" t="str">
        <f t="shared" si="286"/>
        <v/>
      </c>
      <c r="AK110" s="177">
        <f t="shared" si="159"/>
        <v>0</v>
      </c>
      <c r="AL110" s="45">
        <f t="shared" si="287"/>
        <v>0</v>
      </c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  <c r="BG110" s="71"/>
      <c r="BH110" s="71"/>
      <c r="BI110" s="71"/>
      <c r="BJ110" s="71"/>
      <c r="BK110" s="71"/>
      <c r="BL110" s="71"/>
      <c r="BM110" s="71"/>
      <c r="BN110" s="71"/>
      <c r="BO110" s="71"/>
      <c r="BP110" s="71"/>
      <c r="BQ110" s="71"/>
      <c r="BR110" s="71"/>
      <c r="BS110" s="71"/>
      <c r="BT110" s="71"/>
      <c r="BU110" s="71"/>
      <c r="BV110" s="71"/>
      <c r="BW110" s="71"/>
      <c r="BX110" s="71"/>
      <c r="BY110" s="71"/>
      <c r="BZ110" s="71"/>
      <c r="CA110" s="71"/>
      <c r="CB110" s="71"/>
      <c r="CC110" s="71"/>
      <c r="CD110" s="71"/>
    </row>
    <row r="111" spans="1:82" ht="18.75">
      <c r="A111" s="94" t="s">
        <v>140</v>
      </c>
      <c r="B111" s="80">
        <f>B50-B52</f>
        <v>0</v>
      </c>
      <c r="C111" s="97" t="str">
        <f t="shared" si="265"/>
        <v/>
      </c>
      <c r="D111" s="80">
        <f>D50-D52</f>
        <v>1000454000</v>
      </c>
      <c r="E111" s="97">
        <f t="shared" si="266"/>
        <v>0.99995402298850578</v>
      </c>
      <c r="F111" s="97">
        <f t="shared" ref="F111" si="288">IFERROR(E111/E$8,"")</f>
        <v>0.99995402298850578</v>
      </c>
      <c r="G111" s="80">
        <f>G50-G52</f>
        <v>-2000</v>
      </c>
      <c r="H111" s="97" t="str">
        <f t="shared" si="267"/>
        <v/>
      </c>
      <c r="I111" s="97">
        <f>IF(OR(G111=0,D111=0),"",((G111-D111)/D111))</f>
        <v>-1.0000019990924121</v>
      </c>
      <c r="J111" s="80">
        <f>J50-J52</f>
        <v>-1000</v>
      </c>
      <c r="K111" s="97" t="str">
        <f t="shared" si="269"/>
        <v/>
      </c>
      <c r="L111" s="97">
        <f>IF(OR(J111=0,G111=0),"",((J111-G111)/G111))</f>
        <v>-0.5</v>
      </c>
      <c r="M111" s="80">
        <f>M50-M52</f>
        <v>-1000</v>
      </c>
      <c r="N111" s="97" t="str">
        <f t="shared" si="271"/>
        <v/>
      </c>
      <c r="O111" s="97">
        <f>IF(OR(M111=0,J111=0),"",((M111-J111)/J111))</f>
        <v>0</v>
      </c>
      <c r="P111" s="80">
        <f>P50-P52</f>
        <v>-1000</v>
      </c>
      <c r="Q111" s="97" t="str">
        <f t="shared" si="273"/>
        <v/>
      </c>
      <c r="R111" s="97">
        <f>IF(OR(P111=0,M111=0),"",((P111-M111)/M111))</f>
        <v>0</v>
      </c>
      <c r="S111" s="80">
        <f>S50-S52</f>
        <v>0</v>
      </c>
      <c r="T111" s="97" t="str">
        <f t="shared" si="275"/>
        <v/>
      </c>
      <c r="U111" s="97" t="str">
        <f>IF(OR(S111=0,P111=0),"",((S111-P111)/P111))</f>
        <v/>
      </c>
      <c r="V111" s="80">
        <f>V50-V52</f>
        <v>0</v>
      </c>
      <c r="W111" s="97" t="str">
        <f t="shared" si="277"/>
        <v/>
      </c>
      <c r="X111" s="97" t="str">
        <f>IF(OR(V111=0,S111=0),"",((V111-S111)/S111))</f>
        <v/>
      </c>
      <c r="Y111" s="80">
        <f>Y50-Y52</f>
        <v>0</v>
      </c>
      <c r="Z111" s="97" t="str">
        <f t="shared" si="279"/>
        <v/>
      </c>
      <c r="AA111" s="97" t="str">
        <f>IF(OR(Y111=0,V111=0),"",((Y111-V111)/V111))</f>
        <v/>
      </c>
      <c r="AB111" s="80">
        <f>AB50-AB52</f>
        <v>0</v>
      </c>
      <c r="AC111" s="97" t="str">
        <f t="shared" si="281"/>
        <v/>
      </c>
      <c r="AD111" s="97" t="str">
        <f>IF(OR(AB111=0,Y111=0),"",((AB111-Y111)/Y111))</f>
        <v/>
      </c>
      <c r="AE111" s="80">
        <f>AE50-AE52</f>
        <v>0</v>
      </c>
      <c r="AF111" s="97" t="str">
        <f t="shared" si="283"/>
        <v/>
      </c>
      <c r="AG111" s="97" t="str">
        <f>IF(OR(AE111=0,AB111=0),"",((AE111-AB111)/AB111))</f>
        <v/>
      </c>
      <c r="AH111" s="80">
        <f>AH50-AH52</f>
        <v>0</v>
      </c>
      <c r="AI111" s="97" t="str">
        <f t="shared" si="285"/>
        <v/>
      </c>
      <c r="AJ111" s="97" t="str">
        <f>IF(OR(AH111=0,AE111=0),"",((AH111-AE111)/AE111))</f>
        <v/>
      </c>
      <c r="AK111" s="186">
        <f>AK50-AK52</f>
        <v>1000449000</v>
      </c>
      <c r="AL111" s="57">
        <f>IFERROR(AK111/AK$8,"")</f>
        <v>0.99994902548725639</v>
      </c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  <c r="BG111" s="71"/>
      <c r="BH111" s="71"/>
      <c r="BI111" s="71"/>
      <c r="BJ111" s="71"/>
      <c r="BK111" s="71"/>
      <c r="BL111" s="71"/>
      <c r="BM111" s="71"/>
      <c r="BN111" s="71"/>
      <c r="BO111" s="71"/>
      <c r="BP111" s="71"/>
      <c r="BQ111" s="71"/>
      <c r="BR111" s="71"/>
      <c r="BS111" s="71"/>
      <c r="BT111" s="71"/>
      <c r="BU111" s="71"/>
      <c r="BV111" s="71"/>
      <c r="BW111" s="71"/>
      <c r="BX111" s="71"/>
      <c r="BY111" s="71"/>
      <c r="BZ111" s="71"/>
      <c r="CA111" s="71"/>
      <c r="CB111" s="71"/>
      <c r="CC111" s="71"/>
      <c r="CD111" s="71"/>
    </row>
    <row r="112" spans="1:82" ht="18.75">
      <c r="A112" s="12"/>
      <c r="B112" s="173"/>
      <c r="C112" s="14"/>
      <c r="D112" s="13"/>
      <c r="E112" s="14"/>
      <c r="F112" s="15"/>
      <c r="G112" s="173"/>
      <c r="H112" s="14"/>
      <c r="I112" s="15"/>
      <c r="J112" s="173"/>
      <c r="K112" s="14"/>
      <c r="L112" s="15"/>
      <c r="M112" s="173"/>
      <c r="N112" s="14"/>
      <c r="O112" s="15"/>
      <c r="P112" s="173"/>
      <c r="Q112" s="14"/>
      <c r="R112" s="15"/>
      <c r="S112" s="173"/>
      <c r="T112" s="14"/>
      <c r="U112" s="15"/>
      <c r="V112" s="173"/>
      <c r="W112" s="14"/>
      <c r="X112" s="15"/>
      <c r="Y112" s="173"/>
      <c r="Z112" s="14"/>
      <c r="AA112" s="15"/>
      <c r="AB112" s="173"/>
      <c r="AC112" s="14"/>
      <c r="AD112" s="15"/>
      <c r="AE112" s="173"/>
      <c r="AF112" s="14"/>
      <c r="AG112" s="15"/>
      <c r="AH112" s="13"/>
      <c r="AI112" s="14"/>
      <c r="AJ112" s="15"/>
      <c r="AK112" s="173"/>
      <c r="AL112" s="14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  <c r="BG112" s="71"/>
      <c r="BH112" s="71"/>
      <c r="BI112" s="71"/>
      <c r="BJ112" s="71"/>
      <c r="BK112" s="71"/>
      <c r="BL112" s="71"/>
      <c r="BM112" s="71"/>
      <c r="BN112" s="71"/>
      <c r="BO112" s="71"/>
      <c r="BP112" s="71"/>
      <c r="BQ112" s="71"/>
      <c r="BR112" s="71"/>
      <c r="BS112" s="71"/>
      <c r="BT112" s="71"/>
      <c r="BU112" s="71"/>
      <c r="BV112" s="71"/>
      <c r="BW112" s="71"/>
      <c r="BX112" s="71"/>
      <c r="BY112" s="71"/>
      <c r="BZ112" s="71"/>
      <c r="CA112" s="71"/>
      <c r="CB112" s="71"/>
      <c r="CC112" s="71"/>
      <c r="CD112" s="71"/>
    </row>
    <row r="113" spans="1:82" ht="18.75">
      <c r="A113" s="94" t="s">
        <v>117</v>
      </c>
      <c r="B113" s="174">
        <f>B114+B122+B129+B134</f>
        <v>0</v>
      </c>
      <c r="C113" s="97" t="str">
        <f t="shared" ref="C113" si="289">IFERROR(B113/B$8,"")</f>
        <v/>
      </c>
      <c r="D113" s="83">
        <f>D114+D122+D129+D134</f>
        <v>15000</v>
      </c>
      <c r="E113" s="97">
        <f t="shared" ref="E113" si="290">IFERROR(D113/D$8,"")</f>
        <v>1.4992503748125937E-5</v>
      </c>
      <c r="F113" s="97" t="str">
        <f>IF(OR(D113=0,B113=0),"",((D113-B113)/B113))</f>
        <v/>
      </c>
      <c r="G113" s="174">
        <f>G114+G122+G129+G134</f>
        <v>0</v>
      </c>
      <c r="H113" s="97" t="str">
        <f t="shared" ref="H113" si="291">IFERROR(G113/G$8,"")</f>
        <v/>
      </c>
      <c r="I113" s="97" t="str">
        <f>IF(OR(G113=0,D113=0),"",((G113-D113)/D113))</f>
        <v/>
      </c>
      <c r="J113" s="174">
        <f>J114+J122+J129+J134</f>
        <v>0</v>
      </c>
      <c r="K113" s="97" t="str">
        <f t="shared" ref="K113" si="292">IFERROR(J113/J$8,"")</f>
        <v/>
      </c>
      <c r="L113" s="97" t="str">
        <f>IF(OR(J113=0,G113=0),"",((J113-G113)/G113))</f>
        <v/>
      </c>
      <c r="M113" s="174">
        <f>M114+M122+M129+M134</f>
        <v>0</v>
      </c>
      <c r="N113" s="97" t="str">
        <f t="shared" si="271"/>
        <v/>
      </c>
      <c r="O113" s="97" t="str">
        <f>IF(OR(M113=0,J113=0),"",((M113-J113)/J113))</f>
        <v/>
      </c>
      <c r="P113" s="174">
        <f>P114+P122+P129+P134</f>
        <v>0</v>
      </c>
      <c r="Q113" s="97" t="str">
        <f t="shared" ref="Q113" si="293">IFERROR(P113/P$8,"")</f>
        <v/>
      </c>
      <c r="R113" s="97" t="str">
        <f>IF(OR(P113=0,M113=0),"",((P113-M113)/M113))</f>
        <v/>
      </c>
      <c r="S113" s="174">
        <f>S114+S122+S129+S134</f>
        <v>0</v>
      </c>
      <c r="T113" s="97" t="str">
        <f t="shared" ref="T113" si="294">IFERROR(S113/S$8,"")</f>
        <v/>
      </c>
      <c r="U113" s="97" t="str">
        <f>IF(OR(S113=0,P113=0),"",((S113-P113)/P113))</f>
        <v/>
      </c>
      <c r="V113" s="174">
        <f>V114+V122+V129+V134</f>
        <v>0</v>
      </c>
      <c r="W113" s="97" t="str">
        <f t="shared" ref="W113" si="295">IFERROR(V113/V$8,"")</f>
        <v/>
      </c>
      <c r="X113" s="97" t="str">
        <f>IF(OR(V113=0,S113=0),"",((V113-S113)/S113))</f>
        <v/>
      </c>
      <c r="Y113" s="174">
        <f>Y114+Y122+Y129+Y134</f>
        <v>0</v>
      </c>
      <c r="Z113" s="97" t="str">
        <f t="shared" ref="Z113" si="296">IFERROR(Y113/Y$8,"")</f>
        <v/>
      </c>
      <c r="AA113" s="97" t="str">
        <f>IF(OR(Y113=0,V113=0),"",((Y113-V113)/V113))</f>
        <v/>
      </c>
      <c r="AB113" s="174">
        <f>AB114+AB122+AB129+AB134</f>
        <v>0</v>
      </c>
      <c r="AC113" s="97" t="str">
        <f t="shared" ref="AC113" si="297">IFERROR(AB113/AB$8,"")</f>
        <v/>
      </c>
      <c r="AD113" s="97" t="str">
        <f>IF(OR(AB113=0,Y113=0),"",((AB113-Y113)/Y113))</f>
        <v/>
      </c>
      <c r="AE113" s="174">
        <f>AE114+AE122+AE129+AE134</f>
        <v>0</v>
      </c>
      <c r="AF113" s="97" t="str">
        <f t="shared" ref="AF113" si="298">IFERROR(AE113/AE$8,"")</f>
        <v/>
      </c>
      <c r="AG113" s="97" t="str">
        <f>IF(OR(AE113=0,AB113=0),"",((AE113-AB113)/AB113))</f>
        <v/>
      </c>
      <c r="AH113" s="83">
        <f>AH114+AH122+AH129+AH134</f>
        <v>0</v>
      </c>
      <c r="AI113" s="97" t="str">
        <f t="shared" ref="AI113" si="299">IFERROR(AH113/AH$8,"")</f>
        <v/>
      </c>
      <c r="AJ113" s="97" t="str">
        <f>IF(OR(AH113=0,AE113=0),"",((AH113-AE113)/AE113))</f>
        <v/>
      </c>
      <c r="AK113" s="59">
        <f>AK114+AK122+AK129+AK134</f>
        <v>15000</v>
      </c>
      <c r="AL113" s="57">
        <f>IFERROR(AK113/AK$8,"")</f>
        <v>1.4992503748125937E-5</v>
      </c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  <c r="BG113" s="71"/>
      <c r="BH113" s="71"/>
      <c r="BI113" s="71"/>
      <c r="BJ113" s="71"/>
      <c r="BK113" s="71"/>
      <c r="BL113" s="71"/>
      <c r="BM113" s="71"/>
      <c r="BN113" s="71"/>
      <c r="BO113" s="71"/>
      <c r="BP113" s="71"/>
      <c r="BQ113" s="71"/>
      <c r="BR113" s="71"/>
      <c r="BS113" s="71"/>
      <c r="BT113" s="71"/>
      <c r="BU113" s="71"/>
      <c r="BV113" s="71"/>
      <c r="BW113" s="71"/>
      <c r="BX113" s="71"/>
      <c r="BY113" s="71"/>
      <c r="BZ113" s="71"/>
      <c r="CA113" s="71"/>
      <c r="CB113" s="71"/>
      <c r="CC113" s="71"/>
      <c r="CD113" s="71"/>
    </row>
    <row r="114" spans="1:82" ht="15.75">
      <c r="A114" s="34" t="str">
        <f>'Plano de Contas'!A114</f>
        <v>6.1 Investimentos em Marketing</v>
      </c>
      <c r="B114" s="169">
        <f>SUM(B115:B121)</f>
        <v>0</v>
      </c>
      <c r="C114" s="44" t="str">
        <f>IFERROR(B114/B$8,"")</f>
        <v/>
      </c>
      <c r="D114" s="169">
        <f>SUM(D115:D121)</f>
        <v>6000</v>
      </c>
      <c r="E114" s="44">
        <f>IFERROR(D114/D$8,"")</f>
        <v>5.9970014992503744E-6</v>
      </c>
      <c r="F114" s="44" t="str">
        <f>IF(OR(D114=0,B114=0),"",((D114-B114)/B114))</f>
        <v/>
      </c>
      <c r="G114" s="169">
        <f>SUM(G115:G121)</f>
        <v>0</v>
      </c>
      <c r="H114" s="44" t="str">
        <f>IFERROR(G114/G$8,"")</f>
        <v/>
      </c>
      <c r="I114" s="44" t="str">
        <f>IF(OR(G114=0,D114=0),"",((G114-D114)/D114))</f>
        <v/>
      </c>
      <c r="J114" s="169">
        <f>SUM(J115:J121)</f>
        <v>0</v>
      </c>
      <c r="K114" s="44" t="str">
        <f>IFERROR(J114/J$8,"")</f>
        <v/>
      </c>
      <c r="L114" s="44" t="str">
        <f>IF(OR(J114=0,G114=0),"",((J114-G114)/G114))</f>
        <v/>
      </c>
      <c r="M114" s="169">
        <f>SUM(M115:M121)</f>
        <v>0</v>
      </c>
      <c r="N114" s="44" t="str">
        <f>IFERROR(M114/M$8,"")</f>
        <v/>
      </c>
      <c r="O114" s="44" t="str">
        <f>IF(OR(M114=0,J114=0),"",((M114-J114)/J114))</f>
        <v/>
      </c>
      <c r="P114" s="169">
        <f>SUM(P115:P121)</f>
        <v>0</v>
      </c>
      <c r="Q114" s="44" t="str">
        <f>IFERROR(P114/P$8,"")</f>
        <v/>
      </c>
      <c r="R114" s="44" t="str">
        <f>IF(OR(P114=0,M114=0),"",((P114-M114)/M114))</f>
        <v/>
      </c>
      <c r="S114" s="169">
        <f>SUM(S115:S121)</f>
        <v>0</v>
      </c>
      <c r="T114" s="44" t="str">
        <f>IFERROR(S114/S$8,"")</f>
        <v/>
      </c>
      <c r="U114" s="44" t="str">
        <f>IF(OR(S114=0,P114=0),"",((S114-P114)/P114))</f>
        <v/>
      </c>
      <c r="V114" s="169">
        <f>SUM(V115:V121)</f>
        <v>0</v>
      </c>
      <c r="W114" s="44" t="str">
        <f>IFERROR(V114/V$8,"")</f>
        <v/>
      </c>
      <c r="X114" s="44" t="str">
        <f>IF(OR(V114=0,S114=0),"",((V114-S114)/S114))</f>
        <v/>
      </c>
      <c r="Y114" s="169">
        <f>SUM(Y115:Y121)</f>
        <v>0</v>
      </c>
      <c r="Z114" s="44" t="str">
        <f>IFERROR(Y114/Y$8,"")</f>
        <v/>
      </c>
      <c r="AA114" s="44" t="str">
        <f>IF(OR(Y114=0,V114=0),"",((Y114-V114)/V114))</f>
        <v/>
      </c>
      <c r="AB114" s="169">
        <f>SUM(AB115:AB121)</f>
        <v>0</v>
      </c>
      <c r="AC114" s="44" t="str">
        <f>IFERROR(AB114/AB$8,"")</f>
        <v/>
      </c>
      <c r="AD114" s="44" t="str">
        <f>IF(OR(AB114=0,Y114=0),"",((AB114-Y114)/Y114))</f>
        <v/>
      </c>
      <c r="AE114" s="169">
        <f>SUM(AE115:AE121)</f>
        <v>0</v>
      </c>
      <c r="AF114" s="44" t="str">
        <f>IFERROR(AE114/AE$8,"")</f>
        <v/>
      </c>
      <c r="AG114" s="44" t="str">
        <f>IF(OR(AE114=0,AB114=0),"",((AE114-AB114)/AB114))</f>
        <v/>
      </c>
      <c r="AH114" s="169">
        <f>SUM(AH115:AH121)</f>
        <v>0</v>
      </c>
      <c r="AI114" s="44" t="str">
        <f>IFERROR(AH114/AH$8,"")</f>
        <v/>
      </c>
      <c r="AJ114" s="44" t="str">
        <f>IF(OR(AH114=0,AE114=0),"",((AH114-AE114)/AE114))</f>
        <v/>
      </c>
      <c r="AK114" s="180">
        <f>SUM(AK115:AK121)</f>
        <v>6000</v>
      </c>
      <c r="AL114" s="44">
        <f>IFERROR(AK114/AK$8,"")</f>
        <v>5.9970014992503744E-6</v>
      </c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  <c r="BG114" s="71"/>
      <c r="BH114" s="71"/>
      <c r="BI114" s="71"/>
      <c r="BJ114" s="71"/>
      <c r="BK114" s="71"/>
      <c r="BL114" s="71"/>
      <c r="BM114" s="71"/>
      <c r="BN114" s="71"/>
      <c r="BO114" s="71"/>
      <c r="BP114" s="71"/>
      <c r="BQ114" s="71"/>
      <c r="BR114" s="71"/>
      <c r="BS114" s="71"/>
      <c r="BT114" s="71"/>
      <c r="BU114" s="71"/>
      <c r="BV114" s="71"/>
      <c r="BW114" s="71"/>
      <c r="BX114" s="71"/>
      <c r="BY114" s="71"/>
      <c r="BZ114" s="71"/>
      <c r="CA114" s="71"/>
      <c r="CB114" s="71"/>
      <c r="CC114" s="71"/>
      <c r="CD114" s="71"/>
    </row>
    <row r="115" spans="1:82">
      <c r="A115" s="6" t="str">
        <f>'Plano de Contas'!A115</f>
        <v>6.1.1 Papelaria (folder, cartão visitas, etc.)</v>
      </c>
      <c r="B115" s="168">
        <f>SUMIFS('Ctas Pagar'!$G:$G,'Ctas Pagar'!$C:$C,'DRE Gerencial'!$A115,'Ctas Pagar'!$I:$I,'DRE Gerencial'!$A$7,'Ctas Pagar'!$H:$H,1,'Ctas Pagar'!D:D,IF($A$6=Parametros!$A$8,"&lt;&gt;""",'DRE Gerencial'!$A$6))</f>
        <v>0</v>
      </c>
      <c r="C115" s="45" t="str">
        <f>IFERROR(B115/B$8,"")</f>
        <v/>
      </c>
      <c r="D115" s="168">
        <f>SUMIFS('Ctas Pagar'!$G:$G,'Ctas Pagar'!$C:$C,'DRE Gerencial'!$A115,'Ctas Pagar'!$I:$I,'DRE Gerencial'!$A$7,'Ctas Pagar'!$H:$H,2,'Ctas Pagar'!F:F,IF($A$6=Parametros!$A$8,"&lt;&gt;""",'DRE Gerencial'!$A$6))</f>
        <v>1000</v>
      </c>
      <c r="E115" s="45">
        <f>IFERROR(D115/D$8,"")</f>
        <v>9.9950024987506241E-7</v>
      </c>
      <c r="F115" s="45" t="str">
        <f t="shared" ref="F115:F139" si="300">IF(OR(D115=0,B115=0),"",((D115-B115)/B115))</f>
        <v/>
      </c>
      <c r="G115" s="168">
        <f>SUMIFS('Ctas Pagar'!$G:$G,'Ctas Pagar'!$C:$C,'DRE Gerencial'!$A115,'Ctas Pagar'!$I:$I,'DRE Gerencial'!$A$7,'Ctas Pagar'!$H:$H,3,'Ctas Pagar'!I:I,IF($A$6=Parametros!$A$8,"&lt;&gt;""",'DRE Gerencial'!$A$6))</f>
        <v>0</v>
      </c>
      <c r="H115" s="45" t="str">
        <f>IFERROR(G115/G$8,"")</f>
        <v/>
      </c>
      <c r="I115" s="45" t="str">
        <f>IF(OR(G115=0,D115=0),"",((G115-D115)/D115))</f>
        <v/>
      </c>
      <c r="J115" s="168">
        <f>SUMIFS('Ctas Pagar'!$G:$G,'Ctas Pagar'!$C:$C,'DRE Gerencial'!$A115,'Ctas Pagar'!$I:$I,'DRE Gerencial'!$A$7,'Ctas Pagar'!$H:$H,4,'Ctas Pagar'!L:L,IF($A$6=Parametros!$A$8,"&lt;&gt;""",'DRE Gerencial'!$A$6))</f>
        <v>0</v>
      </c>
      <c r="K115" s="45" t="str">
        <f>IFERROR(J115/J$8,"")</f>
        <v/>
      </c>
      <c r="L115" s="45" t="str">
        <f>IF(OR(J115=0,G115=0),"",((J115-G115)/G115))</f>
        <v/>
      </c>
      <c r="M115" s="168">
        <f>SUMIFS('Ctas Pagar'!$G:$G,'Ctas Pagar'!$C:$C,'DRE Gerencial'!$A115,'Ctas Pagar'!$I:$I,'DRE Gerencial'!$A$7,'Ctas Pagar'!$H:$H,5,'Ctas Pagar'!O:O,IF($A$6=Parametros!$A$8,"&lt;&gt;""",'DRE Gerencial'!$A$6))</f>
        <v>0</v>
      </c>
      <c r="N115" s="45" t="str">
        <f>IFERROR(M115/M$8,"")</f>
        <v/>
      </c>
      <c r="O115" s="45" t="str">
        <f>IF(OR(M115=0,J115=0),"",((M115-J115)/J115))</f>
        <v/>
      </c>
      <c r="P115" s="168">
        <f>SUMIFS('Ctas Pagar'!$G:$G,'Ctas Pagar'!$C:$C,'DRE Gerencial'!$A115,'Ctas Pagar'!$I:$I,'DRE Gerencial'!$A$7,'Ctas Pagar'!$H:$H,6,'Ctas Pagar'!R:R,IF($A$6=Parametros!$A$8,"&lt;&gt;""",'DRE Gerencial'!$A$6))</f>
        <v>0</v>
      </c>
      <c r="Q115" s="45" t="str">
        <f>IFERROR(P115/P$8,"")</f>
        <v/>
      </c>
      <c r="R115" s="45" t="str">
        <f>IF(OR(P115=0,M115=0),"",((P115-M115)/M115))</f>
        <v/>
      </c>
      <c r="S115" s="168">
        <f>SUMIFS('Ctas Pagar'!$G:$G,'Ctas Pagar'!$C:$C,'DRE Gerencial'!$A115,'Ctas Pagar'!$I:$I,'DRE Gerencial'!$A$7,'Ctas Pagar'!$H:$H,7,'Ctas Pagar'!U:U,IF($A$6=Parametros!$A$8,"&lt;&gt;""",'DRE Gerencial'!$A$6))</f>
        <v>0</v>
      </c>
      <c r="T115" s="45" t="str">
        <f>IFERROR(S115/S$8,"")</f>
        <v/>
      </c>
      <c r="U115" s="45" t="str">
        <f>IF(OR(S115=0,P115=0),"",((S115-P115)/P115))</f>
        <v/>
      </c>
      <c r="V115" s="168">
        <f>SUMIFS('Ctas Pagar'!$G:$G,'Ctas Pagar'!$C:$C,'DRE Gerencial'!$A115,'Ctas Pagar'!$I:$I,'DRE Gerencial'!$A$7,'Ctas Pagar'!$H:$H,8,'Ctas Pagar'!X:X,IF($A$6=Parametros!$A$8,"&lt;&gt;""",'DRE Gerencial'!$A$6))</f>
        <v>0</v>
      </c>
      <c r="W115" s="45" t="str">
        <f>IFERROR(V115/V$8,"")</f>
        <v/>
      </c>
      <c r="X115" s="45" t="str">
        <f>IF(OR(V115=0,S115=0),"",((V115-S115)/S115))</f>
        <v/>
      </c>
      <c r="Y115" s="168">
        <f>SUMIFS('Ctas Pagar'!$G:$G,'Ctas Pagar'!$C:$C,'DRE Gerencial'!$A115,'Ctas Pagar'!$I:$I,'DRE Gerencial'!$A$7,'Ctas Pagar'!$H:$H,9,'Ctas Pagar'!AA:AA,IF($A$6=Parametros!$A$8,"&lt;&gt;""",'DRE Gerencial'!$A$6))</f>
        <v>0</v>
      </c>
      <c r="Z115" s="45" t="str">
        <f>IFERROR(Y115/Y$8,"")</f>
        <v/>
      </c>
      <c r="AA115" s="45" t="str">
        <f>IF(OR(Y115=0,V115=0),"",((Y115-V115)/V115))</f>
        <v/>
      </c>
      <c r="AB115" s="168">
        <f>SUMIFS('Ctas Pagar'!$G:$G,'Ctas Pagar'!$C:$C,'DRE Gerencial'!$A115,'Ctas Pagar'!$I:$I,'DRE Gerencial'!$A$7,'Ctas Pagar'!$H:$H,10,'Ctas Pagar'!AD:AD,IF($A$6=Parametros!$A$8,"&lt;&gt;""",'DRE Gerencial'!$A$6))</f>
        <v>0</v>
      </c>
      <c r="AC115" s="45" t="str">
        <f>IFERROR(AB115/AB$8,"")</f>
        <v/>
      </c>
      <c r="AD115" s="45" t="str">
        <f>IF(OR(AB115=0,Y115=0),"",((AB115-Y115)/Y115))</f>
        <v/>
      </c>
      <c r="AE115" s="168">
        <f>SUMIFS('Ctas Pagar'!$G:$G,'Ctas Pagar'!$C:$C,'DRE Gerencial'!$A115,'Ctas Pagar'!$I:$I,'DRE Gerencial'!$A$7,'Ctas Pagar'!$H:$H,11,'Ctas Pagar'!AG:AG,IF($A$6=Parametros!$A$8,"&lt;&gt;""",'DRE Gerencial'!$A$6))</f>
        <v>0</v>
      </c>
      <c r="AF115" s="45" t="str">
        <f>IFERROR(AE115/AE$8,"")</f>
        <v/>
      </c>
      <c r="AG115" s="45" t="str">
        <f>IF(OR(AE115=0,AB115=0),"",((AE115-AB115)/AB115))</f>
        <v/>
      </c>
      <c r="AH115" s="168">
        <f>SUMIFS('Ctas Pagar'!$G:$G,'Ctas Pagar'!$C:$C,'DRE Gerencial'!$A115,'Ctas Pagar'!$I:$I,'DRE Gerencial'!$A$7,'Ctas Pagar'!$H:$H,12,'Ctas Pagar'!AJ:AJ,IF($A$6=Parametros!$A$8,"&lt;&gt;""",'DRE Gerencial'!$A$6))</f>
        <v>0</v>
      </c>
      <c r="AI115" s="45" t="str">
        <f>IFERROR(AH115/AH$8,"")</f>
        <v/>
      </c>
      <c r="AJ115" s="45" t="str">
        <f>IF(OR(AH115=0,AE115=0),"",((AH115-AE115)/AE115))</f>
        <v/>
      </c>
      <c r="AK115" s="177">
        <f t="shared" ref="AK115:AK139" si="301">(AH115+AE115+AB115+Y115+V115+S115+P115+M115+J115+G115+D115+B115)</f>
        <v>1000</v>
      </c>
      <c r="AL115" s="45">
        <f>IFERROR(AK115/AK$8,"")</f>
        <v>9.9950024987506241E-7</v>
      </c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  <c r="BG115" s="71"/>
      <c r="BH115" s="71"/>
      <c r="BI115" s="71"/>
      <c r="BJ115" s="71"/>
      <c r="BK115" s="71"/>
      <c r="BL115" s="71"/>
      <c r="BM115" s="71"/>
      <c r="BN115" s="71"/>
      <c r="BO115" s="71"/>
      <c r="BP115" s="71"/>
      <c r="BQ115" s="71"/>
      <c r="BR115" s="71"/>
      <c r="BS115" s="71"/>
      <c r="BT115" s="71"/>
      <c r="BU115" s="71"/>
      <c r="BV115" s="71"/>
      <c r="BW115" s="71"/>
      <c r="BX115" s="71"/>
      <c r="BY115" s="71"/>
      <c r="BZ115" s="71"/>
      <c r="CA115" s="71"/>
      <c r="CB115" s="71"/>
      <c r="CC115" s="71"/>
      <c r="CD115" s="71"/>
    </row>
    <row r="116" spans="1:82">
      <c r="A116" s="6" t="str">
        <f>'Plano de Contas'!A116</f>
        <v>6.1.2 Site / internet</v>
      </c>
      <c r="B116" s="168">
        <f>SUMIFS('Ctas Pagar'!$G:$G,'Ctas Pagar'!$C:$C,'DRE Gerencial'!$A116,'Ctas Pagar'!$I:$I,'DRE Gerencial'!$A$7,'Ctas Pagar'!$H:$H,1,'Ctas Pagar'!D:D,IF($A$6=Parametros!$A$8,"&lt;&gt;""",'DRE Gerencial'!$A$6))</f>
        <v>0</v>
      </c>
      <c r="C116" s="45">
        <f t="shared" ref="C116:C121" si="302">IFERROR(B116/$D$8,"")</f>
        <v>0</v>
      </c>
      <c r="D116" s="168">
        <f>SUMIFS('Ctas Pagar'!$G:$G,'Ctas Pagar'!$C:$C,'DRE Gerencial'!$A116,'Ctas Pagar'!$I:$I,'DRE Gerencial'!$A$7,'Ctas Pagar'!$H:$H,2,'Ctas Pagar'!F:F,IF($A$6=Parametros!$A$8,"&lt;&gt;""",'DRE Gerencial'!$A$6))</f>
        <v>1000</v>
      </c>
      <c r="E116" s="45">
        <f t="shared" ref="E116:E121" si="303">IFERROR(D116/$D$8,"")</f>
        <v>9.9950024987506241E-7</v>
      </c>
      <c r="F116" s="45" t="str">
        <f t="shared" si="300"/>
        <v/>
      </c>
      <c r="G116" s="168">
        <f>SUMIFS('Ctas Pagar'!$G:$G,'Ctas Pagar'!$C:$C,'DRE Gerencial'!$A116,'Ctas Pagar'!$I:$I,'DRE Gerencial'!$A$7,'Ctas Pagar'!$H:$H,3,'Ctas Pagar'!I:I,IF($A$6=Parametros!$A$8,"&lt;&gt;""",'DRE Gerencial'!$A$6))</f>
        <v>0</v>
      </c>
      <c r="H116" s="45">
        <f t="shared" ref="H116:H121" si="304">IFERROR(G116/$D$8,"")</f>
        <v>0</v>
      </c>
      <c r="I116" s="45" t="str">
        <f t="shared" ref="I116:I121" si="305">IF(OR(G116=0,D116=0),"",((G116-D116)/D116))</f>
        <v/>
      </c>
      <c r="J116" s="168">
        <f>SUMIFS('Ctas Pagar'!$G:$G,'Ctas Pagar'!$C:$C,'DRE Gerencial'!$A116,'Ctas Pagar'!$I:$I,'DRE Gerencial'!$A$7,'Ctas Pagar'!$H:$H,4,'Ctas Pagar'!L:L,IF($A$6=Parametros!$A$8,"&lt;&gt;""",'DRE Gerencial'!$A$6))</f>
        <v>0</v>
      </c>
      <c r="K116" s="45">
        <f t="shared" ref="K116:K121" si="306">IFERROR(J116/$D$8,"")</f>
        <v>0</v>
      </c>
      <c r="L116" s="45" t="str">
        <f t="shared" ref="L116:L121" si="307">IF(OR(J116=0,G116=0),"",((J116-G116)/G116))</f>
        <v/>
      </c>
      <c r="M116" s="168">
        <f>SUMIFS('Ctas Pagar'!$G:$G,'Ctas Pagar'!$C:$C,'DRE Gerencial'!$A116,'Ctas Pagar'!$I:$I,'DRE Gerencial'!$A$7,'Ctas Pagar'!$H:$H,5,'Ctas Pagar'!O:O,IF($A$6=Parametros!$A$8,"&lt;&gt;""",'DRE Gerencial'!$A$6))</f>
        <v>0</v>
      </c>
      <c r="N116" s="45">
        <f t="shared" ref="N116:N121" si="308">IFERROR(M116/$D$8,"")</f>
        <v>0</v>
      </c>
      <c r="O116" s="45" t="str">
        <f t="shared" ref="O116:O121" si="309">IF(OR(M116=0,J116=0),"",((M116-J116)/J116))</f>
        <v/>
      </c>
      <c r="P116" s="168">
        <f>SUMIFS('Ctas Pagar'!$G:$G,'Ctas Pagar'!$C:$C,'DRE Gerencial'!$A116,'Ctas Pagar'!$I:$I,'DRE Gerencial'!$A$7,'Ctas Pagar'!$H:$H,6,'Ctas Pagar'!R:R,IF($A$6=Parametros!$A$8,"&lt;&gt;""",'DRE Gerencial'!$A$6))</f>
        <v>0</v>
      </c>
      <c r="Q116" s="45">
        <f t="shared" ref="Q116:Q121" si="310">IFERROR(P116/$D$8,"")</f>
        <v>0</v>
      </c>
      <c r="R116" s="45" t="str">
        <f t="shared" ref="R116:R121" si="311">IF(OR(P116=0,M116=0),"",((P116-M116)/M116))</f>
        <v/>
      </c>
      <c r="S116" s="168">
        <f>SUMIFS('Ctas Pagar'!$G:$G,'Ctas Pagar'!$C:$C,'DRE Gerencial'!$A116,'Ctas Pagar'!$I:$I,'DRE Gerencial'!$A$7,'Ctas Pagar'!$H:$H,7,'Ctas Pagar'!U:U,IF($A$6=Parametros!$A$8,"&lt;&gt;""",'DRE Gerencial'!$A$6))</f>
        <v>0</v>
      </c>
      <c r="T116" s="45">
        <f t="shared" ref="T116:T121" si="312">IFERROR(S116/$D$8,"")</f>
        <v>0</v>
      </c>
      <c r="U116" s="45" t="str">
        <f t="shared" ref="U116:U121" si="313">IF(OR(S116=0,P116=0),"",((S116-P116)/P116))</f>
        <v/>
      </c>
      <c r="V116" s="168">
        <f>SUMIFS('Ctas Pagar'!$G:$G,'Ctas Pagar'!$C:$C,'DRE Gerencial'!$A116,'Ctas Pagar'!$I:$I,'DRE Gerencial'!$A$7,'Ctas Pagar'!$H:$H,8,'Ctas Pagar'!X:X,IF($A$6=Parametros!$A$8,"&lt;&gt;""",'DRE Gerencial'!$A$6))</f>
        <v>0</v>
      </c>
      <c r="W116" s="45">
        <f t="shared" ref="W116:W121" si="314">IFERROR(V116/$D$8,"")</f>
        <v>0</v>
      </c>
      <c r="X116" s="45" t="str">
        <f t="shared" ref="X116:X121" si="315">IF(OR(V116=0,S116=0),"",((V116-S116)/S116))</f>
        <v/>
      </c>
      <c r="Y116" s="168">
        <f>SUMIFS('Ctas Pagar'!$G:$G,'Ctas Pagar'!$C:$C,'DRE Gerencial'!$A116,'Ctas Pagar'!$I:$I,'DRE Gerencial'!$A$7,'Ctas Pagar'!$H:$H,9,'Ctas Pagar'!AA:AA,IF($A$6=Parametros!$A$8,"&lt;&gt;""",'DRE Gerencial'!$A$6))</f>
        <v>0</v>
      </c>
      <c r="Z116" s="45">
        <f t="shared" ref="Z116:Z121" si="316">IFERROR(Y116/$D$8,"")</f>
        <v>0</v>
      </c>
      <c r="AA116" s="45" t="str">
        <f t="shared" ref="AA116:AA121" si="317">IF(OR(Y116=0,V116=0),"",((Y116-V116)/V116))</f>
        <v/>
      </c>
      <c r="AB116" s="168">
        <f>SUMIFS('Ctas Pagar'!$G:$G,'Ctas Pagar'!$C:$C,'DRE Gerencial'!$A116,'Ctas Pagar'!$I:$I,'DRE Gerencial'!$A$7,'Ctas Pagar'!$H:$H,10,'Ctas Pagar'!AD:AD,IF($A$6=Parametros!$A$8,"&lt;&gt;""",'DRE Gerencial'!$A$6))</f>
        <v>0</v>
      </c>
      <c r="AC116" s="45">
        <f t="shared" ref="AC116:AC121" si="318">IFERROR(AB116/$D$8,"")</f>
        <v>0</v>
      </c>
      <c r="AD116" s="45" t="str">
        <f t="shared" ref="AD116:AD121" si="319">IF(OR(AB116=0,Y116=0),"",((AB116-Y116)/Y116))</f>
        <v/>
      </c>
      <c r="AE116" s="168">
        <f>SUMIFS('Ctas Pagar'!$G:$G,'Ctas Pagar'!$C:$C,'DRE Gerencial'!$A116,'Ctas Pagar'!$I:$I,'DRE Gerencial'!$A$7,'Ctas Pagar'!$H:$H,11,'Ctas Pagar'!AG:AG,IF($A$6=Parametros!$A$8,"&lt;&gt;""",'DRE Gerencial'!$A$6))</f>
        <v>0</v>
      </c>
      <c r="AF116" s="45">
        <f t="shared" ref="AF116:AF121" si="320">IFERROR(AE116/$D$8,"")</f>
        <v>0</v>
      </c>
      <c r="AG116" s="45" t="str">
        <f t="shared" ref="AG116:AG121" si="321">IF(OR(AE116=0,AB116=0),"",((AE116-AB116)/AB116))</f>
        <v/>
      </c>
      <c r="AH116" s="168">
        <f>SUMIFS('Ctas Pagar'!$G:$G,'Ctas Pagar'!$C:$C,'DRE Gerencial'!$A116,'Ctas Pagar'!$I:$I,'DRE Gerencial'!$A$7,'Ctas Pagar'!$H:$H,12,'Ctas Pagar'!AJ:AJ,IF($A$6=Parametros!$A$8,"&lt;&gt;""",'DRE Gerencial'!$A$6))</f>
        <v>0</v>
      </c>
      <c r="AI116" s="45">
        <f t="shared" ref="AI116:AI121" si="322">IFERROR(AH116/$D$8,"")</f>
        <v>0</v>
      </c>
      <c r="AJ116" s="45" t="str">
        <f t="shared" ref="AJ116:AJ121" si="323">IF(OR(AH116=0,AE116=0),"",((AH116-AE116)/AE116))</f>
        <v/>
      </c>
      <c r="AK116" s="177">
        <f t="shared" si="301"/>
        <v>1000</v>
      </c>
      <c r="AL116" s="45">
        <f t="shared" ref="AL116:AL121" si="324">IFERROR(AK116/$D$8,"")</f>
        <v>9.9950024987506241E-7</v>
      </c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  <c r="BG116" s="71"/>
      <c r="BH116" s="71"/>
      <c r="BI116" s="71"/>
      <c r="BJ116" s="71"/>
      <c r="BK116" s="71"/>
      <c r="BL116" s="71"/>
      <c r="BM116" s="71"/>
      <c r="BN116" s="71"/>
      <c r="BO116" s="71"/>
      <c r="BP116" s="71"/>
      <c r="BQ116" s="71"/>
      <c r="BR116" s="71"/>
      <c r="BS116" s="71"/>
      <c r="BT116" s="71"/>
      <c r="BU116" s="71"/>
      <c r="BV116" s="71"/>
      <c r="BW116" s="71"/>
      <c r="BX116" s="71"/>
      <c r="BY116" s="71"/>
      <c r="BZ116" s="71"/>
      <c r="CA116" s="71"/>
      <c r="CB116" s="71"/>
      <c r="CC116" s="71"/>
      <c r="CD116" s="71"/>
    </row>
    <row r="117" spans="1:82">
      <c r="A117" s="6" t="str">
        <f>'Plano de Contas'!A117</f>
        <v>6.1.3 Mídias/ Propaganda</v>
      </c>
      <c r="B117" s="168">
        <f>SUMIFS('Ctas Pagar'!$G:$G,'Ctas Pagar'!$C:$C,'DRE Gerencial'!$A117,'Ctas Pagar'!$I:$I,'DRE Gerencial'!$A$7,'Ctas Pagar'!$H:$H,1,'Ctas Pagar'!D:D,IF($A$6=Parametros!$A$8,"&lt;&gt;""",'DRE Gerencial'!$A$6))</f>
        <v>0</v>
      </c>
      <c r="C117" s="45">
        <f t="shared" si="302"/>
        <v>0</v>
      </c>
      <c r="D117" s="168">
        <f>SUMIFS('Ctas Pagar'!$G:$G,'Ctas Pagar'!$C:$C,'DRE Gerencial'!$A117,'Ctas Pagar'!$I:$I,'DRE Gerencial'!$A$7,'Ctas Pagar'!$H:$H,2,'Ctas Pagar'!F:F,IF($A$6=Parametros!$A$8,"&lt;&gt;""",'DRE Gerencial'!$A$6))</f>
        <v>1000</v>
      </c>
      <c r="E117" s="45">
        <f t="shared" si="303"/>
        <v>9.9950024987506241E-7</v>
      </c>
      <c r="F117" s="45" t="str">
        <f t="shared" si="300"/>
        <v/>
      </c>
      <c r="G117" s="168">
        <f>SUMIFS('Ctas Pagar'!$G:$G,'Ctas Pagar'!$C:$C,'DRE Gerencial'!$A117,'Ctas Pagar'!$I:$I,'DRE Gerencial'!$A$7,'Ctas Pagar'!$H:$H,3,'Ctas Pagar'!I:I,IF($A$6=Parametros!$A$8,"&lt;&gt;""",'DRE Gerencial'!$A$6))</f>
        <v>0</v>
      </c>
      <c r="H117" s="45">
        <f t="shared" si="304"/>
        <v>0</v>
      </c>
      <c r="I117" s="45" t="str">
        <f t="shared" si="305"/>
        <v/>
      </c>
      <c r="J117" s="168">
        <f>SUMIFS('Ctas Pagar'!$G:$G,'Ctas Pagar'!$C:$C,'DRE Gerencial'!$A117,'Ctas Pagar'!$I:$I,'DRE Gerencial'!$A$7,'Ctas Pagar'!$H:$H,4,'Ctas Pagar'!L:L,IF($A$6=Parametros!$A$8,"&lt;&gt;""",'DRE Gerencial'!$A$6))</f>
        <v>0</v>
      </c>
      <c r="K117" s="45">
        <f t="shared" si="306"/>
        <v>0</v>
      </c>
      <c r="L117" s="45" t="str">
        <f t="shared" si="307"/>
        <v/>
      </c>
      <c r="M117" s="168">
        <f>SUMIFS('Ctas Pagar'!$G:$G,'Ctas Pagar'!$C:$C,'DRE Gerencial'!$A117,'Ctas Pagar'!$I:$I,'DRE Gerencial'!$A$7,'Ctas Pagar'!$H:$H,5,'Ctas Pagar'!O:O,IF($A$6=Parametros!$A$8,"&lt;&gt;""",'DRE Gerencial'!$A$6))</f>
        <v>0</v>
      </c>
      <c r="N117" s="45">
        <f t="shared" si="308"/>
        <v>0</v>
      </c>
      <c r="O117" s="45" t="str">
        <f t="shared" si="309"/>
        <v/>
      </c>
      <c r="P117" s="168">
        <f>SUMIFS('Ctas Pagar'!$G:$G,'Ctas Pagar'!$C:$C,'DRE Gerencial'!$A117,'Ctas Pagar'!$I:$I,'DRE Gerencial'!$A$7,'Ctas Pagar'!$H:$H,6,'Ctas Pagar'!R:R,IF($A$6=Parametros!$A$8,"&lt;&gt;""",'DRE Gerencial'!$A$6))</f>
        <v>0</v>
      </c>
      <c r="Q117" s="45">
        <f t="shared" si="310"/>
        <v>0</v>
      </c>
      <c r="R117" s="45" t="str">
        <f t="shared" si="311"/>
        <v/>
      </c>
      <c r="S117" s="168">
        <f>SUMIFS('Ctas Pagar'!$G:$G,'Ctas Pagar'!$C:$C,'DRE Gerencial'!$A117,'Ctas Pagar'!$I:$I,'DRE Gerencial'!$A$7,'Ctas Pagar'!$H:$H,7,'Ctas Pagar'!U:U,IF($A$6=Parametros!$A$8,"&lt;&gt;""",'DRE Gerencial'!$A$6))</f>
        <v>0</v>
      </c>
      <c r="T117" s="45">
        <f t="shared" si="312"/>
        <v>0</v>
      </c>
      <c r="U117" s="45" t="str">
        <f t="shared" si="313"/>
        <v/>
      </c>
      <c r="V117" s="168">
        <f>SUMIFS('Ctas Pagar'!$G:$G,'Ctas Pagar'!$C:$C,'DRE Gerencial'!$A117,'Ctas Pagar'!$I:$I,'DRE Gerencial'!$A$7,'Ctas Pagar'!$H:$H,8,'Ctas Pagar'!X:X,IF($A$6=Parametros!$A$8,"&lt;&gt;""",'DRE Gerencial'!$A$6))</f>
        <v>0</v>
      </c>
      <c r="W117" s="45">
        <f t="shared" si="314"/>
        <v>0</v>
      </c>
      <c r="X117" s="45" t="str">
        <f t="shared" si="315"/>
        <v/>
      </c>
      <c r="Y117" s="168">
        <f>SUMIFS('Ctas Pagar'!$G:$G,'Ctas Pagar'!$C:$C,'DRE Gerencial'!$A117,'Ctas Pagar'!$I:$I,'DRE Gerencial'!$A$7,'Ctas Pagar'!$H:$H,9,'Ctas Pagar'!AA:AA,IF($A$6=Parametros!$A$8,"&lt;&gt;""",'DRE Gerencial'!$A$6))</f>
        <v>0</v>
      </c>
      <c r="Z117" s="45">
        <f t="shared" si="316"/>
        <v>0</v>
      </c>
      <c r="AA117" s="45" t="str">
        <f t="shared" si="317"/>
        <v/>
      </c>
      <c r="AB117" s="168">
        <f>SUMIFS('Ctas Pagar'!$G:$G,'Ctas Pagar'!$C:$C,'DRE Gerencial'!$A117,'Ctas Pagar'!$I:$I,'DRE Gerencial'!$A$7,'Ctas Pagar'!$H:$H,10,'Ctas Pagar'!AD:AD,IF($A$6=Parametros!$A$8,"&lt;&gt;""",'DRE Gerencial'!$A$6))</f>
        <v>0</v>
      </c>
      <c r="AC117" s="45">
        <f t="shared" si="318"/>
        <v>0</v>
      </c>
      <c r="AD117" s="45" t="str">
        <f t="shared" si="319"/>
        <v/>
      </c>
      <c r="AE117" s="168">
        <f>SUMIFS('Ctas Pagar'!$G:$G,'Ctas Pagar'!$C:$C,'DRE Gerencial'!$A117,'Ctas Pagar'!$I:$I,'DRE Gerencial'!$A$7,'Ctas Pagar'!$H:$H,11,'Ctas Pagar'!AG:AG,IF($A$6=Parametros!$A$8,"&lt;&gt;""",'DRE Gerencial'!$A$6))</f>
        <v>0</v>
      </c>
      <c r="AF117" s="45">
        <f t="shared" si="320"/>
        <v>0</v>
      </c>
      <c r="AG117" s="45" t="str">
        <f t="shared" si="321"/>
        <v/>
      </c>
      <c r="AH117" s="168">
        <f>SUMIFS('Ctas Pagar'!$G:$G,'Ctas Pagar'!$C:$C,'DRE Gerencial'!$A117,'Ctas Pagar'!$I:$I,'DRE Gerencial'!$A$7,'Ctas Pagar'!$H:$H,12,'Ctas Pagar'!AJ:AJ,IF($A$6=Parametros!$A$8,"&lt;&gt;""",'DRE Gerencial'!$A$6))</f>
        <v>0</v>
      </c>
      <c r="AI117" s="45">
        <f t="shared" si="322"/>
        <v>0</v>
      </c>
      <c r="AJ117" s="45" t="str">
        <f t="shared" si="323"/>
        <v/>
      </c>
      <c r="AK117" s="177">
        <f t="shared" si="301"/>
        <v>1000</v>
      </c>
      <c r="AL117" s="45">
        <f t="shared" si="324"/>
        <v>9.9950024987506241E-7</v>
      </c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  <c r="BG117" s="71"/>
      <c r="BH117" s="71"/>
      <c r="BI117" s="71"/>
      <c r="BJ117" s="71"/>
      <c r="BK117" s="71"/>
      <c r="BL117" s="71"/>
      <c r="BM117" s="71"/>
      <c r="BN117" s="71"/>
      <c r="BO117" s="71"/>
      <c r="BP117" s="71"/>
      <c r="BQ117" s="71"/>
      <c r="BR117" s="71"/>
      <c r="BS117" s="71"/>
      <c r="BT117" s="71"/>
      <c r="BU117" s="71"/>
      <c r="BV117" s="71"/>
      <c r="BW117" s="71"/>
      <c r="BX117" s="71"/>
      <c r="BY117" s="71"/>
      <c r="BZ117" s="71"/>
      <c r="CA117" s="71"/>
      <c r="CB117" s="71"/>
      <c r="CC117" s="71"/>
      <c r="CD117" s="71"/>
    </row>
    <row r="118" spans="1:82">
      <c r="A118" s="6" t="str">
        <f>'Plano de Contas'!A118</f>
        <v>6.1.4 Realização Eventos</v>
      </c>
      <c r="B118" s="168">
        <f>SUMIFS('Ctas Pagar'!$G:$G,'Ctas Pagar'!$C:$C,'DRE Gerencial'!$A118,'Ctas Pagar'!$I:$I,'DRE Gerencial'!$A$7,'Ctas Pagar'!$H:$H,1,'Ctas Pagar'!D:D,IF($A$6=Parametros!$A$8,"&lt;&gt;""",'DRE Gerencial'!$A$6))</f>
        <v>0</v>
      </c>
      <c r="C118" s="45">
        <f t="shared" si="302"/>
        <v>0</v>
      </c>
      <c r="D118" s="168">
        <f>SUMIFS('Ctas Pagar'!$G:$G,'Ctas Pagar'!$C:$C,'DRE Gerencial'!$A118,'Ctas Pagar'!$I:$I,'DRE Gerencial'!$A$7,'Ctas Pagar'!$H:$H,2,'Ctas Pagar'!F:F,IF($A$6=Parametros!$A$8,"&lt;&gt;""",'DRE Gerencial'!$A$6))</f>
        <v>1000</v>
      </c>
      <c r="E118" s="45">
        <f t="shared" si="303"/>
        <v>9.9950024987506241E-7</v>
      </c>
      <c r="F118" s="45" t="str">
        <f t="shared" si="300"/>
        <v/>
      </c>
      <c r="G118" s="168">
        <f>SUMIFS('Ctas Pagar'!$G:$G,'Ctas Pagar'!$C:$C,'DRE Gerencial'!$A118,'Ctas Pagar'!$I:$I,'DRE Gerencial'!$A$7,'Ctas Pagar'!$H:$H,3,'Ctas Pagar'!I:I,IF($A$6=Parametros!$A$8,"&lt;&gt;""",'DRE Gerencial'!$A$6))</f>
        <v>0</v>
      </c>
      <c r="H118" s="45">
        <f t="shared" si="304"/>
        <v>0</v>
      </c>
      <c r="I118" s="45" t="str">
        <f t="shared" si="305"/>
        <v/>
      </c>
      <c r="J118" s="168">
        <f>SUMIFS('Ctas Pagar'!$G:$G,'Ctas Pagar'!$C:$C,'DRE Gerencial'!$A118,'Ctas Pagar'!$I:$I,'DRE Gerencial'!$A$7,'Ctas Pagar'!$H:$H,4,'Ctas Pagar'!L:L,IF($A$6=Parametros!$A$8,"&lt;&gt;""",'DRE Gerencial'!$A$6))</f>
        <v>0</v>
      </c>
      <c r="K118" s="45">
        <f t="shared" si="306"/>
        <v>0</v>
      </c>
      <c r="L118" s="45" t="str">
        <f t="shared" si="307"/>
        <v/>
      </c>
      <c r="M118" s="168">
        <f>SUMIFS('Ctas Pagar'!$G:$G,'Ctas Pagar'!$C:$C,'DRE Gerencial'!$A118,'Ctas Pagar'!$I:$I,'DRE Gerencial'!$A$7,'Ctas Pagar'!$H:$H,5,'Ctas Pagar'!O:O,IF($A$6=Parametros!$A$8,"&lt;&gt;""",'DRE Gerencial'!$A$6))</f>
        <v>0</v>
      </c>
      <c r="N118" s="45">
        <f t="shared" si="308"/>
        <v>0</v>
      </c>
      <c r="O118" s="45" t="str">
        <f t="shared" si="309"/>
        <v/>
      </c>
      <c r="P118" s="168">
        <f>SUMIFS('Ctas Pagar'!$G:$G,'Ctas Pagar'!$C:$C,'DRE Gerencial'!$A118,'Ctas Pagar'!$I:$I,'DRE Gerencial'!$A$7,'Ctas Pagar'!$H:$H,6,'Ctas Pagar'!R:R,IF($A$6=Parametros!$A$8,"&lt;&gt;""",'DRE Gerencial'!$A$6))</f>
        <v>0</v>
      </c>
      <c r="Q118" s="45">
        <f t="shared" si="310"/>
        <v>0</v>
      </c>
      <c r="R118" s="45" t="str">
        <f t="shared" si="311"/>
        <v/>
      </c>
      <c r="S118" s="168">
        <f>SUMIFS('Ctas Pagar'!$G:$G,'Ctas Pagar'!$C:$C,'DRE Gerencial'!$A118,'Ctas Pagar'!$I:$I,'DRE Gerencial'!$A$7,'Ctas Pagar'!$H:$H,7,'Ctas Pagar'!U:U,IF($A$6=Parametros!$A$8,"&lt;&gt;""",'DRE Gerencial'!$A$6))</f>
        <v>0</v>
      </c>
      <c r="T118" s="45">
        <f t="shared" si="312"/>
        <v>0</v>
      </c>
      <c r="U118" s="45" t="str">
        <f t="shared" si="313"/>
        <v/>
      </c>
      <c r="V118" s="168">
        <f>SUMIFS('Ctas Pagar'!$G:$G,'Ctas Pagar'!$C:$C,'DRE Gerencial'!$A118,'Ctas Pagar'!$I:$I,'DRE Gerencial'!$A$7,'Ctas Pagar'!$H:$H,8,'Ctas Pagar'!X:X,IF($A$6=Parametros!$A$8,"&lt;&gt;""",'DRE Gerencial'!$A$6))</f>
        <v>0</v>
      </c>
      <c r="W118" s="45">
        <f t="shared" si="314"/>
        <v>0</v>
      </c>
      <c r="X118" s="45" t="str">
        <f t="shared" si="315"/>
        <v/>
      </c>
      <c r="Y118" s="168">
        <f>SUMIFS('Ctas Pagar'!$G:$G,'Ctas Pagar'!$C:$C,'DRE Gerencial'!$A118,'Ctas Pagar'!$I:$I,'DRE Gerencial'!$A$7,'Ctas Pagar'!$H:$H,9,'Ctas Pagar'!AA:AA,IF($A$6=Parametros!$A$8,"&lt;&gt;""",'DRE Gerencial'!$A$6))</f>
        <v>0</v>
      </c>
      <c r="Z118" s="45">
        <f t="shared" si="316"/>
        <v>0</v>
      </c>
      <c r="AA118" s="45" t="str">
        <f t="shared" si="317"/>
        <v/>
      </c>
      <c r="AB118" s="168">
        <f>SUMIFS('Ctas Pagar'!$G:$G,'Ctas Pagar'!$C:$C,'DRE Gerencial'!$A118,'Ctas Pagar'!$I:$I,'DRE Gerencial'!$A$7,'Ctas Pagar'!$H:$H,10,'Ctas Pagar'!AD:AD,IF($A$6=Parametros!$A$8,"&lt;&gt;""",'DRE Gerencial'!$A$6))</f>
        <v>0</v>
      </c>
      <c r="AC118" s="45">
        <f t="shared" si="318"/>
        <v>0</v>
      </c>
      <c r="AD118" s="45" t="str">
        <f t="shared" si="319"/>
        <v/>
      </c>
      <c r="AE118" s="168">
        <f>SUMIFS('Ctas Pagar'!$G:$G,'Ctas Pagar'!$C:$C,'DRE Gerencial'!$A118,'Ctas Pagar'!$I:$I,'DRE Gerencial'!$A$7,'Ctas Pagar'!$H:$H,11,'Ctas Pagar'!AG:AG,IF($A$6=Parametros!$A$8,"&lt;&gt;""",'DRE Gerencial'!$A$6))</f>
        <v>0</v>
      </c>
      <c r="AF118" s="45">
        <f t="shared" si="320"/>
        <v>0</v>
      </c>
      <c r="AG118" s="45" t="str">
        <f t="shared" si="321"/>
        <v/>
      </c>
      <c r="AH118" s="168">
        <f>SUMIFS('Ctas Pagar'!$G:$G,'Ctas Pagar'!$C:$C,'DRE Gerencial'!$A118,'Ctas Pagar'!$I:$I,'DRE Gerencial'!$A$7,'Ctas Pagar'!$H:$H,12,'Ctas Pagar'!AJ:AJ,IF($A$6=Parametros!$A$8,"&lt;&gt;""",'DRE Gerencial'!$A$6))</f>
        <v>0</v>
      </c>
      <c r="AI118" s="45">
        <f t="shared" si="322"/>
        <v>0</v>
      </c>
      <c r="AJ118" s="45" t="str">
        <f t="shared" si="323"/>
        <v/>
      </c>
      <c r="AK118" s="177">
        <f t="shared" si="301"/>
        <v>1000</v>
      </c>
      <c r="AL118" s="45">
        <f t="shared" si="324"/>
        <v>9.9950024987506241E-7</v>
      </c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  <c r="BG118" s="71"/>
      <c r="BH118" s="71"/>
      <c r="BI118" s="71"/>
      <c r="BJ118" s="71"/>
      <c r="BK118" s="71"/>
      <c r="BL118" s="71"/>
      <c r="BM118" s="71"/>
      <c r="BN118" s="71"/>
      <c r="BO118" s="71"/>
      <c r="BP118" s="71"/>
      <c r="BQ118" s="71"/>
      <c r="BR118" s="71"/>
      <c r="BS118" s="71"/>
      <c r="BT118" s="71"/>
      <c r="BU118" s="71"/>
      <c r="BV118" s="71"/>
      <c r="BW118" s="71"/>
      <c r="BX118" s="71"/>
      <c r="BY118" s="71"/>
      <c r="BZ118" s="71"/>
      <c r="CA118" s="71"/>
      <c r="CB118" s="71"/>
      <c r="CC118" s="71"/>
      <c r="CD118" s="71"/>
    </row>
    <row r="119" spans="1:82">
      <c r="A119" s="6" t="str">
        <f>'Plano de Contas'!A119</f>
        <v>6.1.5 Prestadores de serviços de marketing</v>
      </c>
      <c r="B119" s="168">
        <f>SUMIFS('Ctas Pagar'!$G:$G,'Ctas Pagar'!$C:$C,'DRE Gerencial'!$A119,'Ctas Pagar'!$I:$I,'DRE Gerencial'!$A$7,'Ctas Pagar'!$H:$H,1,'Ctas Pagar'!D:D,IF($A$6=Parametros!$A$8,"&lt;&gt;""",'DRE Gerencial'!$A$6))</f>
        <v>0</v>
      </c>
      <c r="C119" s="45">
        <f t="shared" si="302"/>
        <v>0</v>
      </c>
      <c r="D119" s="168">
        <f>SUMIFS('Ctas Pagar'!$G:$G,'Ctas Pagar'!$C:$C,'DRE Gerencial'!$A119,'Ctas Pagar'!$I:$I,'DRE Gerencial'!$A$7,'Ctas Pagar'!$H:$H,2,'Ctas Pagar'!F:F,IF($A$6=Parametros!$A$8,"&lt;&gt;""",'DRE Gerencial'!$A$6))</f>
        <v>1000</v>
      </c>
      <c r="E119" s="45">
        <f t="shared" si="303"/>
        <v>9.9950024987506241E-7</v>
      </c>
      <c r="F119" s="45" t="str">
        <f t="shared" si="300"/>
        <v/>
      </c>
      <c r="G119" s="168">
        <f>SUMIFS('Ctas Pagar'!$G:$G,'Ctas Pagar'!$C:$C,'DRE Gerencial'!$A119,'Ctas Pagar'!$I:$I,'DRE Gerencial'!$A$7,'Ctas Pagar'!$H:$H,3,'Ctas Pagar'!I:I,IF($A$6=Parametros!$A$8,"&lt;&gt;""",'DRE Gerencial'!$A$6))</f>
        <v>0</v>
      </c>
      <c r="H119" s="45">
        <f t="shared" si="304"/>
        <v>0</v>
      </c>
      <c r="I119" s="45" t="str">
        <f t="shared" si="305"/>
        <v/>
      </c>
      <c r="J119" s="168">
        <f>SUMIFS('Ctas Pagar'!$G:$G,'Ctas Pagar'!$C:$C,'DRE Gerencial'!$A119,'Ctas Pagar'!$I:$I,'DRE Gerencial'!$A$7,'Ctas Pagar'!$H:$H,4,'Ctas Pagar'!L:L,IF($A$6=Parametros!$A$8,"&lt;&gt;""",'DRE Gerencial'!$A$6))</f>
        <v>0</v>
      </c>
      <c r="K119" s="45">
        <f t="shared" si="306"/>
        <v>0</v>
      </c>
      <c r="L119" s="45" t="str">
        <f t="shared" si="307"/>
        <v/>
      </c>
      <c r="M119" s="168">
        <f>SUMIFS('Ctas Pagar'!$G:$G,'Ctas Pagar'!$C:$C,'DRE Gerencial'!$A119,'Ctas Pagar'!$I:$I,'DRE Gerencial'!$A$7,'Ctas Pagar'!$H:$H,5,'Ctas Pagar'!O:O,IF($A$6=Parametros!$A$8,"&lt;&gt;""",'DRE Gerencial'!$A$6))</f>
        <v>0</v>
      </c>
      <c r="N119" s="45">
        <f t="shared" si="308"/>
        <v>0</v>
      </c>
      <c r="O119" s="45" t="str">
        <f t="shared" si="309"/>
        <v/>
      </c>
      <c r="P119" s="168">
        <f>SUMIFS('Ctas Pagar'!$G:$G,'Ctas Pagar'!$C:$C,'DRE Gerencial'!$A119,'Ctas Pagar'!$I:$I,'DRE Gerencial'!$A$7,'Ctas Pagar'!$H:$H,6,'Ctas Pagar'!R:R,IF($A$6=Parametros!$A$8,"&lt;&gt;""",'DRE Gerencial'!$A$6))</f>
        <v>0</v>
      </c>
      <c r="Q119" s="45">
        <f t="shared" si="310"/>
        <v>0</v>
      </c>
      <c r="R119" s="45" t="str">
        <f t="shared" si="311"/>
        <v/>
      </c>
      <c r="S119" s="168">
        <f>SUMIFS('Ctas Pagar'!$G:$G,'Ctas Pagar'!$C:$C,'DRE Gerencial'!$A119,'Ctas Pagar'!$I:$I,'DRE Gerencial'!$A$7,'Ctas Pagar'!$H:$H,7,'Ctas Pagar'!U:U,IF($A$6=Parametros!$A$8,"&lt;&gt;""",'DRE Gerencial'!$A$6))</f>
        <v>0</v>
      </c>
      <c r="T119" s="45">
        <f t="shared" si="312"/>
        <v>0</v>
      </c>
      <c r="U119" s="45" t="str">
        <f t="shared" si="313"/>
        <v/>
      </c>
      <c r="V119" s="168">
        <f>SUMIFS('Ctas Pagar'!$G:$G,'Ctas Pagar'!$C:$C,'DRE Gerencial'!$A119,'Ctas Pagar'!$I:$I,'DRE Gerencial'!$A$7,'Ctas Pagar'!$H:$H,8,'Ctas Pagar'!X:X,IF($A$6=Parametros!$A$8,"&lt;&gt;""",'DRE Gerencial'!$A$6))</f>
        <v>0</v>
      </c>
      <c r="W119" s="45">
        <f t="shared" si="314"/>
        <v>0</v>
      </c>
      <c r="X119" s="45" t="str">
        <f t="shared" si="315"/>
        <v/>
      </c>
      <c r="Y119" s="168">
        <f>SUMIFS('Ctas Pagar'!$G:$G,'Ctas Pagar'!$C:$C,'DRE Gerencial'!$A119,'Ctas Pagar'!$I:$I,'DRE Gerencial'!$A$7,'Ctas Pagar'!$H:$H,9,'Ctas Pagar'!AA:AA,IF($A$6=Parametros!$A$8,"&lt;&gt;""",'DRE Gerencial'!$A$6))</f>
        <v>0</v>
      </c>
      <c r="Z119" s="45">
        <f t="shared" si="316"/>
        <v>0</v>
      </c>
      <c r="AA119" s="45" t="str">
        <f t="shared" si="317"/>
        <v/>
      </c>
      <c r="AB119" s="168">
        <f>SUMIFS('Ctas Pagar'!$G:$G,'Ctas Pagar'!$C:$C,'DRE Gerencial'!$A119,'Ctas Pagar'!$I:$I,'DRE Gerencial'!$A$7,'Ctas Pagar'!$H:$H,10,'Ctas Pagar'!AD:AD,IF($A$6=Parametros!$A$8,"&lt;&gt;""",'DRE Gerencial'!$A$6))</f>
        <v>0</v>
      </c>
      <c r="AC119" s="45">
        <f t="shared" si="318"/>
        <v>0</v>
      </c>
      <c r="AD119" s="45" t="str">
        <f t="shared" si="319"/>
        <v/>
      </c>
      <c r="AE119" s="168">
        <f>SUMIFS('Ctas Pagar'!$G:$G,'Ctas Pagar'!$C:$C,'DRE Gerencial'!$A119,'Ctas Pagar'!$I:$I,'DRE Gerencial'!$A$7,'Ctas Pagar'!$H:$H,11,'Ctas Pagar'!AG:AG,IF($A$6=Parametros!$A$8,"&lt;&gt;""",'DRE Gerencial'!$A$6))</f>
        <v>0</v>
      </c>
      <c r="AF119" s="45">
        <f t="shared" si="320"/>
        <v>0</v>
      </c>
      <c r="AG119" s="45" t="str">
        <f t="shared" si="321"/>
        <v/>
      </c>
      <c r="AH119" s="168">
        <f>SUMIFS('Ctas Pagar'!$G:$G,'Ctas Pagar'!$C:$C,'DRE Gerencial'!$A119,'Ctas Pagar'!$I:$I,'DRE Gerencial'!$A$7,'Ctas Pagar'!$H:$H,12,'Ctas Pagar'!AJ:AJ,IF($A$6=Parametros!$A$8,"&lt;&gt;""",'DRE Gerencial'!$A$6))</f>
        <v>0</v>
      </c>
      <c r="AI119" s="45">
        <f t="shared" si="322"/>
        <v>0</v>
      </c>
      <c r="AJ119" s="45" t="str">
        <f t="shared" si="323"/>
        <v/>
      </c>
      <c r="AK119" s="177">
        <f t="shared" si="301"/>
        <v>1000</v>
      </c>
      <c r="AL119" s="45">
        <f t="shared" si="324"/>
        <v>9.9950024987506241E-7</v>
      </c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</row>
    <row r="120" spans="1:82">
      <c r="A120" s="6" t="str">
        <f>'Plano de Contas'!A120</f>
        <v>6.1.99 Outros investimentos em marketing</v>
      </c>
      <c r="B120" s="168">
        <f>SUMIFS('Ctas Pagar'!$G:$G,'Ctas Pagar'!$C:$C,'DRE Gerencial'!$A120,'Ctas Pagar'!$I:$I,'DRE Gerencial'!$A$7,'Ctas Pagar'!$H:$H,1,'Ctas Pagar'!D:D,IF($A$6=Parametros!$A$8,"&lt;&gt;""",'DRE Gerencial'!$A$6))</f>
        <v>0</v>
      </c>
      <c r="C120" s="45">
        <f t="shared" si="302"/>
        <v>0</v>
      </c>
      <c r="D120" s="168">
        <f>SUMIFS('Ctas Pagar'!$G:$G,'Ctas Pagar'!$C:$C,'DRE Gerencial'!$A120,'Ctas Pagar'!$I:$I,'DRE Gerencial'!$A$7,'Ctas Pagar'!$H:$H,2,'Ctas Pagar'!F:F,IF($A$6=Parametros!$A$8,"&lt;&gt;""",'DRE Gerencial'!$A$6))</f>
        <v>1000</v>
      </c>
      <c r="E120" s="45">
        <f t="shared" si="303"/>
        <v>9.9950024987506241E-7</v>
      </c>
      <c r="F120" s="45" t="str">
        <f t="shared" si="300"/>
        <v/>
      </c>
      <c r="G120" s="168">
        <f>SUMIFS('Ctas Pagar'!$G:$G,'Ctas Pagar'!$C:$C,'DRE Gerencial'!$A120,'Ctas Pagar'!$I:$I,'DRE Gerencial'!$A$7,'Ctas Pagar'!$H:$H,3,'Ctas Pagar'!I:I,IF($A$6=Parametros!$A$8,"&lt;&gt;""",'DRE Gerencial'!$A$6))</f>
        <v>0</v>
      </c>
      <c r="H120" s="45">
        <f t="shared" si="304"/>
        <v>0</v>
      </c>
      <c r="I120" s="45" t="str">
        <f t="shared" si="305"/>
        <v/>
      </c>
      <c r="J120" s="168">
        <f>SUMIFS('Ctas Pagar'!$G:$G,'Ctas Pagar'!$C:$C,'DRE Gerencial'!$A120,'Ctas Pagar'!$I:$I,'DRE Gerencial'!$A$7,'Ctas Pagar'!$H:$H,4,'Ctas Pagar'!L:L,IF($A$6=Parametros!$A$8,"&lt;&gt;""",'DRE Gerencial'!$A$6))</f>
        <v>0</v>
      </c>
      <c r="K120" s="45">
        <f t="shared" si="306"/>
        <v>0</v>
      </c>
      <c r="L120" s="45" t="str">
        <f t="shared" si="307"/>
        <v/>
      </c>
      <c r="M120" s="168">
        <f>SUMIFS('Ctas Pagar'!$G:$G,'Ctas Pagar'!$C:$C,'DRE Gerencial'!$A120,'Ctas Pagar'!$I:$I,'DRE Gerencial'!$A$7,'Ctas Pagar'!$H:$H,5,'Ctas Pagar'!O:O,IF($A$6=Parametros!$A$8,"&lt;&gt;""",'DRE Gerencial'!$A$6))</f>
        <v>0</v>
      </c>
      <c r="N120" s="45">
        <f t="shared" si="308"/>
        <v>0</v>
      </c>
      <c r="O120" s="45" t="str">
        <f t="shared" si="309"/>
        <v/>
      </c>
      <c r="P120" s="168">
        <f>SUMIFS('Ctas Pagar'!$G:$G,'Ctas Pagar'!$C:$C,'DRE Gerencial'!$A120,'Ctas Pagar'!$I:$I,'DRE Gerencial'!$A$7,'Ctas Pagar'!$H:$H,6,'Ctas Pagar'!R:R,IF($A$6=Parametros!$A$8,"&lt;&gt;""",'DRE Gerencial'!$A$6))</f>
        <v>0</v>
      </c>
      <c r="Q120" s="45">
        <f t="shared" si="310"/>
        <v>0</v>
      </c>
      <c r="R120" s="45" t="str">
        <f t="shared" si="311"/>
        <v/>
      </c>
      <c r="S120" s="168">
        <f>SUMIFS('Ctas Pagar'!$G:$G,'Ctas Pagar'!$C:$C,'DRE Gerencial'!$A120,'Ctas Pagar'!$I:$I,'DRE Gerencial'!$A$7,'Ctas Pagar'!$H:$H,7,'Ctas Pagar'!U:U,IF($A$6=Parametros!$A$8,"&lt;&gt;""",'DRE Gerencial'!$A$6))</f>
        <v>0</v>
      </c>
      <c r="T120" s="45">
        <f t="shared" si="312"/>
        <v>0</v>
      </c>
      <c r="U120" s="45" t="str">
        <f t="shared" si="313"/>
        <v/>
      </c>
      <c r="V120" s="168">
        <f>SUMIFS('Ctas Pagar'!$G:$G,'Ctas Pagar'!$C:$C,'DRE Gerencial'!$A120,'Ctas Pagar'!$I:$I,'DRE Gerencial'!$A$7,'Ctas Pagar'!$H:$H,8,'Ctas Pagar'!X:X,IF($A$6=Parametros!$A$8,"&lt;&gt;""",'DRE Gerencial'!$A$6))</f>
        <v>0</v>
      </c>
      <c r="W120" s="45">
        <f t="shared" si="314"/>
        <v>0</v>
      </c>
      <c r="X120" s="45" t="str">
        <f t="shared" si="315"/>
        <v/>
      </c>
      <c r="Y120" s="168">
        <f>SUMIFS('Ctas Pagar'!$G:$G,'Ctas Pagar'!$C:$C,'DRE Gerencial'!$A120,'Ctas Pagar'!$I:$I,'DRE Gerencial'!$A$7,'Ctas Pagar'!$H:$H,9,'Ctas Pagar'!AA:AA,IF($A$6=Parametros!$A$8,"&lt;&gt;""",'DRE Gerencial'!$A$6))</f>
        <v>0</v>
      </c>
      <c r="Z120" s="45">
        <f t="shared" si="316"/>
        <v>0</v>
      </c>
      <c r="AA120" s="45" t="str">
        <f t="shared" si="317"/>
        <v/>
      </c>
      <c r="AB120" s="168">
        <f>SUMIFS('Ctas Pagar'!$G:$G,'Ctas Pagar'!$C:$C,'DRE Gerencial'!$A120,'Ctas Pagar'!$I:$I,'DRE Gerencial'!$A$7,'Ctas Pagar'!$H:$H,10,'Ctas Pagar'!AD:AD,IF($A$6=Parametros!$A$8,"&lt;&gt;""",'DRE Gerencial'!$A$6))</f>
        <v>0</v>
      </c>
      <c r="AC120" s="45">
        <f t="shared" si="318"/>
        <v>0</v>
      </c>
      <c r="AD120" s="45" t="str">
        <f t="shared" si="319"/>
        <v/>
      </c>
      <c r="AE120" s="168">
        <f>SUMIFS('Ctas Pagar'!$G:$G,'Ctas Pagar'!$C:$C,'DRE Gerencial'!$A120,'Ctas Pagar'!$I:$I,'DRE Gerencial'!$A$7,'Ctas Pagar'!$H:$H,11,'Ctas Pagar'!AG:AG,IF($A$6=Parametros!$A$8,"&lt;&gt;""",'DRE Gerencial'!$A$6))</f>
        <v>0</v>
      </c>
      <c r="AF120" s="45">
        <f t="shared" si="320"/>
        <v>0</v>
      </c>
      <c r="AG120" s="45" t="str">
        <f t="shared" si="321"/>
        <v/>
      </c>
      <c r="AH120" s="168">
        <f>SUMIFS('Ctas Pagar'!$G:$G,'Ctas Pagar'!$C:$C,'DRE Gerencial'!$A120,'Ctas Pagar'!$I:$I,'DRE Gerencial'!$A$7,'Ctas Pagar'!$H:$H,12,'Ctas Pagar'!AJ:AJ,IF($A$6=Parametros!$A$8,"&lt;&gt;""",'DRE Gerencial'!$A$6))</f>
        <v>0</v>
      </c>
      <c r="AI120" s="45">
        <f t="shared" si="322"/>
        <v>0</v>
      </c>
      <c r="AJ120" s="45" t="str">
        <f t="shared" si="323"/>
        <v/>
      </c>
      <c r="AK120" s="177">
        <f t="shared" si="301"/>
        <v>1000</v>
      </c>
      <c r="AL120" s="45">
        <f t="shared" si="324"/>
        <v>9.9950024987506241E-7</v>
      </c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  <c r="BG120" s="71"/>
      <c r="BH120" s="71"/>
      <c r="BI120" s="71"/>
      <c r="BJ120" s="71"/>
      <c r="BK120" s="71"/>
      <c r="BL120" s="71"/>
      <c r="BM120" s="71"/>
      <c r="BN120" s="71"/>
      <c r="BO120" s="71"/>
      <c r="BP120" s="71"/>
      <c r="BQ120" s="71"/>
      <c r="BR120" s="71"/>
      <c r="BS120" s="71"/>
      <c r="BT120" s="71"/>
      <c r="BU120" s="71"/>
      <c r="BV120" s="71"/>
      <c r="BW120" s="71"/>
      <c r="BX120" s="71"/>
      <c r="BY120" s="71"/>
      <c r="BZ120" s="71"/>
      <c r="CA120" s="71"/>
      <c r="CB120" s="71"/>
      <c r="CC120" s="71"/>
      <c r="CD120" s="71"/>
    </row>
    <row r="121" spans="1:82">
      <c r="A121" s="6">
        <f>'Plano de Contas'!A121</f>
        <v>0</v>
      </c>
      <c r="B121" s="168">
        <f>SUMIFS('Ctas Pagar'!$G:$G,'Ctas Pagar'!$C:$C,'DRE Gerencial'!$A121,'Ctas Pagar'!$I:$I,'DRE Gerencial'!$A$7,'Ctas Pagar'!$H:$H,1,'Ctas Pagar'!D:D,IF($A$6=Parametros!$A$8,"&lt;&gt;""",'DRE Gerencial'!$A$6))</f>
        <v>0</v>
      </c>
      <c r="C121" s="45">
        <f t="shared" si="302"/>
        <v>0</v>
      </c>
      <c r="D121" s="168">
        <f>SUMIFS('Ctas Pagar'!$G:$G,'Ctas Pagar'!$C:$C,'DRE Gerencial'!$A121,'Ctas Pagar'!$I:$I,'DRE Gerencial'!$A$7,'Ctas Pagar'!$H:$H,2,'Ctas Pagar'!F:F,IF($A$6=Parametros!$A$8,"&lt;&gt;""",'DRE Gerencial'!$A$6))</f>
        <v>0</v>
      </c>
      <c r="E121" s="45">
        <f t="shared" si="303"/>
        <v>0</v>
      </c>
      <c r="F121" s="45" t="str">
        <f t="shared" si="300"/>
        <v/>
      </c>
      <c r="G121" s="168">
        <f>SUMIFS('Ctas Pagar'!$G:$G,'Ctas Pagar'!$C:$C,'DRE Gerencial'!$A121,'Ctas Pagar'!$I:$I,'DRE Gerencial'!$A$7,'Ctas Pagar'!$H:$H,3,'Ctas Pagar'!I:I,IF($A$6=Parametros!$A$8,"&lt;&gt;""",'DRE Gerencial'!$A$6))</f>
        <v>0</v>
      </c>
      <c r="H121" s="45">
        <f t="shared" si="304"/>
        <v>0</v>
      </c>
      <c r="I121" s="45" t="str">
        <f t="shared" si="305"/>
        <v/>
      </c>
      <c r="J121" s="168">
        <f>SUMIFS('Ctas Pagar'!$G:$G,'Ctas Pagar'!$C:$C,'DRE Gerencial'!$A121,'Ctas Pagar'!$I:$I,'DRE Gerencial'!$A$7,'Ctas Pagar'!$H:$H,4,'Ctas Pagar'!L:L,IF($A$6=Parametros!$A$8,"&lt;&gt;""",'DRE Gerencial'!$A$6))</f>
        <v>0</v>
      </c>
      <c r="K121" s="45">
        <f t="shared" si="306"/>
        <v>0</v>
      </c>
      <c r="L121" s="45" t="str">
        <f t="shared" si="307"/>
        <v/>
      </c>
      <c r="M121" s="168">
        <f>SUMIFS('Ctas Pagar'!$G:$G,'Ctas Pagar'!$C:$C,'DRE Gerencial'!$A121,'Ctas Pagar'!$I:$I,'DRE Gerencial'!$A$7,'Ctas Pagar'!$H:$H,5,'Ctas Pagar'!O:O,IF($A$6=Parametros!$A$8,"&lt;&gt;""",'DRE Gerencial'!$A$6))</f>
        <v>0</v>
      </c>
      <c r="N121" s="45">
        <f t="shared" si="308"/>
        <v>0</v>
      </c>
      <c r="O121" s="45" t="str">
        <f t="shared" si="309"/>
        <v/>
      </c>
      <c r="P121" s="168">
        <f>SUMIFS('Ctas Pagar'!$G:$G,'Ctas Pagar'!$C:$C,'DRE Gerencial'!$A121,'Ctas Pagar'!$I:$I,'DRE Gerencial'!$A$7,'Ctas Pagar'!$H:$H,6,'Ctas Pagar'!R:R,IF($A$6=Parametros!$A$8,"&lt;&gt;""",'DRE Gerencial'!$A$6))</f>
        <v>0</v>
      </c>
      <c r="Q121" s="45">
        <f t="shared" si="310"/>
        <v>0</v>
      </c>
      <c r="R121" s="45" t="str">
        <f t="shared" si="311"/>
        <v/>
      </c>
      <c r="S121" s="168">
        <f>SUMIFS('Ctas Pagar'!$G:$G,'Ctas Pagar'!$C:$C,'DRE Gerencial'!$A121,'Ctas Pagar'!$I:$I,'DRE Gerencial'!$A$7,'Ctas Pagar'!$H:$H,7,'Ctas Pagar'!U:U,IF($A$6=Parametros!$A$8,"&lt;&gt;""",'DRE Gerencial'!$A$6))</f>
        <v>0</v>
      </c>
      <c r="T121" s="45">
        <f t="shared" si="312"/>
        <v>0</v>
      </c>
      <c r="U121" s="45" t="str">
        <f t="shared" si="313"/>
        <v/>
      </c>
      <c r="V121" s="168">
        <f>SUMIFS('Ctas Pagar'!$G:$G,'Ctas Pagar'!$C:$C,'DRE Gerencial'!$A121,'Ctas Pagar'!$I:$I,'DRE Gerencial'!$A$7,'Ctas Pagar'!$H:$H,8,'Ctas Pagar'!X:X,IF($A$6=Parametros!$A$8,"&lt;&gt;""",'DRE Gerencial'!$A$6))</f>
        <v>0</v>
      </c>
      <c r="W121" s="45">
        <f t="shared" si="314"/>
        <v>0</v>
      </c>
      <c r="X121" s="45" t="str">
        <f t="shared" si="315"/>
        <v/>
      </c>
      <c r="Y121" s="168">
        <f>SUMIFS('Ctas Pagar'!$G:$G,'Ctas Pagar'!$C:$C,'DRE Gerencial'!$A121,'Ctas Pagar'!$I:$I,'DRE Gerencial'!$A$7,'Ctas Pagar'!$H:$H,9,'Ctas Pagar'!AA:AA,IF($A$6=Parametros!$A$8,"&lt;&gt;""",'DRE Gerencial'!$A$6))</f>
        <v>0</v>
      </c>
      <c r="Z121" s="45">
        <f t="shared" si="316"/>
        <v>0</v>
      </c>
      <c r="AA121" s="45" t="str">
        <f t="shared" si="317"/>
        <v/>
      </c>
      <c r="AB121" s="168">
        <f>SUMIFS('Ctas Pagar'!$G:$G,'Ctas Pagar'!$C:$C,'DRE Gerencial'!$A121,'Ctas Pagar'!$I:$I,'DRE Gerencial'!$A$7,'Ctas Pagar'!$H:$H,10,'Ctas Pagar'!AD:AD,IF($A$6=Parametros!$A$8,"&lt;&gt;""",'DRE Gerencial'!$A$6))</f>
        <v>0</v>
      </c>
      <c r="AC121" s="45">
        <f t="shared" si="318"/>
        <v>0</v>
      </c>
      <c r="AD121" s="45" t="str">
        <f t="shared" si="319"/>
        <v/>
      </c>
      <c r="AE121" s="168">
        <f>SUMIFS('Ctas Pagar'!$G:$G,'Ctas Pagar'!$C:$C,'DRE Gerencial'!$A121,'Ctas Pagar'!$I:$I,'DRE Gerencial'!$A$7,'Ctas Pagar'!$H:$H,11,'Ctas Pagar'!AG:AG,IF($A$6=Parametros!$A$8,"&lt;&gt;""",'DRE Gerencial'!$A$6))</f>
        <v>0</v>
      </c>
      <c r="AF121" s="45">
        <f t="shared" si="320"/>
        <v>0</v>
      </c>
      <c r="AG121" s="45" t="str">
        <f t="shared" si="321"/>
        <v/>
      </c>
      <c r="AH121" s="168">
        <f>SUMIFS('Ctas Pagar'!$G:$G,'Ctas Pagar'!$C:$C,'DRE Gerencial'!$A121,'Ctas Pagar'!$I:$I,'DRE Gerencial'!$A$7,'Ctas Pagar'!$H:$H,12,'Ctas Pagar'!AJ:AJ,IF($A$6=Parametros!$A$8,"&lt;&gt;""",'DRE Gerencial'!$A$6))</f>
        <v>0</v>
      </c>
      <c r="AI121" s="45">
        <f t="shared" si="322"/>
        <v>0</v>
      </c>
      <c r="AJ121" s="45" t="str">
        <f t="shared" si="323"/>
        <v/>
      </c>
      <c r="AK121" s="177">
        <f t="shared" si="301"/>
        <v>0</v>
      </c>
      <c r="AL121" s="45">
        <f t="shared" si="324"/>
        <v>0</v>
      </c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  <c r="BG121" s="71"/>
      <c r="BH121" s="71"/>
      <c r="BI121" s="71"/>
      <c r="BJ121" s="71"/>
      <c r="BK121" s="71"/>
      <c r="BL121" s="71"/>
      <c r="BM121" s="71"/>
      <c r="BN121" s="71"/>
      <c r="BO121" s="71"/>
      <c r="BP121" s="71"/>
      <c r="BQ121" s="71"/>
      <c r="BR121" s="71"/>
      <c r="BS121" s="71"/>
      <c r="BT121" s="71"/>
      <c r="BU121" s="71"/>
      <c r="BV121" s="71"/>
      <c r="BW121" s="71"/>
      <c r="BX121" s="71"/>
      <c r="BY121" s="71"/>
      <c r="BZ121" s="71"/>
      <c r="CA121" s="71"/>
      <c r="CB121" s="71"/>
      <c r="CC121" s="71"/>
      <c r="CD121" s="71"/>
    </row>
    <row r="122" spans="1:82" ht="15.75">
      <c r="A122" s="35" t="str">
        <f>'Plano de Contas'!A122</f>
        <v>6.2 Investimentos em Bens Materiais</v>
      </c>
      <c r="B122" s="170">
        <f>SUM(B123:B128)</f>
        <v>0</v>
      </c>
      <c r="C122" s="44" t="str">
        <f>IFERROR(B122/B$8,"")</f>
        <v/>
      </c>
      <c r="D122" s="170">
        <f>SUM(D123:D128)</f>
        <v>4000</v>
      </c>
      <c r="E122" s="44">
        <f>IFERROR(D122/D$8,"")</f>
        <v>3.9980009995002496E-6</v>
      </c>
      <c r="F122" s="44" t="str">
        <f>IF(OR(D122=0,B122=0),"",((D122-B122)/B122))</f>
        <v/>
      </c>
      <c r="G122" s="170">
        <f>SUM(G123:G128)</f>
        <v>0</v>
      </c>
      <c r="H122" s="44" t="str">
        <f>IFERROR(G122/G$8,"")</f>
        <v/>
      </c>
      <c r="I122" s="44" t="str">
        <f>IF(OR(G122=0,D122=0),"",((G122-D122)/D122))</f>
        <v/>
      </c>
      <c r="J122" s="170">
        <f>SUM(J123:J128)</f>
        <v>0</v>
      </c>
      <c r="K122" s="44" t="str">
        <f>IFERROR(J122/J$8,"")</f>
        <v/>
      </c>
      <c r="L122" s="44" t="str">
        <f>IF(OR(J122=0,G122=0),"",((J122-G122)/G122))</f>
        <v/>
      </c>
      <c r="M122" s="170">
        <f>SUM(M123:M128)</f>
        <v>0</v>
      </c>
      <c r="N122" s="44" t="str">
        <f>IFERROR(M122/M$8,"")</f>
        <v/>
      </c>
      <c r="O122" s="44" t="str">
        <f>IF(OR(M122=0,J122=0),"",((M122-J122)/J122))</f>
        <v/>
      </c>
      <c r="P122" s="170">
        <f>SUM(P123:P128)</f>
        <v>0</v>
      </c>
      <c r="Q122" s="44" t="str">
        <f>IFERROR(P122/P$8,"")</f>
        <v/>
      </c>
      <c r="R122" s="44" t="str">
        <f>IF(OR(P122=0,M122=0),"",((P122-M122)/M122))</f>
        <v/>
      </c>
      <c r="S122" s="170">
        <f>SUM(S123:S128)</f>
        <v>0</v>
      </c>
      <c r="T122" s="44" t="str">
        <f>IFERROR(S122/S$8,"")</f>
        <v/>
      </c>
      <c r="U122" s="44" t="str">
        <f>IF(OR(S122=0,P122=0),"",((S122-P122)/P122))</f>
        <v/>
      </c>
      <c r="V122" s="170">
        <f>SUM(V123:V128)</f>
        <v>0</v>
      </c>
      <c r="W122" s="44" t="str">
        <f>IFERROR(V122/V$8,"")</f>
        <v/>
      </c>
      <c r="X122" s="44" t="str">
        <f>IF(OR(V122=0,S122=0),"",((V122-S122)/S122))</f>
        <v/>
      </c>
      <c r="Y122" s="170">
        <f>SUM(Y123:Y128)</f>
        <v>0</v>
      </c>
      <c r="Z122" s="44" t="str">
        <f>IFERROR(Y122/Y$8,"")</f>
        <v/>
      </c>
      <c r="AA122" s="44" t="str">
        <f>IF(OR(Y122=0,V122=0),"",((Y122-V122)/V122))</f>
        <v/>
      </c>
      <c r="AB122" s="170">
        <f>SUM(AB123:AB128)</f>
        <v>0</v>
      </c>
      <c r="AC122" s="44" t="str">
        <f>IFERROR(AB122/AB$8,"")</f>
        <v/>
      </c>
      <c r="AD122" s="44" t="str">
        <f>IF(OR(AB122=0,Y122=0),"",((AB122-Y122)/Y122))</f>
        <v/>
      </c>
      <c r="AE122" s="170">
        <f>SUM(AE123:AE128)</f>
        <v>0</v>
      </c>
      <c r="AF122" s="44" t="str">
        <f>IFERROR(AE122/AE$8,"")</f>
        <v/>
      </c>
      <c r="AG122" s="44" t="str">
        <f>IF(OR(AE122=0,AB122=0),"",((AE122-AB122)/AB122))</f>
        <v/>
      </c>
      <c r="AH122" s="170">
        <f>SUM(AH123:AH128)</f>
        <v>0</v>
      </c>
      <c r="AI122" s="44" t="str">
        <f>IFERROR(AH122/AH$8,"")</f>
        <v/>
      </c>
      <c r="AJ122" s="44" t="str">
        <f>IF(OR(AH122=0,AE122=0),"",((AH122-AE122)/AE122))</f>
        <v/>
      </c>
      <c r="AK122" s="180">
        <f>SUM(AK123:AK128)</f>
        <v>4000</v>
      </c>
      <c r="AL122" s="44">
        <f>IFERROR(AK122/AK$8,"")</f>
        <v>3.9980009995002496E-6</v>
      </c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</row>
    <row r="123" spans="1:82">
      <c r="A123" s="6" t="str">
        <f>'Plano de Contas'!A123</f>
        <v>6.2.1 Compra de Equipamentos de Informárica</v>
      </c>
      <c r="B123" s="168">
        <f>SUMIFS('Ctas Pagar'!$G:$G,'Ctas Pagar'!$C:$C,'DRE Gerencial'!$A123,'Ctas Pagar'!$I:$I,'DRE Gerencial'!$A$7,'Ctas Pagar'!$H:$H,1,'Ctas Pagar'!D:D,IF($A$6=Parametros!$A$8,"&lt;&gt;""",'DRE Gerencial'!$A$6))</f>
        <v>0</v>
      </c>
      <c r="C123" s="45" t="str">
        <f>IFERROR(B123/B$8,"")</f>
        <v/>
      </c>
      <c r="D123" s="168">
        <f>SUMIFS('Ctas Pagar'!$G:$G,'Ctas Pagar'!$C:$C,'DRE Gerencial'!$A123,'Ctas Pagar'!$I:$I,'DRE Gerencial'!$A$7,'Ctas Pagar'!$H:$H,2,'Ctas Pagar'!F:F,IF($A$6=Parametros!$A$8,"&lt;&gt;""",'DRE Gerencial'!$A$6))</f>
        <v>1000</v>
      </c>
      <c r="E123" s="45">
        <f>IFERROR(D123/D$8,"")</f>
        <v>9.9950024987506241E-7</v>
      </c>
      <c r="F123" s="45" t="str">
        <f t="shared" si="300"/>
        <v/>
      </c>
      <c r="G123" s="168">
        <f>SUMIFS('Ctas Pagar'!$G:$G,'Ctas Pagar'!$C:$C,'DRE Gerencial'!$A123,'Ctas Pagar'!$I:$I,'DRE Gerencial'!$A$7,'Ctas Pagar'!$H:$H,3,'Ctas Pagar'!I:I,IF($A$6=Parametros!$A$8,"&lt;&gt;""",'DRE Gerencial'!$A$6))</f>
        <v>0</v>
      </c>
      <c r="H123" s="45" t="str">
        <f>IFERROR(G123/G$8,"")</f>
        <v/>
      </c>
      <c r="I123" s="45" t="str">
        <f>IF(OR(G123=0,D123=0),"",((G123-D123)/D123))</f>
        <v/>
      </c>
      <c r="J123" s="168">
        <f>SUMIFS('Ctas Pagar'!$G:$G,'Ctas Pagar'!$C:$C,'DRE Gerencial'!$A123,'Ctas Pagar'!$I:$I,'DRE Gerencial'!$A$7,'Ctas Pagar'!$H:$H,4,'Ctas Pagar'!L:L,IF($A$6=Parametros!$A$8,"&lt;&gt;""",'DRE Gerencial'!$A$6))</f>
        <v>0</v>
      </c>
      <c r="K123" s="45" t="str">
        <f>IFERROR(J123/J$8,"")</f>
        <v/>
      </c>
      <c r="L123" s="45" t="str">
        <f>IF(OR(J123=0,G123=0),"",((J123-G123)/G123))</f>
        <v/>
      </c>
      <c r="M123" s="168">
        <f>SUMIFS('Ctas Pagar'!$G:$G,'Ctas Pagar'!$C:$C,'DRE Gerencial'!$A123,'Ctas Pagar'!$I:$I,'DRE Gerencial'!$A$7,'Ctas Pagar'!$H:$H,5,'Ctas Pagar'!O:O,IF($A$6=Parametros!$A$8,"&lt;&gt;""",'DRE Gerencial'!$A$6))</f>
        <v>0</v>
      </c>
      <c r="N123" s="45" t="str">
        <f>IFERROR(M123/M$8,"")</f>
        <v/>
      </c>
      <c r="O123" s="45" t="str">
        <f>IF(OR(M123=0,J123=0),"",((M123-J123)/J123))</f>
        <v/>
      </c>
      <c r="P123" s="168">
        <f>SUMIFS('Ctas Pagar'!$G:$G,'Ctas Pagar'!$C:$C,'DRE Gerencial'!$A123,'Ctas Pagar'!$I:$I,'DRE Gerencial'!$A$7,'Ctas Pagar'!$H:$H,6,'Ctas Pagar'!R:R,IF($A$6=Parametros!$A$8,"&lt;&gt;""",'DRE Gerencial'!$A$6))</f>
        <v>0</v>
      </c>
      <c r="Q123" s="45" t="str">
        <f>IFERROR(P123/P$8,"")</f>
        <v/>
      </c>
      <c r="R123" s="45" t="str">
        <f>IF(OR(P123=0,M123=0),"",((P123-M123)/M123))</f>
        <v/>
      </c>
      <c r="S123" s="168">
        <f>SUMIFS('Ctas Pagar'!$G:$G,'Ctas Pagar'!$C:$C,'DRE Gerencial'!$A123,'Ctas Pagar'!$I:$I,'DRE Gerencial'!$A$7,'Ctas Pagar'!$H:$H,7,'Ctas Pagar'!U:U,IF($A$6=Parametros!$A$8,"&lt;&gt;""",'DRE Gerencial'!$A$6))</f>
        <v>0</v>
      </c>
      <c r="T123" s="45" t="str">
        <f>IFERROR(S123/S$8,"")</f>
        <v/>
      </c>
      <c r="U123" s="45" t="str">
        <f>IF(OR(S123=0,P123=0),"",((S123-P123)/P123))</f>
        <v/>
      </c>
      <c r="V123" s="168">
        <f>SUMIFS('Ctas Pagar'!$G:$G,'Ctas Pagar'!$C:$C,'DRE Gerencial'!$A123,'Ctas Pagar'!$I:$I,'DRE Gerencial'!$A$7,'Ctas Pagar'!$H:$H,8,'Ctas Pagar'!X:X,IF($A$6=Parametros!$A$8,"&lt;&gt;""",'DRE Gerencial'!$A$6))</f>
        <v>0</v>
      </c>
      <c r="W123" s="45" t="str">
        <f>IFERROR(V123/V$8,"")</f>
        <v/>
      </c>
      <c r="X123" s="45" t="str">
        <f>IF(OR(V123=0,S123=0),"",((V123-S123)/S123))</f>
        <v/>
      </c>
      <c r="Y123" s="168">
        <f>SUMIFS('Ctas Pagar'!$G:$G,'Ctas Pagar'!$C:$C,'DRE Gerencial'!$A123,'Ctas Pagar'!$I:$I,'DRE Gerencial'!$A$7,'Ctas Pagar'!$H:$H,9,'Ctas Pagar'!AA:AA,IF($A$6=Parametros!$A$8,"&lt;&gt;""",'DRE Gerencial'!$A$6))</f>
        <v>0</v>
      </c>
      <c r="Z123" s="45" t="str">
        <f>IFERROR(Y123/Y$8,"")</f>
        <v/>
      </c>
      <c r="AA123" s="45" t="str">
        <f>IF(OR(Y123=0,V123=0),"",((Y123-V123)/V123))</f>
        <v/>
      </c>
      <c r="AB123" s="168">
        <f>SUMIFS('Ctas Pagar'!$G:$G,'Ctas Pagar'!$C:$C,'DRE Gerencial'!$A123,'Ctas Pagar'!$I:$I,'DRE Gerencial'!$A$7,'Ctas Pagar'!$H:$H,10,'Ctas Pagar'!AD:AD,IF($A$6=Parametros!$A$8,"&lt;&gt;""",'DRE Gerencial'!$A$6))</f>
        <v>0</v>
      </c>
      <c r="AC123" s="45" t="str">
        <f>IFERROR(AB123/AB$8,"")</f>
        <v/>
      </c>
      <c r="AD123" s="45" t="str">
        <f>IF(OR(AB123=0,Y123=0),"",((AB123-Y123)/Y123))</f>
        <v/>
      </c>
      <c r="AE123" s="168">
        <f>SUMIFS('Ctas Pagar'!$G:$G,'Ctas Pagar'!$C:$C,'DRE Gerencial'!$A123,'Ctas Pagar'!$I:$I,'DRE Gerencial'!$A$7,'Ctas Pagar'!$H:$H,11,'Ctas Pagar'!AG:AG,IF($A$6=Parametros!$A$8,"&lt;&gt;""",'DRE Gerencial'!$A$6))</f>
        <v>0</v>
      </c>
      <c r="AF123" s="45" t="str">
        <f>IFERROR(AE123/AE$8,"")</f>
        <v/>
      </c>
      <c r="AG123" s="45" t="str">
        <f>IF(OR(AE123=0,AB123=0),"",((AE123-AB123)/AB123))</f>
        <v/>
      </c>
      <c r="AH123" s="168">
        <f>SUMIFS('Ctas Pagar'!$G:$G,'Ctas Pagar'!$C:$C,'DRE Gerencial'!$A123,'Ctas Pagar'!$I:$I,'DRE Gerencial'!$A$7,'Ctas Pagar'!$H:$H,12,'Ctas Pagar'!AJ:AJ,IF($A$6=Parametros!$A$8,"&lt;&gt;""",'DRE Gerencial'!$A$6))</f>
        <v>0</v>
      </c>
      <c r="AI123" s="45" t="str">
        <f>IFERROR(AH123/AH$8,"")</f>
        <v/>
      </c>
      <c r="AJ123" s="45" t="str">
        <f>IF(OR(AH123=0,AE123=0),"",((AH123-AE123)/AE123))</f>
        <v/>
      </c>
      <c r="AK123" s="177">
        <f t="shared" si="301"/>
        <v>1000</v>
      </c>
      <c r="AL123" s="45">
        <f>IFERROR(AK123/AK$8,"")</f>
        <v>9.9950024987506241E-7</v>
      </c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  <c r="BG123" s="71"/>
      <c r="BH123" s="71"/>
      <c r="BI123" s="71"/>
      <c r="BJ123" s="71"/>
      <c r="BK123" s="71"/>
      <c r="BL123" s="71"/>
      <c r="BM123" s="71"/>
      <c r="BN123" s="71"/>
      <c r="BO123" s="71"/>
      <c r="BP123" s="71"/>
      <c r="BQ123" s="71"/>
      <c r="BR123" s="71"/>
      <c r="BS123" s="71"/>
      <c r="BT123" s="71"/>
      <c r="BU123" s="71"/>
      <c r="BV123" s="71"/>
      <c r="BW123" s="71"/>
      <c r="BX123" s="71"/>
      <c r="BY123" s="71"/>
      <c r="BZ123" s="71"/>
      <c r="CA123" s="71"/>
      <c r="CB123" s="71"/>
      <c r="CC123" s="71"/>
      <c r="CD123" s="71"/>
    </row>
    <row r="124" spans="1:82">
      <c r="A124" s="6" t="str">
        <f>'Plano de Contas'!A124</f>
        <v>6.2.2 Reformas / Estrutura</v>
      </c>
      <c r="B124" s="168">
        <f>SUMIFS('Ctas Pagar'!$G:$G,'Ctas Pagar'!$C:$C,'DRE Gerencial'!$A124,'Ctas Pagar'!$I:$I,'DRE Gerencial'!$A$7,'Ctas Pagar'!$H:$H,1,'Ctas Pagar'!D:D,IF($A$6=Parametros!$A$8,"&lt;&gt;""",'DRE Gerencial'!$A$6))</f>
        <v>0</v>
      </c>
      <c r="C124" s="45" t="str">
        <f t="shared" ref="C124:C128" si="325">IFERROR(B124/B$8,"")</f>
        <v/>
      </c>
      <c r="D124" s="168">
        <f>SUMIFS('Ctas Pagar'!$G:$G,'Ctas Pagar'!$C:$C,'DRE Gerencial'!$A124,'Ctas Pagar'!$I:$I,'DRE Gerencial'!$A$7,'Ctas Pagar'!$H:$H,2,'Ctas Pagar'!F:F,IF($A$6=Parametros!$A$8,"&lt;&gt;""",'DRE Gerencial'!$A$6))</f>
        <v>1000</v>
      </c>
      <c r="E124" s="45">
        <f t="shared" ref="E124:E128" si="326">IFERROR(D124/D$8,"")</f>
        <v>9.9950024987506241E-7</v>
      </c>
      <c r="F124" s="45" t="str">
        <f t="shared" si="300"/>
        <v/>
      </c>
      <c r="G124" s="168">
        <f>SUMIFS('Ctas Pagar'!$G:$G,'Ctas Pagar'!$C:$C,'DRE Gerencial'!$A124,'Ctas Pagar'!$I:$I,'DRE Gerencial'!$A$7,'Ctas Pagar'!$H:$H,3,'Ctas Pagar'!I:I,IF($A$6=Parametros!$A$8,"&lt;&gt;""",'DRE Gerencial'!$A$6))</f>
        <v>0</v>
      </c>
      <c r="H124" s="45" t="str">
        <f t="shared" ref="H124:H128" si="327">IFERROR(G124/G$8,"")</f>
        <v/>
      </c>
      <c r="I124" s="45" t="str">
        <f t="shared" ref="I124:I128" si="328">IF(OR(G124=0,D124=0),"",((G124-D124)/D124))</f>
        <v/>
      </c>
      <c r="J124" s="168">
        <f>SUMIFS('Ctas Pagar'!$G:$G,'Ctas Pagar'!$C:$C,'DRE Gerencial'!$A124,'Ctas Pagar'!$I:$I,'DRE Gerencial'!$A$7,'Ctas Pagar'!$H:$H,4,'Ctas Pagar'!L:L,IF($A$6=Parametros!$A$8,"&lt;&gt;""",'DRE Gerencial'!$A$6))</f>
        <v>0</v>
      </c>
      <c r="K124" s="45" t="str">
        <f t="shared" ref="K124:K128" si="329">IFERROR(J124/J$8,"")</f>
        <v/>
      </c>
      <c r="L124" s="45" t="str">
        <f t="shared" ref="L124:L128" si="330">IF(OR(J124=0,G124=0),"",((J124-G124)/G124))</f>
        <v/>
      </c>
      <c r="M124" s="168">
        <f>SUMIFS('Ctas Pagar'!$G:$G,'Ctas Pagar'!$C:$C,'DRE Gerencial'!$A124,'Ctas Pagar'!$I:$I,'DRE Gerencial'!$A$7,'Ctas Pagar'!$H:$H,5,'Ctas Pagar'!O:O,IF($A$6=Parametros!$A$8,"&lt;&gt;""",'DRE Gerencial'!$A$6))</f>
        <v>0</v>
      </c>
      <c r="N124" s="45" t="str">
        <f t="shared" ref="N124:N128" si="331">IFERROR(M124/M$8,"")</f>
        <v/>
      </c>
      <c r="O124" s="45" t="str">
        <f t="shared" ref="O124:O128" si="332">IF(OR(M124=0,J124=0),"",((M124-J124)/J124))</f>
        <v/>
      </c>
      <c r="P124" s="168">
        <f>SUMIFS('Ctas Pagar'!$G:$G,'Ctas Pagar'!$C:$C,'DRE Gerencial'!$A124,'Ctas Pagar'!$I:$I,'DRE Gerencial'!$A$7,'Ctas Pagar'!$H:$H,6,'Ctas Pagar'!R:R,IF($A$6=Parametros!$A$8,"&lt;&gt;""",'DRE Gerencial'!$A$6))</f>
        <v>0</v>
      </c>
      <c r="Q124" s="45" t="str">
        <f t="shared" ref="Q124:Q128" si="333">IFERROR(P124/P$8,"")</f>
        <v/>
      </c>
      <c r="R124" s="45" t="str">
        <f t="shared" ref="R124:R128" si="334">IF(OR(P124=0,M124=0),"",((P124-M124)/M124))</f>
        <v/>
      </c>
      <c r="S124" s="168">
        <f>SUMIFS('Ctas Pagar'!$G:$G,'Ctas Pagar'!$C:$C,'DRE Gerencial'!$A124,'Ctas Pagar'!$I:$I,'DRE Gerencial'!$A$7,'Ctas Pagar'!$H:$H,7,'Ctas Pagar'!U:U,IF($A$6=Parametros!$A$8,"&lt;&gt;""",'DRE Gerencial'!$A$6))</f>
        <v>0</v>
      </c>
      <c r="T124" s="45" t="str">
        <f t="shared" ref="T124:T128" si="335">IFERROR(S124/S$8,"")</f>
        <v/>
      </c>
      <c r="U124" s="45" t="str">
        <f t="shared" ref="U124:U128" si="336">IF(OR(S124=0,P124=0),"",((S124-P124)/P124))</f>
        <v/>
      </c>
      <c r="V124" s="168">
        <f>SUMIFS('Ctas Pagar'!$G:$G,'Ctas Pagar'!$C:$C,'DRE Gerencial'!$A124,'Ctas Pagar'!$I:$I,'DRE Gerencial'!$A$7,'Ctas Pagar'!$H:$H,8,'Ctas Pagar'!X:X,IF($A$6=Parametros!$A$8,"&lt;&gt;""",'DRE Gerencial'!$A$6))</f>
        <v>0</v>
      </c>
      <c r="W124" s="45" t="str">
        <f t="shared" ref="W124:W128" si="337">IFERROR(V124/V$8,"")</f>
        <v/>
      </c>
      <c r="X124" s="45" t="str">
        <f t="shared" ref="X124:X128" si="338">IF(OR(V124=0,S124=0),"",((V124-S124)/S124))</f>
        <v/>
      </c>
      <c r="Y124" s="168">
        <f>SUMIFS('Ctas Pagar'!$G:$G,'Ctas Pagar'!$C:$C,'DRE Gerencial'!$A124,'Ctas Pagar'!$I:$I,'DRE Gerencial'!$A$7,'Ctas Pagar'!$H:$H,9,'Ctas Pagar'!AA:AA,IF($A$6=Parametros!$A$8,"&lt;&gt;""",'DRE Gerencial'!$A$6))</f>
        <v>0</v>
      </c>
      <c r="Z124" s="45" t="str">
        <f t="shared" ref="Z124:Z128" si="339">IFERROR(Y124/Y$8,"")</f>
        <v/>
      </c>
      <c r="AA124" s="45" t="str">
        <f t="shared" ref="AA124:AA128" si="340">IF(OR(Y124=0,V124=0),"",((Y124-V124)/V124))</f>
        <v/>
      </c>
      <c r="AB124" s="168">
        <f>SUMIFS('Ctas Pagar'!$G:$G,'Ctas Pagar'!$C:$C,'DRE Gerencial'!$A124,'Ctas Pagar'!$I:$I,'DRE Gerencial'!$A$7,'Ctas Pagar'!$H:$H,10,'Ctas Pagar'!AD:AD,IF($A$6=Parametros!$A$8,"&lt;&gt;""",'DRE Gerencial'!$A$6))</f>
        <v>0</v>
      </c>
      <c r="AC124" s="45" t="str">
        <f t="shared" ref="AC124:AC128" si="341">IFERROR(AB124/AB$8,"")</f>
        <v/>
      </c>
      <c r="AD124" s="45" t="str">
        <f t="shared" ref="AD124:AD128" si="342">IF(OR(AB124=0,Y124=0),"",((AB124-Y124)/Y124))</f>
        <v/>
      </c>
      <c r="AE124" s="168">
        <f>SUMIFS('Ctas Pagar'!$G:$G,'Ctas Pagar'!$C:$C,'DRE Gerencial'!$A124,'Ctas Pagar'!$I:$I,'DRE Gerencial'!$A$7,'Ctas Pagar'!$H:$H,11,'Ctas Pagar'!AG:AG,IF($A$6=Parametros!$A$8,"&lt;&gt;""",'DRE Gerencial'!$A$6))</f>
        <v>0</v>
      </c>
      <c r="AF124" s="45" t="str">
        <f t="shared" ref="AF124:AF128" si="343">IFERROR(AE124/AE$8,"")</f>
        <v/>
      </c>
      <c r="AG124" s="45" t="str">
        <f t="shared" ref="AG124:AG128" si="344">IF(OR(AE124=0,AB124=0),"",((AE124-AB124)/AB124))</f>
        <v/>
      </c>
      <c r="AH124" s="168">
        <f>SUMIFS('Ctas Pagar'!$G:$G,'Ctas Pagar'!$C:$C,'DRE Gerencial'!$A124,'Ctas Pagar'!$I:$I,'DRE Gerencial'!$A$7,'Ctas Pagar'!$H:$H,12,'Ctas Pagar'!AJ:AJ,IF($A$6=Parametros!$A$8,"&lt;&gt;""",'DRE Gerencial'!$A$6))</f>
        <v>0</v>
      </c>
      <c r="AI124" s="45" t="str">
        <f t="shared" ref="AI124:AI128" si="345">IFERROR(AH124/AH$8,"")</f>
        <v/>
      </c>
      <c r="AJ124" s="45" t="str">
        <f t="shared" ref="AJ124:AJ128" si="346">IF(OR(AH124=0,AE124=0),"",((AH124-AE124)/AE124))</f>
        <v/>
      </c>
      <c r="AK124" s="177">
        <f t="shared" si="301"/>
        <v>1000</v>
      </c>
      <c r="AL124" s="45">
        <f t="shared" ref="AL124:AL128" si="347">IFERROR(AK124/AK$8,"")</f>
        <v>9.9950024987506241E-7</v>
      </c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  <c r="BG124" s="71"/>
      <c r="BH124" s="71"/>
      <c r="BI124" s="71"/>
      <c r="BJ124" s="71"/>
      <c r="BK124" s="71"/>
      <c r="BL124" s="71"/>
      <c r="BM124" s="71"/>
      <c r="BN124" s="71"/>
      <c r="BO124" s="71"/>
      <c r="BP124" s="71"/>
      <c r="BQ124" s="71"/>
      <c r="BR124" s="71"/>
      <c r="BS124" s="71"/>
      <c r="BT124" s="71"/>
      <c r="BU124" s="71"/>
      <c r="BV124" s="71"/>
      <c r="BW124" s="71"/>
      <c r="BX124" s="71"/>
      <c r="BY124" s="71"/>
      <c r="BZ124" s="71"/>
      <c r="CA124" s="71"/>
      <c r="CB124" s="71"/>
      <c r="CC124" s="71"/>
      <c r="CD124" s="71"/>
    </row>
    <row r="125" spans="1:82">
      <c r="A125" s="6" t="str">
        <f>'Plano de Contas'!A125</f>
        <v>6.2.3 Mobiliário</v>
      </c>
      <c r="B125" s="168">
        <f>SUMIFS('Ctas Pagar'!$G:$G,'Ctas Pagar'!$C:$C,'DRE Gerencial'!$A125,'Ctas Pagar'!$I:$I,'DRE Gerencial'!$A$7,'Ctas Pagar'!$H:$H,1,'Ctas Pagar'!D:D,IF($A$6=Parametros!$A$8,"&lt;&gt;""",'DRE Gerencial'!$A$6))</f>
        <v>0</v>
      </c>
      <c r="C125" s="45" t="str">
        <f t="shared" si="325"/>
        <v/>
      </c>
      <c r="D125" s="168">
        <f>SUMIFS('Ctas Pagar'!$G:$G,'Ctas Pagar'!$C:$C,'DRE Gerencial'!$A125,'Ctas Pagar'!$I:$I,'DRE Gerencial'!$A$7,'Ctas Pagar'!$H:$H,2,'Ctas Pagar'!F:F,IF($A$6=Parametros!$A$8,"&lt;&gt;""",'DRE Gerencial'!$A$6))</f>
        <v>1000</v>
      </c>
      <c r="E125" s="45">
        <f t="shared" si="326"/>
        <v>9.9950024987506241E-7</v>
      </c>
      <c r="F125" s="45" t="str">
        <f t="shared" si="300"/>
        <v/>
      </c>
      <c r="G125" s="168">
        <f>SUMIFS('Ctas Pagar'!$G:$G,'Ctas Pagar'!$C:$C,'DRE Gerencial'!$A125,'Ctas Pagar'!$I:$I,'DRE Gerencial'!$A$7,'Ctas Pagar'!$H:$H,3,'Ctas Pagar'!I:I,IF($A$6=Parametros!$A$8,"&lt;&gt;""",'DRE Gerencial'!$A$6))</f>
        <v>0</v>
      </c>
      <c r="H125" s="45" t="str">
        <f t="shared" si="327"/>
        <v/>
      </c>
      <c r="I125" s="45" t="str">
        <f t="shared" si="328"/>
        <v/>
      </c>
      <c r="J125" s="168">
        <f>SUMIFS('Ctas Pagar'!$G:$G,'Ctas Pagar'!$C:$C,'DRE Gerencial'!$A125,'Ctas Pagar'!$I:$I,'DRE Gerencial'!$A$7,'Ctas Pagar'!$H:$H,4,'Ctas Pagar'!L:L,IF($A$6=Parametros!$A$8,"&lt;&gt;""",'DRE Gerencial'!$A$6))</f>
        <v>0</v>
      </c>
      <c r="K125" s="45" t="str">
        <f t="shared" si="329"/>
        <v/>
      </c>
      <c r="L125" s="45" t="str">
        <f t="shared" si="330"/>
        <v/>
      </c>
      <c r="M125" s="168">
        <f>SUMIFS('Ctas Pagar'!$G:$G,'Ctas Pagar'!$C:$C,'DRE Gerencial'!$A125,'Ctas Pagar'!$I:$I,'DRE Gerencial'!$A$7,'Ctas Pagar'!$H:$H,5,'Ctas Pagar'!O:O,IF($A$6=Parametros!$A$8,"&lt;&gt;""",'DRE Gerencial'!$A$6))</f>
        <v>0</v>
      </c>
      <c r="N125" s="45" t="str">
        <f t="shared" si="331"/>
        <v/>
      </c>
      <c r="O125" s="45" t="str">
        <f t="shared" si="332"/>
        <v/>
      </c>
      <c r="P125" s="168">
        <f>SUMIFS('Ctas Pagar'!$G:$G,'Ctas Pagar'!$C:$C,'DRE Gerencial'!$A125,'Ctas Pagar'!$I:$I,'DRE Gerencial'!$A$7,'Ctas Pagar'!$H:$H,6,'Ctas Pagar'!R:R,IF($A$6=Parametros!$A$8,"&lt;&gt;""",'DRE Gerencial'!$A$6))</f>
        <v>0</v>
      </c>
      <c r="Q125" s="45" t="str">
        <f t="shared" si="333"/>
        <v/>
      </c>
      <c r="R125" s="45" t="str">
        <f t="shared" si="334"/>
        <v/>
      </c>
      <c r="S125" s="168">
        <f>SUMIFS('Ctas Pagar'!$G:$G,'Ctas Pagar'!$C:$C,'DRE Gerencial'!$A125,'Ctas Pagar'!$I:$I,'DRE Gerencial'!$A$7,'Ctas Pagar'!$H:$H,7,'Ctas Pagar'!U:U,IF($A$6=Parametros!$A$8,"&lt;&gt;""",'DRE Gerencial'!$A$6))</f>
        <v>0</v>
      </c>
      <c r="T125" s="45" t="str">
        <f t="shared" si="335"/>
        <v/>
      </c>
      <c r="U125" s="45" t="str">
        <f t="shared" si="336"/>
        <v/>
      </c>
      <c r="V125" s="168">
        <f>SUMIFS('Ctas Pagar'!$G:$G,'Ctas Pagar'!$C:$C,'DRE Gerencial'!$A125,'Ctas Pagar'!$I:$I,'DRE Gerencial'!$A$7,'Ctas Pagar'!$H:$H,8,'Ctas Pagar'!X:X,IF($A$6=Parametros!$A$8,"&lt;&gt;""",'DRE Gerencial'!$A$6))</f>
        <v>0</v>
      </c>
      <c r="W125" s="45" t="str">
        <f t="shared" si="337"/>
        <v/>
      </c>
      <c r="X125" s="45" t="str">
        <f t="shared" si="338"/>
        <v/>
      </c>
      <c r="Y125" s="168">
        <f>SUMIFS('Ctas Pagar'!$G:$G,'Ctas Pagar'!$C:$C,'DRE Gerencial'!$A125,'Ctas Pagar'!$I:$I,'DRE Gerencial'!$A$7,'Ctas Pagar'!$H:$H,9,'Ctas Pagar'!AA:AA,IF($A$6=Parametros!$A$8,"&lt;&gt;""",'DRE Gerencial'!$A$6))</f>
        <v>0</v>
      </c>
      <c r="Z125" s="45" t="str">
        <f t="shared" si="339"/>
        <v/>
      </c>
      <c r="AA125" s="45" t="str">
        <f t="shared" si="340"/>
        <v/>
      </c>
      <c r="AB125" s="168">
        <f>SUMIFS('Ctas Pagar'!$G:$G,'Ctas Pagar'!$C:$C,'DRE Gerencial'!$A125,'Ctas Pagar'!$I:$I,'DRE Gerencial'!$A$7,'Ctas Pagar'!$H:$H,10,'Ctas Pagar'!AD:AD,IF($A$6=Parametros!$A$8,"&lt;&gt;""",'DRE Gerencial'!$A$6))</f>
        <v>0</v>
      </c>
      <c r="AC125" s="45" t="str">
        <f t="shared" si="341"/>
        <v/>
      </c>
      <c r="AD125" s="45" t="str">
        <f t="shared" si="342"/>
        <v/>
      </c>
      <c r="AE125" s="168">
        <f>SUMIFS('Ctas Pagar'!$G:$G,'Ctas Pagar'!$C:$C,'DRE Gerencial'!$A125,'Ctas Pagar'!$I:$I,'DRE Gerencial'!$A$7,'Ctas Pagar'!$H:$H,11,'Ctas Pagar'!AG:AG,IF($A$6=Parametros!$A$8,"&lt;&gt;""",'DRE Gerencial'!$A$6))</f>
        <v>0</v>
      </c>
      <c r="AF125" s="45" t="str">
        <f t="shared" si="343"/>
        <v/>
      </c>
      <c r="AG125" s="45" t="str">
        <f t="shared" si="344"/>
        <v/>
      </c>
      <c r="AH125" s="168">
        <f>SUMIFS('Ctas Pagar'!$G:$G,'Ctas Pagar'!$C:$C,'DRE Gerencial'!$A125,'Ctas Pagar'!$I:$I,'DRE Gerencial'!$A$7,'Ctas Pagar'!$H:$H,12,'Ctas Pagar'!AJ:AJ,IF($A$6=Parametros!$A$8,"&lt;&gt;""",'DRE Gerencial'!$A$6))</f>
        <v>0</v>
      </c>
      <c r="AI125" s="45" t="str">
        <f t="shared" si="345"/>
        <v/>
      </c>
      <c r="AJ125" s="45" t="str">
        <f t="shared" si="346"/>
        <v/>
      </c>
      <c r="AK125" s="177">
        <f t="shared" si="301"/>
        <v>1000</v>
      </c>
      <c r="AL125" s="45">
        <f t="shared" si="347"/>
        <v>9.9950024987506241E-7</v>
      </c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  <c r="BG125" s="71"/>
      <c r="BH125" s="71"/>
      <c r="BI125" s="71"/>
      <c r="BJ125" s="71"/>
      <c r="BK125" s="71"/>
      <c r="BL125" s="71"/>
      <c r="BM125" s="71"/>
      <c r="BN125" s="71"/>
      <c r="BO125" s="71"/>
      <c r="BP125" s="71"/>
      <c r="BQ125" s="71"/>
      <c r="BR125" s="71"/>
      <c r="BS125" s="71"/>
      <c r="BT125" s="71"/>
      <c r="BU125" s="71"/>
      <c r="BV125" s="71"/>
      <c r="BW125" s="71"/>
      <c r="BX125" s="71"/>
      <c r="BY125" s="71"/>
      <c r="BZ125" s="71"/>
      <c r="CA125" s="71"/>
      <c r="CB125" s="71"/>
      <c r="CC125" s="71"/>
      <c r="CD125" s="71"/>
    </row>
    <row r="126" spans="1:82">
      <c r="A126" s="6" t="str">
        <f>'Plano de Contas'!A126</f>
        <v>6.2.99 Outros Investimentos em Bens Materiais</v>
      </c>
      <c r="B126" s="168">
        <f>SUMIFS('Ctas Pagar'!$G:$G,'Ctas Pagar'!$C:$C,'DRE Gerencial'!$A126,'Ctas Pagar'!$I:$I,'DRE Gerencial'!$A$7,'Ctas Pagar'!$H:$H,1,'Ctas Pagar'!D:D,IF($A$6=Parametros!$A$8,"&lt;&gt;""",'DRE Gerencial'!$A$6))</f>
        <v>0</v>
      </c>
      <c r="C126" s="45" t="str">
        <f t="shared" si="325"/>
        <v/>
      </c>
      <c r="D126" s="168">
        <f>SUMIFS('Ctas Pagar'!$G:$G,'Ctas Pagar'!$C:$C,'DRE Gerencial'!$A126,'Ctas Pagar'!$I:$I,'DRE Gerencial'!$A$7,'Ctas Pagar'!$H:$H,2,'Ctas Pagar'!F:F,IF($A$6=Parametros!$A$8,"&lt;&gt;""",'DRE Gerencial'!$A$6))</f>
        <v>1000</v>
      </c>
      <c r="E126" s="45">
        <f t="shared" si="326"/>
        <v>9.9950024987506241E-7</v>
      </c>
      <c r="F126" s="45" t="str">
        <f t="shared" si="300"/>
        <v/>
      </c>
      <c r="G126" s="168">
        <f>SUMIFS('Ctas Pagar'!$G:$G,'Ctas Pagar'!$C:$C,'DRE Gerencial'!$A126,'Ctas Pagar'!$I:$I,'DRE Gerencial'!$A$7,'Ctas Pagar'!$H:$H,3,'Ctas Pagar'!I:I,IF($A$6=Parametros!$A$8,"&lt;&gt;""",'DRE Gerencial'!$A$6))</f>
        <v>0</v>
      </c>
      <c r="H126" s="45" t="str">
        <f t="shared" si="327"/>
        <v/>
      </c>
      <c r="I126" s="45" t="str">
        <f t="shared" si="328"/>
        <v/>
      </c>
      <c r="J126" s="168">
        <f>SUMIFS('Ctas Pagar'!$G:$G,'Ctas Pagar'!$C:$C,'DRE Gerencial'!$A126,'Ctas Pagar'!$I:$I,'DRE Gerencial'!$A$7,'Ctas Pagar'!$H:$H,4,'Ctas Pagar'!L:L,IF($A$6=Parametros!$A$8,"&lt;&gt;""",'DRE Gerencial'!$A$6))</f>
        <v>0</v>
      </c>
      <c r="K126" s="45" t="str">
        <f t="shared" si="329"/>
        <v/>
      </c>
      <c r="L126" s="45" t="str">
        <f t="shared" si="330"/>
        <v/>
      </c>
      <c r="M126" s="168">
        <f>SUMIFS('Ctas Pagar'!$G:$G,'Ctas Pagar'!$C:$C,'DRE Gerencial'!$A126,'Ctas Pagar'!$I:$I,'DRE Gerencial'!$A$7,'Ctas Pagar'!$H:$H,5,'Ctas Pagar'!O:O,IF($A$6=Parametros!$A$8,"&lt;&gt;""",'DRE Gerencial'!$A$6))</f>
        <v>0</v>
      </c>
      <c r="N126" s="45" t="str">
        <f t="shared" si="331"/>
        <v/>
      </c>
      <c r="O126" s="45" t="str">
        <f t="shared" si="332"/>
        <v/>
      </c>
      <c r="P126" s="168">
        <f>SUMIFS('Ctas Pagar'!$G:$G,'Ctas Pagar'!$C:$C,'DRE Gerencial'!$A126,'Ctas Pagar'!$I:$I,'DRE Gerencial'!$A$7,'Ctas Pagar'!$H:$H,6,'Ctas Pagar'!R:R,IF($A$6=Parametros!$A$8,"&lt;&gt;""",'DRE Gerencial'!$A$6))</f>
        <v>0</v>
      </c>
      <c r="Q126" s="45" t="str">
        <f t="shared" si="333"/>
        <v/>
      </c>
      <c r="R126" s="45" t="str">
        <f t="shared" si="334"/>
        <v/>
      </c>
      <c r="S126" s="168">
        <f>SUMIFS('Ctas Pagar'!$G:$G,'Ctas Pagar'!$C:$C,'DRE Gerencial'!$A126,'Ctas Pagar'!$I:$I,'DRE Gerencial'!$A$7,'Ctas Pagar'!$H:$H,7,'Ctas Pagar'!U:U,IF($A$6=Parametros!$A$8,"&lt;&gt;""",'DRE Gerencial'!$A$6))</f>
        <v>0</v>
      </c>
      <c r="T126" s="45" t="str">
        <f t="shared" si="335"/>
        <v/>
      </c>
      <c r="U126" s="45" t="str">
        <f t="shared" si="336"/>
        <v/>
      </c>
      <c r="V126" s="168">
        <f>SUMIFS('Ctas Pagar'!$G:$G,'Ctas Pagar'!$C:$C,'DRE Gerencial'!$A126,'Ctas Pagar'!$I:$I,'DRE Gerencial'!$A$7,'Ctas Pagar'!$H:$H,8,'Ctas Pagar'!X:X,IF($A$6=Parametros!$A$8,"&lt;&gt;""",'DRE Gerencial'!$A$6))</f>
        <v>0</v>
      </c>
      <c r="W126" s="45" t="str">
        <f t="shared" si="337"/>
        <v/>
      </c>
      <c r="X126" s="45" t="str">
        <f t="shared" si="338"/>
        <v/>
      </c>
      <c r="Y126" s="168">
        <f>SUMIFS('Ctas Pagar'!$G:$G,'Ctas Pagar'!$C:$C,'DRE Gerencial'!$A126,'Ctas Pagar'!$I:$I,'DRE Gerencial'!$A$7,'Ctas Pagar'!$H:$H,9,'Ctas Pagar'!AA:AA,IF($A$6=Parametros!$A$8,"&lt;&gt;""",'DRE Gerencial'!$A$6))</f>
        <v>0</v>
      </c>
      <c r="Z126" s="45" t="str">
        <f t="shared" si="339"/>
        <v/>
      </c>
      <c r="AA126" s="45" t="str">
        <f t="shared" si="340"/>
        <v/>
      </c>
      <c r="AB126" s="168">
        <f>SUMIFS('Ctas Pagar'!$G:$G,'Ctas Pagar'!$C:$C,'DRE Gerencial'!$A126,'Ctas Pagar'!$I:$I,'DRE Gerencial'!$A$7,'Ctas Pagar'!$H:$H,10,'Ctas Pagar'!AD:AD,IF($A$6=Parametros!$A$8,"&lt;&gt;""",'DRE Gerencial'!$A$6))</f>
        <v>0</v>
      </c>
      <c r="AC126" s="45" t="str">
        <f t="shared" si="341"/>
        <v/>
      </c>
      <c r="AD126" s="45" t="str">
        <f t="shared" si="342"/>
        <v/>
      </c>
      <c r="AE126" s="168">
        <f>SUMIFS('Ctas Pagar'!$G:$G,'Ctas Pagar'!$C:$C,'DRE Gerencial'!$A126,'Ctas Pagar'!$I:$I,'DRE Gerencial'!$A$7,'Ctas Pagar'!$H:$H,11,'Ctas Pagar'!AG:AG,IF($A$6=Parametros!$A$8,"&lt;&gt;""",'DRE Gerencial'!$A$6))</f>
        <v>0</v>
      </c>
      <c r="AF126" s="45" t="str">
        <f t="shared" si="343"/>
        <v/>
      </c>
      <c r="AG126" s="45" t="str">
        <f t="shared" si="344"/>
        <v/>
      </c>
      <c r="AH126" s="168">
        <f>SUMIFS('Ctas Pagar'!$G:$G,'Ctas Pagar'!$C:$C,'DRE Gerencial'!$A126,'Ctas Pagar'!$I:$I,'DRE Gerencial'!$A$7,'Ctas Pagar'!$H:$H,12,'Ctas Pagar'!AJ:AJ,IF($A$6=Parametros!$A$8,"&lt;&gt;""",'DRE Gerencial'!$A$6))</f>
        <v>0</v>
      </c>
      <c r="AI126" s="45" t="str">
        <f t="shared" si="345"/>
        <v/>
      </c>
      <c r="AJ126" s="45" t="str">
        <f t="shared" si="346"/>
        <v/>
      </c>
      <c r="AK126" s="177">
        <f t="shared" si="301"/>
        <v>1000</v>
      </c>
      <c r="AL126" s="45">
        <f t="shared" si="347"/>
        <v>9.9950024987506241E-7</v>
      </c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  <c r="BG126" s="71"/>
      <c r="BH126" s="71"/>
      <c r="BI126" s="71"/>
      <c r="BJ126" s="71"/>
      <c r="BK126" s="71"/>
      <c r="BL126" s="71"/>
      <c r="BM126" s="71"/>
      <c r="BN126" s="71"/>
      <c r="BO126" s="71"/>
      <c r="BP126" s="71"/>
      <c r="BQ126" s="71"/>
      <c r="BR126" s="71"/>
      <c r="BS126" s="71"/>
      <c r="BT126" s="71"/>
      <c r="BU126" s="71"/>
      <c r="BV126" s="71"/>
      <c r="BW126" s="71"/>
      <c r="BX126" s="71"/>
      <c r="BY126" s="71"/>
      <c r="BZ126" s="71"/>
      <c r="CA126" s="71"/>
      <c r="CB126" s="71"/>
      <c r="CC126" s="71"/>
      <c r="CD126" s="71"/>
    </row>
    <row r="127" spans="1:82">
      <c r="A127" s="6">
        <f>'Plano de Contas'!A127</f>
        <v>0</v>
      </c>
      <c r="B127" s="168">
        <f>SUMIFS('Ctas Pagar'!$G:$G,'Ctas Pagar'!$C:$C,'DRE Gerencial'!$A127,'Ctas Pagar'!$I:$I,'DRE Gerencial'!$A$7,'Ctas Pagar'!$H:$H,1,'Ctas Pagar'!D:D,IF($A$6=Parametros!$A$8,"&lt;&gt;""",'DRE Gerencial'!$A$6))</f>
        <v>0</v>
      </c>
      <c r="C127" s="45" t="str">
        <f t="shared" si="325"/>
        <v/>
      </c>
      <c r="D127" s="168">
        <f>SUMIFS('Ctas Pagar'!$G:$G,'Ctas Pagar'!$C:$C,'DRE Gerencial'!$A127,'Ctas Pagar'!$I:$I,'DRE Gerencial'!$A$7,'Ctas Pagar'!$H:$H,2,'Ctas Pagar'!F:F,IF($A$6=Parametros!$A$8,"&lt;&gt;""",'DRE Gerencial'!$A$6))</f>
        <v>0</v>
      </c>
      <c r="E127" s="45">
        <f t="shared" si="326"/>
        <v>0</v>
      </c>
      <c r="F127" s="45" t="str">
        <f t="shared" si="300"/>
        <v/>
      </c>
      <c r="G127" s="168">
        <f>SUMIFS('Ctas Pagar'!$G:$G,'Ctas Pagar'!$C:$C,'DRE Gerencial'!$A127,'Ctas Pagar'!$I:$I,'DRE Gerencial'!$A$7,'Ctas Pagar'!$H:$H,3,'Ctas Pagar'!I:I,IF($A$6=Parametros!$A$8,"&lt;&gt;""",'DRE Gerencial'!$A$6))</f>
        <v>0</v>
      </c>
      <c r="H127" s="45" t="str">
        <f t="shared" si="327"/>
        <v/>
      </c>
      <c r="I127" s="45" t="str">
        <f t="shared" si="328"/>
        <v/>
      </c>
      <c r="J127" s="168">
        <f>SUMIFS('Ctas Pagar'!$G:$G,'Ctas Pagar'!$C:$C,'DRE Gerencial'!$A127,'Ctas Pagar'!$I:$I,'DRE Gerencial'!$A$7,'Ctas Pagar'!$H:$H,4,'Ctas Pagar'!L:L,IF($A$6=Parametros!$A$8,"&lt;&gt;""",'DRE Gerencial'!$A$6))</f>
        <v>0</v>
      </c>
      <c r="K127" s="45" t="str">
        <f t="shared" si="329"/>
        <v/>
      </c>
      <c r="L127" s="45" t="str">
        <f t="shared" si="330"/>
        <v/>
      </c>
      <c r="M127" s="168">
        <f>SUMIFS('Ctas Pagar'!$G:$G,'Ctas Pagar'!$C:$C,'DRE Gerencial'!$A127,'Ctas Pagar'!$I:$I,'DRE Gerencial'!$A$7,'Ctas Pagar'!$H:$H,5,'Ctas Pagar'!O:O,IF($A$6=Parametros!$A$8,"&lt;&gt;""",'DRE Gerencial'!$A$6))</f>
        <v>0</v>
      </c>
      <c r="N127" s="45" t="str">
        <f t="shared" si="331"/>
        <v/>
      </c>
      <c r="O127" s="45" t="str">
        <f t="shared" si="332"/>
        <v/>
      </c>
      <c r="P127" s="168">
        <f>SUMIFS('Ctas Pagar'!$G:$G,'Ctas Pagar'!$C:$C,'DRE Gerencial'!$A127,'Ctas Pagar'!$I:$I,'DRE Gerencial'!$A$7,'Ctas Pagar'!$H:$H,6,'Ctas Pagar'!R:R,IF($A$6=Parametros!$A$8,"&lt;&gt;""",'DRE Gerencial'!$A$6))</f>
        <v>0</v>
      </c>
      <c r="Q127" s="45" t="str">
        <f t="shared" si="333"/>
        <v/>
      </c>
      <c r="R127" s="45" t="str">
        <f t="shared" si="334"/>
        <v/>
      </c>
      <c r="S127" s="168">
        <f>SUMIFS('Ctas Pagar'!$G:$G,'Ctas Pagar'!$C:$C,'DRE Gerencial'!$A127,'Ctas Pagar'!$I:$I,'DRE Gerencial'!$A$7,'Ctas Pagar'!$H:$H,7,'Ctas Pagar'!U:U,IF($A$6=Parametros!$A$8,"&lt;&gt;""",'DRE Gerencial'!$A$6))</f>
        <v>0</v>
      </c>
      <c r="T127" s="45" t="str">
        <f t="shared" si="335"/>
        <v/>
      </c>
      <c r="U127" s="45" t="str">
        <f t="shared" si="336"/>
        <v/>
      </c>
      <c r="V127" s="168">
        <f>SUMIFS('Ctas Pagar'!$G:$G,'Ctas Pagar'!$C:$C,'DRE Gerencial'!$A127,'Ctas Pagar'!$I:$I,'DRE Gerencial'!$A$7,'Ctas Pagar'!$H:$H,8,'Ctas Pagar'!X:X,IF($A$6=Parametros!$A$8,"&lt;&gt;""",'DRE Gerencial'!$A$6))</f>
        <v>0</v>
      </c>
      <c r="W127" s="45" t="str">
        <f t="shared" si="337"/>
        <v/>
      </c>
      <c r="X127" s="45" t="str">
        <f t="shared" si="338"/>
        <v/>
      </c>
      <c r="Y127" s="168">
        <f>SUMIFS('Ctas Pagar'!$G:$G,'Ctas Pagar'!$C:$C,'DRE Gerencial'!$A127,'Ctas Pagar'!$I:$I,'DRE Gerencial'!$A$7,'Ctas Pagar'!$H:$H,9,'Ctas Pagar'!AA:AA,IF($A$6=Parametros!$A$8,"&lt;&gt;""",'DRE Gerencial'!$A$6))</f>
        <v>0</v>
      </c>
      <c r="Z127" s="45" t="str">
        <f t="shared" si="339"/>
        <v/>
      </c>
      <c r="AA127" s="45" t="str">
        <f t="shared" si="340"/>
        <v/>
      </c>
      <c r="AB127" s="168">
        <f>SUMIFS('Ctas Pagar'!$G:$G,'Ctas Pagar'!$C:$C,'DRE Gerencial'!$A127,'Ctas Pagar'!$I:$I,'DRE Gerencial'!$A$7,'Ctas Pagar'!$H:$H,10,'Ctas Pagar'!AD:AD,IF($A$6=Parametros!$A$8,"&lt;&gt;""",'DRE Gerencial'!$A$6))</f>
        <v>0</v>
      </c>
      <c r="AC127" s="45" t="str">
        <f t="shared" si="341"/>
        <v/>
      </c>
      <c r="AD127" s="45" t="str">
        <f t="shared" si="342"/>
        <v/>
      </c>
      <c r="AE127" s="168">
        <f>SUMIFS('Ctas Pagar'!$G:$G,'Ctas Pagar'!$C:$C,'DRE Gerencial'!$A127,'Ctas Pagar'!$I:$I,'DRE Gerencial'!$A$7,'Ctas Pagar'!$H:$H,11,'Ctas Pagar'!AG:AG,IF($A$6=Parametros!$A$8,"&lt;&gt;""",'DRE Gerencial'!$A$6))</f>
        <v>0</v>
      </c>
      <c r="AF127" s="45" t="str">
        <f t="shared" si="343"/>
        <v/>
      </c>
      <c r="AG127" s="45" t="str">
        <f t="shared" si="344"/>
        <v/>
      </c>
      <c r="AH127" s="168">
        <f>SUMIFS('Ctas Pagar'!$G:$G,'Ctas Pagar'!$C:$C,'DRE Gerencial'!$A127,'Ctas Pagar'!$I:$I,'DRE Gerencial'!$A$7,'Ctas Pagar'!$H:$H,12,'Ctas Pagar'!AJ:AJ,IF($A$6=Parametros!$A$8,"&lt;&gt;""",'DRE Gerencial'!$A$6))</f>
        <v>0</v>
      </c>
      <c r="AI127" s="45" t="str">
        <f t="shared" si="345"/>
        <v/>
      </c>
      <c r="AJ127" s="45" t="str">
        <f t="shared" si="346"/>
        <v/>
      </c>
      <c r="AK127" s="177">
        <f t="shared" si="301"/>
        <v>0</v>
      </c>
      <c r="AL127" s="45">
        <f t="shared" si="347"/>
        <v>0</v>
      </c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  <c r="BG127" s="71"/>
      <c r="BH127" s="71"/>
      <c r="BI127" s="71"/>
      <c r="BJ127" s="71"/>
      <c r="BK127" s="71"/>
      <c r="BL127" s="71"/>
      <c r="BM127" s="71"/>
      <c r="BN127" s="71"/>
      <c r="BO127" s="71"/>
      <c r="BP127" s="71"/>
      <c r="BQ127" s="71"/>
      <c r="BR127" s="71"/>
      <c r="BS127" s="71"/>
      <c r="BT127" s="71"/>
      <c r="BU127" s="71"/>
      <c r="BV127" s="71"/>
      <c r="BW127" s="71"/>
      <c r="BX127" s="71"/>
      <c r="BY127" s="71"/>
      <c r="BZ127" s="71"/>
      <c r="CA127" s="71"/>
      <c r="CB127" s="71"/>
      <c r="CC127" s="71"/>
      <c r="CD127" s="71"/>
    </row>
    <row r="128" spans="1:82">
      <c r="A128" s="6">
        <f>'Plano de Contas'!A128</f>
        <v>0</v>
      </c>
      <c r="B128" s="168">
        <f>SUMIFS('Ctas Pagar'!$G:$G,'Ctas Pagar'!$C:$C,'DRE Gerencial'!$A128,'Ctas Pagar'!$I:$I,'DRE Gerencial'!$A$7,'Ctas Pagar'!$H:$H,1,'Ctas Pagar'!D:D,IF($A$6=Parametros!$A$8,"&lt;&gt;""",'DRE Gerencial'!$A$6))</f>
        <v>0</v>
      </c>
      <c r="C128" s="45" t="str">
        <f t="shared" si="325"/>
        <v/>
      </c>
      <c r="D128" s="168">
        <f>SUMIFS('Ctas Pagar'!$G:$G,'Ctas Pagar'!$C:$C,'DRE Gerencial'!$A128,'Ctas Pagar'!$I:$I,'DRE Gerencial'!$A$7,'Ctas Pagar'!$H:$H,2,'Ctas Pagar'!F:F,IF($A$6=Parametros!$A$8,"&lt;&gt;""",'DRE Gerencial'!$A$6))</f>
        <v>0</v>
      </c>
      <c r="E128" s="45">
        <f t="shared" si="326"/>
        <v>0</v>
      </c>
      <c r="F128" s="45" t="str">
        <f t="shared" si="300"/>
        <v/>
      </c>
      <c r="G128" s="168">
        <f>SUMIFS('Ctas Pagar'!$G:$G,'Ctas Pagar'!$C:$C,'DRE Gerencial'!$A128,'Ctas Pagar'!$I:$I,'DRE Gerencial'!$A$7,'Ctas Pagar'!$H:$H,3,'Ctas Pagar'!I:I,IF($A$6=Parametros!$A$8,"&lt;&gt;""",'DRE Gerencial'!$A$6))</f>
        <v>0</v>
      </c>
      <c r="H128" s="45" t="str">
        <f t="shared" si="327"/>
        <v/>
      </c>
      <c r="I128" s="45" t="str">
        <f t="shared" si="328"/>
        <v/>
      </c>
      <c r="J128" s="168">
        <f>SUMIFS('Ctas Pagar'!$G:$G,'Ctas Pagar'!$C:$C,'DRE Gerencial'!$A128,'Ctas Pagar'!$I:$I,'DRE Gerencial'!$A$7,'Ctas Pagar'!$H:$H,4,'Ctas Pagar'!L:L,IF($A$6=Parametros!$A$8,"&lt;&gt;""",'DRE Gerencial'!$A$6))</f>
        <v>0</v>
      </c>
      <c r="K128" s="45" t="str">
        <f t="shared" si="329"/>
        <v/>
      </c>
      <c r="L128" s="45" t="str">
        <f t="shared" si="330"/>
        <v/>
      </c>
      <c r="M128" s="168">
        <f>SUMIFS('Ctas Pagar'!$G:$G,'Ctas Pagar'!$C:$C,'DRE Gerencial'!$A128,'Ctas Pagar'!$I:$I,'DRE Gerencial'!$A$7,'Ctas Pagar'!$H:$H,5,'Ctas Pagar'!O:O,IF($A$6=Parametros!$A$8,"&lt;&gt;""",'DRE Gerencial'!$A$6))</f>
        <v>0</v>
      </c>
      <c r="N128" s="45" t="str">
        <f t="shared" si="331"/>
        <v/>
      </c>
      <c r="O128" s="45" t="str">
        <f t="shared" si="332"/>
        <v/>
      </c>
      <c r="P128" s="168">
        <f>SUMIFS('Ctas Pagar'!$G:$G,'Ctas Pagar'!$C:$C,'DRE Gerencial'!$A128,'Ctas Pagar'!$I:$I,'DRE Gerencial'!$A$7,'Ctas Pagar'!$H:$H,6,'Ctas Pagar'!R:R,IF($A$6=Parametros!$A$8,"&lt;&gt;""",'DRE Gerencial'!$A$6))</f>
        <v>0</v>
      </c>
      <c r="Q128" s="45" t="str">
        <f t="shared" si="333"/>
        <v/>
      </c>
      <c r="R128" s="45" t="str">
        <f t="shared" si="334"/>
        <v/>
      </c>
      <c r="S128" s="168">
        <f>SUMIFS('Ctas Pagar'!$G:$G,'Ctas Pagar'!$C:$C,'DRE Gerencial'!$A128,'Ctas Pagar'!$I:$I,'DRE Gerencial'!$A$7,'Ctas Pagar'!$H:$H,7,'Ctas Pagar'!U:U,IF($A$6=Parametros!$A$8,"&lt;&gt;""",'DRE Gerencial'!$A$6))</f>
        <v>0</v>
      </c>
      <c r="T128" s="45" t="str">
        <f t="shared" si="335"/>
        <v/>
      </c>
      <c r="U128" s="45" t="str">
        <f t="shared" si="336"/>
        <v/>
      </c>
      <c r="V128" s="168">
        <f>SUMIFS('Ctas Pagar'!$G:$G,'Ctas Pagar'!$C:$C,'DRE Gerencial'!$A128,'Ctas Pagar'!$I:$I,'DRE Gerencial'!$A$7,'Ctas Pagar'!$H:$H,8,'Ctas Pagar'!X:X,IF($A$6=Parametros!$A$8,"&lt;&gt;""",'DRE Gerencial'!$A$6))</f>
        <v>0</v>
      </c>
      <c r="W128" s="45" t="str">
        <f t="shared" si="337"/>
        <v/>
      </c>
      <c r="X128" s="45" t="str">
        <f t="shared" si="338"/>
        <v/>
      </c>
      <c r="Y128" s="168">
        <f>SUMIFS('Ctas Pagar'!$G:$G,'Ctas Pagar'!$C:$C,'DRE Gerencial'!$A128,'Ctas Pagar'!$I:$I,'DRE Gerencial'!$A$7,'Ctas Pagar'!$H:$H,9,'Ctas Pagar'!AA:AA,IF($A$6=Parametros!$A$8,"&lt;&gt;""",'DRE Gerencial'!$A$6))</f>
        <v>0</v>
      </c>
      <c r="Z128" s="45" t="str">
        <f t="shared" si="339"/>
        <v/>
      </c>
      <c r="AA128" s="45" t="str">
        <f t="shared" si="340"/>
        <v/>
      </c>
      <c r="AB128" s="168">
        <f>SUMIFS('Ctas Pagar'!$G:$G,'Ctas Pagar'!$C:$C,'DRE Gerencial'!$A128,'Ctas Pagar'!$I:$I,'DRE Gerencial'!$A$7,'Ctas Pagar'!$H:$H,10,'Ctas Pagar'!AD:AD,IF($A$6=Parametros!$A$8,"&lt;&gt;""",'DRE Gerencial'!$A$6))</f>
        <v>0</v>
      </c>
      <c r="AC128" s="45" t="str">
        <f t="shared" si="341"/>
        <v/>
      </c>
      <c r="AD128" s="45" t="str">
        <f t="shared" si="342"/>
        <v/>
      </c>
      <c r="AE128" s="168">
        <f>SUMIFS('Ctas Pagar'!$G:$G,'Ctas Pagar'!$C:$C,'DRE Gerencial'!$A128,'Ctas Pagar'!$I:$I,'DRE Gerencial'!$A$7,'Ctas Pagar'!$H:$H,11,'Ctas Pagar'!AG:AG,IF($A$6=Parametros!$A$8,"&lt;&gt;""",'DRE Gerencial'!$A$6))</f>
        <v>0</v>
      </c>
      <c r="AF128" s="45" t="str">
        <f t="shared" si="343"/>
        <v/>
      </c>
      <c r="AG128" s="45" t="str">
        <f t="shared" si="344"/>
        <v/>
      </c>
      <c r="AH128" s="168">
        <f>SUMIFS('Ctas Pagar'!$G:$G,'Ctas Pagar'!$C:$C,'DRE Gerencial'!$A128,'Ctas Pagar'!$I:$I,'DRE Gerencial'!$A$7,'Ctas Pagar'!$H:$H,12,'Ctas Pagar'!AJ:AJ,IF($A$6=Parametros!$A$8,"&lt;&gt;""",'DRE Gerencial'!$A$6))</f>
        <v>0</v>
      </c>
      <c r="AI128" s="45" t="str">
        <f t="shared" si="345"/>
        <v/>
      </c>
      <c r="AJ128" s="45" t="str">
        <f t="shared" si="346"/>
        <v/>
      </c>
      <c r="AK128" s="177">
        <f t="shared" si="301"/>
        <v>0</v>
      </c>
      <c r="AL128" s="45">
        <f t="shared" si="347"/>
        <v>0</v>
      </c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  <c r="BG128" s="71"/>
      <c r="BH128" s="71"/>
      <c r="BI128" s="71"/>
      <c r="BJ128" s="71"/>
      <c r="BK128" s="71"/>
      <c r="BL128" s="71"/>
      <c r="BM128" s="71"/>
      <c r="BN128" s="71"/>
      <c r="BO128" s="71"/>
      <c r="BP128" s="71"/>
      <c r="BQ128" s="71"/>
      <c r="BR128" s="71"/>
      <c r="BS128" s="71"/>
      <c r="BT128" s="71"/>
      <c r="BU128" s="71"/>
      <c r="BV128" s="71"/>
      <c r="BW128" s="71"/>
      <c r="BX128" s="71"/>
      <c r="BY128" s="71"/>
      <c r="BZ128" s="71"/>
      <c r="CA128" s="71"/>
      <c r="CB128" s="71"/>
      <c r="CC128" s="71"/>
      <c r="CD128" s="71"/>
    </row>
    <row r="129" spans="1:82" ht="15.75">
      <c r="A129" s="35" t="str">
        <f>'Plano de Contas'!A129</f>
        <v>6.3 Investimentos em Desenvolvimento Empresarial</v>
      </c>
      <c r="B129" s="170">
        <f>SUM(B130:B133)</f>
        <v>0</v>
      </c>
      <c r="C129" s="44" t="str">
        <f>IFERROR(B129/B$8,"")</f>
        <v/>
      </c>
      <c r="D129" s="170">
        <f>SUM(D130:D133)</f>
        <v>3000</v>
      </c>
      <c r="E129" s="44">
        <f>IFERROR(D129/D$8,"")</f>
        <v>2.9985007496251872E-6</v>
      </c>
      <c r="F129" s="44" t="str">
        <f>IF(OR(D129=0,B129=0),"",((D129-B129)/B129))</f>
        <v/>
      </c>
      <c r="G129" s="170">
        <f>SUM(G130:G133)</f>
        <v>0</v>
      </c>
      <c r="H129" s="44" t="str">
        <f>IFERROR(G129/G$8,"")</f>
        <v/>
      </c>
      <c r="I129" s="44" t="str">
        <f>IF(OR(G129=0,D129=0),"",((G129-D129)/D129))</f>
        <v/>
      </c>
      <c r="J129" s="170">
        <f>SUM(J130:J133)</f>
        <v>0</v>
      </c>
      <c r="K129" s="44" t="str">
        <f>IFERROR(J129/J$8,"")</f>
        <v/>
      </c>
      <c r="L129" s="44" t="str">
        <f>IF(OR(J129=0,G129=0),"",((J129-G129)/G129))</f>
        <v/>
      </c>
      <c r="M129" s="170">
        <f>SUM(M130:M133)</f>
        <v>0</v>
      </c>
      <c r="N129" s="44" t="str">
        <f>IFERROR(M129/M$8,"")</f>
        <v/>
      </c>
      <c r="O129" s="44" t="str">
        <f>IF(OR(M129=0,J129=0),"",((M129-J129)/J129))</f>
        <v/>
      </c>
      <c r="P129" s="170">
        <f>SUM(P130:P133)</f>
        <v>0</v>
      </c>
      <c r="Q129" s="44" t="str">
        <f>IFERROR(P129/P$8,"")</f>
        <v/>
      </c>
      <c r="R129" s="44" t="str">
        <f>IF(OR(P129=0,M129=0),"",((P129-M129)/M129))</f>
        <v/>
      </c>
      <c r="S129" s="170">
        <f>SUM(S130:S133)</f>
        <v>0</v>
      </c>
      <c r="T129" s="44" t="str">
        <f>IFERROR(S129/S$8,"")</f>
        <v/>
      </c>
      <c r="U129" s="44" t="str">
        <f>IF(OR(S129=0,P129=0),"",((S129-P129)/P129))</f>
        <v/>
      </c>
      <c r="V129" s="170">
        <f>SUM(V130:V133)</f>
        <v>0</v>
      </c>
      <c r="W129" s="44" t="str">
        <f>IFERROR(V129/V$8,"")</f>
        <v/>
      </c>
      <c r="X129" s="44" t="str">
        <f>IF(OR(V129=0,S129=0),"",((V129-S129)/S129))</f>
        <v/>
      </c>
      <c r="Y129" s="170">
        <f>SUM(Y130:Y133)</f>
        <v>0</v>
      </c>
      <c r="Z129" s="44" t="str">
        <f>IFERROR(Y129/Y$8,"")</f>
        <v/>
      </c>
      <c r="AA129" s="44" t="str">
        <f>IF(OR(Y129=0,V129=0),"",((Y129-V129)/V129))</f>
        <v/>
      </c>
      <c r="AB129" s="170">
        <f>SUM(AB130:AB133)</f>
        <v>0</v>
      </c>
      <c r="AC129" s="44" t="str">
        <f>IFERROR(AB129/AB$8,"")</f>
        <v/>
      </c>
      <c r="AD129" s="44" t="str">
        <f>IF(OR(AB129=0,Y129=0),"",((AB129-Y129)/Y129))</f>
        <v/>
      </c>
      <c r="AE129" s="170">
        <f>SUM(AE130:AE133)</f>
        <v>0</v>
      </c>
      <c r="AF129" s="44" t="str">
        <f>IFERROR(AE129/AE$8,"")</f>
        <v/>
      </c>
      <c r="AG129" s="44" t="str">
        <f>IF(OR(AE129=0,AB129=0),"",((AE129-AB129)/AB129))</f>
        <v/>
      </c>
      <c r="AH129" s="170">
        <f>SUM(AH130:AH133)</f>
        <v>0</v>
      </c>
      <c r="AI129" s="44" t="str">
        <f>IFERROR(AH129/AH$8,"")</f>
        <v/>
      </c>
      <c r="AJ129" s="44" t="str">
        <f>IF(OR(AH129=0,AE129=0),"",((AH129-AE129)/AE129))</f>
        <v/>
      </c>
      <c r="AK129" s="180">
        <f>SUM(AK130:AK133)</f>
        <v>3000</v>
      </c>
      <c r="AL129" s="44">
        <f>IFERROR(AK129/AK$8,"")</f>
        <v>2.9985007496251872E-6</v>
      </c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  <c r="BG129" s="71"/>
      <c r="BH129" s="71"/>
      <c r="BI129" s="71"/>
      <c r="BJ129" s="71"/>
      <c r="BK129" s="71"/>
      <c r="BL129" s="71"/>
      <c r="BM129" s="71"/>
      <c r="BN129" s="71"/>
      <c r="BO129" s="71"/>
      <c r="BP129" s="71"/>
      <c r="BQ129" s="71"/>
      <c r="BR129" s="71"/>
      <c r="BS129" s="71"/>
      <c r="BT129" s="71"/>
      <c r="BU129" s="71"/>
      <c r="BV129" s="71"/>
      <c r="BW129" s="71"/>
      <c r="BX129" s="71"/>
      <c r="BY129" s="71"/>
      <c r="BZ129" s="71"/>
      <c r="CA129" s="71"/>
      <c r="CB129" s="71"/>
      <c r="CC129" s="71"/>
      <c r="CD129" s="71"/>
    </row>
    <row r="130" spans="1:82">
      <c r="A130" s="6" t="str">
        <f>'Plano de Contas'!A130</f>
        <v>6.3.1 Consultoria</v>
      </c>
      <c r="B130" s="168">
        <f>SUMIFS('Ctas Pagar'!$G:$G,'Ctas Pagar'!$C:$C,'DRE Gerencial'!$A130,'Ctas Pagar'!$I:$I,'DRE Gerencial'!$A$7,'Ctas Pagar'!$H:$H,1,'Ctas Pagar'!D:D,IF($A$6=Parametros!$A$8,"&lt;&gt;""",'DRE Gerencial'!$A$6))</f>
        <v>0</v>
      </c>
      <c r="C130" s="45" t="str">
        <f>IFERROR(B130/B$8,"")</f>
        <v/>
      </c>
      <c r="D130" s="168">
        <f>SUMIFS('Ctas Pagar'!$G:$G,'Ctas Pagar'!$C:$C,'DRE Gerencial'!$A130,'Ctas Pagar'!$I:$I,'DRE Gerencial'!$A$7,'Ctas Pagar'!$H:$H,2,'Ctas Pagar'!F:F,IF($A$6=Parametros!$A$8,"&lt;&gt;""",'DRE Gerencial'!$A$6))</f>
        <v>1000</v>
      </c>
      <c r="E130" s="45">
        <f>IFERROR(D130/D$8,"")</f>
        <v>9.9950024987506241E-7</v>
      </c>
      <c r="F130" s="45" t="str">
        <f t="shared" si="300"/>
        <v/>
      </c>
      <c r="G130" s="168">
        <f>SUMIFS('Ctas Pagar'!$G:$G,'Ctas Pagar'!$C:$C,'DRE Gerencial'!$A130,'Ctas Pagar'!$I:$I,'DRE Gerencial'!$A$7,'Ctas Pagar'!$H:$H,3,'Ctas Pagar'!I:I,IF($A$6=Parametros!$A$8,"&lt;&gt;""",'DRE Gerencial'!$A$6))</f>
        <v>0</v>
      </c>
      <c r="H130" s="45" t="str">
        <f>IFERROR(G130/G$8,"")</f>
        <v/>
      </c>
      <c r="I130" s="45" t="str">
        <f>IF(OR(G130=0,D130=0),"",((G130-D130)/D130))</f>
        <v/>
      </c>
      <c r="J130" s="168">
        <f>SUMIFS('Ctas Pagar'!$G:$G,'Ctas Pagar'!$C:$C,'DRE Gerencial'!$A130,'Ctas Pagar'!$I:$I,'DRE Gerencial'!$A$7,'Ctas Pagar'!$H:$H,4,'Ctas Pagar'!L:L,IF($A$6=Parametros!$A$8,"&lt;&gt;""",'DRE Gerencial'!$A$6))</f>
        <v>0</v>
      </c>
      <c r="K130" s="45" t="str">
        <f>IFERROR(J130/J$8,"")</f>
        <v/>
      </c>
      <c r="L130" s="45" t="str">
        <f>IF(OR(J130=0,G130=0),"",((J130-G130)/G130))</f>
        <v/>
      </c>
      <c r="M130" s="168">
        <f>SUMIFS('Ctas Pagar'!$G:$G,'Ctas Pagar'!$C:$C,'DRE Gerencial'!$A130,'Ctas Pagar'!$I:$I,'DRE Gerencial'!$A$7,'Ctas Pagar'!$H:$H,5,'Ctas Pagar'!O:O,IF($A$6=Parametros!$A$8,"&lt;&gt;""",'DRE Gerencial'!$A$6))</f>
        <v>0</v>
      </c>
      <c r="N130" s="45" t="str">
        <f>IFERROR(M130/M$8,"")</f>
        <v/>
      </c>
      <c r="O130" s="45" t="str">
        <f>IF(OR(M130=0,J130=0),"",((M130-J130)/J130))</f>
        <v/>
      </c>
      <c r="P130" s="168">
        <f>SUMIFS('Ctas Pagar'!$G:$G,'Ctas Pagar'!$C:$C,'DRE Gerencial'!$A130,'Ctas Pagar'!$I:$I,'DRE Gerencial'!$A$7,'Ctas Pagar'!$H:$H,6,'Ctas Pagar'!R:R,IF($A$6=Parametros!$A$8,"&lt;&gt;""",'DRE Gerencial'!$A$6))</f>
        <v>0</v>
      </c>
      <c r="Q130" s="45" t="str">
        <f>IFERROR(P130/P$8,"")</f>
        <v/>
      </c>
      <c r="R130" s="45" t="str">
        <f>IF(OR(P130=0,M130=0),"",((P130-M130)/M130))</f>
        <v/>
      </c>
      <c r="S130" s="168">
        <f>SUMIFS('Ctas Pagar'!$G:$G,'Ctas Pagar'!$C:$C,'DRE Gerencial'!$A130,'Ctas Pagar'!$I:$I,'DRE Gerencial'!$A$7,'Ctas Pagar'!$H:$H,7,'Ctas Pagar'!U:U,IF($A$6=Parametros!$A$8,"&lt;&gt;""",'DRE Gerencial'!$A$6))</f>
        <v>0</v>
      </c>
      <c r="T130" s="45" t="str">
        <f>IFERROR(S130/S$8,"")</f>
        <v/>
      </c>
      <c r="U130" s="45" t="str">
        <f>IF(OR(S130=0,P130=0),"",((S130-P130)/P130))</f>
        <v/>
      </c>
      <c r="V130" s="168">
        <f>SUMIFS('Ctas Pagar'!$G:$G,'Ctas Pagar'!$C:$C,'DRE Gerencial'!$A130,'Ctas Pagar'!$I:$I,'DRE Gerencial'!$A$7,'Ctas Pagar'!$H:$H,8,'Ctas Pagar'!X:X,IF($A$6=Parametros!$A$8,"&lt;&gt;""",'DRE Gerencial'!$A$6))</f>
        <v>0</v>
      </c>
      <c r="W130" s="45" t="str">
        <f>IFERROR(V130/V$8,"")</f>
        <v/>
      </c>
      <c r="X130" s="45" t="str">
        <f>IF(OR(V130=0,S130=0),"",((V130-S130)/S130))</f>
        <v/>
      </c>
      <c r="Y130" s="168">
        <f>SUMIFS('Ctas Pagar'!$G:$G,'Ctas Pagar'!$C:$C,'DRE Gerencial'!$A130,'Ctas Pagar'!$I:$I,'DRE Gerencial'!$A$7,'Ctas Pagar'!$H:$H,9,'Ctas Pagar'!AA:AA,IF($A$6=Parametros!$A$8,"&lt;&gt;""",'DRE Gerencial'!$A$6))</f>
        <v>0</v>
      </c>
      <c r="Z130" s="45" t="str">
        <f>IFERROR(Y130/Y$8,"")</f>
        <v/>
      </c>
      <c r="AA130" s="45" t="str">
        <f>IF(OR(Y130=0,V130=0),"",((Y130-V130)/V130))</f>
        <v/>
      </c>
      <c r="AB130" s="168">
        <f>SUMIFS('Ctas Pagar'!$G:$G,'Ctas Pagar'!$C:$C,'DRE Gerencial'!$A130,'Ctas Pagar'!$I:$I,'DRE Gerencial'!$A$7,'Ctas Pagar'!$H:$H,10,'Ctas Pagar'!AD:AD,IF($A$6=Parametros!$A$8,"&lt;&gt;""",'DRE Gerencial'!$A$6))</f>
        <v>0</v>
      </c>
      <c r="AC130" s="45" t="str">
        <f>IFERROR(AB130/AB$8,"")</f>
        <v/>
      </c>
      <c r="AD130" s="45" t="str">
        <f>IF(OR(AB130=0,Y130=0),"",((AB130-Y130)/Y130))</f>
        <v/>
      </c>
      <c r="AE130" s="168">
        <f>SUMIFS('Ctas Pagar'!$G:$G,'Ctas Pagar'!$C:$C,'DRE Gerencial'!$A130,'Ctas Pagar'!$I:$I,'DRE Gerencial'!$A$7,'Ctas Pagar'!$H:$H,11,'Ctas Pagar'!AG:AG,IF($A$6=Parametros!$A$8,"&lt;&gt;""",'DRE Gerencial'!$A$6))</f>
        <v>0</v>
      </c>
      <c r="AF130" s="45" t="str">
        <f>IFERROR(AE130/AE$8,"")</f>
        <v/>
      </c>
      <c r="AG130" s="45" t="str">
        <f>IF(OR(AE130=0,AB130=0),"",((AE130-AB130)/AB130))</f>
        <v/>
      </c>
      <c r="AH130" s="168">
        <f>SUMIFS('Ctas Pagar'!$G:$G,'Ctas Pagar'!$C:$C,'DRE Gerencial'!$A130,'Ctas Pagar'!$I:$I,'DRE Gerencial'!$A$7,'Ctas Pagar'!$H:$H,12,'Ctas Pagar'!AJ:AJ,IF($A$6=Parametros!$A$8,"&lt;&gt;""",'DRE Gerencial'!$A$6))</f>
        <v>0</v>
      </c>
      <c r="AI130" s="45" t="str">
        <f>IFERROR(AH130/AH$8,"")</f>
        <v/>
      </c>
      <c r="AJ130" s="45" t="str">
        <f>IF(OR(AH130=0,AE130=0),"",((AH130-AE130)/AE130))</f>
        <v/>
      </c>
      <c r="AK130" s="177">
        <f t="shared" si="301"/>
        <v>1000</v>
      </c>
      <c r="AL130" s="45">
        <f>IFERROR(AK130/AK$8,"")</f>
        <v>9.9950024987506241E-7</v>
      </c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  <c r="BG130" s="71"/>
      <c r="BH130" s="71"/>
      <c r="BI130" s="71"/>
      <c r="BJ130" s="71"/>
      <c r="BK130" s="71"/>
      <c r="BL130" s="71"/>
      <c r="BM130" s="71"/>
      <c r="BN130" s="71"/>
      <c r="BO130" s="71"/>
      <c r="BP130" s="71"/>
      <c r="BQ130" s="71"/>
      <c r="BR130" s="71"/>
      <c r="BS130" s="71"/>
      <c r="BT130" s="71"/>
      <c r="BU130" s="71"/>
      <c r="BV130" s="71"/>
      <c r="BW130" s="71"/>
      <c r="BX130" s="71"/>
      <c r="BY130" s="71"/>
      <c r="BZ130" s="71"/>
      <c r="CA130" s="71"/>
      <c r="CB130" s="71"/>
      <c r="CC130" s="71"/>
      <c r="CD130" s="71"/>
    </row>
    <row r="131" spans="1:82">
      <c r="A131" s="6" t="str">
        <f>'Plano de Contas'!A131</f>
        <v>6.3.2 Treinamentos</v>
      </c>
      <c r="B131" s="168">
        <f>SUMIFS('Ctas Pagar'!$G:$G,'Ctas Pagar'!$C:$C,'DRE Gerencial'!$A131,'Ctas Pagar'!$I:$I,'DRE Gerencial'!$A$7,'Ctas Pagar'!$H:$H,1,'Ctas Pagar'!D:D,IF($A$6=Parametros!$A$8,"&lt;&gt;""",'DRE Gerencial'!$A$6))</f>
        <v>0</v>
      </c>
      <c r="C131" s="45" t="str">
        <f t="shared" ref="C131:C133" si="348">IFERROR(B131/B$8,"")</f>
        <v/>
      </c>
      <c r="D131" s="168">
        <f>SUMIFS('Ctas Pagar'!$G:$G,'Ctas Pagar'!$C:$C,'DRE Gerencial'!$A131,'Ctas Pagar'!$I:$I,'DRE Gerencial'!$A$7,'Ctas Pagar'!$H:$H,2,'Ctas Pagar'!F:F,IF($A$6=Parametros!$A$8,"&lt;&gt;""",'DRE Gerencial'!$A$6))</f>
        <v>1000</v>
      </c>
      <c r="E131" s="45">
        <f t="shared" ref="E131:E133" si="349">IFERROR(D131/D$8,"")</f>
        <v>9.9950024987506241E-7</v>
      </c>
      <c r="F131" s="45" t="str">
        <f t="shared" si="300"/>
        <v/>
      </c>
      <c r="G131" s="168">
        <f>SUMIFS('Ctas Pagar'!$G:$G,'Ctas Pagar'!$C:$C,'DRE Gerencial'!$A131,'Ctas Pagar'!$I:$I,'DRE Gerencial'!$A$7,'Ctas Pagar'!$H:$H,3,'Ctas Pagar'!I:I,IF($A$6=Parametros!$A$8,"&lt;&gt;""",'DRE Gerencial'!$A$6))</f>
        <v>0</v>
      </c>
      <c r="H131" s="45" t="str">
        <f t="shared" ref="H131:H133" si="350">IFERROR(G131/G$8,"")</f>
        <v/>
      </c>
      <c r="I131" s="45" t="str">
        <f t="shared" ref="I131:I133" si="351">IF(OR(G131=0,D131=0),"",((G131-D131)/D131))</f>
        <v/>
      </c>
      <c r="J131" s="168">
        <f>SUMIFS('Ctas Pagar'!$G:$G,'Ctas Pagar'!$C:$C,'DRE Gerencial'!$A131,'Ctas Pagar'!$I:$I,'DRE Gerencial'!$A$7,'Ctas Pagar'!$H:$H,4,'Ctas Pagar'!L:L,IF($A$6=Parametros!$A$8,"&lt;&gt;""",'DRE Gerencial'!$A$6))</f>
        <v>0</v>
      </c>
      <c r="K131" s="45" t="str">
        <f t="shared" ref="K131:K133" si="352">IFERROR(J131/J$8,"")</f>
        <v/>
      </c>
      <c r="L131" s="45" t="str">
        <f t="shared" ref="L131:L133" si="353">IF(OR(J131=0,G131=0),"",((J131-G131)/G131))</f>
        <v/>
      </c>
      <c r="M131" s="168">
        <f>SUMIFS('Ctas Pagar'!$G:$G,'Ctas Pagar'!$C:$C,'DRE Gerencial'!$A131,'Ctas Pagar'!$I:$I,'DRE Gerencial'!$A$7,'Ctas Pagar'!$H:$H,5,'Ctas Pagar'!O:O,IF($A$6=Parametros!$A$8,"&lt;&gt;""",'DRE Gerencial'!$A$6))</f>
        <v>0</v>
      </c>
      <c r="N131" s="45" t="str">
        <f t="shared" ref="N131:N133" si="354">IFERROR(M131/M$8,"")</f>
        <v/>
      </c>
      <c r="O131" s="45" t="str">
        <f t="shared" ref="O131:O133" si="355">IF(OR(M131=0,J131=0),"",((M131-J131)/J131))</f>
        <v/>
      </c>
      <c r="P131" s="168">
        <f>SUMIFS('Ctas Pagar'!$G:$G,'Ctas Pagar'!$C:$C,'DRE Gerencial'!$A131,'Ctas Pagar'!$I:$I,'DRE Gerencial'!$A$7,'Ctas Pagar'!$H:$H,6,'Ctas Pagar'!R:R,IF($A$6=Parametros!$A$8,"&lt;&gt;""",'DRE Gerencial'!$A$6))</f>
        <v>0</v>
      </c>
      <c r="Q131" s="45" t="str">
        <f t="shared" ref="Q131:Q133" si="356">IFERROR(P131/P$8,"")</f>
        <v/>
      </c>
      <c r="R131" s="45" t="str">
        <f t="shared" ref="R131:R133" si="357">IF(OR(P131=0,M131=0),"",((P131-M131)/M131))</f>
        <v/>
      </c>
      <c r="S131" s="168">
        <f>SUMIFS('Ctas Pagar'!$G:$G,'Ctas Pagar'!$C:$C,'DRE Gerencial'!$A131,'Ctas Pagar'!$I:$I,'DRE Gerencial'!$A$7,'Ctas Pagar'!$H:$H,7,'Ctas Pagar'!U:U,IF($A$6=Parametros!$A$8,"&lt;&gt;""",'DRE Gerencial'!$A$6))</f>
        <v>0</v>
      </c>
      <c r="T131" s="45" t="str">
        <f t="shared" ref="T131:T133" si="358">IFERROR(S131/S$8,"")</f>
        <v/>
      </c>
      <c r="U131" s="45" t="str">
        <f t="shared" ref="U131:U133" si="359">IF(OR(S131=0,P131=0),"",((S131-P131)/P131))</f>
        <v/>
      </c>
      <c r="V131" s="168">
        <f>SUMIFS('Ctas Pagar'!$G:$G,'Ctas Pagar'!$C:$C,'DRE Gerencial'!$A131,'Ctas Pagar'!$I:$I,'DRE Gerencial'!$A$7,'Ctas Pagar'!$H:$H,8,'Ctas Pagar'!X:X,IF($A$6=Parametros!$A$8,"&lt;&gt;""",'DRE Gerencial'!$A$6))</f>
        <v>0</v>
      </c>
      <c r="W131" s="45" t="str">
        <f t="shared" ref="W131:W133" si="360">IFERROR(V131/V$8,"")</f>
        <v/>
      </c>
      <c r="X131" s="45" t="str">
        <f t="shared" ref="X131:X133" si="361">IF(OR(V131=0,S131=0),"",((V131-S131)/S131))</f>
        <v/>
      </c>
      <c r="Y131" s="168">
        <f>SUMIFS('Ctas Pagar'!$G:$G,'Ctas Pagar'!$C:$C,'DRE Gerencial'!$A131,'Ctas Pagar'!$I:$I,'DRE Gerencial'!$A$7,'Ctas Pagar'!$H:$H,9,'Ctas Pagar'!AA:AA,IF($A$6=Parametros!$A$8,"&lt;&gt;""",'DRE Gerencial'!$A$6))</f>
        <v>0</v>
      </c>
      <c r="Z131" s="45" t="str">
        <f t="shared" ref="Z131:Z133" si="362">IFERROR(Y131/Y$8,"")</f>
        <v/>
      </c>
      <c r="AA131" s="45" t="str">
        <f t="shared" ref="AA131:AA133" si="363">IF(OR(Y131=0,V131=0),"",((Y131-V131)/V131))</f>
        <v/>
      </c>
      <c r="AB131" s="168">
        <f>SUMIFS('Ctas Pagar'!$G:$G,'Ctas Pagar'!$C:$C,'DRE Gerencial'!$A131,'Ctas Pagar'!$I:$I,'DRE Gerencial'!$A$7,'Ctas Pagar'!$H:$H,10,'Ctas Pagar'!AD:AD,IF($A$6=Parametros!$A$8,"&lt;&gt;""",'DRE Gerencial'!$A$6))</f>
        <v>0</v>
      </c>
      <c r="AC131" s="45" t="str">
        <f t="shared" ref="AC131:AC133" si="364">IFERROR(AB131/AB$8,"")</f>
        <v/>
      </c>
      <c r="AD131" s="45" t="str">
        <f t="shared" ref="AD131:AD133" si="365">IF(OR(AB131=0,Y131=0),"",((AB131-Y131)/Y131))</f>
        <v/>
      </c>
      <c r="AE131" s="168">
        <f>SUMIFS('Ctas Pagar'!$G:$G,'Ctas Pagar'!$C:$C,'DRE Gerencial'!$A131,'Ctas Pagar'!$I:$I,'DRE Gerencial'!$A$7,'Ctas Pagar'!$H:$H,11,'Ctas Pagar'!AG:AG,IF($A$6=Parametros!$A$8,"&lt;&gt;""",'DRE Gerencial'!$A$6))</f>
        <v>0</v>
      </c>
      <c r="AF131" s="45" t="str">
        <f t="shared" ref="AF131:AF133" si="366">IFERROR(AE131/AE$8,"")</f>
        <v/>
      </c>
      <c r="AG131" s="45" t="str">
        <f t="shared" ref="AG131:AG133" si="367">IF(OR(AE131=0,AB131=0),"",((AE131-AB131)/AB131))</f>
        <v/>
      </c>
      <c r="AH131" s="168">
        <f>SUMIFS('Ctas Pagar'!$G:$G,'Ctas Pagar'!$C:$C,'DRE Gerencial'!$A131,'Ctas Pagar'!$I:$I,'DRE Gerencial'!$A$7,'Ctas Pagar'!$H:$H,12,'Ctas Pagar'!AJ:AJ,IF($A$6=Parametros!$A$8,"&lt;&gt;""",'DRE Gerencial'!$A$6))</f>
        <v>0</v>
      </c>
      <c r="AI131" s="45" t="str">
        <f t="shared" ref="AI131:AI133" si="368">IFERROR(AH131/AH$8,"")</f>
        <v/>
      </c>
      <c r="AJ131" s="45" t="str">
        <f t="shared" ref="AJ131:AJ133" si="369">IF(OR(AH131=0,AE131=0),"",((AH131-AE131)/AE131))</f>
        <v/>
      </c>
      <c r="AK131" s="177">
        <f t="shared" si="301"/>
        <v>1000</v>
      </c>
      <c r="AL131" s="45">
        <f t="shared" ref="AL131:AL133" si="370">IFERROR(AK131/AK$8,"")</f>
        <v>9.9950024987506241E-7</v>
      </c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  <c r="BG131" s="71"/>
      <c r="BH131" s="71"/>
      <c r="BI131" s="71"/>
      <c r="BJ131" s="71"/>
      <c r="BK131" s="71"/>
      <c r="BL131" s="71"/>
      <c r="BM131" s="71"/>
      <c r="BN131" s="71"/>
      <c r="BO131" s="71"/>
      <c r="BP131" s="71"/>
      <c r="BQ131" s="71"/>
      <c r="BR131" s="71"/>
      <c r="BS131" s="71"/>
      <c r="BT131" s="71"/>
      <c r="BU131" s="71"/>
      <c r="BV131" s="71"/>
      <c r="BW131" s="71"/>
      <c r="BX131" s="71"/>
      <c r="BY131" s="71"/>
      <c r="BZ131" s="71"/>
      <c r="CA131" s="71"/>
      <c r="CB131" s="71"/>
      <c r="CC131" s="71"/>
      <c r="CD131" s="71"/>
    </row>
    <row r="132" spans="1:82">
      <c r="A132" s="6" t="str">
        <f>'Plano de Contas'!A132</f>
        <v>6.3.99 Outros investimentos desenv. empresarial</v>
      </c>
      <c r="B132" s="168">
        <f>SUMIFS('Ctas Pagar'!$G:$G,'Ctas Pagar'!$C:$C,'DRE Gerencial'!$A132,'Ctas Pagar'!$I:$I,'DRE Gerencial'!$A$7,'Ctas Pagar'!$H:$H,1,'Ctas Pagar'!D:D,IF($A$6=Parametros!$A$8,"&lt;&gt;""",'DRE Gerencial'!$A$6))</f>
        <v>0</v>
      </c>
      <c r="C132" s="45" t="str">
        <f t="shared" si="348"/>
        <v/>
      </c>
      <c r="D132" s="168">
        <f>SUMIFS('Ctas Pagar'!$G:$G,'Ctas Pagar'!$C:$C,'DRE Gerencial'!$A132,'Ctas Pagar'!$I:$I,'DRE Gerencial'!$A$7,'Ctas Pagar'!$H:$H,2,'Ctas Pagar'!F:F,IF($A$6=Parametros!$A$8,"&lt;&gt;""",'DRE Gerencial'!$A$6))</f>
        <v>1000</v>
      </c>
      <c r="E132" s="45">
        <f t="shared" si="349"/>
        <v>9.9950024987506241E-7</v>
      </c>
      <c r="F132" s="45" t="str">
        <f t="shared" si="300"/>
        <v/>
      </c>
      <c r="G132" s="168">
        <f>SUMIFS('Ctas Pagar'!$G:$G,'Ctas Pagar'!$C:$C,'DRE Gerencial'!$A132,'Ctas Pagar'!$I:$I,'DRE Gerencial'!$A$7,'Ctas Pagar'!$H:$H,3,'Ctas Pagar'!I:I,IF($A$6=Parametros!$A$8,"&lt;&gt;""",'DRE Gerencial'!$A$6))</f>
        <v>0</v>
      </c>
      <c r="H132" s="45" t="str">
        <f t="shared" si="350"/>
        <v/>
      </c>
      <c r="I132" s="45" t="str">
        <f t="shared" si="351"/>
        <v/>
      </c>
      <c r="J132" s="168">
        <f>SUMIFS('Ctas Pagar'!$G:$G,'Ctas Pagar'!$C:$C,'DRE Gerencial'!$A132,'Ctas Pagar'!$I:$I,'DRE Gerencial'!$A$7,'Ctas Pagar'!$H:$H,4,'Ctas Pagar'!L:L,IF($A$6=Parametros!$A$8,"&lt;&gt;""",'DRE Gerencial'!$A$6))</f>
        <v>0</v>
      </c>
      <c r="K132" s="45" t="str">
        <f t="shared" si="352"/>
        <v/>
      </c>
      <c r="L132" s="45" t="str">
        <f t="shared" si="353"/>
        <v/>
      </c>
      <c r="M132" s="168">
        <f>SUMIFS('Ctas Pagar'!$G:$G,'Ctas Pagar'!$C:$C,'DRE Gerencial'!$A132,'Ctas Pagar'!$I:$I,'DRE Gerencial'!$A$7,'Ctas Pagar'!$H:$H,5,'Ctas Pagar'!O:O,IF($A$6=Parametros!$A$8,"&lt;&gt;""",'DRE Gerencial'!$A$6))</f>
        <v>0</v>
      </c>
      <c r="N132" s="45" t="str">
        <f t="shared" si="354"/>
        <v/>
      </c>
      <c r="O132" s="45" t="str">
        <f t="shared" si="355"/>
        <v/>
      </c>
      <c r="P132" s="168">
        <f>SUMIFS('Ctas Pagar'!$G:$G,'Ctas Pagar'!$C:$C,'DRE Gerencial'!$A132,'Ctas Pagar'!$I:$I,'DRE Gerencial'!$A$7,'Ctas Pagar'!$H:$H,6,'Ctas Pagar'!R:R,IF($A$6=Parametros!$A$8,"&lt;&gt;""",'DRE Gerencial'!$A$6))</f>
        <v>0</v>
      </c>
      <c r="Q132" s="45" t="str">
        <f t="shared" si="356"/>
        <v/>
      </c>
      <c r="R132" s="45" t="str">
        <f t="shared" si="357"/>
        <v/>
      </c>
      <c r="S132" s="168">
        <f>SUMIFS('Ctas Pagar'!$G:$G,'Ctas Pagar'!$C:$C,'DRE Gerencial'!$A132,'Ctas Pagar'!$I:$I,'DRE Gerencial'!$A$7,'Ctas Pagar'!$H:$H,7,'Ctas Pagar'!U:U,IF($A$6=Parametros!$A$8,"&lt;&gt;""",'DRE Gerencial'!$A$6))</f>
        <v>0</v>
      </c>
      <c r="T132" s="45" t="str">
        <f t="shared" si="358"/>
        <v/>
      </c>
      <c r="U132" s="45" t="str">
        <f t="shared" si="359"/>
        <v/>
      </c>
      <c r="V132" s="168">
        <f>SUMIFS('Ctas Pagar'!$G:$G,'Ctas Pagar'!$C:$C,'DRE Gerencial'!$A132,'Ctas Pagar'!$I:$I,'DRE Gerencial'!$A$7,'Ctas Pagar'!$H:$H,8,'Ctas Pagar'!X:X,IF($A$6=Parametros!$A$8,"&lt;&gt;""",'DRE Gerencial'!$A$6))</f>
        <v>0</v>
      </c>
      <c r="W132" s="45" t="str">
        <f t="shared" si="360"/>
        <v/>
      </c>
      <c r="X132" s="45" t="str">
        <f t="shared" si="361"/>
        <v/>
      </c>
      <c r="Y132" s="168">
        <f>SUMIFS('Ctas Pagar'!$G:$G,'Ctas Pagar'!$C:$C,'DRE Gerencial'!$A132,'Ctas Pagar'!$I:$I,'DRE Gerencial'!$A$7,'Ctas Pagar'!$H:$H,9,'Ctas Pagar'!AA:AA,IF($A$6=Parametros!$A$8,"&lt;&gt;""",'DRE Gerencial'!$A$6))</f>
        <v>0</v>
      </c>
      <c r="Z132" s="45" t="str">
        <f t="shared" si="362"/>
        <v/>
      </c>
      <c r="AA132" s="45" t="str">
        <f t="shared" si="363"/>
        <v/>
      </c>
      <c r="AB132" s="168">
        <f>SUMIFS('Ctas Pagar'!$G:$G,'Ctas Pagar'!$C:$C,'DRE Gerencial'!$A132,'Ctas Pagar'!$I:$I,'DRE Gerencial'!$A$7,'Ctas Pagar'!$H:$H,10,'Ctas Pagar'!AD:AD,IF($A$6=Parametros!$A$8,"&lt;&gt;""",'DRE Gerencial'!$A$6))</f>
        <v>0</v>
      </c>
      <c r="AC132" s="45" t="str">
        <f t="shared" si="364"/>
        <v/>
      </c>
      <c r="AD132" s="45" t="str">
        <f t="shared" si="365"/>
        <v/>
      </c>
      <c r="AE132" s="168">
        <f>SUMIFS('Ctas Pagar'!$G:$G,'Ctas Pagar'!$C:$C,'DRE Gerencial'!$A132,'Ctas Pagar'!$I:$I,'DRE Gerencial'!$A$7,'Ctas Pagar'!$H:$H,11,'Ctas Pagar'!AG:AG,IF($A$6=Parametros!$A$8,"&lt;&gt;""",'DRE Gerencial'!$A$6))</f>
        <v>0</v>
      </c>
      <c r="AF132" s="45" t="str">
        <f t="shared" si="366"/>
        <v/>
      </c>
      <c r="AG132" s="45" t="str">
        <f t="shared" si="367"/>
        <v/>
      </c>
      <c r="AH132" s="168">
        <f>SUMIFS('Ctas Pagar'!$G:$G,'Ctas Pagar'!$C:$C,'DRE Gerencial'!$A132,'Ctas Pagar'!$I:$I,'DRE Gerencial'!$A$7,'Ctas Pagar'!$H:$H,12,'Ctas Pagar'!AJ:AJ,IF($A$6=Parametros!$A$8,"&lt;&gt;""",'DRE Gerencial'!$A$6))</f>
        <v>0</v>
      </c>
      <c r="AI132" s="45" t="str">
        <f t="shared" si="368"/>
        <v/>
      </c>
      <c r="AJ132" s="45" t="str">
        <f t="shared" si="369"/>
        <v/>
      </c>
      <c r="AK132" s="177">
        <f t="shared" si="301"/>
        <v>1000</v>
      </c>
      <c r="AL132" s="45">
        <f t="shared" si="370"/>
        <v>9.9950024987506241E-7</v>
      </c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  <c r="BG132" s="71"/>
      <c r="BH132" s="71"/>
      <c r="BI132" s="71"/>
      <c r="BJ132" s="71"/>
      <c r="BK132" s="71"/>
      <c r="BL132" s="71"/>
      <c r="BM132" s="71"/>
      <c r="BN132" s="71"/>
      <c r="BO132" s="71"/>
      <c r="BP132" s="71"/>
      <c r="BQ132" s="71"/>
      <c r="BR132" s="71"/>
      <c r="BS132" s="71"/>
      <c r="BT132" s="71"/>
      <c r="BU132" s="71"/>
      <c r="BV132" s="71"/>
      <c r="BW132" s="71"/>
      <c r="BX132" s="71"/>
      <c r="BY132" s="71"/>
      <c r="BZ132" s="71"/>
      <c r="CA132" s="71"/>
      <c r="CB132" s="71"/>
      <c r="CC132" s="71"/>
      <c r="CD132" s="71"/>
    </row>
    <row r="133" spans="1:82">
      <c r="A133" s="6">
        <f>'Plano de Contas'!A133</f>
        <v>0</v>
      </c>
      <c r="B133" s="168">
        <f>SUMIFS('Ctas Pagar'!$G:$G,'Ctas Pagar'!$C:$C,'DRE Gerencial'!$A133,'Ctas Pagar'!$I:$I,'DRE Gerencial'!$A$7,'Ctas Pagar'!$H:$H,1,'Ctas Pagar'!D:D,IF($A$6=Parametros!$A$8,"&lt;&gt;""",'DRE Gerencial'!$A$6))</f>
        <v>0</v>
      </c>
      <c r="C133" s="45" t="str">
        <f t="shared" si="348"/>
        <v/>
      </c>
      <c r="D133" s="168">
        <f>SUMIFS('Ctas Pagar'!$G:$G,'Ctas Pagar'!$C:$C,'DRE Gerencial'!$A133,'Ctas Pagar'!$I:$I,'DRE Gerencial'!$A$7,'Ctas Pagar'!$H:$H,2,'Ctas Pagar'!F:F,IF($A$6=Parametros!$A$8,"&lt;&gt;""",'DRE Gerencial'!$A$6))</f>
        <v>0</v>
      </c>
      <c r="E133" s="45">
        <f t="shared" si="349"/>
        <v>0</v>
      </c>
      <c r="F133" s="45" t="str">
        <f t="shared" si="300"/>
        <v/>
      </c>
      <c r="G133" s="168">
        <f>SUMIFS('Ctas Pagar'!$G:$G,'Ctas Pagar'!$C:$C,'DRE Gerencial'!$A133,'Ctas Pagar'!$I:$I,'DRE Gerencial'!$A$7,'Ctas Pagar'!$H:$H,3,'Ctas Pagar'!I:I,IF($A$6=Parametros!$A$8,"&lt;&gt;""",'DRE Gerencial'!$A$6))</f>
        <v>0</v>
      </c>
      <c r="H133" s="45" t="str">
        <f t="shared" si="350"/>
        <v/>
      </c>
      <c r="I133" s="45" t="str">
        <f t="shared" si="351"/>
        <v/>
      </c>
      <c r="J133" s="168">
        <f>SUMIFS('Ctas Pagar'!$G:$G,'Ctas Pagar'!$C:$C,'DRE Gerencial'!$A133,'Ctas Pagar'!$I:$I,'DRE Gerencial'!$A$7,'Ctas Pagar'!$H:$H,4,'Ctas Pagar'!L:L,IF($A$6=Parametros!$A$8,"&lt;&gt;""",'DRE Gerencial'!$A$6))</f>
        <v>0</v>
      </c>
      <c r="K133" s="45" t="str">
        <f t="shared" si="352"/>
        <v/>
      </c>
      <c r="L133" s="45" t="str">
        <f t="shared" si="353"/>
        <v/>
      </c>
      <c r="M133" s="168">
        <f>SUMIFS('Ctas Pagar'!$G:$G,'Ctas Pagar'!$C:$C,'DRE Gerencial'!$A133,'Ctas Pagar'!$I:$I,'DRE Gerencial'!$A$7,'Ctas Pagar'!$H:$H,5,'Ctas Pagar'!O:O,IF($A$6=Parametros!$A$8,"&lt;&gt;""",'DRE Gerencial'!$A$6))</f>
        <v>0</v>
      </c>
      <c r="N133" s="45" t="str">
        <f t="shared" si="354"/>
        <v/>
      </c>
      <c r="O133" s="45" t="str">
        <f t="shared" si="355"/>
        <v/>
      </c>
      <c r="P133" s="168">
        <f>SUMIFS('Ctas Pagar'!$G:$G,'Ctas Pagar'!$C:$C,'DRE Gerencial'!$A133,'Ctas Pagar'!$I:$I,'DRE Gerencial'!$A$7,'Ctas Pagar'!$H:$H,6,'Ctas Pagar'!R:R,IF($A$6=Parametros!$A$8,"&lt;&gt;""",'DRE Gerencial'!$A$6))</f>
        <v>0</v>
      </c>
      <c r="Q133" s="45" t="str">
        <f t="shared" si="356"/>
        <v/>
      </c>
      <c r="R133" s="45" t="str">
        <f t="shared" si="357"/>
        <v/>
      </c>
      <c r="S133" s="168">
        <f>SUMIFS('Ctas Pagar'!$G:$G,'Ctas Pagar'!$C:$C,'DRE Gerencial'!$A133,'Ctas Pagar'!$I:$I,'DRE Gerencial'!$A$7,'Ctas Pagar'!$H:$H,7,'Ctas Pagar'!U:U,IF($A$6=Parametros!$A$8,"&lt;&gt;""",'DRE Gerencial'!$A$6))</f>
        <v>0</v>
      </c>
      <c r="T133" s="45" t="str">
        <f t="shared" si="358"/>
        <v/>
      </c>
      <c r="U133" s="45" t="str">
        <f t="shared" si="359"/>
        <v/>
      </c>
      <c r="V133" s="168">
        <f>SUMIFS('Ctas Pagar'!$G:$G,'Ctas Pagar'!$C:$C,'DRE Gerencial'!$A133,'Ctas Pagar'!$I:$I,'DRE Gerencial'!$A$7,'Ctas Pagar'!$H:$H,8,'Ctas Pagar'!X:X,IF($A$6=Parametros!$A$8,"&lt;&gt;""",'DRE Gerencial'!$A$6))</f>
        <v>0</v>
      </c>
      <c r="W133" s="45" t="str">
        <f t="shared" si="360"/>
        <v/>
      </c>
      <c r="X133" s="45" t="str">
        <f t="shared" si="361"/>
        <v/>
      </c>
      <c r="Y133" s="168">
        <f>SUMIFS('Ctas Pagar'!$G:$G,'Ctas Pagar'!$C:$C,'DRE Gerencial'!$A133,'Ctas Pagar'!$I:$I,'DRE Gerencial'!$A$7,'Ctas Pagar'!$H:$H,9,'Ctas Pagar'!AA:AA,IF($A$6=Parametros!$A$8,"&lt;&gt;""",'DRE Gerencial'!$A$6))</f>
        <v>0</v>
      </c>
      <c r="Z133" s="45" t="str">
        <f t="shared" si="362"/>
        <v/>
      </c>
      <c r="AA133" s="45" t="str">
        <f t="shared" si="363"/>
        <v/>
      </c>
      <c r="AB133" s="168">
        <f>SUMIFS('Ctas Pagar'!$G:$G,'Ctas Pagar'!$C:$C,'DRE Gerencial'!$A133,'Ctas Pagar'!$I:$I,'DRE Gerencial'!$A$7,'Ctas Pagar'!$H:$H,10,'Ctas Pagar'!AD:AD,IF($A$6=Parametros!$A$8,"&lt;&gt;""",'DRE Gerencial'!$A$6))</f>
        <v>0</v>
      </c>
      <c r="AC133" s="45" t="str">
        <f t="shared" si="364"/>
        <v/>
      </c>
      <c r="AD133" s="45" t="str">
        <f t="shared" si="365"/>
        <v/>
      </c>
      <c r="AE133" s="168">
        <f>SUMIFS('Ctas Pagar'!$G:$G,'Ctas Pagar'!$C:$C,'DRE Gerencial'!$A133,'Ctas Pagar'!$I:$I,'DRE Gerencial'!$A$7,'Ctas Pagar'!$H:$H,11,'Ctas Pagar'!AG:AG,IF($A$6=Parametros!$A$8,"&lt;&gt;""",'DRE Gerencial'!$A$6))</f>
        <v>0</v>
      </c>
      <c r="AF133" s="45" t="str">
        <f t="shared" si="366"/>
        <v/>
      </c>
      <c r="AG133" s="45" t="str">
        <f t="shared" si="367"/>
        <v/>
      </c>
      <c r="AH133" s="168">
        <f>SUMIFS('Ctas Pagar'!$G:$G,'Ctas Pagar'!$C:$C,'DRE Gerencial'!$A133,'Ctas Pagar'!$I:$I,'DRE Gerencial'!$A$7,'Ctas Pagar'!$H:$H,12,'Ctas Pagar'!AJ:AJ,IF($A$6=Parametros!$A$8,"&lt;&gt;""",'DRE Gerencial'!$A$6))</f>
        <v>0</v>
      </c>
      <c r="AI133" s="45" t="str">
        <f t="shared" si="368"/>
        <v/>
      </c>
      <c r="AJ133" s="45" t="str">
        <f t="shared" si="369"/>
        <v/>
      </c>
      <c r="AK133" s="177">
        <f t="shared" si="301"/>
        <v>0</v>
      </c>
      <c r="AL133" s="45">
        <f t="shared" si="370"/>
        <v>0</v>
      </c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  <c r="BG133" s="71"/>
      <c r="BH133" s="71"/>
      <c r="BI133" s="71"/>
      <c r="BJ133" s="71"/>
      <c r="BK133" s="71"/>
      <c r="BL133" s="71"/>
      <c r="BM133" s="71"/>
      <c r="BN133" s="71"/>
      <c r="BO133" s="71"/>
      <c r="BP133" s="71"/>
      <c r="BQ133" s="71"/>
      <c r="BR133" s="71"/>
      <c r="BS133" s="71"/>
      <c r="BT133" s="71"/>
      <c r="BU133" s="71"/>
      <c r="BV133" s="71"/>
      <c r="BW133" s="71"/>
      <c r="BX133" s="71"/>
      <c r="BY133" s="71"/>
      <c r="BZ133" s="71"/>
      <c r="CA133" s="71"/>
      <c r="CB133" s="71"/>
      <c r="CC133" s="71"/>
      <c r="CD133" s="71"/>
    </row>
    <row r="134" spans="1:82" ht="15.75">
      <c r="A134" s="35" t="str">
        <f>'Plano de Contas'!A134</f>
        <v>6.4 Outros Investimentos</v>
      </c>
      <c r="B134" s="170">
        <f>SUM(B135:B139)</f>
        <v>0</v>
      </c>
      <c r="C134" s="44" t="str">
        <f>IFERROR(B134/B$8,"")</f>
        <v/>
      </c>
      <c r="D134" s="170">
        <f>SUM(D135:D139)</f>
        <v>2000</v>
      </c>
      <c r="E134" s="44">
        <f>IFERROR(D134/D$8,"")</f>
        <v>1.9990004997501248E-6</v>
      </c>
      <c r="F134" s="44" t="str">
        <f>IF(OR(D134=0,B134=0),"",((D134-B134)/B134))</f>
        <v/>
      </c>
      <c r="G134" s="170">
        <f>SUM(G135:G139)</f>
        <v>0</v>
      </c>
      <c r="H134" s="44" t="str">
        <f>IFERROR(G134/G$8,"")</f>
        <v/>
      </c>
      <c r="I134" s="44" t="str">
        <f>IF(OR(G134=0,D134=0),"",((G134-D134)/D134))</f>
        <v/>
      </c>
      <c r="J134" s="170">
        <f>SUM(J135:J139)</f>
        <v>0</v>
      </c>
      <c r="K134" s="44" t="str">
        <f>IFERROR(J134/J$8,"")</f>
        <v/>
      </c>
      <c r="L134" s="44" t="str">
        <f>IF(OR(J134=0,G134=0),"",((J134-G134)/G134))</f>
        <v/>
      </c>
      <c r="M134" s="170">
        <f>SUM(M135:M139)</f>
        <v>0</v>
      </c>
      <c r="N134" s="44" t="str">
        <f>IFERROR(M134/M$8,"")</f>
        <v/>
      </c>
      <c r="O134" s="44" t="str">
        <f>IF(OR(M134=0,J134=0),"",((M134-J134)/J134))</f>
        <v/>
      </c>
      <c r="P134" s="170">
        <f>SUM(P135:P139)</f>
        <v>0</v>
      </c>
      <c r="Q134" s="44" t="str">
        <f>IFERROR(P134/P$8,"")</f>
        <v/>
      </c>
      <c r="R134" s="44" t="str">
        <f>IF(OR(P134=0,M134=0),"",((P134-M134)/M134))</f>
        <v/>
      </c>
      <c r="S134" s="170">
        <f>SUM(S135:S139)</f>
        <v>0</v>
      </c>
      <c r="T134" s="44" t="str">
        <f>IFERROR(S134/S$8,"")</f>
        <v/>
      </c>
      <c r="U134" s="44" t="str">
        <f>IF(OR(S134=0,P134=0),"",((S134-P134)/P134))</f>
        <v/>
      </c>
      <c r="V134" s="170">
        <f>SUM(V135:V139)</f>
        <v>0</v>
      </c>
      <c r="W134" s="44" t="str">
        <f>IFERROR(V134/V$8,"")</f>
        <v/>
      </c>
      <c r="X134" s="44" t="str">
        <f>IF(OR(V134=0,S134=0),"",((V134-S134)/S134))</f>
        <v/>
      </c>
      <c r="Y134" s="170">
        <f>SUM(Y135:Y139)</f>
        <v>0</v>
      </c>
      <c r="Z134" s="44" t="str">
        <f>IFERROR(Y134/Y$8,"")</f>
        <v/>
      </c>
      <c r="AA134" s="44" t="str">
        <f>IF(OR(Y134=0,V134=0),"",((Y134-V134)/V134))</f>
        <v/>
      </c>
      <c r="AB134" s="170">
        <f>SUM(AB135:AB139)</f>
        <v>0</v>
      </c>
      <c r="AC134" s="44" t="str">
        <f>IFERROR(AB134/AB$8,"")</f>
        <v/>
      </c>
      <c r="AD134" s="44" t="str">
        <f>IF(OR(AB134=0,Y134=0),"",((AB134-Y134)/Y134))</f>
        <v/>
      </c>
      <c r="AE134" s="170">
        <f>SUM(AE135:AE139)</f>
        <v>0</v>
      </c>
      <c r="AF134" s="44" t="str">
        <f>IFERROR(AE134/AE$8,"")</f>
        <v/>
      </c>
      <c r="AG134" s="44" t="str">
        <f>IF(OR(AE134=0,AB134=0),"",((AE134-AB134)/AB134))</f>
        <v/>
      </c>
      <c r="AH134" s="170">
        <f>SUM(AH135:AH139)</f>
        <v>0</v>
      </c>
      <c r="AI134" s="44" t="str">
        <f>IFERROR(AH134/AH$8,"")</f>
        <v/>
      </c>
      <c r="AJ134" s="44" t="str">
        <f>IF(OR(AH134=0,AE134=0),"",((AH134-AE134)/AE134))</f>
        <v/>
      </c>
      <c r="AK134" s="180">
        <f>SUM(AK135:AK139)</f>
        <v>2000</v>
      </c>
      <c r="AL134" s="44">
        <f>IFERROR(AK134/AK$8,"")</f>
        <v>1.9990004997501248E-6</v>
      </c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  <c r="BG134" s="71"/>
      <c r="BH134" s="71"/>
      <c r="BI134" s="71"/>
      <c r="BJ134" s="71"/>
      <c r="BK134" s="71"/>
      <c r="BL134" s="71"/>
      <c r="BM134" s="71"/>
      <c r="BN134" s="71"/>
      <c r="BO134" s="71"/>
      <c r="BP134" s="71"/>
      <c r="BQ134" s="71"/>
      <c r="BR134" s="71"/>
      <c r="BS134" s="71"/>
      <c r="BT134" s="71"/>
      <c r="BU134" s="71"/>
      <c r="BV134" s="71"/>
      <c r="BW134" s="71"/>
      <c r="BX134" s="71"/>
      <c r="BY134" s="71"/>
      <c r="BZ134" s="71"/>
      <c r="CA134" s="71"/>
      <c r="CB134" s="71"/>
      <c r="CC134" s="71"/>
      <c r="CD134" s="71"/>
    </row>
    <row r="135" spans="1:82">
      <c r="A135" s="6" t="str">
        <f>'Plano de Contas'!A135</f>
        <v>6.4.1 Aquisição de Franquias</v>
      </c>
      <c r="B135" s="168">
        <f>SUMIFS('Ctas Pagar'!$G:$G,'Ctas Pagar'!$C:$C,'DRE Gerencial'!$A135,'Ctas Pagar'!$I:$I,'DRE Gerencial'!$A$7,'Ctas Pagar'!$H:$H,1,'Ctas Pagar'!D:D,IF($A$6=Parametros!$A$8,"&lt;&gt;""",'DRE Gerencial'!$A$6))</f>
        <v>0</v>
      </c>
      <c r="C135" s="45" t="str">
        <f>IFERROR(B135/B$8,"")</f>
        <v/>
      </c>
      <c r="D135" s="168">
        <f>SUMIFS('Ctas Pagar'!$G:$G,'Ctas Pagar'!$C:$C,'DRE Gerencial'!$A135,'Ctas Pagar'!$I:$I,'DRE Gerencial'!$A$7,'Ctas Pagar'!$H:$H,2,'Ctas Pagar'!F:F,IF($A$6=Parametros!$A$8,"&lt;&gt;""",'DRE Gerencial'!$A$6))</f>
        <v>1000</v>
      </c>
      <c r="E135" s="45">
        <f>IFERROR(D135/D$8,"")</f>
        <v>9.9950024987506241E-7</v>
      </c>
      <c r="F135" s="45" t="str">
        <f t="shared" si="300"/>
        <v/>
      </c>
      <c r="G135" s="168">
        <f>SUMIFS('Ctas Pagar'!$G:$G,'Ctas Pagar'!$C:$C,'DRE Gerencial'!$A135,'Ctas Pagar'!$I:$I,'DRE Gerencial'!$A$7,'Ctas Pagar'!$H:$H,3,'Ctas Pagar'!I:I,IF($A$6=Parametros!$A$8,"&lt;&gt;""",'DRE Gerencial'!$A$6))</f>
        <v>0</v>
      </c>
      <c r="H135" s="45" t="str">
        <f>IFERROR(G135/G$8,"")</f>
        <v/>
      </c>
      <c r="I135" s="45" t="str">
        <f>IF(OR(G135=0,D135=0),"",((G135-D135)/D135))</f>
        <v/>
      </c>
      <c r="J135" s="168">
        <f>SUMIFS('Ctas Pagar'!$G:$G,'Ctas Pagar'!$C:$C,'DRE Gerencial'!$A135,'Ctas Pagar'!$I:$I,'DRE Gerencial'!$A$7,'Ctas Pagar'!$H:$H,4,'Ctas Pagar'!L:L,IF($A$6=Parametros!$A$8,"&lt;&gt;""",'DRE Gerencial'!$A$6))</f>
        <v>0</v>
      </c>
      <c r="K135" s="45" t="str">
        <f>IFERROR(J135/J$8,"")</f>
        <v/>
      </c>
      <c r="L135" s="45" t="str">
        <f>IF(OR(J135=0,G135=0),"",((J135-G135)/G135))</f>
        <v/>
      </c>
      <c r="M135" s="168">
        <f>SUMIFS('Ctas Pagar'!$G:$G,'Ctas Pagar'!$C:$C,'DRE Gerencial'!$A135,'Ctas Pagar'!$I:$I,'DRE Gerencial'!$A$7,'Ctas Pagar'!$H:$H,5,'Ctas Pagar'!O:O,IF($A$6=Parametros!$A$8,"&lt;&gt;""",'DRE Gerencial'!$A$6))</f>
        <v>0</v>
      </c>
      <c r="N135" s="45" t="str">
        <f>IFERROR(M135/M$8,"")</f>
        <v/>
      </c>
      <c r="O135" s="45" t="str">
        <f>IF(OR(M135=0,J135=0),"",((M135-J135)/J135))</f>
        <v/>
      </c>
      <c r="P135" s="168">
        <f>SUMIFS('Ctas Pagar'!$G:$G,'Ctas Pagar'!$C:$C,'DRE Gerencial'!$A135,'Ctas Pagar'!$I:$I,'DRE Gerencial'!$A$7,'Ctas Pagar'!$H:$H,6,'Ctas Pagar'!R:R,IF($A$6=Parametros!$A$8,"&lt;&gt;""",'DRE Gerencial'!$A$6))</f>
        <v>0</v>
      </c>
      <c r="Q135" s="45" t="str">
        <f>IFERROR(P135/P$8,"")</f>
        <v/>
      </c>
      <c r="R135" s="45" t="str">
        <f>IF(OR(P135=0,M135=0),"",((P135-M135)/M135))</f>
        <v/>
      </c>
      <c r="S135" s="168">
        <f>SUMIFS('Ctas Pagar'!$G:$G,'Ctas Pagar'!$C:$C,'DRE Gerencial'!$A135,'Ctas Pagar'!$I:$I,'DRE Gerencial'!$A$7,'Ctas Pagar'!$H:$H,7,'Ctas Pagar'!U:U,IF($A$6=Parametros!$A$8,"&lt;&gt;""",'DRE Gerencial'!$A$6))</f>
        <v>0</v>
      </c>
      <c r="T135" s="45" t="str">
        <f>IFERROR(S135/S$8,"")</f>
        <v/>
      </c>
      <c r="U135" s="45" t="str">
        <f>IF(OR(S135=0,P135=0),"",((S135-P135)/P135))</f>
        <v/>
      </c>
      <c r="V135" s="168">
        <f>SUMIFS('Ctas Pagar'!$G:$G,'Ctas Pagar'!$C:$C,'DRE Gerencial'!$A135,'Ctas Pagar'!$I:$I,'DRE Gerencial'!$A$7,'Ctas Pagar'!$H:$H,8,'Ctas Pagar'!X:X,IF($A$6=Parametros!$A$8,"&lt;&gt;""",'DRE Gerencial'!$A$6))</f>
        <v>0</v>
      </c>
      <c r="W135" s="45" t="str">
        <f>IFERROR(V135/V$8,"")</f>
        <v/>
      </c>
      <c r="X135" s="45" t="str">
        <f>IF(OR(V135=0,S135=0),"",((V135-S135)/S135))</f>
        <v/>
      </c>
      <c r="Y135" s="168">
        <f>SUMIFS('Ctas Pagar'!$G:$G,'Ctas Pagar'!$C:$C,'DRE Gerencial'!$A135,'Ctas Pagar'!$I:$I,'DRE Gerencial'!$A$7,'Ctas Pagar'!$H:$H,9,'Ctas Pagar'!AA:AA,IF($A$6=Parametros!$A$8,"&lt;&gt;""",'DRE Gerencial'!$A$6))</f>
        <v>0</v>
      </c>
      <c r="Z135" s="45" t="str">
        <f>IFERROR(Y135/Y$8,"")</f>
        <v/>
      </c>
      <c r="AA135" s="45" t="str">
        <f>IF(OR(Y135=0,V135=0),"",((Y135-V135)/V135))</f>
        <v/>
      </c>
      <c r="AB135" s="168">
        <f>SUMIFS('Ctas Pagar'!$G:$G,'Ctas Pagar'!$C:$C,'DRE Gerencial'!$A135,'Ctas Pagar'!$I:$I,'DRE Gerencial'!$A$7,'Ctas Pagar'!$H:$H,10,'Ctas Pagar'!AD:AD,IF($A$6=Parametros!$A$8,"&lt;&gt;""",'DRE Gerencial'!$A$6))</f>
        <v>0</v>
      </c>
      <c r="AC135" s="45" t="str">
        <f>IFERROR(AB135/AB$8,"")</f>
        <v/>
      </c>
      <c r="AD135" s="45" t="str">
        <f>IF(OR(AB135=0,Y135=0),"",((AB135-Y135)/Y135))</f>
        <v/>
      </c>
      <c r="AE135" s="168">
        <f>SUMIFS('Ctas Pagar'!$G:$G,'Ctas Pagar'!$C:$C,'DRE Gerencial'!$A135,'Ctas Pagar'!$I:$I,'DRE Gerencial'!$A$7,'Ctas Pagar'!$H:$H,11,'Ctas Pagar'!AG:AG,IF($A$6=Parametros!$A$8,"&lt;&gt;""",'DRE Gerencial'!$A$6))</f>
        <v>0</v>
      </c>
      <c r="AF135" s="45" t="str">
        <f>IFERROR(AE135/AE$8,"")</f>
        <v/>
      </c>
      <c r="AG135" s="45" t="str">
        <f>IF(OR(AE135=0,AB135=0),"",((AE135-AB135)/AB135))</f>
        <v/>
      </c>
      <c r="AH135" s="168">
        <f>SUMIFS('Ctas Pagar'!$G:$G,'Ctas Pagar'!$C:$C,'DRE Gerencial'!$A135,'Ctas Pagar'!$I:$I,'DRE Gerencial'!$A$7,'Ctas Pagar'!$H:$H,12,'Ctas Pagar'!AJ:AJ,IF($A$6=Parametros!$A$8,"&lt;&gt;""",'DRE Gerencial'!$A$6))</f>
        <v>0</v>
      </c>
      <c r="AI135" s="45" t="str">
        <f>IFERROR(AH135/AH$8,"")</f>
        <v/>
      </c>
      <c r="AJ135" s="45" t="str">
        <f>IF(OR(AH135=0,AE135=0),"",((AH135-AE135)/AE135))</f>
        <v/>
      </c>
      <c r="AK135" s="177">
        <f t="shared" si="301"/>
        <v>1000</v>
      </c>
      <c r="AL135" s="45">
        <f>IFERROR(AK135/AK$8,"")</f>
        <v>9.9950024987506241E-7</v>
      </c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  <c r="BG135" s="71"/>
      <c r="BH135" s="71"/>
      <c r="BI135" s="71"/>
      <c r="BJ135" s="71"/>
      <c r="BK135" s="71"/>
      <c r="BL135" s="71"/>
      <c r="BM135" s="71"/>
      <c r="BN135" s="71"/>
      <c r="BO135" s="71"/>
      <c r="BP135" s="71"/>
      <c r="BQ135" s="71"/>
      <c r="BR135" s="71"/>
      <c r="BS135" s="71"/>
      <c r="BT135" s="71"/>
      <c r="BU135" s="71"/>
      <c r="BV135" s="71"/>
      <c r="BW135" s="71"/>
      <c r="BX135" s="71"/>
      <c r="BY135" s="71"/>
      <c r="BZ135" s="71"/>
      <c r="CA135" s="71"/>
      <c r="CB135" s="71"/>
      <c r="CC135" s="71"/>
      <c r="CD135" s="71"/>
    </row>
    <row r="136" spans="1:82">
      <c r="A136" s="6" t="str">
        <f>'Plano de Contas'!A136</f>
        <v>6.4.2 Consórcios</v>
      </c>
      <c r="B136" s="168">
        <f>SUMIFS('Ctas Pagar'!$G:$G,'Ctas Pagar'!$C:$C,'DRE Gerencial'!$A136,'Ctas Pagar'!$I:$I,'DRE Gerencial'!$A$7,'Ctas Pagar'!$H:$H,1,'Ctas Pagar'!D:D,IF($A$6=Parametros!$A$8,"&lt;&gt;""",'DRE Gerencial'!$A$6))</f>
        <v>0</v>
      </c>
      <c r="C136" s="45" t="str">
        <f t="shared" ref="C136:C140" si="371">IFERROR(B136/B$8,"")</f>
        <v/>
      </c>
      <c r="D136" s="168">
        <f>SUMIFS('Ctas Pagar'!$G:$G,'Ctas Pagar'!$C:$C,'DRE Gerencial'!$A136,'Ctas Pagar'!$I:$I,'DRE Gerencial'!$A$7,'Ctas Pagar'!$H:$H,2,'Ctas Pagar'!F:F,IF($A$6=Parametros!$A$8,"&lt;&gt;""",'DRE Gerencial'!$A$6))</f>
        <v>1000</v>
      </c>
      <c r="E136" s="45">
        <f t="shared" ref="E136:E140" si="372">IFERROR(D136/D$8,"")</f>
        <v>9.9950024987506241E-7</v>
      </c>
      <c r="F136" s="45" t="str">
        <f t="shared" si="300"/>
        <v/>
      </c>
      <c r="G136" s="168">
        <f>SUMIFS('Ctas Pagar'!$G:$G,'Ctas Pagar'!$C:$C,'DRE Gerencial'!$A136,'Ctas Pagar'!$I:$I,'DRE Gerencial'!$A$7,'Ctas Pagar'!$H:$H,3,'Ctas Pagar'!I:I,IF($A$6=Parametros!$A$8,"&lt;&gt;""",'DRE Gerencial'!$A$6))</f>
        <v>0</v>
      </c>
      <c r="H136" s="45" t="str">
        <f t="shared" ref="H136:H140" si="373">IFERROR(G136/G$8,"")</f>
        <v/>
      </c>
      <c r="I136" s="45" t="str">
        <f t="shared" ref="I136:I139" si="374">IF(OR(G136=0,D136=0),"",((G136-D136)/D136))</f>
        <v/>
      </c>
      <c r="J136" s="168">
        <f>SUMIFS('Ctas Pagar'!$G:$G,'Ctas Pagar'!$C:$C,'DRE Gerencial'!$A136,'Ctas Pagar'!$I:$I,'DRE Gerencial'!$A$7,'Ctas Pagar'!$H:$H,4,'Ctas Pagar'!L:L,IF($A$6=Parametros!$A$8,"&lt;&gt;""",'DRE Gerencial'!$A$6))</f>
        <v>0</v>
      </c>
      <c r="K136" s="45" t="str">
        <f t="shared" ref="K136:K140" si="375">IFERROR(J136/J$8,"")</f>
        <v/>
      </c>
      <c r="L136" s="45" t="str">
        <f t="shared" ref="L136:L139" si="376">IF(OR(J136=0,G136=0),"",((J136-G136)/G136))</f>
        <v/>
      </c>
      <c r="M136" s="168">
        <f>SUMIFS('Ctas Pagar'!$G:$G,'Ctas Pagar'!$C:$C,'DRE Gerencial'!$A136,'Ctas Pagar'!$I:$I,'DRE Gerencial'!$A$7,'Ctas Pagar'!$H:$H,5,'Ctas Pagar'!O:O,IF($A$6=Parametros!$A$8,"&lt;&gt;""",'DRE Gerencial'!$A$6))</f>
        <v>0</v>
      </c>
      <c r="N136" s="45" t="str">
        <f t="shared" ref="N136:N142" si="377">IFERROR(M136/M$8,"")</f>
        <v/>
      </c>
      <c r="O136" s="45" t="str">
        <f t="shared" ref="O136:O139" si="378">IF(OR(M136=0,J136=0),"",((M136-J136)/J136))</f>
        <v/>
      </c>
      <c r="P136" s="168">
        <f>SUMIFS('Ctas Pagar'!$G:$G,'Ctas Pagar'!$C:$C,'DRE Gerencial'!$A136,'Ctas Pagar'!$I:$I,'DRE Gerencial'!$A$7,'Ctas Pagar'!$H:$H,6,'Ctas Pagar'!R:R,IF($A$6=Parametros!$A$8,"&lt;&gt;""",'DRE Gerencial'!$A$6))</f>
        <v>0</v>
      </c>
      <c r="Q136" s="45" t="str">
        <f t="shared" ref="Q136:Q140" si="379">IFERROR(P136/P$8,"")</f>
        <v/>
      </c>
      <c r="R136" s="45" t="str">
        <f t="shared" ref="R136:R139" si="380">IF(OR(P136=0,M136=0),"",((P136-M136)/M136))</f>
        <v/>
      </c>
      <c r="S136" s="168">
        <f>SUMIFS('Ctas Pagar'!$G:$G,'Ctas Pagar'!$C:$C,'DRE Gerencial'!$A136,'Ctas Pagar'!$I:$I,'DRE Gerencial'!$A$7,'Ctas Pagar'!$H:$H,7,'Ctas Pagar'!U:U,IF($A$6=Parametros!$A$8,"&lt;&gt;""",'DRE Gerencial'!$A$6))</f>
        <v>0</v>
      </c>
      <c r="T136" s="45" t="str">
        <f t="shared" ref="T136:T140" si="381">IFERROR(S136/S$8,"")</f>
        <v/>
      </c>
      <c r="U136" s="45" t="str">
        <f t="shared" ref="U136:U139" si="382">IF(OR(S136=0,P136=0),"",((S136-P136)/P136))</f>
        <v/>
      </c>
      <c r="V136" s="168">
        <f>SUMIFS('Ctas Pagar'!$G:$G,'Ctas Pagar'!$C:$C,'DRE Gerencial'!$A136,'Ctas Pagar'!$I:$I,'DRE Gerencial'!$A$7,'Ctas Pagar'!$H:$H,8,'Ctas Pagar'!X:X,IF($A$6=Parametros!$A$8,"&lt;&gt;""",'DRE Gerencial'!$A$6))</f>
        <v>0</v>
      </c>
      <c r="W136" s="45" t="str">
        <f t="shared" ref="W136:W140" si="383">IFERROR(V136/V$8,"")</f>
        <v/>
      </c>
      <c r="X136" s="45" t="str">
        <f t="shared" ref="X136:X139" si="384">IF(OR(V136=0,S136=0),"",((V136-S136)/S136))</f>
        <v/>
      </c>
      <c r="Y136" s="168">
        <f>SUMIFS('Ctas Pagar'!$G:$G,'Ctas Pagar'!$C:$C,'DRE Gerencial'!$A136,'Ctas Pagar'!$I:$I,'DRE Gerencial'!$A$7,'Ctas Pagar'!$H:$H,9,'Ctas Pagar'!AA:AA,IF($A$6=Parametros!$A$8,"&lt;&gt;""",'DRE Gerencial'!$A$6))</f>
        <v>0</v>
      </c>
      <c r="Z136" s="45" t="str">
        <f t="shared" ref="Z136:Z140" si="385">IFERROR(Y136/Y$8,"")</f>
        <v/>
      </c>
      <c r="AA136" s="45" t="str">
        <f t="shared" ref="AA136:AA139" si="386">IF(OR(Y136=0,V136=0),"",((Y136-V136)/V136))</f>
        <v/>
      </c>
      <c r="AB136" s="168">
        <f>SUMIFS('Ctas Pagar'!$G:$G,'Ctas Pagar'!$C:$C,'DRE Gerencial'!$A136,'Ctas Pagar'!$I:$I,'DRE Gerencial'!$A$7,'Ctas Pagar'!$H:$H,10,'Ctas Pagar'!AD:AD,IF($A$6=Parametros!$A$8,"&lt;&gt;""",'DRE Gerencial'!$A$6))</f>
        <v>0</v>
      </c>
      <c r="AC136" s="45" t="str">
        <f t="shared" ref="AC136:AC140" si="387">IFERROR(AB136/AB$8,"")</f>
        <v/>
      </c>
      <c r="AD136" s="45" t="str">
        <f t="shared" ref="AD136:AD139" si="388">IF(OR(AB136=0,Y136=0),"",((AB136-Y136)/Y136))</f>
        <v/>
      </c>
      <c r="AE136" s="168">
        <f>SUMIFS('Ctas Pagar'!$G:$G,'Ctas Pagar'!$C:$C,'DRE Gerencial'!$A136,'Ctas Pagar'!$I:$I,'DRE Gerencial'!$A$7,'Ctas Pagar'!$H:$H,11,'Ctas Pagar'!AG:AG,IF($A$6=Parametros!$A$8,"&lt;&gt;""",'DRE Gerencial'!$A$6))</f>
        <v>0</v>
      </c>
      <c r="AF136" s="45" t="str">
        <f t="shared" ref="AF136:AF140" si="389">IFERROR(AE136/AE$8,"")</f>
        <v/>
      </c>
      <c r="AG136" s="45" t="str">
        <f t="shared" ref="AG136:AG139" si="390">IF(OR(AE136=0,AB136=0),"",((AE136-AB136)/AB136))</f>
        <v/>
      </c>
      <c r="AH136" s="168">
        <f>SUMIFS('Ctas Pagar'!$G:$G,'Ctas Pagar'!$C:$C,'DRE Gerencial'!$A136,'Ctas Pagar'!$I:$I,'DRE Gerencial'!$A$7,'Ctas Pagar'!$H:$H,12,'Ctas Pagar'!AJ:AJ,IF($A$6=Parametros!$A$8,"&lt;&gt;""",'DRE Gerencial'!$A$6))</f>
        <v>0</v>
      </c>
      <c r="AI136" s="45" t="str">
        <f t="shared" ref="AI136:AI140" si="391">IFERROR(AH136/AH$8,"")</f>
        <v/>
      </c>
      <c r="AJ136" s="45" t="str">
        <f t="shared" ref="AJ136:AJ139" si="392">IF(OR(AH136=0,AE136=0),"",((AH136-AE136)/AE136))</f>
        <v/>
      </c>
      <c r="AK136" s="177">
        <f t="shared" si="301"/>
        <v>1000</v>
      </c>
      <c r="AL136" s="45">
        <f t="shared" ref="AL136:AL139" si="393">IFERROR(AK136/AK$8,"")</f>
        <v>9.9950024987506241E-7</v>
      </c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  <c r="BG136" s="71"/>
      <c r="BH136" s="71"/>
      <c r="BI136" s="71"/>
      <c r="BJ136" s="71"/>
      <c r="BK136" s="71"/>
      <c r="BL136" s="71"/>
      <c r="BM136" s="71"/>
      <c r="BN136" s="71"/>
      <c r="BO136" s="71"/>
      <c r="BP136" s="71"/>
      <c r="BQ136" s="71"/>
      <c r="BR136" s="71"/>
      <c r="BS136" s="71"/>
      <c r="BT136" s="71"/>
      <c r="BU136" s="71"/>
      <c r="BV136" s="71"/>
      <c r="BW136" s="71"/>
      <c r="BX136" s="71"/>
      <c r="BY136" s="71"/>
      <c r="BZ136" s="71"/>
      <c r="CA136" s="71"/>
      <c r="CB136" s="71"/>
      <c r="CC136" s="71"/>
      <c r="CD136" s="71"/>
    </row>
    <row r="137" spans="1:82">
      <c r="A137" s="6">
        <f>'Plano de Contas'!A137</f>
        <v>0</v>
      </c>
      <c r="B137" s="168">
        <f>SUMIFS('Ctas Pagar'!$G:$G,'Ctas Pagar'!$C:$C,'DRE Gerencial'!$A137,'Ctas Pagar'!$I:$I,'DRE Gerencial'!$A$7,'Ctas Pagar'!$H:$H,1,'Ctas Pagar'!D:D,IF($A$6=Parametros!$A$8,"&lt;&gt;""",'DRE Gerencial'!$A$6))</f>
        <v>0</v>
      </c>
      <c r="C137" s="45" t="str">
        <f t="shared" si="371"/>
        <v/>
      </c>
      <c r="D137" s="168">
        <f>SUMIFS('Ctas Pagar'!$G:$G,'Ctas Pagar'!$C:$C,'DRE Gerencial'!$A137,'Ctas Pagar'!$I:$I,'DRE Gerencial'!$A$7,'Ctas Pagar'!$H:$H,2,'Ctas Pagar'!F:F,IF($A$6=Parametros!$A$8,"&lt;&gt;""",'DRE Gerencial'!$A$6))</f>
        <v>0</v>
      </c>
      <c r="E137" s="45">
        <f t="shared" si="372"/>
        <v>0</v>
      </c>
      <c r="F137" s="45" t="str">
        <f t="shared" si="300"/>
        <v/>
      </c>
      <c r="G137" s="168">
        <f>SUMIFS('Ctas Pagar'!$G:$G,'Ctas Pagar'!$C:$C,'DRE Gerencial'!$A137,'Ctas Pagar'!$I:$I,'DRE Gerencial'!$A$7,'Ctas Pagar'!$H:$H,3,'Ctas Pagar'!I:I,IF($A$6=Parametros!$A$8,"&lt;&gt;""",'DRE Gerencial'!$A$6))</f>
        <v>0</v>
      </c>
      <c r="H137" s="45" t="str">
        <f t="shared" si="373"/>
        <v/>
      </c>
      <c r="I137" s="45" t="str">
        <f t="shared" si="374"/>
        <v/>
      </c>
      <c r="J137" s="168">
        <f>SUMIFS('Ctas Pagar'!$G:$G,'Ctas Pagar'!$C:$C,'DRE Gerencial'!$A137,'Ctas Pagar'!$I:$I,'DRE Gerencial'!$A$7,'Ctas Pagar'!$H:$H,4,'Ctas Pagar'!L:L,IF($A$6=Parametros!$A$8,"&lt;&gt;""",'DRE Gerencial'!$A$6))</f>
        <v>0</v>
      </c>
      <c r="K137" s="45" t="str">
        <f t="shared" si="375"/>
        <v/>
      </c>
      <c r="L137" s="45" t="str">
        <f t="shared" si="376"/>
        <v/>
      </c>
      <c r="M137" s="168">
        <f>SUMIFS('Ctas Pagar'!$G:$G,'Ctas Pagar'!$C:$C,'DRE Gerencial'!$A137,'Ctas Pagar'!$I:$I,'DRE Gerencial'!$A$7,'Ctas Pagar'!$H:$H,5,'Ctas Pagar'!O:O,IF($A$6=Parametros!$A$8,"&lt;&gt;""",'DRE Gerencial'!$A$6))</f>
        <v>0</v>
      </c>
      <c r="N137" s="45" t="str">
        <f t="shared" si="377"/>
        <v/>
      </c>
      <c r="O137" s="45" t="str">
        <f t="shared" si="378"/>
        <v/>
      </c>
      <c r="P137" s="168">
        <f>SUMIFS('Ctas Pagar'!$G:$G,'Ctas Pagar'!$C:$C,'DRE Gerencial'!$A137,'Ctas Pagar'!$I:$I,'DRE Gerencial'!$A$7,'Ctas Pagar'!$H:$H,6,'Ctas Pagar'!R:R,IF($A$6=Parametros!$A$8,"&lt;&gt;""",'DRE Gerencial'!$A$6))</f>
        <v>0</v>
      </c>
      <c r="Q137" s="45" t="str">
        <f t="shared" si="379"/>
        <v/>
      </c>
      <c r="R137" s="45" t="str">
        <f t="shared" si="380"/>
        <v/>
      </c>
      <c r="S137" s="168">
        <f>SUMIFS('Ctas Pagar'!$G:$G,'Ctas Pagar'!$C:$C,'DRE Gerencial'!$A137,'Ctas Pagar'!$I:$I,'DRE Gerencial'!$A$7,'Ctas Pagar'!$H:$H,7,'Ctas Pagar'!U:U,IF($A$6=Parametros!$A$8,"&lt;&gt;""",'DRE Gerencial'!$A$6))</f>
        <v>0</v>
      </c>
      <c r="T137" s="45" t="str">
        <f t="shared" si="381"/>
        <v/>
      </c>
      <c r="U137" s="45" t="str">
        <f t="shared" si="382"/>
        <v/>
      </c>
      <c r="V137" s="168">
        <f>SUMIFS('Ctas Pagar'!$G:$G,'Ctas Pagar'!$C:$C,'DRE Gerencial'!$A137,'Ctas Pagar'!$I:$I,'DRE Gerencial'!$A$7,'Ctas Pagar'!$H:$H,8,'Ctas Pagar'!X:X,IF($A$6=Parametros!$A$8,"&lt;&gt;""",'DRE Gerencial'!$A$6))</f>
        <v>0</v>
      </c>
      <c r="W137" s="45" t="str">
        <f t="shared" si="383"/>
        <v/>
      </c>
      <c r="X137" s="45" t="str">
        <f t="shared" si="384"/>
        <v/>
      </c>
      <c r="Y137" s="168">
        <f>SUMIFS('Ctas Pagar'!$G:$G,'Ctas Pagar'!$C:$C,'DRE Gerencial'!$A137,'Ctas Pagar'!$I:$I,'DRE Gerencial'!$A$7,'Ctas Pagar'!$H:$H,9,'Ctas Pagar'!AA:AA,IF($A$6=Parametros!$A$8,"&lt;&gt;""",'DRE Gerencial'!$A$6))</f>
        <v>0</v>
      </c>
      <c r="Z137" s="45" t="str">
        <f t="shared" si="385"/>
        <v/>
      </c>
      <c r="AA137" s="45" t="str">
        <f t="shared" si="386"/>
        <v/>
      </c>
      <c r="AB137" s="168">
        <f>SUMIFS('Ctas Pagar'!$G:$G,'Ctas Pagar'!$C:$C,'DRE Gerencial'!$A137,'Ctas Pagar'!$I:$I,'DRE Gerencial'!$A$7,'Ctas Pagar'!$H:$H,10,'Ctas Pagar'!AD:AD,IF($A$6=Parametros!$A$8,"&lt;&gt;""",'DRE Gerencial'!$A$6))</f>
        <v>0</v>
      </c>
      <c r="AC137" s="45" t="str">
        <f t="shared" si="387"/>
        <v/>
      </c>
      <c r="AD137" s="45" t="str">
        <f t="shared" si="388"/>
        <v/>
      </c>
      <c r="AE137" s="168">
        <f>SUMIFS('Ctas Pagar'!$G:$G,'Ctas Pagar'!$C:$C,'DRE Gerencial'!$A137,'Ctas Pagar'!$I:$I,'DRE Gerencial'!$A$7,'Ctas Pagar'!$H:$H,11,'Ctas Pagar'!AG:AG,IF($A$6=Parametros!$A$8,"&lt;&gt;""",'DRE Gerencial'!$A$6))</f>
        <v>0</v>
      </c>
      <c r="AF137" s="45" t="str">
        <f t="shared" si="389"/>
        <v/>
      </c>
      <c r="AG137" s="45" t="str">
        <f t="shared" si="390"/>
        <v/>
      </c>
      <c r="AH137" s="168">
        <f>SUMIFS('Ctas Pagar'!$G:$G,'Ctas Pagar'!$C:$C,'DRE Gerencial'!$A137,'Ctas Pagar'!$I:$I,'DRE Gerencial'!$A$7,'Ctas Pagar'!$H:$H,12,'Ctas Pagar'!AJ:AJ,IF($A$6=Parametros!$A$8,"&lt;&gt;""",'DRE Gerencial'!$A$6))</f>
        <v>0</v>
      </c>
      <c r="AI137" s="45" t="str">
        <f t="shared" si="391"/>
        <v/>
      </c>
      <c r="AJ137" s="45" t="str">
        <f t="shared" si="392"/>
        <v/>
      </c>
      <c r="AK137" s="177">
        <f t="shared" si="301"/>
        <v>0</v>
      </c>
      <c r="AL137" s="45">
        <f t="shared" si="393"/>
        <v>0</v>
      </c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  <c r="BG137" s="71"/>
      <c r="BH137" s="71"/>
      <c r="BI137" s="71"/>
      <c r="BJ137" s="71"/>
      <c r="BK137" s="71"/>
      <c r="BL137" s="71"/>
      <c r="BM137" s="71"/>
      <c r="BN137" s="71"/>
      <c r="BO137" s="71"/>
      <c r="BP137" s="71"/>
      <c r="BQ137" s="71"/>
      <c r="BR137" s="71"/>
      <c r="BS137" s="71"/>
      <c r="BT137" s="71"/>
      <c r="BU137" s="71"/>
      <c r="BV137" s="71"/>
      <c r="BW137" s="71"/>
      <c r="BX137" s="71"/>
      <c r="BY137" s="71"/>
      <c r="BZ137" s="71"/>
      <c r="CA137" s="71"/>
      <c r="CB137" s="71"/>
      <c r="CC137" s="71"/>
      <c r="CD137" s="71"/>
    </row>
    <row r="138" spans="1:82">
      <c r="A138" s="6">
        <f>'Plano de Contas'!A138</f>
        <v>0</v>
      </c>
      <c r="B138" s="168">
        <f>SUMIFS('Ctas Pagar'!$G:$G,'Ctas Pagar'!$C:$C,'DRE Gerencial'!$A138,'Ctas Pagar'!$I:$I,'DRE Gerencial'!$A$7,'Ctas Pagar'!$H:$H,1,'Ctas Pagar'!D:D,IF($A$6=Parametros!$A$8,"&lt;&gt;""",'DRE Gerencial'!$A$6))</f>
        <v>0</v>
      </c>
      <c r="C138" s="45" t="str">
        <f t="shared" si="371"/>
        <v/>
      </c>
      <c r="D138" s="168">
        <f>SUMIFS('Ctas Pagar'!$G:$G,'Ctas Pagar'!$C:$C,'DRE Gerencial'!$A138,'Ctas Pagar'!$I:$I,'DRE Gerencial'!$A$7,'Ctas Pagar'!$H:$H,2,'Ctas Pagar'!F:F,IF($A$6=Parametros!$A$8,"&lt;&gt;""",'DRE Gerencial'!$A$6))</f>
        <v>0</v>
      </c>
      <c r="E138" s="45">
        <f t="shared" si="372"/>
        <v>0</v>
      </c>
      <c r="F138" s="45" t="str">
        <f t="shared" si="300"/>
        <v/>
      </c>
      <c r="G138" s="168">
        <f>SUMIFS('Ctas Pagar'!$G:$G,'Ctas Pagar'!$C:$C,'DRE Gerencial'!$A138,'Ctas Pagar'!$I:$I,'DRE Gerencial'!$A$7,'Ctas Pagar'!$H:$H,3,'Ctas Pagar'!I:I,IF($A$6=Parametros!$A$8,"&lt;&gt;""",'DRE Gerencial'!$A$6))</f>
        <v>0</v>
      </c>
      <c r="H138" s="45" t="str">
        <f t="shared" si="373"/>
        <v/>
      </c>
      <c r="I138" s="45" t="str">
        <f t="shared" si="374"/>
        <v/>
      </c>
      <c r="J138" s="168">
        <f>SUMIFS('Ctas Pagar'!$G:$G,'Ctas Pagar'!$C:$C,'DRE Gerencial'!$A138,'Ctas Pagar'!$I:$I,'DRE Gerencial'!$A$7,'Ctas Pagar'!$H:$H,4,'Ctas Pagar'!L:L,IF($A$6=Parametros!$A$8,"&lt;&gt;""",'DRE Gerencial'!$A$6))</f>
        <v>0</v>
      </c>
      <c r="K138" s="45" t="str">
        <f t="shared" si="375"/>
        <v/>
      </c>
      <c r="L138" s="45" t="str">
        <f t="shared" si="376"/>
        <v/>
      </c>
      <c r="M138" s="168">
        <f>SUMIFS('Ctas Pagar'!$G:$G,'Ctas Pagar'!$C:$C,'DRE Gerencial'!$A138,'Ctas Pagar'!$I:$I,'DRE Gerencial'!$A$7,'Ctas Pagar'!$H:$H,5,'Ctas Pagar'!O:O,IF($A$6=Parametros!$A$8,"&lt;&gt;""",'DRE Gerencial'!$A$6))</f>
        <v>0</v>
      </c>
      <c r="N138" s="45" t="str">
        <f t="shared" si="377"/>
        <v/>
      </c>
      <c r="O138" s="45" t="str">
        <f t="shared" si="378"/>
        <v/>
      </c>
      <c r="P138" s="168">
        <f>SUMIFS('Ctas Pagar'!$G:$G,'Ctas Pagar'!$C:$C,'DRE Gerencial'!$A138,'Ctas Pagar'!$I:$I,'DRE Gerencial'!$A$7,'Ctas Pagar'!$H:$H,6,'Ctas Pagar'!R:R,IF($A$6=Parametros!$A$8,"&lt;&gt;""",'DRE Gerencial'!$A$6))</f>
        <v>0</v>
      </c>
      <c r="Q138" s="45" t="str">
        <f t="shared" si="379"/>
        <v/>
      </c>
      <c r="R138" s="45" t="str">
        <f t="shared" si="380"/>
        <v/>
      </c>
      <c r="S138" s="168">
        <f>SUMIFS('Ctas Pagar'!$G:$G,'Ctas Pagar'!$C:$C,'DRE Gerencial'!$A138,'Ctas Pagar'!$I:$I,'DRE Gerencial'!$A$7,'Ctas Pagar'!$H:$H,7,'Ctas Pagar'!U:U,IF($A$6=Parametros!$A$8,"&lt;&gt;""",'DRE Gerencial'!$A$6))</f>
        <v>0</v>
      </c>
      <c r="T138" s="45" t="str">
        <f t="shared" si="381"/>
        <v/>
      </c>
      <c r="U138" s="45" t="str">
        <f t="shared" si="382"/>
        <v/>
      </c>
      <c r="V138" s="168">
        <f>SUMIFS('Ctas Pagar'!$G:$G,'Ctas Pagar'!$C:$C,'DRE Gerencial'!$A138,'Ctas Pagar'!$I:$I,'DRE Gerencial'!$A$7,'Ctas Pagar'!$H:$H,8,'Ctas Pagar'!X:X,IF($A$6=Parametros!$A$8,"&lt;&gt;""",'DRE Gerencial'!$A$6))</f>
        <v>0</v>
      </c>
      <c r="W138" s="45" t="str">
        <f t="shared" si="383"/>
        <v/>
      </c>
      <c r="X138" s="45" t="str">
        <f t="shared" si="384"/>
        <v/>
      </c>
      <c r="Y138" s="168">
        <f>SUMIFS('Ctas Pagar'!$G:$G,'Ctas Pagar'!$C:$C,'DRE Gerencial'!$A138,'Ctas Pagar'!$I:$I,'DRE Gerencial'!$A$7,'Ctas Pagar'!$H:$H,9,'Ctas Pagar'!AA:AA,IF($A$6=Parametros!$A$8,"&lt;&gt;""",'DRE Gerencial'!$A$6))</f>
        <v>0</v>
      </c>
      <c r="Z138" s="45" t="str">
        <f t="shared" si="385"/>
        <v/>
      </c>
      <c r="AA138" s="45" t="str">
        <f t="shared" si="386"/>
        <v/>
      </c>
      <c r="AB138" s="168">
        <f>SUMIFS('Ctas Pagar'!$G:$G,'Ctas Pagar'!$C:$C,'DRE Gerencial'!$A138,'Ctas Pagar'!$I:$I,'DRE Gerencial'!$A$7,'Ctas Pagar'!$H:$H,10,'Ctas Pagar'!AD:AD,IF($A$6=Parametros!$A$8,"&lt;&gt;""",'DRE Gerencial'!$A$6))</f>
        <v>0</v>
      </c>
      <c r="AC138" s="45" t="str">
        <f t="shared" si="387"/>
        <v/>
      </c>
      <c r="AD138" s="45" t="str">
        <f t="shared" si="388"/>
        <v/>
      </c>
      <c r="AE138" s="168">
        <f>SUMIFS('Ctas Pagar'!$G:$G,'Ctas Pagar'!$C:$C,'DRE Gerencial'!$A138,'Ctas Pagar'!$I:$I,'DRE Gerencial'!$A$7,'Ctas Pagar'!$H:$H,11,'Ctas Pagar'!AG:AG,IF($A$6=Parametros!$A$8,"&lt;&gt;""",'DRE Gerencial'!$A$6))</f>
        <v>0</v>
      </c>
      <c r="AF138" s="45" t="str">
        <f t="shared" si="389"/>
        <v/>
      </c>
      <c r="AG138" s="45" t="str">
        <f t="shared" si="390"/>
        <v/>
      </c>
      <c r="AH138" s="168">
        <f>SUMIFS('Ctas Pagar'!$G:$G,'Ctas Pagar'!$C:$C,'DRE Gerencial'!$A138,'Ctas Pagar'!$I:$I,'DRE Gerencial'!$A$7,'Ctas Pagar'!$H:$H,12,'Ctas Pagar'!AJ:AJ,IF($A$6=Parametros!$A$8,"&lt;&gt;""",'DRE Gerencial'!$A$6))</f>
        <v>0</v>
      </c>
      <c r="AI138" s="45" t="str">
        <f t="shared" si="391"/>
        <v/>
      </c>
      <c r="AJ138" s="45" t="str">
        <f t="shared" si="392"/>
        <v/>
      </c>
      <c r="AK138" s="177">
        <f t="shared" si="301"/>
        <v>0</v>
      </c>
      <c r="AL138" s="45">
        <f t="shared" si="393"/>
        <v>0</v>
      </c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  <c r="BG138" s="71"/>
      <c r="BH138" s="71"/>
      <c r="BI138" s="71"/>
      <c r="BJ138" s="71"/>
      <c r="BK138" s="71"/>
      <c r="BL138" s="71"/>
      <c r="BM138" s="71"/>
      <c r="BN138" s="71"/>
      <c r="BO138" s="71"/>
      <c r="BP138" s="71"/>
      <c r="BQ138" s="71"/>
      <c r="BR138" s="71"/>
      <c r="BS138" s="71"/>
      <c r="BT138" s="71"/>
      <c r="BU138" s="71"/>
      <c r="BV138" s="71"/>
      <c r="BW138" s="71"/>
      <c r="BX138" s="71"/>
      <c r="BY138" s="71"/>
      <c r="BZ138" s="71"/>
      <c r="CA138" s="71"/>
      <c r="CB138" s="71"/>
      <c r="CC138" s="71"/>
      <c r="CD138" s="71"/>
    </row>
    <row r="139" spans="1:82">
      <c r="A139" s="7">
        <f>'Plano de Contas'!A139</f>
        <v>0</v>
      </c>
      <c r="B139" s="168">
        <f>SUMIFS('Ctas Pagar'!$G:$G,'Ctas Pagar'!$C:$C,'DRE Gerencial'!$A139,'Ctas Pagar'!$I:$I,'DRE Gerencial'!$A$7,'Ctas Pagar'!$H:$H,1,'Ctas Pagar'!D:D,IF($A$6=Parametros!$A$8,"&lt;&gt;""",'DRE Gerencial'!$A$6))</f>
        <v>0</v>
      </c>
      <c r="C139" s="45" t="str">
        <f t="shared" si="371"/>
        <v/>
      </c>
      <c r="D139" s="168">
        <f>SUMIFS('Ctas Pagar'!$G:$G,'Ctas Pagar'!$C:$C,'DRE Gerencial'!$A139,'Ctas Pagar'!$I:$I,'DRE Gerencial'!$A$7,'Ctas Pagar'!$H:$H,2,'Ctas Pagar'!F:F,IF($A$6=Parametros!$A$8,"&lt;&gt;""",'DRE Gerencial'!$A$6))</f>
        <v>0</v>
      </c>
      <c r="E139" s="45">
        <f t="shared" si="372"/>
        <v>0</v>
      </c>
      <c r="F139" s="45" t="str">
        <f t="shared" si="300"/>
        <v/>
      </c>
      <c r="G139" s="168">
        <f>SUMIFS('Ctas Pagar'!$G:$G,'Ctas Pagar'!$C:$C,'DRE Gerencial'!$A139,'Ctas Pagar'!$I:$I,'DRE Gerencial'!$A$7,'Ctas Pagar'!$H:$H,3,'Ctas Pagar'!I:I,IF($A$6=Parametros!$A$8,"&lt;&gt;""",'DRE Gerencial'!$A$6))</f>
        <v>0</v>
      </c>
      <c r="H139" s="45" t="str">
        <f t="shared" si="373"/>
        <v/>
      </c>
      <c r="I139" s="45" t="str">
        <f t="shared" si="374"/>
        <v/>
      </c>
      <c r="J139" s="168">
        <f>SUMIFS('Ctas Pagar'!$G:$G,'Ctas Pagar'!$C:$C,'DRE Gerencial'!$A139,'Ctas Pagar'!$I:$I,'DRE Gerencial'!$A$7,'Ctas Pagar'!$H:$H,4,'Ctas Pagar'!L:L,IF($A$6=Parametros!$A$8,"&lt;&gt;""",'DRE Gerencial'!$A$6))</f>
        <v>0</v>
      </c>
      <c r="K139" s="45" t="str">
        <f t="shared" si="375"/>
        <v/>
      </c>
      <c r="L139" s="45" t="str">
        <f t="shared" si="376"/>
        <v/>
      </c>
      <c r="M139" s="168">
        <f>SUMIFS('Ctas Pagar'!$G:$G,'Ctas Pagar'!$C:$C,'DRE Gerencial'!$A139,'Ctas Pagar'!$I:$I,'DRE Gerencial'!$A$7,'Ctas Pagar'!$H:$H,5,'Ctas Pagar'!O:O,IF($A$6=Parametros!$A$8,"&lt;&gt;""",'DRE Gerencial'!$A$6))</f>
        <v>0</v>
      </c>
      <c r="N139" s="45" t="str">
        <f t="shared" si="377"/>
        <v/>
      </c>
      <c r="O139" s="45" t="str">
        <f t="shared" si="378"/>
        <v/>
      </c>
      <c r="P139" s="168">
        <f>SUMIFS('Ctas Pagar'!$G:$G,'Ctas Pagar'!$C:$C,'DRE Gerencial'!$A139,'Ctas Pagar'!$I:$I,'DRE Gerencial'!$A$7,'Ctas Pagar'!$H:$H,6,'Ctas Pagar'!R:R,IF($A$6=Parametros!$A$8,"&lt;&gt;""",'DRE Gerencial'!$A$6))</f>
        <v>0</v>
      </c>
      <c r="Q139" s="45" t="str">
        <f t="shared" si="379"/>
        <v/>
      </c>
      <c r="R139" s="45" t="str">
        <f t="shared" si="380"/>
        <v/>
      </c>
      <c r="S139" s="168">
        <f>SUMIFS('Ctas Pagar'!$G:$G,'Ctas Pagar'!$C:$C,'DRE Gerencial'!$A139,'Ctas Pagar'!$I:$I,'DRE Gerencial'!$A$7,'Ctas Pagar'!$H:$H,7,'Ctas Pagar'!U:U,IF($A$6=Parametros!$A$8,"&lt;&gt;""",'DRE Gerencial'!$A$6))</f>
        <v>0</v>
      </c>
      <c r="T139" s="45" t="str">
        <f t="shared" si="381"/>
        <v/>
      </c>
      <c r="U139" s="45" t="str">
        <f t="shared" si="382"/>
        <v/>
      </c>
      <c r="V139" s="168">
        <f>SUMIFS('Ctas Pagar'!$G:$G,'Ctas Pagar'!$C:$C,'DRE Gerencial'!$A139,'Ctas Pagar'!$I:$I,'DRE Gerencial'!$A$7,'Ctas Pagar'!$H:$H,8,'Ctas Pagar'!X:X,IF($A$6=Parametros!$A$8,"&lt;&gt;""",'DRE Gerencial'!$A$6))</f>
        <v>0</v>
      </c>
      <c r="W139" s="45" t="str">
        <f t="shared" si="383"/>
        <v/>
      </c>
      <c r="X139" s="45" t="str">
        <f t="shared" si="384"/>
        <v/>
      </c>
      <c r="Y139" s="168">
        <f>SUMIFS('Ctas Pagar'!$G:$G,'Ctas Pagar'!$C:$C,'DRE Gerencial'!$A139,'Ctas Pagar'!$I:$I,'DRE Gerencial'!$A$7,'Ctas Pagar'!$H:$H,9,'Ctas Pagar'!AA:AA,IF($A$6=Parametros!$A$8,"&lt;&gt;""",'DRE Gerencial'!$A$6))</f>
        <v>0</v>
      </c>
      <c r="Z139" s="45" t="str">
        <f t="shared" si="385"/>
        <v/>
      </c>
      <c r="AA139" s="45" t="str">
        <f t="shared" si="386"/>
        <v/>
      </c>
      <c r="AB139" s="168">
        <f>SUMIFS('Ctas Pagar'!$G:$G,'Ctas Pagar'!$C:$C,'DRE Gerencial'!$A139,'Ctas Pagar'!$I:$I,'DRE Gerencial'!$A$7,'Ctas Pagar'!$H:$H,10,'Ctas Pagar'!AD:AD,IF($A$6=Parametros!$A$8,"&lt;&gt;""",'DRE Gerencial'!$A$6))</f>
        <v>0</v>
      </c>
      <c r="AC139" s="45" t="str">
        <f t="shared" si="387"/>
        <v/>
      </c>
      <c r="AD139" s="45" t="str">
        <f t="shared" si="388"/>
        <v/>
      </c>
      <c r="AE139" s="168">
        <f>SUMIFS('Ctas Pagar'!$G:$G,'Ctas Pagar'!$C:$C,'DRE Gerencial'!$A139,'Ctas Pagar'!$I:$I,'DRE Gerencial'!$A$7,'Ctas Pagar'!$H:$H,11,'Ctas Pagar'!AG:AG,IF($A$6=Parametros!$A$8,"&lt;&gt;""",'DRE Gerencial'!$A$6))</f>
        <v>0</v>
      </c>
      <c r="AF139" s="45" t="str">
        <f t="shared" si="389"/>
        <v/>
      </c>
      <c r="AG139" s="45" t="str">
        <f t="shared" si="390"/>
        <v/>
      </c>
      <c r="AH139" s="168">
        <f>SUMIFS('Ctas Pagar'!$G:$G,'Ctas Pagar'!$C:$C,'DRE Gerencial'!$A139,'Ctas Pagar'!$I:$I,'DRE Gerencial'!$A$7,'Ctas Pagar'!$H:$H,12,'Ctas Pagar'!AJ:AJ,IF($A$6=Parametros!$A$8,"&lt;&gt;""",'DRE Gerencial'!$A$6))</f>
        <v>0</v>
      </c>
      <c r="AI139" s="45" t="str">
        <f t="shared" si="391"/>
        <v/>
      </c>
      <c r="AJ139" s="45" t="str">
        <f t="shared" si="392"/>
        <v/>
      </c>
      <c r="AK139" s="177">
        <f t="shared" si="301"/>
        <v>0</v>
      </c>
      <c r="AL139" s="45">
        <f t="shared" si="393"/>
        <v>0</v>
      </c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  <c r="BG139" s="71"/>
      <c r="BH139" s="71"/>
      <c r="BI139" s="71"/>
      <c r="BJ139" s="71"/>
      <c r="BK139" s="71"/>
      <c r="BL139" s="71"/>
      <c r="BM139" s="71"/>
      <c r="BN139" s="71"/>
      <c r="BO139" s="71"/>
      <c r="BP139" s="71"/>
      <c r="BQ139" s="71"/>
      <c r="BR139" s="71"/>
      <c r="BS139" s="71"/>
      <c r="BT139" s="71"/>
      <c r="BU139" s="71"/>
      <c r="BV139" s="71"/>
      <c r="BW139" s="71"/>
      <c r="BX139" s="71"/>
      <c r="BY139" s="71"/>
      <c r="BZ139" s="71"/>
      <c r="CA139" s="71"/>
      <c r="CB139" s="71"/>
      <c r="CC139" s="71"/>
      <c r="CD139" s="71"/>
    </row>
    <row r="140" spans="1:82" ht="18.75">
      <c r="A140" s="94" t="s">
        <v>141</v>
      </c>
      <c r="B140" s="80">
        <f>B111-B113</f>
        <v>0</v>
      </c>
      <c r="C140" s="97" t="str">
        <f t="shared" si="371"/>
        <v/>
      </c>
      <c r="D140" s="80">
        <f>D111-D113</f>
        <v>1000439000</v>
      </c>
      <c r="E140" s="97">
        <f t="shared" si="372"/>
        <v>0.99993903048475763</v>
      </c>
      <c r="F140" s="97" t="str">
        <f>IF(OR(D140=0,B140=0),"",((D140-B140)/B140))</f>
        <v/>
      </c>
      <c r="G140" s="80">
        <f>G111-G113</f>
        <v>-2000</v>
      </c>
      <c r="H140" s="97" t="str">
        <f t="shared" si="373"/>
        <v/>
      </c>
      <c r="I140" s="97">
        <f>IF(OR(G140=0,D140=0),"",((G140-D140)/D140))</f>
        <v>-1.0000019991223852</v>
      </c>
      <c r="J140" s="80">
        <f>J111-J113</f>
        <v>-1000</v>
      </c>
      <c r="K140" s="97" t="str">
        <f t="shared" si="375"/>
        <v/>
      </c>
      <c r="L140" s="97">
        <f>IF(OR(J140=0,G140=0),"",((J140-G140)/G140))</f>
        <v>-0.5</v>
      </c>
      <c r="M140" s="80">
        <f>M111-M113</f>
        <v>-1000</v>
      </c>
      <c r="N140" s="97" t="str">
        <f t="shared" si="377"/>
        <v/>
      </c>
      <c r="O140" s="97">
        <f>IF(OR(M140=0,J140=0),"",((M140-J140)/J140))</f>
        <v>0</v>
      </c>
      <c r="P140" s="80">
        <f>P111-P113</f>
        <v>-1000</v>
      </c>
      <c r="Q140" s="97" t="str">
        <f t="shared" si="379"/>
        <v/>
      </c>
      <c r="R140" s="97">
        <f>IF(OR(P140=0,M140=0),"",((P140-M140)/M140))</f>
        <v>0</v>
      </c>
      <c r="S140" s="80">
        <f>S111-S113</f>
        <v>0</v>
      </c>
      <c r="T140" s="97" t="str">
        <f t="shared" si="381"/>
        <v/>
      </c>
      <c r="U140" s="97" t="str">
        <f>IF(OR(S140=0,P140=0),"",((S140-P140)/P140))</f>
        <v/>
      </c>
      <c r="V140" s="80">
        <f>V111-V113</f>
        <v>0</v>
      </c>
      <c r="W140" s="97" t="str">
        <f t="shared" si="383"/>
        <v/>
      </c>
      <c r="X140" s="97" t="str">
        <f>IF(OR(V140=0,S140=0),"",((V140-S140)/S140))</f>
        <v/>
      </c>
      <c r="Y140" s="80">
        <f>Y111-Y113</f>
        <v>0</v>
      </c>
      <c r="Z140" s="97" t="str">
        <f t="shared" si="385"/>
        <v/>
      </c>
      <c r="AA140" s="97" t="str">
        <f>IF(OR(Y140=0,V140=0),"",((Y140-V140)/V140))</f>
        <v/>
      </c>
      <c r="AB140" s="80">
        <f>AB111-AB113</f>
        <v>0</v>
      </c>
      <c r="AC140" s="97" t="str">
        <f t="shared" si="387"/>
        <v/>
      </c>
      <c r="AD140" s="97" t="str">
        <f>IF(OR(AB140=0,Y140=0),"",((AB140-Y140)/Y140))</f>
        <v/>
      </c>
      <c r="AE140" s="80">
        <f>AE111-AE113</f>
        <v>0</v>
      </c>
      <c r="AF140" s="97" t="str">
        <f t="shared" si="389"/>
        <v/>
      </c>
      <c r="AG140" s="97" t="str">
        <f>IF(OR(AE140=0,AB140=0),"",((AE140-AB140)/AB140))</f>
        <v/>
      </c>
      <c r="AH140" s="80">
        <f>AH111-AH113</f>
        <v>0</v>
      </c>
      <c r="AI140" s="97" t="str">
        <f t="shared" si="391"/>
        <v/>
      </c>
      <c r="AJ140" s="97" t="str">
        <f>IF(OR(AH140=0,AE140=0),"",((AH140-AE140)/AE140))</f>
        <v/>
      </c>
      <c r="AK140" s="186">
        <f>AK111-AK113</f>
        <v>1000434000</v>
      </c>
      <c r="AL140" s="57">
        <f>IFERROR(AK140/AK$8,"")</f>
        <v>0.99993403298350825</v>
      </c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  <c r="BG140" s="71"/>
      <c r="BH140" s="71"/>
      <c r="BI140" s="71"/>
      <c r="BJ140" s="71"/>
      <c r="BK140" s="71"/>
      <c r="BL140" s="71"/>
      <c r="BM140" s="71"/>
      <c r="BN140" s="71"/>
      <c r="BO140" s="71"/>
      <c r="BP140" s="71"/>
      <c r="BQ140" s="71"/>
      <c r="BR140" s="71"/>
      <c r="BS140" s="71"/>
      <c r="BT140" s="71"/>
      <c r="BU140" s="71"/>
      <c r="BV140" s="71"/>
      <c r="BW140" s="71"/>
      <c r="BX140" s="71"/>
      <c r="BY140" s="71"/>
      <c r="BZ140" s="71"/>
      <c r="CA140" s="71"/>
      <c r="CB140" s="71"/>
      <c r="CC140" s="71"/>
      <c r="CD140" s="71"/>
    </row>
    <row r="141" spans="1:82">
      <c r="A141" s="16"/>
      <c r="B141" s="175"/>
      <c r="C141" s="17"/>
      <c r="D141" s="38"/>
      <c r="E141" s="17"/>
      <c r="F141" s="18"/>
      <c r="G141" s="175"/>
      <c r="H141" s="17"/>
      <c r="I141" s="18"/>
      <c r="J141" s="175"/>
      <c r="K141" s="17"/>
      <c r="L141" s="18"/>
      <c r="M141" s="175"/>
      <c r="N141" s="17"/>
      <c r="O141" s="18"/>
      <c r="P141" s="175"/>
      <c r="Q141" s="17"/>
      <c r="R141" s="18"/>
      <c r="S141" s="175"/>
      <c r="T141" s="17"/>
      <c r="U141" s="18"/>
      <c r="V141" s="175"/>
      <c r="W141" s="17"/>
      <c r="X141" s="18"/>
      <c r="Y141" s="175"/>
      <c r="Z141" s="17"/>
      <c r="AA141" s="18"/>
      <c r="AB141" s="175"/>
      <c r="AC141" s="17"/>
      <c r="AD141" s="18"/>
      <c r="AE141" s="175"/>
      <c r="AF141" s="17"/>
      <c r="AG141" s="18"/>
      <c r="AH141" s="38"/>
      <c r="AI141" s="17"/>
      <c r="AJ141" s="18"/>
      <c r="AK141" s="182"/>
      <c r="AL141" s="17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  <c r="BG141" s="71"/>
      <c r="BH141" s="71"/>
      <c r="BI141" s="71"/>
      <c r="BJ141" s="71"/>
      <c r="BK141" s="71"/>
      <c r="BL141" s="71"/>
      <c r="BM141" s="71"/>
      <c r="BN141" s="71"/>
      <c r="BO141" s="71"/>
      <c r="BP141" s="71"/>
      <c r="BQ141" s="71"/>
      <c r="BR141" s="71"/>
      <c r="BS141" s="71"/>
      <c r="BT141" s="71"/>
      <c r="BU141" s="71"/>
      <c r="BV141" s="71"/>
      <c r="BW141" s="71"/>
      <c r="BX141" s="71"/>
      <c r="BY141" s="71"/>
      <c r="BZ141" s="71"/>
      <c r="CA141" s="71"/>
      <c r="CB141" s="71"/>
      <c r="CC141" s="71"/>
      <c r="CD141" s="71"/>
    </row>
    <row r="142" spans="1:82" ht="18.75">
      <c r="A142" s="94" t="s">
        <v>142</v>
      </c>
      <c r="B142" s="83">
        <f>B143-B152</f>
        <v>0</v>
      </c>
      <c r="C142" s="97" t="str">
        <f t="shared" ref="C142" si="394">IFERROR(B142/B$8,"")</f>
        <v/>
      </c>
      <c r="D142" s="83">
        <f>D143-D152</f>
        <v>500394000</v>
      </c>
      <c r="E142" s="97">
        <f t="shared" ref="E142" si="395">IFERROR(D142/D$8,"")</f>
        <v>0.50014392803598196</v>
      </c>
      <c r="F142" s="97" t="str">
        <f>IF(OR(D142=0,B142=0),"",((D142-B142)/B142))</f>
        <v/>
      </c>
      <c r="G142" s="83">
        <f>G143-G152</f>
        <v>0</v>
      </c>
      <c r="H142" s="97" t="str">
        <f t="shared" ref="H142" si="396">IFERROR(G142/G$8,"")</f>
        <v/>
      </c>
      <c r="I142" s="97" t="str">
        <f>IF(OR(G142=0,D142=0),"",((G142-D142)/D142))</f>
        <v/>
      </c>
      <c r="J142" s="83">
        <f>J143-J152</f>
        <v>0</v>
      </c>
      <c r="K142" s="97" t="str">
        <f t="shared" ref="K142" si="397">IFERROR(J142/J$8,"")</f>
        <v/>
      </c>
      <c r="L142" s="97" t="str">
        <f>IF(OR(J142=0,G142=0),"",((J142-G142)/G142))</f>
        <v/>
      </c>
      <c r="M142" s="83">
        <f>M143-M152</f>
        <v>0</v>
      </c>
      <c r="N142" s="97" t="str">
        <f t="shared" si="377"/>
        <v/>
      </c>
      <c r="O142" s="97" t="str">
        <f>IF(OR(M142=0,J142=0),"",((M142-J142)/J142))</f>
        <v/>
      </c>
      <c r="P142" s="83">
        <f>P143-P152</f>
        <v>0</v>
      </c>
      <c r="Q142" s="97" t="str">
        <f t="shared" ref="Q142" si="398">IFERROR(P142/P$8,"")</f>
        <v/>
      </c>
      <c r="R142" s="97" t="str">
        <f>IF(OR(P142=0,M142=0),"",((P142-M142)/M142))</f>
        <v/>
      </c>
      <c r="S142" s="83">
        <f>S143-S152</f>
        <v>0</v>
      </c>
      <c r="T142" s="97" t="str">
        <f t="shared" ref="T142" si="399">IFERROR(S142/S$8,"")</f>
        <v/>
      </c>
      <c r="U142" s="97" t="str">
        <f>IF(OR(S142=0,P142=0),"",((S142-P142)/P142))</f>
        <v/>
      </c>
      <c r="V142" s="83">
        <f>V143-V152</f>
        <v>0</v>
      </c>
      <c r="W142" s="97" t="str">
        <f t="shared" ref="W142" si="400">IFERROR(V142/V$8,"")</f>
        <v/>
      </c>
      <c r="X142" s="97" t="str">
        <f>IF(OR(V142=0,S142=0),"",((V142-S142)/S142))</f>
        <v/>
      </c>
      <c r="Y142" s="83">
        <f>Y143-Y152</f>
        <v>0</v>
      </c>
      <c r="Z142" s="97" t="str">
        <f t="shared" ref="Z142" si="401">IFERROR(Y142/Y$8,"")</f>
        <v/>
      </c>
      <c r="AA142" s="97" t="str">
        <f>IF(OR(Y142=0,V142=0),"",((Y142-V142)/V142))</f>
        <v/>
      </c>
      <c r="AB142" s="83">
        <f>AB143-AB152</f>
        <v>0</v>
      </c>
      <c r="AC142" s="97" t="str">
        <f t="shared" ref="AC142" si="402">IFERROR(AB142/AB$8,"")</f>
        <v/>
      </c>
      <c r="AD142" s="97" t="str">
        <f>IF(OR(AB142=0,Y142=0),"",((AB142-Y142)/Y142))</f>
        <v/>
      </c>
      <c r="AE142" s="83">
        <f>AE143-AE152</f>
        <v>0</v>
      </c>
      <c r="AF142" s="97" t="str">
        <f t="shared" ref="AF142" si="403">IFERROR(AE142/AE$8,"")</f>
        <v/>
      </c>
      <c r="AG142" s="97" t="str">
        <f>IF(OR(AE142=0,AB142=0),"",((AE142-AB142)/AB142))</f>
        <v/>
      </c>
      <c r="AH142" s="83">
        <f>AH143-AH152</f>
        <v>0</v>
      </c>
      <c r="AI142" s="97" t="str">
        <f t="shared" ref="AI142" si="404">IFERROR(AH142/AH$8,"")</f>
        <v/>
      </c>
      <c r="AJ142" s="97" t="str">
        <f>IF(OR(AH142=0,AE142=0),"",((AH142-AE142)/AE142))</f>
        <v/>
      </c>
      <c r="AK142" s="187">
        <f>AK143-AK152</f>
        <v>500394000</v>
      </c>
      <c r="AL142" s="21">
        <f>IFERROR(AK142/$AK$8,"")</f>
        <v>0.50014392803598196</v>
      </c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  <c r="BG142" s="71"/>
      <c r="BH142" s="71"/>
      <c r="BI142" s="71"/>
      <c r="BJ142" s="71"/>
      <c r="BK142" s="71"/>
      <c r="BL142" s="71"/>
      <c r="BM142" s="71"/>
      <c r="BN142" s="71"/>
      <c r="BO142" s="71"/>
      <c r="BP142" s="71"/>
      <c r="BQ142" s="71"/>
      <c r="BR142" s="71"/>
      <c r="BS142" s="71"/>
      <c r="BT142" s="71"/>
      <c r="BU142" s="71"/>
      <c r="BV142" s="71"/>
      <c r="BW142" s="71"/>
      <c r="BX142" s="71"/>
      <c r="BY142" s="71"/>
      <c r="BZ142" s="71"/>
      <c r="CA142" s="71"/>
      <c r="CB142" s="71"/>
      <c r="CC142" s="71"/>
      <c r="CD142" s="71"/>
    </row>
    <row r="143" spans="1:82" ht="15.75">
      <c r="A143" s="34" t="str" cm="1">
        <f t="array" ref="A143:A151">'Plano de Contas'!A21:A29</f>
        <v>7.1 Entradas não Operacionais</v>
      </c>
      <c r="B143" s="165">
        <f>SUM(B144:B151)</f>
        <v>0</v>
      </c>
      <c r="C143" s="43" t="str">
        <f>IFERROR(B143/B$8,"")</f>
        <v/>
      </c>
      <c r="D143" s="165">
        <f>SUM(D144:D151)</f>
        <v>500400000</v>
      </c>
      <c r="E143" s="43">
        <f>IFERROR(D143/D$8,"")</f>
        <v>0.50014992503748124</v>
      </c>
      <c r="F143" s="44" t="str">
        <f>IF(OR(D143=0,B143=0),"",((D143-B143)/B143))</f>
        <v/>
      </c>
      <c r="G143" s="165">
        <f>SUM(G144:G151)</f>
        <v>0</v>
      </c>
      <c r="H143" s="43" t="str">
        <f>IFERROR(G143/G$8,"")</f>
        <v/>
      </c>
      <c r="I143" s="44" t="str">
        <f>IF(OR(G143=0,D143=0),"",((G143-D143)/D143))</f>
        <v/>
      </c>
      <c r="J143" s="165">
        <f>SUM(J144:J151)</f>
        <v>0</v>
      </c>
      <c r="K143" s="43" t="str">
        <f>IFERROR(J143/J$8,"")</f>
        <v/>
      </c>
      <c r="L143" s="44" t="str">
        <f>IF(OR(J143=0,G143=0),"",((J143-G143)/G143))</f>
        <v/>
      </c>
      <c r="M143" s="165">
        <f>SUM(M144:M151)</f>
        <v>0</v>
      </c>
      <c r="N143" s="43" t="str">
        <f>IFERROR(M143/M$8,"")</f>
        <v/>
      </c>
      <c r="O143" s="44" t="str">
        <f>IF(OR(M143=0,J143=0),"",((M143-J143)/J143))</f>
        <v/>
      </c>
      <c r="P143" s="165">
        <f>SUM(P144:P151)</f>
        <v>0</v>
      </c>
      <c r="Q143" s="43" t="str">
        <f>IFERROR(P143/P$8,"")</f>
        <v/>
      </c>
      <c r="R143" s="44" t="str">
        <f>IF(OR(P143=0,M143=0),"",((P143-M143)/M143))</f>
        <v/>
      </c>
      <c r="S143" s="165">
        <f>SUM(S144:S151)</f>
        <v>0</v>
      </c>
      <c r="T143" s="43" t="str">
        <f>IFERROR(S143/S$8,"")</f>
        <v/>
      </c>
      <c r="U143" s="44" t="str">
        <f>IF(OR(S143=0,P143=0),"",((S143-P143)/P143))</f>
        <v/>
      </c>
      <c r="V143" s="165">
        <f>SUM(V144:V151)</f>
        <v>0</v>
      </c>
      <c r="W143" s="43" t="str">
        <f>IFERROR(V143/V$8,"")</f>
        <v/>
      </c>
      <c r="X143" s="44" t="str">
        <f>IF(OR(V143=0,S143=0),"",((V143-S143)/S143))</f>
        <v/>
      </c>
      <c r="Y143" s="165">
        <f>SUM(Y144:Y151)</f>
        <v>0</v>
      </c>
      <c r="Z143" s="43" t="str">
        <f>IFERROR(Y143/Y$8,"")</f>
        <v/>
      </c>
      <c r="AA143" s="44" t="str">
        <f>IF(OR(Y143=0,V143=0),"",((Y143-V143)/V143))</f>
        <v/>
      </c>
      <c r="AB143" s="165">
        <f>SUM(AB144:AB151)</f>
        <v>0</v>
      </c>
      <c r="AC143" s="43" t="str">
        <f>IFERROR(AB143/AB$8,"")</f>
        <v/>
      </c>
      <c r="AD143" s="44" t="str">
        <f>IF(OR(AB143=0,Y143=0),"",((AB143-Y143)/Y143))</f>
        <v/>
      </c>
      <c r="AE143" s="165">
        <f>SUM(AE144:AE151)</f>
        <v>0</v>
      </c>
      <c r="AF143" s="43" t="str">
        <f>IFERROR(AE143/AE$8,"")</f>
        <v/>
      </c>
      <c r="AG143" s="44" t="str">
        <f>IF(OR(AE143=0,AB143=0),"",((AE143-AB143)/AB143))</f>
        <v/>
      </c>
      <c r="AH143" s="165">
        <f>SUM(AH144:AH151)</f>
        <v>0</v>
      </c>
      <c r="AI143" s="43" t="str">
        <f>IFERROR(AH143/AH$8,"")</f>
        <v/>
      </c>
      <c r="AJ143" s="44" t="str">
        <f>IF(OR(AH143=0,AE143=0),"",((AH143-AE143)/AE143))</f>
        <v/>
      </c>
      <c r="AK143" s="183">
        <f>SUM(AK144:AK151)</f>
        <v>500400000</v>
      </c>
      <c r="AL143" s="43">
        <f>IFERROR(AK143/AK$8,"")</f>
        <v>0.50014992503748124</v>
      </c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  <c r="BG143" s="71"/>
      <c r="BH143" s="71"/>
      <c r="BI143" s="71"/>
      <c r="BJ143" s="71"/>
      <c r="BK143" s="71"/>
      <c r="BL143" s="71"/>
      <c r="BM143" s="71"/>
      <c r="BN143" s="71"/>
      <c r="BO143" s="71"/>
      <c r="BP143" s="71"/>
      <c r="BQ143" s="71"/>
      <c r="BR143" s="71"/>
      <c r="BS143" s="71"/>
      <c r="BT143" s="71"/>
      <c r="BU143" s="71"/>
      <c r="BV143" s="71"/>
      <c r="BW143" s="71"/>
      <c r="BX143" s="71"/>
      <c r="BY143" s="71"/>
      <c r="BZ143" s="71"/>
      <c r="CA143" s="71"/>
      <c r="CB143" s="71"/>
      <c r="CC143" s="71"/>
      <c r="CD143" s="71"/>
    </row>
    <row r="144" spans="1:82">
      <c r="A144" s="6" t="str">
        <v>7.1.1 Empréstimos obtidos</v>
      </c>
      <c r="B144" s="166">
        <f>SUMIFS('Ctas Receber'!$G:$G,'Ctas Receber'!$C:$C,'DRE Gerencial'!$A144,'Ctas Receber'!$N:$N,Parametros!$C$8,'Ctas Receber'!$I:$I,'DRE Gerencial'!$A$7,'Ctas Receber'!$H:$H,1,'Ctas Receber'!D:D,IF($A$6=Parametros!$A$8,"&lt;&gt;""",'DRE Gerencial'!$A$6))</f>
        <v>0</v>
      </c>
      <c r="C144" s="45" t="str">
        <f>IFERROR(B144/B$8,"")</f>
        <v/>
      </c>
      <c r="D144" s="166">
        <f>SUMIFS('Ctas Receber'!$G:$G,'Ctas Receber'!$C:$C,'DRE Gerencial'!$A144,'Ctas Receber'!$N:$N,Parametros!$C$8,'Ctas Receber'!$I:$I,'DRE Gerencial'!$A$7,'Ctas Receber'!$H:$H,2,'Ctas Receber'!$D:$D,IF($A$6=Parametros!$A$8,"&lt;&gt;""",'DRE Gerencial'!$A$6))</f>
        <v>100000</v>
      </c>
      <c r="E144" s="45">
        <f>IFERROR(D144/D$8,"")</f>
        <v>9.9950024987506249E-5</v>
      </c>
      <c r="F144" s="45" t="str">
        <f t="shared" ref="F144" si="405">IF(OR(D144=0,B144=0),"",((D144-B144)/B144))</f>
        <v/>
      </c>
      <c r="G144" s="166">
        <f>SUMIFS('Ctas Receber'!$G:$G,'Ctas Receber'!$C:$C,'DRE Gerencial'!$A144,'Ctas Receber'!$N:$N,Parametros!$C$8,'Ctas Receber'!$I:$I,'DRE Gerencial'!$A$7,'Ctas Receber'!$H:$H,3,'Ctas Receber'!$D:$D,IF($A$6=Parametros!$A$8,"&lt;&gt;""",'DRE Gerencial'!$A$6))</f>
        <v>0</v>
      </c>
      <c r="H144" s="45" t="str">
        <f>IFERROR(G144/G$8,"")</f>
        <v/>
      </c>
      <c r="I144" s="45" t="str">
        <f>IF(OR(G144=0,D144=0),"",((G144-D144)/D144))</f>
        <v/>
      </c>
      <c r="J144" s="166">
        <f>SUMIFS('Ctas Receber'!$G:$G,'Ctas Receber'!$C:$C,'DRE Gerencial'!$A144,'Ctas Receber'!$N:$N,Parametros!$C$8,'Ctas Receber'!$I:$I,'DRE Gerencial'!$A$7,'Ctas Receber'!$H:$H,4,'Ctas Receber'!$D:$D,IF($A$6=Parametros!$A$8,"&lt;&gt;""",'DRE Gerencial'!$A$6))</f>
        <v>0</v>
      </c>
      <c r="K144" s="45" t="str">
        <f>IFERROR(J144/J$8,"")</f>
        <v/>
      </c>
      <c r="L144" s="45" t="str">
        <f>IF(OR(J144=0,G144=0),"",((J144-G144)/G144))</f>
        <v/>
      </c>
      <c r="M144" s="166">
        <f>SUMIFS('Ctas Receber'!$G:$G,'Ctas Receber'!$C:$C,'DRE Gerencial'!$A144,'Ctas Receber'!$N:$N,Parametros!$C$8,'Ctas Receber'!$I:$I,'DRE Gerencial'!$A$7,'Ctas Receber'!$H:$H,5,'Ctas Receber'!$D:$D,IF($A$6=Parametros!$A$8,"&lt;&gt;""",'DRE Gerencial'!$A$6))</f>
        <v>0</v>
      </c>
      <c r="N144" s="45" t="str">
        <f>IFERROR(M144/M$8,"")</f>
        <v/>
      </c>
      <c r="O144" s="45" t="str">
        <f>IF(OR(M144=0,J144=0),"",((M144-J144)/J144))</f>
        <v/>
      </c>
      <c r="P144" s="166">
        <f>SUMIFS('Ctas Receber'!$G:$G,'Ctas Receber'!$C:$C,'DRE Gerencial'!$A144,'Ctas Receber'!$N:$N,Parametros!$C$8,'Ctas Receber'!$I:$I,'DRE Gerencial'!$A$7,'Ctas Receber'!$H:$H,6,'Ctas Receber'!$D:$D,IF($A$6=Parametros!$A$8,"&lt;&gt;""",'DRE Gerencial'!$A$6))</f>
        <v>0</v>
      </c>
      <c r="Q144" s="45" t="str">
        <f>IFERROR(P144/P$8,"")</f>
        <v/>
      </c>
      <c r="R144" s="45" t="str">
        <f>IF(OR(P144=0,M144=0),"",((P144-M144)/M144))</f>
        <v/>
      </c>
      <c r="S144" s="166">
        <f>SUMIFS('Ctas Receber'!$G:$G,'Ctas Receber'!$C:$C,'DRE Gerencial'!$A144,'Ctas Receber'!$N:$N,Parametros!$C$8,'Ctas Receber'!$I:$I,'DRE Gerencial'!$A$7,'Ctas Receber'!$H:$H,7,'Ctas Receber'!$D:$D,IF($A$6=Parametros!$A$8,"&lt;&gt;""",'DRE Gerencial'!$A$6))</f>
        <v>0</v>
      </c>
      <c r="T144" s="45" t="str">
        <f>IFERROR(S144/S$8,"")</f>
        <v/>
      </c>
      <c r="U144" s="45" t="str">
        <f>IF(OR(S144=0,P144=0),"",((S144-P144)/P144))</f>
        <v/>
      </c>
      <c r="V144" s="166">
        <f>SUMIFS('Ctas Receber'!$G:$G,'Ctas Receber'!$C:$C,'DRE Gerencial'!$A144,'Ctas Receber'!$N:$N,Parametros!$C$8,'Ctas Receber'!$I:$I,'DRE Gerencial'!$A$7,'Ctas Receber'!$H:$H,8,'Ctas Receber'!$D:$D,IF($A$6=Parametros!$A$8,"&lt;&gt;""",'DRE Gerencial'!$A$6))</f>
        <v>0</v>
      </c>
      <c r="W144" s="45" t="str">
        <f>IFERROR(V144/V$8,"")</f>
        <v/>
      </c>
      <c r="X144" s="45" t="str">
        <f>IF(OR(V144=0,S144=0),"",((V144-S144)/S144))</f>
        <v/>
      </c>
      <c r="Y144" s="166">
        <f>SUMIFS('Ctas Receber'!$G:$G,'Ctas Receber'!$C:$C,'DRE Gerencial'!$A144,'Ctas Receber'!$N:$N,Parametros!$C$8,'Ctas Receber'!$I:$I,'DRE Gerencial'!$A$7,'Ctas Receber'!$H:$H,9,'Ctas Receber'!$D:$D,IF($A$6=Parametros!$A$8,"&lt;&gt;""",'DRE Gerencial'!$A$6))</f>
        <v>0</v>
      </c>
      <c r="Z144" s="45" t="str">
        <f>IFERROR(Y144/Y$8,"")</f>
        <v/>
      </c>
      <c r="AA144" s="45" t="str">
        <f>IF(OR(Y144=0,V144=0),"",((Y144-V144)/V144))</f>
        <v/>
      </c>
      <c r="AB144" s="166">
        <f>SUMIFS('Ctas Receber'!$G:$G,'Ctas Receber'!$C:$C,'DRE Gerencial'!$A144,'Ctas Receber'!$N:$N,Parametros!$C$8,'Ctas Receber'!$I:$I,'DRE Gerencial'!$A$7,'Ctas Receber'!$H:$H,10,'Ctas Receber'!$D:$D,IF($A$6=Parametros!$A$8,"&lt;&gt;""",'DRE Gerencial'!$A$6))</f>
        <v>0</v>
      </c>
      <c r="AC144" s="45" t="str">
        <f>IFERROR(AB144/AB$8,"")</f>
        <v/>
      </c>
      <c r="AD144" s="45" t="str">
        <f>IF(OR(AB144=0,Y144=0),"",((AB144-Y144)/Y144))</f>
        <v/>
      </c>
      <c r="AE144" s="166">
        <f>SUMIFS('Ctas Receber'!$G:$G,'Ctas Receber'!$C:$C,'DRE Gerencial'!$A144,'Ctas Receber'!$N:$N,Parametros!$C$8,'Ctas Receber'!$I:$I,'DRE Gerencial'!$A$7,'Ctas Receber'!$H:$H,11,'Ctas Receber'!$D:$D,IF($A$6=Parametros!$A$8,"&lt;&gt;""",'DRE Gerencial'!$A$6))</f>
        <v>0</v>
      </c>
      <c r="AF144" s="45" t="str">
        <f>IFERROR(AE144/AE$8,"")</f>
        <v/>
      </c>
      <c r="AG144" s="45" t="str">
        <f>IF(OR(AE144=0,AB144=0),"",((AE144-AB144)/AB144))</f>
        <v/>
      </c>
      <c r="AH144" s="166">
        <f>SUMIFS('Ctas Receber'!$G:$G,'Ctas Receber'!$C:$C,'DRE Gerencial'!$A144,'Ctas Receber'!$N:$N,Parametros!$C$8,'Ctas Receber'!$I:$I,'DRE Gerencial'!$A$7,'Ctas Receber'!$H:$H,12,'Ctas Receber'!$D:$D,IF($A$6=Parametros!$A$8,"&lt;&gt;""",'DRE Gerencial'!$A$6))</f>
        <v>0</v>
      </c>
      <c r="AI144" s="45" t="str">
        <f>IFERROR(AH144/AH$8,"")</f>
        <v/>
      </c>
      <c r="AJ144" s="45" t="str">
        <f>IF(OR(AH144=0,AE144=0),"",((AH144-AE144)/AE144))</f>
        <v/>
      </c>
      <c r="AK144" s="177">
        <f t="shared" ref="AK144:AK161" si="406">(AH144+AE144+AB144+Y144+V144+S144+P144+M144+J144+G144+D144+B144)</f>
        <v>100000</v>
      </c>
      <c r="AL144" s="45">
        <f>IFERROR(AK144/AK$8,"")</f>
        <v>9.9950024987506249E-5</v>
      </c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  <c r="BG144" s="71"/>
      <c r="BH144" s="71"/>
      <c r="BI144" s="71"/>
      <c r="BJ144" s="71"/>
      <c r="BK144" s="71"/>
      <c r="BL144" s="71"/>
      <c r="BM144" s="71"/>
      <c r="BN144" s="71"/>
      <c r="BO144" s="71"/>
      <c r="BP144" s="71"/>
      <c r="BQ144" s="71"/>
      <c r="BR144" s="71"/>
      <c r="BS144" s="71"/>
      <c r="BT144" s="71"/>
      <c r="BU144" s="71"/>
      <c r="BV144" s="71"/>
      <c r="BW144" s="71"/>
      <c r="BX144" s="71"/>
      <c r="BY144" s="71"/>
      <c r="BZ144" s="71"/>
      <c r="CA144" s="71"/>
      <c r="CB144" s="71"/>
      <c r="CC144" s="71"/>
      <c r="CD144" s="71"/>
    </row>
    <row r="145" spans="1:82">
      <c r="A145" s="6" t="str">
        <v>7.1.2 Capitalização dos sócios</v>
      </c>
      <c r="B145" s="166">
        <f>SUMIFS('Ctas Receber'!$G:$G,'Ctas Receber'!$C:$C,'DRE Gerencial'!$A145,'Ctas Receber'!$N:$N,Parametros!$C$8,'Ctas Receber'!$I:$I,'DRE Gerencial'!$A$7,'Ctas Receber'!$H:$H,1,'Ctas Receber'!D:D,IF($A$6=Parametros!$A$8,"&lt;&gt;""",'DRE Gerencial'!$A$6))</f>
        <v>0</v>
      </c>
      <c r="C145" s="45" t="str">
        <f>IFERROR(B145/B$8,"")</f>
        <v/>
      </c>
      <c r="D145" s="166">
        <f>SUMIFS('Ctas Receber'!$G:$G,'Ctas Receber'!$C:$C,'DRE Gerencial'!$A145,'Ctas Receber'!$N:$N,Parametros!$C$8,'Ctas Receber'!$I:$I,'DRE Gerencial'!$A$7,'Ctas Receber'!$H:$H,2,'Ctas Receber'!$D:$D,IF($A$6=Parametros!$A$8,"&lt;&gt;""",'DRE Gerencial'!$A$6))</f>
        <v>100000</v>
      </c>
      <c r="E145" s="45">
        <f>IFERROR(D145/D$8,"")</f>
        <v>9.9950024987506249E-5</v>
      </c>
      <c r="F145" s="52" t="str">
        <f t="shared" ref="F145" si="407">IF(OR(D145=0,B145=0),"",((D145-B145)/B145))</f>
        <v/>
      </c>
      <c r="G145" s="166">
        <f>SUMIFS('Ctas Receber'!$G:$G,'Ctas Receber'!$C:$C,'DRE Gerencial'!$A145,'Ctas Receber'!$N:$N,Parametros!$C$8,'Ctas Receber'!$I:$I,'DRE Gerencial'!$A$7,'Ctas Receber'!$H:$H,3,'Ctas Receber'!$D:$D,IF($A$6=Parametros!$A$8,"&lt;&gt;""",'DRE Gerencial'!$A$6))</f>
        <v>0</v>
      </c>
      <c r="H145" s="45" t="str">
        <f>IFERROR(G145/G$8,"")</f>
        <v/>
      </c>
      <c r="I145" s="45" t="str">
        <f t="shared" ref="I145:I161" si="408">IF(OR(G145=0,D145=0),"",((G145-D145)/D145))</f>
        <v/>
      </c>
      <c r="J145" s="166">
        <f>SUMIFS('Ctas Receber'!$G:$G,'Ctas Receber'!$C:$C,'DRE Gerencial'!$A145,'Ctas Receber'!$N:$N,Parametros!$C$8,'Ctas Receber'!$I:$I,'DRE Gerencial'!$A$7,'Ctas Receber'!$H:$H,4,'Ctas Receber'!$D:$D,IF($A$6=Parametros!$A$8,"&lt;&gt;""",'DRE Gerencial'!$A$6))</f>
        <v>0</v>
      </c>
      <c r="K145" s="45" t="str">
        <f>IFERROR(J145/J$8,"")</f>
        <v/>
      </c>
      <c r="L145" s="45" t="str">
        <f t="shared" ref="L145:L151" si="409">IF(OR(J145=0,G145=0),"",((J145-G145)/G145))</f>
        <v/>
      </c>
      <c r="M145" s="166">
        <f>SUMIFS('Ctas Receber'!$G:$G,'Ctas Receber'!$C:$C,'DRE Gerencial'!$A145,'Ctas Receber'!$N:$N,Parametros!$C$8,'Ctas Receber'!$I:$I,'DRE Gerencial'!$A$7,'Ctas Receber'!$H:$H,5,'Ctas Receber'!$D:$D,IF($A$6=Parametros!$A$8,"&lt;&gt;""",'DRE Gerencial'!$A$6))</f>
        <v>0</v>
      </c>
      <c r="N145" s="45" t="str">
        <f>IFERROR(M145/M$8,"")</f>
        <v/>
      </c>
      <c r="O145" s="45" t="str">
        <f t="shared" ref="O145:O151" si="410">IF(OR(M145=0,J145=0),"",((M145-J145)/J145))</f>
        <v/>
      </c>
      <c r="P145" s="166">
        <f>SUMIFS('Ctas Receber'!$G:$G,'Ctas Receber'!$C:$C,'DRE Gerencial'!$A145,'Ctas Receber'!$N:$N,Parametros!$C$8,'Ctas Receber'!$I:$I,'DRE Gerencial'!$A$7,'Ctas Receber'!$H:$H,6,'Ctas Receber'!$D:$D,IF($A$6=Parametros!$A$8,"&lt;&gt;""",'DRE Gerencial'!$A$6))</f>
        <v>0</v>
      </c>
      <c r="Q145" s="45" t="str">
        <f>IFERROR(P145/P$8,"")</f>
        <v/>
      </c>
      <c r="R145" s="45" t="str">
        <f t="shared" ref="R145:R151" si="411">IF(OR(P145=0,M145=0),"",((P145-M145)/M145))</f>
        <v/>
      </c>
      <c r="S145" s="166">
        <f>SUMIFS('Ctas Receber'!$G:$G,'Ctas Receber'!$C:$C,'DRE Gerencial'!$A145,'Ctas Receber'!$N:$N,Parametros!$C$8,'Ctas Receber'!$I:$I,'DRE Gerencial'!$A$7,'Ctas Receber'!$H:$H,7,'Ctas Receber'!$D:$D,IF($A$6=Parametros!$A$8,"&lt;&gt;""",'DRE Gerencial'!$A$6))</f>
        <v>0</v>
      </c>
      <c r="T145" s="45" t="str">
        <f>IFERROR(S145/S$8,"")</f>
        <v/>
      </c>
      <c r="U145" s="45" t="str">
        <f t="shared" ref="U145:U151" si="412">IF(OR(S145=0,P145=0),"",((S145-P145)/P145))</f>
        <v/>
      </c>
      <c r="V145" s="166">
        <f>SUMIFS('Ctas Receber'!$G:$G,'Ctas Receber'!$C:$C,'DRE Gerencial'!$A145,'Ctas Receber'!$N:$N,Parametros!$C$8,'Ctas Receber'!$I:$I,'DRE Gerencial'!$A$7,'Ctas Receber'!$H:$H,8,'Ctas Receber'!$D:$D,IF($A$6=Parametros!$A$8,"&lt;&gt;""",'DRE Gerencial'!$A$6))</f>
        <v>0</v>
      </c>
      <c r="W145" s="45" t="str">
        <f>IFERROR(V145/V$8,"")</f>
        <v/>
      </c>
      <c r="X145" s="45" t="str">
        <f t="shared" ref="X145:X151" si="413">IF(OR(V145=0,S145=0),"",((V145-S145)/S145))</f>
        <v/>
      </c>
      <c r="Y145" s="166">
        <f>SUMIFS('Ctas Receber'!$G:$G,'Ctas Receber'!$C:$C,'DRE Gerencial'!$A145,'Ctas Receber'!$N:$N,Parametros!$C$8,'Ctas Receber'!$I:$I,'DRE Gerencial'!$A$7,'Ctas Receber'!$H:$H,9,'Ctas Receber'!$D:$D,IF($A$6=Parametros!$A$8,"&lt;&gt;""",'DRE Gerencial'!$A$6))</f>
        <v>0</v>
      </c>
      <c r="Z145" s="45" t="str">
        <f>IFERROR(Y145/Y$8,"")</f>
        <v/>
      </c>
      <c r="AA145" s="45" t="str">
        <f t="shared" ref="AA145:AA151" si="414">IF(OR(Y145=0,V145=0),"",((Y145-V145)/V145))</f>
        <v/>
      </c>
      <c r="AB145" s="166">
        <f>SUMIFS('Ctas Receber'!$G:$G,'Ctas Receber'!$C:$C,'DRE Gerencial'!$A145,'Ctas Receber'!$N:$N,Parametros!$C$8,'Ctas Receber'!$I:$I,'DRE Gerencial'!$A$7,'Ctas Receber'!$H:$H,10,'Ctas Receber'!$D:$D,IF($A$6=Parametros!$A$8,"&lt;&gt;""",'DRE Gerencial'!$A$6))</f>
        <v>0</v>
      </c>
      <c r="AC145" s="45" t="str">
        <f>IFERROR(AB145/AB$8,"")</f>
        <v/>
      </c>
      <c r="AD145" s="45" t="str">
        <f t="shared" ref="AD145:AD151" si="415">IF(OR(AB145=0,Y145=0),"",((AB145-Y145)/Y145))</f>
        <v/>
      </c>
      <c r="AE145" s="166">
        <f>SUMIFS('Ctas Receber'!$G:$G,'Ctas Receber'!$C:$C,'DRE Gerencial'!$A145,'Ctas Receber'!$N:$N,Parametros!$C$8,'Ctas Receber'!$I:$I,'DRE Gerencial'!$A$7,'Ctas Receber'!$H:$H,11,'Ctas Receber'!$D:$D,IF($A$6=Parametros!$A$8,"&lt;&gt;""",'DRE Gerencial'!$A$6))</f>
        <v>0</v>
      </c>
      <c r="AF145" s="45" t="str">
        <f>IFERROR(AE145/AE$8,"")</f>
        <v/>
      </c>
      <c r="AG145" s="45" t="str">
        <f t="shared" ref="AG145:AG151" si="416">IF(OR(AE145=0,AB145=0),"",((AE145-AB145)/AB145))</f>
        <v/>
      </c>
      <c r="AH145" s="166">
        <f>SUMIFS('Ctas Receber'!$G:$G,'Ctas Receber'!$C:$C,'DRE Gerencial'!$A145,'Ctas Receber'!$N:$N,Parametros!$C$8,'Ctas Receber'!$I:$I,'DRE Gerencial'!$A$7,'Ctas Receber'!$H:$H,12,'Ctas Receber'!$D:$D,IF($A$6=Parametros!$A$8,"&lt;&gt;""",'DRE Gerencial'!$A$6))</f>
        <v>0</v>
      </c>
      <c r="AI145" s="45" t="str">
        <f>IFERROR(AH145/AH$8,"")</f>
        <v/>
      </c>
      <c r="AJ145" s="45" t="str">
        <f t="shared" ref="AJ145:AJ151" si="417">IF(OR(AH145=0,AE145=0),"",((AH145-AE145)/AE145))</f>
        <v/>
      </c>
      <c r="AK145" s="177">
        <f t="shared" si="406"/>
        <v>100000</v>
      </c>
      <c r="AL145" s="45">
        <f>IFERROR(AK145/AK$8,"")</f>
        <v>9.9950024987506249E-5</v>
      </c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  <c r="BG145" s="71"/>
      <c r="BH145" s="71"/>
      <c r="BI145" s="71"/>
      <c r="BJ145" s="71"/>
      <c r="BK145" s="71"/>
      <c r="BL145" s="71"/>
      <c r="BM145" s="71"/>
      <c r="BN145" s="71"/>
      <c r="BO145" s="71"/>
      <c r="BP145" s="71"/>
      <c r="BQ145" s="71"/>
      <c r="BR145" s="71"/>
      <c r="BS145" s="71"/>
      <c r="BT145" s="71"/>
      <c r="BU145" s="71"/>
      <c r="BV145" s="71"/>
      <c r="BW145" s="71"/>
      <c r="BX145" s="71"/>
      <c r="BY145" s="71"/>
      <c r="BZ145" s="71"/>
      <c r="CA145" s="71"/>
      <c r="CB145" s="71"/>
      <c r="CC145" s="71"/>
      <c r="CD145" s="71"/>
    </row>
    <row r="146" spans="1:82">
      <c r="A146" s="6" t="str">
        <v>7.1.3 Venda de equipamentos usados</v>
      </c>
      <c r="B146" s="166">
        <f>SUMIFS('Ctas Receber'!$G:$G,'Ctas Receber'!$C:$C,'DRE Gerencial'!$A146,'Ctas Receber'!$N:$N,Parametros!$C$8,'Ctas Receber'!$I:$I,'DRE Gerencial'!$A$7,'Ctas Receber'!$H:$H,1,'Ctas Receber'!D:D,IF($A$6=Parametros!$A$8,"&lt;&gt;""",'DRE Gerencial'!$A$6))</f>
        <v>0</v>
      </c>
      <c r="C146" s="45" t="str">
        <f t="shared" ref="C146:C151" si="418">IFERROR(B146/B$8,"")</f>
        <v/>
      </c>
      <c r="D146" s="166">
        <f>SUMIFS('Ctas Receber'!$G:$G,'Ctas Receber'!$C:$C,'DRE Gerencial'!$A146,'Ctas Receber'!$N:$N,Parametros!$C$8,'Ctas Receber'!$I:$I,'DRE Gerencial'!$A$7,'Ctas Receber'!$H:$H,2,'Ctas Receber'!$D:$D,IF($A$6=Parametros!$A$8,"&lt;&gt;""",'DRE Gerencial'!$A$6))</f>
        <v>100000</v>
      </c>
      <c r="E146" s="45">
        <f t="shared" ref="E146:E151" si="419">IFERROR(D146/D$8,"")</f>
        <v>9.9950024987506249E-5</v>
      </c>
      <c r="F146" s="52" t="str">
        <f t="shared" ref="F146:F151" si="420">IF(OR(D146=0,B146=0),"",((D146-B146)/B146))</f>
        <v/>
      </c>
      <c r="G146" s="166">
        <f>SUMIFS('Ctas Receber'!$G:$G,'Ctas Receber'!$C:$C,'DRE Gerencial'!$A146,'Ctas Receber'!$N:$N,Parametros!$C$8,'Ctas Receber'!$I:$I,'DRE Gerencial'!$A$7,'Ctas Receber'!$H:$H,3,'Ctas Receber'!$D:$D,IF($A$6=Parametros!$A$8,"&lt;&gt;""",'DRE Gerencial'!$A$6))</f>
        <v>0</v>
      </c>
      <c r="H146" s="45" t="str">
        <f t="shared" ref="H146:H151" si="421">IFERROR(G146/G$8,"")</f>
        <v/>
      </c>
      <c r="I146" s="45" t="str">
        <f t="shared" si="408"/>
        <v/>
      </c>
      <c r="J146" s="166">
        <f>SUMIFS('Ctas Receber'!$G:$G,'Ctas Receber'!$C:$C,'DRE Gerencial'!$A146,'Ctas Receber'!$N:$N,Parametros!$C$8,'Ctas Receber'!$I:$I,'DRE Gerencial'!$A$7,'Ctas Receber'!$H:$H,4,'Ctas Receber'!$D:$D,IF($A$6=Parametros!$A$8,"&lt;&gt;""",'DRE Gerencial'!$A$6))</f>
        <v>0</v>
      </c>
      <c r="K146" s="45" t="str">
        <f t="shared" ref="K146:K151" si="422">IFERROR(J146/J$8,"")</f>
        <v/>
      </c>
      <c r="L146" s="45" t="str">
        <f t="shared" si="409"/>
        <v/>
      </c>
      <c r="M146" s="166">
        <f>SUMIFS('Ctas Receber'!$G:$G,'Ctas Receber'!$C:$C,'DRE Gerencial'!$A146,'Ctas Receber'!$N:$N,Parametros!$C$8,'Ctas Receber'!$I:$I,'DRE Gerencial'!$A$7,'Ctas Receber'!$H:$H,5,'Ctas Receber'!$D:$D,IF($A$6=Parametros!$A$8,"&lt;&gt;""",'DRE Gerencial'!$A$6))</f>
        <v>0</v>
      </c>
      <c r="N146" s="45" t="str">
        <f t="shared" ref="N146:N151" si="423">IFERROR(M146/M$8,"")</f>
        <v/>
      </c>
      <c r="O146" s="45" t="str">
        <f t="shared" si="410"/>
        <v/>
      </c>
      <c r="P146" s="166">
        <f>SUMIFS('Ctas Receber'!$G:$G,'Ctas Receber'!$C:$C,'DRE Gerencial'!$A146,'Ctas Receber'!$N:$N,Parametros!$C$8,'Ctas Receber'!$I:$I,'DRE Gerencial'!$A$7,'Ctas Receber'!$H:$H,6,'Ctas Receber'!$D:$D,IF($A$6=Parametros!$A$8,"&lt;&gt;""",'DRE Gerencial'!$A$6))</f>
        <v>0</v>
      </c>
      <c r="Q146" s="45" t="str">
        <f t="shared" ref="Q146:Q151" si="424">IFERROR(P146/P$8,"")</f>
        <v/>
      </c>
      <c r="R146" s="45" t="str">
        <f t="shared" si="411"/>
        <v/>
      </c>
      <c r="S146" s="166">
        <f>SUMIFS('Ctas Receber'!$G:$G,'Ctas Receber'!$C:$C,'DRE Gerencial'!$A146,'Ctas Receber'!$N:$N,Parametros!$C$8,'Ctas Receber'!$I:$I,'DRE Gerencial'!$A$7,'Ctas Receber'!$H:$H,7,'Ctas Receber'!$D:$D,IF($A$6=Parametros!$A$8,"&lt;&gt;""",'DRE Gerencial'!$A$6))</f>
        <v>0</v>
      </c>
      <c r="T146" s="45" t="str">
        <f t="shared" ref="T146:T151" si="425">IFERROR(S146/S$8,"")</f>
        <v/>
      </c>
      <c r="U146" s="45" t="str">
        <f t="shared" si="412"/>
        <v/>
      </c>
      <c r="V146" s="166">
        <f>SUMIFS('Ctas Receber'!$G:$G,'Ctas Receber'!$C:$C,'DRE Gerencial'!$A146,'Ctas Receber'!$N:$N,Parametros!$C$8,'Ctas Receber'!$I:$I,'DRE Gerencial'!$A$7,'Ctas Receber'!$H:$H,8,'Ctas Receber'!$D:$D,IF($A$6=Parametros!$A$8,"&lt;&gt;""",'DRE Gerencial'!$A$6))</f>
        <v>0</v>
      </c>
      <c r="W146" s="45" t="str">
        <f t="shared" ref="W146:W151" si="426">IFERROR(V146/V$8,"")</f>
        <v/>
      </c>
      <c r="X146" s="45" t="str">
        <f t="shared" si="413"/>
        <v/>
      </c>
      <c r="Y146" s="166">
        <f>SUMIFS('Ctas Receber'!$G:$G,'Ctas Receber'!$C:$C,'DRE Gerencial'!$A146,'Ctas Receber'!$N:$N,Parametros!$C$8,'Ctas Receber'!$I:$I,'DRE Gerencial'!$A$7,'Ctas Receber'!$H:$H,9,'Ctas Receber'!$D:$D,IF($A$6=Parametros!$A$8,"&lt;&gt;""",'DRE Gerencial'!$A$6))</f>
        <v>0</v>
      </c>
      <c r="Z146" s="45" t="str">
        <f t="shared" ref="Z146:Z151" si="427">IFERROR(Y146/Y$8,"")</f>
        <v/>
      </c>
      <c r="AA146" s="45" t="str">
        <f t="shared" si="414"/>
        <v/>
      </c>
      <c r="AB146" s="166">
        <f>SUMIFS('Ctas Receber'!$G:$G,'Ctas Receber'!$C:$C,'DRE Gerencial'!$A146,'Ctas Receber'!$N:$N,Parametros!$C$8,'Ctas Receber'!$I:$I,'DRE Gerencial'!$A$7,'Ctas Receber'!$H:$H,10,'Ctas Receber'!$D:$D,IF($A$6=Parametros!$A$8,"&lt;&gt;""",'DRE Gerencial'!$A$6))</f>
        <v>0</v>
      </c>
      <c r="AC146" s="45" t="str">
        <f t="shared" ref="AC146:AC151" si="428">IFERROR(AB146/AB$8,"")</f>
        <v/>
      </c>
      <c r="AD146" s="45" t="str">
        <f t="shared" si="415"/>
        <v/>
      </c>
      <c r="AE146" s="166">
        <f>SUMIFS('Ctas Receber'!$G:$G,'Ctas Receber'!$C:$C,'DRE Gerencial'!$A146,'Ctas Receber'!$N:$N,Parametros!$C$8,'Ctas Receber'!$I:$I,'DRE Gerencial'!$A$7,'Ctas Receber'!$H:$H,11,'Ctas Receber'!$D:$D,IF($A$6=Parametros!$A$8,"&lt;&gt;""",'DRE Gerencial'!$A$6))</f>
        <v>0</v>
      </c>
      <c r="AF146" s="45" t="str">
        <f t="shared" ref="AF146:AF151" si="429">IFERROR(AE146/AE$8,"")</f>
        <v/>
      </c>
      <c r="AG146" s="45" t="str">
        <f t="shared" si="416"/>
        <v/>
      </c>
      <c r="AH146" s="166">
        <f>SUMIFS('Ctas Receber'!$G:$G,'Ctas Receber'!$C:$C,'DRE Gerencial'!$A146,'Ctas Receber'!$N:$N,Parametros!$C$8,'Ctas Receber'!$I:$I,'DRE Gerencial'!$A$7,'Ctas Receber'!$H:$H,12,'Ctas Receber'!$D:$D,IF($A$6=Parametros!$A$8,"&lt;&gt;""",'DRE Gerencial'!$A$6))</f>
        <v>0</v>
      </c>
      <c r="AI146" s="45" t="str">
        <f t="shared" ref="AI146:AI151" si="430">IFERROR(AH146/AH$8,"")</f>
        <v/>
      </c>
      <c r="AJ146" s="45" t="str">
        <f t="shared" si="417"/>
        <v/>
      </c>
      <c r="AK146" s="177">
        <f t="shared" si="406"/>
        <v>100000</v>
      </c>
      <c r="AL146" s="45">
        <f t="shared" ref="AL146:AL151" si="431">IFERROR(AK146/AK$8,"")</f>
        <v>9.9950024987506249E-5</v>
      </c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  <c r="BG146" s="71"/>
      <c r="BH146" s="71"/>
      <c r="BI146" s="71"/>
      <c r="BJ146" s="71"/>
      <c r="BK146" s="71"/>
      <c r="BL146" s="71"/>
      <c r="BM146" s="71"/>
      <c r="BN146" s="71"/>
      <c r="BO146" s="71"/>
      <c r="BP146" s="71"/>
      <c r="BQ146" s="71"/>
      <c r="BR146" s="71"/>
      <c r="BS146" s="71"/>
      <c r="BT146" s="71"/>
      <c r="BU146" s="71"/>
      <c r="BV146" s="71"/>
      <c r="BW146" s="71"/>
      <c r="BX146" s="71"/>
      <c r="BY146" s="71"/>
      <c r="BZ146" s="71"/>
      <c r="CA146" s="71"/>
      <c r="CB146" s="71"/>
      <c r="CC146" s="71"/>
      <c r="CD146" s="71"/>
    </row>
    <row r="147" spans="1:82">
      <c r="A147" s="6" t="str">
        <v>7.1.4 Antecipação de Recebíveis</v>
      </c>
      <c r="B147" s="166">
        <f>SUMIFS('Ctas Receber'!$G:$G,'Ctas Receber'!$C:$C,'DRE Gerencial'!$A147,'Ctas Receber'!$I:$I,'DRE Gerencial'!$A$7,'Ctas Receber'!$H:$H,1,'Ctas Receber'!D:D,IF($A$6=Parametros!$A$8,"&lt;&gt;""",'DRE Gerencial'!$A$6))</f>
        <v>0</v>
      </c>
      <c r="C147" s="45" t="str">
        <f t="shared" si="418"/>
        <v/>
      </c>
      <c r="D147" s="166">
        <f>SUMIFS('Ctas Receber'!$G:$G,'Ctas Receber'!$C:$C,'DRE Gerencial'!$A147,'Ctas Receber'!$I:$I,'DRE Gerencial'!$A$7,'Ctas Receber'!$H:$H,2,'Ctas Receber'!$D:$D,IF($A$6=Parametros!$A$8,"&lt;&gt;""",'DRE Gerencial'!$A$6))</f>
        <v>500000000</v>
      </c>
      <c r="E147" s="45">
        <f t="shared" si="419"/>
        <v>0.49975012493753124</v>
      </c>
      <c r="F147" s="52" t="str">
        <f t="shared" si="420"/>
        <v/>
      </c>
      <c r="G147" s="166">
        <f>SUMIFS('Ctas Receber'!$G:$G,'Ctas Receber'!$C:$C,'DRE Gerencial'!$A147,'Ctas Receber'!$I:$I,'DRE Gerencial'!$A$7,'Ctas Receber'!$H:$H,3,'Ctas Receber'!$D:$D,IF($A$6=Parametros!$A$8,"&lt;&gt;""",'DRE Gerencial'!$A$6))</f>
        <v>0</v>
      </c>
      <c r="H147" s="45" t="str">
        <f t="shared" si="421"/>
        <v/>
      </c>
      <c r="I147" s="45" t="str">
        <f t="shared" si="408"/>
        <v/>
      </c>
      <c r="J147" s="166">
        <f>SUMIFS('Ctas Receber'!$G:$G,'Ctas Receber'!$C:$C,'DRE Gerencial'!$A147,'Ctas Receber'!$I:$I,'DRE Gerencial'!$A$7,'Ctas Receber'!$H:$H,4,'Ctas Receber'!$D:$D,IF($A$6=Parametros!$A$8,"&lt;&gt;""",'DRE Gerencial'!$A$6))</f>
        <v>0</v>
      </c>
      <c r="K147" s="45" t="str">
        <f t="shared" si="422"/>
        <v/>
      </c>
      <c r="L147" s="45" t="str">
        <f t="shared" si="409"/>
        <v/>
      </c>
      <c r="M147" s="166">
        <f>SUMIFS('Ctas Receber'!$G:$G,'Ctas Receber'!$C:$C,'DRE Gerencial'!$A147,'Ctas Receber'!$I:$I,'DRE Gerencial'!$A$7,'Ctas Receber'!$H:$H,5,'Ctas Receber'!$D:$D,IF($A$6=Parametros!$A$8,"&lt;&gt;""",'DRE Gerencial'!$A$6))</f>
        <v>0</v>
      </c>
      <c r="N147" s="45" t="str">
        <f t="shared" si="423"/>
        <v/>
      </c>
      <c r="O147" s="45" t="str">
        <f t="shared" si="410"/>
        <v/>
      </c>
      <c r="P147" s="166">
        <f>SUMIFS('Ctas Receber'!$G:$G,'Ctas Receber'!$C:$C,'DRE Gerencial'!$A147,'Ctas Receber'!$I:$I,'DRE Gerencial'!$A$7,'Ctas Receber'!$H:$H,6,'Ctas Receber'!$D:$D,IF($A$6=Parametros!$A$8,"&lt;&gt;""",'DRE Gerencial'!$A$6))</f>
        <v>0</v>
      </c>
      <c r="Q147" s="45" t="str">
        <f t="shared" si="424"/>
        <v/>
      </c>
      <c r="R147" s="45" t="str">
        <f t="shared" si="411"/>
        <v/>
      </c>
      <c r="S147" s="166">
        <f>SUMIFS('Ctas Receber'!$G:$G,'Ctas Receber'!$C:$C,'DRE Gerencial'!$A147,'Ctas Receber'!$I:$I,'DRE Gerencial'!$A$7,'Ctas Receber'!$H:$H,7,'Ctas Receber'!$D:$D,IF($A$6=Parametros!$A$8,"&lt;&gt;""",'DRE Gerencial'!$A$6))</f>
        <v>0</v>
      </c>
      <c r="T147" s="45" t="str">
        <f t="shared" si="425"/>
        <v/>
      </c>
      <c r="U147" s="45" t="str">
        <f t="shared" si="412"/>
        <v/>
      </c>
      <c r="V147" s="166">
        <f>SUMIFS('Ctas Receber'!$G:$G,'Ctas Receber'!$C:$C,'DRE Gerencial'!$A147,'Ctas Receber'!$I:$I,'DRE Gerencial'!$A$7,'Ctas Receber'!$H:$H,8,'Ctas Receber'!$D:$D,IF($A$6=Parametros!$A$8,"&lt;&gt;""",'DRE Gerencial'!$A$6))</f>
        <v>0</v>
      </c>
      <c r="W147" s="45" t="str">
        <f t="shared" si="426"/>
        <v/>
      </c>
      <c r="X147" s="45" t="str">
        <f t="shared" si="413"/>
        <v/>
      </c>
      <c r="Y147" s="166">
        <f>SUMIFS('Ctas Receber'!$G:$G,'Ctas Receber'!$C:$C,'DRE Gerencial'!$A147,'Ctas Receber'!$I:$I,'DRE Gerencial'!$A$7,'Ctas Receber'!$H:$H,9,'Ctas Receber'!$D:$D,IF($A$6=Parametros!$A$8,"&lt;&gt;""",'DRE Gerencial'!$A$6))</f>
        <v>0</v>
      </c>
      <c r="Z147" s="45" t="str">
        <f t="shared" si="427"/>
        <v/>
      </c>
      <c r="AA147" s="45" t="str">
        <f t="shared" si="414"/>
        <v/>
      </c>
      <c r="AB147" s="166">
        <f>SUMIFS('Ctas Receber'!$G:$G,'Ctas Receber'!$C:$C,'DRE Gerencial'!$A147,'Ctas Receber'!$I:$I,'DRE Gerencial'!$A$7,'Ctas Receber'!$H:$H,10,'Ctas Receber'!$D:$D,IF($A$6=Parametros!$A$8,"&lt;&gt;""",'DRE Gerencial'!$A$6))</f>
        <v>0</v>
      </c>
      <c r="AC147" s="45" t="str">
        <f t="shared" si="428"/>
        <v/>
      </c>
      <c r="AD147" s="45" t="str">
        <f t="shared" si="415"/>
        <v/>
      </c>
      <c r="AE147" s="166">
        <f>SUMIFS('Ctas Receber'!$G:$G,'Ctas Receber'!$C:$C,'DRE Gerencial'!$A147,'Ctas Receber'!$I:$I,'DRE Gerencial'!$A$7,'Ctas Receber'!$H:$H,11,'Ctas Receber'!$D:$D,IF($A$6=Parametros!$A$8,"&lt;&gt;""",'DRE Gerencial'!$A$6))</f>
        <v>0</v>
      </c>
      <c r="AF147" s="45" t="str">
        <f t="shared" si="429"/>
        <v/>
      </c>
      <c r="AG147" s="45" t="str">
        <f t="shared" si="416"/>
        <v/>
      </c>
      <c r="AH147" s="166">
        <f>SUMIFS('Ctas Receber'!$G:$G,'Ctas Receber'!$C:$C,'DRE Gerencial'!$A147,'Ctas Receber'!$I:$I,'DRE Gerencial'!$A$7,'Ctas Receber'!$H:$H,12,'Ctas Receber'!$D:$D,IF($A$6=Parametros!$A$8,"&lt;&gt;""",'DRE Gerencial'!$A$6))</f>
        <v>0</v>
      </c>
      <c r="AI147" s="45" t="str">
        <f t="shared" si="430"/>
        <v/>
      </c>
      <c r="AJ147" s="45" t="str">
        <f t="shared" si="417"/>
        <v/>
      </c>
      <c r="AK147" s="177">
        <f t="shared" si="406"/>
        <v>500000000</v>
      </c>
      <c r="AL147" s="45">
        <f t="shared" si="431"/>
        <v>0.49975012493753124</v>
      </c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  <c r="BG147" s="71"/>
      <c r="BH147" s="71"/>
      <c r="BI147" s="71"/>
      <c r="BJ147" s="71"/>
      <c r="BK147" s="71"/>
      <c r="BL147" s="71"/>
      <c r="BM147" s="71"/>
      <c r="BN147" s="71"/>
      <c r="BO147" s="71"/>
      <c r="BP147" s="71"/>
      <c r="BQ147" s="71"/>
      <c r="BR147" s="71"/>
      <c r="BS147" s="71"/>
      <c r="BT147" s="71"/>
      <c r="BU147" s="71"/>
      <c r="BV147" s="71"/>
      <c r="BW147" s="71"/>
      <c r="BX147" s="71"/>
      <c r="BY147" s="71"/>
      <c r="BZ147" s="71"/>
      <c r="CA147" s="71"/>
      <c r="CB147" s="71"/>
      <c r="CC147" s="71"/>
      <c r="CD147" s="71"/>
    </row>
    <row r="148" spans="1:82">
      <c r="A148" s="6" t="str">
        <v>7.1.99 Outros entradas não operacionais</v>
      </c>
      <c r="B148" s="166">
        <f>SUMIFS('Ctas Receber'!$G:$G,'Ctas Receber'!$C:$C,'DRE Gerencial'!$A148,'Ctas Receber'!$N:$N,Parametros!$C$8,'Ctas Receber'!$I:$I,'DRE Gerencial'!$A$7,'Ctas Receber'!$H:$H,1,'Ctas Receber'!D:D,IF($A$6=Parametros!$A$8,"&lt;&gt;""",'DRE Gerencial'!$A$6))</f>
        <v>0</v>
      </c>
      <c r="C148" s="45" t="str">
        <f t="shared" si="418"/>
        <v/>
      </c>
      <c r="D148" s="166">
        <f>SUMIFS('Ctas Receber'!$G:$G,'Ctas Receber'!$C:$C,'DRE Gerencial'!$A148,'Ctas Receber'!$N:$N,Parametros!$C$8,'Ctas Receber'!$I:$I,'DRE Gerencial'!$A$7,'Ctas Receber'!$H:$H,2,'Ctas Receber'!$D:$D,IF($A$6=Parametros!$A$8,"&lt;&gt;""",'DRE Gerencial'!$A$6))</f>
        <v>100000</v>
      </c>
      <c r="E148" s="45">
        <f t="shared" si="419"/>
        <v>9.9950024987506249E-5</v>
      </c>
      <c r="F148" s="52" t="str">
        <f t="shared" si="420"/>
        <v/>
      </c>
      <c r="G148" s="166">
        <f>SUMIFS('Ctas Receber'!$G:$G,'Ctas Receber'!$C:$C,'DRE Gerencial'!$A148,'Ctas Receber'!$N:$N,Parametros!$C$8,'Ctas Receber'!$I:$I,'DRE Gerencial'!$A$7,'Ctas Receber'!$H:$H,3,'Ctas Receber'!$D:$D,IF($A$6=Parametros!$A$8,"&lt;&gt;""",'DRE Gerencial'!$A$6))</f>
        <v>0</v>
      </c>
      <c r="H148" s="45" t="str">
        <f t="shared" si="421"/>
        <v/>
      </c>
      <c r="I148" s="45" t="str">
        <f t="shared" si="408"/>
        <v/>
      </c>
      <c r="J148" s="166">
        <f>SUMIFS('Ctas Receber'!$G:$G,'Ctas Receber'!$C:$C,'DRE Gerencial'!$A148,'Ctas Receber'!$N:$N,Parametros!$C$8,'Ctas Receber'!$I:$I,'DRE Gerencial'!$A$7,'Ctas Receber'!$H:$H,4,'Ctas Receber'!$D:$D,IF($A$6=Parametros!$A$8,"&lt;&gt;""",'DRE Gerencial'!$A$6))</f>
        <v>0</v>
      </c>
      <c r="K148" s="45" t="str">
        <f t="shared" si="422"/>
        <v/>
      </c>
      <c r="L148" s="45" t="str">
        <f t="shared" si="409"/>
        <v/>
      </c>
      <c r="M148" s="166">
        <f>SUMIFS('Ctas Receber'!$G:$G,'Ctas Receber'!$C:$C,'DRE Gerencial'!$A148,'Ctas Receber'!$N:$N,Parametros!$C$8,'Ctas Receber'!$I:$I,'DRE Gerencial'!$A$7,'Ctas Receber'!$H:$H,5,'Ctas Receber'!$D:$D,IF($A$6=Parametros!$A$8,"&lt;&gt;""",'DRE Gerencial'!$A$6))</f>
        <v>0</v>
      </c>
      <c r="N148" s="45" t="str">
        <f t="shared" si="423"/>
        <v/>
      </c>
      <c r="O148" s="45" t="str">
        <f t="shared" si="410"/>
        <v/>
      </c>
      <c r="P148" s="166">
        <f>SUMIFS('Ctas Receber'!$G:$G,'Ctas Receber'!$C:$C,'DRE Gerencial'!$A148,'Ctas Receber'!$N:$N,Parametros!$C$8,'Ctas Receber'!$I:$I,'DRE Gerencial'!$A$7,'Ctas Receber'!$H:$H,6,'Ctas Receber'!$D:$D,IF($A$6=Parametros!$A$8,"&lt;&gt;""",'DRE Gerencial'!$A$6))</f>
        <v>0</v>
      </c>
      <c r="Q148" s="45" t="str">
        <f t="shared" si="424"/>
        <v/>
      </c>
      <c r="R148" s="45" t="str">
        <f t="shared" si="411"/>
        <v/>
      </c>
      <c r="S148" s="166">
        <f>SUMIFS('Ctas Receber'!$G:$G,'Ctas Receber'!$C:$C,'DRE Gerencial'!$A148,'Ctas Receber'!$N:$N,Parametros!$C$8,'Ctas Receber'!$I:$I,'DRE Gerencial'!$A$7,'Ctas Receber'!$H:$H,7,'Ctas Receber'!$D:$D,IF($A$6=Parametros!$A$8,"&lt;&gt;""",'DRE Gerencial'!$A$6))</f>
        <v>0</v>
      </c>
      <c r="T148" s="45" t="str">
        <f t="shared" si="425"/>
        <v/>
      </c>
      <c r="U148" s="45" t="str">
        <f t="shared" si="412"/>
        <v/>
      </c>
      <c r="V148" s="166">
        <f>SUMIFS('Ctas Receber'!$G:$G,'Ctas Receber'!$C:$C,'DRE Gerencial'!$A148,'Ctas Receber'!$N:$N,Parametros!$C$8,'Ctas Receber'!$I:$I,'DRE Gerencial'!$A$7,'Ctas Receber'!$H:$H,8,'Ctas Receber'!$D:$D,IF($A$6=Parametros!$A$8,"&lt;&gt;""",'DRE Gerencial'!$A$6))</f>
        <v>0</v>
      </c>
      <c r="W148" s="45" t="str">
        <f t="shared" si="426"/>
        <v/>
      </c>
      <c r="X148" s="45" t="str">
        <f t="shared" si="413"/>
        <v/>
      </c>
      <c r="Y148" s="166">
        <f>SUMIFS('Ctas Receber'!$G:$G,'Ctas Receber'!$C:$C,'DRE Gerencial'!$A148,'Ctas Receber'!$N:$N,Parametros!$C$8,'Ctas Receber'!$I:$I,'DRE Gerencial'!$A$7,'Ctas Receber'!$H:$H,9,'Ctas Receber'!$D:$D,IF($A$6=Parametros!$A$8,"&lt;&gt;""",'DRE Gerencial'!$A$6))</f>
        <v>0</v>
      </c>
      <c r="Z148" s="45" t="str">
        <f t="shared" si="427"/>
        <v/>
      </c>
      <c r="AA148" s="45" t="str">
        <f t="shared" si="414"/>
        <v/>
      </c>
      <c r="AB148" s="166">
        <f>SUMIFS('Ctas Receber'!$G:$G,'Ctas Receber'!$C:$C,'DRE Gerencial'!$A148,'Ctas Receber'!$N:$N,Parametros!$C$8,'Ctas Receber'!$I:$I,'DRE Gerencial'!$A$7,'Ctas Receber'!$H:$H,10,'Ctas Receber'!$D:$D,IF($A$6=Parametros!$A$8,"&lt;&gt;""",'DRE Gerencial'!$A$6))</f>
        <v>0</v>
      </c>
      <c r="AC148" s="45" t="str">
        <f t="shared" si="428"/>
        <v/>
      </c>
      <c r="AD148" s="45" t="str">
        <f t="shared" si="415"/>
        <v/>
      </c>
      <c r="AE148" s="166">
        <f>SUMIFS('Ctas Receber'!$G:$G,'Ctas Receber'!$C:$C,'DRE Gerencial'!$A148,'Ctas Receber'!$N:$N,Parametros!$C$8,'Ctas Receber'!$I:$I,'DRE Gerencial'!$A$7,'Ctas Receber'!$H:$H,11,'Ctas Receber'!$D:$D,IF($A$6=Parametros!$A$8,"&lt;&gt;""",'DRE Gerencial'!$A$6))</f>
        <v>0</v>
      </c>
      <c r="AF148" s="45" t="str">
        <f t="shared" si="429"/>
        <v/>
      </c>
      <c r="AG148" s="45" t="str">
        <f t="shared" si="416"/>
        <v/>
      </c>
      <c r="AH148" s="166">
        <f>SUMIFS('Ctas Receber'!$G:$G,'Ctas Receber'!$C:$C,'DRE Gerencial'!$A148,'Ctas Receber'!$N:$N,Parametros!$C$8,'Ctas Receber'!$I:$I,'DRE Gerencial'!$A$7,'Ctas Receber'!$H:$H,12,'Ctas Receber'!$D:$D,IF($A$6=Parametros!$A$8,"&lt;&gt;""",'DRE Gerencial'!$A$6))</f>
        <v>0</v>
      </c>
      <c r="AI148" s="45" t="str">
        <f t="shared" si="430"/>
        <v/>
      </c>
      <c r="AJ148" s="45" t="str">
        <f t="shared" si="417"/>
        <v/>
      </c>
      <c r="AK148" s="177">
        <f t="shared" si="406"/>
        <v>100000</v>
      </c>
      <c r="AL148" s="45">
        <f t="shared" si="431"/>
        <v>9.9950024987506249E-5</v>
      </c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  <c r="BG148" s="71"/>
      <c r="BH148" s="71"/>
      <c r="BI148" s="71"/>
      <c r="BJ148" s="71"/>
      <c r="BK148" s="71"/>
      <c r="BL148" s="71"/>
      <c r="BM148" s="71"/>
      <c r="BN148" s="71"/>
      <c r="BO148" s="71"/>
      <c r="BP148" s="71"/>
      <c r="BQ148" s="71"/>
      <c r="BR148" s="71"/>
      <c r="BS148" s="71"/>
      <c r="BT148" s="71"/>
      <c r="BU148" s="71"/>
      <c r="BV148" s="71"/>
      <c r="BW148" s="71"/>
      <c r="BX148" s="71"/>
      <c r="BY148" s="71"/>
      <c r="BZ148" s="71"/>
      <c r="CA148" s="71"/>
      <c r="CB148" s="71"/>
      <c r="CC148" s="71"/>
      <c r="CD148" s="71"/>
    </row>
    <row r="149" spans="1:82">
      <c r="A149" s="6">
        <v>0</v>
      </c>
      <c r="B149" s="166">
        <f>SUMIFS('Ctas Receber'!$G:$G,'Ctas Receber'!$C:$C,'DRE Gerencial'!$A149,'Ctas Receber'!$N:$N,Parametros!$C$8,'Ctas Receber'!$I:$I,'DRE Gerencial'!$A$7,'Ctas Receber'!$H:$H,1,'Ctas Receber'!D:D,IF($A$6=Parametros!$A$8,"&lt;&gt;""",'DRE Gerencial'!$A$6))</f>
        <v>0</v>
      </c>
      <c r="C149" s="45" t="str">
        <f t="shared" si="418"/>
        <v/>
      </c>
      <c r="D149" s="166">
        <f>SUMIFS('Ctas Receber'!$G:$G,'Ctas Receber'!$C:$C,'DRE Gerencial'!$A149,'Ctas Receber'!$N:$N,Parametros!$C$8,'Ctas Receber'!$I:$I,'DRE Gerencial'!$A$7,'Ctas Receber'!$H:$H,2,'Ctas Receber'!$D:$D,IF($A$6=Parametros!$A$8,"&lt;&gt;""",'DRE Gerencial'!$A$6))</f>
        <v>0</v>
      </c>
      <c r="E149" s="45">
        <f t="shared" si="419"/>
        <v>0</v>
      </c>
      <c r="F149" s="52" t="str">
        <f t="shared" si="420"/>
        <v/>
      </c>
      <c r="G149" s="166">
        <f>SUMIFS('Ctas Receber'!$G:$G,'Ctas Receber'!$C:$C,'DRE Gerencial'!$A149,'Ctas Receber'!$N:$N,Parametros!$C$8,'Ctas Receber'!$I:$I,'DRE Gerencial'!$A$7,'Ctas Receber'!$H:$H,3,'Ctas Receber'!$D:$D,IF($A$6=Parametros!$A$8,"&lt;&gt;""",'DRE Gerencial'!$A$6))</f>
        <v>0</v>
      </c>
      <c r="H149" s="45" t="str">
        <f t="shared" si="421"/>
        <v/>
      </c>
      <c r="I149" s="45" t="str">
        <f t="shared" si="408"/>
        <v/>
      </c>
      <c r="J149" s="166">
        <f>SUMIFS('Ctas Receber'!$G:$G,'Ctas Receber'!$C:$C,'DRE Gerencial'!$A149,'Ctas Receber'!$N:$N,Parametros!$C$8,'Ctas Receber'!$I:$I,'DRE Gerencial'!$A$7,'Ctas Receber'!$H:$H,4,'Ctas Receber'!$D:$D,IF($A$6=Parametros!$A$8,"&lt;&gt;""",'DRE Gerencial'!$A$6))</f>
        <v>0</v>
      </c>
      <c r="K149" s="45" t="str">
        <f t="shared" si="422"/>
        <v/>
      </c>
      <c r="L149" s="45" t="str">
        <f t="shared" si="409"/>
        <v/>
      </c>
      <c r="M149" s="166">
        <f>SUMIFS('Ctas Receber'!$G:$G,'Ctas Receber'!$C:$C,'DRE Gerencial'!$A149,'Ctas Receber'!$N:$N,Parametros!$C$8,'Ctas Receber'!$I:$I,'DRE Gerencial'!$A$7,'Ctas Receber'!$H:$H,5,'Ctas Receber'!$D:$D,IF($A$6=Parametros!$A$8,"&lt;&gt;""",'DRE Gerencial'!$A$6))</f>
        <v>0</v>
      </c>
      <c r="N149" s="45" t="str">
        <f t="shared" si="423"/>
        <v/>
      </c>
      <c r="O149" s="45" t="str">
        <f t="shared" si="410"/>
        <v/>
      </c>
      <c r="P149" s="166">
        <f>SUMIFS('Ctas Receber'!$G:$G,'Ctas Receber'!$C:$C,'DRE Gerencial'!$A149,'Ctas Receber'!$N:$N,Parametros!$C$8,'Ctas Receber'!$I:$I,'DRE Gerencial'!$A$7,'Ctas Receber'!$H:$H,6,'Ctas Receber'!$D:$D,IF($A$6=Parametros!$A$8,"&lt;&gt;""",'DRE Gerencial'!$A$6))</f>
        <v>0</v>
      </c>
      <c r="Q149" s="45" t="str">
        <f t="shared" si="424"/>
        <v/>
      </c>
      <c r="R149" s="45" t="str">
        <f t="shared" si="411"/>
        <v/>
      </c>
      <c r="S149" s="166">
        <f>SUMIFS('Ctas Receber'!$G:$G,'Ctas Receber'!$C:$C,'DRE Gerencial'!$A149,'Ctas Receber'!$N:$N,Parametros!$C$8,'Ctas Receber'!$I:$I,'DRE Gerencial'!$A$7,'Ctas Receber'!$H:$H,7,'Ctas Receber'!$D:$D,IF($A$6=Parametros!$A$8,"&lt;&gt;""",'DRE Gerencial'!$A$6))</f>
        <v>0</v>
      </c>
      <c r="T149" s="45" t="str">
        <f t="shared" si="425"/>
        <v/>
      </c>
      <c r="U149" s="45" t="str">
        <f t="shared" si="412"/>
        <v/>
      </c>
      <c r="V149" s="166">
        <f>SUMIFS('Ctas Receber'!$G:$G,'Ctas Receber'!$C:$C,'DRE Gerencial'!$A149,'Ctas Receber'!$N:$N,Parametros!$C$8,'Ctas Receber'!$I:$I,'DRE Gerencial'!$A$7,'Ctas Receber'!$H:$H,8,'Ctas Receber'!$D:$D,IF($A$6=Parametros!$A$8,"&lt;&gt;""",'DRE Gerencial'!$A$6))</f>
        <v>0</v>
      </c>
      <c r="W149" s="45" t="str">
        <f t="shared" si="426"/>
        <v/>
      </c>
      <c r="X149" s="45" t="str">
        <f t="shared" si="413"/>
        <v/>
      </c>
      <c r="Y149" s="166">
        <f>SUMIFS('Ctas Receber'!$G:$G,'Ctas Receber'!$C:$C,'DRE Gerencial'!$A149,'Ctas Receber'!$N:$N,Parametros!$C$8,'Ctas Receber'!$I:$I,'DRE Gerencial'!$A$7,'Ctas Receber'!$H:$H,9,'Ctas Receber'!$D:$D,IF($A$6=Parametros!$A$8,"&lt;&gt;""",'DRE Gerencial'!$A$6))</f>
        <v>0</v>
      </c>
      <c r="Z149" s="45" t="str">
        <f t="shared" si="427"/>
        <v/>
      </c>
      <c r="AA149" s="45" t="str">
        <f t="shared" si="414"/>
        <v/>
      </c>
      <c r="AB149" s="166">
        <f>SUMIFS('Ctas Receber'!$G:$G,'Ctas Receber'!$C:$C,'DRE Gerencial'!$A149,'Ctas Receber'!$N:$N,Parametros!$C$8,'Ctas Receber'!$I:$I,'DRE Gerencial'!$A$7,'Ctas Receber'!$H:$H,10,'Ctas Receber'!$D:$D,IF($A$6=Parametros!$A$8,"&lt;&gt;""",'DRE Gerencial'!$A$6))</f>
        <v>0</v>
      </c>
      <c r="AC149" s="45" t="str">
        <f t="shared" si="428"/>
        <v/>
      </c>
      <c r="AD149" s="45" t="str">
        <f t="shared" si="415"/>
        <v/>
      </c>
      <c r="AE149" s="166">
        <f>SUMIFS('Ctas Receber'!$G:$G,'Ctas Receber'!$C:$C,'DRE Gerencial'!$A149,'Ctas Receber'!$N:$N,Parametros!$C$8,'Ctas Receber'!$I:$I,'DRE Gerencial'!$A$7,'Ctas Receber'!$H:$H,11,'Ctas Receber'!$D:$D,IF($A$6=Parametros!$A$8,"&lt;&gt;""",'DRE Gerencial'!$A$6))</f>
        <v>0</v>
      </c>
      <c r="AF149" s="45" t="str">
        <f t="shared" si="429"/>
        <v/>
      </c>
      <c r="AG149" s="45" t="str">
        <f t="shared" si="416"/>
        <v/>
      </c>
      <c r="AH149" s="166">
        <f>SUMIFS('Ctas Receber'!$G:$G,'Ctas Receber'!$C:$C,'DRE Gerencial'!$A149,'Ctas Receber'!$N:$N,Parametros!$C$8,'Ctas Receber'!$I:$I,'DRE Gerencial'!$A$7,'Ctas Receber'!$H:$H,12,'Ctas Receber'!$D:$D,IF($A$6=Parametros!$A$8,"&lt;&gt;""",'DRE Gerencial'!$A$6))</f>
        <v>0</v>
      </c>
      <c r="AI149" s="45" t="str">
        <f t="shared" si="430"/>
        <v/>
      </c>
      <c r="AJ149" s="45" t="str">
        <f t="shared" si="417"/>
        <v/>
      </c>
      <c r="AK149" s="177">
        <f t="shared" si="406"/>
        <v>0</v>
      </c>
      <c r="AL149" s="45">
        <f t="shared" si="431"/>
        <v>0</v>
      </c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  <c r="BG149" s="71"/>
      <c r="BH149" s="71"/>
      <c r="BI149" s="71"/>
      <c r="BJ149" s="71"/>
      <c r="BK149" s="71"/>
      <c r="BL149" s="71"/>
      <c r="BM149" s="71"/>
      <c r="BN149" s="71"/>
      <c r="BO149" s="71"/>
      <c r="BP149" s="71"/>
      <c r="BQ149" s="71"/>
      <c r="BR149" s="71"/>
      <c r="BS149" s="71"/>
      <c r="BT149" s="71"/>
      <c r="BU149" s="71"/>
      <c r="BV149" s="71"/>
      <c r="BW149" s="71"/>
      <c r="BX149" s="71"/>
      <c r="BY149" s="71"/>
      <c r="BZ149" s="71"/>
      <c r="CA149" s="71"/>
      <c r="CB149" s="71"/>
      <c r="CC149" s="71"/>
      <c r="CD149" s="71"/>
    </row>
    <row r="150" spans="1:82">
      <c r="A150" s="6">
        <v>0</v>
      </c>
      <c r="B150" s="166">
        <f>SUMIFS('Ctas Receber'!$G:$G,'Ctas Receber'!$C:$C,'DRE Gerencial'!$A150,'Ctas Receber'!$N:$N,Parametros!$C$8,'Ctas Receber'!$I:$I,'DRE Gerencial'!$A$7,'Ctas Receber'!$H:$H,1,'Ctas Receber'!D:D,IF($A$6=Parametros!$A$8,"&lt;&gt;""",'DRE Gerencial'!$A$6))</f>
        <v>0</v>
      </c>
      <c r="C150" s="45" t="str">
        <f t="shared" si="418"/>
        <v/>
      </c>
      <c r="D150" s="166">
        <f>SUMIFS('Ctas Receber'!$G:$G,'Ctas Receber'!$C:$C,'DRE Gerencial'!$A150,'Ctas Receber'!$N:$N,Parametros!$C$8,'Ctas Receber'!$I:$I,'DRE Gerencial'!$A$7,'Ctas Receber'!$H:$H,2,'Ctas Receber'!$D:$D,IF($A$6=Parametros!$A$8,"&lt;&gt;""",'DRE Gerencial'!$A$6))</f>
        <v>0</v>
      </c>
      <c r="E150" s="45">
        <f t="shared" si="419"/>
        <v>0</v>
      </c>
      <c r="F150" s="52" t="str">
        <f t="shared" si="420"/>
        <v/>
      </c>
      <c r="G150" s="166">
        <f>SUMIFS('Ctas Receber'!$G:$G,'Ctas Receber'!$C:$C,'DRE Gerencial'!$A150,'Ctas Receber'!$N:$N,Parametros!$C$8,'Ctas Receber'!$I:$I,'DRE Gerencial'!$A$7,'Ctas Receber'!$H:$H,3,'Ctas Receber'!$D:$D,IF($A$6=Parametros!$A$8,"&lt;&gt;""",'DRE Gerencial'!$A$6))</f>
        <v>0</v>
      </c>
      <c r="H150" s="45" t="str">
        <f t="shared" si="421"/>
        <v/>
      </c>
      <c r="I150" s="45" t="str">
        <f t="shared" si="408"/>
        <v/>
      </c>
      <c r="J150" s="166">
        <f>SUMIFS('Ctas Receber'!$G:$G,'Ctas Receber'!$C:$C,'DRE Gerencial'!$A150,'Ctas Receber'!$N:$N,Parametros!$C$8,'Ctas Receber'!$I:$I,'DRE Gerencial'!$A$7,'Ctas Receber'!$H:$H,4,'Ctas Receber'!$D:$D,IF($A$6=Parametros!$A$8,"&lt;&gt;""",'DRE Gerencial'!$A$6))</f>
        <v>0</v>
      </c>
      <c r="K150" s="45" t="str">
        <f t="shared" si="422"/>
        <v/>
      </c>
      <c r="L150" s="45" t="str">
        <f t="shared" si="409"/>
        <v/>
      </c>
      <c r="M150" s="166">
        <f>SUMIFS('Ctas Receber'!$G:$G,'Ctas Receber'!$C:$C,'DRE Gerencial'!$A150,'Ctas Receber'!$N:$N,Parametros!$C$8,'Ctas Receber'!$I:$I,'DRE Gerencial'!$A$7,'Ctas Receber'!$H:$H,5,'Ctas Receber'!$D:$D,IF($A$6=Parametros!$A$8,"&lt;&gt;""",'DRE Gerencial'!$A$6))</f>
        <v>0</v>
      </c>
      <c r="N150" s="45" t="str">
        <f t="shared" si="423"/>
        <v/>
      </c>
      <c r="O150" s="45" t="str">
        <f t="shared" si="410"/>
        <v/>
      </c>
      <c r="P150" s="166">
        <f>SUMIFS('Ctas Receber'!$G:$G,'Ctas Receber'!$C:$C,'DRE Gerencial'!$A150,'Ctas Receber'!$N:$N,Parametros!$C$8,'Ctas Receber'!$I:$I,'DRE Gerencial'!$A$7,'Ctas Receber'!$H:$H,6,'Ctas Receber'!$D:$D,IF($A$6=Parametros!$A$8,"&lt;&gt;""",'DRE Gerencial'!$A$6))</f>
        <v>0</v>
      </c>
      <c r="Q150" s="45" t="str">
        <f t="shared" si="424"/>
        <v/>
      </c>
      <c r="R150" s="45" t="str">
        <f t="shared" si="411"/>
        <v/>
      </c>
      <c r="S150" s="166">
        <f>SUMIFS('Ctas Receber'!$G:$G,'Ctas Receber'!$C:$C,'DRE Gerencial'!$A150,'Ctas Receber'!$N:$N,Parametros!$C$8,'Ctas Receber'!$I:$I,'DRE Gerencial'!$A$7,'Ctas Receber'!$H:$H,7,'Ctas Receber'!$D:$D,IF($A$6=Parametros!$A$8,"&lt;&gt;""",'DRE Gerencial'!$A$6))</f>
        <v>0</v>
      </c>
      <c r="T150" s="45" t="str">
        <f t="shared" si="425"/>
        <v/>
      </c>
      <c r="U150" s="45" t="str">
        <f t="shared" si="412"/>
        <v/>
      </c>
      <c r="V150" s="166">
        <f>SUMIFS('Ctas Receber'!$G:$G,'Ctas Receber'!$C:$C,'DRE Gerencial'!$A150,'Ctas Receber'!$N:$N,Parametros!$C$8,'Ctas Receber'!$I:$I,'DRE Gerencial'!$A$7,'Ctas Receber'!$H:$H,8,'Ctas Receber'!$D:$D,IF($A$6=Parametros!$A$8,"&lt;&gt;""",'DRE Gerencial'!$A$6))</f>
        <v>0</v>
      </c>
      <c r="W150" s="45" t="str">
        <f t="shared" si="426"/>
        <v/>
      </c>
      <c r="X150" s="45" t="str">
        <f t="shared" si="413"/>
        <v/>
      </c>
      <c r="Y150" s="166">
        <f>SUMIFS('Ctas Receber'!$G:$G,'Ctas Receber'!$C:$C,'DRE Gerencial'!$A150,'Ctas Receber'!$N:$N,Parametros!$C$8,'Ctas Receber'!$I:$I,'DRE Gerencial'!$A$7,'Ctas Receber'!$H:$H,9,'Ctas Receber'!$D:$D,IF($A$6=Parametros!$A$8,"&lt;&gt;""",'DRE Gerencial'!$A$6))</f>
        <v>0</v>
      </c>
      <c r="Z150" s="45" t="str">
        <f t="shared" si="427"/>
        <v/>
      </c>
      <c r="AA150" s="45" t="str">
        <f t="shared" si="414"/>
        <v/>
      </c>
      <c r="AB150" s="166">
        <f>SUMIFS('Ctas Receber'!$G:$G,'Ctas Receber'!$C:$C,'DRE Gerencial'!$A150,'Ctas Receber'!$N:$N,Parametros!$C$8,'Ctas Receber'!$I:$I,'DRE Gerencial'!$A$7,'Ctas Receber'!$H:$H,10,'Ctas Receber'!$D:$D,IF($A$6=Parametros!$A$8,"&lt;&gt;""",'DRE Gerencial'!$A$6))</f>
        <v>0</v>
      </c>
      <c r="AC150" s="45" t="str">
        <f t="shared" si="428"/>
        <v/>
      </c>
      <c r="AD150" s="45" t="str">
        <f t="shared" si="415"/>
        <v/>
      </c>
      <c r="AE150" s="166">
        <f>SUMIFS('Ctas Receber'!$G:$G,'Ctas Receber'!$C:$C,'DRE Gerencial'!$A150,'Ctas Receber'!$N:$N,Parametros!$C$8,'Ctas Receber'!$I:$I,'DRE Gerencial'!$A$7,'Ctas Receber'!$H:$H,11,'Ctas Receber'!$D:$D,IF($A$6=Parametros!$A$8,"&lt;&gt;""",'DRE Gerencial'!$A$6))</f>
        <v>0</v>
      </c>
      <c r="AF150" s="45" t="str">
        <f t="shared" si="429"/>
        <v/>
      </c>
      <c r="AG150" s="45" t="str">
        <f t="shared" si="416"/>
        <v/>
      </c>
      <c r="AH150" s="166">
        <f>SUMIFS('Ctas Receber'!$G:$G,'Ctas Receber'!$C:$C,'DRE Gerencial'!$A150,'Ctas Receber'!$N:$N,Parametros!$C$8,'Ctas Receber'!$I:$I,'DRE Gerencial'!$A$7,'Ctas Receber'!$H:$H,12,'Ctas Receber'!$D:$D,IF($A$6=Parametros!$A$8,"&lt;&gt;""",'DRE Gerencial'!$A$6))</f>
        <v>0</v>
      </c>
      <c r="AI150" s="45" t="str">
        <f t="shared" si="430"/>
        <v/>
      </c>
      <c r="AJ150" s="45" t="str">
        <f t="shared" si="417"/>
        <v/>
      </c>
      <c r="AK150" s="177">
        <f t="shared" si="406"/>
        <v>0</v>
      </c>
      <c r="AL150" s="45">
        <f t="shared" si="431"/>
        <v>0</v>
      </c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  <c r="BG150" s="71"/>
      <c r="BH150" s="71"/>
      <c r="BI150" s="71"/>
      <c r="BJ150" s="71"/>
      <c r="BK150" s="71"/>
      <c r="BL150" s="71"/>
      <c r="BM150" s="71"/>
      <c r="BN150" s="71"/>
      <c r="BO150" s="71"/>
      <c r="BP150" s="71"/>
      <c r="BQ150" s="71"/>
      <c r="BR150" s="71"/>
      <c r="BS150" s="71"/>
      <c r="BT150" s="71"/>
      <c r="BU150" s="71"/>
      <c r="BV150" s="71"/>
      <c r="BW150" s="71"/>
      <c r="BX150" s="71"/>
      <c r="BY150" s="71"/>
      <c r="BZ150" s="71"/>
      <c r="CA150" s="71"/>
      <c r="CB150" s="71"/>
      <c r="CC150" s="71"/>
      <c r="CD150" s="71"/>
    </row>
    <row r="151" spans="1:82">
      <c r="A151" s="6">
        <v>0</v>
      </c>
      <c r="B151" s="166">
        <f>SUMIFS('Ctas Receber'!$G:$G,'Ctas Receber'!$C:$C,'DRE Gerencial'!$A151,'Ctas Receber'!$N:$N,Parametros!$C$8,'Ctas Receber'!$I:$I,'DRE Gerencial'!$A$7,'Ctas Receber'!$H:$H,1,'Ctas Receber'!D:D,IF($A$6=Parametros!$A$8,"&lt;&gt;""",'DRE Gerencial'!$A$6))</f>
        <v>0</v>
      </c>
      <c r="C151" s="45" t="str">
        <f t="shared" si="418"/>
        <v/>
      </c>
      <c r="D151" s="166">
        <f>SUMIFS('Ctas Receber'!$G:$G,'Ctas Receber'!$C:$C,'DRE Gerencial'!$A151,'Ctas Receber'!$N:$N,Parametros!$C$8,'Ctas Receber'!$I:$I,'DRE Gerencial'!$A$7,'Ctas Receber'!$H:$H,2,'Ctas Receber'!$D:$D,IF($A$6=Parametros!$A$8,"&lt;&gt;""",'DRE Gerencial'!$A$6))</f>
        <v>0</v>
      </c>
      <c r="E151" s="45">
        <f t="shared" si="419"/>
        <v>0</v>
      </c>
      <c r="F151" s="52" t="str">
        <f t="shared" si="420"/>
        <v/>
      </c>
      <c r="G151" s="166">
        <f>SUMIFS('Ctas Receber'!$G:$G,'Ctas Receber'!$C:$C,'DRE Gerencial'!$A151,'Ctas Receber'!$N:$N,Parametros!$C$8,'Ctas Receber'!$I:$I,'DRE Gerencial'!$A$7,'Ctas Receber'!$H:$H,3,'Ctas Receber'!$D:$D,IF($A$6=Parametros!$A$8,"&lt;&gt;""",'DRE Gerencial'!$A$6))</f>
        <v>0</v>
      </c>
      <c r="H151" s="45" t="str">
        <f t="shared" si="421"/>
        <v/>
      </c>
      <c r="I151" s="45" t="str">
        <f t="shared" si="408"/>
        <v/>
      </c>
      <c r="J151" s="166">
        <f>SUMIFS('Ctas Receber'!$G:$G,'Ctas Receber'!$C:$C,'DRE Gerencial'!$A151,'Ctas Receber'!$N:$N,Parametros!$C$8,'Ctas Receber'!$I:$I,'DRE Gerencial'!$A$7,'Ctas Receber'!$H:$H,4,'Ctas Receber'!$D:$D,IF($A$6=Parametros!$A$8,"&lt;&gt;""",'DRE Gerencial'!$A$6))</f>
        <v>0</v>
      </c>
      <c r="K151" s="45" t="str">
        <f t="shared" si="422"/>
        <v/>
      </c>
      <c r="L151" s="45" t="str">
        <f t="shared" si="409"/>
        <v/>
      </c>
      <c r="M151" s="166">
        <f>SUMIFS('Ctas Receber'!$G:$G,'Ctas Receber'!$C:$C,'DRE Gerencial'!$A151,'Ctas Receber'!$N:$N,Parametros!$C$8,'Ctas Receber'!$I:$I,'DRE Gerencial'!$A$7,'Ctas Receber'!$H:$H,5,'Ctas Receber'!$D:$D,IF($A$6=Parametros!$A$8,"&lt;&gt;""",'DRE Gerencial'!$A$6))</f>
        <v>0</v>
      </c>
      <c r="N151" s="45" t="str">
        <f t="shared" si="423"/>
        <v/>
      </c>
      <c r="O151" s="45" t="str">
        <f t="shared" si="410"/>
        <v/>
      </c>
      <c r="P151" s="166">
        <f>SUMIFS('Ctas Receber'!$G:$G,'Ctas Receber'!$C:$C,'DRE Gerencial'!$A151,'Ctas Receber'!$N:$N,Parametros!$C$8,'Ctas Receber'!$I:$I,'DRE Gerencial'!$A$7,'Ctas Receber'!$H:$H,6,'Ctas Receber'!$D:$D,IF($A$6=Parametros!$A$8,"&lt;&gt;""",'DRE Gerencial'!$A$6))</f>
        <v>0</v>
      </c>
      <c r="Q151" s="45" t="str">
        <f t="shared" si="424"/>
        <v/>
      </c>
      <c r="R151" s="45" t="str">
        <f t="shared" si="411"/>
        <v/>
      </c>
      <c r="S151" s="166">
        <f>SUMIFS('Ctas Receber'!$G:$G,'Ctas Receber'!$C:$C,'DRE Gerencial'!$A151,'Ctas Receber'!$N:$N,Parametros!$C$8,'Ctas Receber'!$I:$I,'DRE Gerencial'!$A$7,'Ctas Receber'!$H:$H,7,'Ctas Receber'!$D:$D,IF($A$6=Parametros!$A$8,"&lt;&gt;""",'DRE Gerencial'!$A$6))</f>
        <v>0</v>
      </c>
      <c r="T151" s="45" t="str">
        <f t="shared" si="425"/>
        <v/>
      </c>
      <c r="U151" s="45" t="str">
        <f t="shared" si="412"/>
        <v/>
      </c>
      <c r="V151" s="166">
        <f>SUMIFS('Ctas Receber'!$G:$G,'Ctas Receber'!$C:$C,'DRE Gerencial'!$A151,'Ctas Receber'!$N:$N,Parametros!$C$8,'Ctas Receber'!$I:$I,'DRE Gerencial'!$A$7,'Ctas Receber'!$H:$H,8,'Ctas Receber'!$D:$D,IF($A$6=Parametros!$A$8,"&lt;&gt;""",'DRE Gerencial'!$A$6))</f>
        <v>0</v>
      </c>
      <c r="W151" s="45" t="str">
        <f t="shared" si="426"/>
        <v/>
      </c>
      <c r="X151" s="45" t="str">
        <f t="shared" si="413"/>
        <v/>
      </c>
      <c r="Y151" s="166">
        <f>SUMIFS('Ctas Receber'!$G:$G,'Ctas Receber'!$C:$C,'DRE Gerencial'!$A151,'Ctas Receber'!$N:$N,Parametros!$C$8,'Ctas Receber'!$I:$I,'DRE Gerencial'!$A$7,'Ctas Receber'!$H:$H,9,'Ctas Receber'!$D:$D,IF($A$6=Parametros!$A$8,"&lt;&gt;""",'DRE Gerencial'!$A$6))</f>
        <v>0</v>
      </c>
      <c r="Z151" s="45" t="str">
        <f t="shared" si="427"/>
        <v/>
      </c>
      <c r="AA151" s="45" t="str">
        <f t="shared" si="414"/>
        <v/>
      </c>
      <c r="AB151" s="166">
        <f>SUMIFS('Ctas Receber'!$G:$G,'Ctas Receber'!$C:$C,'DRE Gerencial'!$A151,'Ctas Receber'!$N:$N,Parametros!$C$8,'Ctas Receber'!$I:$I,'DRE Gerencial'!$A$7,'Ctas Receber'!$H:$H,10,'Ctas Receber'!$D:$D,IF($A$6=Parametros!$A$8,"&lt;&gt;""",'DRE Gerencial'!$A$6))</f>
        <v>0</v>
      </c>
      <c r="AC151" s="45" t="str">
        <f t="shared" si="428"/>
        <v/>
      </c>
      <c r="AD151" s="45" t="str">
        <f t="shared" si="415"/>
        <v/>
      </c>
      <c r="AE151" s="166">
        <f>SUMIFS('Ctas Receber'!$G:$G,'Ctas Receber'!$C:$C,'DRE Gerencial'!$A151,'Ctas Receber'!$N:$N,Parametros!$C$8,'Ctas Receber'!$I:$I,'DRE Gerencial'!$A$7,'Ctas Receber'!$H:$H,11,'Ctas Receber'!$D:$D,IF($A$6=Parametros!$A$8,"&lt;&gt;""",'DRE Gerencial'!$A$6))</f>
        <v>0</v>
      </c>
      <c r="AF151" s="45" t="str">
        <f t="shared" si="429"/>
        <v/>
      </c>
      <c r="AG151" s="45" t="str">
        <f t="shared" si="416"/>
        <v/>
      </c>
      <c r="AH151" s="166">
        <f>SUMIFS('Ctas Receber'!$G:$G,'Ctas Receber'!$C:$C,'DRE Gerencial'!$A151,'Ctas Receber'!$N:$N,Parametros!$C$8,'Ctas Receber'!$I:$I,'DRE Gerencial'!$A$7,'Ctas Receber'!$H:$H,12,'Ctas Receber'!$D:$D,IF($A$6=Parametros!$A$8,"&lt;&gt;""",'DRE Gerencial'!$A$6))</f>
        <v>0</v>
      </c>
      <c r="AI151" s="45" t="str">
        <f t="shared" si="430"/>
        <v/>
      </c>
      <c r="AJ151" s="45" t="str">
        <f t="shared" si="417"/>
        <v/>
      </c>
      <c r="AK151" s="177">
        <f t="shared" si="406"/>
        <v>0</v>
      </c>
      <c r="AL151" s="45">
        <f t="shared" si="431"/>
        <v>0</v>
      </c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  <c r="BG151" s="71"/>
      <c r="BH151" s="71"/>
      <c r="BI151" s="71"/>
      <c r="BJ151" s="71"/>
      <c r="BK151" s="71"/>
      <c r="BL151" s="71"/>
      <c r="BM151" s="71"/>
      <c r="BN151" s="71"/>
      <c r="BO151" s="71"/>
      <c r="BP151" s="71"/>
      <c r="BQ151" s="71"/>
      <c r="BR151" s="71"/>
      <c r="BS151" s="71"/>
      <c r="BT151" s="71"/>
      <c r="BU151" s="71"/>
      <c r="BV151" s="71"/>
      <c r="BW151" s="71"/>
      <c r="BX151" s="71"/>
      <c r="BY151" s="71"/>
      <c r="BZ151" s="71"/>
      <c r="CA151" s="71"/>
      <c r="CB151" s="71"/>
      <c r="CC151" s="71"/>
      <c r="CD151" s="71"/>
    </row>
    <row r="152" spans="1:82" ht="15.75">
      <c r="A152" s="35" t="str">
        <f>'Plano de Contas'!A140</f>
        <v>7.2 Saídas não Operacionais</v>
      </c>
      <c r="B152" s="167">
        <f>SUM(B153:B161)</f>
        <v>0</v>
      </c>
      <c r="C152" s="44" t="str">
        <f>IFERROR(B152/B$8,"")</f>
        <v/>
      </c>
      <c r="D152" s="167">
        <f>SUM(D153:D161)</f>
        <v>6000</v>
      </c>
      <c r="E152" s="44">
        <f>IFERROR(D152/D$8,"")</f>
        <v>5.9970014992503744E-6</v>
      </c>
      <c r="F152" s="44" t="str">
        <f>IF(OR(D152=0,B152=0),"",((D152-B152)/B152))</f>
        <v/>
      </c>
      <c r="G152" s="167">
        <f>SUM(G153:G161)</f>
        <v>0</v>
      </c>
      <c r="H152" s="44" t="str">
        <f>IFERROR(G152/G$8,"")</f>
        <v/>
      </c>
      <c r="I152" s="44" t="str">
        <f>IF(OR(G152=0,D152=0),"",((G152-D152)/D152))</f>
        <v/>
      </c>
      <c r="J152" s="167">
        <f>SUM(J153:J161)</f>
        <v>0</v>
      </c>
      <c r="K152" s="44" t="str">
        <f>IFERROR(J152/J$8,"")</f>
        <v/>
      </c>
      <c r="L152" s="44" t="str">
        <f>IF(OR(J152=0,G152=0),"",((J152-G152)/G152))</f>
        <v/>
      </c>
      <c r="M152" s="167">
        <f>SUM(M153:M161)</f>
        <v>0</v>
      </c>
      <c r="N152" s="44" t="str">
        <f>IFERROR(M152/M$8,"")</f>
        <v/>
      </c>
      <c r="O152" s="44" t="str">
        <f>IF(OR(M152=0,J152=0),"",((M152-J152)/J152))</f>
        <v/>
      </c>
      <c r="P152" s="167">
        <f>SUM(P153:P161)</f>
        <v>0</v>
      </c>
      <c r="Q152" s="44" t="str">
        <f>IFERROR(P152/P$8,"")</f>
        <v/>
      </c>
      <c r="R152" s="44" t="str">
        <f>IF(OR(P152=0,M152=0),"",((P152-M152)/M152))</f>
        <v/>
      </c>
      <c r="S152" s="167">
        <f>SUM(S153:S161)</f>
        <v>0</v>
      </c>
      <c r="T152" s="44" t="str">
        <f>IFERROR(S152/S$8,"")</f>
        <v/>
      </c>
      <c r="U152" s="44" t="str">
        <f>IF(OR(S152=0,P152=0),"",((S152-P152)/P152))</f>
        <v/>
      </c>
      <c r="V152" s="167">
        <f>SUM(V153:V161)</f>
        <v>0</v>
      </c>
      <c r="W152" s="44" t="str">
        <f>IFERROR(V152/V$8,"")</f>
        <v/>
      </c>
      <c r="X152" s="44" t="str">
        <f>IF(OR(V152=0,S152=0),"",((V152-S152)/S152))</f>
        <v/>
      </c>
      <c r="Y152" s="167">
        <f>SUM(Y153:Y161)</f>
        <v>0</v>
      </c>
      <c r="Z152" s="44" t="str">
        <f>IFERROR(Y152/Y$8,"")</f>
        <v/>
      </c>
      <c r="AA152" s="44" t="str">
        <f>IF(OR(Y152=0,V152=0),"",((Y152-V152)/V152))</f>
        <v/>
      </c>
      <c r="AB152" s="167">
        <f>SUM(AB153:AB161)</f>
        <v>0</v>
      </c>
      <c r="AC152" s="44" t="str">
        <f>IFERROR(AB152/AB$8,"")</f>
        <v/>
      </c>
      <c r="AD152" s="44" t="str">
        <f>IF(OR(AB152=0,Y152=0),"",((AB152-Y152)/Y152))</f>
        <v/>
      </c>
      <c r="AE152" s="167">
        <f>SUM(AE153:AE161)</f>
        <v>0</v>
      </c>
      <c r="AF152" s="44" t="str">
        <f>IFERROR(AE152/AE$8,"")</f>
        <v/>
      </c>
      <c r="AG152" s="44" t="str">
        <f>IF(OR(AE152=0,AB152=0),"",((AE152-AB152)/AB152))</f>
        <v/>
      </c>
      <c r="AH152" s="167">
        <f>SUM(AH153:AH161)</f>
        <v>0</v>
      </c>
      <c r="AI152" s="44" t="str">
        <f>IFERROR(AH152/AH$8,"")</f>
        <v/>
      </c>
      <c r="AJ152" s="44" t="str">
        <f>IF(OR(AH152=0,AE152=0),"",((AH152-AE152)/AE152))</f>
        <v/>
      </c>
      <c r="AK152" s="180">
        <f>SUM(AK153:AK161)</f>
        <v>6000</v>
      </c>
      <c r="AL152" s="44">
        <f>IFERROR(AK152/AK$8,"")</f>
        <v>5.9970014992503744E-6</v>
      </c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  <c r="BG152" s="71"/>
      <c r="BH152" s="71"/>
      <c r="BI152" s="71"/>
      <c r="BJ152" s="71"/>
      <c r="BK152" s="71"/>
      <c r="BL152" s="71"/>
      <c r="BM152" s="71"/>
      <c r="BN152" s="71"/>
      <c r="BO152" s="71"/>
      <c r="BP152" s="71"/>
      <c r="BQ152" s="71"/>
      <c r="BR152" s="71"/>
      <c r="BS152" s="71"/>
      <c r="BT152" s="71"/>
      <c r="BU152" s="71"/>
      <c r="BV152" s="71"/>
      <c r="BW152" s="71"/>
      <c r="BX152" s="71"/>
      <c r="BY152" s="71"/>
      <c r="BZ152" s="71"/>
      <c r="CA152" s="71"/>
      <c r="CB152" s="71"/>
      <c r="CC152" s="71"/>
      <c r="CD152" s="71"/>
    </row>
    <row r="153" spans="1:82">
      <c r="A153" s="6" t="str">
        <f>'Plano de Contas'!A141</f>
        <v>7.2.1 Pagamento de Empréstimos</v>
      </c>
      <c r="B153" s="168">
        <f>SUMIFS('Ctas Pagar'!$G:$G,'Ctas Pagar'!$C:$C,'DRE Gerencial'!$A153,'Ctas Pagar'!$I:$I,'DRE Gerencial'!$A$7,'Ctas Pagar'!$H:$H,1,'Ctas Pagar'!D:D,IF($A$6=Parametros!$A$8,"&lt;&gt;""",'DRE Gerencial'!$A$6))</f>
        <v>0</v>
      </c>
      <c r="C153" s="45" t="str">
        <f>IFERROR(B153/B$8,"")</f>
        <v/>
      </c>
      <c r="D153" s="168">
        <f>SUMIFS('Ctas Pagar'!$G:$G,'Ctas Pagar'!$C:$C,'DRE Gerencial'!$A153,'Ctas Pagar'!$I:$I,'DRE Gerencial'!$A$7,'Ctas Pagar'!$H:$H,2,'Ctas Pagar'!F:F,IF($A$6=Parametros!$A$8,"&lt;&gt;""",'DRE Gerencial'!$A$6))</f>
        <v>1000</v>
      </c>
      <c r="E153" s="45">
        <f>IFERROR(D153/D$8,"")</f>
        <v>9.9950024987506241E-7</v>
      </c>
      <c r="F153" s="45" t="str">
        <f t="shared" ref="F153:F161" si="432">IF(OR(D153=0,B153=0),"",((D153-B153)/B153))</f>
        <v/>
      </c>
      <c r="G153" s="168">
        <f>SUMIFS('Ctas Pagar'!$G:$G,'Ctas Pagar'!$C:$C,'DRE Gerencial'!$A153,'Ctas Pagar'!$I:$I,'DRE Gerencial'!$A$7,'Ctas Pagar'!$H:$H,3,'Ctas Pagar'!I:I,IF($A$6=Parametros!$A$8,"&lt;&gt;""",'DRE Gerencial'!$A$6))</f>
        <v>0</v>
      </c>
      <c r="H153" s="45" t="str">
        <f>IFERROR(G153/G$8,"")</f>
        <v/>
      </c>
      <c r="I153" s="45" t="str">
        <f t="shared" si="408"/>
        <v/>
      </c>
      <c r="J153" s="168">
        <f>SUMIFS('Ctas Pagar'!$G:$G,'Ctas Pagar'!$C:$C,'DRE Gerencial'!$A153,'Ctas Pagar'!$I:$I,'DRE Gerencial'!$A$7,'Ctas Pagar'!$H:$H,4,'Ctas Pagar'!L:L,IF($A$6=Parametros!$A$8,"&lt;&gt;""",'DRE Gerencial'!$A$6))</f>
        <v>0</v>
      </c>
      <c r="K153" s="45" t="str">
        <f>IFERROR(J153/J$8,"")</f>
        <v/>
      </c>
      <c r="L153" s="45" t="str">
        <f t="shared" ref="L153:L161" si="433">IF(OR(J153=0,G153=0),"",((J153-G153)/G153))</f>
        <v/>
      </c>
      <c r="M153" s="168">
        <f>SUMIFS('Ctas Pagar'!$G:$G,'Ctas Pagar'!$C:$C,'DRE Gerencial'!$A153,'Ctas Pagar'!$I:$I,'DRE Gerencial'!$A$7,'Ctas Pagar'!$H:$H,5,'Ctas Pagar'!O:O,IF($A$6=Parametros!$A$8,"&lt;&gt;""",'DRE Gerencial'!$A$6))</f>
        <v>0</v>
      </c>
      <c r="N153" s="45" t="str">
        <f>IFERROR(M153/M$8,"")</f>
        <v/>
      </c>
      <c r="O153" s="45" t="str">
        <f t="shared" ref="O153:O161" si="434">IF(OR(M153=0,J153=0),"",((M153-J153)/J153))</f>
        <v/>
      </c>
      <c r="P153" s="168">
        <f>SUMIFS('Ctas Pagar'!$G:$G,'Ctas Pagar'!$C:$C,'DRE Gerencial'!$A153,'Ctas Pagar'!$I:$I,'DRE Gerencial'!$A$7,'Ctas Pagar'!$H:$H,6,'Ctas Pagar'!R:R,IF($A$6=Parametros!$A$8,"&lt;&gt;""",'DRE Gerencial'!$A$6))</f>
        <v>0</v>
      </c>
      <c r="Q153" s="45" t="str">
        <f>IFERROR(P153/P$8,"")</f>
        <v/>
      </c>
      <c r="R153" s="45" t="str">
        <f t="shared" ref="R153:R161" si="435">IF(OR(P153=0,M153=0),"",((P153-M153)/M153))</f>
        <v/>
      </c>
      <c r="S153" s="168">
        <f>SUMIFS('Ctas Pagar'!$G:$G,'Ctas Pagar'!$C:$C,'DRE Gerencial'!$A153,'Ctas Pagar'!$I:$I,'DRE Gerencial'!$A$7,'Ctas Pagar'!$H:$H,7,'Ctas Pagar'!U:U,IF($A$6=Parametros!$A$8,"&lt;&gt;""",'DRE Gerencial'!$A$6))</f>
        <v>0</v>
      </c>
      <c r="T153" s="45" t="str">
        <f>IFERROR(S153/S$8,"")</f>
        <v/>
      </c>
      <c r="U153" s="45" t="str">
        <f t="shared" ref="U153:U161" si="436">IF(OR(S153=0,P153=0),"",((S153-P153)/P153))</f>
        <v/>
      </c>
      <c r="V153" s="168">
        <f>SUMIFS('Ctas Pagar'!$G:$G,'Ctas Pagar'!$C:$C,'DRE Gerencial'!$A153,'Ctas Pagar'!$I:$I,'DRE Gerencial'!$A$7,'Ctas Pagar'!$H:$H,8,'Ctas Pagar'!X:X,IF($A$6=Parametros!$A$8,"&lt;&gt;""",'DRE Gerencial'!$A$6))</f>
        <v>0</v>
      </c>
      <c r="W153" s="45" t="str">
        <f>IFERROR(V153/V$8,"")</f>
        <v/>
      </c>
      <c r="X153" s="45" t="str">
        <f t="shared" ref="X153:X161" si="437">IF(OR(V153=0,S153=0),"",((V153-S153)/S153))</f>
        <v/>
      </c>
      <c r="Y153" s="168">
        <f>SUMIFS('Ctas Pagar'!$G:$G,'Ctas Pagar'!$C:$C,'DRE Gerencial'!$A153,'Ctas Pagar'!$I:$I,'DRE Gerencial'!$A$7,'Ctas Pagar'!$H:$H,9,'Ctas Pagar'!AA:AA,IF($A$6=Parametros!$A$8,"&lt;&gt;""",'DRE Gerencial'!$A$6))</f>
        <v>0</v>
      </c>
      <c r="Z153" s="45" t="str">
        <f>IFERROR(Y153/Y$8,"")</f>
        <v/>
      </c>
      <c r="AA153" s="45" t="str">
        <f t="shared" ref="AA153:AA161" si="438">IF(OR(Y153=0,V153=0),"",((Y153-V153)/V153))</f>
        <v/>
      </c>
      <c r="AB153" s="168">
        <f>SUMIFS('Ctas Pagar'!$G:$G,'Ctas Pagar'!$C:$C,'DRE Gerencial'!$A153,'Ctas Pagar'!$I:$I,'DRE Gerencial'!$A$7,'Ctas Pagar'!$H:$H,10,'Ctas Pagar'!AD:AD,IF($A$6=Parametros!$A$8,"&lt;&gt;""",'DRE Gerencial'!$A$6))</f>
        <v>0</v>
      </c>
      <c r="AC153" s="45" t="str">
        <f>IFERROR(AB153/AB$8,"")</f>
        <v/>
      </c>
      <c r="AD153" s="45" t="str">
        <f t="shared" ref="AD153:AD161" si="439">IF(OR(AB153=0,Y153=0),"",((AB153-Y153)/Y153))</f>
        <v/>
      </c>
      <c r="AE153" s="168">
        <f>SUMIFS('Ctas Pagar'!$G:$G,'Ctas Pagar'!$C:$C,'DRE Gerencial'!$A153,'Ctas Pagar'!$I:$I,'DRE Gerencial'!$A$7,'Ctas Pagar'!$H:$H,11,'Ctas Pagar'!AG:AG,IF($A$6=Parametros!$A$8,"&lt;&gt;""",'DRE Gerencial'!$A$6))</f>
        <v>0</v>
      </c>
      <c r="AF153" s="45" t="str">
        <f>IFERROR(AE153/AE$8,"")</f>
        <v/>
      </c>
      <c r="AG153" s="45" t="str">
        <f t="shared" ref="AG153:AG161" si="440">IF(OR(AE153=0,AB153=0),"",((AE153-AB153)/AB153))</f>
        <v/>
      </c>
      <c r="AH153" s="168">
        <f>SUMIFS('Ctas Pagar'!$G:$G,'Ctas Pagar'!$C:$C,'DRE Gerencial'!$A153,'Ctas Pagar'!$I:$I,'DRE Gerencial'!$A$7,'Ctas Pagar'!$H:$H,12,'Ctas Pagar'!AJ:AJ,IF($A$6=Parametros!$A$8,"&lt;&gt;""",'DRE Gerencial'!$A$6))</f>
        <v>0</v>
      </c>
      <c r="AI153" s="45" t="str">
        <f>IFERROR(AH153/AH$8,"")</f>
        <v/>
      </c>
      <c r="AJ153" s="45" t="str">
        <f t="shared" ref="AJ153:AJ161" si="441">IF(OR(AH153=0,AE153=0),"",((AH153-AE153)/AE153))</f>
        <v/>
      </c>
      <c r="AK153" s="177">
        <f t="shared" si="406"/>
        <v>1000</v>
      </c>
      <c r="AL153" s="45">
        <f>IFERROR(AK153/AK$8,"")</f>
        <v>9.9950024987506241E-7</v>
      </c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  <c r="BG153" s="71"/>
      <c r="BH153" s="71"/>
      <c r="BI153" s="71"/>
      <c r="BJ153" s="71"/>
      <c r="BK153" s="71"/>
      <c r="BL153" s="71"/>
      <c r="BM153" s="71"/>
      <c r="BN153" s="71"/>
      <c r="BO153" s="71"/>
      <c r="BP153" s="71"/>
      <c r="BQ153" s="71"/>
      <c r="BR153" s="71"/>
      <c r="BS153" s="71"/>
      <c r="BT153" s="71"/>
      <c r="BU153" s="71"/>
      <c r="BV153" s="71"/>
      <c r="BW153" s="71"/>
      <c r="BX153" s="71"/>
      <c r="BY153" s="71"/>
      <c r="BZ153" s="71"/>
      <c r="CA153" s="71"/>
      <c r="CB153" s="71"/>
      <c r="CC153" s="71"/>
      <c r="CD153" s="71"/>
    </row>
    <row r="154" spans="1:82">
      <c r="A154" s="6" t="str">
        <f>'Plano de Contas'!A142</f>
        <v>7.2.2 Juros Bancários e por Atraso</v>
      </c>
      <c r="B154" s="168">
        <f>SUMIFS('Ctas Pagar'!$G:$G,'Ctas Pagar'!$C:$C,'DRE Gerencial'!$A154,'Ctas Pagar'!$I:$I,'DRE Gerencial'!$A$7,'Ctas Pagar'!$H:$H,1,'Ctas Pagar'!D:D,IF($A$6=Parametros!$A$8,"&lt;&gt;""",'DRE Gerencial'!$A$6))</f>
        <v>0</v>
      </c>
      <c r="C154" s="45">
        <f t="shared" ref="C154:C158" si="442">IFERROR(B154/$D$8,"")</f>
        <v>0</v>
      </c>
      <c r="D154" s="168">
        <f>SUMIFS('Ctas Pagar'!$G:$G,'Ctas Pagar'!$C:$C,'DRE Gerencial'!$A154,'Ctas Pagar'!$I:$I,'DRE Gerencial'!$A$7,'Ctas Pagar'!$H:$H,2,'Ctas Pagar'!F:F,IF($A$6=Parametros!$A$8,"&lt;&gt;""",'DRE Gerencial'!$A$6))</f>
        <v>1000</v>
      </c>
      <c r="E154" s="45">
        <f t="shared" ref="E154:E158" si="443">IFERROR(D154/$D$8,"")</f>
        <v>9.9950024987506241E-7</v>
      </c>
      <c r="F154" s="45" t="str">
        <f t="shared" si="432"/>
        <v/>
      </c>
      <c r="G154" s="168">
        <f>SUMIFS('Ctas Pagar'!$G:$G,'Ctas Pagar'!$C:$C,'DRE Gerencial'!$A154,'Ctas Pagar'!$I:$I,'DRE Gerencial'!$A$7,'Ctas Pagar'!$H:$H,3,'Ctas Pagar'!I:I,IF($A$6=Parametros!$A$8,"&lt;&gt;""",'DRE Gerencial'!$A$6))</f>
        <v>0</v>
      </c>
      <c r="H154" s="45">
        <f t="shared" ref="H154:H158" si="444">IFERROR(G154/$D$8,"")</f>
        <v>0</v>
      </c>
      <c r="I154" s="45" t="str">
        <f t="shared" si="408"/>
        <v/>
      </c>
      <c r="J154" s="168">
        <f>SUMIFS('Ctas Pagar'!$G:$G,'Ctas Pagar'!$C:$C,'DRE Gerencial'!$A154,'Ctas Pagar'!$I:$I,'DRE Gerencial'!$A$7,'Ctas Pagar'!$H:$H,4,'Ctas Pagar'!L:L,IF($A$6=Parametros!$A$8,"&lt;&gt;""",'DRE Gerencial'!$A$6))</f>
        <v>0</v>
      </c>
      <c r="K154" s="45">
        <f t="shared" ref="K154:K158" si="445">IFERROR(J154/$D$8,"")</f>
        <v>0</v>
      </c>
      <c r="L154" s="45" t="str">
        <f t="shared" si="433"/>
        <v/>
      </c>
      <c r="M154" s="168">
        <f>SUMIFS('Ctas Pagar'!$G:$G,'Ctas Pagar'!$C:$C,'DRE Gerencial'!$A154,'Ctas Pagar'!$I:$I,'DRE Gerencial'!$A$7,'Ctas Pagar'!$H:$H,5,'Ctas Pagar'!O:O,IF($A$6=Parametros!$A$8,"&lt;&gt;""",'DRE Gerencial'!$A$6))</f>
        <v>0</v>
      </c>
      <c r="N154" s="45">
        <f t="shared" ref="N154:N158" si="446">IFERROR(M154/$D$8,"")</f>
        <v>0</v>
      </c>
      <c r="O154" s="45" t="str">
        <f t="shared" si="434"/>
        <v/>
      </c>
      <c r="P154" s="168">
        <f>SUMIFS('Ctas Pagar'!$G:$G,'Ctas Pagar'!$C:$C,'DRE Gerencial'!$A154,'Ctas Pagar'!$I:$I,'DRE Gerencial'!$A$7,'Ctas Pagar'!$H:$H,6,'Ctas Pagar'!R:R,IF($A$6=Parametros!$A$8,"&lt;&gt;""",'DRE Gerencial'!$A$6))</f>
        <v>0</v>
      </c>
      <c r="Q154" s="45">
        <f t="shared" ref="Q154:Q158" si="447">IFERROR(P154/$D$8,"")</f>
        <v>0</v>
      </c>
      <c r="R154" s="45" t="str">
        <f t="shared" si="435"/>
        <v/>
      </c>
      <c r="S154" s="168">
        <f>SUMIFS('Ctas Pagar'!$G:$G,'Ctas Pagar'!$C:$C,'DRE Gerencial'!$A154,'Ctas Pagar'!$I:$I,'DRE Gerencial'!$A$7,'Ctas Pagar'!$H:$H,7,'Ctas Pagar'!U:U,IF($A$6=Parametros!$A$8,"&lt;&gt;""",'DRE Gerencial'!$A$6))</f>
        <v>0</v>
      </c>
      <c r="T154" s="45">
        <f t="shared" ref="T154:T158" si="448">IFERROR(S154/$D$8,"")</f>
        <v>0</v>
      </c>
      <c r="U154" s="45" t="str">
        <f t="shared" si="436"/>
        <v/>
      </c>
      <c r="V154" s="168">
        <f>SUMIFS('Ctas Pagar'!$G:$G,'Ctas Pagar'!$C:$C,'DRE Gerencial'!$A154,'Ctas Pagar'!$I:$I,'DRE Gerencial'!$A$7,'Ctas Pagar'!$H:$H,8,'Ctas Pagar'!X:X,IF($A$6=Parametros!$A$8,"&lt;&gt;""",'DRE Gerencial'!$A$6))</f>
        <v>0</v>
      </c>
      <c r="W154" s="45">
        <f t="shared" ref="W154:W158" si="449">IFERROR(V154/$D$8,"")</f>
        <v>0</v>
      </c>
      <c r="X154" s="45" t="str">
        <f t="shared" si="437"/>
        <v/>
      </c>
      <c r="Y154" s="168">
        <f>SUMIFS('Ctas Pagar'!$G:$G,'Ctas Pagar'!$C:$C,'DRE Gerencial'!$A154,'Ctas Pagar'!$I:$I,'DRE Gerencial'!$A$7,'Ctas Pagar'!$H:$H,9,'Ctas Pagar'!AA:AA,IF($A$6=Parametros!$A$8,"&lt;&gt;""",'DRE Gerencial'!$A$6))</f>
        <v>0</v>
      </c>
      <c r="Z154" s="45">
        <f t="shared" ref="Z154:Z158" si="450">IFERROR(Y154/$D$8,"")</f>
        <v>0</v>
      </c>
      <c r="AA154" s="45" t="str">
        <f t="shared" si="438"/>
        <v/>
      </c>
      <c r="AB154" s="168">
        <f>SUMIFS('Ctas Pagar'!$G:$G,'Ctas Pagar'!$C:$C,'DRE Gerencial'!$A154,'Ctas Pagar'!$I:$I,'DRE Gerencial'!$A$7,'Ctas Pagar'!$H:$H,10,'Ctas Pagar'!AD:AD,IF($A$6=Parametros!$A$8,"&lt;&gt;""",'DRE Gerencial'!$A$6))</f>
        <v>0</v>
      </c>
      <c r="AC154" s="45">
        <f t="shared" ref="AC154:AC158" si="451">IFERROR(AB154/$D$8,"")</f>
        <v>0</v>
      </c>
      <c r="AD154" s="45" t="str">
        <f t="shared" si="439"/>
        <v/>
      </c>
      <c r="AE154" s="168">
        <f>SUMIFS('Ctas Pagar'!$G:$G,'Ctas Pagar'!$C:$C,'DRE Gerencial'!$A154,'Ctas Pagar'!$I:$I,'DRE Gerencial'!$A$7,'Ctas Pagar'!$H:$H,11,'Ctas Pagar'!AG:AG,IF($A$6=Parametros!$A$8,"&lt;&gt;""",'DRE Gerencial'!$A$6))</f>
        <v>0</v>
      </c>
      <c r="AF154" s="45">
        <f t="shared" ref="AF154:AF158" si="452">IFERROR(AE154/$D$8,"")</f>
        <v>0</v>
      </c>
      <c r="AG154" s="45" t="str">
        <f t="shared" si="440"/>
        <v/>
      </c>
      <c r="AH154" s="168">
        <f>SUMIFS('Ctas Pagar'!$G:$G,'Ctas Pagar'!$C:$C,'DRE Gerencial'!$A154,'Ctas Pagar'!$I:$I,'DRE Gerencial'!$A$7,'Ctas Pagar'!$H:$H,12,'Ctas Pagar'!AJ:AJ,IF($A$6=Parametros!$A$8,"&lt;&gt;""",'DRE Gerencial'!$A$6))</f>
        <v>0</v>
      </c>
      <c r="AI154" s="45">
        <f t="shared" ref="AI154:AI158" si="453">IFERROR(AH154/$D$8,"")</f>
        <v>0</v>
      </c>
      <c r="AJ154" s="45" t="str">
        <f t="shared" si="441"/>
        <v/>
      </c>
      <c r="AK154" s="177">
        <f t="shared" si="406"/>
        <v>1000</v>
      </c>
      <c r="AL154" s="45">
        <f t="shared" ref="AL154:AL158" si="454">IFERROR(AK154/$D$8,"")</f>
        <v>9.9950024987506241E-7</v>
      </c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  <c r="BG154" s="71"/>
      <c r="BH154" s="71"/>
      <c r="BI154" s="71"/>
      <c r="BJ154" s="71"/>
      <c r="BK154" s="71"/>
      <c r="BL154" s="71"/>
      <c r="BM154" s="71"/>
      <c r="BN154" s="71"/>
      <c r="BO154" s="71"/>
      <c r="BP154" s="71"/>
      <c r="BQ154" s="71"/>
      <c r="BR154" s="71"/>
      <c r="BS154" s="71"/>
      <c r="BT154" s="71"/>
      <c r="BU154" s="71"/>
      <c r="BV154" s="71"/>
      <c r="BW154" s="71"/>
      <c r="BX154" s="71"/>
      <c r="BY154" s="71"/>
      <c r="BZ154" s="71"/>
      <c r="CA154" s="71"/>
      <c r="CB154" s="71"/>
      <c r="CC154" s="71"/>
      <c r="CD154" s="71"/>
    </row>
    <row r="155" spans="1:82">
      <c r="A155" s="6" t="str">
        <f>'Plano de Contas'!A143</f>
        <v>7.2.3 Pagamento de dívidas passadas</v>
      </c>
      <c r="B155" s="168">
        <f>SUMIFS('Ctas Pagar'!$G:$G,'Ctas Pagar'!$C:$C,'DRE Gerencial'!$A155,'Ctas Pagar'!$I:$I,'DRE Gerencial'!$A$7,'Ctas Pagar'!$H:$H,1,'Ctas Pagar'!D:D,IF($A$6=Parametros!$A$8,"&lt;&gt;""",'DRE Gerencial'!$A$6))</f>
        <v>0</v>
      </c>
      <c r="C155" s="45">
        <f t="shared" si="442"/>
        <v>0</v>
      </c>
      <c r="D155" s="168">
        <f>SUMIFS('Ctas Pagar'!$G:$G,'Ctas Pagar'!$C:$C,'DRE Gerencial'!$A155,'Ctas Pagar'!$I:$I,'DRE Gerencial'!$A$7,'Ctas Pagar'!$H:$H,2,'Ctas Pagar'!F:F,IF($A$6=Parametros!$A$8,"&lt;&gt;""",'DRE Gerencial'!$A$6))</f>
        <v>1000</v>
      </c>
      <c r="E155" s="45">
        <f t="shared" si="443"/>
        <v>9.9950024987506241E-7</v>
      </c>
      <c r="F155" s="45" t="str">
        <f t="shared" si="432"/>
        <v/>
      </c>
      <c r="G155" s="168">
        <f>SUMIFS('Ctas Pagar'!$G:$G,'Ctas Pagar'!$C:$C,'DRE Gerencial'!$A155,'Ctas Pagar'!$I:$I,'DRE Gerencial'!$A$7,'Ctas Pagar'!$H:$H,3,'Ctas Pagar'!I:I,IF($A$6=Parametros!$A$8,"&lt;&gt;""",'DRE Gerencial'!$A$6))</f>
        <v>0</v>
      </c>
      <c r="H155" s="45">
        <f t="shared" si="444"/>
        <v>0</v>
      </c>
      <c r="I155" s="45" t="str">
        <f t="shared" si="408"/>
        <v/>
      </c>
      <c r="J155" s="168">
        <f>SUMIFS('Ctas Pagar'!$G:$G,'Ctas Pagar'!$C:$C,'DRE Gerencial'!$A155,'Ctas Pagar'!$I:$I,'DRE Gerencial'!$A$7,'Ctas Pagar'!$H:$H,4,'Ctas Pagar'!L:L,IF($A$6=Parametros!$A$8,"&lt;&gt;""",'DRE Gerencial'!$A$6))</f>
        <v>0</v>
      </c>
      <c r="K155" s="45">
        <f t="shared" si="445"/>
        <v>0</v>
      </c>
      <c r="L155" s="45" t="str">
        <f t="shared" si="433"/>
        <v/>
      </c>
      <c r="M155" s="168">
        <f>SUMIFS('Ctas Pagar'!$G:$G,'Ctas Pagar'!$C:$C,'DRE Gerencial'!$A155,'Ctas Pagar'!$I:$I,'DRE Gerencial'!$A$7,'Ctas Pagar'!$H:$H,5,'Ctas Pagar'!O:O,IF($A$6=Parametros!$A$8,"&lt;&gt;""",'DRE Gerencial'!$A$6))</f>
        <v>0</v>
      </c>
      <c r="N155" s="45">
        <f t="shared" si="446"/>
        <v>0</v>
      </c>
      <c r="O155" s="45" t="str">
        <f t="shared" si="434"/>
        <v/>
      </c>
      <c r="P155" s="168">
        <f>SUMIFS('Ctas Pagar'!$G:$G,'Ctas Pagar'!$C:$C,'DRE Gerencial'!$A155,'Ctas Pagar'!$I:$I,'DRE Gerencial'!$A$7,'Ctas Pagar'!$H:$H,6,'Ctas Pagar'!R:R,IF($A$6=Parametros!$A$8,"&lt;&gt;""",'DRE Gerencial'!$A$6))</f>
        <v>0</v>
      </c>
      <c r="Q155" s="45">
        <f t="shared" si="447"/>
        <v>0</v>
      </c>
      <c r="R155" s="45" t="str">
        <f t="shared" si="435"/>
        <v/>
      </c>
      <c r="S155" s="168">
        <f>SUMIFS('Ctas Pagar'!$G:$G,'Ctas Pagar'!$C:$C,'DRE Gerencial'!$A155,'Ctas Pagar'!$I:$I,'DRE Gerencial'!$A$7,'Ctas Pagar'!$H:$H,7,'Ctas Pagar'!U:U,IF($A$6=Parametros!$A$8,"&lt;&gt;""",'DRE Gerencial'!$A$6))</f>
        <v>0</v>
      </c>
      <c r="T155" s="45">
        <f t="shared" si="448"/>
        <v>0</v>
      </c>
      <c r="U155" s="45" t="str">
        <f t="shared" si="436"/>
        <v/>
      </c>
      <c r="V155" s="168">
        <f>SUMIFS('Ctas Pagar'!$G:$G,'Ctas Pagar'!$C:$C,'DRE Gerencial'!$A155,'Ctas Pagar'!$I:$I,'DRE Gerencial'!$A$7,'Ctas Pagar'!$H:$H,8,'Ctas Pagar'!X:X,IF($A$6=Parametros!$A$8,"&lt;&gt;""",'DRE Gerencial'!$A$6))</f>
        <v>0</v>
      </c>
      <c r="W155" s="45">
        <f t="shared" si="449"/>
        <v>0</v>
      </c>
      <c r="X155" s="45" t="str">
        <f t="shared" si="437"/>
        <v/>
      </c>
      <c r="Y155" s="168">
        <f>SUMIFS('Ctas Pagar'!$G:$G,'Ctas Pagar'!$C:$C,'DRE Gerencial'!$A155,'Ctas Pagar'!$I:$I,'DRE Gerencial'!$A$7,'Ctas Pagar'!$H:$H,9,'Ctas Pagar'!AA:AA,IF($A$6=Parametros!$A$8,"&lt;&gt;""",'DRE Gerencial'!$A$6))</f>
        <v>0</v>
      </c>
      <c r="Z155" s="45">
        <f t="shared" si="450"/>
        <v>0</v>
      </c>
      <c r="AA155" s="45" t="str">
        <f t="shared" si="438"/>
        <v/>
      </c>
      <c r="AB155" s="168">
        <f>SUMIFS('Ctas Pagar'!$G:$G,'Ctas Pagar'!$C:$C,'DRE Gerencial'!$A155,'Ctas Pagar'!$I:$I,'DRE Gerencial'!$A$7,'Ctas Pagar'!$H:$H,10,'Ctas Pagar'!AD:AD,IF($A$6=Parametros!$A$8,"&lt;&gt;""",'DRE Gerencial'!$A$6))</f>
        <v>0</v>
      </c>
      <c r="AC155" s="45">
        <f t="shared" si="451"/>
        <v>0</v>
      </c>
      <c r="AD155" s="45" t="str">
        <f t="shared" si="439"/>
        <v/>
      </c>
      <c r="AE155" s="168">
        <f>SUMIFS('Ctas Pagar'!$G:$G,'Ctas Pagar'!$C:$C,'DRE Gerencial'!$A155,'Ctas Pagar'!$I:$I,'DRE Gerencial'!$A$7,'Ctas Pagar'!$H:$H,11,'Ctas Pagar'!AG:AG,IF($A$6=Parametros!$A$8,"&lt;&gt;""",'DRE Gerencial'!$A$6))</f>
        <v>0</v>
      </c>
      <c r="AF155" s="45">
        <f t="shared" si="452"/>
        <v>0</v>
      </c>
      <c r="AG155" s="45" t="str">
        <f t="shared" si="440"/>
        <v/>
      </c>
      <c r="AH155" s="168">
        <f>SUMIFS('Ctas Pagar'!$G:$G,'Ctas Pagar'!$C:$C,'DRE Gerencial'!$A155,'Ctas Pagar'!$I:$I,'DRE Gerencial'!$A$7,'Ctas Pagar'!$H:$H,12,'Ctas Pagar'!AJ:AJ,IF($A$6=Parametros!$A$8,"&lt;&gt;""",'DRE Gerencial'!$A$6))</f>
        <v>0</v>
      </c>
      <c r="AI155" s="45">
        <f t="shared" si="453"/>
        <v>0</v>
      </c>
      <c r="AJ155" s="45" t="str">
        <f t="shared" si="441"/>
        <v/>
      </c>
      <c r="AK155" s="177">
        <f t="shared" si="406"/>
        <v>1000</v>
      </c>
      <c r="AL155" s="45">
        <f t="shared" si="454"/>
        <v>9.9950024987506241E-7</v>
      </c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  <c r="BG155" s="71"/>
      <c r="BH155" s="71"/>
      <c r="BI155" s="71"/>
      <c r="BJ155" s="71"/>
      <c r="BK155" s="71"/>
      <c r="BL155" s="71"/>
      <c r="BM155" s="71"/>
      <c r="BN155" s="71"/>
      <c r="BO155" s="71"/>
      <c r="BP155" s="71"/>
      <c r="BQ155" s="71"/>
      <c r="BR155" s="71"/>
      <c r="BS155" s="71"/>
      <c r="BT155" s="71"/>
      <c r="BU155" s="71"/>
      <c r="BV155" s="71"/>
      <c r="BW155" s="71"/>
      <c r="BX155" s="71"/>
      <c r="BY155" s="71"/>
      <c r="BZ155" s="71"/>
      <c r="CA155" s="71"/>
      <c r="CB155" s="71"/>
      <c r="CC155" s="71"/>
      <c r="CD155" s="71"/>
    </row>
    <row r="156" spans="1:82">
      <c r="A156" s="6" t="str">
        <f>'Plano de Contas'!A144</f>
        <v>7.2.4 Parcelamento de Impostos</v>
      </c>
      <c r="B156" s="168">
        <f>SUMIFS('Ctas Pagar'!$G:$G,'Ctas Pagar'!$C:$C,'DRE Gerencial'!$A156,'Ctas Pagar'!$I:$I,'DRE Gerencial'!$A$7,'Ctas Pagar'!$H:$H,1,'Ctas Pagar'!D:D,IF($A$6=Parametros!$A$8,"&lt;&gt;""",'DRE Gerencial'!$A$6))</f>
        <v>0</v>
      </c>
      <c r="C156" s="45">
        <f t="shared" si="442"/>
        <v>0</v>
      </c>
      <c r="D156" s="168">
        <f>SUMIFS('Ctas Pagar'!$G:$G,'Ctas Pagar'!$C:$C,'DRE Gerencial'!$A156,'Ctas Pagar'!$I:$I,'DRE Gerencial'!$A$7,'Ctas Pagar'!$H:$H,2,'Ctas Pagar'!F:F,IF($A$6=Parametros!$A$8,"&lt;&gt;""",'DRE Gerencial'!$A$6))</f>
        <v>1000</v>
      </c>
      <c r="E156" s="45">
        <f t="shared" si="443"/>
        <v>9.9950024987506241E-7</v>
      </c>
      <c r="F156" s="45" t="str">
        <f t="shared" si="432"/>
        <v/>
      </c>
      <c r="G156" s="168">
        <f>SUMIFS('Ctas Pagar'!$G:$G,'Ctas Pagar'!$C:$C,'DRE Gerencial'!$A156,'Ctas Pagar'!$I:$I,'DRE Gerencial'!$A$7,'Ctas Pagar'!$H:$H,3,'Ctas Pagar'!I:I,IF($A$6=Parametros!$A$8,"&lt;&gt;""",'DRE Gerencial'!$A$6))</f>
        <v>0</v>
      </c>
      <c r="H156" s="45">
        <f t="shared" si="444"/>
        <v>0</v>
      </c>
      <c r="I156" s="45" t="str">
        <f t="shared" si="408"/>
        <v/>
      </c>
      <c r="J156" s="168">
        <f>SUMIFS('Ctas Pagar'!$G:$G,'Ctas Pagar'!$C:$C,'DRE Gerencial'!$A156,'Ctas Pagar'!$I:$I,'DRE Gerencial'!$A$7,'Ctas Pagar'!$H:$H,4,'Ctas Pagar'!L:L,IF($A$6=Parametros!$A$8,"&lt;&gt;""",'DRE Gerencial'!$A$6))</f>
        <v>0</v>
      </c>
      <c r="K156" s="45">
        <f t="shared" si="445"/>
        <v>0</v>
      </c>
      <c r="L156" s="45" t="str">
        <f t="shared" si="433"/>
        <v/>
      </c>
      <c r="M156" s="168">
        <f>SUMIFS('Ctas Pagar'!$G:$G,'Ctas Pagar'!$C:$C,'DRE Gerencial'!$A156,'Ctas Pagar'!$I:$I,'DRE Gerencial'!$A$7,'Ctas Pagar'!$H:$H,5,'Ctas Pagar'!O:O,IF($A$6=Parametros!$A$8,"&lt;&gt;""",'DRE Gerencial'!$A$6))</f>
        <v>0</v>
      </c>
      <c r="N156" s="45">
        <f t="shared" si="446"/>
        <v>0</v>
      </c>
      <c r="O156" s="45" t="str">
        <f t="shared" si="434"/>
        <v/>
      </c>
      <c r="P156" s="168">
        <f>SUMIFS('Ctas Pagar'!$G:$G,'Ctas Pagar'!$C:$C,'DRE Gerencial'!$A156,'Ctas Pagar'!$I:$I,'DRE Gerencial'!$A$7,'Ctas Pagar'!$H:$H,6,'Ctas Pagar'!R:R,IF($A$6=Parametros!$A$8,"&lt;&gt;""",'DRE Gerencial'!$A$6))</f>
        <v>0</v>
      </c>
      <c r="Q156" s="45">
        <f t="shared" si="447"/>
        <v>0</v>
      </c>
      <c r="R156" s="45" t="str">
        <f t="shared" si="435"/>
        <v/>
      </c>
      <c r="S156" s="168">
        <f>SUMIFS('Ctas Pagar'!$G:$G,'Ctas Pagar'!$C:$C,'DRE Gerencial'!$A156,'Ctas Pagar'!$I:$I,'DRE Gerencial'!$A$7,'Ctas Pagar'!$H:$H,7,'Ctas Pagar'!U:U,IF($A$6=Parametros!$A$8,"&lt;&gt;""",'DRE Gerencial'!$A$6))</f>
        <v>0</v>
      </c>
      <c r="T156" s="45">
        <f t="shared" si="448"/>
        <v>0</v>
      </c>
      <c r="U156" s="45" t="str">
        <f t="shared" si="436"/>
        <v/>
      </c>
      <c r="V156" s="168">
        <f>SUMIFS('Ctas Pagar'!$G:$G,'Ctas Pagar'!$C:$C,'DRE Gerencial'!$A156,'Ctas Pagar'!$I:$I,'DRE Gerencial'!$A$7,'Ctas Pagar'!$H:$H,8,'Ctas Pagar'!X:X,IF($A$6=Parametros!$A$8,"&lt;&gt;""",'DRE Gerencial'!$A$6))</f>
        <v>0</v>
      </c>
      <c r="W156" s="45">
        <f t="shared" si="449"/>
        <v>0</v>
      </c>
      <c r="X156" s="45" t="str">
        <f t="shared" si="437"/>
        <v/>
      </c>
      <c r="Y156" s="168">
        <f>SUMIFS('Ctas Pagar'!$G:$G,'Ctas Pagar'!$C:$C,'DRE Gerencial'!$A156,'Ctas Pagar'!$I:$I,'DRE Gerencial'!$A$7,'Ctas Pagar'!$H:$H,9,'Ctas Pagar'!AA:AA,IF($A$6=Parametros!$A$8,"&lt;&gt;""",'DRE Gerencial'!$A$6))</f>
        <v>0</v>
      </c>
      <c r="Z156" s="45">
        <f t="shared" si="450"/>
        <v>0</v>
      </c>
      <c r="AA156" s="45" t="str">
        <f t="shared" si="438"/>
        <v/>
      </c>
      <c r="AB156" s="168">
        <f>SUMIFS('Ctas Pagar'!$G:$G,'Ctas Pagar'!$C:$C,'DRE Gerencial'!$A156,'Ctas Pagar'!$I:$I,'DRE Gerencial'!$A$7,'Ctas Pagar'!$H:$H,10,'Ctas Pagar'!AD:AD,IF($A$6=Parametros!$A$8,"&lt;&gt;""",'DRE Gerencial'!$A$6))</f>
        <v>0</v>
      </c>
      <c r="AC156" s="45">
        <f t="shared" si="451"/>
        <v>0</v>
      </c>
      <c r="AD156" s="45" t="str">
        <f t="shared" si="439"/>
        <v/>
      </c>
      <c r="AE156" s="168">
        <f>SUMIFS('Ctas Pagar'!$G:$G,'Ctas Pagar'!$C:$C,'DRE Gerencial'!$A156,'Ctas Pagar'!$I:$I,'DRE Gerencial'!$A$7,'Ctas Pagar'!$H:$H,11,'Ctas Pagar'!AG:AG,IF($A$6=Parametros!$A$8,"&lt;&gt;""",'DRE Gerencial'!$A$6))</f>
        <v>0</v>
      </c>
      <c r="AF156" s="45">
        <f t="shared" si="452"/>
        <v>0</v>
      </c>
      <c r="AG156" s="45" t="str">
        <f t="shared" si="440"/>
        <v/>
      </c>
      <c r="AH156" s="168">
        <f>SUMIFS('Ctas Pagar'!$G:$G,'Ctas Pagar'!$C:$C,'DRE Gerencial'!$A156,'Ctas Pagar'!$I:$I,'DRE Gerencial'!$A$7,'Ctas Pagar'!$H:$H,12,'Ctas Pagar'!AJ:AJ,IF($A$6=Parametros!$A$8,"&lt;&gt;""",'DRE Gerencial'!$A$6))</f>
        <v>0</v>
      </c>
      <c r="AI156" s="45">
        <f t="shared" si="453"/>
        <v>0</v>
      </c>
      <c r="AJ156" s="45" t="str">
        <f t="shared" si="441"/>
        <v/>
      </c>
      <c r="AK156" s="177">
        <f t="shared" si="406"/>
        <v>1000</v>
      </c>
      <c r="AL156" s="45">
        <f t="shared" si="454"/>
        <v>9.9950024987506241E-7</v>
      </c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  <c r="BG156" s="71"/>
      <c r="BH156" s="71"/>
      <c r="BI156" s="71"/>
      <c r="BJ156" s="71"/>
      <c r="BK156" s="71"/>
      <c r="BL156" s="71"/>
      <c r="BM156" s="71"/>
      <c r="BN156" s="71"/>
      <c r="BO156" s="71"/>
      <c r="BP156" s="71"/>
      <c r="BQ156" s="71"/>
      <c r="BR156" s="71"/>
      <c r="BS156" s="71"/>
      <c r="BT156" s="71"/>
      <c r="BU156" s="71"/>
      <c r="BV156" s="71"/>
      <c r="BW156" s="71"/>
      <c r="BX156" s="71"/>
      <c r="BY156" s="71"/>
      <c r="BZ156" s="71"/>
      <c r="CA156" s="71"/>
      <c r="CB156" s="71"/>
      <c r="CC156" s="71"/>
      <c r="CD156" s="71"/>
    </row>
    <row r="157" spans="1:82">
      <c r="A157" s="6" t="str">
        <f>'Plano de Contas'!A145</f>
        <v>7.2.5 Distribuição de Lucros</v>
      </c>
      <c r="B157" s="168">
        <f>SUMIFS('Ctas Pagar'!$G:$G,'Ctas Pagar'!$C:$C,'DRE Gerencial'!$A157,'Ctas Pagar'!$I:$I,'DRE Gerencial'!$A$7,'Ctas Pagar'!$H:$H,1,'Ctas Pagar'!D:D,IF($A$6=Parametros!$A$8,"&lt;&gt;""",'DRE Gerencial'!$A$6))</f>
        <v>0</v>
      </c>
      <c r="C157" s="45">
        <f t="shared" si="442"/>
        <v>0</v>
      </c>
      <c r="D157" s="168">
        <f>SUMIFS('Ctas Pagar'!$G:$G,'Ctas Pagar'!$C:$C,'DRE Gerencial'!$A157,'Ctas Pagar'!$I:$I,'DRE Gerencial'!$A$7,'Ctas Pagar'!$H:$H,2,'Ctas Pagar'!F:F,IF($A$6=Parametros!$A$8,"&lt;&gt;""",'DRE Gerencial'!$A$6))</f>
        <v>1000</v>
      </c>
      <c r="E157" s="45">
        <f t="shared" si="443"/>
        <v>9.9950024987506241E-7</v>
      </c>
      <c r="F157" s="45" t="str">
        <f t="shared" si="432"/>
        <v/>
      </c>
      <c r="G157" s="168">
        <f>SUMIFS('Ctas Pagar'!$G:$G,'Ctas Pagar'!$C:$C,'DRE Gerencial'!$A157,'Ctas Pagar'!$I:$I,'DRE Gerencial'!$A$7,'Ctas Pagar'!$H:$H,3,'Ctas Pagar'!I:I,IF($A$6=Parametros!$A$8,"&lt;&gt;""",'DRE Gerencial'!$A$6))</f>
        <v>0</v>
      </c>
      <c r="H157" s="45">
        <f t="shared" si="444"/>
        <v>0</v>
      </c>
      <c r="I157" s="45" t="str">
        <f t="shared" si="408"/>
        <v/>
      </c>
      <c r="J157" s="168">
        <f>SUMIFS('Ctas Pagar'!$G:$G,'Ctas Pagar'!$C:$C,'DRE Gerencial'!$A157,'Ctas Pagar'!$I:$I,'DRE Gerencial'!$A$7,'Ctas Pagar'!$H:$H,4,'Ctas Pagar'!L:L,IF($A$6=Parametros!$A$8,"&lt;&gt;""",'DRE Gerencial'!$A$6))</f>
        <v>0</v>
      </c>
      <c r="K157" s="45">
        <f t="shared" si="445"/>
        <v>0</v>
      </c>
      <c r="L157" s="45" t="str">
        <f t="shared" si="433"/>
        <v/>
      </c>
      <c r="M157" s="168">
        <f>SUMIFS('Ctas Pagar'!$G:$G,'Ctas Pagar'!$C:$C,'DRE Gerencial'!$A157,'Ctas Pagar'!$I:$I,'DRE Gerencial'!$A$7,'Ctas Pagar'!$H:$H,5,'Ctas Pagar'!O:O,IF($A$6=Parametros!$A$8,"&lt;&gt;""",'DRE Gerencial'!$A$6))</f>
        <v>0</v>
      </c>
      <c r="N157" s="45">
        <f t="shared" si="446"/>
        <v>0</v>
      </c>
      <c r="O157" s="45" t="str">
        <f t="shared" si="434"/>
        <v/>
      </c>
      <c r="P157" s="168">
        <f>SUMIFS('Ctas Pagar'!$G:$G,'Ctas Pagar'!$C:$C,'DRE Gerencial'!$A157,'Ctas Pagar'!$I:$I,'DRE Gerencial'!$A$7,'Ctas Pagar'!$H:$H,6,'Ctas Pagar'!R:R,IF($A$6=Parametros!$A$8,"&lt;&gt;""",'DRE Gerencial'!$A$6))</f>
        <v>0</v>
      </c>
      <c r="Q157" s="45">
        <f t="shared" si="447"/>
        <v>0</v>
      </c>
      <c r="R157" s="45" t="str">
        <f t="shared" si="435"/>
        <v/>
      </c>
      <c r="S157" s="168">
        <f>SUMIFS('Ctas Pagar'!$G:$G,'Ctas Pagar'!$C:$C,'DRE Gerencial'!$A157,'Ctas Pagar'!$I:$I,'DRE Gerencial'!$A$7,'Ctas Pagar'!$H:$H,7,'Ctas Pagar'!U:U,IF($A$6=Parametros!$A$8,"&lt;&gt;""",'DRE Gerencial'!$A$6))</f>
        <v>0</v>
      </c>
      <c r="T157" s="45">
        <f t="shared" si="448"/>
        <v>0</v>
      </c>
      <c r="U157" s="45" t="str">
        <f t="shared" si="436"/>
        <v/>
      </c>
      <c r="V157" s="168">
        <f>SUMIFS('Ctas Pagar'!$G:$G,'Ctas Pagar'!$C:$C,'DRE Gerencial'!$A157,'Ctas Pagar'!$I:$I,'DRE Gerencial'!$A$7,'Ctas Pagar'!$H:$H,8,'Ctas Pagar'!X:X,IF($A$6=Parametros!$A$8,"&lt;&gt;""",'DRE Gerencial'!$A$6))</f>
        <v>0</v>
      </c>
      <c r="W157" s="45">
        <f t="shared" si="449"/>
        <v>0</v>
      </c>
      <c r="X157" s="45" t="str">
        <f t="shared" si="437"/>
        <v/>
      </c>
      <c r="Y157" s="168">
        <f>SUMIFS('Ctas Pagar'!$G:$G,'Ctas Pagar'!$C:$C,'DRE Gerencial'!$A157,'Ctas Pagar'!$I:$I,'DRE Gerencial'!$A$7,'Ctas Pagar'!$H:$H,9,'Ctas Pagar'!AA:AA,IF($A$6=Parametros!$A$8,"&lt;&gt;""",'DRE Gerencial'!$A$6))</f>
        <v>0</v>
      </c>
      <c r="Z157" s="45">
        <f t="shared" si="450"/>
        <v>0</v>
      </c>
      <c r="AA157" s="45" t="str">
        <f t="shared" si="438"/>
        <v/>
      </c>
      <c r="AB157" s="168">
        <f>SUMIFS('Ctas Pagar'!$G:$G,'Ctas Pagar'!$C:$C,'DRE Gerencial'!$A157,'Ctas Pagar'!$I:$I,'DRE Gerencial'!$A$7,'Ctas Pagar'!$H:$H,10,'Ctas Pagar'!AD:AD,IF($A$6=Parametros!$A$8,"&lt;&gt;""",'DRE Gerencial'!$A$6))</f>
        <v>0</v>
      </c>
      <c r="AC157" s="45">
        <f t="shared" si="451"/>
        <v>0</v>
      </c>
      <c r="AD157" s="45" t="str">
        <f t="shared" si="439"/>
        <v/>
      </c>
      <c r="AE157" s="168">
        <f>SUMIFS('Ctas Pagar'!$G:$G,'Ctas Pagar'!$C:$C,'DRE Gerencial'!$A157,'Ctas Pagar'!$I:$I,'DRE Gerencial'!$A$7,'Ctas Pagar'!$H:$H,11,'Ctas Pagar'!AG:AG,IF($A$6=Parametros!$A$8,"&lt;&gt;""",'DRE Gerencial'!$A$6))</f>
        <v>0</v>
      </c>
      <c r="AF157" s="45">
        <f t="shared" si="452"/>
        <v>0</v>
      </c>
      <c r="AG157" s="45" t="str">
        <f t="shared" si="440"/>
        <v/>
      </c>
      <c r="AH157" s="168">
        <f>SUMIFS('Ctas Pagar'!$G:$G,'Ctas Pagar'!$C:$C,'DRE Gerencial'!$A157,'Ctas Pagar'!$I:$I,'DRE Gerencial'!$A$7,'Ctas Pagar'!$H:$H,12,'Ctas Pagar'!AJ:AJ,IF($A$6=Parametros!$A$8,"&lt;&gt;""",'DRE Gerencial'!$A$6))</f>
        <v>0</v>
      </c>
      <c r="AI157" s="45">
        <f t="shared" si="453"/>
        <v>0</v>
      </c>
      <c r="AJ157" s="45" t="str">
        <f t="shared" si="441"/>
        <v/>
      </c>
      <c r="AK157" s="177">
        <f t="shared" si="406"/>
        <v>1000</v>
      </c>
      <c r="AL157" s="45">
        <f t="shared" si="454"/>
        <v>9.9950024987506241E-7</v>
      </c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  <c r="BG157" s="71"/>
      <c r="BH157" s="71"/>
      <c r="BI157" s="71"/>
      <c r="BJ157" s="71"/>
      <c r="BK157" s="71"/>
      <c r="BL157" s="71"/>
      <c r="BM157" s="71"/>
      <c r="BN157" s="71"/>
      <c r="BO157" s="71"/>
      <c r="BP157" s="71"/>
      <c r="BQ157" s="71"/>
      <c r="BR157" s="71"/>
      <c r="BS157" s="71"/>
      <c r="BT157" s="71"/>
      <c r="BU157" s="71"/>
      <c r="BV157" s="71"/>
      <c r="BW157" s="71"/>
      <c r="BX157" s="71"/>
      <c r="BY157" s="71"/>
      <c r="BZ157" s="71"/>
      <c r="CA157" s="71"/>
      <c r="CB157" s="71"/>
      <c r="CC157" s="71"/>
      <c r="CD157" s="71"/>
    </row>
    <row r="158" spans="1:82">
      <c r="A158" s="6" t="str">
        <f>'Plano de Contas'!A146</f>
        <v>7.2.6 Pgto Juros/Taxas/Impostos de Antecipação de Recebíveis</v>
      </c>
      <c r="B158" s="168">
        <f>SUMIFS('Ctas Pagar'!$G:$G,'Ctas Pagar'!$C:$C,'DRE Gerencial'!$A158,'Ctas Pagar'!$I:$I,'DRE Gerencial'!$A$7,'Ctas Pagar'!$H:$H,1,'Ctas Pagar'!D:D,IF($A$6=Parametros!$A$8,"&lt;&gt;""",'DRE Gerencial'!$A$6))</f>
        <v>0</v>
      </c>
      <c r="C158" s="45">
        <f t="shared" si="442"/>
        <v>0</v>
      </c>
      <c r="D158" s="168">
        <f>SUMIFS('Ctas Pagar'!$G:$G,'Ctas Pagar'!$C:$C,'DRE Gerencial'!$A158,'Ctas Pagar'!$I:$I,'DRE Gerencial'!$A$7,'Ctas Pagar'!$H:$H,2,'Ctas Pagar'!F:F,IF($A$6=Parametros!$A$8,"&lt;&gt;""",'DRE Gerencial'!$A$6))</f>
        <v>0</v>
      </c>
      <c r="E158" s="45">
        <f t="shared" si="443"/>
        <v>0</v>
      </c>
      <c r="F158" s="45" t="str">
        <f t="shared" si="432"/>
        <v/>
      </c>
      <c r="G158" s="168">
        <f>SUMIFS('Ctas Pagar'!$G:$G,'Ctas Pagar'!$C:$C,'DRE Gerencial'!$A158,'Ctas Pagar'!$I:$I,'DRE Gerencial'!$A$7,'Ctas Pagar'!$H:$H,3,'Ctas Pagar'!I:I,IF($A$6=Parametros!$A$8,"&lt;&gt;""",'DRE Gerencial'!$A$6))</f>
        <v>0</v>
      </c>
      <c r="H158" s="45">
        <f t="shared" si="444"/>
        <v>0</v>
      </c>
      <c r="I158" s="45" t="str">
        <f t="shared" si="408"/>
        <v/>
      </c>
      <c r="J158" s="168">
        <f>SUMIFS('Ctas Pagar'!$G:$G,'Ctas Pagar'!$C:$C,'DRE Gerencial'!$A158,'Ctas Pagar'!$I:$I,'DRE Gerencial'!$A$7,'Ctas Pagar'!$H:$H,4,'Ctas Pagar'!L:L,IF($A$6=Parametros!$A$8,"&lt;&gt;""",'DRE Gerencial'!$A$6))</f>
        <v>0</v>
      </c>
      <c r="K158" s="45">
        <f t="shared" si="445"/>
        <v>0</v>
      </c>
      <c r="L158" s="45" t="str">
        <f t="shared" si="433"/>
        <v/>
      </c>
      <c r="M158" s="168">
        <f>SUMIFS('Ctas Pagar'!$G:$G,'Ctas Pagar'!$C:$C,'DRE Gerencial'!$A158,'Ctas Pagar'!$I:$I,'DRE Gerencial'!$A$7,'Ctas Pagar'!$H:$H,5,'Ctas Pagar'!O:O,IF($A$6=Parametros!$A$8,"&lt;&gt;""",'DRE Gerencial'!$A$6))</f>
        <v>0</v>
      </c>
      <c r="N158" s="45">
        <f t="shared" si="446"/>
        <v>0</v>
      </c>
      <c r="O158" s="45" t="str">
        <f t="shared" si="434"/>
        <v/>
      </c>
      <c r="P158" s="168">
        <f>SUMIFS('Ctas Pagar'!$G:$G,'Ctas Pagar'!$C:$C,'DRE Gerencial'!$A158,'Ctas Pagar'!$I:$I,'DRE Gerencial'!$A$7,'Ctas Pagar'!$H:$H,6,'Ctas Pagar'!R:R,IF($A$6=Parametros!$A$8,"&lt;&gt;""",'DRE Gerencial'!$A$6))</f>
        <v>0</v>
      </c>
      <c r="Q158" s="45">
        <f t="shared" si="447"/>
        <v>0</v>
      </c>
      <c r="R158" s="45" t="str">
        <f t="shared" si="435"/>
        <v/>
      </c>
      <c r="S158" s="168">
        <f>SUMIFS('Ctas Pagar'!$G:$G,'Ctas Pagar'!$C:$C,'DRE Gerencial'!$A158,'Ctas Pagar'!$I:$I,'DRE Gerencial'!$A$7,'Ctas Pagar'!$H:$H,7,'Ctas Pagar'!U:U,IF($A$6=Parametros!$A$8,"&lt;&gt;""",'DRE Gerencial'!$A$6))</f>
        <v>0</v>
      </c>
      <c r="T158" s="45">
        <f t="shared" si="448"/>
        <v>0</v>
      </c>
      <c r="U158" s="45" t="str">
        <f t="shared" si="436"/>
        <v/>
      </c>
      <c r="V158" s="168">
        <f>SUMIFS('Ctas Pagar'!$G:$G,'Ctas Pagar'!$C:$C,'DRE Gerencial'!$A158,'Ctas Pagar'!$I:$I,'DRE Gerencial'!$A$7,'Ctas Pagar'!$H:$H,8,'Ctas Pagar'!X:X,IF($A$6=Parametros!$A$8,"&lt;&gt;""",'DRE Gerencial'!$A$6))</f>
        <v>0</v>
      </c>
      <c r="W158" s="45">
        <f t="shared" si="449"/>
        <v>0</v>
      </c>
      <c r="X158" s="45" t="str">
        <f t="shared" si="437"/>
        <v/>
      </c>
      <c r="Y158" s="168">
        <f>SUMIFS('Ctas Pagar'!$G:$G,'Ctas Pagar'!$C:$C,'DRE Gerencial'!$A158,'Ctas Pagar'!$I:$I,'DRE Gerencial'!$A$7,'Ctas Pagar'!$H:$H,9,'Ctas Pagar'!AA:AA,IF($A$6=Parametros!$A$8,"&lt;&gt;""",'DRE Gerencial'!$A$6))</f>
        <v>0</v>
      </c>
      <c r="Z158" s="45">
        <f t="shared" si="450"/>
        <v>0</v>
      </c>
      <c r="AA158" s="45" t="str">
        <f t="shared" si="438"/>
        <v/>
      </c>
      <c r="AB158" s="168">
        <f>SUMIFS('Ctas Pagar'!$G:$G,'Ctas Pagar'!$C:$C,'DRE Gerencial'!$A158,'Ctas Pagar'!$I:$I,'DRE Gerencial'!$A$7,'Ctas Pagar'!$H:$H,10,'Ctas Pagar'!AD:AD,IF($A$6=Parametros!$A$8,"&lt;&gt;""",'DRE Gerencial'!$A$6))</f>
        <v>0</v>
      </c>
      <c r="AC158" s="45">
        <f t="shared" si="451"/>
        <v>0</v>
      </c>
      <c r="AD158" s="45" t="str">
        <f t="shared" si="439"/>
        <v/>
      </c>
      <c r="AE158" s="168">
        <f>SUMIFS('Ctas Pagar'!$G:$G,'Ctas Pagar'!$C:$C,'DRE Gerencial'!$A158,'Ctas Pagar'!$I:$I,'DRE Gerencial'!$A$7,'Ctas Pagar'!$H:$H,11,'Ctas Pagar'!AG:AG,IF($A$6=Parametros!$A$8,"&lt;&gt;""",'DRE Gerencial'!$A$6))</f>
        <v>0</v>
      </c>
      <c r="AF158" s="45">
        <f t="shared" si="452"/>
        <v>0</v>
      </c>
      <c r="AG158" s="45" t="str">
        <f t="shared" si="440"/>
        <v/>
      </c>
      <c r="AH158" s="168">
        <f>SUMIFS('Ctas Pagar'!$G:$G,'Ctas Pagar'!$C:$C,'DRE Gerencial'!$A158,'Ctas Pagar'!$I:$I,'DRE Gerencial'!$A$7,'Ctas Pagar'!$H:$H,12,'Ctas Pagar'!AJ:AJ,IF($A$6=Parametros!$A$8,"&lt;&gt;""",'DRE Gerencial'!$A$6))</f>
        <v>0</v>
      </c>
      <c r="AI158" s="45">
        <f t="shared" si="453"/>
        <v>0</v>
      </c>
      <c r="AJ158" s="45" t="str">
        <f t="shared" si="441"/>
        <v/>
      </c>
      <c r="AK158" s="177">
        <f t="shared" si="406"/>
        <v>0</v>
      </c>
      <c r="AL158" s="45">
        <f t="shared" si="454"/>
        <v>0</v>
      </c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  <c r="BG158" s="71"/>
      <c r="BH158" s="71"/>
      <c r="BI158" s="71"/>
      <c r="BJ158" s="71"/>
      <c r="BK158" s="71"/>
      <c r="BL158" s="71"/>
      <c r="BM158" s="71"/>
      <c r="BN158" s="71"/>
      <c r="BO158" s="71"/>
      <c r="BP158" s="71"/>
      <c r="BQ158" s="71"/>
      <c r="BR158" s="71"/>
      <c r="BS158" s="71"/>
      <c r="BT158" s="71"/>
      <c r="BU158" s="71"/>
      <c r="BV158" s="71"/>
      <c r="BW158" s="71"/>
      <c r="BX158" s="71"/>
      <c r="BY158" s="71"/>
      <c r="BZ158" s="71"/>
      <c r="CA158" s="71"/>
      <c r="CB158" s="71"/>
      <c r="CC158" s="71"/>
      <c r="CD158" s="71"/>
    </row>
    <row r="159" spans="1:82">
      <c r="A159" s="6" t="str">
        <f>'Plano de Contas'!A147</f>
        <v>7.2.99 Outras Saidas Não Operacionais</v>
      </c>
      <c r="B159" s="168">
        <f>SUMIFS('Ctas Pagar'!$G:$G,'Ctas Pagar'!$C:$C,'DRE Gerencial'!$A159,'Ctas Pagar'!$I:$I,'DRE Gerencial'!$A$7,'Ctas Pagar'!$H:$H,1,'Ctas Pagar'!D:D,IF($A$6=Parametros!$A$8,"&lt;&gt;""",'DRE Gerencial'!$A$6))</f>
        <v>0</v>
      </c>
      <c r="C159" s="45" t="str">
        <f>IFERROR(B159/B$8,"")</f>
        <v/>
      </c>
      <c r="D159" s="168">
        <f>SUMIFS('Ctas Pagar'!$G:$G,'Ctas Pagar'!$C:$C,'DRE Gerencial'!$A159,'Ctas Pagar'!$I:$I,'DRE Gerencial'!$A$7,'Ctas Pagar'!$H:$H,2,'Ctas Pagar'!F:F,IF($A$6=Parametros!$A$8,"&lt;&gt;""",'DRE Gerencial'!$A$6))</f>
        <v>1000</v>
      </c>
      <c r="E159" s="45">
        <f>IFERROR(D159/D$8,"")</f>
        <v>9.9950024987506241E-7</v>
      </c>
      <c r="F159" s="45" t="str">
        <f t="shared" si="432"/>
        <v/>
      </c>
      <c r="G159" s="168">
        <f>SUMIFS('Ctas Pagar'!$G:$G,'Ctas Pagar'!$C:$C,'DRE Gerencial'!$A159,'Ctas Pagar'!$I:$I,'DRE Gerencial'!$A$7,'Ctas Pagar'!$H:$H,3,'Ctas Pagar'!I:I,IF($A$6=Parametros!$A$8,"&lt;&gt;""",'DRE Gerencial'!$A$6))</f>
        <v>0</v>
      </c>
      <c r="H159" s="45" t="str">
        <f>IFERROR(G159/G$8,"")</f>
        <v/>
      </c>
      <c r="I159" s="45" t="str">
        <f t="shared" si="408"/>
        <v/>
      </c>
      <c r="J159" s="168">
        <f>SUMIFS('Ctas Pagar'!$G:$G,'Ctas Pagar'!$C:$C,'DRE Gerencial'!$A159,'Ctas Pagar'!$I:$I,'DRE Gerencial'!$A$7,'Ctas Pagar'!$H:$H,4,'Ctas Pagar'!L:L,IF($A$6=Parametros!$A$8,"&lt;&gt;""",'DRE Gerencial'!$A$6))</f>
        <v>0</v>
      </c>
      <c r="K159" s="45" t="str">
        <f>IFERROR(J159/J$8,"")</f>
        <v/>
      </c>
      <c r="L159" s="45" t="str">
        <f t="shared" si="433"/>
        <v/>
      </c>
      <c r="M159" s="168">
        <f>SUMIFS('Ctas Pagar'!$G:$G,'Ctas Pagar'!$C:$C,'DRE Gerencial'!$A159,'Ctas Pagar'!$I:$I,'DRE Gerencial'!$A$7,'Ctas Pagar'!$H:$H,5,'Ctas Pagar'!O:O,IF($A$6=Parametros!$A$8,"&lt;&gt;""",'DRE Gerencial'!$A$6))</f>
        <v>0</v>
      </c>
      <c r="N159" s="45" t="str">
        <f>IFERROR(M159/M$8,"")</f>
        <v/>
      </c>
      <c r="O159" s="45" t="str">
        <f t="shared" si="434"/>
        <v/>
      </c>
      <c r="P159" s="168">
        <f>SUMIFS('Ctas Pagar'!$G:$G,'Ctas Pagar'!$C:$C,'DRE Gerencial'!$A159,'Ctas Pagar'!$I:$I,'DRE Gerencial'!$A$7,'Ctas Pagar'!$H:$H,6,'Ctas Pagar'!R:R,IF($A$6=Parametros!$A$8,"&lt;&gt;""",'DRE Gerencial'!$A$6))</f>
        <v>0</v>
      </c>
      <c r="Q159" s="45" t="str">
        <f>IFERROR(P159/P$8,"")</f>
        <v/>
      </c>
      <c r="R159" s="45" t="str">
        <f t="shared" si="435"/>
        <v/>
      </c>
      <c r="S159" s="168">
        <f>SUMIFS('Ctas Pagar'!$G:$G,'Ctas Pagar'!$C:$C,'DRE Gerencial'!$A159,'Ctas Pagar'!$I:$I,'DRE Gerencial'!$A$7,'Ctas Pagar'!$H:$H,7,'Ctas Pagar'!U:U,IF($A$6=Parametros!$A$8,"&lt;&gt;""",'DRE Gerencial'!$A$6))</f>
        <v>0</v>
      </c>
      <c r="T159" s="45" t="str">
        <f>IFERROR(S159/S$8,"")</f>
        <v/>
      </c>
      <c r="U159" s="45" t="str">
        <f t="shared" si="436"/>
        <v/>
      </c>
      <c r="V159" s="168">
        <f>SUMIFS('Ctas Pagar'!$G:$G,'Ctas Pagar'!$C:$C,'DRE Gerencial'!$A159,'Ctas Pagar'!$I:$I,'DRE Gerencial'!$A$7,'Ctas Pagar'!$H:$H,8,'Ctas Pagar'!X:X,IF($A$6=Parametros!$A$8,"&lt;&gt;""",'DRE Gerencial'!$A$6))</f>
        <v>0</v>
      </c>
      <c r="W159" s="45" t="str">
        <f>IFERROR(V159/V$8,"")</f>
        <v/>
      </c>
      <c r="X159" s="45" t="str">
        <f t="shared" si="437"/>
        <v/>
      </c>
      <c r="Y159" s="168">
        <f>SUMIFS('Ctas Pagar'!$G:$G,'Ctas Pagar'!$C:$C,'DRE Gerencial'!$A159,'Ctas Pagar'!$I:$I,'DRE Gerencial'!$A$7,'Ctas Pagar'!$H:$H,9,'Ctas Pagar'!AA:AA,IF($A$6=Parametros!$A$8,"&lt;&gt;""",'DRE Gerencial'!$A$6))</f>
        <v>0</v>
      </c>
      <c r="Z159" s="45" t="str">
        <f>IFERROR(Y159/Y$8,"")</f>
        <v/>
      </c>
      <c r="AA159" s="45" t="str">
        <f t="shared" si="438"/>
        <v/>
      </c>
      <c r="AB159" s="168">
        <f>SUMIFS('Ctas Pagar'!$G:$G,'Ctas Pagar'!$C:$C,'DRE Gerencial'!$A159,'Ctas Pagar'!$I:$I,'DRE Gerencial'!$A$7,'Ctas Pagar'!$H:$H,10,'Ctas Pagar'!AD:AD,IF($A$6=Parametros!$A$8,"&lt;&gt;""",'DRE Gerencial'!$A$6))</f>
        <v>0</v>
      </c>
      <c r="AC159" s="45" t="str">
        <f>IFERROR(AB159/AB$8,"")</f>
        <v/>
      </c>
      <c r="AD159" s="45" t="str">
        <f t="shared" si="439"/>
        <v/>
      </c>
      <c r="AE159" s="168">
        <f>SUMIFS('Ctas Pagar'!$G:$G,'Ctas Pagar'!$C:$C,'DRE Gerencial'!$A159,'Ctas Pagar'!$I:$I,'DRE Gerencial'!$A$7,'Ctas Pagar'!$H:$H,11,'Ctas Pagar'!AG:AG,IF($A$6=Parametros!$A$8,"&lt;&gt;""",'DRE Gerencial'!$A$6))</f>
        <v>0</v>
      </c>
      <c r="AF159" s="45" t="str">
        <f>IFERROR(AE159/AE$8,"")</f>
        <v/>
      </c>
      <c r="AG159" s="45" t="str">
        <f t="shared" si="440"/>
        <v/>
      </c>
      <c r="AH159" s="168">
        <f>SUMIFS('Ctas Pagar'!$G:$G,'Ctas Pagar'!$C:$C,'DRE Gerencial'!$A159,'Ctas Pagar'!$I:$I,'DRE Gerencial'!$A$7,'Ctas Pagar'!$H:$H,12,'Ctas Pagar'!AJ:AJ,IF($A$6=Parametros!$A$8,"&lt;&gt;""",'DRE Gerencial'!$A$6))</f>
        <v>0</v>
      </c>
      <c r="AI159" s="45" t="str">
        <f>IFERROR(AH159/AH$8,"")</f>
        <v/>
      </c>
      <c r="AJ159" s="45" t="str">
        <f t="shared" si="441"/>
        <v/>
      </c>
      <c r="AK159" s="177">
        <f t="shared" si="406"/>
        <v>1000</v>
      </c>
      <c r="AL159" s="45">
        <f>IFERROR(AK159/AK$8,"")</f>
        <v>9.9950024987506241E-7</v>
      </c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  <c r="BG159" s="71"/>
      <c r="BH159" s="71"/>
      <c r="BI159" s="71"/>
      <c r="BJ159" s="71"/>
      <c r="BK159" s="71"/>
      <c r="BL159" s="71"/>
      <c r="BM159" s="71"/>
      <c r="BN159" s="71"/>
      <c r="BO159" s="71"/>
      <c r="BP159" s="71"/>
      <c r="BQ159" s="71"/>
      <c r="BR159" s="71"/>
      <c r="BS159" s="71"/>
      <c r="BT159" s="71"/>
      <c r="BU159" s="71"/>
      <c r="BV159" s="71"/>
      <c r="BW159" s="71"/>
      <c r="BX159" s="71"/>
      <c r="BY159" s="71"/>
      <c r="BZ159" s="71"/>
      <c r="CA159" s="71"/>
      <c r="CB159" s="71"/>
      <c r="CC159" s="71"/>
      <c r="CD159" s="71"/>
    </row>
    <row r="160" spans="1:82">
      <c r="A160" s="6">
        <f>'Plano de Contas'!A148</f>
        <v>0</v>
      </c>
      <c r="B160" s="168">
        <f>SUMIFS('Ctas Pagar'!$G:$G,'Ctas Pagar'!$C:$C,'DRE Gerencial'!$A160,'Ctas Pagar'!$I:$I,'DRE Gerencial'!$A$7,'Ctas Pagar'!$H:$H,1,'Ctas Pagar'!D:D,IF($A$6=Parametros!$A$8,"&lt;&gt;""",'DRE Gerencial'!$A$6))</f>
        <v>0</v>
      </c>
      <c r="C160" s="45" t="str">
        <f>IFERROR(B160/B$8,"")</f>
        <v/>
      </c>
      <c r="D160" s="168">
        <f>SUMIFS('Ctas Pagar'!$G:$G,'Ctas Pagar'!$C:$C,'DRE Gerencial'!$A160,'Ctas Pagar'!$I:$I,'DRE Gerencial'!$A$7,'Ctas Pagar'!$H:$H,2,'Ctas Pagar'!F:F,IF($A$6=Parametros!$A$8,"&lt;&gt;""",'DRE Gerencial'!$A$6))</f>
        <v>0</v>
      </c>
      <c r="E160" s="45">
        <f>IFERROR(D160/D$8,"")</f>
        <v>0</v>
      </c>
      <c r="F160" s="45" t="str">
        <f t="shared" si="432"/>
        <v/>
      </c>
      <c r="G160" s="168">
        <f>SUMIFS('Ctas Pagar'!$G:$G,'Ctas Pagar'!$C:$C,'DRE Gerencial'!$A160,'Ctas Pagar'!$I:$I,'DRE Gerencial'!$A$7,'Ctas Pagar'!$H:$H,3,'Ctas Pagar'!I:I,IF($A$6=Parametros!$A$8,"&lt;&gt;""",'DRE Gerencial'!$A$6))</f>
        <v>0</v>
      </c>
      <c r="H160" s="45" t="str">
        <f>IFERROR(G160/G$8,"")</f>
        <v/>
      </c>
      <c r="I160" s="45" t="str">
        <f t="shared" si="408"/>
        <v/>
      </c>
      <c r="J160" s="168">
        <f>SUMIFS('Ctas Pagar'!$G:$G,'Ctas Pagar'!$C:$C,'DRE Gerencial'!$A160,'Ctas Pagar'!$I:$I,'DRE Gerencial'!$A$7,'Ctas Pagar'!$H:$H,4,'Ctas Pagar'!L:L,IF($A$6=Parametros!$A$8,"&lt;&gt;""",'DRE Gerencial'!$A$6))</f>
        <v>0</v>
      </c>
      <c r="K160" s="45" t="str">
        <f>IFERROR(J160/J$8,"")</f>
        <v/>
      </c>
      <c r="L160" s="45" t="str">
        <f t="shared" si="433"/>
        <v/>
      </c>
      <c r="M160" s="168">
        <f>SUMIFS('Ctas Pagar'!$G:$G,'Ctas Pagar'!$C:$C,'DRE Gerencial'!$A160,'Ctas Pagar'!$I:$I,'DRE Gerencial'!$A$7,'Ctas Pagar'!$H:$H,5,'Ctas Pagar'!O:O,IF($A$6=Parametros!$A$8,"&lt;&gt;""",'DRE Gerencial'!$A$6))</f>
        <v>0</v>
      </c>
      <c r="N160" s="45" t="str">
        <f>IFERROR(M160/M$8,"")</f>
        <v/>
      </c>
      <c r="O160" s="45" t="str">
        <f t="shared" si="434"/>
        <v/>
      </c>
      <c r="P160" s="168">
        <f>SUMIFS('Ctas Pagar'!$G:$G,'Ctas Pagar'!$C:$C,'DRE Gerencial'!$A160,'Ctas Pagar'!$I:$I,'DRE Gerencial'!$A$7,'Ctas Pagar'!$H:$H,6,'Ctas Pagar'!R:R,IF($A$6=Parametros!$A$8,"&lt;&gt;""",'DRE Gerencial'!$A$6))</f>
        <v>0</v>
      </c>
      <c r="Q160" s="45" t="str">
        <f>IFERROR(P160/P$8,"")</f>
        <v/>
      </c>
      <c r="R160" s="45" t="str">
        <f t="shared" si="435"/>
        <v/>
      </c>
      <c r="S160" s="168">
        <f>SUMIFS('Ctas Pagar'!$G:$G,'Ctas Pagar'!$C:$C,'DRE Gerencial'!$A160,'Ctas Pagar'!$I:$I,'DRE Gerencial'!$A$7,'Ctas Pagar'!$H:$H,7,'Ctas Pagar'!U:U,IF($A$6=Parametros!$A$8,"&lt;&gt;""",'DRE Gerencial'!$A$6))</f>
        <v>0</v>
      </c>
      <c r="T160" s="45" t="str">
        <f>IFERROR(S160/S$8,"")</f>
        <v/>
      </c>
      <c r="U160" s="45" t="str">
        <f t="shared" si="436"/>
        <v/>
      </c>
      <c r="V160" s="168">
        <f>SUMIFS('Ctas Pagar'!$G:$G,'Ctas Pagar'!$C:$C,'DRE Gerencial'!$A160,'Ctas Pagar'!$I:$I,'DRE Gerencial'!$A$7,'Ctas Pagar'!$H:$H,8,'Ctas Pagar'!X:X,IF($A$6=Parametros!$A$8,"&lt;&gt;""",'DRE Gerencial'!$A$6))</f>
        <v>0</v>
      </c>
      <c r="W160" s="45" t="str">
        <f>IFERROR(V160/V$8,"")</f>
        <v/>
      </c>
      <c r="X160" s="45" t="str">
        <f t="shared" si="437"/>
        <v/>
      </c>
      <c r="Y160" s="168">
        <f>SUMIFS('Ctas Pagar'!$G:$G,'Ctas Pagar'!$C:$C,'DRE Gerencial'!$A160,'Ctas Pagar'!$I:$I,'DRE Gerencial'!$A$7,'Ctas Pagar'!$H:$H,9,'Ctas Pagar'!AA:AA,IF($A$6=Parametros!$A$8,"&lt;&gt;""",'DRE Gerencial'!$A$6))</f>
        <v>0</v>
      </c>
      <c r="Z160" s="45" t="str">
        <f>IFERROR(Y160/Y$8,"")</f>
        <v/>
      </c>
      <c r="AA160" s="45" t="str">
        <f t="shared" si="438"/>
        <v/>
      </c>
      <c r="AB160" s="168">
        <f>SUMIFS('Ctas Pagar'!$G:$G,'Ctas Pagar'!$C:$C,'DRE Gerencial'!$A160,'Ctas Pagar'!$I:$I,'DRE Gerencial'!$A$7,'Ctas Pagar'!$H:$H,10,'Ctas Pagar'!AD:AD,IF($A$6=Parametros!$A$8,"&lt;&gt;""",'DRE Gerencial'!$A$6))</f>
        <v>0</v>
      </c>
      <c r="AC160" s="45" t="str">
        <f>IFERROR(AB160/AB$8,"")</f>
        <v/>
      </c>
      <c r="AD160" s="45" t="str">
        <f t="shared" si="439"/>
        <v/>
      </c>
      <c r="AE160" s="168">
        <f>SUMIFS('Ctas Pagar'!$G:$G,'Ctas Pagar'!$C:$C,'DRE Gerencial'!$A160,'Ctas Pagar'!$I:$I,'DRE Gerencial'!$A$7,'Ctas Pagar'!$H:$H,11,'Ctas Pagar'!AG:AG,IF($A$6=Parametros!$A$8,"&lt;&gt;""",'DRE Gerencial'!$A$6))</f>
        <v>0</v>
      </c>
      <c r="AF160" s="45" t="str">
        <f>IFERROR(AE160/AE$8,"")</f>
        <v/>
      </c>
      <c r="AG160" s="45" t="str">
        <f t="shared" si="440"/>
        <v/>
      </c>
      <c r="AH160" s="168">
        <f>SUMIFS('Ctas Pagar'!$G:$G,'Ctas Pagar'!$C:$C,'DRE Gerencial'!$A160,'Ctas Pagar'!$I:$I,'DRE Gerencial'!$A$7,'Ctas Pagar'!$H:$H,12,'Ctas Pagar'!AJ:AJ,IF($A$6=Parametros!$A$8,"&lt;&gt;""",'DRE Gerencial'!$A$6))</f>
        <v>0</v>
      </c>
      <c r="AI160" s="45" t="str">
        <f>IFERROR(AH160/AH$8,"")</f>
        <v/>
      </c>
      <c r="AJ160" s="45" t="str">
        <f t="shared" si="441"/>
        <v/>
      </c>
      <c r="AK160" s="177">
        <f t="shared" si="406"/>
        <v>0</v>
      </c>
      <c r="AL160" s="45">
        <f>IFERROR(AK160/AK$8,"")</f>
        <v>0</v>
      </c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  <c r="BG160" s="71"/>
      <c r="BH160" s="71"/>
      <c r="BI160" s="71"/>
      <c r="BJ160" s="71"/>
      <c r="BK160" s="71"/>
      <c r="BL160" s="71"/>
      <c r="BM160" s="71"/>
      <c r="BN160" s="71"/>
      <c r="BO160" s="71"/>
      <c r="BP160" s="71"/>
      <c r="BQ160" s="71"/>
      <c r="BR160" s="71"/>
      <c r="BS160" s="71"/>
      <c r="BT160" s="71"/>
      <c r="BU160" s="71"/>
      <c r="BV160" s="71"/>
      <c r="BW160" s="71"/>
      <c r="BX160" s="71"/>
      <c r="BY160" s="71"/>
      <c r="BZ160" s="71"/>
      <c r="CA160" s="71"/>
      <c r="CB160" s="71"/>
      <c r="CC160" s="71"/>
      <c r="CD160" s="71"/>
    </row>
    <row r="161" spans="1:91">
      <c r="A161" s="6">
        <f>'Plano de Contas'!A149</f>
        <v>0</v>
      </c>
      <c r="B161" s="168">
        <f>SUMIFS('Ctas Pagar'!$G:$G,'Ctas Pagar'!$C:$C,'DRE Gerencial'!$A161,'Ctas Pagar'!$I:$I,'DRE Gerencial'!$A$7,'Ctas Pagar'!$H:$H,1,'Ctas Pagar'!D:D,IF($A$6=Parametros!$A$8,"&lt;&gt;""",'DRE Gerencial'!$A$6))</f>
        <v>0</v>
      </c>
      <c r="C161" s="46" t="str">
        <f>IFERROR(B161/B$8,"")</f>
        <v/>
      </c>
      <c r="D161" s="168">
        <f>SUMIFS('Ctas Pagar'!$G:$G,'Ctas Pagar'!$C:$C,'DRE Gerencial'!$A161,'Ctas Pagar'!$I:$I,'DRE Gerencial'!$A$7,'Ctas Pagar'!$H:$H,2,'Ctas Pagar'!F:F,IF($A$6=Parametros!$A$8,"&lt;&gt;""",'DRE Gerencial'!$A$6))</f>
        <v>0</v>
      </c>
      <c r="E161" s="46">
        <f>IFERROR(D161/D$8,"")</f>
        <v>0</v>
      </c>
      <c r="F161" s="45" t="str">
        <f t="shared" si="432"/>
        <v/>
      </c>
      <c r="G161" s="168">
        <f>SUMIFS('Ctas Pagar'!$G:$G,'Ctas Pagar'!$C:$C,'DRE Gerencial'!$A161,'Ctas Pagar'!$I:$I,'DRE Gerencial'!$A$7,'Ctas Pagar'!$H:$H,3,'Ctas Pagar'!I:I,IF($A$6=Parametros!$A$8,"&lt;&gt;""",'DRE Gerencial'!$A$6))</f>
        <v>0</v>
      </c>
      <c r="H161" s="46" t="str">
        <f>IFERROR(G161/G$8,"")</f>
        <v/>
      </c>
      <c r="I161" s="45" t="str">
        <f t="shared" si="408"/>
        <v/>
      </c>
      <c r="J161" s="168">
        <f>SUMIFS('Ctas Pagar'!$G:$G,'Ctas Pagar'!$C:$C,'DRE Gerencial'!$A161,'Ctas Pagar'!$I:$I,'DRE Gerencial'!$A$7,'Ctas Pagar'!$H:$H,4,'Ctas Pagar'!L:L,IF($A$6=Parametros!$A$8,"&lt;&gt;""",'DRE Gerencial'!$A$6))</f>
        <v>0</v>
      </c>
      <c r="K161" s="46" t="str">
        <f>IFERROR(J161/J$8,"")</f>
        <v/>
      </c>
      <c r="L161" s="45" t="str">
        <f t="shared" si="433"/>
        <v/>
      </c>
      <c r="M161" s="168">
        <f>SUMIFS('Ctas Pagar'!$G:$G,'Ctas Pagar'!$C:$C,'DRE Gerencial'!$A161,'Ctas Pagar'!$I:$I,'DRE Gerencial'!$A$7,'Ctas Pagar'!$H:$H,5,'Ctas Pagar'!O:O,IF($A$6=Parametros!$A$8,"&lt;&gt;""",'DRE Gerencial'!$A$6))</f>
        <v>0</v>
      </c>
      <c r="N161" s="46" t="str">
        <f>IFERROR(M161/M$8,"")</f>
        <v/>
      </c>
      <c r="O161" s="45" t="str">
        <f t="shared" si="434"/>
        <v/>
      </c>
      <c r="P161" s="168">
        <f>SUMIFS('Ctas Pagar'!$G:$G,'Ctas Pagar'!$C:$C,'DRE Gerencial'!$A161,'Ctas Pagar'!$I:$I,'DRE Gerencial'!$A$7,'Ctas Pagar'!$H:$H,6,'Ctas Pagar'!R:R,IF($A$6=Parametros!$A$8,"&lt;&gt;""",'DRE Gerencial'!$A$6))</f>
        <v>0</v>
      </c>
      <c r="Q161" s="46" t="str">
        <f>IFERROR(P161/P$8,"")</f>
        <v/>
      </c>
      <c r="R161" s="45" t="str">
        <f t="shared" si="435"/>
        <v/>
      </c>
      <c r="S161" s="168">
        <f>SUMIFS('Ctas Pagar'!$G:$G,'Ctas Pagar'!$C:$C,'DRE Gerencial'!$A161,'Ctas Pagar'!$I:$I,'DRE Gerencial'!$A$7,'Ctas Pagar'!$H:$H,7,'Ctas Pagar'!U:U,IF($A$6=Parametros!$A$8,"&lt;&gt;""",'DRE Gerencial'!$A$6))</f>
        <v>0</v>
      </c>
      <c r="T161" s="46" t="str">
        <f>IFERROR(S161/S$8,"")</f>
        <v/>
      </c>
      <c r="U161" s="45" t="str">
        <f t="shared" si="436"/>
        <v/>
      </c>
      <c r="V161" s="168">
        <f>SUMIFS('Ctas Pagar'!$G:$G,'Ctas Pagar'!$C:$C,'DRE Gerencial'!$A161,'Ctas Pagar'!$I:$I,'DRE Gerencial'!$A$7,'Ctas Pagar'!$H:$H,8,'Ctas Pagar'!X:X,IF($A$6=Parametros!$A$8,"&lt;&gt;""",'DRE Gerencial'!$A$6))</f>
        <v>0</v>
      </c>
      <c r="W161" s="46" t="str">
        <f>IFERROR(V161/V$8,"")</f>
        <v/>
      </c>
      <c r="X161" s="45" t="str">
        <f t="shared" si="437"/>
        <v/>
      </c>
      <c r="Y161" s="168">
        <f>SUMIFS('Ctas Pagar'!$G:$G,'Ctas Pagar'!$C:$C,'DRE Gerencial'!$A161,'Ctas Pagar'!$I:$I,'DRE Gerencial'!$A$7,'Ctas Pagar'!$H:$H,9,'Ctas Pagar'!AA:AA,IF($A$6=Parametros!$A$8,"&lt;&gt;""",'DRE Gerencial'!$A$6))</f>
        <v>0</v>
      </c>
      <c r="Z161" s="46" t="str">
        <f>IFERROR(Y161/Y$8,"")</f>
        <v/>
      </c>
      <c r="AA161" s="45" t="str">
        <f t="shared" si="438"/>
        <v/>
      </c>
      <c r="AB161" s="168">
        <f>SUMIFS('Ctas Pagar'!$G:$G,'Ctas Pagar'!$C:$C,'DRE Gerencial'!$A161,'Ctas Pagar'!$I:$I,'DRE Gerencial'!$A$7,'Ctas Pagar'!$H:$H,10,'Ctas Pagar'!AD:AD,IF($A$6=Parametros!$A$8,"&lt;&gt;""",'DRE Gerencial'!$A$6))</f>
        <v>0</v>
      </c>
      <c r="AC161" s="46" t="str">
        <f>IFERROR(AB161/AB$8,"")</f>
        <v/>
      </c>
      <c r="AD161" s="45" t="str">
        <f t="shared" si="439"/>
        <v/>
      </c>
      <c r="AE161" s="168">
        <f>SUMIFS('Ctas Pagar'!$G:$G,'Ctas Pagar'!$C:$C,'DRE Gerencial'!$A161,'Ctas Pagar'!$I:$I,'DRE Gerencial'!$A$7,'Ctas Pagar'!$H:$H,11,'Ctas Pagar'!AG:AG,IF($A$6=Parametros!$A$8,"&lt;&gt;""",'DRE Gerencial'!$A$6))</f>
        <v>0</v>
      </c>
      <c r="AF161" s="46" t="str">
        <f>IFERROR(AE161/AE$8,"")</f>
        <v/>
      </c>
      <c r="AG161" s="45" t="str">
        <f t="shared" si="440"/>
        <v/>
      </c>
      <c r="AH161" s="168">
        <f>SUMIFS('Ctas Pagar'!$G:$G,'Ctas Pagar'!$C:$C,'DRE Gerencial'!$A161,'Ctas Pagar'!$I:$I,'DRE Gerencial'!$A$7,'Ctas Pagar'!$H:$H,12,'Ctas Pagar'!AJ:AJ,IF($A$6=Parametros!$A$8,"&lt;&gt;""",'DRE Gerencial'!$A$6))</f>
        <v>0</v>
      </c>
      <c r="AI161" s="46" t="str">
        <f>IFERROR(AH161/AH$8,"")</f>
        <v/>
      </c>
      <c r="AJ161" s="45" t="str">
        <f t="shared" si="441"/>
        <v/>
      </c>
      <c r="AK161" s="177">
        <f t="shared" si="406"/>
        <v>0</v>
      </c>
      <c r="AL161" s="46">
        <f>IFERROR(AK161/AK$8,"")</f>
        <v>0</v>
      </c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  <c r="BG161" s="71"/>
      <c r="BH161" s="71"/>
      <c r="BI161" s="71"/>
      <c r="BJ161" s="71"/>
      <c r="BK161" s="71"/>
      <c r="BL161" s="71"/>
      <c r="BM161" s="71"/>
      <c r="BN161" s="71"/>
      <c r="BO161" s="71"/>
      <c r="BP161" s="71"/>
      <c r="BQ161" s="71"/>
      <c r="BR161" s="71"/>
      <c r="BS161" s="71"/>
      <c r="BT161" s="71"/>
      <c r="BU161" s="71"/>
      <c r="BV161" s="71"/>
      <c r="BW161" s="71"/>
      <c r="BX161" s="71"/>
      <c r="BY161" s="71"/>
      <c r="BZ161" s="71"/>
      <c r="CA161" s="71"/>
      <c r="CB161" s="71"/>
      <c r="CC161" s="71"/>
      <c r="CD161" s="71"/>
    </row>
    <row r="162" spans="1:91" ht="18.75">
      <c r="A162" s="223" t="s">
        <v>143</v>
      </c>
      <c r="B162" s="224">
        <f>(B140+B143)-B152</f>
        <v>0</v>
      </c>
      <c r="C162" s="225" t="str">
        <f>IFERROR(B162/B$8,"")</f>
        <v/>
      </c>
      <c r="D162" s="224">
        <f>(D140+D143)-D152</f>
        <v>1500833000</v>
      </c>
      <c r="E162" s="225">
        <f>IFERROR(D162/D$8,"")</f>
        <v>1.5000829585207396</v>
      </c>
      <c r="F162" s="225" t="str">
        <f>IF(OR(D162=0,B162=0),"",((D162-B162)/B162))</f>
        <v/>
      </c>
      <c r="G162" s="224">
        <f>(G140+G143)-G152</f>
        <v>-2000</v>
      </c>
      <c r="H162" s="225" t="str">
        <f>IFERROR(G162/G$8,"")</f>
        <v/>
      </c>
      <c r="I162" s="225">
        <f>IF(OR(G162=0,D162=0),"",((G162-D162)/D162))</f>
        <v>-1.0000013325932999</v>
      </c>
      <c r="J162" s="224">
        <f>(J140+J143)-J152</f>
        <v>-1000</v>
      </c>
      <c r="K162" s="225" t="str">
        <f>IFERROR(J162/J$8,"")</f>
        <v/>
      </c>
      <c r="L162" s="225">
        <f>IF(OR(J162=0,G162=0),"",((J162-G162)/G162))</f>
        <v>-0.5</v>
      </c>
      <c r="M162" s="224">
        <f>(M140+M143)-M152</f>
        <v>-1000</v>
      </c>
      <c r="N162" s="225" t="str">
        <f>IFERROR(M162/M$8,"")</f>
        <v/>
      </c>
      <c r="O162" s="225">
        <f>IF(OR(M162=0,J162=0),"",((M162-J162)/J162))</f>
        <v>0</v>
      </c>
      <c r="P162" s="224">
        <f>(P140+P143)-P152</f>
        <v>-1000</v>
      </c>
      <c r="Q162" s="225" t="str">
        <f>IFERROR(P162/P$8,"")</f>
        <v/>
      </c>
      <c r="R162" s="225">
        <f>IF(OR(P162=0,M162=0),"",((P162-M162)/M162))</f>
        <v>0</v>
      </c>
      <c r="S162" s="224">
        <f>(S140+S143)-S152</f>
        <v>0</v>
      </c>
      <c r="T162" s="225" t="str">
        <f>IFERROR(S162/S$8,"")</f>
        <v/>
      </c>
      <c r="U162" s="225" t="str">
        <f>IF(OR(S162=0,P162=0),"",((S162-P162)/P162))</f>
        <v/>
      </c>
      <c r="V162" s="224">
        <f>(V140+V143)-V152</f>
        <v>0</v>
      </c>
      <c r="W162" s="225" t="str">
        <f>IFERROR(V162/V$8,"")</f>
        <v/>
      </c>
      <c r="X162" s="225" t="str">
        <f>IF(OR(V162=0,S162=0),"",((V162-S162)/S162))</f>
        <v/>
      </c>
      <c r="Y162" s="224">
        <f>(Y140+Y143)-Y152</f>
        <v>0</v>
      </c>
      <c r="Z162" s="225" t="str">
        <f>IFERROR(Y162/Y$8,"")</f>
        <v/>
      </c>
      <c r="AA162" s="225" t="str">
        <f>IF(OR(Y162=0,V162=0),"",((Y162-V162)/V162))</f>
        <v/>
      </c>
      <c r="AB162" s="224">
        <f>(AB140+AB143)-AB152</f>
        <v>0</v>
      </c>
      <c r="AC162" s="225" t="str">
        <f>IFERROR(AB162/AB$8,"")</f>
        <v/>
      </c>
      <c r="AD162" s="225" t="str">
        <f>IF(OR(AB162=0,Y162=0),"",((AB162-Y162)/Y162))</f>
        <v/>
      </c>
      <c r="AE162" s="224">
        <f>(AE140+AE143)-AE152</f>
        <v>0</v>
      </c>
      <c r="AF162" s="225" t="str">
        <f>IFERROR(AE162/AE$8,"")</f>
        <v/>
      </c>
      <c r="AG162" s="225" t="str">
        <f>IF(OR(AE162=0,AB162=0),"",((AE162-AB162)/AB162))</f>
        <v/>
      </c>
      <c r="AH162" s="224">
        <f>(AH140+AH143)-AH152</f>
        <v>0</v>
      </c>
      <c r="AI162" s="225" t="str">
        <f>IFERROR(AH162/AH$8,"")</f>
        <v/>
      </c>
      <c r="AJ162" s="225" t="str">
        <f>IF(OR(AH162=0,AE162=0),"",((AH162-AE162)/AE162))</f>
        <v/>
      </c>
      <c r="AK162" s="222">
        <f>(AK140+AK143)-AK152</f>
        <v>1500828000</v>
      </c>
      <c r="AL162" s="103">
        <f>IFERROR(AK162/AK$8,"")</f>
        <v>1.5000779610194903</v>
      </c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  <c r="BG162" s="71"/>
      <c r="BH162" s="71"/>
      <c r="BI162" s="71"/>
      <c r="BJ162" s="71"/>
      <c r="BK162" s="71"/>
      <c r="BL162" s="71"/>
      <c r="BM162" s="71"/>
      <c r="BN162" s="71"/>
      <c r="BO162" s="71"/>
      <c r="BP162" s="71"/>
      <c r="BQ162" s="71"/>
      <c r="BR162" s="71"/>
      <c r="BS162" s="71"/>
      <c r="BT162" s="71"/>
      <c r="BU162" s="71"/>
      <c r="BV162" s="71"/>
      <c r="BW162" s="71"/>
      <c r="BX162" s="71"/>
      <c r="BY162" s="71"/>
      <c r="BZ162" s="71"/>
      <c r="CA162" s="71"/>
      <c r="CB162" s="71"/>
      <c r="CC162" s="71"/>
      <c r="CD162" s="71"/>
    </row>
    <row r="163" spans="1:91">
      <c r="A163" s="71"/>
      <c r="B163" s="124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185"/>
      <c r="N163" s="71"/>
      <c r="O163" s="71"/>
      <c r="P163" s="71"/>
      <c r="Q163" s="71"/>
      <c r="R163" s="71"/>
      <c r="S163" s="185"/>
      <c r="T163" s="71"/>
      <c r="U163" s="71"/>
      <c r="V163" s="71"/>
      <c r="W163" s="71"/>
      <c r="X163" s="71"/>
      <c r="Y163" s="185"/>
      <c r="Z163" s="71"/>
      <c r="AA163" s="71"/>
      <c r="AB163" s="71"/>
      <c r="AC163" s="71"/>
      <c r="AD163" s="71"/>
      <c r="AE163" s="185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  <c r="BP163" s="71"/>
      <c r="BQ163" s="71"/>
      <c r="BR163" s="71"/>
      <c r="BS163" s="71"/>
      <c r="BT163" s="71"/>
      <c r="BU163" s="71"/>
      <c r="BV163" s="71"/>
      <c r="BW163" s="71"/>
      <c r="BX163" s="71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71"/>
      <c r="CM163" s="71"/>
    </row>
    <row r="164" spans="1:91">
      <c r="A164" s="71"/>
      <c r="B164" s="124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185"/>
      <c r="N164" s="71"/>
      <c r="O164" s="71"/>
      <c r="P164" s="71"/>
      <c r="Q164" s="71"/>
      <c r="R164" s="71"/>
      <c r="S164" s="185"/>
      <c r="T164" s="71"/>
      <c r="U164" s="71"/>
      <c r="V164" s="71"/>
      <c r="W164" s="71"/>
      <c r="X164" s="71"/>
      <c r="Y164" s="185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  <c r="BP164" s="71"/>
      <c r="BQ164" s="71"/>
      <c r="BR164" s="71"/>
      <c r="BS164" s="71"/>
      <c r="BT164" s="71"/>
      <c r="BU164" s="71"/>
      <c r="BV164" s="71"/>
      <c r="BW164" s="71"/>
      <c r="BX164" s="71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71"/>
      <c r="CM164" s="71"/>
    </row>
    <row r="165" spans="1:91">
      <c r="A165" s="71"/>
      <c r="B165" s="124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185"/>
      <c r="N165" s="71"/>
      <c r="O165" s="71"/>
      <c r="P165" s="71"/>
      <c r="Q165" s="71"/>
      <c r="R165" s="71"/>
      <c r="S165" s="185"/>
      <c r="T165" s="71"/>
      <c r="U165" s="71"/>
      <c r="V165" s="71"/>
      <c r="W165" s="71"/>
      <c r="X165" s="71"/>
      <c r="Y165" s="185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  <c r="BP165" s="71"/>
      <c r="BQ165" s="71"/>
      <c r="BR165" s="71"/>
      <c r="BS165" s="71"/>
      <c r="BT165" s="71"/>
      <c r="BU165" s="71"/>
      <c r="BV165" s="71"/>
      <c r="BW165" s="71"/>
      <c r="BX165" s="71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71"/>
      <c r="CM165" s="71"/>
    </row>
    <row r="166" spans="1:91">
      <c r="A166" s="71"/>
      <c r="B166" s="124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185"/>
      <c r="N166" s="71"/>
      <c r="O166" s="71"/>
      <c r="P166" s="71"/>
      <c r="Q166" s="71"/>
      <c r="R166" s="71"/>
      <c r="S166" s="185"/>
      <c r="T166" s="71"/>
      <c r="U166" s="71"/>
      <c r="V166" s="71"/>
      <c r="W166" s="71"/>
      <c r="X166" s="71"/>
      <c r="Y166" s="185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  <c r="BP166" s="71"/>
      <c r="BQ166" s="71"/>
      <c r="BR166" s="71"/>
      <c r="BS166" s="71"/>
      <c r="BT166" s="71"/>
      <c r="BU166" s="71"/>
      <c r="BV166" s="71"/>
      <c r="BW166" s="71"/>
      <c r="BX166" s="71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71"/>
      <c r="CM166" s="71"/>
    </row>
    <row r="167" spans="1:91">
      <c r="A167" s="71"/>
      <c r="B167" s="124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185"/>
      <c r="N167" s="71"/>
      <c r="O167" s="71"/>
      <c r="P167" s="71"/>
      <c r="Q167" s="71"/>
      <c r="R167" s="71"/>
      <c r="S167" s="185"/>
      <c r="T167" s="71"/>
      <c r="U167" s="71"/>
      <c r="V167" s="71"/>
      <c r="W167" s="71"/>
      <c r="X167" s="71"/>
      <c r="Y167" s="185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  <c r="BP167" s="71"/>
      <c r="BQ167" s="71"/>
      <c r="BR167" s="71"/>
      <c r="BS167" s="71"/>
      <c r="BT167" s="71"/>
      <c r="BU167" s="71"/>
      <c r="BV167" s="71"/>
      <c r="BW167" s="71"/>
      <c r="BX167" s="71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71"/>
      <c r="CM167" s="71"/>
    </row>
    <row r="168" spans="1:91">
      <c r="A168" s="71"/>
      <c r="B168" s="124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185"/>
      <c r="N168" s="71"/>
      <c r="O168" s="71"/>
      <c r="P168" s="71"/>
      <c r="Q168" s="71"/>
      <c r="R168" s="71"/>
      <c r="S168" s="185"/>
      <c r="T168" s="71"/>
      <c r="U168" s="71"/>
      <c r="V168" s="71"/>
      <c r="W168" s="71"/>
      <c r="X168" s="71"/>
      <c r="Y168" s="185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</row>
    <row r="169" spans="1:91">
      <c r="A169" s="71"/>
      <c r="B169" s="124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185"/>
      <c r="N169" s="71"/>
      <c r="O169" s="71"/>
      <c r="P169" s="71"/>
      <c r="Q169" s="71"/>
      <c r="R169" s="71"/>
      <c r="S169" s="185"/>
      <c r="T169" s="71"/>
      <c r="U169" s="71"/>
      <c r="V169" s="71"/>
      <c r="W169" s="71"/>
      <c r="X169" s="71"/>
      <c r="Y169" s="185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  <c r="BP169" s="71"/>
      <c r="BQ169" s="71"/>
      <c r="BR169" s="71"/>
      <c r="BS169" s="71"/>
      <c r="BT169" s="71"/>
      <c r="BU169" s="71"/>
      <c r="BV169" s="71"/>
      <c r="BW169" s="71"/>
      <c r="BX169" s="71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71"/>
      <c r="CM169" s="71"/>
    </row>
    <row r="170" spans="1:91">
      <c r="A170" s="71"/>
      <c r="B170" s="124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185"/>
      <c r="N170" s="71"/>
      <c r="O170" s="71"/>
      <c r="P170" s="71"/>
      <c r="Q170" s="71"/>
      <c r="R170" s="71"/>
      <c r="S170" s="185"/>
      <c r="T170" s="71"/>
      <c r="U170" s="71"/>
      <c r="V170" s="71"/>
      <c r="W170" s="71"/>
      <c r="X170" s="71"/>
      <c r="Y170" s="185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  <c r="BP170" s="71"/>
      <c r="BQ170" s="71"/>
      <c r="BR170" s="71"/>
      <c r="BS170" s="71"/>
      <c r="BT170" s="71"/>
      <c r="BU170" s="71"/>
      <c r="BV170" s="71"/>
      <c r="BW170" s="71"/>
      <c r="BX170" s="71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71"/>
      <c r="CM170" s="71"/>
    </row>
    <row r="171" spans="1:91">
      <c r="A171" s="71"/>
      <c r="B171" s="124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185"/>
      <c r="N171" s="71"/>
      <c r="O171" s="71"/>
      <c r="P171" s="71"/>
      <c r="Q171" s="71"/>
      <c r="R171" s="71"/>
      <c r="S171" s="185"/>
      <c r="T171" s="71"/>
      <c r="U171" s="71"/>
      <c r="V171" s="71"/>
      <c r="W171" s="71"/>
      <c r="X171" s="71"/>
      <c r="Y171" s="185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  <c r="BP171" s="71"/>
      <c r="BQ171" s="71"/>
      <c r="BR171" s="71"/>
      <c r="BS171" s="71"/>
      <c r="BT171" s="71"/>
      <c r="BU171" s="71"/>
      <c r="BV171" s="71"/>
      <c r="BW171" s="71"/>
      <c r="BX171" s="71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71"/>
      <c r="CM171" s="71"/>
    </row>
    <row r="172" spans="1:91">
      <c r="A172" s="71"/>
      <c r="B172" s="124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185"/>
      <c r="N172" s="71"/>
      <c r="O172" s="71"/>
      <c r="P172" s="71"/>
      <c r="Q172" s="71"/>
      <c r="R172" s="71"/>
      <c r="S172" s="185"/>
      <c r="T172" s="71"/>
      <c r="U172" s="71"/>
      <c r="V172" s="71"/>
      <c r="W172" s="71"/>
      <c r="X172" s="71"/>
      <c r="Y172" s="185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</row>
    <row r="173" spans="1:91">
      <c r="A173" s="71"/>
      <c r="B173" s="124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185"/>
      <c r="N173" s="71"/>
      <c r="O173" s="71"/>
      <c r="P173" s="71"/>
      <c r="Q173" s="71"/>
      <c r="R173" s="71"/>
      <c r="S173" s="185"/>
      <c r="T173" s="71"/>
      <c r="U173" s="71"/>
      <c r="V173" s="71"/>
      <c r="W173" s="71"/>
      <c r="X173" s="71"/>
      <c r="Y173" s="185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  <c r="BP173" s="71"/>
      <c r="BQ173" s="71"/>
      <c r="BR173" s="71"/>
      <c r="BS173" s="71"/>
      <c r="BT173" s="71"/>
      <c r="BU173" s="71"/>
      <c r="BV173" s="71"/>
      <c r="BW173" s="71"/>
      <c r="BX173" s="71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71"/>
      <c r="CM173" s="71"/>
    </row>
    <row r="174" spans="1:91">
      <c r="B174" s="39"/>
    </row>
    <row r="175" spans="1:91">
      <c r="B175" s="39"/>
    </row>
    <row r="176" spans="1:91">
      <c r="B176" s="39"/>
    </row>
    <row r="177" spans="2:2">
      <c r="B177" s="39"/>
    </row>
    <row r="178" spans="2:2">
      <c r="B178" s="39"/>
    </row>
    <row r="179" spans="2:2">
      <c r="B179" s="39"/>
    </row>
    <row r="180" spans="2:2">
      <c r="B180" s="39"/>
    </row>
    <row r="181" spans="2:2">
      <c r="B181" s="39"/>
    </row>
    <row r="182" spans="2:2">
      <c r="B182" s="39"/>
    </row>
    <row r="183" spans="2:2">
      <c r="B183" s="39"/>
    </row>
    <row r="184" spans="2:2">
      <c r="B184" s="39"/>
    </row>
    <row r="185" spans="2:2">
      <c r="B185" s="39"/>
    </row>
    <row r="186" spans="2:2">
      <c r="B186" s="39"/>
    </row>
    <row r="187" spans="2:2">
      <c r="B187" s="39"/>
    </row>
    <row r="188" spans="2:2">
      <c r="B188" s="39"/>
    </row>
    <row r="189" spans="2:2">
      <c r="B189" s="39"/>
    </row>
    <row r="190" spans="2:2">
      <c r="B190" s="39"/>
    </row>
    <row r="191" spans="2:2">
      <c r="B191" s="39"/>
    </row>
    <row r="192" spans="2:2">
      <c r="B192" s="39"/>
    </row>
    <row r="193" spans="2:2">
      <c r="B193" s="39"/>
    </row>
    <row r="194" spans="2:2">
      <c r="B194" s="39"/>
    </row>
    <row r="195" spans="2:2">
      <c r="B195" s="39"/>
    </row>
    <row r="196" spans="2:2">
      <c r="B196" s="39"/>
    </row>
    <row r="197" spans="2:2">
      <c r="B197" s="39"/>
    </row>
    <row r="198" spans="2:2">
      <c r="B198" s="39"/>
    </row>
    <row r="199" spans="2:2">
      <c r="B199" s="39"/>
    </row>
    <row r="200" spans="2:2">
      <c r="B200" s="39"/>
    </row>
    <row r="201" spans="2:2">
      <c r="B201" s="39"/>
    </row>
    <row r="202" spans="2:2">
      <c r="B202" s="39"/>
    </row>
    <row r="203" spans="2:2">
      <c r="B203" s="39"/>
    </row>
    <row r="204" spans="2:2">
      <c r="B204" s="39"/>
    </row>
    <row r="205" spans="2:2">
      <c r="B205" s="39"/>
    </row>
    <row r="206" spans="2:2">
      <c r="B206" s="39"/>
    </row>
    <row r="207" spans="2:2">
      <c r="B207" s="39"/>
    </row>
    <row r="208" spans="2:2">
      <c r="B208" s="39"/>
    </row>
    <row r="209" spans="2:2">
      <c r="B209" s="39"/>
    </row>
    <row r="210" spans="2:2">
      <c r="B210" s="39"/>
    </row>
    <row r="211" spans="2:2">
      <c r="B211" s="39"/>
    </row>
    <row r="212" spans="2:2">
      <c r="B212" s="39"/>
    </row>
    <row r="213" spans="2:2">
      <c r="B213" s="39"/>
    </row>
    <row r="214" spans="2:2">
      <c r="B214" s="39"/>
    </row>
    <row r="215" spans="2:2">
      <c r="B215" s="39"/>
    </row>
    <row r="216" spans="2:2">
      <c r="B216" s="39"/>
    </row>
    <row r="217" spans="2:2">
      <c r="B217" s="39"/>
    </row>
    <row r="218" spans="2:2">
      <c r="B218" s="39"/>
    </row>
    <row r="219" spans="2:2">
      <c r="B219" s="39"/>
    </row>
    <row r="220" spans="2:2">
      <c r="B220" s="39"/>
    </row>
    <row r="221" spans="2:2">
      <c r="B221" s="39"/>
    </row>
    <row r="222" spans="2:2">
      <c r="B222" s="39"/>
    </row>
    <row r="223" spans="2:2">
      <c r="B223" s="39"/>
    </row>
    <row r="224" spans="2:2">
      <c r="B224" s="39"/>
    </row>
    <row r="225" spans="2:2">
      <c r="B225" s="39"/>
    </row>
    <row r="226" spans="2:2">
      <c r="B226" s="39"/>
    </row>
    <row r="227" spans="2:2">
      <c r="B227" s="39"/>
    </row>
    <row r="228" spans="2:2">
      <c r="B228" s="39"/>
    </row>
    <row r="229" spans="2:2">
      <c r="B229" s="39"/>
    </row>
    <row r="230" spans="2:2">
      <c r="B230" s="39"/>
    </row>
    <row r="231" spans="2:2">
      <c r="B231" s="39"/>
    </row>
    <row r="232" spans="2:2">
      <c r="B232" s="39"/>
    </row>
    <row r="233" spans="2:2">
      <c r="B233" s="39"/>
    </row>
    <row r="234" spans="2:2">
      <c r="B234" s="39"/>
    </row>
    <row r="235" spans="2:2">
      <c r="B235" s="39"/>
    </row>
    <row r="236" spans="2:2">
      <c r="B236" s="39"/>
    </row>
    <row r="237" spans="2:2">
      <c r="B237" s="39"/>
    </row>
    <row r="238" spans="2:2">
      <c r="B238" s="39"/>
    </row>
    <row r="239" spans="2:2">
      <c r="B239" s="39"/>
    </row>
    <row r="240" spans="2:2">
      <c r="B240" s="39"/>
    </row>
    <row r="241" spans="2:2">
      <c r="B241" s="39"/>
    </row>
    <row r="242" spans="2:2">
      <c r="B242" s="39"/>
    </row>
    <row r="243" spans="2:2">
      <c r="B243" s="39"/>
    </row>
    <row r="244" spans="2:2">
      <c r="B244" s="39"/>
    </row>
    <row r="245" spans="2:2">
      <c r="B245" s="39"/>
    </row>
    <row r="246" spans="2:2">
      <c r="B246" s="39"/>
    </row>
    <row r="247" spans="2:2">
      <c r="B247" s="39"/>
    </row>
    <row r="248" spans="2:2">
      <c r="B248" s="39"/>
    </row>
    <row r="249" spans="2:2">
      <c r="B249" s="39"/>
    </row>
    <row r="250" spans="2:2">
      <c r="B250" s="39"/>
    </row>
  </sheetData>
  <sheetProtection algorithmName="SHA-512" hashValue="G06tL/ZZqh9pH0zTfNjotKdNEe9BrcnWBiRdTgvsqYycwn78IC6dh9wqhnWl9yYWPLkoPwssk1AvBY0jJ7LMDA==" saltValue="2U1+taUgSKC/+bQsLJvoqg==" spinCount="100000" sheet="1" objects="1" scenarios="1" formatColumns="0"/>
  <mergeCells count="25">
    <mergeCell ref="AK6:AL6"/>
    <mergeCell ref="S6:U6"/>
    <mergeCell ref="V6:X6"/>
    <mergeCell ref="Y6:AA6"/>
    <mergeCell ref="AB6:AD6"/>
    <mergeCell ref="AE6:AG6"/>
    <mergeCell ref="AH6:AJ6"/>
    <mergeCell ref="P6:R6"/>
    <mergeCell ref="B6:C6"/>
    <mergeCell ref="D6:F6"/>
    <mergeCell ref="G6:I6"/>
    <mergeCell ref="J6:L6"/>
    <mergeCell ref="M6:O6"/>
    <mergeCell ref="AQ6:AR6"/>
    <mergeCell ref="AS6:AU6"/>
    <mergeCell ref="AV6:AX6"/>
    <mergeCell ref="AY6:BA6"/>
    <mergeCell ref="BB6:BD6"/>
    <mergeCell ref="BT6:BV6"/>
    <mergeCell ref="BW6:BY6"/>
    <mergeCell ref="BE6:BG6"/>
    <mergeCell ref="BH6:BJ6"/>
    <mergeCell ref="BK6:BM6"/>
    <mergeCell ref="BN6:BP6"/>
    <mergeCell ref="BQ6:BS6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B14BDC7-0020-4FEF-8D0B-A5DBE67519E9}">
          <x14:formula1>
            <xm:f>Parametros!$A$8:$A$11</xm:f>
          </x14:formula1>
          <xm:sqref>AP6</xm:sqref>
        </x14:dataValidation>
        <x14:dataValidation type="list" allowBlank="1" showInputMessage="1" showErrorMessage="1" xr:uid="{66E335B1-3398-45BF-824C-FC051D3AED96}">
          <x14:formula1>
            <xm:f>Parametros!$A$8:$A$18</xm:f>
          </x14:formula1>
          <xm:sqref>A6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D1435-2DF1-4FD1-8AFD-19255812751B}">
  <dimension ref="A1:BO250"/>
  <sheetViews>
    <sheetView workbookViewId="0">
      <selection activeCell="A6" sqref="A6"/>
    </sheetView>
  </sheetViews>
  <sheetFormatPr defaultRowHeight="15"/>
  <cols>
    <col min="1" max="1" width="60.5703125" bestFit="1" customWidth="1"/>
    <col min="2" max="2" width="27" customWidth="1"/>
    <col min="3" max="3" width="22.85546875" customWidth="1"/>
    <col min="4" max="8" width="19.85546875" bestFit="1" customWidth="1"/>
    <col min="9" max="10" width="21.140625" bestFit="1" customWidth="1"/>
    <col min="11" max="11" width="19.85546875" bestFit="1" customWidth="1"/>
    <col min="12" max="14" width="21.140625" bestFit="1" customWidth="1"/>
    <col min="18" max="18" width="26.28515625" bestFit="1" customWidth="1"/>
    <col min="19" max="19" width="8.42578125" bestFit="1" customWidth="1"/>
    <col min="20" max="20" width="6.140625" bestFit="1" customWidth="1"/>
  </cols>
  <sheetData>
    <row r="1" spans="1:58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</row>
    <row r="2" spans="1:58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  <c r="AW2" s="71"/>
      <c r="AX2" s="71"/>
      <c r="AY2" s="71"/>
      <c r="AZ2" s="71"/>
      <c r="BA2" s="71"/>
      <c r="BB2" s="71"/>
      <c r="BC2" s="71"/>
      <c r="BD2" s="71"/>
      <c r="BE2" s="71"/>
      <c r="BF2" s="71"/>
    </row>
    <row r="3" spans="1:58">
      <c r="A3" s="72"/>
      <c r="B3" s="72"/>
      <c r="C3" s="72"/>
      <c r="D3" s="72"/>
      <c r="E3" s="72"/>
      <c r="F3" s="72"/>
      <c r="G3" s="72"/>
      <c r="H3" s="72"/>
      <c r="I3" s="72"/>
      <c r="J3" s="72"/>
      <c r="K3" s="72"/>
      <c r="L3" s="72"/>
      <c r="M3" s="72"/>
      <c r="N3" s="72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</row>
    <row r="4" spans="1:58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1"/>
      <c r="AW4" s="71"/>
      <c r="AX4" s="71"/>
      <c r="AY4" s="71"/>
      <c r="AZ4" s="71"/>
      <c r="BA4" s="71"/>
      <c r="BB4" s="71"/>
      <c r="BC4" s="71"/>
      <c r="BD4" s="71"/>
      <c r="BE4" s="71"/>
      <c r="BF4" s="71"/>
    </row>
    <row r="5" spans="1:58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71"/>
      <c r="BC5" s="71"/>
      <c r="BD5" s="71"/>
      <c r="BE5" s="71"/>
      <c r="BF5" s="71"/>
    </row>
    <row r="6" spans="1:58" ht="18.75">
      <c r="A6" s="87" t="s">
        <v>123</v>
      </c>
      <c r="B6" s="141" t="s">
        <v>144</v>
      </c>
      <c r="C6" s="141" t="s">
        <v>145</v>
      </c>
      <c r="D6" s="141" t="s">
        <v>146</v>
      </c>
      <c r="E6" s="141" t="s">
        <v>147</v>
      </c>
      <c r="F6" s="141" t="s">
        <v>148</v>
      </c>
      <c r="G6" s="141" t="s">
        <v>149</v>
      </c>
      <c r="H6" s="141" t="s">
        <v>150</v>
      </c>
      <c r="I6" s="141" t="s">
        <v>151</v>
      </c>
      <c r="J6" s="141" t="s">
        <v>152</v>
      </c>
      <c r="K6" s="141" t="s">
        <v>153</v>
      </c>
      <c r="L6" s="141" t="s">
        <v>154</v>
      </c>
      <c r="M6" s="141" t="s">
        <v>155</v>
      </c>
      <c r="N6" s="62" t="s">
        <v>136</v>
      </c>
      <c r="O6" s="71"/>
      <c r="P6" s="71"/>
      <c r="Q6" s="71"/>
      <c r="R6" s="125"/>
      <c r="S6" s="231"/>
      <c r="T6" s="231"/>
      <c r="U6" s="231"/>
      <c r="V6" s="231"/>
      <c r="W6" s="231"/>
      <c r="X6" s="231"/>
      <c r="Y6" s="231"/>
      <c r="Z6" s="231"/>
      <c r="AA6" s="231"/>
      <c r="AB6" s="231"/>
      <c r="AC6" s="231"/>
      <c r="AD6" s="231"/>
      <c r="AE6" s="231"/>
      <c r="AF6" s="231"/>
      <c r="AG6" s="231"/>
      <c r="AH6" s="231"/>
      <c r="AI6" s="231"/>
      <c r="AJ6" s="231"/>
      <c r="AK6" s="231"/>
      <c r="AL6" s="231"/>
      <c r="AM6" s="231"/>
      <c r="AN6" s="231"/>
      <c r="AO6" s="231"/>
      <c r="AP6" s="231"/>
      <c r="AQ6" s="231"/>
      <c r="AR6" s="231"/>
      <c r="AS6" s="231"/>
      <c r="AT6" s="231"/>
      <c r="AU6" s="231"/>
      <c r="AV6" s="231"/>
      <c r="AW6" s="231"/>
      <c r="AX6" s="231"/>
      <c r="AY6" s="231"/>
      <c r="AZ6" s="231"/>
      <c r="BA6" s="231"/>
      <c r="BB6" s="71"/>
      <c r="BC6" s="71"/>
      <c r="BD6" s="71"/>
      <c r="BE6" s="71"/>
      <c r="BF6" s="71"/>
    </row>
    <row r="7" spans="1:58">
      <c r="A7" s="190">
        <v>2022</v>
      </c>
      <c r="B7" s="88" t="s">
        <v>97</v>
      </c>
      <c r="C7" s="88" t="s">
        <v>97</v>
      </c>
      <c r="D7" s="88" t="s">
        <v>97</v>
      </c>
      <c r="E7" s="88" t="s">
        <v>97</v>
      </c>
      <c r="F7" s="88" t="s">
        <v>97</v>
      </c>
      <c r="G7" s="88" t="s">
        <v>97</v>
      </c>
      <c r="H7" s="88" t="s">
        <v>97</v>
      </c>
      <c r="I7" s="88" t="s">
        <v>97</v>
      </c>
      <c r="J7" s="88" t="s">
        <v>97</v>
      </c>
      <c r="K7" s="88" t="s">
        <v>97</v>
      </c>
      <c r="L7" s="88" t="s">
        <v>97</v>
      </c>
      <c r="M7" s="88" t="s">
        <v>97</v>
      </c>
      <c r="N7" s="19" t="s">
        <v>97</v>
      </c>
      <c r="O7" s="71"/>
      <c r="P7" s="71"/>
      <c r="Q7" s="71"/>
      <c r="R7" s="126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71"/>
      <c r="BC7" s="71"/>
      <c r="BD7" s="71"/>
      <c r="BE7" s="71"/>
      <c r="BF7" s="71"/>
    </row>
    <row r="8" spans="1:58" ht="18.75">
      <c r="A8" s="89" t="s">
        <v>114</v>
      </c>
      <c r="B8" s="80">
        <f t="shared" ref="B8:N8" si="0">B9+B18</f>
        <v>0</v>
      </c>
      <c r="C8" s="80">
        <f t="shared" si="0"/>
        <v>1000500000</v>
      </c>
      <c r="D8" s="80">
        <f t="shared" si="0"/>
        <v>0</v>
      </c>
      <c r="E8" s="80">
        <f t="shared" si="0"/>
        <v>0</v>
      </c>
      <c r="F8" s="80">
        <f t="shared" si="0"/>
        <v>0</v>
      </c>
      <c r="G8" s="80">
        <f t="shared" si="0"/>
        <v>0</v>
      </c>
      <c r="H8" s="80">
        <f t="shared" si="0"/>
        <v>0</v>
      </c>
      <c r="I8" s="80">
        <f t="shared" si="0"/>
        <v>0</v>
      </c>
      <c r="J8" s="80">
        <f t="shared" si="0"/>
        <v>0</v>
      </c>
      <c r="K8" s="80">
        <f t="shared" si="0"/>
        <v>0</v>
      </c>
      <c r="L8" s="80">
        <f t="shared" si="0"/>
        <v>0</v>
      </c>
      <c r="M8" s="80">
        <f t="shared" si="0"/>
        <v>0</v>
      </c>
      <c r="N8" s="59">
        <f t="shared" si="0"/>
        <v>1000500000</v>
      </c>
      <c r="O8" s="71"/>
      <c r="P8" s="71"/>
      <c r="Q8" s="71"/>
      <c r="R8" s="128"/>
      <c r="S8" s="129"/>
      <c r="T8" s="130"/>
      <c r="U8" s="129"/>
      <c r="V8" s="130"/>
      <c r="W8" s="131"/>
      <c r="X8" s="129"/>
      <c r="Y8" s="130"/>
      <c r="Z8" s="131"/>
      <c r="AA8" s="129"/>
      <c r="AB8" s="132"/>
      <c r="AC8" s="131"/>
      <c r="AD8" s="129"/>
      <c r="AE8" s="132"/>
      <c r="AF8" s="131"/>
      <c r="AG8" s="129"/>
      <c r="AH8" s="132"/>
      <c r="AI8" s="131"/>
      <c r="AJ8" s="129"/>
      <c r="AK8" s="132"/>
      <c r="AL8" s="131"/>
      <c r="AM8" s="129"/>
      <c r="AN8" s="132"/>
      <c r="AO8" s="131"/>
      <c r="AP8" s="129"/>
      <c r="AQ8" s="132"/>
      <c r="AR8" s="131"/>
      <c r="AS8" s="129"/>
      <c r="AT8" s="132"/>
      <c r="AU8" s="131"/>
      <c r="AV8" s="129"/>
      <c r="AW8" s="132"/>
      <c r="AX8" s="131"/>
      <c r="AY8" s="129"/>
      <c r="AZ8" s="132"/>
      <c r="BA8" s="131"/>
      <c r="BB8" s="71"/>
      <c r="BC8" s="71"/>
      <c r="BD8" s="71"/>
      <c r="BE8" s="71"/>
      <c r="BF8" s="71"/>
    </row>
    <row r="9" spans="1:58" ht="15.75" hidden="1">
      <c r="A9" s="133" t="str">
        <f>'Plano de Contas'!A7</f>
        <v>3.1  Receita de Vendas Produtos</v>
      </c>
      <c r="B9" s="134">
        <f t="shared" ref="B9:N9" si="1">SUM(B10:B17)</f>
        <v>0</v>
      </c>
      <c r="C9" s="134">
        <f t="shared" si="1"/>
        <v>1000500000</v>
      </c>
      <c r="D9" s="134">
        <f t="shared" si="1"/>
        <v>0</v>
      </c>
      <c r="E9" s="134">
        <f t="shared" si="1"/>
        <v>0</v>
      </c>
      <c r="F9" s="134">
        <f t="shared" si="1"/>
        <v>0</v>
      </c>
      <c r="G9" s="134">
        <f t="shared" si="1"/>
        <v>0</v>
      </c>
      <c r="H9" s="134">
        <f t="shared" si="1"/>
        <v>0</v>
      </c>
      <c r="I9" s="134">
        <f t="shared" si="1"/>
        <v>0</v>
      </c>
      <c r="J9" s="134">
        <f t="shared" si="1"/>
        <v>0</v>
      </c>
      <c r="K9" s="134">
        <f t="shared" si="1"/>
        <v>0</v>
      </c>
      <c r="L9" s="134">
        <f t="shared" si="1"/>
        <v>0</v>
      </c>
      <c r="M9" s="134">
        <f t="shared" si="1"/>
        <v>0</v>
      </c>
      <c r="N9" s="134">
        <f t="shared" si="1"/>
        <v>1000500000</v>
      </c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</row>
    <row r="10" spans="1:58" hidden="1">
      <c r="A10" s="106" t="str">
        <f>'Plano de Contas'!A8</f>
        <v>3.1.1 Boleto</v>
      </c>
      <c r="B10" s="135">
        <f>SUMIFS('Ctas Receber'!$G:$G,'Ctas Receber'!$C:$C,'DRE Gerencial'!$A10,'Ctas Receber'!$N:$N,Parametros!$C$8,'Ctas Receber'!$I:$I,'DRE Gerencial'!$A$7,'Ctas Receber'!$H:$H,1,'Ctas Receber'!$D:$D,IF($A$6=Parametros!$A$8,"&lt;&gt;""",'DRE Gerencial'!$A$6))</f>
        <v>0</v>
      </c>
      <c r="C10" s="135">
        <f>SUMIFS('Ctas Receber'!$G:$G,'Ctas Receber'!$C:$C,'DRE Gerencial'!$A10,'Ctas Receber'!$N:$N,Parametros!$C$8,'Ctas Receber'!$I:$I,'DRE Gerencial'!$A$7,'Ctas Receber'!$H:$H,2,'Ctas Receber'!$D:$D,IF($A$6=Parametros!$A$8,"&lt;&gt;""",'DRE Gerencial'!$A$6))</f>
        <v>1000000000</v>
      </c>
      <c r="D10" s="135">
        <f>SUMIFS('Ctas Receber'!$G:$G,'Ctas Receber'!$C:$C,'DRE Gerencial'!$A10,'Ctas Receber'!$N:$N,Parametros!$C$8,'Ctas Receber'!$I:$I,'DRE Gerencial'!$A$7,'Ctas Receber'!$H:$H,3,'Ctas Receber'!$D:$D,IF($A$6=Parametros!$A$8,"&lt;&gt;""",'DRE Gerencial'!$A$6))</f>
        <v>0</v>
      </c>
      <c r="E10" s="135">
        <f>SUMIFS('Ctas Receber'!$G:$G,'Ctas Receber'!$C:$C,'DRE Gerencial'!$A10,'Ctas Receber'!$N:$N,Parametros!$C$8,'Ctas Receber'!$I:$I,'DRE Gerencial'!$A$7,'Ctas Receber'!$H:$H,4,'Ctas Receber'!$D:$D,IF($A$6=Parametros!$A$8,"&lt;&gt;""",'DRE Gerencial'!$A$6))</f>
        <v>0</v>
      </c>
      <c r="F10" s="135">
        <f>SUMIFS('Ctas Receber'!$G:$G,'Ctas Receber'!$C:$C,'DRE Gerencial'!$A10,'Ctas Receber'!$N:$N,Parametros!$C$8,'Ctas Receber'!$I:$I,'DRE Gerencial'!$A$7,'Ctas Receber'!$H:$H,5,'Ctas Receber'!$D:$D,IF($A$6=Parametros!$A$8,"&lt;&gt;""",'DRE Gerencial'!$A$6))</f>
        <v>0</v>
      </c>
      <c r="G10" s="135">
        <f>SUMIFS('Ctas Receber'!$G:$G,'Ctas Receber'!$C:$C,'DRE Gerencial'!$A10,'Ctas Receber'!$N:$N,Parametros!$C$8,'Ctas Receber'!$I:$I,'DRE Gerencial'!$A$7,'Ctas Receber'!$H:$H,6,'Ctas Receber'!$D:$D,IF($A$6=Parametros!$A$8,"&lt;&gt;""",'DRE Gerencial'!$A$6))</f>
        <v>0</v>
      </c>
      <c r="H10" s="135">
        <f>SUMIFS('Ctas Receber'!$G:$G,'Ctas Receber'!$C:$C,'DRE Gerencial'!$A10,'Ctas Receber'!$N:$N,Parametros!$C$8,'Ctas Receber'!$I:$I,'DRE Gerencial'!$A$7,'Ctas Receber'!$H:$H,7,'Ctas Receber'!$D:$D,IF($A$6=Parametros!$A$8,"&lt;&gt;""",'DRE Gerencial'!$A$6))</f>
        <v>0</v>
      </c>
      <c r="I10" s="135">
        <f>SUMIFS('Ctas Receber'!$G:$G,'Ctas Receber'!$C:$C,'DRE Gerencial'!$A10,'Ctas Receber'!$N:$N,Parametros!$C$8,'Ctas Receber'!$I:$I,'DRE Gerencial'!$A$7,'Ctas Receber'!$H:$H,8,'Ctas Receber'!$D:$D,IF($A$6=Parametros!$A$8,"&lt;&gt;""",'DRE Gerencial'!$A$6))</f>
        <v>0</v>
      </c>
      <c r="J10" s="135">
        <f>SUMIFS('Ctas Receber'!$G:$G,'Ctas Receber'!$C:$C,'DRE Gerencial'!$A10,'Ctas Receber'!$N:$N,Parametros!$C$8,'Ctas Receber'!$I:$I,'DRE Gerencial'!$A$7,'Ctas Receber'!$H:$H,9,'Ctas Receber'!$D:$D,IF($A$6=Parametros!$A$8,"&lt;&gt;""",'DRE Gerencial'!$A$6))</f>
        <v>0</v>
      </c>
      <c r="K10" s="135">
        <f>SUMIFS('Ctas Receber'!$G:$G,'Ctas Receber'!$C:$C,'DRE Gerencial'!$A10,'Ctas Receber'!$N:$N,Parametros!$C$8,'Ctas Receber'!$I:$I,'DRE Gerencial'!$A$7,'Ctas Receber'!$H:$H,10,'Ctas Receber'!$D:$D,IF($A$6=Parametros!$A$8,"&lt;&gt;""",'DRE Gerencial'!$A$6))</f>
        <v>0</v>
      </c>
      <c r="L10" s="135">
        <f>SUMIFS('Ctas Receber'!$G:$G,'Ctas Receber'!$C:$C,'DRE Gerencial'!$A10,'Ctas Receber'!$N:$N,Parametros!$C$8,'Ctas Receber'!$I:$I,'DRE Gerencial'!$A$7,'Ctas Receber'!$H:$H,11,'Ctas Receber'!$D:$D,IF($A$6=Parametros!$A$8,"&lt;&gt;""",'DRE Gerencial'!$A$6))</f>
        <v>0</v>
      </c>
      <c r="M10" s="135">
        <f>SUMIFS('Ctas Receber'!$G:$G,'Ctas Receber'!$C:$C,'DRE Gerencial'!$A10,'Ctas Receber'!$N:$N,Parametros!$C$8,'Ctas Receber'!$I:$I,'DRE Gerencial'!$A$7,'Ctas Receber'!$H:$H,12,'Ctas Receber'!$D:$D,IF($A$6=Parametros!$A$8,"&lt;&gt;""",'DRE Gerencial'!$A$6))</f>
        <v>0</v>
      </c>
      <c r="N10" s="135">
        <f t="shared" ref="N10:N17" si="2">(M10+L10+K10+J10+I10+H10+G10+F10+E10+D10+C10+B10)</f>
        <v>1000000000</v>
      </c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</row>
    <row r="11" spans="1:58" hidden="1">
      <c r="A11" s="106" t="str">
        <f>'Plano de Contas'!A9</f>
        <v>3.1.2 Dinheiro</v>
      </c>
      <c r="B11" s="135">
        <f>SUMIFS('Ctas Receber'!$G:$G,'Ctas Receber'!$C:$C,'DRE Gerencial'!$A11,'Ctas Receber'!$N:$N,Parametros!$C$8,'Ctas Receber'!$I:$I,'DRE Gerencial'!$A$7,'Ctas Receber'!$H:$H,1,'Ctas Receber'!$D:$D,IF($A$6=Parametros!$A$8,"&lt;&gt;""",'DRE Gerencial'!$A$6))</f>
        <v>0</v>
      </c>
      <c r="C11" s="135">
        <f>SUMIFS('Ctas Receber'!$G:$G,'Ctas Receber'!$C:$C,'DRE Gerencial'!$A11,'Ctas Receber'!$N:$N,Parametros!$C$8,'Ctas Receber'!$I:$I,'DRE Gerencial'!$A$7,'Ctas Receber'!$H:$H,2,'Ctas Receber'!$D:$D,IF($A$6=Parametros!$A$8,"&lt;&gt;""",'DRE Gerencial'!$A$6))</f>
        <v>100000</v>
      </c>
      <c r="D11" s="135">
        <f>SUMIFS('Ctas Receber'!$G:$G,'Ctas Receber'!$C:$C,'DRE Gerencial'!$A11,'Ctas Receber'!$N:$N,Parametros!$C$8,'Ctas Receber'!$I:$I,'DRE Gerencial'!$A$7,'Ctas Receber'!$H:$H,3,'Ctas Receber'!$D:$D,IF($A$6=Parametros!$A$8,"&lt;&gt;""",'DRE Gerencial'!$A$6))</f>
        <v>0</v>
      </c>
      <c r="E11" s="135">
        <f>SUMIFS('Ctas Receber'!$G:$G,'Ctas Receber'!$C:$C,'DRE Gerencial'!$A11,'Ctas Receber'!$N:$N,Parametros!$C$8,'Ctas Receber'!$I:$I,'DRE Gerencial'!$A$7,'Ctas Receber'!$H:$H,4,'Ctas Receber'!$D:$D,IF($A$6=Parametros!$A$8,"&lt;&gt;""",'DRE Gerencial'!$A$6))</f>
        <v>0</v>
      </c>
      <c r="F11" s="135">
        <f>SUMIFS('Ctas Receber'!$G:$G,'Ctas Receber'!$C:$C,'DRE Gerencial'!$A11,'Ctas Receber'!$N:$N,Parametros!$C$8,'Ctas Receber'!$I:$I,'DRE Gerencial'!$A$7,'Ctas Receber'!$H:$H,5,'Ctas Receber'!$D:$D,IF($A$6=Parametros!$A$8,"&lt;&gt;""",'DRE Gerencial'!$A$6))</f>
        <v>0</v>
      </c>
      <c r="G11" s="135">
        <f>SUMIFS('Ctas Receber'!$G:$G,'Ctas Receber'!$C:$C,'DRE Gerencial'!$A11,'Ctas Receber'!$N:$N,Parametros!$C$8,'Ctas Receber'!$I:$I,'DRE Gerencial'!$A$7,'Ctas Receber'!$H:$H,6,'Ctas Receber'!$D:$D,IF($A$6=Parametros!$A$8,"&lt;&gt;""",'DRE Gerencial'!$A$6))</f>
        <v>0</v>
      </c>
      <c r="H11" s="135">
        <f>SUMIFS('Ctas Receber'!$G:$G,'Ctas Receber'!$C:$C,'DRE Gerencial'!$A11,'Ctas Receber'!$N:$N,Parametros!$C$8,'Ctas Receber'!$I:$I,'DRE Gerencial'!$A$7,'Ctas Receber'!$H:$H,7,'Ctas Receber'!$D:$D,IF($A$6=Parametros!$A$8,"&lt;&gt;""",'DRE Gerencial'!$A$6))</f>
        <v>0</v>
      </c>
      <c r="I11" s="135">
        <f>SUMIFS('Ctas Receber'!$G:$G,'Ctas Receber'!$C:$C,'DRE Gerencial'!$A11,'Ctas Receber'!$N:$N,Parametros!$C$8,'Ctas Receber'!$I:$I,'DRE Gerencial'!$A$7,'Ctas Receber'!$H:$H,8,'Ctas Receber'!$D:$D,IF($A$6=Parametros!$A$8,"&lt;&gt;""",'DRE Gerencial'!$A$6))</f>
        <v>0</v>
      </c>
      <c r="J11" s="135">
        <f>SUMIFS('Ctas Receber'!$G:$G,'Ctas Receber'!$C:$C,'DRE Gerencial'!$A11,'Ctas Receber'!$N:$N,Parametros!$C$8,'Ctas Receber'!$I:$I,'DRE Gerencial'!$A$7,'Ctas Receber'!$H:$H,9,'Ctas Receber'!$D:$D,IF($A$6=Parametros!$A$8,"&lt;&gt;""",'DRE Gerencial'!$A$6))</f>
        <v>0</v>
      </c>
      <c r="K11" s="135">
        <f>SUMIFS('Ctas Receber'!$G:$G,'Ctas Receber'!$C:$C,'DRE Gerencial'!$A11,'Ctas Receber'!$N:$N,Parametros!$C$8,'Ctas Receber'!$I:$I,'DRE Gerencial'!$A$7,'Ctas Receber'!$H:$H,10,'Ctas Receber'!$D:$D,IF($A$6=Parametros!$A$8,"&lt;&gt;""",'DRE Gerencial'!$A$6))</f>
        <v>0</v>
      </c>
      <c r="L11" s="135">
        <f>SUMIFS('Ctas Receber'!$G:$G,'Ctas Receber'!$C:$C,'DRE Gerencial'!$A11,'Ctas Receber'!$N:$N,Parametros!$C$8,'Ctas Receber'!$I:$I,'DRE Gerencial'!$A$7,'Ctas Receber'!$H:$H,11,'Ctas Receber'!$D:$D,IF($A$6=Parametros!$A$8,"&lt;&gt;""",'DRE Gerencial'!$A$6))</f>
        <v>0</v>
      </c>
      <c r="M11" s="135">
        <f>SUMIFS('Ctas Receber'!$G:$G,'Ctas Receber'!$C:$C,'DRE Gerencial'!$A11,'Ctas Receber'!$N:$N,Parametros!$C$8,'Ctas Receber'!$I:$I,'DRE Gerencial'!$A$7,'Ctas Receber'!$H:$H,12,'Ctas Receber'!$D:$D,IF($A$6=Parametros!$A$8,"&lt;&gt;""",'DRE Gerencial'!$A$6))</f>
        <v>0</v>
      </c>
      <c r="N11" s="135">
        <f t="shared" si="2"/>
        <v>100000</v>
      </c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1"/>
      <c r="BE11" s="71"/>
      <c r="BF11" s="71"/>
    </row>
    <row r="12" spans="1:58" hidden="1">
      <c r="A12" s="106" t="str">
        <f>'Plano de Contas'!A10</f>
        <v>3.1.3 PIX</v>
      </c>
      <c r="B12" s="135">
        <f>SUMIFS('Ctas Receber'!$G:$G,'Ctas Receber'!$C:$C,'DRE Gerencial'!$A12,'Ctas Receber'!$N:$N,Parametros!$C$8,'Ctas Receber'!$I:$I,'DRE Gerencial'!$A$7,'Ctas Receber'!$H:$H,1,'Ctas Receber'!$D:$D,IF($A$6=Parametros!$A$8,"&lt;&gt;""",'DRE Gerencial'!$A$6))</f>
        <v>0</v>
      </c>
      <c r="C12" s="135">
        <f>SUMIFS('Ctas Receber'!$G:$G,'Ctas Receber'!$C:$C,'DRE Gerencial'!$A12,'Ctas Receber'!$N:$N,Parametros!$C$8,'Ctas Receber'!$I:$I,'DRE Gerencial'!$A$7,'Ctas Receber'!$H:$H,2,'Ctas Receber'!$D:$D,IF($A$6=Parametros!$A$8,"&lt;&gt;""",'DRE Gerencial'!$A$6))</f>
        <v>100000</v>
      </c>
      <c r="D12" s="135">
        <f>SUMIFS('Ctas Receber'!$G:$G,'Ctas Receber'!$C:$C,'DRE Gerencial'!$A12,'Ctas Receber'!$N:$N,Parametros!$C$8,'Ctas Receber'!$I:$I,'DRE Gerencial'!$A$7,'Ctas Receber'!$H:$H,3,'Ctas Receber'!$D:$D,IF($A$6=Parametros!$A$8,"&lt;&gt;""",'DRE Gerencial'!$A$6))</f>
        <v>0</v>
      </c>
      <c r="E12" s="135">
        <f>SUMIFS('Ctas Receber'!$G:$G,'Ctas Receber'!$C:$C,'DRE Gerencial'!$A12,'Ctas Receber'!$N:$N,Parametros!$C$8,'Ctas Receber'!$I:$I,'DRE Gerencial'!$A$7,'Ctas Receber'!$H:$H,4,'Ctas Receber'!$D:$D,IF($A$6=Parametros!$A$8,"&lt;&gt;""",'DRE Gerencial'!$A$6))</f>
        <v>0</v>
      </c>
      <c r="F12" s="135">
        <f>SUMIFS('Ctas Receber'!$G:$G,'Ctas Receber'!$C:$C,'DRE Gerencial'!$A12,'Ctas Receber'!$N:$N,Parametros!$C$8,'Ctas Receber'!$I:$I,'DRE Gerencial'!$A$7,'Ctas Receber'!$H:$H,5,'Ctas Receber'!$D:$D,IF($A$6=Parametros!$A$8,"&lt;&gt;""",'DRE Gerencial'!$A$6))</f>
        <v>0</v>
      </c>
      <c r="G12" s="135">
        <f>SUMIFS('Ctas Receber'!$G:$G,'Ctas Receber'!$C:$C,'DRE Gerencial'!$A12,'Ctas Receber'!$N:$N,Parametros!$C$8,'Ctas Receber'!$I:$I,'DRE Gerencial'!$A$7,'Ctas Receber'!$H:$H,6,'Ctas Receber'!$D:$D,IF($A$6=Parametros!$A$8,"&lt;&gt;""",'DRE Gerencial'!$A$6))</f>
        <v>0</v>
      </c>
      <c r="H12" s="135">
        <f>SUMIFS('Ctas Receber'!$G:$G,'Ctas Receber'!$C:$C,'DRE Gerencial'!$A12,'Ctas Receber'!$N:$N,Parametros!$C$8,'Ctas Receber'!$I:$I,'DRE Gerencial'!$A$7,'Ctas Receber'!$H:$H,7,'Ctas Receber'!$D:$D,IF($A$6=Parametros!$A$8,"&lt;&gt;""",'DRE Gerencial'!$A$6))</f>
        <v>0</v>
      </c>
      <c r="I12" s="135">
        <f>SUMIFS('Ctas Receber'!$G:$G,'Ctas Receber'!$C:$C,'DRE Gerencial'!$A12,'Ctas Receber'!$N:$N,Parametros!$C$8,'Ctas Receber'!$I:$I,'DRE Gerencial'!$A$7,'Ctas Receber'!$H:$H,8,'Ctas Receber'!$D:$D,IF($A$6=Parametros!$A$8,"&lt;&gt;""",'DRE Gerencial'!$A$6))</f>
        <v>0</v>
      </c>
      <c r="J12" s="135">
        <f>SUMIFS('Ctas Receber'!$G:$G,'Ctas Receber'!$C:$C,'DRE Gerencial'!$A12,'Ctas Receber'!$N:$N,Parametros!$C$8,'Ctas Receber'!$I:$I,'DRE Gerencial'!$A$7,'Ctas Receber'!$H:$H,9,'Ctas Receber'!$D:$D,IF($A$6=Parametros!$A$8,"&lt;&gt;""",'DRE Gerencial'!$A$6))</f>
        <v>0</v>
      </c>
      <c r="K12" s="135">
        <f>SUMIFS('Ctas Receber'!$G:$G,'Ctas Receber'!$C:$C,'DRE Gerencial'!$A12,'Ctas Receber'!$N:$N,Parametros!$C$8,'Ctas Receber'!$I:$I,'DRE Gerencial'!$A$7,'Ctas Receber'!$H:$H,10,'Ctas Receber'!$D:$D,IF($A$6=Parametros!$A$8,"&lt;&gt;""",'DRE Gerencial'!$A$6))</f>
        <v>0</v>
      </c>
      <c r="L12" s="135">
        <f>SUMIFS('Ctas Receber'!$G:$G,'Ctas Receber'!$C:$C,'DRE Gerencial'!$A12,'Ctas Receber'!$N:$N,Parametros!$C$8,'Ctas Receber'!$I:$I,'DRE Gerencial'!$A$7,'Ctas Receber'!$H:$H,11,'Ctas Receber'!$D:$D,IF($A$6=Parametros!$A$8,"&lt;&gt;""",'DRE Gerencial'!$A$6))</f>
        <v>0</v>
      </c>
      <c r="M12" s="135">
        <f>SUMIFS('Ctas Receber'!$G:$G,'Ctas Receber'!$C:$C,'DRE Gerencial'!$A12,'Ctas Receber'!$N:$N,Parametros!$C$8,'Ctas Receber'!$I:$I,'DRE Gerencial'!$A$7,'Ctas Receber'!$H:$H,12,'Ctas Receber'!$D:$D,IF($A$6=Parametros!$A$8,"&lt;&gt;""",'DRE Gerencial'!$A$6))</f>
        <v>0</v>
      </c>
      <c r="N12" s="135">
        <f t="shared" si="2"/>
        <v>100000</v>
      </c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1"/>
      <c r="BE12" s="71"/>
      <c r="BF12" s="71"/>
    </row>
    <row r="13" spans="1:58" hidden="1">
      <c r="A13" s="106" t="str">
        <f>'Plano de Contas'!A11</f>
        <v>3.1.4 Cartão Crédito</v>
      </c>
      <c r="B13" s="135">
        <f>SUMIFS('Ctas Receber'!$G:$G,'Ctas Receber'!$C:$C,'DRE Gerencial'!$A13,'Ctas Receber'!$N:$N,Parametros!$C$8,'Ctas Receber'!$I:$I,'DRE Gerencial'!$A$7,'Ctas Receber'!$H:$H,1,'Ctas Receber'!$D:$D,IF($A$6=Parametros!$A$8,"&lt;&gt;""",'DRE Gerencial'!$A$6))</f>
        <v>0</v>
      </c>
      <c r="C13" s="135">
        <f>SUMIFS('Ctas Receber'!$G:$G,'Ctas Receber'!$C:$C,'DRE Gerencial'!$A13,'Ctas Receber'!$N:$N,Parametros!$C$8,'Ctas Receber'!$I:$I,'DRE Gerencial'!$A$7,'Ctas Receber'!$H:$H,2,'Ctas Receber'!$D:$D,IF($A$6=Parametros!$A$8,"&lt;&gt;""",'DRE Gerencial'!$A$6))</f>
        <v>100000</v>
      </c>
      <c r="D13" s="135">
        <f>SUMIFS('Ctas Receber'!$G:$G,'Ctas Receber'!$C:$C,'DRE Gerencial'!$A13,'Ctas Receber'!$N:$N,Parametros!$C$8,'Ctas Receber'!$I:$I,'DRE Gerencial'!$A$7,'Ctas Receber'!$H:$H,3,'Ctas Receber'!$D:$D,IF($A$6=Parametros!$A$8,"&lt;&gt;""",'DRE Gerencial'!$A$6))</f>
        <v>0</v>
      </c>
      <c r="E13" s="135">
        <f>SUMIFS('Ctas Receber'!$G:$G,'Ctas Receber'!$C:$C,'DRE Gerencial'!$A13,'Ctas Receber'!$N:$N,Parametros!$C$8,'Ctas Receber'!$I:$I,'DRE Gerencial'!$A$7,'Ctas Receber'!$H:$H,4,'Ctas Receber'!$D:$D,IF($A$6=Parametros!$A$8,"&lt;&gt;""",'DRE Gerencial'!$A$6))</f>
        <v>0</v>
      </c>
      <c r="F13" s="135">
        <f>SUMIFS('Ctas Receber'!$G:$G,'Ctas Receber'!$C:$C,'DRE Gerencial'!$A13,'Ctas Receber'!$N:$N,Parametros!$C$8,'Ctas Receber'!$I:$I,'DRE Gerencial'!$A$7,'Ctas Receber'!$H:$H,5,'Ctas Receber'!$D:$D,IF($A$6=Parametros!$A$8,"&lt;&gt;""",'DRE Gerencial'!$A$6))</f>
        <v>0</v>
      </c>
      <c r="G13" s="135">
        <f>SUMIFS('Ctas Receber'!$G:$G,'Ctas Receber'!$C:$C,'DRE Gerencial'!$A13,'Ctas Receber'!$N:$N,Parametros!$C$8,'Ctas Receber'!$I:$I,'DRE Gerencial'!$A$7,'Ctas Receber'!$H:$H,6,'Ctas Receber'!$D:$D,IF($A$6=Parametros!$A$8,"&lt;&gt;""",'DRE Gerencial'!$A$6))</f>
        <v>0</v>
      </c>
      <c r="H13" s="135">
        <f>SUMIFS('Ctas Receber'!$G:$G,'Ctas Receber'!$C:$C,'DRE Gerencial'!$A13,'Ctas Receber'!$N:$N,Parametros!$C$8,'Ctas Receber'!$I:$I,'DRE Gerencial'!$A$7,'Ctas Receber'!$H:$H,7,'Ctas Receber'!$D:$D,IF($A$6=Parametros!$A$8,"&lt;&gt;""",'DRE Gerencial'!$A$6))</f>
        <v>0</v>
      </c>
      <c r="I13" s="135">
        <f>SUMIFS('Ctas Receber'!$G:$G,'Ctas Receber'!$C:$C,'DRE Gerencial'!$A13,'Ctas Receber'!$N:$N,Parametros!$C$8,'Ctas Receber'!$I:$I,'DRE Gerencial'!$A$7,'Ctas Receber'!$H:$H,8,'Ctas Receber'!$D:$D,IF($A$6=Parametros!$A$8,"&lt;&gt;""",'DRE Gerencial'!$A$6))</f>
        <v>0</v>
      </c>
      <c r="J13" s="135">
        <f>SUMIFS('Ctas Receber'!$G:$G,'Ctas Receber'!$C:$C,'DRE Gerencial'!$A13,'Ctas Receber'!$N:$N,Parametros!$C$8,'Ctas Receber'!$I:$I,'DRE Gerencial'!$A$7,'Ctas Receber'!$H:$H,9,'Ctas Receber'!$D:$D,IF($A$6=Parametros!$A$8,"&lt;&gt;""",'DRE Gerencial'!$A$6))</f>
        <v>0</v>
      </c>
      <c r="K13" s="135">
        <f>SUMIFS('Ctas Receber'!$G:$G,'Ctas Receber'!$C:$C,'DRE Gerencial'!$A13,'Ctas Receber'!$N:$N,Parametros!$C$8,'Ctas Receber'!$I:$I,'DRE Gerencial'!$A$7,'Ctas Receber'!$H:$H,10,'Ctas Receber'!$D:$D,IF($A$6=Parametros!$A$8,"&lt;&gt;""",'DRE Gerencial'!$A$6))</f>
        <v>0</v>
      </c>
      <c r="L13" s="135">
        <f>SUMIFS('Ctas Receber'!$G:$G,'Ctas Receber'!$C:$C,'DRE Gerencial'!$A13,'Ctas Receber'!$N:$N,Parametros!$C$8,'Ctas Receber'!$I:$I,'DRE Gerencial'!$A$7,'Ctas Receber'!$H:$H,11,'Ctas Receber'!$D:$D,IF($A$6=Parametros!$A$8,"&lt;&gt;""",'DRE Gerencial'!$A$6))</f>
        <v>0</v>
      </c>
      <c r="M13" s="135">
        <f>SUMIFS('Ctas Receber'!$G:$G,'Ctas Receber'!$C:$C,'DRE Gerencial'!$A13,'Ctas Receber'!$N:$N,Parametros!$C$8,'Ctas Receber'!$I:$I,'DRE Gerencial'!$A$7,'Ctas Receber'!$H:$H,12,'Ctas Receber'!$D:$D,IF($A$6=Parametros!$A$8,"&lt;&gt;""",'DRE Gerencial'!$A$6))</f>
        <v>0</v>
      </c>
      <c r="N13" s="135">
        <f t="shared" si="2"/>
        <v>100000</v>
      </c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</row>
    <row r="14" spans="1:58" hidden="1">
      <c r="A14" s="106" t="str">
        <f>'Plano de Contas'!A12</f>
        <v>3.1.5 Cartão Débito</v>
      </c>
      <c r="B14" s="135">
        <f>SUMIFS('Ctas Receber'!$G:$G,'Ctas Receber'!$C:$C,'DRE Gerencial'!$A14,'Ctas Receber'!$N:$N,Parametros!$C$8,'Ctas Receber'!$I:$I,'DRE Gerencial'!$A$7,'Ctas Receber'!$H:$H,1,'Ctas Receber'!$D:$D,IF($A$6=Parametros!$A$8,"&lt;&gt;""",'DRE Gerencial'!$A$6))</f>
        <v>0</v>
      </c>
      <c r="C14" s="135">
        <f>SUMIFS('Ctas Receber'!$G:$G,'Ctas Receber'!$C:$C,'DRE Gerencial'!$A14,'Ctas Receber'!$N:$N,Parametros!$C$8,'Ctas Receber'!$I:$I,'DRE Gerencial'!$A$7,'Ctas Receber'!$H:$H,2,'Ctas Receber'!$D:$D,IF($A$6=Parametros!$A$8,"&lt;&gt;""",'DRE Gerencial'!$A$6))</f>
        <v>100000</v>
      </c>
      <c r="D14" s="135">
        <f>SUMIFS('Ctas Receber'!$G:$G,'Ctas Receber'!$C:$C,'DRE Gerencial'!$A14,'Ctas Receber'!$N:$N,Parametros!$C$8,'Ctas Receber'!$I:$I,'DRE Gerencial'!$A$7,'Ctas Receber'!$H:$H,3,'Ctas Receber'!$D:$D,IF($A$6=Parametros!$A$8,"&lt;&gt;""",'DRE Gerencial'!$A$6))</f>
        <v>0</v>
      </c>
      <c r="E14" s="135">
        <f>SUMIFS('Ctas Receber'!$G:$G,'Ctas Receber'!$C:$C,'DRE Gerencial'!$A14,'Ctas Receber'!$N:$N,Parametros!$C$8,'Ctas Receber'!$I:$I,'DRE Gerencial'!$A$7,'Ctas Receber'!$H:$H,4,'Ctas Receber'!$D:$D,IF($A$6=Parametros!$A$8,"&lt;&gt;""",'DRE Gerencial'!$A$6))</f>
        <v>0</v>
      </c>
      <c r="F14" s="135">
        <f>SUMIFS('Ctas Receber'!$G:$G,'Ctas Receber'!$C:$C,'DRE Gerencial'!$A14,'Ctas Receber'!$N:$N,Parametros!$C$8,'Ctas Receber'!$I:$I,'DRE Gerencial'!$A$7,'Ctas Receber'!$H:$H,5,'Ctas Receber'!$D:$D,IF($A$6=Parametros!$A$8,"&lt;&gt;""",'DRE Gerencial'!$A$6))</f>
        <v>0</v>
      </c>
      <c r="G14" s="135">
        <f>SUMIFS('Ctas Receber'!$G:$G,'Ctas Receber'!$C:$C,'DRE Gerencial'!$A14,'Ctas Receber'!$N:$N,Parametros!$C$8,'Ctas Receber'!$I:$I,'DRE Gerencial'!$A$7,'Ctas Receber'!$H:$H,6,'Ctas Receber'!$D:$D,IF($A$6=Parametros!$A$8,"&lt;&gt;""",'DRE Gerencial'!$A$6))</f>
        <v>0</v>
      </c>
      <c r="H14" s="135">
        <f>SUMIFS('Ctas Receber'!$G:$G,'Ctas Receber'!$C:$C,'DRE Gerencial'!$A14,'Ctas Receber'!$N:$N,Parametros!$C$8,'Ctas Receber'!$I:$I,'DRE Gerencial'!$A$7,'Ctas Receber'!$H:$H,7,'Ctas Receber'!$D:$D,IF($A$6=Parametros!$A$8,"&lt;&gt;""",'DRE Gerencial'!$A$6))</f>
        <v>0</v>
      </c>
      <c r="I14" s="135">
        <f>SUMIFS('Ctas Receber'!$G:$G,'Ctas Receber'!$C:$C,'DRE Gerencial'!$A14,'Ctas Receber'!$N:$N,Parametros!$C$8,'Ctas Receber'!$I:$I,'DRE Gerencial'!$A$7,'Ctas Receber'!$H:$H,8,'Ctas Receber'!$D:$D,IF($A$6=Parametros!$A$8,"&lt;&gt;""",'DRE Gerencial'!$A$6))</f>
        <v>0</v>
      </c>
      <c r="J14" s="135">
        <f>SUMIFS('Ctas Receber'!$G:$G,'Ctas Receber'!$C:$C,'DRE Gerencial'!$A14,'Ctas Receber'!$N:$N,Parametros!$C$8,'Ctas Receber'!$I:$I,'DRE Gerencial'!$A$7,'Ctas Receber'!$H:$H,9,'Ctas Receber'!$D:$D,IF($A$6=Parametros!$A$8,"&lt;&gt;""",'DRE Gerencial'!$A$6))</f>
        <v>0</v>
      </c>
      <c r="K14" s="135">
        <f>SUMIFS('Ctas Receber'!$G:$G,'Ctas Receber'!$C:$C,'DRE Gerencial'!$A14,'Ctas Receber'!$N:$N,Parametros!$C$8,'Ctas Receber'!$I:$I,'DRE Gerencial'!$A$7,'Ctas Receber'!$H:$H,10,'Ctas Receber'!$D:$D,IF($A$6=Parametros!$A$8,"&lt;&gt;""",'DRE Gerencial'!$A$6))</f>
        <v>0</v>
      </c>
      <c r="L14" s="135">
        <f>SUMIFS('Ctas Receber'!$G:$G,'Ctas Receber'!$C:$C,'DRE Gerencial'!$A14,'Ctas Receber'!$N:$N,Parametros!$C$8,'Ctas Receber'!$I:$I,'DRE Gerencial'!$A$7,'Ctas Receber'!$H:$H,11,'Ctas Receber'!$D:$D,IF($A$6=Parametros!$A$8,"&lt;&gt;""",'DRE Gerencial'!$A$6))</f>
        <v>0</v>
      </c>
      <c r="M14" s="135">
        <f>SUMIFS('Ctas Receber'!$G:$G,'Ctas Receber'!$C:$C,'DRE Gerencial'!$A14,'Ctas Receber'!$N:$N,Parametros!$C$8,'Ctas Receber'!$I:$I,'DRE Gerencial'!$A$7,'Ctas Receber'!$H:$H,12,'Ctas Receber'!$D:$D,IF($A$6=Parametros!$A$8,"&lt;&gt;""",'DRE Gerencial'!$A$6))</f>
        <v>0</v>
      </c>
      <c r="N14" s="135">
        <f t="shared" si="2"/>
        <v>100000</v>
      </c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</row>
    <row r="15" spans="1:58" hidden="1">
      <c r="A15" s="106" t="str">
        <f>'Plano de Contas'!A13</f>
        <v>3.1.6 Cheque</v>
      </c>
      <c r="B15" s="135">
        <f>SUMIFS('Ctas Receber'!$G:$G,'Ctas Receber'!$C:$C,'DRE Gerencial'!$A15,'Ctas Receber'!$N:$N,Parametros!$C$8,'Ctas Receber'!$I:$I,'DRE Gerencial'!$A$7,'Ctas Receber'!$H:$H,1,'Ctas Receber'!$D:$D,IF($A$6=Parametros!$A$8,"&lt;&gt;""",'DRE Gerencial'!$A$6))</f>
        <v>0</v>
      </c>
      <c r="C15" s="135">
        <f>SUMIFS('Ctas Receber'!$G:$G,'Ctas Receber'!$C:$C,'DRE Gerencial'!$A15,'Ctas Receber'!$N:$N,Parametros!$C$8,'Ctas Receber'!$I:$I,'DRE Gerencial'!$A$7,'Ctas Receber'!$H:$H,2,'Ctas Receber'!$D:$D,IF($A$6=Parametros!$A$8,"&lt;&gt;""",'DRE Gerencial'!$A$6))</f>
        <v>100000</v>
      </c>
      <c r="D15" s="135">
        <f>SUMIFS('Ctas Receber'!$G:$G,'Ctas Receber'!$C:$C,'DRE Gerencial'!$A15,'Ctas Receber'!$N:$N,Parametros!$C$8,'Ctas Receber'!$I:$I,'DRE Gerencial'!$A$7,'Ctas Receber'!$H:$H,3,'Ctas Receber'!$D:$D,IF($A$6=Parametros!$A$8,"&lt;&gt;""",'DRE Gerencial'!$A$6))</f>
        <v>0</v>
      </c>
      <c r="E15" s="135">
        <f>SUMIFS('Ctas Receber'!$G:$G,'Ctas Receber'!$C:$C,'DRE Gerencial'!$A15,'Ctas Receber'!$N:$N,Parametros!$C$8,'Ctas Receber'!$I:$I,'DRE Gerencial'!$A$7,'Ctas Receber'!$H:$H,4,'Ctas Receber'!$D:$D,IF($A$6=Parametros!$A$8,"&lt;&gt;""",'DRE Gerencial'!$A$6))</f>
        <v>0</v>
      </c>
      <c r="F15" s="135">
        <f>SUMIFS('Ctas Receber'!$G:$G,'Ctas Receber'!$C:$C,'DRE Gerencial'!$A15,'Ctas Receber'!$N:$N,Parametros!$C$8,'Ctas Receber'!$I:$I,'DRE Gerencial'!$A$7,'Ctas Receber'!$H:$H,5,'Ctas Receber'!$D:$D,IF($A$6=Parametros!$A$8,"&lt;&gt;""",'DRE Gerencial'!$A$6))</f>
        <v>0</v>
      </c>
      <c r="G15" s="135">
        <f>SUMIFS('Ctas Receber'!$G:$G,'Ctas Receber'!$C:$C,'DRE Gerencial'!$A15,'Ctas Receber'!$N:$N,Parametros!$C$8,'Ctas Receber'!$I:$I,'DRE Gerencial'!$A$7,'Ctas Receber'!$H:$H,6,'Ctas Receber'!$D:$D,IF($A$6=Parametros!$A$8,"&lt;&gt;""",'DRE Gerencial'!$A$6))</f>
        <v>0</v>
      </c>
      <c r="H15" s="135">
        <f>SUMIFS('Ctas Receber'!$G:$G,'Ctas Receber'!$C:$C,'DRE Gerencial'!$A15,'Ctas Receber'!$N:$N,Parametros!$C$8,'Ctas Receber'!$I:$I,'DRE Gerencial'!$A$7,'Ctas Receber'!$H:$H,7,'Ctas Receber'!$D:$D,IF($A$6=Parametros!$A$8,"&lt;&gt;""",'DRE Gerencial'!$A$6))</f>
        <v>0</v>
      </c>
      <c r="I15" s="135">
        <f>SUMIFS('Ctas Receber'!$G:$G,'Ctas Receber'!$C:$C,'DRE Gerencial'!$A15,'Ctas Receber'!$N:$N,Parametros!$C$8,'Ctas Receber'!$I:$I,'DRE Gerencial'!$A$7,'Ctas Receber'!$H:$H,8,'Ctas Receber'!$D:$D,IF($A$6=Parametros!$A$8,"&lt;&gt;""",'DRE Gerencial'!$A$6))</f>
        <v>0</v>
      </c>
      <c r="J15" s="135">
        <f>SUMIFS('Ctas Receber'!$G:$G,'Ctas Receber'!$C:$C,'DRE Gerencial'!$A15,'Ctas Receber'!$N:$N,Parametros!$C$8,'Ctas Receber'!$I:$I,'DRE Gerencial'!$A$7,'Ctas Receber'!$H:$H,9,'Ctas Receber'!$D:$D,IF($A$6=Parametros!$A$8,"&lt;&gt;""",'DRE Gerencial'!$A$6))</f>
        <v>0</v>
      </c>
      <c r="K15" s="135">
        <f>SUMIFS('Ctas Receber'!$G:$G,'Ctas Receber'!$C:$C,'DRE Gerencial'!$A15,'Ctas Receber'!$N:$N,Parametros!$C$8,'Ctas Receber'!$I:$I,'DRE Gerencial'!$A$7,'Ctas Receber'!$H:$H,10,'Ctas Receber'!$D:$D,IF($A$6=Parametros!$A$8,"&lt;&gt;""",'DRE Gerencial'!$A$6))</f>
        <v>0</v>
      </c>
      <c r="L15" s="135">
        <f>SUMIFS('Ctas Receber'!$G:$G,'Ctas Receber'!$C:$C,'DRE Gerencial'!$A15,'Ctas Receber'!$N:$N,Parametros!$C$8,'Ctas Receber'!$I:$I,'DRE Gerencial'!$A$7,'Ctas Receber'!$H:$H,11,'Ctas Receber'!$D:$D,IF($A$6=Parametros!$A$8,"&lt;&gt;""",'DRE Gerencial'!$A$6))</f>
        <v>0</v>
      </c>
      <c r="M15" s="135">
        <f>SUMIFS('Ctas Receber'!$G:$G,'Ctas Receber'!$C:$C,'DRE Gerencial'!$A15,'Ctas Receber'!$N:$N,Parametros!$C$8,'Ctas Receber'!$I:$I,'DRE Gerencial'!$A$7,'Ctas Receber'!$H:$H,12,'Ctas Receber'!$D:$D,IF($A$6=Parametros!$A$8,"&lt;&gt;""",'DRE Gerencial'!$A$6))</f>
        <v>0</v>
      </c>
      <c r="N15" s="135">
        <f t="shared" si="2"/>
        <v>100000</v>
      </c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</row>
    <row r="16" spans="1:58" hidden="1">
      <c r="A16" s="106">
        <f>'Plano de Contas'!A14</f>
        <v>0</v>
      </c>
      <c r="B16" s="135">
        <f>SUMIFS('Ctas Receber'!$G:$G,'Ctas Receber'!$C:$C,'DRE Gerencial'!$A16,'Ctas Receber'!$N:$N,Parametros!$C$8,'Ctas Receber'!$I:$I,'DRE Gerencial'!$A$7,'Ctas Receber'!$H:$H,1,'Ctas Receber'!$D:$D,IF($A$6=Parametros!$A$8,"&lt;&gt;""",'DRE Gerencial'!$A$6))</f>
        <v>0</v>
      </c>
      <c r="C16" s="135">
        <f>SUMIFS('Ctas Receber'!$G:$G,'Ctas Receber'!$C:$C,'DRE Gerencial'!$A16,'Ctas Receber'!$N:$N,Parametros!$C$8,'Ctas Receber'!$I:$I,'DRE Gerencial'!$A$7,'Ctas Receber'!$H:$H,2,'Ctas Receber'!$D:$D,IF($A$6=Parametros!$A$8,"&lt;&gt;""",'DRE Gerencial'!$A$6))</f>
        <v>0</v>
      </c>
      <c r="D16" s="135">
        <f>SUMIFS('Ctas Receber'!$G:$G,'Ctas Receber'!$C:$C,'DRE Gerencial'!$A16,'Ctas Receber'!$N:$N,Parametros!$C$8,'Ctas Receber'!$I:$I,'DRE Gerencial'!$A$7,'Ctas Receber'!$H:$H,3,'Ctas Receber'!$D:$D,IF($A$6=Parametros!$A$8,"&lt;&gt;""",'DRE Gerencial'!$A$6))</f>
        <v>0</v>
      </c>
      <c r="E16" s="135">
        <f>SUMIFS('Ctas Receber'!$G:$G,'Ctas Receber'!$C:$C,'DRE Gerencial'!$A16,'Ctas Receber'!$N:$N,Parametros!$C$8,'Ctas Receber'!$I:$I,'DRE Gerencial'!$A$7,'Ctas Receber'!$H:$H,4,'Ctas Receber'!$D:$D,IF($A$6=Parametros!$A$8,"&lt;&gt;""",'DRE Gerencial'!$A$6))</f>
        <v>0</v>
      </c>
      <c r="F16" s="135">
        <f>SUMIFS('Ctas Receber'!$G:$G,'Ctas Receber'!$C:$C,'DRE Gerencial'!$A16,'Ctas Receber'!$N:$N,Parametros!$C$8,'Ctas Receber'!$I:$I,'DRE Gerencial'!$A$7,'Ctas Receber'!$H:$H,5,'Ctas Receber'!$D:$D,IF($A$6=Parametros!$A$8,"&lt;&gt;""",'DRE Gerencial'!$A$6))</f>
        <v>0</v>
      </c>
      <c r="G16" s="135">
        <f>SUMIFS('Ctas Receber'!$G:$G,'Ctas Receber'!$C:$C,'DRE Gerencial'!$A16,'Ctas Receber'!$N:$N,Parametros!$C$8,'Ctas Receber'!$I:$I,'DRE Gerencial'!$A$7,'Ctas Receber'!$H:$H,6,'Ctas Receber'!$D:$D,IF($A$6=Parametros!$A$8,"&lt;&gt;""",'DRE Gerencial'!$A$6))</f>
        <v>0</v>
      </c>
      <c r="H16" s="135">
        <f>SUMIFS('Ctas Receber'!$G:$G,'Ctas Receber'!$C:$C,'DRE Gerencial'!$A16,'Ctas Receber'!$N:$N,Parametros!$C$8,'Ctas Receber'!$I:$I,'DRE Gerencial'!$A$7,'Ctas Receber'!$H:$H,7,'Ctas Receber'!$D:$D,IF($A$6=Parametros!$A$8,"&lt;&gt;""",'DRE Gerencial'!$A$6))</f>
        <v>0</v>
      </c>
      <c r="I16" s="135">
        <f>SUMIFS('Ctas Receber'!$G:$G,'Ctas Receber'!$C:$C,'DRE Gerencial'!$A16,'Ctas Receber'!$N:$N,Parametros!$C$8,'Ctas Receber'!$I:$I,'DRE Gerencial'!$A$7,'Ctas Receber'!$H:$H,8,'Ctas Receber'!$D:$D,IF($A$6=Parametros!$A$8,"&lt;&gt;""",'DRE Gerencial'!$A$6))</f>
        <v>0</v>
      </c>
      <c r="J16" s="135">
        <f>SUMIFS('Ctas Receber'!$G:$G,'Ctas Receber'!$C:$C,'DRE Gerencial'!$A16,'Ctas Receber'!$N:$N,Parametros!$C$8,'Ctas Receber'!$I:$I,'DRE Gerencial'!$A$7,'Ctas Receber'!$H:$H,9,'Ctas Receber'!$D:$D,IF($A$6=Parametros!$A$8,"&lt;&gt;""",'DRE Gerencial'!$A$6))</f>
        <v>0</v>
      </c>
      <c r="K16" s="135">
        <f>SUMIFS('Ctas Receber'!$G:$G,'Ctas Receber'!$C:$C,'DRE Gerencial'!$A16,'Ctas Receber'!$N:$N,Parametros!$C$8,'Ctas Receber'!$I:$I,'DRE Gerencial'!$A$7,'Ctas Receber'!$H:$H,10,'Ctas Receber'!$D:$D,IF($A$6=Parametros!$A$8,"&lt;&gt;""",'DRE Gerencial'!$A$6))</f>
        <v>0</v>
      </c>
      <c r="L16" s="135">
        <f>SUMIFS('Ctas Receber'!$G:$G,'Ctas Receber'!$C:$C,'DRE Gerencial'!$A16,'Ctas Receber'!$N:$N,Parametros!$C$8,'Ctas Receber'!$I:$I,'DRE Gerencial'!$A$7,'Ctas Receber'!$H:$H,11,'Ctas Receber'!$D:$D,IF($A$6=Parametros!$A$8,"&lt;&gt;""",'DRE Gerencial'!$A$6))</f>
        <v>0</v>
      </c>
      <c r="M16" s="135">
        <f>SUMIFS('Ctas Receber'!$G:$G,'Ctas Receber'!$C:$C,'DRE Gerencial'!$A16,'Ctas Receber'!$N:$N,Parametros!$C$8,'Ctas Receber'!$I:$I,'DRE Gerencial'!$A$7,'Ctas Receber'!$H:$H,12,'Ctas Receber'!$D:$D,IF($A$6=Parametros!$A$8,"&lt;&gt;""",'DRE Gerencial'!$A$6))</f>
        <v>0</v>
      </c>
      <c r="N16" s="135">
        <f t="shared" si="2"/>
        <v>0</v>
      </c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</row>
    <row r="17" spans="1:58" hidden="1">
      <c r="A17" s="106">
        <f>'Plano de Contas'!A15</f>
        <v>0</v>
      </c>
      <c r="B17" s="135">
        <f>SUMIFS('Ctas Receber'!$G:$G,'Ctas Receber'!$C:$C,'DRE Gerencial'!$A17,'Ctas Receber'!$N:$N,Parametros!$C$8,'Ctas Receber'!$I:$I,'DRE Gerencial'!$A$7,'Ctas Receber'!$H:$H,1,'Ctas Receber'!$D:$D,IF($A$6=Parametros!$A$8,"&lt;&gt;""",'DRE Gerencial'!$A$6))</f>
        <v>0</v>
      </c>
      <c r="C17" s="135">
        <f>SUMIFS('Ctas Receber'!$G:$G,'Ctas Receber'!$C:$C,'DRE Gerencial'!$A17,'Ctas Receber'!$N:$N,Parametros!$C$8,'Ctas Receber'!$I:$I,'DRE Gerencial'!$A$7,'Ctas Receber'!$H:$H,2,'Ctas Receber'!$D:$D,IF($A$6=Parametros!$A$8,"&lt;&gt;""",'DRE Gerencial'!$A$6))</f>
        <v>0</v>
      </c>
      <c r="D17" s="135">
        <f>SUMIFS('Ctas Receber'!$G:$G,'Ctas Receber'!$C:$C,'DRE Gerencial'!$A17,'Ctas Receber'!$N:$N,Parametros!$C$8,'Ctas Receber'!$I:$I,'DRE Gerencial'!$A$7,'Ctas Receber'!$H:$H,3,'Ctas Receber'!$D:$D,IF($A$6=Parametros!$A$8,"&lt;&gt;""",'DRE Gerencial'!$A$6))</f>
        <v>0</v>
      </c>
      <c r="E17" s="135">
        <f>SUMIFS('Ctas Receber'!$G:$G,'Ctas Receber'!$C:$C,'DRE Gerencial'!$A17,'Ctas Receber'!$N:$N,Parametros!$C$8,'Ctas Receber'!$I:$I,'DRE Gerencial'!$A$7,'Ctas Receber'!$H:$H,4,'Ctas Receber'!$D:$D,IF($A$6=Parametros!$A$8,"&lt;&gt;""",'DRE Gerencial'!$A$6))</f>
        <v>0</v>
      </c>
      <c r="F17" s="135">
        <f>SUMIFS('Ctas Receber'!$G:$G,'Ctas Receber'!$C:$C,'DRE Gerencial'!$A17,'Ctas Receber'!$N:$N,Parametros!$C$8,'Ctas Receber'!$I:$I,'DRE Gerencial'!$A$7,'Ctas Receber'!$H:$H,5,'Ctas Receber'!$D:$D,IF($A$6=Parametros!$A$8,"&lt;&gt;""",'DRE Gerencial'!$A$6))</f>
        <v>0</v>
      </c>
      <c r="G17" s="135">
        <f>SUMIFS('Ctas Receber'!$G:$G,'Ctas Receber'!$C:$C,'DRE Gerencial'!$A17,'Ctas Receber'!$N:$N,Parametros!$C$8,'Ctas Receber'!$I:$I,'DRE Gerencial'!$A$7,'Ctas Receber'!$H:$H,6,'Ctas Receber'!$D:$D,IF($A$6=Parametros!$A$8,"&lt;&gt;""",'DRE Gerencial'!$A$6))</f>
        <v>0</v>
      </c>
      <c r="H17" s="135">
        <f>SUMIFS('Ctas Receber'!$G:$G,'Ctas Receber'!$C:$C,'DRE Gerencial'!$A17,'Ctas Receber'!$N:$N,Parametros!$C$8,'Ctas Receber'!$I:$I,'DRE Gerencial'!$A$7,'Ctas Receber'!$H:$H,7,'Ctas Receber'!$D:$D,IF($A$6=Parametros!$A$8,"&lt;&gt;""",'DRE Gerencial'!$A$6))</f>
        <v>0</v>
      </c>
      <c r="I17" s="135">
        <f>SUMIFS('Ctas Receber'!$G:$G,'Ctas Receber'!$C:$C,'DRE Gerencial'!$A17,'Ctas Receber'!$N:$N,Parametros!$C$8,'Ctas Receber'!$I:$I,'DRE Gerencial'!$A$7,'Ctas Receber'!$H:$H,8,'Ctas Receber'!$D:$D,IF($A$6=Parametros!$A$8,"&lt;&gt;""",'DRE Gerencial'!$A$6))</f>
        <v>0</v>
      </c>
      <c r="J17" s="135">
        <f>SUMIFS('Ctas Receber'!$G:$G,'Ctas Receber'!$C:$C,'DRE Gerencial'!$A17,'Ctas Receber'!$N:$N,Parametros!$C$8,'Ctas Receber'!$I:$I,'DRE Gerencial'!$A$7,'Ctas Receber'!$H:$H,9,'Ctas Receber'!$D:$D,IF($A$6=Parametros!$A$8,"&lt;&gt;""",'DRE Gerencial'!$A$6))</f>
        <v>0</v>
      </c>
      <c r="K17" s="135">
        <f>SUMIFS('Ctas Receber'!$G:$G,'Ctas Receber'!$C:$C,'DRE Gerencial'!$A17,'Ctas Receber'!$N:$N,Parametros!$C$8,'Ctas Receber'!$I:$I,'DRE Gerencial'!$A$7,'Ctas Receber'!$H:$H,10,'Ctas Receber'!$D:$D,IF($A$6=Parametros!$A$8,"&lt;&gt;""",'DRE Gerencial'!$A$6))</f>
        <v>0</v>
      </c>
      <c r="L17" s="135">
        <f>SUMIFS('Ctas Receber'!$G:$G,'Ctas Receber'!$C:$C,'DRE Gerencial'!$A17,'Ctas Receber'!$N:$N,Parametros!$C$8,'Ctas Receber'!$I:$I,'DRE Gerencial'!$A$7,'Ctas Receber'!$H:$H,11,'Ctas Receber'!$D:$D,IF($A$6=Parametros!$A$8,"&lt;&gt;""",'DRE Gerencial'!$A$6))</f>
        <v>0</v>
      </c>
      <c r="M17" s="135">
        <f>SUMIFS('Ctas Receber'!$G:$G,'Ctas Receber'!$C:$C,'DRE Gerencial'!$A17,'Ctas Receber'!$N:$N,Parametros!$C$8,'Ctas Receber'!$I:$I,'DRE Gerencial'!$A$7,'Ctas Receber'!$H:$H,12,'Ctas Receber'!$D:$D,IF($A$6=Parametros!$A$8,"&lt;&gt;""",'DRE Gerencial'!$A$6))</f>
        <v>0</v>
      </c>
      <c r="N17" s="135">
        <f t="shared" si="2"/>
        <v>0</v>
      </c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</row>
    <row r="18" spans="1:58" ht="15.75" hidden="1">
      <c r="A18" s="133" t="str">
        <f>'Plano de Contas'!A16</f>
        <v>3.2  Outras Receitas de Vendas Serviços</v>
      </c>
      <c r="B18" s="136">
        <f t="shared" ref="B18:N18" si="3">SUM(B19:B22)</f>
        <v>0</v>
      </c>
      <c r="C18" s="136">
        <f t="shared" si="3"/>
        <v>0</v>
      </c>
      <c r="D18" s="136">
        <f t="shared" si="3"/>
        <v>0</v>
      </c>
      <c r="E18" s="136">
        <f t="shared" si="3"/>
        <v>0</v>
      </c>
      <c r="F18" s="136">
        <f t="shared" si="3"/>
        <v>0</v>
      </c>
      <c r="G18" s="136">
        <f t="shared" si="3"/>
        <v>0</v>
      </c>
      <c r="H18" s="136">
        <f t="shared" si="3"/>
        <v>0</v>
      </c>
      <c r="I18" s="136">
        <f t="shared" si="3"/>
        <v>0</v>
      </c>
      <c r="J18" s="136">
        <f t="shared" si="3"/>
        <v>0</v>
      </c>
      <c r="K18" s="136">
        <f t="shared" si="3"/>
        <v>0</v>
      </c>
      <c r="L18" s="136">
        <f t="shared" si="3"/>
        <v>0</v>
      </c>
      <c r="M18" s="136">
        <f t="shared" si="3"/>
        <v>0</v>
      </c>
      <c r="N18" s="136">
        <f t="shared" si="3"/>
        <v>0</v>
      </c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</row>
    <row r="19" spans="1:58" hidden="1">
      <c r="A19" s="106">
        <f>'Plano de Contas'!A17</f>
        <v>0</v>
      </c>
      <c r="B19" s="135">
        <f>SUMIFS('Ctas Receber'!$G:$G,'Ctas Receber'!$C:$C,'DRE Gerencial'!$A19,'Ctas Receber'!$N:$N,Parametros!$C$8,'Ctas Receber'!$I:$I,'DRE Gerencial'!$A$7,'Ctas Receber'!$H:$H,1,'Ctas Receber'!D:D,IF($A$6=Parametros!$A$8,"&lt;&gt;""",'DRE Gerencial'!$A$6))</f>
        <v>0</v>
      </c>
      <c r="C19" s="135">
        <f>SUMIFS('Ctas Receber'!$G:$G,'Ctas Receber'!$C:$C,'DRE Gerencial'!$A19,'Ctas Receber'!$N:$N,Parametros!$C$8,'Ctas Receber'!$I:$I,'DRE Gerencial'!$A$7,'Ctas Receber'!$H:$H,2,'Ctas Receber'!$D:$D,IF($A$6=Parametros!$A$8,"&lt;&gt;""",'DRE Gerencial'!$A$6))</f>
        <v>0</v>
      </c>
      <c r="D19" s="135">
        <f>SUMIFS('Ctas Receber'!$G:$G,'Ctas Receber'!$C:$C,'DRE Gerencial'!$A19,'Ctas Receber'!$N:$N,Parametros!$C$8,'Ctas Receber'!$I:$I,'DRE Gerencial'!$A$7,'Ctas Receber'!$H:$H,3,'Ctas Receber'!$D:$D,IF($A$6=Parametros!$A$8,"&lt;&gt;""",'DRE Gerencial'!$A$6))</f>
        <v>0</v>
      </c>
      <c r="E19" s="135">
        <f>SUMIFS('Ctas Receber'!$G:$G,'Ctas Receber'!$C:$C,'DRE Gerencial'!$A19,'Ctas Receber'!$N:$N,Parametros!$C$8,'Ctas Receber'!$I:$I,'DRE Gerencial'!$A$7,'Ctas Receber'!$H:$H,4,'Ctas Receber'!$D:$D,IF($A$6=Parametros!$A$8,"&lt;&gt;""",'DRE Gerencial'!$A$6))</f>
        <v>0</v>
      </c>
      <c r="F19" s="135">
        <f>SUMIFS('Ctas Receber'!$G:$G,'Ctas Receber'!$C:$C,'DRE Gerencial'!$A19,'Ctas Receber'!$N:$N,Parametros!$C$8,'Ctas Receber'!$I:$I,'DRE Gerencial'!$A$7,'Ctas Receber'!$H:$H,5,'Ctas Receber'!$D:$D,IF($A$6=Parametros!$A$8,"&lt;&gt;""",'DRE Gerencial'!$A$6))</f>
        <v>0</v>
      </c>
      <c r="G19" s="135">
        <f>SUMIFS('Ctas Receber'!$G:$G,'Ctas Receber'!$C:$C,'DRE Gerencial'!$A19,'Ctas Receber'!$N:$N,Parametros!$C$8,'Ctas Receber'!$I:$I,'DRE Gerencial'!$A$7,'Ctas Receber'!$H:$H,6,'Ctas Receber'!$D:$D,IF($A$6=Parametros!$A$8,"&lt;&gt;""",'DRE Gerencial'!$A$6))</f>
        <v>0</v>
      </c>
      <c r="H19" s="135">
        <f>SUMIFS('Ctas Receber'!$G:$G,'Ctas Receber'!$C:$C,'DRE Gerencial'!$A19,'Ctas Receber'!$N:$N,Parametros!$C$8,'Ctas Receber'!$I:$I,'DRE Gerencial'!$A$7,'Ctas Receber'!$H:$H,7,'Ctas Receber'!$D:$D,IF($A$6=Parametros!$A$8,"&lt;&gt;""",'DRE Gerencial'!$A$6))</f>
        <v>0</v>
      </c>
      <c r="I19" s="135">
        <f>SUMIFS('Ctas Receber'!$G:$G,'Ctas Receber'!$C:$C,'DRE Gerencial'!$A19,'Ctas Receber'!$N:$N,Parametros!$C$8,'Ctas Receber'!$I:$I,'DRE Gerencial'!$A$7,'Ctas Receber'!$H:$H,8,'Ctas Receber'!$D:$D,IF($A$6=Parametros!$A$8,"&lt;&gt;""",'DRE Gerencial'!$A$6))</f>
        <v>0</v>
      </c>
      <c r="J19" s="135">
        <f>SUMIFS('Ctas Receber'!$G:$G,'Ctas Receber'!$C:$C,'DRE Gerencial'!$A19,'Ctas Receber'!$N:$N,Parametros!$C$8,'Ctas Receber'!$I:$I,'DRE Gerencial'!$A$7,'Ctas Receber'!$H:$H,9,'Ctas Receber'!$D:$D,IF($A$6=Parametros!$A$8,"&lt;&gt;""",'DRE Gerencial'!$A$6))</f>
        <v>0</v>
      </c>
      <c r="K19" s="135">
        <f>SUMIFS('Ctas Receber'!$G:$G,'Ctas Receber'!$C:$C,'DRE Gerencial'!$A19,'Ctas Receber'!$N:$N,Parametros!$C$8,'Ctas Receber'!$I:$I,'DRE Gerencial'!$A$7,'Ctas Receber'!$H:$H,10,'Ctas Receber'!$D:$D,IF($A$6=Parametros!$A$8,"&lt;&gt;""",'DRE Gerencial'!$A$6))</f>
        <v>0</v>
      </c>
      <c r="L19" s="135">
        <f>SUMIFS('Ctas Receber'!$G:$G,'Ctas Receber'!$C:$C,'DRE Gerencial'!$A19,'Ctas Receber'!$N:$N,Parametros!$C$8,'Ctas Receber'!$I:$I,'DRE Gerencial'!$A$7,'Ctas Receber'!$H:$H,11,'Ctas Receber'!$D:$D,IF($A$6=Parametros!$A$8,"&lt;&gt;""",'DRE Gerencial'!$A$6))</f>
        <v>0</v>
      </c>
      <c r="M19" s="135">
        <f>SUMIFS('Ctas Receber'!$G:$G,'Ctas Receber'!$C:$C,'DRE Gerencial'!$A19,'Ctas Receber'!$N:$N,Parametros!$C$8,'Ctas Receber'!$I:$I,'DRE Gerencial'!$A$7,'Ctas Receber'!$H:$H,12,'Ctas Receber'!$D:$D,IF($A$6=Parametros!$A$8,"&lt;&gt;""",'DRE Gerencial'!$A$6))</f>
        <v>0</v>
      </c>
      <c r="N19" s="135">
        <f>(M19+L19+K19+J19+I19+H19+G19+F19+E19+D19+C19+B19)</f>
        <v>0</v>
      </c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</row>
    <row r="20" spans="1:58" hidden="1">
      <c r="A20" s="106">
        <f>'Plano de Contas'!A18</f>
        <v>0</v>
      </c>
      <c r="B20" s="135">
        <f>SUMIFS('Ctas Receber'!$G:$G,'Ctas Receber'!$C:$C,'DRE Gerencial'!$A20,'Ctas Receber'!$N:$N,Parametros!$C$8,'Ctas Receber'!$I:$I,'DRE Gerencial'!$A$7,'Ctas Receber'!$H:$H,1,'Ctas Receber'!D:D,IF($A$6=Parametros!$A$8,"&lt;&gt;""",'DRE Gerencial'!$A$6))</f>
        <v>0</v>
      </c>
      <c r="C20" s="135">
        <f>SUMIFS('Ctas Receber'!$G:$G,'Ctas Receber'!$C:$C,'DRE Gerencial'!$A20,'Ctas Receber'!$N:$N,Parametros!$C$8,'Ctas Receber'!$I:$I,'DRE Gerencial'!$A$7,'Ctas Receber'!$H:$H,2,'Ctas Receber'!$D:$D,IF($A$6=Parametros!$A$8,"&lt;&gt;""",'DRE Gerencial'!$A$6))</f>
        <v>0</v>
      </c>
      <c r="D20" s="135">
        <f>SUMIFS('Ctas Receber'!$G:$G,'Ctas Receber'!$C:$C,'DRE Gerencial'!$A20,'Ctas Receber'!$N:$N,Parametros!$C$8,'Ctas Receber'!$I:$I,'DRE Gerencial'!$A$7,'Ctas Receber'!$H:$H,3,'Ctas Receber'!$D:$D,IF($A$6=Parametros!$A$8,"&lt;&gt;""",'DRE Gerencial'!$A$6))</f>
        <v>0</v>
      </c>
      <c r="E20" s="135">
        <f>SUMIFS('Ctas Receber'!$G:$G,'Ctas Receber'!$C:$C,'DRE Gerencial'!$A20,'Ctas Receber'!$N:$N,Parametros!$C$8,'Ctas Receber'!$I:$I,'DRE Gerencial'!$A$7,'Ctas Receber'!$H:$H,4,'Ctas Receber'!$D:$D,IF($A$6=Parametros!$A$8,"&lt;&gt;""",'DRE Gerencial'!$A$6))</f>
        <v>0</v>
      </c>
      <c r="F20" s="135">
        <f>SUMIFS('Ctas Receber'!$G:$G,'Ctas Receber'!$C:$C,'DRE Gerencial'!$A20,'Ctas Receber'!$N:$N,Parametros!$C$8,'Ctas Receber'!$I:$I,'DRE Gerencial'!$A$7,'Ctas Receber'!$H:$H,5,'Ctas Receber'!$D:$D,IF($A$6=Parametros!$A$8,"&lt;&gt;""",'DRE Gerencial'!$A$6))</f>
        <v>0</v>
      </c>
      <c r="G20" s="135">
        <f>SUMIFS('Ctas Receber'!$G:$G,'Ctas Receber'!$C:$C,'DRE Gerencial'!$A20,'Ctas Receber'!$N:$N,Parametros!$C$8,'Ctas Receber'!$I:$I,'DRE Gerencial'!$A$7,'Ctas Receber'!$H:$H,6,'Ctas Receber'!$D:$D,IF($A$6=Parametros!$A$8,"&lt;&gt;""",'DRE Gerencial'!$A$6))</f>
        <v>0</v>
      </c>
      <c r="H20" s="135">
        <f>SUMIFS('Ctas Receber'!$G:$G,'Ctas Receber'!$C:$C,'DRE Gerencial'!$A20,'Ctas Receber'!$N:$N,Parametros!$C$8,'Ctas Receber'!$I:$I,'DRE Gerencial'!$A$7,'Ctas Receber'!$H:$H,7,'Ctas Receber'!$D:$D,IF($A$6=Parametros!$A$8,"&lt;&gt;""",'DRE Gerencial'!$A$6))</f>
        <v>0</v>
      </c>
      <c r="I20" s="135">
        <f>SUMIFS('Ctas Receber'!$G:$G,'Ctas Receber'!$C:$C,'DRE Gerencial'!$A20,'Ctas Receber'!$N:$N,Parametros!$C$8,'Ctas Receber'!$I:$I,'DRE Gerencial'!$A$7,'Ctas Receber'!$H:$H,8,'Ctas Receber'!$D:$D,IF($A$6=Parametros!$A$8,"&lt;&gt;""",'DRE Gerencial'!$A$6))</f>
        <v>0</v>
      </c>
      <c r="J20" s="135">
        <f>SUMIFS('Ctas Receber'!$G:$G,'Ctas Receber'!$C:$C,'DRE Gerencial'!$A20,'Ctas Receber'!$N:$N,Parametros!$C$8,'Ctas Receber'!$I:$I,'DRE Gerencial'!$A$7,'Ctas Receber'!$H:$H,9,'Ctas Receber'!$D:$D,IF($A$6=Parametros!$A$8,"&lt;&gt;""",'DRE Gerencial'!$A$6))</f>
        <v>0</v>
      </c>
      <c r="K20" s="135">
        <f>SUMIFS('Ctas Receber'!$G:$G,'Ctas Receber'!$C:$C,'DRE Gerencial'!$A20,'Ctas Receber'!$N:$N,Parametros!$C$8,'Ctas Receber'!$I:$I,'DRE Gerencial'!$A$7,'Ctas Receber'!$H:$H,10,'Ctas Receber'!$D:$D,IF($A$6=Parametros!$A$8,"&lt;&gt;""",'DRE Gerencial'!$A$6))</f>
        <v>0</v>
      </c>
      <c r="L20" s="135">
        <f>SUMIFS('Ctas Receber'!$G:$G,'Ctas Receber'!$C:$C,'DRE Gerencial'!$A20,'Ctas Receber'!$N:$N,Parametros!$C$8,'Ctas Receber'!$I:$I,'DRE Gerencial'!$A$7,'Ctas Receber'!$H:$H,11,'Ctas Receber'!$D:$D,IF($A$6=Parametros!$A$8,"&lt;&gt;""",'DRE Gerencial'!$A$6))</f>
        <v>0</v>
      </c>
      <c r="M20" s="135">
        <f>SUMIFS('Ctas Receber'!$G:$G,'Ctas Receber'!$C:$C,'DRE Gerencial'!$A20,'Ctas Receber'!$N:$N,Parametros!$C$8,'Ctas Receber'!$I:$I,'DRE Gerencial'!$A$7,'Ctas Receber'!$H:$H,12,'Ctas Receber'!$D:$D,IF($A$6=Parametros!$A$8,"&lt;&gt;""",'DRE Gerencial'!$A$6))</f>
        <v>0</v>
      </c>
      <c r="N20" s="135">
        <f>(M20+L20+K20+J20+I20+H20+G20+F20+E20+D20+C20+B20)</f>
        <v>0</v>
      </c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1"/>
      <c r="BE20" s="71"/>
      <c r="BF20" s="71"/>
    </row>
    <row r="21" spans="1:58" hidden="1">
      <c r="A21" s="106">
        <f>'Plano de Contas'!A19</f>
        <v>0</v>
      </c>
      <c r="B21" s="135">
        <f>SUMIFS('Ctas Receber'!$G:$G,'Ctas Receber'!$C:$C,'DRE Gerencial'!$A21,'Ctas Receber'!$N:$N,Parametros!$C$8,'Ctas Receber'!$I:$I,'DRE Gerencial'!$A$7,'Ctas Receber'!$H:$H,1,'Ctas Receber'!D:D,IF($A$6=Parametros!$A$8,"&lt;&gt;""",'DRE Gerencial'!$A$6))</f>
        <v>0</v>
      </c>
      <c r="C21" s="135">
        <f>SUMIFS('Ctas Receber'!$G:$G,'Ctas Receber'!$C:$C,'DRE Gerencial'!$A21,'Ctas Receber'!$N:$N,Parametros!$C$8,'Ctas Receber'!$I:$I,'DRE Gerencial'!$A$7,'Ctas Receber'!$H:$H,2,'Ctas Receber'!$D:$D,IF($A$6=Parametros!$A$8,"&lt;&gt;""",'DRE Gerencial'!$A$6))</f>
        <v>0</v>
      </c>
      <c r="D21" s="135">
        <f>SUMIFS('Ctas Receber'!$G:$G,'Ctas Receber'!$C:$C,'DRE Gerencial'!$A21,'Ctas Receber'!$N:$N,Parametros!$C$8,'Ctas Receber'!$I:$I,'DRE Gerencial'!$A$7,'Ctas Receber'!$H:$H,3,'Ctas Receber'!$D:$D,IF($A$6=Parametros!$A$8,"&lt;&gt;""",'DRE Gerencial'!$A$6))</f>
        <v>0</v>
      </c>
      <c r="E21" s="135">
        <f>SUMIFS('Ctas Receber'!$G:$G,'Ctas Receber'!$C:$C,'DRE Gerencial'!$A21,'Ctas Receber'!$N:$N,Parametros!$C$8,'Ctas Receber'!$I:$I,'DRE Gerencial'!$A$7,'Ctas Receber'!$H:$H,4,'Ctas Receber'!$D:$D,IF($A$6=Parametros!$A$8,"&lt;&gt;""",'DRE Gerencial'!$A$6))</f>
        <v>0</v>
      </c>
      <c r="F21" s="135">
        <f>SUMIFS('Ctas Receber'!$G:$G,'Ctas Receber'!$C:$C,'DRE Gerencial'!$A21,'Ctas Receber'!$N:$N,Parametros!$C$8,'Ctas Receber'!$I:$I,'DRE Gerencial'!$A$7,'Ctas Receber'!$H:$H,5,'Ctas Receber'!$D:$D,IF($A$6=Parametros!$A$8,"&lt;&gt;""",'DRE Gerencial'!$A$6))</f>
        <v>0</v>
      </c>
      <c r="G21" s="135">
        <f>SUMIFS('Ctas Receber'!$G:$G,'Ctas Receber'!$C:$C,'DRE Gerencial'!$A21,'Ctas Receber'!$N:$N,Parametros!$C$8,'Ctas Receber'!$I:$I,'DRE Gerencial'!$A$7,'Ctas Receber'!$H:$H,6,'Ctas Receber'!$D:$D,IF($A$6=Parametros!$A$8,"&lt;&gt;""",'DRE Gerencial'!$A$6))</f>
        <v>0</v>
      </c>
      <c r="H21" s="135">
        <f>SUMIFS('Ctas Receber'!$G:$G,'Ctas Receber'!$C:$C,'DRE Gerencial'!$A21,'Ctas Receber'!$N:$N,Parametros!$C$8,'Ctas Receber'!$I:$I,'DRE Gerencial'!$A$7,'Ctas Receber'!$H:$H,7,'Ctas Receber'!$D:$D,IF($A$6=Parametros!$A$8,"&lt;&gt;""",'DRE Gerencial'!$A$6))</f>
        <v>0</v>
      </c>
      <c r="I21" s="135">
        <f>SUMIFS('Ctas Receber'!$G:$G,'Ctas Receber'!$C:$C,'DRE Gerencial'!$A21,'Ctas Receber'!$N:$N,Parametros!$C$8,'Ctas Receber'!$I:$I,'DRE Gerencial'!$A$7,'Ctas Receber'!$H:$H,8,'Ctas Receber'!$D:$D,IF($A$6=Parametros!$A$8,"&lt;&gt;""",'DRE Gerencial'!$A$6))</f>
        <v>0</v>
      </c>
      <c r="J21" s="135">
        <f>SUMIFS('Ctas Receber'!$G:$G,'Ctas Receber'!$C:$C,'DRE Gerencial'!$A21,'Ctas Receber'!$N:$N,Parametros!$C$8,'Ctas Receber'!$I:$I,'DRE Gerencial'!$A$7,'Ctas Receber'!$H:$H,9,'Ctas Receber'!$D:$D,IF($A$6=Parametros!$A$8,"&lt;&gt;""",'DRE Gerencial'!$A$6))</f>
        <v>0</v>
      </c>
      <c r="K21" s="135">
        <f>SUMIFS('Ctas Receber'!$G:$G,'Ctas Receber'!$C:$C,'DRE Gerencial'!$A21,'Ctas Receber'!$N:$N,Parametros!$C$8,'Ctas Receber'!$I:$I,'DRE Gerencial'!$A$7,'Ctas Receber'!$H:$H,10,'Ctas Receber'!$D:$D,IF($A$6=Parametros!$A$8,"&lt;&gt;""",'DRE Gerencial'!$A$6))</f>
        <v>0</v>
      </c>
      <c r="L21" s="135">
        <f>SUMIFS('Ctas Receber'!$G:$G,'Ctas Receber'!$C:$C,'DRE Gerencial'!$A21,'Ctas Receber'!$N:$N,Parametros!$C$8,'Ctas Receber'!$I:$I,'DRE Gerencial'!$A$7,'Ctas Receber'!$H:$H,11,'Ctas Receber'!$D:$D,IF($A$6=Parametros!$A$8,"&lt;&gt;""",'DRE Gerencial'!$A$6))</f>
        <v>0</v>
      </c>
      <c r="M21" s="135">
        <f>SUMIFS('Ctas Receber'!$G:$G,'Ctas Receber'!$C:$C,'DRE Gerencial'!$A21,'Ctas Receber'!$N:$N,Parametros!$C$8,'Ctas Receber'!$I:$I,'DRE Gerencial'!$A$7,'Ctas Receber'!$H:$H,12,'Ctas Receber'!$D:$D,IF($A$6=Parametros!$A$8,"&lt;&gt;""",'DRE Gerencial'!$A$6))</f>
        <v>0</v>
      </c>
      <c r="N21" s="135">
        <f>(M21+L21+K21+J21+I21+H21+G21+F21+E21+D21+C21+B21)</f>
        <v>0</v>
      </c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</row>
    <row r="22" spans="1:58" hidden="1">
      <c r="A22" s="106">
        <f>'Plano de Contas'!A20</f>
        <v>0</v>
      </c>
      <c r="B22" s="135">
        <f>SUMIFS('Ctas Receber'!$G:$G,'Ctas Receber'!$C:$C,'DRE Gerencial'!$A22,'Ctas Receber'!$N:$N,Parametros!$C$8,'Ctas Receber'!$I:$I,'DRE Gerencial'!$A$7,'Ctas Receber'!$H:$H,1,'Ctas Receber'!D:D,IF($A$6=Parametros!$A$8,"&lt;&gt;""",'DRE Gerencial'!$A$6))</f>
        <v>0</v>
      </c>
      <c r="C22" s="135">
        <f>SUMIFS('Ctas Receber'!$G:$G,'Ctas Receber'!$C:$C,'DRE Gerencial'!$A22,'Ctas Receber'!$N:$N,Parametros!$C$8,'Ctas Receber'!$I:$I,'DRE Gerencial'!$A$7,'Ctas Receber'!$H:$H,2,'Ctas Receber'!$D:$D,IF($A$6=Parametros!$A$8,"&lt;&gt;""",'DRE Gerencial'!$A$6))</f>
        <v>0</v>
      </c>
      <c r="D22" s="135">
        <f>SUMIFS('Ctas Receber'!$G:$G,'Ctas Receber'!$C:$C,'DRE Gerencial'!$A22,'Ctas Receber'!$N:$N,Parametros!$C$8,'Ctas Receber'!$I:$I,'DRE Gerencial'!$A$7,'Ctas Receber'!$H:$H,3,'Ctas Receber'!$D:$D,IF($A$6=Parametros!$A$8,"&lt;&gt;""",'DRE Gerencial'!$A$6))</f>
        <v>0</v>
      </c>
      <c r="E22" s="135">
        <f>SUMIFS('Ctas Receber'!$G:$G,'Ctas Receber'!$C:$C,'DRE Gerencial'!$A22,'Ctas Receber'!$N:$N,Parametros!$C$8,'Ctas Receber'!$I:$I,'DRE Gerencial'!$A$7,'Ctas Receber'!$H:$H,4,'Ctas Receber'!$D:$D,IF($A$6=Parametros!$A$8,"&lt;&gt;""",'DRE Gerencial'!$A$6))</f>
        <v>0</v>
      </c>
      <c r="F22" s="135">
        <f>SUMIFS('Ctas Receber'!$G:$G,'Ctas Receber'!$C:$C,'DRE Gerencial'!$A22,'Ctas Receber'!$N:$N,Parametros!$C$8,'Ctas Receber'!$I:$I,'DRE Gerencial'!$A$7,'Ctas Receber'!$H:$H,5,'Ctas Receber'!$D:$D,IF($A$6=Parametros!$A$8,"&lt;&gt;""",'DRE Gerencial'!$A$6))</f>
        <v>0</v>
      </c>
      <c r="G22" s="135">
        <f>SUMIFS('Ctas Receber'!$G:$G,'Ctas Receber'!$C:$C,'DRE Gerencial'!$A22,'Ctas Receber'!$N:$N,Parametros!$C$8,'Ctas Receber'!$I:$I,'DRE Gerencial'!$A$7,'Ctas Receber'!$H:$H,6,'Ctas Receber'!$D:$D,IF($A$6=Parametros!$A$8,"&lt;&gt;""",'DRE Gerencial'!$A$6))</f>
        <v>0</v>
      </c>
      <c r="H22" s="135">
        <f>SUMIFS('Ctas Receber'!$G:$G,'Ctas Receber'!$C:$C,'DRE Gerencial'!$A22,'Ctas Receber'!$N:$N,Parametros!$C$8,'Ctas Receber'!$I:$I,'DRE Gerencial'!$A$7,'Ctas Receber'!$H:$H,7,'Ctas Receber'!$D:$D,IF($A$6=Parametros!$A$8,"&lt;&gt;""",'DRE Gerencial'!$A$6))</f>
        <v>0</v>
      </c>
      <c r="I22" s="135">
        <f>SUMIFS('Ctas Receber'!$G:$G,'Ctas Receber'!$C:$C,'DRE Gerencial'!$A22,'Ctas Receber'!$N:$N,Parametros!$C$8,'Ctas Receber'!$I:$I,'DRE Gerencial'!$A$7,'Ctas Receber'!$H:$H,8,'Ctas Receber'!$D:$D,IF($A$6=Parametros!$A$8,"&lt;&gt;""",'DRE Gerencial'!$A$6))</f>
        <v>0</v>
      </c>
      <c r="J22" s="135">
        <f>SUMIFS('Ctas Receber'!$G:$G,'Ctas Receber'!$C:$C,'DRE Gerencial'!$A22,'Ctas Receber'!$N:$N,Parametros!$C$8,'Ctas Receber'!$I:$I,'DRE Gerencial'!$A$7,'Ctas Receber'!$H:$H,9,'Ctas Receber'!$D:$D,IF($A$6=Parametros!$A$8,"&lt;&gt;""",'DRE Gerencial'!$A$6))</f>
        <v>0</v>
      </c>
      <c r="K22" s="135">
        <f>SUMIFS('Ctas Receber'!$G:$G,'Ctas Receber'!$C:$C,'DRE Gerencial'!$A22,'Ctas Receber'!$N:$N,Parametros!$C$8,'Ctas Receber'!$I:$I,'DRE Gerencial'!$A$7,'Ctas Receber'!$H:$H,10,'Ctas Receber'!$D:$D,IF($A$6=Parametros!$A$8,"&lt;&gt;""",'DRE Gerencial'!$A$6))</f>
        <v>0</v>
      </c>
      <c r="L22" s="135">
        <f>SUMIFS('Ctas Receber'!$G:$G,'Ctas Receber'!$C:$C,'DRE Gerencial'!$A22,'Ctas Receber'!$N:$N,Parametros!$C$8,'Ctas Receber'!$I:$I,'DRE Gerencial'!$A$7,'Ctas Receber'!$H:$H,11,'Ctas Receber'!$D:$D,IF($A$6=Parametros!$A$8,"&lt;&gt;""",'DRE Gerencial'!$A$6))</f>
        <v>0</v>
      </c>
      <c r="M22" s="135">
        <f>SUMIFS('Ctas Receber'!$G:$G,'Ctas Receber'!$C:$C,'DRE Gerencial'!$A22,'Ctas Receber'!$N:$N,Parametros!$C$8,'Ctas Receber'!$I:$I,'DRE Gerencial'!$A$7,'Ctas Receber'!$H:$H,12,'Ctas Receber'!$D:$D,IF($A$6=Parametros!$A$8,"&lt;&gt;""",'DRE Gerencial'!$A$6))</f>
        <v>0</v>
      </c>
      <c r="N22" s="135">
        <f>(M22+L22+K22+J22+I22+H22+G22+F22+E22+D22+C22+B22)</f>
        <v>0</v>
      </c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</row>
    <row r="23" spans="1:58" ht="17.25" customHeight="1">
      <c r="A23" s="81" t="s">
        <v>156</v>
      </c>
      <c r="B23" s="80">
        <f t="shared" ref="B23:N23" si="4">B24+B32+B38+B44</f>
        <v>0</v>
      </c>
      <c r="C23" s="80">
        <f t="shared" si="4"/>
        <v>9000</v>
      </c>
      <c r="D23" s="80">
        <f t="shared" si="4"/>
        <v>0</v>
      </c>
      <c r="E23" s="80">
        <f t="shared" si="4"/>
        <v>0</v>
      </c>
      <c r="F23" s="80">
        <f t="shared" si="4"/>
        <v>0</v>
      </c>
      <c r="G23" s="80">
        <f t="shared" si="4"/>
        <v>0</v>
      </c>
      <c r="H23" s="80">
        <f t="shared" si="4"/>
        <v>0</v>
      </c>
      <c r="I23" s="80">
        <f t="shared" si="4"/>
        <v>0</v>
      </c>
      <c r="J23" s="80">
        <f t="shared" si="4"/>
        <v>0</v>
      </c>
      <c r="K23" s="80">
        <f t="shared" si="4"/>
        <v>0</v>
      </c>
      <c r="L23" s="80">
        <f t="shared" si="4"/>
        <v>0</v>
      </c>
      <c r="M23" s="80">
        <f t="shared" si="4"/>
        <v>0</v>
      </c>
      <c r="N23" s="59">
        <f t="shared" si="4"/>
        <v>9000</v>
      </c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</row>
    <row r="24" spans="1:58" ht="0.75" hidden="1" customHeight="1">
      <c r="A24" s="133" t="str">
        <f>'Plano de Contas'!A30</f>
        <v>4.1 Custos tributários ou Financeiros</v>
      </c>
      <c r="B24" s="136">
        <f t="shared" ref="B24:N24" si="5">SUM(B25:B31)</f>
        <v>0</v>
      </c>
      <c r="C24" s="136">
        <f t="shared" si="5"/>
        <v>5000</v>
      </c>
      <c r="D24" s="136">
        <f t="shared" si="5"/>
        <v>0</v>
      </c>
      <c r="E24" s="136">
        <f t="shared" si="5"/>
        <v>0</v>
      </c>
      <c r="F24" s="136">
        <f t="shared" si="5"/>
        <v>0</v>
      </c>
      <c r="G24" s="136">
        <f t="shared" si="5"/>
        <v>0</v>
      </c>
      <c r="H24" s="136">
        <f t="shared" si="5"/>
        <v>0</v>
      </c>
      <c r="I24" s="136">
        <f t="shared" si="5"/>
        <v>0</v>
      </c>
      <c r="J24" s="136">
        <f t="shared" si="5"/>
        <v>0</v>
      </c>
      <c r="K24" s="136">
        <f t="shared" si="5"/>
        <v>0</v>
      </c>
      <c r="L24" s="136">
        <f t="shared" si="5"/>
        <v>0</v>
      </c>
      <c r="M24" s="136">
        <f t="shared" si="5"/>
        <v>0</v>
      </c>
      <c r="N24" s="136">
        <f t="shared" si="5"/>
        <v>5000</v>
      </c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</row>
    <row r="25" spans="1:58" hidden="1">
      <c r="A25" s="106" t="str">
        <f>'Plano de Contas'!A31</f>
        <v xml:space="preserve">4.1.1 Simples Nacional </v>
      </c>
      <c r="B25" s="137">
        <f>SUMIFS('Ctas Pagar'!$G:$G,'Ctas Pagar'!$C:$C,'DRE Gerencial'!$A25,'Ctas Pagar'!$I:$I,'DRE Gerencial'!$A$7,'Ctas Pagar'!$H:$H,1,'Ctas Pagar'!D:D,IF($A$6=Parametros!$A$8,"&lt;&gt;""",'DRE Gerencial'!$A$6))</f>
        <v>0</v>
      </c>
      <c r="C25" s="137">
        <f>SUMIFS('Ctas Pagar'!$G:$G,'Ctas Pagar'!$C:$C,'DRE Gerencial'!$A25,'Ctas Pagar'!$I:$I,'DRE Gerencial'!$A$7,'Ctas Pagar'!$H:$H,2,'Ctas Pagar'!F:F,IF($A$6=Parametros!$A$8,"&lt;&gt;""",'DRE Gerencial'!$A$6))</f>
        <v>1000</v>
      </c>
      <c r="D25" s="137">
        <f>SUMIFS('Ctas Pagar'!$G:$G,'Ctas Pagar'!$C:$C,'DRE Gerencial'!$A25,'Ctas Pagar'!$I:$I,'DRE Gerencial'!$A$7,'Ctas Pagar'!$H:$H,3,'Ctas Pagar'!I:I,IF($A$6=Parametros!$A$8,"&lt;&gt;""",'DRE Gerencial'!$A$6))</f>
        <v>0</v>
      </c>
      <c r="E25" s="137">
        <f>SUMIFS('Ctas Pagar'!$G:$G,'Ctas Pagar'!$C:$C,'DRE Gerencial'!$A25,'Ctas Pagar'!$I:$I,'DRE Gerencial'!$A$7,'Ctas Pagar'!$H:$H,4,'Ctas Pagar'!L:L,IF($A$6=Parametros!$A$8,"&lt;&gt;""",'DRE Gerencial'!$A$6))</f>
        <v>0</v>
      </c>
      <c r="F25" s="137">
        <f>SUMIFS('Ctas Pagar'!$G:$G,'Ctas Pagar'!$C:$C,'DRE Gerencial'!$A25,'Ctas Pagar'!$I:$I,'DRE Gerencial'!$A$7,'Ctas Pagar'!$H:$H,5,'Ctas Pagar'!O:O,IF($A$6=Parametros!$A$8,"&lt;&gt;""",'DRE Gerencial'!$A$6))</f>
        <v>0</v>
      </c>
      <c r="G25" s="137">
        <f>SUMIFS('Ctas Pagar'!$G:$G,'Ctas Pagar'!$C:$C,'DRE Gerencial'!$A25,'Ctas Pagar'!$I:$I,'DRE Gerencial'!$A$7,'Ctas Pagar'!$H:$H,6,'Ctas Pagar'!R:R,IF($A$6=Parametros!$A$8,"&lt;&gt;""",'DRE Gerencial'!$A$6))</f>
        <v>0</v>
      </c>
      <c r="H25" s="137">
        <f>SUMIFS('Ctas Pagar'!$G:$G,'Ctas Pagar'!$C:$C,'DRE Gerencial'!$A25,'Ctas Pagar'!$I:$I,'DRE Gerencial'!$A$7,'Ctas Pagar'!$H:$H,7,'Ctas Pagar'!U:U,IF($A$6=Parametros!$A$8,"&lt;&gt;""",'DRE Gerencial'!$A$6))</f>
        <v>0</v>
      </c>
      <c r="I25" s="137">
        <f>SUMIFS('Ctas Pagar'!$G:$G,'Ctas Pagar'!$C:$C,'DRE Gerencial'!$A25,'Ctas Pagar'!$I:$I,'DRE Gerencial'!$A$7,'Ctas Pagar'!$H:$H,8,'Ctas Pagar'!X:X,IF($A$6=Parametros!$A$8,"&lt;&gt;""",'DRE Gerencial'!$A$6))</f>
        <v>0</v>
      </c>
      <c r="J25" s="137">
        <f>SUMIFS('Ctas Pagar'!$G:$G,'Ctas Pagar'!$C:$C,'DRE Gerencial'!$A25,'Ctas Pagar'!$I:$I,'DRE Gerencial'!$A$7,'Ctas Pagar'!$H:$H,9,'Ctas Pagar'!AA:AA,IF($A$6=Parametros!$A$8,"&lt;&gt;""",'DRE Gerencial'!$A$6))</f>
        <v>0</v>
      </c>
      <c r="K25" s="137">
        <f>SUMIFS('Ctas Pagar'!$G:$G,'Ctas Pagar'!$C:$C,'DRE Gerencial'!$A25,'Ctas Pagar'!$I:$I,'DRE Gerencial'!$A$7,'Ctas Pagar'!$H:$H,10,'Ctas Pagar'!AD:AD,IF($A$6=Parametros!$A$8,"&lt;&gt;""",'DRE Gerencial'!$A$6))</f>
        <v>0</v>
      </c>
      <c r="L25" s="137">
        <f>SUMIFS('Ctas Pagar'!$G:$G,'Ctas Pagar'!$C:$C,'DRE Gerencial'!$A25,'Ctas Pagar'!$I:$I,'DRE Gerencial'!$A$7,'Ctas Pagar'!$H:$H,11,'Ctas Pagar'!AG:AG,IF($A$6=Parametros!$A$8,"&lt;&gt;""",'DRE Gerencial'!$A$6))</f>
        <v>0</v>
      </c>
      <c r="M25" s="137">
        <f>SUMIFS('Ctas Pagar'!$G:$G,'Ctas Pagar'!$C:$C,'DRE Gerencial'!$A25,'Ctas Pagar'!$I:$I,'DRE Gerencial'!$A$7,'Ctas Pagar'!$H:$H,12,'Ctas Pagar'!AJ:AJ,IF($A$6=Parametros!$A$8,"&lt;&gt;""",'DRE Gerencial'!$A$6))</f>
        <v>0</v>
      </c>
      <c r="N25" s="135">
        <f t="shared" ref="N25:N31" si="6">(M25+L25+K25+J25+I25+H25+G25+F25+E25+D25+C25+B25)</f>
        <v>1000</v>
      </c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1"/>
      <c r="BE25" s="71"/>
      <c r="BF25" s="71"/>
    </row>
    <row r="26" spans="1:58" hidden="1">
      <c r="A26" s="106" t="str">
        <f>'Plano de Contas'!A32</f>
        <v>4.1.2  Tarifas Boletos Bancários</v>
      </c>
      <c r="B26" s="137">
        <f>SUMIFS('Ctas Pagar'!$G:$G,'Ctas Pagar'!$C:$C,'DRE Gerencial'!$A26,'Ctas Pagar'!$I:$I,'DRE Gerencial'!$A$7,'Ctas Pagar'!$H:$H,1,'Ctas Pagar'!D:D,IF($A$6=Parametros!$A$8,"&lt;&gt;""",'DRE Gerencial'!$A$6))</f>
        <v>0</v>
      </c>
      <c r="C26" s="137">
        <f>SUMIFS('Ctas Pagar'!$G:$G,'Ctas Pagar'!$C:$C,'DRE Gerencial'!$A26,'Ctas Pagar'!$I:$I,'DRE Gerencial'!$A$7,'Ctas Pagar'!$H:$H,2,'Ctas Pagar'!F:F,IF($A$6=Parametros!$A$8,"&lt;&gt;""",'DRE Gerencial'!$A$6))</f>
        <v>2000</v>
      </c>
      <c r="D26" s="137">
        <f>SUMIFS('Ctas Pagar'!$G:$G,'Ctas Pagar'!$C:$C,'DRE Gerencial'!$A26,'Ctas Pagar'!$I:$I,'DRE Gerencial'!$A$7,'Ctas Pagar'!$H:$H,3,'Ctas Pagar'!I:I,IF($A$6=Parametros!$A$8,"&lt;&gt;""",'DRE Gerencial'!$A$6))</f>
        <v>0</v>
      </c>
      <c r="E26" s="137">
        <f>SUMIFS('Ctas Pagar'!$G:$G,'Ctas Pagar'!$C:$C,'DRE Gerencial'!$A26,'Ctas Pagar'!$I:$I,'DRE Gerencial'!$A$7,'Ctas Pagar'!$H:$H,4,'Ctas Pagar'!L:L,IF($A$6=Parametros!$A$8,"&lt;&gt;""",'DRE Gerencial'!$A$6))</f>
        <v>0</v>
      </c>
      <c r="F26" s="137">
        <f>SUMIFS('Ctas Pagar'!$G:$G,'Ctas Pagar'!$C:$C,'DRE Gerencial'!$A26,'Ctas Pagar'!$I:$I,'DRE Gerencial'!$A$7,'Ctas Pagar'!$H:$H,5,'Ctas Pagar'!O:O,IF($A$6=Parametros!$A$8,"&lt;&gt;""",'DRE Gerencial'!$A$6))</f>
        <v>0</v>
      </c>
      <c r="G26" s="137">
        <f>SUMIFS('Ctas Pagar'!$G:$G,'Ctas Pagar'!$C:$C,'DRE Gerencial'!$A26,'Ctas Pagar'!$I:$I,'DRE Gerencial'!$A$7,'Ctas Pagar'!$H:$H,6,'Ctas Pagar'!R:R,IF($A$6=Parametros!$A$8,"&lt;&gt;""",'DRE Gerencial'!$A$6))</f>
        <v>0</v>
      </c>
      <c r="H26" s="137">
        <f>SUMIFS('Ctas Pagar'!$G:$G,'Ctas Pagar'!$C:$C,'DRE Gerencial'!$A26,'Ctas Pagar'!$I:$I,'DRE Gerencial'!$A$7,'Ctas Pagar'!$H:$H,7,'Ctas Pagar'!U:U,IF($A$6=Parametros!$A$8,"&lt;&gt;""",'DRE Gerencial'!$A$6))</f>
        <v>0</v>
      </c>
      <c r="I26" s="137">
        <f>SUMIFS('Ctas Pagar'!$G:$G,'Ctas Pagar'!$C:$C,'DRE Gerencial'!$A26,'Ctas Pagar'!$I:$I,'DRE Gerencial'!$A$7,'Ctas Pagar'!$H:$H,8,'Ctas Pagar'!X:X,IF($A$6=Parametros!$A$8,"&lt;&gt;""",'DRE Gerencial'!$A$6))</f>
        <v>0</v>
      </c>
      <c r="J26" s="137">
        <f>SUMIFS('Ctas Pagar'!$G:$G,'Ctas Pagar'!$C:$C,'DRE Gerencial'!$A26,'Ctas Pagar'!$I:$I,'DRE Gerencial'!$A$7,'Ctas Pagar'!$H:$H,9,'Ctas Pagar'!AA:AA,IF($A$6=Parametros!$A$8,"&lt;&gt;""",'DRE Gerencial'!$A$6))</f>
        <v>0</v>
      </c>
      <c r="K26" s="137">
        <f>SUMIFS('Ctas Pagar'!$G:$G,'Ctas Pagar'!$C:$C,'DRE Gerencial'!$A26,'Ctas Pagar'!$I:$I,'DRE Gerencial'!$A$7,'Ctas Pagar'!$H:$H,10,'Ctas Pagar'!AD:AD,IF($A$6=Parametros!$A$8,"&lt;&gt;""",'DRE Gerencial'!$A$6))</f>
        <v>0</v>
      </c>
      <c r="L26" s="137">
        <f>SUMIFS('Ctas Pagar'!$G:$G,'Ctas Pagar'!$C:$C,'DRE Gerencial'!$A26,'Ctas Pagar'!$I:$I,'DRE Gerencial'!$A$7,'Ctas Pagar'!$H:$H,11,'Ctas Pagar'!AG:AG,IF($A$6=Parametros!$A$8,"&lt;&gt;""",'DRE Gerencial'!$A$6))</f>
        <v>0</v>
      </c>
      <c r="M26" s="137">
        <f>SUMIFS('Ctas Pagar'!$G:$G,'Ctas Pagar'!$C:$C,'DRE Gerencial'!$A26,'Ctas Pagar'!$I:$I,'DRE Gerencial'!$A$7,'Ctas Pagar'!$H:$H,12,'Ctas Pagar'!AJ:AJ,IF($A$6=Parametros!$A$8,"&lt;&gt;""",'DRE Gerencial'!$A$6))</f>
        <v>0</v>
      </c>
      <c r="N26" s="135">
        <f t="shared" si="6"/>
        <v>2000</v>
      </c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1"/>
      <c r="BE26" s="71"/>
      <c r="BF26" s="71"/>
    </row>
    <row r="27" spans="1:58" hidden="1">
      <c r="A27" s="106" t="str">
        <f>'Plano de Contas'!A33</f>
        <v>4.1.3 Taxas Cartão</v>
      </c>
      <c r="B27" s="137">
        <f>SUMIFS('Ctas Pagar'!$G:$G,'Ctas Pagar'!$C:$C,'DRE Gerencial'!$A27,'Ctas Pagar'!$I:$I,'DRE Gerencial'!$A$7,'Ctas Pagar'!$H:$H,1,'Ctas Pagar'!D:D,IF($A$6=Parametros!$A$8,"&lt;&gt;""",'DRE Gerencial'!$A$6))</f>
        <v>0</v>
      </c>
      <c r="C27" s="137">
        <f>SUMIFS('Ctas Pagar'!$G:$G,'Ctas Pagar'!$C:$C,'DRE Gerencial'!$A27,'Ctas Pagar'!$I:$I,'DRE Gerencial'!$A$7,'Ctas Pagar'!$H:$H,2,'Ctas Pagar'!F:F,IF($A$6=Parametros!$A$8,"&lt;&gt;""",'DRE Gerencial'!$A$6))</f>
        <v>1000</v>
      </c>
      <c r="D27" s="137">
        <f>SUMIFS('Ctas Pagar'!$G:$G,'Ctas Pagar'!$C:$C,'DRE Gerencial'!$A27,'Ctas Pagar'!$I:$I,'DRE Gerencial'!$A$7,'Ctas Pagar'!$H:$H,3,'Ctas Pagar'!I:I,IF($A$6=Parametros!$A$8,"&lt;&gt;""",'DRE Gerencial'!$A$6))</f>
        <v>0</v>
      </c>
      <c r="E27" s="137">
        <f>SUMIFS('Ctas Pagar'!$G:$G,'Ctas Pagar'!$C:$C,'DRE Gerencial'!$A27,'Ctas Pagar'!$I:$I,'DRE Gerencial'!$A$7,'Ctas Pagar'!$H:$H,4,'Ctas Pagar'!L:L,IF($A$6=Parametros!$A$8,"&lt;&gt;""",'DRE Gerencial'!$A$6))</f>
        <v>0</v>
      </c>
      <c r="F27" s="137">
        <f>SUMIFS('Ctas Pagar'!$G:$G,'Ctas Pagar'!$C:$C,'DRE Gerencial'!$A27,'Ctas Pagar'!$I:$I,'DRE Gerencial'!$A$7,'Ctas Pagar'!$H:$H,5,'Ctas Pagar'!O:O,IF($A$6=Parametros!$A$8,"&lt;&gt;""",'DRE Gerencial'!$A$6))</f>
        <v>0</v>
      </c>
      <c r="G27" s="137">
        <f>SUMIFS('Ctas Pagar'!$G:$G,'Ctas Pagar'!$C:$C,'DRE Gerencial'!$A27,'Ctas Pagar'!$I:$I,'DRE Gerencial'!$A$7,'Ctas Pagar'!$H:$H,6,'Ctas Pagar'!R:R,IF($A$6=Parametros!$A$8,"&lt;&gt;""",'DRE Gerencial'!$A$6))</f>
        <v>0</v>
      </c>
      <c r="H27" s="137">
        <f>SUMIFS('Ctas Pagar'!$G:$G,'Ctas Pagar'!$C:$C,'DRE Gerencial'!$A27,'Ctas Pagar'!$I:$I,'DRE Gerencial'!$A$7,'Ctas Pagar'!$H:$H,7,'Ctas Pagar'!U:U,IF($A$6=Parametros!$A$8,"&lt;&gt;""",'DRE Gerencial'!$A$6))</f>
        <v>0</v>
      </c>
      <c r="I27" s="137">
        <f>SUMIFS('Ctas Pagar'!$G:$G,'Ctas Pagar'!$C:$C,'DRE Gerencial'!$A27,'Ctas Pagar'!$I:$I,'DRE Gerencial'!$A$7,'Ctas Pagar'!$H:$H,8,'Ctas Pagar'!X:X,IF($A$6=Parametros!$A$8,"&lt;&gt;""",'DRE Gerencial'!$A$6))</f>
        <v>0</v>
      </c>
      <c r="J27" s="137">
        <f>SUMIFS('Ctas Pagar'!$G:$G,'Ctas Pagar'!$C:$C,'DRE Gerencial'!$A27,'Ctas Pagar'!$I:$I,'DRE Gerencial'!$A$7,'Ctas Pagar'!$H:$H,9,'Ctas Pagar'!AA:AA,IF($A$6=Parametros!$A$8,"&lt;&gt;""",'DRE Gerencial'!$A$6))</f>
        <v>0</v>
      </c>
      <c r="K27" s="137">
        <f>SUMIFS('Ctas Pagar'!$G:$G,'Ctas Pagar'!$C:$C,'DRE Gerencial'!$A27,'Ctas Pagar'!$I:$I,'DRE Gerencial'!$A$7,'Ctas Pagar'!$H:$H,10,'Ctas Pagar'!AD:AD,IF($A$6=Parametros!$A$8,"&lt;&gt;""",'DRE Gerencial'!$A$6))</f>
        <v>0</v>
      </c>
      <c r="L27" s="137">
        <f>SUMIFS('Ctas Pagar'!$G:$G,'Ctas Pagar'!$C:$C,'DRE Gerencial'!$A27,'Ctas Pagar'!$I:$I,'DRE Gerencial'!$A$7,'Ctas Pagar'!$H:$H,11,'Ctas Pagar'!AG:AG,IF($A$6=Parametros!$A$8,"&lt;&gt;""",'DRE Gerencial'!$A$6))</f>
        <v>0</v>
      </c>
      <c r="M27" s="137">
        <f>SUMIFS('Ctas Pagar'!$G:$G,'Ctas Pagar'!$C:$C,'DRE Gerencial'!$A27,'Ctas Pagar'!$I:$I,'DRE Gerencial'!$A$7,'Ctas Pagar'!$H:$H,12,'Ctas Pagar'!AJ:AJ,IF($A$6=Parametros!$A$8,"&lt;&gt;""",'DRE Gerencial'!$A$6))</f>
        <v>0</v>
      </c>
      <c r="N27" s="135">
        <f t="shared" si="6"/>
        <v>1000</v>
      </c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</row>
    <row r="28" spans="1:58" hidden="1">
      <c r="A28" s="106" t="str">
        <f>'Plano de Contas'!A34</f>
        <v>4.1.4 Outros Impostos</v>
      </c>
      <c r="B28" s="137">
        <f>SUMIFS('Ctas Pagar'!$G:$G,'Ctas Pagar'!$C:$C,'DRE Gerencial'!$A28,'Ctas Pagar'!$I:$I,'DRE Gerencial'!$A$7,'Ctas Pagar'!$H:$H,1,'Ctas Pagar'!D:D,IF($A$6=Parametros!$A$8,"&lt;&gt;""",'DRE Gerencial'!$A$6))</f>
        <v>0</v>
      </c>
      <c r="C28" s="137">
        <f>SUMIFS('Ctas Pagar'!$G:$G,'Ctas Pagar'!$C:$C,'DRE Gerencial'!$A28,'Ctas Pagar'!$I:$I,'DRE Gerencial'!$A$7,'Ctas Pagar'!$H:$H,2,'Ctas Pagar'!F:F,IF($A$6=Parametros!$A$8,"&lt;&gt;""",'DRE Gerencial'!$A$6))</f>
        <v>1000</v>
      </c>
      <c r="D28" s="137">
        <f>SUMIFS('Ctas Pagar'!$G:$G,'Ctas Pagar'!$C:$C,'DRE Gerencial'!$A28,'Ctas Pagar'!$I:$I,'DRE Gerencial'!$A$7,'Ctas Pagar'!$H:$H,3,'Ctas Pagar'!I:I,IF($A$6=Parametros!$A$8,"&lt;&gt;""",'DRE Gerencial'!$A$6))</f>
        <v>0</v>
      </c>
      <c r="E28" s="137">
        <f>SUMIFS('Ctas Pagar'!$G:$G,'Ctas Pagar'!$C:$C,'DRE Gerencial'!$A28,'Ctas Pagar'!$I:$I,'DRE Gerencial'!$A$7,'Ctas Pagar'!$H:$H,4,'Ctas Pagar'!L:L,IF($A$6=Parametros!$A$8,"&lt;&gt;""",'DRE Gerencial'!$A$6))</f>
        <v>0</v>
      </c>
      <c r="F28" s="137">
        <f>SUMIFS('Ctas Pagar'!$G:$G,'Ctas Pagar'!$C:$C,'DRE Gerencial'!$A28,'Ctas Pagar'!$I:$I,'DRE Gerencial'!$A$7,'Ctas Pagar'!$H:$H,5,'Ctas Pagar'!O:O,IF($A$6=Parametros!$A$8,"&lt;&gt;""",'DRE Gerencial'!$A$6))</f>
        <v>0</v>
      </c>
      <c r="G28" s="137">
        <f>SUMIFS('Ctas Pagar'!$G:$G,'Ctas Pagar'!$C:$C,'DRE Gerencial'!$A28,'Ctas Pagar'!$I:$I,'DRE Gerencial'!$A$7,'Ctas Pagar'!$H:$H,6,'Ctas Pagar'!R:R,IF($A$6=Parametros!$A$8,"&lt;&gt;""",'DRE Gerencial'!$A$6))</f>
        <v>0</v>
      </c>
      <c r="H28" s="137">
        <f>SUMIFS('Ctas Pagar'!$G:$G,'Ctas Pagar'!$C:$C,'DRE Gerencial'!$A28,'Ctas Pagar'!$I:$I,'DRE Gerencial'!$A$7,'Ctas Pagar'!$H:$H,7,'Ctas Pagar'!U:U,IF($A$6=Parametros!$A$8,"&lt;&gt;""",'DRE Gerencial'!$A$6))</f>
        <v>0</v>
      </c>
      <c r="I28" s="137">
        <f>SUMIFS('Ctas Pagar'!$G:$G,'Ctas Pagar'!$C:$C,'DRE Gerencial'!$A28,'Ctas Pagar'!$I:$I,'DRE Gerencial'!$A$7,'Ctas Pagar'!$H:$H,8,'Ctas Pagar'!X:X,IF($A$6=Parametros!$A$8,"&lt;&gt;""",'DRE Gerencial'!$A$6))</f>
        <v>0</v>
      </c>
      <c r="J28" s="137">
        <f>SUMIFS('Ctas Pagar'!$G:$G,'Ctas Pagar'!$C:$C,'DRE Gerencial'!$A28,'Ctas Pagar'!$I:$I,'DRE Gerencial'!$A$7,'Ctas Pagar'!$H:$H,9,'Ctas Pagar'!AA:AA,IF($A$6=Parametros!$A$8,"&lt;&gt;""",'DRE Gerencial'!$A$6))</f>
        <v>0</v>
      </c>
      <c r="K28" s="137">
        <f>SUMIFS('Ctas Pagar'!$G:$G,'Ctas Pagar'!$C:$C,'DRE Gerencial'!$A28,'Ctas Pagar'!$I:$I,'DRE Gerencial'!$A$7,'Ctas Pagar'!$H:$H,10,'Ctas Pagar'!AD:AD,IF($A$6=Parametros!$A$8,"&lt;&gt;""",'DRE Gerencial'!$A$6))</f>
        <v>0</v>
      </c>
      <c r="L28" s="137">
        <f>SUMIFS('Ctas Pagar'!$G:$G,'Ctas Pagar'!$C:$C,'DRE Gerencial'!$A28,'Ctas Pagar'!$I:$I,'DRE Gerencial'!$A$7,'Ctas Pagar'!$H:$H,11,'Ctas Pagar'!AG:AG,IF($A$6=Parametros!$A$8,"&lt;&gt;""",'DRE Gerencial'!$A$6))</f>
        <v>0</v>
      </c>
      <c r="M28" s="137">
        <f>SUMIFS('Ctas Pagar'!$G:$G,'Ctas Pagar'!$C:$C,'DRE Gerencial'!$A28,'Ctas Pagar'!$I:$I,'DRE Gerencial'!$A$7,'Ctas Pagar'!$H:$H,12,'Ctas Pagar'!AJ:AJ,IF($A$6=Parametros!$A$8,"&lt;&gt;""",'DRE Gerencial'!$A$6))</f>
        <v>0</v>
      </c>
      <c r="N28" s="135">
        <f t="shared" si="6"/>
        <v>1000</v>
      </c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1"/>
      <c r="BE28" s="71"/>
      <c r="BF28" s="71"/>
    </row>
    <row r="29" spans="1:58" ht="2.25" hidden="1" customHeight="1">
      <c r="A29" s="106">
        <f>'Plano de Contas'!A35</f>
        <v>0</v>
      </c>
      <c r="B29" s="137">
        <f>SUMIFS('Ctas Pagar'!$G:$G,'Ctas Pagar'!$C:$C,'DRE Gerencial'!$A29,'Ctas Pagar'!$I:$I,'DRE Gerencial'!$A$7,'Ctas Pagar'!$H:$H,1,'Ctas Pagar'!D:D,IF($A$6=Parametros!$A$8,"&lt;&gt;""",'DRE Gerencial'!$A$6))</f>
        <v>0</v>
      </c>
      <c r="C29" s="137">
        <f>SUMIFS('Ctas Pagar'!$G:$G,'Ctas Pagar'!$C:$C,'DRE Gerencial'!$A29,'Ctas Pagar'!$I:$I,'DRE Gerencial'!$A$7,'Ctas Pagar'!$H:$H,2,'Ctas Pagar'!F:F,IF($A$6=Parametros!$A$8,"&lt;&gt;""",'DRE Gerencial'!$A$6))</f>
        <v>0</v>
      </c>
      <c r="D29" s="137">
        <f>SUMIFS('Ctas Pagar'!$G:$G,'Ctas Pagar'!$C:$C,'DRE Gerencial'!$A29,'Ctas Pagar'!$I:$I,'DRE Gerencial'!$A$7,'Ctas Pagar'!$H:$H,3,'Ctas Pagar'!I:I,IF($A$6=Parametros!$A$8,"&lt;&gt;""",'DRE Gerencial'!$A$6))</f>
        <v>0</v>
      </c>
      <c r="E29" s="137">
        <f>SUMIFS('Ctas Pagar'!$G:$G,'Ctas Pagar'!$C:$C,'DRE Gerencial'!$A29,'Ctas Pagar'!$I:$I,'DRE Gerencial'!$A$7,'Ctas Pagar'!$H:$H,4,'Ctas Pagar'!L:L,IF($A$6=Parametros!$A$8,"&lt;&gt;""",'DRE Gerencial'!$A$6))</f>
        <v>0</v>
      </c>
      <c r="F29" s="137">
        <f>SUMIFS('Ctas Pagar'!$G:$G,'Ctas Pagar'!$C:$C,'DRE Gerencial'!$A29,'Ctas Pagar'!$I:$I,'DRE Gerencial'!$A$7,'Ctas Pagar'!$H:$H,5,'Ctas Pagar'!O:O,IF($A$6=Parametros!$A$8,"&lt;&gt;""",'DRE Gerencial'!$A$6))</f>
        <v>0</v>
      </c>
      <c r="G29" s="137">
        <f>SUMIFS('Ctas Pagar'!$G:$G,'Ctas Pagar'!$C:$C,'DRE Gerencial'!$A29,'Ctas Pagar'!$I:$I,'DRE Gerencial'!$A$7,'Ctas Pagar'!$H:$H,6,'Ctas Pagar'!R:R,IF($A$6=Parametros!$A$8,"&lt;&gt;""",'DRE Gerencial'!$A$6))</f>
        <v>0</v>
      </c>
      <c r="H29" s="137">
        <f>SUMIFS('Ctas Pagar'!$G:$G,'Ctas Pagar'!$C:$C,'DRE Gerencial'!$A29,'Ctas Pagar'!$I:$I,'DRE Gerencial'!$A$7,'Ctas Pagar'!$H:$H,7,'Ctas Pagar'!U:U,IF($A$6=Parametros!$A$8,"&lt;&gt;""",'DRE Gerencial'!$A$6))</f>
        <v>0</v>
      </c>
      <c r="I29" s="137">
        <f>SUMIFS('Ctas Pagar'!$G:$G,'Ctas Pagar'!$C:$C,'DRE Gerencial'!$A29,'Ctas Pagar'!$I:$I,'DRE Gerencial'!$A$7,'Ctas Pagar'!$H:$H,8,'Ctas Pagar'!X:X,IF($A$6=Parametros!$A$8,"&lt;&gt;""",'DRE Gerencial'!$A$6))</f>
        <v>0</v>
      </c>
      <c r="J29" s="137">
        <f>SUMIFS('Ctas Pagar'!$G:$G,'Ctas Pagar'!$C:$C,'DRE Gerencial'!$A29,'Ctas Pagar'!$I:$I,'DRE Gerencial'!$A$7,'Ctas Pagar'!$H:$H,9,'Ctas Pagar'!AA:AA,IF($A$6=Parametros!$A$8,"&lt;&gt;""",'DRE Gerencial'!$A$6))</f>
        <v>0</v>
      </c>
      <c r="K29" s="137">
        <f>SUMIFS('Ctas Pagar'!$G:$G,'Ctas Pagar'!$C:$C,'DRE Gerencial'!$A29,'Ctas Pagar'!$I:$I,'DRE Gerencial'!$A$7,'Ctas Pagar'!$H:$H,10,'Ctas Pagar'!AD:AD,IF($A$6=Parametros!$A$8,"&lt;&gt;""",'DRE Gerencial'!$A$6))</f>
        <v>0</v>
      </c>
      <c r="L29" s="137">
        <f>SUMIFS('Ctas Pagar'!$G:$G,'Ctas Pagar'!$C:$C,'DRE Gerencial'!$A29,'Ctas Pagar'!$I:$I,'DRE Gerencial'!$A$7,'Ctas Pagar'!$H:$H,11,'Ctas Pagar'!AG:AG,IF($A$6=Parametros!$A$8,"&lt;&gt;""",'DRE Gerencial'!$A$6))</f>
        <v>0</v>
      </c>
      <c r="M29" s="137">
        <f>SUMIFS('Ctas Pagar'!$G:$G,'Ctas Pagar'!$C:$C,'DRE Gerencial'!$A29,'Ctas Pagar'!$I:$I,'DRE Gerencial'!$A$7,'Ctas Pagar'!$H:$H,12,'Ctas Pagar'!AJ:AJ,IF($A$6=Parametros!$A$8,"&lt;&gt;""",'DRE Gerencial'!$A$6))</f>
        <v>0</v>
      </c>
      <c r="N29" s="135">
        <f t="shared" si="6"/>
        <v>0</v>
      </c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</row>
    <row r="30" spans="1:58" hidden="1">
      <c r="A30" s="106">
        <f>'Plano de Contas'!A36</f>
        <v>0</v>
      </c>
      <c r="B30" s="137">
        <f>SUMIFS('Ctas Pagar'!$G:$G,'Ctas Pagar'!$C:$C,'DRE Gerencial'!$A30,'Ctas Pagar'!$I:$I,'DRE Gerencial'!$A$7,'Ctas Pagar'!$H:$H,1,'Ctas Pagar'!D:D,IF($A$6=Parametros!$A$8,"&lt;&gt;""",'DRE Gerencial'!$A$6))</f>
        <v>0</v>
      </c>
      <c r="C30" s="137">
        <f>SUMIFS('Ctas Pagar'!$G:$G,'Ctas Pagar'!$C:$C,'DRE Gerencial'!$A30,'Ctas Pagar'!$I:$I,'DRE Gerencial'!$A$7,'Ctas Pagar'!$H:$H,2,'Ctas Pagar'!F:F,IF($A$6=Parametros!$A$8,"&lt;&gt;""",'DRE Gerencial'!$A$6))</f>
        <v>0</v>
      </c>
      <c r="D30" s="137">
        <f>SUMIFS('Ctas Pagar'!$G:$G,'Ctas Pagar'!$C:$C,'DRE Gerencial'!$A30,'Ctas Pagar'!$I:$I,'DRE Gerencial'!$A$7,'Ctas Pagar'!$H:$H,3,'Ctas Pagar'!I:I,IF($A$6=Parametros!$A$8,"&lt;&gt;""",'DRE Gerencial'!$A$6))</f>
        <v>0</v>
      </c>
      <c r="E30" s="137">
        <f>SUMIFS('Ctas Pagar'!$G:$G,'Ctas Pagar'!$C:$C,'DRE Gerencial'!$A30,'Ctas Pagar'!$I:$I,'DRE Gerencial'!$A$7,'Ctas Pagar'!$H:$H,4,'Ctas Pagar'!L:L,IF($A$6=Parametros!$A$8,"&lt;&gt;""",'DRE Gerencial'!$A$6))</f>
        <v>0</v>
      </c>
      <c r="F30" s="137">
        <f>SUMIFS('Ctas Pagar'!$G:$G,'Ctas Pagar'!$C:$C,'DRE Gerencial'!$A30,'Ctas Pagar'!$I:$I,'DRE Gerencial'!$A$7,'Ctas Pagar'!$H:$H,5,'Ctas Pagar'!O:O,IF($A$6=Parametros!$A$8,"&lt;&gt;""",'DRE Gerencial'!$A$6))</f>
        <v>0</v>
      </c>
      <c r="G30" s="137">
        <f>SUMIFS('Ctas Pagar'!$G:$G,'Ctas Pagar'!$C:$C,'DRE Gerencial'!$A30,'Ctas Pagar'!$I:$I,'DRE Gerencial'!$A$7,'Ctas Pagar'!$H:$H,6,'Ctas Pagar'!R:R,IF($A$6=Parametros!$A$8,"&lt;&gt;""",'DRE Gerencial'!$A$6))</f>
        <v>0</v>
      </c>
      <c r="H30" s="137">
        <f>SUMIFS('Ctas Pagar'!$G:$G,'Ctas Pagar'!$C:$C,'DRE Gerencial'!$A30,'Ctas Pagar'!$I:$I,'DRE Gerencial'!$A$7,'Ctas Pagar'!$H:$H,7,'Ctas Pagar'!U:U,IF($A$6=Parametros!$A$8,"&lt;&gt;""",'DRE Gerencial'!$A$6))</f>
        <v>0</v>
      </c>
      <c r="I30" s="137">
        <f>SUMIFS('Ctas Pagar'!$G:$G,'Ctas Pagar'!$C:$C,'DRE Gerencial'!$A30,'Ctas Pagar'!$I:$I,'DRE Gerencial'!$A$7,'Ctas Pagar'!$H:$H,8,'Ctas Pagar'!X:X,IF($A$6=Parametros!$A$8,"&lt;&gt;""",'DRE Gerencial'!$A$6))</f>
        <v>0</v>
      </c>
      <c r="J30" s="137">
        <f>SUMIFS('Ctas Pagar'!$G:$G,'Ctas Pagar'!$C:$C,'DRE Gerencial'!$A30,'Ctas Pagar'!$I:$I,'DRE Gerencial'!$A$7,'Ctas Pagar'!$H:$H,9,'Ctas Pagar'!AA:AA,IF($A$6=Parametros!$A$8,"&lt;&gt;""",'DRE Gerencial'!$A$6))</f>
        <v>0</v>
      </c>
      <c r="K30" s="137">
        <f>SUMIFS('Ctas Pagar'!$G:$G,'Ctas Pagar'!$C:$C,'DRE Gerencial'!$A30,'Ctas Pagar'!$I:$I,'DRE Gerencial'!$A$7,'Ctas Pagar'!$H:$H,10,'Ctas Pagar'!AD:AD,IF($A$6=Parametros!$A$8,"&lt;&gt;""",'DRE Gerencial'!$A$6))</f>
        <v>0</v>
      </c>
      <c r="L30" s="137">
        <f>SUMIFS('Ctas Pagar'!$G:$G,'Ctas Pagar'!$C:$C,'DRE Gerencial'!$A30,'Ctas Pagar'!$I:$I,'DRE Gerencial'!$A$7,'Ctas Pagar'!$H:$H,11,'Ctas Pagar'!AG:AG,IF($A$6=Parametros!$A$8,"&lt;&gt;""",'DRE Gerencial'!$A$6))</f>
        <v>0</v>
      </c>
      <c r="M30" s="137">
        <f>SUMIFS('Ctas Pagar'!$G:$G,'Ctas Pagar'!$C:$C,'DRE Gerencial'!$A30,'Ctas Pagar'!$I:$I,'DRE Gerencial'!$A$7,'Ctas Pagar'!$H:$H,12,'Ctas Pagar'!AJ:AJ,IF($A$6=Parametros!$A$8,"&lt;&gt;""",'DRE Gerencial'!$A$6))</f>
        <v>0</v>
      </c>
      <c r="N30" s="135">
        <f t="shared" si="6"/>
        <v>0</v>
      </c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</row>
    <row r="31" spans="1:58" hidden="1">
      <c r="A31" s="106">
        <f>'Plano de Contas'!A37</f>
        <v>0</v>
      </c>
      <c r="B31" s="137">
        <f>SUMIFS('Ctas Pagar'!$G:$G,'Ctas Pagar'!$C:$C,'DRE Gerencial'!$A31,'Ctas Pagar'!$I:$I,'DRE Gerencial'!$A$7,'Ctas Pagar'!$H:$H,1,'Ctas Pagar'!D:D,IF($A$6=Parametros!$A$8,"&lt;&gt;""",'DRE Gerencial'!$A$6))</f>
        <v>0</v>
      </c>
      <c r="C31" s="137">
        <f>SUMIFS('Ctas Pagar'!$G:$G,'Ctas Pagar'!$C:$C,'DRE Gerencial'!$A31,'Ctas Pagar'!$I:$I,'DRE Gerencial'!$A$7,'Ctas Pagar'!$H:$H,2,'Ctas Pagar'!F:F,IF($A$6=Parametros!$A$8,"&lt;&gt;""",'DRE Gerencial'!$A$6))</f>
        <v>0</v>
      </c>
      <c r="D31" s="137">
        <f>SUMIFS('Ctas Pagar'!$G:$G,'Ctas Pagar'!$C:$C,'DRE Gerencial'!$A31,'Ctas Pagar'!$I:$I,'DRE Gerencial'!$A$7,'Ctas Pagar'!$H:$H,3,'Ctas Pagar'!I:I,IF($A$6=Parametros!$A$8,"&lt;&gt;""",'DRE Gerencial'!$A$6))</f>
        <v>0</v>
      </c>
      <c r="E31" s="137">
        <f>SUMIFS('Ctas Pagar'!$G:$G,'Ctas Pagar'!$C:$C,'DRE Gerencial'!$A31,'Ctas Pagar'!$I:$I,'DRE Gerencial'!$A$7,'Ctas Pagar'!$H:$H,4,'Ctas Pagar'!L:L,IF($A$6=Parametros!$A$8,"&lt;&gt;""",'DRE Gerencial'!$A$6))</f>
        <v>0</v>
      </c>
      <c r="F31" s="137">
        <f>SUMIFS('Ctas Pagar'!$G:$G,'Ctas Pagar'!$C:$C,'DRE Gerencial'!$A31,'Ctas Pagar'!$I:$I,'DRE Gerencial'!$A$7,'Ctas Pagar'!$H:$H,5,'Ctas Pagar'!O:O,IF($A$6=Parametros!$A$8,"&lt;&gt;""",'DRE Gerencial'!$A$6))</f>
        <v>0</v>
      </c>
      <c r="G31" s="137">
        <f>SUMIFS('Ctas Pagar'!$G:$G,'Ctas Pagar'!$C:$C,'DRE Gerencial'!$A31,'Ctas Pagar'!$I:$I,'DRE Gerencial'!$A$7,'Ctas Pagar'!$H:$H,6,'Ctas Pagar'!R:R,IF($A$6=Parametros!$A$8,"&lt;&gt;""",'DRE Gerencial'!$A$6))</f>
        <v>0</v>
      </c>
      <c r="H31" s="137">
        <f>SUMIFS('Ctas Pagar'!$G:$G,'Ctas Pagar'!$C:$C,'DRE Gerencial'!$A31,'Ctas Pagar'!$I:$I,'DRE Gerencial'!$A$7,'Ctas Pagar'!$H:$H,7,'Ctas Pagar'!U:U,IF($A$6=Parametros!$A$8,"&lt;&gt;""",'DRE Gerencial'!$A$6))</f>
        <v>0</v>
      </c>
      <c r="I31" s="137">
        <f>SUMIFS('Ctas Pagar'!$G:$G,'Ctas Pagar'!$C:$C,'DRE Gerencial'!$A31,'Ctas Pagar'!$I:$I,'DRE Gerencial'!$A$7,'Ctas Pagar'!$H:$H,8,'Ctas Pagar'!X:X,IF($A$6=Parametros!$A$8,"&lt;&gt;""",'DRE Gerencial'!$A$6))</f>
        <v>0</v>
      </c>
      <c r="J31" s="137">
        <f>SUMIFS('Ctas Pagar'!$G:$G,'Ctas Pagar'!$C:$C,'DRE Gerencial'!$A31,'Ctas Pagar'!$I:$I,'DRE Gerencial'!$A$7,'Ctas Pagar'!$H:$H,9,'Ctas Pagar'!AA:AA,IF($A$6=Parametros!$A$8,"&lt;&gt;""",'DRE Gerencial'!$A$6))</f>
        <v>0</v>
      </c>
      <c r="K31" s="137">
        <f>SUMIFS('Ctas Pagar'!$G:$G,'Ctas Pagar'!$C:$C,'DRE Gerencial'!$A31,'Ctas Pagar'!$I:$I,'DRE Gerencial'!$A$7,'Ctas Pagar'!$H:$H,10,'Ctas Pagar'!AD:AD,IF($A$6=Parametros!$A$8,"&lt;&gt;""",'DRE Gerencial'!$A$6))</f>
        <v>0</v>
      </c>
      <c r="L31" s="137">
        <f>SUMIFS('Ctas Pagar'!$G:$G,'Ctas Pagar'!$C:$C,'DRE Gerencial'!$A31,'Ctas Pagar'!$I:$I,'DRE Gerencial'!$A$7,'Ctas Pagar'!$H:$H,11,'Ctas Pagar'!AG:AG,IF($A$6=Parametros!$A$8,"&lt;&gt;""",'DRE Gerencial'!$A$6))</f>
        <v>0</v>
      </c>
      <c r="M31" s="137">
        <f>SUMIFS('Ctas Pagar'!$G:$G,'Ctas Pagar'!$C:$C,'DRE Gerencial'!$A31,'Ctas Pagar'!$I:$I,'DRE Gerencial'!$A$7,'Ctas Pagar'!$H:$H,12,'Ctas Pagar'!AJ:AJ,IF($A$6=Parametros!$A$8,"&lt;&gt;""",'DRE Gerencial'!$A$6))</f>
        <v>0</v>
      </c>
      <c r="N31" s="135">
        <f t="shared" si="6"/>
        <v>0</v>
      </c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</row>
    <row r="32" spans="1:58" ht="15.75" hidden="1">
      <c r="A32" s="133" t="str">
        <f>'Plano de Contas'!A38</f>
        <v>4.2 Custos com Produtos e Serviços</v>
      </c>
      <c r="B32" s="134">
        <f t="shared" ref="B32:N32" si="7">SUM(B33:B37)</f>
        <v>0</v>
      </c>
      <c r="C32" s="134">
        <f t="shared" si="7"/>
        <v>2000</v>
      </c>
      <c r="D32" s="134">
        <f t="shared" si="7"/>
        <v>0</v>
      </c>
      <c r="E32" s="134">
        <f t="shared" si="7"/>
        <v>0</v>
      </c>
      <c r="F32" s="134">
        <f t="shared" si="7"/>
        <v>0</v>
      </c>
      <c r="G32" s="134">
        <f t="shared" si="7"/>
        <v>0</v>
      </c>
      <c r="H32" s="134">
        <f t="shared" si="7"/>
        <v>0</v>
      </c>
      <c r="I32" s="134">
        <f t="shared" si="7"/>
        <v>0</v>
      </c>
      <c r="J32" s="134">
        <f t="shared" si="7"/>
        <v>0</v>
      </c>
      <c r="K32" s="134">
        <f t="shared" si="7"/>
        <v>0</v>
      </c>
      <c r="L32" s="134">
        <f t="shared" si="7"/>
        <v>0</v>
      </c>
      <c r="M32" s="134">
        <f t="shared" si="7"/>
        <v>0</v>
      </c>
      <c r="N32" s="134">
        <f t="shared" si="7"/>
        <v>2000</v>
      </c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</row>
    <row r="33" spans="1:58" hidden="1">
      <c r="A33" s="106" t="str">
        <f>'Plano de Contas'!A39</f>
        <v>4.2.1 Fornecedores</v>
      </c>
      <c r="B33" s="137">
        <f>SUMIFS('Ctas Pagar'!$G:$G,'Ctas Pagar'!$C:$C,'DRE Gerencial'!$A33,'Ctas Pagar'!$I:$I,'DRE Gerencial'!$A$7,'Ctas Pagar'!$H:$H,1,'Ctas Pagar'!D:D,IF($A$6=Parametros!$A$8,"&lt;&gt;""",'DRE Gerencial'!$A$6))</f>
        <v>0</v>
      </c>
      <c r="C33" s="137">
        <f>SUMIFS('Ctas Pagar'!$G:$G,'Ctas Pagar'!$C:$C,'DRE Gerencial'!$A33,'Ctas Pagar'!$I:$I,'DRE Gerencial'!$A$7,'Ctas Pagar'!$H:$H,2,'Ctas Pagar'!F:F,IF($A$6=Parametros!$A$8,"&lt;&gt;""",'DRE Gerencial'!$A$6))</f>
        <v>1000</v>
      </c>
      <c r="D33" s="137">
        <f>SUMIFS('Ctas Pagar'!$G:$G,'Ctas Pagar'!$C:$C,'DRE Gerencial'!$A33,'Ctas Pagar'!$I:$I,'DRE Gerencial'!$A$7,'Ctas Pagar'!$H:$H,3,'Ctas Pagar'!I:I,IF($A$6=Parametros!$A$8,"&lt;&gt;""",'DRE Gerencial'!$A$6))</f>
        <v>0</v>
      </c>
      <c r="E33" s="137">
        <f>SUMIFS('Ctas Pagar'!$G:$G,'Ctas Pagar'!$C:$C,'DRE Gerencial'!$A33,'Ctas Pagar'!$I:$I,'DRE Gerencial'!$A$7,'Ctas Pagar'!$H:$H,4,'Ctas Pagar'!L:L,IF($A$6=Parametros!$A$8,"&lt;&gt;""",'DRE Gerencial'!$A$6))</f>
        <v>0</v>
      </c>
      <c r="F33" s="137">
        <f>SUMIFS('Ctas Pagar'!$G:$G,'Ctas Pagar'!$C:$C,'DRE Gerencial'!$A33,'Ctas Pagar'!$I:$I,'DRE Gerencial'!$A$7,'Ctas Pagar'!$H:$H,5,'Ctas Pagar'!O:O,IF($A$6=Parametros!$A$8,"&lt;&gt;""",'DRE Gerencial'!$A$6))</f>
        <v>0</v>
      </c>
      <c r="G33" s="137">
        <f>SUMIFS('Ctas Pagar'!$G:$G,'Ctas Pagar'!$C:$C,'DRE Gerencial'!$A33,'Ctas Pagar'!$I:$I,'DRE Gerencial'!$A$7,'Ctas Pagar'!$H:$H,6,'Ctas Pagar'!R:R,IF($A$6=Parametros!$A$8,"&lt;&gt;""",'DRE Gerencial'!$A$6))</f>
        <v>0</v>
      </c>
      <c r="H33" s="137">
        <f>SUMIFS('Ctas Pagar'!$G:$G,'Ctas Pagar'!$C:$C,'DRE Gerencial'!$A33,'Ctas Pagar'!$I:$I,'DRE Gerencial'!$A$7,'Ctas Pagar'!$H:$H,7,'Ctas Pagar'!U:U,IF($A$6=Parametros!$A$8,"&lt;&gt;""",'DRE Gerencial'!$A$6))</f>
        <v>0</v>
      </c>
      <c r="I33" s="137">
        <f>SUMIFS('Ctas Pagar'!$G:$G,'Ctas Pagar'!$C:$C,'DRE Gerencial'!$A33,'Ctas Pagar'!$I:$I,'DRE Gerencial'!$A$7,'Ctas Pagar'!$H:$H,8,'Ctas Pagar'!X:X,IF($A$6=Parametros!$A$8,"&lt;&gt;""",'DRE Gerencial'!$A$6))</f>
        <v>0</v>
      </c>
      <c r="J33" s="137">
        <f>SUMIFS('Ctas Pagar'!$G:$G,'Ctas Pagar'!$C:$C,'DRE Gerencial'!$A33,'Ctas Pagar'!$I:$I,'DRE Gerencial'!$A$7,'Ctas Pagar'!$H:$H,9,'Ctas Pagar'!AA:AA,IF($A$6=Parametros!$A$8,"&lt;&gt;""",'DRE Gerencial'!$A$6))</f>
        <v>0</v>
      </c>
      <c r="K33" s="137">
        <f>SUMIFS('Ctas Pagar'!$G:$G,'Ctas Pagar'!$C:$C,'DRE Gerencial'!$A33,'Ctas Pagar'!$I:$I,'DRE Gerencial'!$A$7,'Ctas Pagar'!$H:$H,10,'Ctas Pagar'!AD:AD,IF($A$6=Parametros!$A$8,"&lt;&gt;""",'DRE Gerencial'!$A$6))</f>
        <v>0</v>
      </c>
      <c r="L33" s="137">
        <f>SUMIFS('Ctas Pagar'!$G:$G,'Ctas Pagar'!$C:$C,'DRE Gerencial'!$A33,'Ctas Pagar'!$I:$I,'DRE Gerencial'!$A$7,'Ctas Pagar'!$H:$H,11,'Ctas Pagar'!AG:AG,IF($A$6=Parametros!$A$8,"&lt;&gt;""",'DRE Gerencial'!$A$6))</f>
        <v>0</v>
      </c>
      <c r="M33" s="137">
        <f>SUMIFS('Ctas Pagar'!$G:$G,'Ctas Pagar'!$C:$C,'DRE Gerencial'!$A33,'Ctas Pagar'!$I:$I,'DRE Gerencial'!$A$7,'Ctas Pagar'!$H:$H,12,'Ctas Pagar'!AJ:AJ,IF($A$6=Parametros!$A$8,"&lt;&gt;""",'DRE Gerencial'!$A$6))</f>
        <v>0</v>
      </c>
      <c r="N33" s="135">
        <f>(M33+L33+K33+J33+I33+H33+G33+F33+E33+D33+C33+B33)</f>
        <v>1000</v>
      </c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</row>
    <row r="34" spans="1:58" hidden="1">
      <c r="A34" s="106" t="str">
        <f>'Plano de Contas'!A40</f>
        <v>4.2.2 Mão de Obra Terceirizada</v>
      </c>
      <c r="B34" s="137">
        <f>SUMIFS('Ctas Pagar'!$G:$G,'Ctas Pagar'!$C:$C,'DRE Gerencial'!$A34,'Ctas Pagar'!$I:$I,'DRE Gerencial'!$A$7,'Ctas Pagar'!$H:$H,1,'Ctas Pagar'!D:D,IF($A$6=Parametros!$A$8,"&lt;&gt;""",'DRE Gerencial'!$A$6))</f>
        <v>0</v>
      </c>
      <c r="C34" s="137">
        <f>SUMIFS('Ctas Pagar'!$G:$G,'Ctas Pagar'!$C:$C,'DRE Gerencial'!$A34,'Ctas Pagar'!$I:$I,'DRE Gerencial'!$A$7,'Ctas Pagar'!$H:$H,2,'Ctas Pagar'!F:F,IF($A$6=Parametros!$A$8,"&lt;&gt;""",'DRE Gerencial'!$A$6))</f>
        <v>1000</v>
      </c>
      <c r="D34" s="137">
        <f>SUMIFS('Ctas Pagar'!$G:$G,'Ctas Pagar'!$C:$C,'DRE Gerencial'!$A34,'Ctas Pagar'!$I:$I,'DRE Gerencial'!$A$7,'Ctas Pagar'!$H:$H,3,'Ctas Pagar'!I:I,IF($A$6=Parametros!$A$8,"&lt;&gt;""",'DRE Gerencial'!$A$6))</f>
        <v>0</v>
      </c>
      <c r="E34" s="137">
        <f>SUMIFS('Ctas Pagar'!$G:$G,'Ctas Pagar'!$C:$C,'DRE Gerencial'!$A34,'Ctas Pagar'!$I:$I,'DRE Gerencial'!$A$7,'Ctas Pagar'!$H:$H,4,'Ctas Pagar'!L:L,IF($A$6=Parametros!$A$8,"&lt;&gt;""",'DRE Gerencial'!$A$6))</f>
        <v>0</v>
      </c>
      <c r="F34" s="137">
        <f>SUMIFS('Ctas Pagar'!$G:$G,'Ctas Pagar'!$C:$C,'DRE Gerencial'!$A34,'Ctas Pagar'!$I:$I,'DRE Gerencial'!$A$7,'Ctas Pagar'!$H:$H,5,'Ctas Pagar'!O:O,IF($A$6=Parametros!$A$8,"&lt;&gt;""",'DRE Gerencial'!$A$6))</f>
        <v>0</v>
      </c>
      <c r="G34" s="137">
        <f>SUMIFS('Ctas Pagar'!$G:$G,'Ctas Pagar'!$C:$C,'DRE Gerencial'!$A34,'Ctas Pagar'!$I:$I,'DRE Gerencial'!$A$7,'Ctas Pagar'!$H:$H,6,'Ctas Pagar'!R:R,IF($A$6=Parametros!$A$8,"&lt;&gt;""",'DRE Gerencial'!$A$6))</f>
        <v>0</v>
      </c>
      <c r="H34" s="137">
        <f>SUMIFS('Ctas Pagar'!$G:$G,'Ctas Pagar'!$C:$C,'DRE Gerencial'!$A34,'Ctas Pagar'!$I:$I,'DRE Gerencial'!$A$7,'Ctas Pagar'!$H:$H,7,'Ctas Pagar'!U:U,IF($A$6=Parametros!$A$8,"&lt;&gt;""",'DRE Gerencial'!$A$6))</f>
        <v>0</v>
      </c>
      <c r="I34" s="137">
        <f>SUMIFS('Ctas Pagar'!$G:$G,'Ctas Pagar'!$C:$C,'DRE Gerencial'!$A34,'Ctas Pagar'!$I:$I,'DRE Gerencial'!$A$7,'Ctas Pagar'!$H:$H,8,'Ctas Pagar'!X:X,IF($A$6=Parametros!$A$8,"&lt;&gt;""",'DRE Gerencial'!$A$6))</f>
        <v>0</v>
      </c>
      <c r="J34" s="137">
        <f>SUMIFS('Ctas Pagar'!$G:$G,'Ctas Pagar'!$C:$C,'DRE Gerencial'!$A34,'Ctas Pagar'!$I:$I,'DRE Gerencial'!$A$7,'Ctas Pagar'!$H:$H,9,'Ctas Pagar'!AA:AA,IF($A$6=Parametros!$A$8,"&lt;&gt;""",'DRE Gerencial'!$A$6))</f>
        <v>0</v>
      </c>
      <c r="K34" s="137">
        <f>SUMIFS('Ctas Pagar'!$G:$G,'Ctas Pagar'!$C:$C,'DRE Gerencial'!$A34,'Ctas Pagar'!$I:$I,'DRE Gerencial'!$A$7,'Ctas Pagar'!$H:$H,10,'Ctas Pagar'!AD:AD,IF($A$6=Parametros!$A$8,"&lt;&gt;""",'DRE Gerencial'!$A$6))</f>
        <v>0</v>
      </c>
      <c r="L34" s="137">
        <f>SUMIFS('Ctas Pagar'!$G:$G,'Ctas Pagar'!$C:$C,'DRE Gerencial'!$A34,'Ctas Pagar'!$I:$I,'DRE Gerencial'!$A$7,'Ctas Pagar'!$H:$H,11,'Ctas Pagar'!AG:AG,IF($A$6=Parametros!$A$8,"&lt;&gt;""",'DRE Gerencial'!$A$6))</f>
        <v>0</v>
      </c>
      <c r="M34" s="137">
        <f>SUMIFS('Ctas Pagar'!$G:$G,'Ctas Pagar'!$C:$C,'DRE Gerencial'!$A34,'Ctas Pagar'!$I:$I,'DRE Gerencial'!$A$7,'Ctas Pagar'!$H:$H,12,'Ctas Pagar'!AJ:AJ,IF($A$6=Parametros!$A$8,"&lt;&gt;""",'DRE Gerencial'!$A$6))</f>
        <v>0</v>
      </c>
      <c r="N34" s="135">
        <f>(M34+L34+K34+J34+I34+H34+G34+F34+E34+D34+C34+B34)</f>
        <v>1000</v>
      </c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1"/>
      <c r="BE34" s="71"/>
      <c r="BF34" s="71"/>
    </row>
    <row r="35" spans="1:58" hidden="1">
      <c r="A35" s="106">
        <f>'Plano de Contas'!A41</f>
        <v>0</v>
      </c>
      <c r="B35" s="137">
        <f>SUMIFS('Ctas Pagar'!$G:$G,'Ctas Pagar'!$C:$C,'DRE Gerencial'!$A35,'Ctas Pagar'!$I:$I,'DRE Gerencial'!$A$7,'Ctas Pagar'!$H:$H,1,'Ctas Pagar'!D:D,IF($A$6=Parametros!$A$8,"&lt;&gt;""",'DRE Gerencial'!$A$6))</f>
        <v>0</v>
      </c>
      <c r="C35" s="137">
        <f>SUMIFS('Ctas Pagar'!$G:$G,'Ctas Pagar'!$C:$C,'DRE Gerencial'!$A35,'Ctas Pagar'!$I:$I,'DRE Gerencial'!$A$7,'Ctas Pagar'!$H:$H,2,'Ctas Pagar'!F:F,IF($A$6=Parametros!$A$8,"&lt;&gt;""",'DRE Gerencial'!$A$6))</f>
        <v>0</v>
      </c>
      <c r="D35" s="137">
        <f>SUMIFS('Ctas Pagar'!$G:$G,'Ctas Pagar'!$C:$C,'DRE Gerencial'!$A35,'Ctas Pagar'!$I:$I,'DRE Gerencial'!$A$7,'Ctas Pagar'!$H:$H,3,'Ctas Pagar'!I:I,IF($A$6=Parametros!$A$8,"&lt;&gt;""",'DRE Gerencial'!$A$6))</f>
        <v>0</v>
      </c>
      <c r="E35" s="137">
        <f>SUMIFS('Ctas Pagar'!$G:$G,'Ctas Pagar'!$C:$C,'DRE Gerencial'!$A35,'Ctas Pagar'!$I:$I,'DRE Gerencial'!$A$7,'Ctas Pagar'!$H:$H,4,'Ctas Pagar'!L:L,IF($A$6=Parametros!$A$8,"&lt;&gt;""",'DRE Gerencial'!$A$6))</f>
        <v>0</v>
      </c>
      <c r="F35" s="137">
        <f>SUMIFS('Ctas Pagar'!$G:$G,'Ctas Pagar'!$C:$C,'DRE Gerencial'!$A35,'Ctas Pagar'!$I:$I,'DRE Gerencial'!$A$7,'Ctas Pagar'!$H:$H,5,'Ctas Pagar'!O:O,IF($A$6=Parametros!$A$8,"&lt;&gt;""",'DRE Gerencial'!$A$6))</f>
        <v>0</v>
      </c>
      <c r="G35" s="137">
        <f>SUMIFS('Ctas Pagar'!$G:$G,'Ctas Pagar'!$C:$C,'DRE Gerencial'!$A35,'Ctas Pagar'!$I:$I,'DRE Gerencial'!$A$7,'Ctas Pagar'!$H:$H,6,'Ctas Pagar'!R:R,IF($A$6=Parametros!$A$8,"&lt;&gt;""",'DRE Gerencial'!$A$6))</f>
        <v>0</v>
      </c>
      <c r="H35" s="137">
        <f>SUMIFS('Ctas Pagar'!$G:$G,'Ctas Pagar'!$C:$C,'DRE Gerencial'!$A35,'Ctas Pagar'!$I:$I,'DRE Gerencial'!$A$7,'Ctas Pagar'!$H:$H,7,'Ctas Pagar'!U:U,IF($A$6=Parametros!$A$8,"&lt;&gt;""",'DRE Gerencial'!$A$6))</f>
        <v>0</v>
      </c>
      <c r="I35" s="137">
        <f>SUMIFS('Ctas Pagar'!$G:$G,'Ctas Pagar'!$C:$C,'DRE Gerencial'!$A35,'Ctas Pagar'!$I:$I,'DRE Gerencial'!$A$7,'Ctas Pagar'!$H:$H,8,'Ctas Pagar'!X:X,IF($A$6=Parametros!$A$8,"&lt;&gt;""",'DRE Gerencial'!$A$6))</f>
        <v>0</v>
      </c>
      <c r="J35" s="137">
        <f>SUMIFS('Ctas Pagar'!$G:$G,'Ctas Pagar'!$C:$C,'DRE Gerencial'!$A35,'Ctas Pagar'!$I:$I,'DRE Gerencial'!$A$7,'Ctas Pagar'!$H:$H,9,'Ctas Pagar'!AA:AA,IF($A$6=Parametros!$A$8,"&lt;&gt;""",'DRE Gerencial'!$A$6))</f>
        <v>0</v>
      </c>
      <c r="K35" s="137">
        <f>SUMIFS('Ctas Pagar'!$G:$G,'Ctas Pagar'!$C:$C,'DRE Gerencial'!$A35,'Ctas Pagar'!$I:$I,'DRE Gerencial'!$A$7,'Ctas Pagar'!$H:$H,10,'Ctas Pagar'!AD:AD,IF($A$6=Parametros!$A$8,"&lt;&gt;""",'DRE Gerencial'!$A$6))</f>
        <v>0</v>
      </c>
      <c r="L35" s="137">
        <f>SUMIFS('Ctas Pagar'!$G:$G,'Ctas Pagar'!$C:$C,'DRE Gerencial'!$A35,'Ctas Pagar'!$I:$I,'DRE Gerencial'!$A$7,'Ctas Pagar'!$H:$H,11,'Ctas Pagar'!AG:AG,IF($A$6=Parametros!$A$8,"&lt;&gt;""",'DRE Gerencial'!$A$6))</f>
        <v>0</v>
      </c>
      <c r="M35" s="137">
        <f>SUMIFS('Ctas Pagar'!$G:$G,'Ctas Pagar'!$C:$C,'DRE Gerencial'!$A35,'Ctas Pagar'!$I:$I,'DRE Gerencial'!$A$7,'Ctas Pagar'!$H:$H,12,'Ctas Pagar'!AJ:AJ,IF($A$6=Parametros!$A$8,"&lt;&gt;""",'DRE Gerencial'!$A$6))</f>
        <v>0</v>
      </c>
      <c r="N35" s="135">
        <f>(M35+L35+K35+J35+I35+H35+G35+F35+E35+D35+C35+B35)</f>
        <v>0</v>
      </c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1"/>
      <c r="BE35" s="71"/>
      <c r="BF35" s="71"/>
    </row>
    <row r="36" spans="1:58" hidden="1">
      <c r="A36" s="106">
        <f>'Plano de Contas'!A42</f>
        <v>0</v>
      </c>
      <c r="B36" s="137">
        <f>SUMIFS('Ctas Pagar'!$G:$G,'Ctas Pagar'!$C:$C,'DRE Gerencial'!$A36,'Ctas Pagar'!$I:$I,'DRE Gerencial'!$A$7,'Ctas Pagar'!$H:$H,1,'Ctas Pagar'!D:D,IF($A$6=Parametros!$A$8,"&lt;&gt;""",'DRE Gerencial'!$A$6))</f>
        <v>0</v>
      </c>
      <c r="C36" s="137">
        <f>SUMIFS('Ctas Pagar'!$G:$G,'Ctas Pagar'!$C:$C,'DRE Gerencial'!$A36,'Ctas Pagar'!$I:$I,'DRE Gerencial'!$A$7,'Ctas Pagar'!$H:$H,2,'Ctas Pagar'!F:F,IF($A$6=Parametros!$A$8,"&lt;&gt;""",'DRE Gerencial'!$A$6))</f>
        <v>0</v>
      </c>
      <c r="D36" s="137">
        <f>SUMIFS('Ctas Pagar'!$G:$G,'Ctas Pagar'!$C:$C,'DRE Gerencial'!$A36,'Ctas Pagar'!$I:$I,'DRE Gerencial'!$A$7,'Ctas Pagar'!$H:$H,3,'Ctas Pagar'!I:I,IF($A$6=Parametros!$A$8,"&lt;&gt;""",'DRE Gerencial'!$A$6))</f>
        <v>0</v>
      </c>
      <c r="E36" s="137">
        <f>SUMIFS('Ctas Pagar'!$G:$G,'Ctas Pagar'!$C:$C,'DRE Gerencial'!$A36,'Ctas Pagar'!$I:$I,'DRE Gerencial'!$A$7,'Ctas Pagar'!$H:$H,4,'Ctas Pagar'!L:L,IF($A$6=Parametros!$A$8,"&lt;&gt;""",'DRE Gerencial'!$A$6))</f>
        <v>0</v>
      </c>
      <c r="F36" s="137">
        <f>SUMIFS('Ctas Pagar'!$G:$G,'Ctas Pagar'!$C:$C,'DRE Gerencial'!$A36,'Ctas Pagar'!$I:$I,'DRE Gerencial'!$A$7,'Ctas Pagar'!$H:$H,5,'Ctas Pagar'!O:O,IF($A$6=Parametros!$A$8,"&lt;&gt;""",'DRE Gerencial'!$A$6))</f>
        <v>0</v>
      </c>
      <c r="G36" s="137">
        <f>SUMIFS('Ctas Pagar'!$G:$G,'Ctas Pagar'!$C:$C,'DRE Gerencial'!$A36,'Ctas Pagar'!$I:$I,'DRE Gerencial'!$A$7,'Ctas Pagar'!$H:$H,6,'Ctas Pagar'!R:R,IF($A$6=Parametros!$A$8,"&lt;&gt;""",'DRE Gerencial'!$A$6))</f>
        <v>0</v>
      </c>
      <c r="H36" s="137">
        <f>SUMIFS('Ctas Pagar'!$G:$G,'Ctas Pagar'!$C:$C,'DRE Gerencial'!$A36,'Ctas Pagar'!$I:$I,'DRE Gerencial'!$A$7,'Ctas Pagar'!$H:$H,7,'Ctas Pagar'!U:U,IF($A$6=Parametros!$A$8,"&lt;&gt;""",'DRE Gerencial'!$A$6))</f>
        <v>0</v>
      </c>
      <c r="I36" s="137">
        <f>SUMIFS('Ctas Pagar'!$G:$G,'Ctas Pagar'!$C:$C,'DRE Gerencial'!$A36,'Ctas Pagar'!$I:$I,'DRE Gerencial'!$A$7,'Ctas Pagar'!$H:$H,8,'Ctas Pagar'!X:X,IF($A$6=Parametros!$A$8,"&lt;&gt;""",'DRE Gerencial'!$A$6))</f>
        <v>0</v>
      </c>
      <c r="J36" s="137">
        <f>SUMIFS('Ctas Pagar'!$G:$G,'Ctas Pagar'!$C:$C,'DRE Gerencial'!$A36,'Ctas Pagar'!$I:$I,'DRE Gerencial'!$A$7,'Ctas Pagar'!$H:$H,9,'Ctas Pagar'!AA:AA,IF($A$6=Parametros!$A$8,"&lt;&gt;""",'DRE Gerencial'!$A$6))</f>
        <v>0</v>
      </c>
      <c r="K36" s="137">
        <f>SUMIFS('Ctas Pagar'!$G:$G,'Ctas Pagar'!$C:$C,'DRE Gerencial'!$A36,'Ctas Pagar'!$I:$I,'DRE Gerencial'!$A$7,'Ctas Pagar'!$H:$H,10,'Ctas Pagar'!AD:AD,IF($A$6=Parametros!$A$8,"&lt;&gt;""",'DRE Gerencial'!$A$6))</f>
        <v>0</v>
      </c>
      <c r="L36" s="137">
        <f>SUMIFS('Ctas Pagar'!$G:$G,'Ctas Pagar'!$C:$C,'DRE Gerencial'!$A36,'Ctas Pagar'!$I:$I,'DRE Gerencial'!$A$7,'Ctas Pagar'!$H:$H,11,'Ctas Pagar'!AG:AG,IF($A$6=Parametros!$A$8,"&lt;&gt;""",'DRE Gerencial'!$A$6))</f>
        <v>0</v>
      </c>
      <c r="M36" s="137">
        <f>SUMIFS('Ctas Pagar'!$G:$G,'Ctas Pagar'!$C:$C,'DRE Gerencial'!$A36,'Ctas Pagar'!$I:$I,'DRE Gerencial'!$A$7,'Ctas Pagar'!$H:$H,12,'Ctas Pagar'!AJ:AJ,IF($A$6=Parametros!$A$8,"&lt;&gt;""",'DRE Gerencial'!$A$6))</f>
        <v>0</v>
      </c>
      <c r="N36" s="135">
        <f>(M36+L36+K36+J36+I36+H36+G36+F36+E36+D36+C36+B36)</f>
        <v>0</v>
      </c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1"/>
      <c r="BE36" s="71"/>
      <c r="BF36" s="71"/>
    </row>
    <row r="37" spans="1:58" hidden="1">
      <c r="A37" s="106">
        <f>'Plano de Contas'!A43</f>
        <v>0</v>
      </c>
      <c r="B37" s="137">
        <f>SUMIFS('Ctas Pagar'!$G:$G,'Ctas Pagar'!$C:$C,'DRE Gerencial'!$A37,'Ctas Pagar'!$I:$I,'DRE Gerencial'!$A$7,'Ctas Pagar'!$H:$H,1,'Ctas Pagar'!D:D,IF($A$6=Parametros!$A$8,"&lt;&gt;""",'DRE Gerencial'!$A$6))</f>
        <v>0</v>
      </c>
      <c r="C37" s="137">
        <f>SUMIFS('Ctas Pagar'!$G:$G,'Ctas Pagar'!$C:$C,'DRE Gerencial'!$A37,'Ctas Pagar'!$I:$I,'DRE Gerencial'!$A$7,'Ctas Pagar'!$H:$H,2,'Ctas Pagar'!F:F,IF($A$6=Parametros!$A$8,"&lt;&gt;""",'DRE Gerencial'!$A$6))</f>
        <v>0</v>
      </c>
      <c r="D37" s="137">
        <f>SUMIFS('Ctas Pagar'!$G:$G,'Ctas Pagar'!$C:$C,'DRE Gerencial'!$A37,'Ctas Pagar'!$I:$I,'DRE Gerencial'!$A$7,'Ctas Pagar'!$H:$H,3,'Ctas Pagar'!I:I,IF($A$6=Parametros!$A$8,"&lt;&gt;""",'DRE Gerencial'!$A$6))</f>
        <v>0</v>
      </c>
      <c r="E37" s="137">
        <f>SUMIFS('Ctas Pagar'!$G:$G,'Ctas Pagar'!$C:$C,'DRE Gerencial'!$A37,'Ctas Pagar'!$I:$I,'DRE Gerencial'!$A$7,'Ctas Pagar'!$H:$H,4,'Ctas Pagar'!L:L,IF($A$6=Parametros!$A$8,"&lt;&gt;""",'DRE Gerencial'!$A$6))</f>
        <v>0</v>
      </c>
      <c r="F37" s="137">
        <f>SUMIFS('Ctas Pagar'!$G:$G,'Ctas Pagar'!$C:$C,'DRE Gerencial'!$A37,'Ctas Pagar'!$I:$I,'DRE Gerencial'!$A$7,'Ctas Pagar'!$H:$H,5,'Ctas Pagar'!O:O,IF($A$6=Parametros!$A$8,"&lt;&gt;""",'DRE Gerencial'!$A$6))</f>
        <v>0</v>
      </c>
      <c r="G37" s="137">
        <f>SUMIFS('Ctas Pagar'!$G:$G,'Ctas Pagar'!$C:$C,'DRE Gerencial'!$A37,'Ctas Pagar'!$I:$I,'DRE Gerencial'!$A$7,'Ctas Pagar'!$H:$H,6,'Ctas Pagar'!R:R,IF($A$6=Parametros!$A$8,"&lt;&gt;""",'DRE Gerencial'!$A$6))</f>
        <v>0</v>
      </c>
      <c r="H37" s="137">
        <f>SUMIFS('Ctas Pagar'!$G:$G,'Ctas Pagar'!$C:$C,'DRE Gerencial'!$A37,'Ctas Pagar'!$I:$I,'DRE Gerencial'!$A$7,'Ctas Pagar'!$H:$H,7,'Ctas Pagar'!U:U,IF($A$6=Parametros!$A$8,"&lt;&gt;""",'DRE Gerencial'!$A$6))</f>
        <v>0</v>
      </c>
      <c r="I37" s="137">
        <f>SUMIFS('Ctas Pagar'!$G:$G,'Ctas Pagar'!$C:$C,'DRE Gerencial'!$A37,'Ctas Pagar'!$I:$I,'DRE Gerencial'!$A$7,'Ctas Pagar'!$H:$H,8,'Ctas Pagar'!X:X,IF($A$6=Parametros!$A$8,"&lt;&gt;""",'DRE Gerencial'!$A$6))</f>
        <v>0</v>
      </c>
      <c r="J37" s="137">
        <f>SUMIFS('Ctas Pagar'!$G:$G,'Ctas Pagar'!$C:$C,'DRE Gerencial'!$A37,'Ctas Pagar'!$I:$I,'DRE Gerencial'!$A$7,'Ctas Pagar'!$H:$H,9,'Ctas Pagar'!AA:AA,IF($A$6=Parametros!$A$8,"&lt;&gt;""",'DRE Gerencial'!$A$6))</f>
        <v>0</v>
      </c>
      <c r="K37" s="137">
        <f>SUMIFS('Ctas Pagar'!$G:$G,'Ctas Pagar'!$C:$C,'DRE Gerencial'!$A37,'Ctas Pagar'!$I:$I,'DRE Gerencial'!$A$7,'Ctas Pagar'!$H:$H,10,'Ctas Pagar'!AD:AD,IF($A$6=Parametros!$A$8,"&lt;&gt;""",'DRE Gerencial'!$A$6))</f>
        <v>0</v>
      </c>
      <c r="L37" s="137">
        <f>SUMIFS('Ctas Pagar'!$G:$G,'Ctas Pagar'!$C:$C,'DRE Gerencial'!$A37,'Ctas Pagar'!$I:$I,'DRE Gerencial'!$A$7,'Ctas Pagar'!$H:$H,11,'Ctas Pagar'!AG:AG,IF($A$6=Parametros!$A$8,"&lt;&gt;""",'DRE Gerencial'!$A$6))</f>
        <v>0</v>
      </c>
      <c r="M37" s="137">
        <f>SUMIFS('Ctas Pagar'!$G:$G,'Ctas Pagar'!$C:$C,'DRE Gerencial'!$A37,'Ctas Pagar'!$I:$I,'DRE Gerencial'!$A$7,'Ctas Pagar'!$H:$H,12,'Ctas Pagar'!AJ:AJ,IF($A$6=Parametros!$A$8,"&lt;&gt;""",'DRE Gerencial'!$A$6))</f>
        <v>0</v>
      </c>
      <c r="N37" s="135">
        <f>(M37+L37+K37+J37+I37+H37+G37+F37+E37+D37+C37+B37)</f>
        <v>0</v>
      </c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</row>
    <row r="38" spans="1:58" ht="15.75" hidden="1">
      <c r="A38" s="133" t="str">
        <f>'Plano de Contas'!A44</f>
        <v>4.3 Custos com Comissões</v>
      </c>
      <c r="B38" s="134">
        <f t="shared" ref="B38:N38" si="8">SUM(B39:B43)</f>
        <v>0</v>
      </c>
      <c r="C38" s="134">
        <f t="shared" si="8"/>
        <v>2000</v>
      </c>
      <c r="D38" s="134">
        <f t="shared" si="8"/>
        <v>0</v>
      </c>
      <c r="E38" s="134">
        <f t="shared" si="8"/>
        <v>0</v>
      </c>
      <c r="F38" s="134">
        <f t="shared" si="8"/>
        <v>0</v>
      </c>
      <c r="G38" s="134">
        <f t="shared" si="8"/>
        <v>0</v>
      </c>
      <c r="H38" s="134">
        <f t="shared" si="8"/>
        <v>0</v>
      </c>
      <c r="I38" s="134">
        <f t="shared" si="8"/>
        <v>0</v>
      </c>
      <c r="J38" s="134">
        <f t="shared" si="8"/>
        <v>0</v>
      </c>
      <c r="K38" s="134">
        <f t="shared" si="8"/>
        <v>0</v>
      </c>
      <c r="L38" s="134">
        <f t="shared" si="8"/>
        <v>0</v>
      </c>
      <c r="M38" s="134">
        <f t="shared" si="8"/>
        <v>0</v>
      </c>
      <c r="N38" s="134">
        <f t="shared" si="8"/>
        <v>2000</v>
      </c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</row>
    <row r="39" spans="1:58" hidden="1">
      <c r="A39" s="106" t="str">
        <f>'Plano de Contas'!A45</f>
        <v>4.3.1 Comissão para Vendedores</v>
      </c>
      <c r="B39" s="137">
        <f>SUMIFS('Ctas Pagar'!$G:$G,'Ctas Pagar'!$C:$C,'DRE Gerencial'!$A39,'Ctas Pagar'!$I:$I,'DRE Gerencial'!$A$7,'Ctas Pagar'!$H:$H,1,'Ctas Pagar'!D:D,IF($A$6=Parametros!$A$8,"&lt;&gt;""",'DRE Gerencial'!$A$6))</f>
        <v>0</v>
      </c>
      <c r="C39" s="137">
        <f>SUMIFS('Ctas Pagar'!$G:$G,'Ctas Pagar'!$C:$C,'DRE Gerencial'!$A39,'Ctas Pagar'!$I:$I,'DRE Gerencial'!$A$7,'Ctas Pagar'!$H:$H,2,'Ctas Pagar'!F:F,IF($A$6=Parametros!$A$8,"&lt;&gt;""",'DRE Gerencial'!$A$6))</f>
        <v>1000</v>
      </c>
      <c r="D39" s="137">
        <f>SUMIFS('Ctas Pagar'!$G:$G,'Ctas Pagar'!$C:$C,'DRE Gerencial'!$A39,'Ctas Pagar'!$I:$I,'DRE Gerencial'!$A$7,'Ctas Pagar'!$H:$H,3,'Ctas Pagar'!I:I,IF($A$6=Parametros!$A$8,"&lt;&gt;""",'DRE Gerencial'!$A$6))</f>
        <v>0</v>
      </c>
      <c r="E39" s="137">
        <f>SUMIFS('Ctas Pagar'!$G:$G,'Ctas Pagar'!$C:$C,'DRE Gerencial'!$A39,'Ctas Pagar'!$I:$I,'DRE Gerencial'!$A$7,'Ctas Pagar'!$H:$H,4,'Ctas Pagar'!L:L,IF($A$6=Parametros!$A$8,"&lt;&gt;""",'DRE Gerencial'!$A$6))</f>
        <v>0</v>
      </c>
      <c r="F39" s="137">
        <f>SUMIFS('Ctas Pagar'!$G:$G,'Ctas Pagar'!$C:$C,'DRE Gerencial'!$A39,'Ctas Pagar'!$I:$I,'DRE Gerencial'!$A$7,'Ctas Pagar'!$H:$H,5,'Ctas Pagar'!O:O,IF($A$6=Parametros!$A$8,"&lt;&gt;""",'DRE Gerencial'!$A$6))</f>
        <v>0</v>
      </c>
      <c r="G39" s="137">
        <f>SUMIFS('Ctas Pagar'!$G:$G,'Ctas Pagar'!$C:$C,'DRE Gerencial'!$A39,'Ctas Pagar'!$I:$I,'DRE Gerencial'!$A$7,'Ctas Pagar'!$H:$H,6,'Ctas Pagar'!R:R,IF($A$6=Parametros!$A$8,"&lt;&gt;""",'DRE Gerencial'!$A$6))</f>
        <v>0</v>
      </c>
      <c r="H39" s="137">
        <f>SUMIFS('Ctas Pagar'!$G:$G,'Ctas Pagar'!$C:$C,'DRE Gerencial'!$A39,'Ctas Pagar'!$I:$I,'DRE Gerencial'!$A$7,'Ctas Pagar'!$H:$H,7,'Ctas Pagar'!U:U,IF($A$6=Parametros!$A$8,"&lt;&gt;""",'DRE Gerencial'!$A$6))</f>
        <v>0</v>
      </c>
      <c r="I39" s="137">
        <f>SUMIFS('Ctas Pagar'!$G:$G,'Ctas Pagar'!$C:$C,'DRE Gerencial'!$A39,'Ctas Pagar'!$I:$I,'DRE Gerencial'!$A$7,'Ctas Pagar'!$H:$H,8,'Ctas Pagar'!X:X,IF($A$6=Parametros!$A$8,"&lt;&gt;""",'DRE Gerencial'!$A$6))</f>
        <v>0</v>
      </c>
      <c r="J39" s="137">
        <f>SUMIFS('Ctas Pagar'!$G:$G,'Ctas Pagar'!$C:$C,'DRE Gerencial'!$A39,'Ctas Pagar'!$I:$I,'DRE Gerencial'!$A$7,'Ctas Pagar'!$H:$H,9,'Ctas Pagar'!AA:AA,IF($A$6=Parametros!$A$8,"&lt;&gt;""",'DRE Gerencial'!$A$6))</f>
        <v>0</v>
      </c>
      <c r="K39" s="137">
        <f>SUMIFS('Ctas Pagar'!$G:$G,'Ctas Pagar'!$C:$C,'DRE Gerencial'!$A39,'Ctas Pagar'!$I:$I,'DRE Gerencial'!$A$7,'Ctas Pagar'!$H:$H,10,'Ctas Pagar'!AD:AD,IF($A$6=Parametros!$A$8,"&lt;&gt;""",'DRE Gerencial'!$A$6))</f>
        <v>0</v>
      </c>
      <c r="L39" s="137">
        <f>SUMIFS('Ctas Pagar'!$G:$G,'Ctas Pagar'!$C:$C,'DRE Gerencial'!$A39,'Ctas Pagar'!$I:$I,'DRE Gerencial'!$A$7,'Ctas Pagar'!$H:$H,11,'Ctas Pagar'!AG:AG,IF($A$6=Parametros!$A$8,"&lt;&gt;""",'DRE Gerencial'!$A$6))</f>
        <v>0</v>
      </c>
      <c r="M39" s="137">
        <f>SUMIFS('Ctas Pagar'!$G:$G,'Ctas Pagar'!$C:$C,'DRE Gerencial'!$A39,'Ctas Pagar'!$I:$I,'DRE Gerencial'!$A$7,'Ctas Pagar'!$H:$H,12,'Ctas Pagar'!AJ:AJ,IF($A$6=Parametros!$A$8,"&lt;&gt;""",'DRE Gerencial'!$A$6))</f>
        <v>0</v>
      </c>
      <c r="N39" s="135">
        <f>(M39+L39+K39+J39+I39+H39+G39+F39+E39+D39+C39+B39)</f>
        <v>1000</v>
      </c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F39" s="71"/>
    </row>
    <row r="40" spans="1:58" hidden="1">
      <c r="A40" s="106" t="str">
        <f>'Plano de Contas'!A46</f>
        <v>4.3.2 Comissão com Afiliados</v>
      </c>
      <c r="B40" s="137">
        <f>SUMIFS('Ctas Pagar'!$G:$G,'Ctas Pagar'!$C:$C,'DRE Gerencial'!$A40,'Ctas Pagar'!$I:$I,'DRE Gerencial'!$A$7,'Ctas Pagar'!$H:$H,1,'Ctas Pagar'!D:D,IF($A$6=Parametros!$A$8,"&lt;&gt;""",'DRE Gerencial'!$A$6))</f>
        <v>0</v>
      </c>
      <c r="C40" s="137">
        <f>SUMIFS('Ctas Pagar'!$G:$G,'Ctas Pagar'!$C:$C,'DRE Gerencial'!$A40,'Ctas Pagar'!$I:$I,'DRE Gerencial'!$A$7,'Ctas Pagar'!$H:$H,2,'Ctas Pagar'!F:F,IF($A$6=Parametros!$A$8,"&lt;&gt;""",'DRE Gerencial'!$A$6))</f>
        <v>1000</v>
      </c>
      <c r="D40" s="137">
        <f>SUMIFS('Ctas Pagar'!$G:$G,'Ctas Pagar'!$C:$C,'DRE Gerencial'!$A40,'Ctas Pagar'!$I:$I,'DRE Gerencial'!$A$7,'Ctas Pagar'!$H:$H,3,'Ctas Pagar'!I:I,IF($A$6=Parametros!$A$8,"&lt;&gt;""",'DRE Gerencial'!$A$6))</f>
        <v>0</v>
      </c>
      <c r="E40" s="137">
        <f>SUMIFS('Ctas Pagar'!$G:$G,'Ctas Pagar'!$C:$C,'DRE Gerencial'!$A40,'Ctas Pagar'!$I:$I,'DRE Gerencial'!$A$7,'Ctas Pagar'!$H:$H,4,'Ctas Pagar'!L:L,IF($A$6=Parametros!$A$8,"&lt;&gt;""",'DRE Gerencial'!$A$6))</f>
        <v>0</v>
      </c>
      <c r="F40" s="137">
        <f>SUMIFS('Ctas Pagar'!$G:$G,'Ctas Pagar'!$C:$C,'DRE Gerencial'!$A40,'Ctas Pagar'!$I:$I,'DRE Gerencial'!$A$7,'Ctas Pagar'!$H:$H,5,'Ctas Pagar'!O:O,IF($A$6=Parametros!$A$8,"&lt;&gt;""",'DRE Gerencial'!$A$6))</f>
        <v>0</v>
      </c>
      <c r="G40" s="137">
        <f>SUMIFS('Ctas Pagar'!$G:$G,'Ctas Pagar'!$C:$C,'DRE Gerencial'!$A40,'Ctas Pagar'!$I:$I,'DRE Gerencial'!$A$7,'Ctas Pagar'!$H:$H,6,'Ctas Pagar'!R:R,IF($A$6=Parametros!$A$8,"&lt;&gt;""",'DRE Gerencial'!$A$6))</f>
        <v>0</v>
      </c>
      <c r="H40" s="137">
        <f>SUMIFS('Ctas Pagar'!$G:$G,'Ctas Pagar'!$C:$C,'DRE Gerencial'!$A40,'Ctas Pagar'!$I:$I,'DRE Gerencial'!$A$7,'Ctas Pagar'!$H:$H,7,'Ctas Pagar'!U:U,IF($A$6=Parametros!$A$8,"&lt;&gt;""",'DRE Gerencial'!$A$6))</f>
        <v>0</v>
      </c>
      <c r="I40" s="137">
        <f>SUMIFS('Ctas Pagar'!$G:$G,'Ctas Pagar'!$C:$C,'DRE Gerencial'!$A40,'Ctas Pagar'!$I:$I,'DRE Gerencial'!$A$7,'Ctas Pagar'!$H:$H,8,'Ctas Pagar'!X:X,IF($A$6=Parametros!$A$8,"&lt;&gt;""",'DRE Gerencial'!$A$6))</f>
        <v>0</v>
      </c>
      <c r="J40" s="137">
        <f>SUMIFS('Ctas Pagar'!$G:$G,'Ctas Pagar'!$C:$C,'DRE Gerencial'!$A40,'Ctas Pagar'!$I:$I,'DRE Gerencial'!$A$7,'Ctas Pagar'!$H:$H,9,'Ctas Pagar'!AA:AA,IF($A$6=Parametros!$A$8,"&lt;&gt;""",'DRE Gerencial'!$A$6))</f>
        <v>0</v>
      </c>
      <c r="K40" s="137">
        <f>SUMIFS('Ctas Pagar'!$G:$G,'Ctas Pagar'!$C:$C,'DRE Gerencial'!$A40,'Ctas Pagar'!$I:$I,'DRE Gerencial'!$A$7,'Ctas Pagar'!$H:$H,10,'Ctas Pagar'!AD:AD,IF($A$6=Parametros!$A$8,"&lt;&gt;""",'DRE Gerencial'!$A$6))</f>
        <v>0</v>
      </c>
      <c r="L40" s="137">
        <f>SUMIFS('Ctas Pagar'!$G:$G,'Ctas Pagar'!$C:$C,'DRE Gerencial'!$A40,'Ctas Pagar'!$I:$I,'DRE Gerencial'!$A$7,'Ctas Pagar'!$H:$H,11,'Ctas Pagar'!AG:AG,IF($A$6=Parametros!$A$8,"&lt;&gt;""",'DRE Gerencial'!$A$6))</f>
        <v>0</v>
      </c>
      <c r="M40" s="137">
        <f>SUMIFS('Ctas Pagar'!$G:$G,'Ctas Pagar'!$C:$C,'DRE Gerencial'!$A40,'Ctas Pagar'!$I:$I,'DRE Gerencial'!$A$7,'Ctas Pagar'!$H:$H,12,'Ctas Pagar'!AJ:AJ,IF($A$6=Parametros!$A$8,"&lt;&gt;""",'DRE Gerencial'!$A$6))</f>
        <v>0</v>
      </c>
      <c r="N40" s="135">
        <f>(M40+L40+K40+J40+I40+H40+G40+F40+E40+D40+C40+B40)</f>
        <v>1000</v>
      </c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</row>
    <row r="41" spans="1:58" hidden="1">
      <c r="A41" s="106">
        <f>'Plano de Contas'!A47</f>
        <v>0</v>
      </c>
      <c r="B41" s="137">
        <f>SUMIFS('Ctas Pagar'!$G:$G,'Ctas Pagar'!$C:$C,'DRE Gerencial'!$A41,'Ctas Pagar'!$I:$I,'DRE Gerencial'!$A$7,'Ctas Pagar'!$H:$H,1,'Ctas Pagar'!D:D,IF($A$6=Parametros!$A$8,"&lt;&gt;""",'DRE Gerencial'!$A$6))</f>
        <v>0</v>
      </c>
      <c r="C41" s="137">
        <f>SUMIFS('Ctas Pagar'!$G:$G,'Ctas Pagar'!$C:$C,'DRE Gerencial'!$A41,'Ctas Pagar'!$I:$I,'DRE Gerencial'!$A$7,'Ctas Pagar'!$H:$H,2,'Ctas Pagar'!F:F,IF($A$6=Parametros!$A$8,"&lt;&gt;""",'DRE Gerencial'!$A$6))</f>
        <v>0</v>
      </c>
      <c r="D41" s="137">
        <f>SUMIFS('Ctas Pagar'!$G:$G,'Ctas Pagar'!$C:$C,'DRE Gerencial'!$A41,'Ctas Pagar'!$I:$I,'DRE Gerencial'!$A$7,'Ctas Pagar'!$H:$H,3,'Ctas Pagar'!I:I,IF($A$6=Parametros!$A$8,"&lt;&gt;""",'DRE Gerencial'!$A$6))</f>
        <v>0</v>
      </c>
      <c r="E41" s="137">
        <f>SUMIFS('Ctas Pagar'!$G:$G,'Ctas Pagar'!$C:$C,'DRE Gerencial'!$A41,'Ctas Pagar'!$I:$I,'DRE Gerencial'!$A$7,'Ctas Pagar'!$H:$H,4,'Ctas Pagar'!L:L,IF($A$6=Parametros!$A$8,"&lt;&gt;""",'DRE Gerencial'!$A$6))</f>
        <v>0</v>
      </c>
      <c r="F41" s="137">
        <f>SUMIFS('Ctas Pagar'!$G:$G,'Ctas Pagar'!$C:$C,'DRE Gerencial'!$A41,'Ctas Pagar'!$I:$I,'DRE Gerencial'!$A$7,'Ctas Pagar'!$H:$H,5,'Ctas Pagar'!O:O,IF($A$6=Parametros!$A$8,"&lt;&gt;""",'DRE Gerencial'!$A$6))</f>
        <v>0</v>
      </c>
      <c r="G41" s="137">
        <f>SUMIFS('Ctas Pagar'!$G:$G,'Ctas Pagar'!$C:$C,'DRE Gerencial'!$A41,'Ctas Pagar'!$I:$I,'DRE Gerencial'!$A$7,'Ctas Pagar'!$H:$H,6,'Ctas Pagar'!R:R,IF($A$6=Parametros!$A$8,"&lt;&gt;""",'DRE Gerencial'!$A$6))</f>
        <v>0</v>
      </c>
      <c r="H41" s="137">
        <f>SUMIFS('Ctas Pagar'!$G:$G,'Ctas Pagar'!$C:$C,'DRE Gerencial'!$A41,'Ctas Pagar'!$I:$I,'DRE Gerencial'!$A$7,'Ctas Pagar'!$H:$H,7,'Ctas Pagar'!U:U,IF($A$6=Parametros!$A$8,"&lt;&gt;""",'DRE Gerencial'!$A$6))</f>
        <v>0</v>
      </c>
      <c r="I41" s="137">
        <f>SUMIFS('Ctas Pagar'!$G:$G,'Ctas Pagar'!$C:$C,'DRE Gerencial'!$A41,'Ctas Pagar'!$I:$I,'DRE Gerencial'!$A$7,'Ctas Pagar'!$H:$H,8,'Ctas Pagar'!X:X,IF($A$6=Parametros!$A$8,"&lt;&gt;""",'DRE Gerencial'!$A$6))</f>
        <v>0</v>
      </c>
      <c r="J41" s="137">
        <f>SUMIFS('Ctas Pagar'!$G:$G,'Ctas Pagar'!$C:$C,'DRE Gerencial'!$A41,'Ctas Pagar'!$I:$I,'DRE Gerencial'!$A$7,'Ctas Pagar'!$H:$H,9,'Ctas Pagar'!AA:AA,IF($A$6=Parametros!$A$8,"&lt;&gt;""",'DRE Gerencial'!$A$6))</f>
        <v>0</v>
      </c>
      <c r="K41" s="137">
        <f>SUMIFS('Ctas Pagar'!$G:$G,'Ctas Pagar'!$C:$C,'DRE Gerencial'!$A41,'Ctas Pagar'!$I:$I,'DRE Gerencial'!$A$7,'Ctas Pagar'!$H:$H,10,'Ctas Pagar'!AD:AD,IF($A$6=Parametros!$A$8,"&lt;&gt;""",'DRE Gerencial'!$A$6))</f>
        <v>0</v>
      </c>
      <c r="L41" s="137">
        <f>SUMIFS('Ctas Pagar'!$G:$G,'Ctas Pagar'!$C:$C,'DRE Gerencial'!$A41,'Ctas Pagar'!$I:$I,'DRE Gerencial'!$A$7,'Ctas Pagar'!$H:$H,11,'Ctas Pagar'!AG:AG,IF($A$6=Parametros!$A$8,"&lt;&gt;""",'DRE Gerencial'!$A$6))</f>
        <v>0</v>
      </c>
      <c r="M41" s="137">
        <f>SUMIFS('Ctas Pagar'!$G:$G,'Ctas Pagar'!$C:$C,'DRE Gerencial'!$A41,'Ctas Pagar'!$I:$I,'DRE Gerencial'!$A$7,'Ctas Pagar'!$H:$H,12,'Ctas Pagar'!AJ:AJ,IF($A$6=Parametros!$A$8,"&lt;&gt;""",'DRE Gerencial'!$A$6))</f>
        <v>0</v>
      </c>
      <c r="N41" s="135">
        <f>(M41+L41+K41+J41+I41+H41+G41+F41+E41+D41+C41+B41)</f>
        <v>0</v>
      </c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</row>
    <row r="42" spans="1:58" hidden="1">
      <c r="A42" s="106">
        <f>'Plano de Contas'!A48</f>
        <v>0</v>
      </c>
      <c r="B42" s="137">
        <f>SUMIFS('Ctas Pagar'!$G:$G,'Ctas Pagar'!$C:$C,'DRE Gerencial'!$A42,'Ctas Pagar'!$I:$I,'DRE Gerencial'!$A$7,'Ctas Pagar'!$H:$H,1,'Ctas Pagar'!D:D,IF($A$6=Parametros!$A$8,"&lt;&gt;""",'DRE Gerencial'!$A$6))</f>
        <v>0</v>
      </c>
      <c r="C42" s="137">
        <f>SUMIFS('Ctas Pagar'!$G:$G,'Ctas Pagar'!$C:$C,'DRE Gerencial'!$A42,'Ctas Pagar'!$I:$I,'DRE Gerencial'!$A$7,'Ctas Pagar'!$H:$H,2,'Ctas Pagar'!F:F,IF($A$6=Parametros!$A$8,"&lt;&gt;""",'DRE Gerencial'!$A$6))</f>
        <v>0</v>
      </c>
      <c r="D42" s="137">
        <f>SUMIFS('Ctas Pagar'!$G:$G,'Ctas Pagar'!$C:$C,'DRE Gerencial'!$A42,'Ctas Pagar'!$I:$I,'DRE Gerencial'!$A$7,'Ctas Pagar'!$H:$H,3,'Ctas Pagar'!I:I,IF($A$6=Parametros!$A$8,"&lt;&gt;""",'DRE Gerencial'!$A$6))</f>
        <v>0</v>
      </c>
      <c r="E42" s="137">
        <f>SUMIFS('Ctas Pagar'!$G:$G,'Ctas Pagar'!$C:$C,'DRE Gerencial'!$A42,'Ctas Pagar'!$I:$I,'DRE Gerencial'!$A$7,'Ctas Pagar'!$H:$H,4,'Ctas Pagar'!L:L,IF($A$6=Parametros!$A$8,"&lt;&gt;""",'DRE Gerencial'!$A$6))</f>
        <v>0</v>
      </c>
      <c r="F42" s="137">
        <f>SUMIFS('Ctas Pagar'!$G:$G,'Ctas Pagar'!$C:$C,'DRE Gerencial'!$A42,'Ctas Pagar'!$I:$I,'DRE Gerencial'!$A$7,'Ctas Pagar'!$H:$H,5,'Ctas Pagar'!O:O,IF($A$6=Parametros!$A$8,"&lt;&gt;""",'DRE Gerencial'!$A$6))</f>
        <v>0</v>
      </c>
      <c r="G42" s="137">
        <f>SUMIFS('Ctas Pagar'!$G:$G,'Ctas Pagar'!$C:$C,'DRE Gerencial'!$A42,'Ctas Pagar'!$I:$I,'DRE Gerencial'!$A$7,'Ctas Pagar'!$H:$H,6,'Ctas Pagar'!R:R,IF($A$6=Parametros!$A$8,"&lt;&gt;""",'DRE Gerencial'!$A$6))</f>
        <v>0</v>
      </c>
      <c r="H42" s="137">
        <f>SUMIFS('Ctas Pagar'!$G:$G,'Ctas Pagar'!$C:$C,'DRE Gerencial'!$A42,'Ctas Pagar'!$I:$I,'DRE Gerencial'!$A$7,'Ctas Pagar'!$H:$H,7,'Ctas Pagar'!U:U,IF($A$6=Parametros!$A$8,"&lt;&gt;""",'DRE Gerencial'!$A$6))</f>
        <v>0</v>
      </c>
      <c r="I42" s="137">
        <f>SUMIFS('Ctas Pagar'!$G:$G,'Ctas Pagar'!$C:$C,'DRE Gerencial'!$A42,'Ctas Pagar'!$I:$I,'DRE Gerencial'!$A$7,'Ctas Pagar'!$H:$H,8,'Ctas Pagar'!X:X,IF($A$6=Parametros!$A$8,"&lt;&gt;""",'DRE Gerencial'!$A$6))</f>
        <v>0</v>
      </c>
      <c r="J42" s="137">
        <f>SUMIFS('Ctas Pagar'!$G:$G,'Ctas Pagar'!$C:$C,'DRE Gerencial'!$A42,'Ctas Pagar'!$I:$I,'DRE Gerencial'!$A$7,'Ctas Pagar'!$H:$H,9,'Ctas Pagar'!AA:AA,IF($A$6=Parametros!$A$8,"&lt;&gt;""",'DRE Gerencial'!$A$6))</f>
        <v>0</v>
      </c>
      <c r="K42" s="137">
        <f>SUMIFS('Ctas Pagar'!$G:$G,'Ctas Pagar'!$C:$C,'DRE Gerencial'!$A42,'Ctas Pagar'!$I:$I,'DRE Gerencial'!$A$7,'Ctas Pagar'!$H:$H,10,'Ctas Pagar'!AD:AD,IF($A$6=Parametros!$A$8,"&lt;&gt;""",'DRE Gerencial'!$A$6))</f>
        <v>0</v>
      </c>
      <c r="L42" s="137">
        <f>SUMIFS('Ctas Pagar'!$G:$G,'Ctas Pagar'!$C:$C,'DRE Gerencial'!$A42,'Ctas Pagar'!$I:$I,'DRE Gerencial'!$A$7,'Ctas Pagar'!$H:$H,11,'Ctas Pagar'!AG:AG,IF($A$6=Parametros!$A$8,"&lt;&gt;""",'DRE Gerencial'!$A$6))</f>
        <v>0</v>
      </c>
      <c r="M42" s="137">
        <f>SUMIFS('Ctas Pagar'!$G:$G,'Ctas Pagar'!$C:$C,'DRE Gerencial'!$A42,'Ctas Pagar'!$I:$I,'DRE Gerencial'!$A$7,'Ctas Pagar'!$H:$H,12,'Ctas Pagar'!AJ:AJ,IF($A$6=Parametros!$A$8,"&lt;&gt;""",'DRE Gerencial'!$A$6))</f>
        <v>0</v>
      </c>
      <c r="N42" s="135">
        <f>(M42+L42+K42+J42+I42+H42+G42+F42+E42+D42+C42+B42)</f>
        <v>0</v>
      </c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</row>
    <row r="43" spans="1:58" hidden="1">
      <c r="A43" s="106">
        <f>'Plano de Contas'!A49</f>
        <v>0</v>
      </c>
      <c r="B43" s="137">
        <f>SUMIFS('Ctas Pagar'!$G:$G,'Ctas Pagar'!$C:$C,'DRE Gerencial'!$A43,'Ctas Pagar'!$I:$I,'DRE Gerencial'!$A$7,'Ctas Pagar'!$H:$H,1,'Ctas Pagar'!D:D,IF($A$6=Parametros!$A$8,"&lt;&gt;""",'DRE Gerencial'!$A$6))</f>
        <v>0</v>
      </c>
      <c r="C43" s="137">
        <f>SUMIFS('Ctas Pagar'!$G:$G,'Ctas Pagar'!$C:$C,'DRE Gerencial'!$A43,'Ctas Pagar'!$I:$I,'DRE Gerencial'!$A$7,'Ctas Pagar'!$H:$H,2,'Ctas Pagar'!F:F,IF($A$6=Parametros!$A$8,"&lt;&gt;""",'DRE Gerencial'!$A$6))</f>
        <v>0</v>
      </c>
      <c r="D43" s="137">
        <f>SUMIFS('Ctas Pagar'!$G:$G,'Ctas Pagar'!$C:$C,'DRE Gerencial'!$A43,'Ctas Pagar'!$I:$I,'DRE Gerencial'!$A$7,'Ctas Pagar'!$H:$H,3,'Ctas Pagar'!I:I,IF($A$6=Parametros!$A$8,"&lt;&gt;""",'DRE Gerencial'!$A$6))</f>
        <v>0</v>
      </c>
      <c r="E43" s="137">
        <f>SUMIFS('Ctas Pagar'!$G:$G,'Ctas Pagar'!$C:$C,'DRE Gerencial'!$A43,'Ctas Pagar'!$I:$I,'DRE Gerencial'!$A$7,'Ctas Pagar'!$H:$H,4,'Ctas Pagar'!L:L,IF($A$6=Parametros!$A$8,"&lt;&gt;""",'DRE Gerencial'!$A$6))</f>
        <v>0</v>
      </c>
      <c r="F43" s="137">
        <f>SUMIFS('Ctas Pagar'!$G:$G,'Ctas Pagar'!$C:$C,'DRE Gerencial'!$A43,'Ctas Pagar'!$I:$I,'DRE Gerencial'!$A$7,'Ctas Pagar'!$H:$H,5,'Ctas Pagar'!O:O,IF($A$6=Parametros!$A$8,"&lt;&gt;""",'DRE Gerencial'!$A$6))</f>
        <v>0</v>
      </c>
      <c r="G43" s="137">
        <f>SUMIFS('Ctas Pagar'!$G:$G,'Ctas Pagar'!$C:$C,'DRE Gerencial'!$A43,'Ctas Pagar'!$I:$I,'DRE Gerencial'!$A$7,'Ctas Pagar'!$H:$H,6,'Ctas Pagar'!R:R,IF($A$6=Parametros!$A$8,"&lt;&gt;""",'DRE Gerencial'!$A$6))</f>
        <v>0</v>
      </c>
      <c r="H43" s="137">
        <f>SUMIFS('Ctas Pagar'!$G:$G,'Ctas Pagar'!$C:$C,'DRE Gerencial'!$A43,'Ctas Pagar'!$I:$I,'DRE Gerencial'!$A$7,'Ctas Pagar'!$H:$H,7,'Ctas Pagar'!U:U,IF($A$6=Parametros!$A$8,"&lt;&gt;""",'DRE Gerencial'!$A$6))</f>
        <v>0</v>
      </c>
      <c r="I43" s="137">
        <f>SUMIFS('Ctas Pagar'!$G:$G,'Ctas Pagar'!$C:$C,'DRE Gerencial'!$A43,'Ctas Pagar'!$I:$I,'DRE Gerencial'!$A$7,'Ctas Pagar'!$H:$H,8,'Ctas Pagar'!X:X,IF($A$6=Parametros!$A$8,"&lt;&gt;""",'DRE Gerencial'!$A$6))</f>
        <v>0</v>
      </c>
      <c r="J43" s="137">
        <f>SUMIFS('Ctas Pagar'!$G:$G,'Ctas Pagar'!$C:$C,'DRE Gerencial'!$A43,'Ctas Pagar'!$I:$I,'DRE Gerencial'!$A$7,'Ctas Pagar'!$H:$H,9,'Ctas Pagar'!AA:AA,IF($A$6=Parametros!$A$8,"&lt;&gt;""",'DRE Gerencial'!$A$6))</f>
        <v>0</v>
      </c>
      <c r="K43" s="137">
        <f>SUMIFS('Ctas Pagar'!$G:$G,'Ctas Pagar'!$C:$C,'DRE Gerencial'!$A43,'Ctas Pagar'!$I:$I,'DRE Gerencial'!$A$7,'Ctas Pagar'!$H:$H,10,'Ctas Pagar'!AD:AD,IF($A$6=Parametros!$A$8,"&lt;&gt;""",'DRE Gerencial'!$A$6))</f>
        <v>0</v>
      </c>
      <c r="L43" s="137">
        <f>SUMIFS('Ctas Pagar'!$G:$G,'Ctas Pagar'!$C:$C,'DRE Gerencial'!$A43,'Ctas Pagar'!$I:$I,'DRE Gerencial'!$A$7,'Ctas Pagar'!$H:$H,11,'Ctas Pagar'!AG:AG,IF($A$6=Parametros!$A$8,"&lt;&gt;""",'DRE Gerencial'!$A$6))</f>
        <v>0</v>
      </c>
      <c r="M43" s="137">
        <f>SUMIFS('Ctas Pagar'!$G:$G,'Ctas Pagar'!$C:$C,'DRE Gerencial'!$A43,'Ctas Pagar'!$I:$I,'DRE Gerencial'!$A$7,'Ctas Pagar'!$H:$H,12,'Ctas Pagar'!AJ:AJ,IF($A$6=Parametros!$A$8,"&lt;&gt;""",'DRE Gerencial'!$A$6))</f>
        <v>0</v>
      </c>
      <c r="N43" s="135">
        <f>(M43+L43+K43+J43+I43+H43+G43+F43+E43+D43+C43+B43)</f>
        <v>0</v>
      </c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71"/>
      <c r="AZ43" s="71"/>
      <c r="BA43" s="71"/>
      <c r="BB43" s="71"/>
      <c r="BC43" s="71"/>
      <c r="BD43" s="71"/>
      <c r="BE43" s="71"/>
      <c r="BF43" s="71"/>
    </row>
    <row r="44" spans="1:58" ht="15.75" hidden="1">
      <c r="A44" s="133" t="str">
        <f>'Plano de Contas'!A50</f>
        <v>4.4 Custo com Produtos ou Serviços</v>
      </c>
      <c r="B44" s="134">
        <f t="shared" ref="B44:N44" si="9">SUM(B45:B49)</f>
        <v>0</v>
      </c>
      <c r="C44" s="134">
        <f t="shared" si="9"/>
        <v>0</v>
      </c>
      <c r="D44" s="134">
        <f t="shared" si="9"/>
        <v>0</v>
      </c>
      <c r="E44" s="134">
        <f t="shared" si="9"/>
        <v>0</v>
      </c>
      <c r="F44" s="134">
        <f t="shared" si="9"/>
        <v>0</v>
      </c>
      <c r="G44" s="134">
        <f t="shared" si="9"/>
        <v>0</v>
      </c>
      <c r="H44" s="134">
        <f t="shared" si="9"/>
        <v>0</v>
      </c>
      <c r="I44" s="134">
        <f t="shared" si="9"/>
        <v>0</v>
      </c>
      <c r="J44" s="134">
        <f t="shared" si="9"/>
        <v>0</v>
      </c>
      <c r="K44" s="134">
        <f t="shared" si="9"/>
        <v>0</v>
      </c>
      <c r="L44" s="134">
        <f t="shared" si="9"/>
        <v>0</v>
      </c>
      <c r="M44" s="134">
        <f t="shared" si="9"/>
        <v>0</v>
      </c>
      <c r="N44" s="134">
        <f t="shared" si="9"/>
        <v>0</v>
      </c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</row>
    <row r="45" spans="1:58" hidden="1">
      <c r="A45" s="106">
        <f>'Plano de Contas'!A51</f>
        <v>0</v>
      </c>
      <c r="B45" s="137">
        <f>SUMIFS('Ctas Pagar'!$G:$G,'Ctas Pagar'!$C:$C,'DRE Gerencial'!$A45,'Ctas Pagar'!$I:$I,'DRE Gerencial'!$A$7,'Ctas Pagar'!$H:$H,1,'Ctas Pagar'!D:D,IF($A$6=Parametros!$A$8,"&lt;&gt;""",'DRE Gerencial'!$A$6))</f>
        <v>0</v>
      </c>
      <c r="C45" s="137">
        <f>SUMIFS('Ctas Pagar'!$G:$G,'Ctas Pagar'!$C:$C,'DRE Gerencial'!$A45,'Ctas Pagar'!$I:$I,'DRE Gerencial'!$A$7,'Ctas Pagar'!$H:$H,2,'Ctas Pagar'!F:F,IF($A$6=Parametros!$A$8,"&lt;&gt;""",'DRE Gerencial'!$A$6))</f>
        <v>0</v>
      </c>
      <c r="D45" s="137">
        <f>SUMIFS('Ctas Pagar'!$G:$G,'Ctas Pagar'!$C:$C,'DRE Gerencial'!$A45,'Ctas Pagar'!$I:$I,'DRE Gerencial'!$A$7,'Ctas Pagar'!$H:$H,3,'Ctas Pagar'!I:I,IF($A$6=Parametros!$A$8,"&lt;&gt;""",'DRE Gerencial'!$A$6))</f>
        <v>0</v>
      </c>
      <c r="E45" s="137">
        <f>SUMIFS('Ctas Pagar'!$G:$G,'Ctas Pagar'!$C:$C,'DRE Gerencial'!$A45,'Ctas Pagar'!$I:$I,'DRE Gerencial'!$A$7,'Ctas Pagar'!$H:$H,4,'Ctas Pagar'!L:L,IF($A$6=Parametros!$A$8,"&lt;&gt;""",'DRE Gerencial'!$A$6))</f>
        <v>0</v>
      </c>
      <c r="F45" s="137">
        <f>SUMIFS('Ctas Pagar'!$G:$G,'Ctas Pagar'!$C:$C,'DRE Gerencial'!$A45,'Ctas Pagar'!$I:$I,'DRE Gerencial'!$A$7,'Ctas Pagar'!$H:$H,5,'Ctas Pagar'!O:O,IF($A$6=Parametros!$A$8,"&lt;&gt;""",'DRE Gerencial'!$A$6))</f>
        <v>0</v>
      </c>
      <c r="G45" s="137">
        <f>SUMIFS('Ctas Pagar'!$G:$G,'Ctas Pagar'!$C:$C,'DRE Gerencial'!$A45,'Ctas Pagar'!$I:$I,'DRE Gerencial'!$A$7,'Ctas Pagar'!$H:$H,6,'Ctas Pagar'!R:R,IF($A$6=Parametros!$A$8,"&lt;&gt;""",'DRE Gerencial'!$A$6))</f>
        <v>0</v>
      </c>
      <c r="H45" s="137">
        <f>SUMIFS('Ctas Pagar'!$G:$G,'Ctas Pagar'!$C:$C,'DRE Gerencial'!$A45,'Ctas Pagar'!$I:$I,'DRE Gerencial'!$A$7,'Ctas Pagar'!$H:$H,7,'Ctas Pagar'!U:U,IF($A$6=Parametros!$A$8,"&lt;&gt;""",'DRE Gerencial'!$A$6))</f>
        <v>0</v>
      </c>
      <c r="I45" s="137">
        <f>SUMIFS('Ctas Pagar'!$G:$G,'Ctas Pagar'!$C:$C,'DRE Gerencial'!$A45,'Ctas Pagar'!$I:$I,'DRE Gerencial'!$A$7,'Ctas Pagar'!$H:$H,8,'Ctas Pagar'!X:X,IF($A$6=Parametros!$A$8,"&lt;&gt;""",'DRE Gerencial'!$A$6))</f>
        <v>0</v>
      </c>
      <c r="J45" s="137">
        <f>SUMIFS('Ctas Pagar'!$G:$G,'Ctas Pagar'!$C:$C,'DRE Gerencial'!$A45,'Ctas Pagar'!$I:$I,'DRE Gerencial'!$A$7,'Ctas Pagar'!$H:$H,9,'Ctas Pagar'!AA:AA,IF($A$6=Parametros!$A$8,"&lt;&gt;""",'DRE Gerencial'!$A$6))</f>
        <v>0</v>
      </c>
      <c r="K45" s="137">
        <f>SUMIFS('Ctas Pagar'!$G:$G,'Ctas Pagar'!$C:$C,'DRE Gerencial'!$A45,'Ctas Pagar'!$I:$I,'DRE Gerencial'!$A$7,'Ctas Pagar'!$H:$H,10,'Ctas Pagar'!AD:AD,IF($A$6=Parametros!$A$8,"&lt;&gt;""",'DRE Gerencial'!$A$6))</f>
        <v>0</v>
      </c>
      <c r="L45" s="137">
        <f>SUMIFS('Ctas Pagar'!$G:$G,'Ctas Pagar'!$C:$C,'DRE Gerencial'!$A45,'Ctas Pagar'!$I:$I,'DRE Gerencial'!$A$7,'Ctas Pagar'!$H:$H,11,'Ctas Pagar'!AG:AG,IF($A$6=Parametros!$A$8,"&lt;&gt;""",'DRE Gerencial'!$A$6))</f>
        <v>0</v>
      </c>
      <c r="M45" s="137">
        <f>SUMIFS('Ctas Pagar'!$G:$G,'Ctas Pagar'!$C:$C,'DRE Gerencial'!$A45,'Ctas Pagar'!$I:$I,'DRE Gerencial'!$A$7,'Ctas Pagar'!$H:$H,12,'Ctas Pagar'!AJ:AJ,IF($A$6=Parametros!$A$8,"&lt;&gt;""",'DRE Gerencial'!$A$6))</f>
        <v>0</v>
      </c>
      <c r="N45" s="135">
        <f>(M45+L45+K45+J45+I45+H45+G45+F45+E45+D45+C45+B45)</f>
        <v>0</v>
      </c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</row>
    <row r="46" spans="1:58" hidden="1">
      <c r="A46" s="106">
        <f>'Plano de Contas'!A52</f>
        <v>0</v>
      </c>
      <c r="B46" s="137">
        <f>SUMIFS('Ctas Pagar'!$G:$G,'Ctas Pagar'!$C:$C,'DRE Gerencial'!$A46,'Ctas Pagar'!$I:$I,'DRE Gerencial'!$A$7,'Ctas Pagar'!$H:$H,1,'Ctas Pagar'!D:D,IF($A$6=Parametros!$A$8,"&lt;&gt;""",'DRE Gerencial'!$A$6))</f>
        <v>0</v>
      </c>
      <c r="C46" s="137">
        <f>SUMIFS('Ctas Pagar'!$G:$G,'Ctas Pagar'!$C:$C,'DRE Gerencial'!$A46,'Ctas Pagar'!$I:$I,'DRE Gerencial'!$A$7,'Ctas Pagar'!$H:$H,2,'Ctas Pagar'!F:F,IF($A$6=Parametros!$A$8,"&lt;&gt;""",'DRE Gerencial'!$A$6))</f>
        <v>0</v>
      </c>
      <c r="D46" s="137">
        <f>SUMIFS('Ctas Pagar'!$G:$G,'Ctas Pagar'!$C:$C,'DRE Gerencial'!$A46,'Ctas Pagar'!$I:$I,'DRE Gerencial'!$A$7,'Ctas Pagar'!$H:$H,3,'Ctas Pagar'!I:I,IF($A$6=Parametros!$A$8,"&lt;&gt;""",'DRE Gerencial'!$A$6))</f>
        <v>0</v>
      </c>
      <c r="E46" s="137">
        <f>SUMIFS('Ctas Pagar'!$G:$G,'Ctas Pagar'!$C:$C,'DRE Gerencial'!$A46,'Ctas Pagar'!$I:$I,'DRE Gerencial'!$A$7,'Ctas Pagar'!$H:$H,4,'Ctas Pagar'!L:L,IF($A$6=Parametros!$A$8,"&lt;&gt;""",'DRE Gerencial'!$A$6))</f>
        <v>0</v>
      </c>
      <c r="F46" s="137">
        <f>SUMIFS('Ctas Pagar'!$G:$G,'Ctas Pagar'!$C:$C,'DRE Gerencial'!$A46,'Ctas Pagar'!$I:$I,'DRE Gerencial'!$A$7,'Ctas Pagar'!$H:$H,5,'Ctas Pagar'!O:O,IF($A$6=Parametros!$A$8,"&lt;&gt;""",'DRE Gerencial'!$A$6))</f>
        <v>0</v>
      </c>
      <c r="G46" s="137">
        <f>SUMIFS('Ctas Pagar'!$G:$G,'Ctas Pagar'!$C:$C,'DRE Gerencial'!$A46,'Ctas Pagar'!$I:$I,'DRE Gerencial'!$A$7,'Ctas Pagar'!$H:$H,6,'Ctas Pagar'!R:R,IF($A$6=Parametros!$A$8,"&lt;&gt;""",'DRE Gerencial'!$A$6))</f>
        <v>0</v>
      </c>
      <c r="H46" s="137">
        <f>SUMIFS('Ctas Pagar'!$G:$G,'Ctas Pagar'!$C:$C,'DRE Gerencial'!$A46,'Ctas Pagar'!$I:$I,'DRE Gerencial'!$A$7,'Ctas Pagar'!$H:$H,7,'Ctas Pagar'!U:U,IF($A$6=Parametros!$A$8,"&lt;&gt;""",'DRE Gerencial'!$A$6))</f>
        <v>0</v>
      </c>
      <c r="I46" s="137">
        <f>SUMIFS('Ctas Pagar'!$G:$G,'Ctas Pagar'!$C:$C,'DRE Gerencial'!$A46,'Ctas Pagar'!$I:$I,'DRE Gerencial'!$A$7,'Ctas Pagar'!$H:$H,8,'Ctas Pagar'!X:X,IF($A$6=Parametros!$A$8,"&lt;&gt;""",'DRE Gerencial'!$A$6))</f>
        <v>0</v>
      </c>
      <c r="J46" s="137">
        <f>SUMIFS('Ctas Pagar'!$G:$G,'Ctas Pagar'!$C:$C,'DRE Gerencial'!$A46,'Ctas Pagar'!$I:$I,'DRE Gerencial'!$A$7,'Ctas Pagar'!$H:$H,9,'Ctas Pagar'!AA:AA,IF($A$6=Parametros!$A$8,"&lt;&gt;""",'DRE Gerencial'!$A$6))</f>
        <v>0</v>
      </c>
      <c r="K46" s="137">
        <f>SUMIFS('Ctas Pagar'!$G:$G,'Ctas Pagar'!$C:$C,'DRE Gerencial'!$A46,'Ctas Pagar'!$I:$I,'DRE Gerencial'!$A$7,'Ctas Pagar'!$H:$H,10,'Ctas Pagar'!AD:AD,IF($A$6=Parametros!$A$8,"&lt;&gt;""",'DRE Gerencial'!$A$6))</f>
        <v>0</v>
      </c>
      <c r="L46" s="137">
        <f>SUMIFS('Ctas Pagar'!$G:$G,'Ctas Pagar'!$C:$C,'DRE Gerencial'!$A46,'Ctas Pagar'!$I:$I,'DRE Gerencial'!$A$7,'Ctas Pagar'!$H:$H,11,'Ctas Pagar'!AG:AG,IF($A$6=Parametros!$A$8,"&lt;&gt;""",'DRE Gerencial'!$A$6))</f>
        <v>0</v>
      </c>
      <c r="M46" s="137">
        <f>SUMIFS('Ctas Pagar'!$G:$G,'Ctas Pagar'!$C:$C,'DRE Gerencial'!$A46,'Ctas Pagar'!$I:$I,'DRE Gerencial'!$A$7,'Ctas Pagar'!$H:$H,12,'Ctas Pagar'!AJ:AJ,IF($A$6=Parametros!$A$8,"&lt;&gt;""",'DRE Gerencial'!$A$6))</f>
        <v>0</v>
      </c>
      <c r="N46" s="135">
        <f>(M46+L46+K46+J46+I46+H46+G46+F46+E46+D46+C46+B46)</f>
        <v>0</v>
      </c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71"/>
      <c r="AZ46" s="71"/>
      <c r="BA46" s="71"/>
      <c r="BB46" s="71"/>
      <c r="BC46" s="71"/>
      <c r="BD46" s="71"/>
      <c r="BE46" s="71"/>
      <c r="BF46" s="71"/>
    </row>
    <row r="47" spans="1:58" hidden="1">
      <c r="A47" s="106">
        <f>'Plano de Contas'!A53</f>
        <v>0</v>
      </c>
      <c r="B47" s="137">
        <f>SUMIFS('Ctas Pagar'!$G:$G,'Ctas Pagar'!$C:$C,'DRE Gerencial'!$A47,'Ctas Pagar'!$I:$I,'DRE Gerencial'!$A$7,'Ctas Pagar'!$H:$H,1,'Ctas Pagar'!D:D,IF($A$6=Parametros!$A$8,"&lt;&gt;""",'DRE Gerencial'!$A$6))</f>
        <v>0</v>
      </c>
      <c r="C47" s="137">
        <f>SUMIFS('Ctas Pagar'!$G:$G,'Ctas Pagar'!$C:$C,'DRE Gerencial'!$A47,'Ctas Pagar'!$I:$I,'DRE Gerencial'!$A$7,'Ctas Pagar'!$H:$H,2,'Ctas Pagar'!F:F,IF($A$6=Parametros!$A$8,"&lt;&gt;""",'DRE Gerencial'!$A$6))</f>
        <v>0</v>
      </c>
      <c r="D47" s="137">
        <f>SUMIFS('Ctas Pagar'!$G:$G,'Ctas Pagar'!$C:$C,'DRE Gerencial'!$A47,'Ctas Pagar'!$I:$I,'DRE Gerencial'!$A$7,'Ctas Pagar'!$H:$H,3,'Ctas Pagar'!I:I,IF($A$6=Parametros!$A$8,"&lt;&gt;""",'DRE Gerencial'!$A$6))</f>
        <v>0</v>
      </c>
      <c r="E47" s="137">
        <f>SUMIFS('Ctas Pagar'!$G:$G,'Ctas Pagar'!$C:$C,'DRE Gerencial'!$A47,'Ctas Pagar'!$I:$I,'DRE Gerencial'!$A$7,'Ctas Pagar'!$H:$H,4,'Ctas Pagar'!L:L,IF($A$6=Parametros!$A$8,"&lt;&gt;""",'DRE Gerencial'!$A$6))</f>
        <v>0</v>
      </c>
      <c r="F47" s="137">
        <f>SUMIFS('Ctas Pagar'!$G:$G,'Ctas Pagar'!$C:$C,'DRE Gerencial'!$A47,'Ctas Pagar'!$I:$I,'DRE Gerencial'!$A$7,'Ctas Pagar'!$H:$H,5,'Ctas Pagar'!O:O,IF($A$6=Parametros!$A$8,"&lt;&gt;""",'DRE Gerencial'!$A$6))</f>
        <v>0</v>
      </c>
      <c r="G47" s="137">
        <f>SUMIFS('Ctas Pagar'!$G:$G,'Ctas Pagar'!$C:$C,'DRE Gerencial'!$A47,'Ctas Pagar'!$I:$I,'DRE Gerencial'!$A$7,'Ctas Pagar'!$H:$H,6,'Ctas Pagar'!R:R,IF($A$6=Parametros!$A$8,"&lt;&gt;""",'DRE Gerencial'!$A$6))</f>
        <v>0</v>
      </c>
      <c r="H47" s="137">
        <f>SUMIFS('Ctas Pagar'!$G:$G,'Ctas Pagar'!$C:$C,'DRE Gerencial'!$A47,'Ctas Pagar'!$I:$I,'DRE Gerencial'!$A$7,'Ctas Pagar'!$H:$H,7,'Ctas Pagar'!U:U,IF($A$6=Parametros!$A$8,"&lt;&gt;""",'DRE Gerencial'!$A$6))</f>
        <v>0</v>
      </c>
      <c r="I47" s="137">
        <f>SUMIFS('Ctas Pagar'!$G:$G,'Ctas Pagar'!$C:$C,'DRE Gerencial'!$A47,'Ctas Pagar'!$I:$I,'DRE Gerencial'!$A$7,'Ctas Pagar'!$H:$H,8,'Ctas Pagar'!X:X,IF($A$6=Parametros!$A$8,"&lt;&gt;""",'DRE Gerencial'!$A$6))</f>
        <v>0</v>
      </c>
      <c r="J47" s="137">
        <f>SUMIFS('Ctas Pagar'!$G:$G,'Ctas Pagar'!$C:$C,'DRE Gerencial'!$A47,'Ctas Pagar'!$I:$I,'DRE Gerencial'!$A$7,'Ctas Pagar'!$H:$H,9,'Ctas Pagar'!AA:AA,IF($A$6=Parametros!$A$8,"&lt;&gt;""",'DRE Gerencial'!$A$6))</f>
        <v>0</v>
      </c>
      <c r="K47" s="137">
        <f>SUMIFS('Ctas Pagar'!$G:$G,'Ctas Pagar'!$C:$C,'DRE Gerencial'!$A47,'Ctas Pagar'!$I:$I,'DRE Gerencial'!$A$7,'Ctas Pagar'!$H:$H,10,'Ctas Pagar'!AD:AD,IF($A$6=Parametros!$A$8,"&lt;&gt;""",'DRE Gerencial'!$A$6))</f>
        <v>0</v>
      </c>
      <c r="L47" s="137">
        <f>SUMIFS('Ctas Pagar'!$G:$G,'Ctas Pagar'!$C:$C,'DRE Gerencial'!$A47,'Ctas Pagar'!$I:$I,'DRE Gerencial'!$A$7,'Ctas Pagar'!$H:$H,11,'Ctas Pagar'!AG:AG,IF($A$6=Parametros!$A$8,"&lt;&gt;""",'DRE Gerencial'!$A$6))</f>
        <v>0</v>
      </c>
      <c r="M47" s="137">
        <f>SUMIFS('Ctas Pagar'!$G:$G,'Ctas Pagar'!$C:$C,'DRE Gerencial'!$A47,'Ctas Pagar'!$I:$I,'DRE Gerencial'!$A$7,'Ctas Pagar'!$H:$H,12,'Ctas Pagar'!AJ:AJ,IF($A$6=Parametros!$A$8,"&lt;&gt;""",'DRE Gerencial'!$A$6))</f>
        <v>0</v>
      </c>
      <c r="N47" s="135">
        <f>(M47+L47+K47+J47+I47+H47+G47+F47+E47+D47+C47+B47)</f>
        <v>0</v>
      </c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71"/>
      <c r="BC47" s="71"/>
      <c r="BD47" s="71"/>
      <c r="BE47" s="71"/>
      <c r="BF47" s="71"/>
    </row>
    <row r="48" spans="1:58" hidden="1">
      <c r="A48" s="106">
        <f>'Plano de Contas'!A54</f>
        <v>0</v>
      </c>
      <c r="B48" s="137">
        <f>SUMIFS('Ctas Pagar'!$G:$G,'Ctas Pagar'!$C:$C,'DRE Gerencial'!$A48,'Ctas Pagar'!$I:$I,'DRE Gerencial'!$A$7,'Ctas Pagar'!$H:$H,1,'Ctas Pagar'!D:D,IF($A$6=Parametros!$A$8,"&lt;&gt;""",'DRE Gerencial'!$A$6))</f>
        <v>0</v>
      </c>
      <c r="C48" s="137">
        <f>SUMIFS('Ctas Pagar'!$G:$G,'Ctas Pagar'!$C:$C,'DRE Gerencial'!$A48,'Ctas Pagar'!$I:$I,'DRE Gerencial'!$A$7,'Ctas Pagar'!$H:$H,2,'Ctas Pagar'!F:F,IF($A$6=Parametros!$A$8,"&lt;&gt;""",'DRE Gerencial'!$A$6))</f>
        <v>0</v>
      </c>
      <c r="D48" s="137">
        <f>SUMIFS('Ctas Pagar'!$G:$G,'Ctas Pagar'!$C:$C,'DRE Gerencial'!$A48,'Ctas Pagar'!$I:$I,'DRE Gerencial'!$A$7,'Ctas Pagar'!$H:$H,3,'Ctas Pagar'!I:I,IF($A$6=Parametros!$A$8,"&lt;&gt;""",'DRE Gerencial'!$A$6))</f>
        <v>0</v>
      </c>
      <c r="E48" s="137">
        <f>SUMIFS('Ctas Pagar'!$G:$G,'Ctas Pagar'!$C:$C,'DRE Gerencial'!$A48,'Ctas Pagar'!$I:$I,'DRE Gerencial'!$A$7,'Ctas Pagar'!$H:$H,4,'Ctas Pagar'!L:L,IF($A$6=Parametros!$A$8,"&lt;&gt;""",'DRE Gerencial'!$A$6))</f>
        <v>0</v>
      </c>
      <c r="F48" s="137">
        <f>SUMIFS('Ctas Pagar'!$G:$G,'Ctas Pagar'!$C:$C,'DRE Gerencial'!$A48,'Ctas Pagar'!$I:$I,'DRE Gerencial'!$A$7,'Ctas Pagar'!$H:$H,5,'Ctas Pagar'!O:O,IF($A$6=Parametros!$A$8,"&lt;&gt;""",'DRE Gerencial'!$A$6))</f>
        <v>0</v>
      </c>
      <c r="G48" s="137">
        <f>SUMIFS('Ctas Pagar'!$G:$G,'Ctas Pagar'!$C:$C,'DRE Gerencial'!$A48,'Ctas Pagar'!$I:$I,'DRE Gerencial'!$A$7,'Ctas Pagar'!$H:$H,6,'Ctas Pagar'!R:R,IF($A$6=Parametros!$A$8,"&lt;&gt;""",'DRE Gerencial'!$A$6))</f>
        <v>0</v>
      </c>
      <c r="H48" s="137">
        <f>SUMIFS('Ctas Pagar'!$G:$G,'Ctas Pagar'!$C:$C,'DRE Gerencial'!$A48,'Ctas Pagar'!$I:$I,'DRE Gerencial'!$A$7,'Ctas Pagar'!$H:$H,7,'Ctas Pagar'!U:U,IF($A$6=Parametros!$A$8,"&lt;&gt;""",'DRE Gerencial'!$A$6))</f>
        <v>0</v>
      </c>
      <c r="I48" s="137">
        <f>SUMIFS('Ctas Pagar'!$G:$G,'Ctas Pagar'!$C:$C,'DRE Gerencial'!$A48,'Ctas Pagar'!$I:$I,'DRE Gerencial'!$A$7,'Ctas Pagar'!$H:$H,8,'Ctas Pagar'!X:X,IF($A$6=Parametros!$A$8,"&lt;&gt;""",'DRE Gerencial'!$A$6))</f>
        <v>0</v>
      </c>
      <c r="J48" s="137">
        <f>SUMIFS('Ctas Pagar'!$G:$G,'Ctas Pagar'!$C:$C,'DRE Gerencial'!$A48,'Ctas Pagar'!$I:$I,'DRE Gerencial'!$A$7,'Ctas Pagar'!$H:$H,9,'Ctas Pagar'!AA:AA,IF($A$6=Parametros!$A$8,"&lt;&gt;""",'DRE Gerencial'!$A$6))</f>
        <v>0</v>
      </c>
      <c r="K48" s="137">
        <f>SUMIFS('Ctas Pagar'!$G:$G,'Ctas Pagar'!$C:$C,'DRE Gerencial'!$A48,'Ctas Pagar'!$I:$I,'DRE Gerencial'!$A$7,'Ctas Pagar'!$H:$H,10,'Ctas Pagar'!AD:AD,IF($A$6=Parametros!$A$8,"&lt;&gt;""",'DRE Gerencial'!$A$6))</f>
        <v>0</v>
      </c>
      <c r="L48" s="137">
        <f>SUMIFS('Ctas Pagar'!$G:$G,'Ctas Pagar'!$C:$C,'DRE Gerencial'!$A48,'Ctas Pagar'!$I:$I,'DRE Gerencial'!$A$7,'Ctas Pagar'!$H:$H,11,'Ctas Pagar'!AG:AG,IF($A$6=Parametros!$A$8,"&lt;&gt;""",'DRE Gerencial'!$A$6))</f>
        <v>0</v>
      </c>
      <c r="M48" s="137">
        <f>SUMIFS('Ctas Pagar'!$G:$G,'Ctas Pagar'!$C:$C,'DRE Gerencial'!$A48,'Ctas Pagar'!$I:$I,'DRE Gerencial'!$A$7,'Ctas Pagar'!$H:$H,12,'Ctas Pagar'!AJ:AJ,IF($A$6=Parametros!$A$8,"&lt;&gt;""",'DRE Gerencial'!$A$6))</f>
        <v>0</v>
      </c>
      <c r="N48" s="135">
        <f>(M48+L48+K48+J48+I48+H48+G48+F48+E48+D48+C48+B48)</f>
        <v>0</v>
      </c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71"/>
      <c r="AZ48" s="71"/>
      <c r="BA48" s="71"/>
      <c r="BB48" s="71"/>
      <c r="BC48" s="71"/>
      <c r="BD48" s="71"/>
      <c r="BE48" s="71"/>
      <c r="BF48" s="71"/>
    </row>
    <row r="49" spans="1:58" ht="0.75" hidden="1" customHeight="1">
      <c r="A49" s="106">
        <f>'Plano de Contas'!A55</f>
        <v>0</v>
      </c>
      <c r="B49" s="137">
        <f>SUMIFS('Ctas Pagar'!$G:$G,'Ctas Pagar'!$C:$C,'DRE Gerencial'!$A49,'Ctas Pagar'!$I:$I,'DRE Gerencial'!$A$7,'Ctas Pagar'!$H:$H,1,'Ctas Pagar'!D:D,IF($A$6=Parametros!$A$8,"&lt;&gt;""",'DRE Gerencial'!$A$6))</f>
        <v>0</v>
      </c>
      <c r="C49" s="137">
        <f>SUMIFS('Ctas Pagar'!$G:$G,'Ctas Pagar'!$C:$C,'DRE Gerencial'!$A49,'Ctas Pagar'!$I:$I,'DRE Gerencial'!$A$7,'Ctas Pagar'!$H:$H,2,'Ctas Pagar'!F:F,IF($A$6=Parametros!$A$8,"&lt;&gt;""",'DRE Gerencial'!$A$6))</f>
        <v>0</v>
      </c>
      <c r="D49" s="137">
        <f>SUMIFS('Ctas Pagar'!$G:$G,'Ctas Pagar'!$C:$C,'DRE Gerencial'!$A49,'Ctas Pagar'!$I:$I,'DRE Gerencial'!$A$7,'Ctas Pagar'!$H:$H,3,'Ctas Pagar'!I:I,IF($A$6=Parametros!$A$8,"&lt;&gt;""",'DRE Gerencial'!$A$6))</f>
        <v>0</v>
      </c>
      <c r="E49" s="137">
        <f>SUMIFS('Ctas Pagar'!$G:$G,'Ctas Pagar'!$C:$C,'DRE Gerencial'!$A49,'Ctas Pagar'!$I:$I,'DRE Gerencial'!$A$7,'Ctas Pagar'!$H:$H,4,'Ctas Pagar'!L:L,IF($A$6=Parametros!$A$8,"&lt;&gt;""",'DRE Gerencial'!$A$6))</f>
        <v>0</v>
      </c>
      <c r="F49" s="137">
        <f>SUMIFS('Ctas Pagar'!$G:$G,'Ctas Pagar'!$C:$C,'DRE Gerencial'!$A49,'Ctas Pagar'!$I:$I,'DRE Gerencial'!$A$7,'Ctas Pagar'!$H:$H,5,'Ctas Pagar'!O:O,IF($A$6=Parametros!$A$8,"&lt;&gt;""",'DRE Gerencial'!$A$6))</f>
        <v>0</v>
      </c>
      <c r="G49" s="137">
        <f>SUMIFS('Ctas Pagar'!$G:$G,'Ctas Pagar'!$C:$C,'DRE Gerencial'!$A49,'Ctas Pagar'!$I:$I,'DRE Gerencial'!$A$7,'Ctas Pagar'!$H:$H,6,'Ctas Pagar'!R:R,IF($A$6=Parametros!$A$8,"&lt;&gt;""",'DRE Gerencial'!$A$6))</f>
        <v>0</v>
      </c>
      <c r="H49" s="137">
        <f>SUMIFS('Ctas Pagar'!$G:$G,'Ctas Pagar'!$C:$C,'DRE Gerencial'!$A49,'Ctas Pagar'!$I:$I,'DRE Gerencial'!$A$7,'Ctas Pagar'!$H:$H,7,'Ctas Pagar'!U:U,IF($A$6=Parametros!$A$8,"&lt;&gt;""",'DRE Gerencial'!$A$6))</f>
        <v>0</v>
      </c>
      <c r="I49" s="137">
        <f>SUMIFS('Ctas Pagar'!$G:$G,'Ctas Pagar'!$C:$C,'DRE Gerencial'!$A49,'Ctas Pagar'!$I:$I,'DRE Gerencial'!$A$7,'Ctas Pagar'!$H:$H,8,'Ctas Pagar'!X:X,IF($A$6=Parametros!$A$8,"&lt;&gt;""",'DRE Gerencial'!$A$6))</f>
        <v>0</v>
      </c>
      <c r="J49" s="137">
        <f>SUMIFS('Ctas Pagar'!$G:$G,'Ctas Pagar'!$C:$C,'DRE Gerencial'!$A49,'Ctas Pagar'!$I:$I,'DRE Gerencial'!$A$7,'Ctas Pagar'!$H:$H,9,'Ctas Pagar'!AA:AA,IF($A$6=Parametros!$A$8,"&lt;&gt;""",'DRE Gerencial'!$A$6))</f>
        <v>0</v>
      </c>
      <c r="K49" s="137">
        <f>SUMIFS('Ctas Pagar'!$G:$G,'Ctas Pagar'!$C:$C,'DRE Gerencial'!$A49,'Ctas Pagar'!$I:$I,'DRE Gerencial'!$A$7,'Ctas Pagar'!$H:$H,10,'Ctas Pagar'!AD:AD,IF($A$6=Parametros!$A$8,"&lt;&gt;""",'DRE Gerencial'!$A$6))</f>
        <v>0</v>
      </c>
      <c r="L49" s="137">
        <f>SUMIFS('Ctas Pagar'!$G:$G,'Ctas Pagar'!$C:$C,'DRE Gerencial'!$A49,'Ctas Pagar'!$I:$I,'DRE Gerencial'!$A$7,'Ctas Pagar'!$H:$H,11,'Ctas Pagar'!AG:AG,IF($A$6=Parametros!$A$8,"&lt;&gt;""",'DRE Gerencial'!$A$6))</f>
        <v>0</v>
      </c>
      <c r="M49" s="137">
        <f>SUMIFS('Ctas Pagar'!$G:$G,'Ctas Pagar'!$C:$C,'DRE Gerencial'!$A49,'Ctas Pagar'!$I:$I,'DRE Gerencial'!$A$7,'Ctas Pagar'!$H:$H,12,'Ctas Pagar'!AJ:AJ,IF($A$6=Parametros!$A$8,"&lt;&gt;""",'DRE Gerencial'!$A$6))</f>
        <v>0</v>
      </c>
      <c r="N49" s="135">
        <f>(M49+L49+K49+J49+I49+H49+G49+F49+E49+D49+C49+B49)</f>
        <v>0</v>
      </c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  <c r="AM49" s="71"/>
      <c r="AN49" s="71"/>
      <c r="AO49" s="71"/>
      <c r="AP49" s="71"/>
      <c r="AQ49" s="71"/>
      <c r="AR49" s="71"/>
      <c r="AS49" s="71"/>
      <c r="AT49" s="71"/>
      <c r="AU49" s="71"/>
      <c r="AV49" s="71"/>
      <c r="AW49" s="71"/>
      <c r="AX49" s="71"/>
      <c r="AY49" s="71"/>
      <c r="AZ49" s="71"/>
      <c r="BA49" s="71"/>
      <c r="BB49" s="71"/>
      <c r="BC49" s="71"/>
      <c r="BD49" s="71"/>
      <c r="BE49" s="71"/>
      <c r="BF49" s="71"/>
    </row>
    <row r="50" spans="1:58" ht="18.75">
      <c r="A50" s="81" t="s">
        <v>157</v>
      </c>
      <c r="B50" s="80">
        <f t="shared" ref="B50:N50" si="10">B8-B23</f>
        <v>0</v>
      </c>
      <c r="C50" s="80">
        <f t="shared" si="10"/>
        <v>1000491000</v>
      </c>
      <c r="D50" s="80">
        <f t="shared" si="10"/>
        <v>0</v>
      </c>
      <c r="E50" s="80">
        <f t="shared" si="10"/>
        <v>0</v>
      </c>
      <c r="F50" s="80">
        <f t="shared" si="10"/>
        <v>0</v>
      </c>
      <c r="G50" s="80">
        <f t="shared" si="10"/>
        <v>0</v>
      </c>
      <c r="H50" s="80">
        <f t="shared" si="10"/>
        <v>0</v>
      </c>
      <c r="I50" s="80">
        <f t="shared" si="10"/>
        <v>0</v>
      </c>
      <c r="J50" s="80">
        <f t="shared" si="10"/>
        <v>0</v>
      </c>
      <c r="K50" s="80">
        <f t="shared" si="10"/>
        <v>0</v>
      </c>
      <c r="L50" s="80">
        <f t="shared" si="10"/>
        <v>0</v>
      </c>
      <c r="M50" s="80">
        <f t="shared" si="10"/>
        <v>0</v>
      </c>
      <c r="N50" s="59">
        <f t="shared" si="10"/>
        <v>1000491000</v>
      </c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</row>
    <row r="51" spans="1:58" ht="18.75" hidden="1">
      <c r="A51" s="138"/>
      <c r="B51" s="139"/>
      <c r="C51" s="139"/>
      <c r="D51" s="139"/>
      <c r="E51" s="139"/>
      <c r="F51" s="139"/>
      <c r="G51" s="139"/>
      <c r="H51" s="139"/>
      <c r="I51" s="139"/>
      <c r="J51" s="139"/>
      <c r="K51" s="139"/>
      <c r="L51" s="139"/>
      <c r="M51" s="139"/>
      <c r="N51" s="139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71"/>
      <c r="AZ51" s="71"/>
      <c r="BA51" s="71"/>
      <c r="BB51" s="71"/>
      <c r="BC51" s="71"/>
      <c r="BD51" s="71"/>
      <c r="BE51" s="71"/>
      <c r="BF51" s="71"/>
    </row>
    <row r="52" spans="1:58" ht="18.75">
      <c r="A52" s="81" t="s">
        <v>158</v>
      </c>
      <c r="B52" s="80">
        <f t="shared" ref="B52:N52" si="11">B53+B59+B74+B91+B101</f>
        <v>0</v>
      </c>
      <c r="C52" s="80">
        <f t="shared" si="11"/>
        <v>37000</v>
      </c>
      <c r="D52" s="80">
        <f t="shared" si="11"/>
        <v>2000</v>
      </c>
      <c r="E52" s="80">
        <f t="shared" si="11"/>
        <v>1000</v>
      </c>
      <c r="F52" s="80">
        <f t="shared" si="11"/>
        <v>1000</v>
      </c>
      <c r="G52" s="80">
        <f t="shared" si="11"/>
        <v>1000</v>
      </c>
      <c r="H52" s="80">
        <f t="shared" si="11"/>
        <v>0</v>
      </c>
      <c r="I52" s="80">
        <f t="shared" si="11"/>
        <v>0</v>
      </c>
      <c r="J52" s="80">
        <f t="shared" si="11"/>
        <v>0</v>
      </c>
      <c r="K52" s="80">
        <f t="shared" si="11"/>
        <v>0</v>
      </c>
      <c r="L52" s="80">
        <f t="shared" si="11"/>
        <v>0</v>
      </c>
      <c r="M52" s="80">
        <f t="shared" si="11"/>
        <v>0</v>
      </c>
      <c r="N52" s="59">
        <f t="shared" si="11"/>
        <v>42000</v>
      </c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</row>
    <row r="53" spans="1:58" ht="15.75" hidden="1">
      <c r="A53" s="204" t="str">
        <f>'Plano de Contas'!A56</f>
        <v>5.1 Despesas Financeiras</v>
      </c>
      <c r="B53" s="205">
        <f t="shared" ref="B53:N53" si="12">SUM(B54:B58)</f>
        <v>0</v>
      </c>
      <c r="C53" s="205">
        <f t="shared" si="12"/>
        <v>4000</v>
      </c>
      <c r="D53" s="205">
        <f t="shared" si="12"/>
        <v>0</v>
      </c>
      <c r="E53" s="205">
        <f t="shared" si="12"/>
        <v>0</v>
      </c>
      <c r="F53" s="205">
        <f t="shared" si="12"/>
        <v>0</v>
      </c>
      <c r="G53" s="205">
        <f t="shared" si="12"/>
        <v>0</v>
      </c>
      <c r="H53" s="205">
        <f t="shared" si="12"/>
        <v>0</v>
      </c>
      <c r="I53" s="205">
        <f t="shared" si="12"/>
        <v>0</v>
      </c>
      <c r="J53" s="205">
        <f t="shared" si="12"/>
        <v>0</v>
      </c>
      <c r="K53" s="205">
        <f t="shared" si="12"/>
        <v>0</v>
      </c>
      <c r="L53" s="205">
        <f t="shared" si="12"/>
        <v>0</v>
      </c>
      <c r="M53" s="205">
        <f t="shared" si="12"/>
        <v>0</v>
      </c>
      <c r="N53" s="134">
        <f t="shared" si="12"/>
        <v>4000</v>
      </c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71"/>
      <c r="AZ53" s="71"/>
      <c r="BA53" s="71"/>
      <c r="BB53" s="71"/>
      <c r="BC53" s="71"/>
      <c r="BD53" s="71"/>
      <c r="BE53" s="71"/>
      <c r="BF53" s="71"/>
    </row>
    <row r="54" spans="1:58" hidden="1">
      <c r="A54" s="206" t="str">
        <f>'Plano de Contas'!A57</f>
        <v>5.1.1 Tarifas Bancárias</v>
      </c>
      <c r="B54" s="207">
        <f>SUMIFS('Ctas Pagar'!$G:$G,'Ctas Pagar'!$C:$C,'DRE Gerencial'!$A54,'Ctas Pagar'!$I:$I,'DRE Gerencial'!$A$7,'Ctas Pagar'!$H:$H,1,'Ctas Pagar'!D:D,IF($A$6=Parametros!$A$8,"&lt;&gt;""",'DRE Gerencial'!$A$6))</f>
        <v>0</v>
      </c>
      <c r="C54" s="207">
        <f>SUMIFS('Ctas Pagar'!$G:$G,'Ctas Pagar'!$C:$C,'DRE Gerencial'!$A54,'Ctas Pagar'!$I:$I,'DRE Gerencial'!$A$7,'Ctas Pagar'!$H:$H,2,'Ctas Pagar'!F:F,IF($A$6=Parametros!$A$8,"&lt;&gt;""",'DRE Gerencial'!$A$6))</f>
        <v>1000</v>
      </c>
      <c r="D54" s="207">
        <f>SUMIFS('Ctas Pagar'!$G:$G,'Ctas Pagar'!$C:$C,'DRE Gerencial'!$A54,'Ctas Pagar'!$I:$I,'DRE Gerencial'!$A$7,'Ctas Pagar'!$H:$H,3,'Ctas Pagar'!I:I,IF($A$6=Parametros!$A$8,"&lt;&gt;""",'DRE Gerencial'!$A$6))</f>
        <v>0</v>
      </c>
      <c r="E54" s="207">
        <f>SUMIFS('Ctas Pagar'!$G:$G,'Ctas Pagar'!$C:$C,'DRE Gerencial'!$A54,'Ctas Pagar'!$I:$I,'DRE Gerencial'!$A$7,'Ctas Pagar'!$H:$H,4,'Ctas Pagar'!L:L,IF($A$6=Parametros!$A$8,"&lt;&gt;""",'DRE Gerencial'!$A$6))</f>
        <v>0</v>
      </c>
      <c r="F54" s="207">
        <f>SUMIFS('Ctas Pagar'!$G:$G,'Ctas Pagar'!$C:$C,'DRE Gerencial'!$A54,'Ctas Pagar'!$I:$I,'DRE Gerencial'!$A$7,'Ctas Pagar'!$H:$H,5,'Ctas Pagar'!O:O,IF($A$6=Parametros!$A$8,"&lt;&gt;""",'DRE Gerencial'!$A$6))</f>
        <v>0</v>
      </c>
      <c r="G54" s="207">
        <f>SUMIFS('Ctas Pagar'!$G:$G,'Ctas Pagar'!$C:$C,'DRE Gerencial'!$A54,'Ctas Pagar'!$I:$I,'DRE Gerencial'!$A$7,'Ctas Pagar'!$H:$H,6,'Ctas Pagar'!R:R,IF($A$6=Parametros!$A$8,"&lt;&gt;""",'DRE Gerencial'!$A$6))</f>
        <v>0</v>
      </c>
      <c r="H54" s="207">
        <f>SUMIFS('Ctas Pagar'!$G:$G,'Ctas Pagar'!$C:$C,'DRE Gerencial'!$A54,'Ctas Pagar'!$I:$I,'DRE Gerencial'!$A$7,'Ctas Pagar'!$H:$H,7,'Ctas Pagar'!U:U,IF($A$6=Parametros!$A$8,"&lt;&gt;""",'DRE Gerencial'!$A$6))</f>
        <v>0</v>
      </c>
      <c r="I54" s="207">
        <f>SUMIFS('Ctas Pagar'!$G:$G,'Ctas Pagar'!$C:$C,'DRE Gerencial'!$A54,'Ctas Pagar'!$I:$I,'DRE Gerencial'!$A$7,'Ctas Pagar'!$H:$H,8,'Ctas Pagar'!X:X,IF($A$6=Parametros!$A$8,"&lt;&gt;""",'DRE Gerencial'!$A$6))</f>
        <v>0</v>
      </c>
      <c r="J54" s="207">
        <f>SUMIFS('Ctas Pagar'!$G:$G,'Ctas Pagar'!$C:$C,'DRE Gerencial'!$A54,'Ctas Pagar'!$I:$I,'DRE Gerencial'!$A$7,'Ctas Pagar'!$H:$H,9,'Ctas Pagar'!AA:AA,IF($A$6=Parametros!$A$8,"&lt;&gt;""",'DRE Gerencial'!$A$6))</f>
        <v>0</v>
      </c>
      <c r="K54" s="207">
        <f>SUMIFS('Ctas Pagar'!$G:$G,'Ctas Pagar'!$C:$C,'DRE Gerencial'!$A54,'Ctas Pagar'!$I:$I,'DRE Gerencial'!$A$7,'Ctas Pagar'!$H:$H,10,'Ctas Pagar'!AD:AD,IF($A$6=Parametros!$A$8,"&lt;&gt;""",'DRE Gerencial'!$A$6))</f>
        <v>0</v>
      </c>
      <c r="L54" s="207">
        <f>SUMIFS('Ctas Pagar'!$G:$G,'Ctas Pagar'!$C:$C,'DRE Gerencial'!$A54,'Ctas Pagar'!$I:$I,'DRE Gerencial'!$A$7,'Ctas Pagar'!$H:$H,11,'Ctas Pagar'!AG:AG,IF($A$6=Parametros!$A$8,"&lt;&gt;""",'DRE Gerencial'!$A$6))</f>
        <v>0</v>
      </c>
      <c r="M54" s="207">
        <f>SUMIFS('Ctas Pagar'!$G:$G,'Ctas Pagar'!$C:$C,'DRE Gerencial'!$A54,'Ctas Pagar'!$I:$I,'DRE Gerencial'!$A$7,'Ctas Pagar'!$H:$H,12,'Ctas Pagar'!AJ:AJ,IF($A$6=Parametros!$A$8,"&lt;&gt;""",'DRE Gerencial'!$A$6))</f>
        <v>0</v>
      </c>
      <c r="N54" s="135">
        <f>(M54+L54+K54+J54+I54+H54+G54+F54+E54+D54+C54+B54)</f>
        <v>1000</v>
      </c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71"/>
      <c r="BC54" s="71"/>
      <c r="BD54" s="71"/>
      <c r="BE54" s="71"/>
      <c r="BF54" s="71"/>
    </row>
    <row r="55" spans="1:58" hidden="1">
      <c r="A55" s="206" t="str">
        <f>'Plano de Contas'!A58</f>
        <v>5.1.2 Aluguel de Máquinas de Cartão</v>
      </c>
      <c r="B55" s="207">
        <f>SUMIFS('Ctas Pagar'!$G:$G,'Ctas Pagar'!$C:$C,'DRE Gerencial'!$A55,'Ctas Pagar'!$I:$I,'DRE Gerencial'!$A$7,'Ctas Pagar'!$H:$H,1,'Ctas Pagar'!D:D,IF($A$6=Parametros!$A$8,"&lt;&gt;""",'DRE Gerencial'!$A$6))</f>
        <v>0</v>
      </c>
      <c r="C55" s="207">
        <f>SUMIFS('Ctas Pagar'!$G:$G,'Ctas Pagar'!$C:$C,'DRE Gerencial'!$A55,'Ctas Pagar'!$I:$I,'DRE Gerencial'!$A$7,'Ctas Pagar'!$H:$H,2,'Ctas Pagar'!F:F,IF($A$6=Parametros!$A$8,"&lt;&gt;""",'DRE Gerencial'!$A$6))</f>
        <v>1000</v>
      </c>
      <c r="D55" s="207">
        <f>SUMIFS('Ctas Pagar'!$G:$G,'Ctas Pagar'!$C:$C,'DRE Gerencial'!$A55,'Ctas Pagar'!$I:$I,'DRE Gerencial'!$A$7,'Ctas Pagar'!$H:$H,3,'Ctas Pagar'!I:I,IF($A$6=Parametros!$A$8,"&lt;&gt;""",'DRE Gerencial'!$A$6))</f>
        <v>0</v>
      </c>
      <c r="E55" s="207">
        <f>SUMIFS('Ctas Pagar'!$G:$G,'Ctas Pagar'!$C:$C,'DRE Gerencial'!$A55,'Ctas Pagar'!$I:$I,'DRE Gerencial'!$A$7,'Ctas Pagar'!$H:$H,4,'Ctas Pagar'!L:L,IF($A$6=Parametros!$A$8,"&lt;&gt;""",'DRE Gerencial'!$A$6))</f>
        <v>0</v>
      </c>
      <c r="F55" s="207">
        <f>SUMIFS('Ctas Pagar'!$G:$G,'Ctas Pagar'!$C:$C,'DRE Gerencial'!$A55,'Ctas Pagar'!$I:$I,'DRE Gerencial'!$A$7,'Ctas Pagar'!$H:$H,5,'Ctas Pagar'!O:O,IF($A$6=Parametros!$A$8,"&lt;&gt;""",'DRE Gerencial'!$A$6))</f>
        <v>0</v>
      </c>
      <c r="G55" s="207">
        <f>SUMIFS('Ctas Pagar'!$G:$G,'Ctas Pagar'!$C:$C,'DRE Gerencial'!$A55,'Ctas Pagar'!$I:$I,'DRE Gerencial'!$A$7,'Ctas Pagar'!$H:$H,6,'Ctas Pagar'!R:R,IF($A$6=Parametros!$A$8,"&lt;&gt;""",'DRE Gerencial'!$A$6))</f>
        <v>0</v>
      </c>
      <c r="H55" s="207">
        <f>SUMIFS('Ctas Pagar'!$G:$G,'Ctas Pagar'!$C:$C,'DRE Gerencial'!$A55,'Ctas Pagar'!$I:$I,'DRE Gerencial'!$A$7,'Ctas Pagar'!$H:$H,7,'Ctas Pagar'!U:U,IF($A$6=Parametros!$A$8,"&lt;&gt;""",'DRE Gerencial'!$A$6))</f>
        <v>0</v>
      </c>
      <c r="I55" s="207">
        <f>SUMIFS('Ctas Pagar'!$G:$G,'Ctas Pagar'!$C:$C,'DRE Gerencial'!$A55,'Ctas Pagar'!$I:$I,'DRE Gerencial'!$A$7,'Ctas Pagar'!$H:$H,8,'Ctas Pagar'!X:X,IF($A$6=Parametros!$A$8,"&lt;&gt;""",'DRE Gerencial'!$A$6))</f>
        <v>0</v>
      </c>
      <c r="J55" s="207">
        <f>SUMIFS('Ctas Pagar'!$G:$G,'Ctas Pagar'!$C:$C,'DRE Gerencial'!$A55,'Ctas Pagar'!$I:$I,'DRE Gerencial'!$A$7,'Ctas Pagar'!$H:$H,9,'Ctas Pagar'!AA:AA,IF($A$6=Parametros!$A$8,"&lt;&gt;""",'DRE Gerencial'!$A$6))</f>
        <v>0</v>
      </c>
      <c r="K55" s="207">
        <f>SUMIFS('Ctas Pagar'!$G:$G,'Ctas Pagar'!$C:$C,'DRE Gerencial'!$A55,'Ctas Pagar'!$I:$I,'DRE Gerencial'!$A$7,'Ctas Pagar'!$H:$H,10,'Ctas Pagar'!AD:AD,IF($A$6=Parametros!$A$8,"&lt;&gt;""",'DRE Gerencial'!$A$6))</f>
        <v>0</v>
      </c>
      <c r="L55" s="207">
        <f>SUMIFS('Ctas Pagar'!$G:$G,'Ctas Pagar'!$C:$C,'DRE Gerencial'!$A55,'Ctas Pagar'!$I:$I,'DRE Gerencial'!$A$7,'Ctas Pagar'!$H:$H,11,'Ctas Pagar'!AG:AG,IF($A$6=Parametros!$A$8,"&lt;&gt;""",'DRE Gerencial'!$A$6))</f>
        <v>0</v>
      </c>
      <c r="M55" s="207">
        <f>SUMIFS('Ctas Pagar'!$G:$G,'Ctas Pagar'!$C:$C,'DRE Gerencial'!$A55,'Ctas Pagar'!$I:$I,'DRE Gerencial'!$A$7,'Ctas Pagar'!$H:$H,12,'Ctas Pagar'!AJ:AJ,IF($A$6=Parametros!$A$8,"&lt;&gt;""",'DRE Gerencial'!$A$6))</f>
        <v>0</v>
      </c>
      <c r="N55" s="135">
        <f>(M55+L55+K55+J55+I55+H55+G55+F55+E55+D55+C55+B55)</f>
        <v>1000</v>
      </c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71"/>
      <c r="AZ55" s="71"/>
      <c r="BA55" s="71"/>
      <c r="BB55" s="71"/>
      <c r="BC55" s="71"/>
      <c r="BD55" s="71"/>
      <c r="BE55" s="71"/>
      <c r="BF55" s="71"/>
    </row>
    <row r="56" spans="1:58" hidden="1">
      <c r="A56" s="206" t="str">
        <f>'Plano de Contas'!A59</f>
        <v>5.1.3 Tarifas DOC/TED</v>
      </c>
      <c r="B56" s="207">
        <f>SUMIFS('Ctas Pagar'!$G:$G,'Ctas Pagar'!$C:$C,'DRE Gerencial'!$A56,'Ctas Pagar'!$I:$I,'DRE Gerencial'!$A$7,'Ctas Pagar'!$H:$H,1,'Ctas Pagar'!D:D,IF($A$6=Parametros!$A$8,"&lt;&gt;""",'DRE Gerencial'!$A$6))</f>
        <v>0</v>
      </c>
      <c r="C56" s="207">
        <f>SUMIFS('Ctas Pagar'!$G:$G,'Ctas Pagar'!$C:$C,'DRE Gerencial'!$A56,'Ctas Pagar'!$I:$I,'DRE Gerencial'!$A$7,'Ctas Pagar'!$H:$H,2,'Ctas Pagar'!F:F,IF($A$6=Parametros!$A$8,"&lt;&gt;""",'DRE Gerencial'!$A$6))</f>
        <v>1000</v>
      </c>
      <c r="D56" s="207">
        <f>SUMIFS('Ctas Pagar'!$G:$G,'Ctas Pagar'!$C:$C,'DRE Gerencial'!$A56,'Ctas Pagar'!$I:$I,'DRE Gerencial'!$A$7,'Ctas Pagar'!$H:$H,3,'Ctas Pagar'!I:I,IF($A$6=Parametros!$A$8,"&lt;&gt;""",'DRE Gerencial'!$A$6))</f>
        <v>0</v>
      </c>
      <c r="E56" s="207">
        <f>SUMIFS('Ctas Pagar'!$G:$G,'Ctas Pagar'!$C:$C,'DRE Gerencial'!$A56,'Ctas Pagar'!$I:$I,'DRE Gerencial'!$A$7,'Ctas Pagar'!$H:$H,4,'Ctas Pagar'!L:L,IF($A$6=Parametros!$A$8,"&lt;&gt;""",'DRE Gerencial'!$A$6))</f>
        <v>0</v>
      </c>
      <c r="F56" s="207">
        <f>SUMIFS('Ctas Pagar'!$G:$G,'Ctas Pagar'!$C:$C,'DRE Gerencial'!$A56,'Ctas Pagar'!$I:$I,'DRE Gerencial'!$A$7,'Ctas Pagar'!$H:$H,5,'Ctas Pagar'!O:O,IF($A$6=Parametros!$A$8,"&lt;&gt;""",'DRE Gerencial'!$A$6))</f>
        <v>0</v>
      </c>
      <c r="G56" s="207">
        <f>SUMIFS('Ctas Pagar'!$G:$G,'Ctas Pagar'!$C:$C,'DRE Gerencial'!$A56,'Ctas Pagar'!$I:$I,'DRE Gerencial'!$A$7,'Ctas Pagar'!$H:$H,6,'Ctas Pagar'!R:R,IF($A$6=Parametros!$A$8,"&lt;&gt;""",'DRE Gerencial'!$A$6))</f>
        <v>0</v>
      </c>
      <c r="H56" s="207">
        <f>SUMIFS('Ctas Pagar'!$G:$G,'Ctas Pagar'!$C:$C,'DRE Gerencial'!$A56,'Ctas Pagar'!$I:$I,'DRE Gerencial'!$A$7,'Ctas Pagar'!$H:$H,7,'Ctas Pagar'!U:U,IF($A$6=Parametros!$A$8,"&lt;&gt;""",'DRE Gerencial'!$A$6))</f>
        <v>0</v>
      </c>
      <c r="I56" s="207">
        <f>SUMIFS('Ctas Pagar'!$G:$G,'Ctas Pagar'!$C:$C,'DRE Gerencial'!$A56,'Ctas Pagar'!$I:$I,'DRE Gerencial'!$A$7,'Ctas Pagar'!$H:$H,8,'Ctas Pagar'!X:X,IF($A$6=Parametros!$A$8,"&lt;&gt;""",'DRE Gerencial'!$A$6))</f>
        <v>0</v>
      </c>
      <c r="J56" s="207">
        <f>SUMIFS('Ctas Pagar'!$G:$G,'Ctas Pagar'!$C:$C,'DRE Gerencial'!$A56,'Ctas Pagar'!$I:$I,'DRE Gerencial'!$A$7,'Ctas Pagar'!$H:$H,9,'Ctas Pagar'!AA:AA,IF($A$6=Parametros!$A$8,"&lt;&gt;""",'DRE Gerencial'!$A$6))</f>
        <v>0</v>
      </c>
      <c r="K56" s="207">
        <f>SUMIFS('Ctas Pagar'!$G:$G,'Ctas Pagar'!$C:$C,'DRE Gerencial'!$A56,'Ctas Pagar'!$I:$I,'DRE Gerencial'!$A$7,'Ctas Pagar'!$H:$H,10,'Ctas Pagar'!AD:AD,IF($A$6=Parametros!$A$8,"&lt;&gt;""",'DRE Gerencial'!$A$6))</f>
        <v>0</v>
      </c>
      <c r="L56" s="207">
        <f>SUMIFS('Ctas Pagar'!$G:$G,'Ctas Pagar'!$C:$C,'DRE Gerencial'!$A56,'Ctas Pagar'!$I:$I,'DRE Gerencial'!$A$7,'Ctas Pagar'!$H:$H,11,'Ctas Pagar'!AG:AG,IF($A$6=Parametros!$A$8,"&lt;&gt;""",'DRE Gerencial'!$A$6))</f>
        <v>0</v>
      </c>
      <c r="M56" s="207">
        <f>SUMIFS('Ctas Pagar'!$G:$G,'Ctas Pagar'!$C:$C,'DRE Gerencial'!$A56,'Ctas Pagar'!$I:$I,'DRE Gerencial'!$A$7,'Ctas Pagar'!$H:$H,12,'Ctas Pagar'!AJ:AJ,IF($A$6=Parametros!$A$8,"&lt;&gt;""",'DRE Gerencial'!$A$6))</f>
        <v>0</v>
      </c>
      <c r="N56" s="135">
        <f>(M56+L56+K56+J56+I56+H56+G56+F56+E56+D56+C56+B56)</f>
        <v>1000</v>
      </c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  <c r="AO56" s="71"/>
      <c r="AP56" s="71"/>
      <c r="AQ56" s="71"/>
      <c r="AR56" s="71"/>
      <c r="AS56" s="71"/>
      <c r="AT56" s="71"/>
      <c r="AU56" s="71"/>
      <c r="AV56" s="71"/>
      <c r="AW56" s="71"/>
      <c r="AX56" s="71"/>
      <c r="AY56" s="71"/>
      <c r="AZ56" s="71"/>
      <c r="BA56" s="71"/>
      <c r="BB56" s="71"/>
      <c r="BC56" s="71"/>
      <c r="BD56" s="71"/>
      <c r="BE56" s="71"/>
      <c r="BF56" s="71"/>
    </row>
    <row r="57" spans="1:58" hidden="1">
      <c r="A57" s="206" t="str">
        <f>'Plano de Contas'!A60</f>
        <v>5.1.99 Outros custos com despesas financeiras</v>
      </c>
      <c r="B57" s="207">
        <f>SUMIFS('Ctas Pagar'!$G:$G,'Ctas Pagar'!$C:$C,'DRE Gerencial'!$A57,'Ctas Pagar'!$I:$I,'DRE Gerencial'!$A$7,'Ctas Pagar'!$H:$H,1,'Ctas Pagar'!D:D,IF($A$6=Parametros!$A$8,"&lt;&gt;""",'DRE Gerencial'!$A$6))</f>
        <v>0</v>
      </c>
      <c r="C57" s="207">
        <f>SUMIFS('Ctas Pagar'!$G:$G,'Ctas Pagar'!$C:$C,'DRE Gerencial'!$A57,'Ctas Pagar'!$I:$I,'DRE Gerencial'!$A$7,'Ctas Pagar'!$H:$H,2,'Ctas Pagar'!F:F,IF($A$6=Parametros!$A$8,"&lt;&gt;""",'DRE Gerencial'!$A$6))</f>
        <v>1000</v>
      </c>
      <c r="D57" s="207">
        <f>SUMIFS('Ctas Pagar'!$G:$G,'Ctas Pagar'!$C:$C,'DRE Gerencial'!$A57,'Ctas Pagar'!$I:$I,'DRE Gerencial'!$A$7,'Ctas Pagar'!$H:$H,3,'Ctas Pagar'!I:I,IF($A$6=Parametros!$A$8,"&lt;&gt;""",'DRE Gerencial'!$A$6))</f>
        <v>0</v>
      </c>
      <c r="E57" s="207">
        <f>SUMIFS('Ctas Pagar'!$G:$G,'Ctas Pagar'!$C:$C,'DRE Gerencial'!$A57,'Ctas Pagar'!$I:$I,'DRE Gerencial'!$A$7,'Ctas Pagar'!$H:$H,4,'Ctas Pagar'!L:L,IF($A$6=Parametros!$A$8,"&lt;&gt;""",'DRE Gerencial'!$A$6))</f>
        <v>0</v>
      </c>
      <c r="F57" s="207">
        <f>SUMIFS('Ctas Pagar'!$G:$G,'Ctas Pagar'!$C:$C,'DRE Gerencial'!$A57,'Ctas Pagar'!$I:$I,'DRE Gerencial'!$A$7,'Ctas Pagar'!$H:$H,5,'Ctas Pagar'!O:O,IF($A$6=Parametros!$A$8,"&lt;&gt;""",'DRE Gerencial'!$A$6))</f>
        <v>0</v>
      </c>
      <c r="G57" s="207">
        <f>SUMIFS('Ctas Pagar'!$G:$G,'Ctas Pagar'!$C:$C,'DRE Gerencial'!$A57,'Ctas Pagar'!$I:$I,'DRE Gerencial'!$A$7,'Ctas Pagar'!$H:$H,6,'Ctas Pagar'!R:R,IF($A$6=Parametros!$A$8,"&lt;&gt;""",'DRE Gerencial'!$A$6))</f>
        <v>0</v>
      </c>
      <c r="H57" s="207">
        <f>SUMIFS('Ctas Pagar'!$G:$G,'Ctas Pagar'!$C:$C,'DRE Gerencial'!$A57,'Ctas Pagar'!$I:$I,'DRE Gerencial'!$A$7,'Ctas Pagar'!$H:$H,7,'Ctas Pagar'!U:U,IF($A$6=Parametros!$A$8,"&lt;&gt;""",'DRE Gerencial'!$A$6))</f>
        <v>0</v>
      </c>
      <c r="I57" s="207">
        <f>SUMIFS('Ctas Pagar'!$G:$G,'Ctas Pagar'!$C:$C,'DRE Gerencial'!$A57,'Ctas Pagar'!$I:$I,'DRE Gerencial'!$A$7,'Ctas Pagar'!$H:$H,8,'Ctas Pagar'!X:X,IF($A$6=Parametros!$A$8,"&lt;&gt;""",'DRE Gerencial'!$A$6))</f>
        <v>0</v>
      </c>
      <c r="J57" s="207">
        <f>SUMIFS('Ctas Pagar'!$G:$G,'Ctas Pagar'!$C:$C,'DRE Gerencial'!$A57,'Ctas Pagar'!$I:$I,'DRE Gerencial'!$A$7,'Ctas Pagar'!$H:$H,9,'Ctas Pagar'!AA:AA,IF($A$6=Parametros!$A$8,"&lt;&gt;""",'DRE Gerencial'!$A$6))</f>
        <v>0</v>
      </c>
      <c r="K57" s="207">
        <f>SUMIFS('Ctas Pagar'!$G:$G,'Ctas Pagar'!$C:$C,'DRE Gerencial'!$A57,'Ctas Pagar'!$I:$I,'DRE Gerencial'!$A$7,'Ctas Pagar'!$H:$H,10,'Ctas Pagar'!AD:AD,IF($A$6=Parametros!$A$8,"&lt;&gt;""",'DRE Gerencial'!$A$6))</f>
        <v>0</v>
      </c>
      <c r="L57" s="207">
        <f>SUMIFS('Ctas Pagar'!$G:$G,'Ctas Pagar'!$C:$C,'DRE Gerencial'!$A57,'Ctas Pagar'!$I:$I,'DRE Gerencial'!$A$7,'Ctas Pagar'!$H:$H,11,'Ctas Pagar'!AG:AG,IF($A$6=Parametros!$A$8,"&lt;&gt;""",'DRE Gerencial'!$A$6))</f>
        <v>0</v>
      </c>
      <c r="M57" s="207">
        <f>SUMIFS('Ctas Pagar'!$G:$G,'Ctas Pagar'!$C:$C,'DRE Gerencial'!$A57,'Ctas Pagar'!$I:$I,'DRE Gerencial'!$A$7,'Ctas Pagar'!$H:$H,12,'Ctas Pagar'!AJ:AJ,IF($A$6=Parametros!$A$8,"&lt;&gt;""",'DRE Gerencial'!$A$6))</f>
        <v>0</v>
      </c>
      <c r="N57" s="135">
        <f>(M57+L57+K57+J57+I57+H57+G57+F57+E57+D57+C57+B57)</f>
        <v>1000</v>
      </c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  <c r="AO57" s="71"/>
      <c r="AP57" s="71"/>
      <c r="AQ57" s="71"/>
      <c r="AR57" s="71"/>
      <c r="AS57" s="71"/>
      <c r="AT57" s="71"/>
      <c r="AU57" s="71"/>
      <c r="AV57" s="71"/>
      <c r="AW57" s="71"/>
      <c r="AX57" s="71"/>
      <c r="AY57" s="71"/>
      <c r="AZ57" s="71"/>
      <c r="BA57" s="71"/>
      <c r="BB57" s="71"/>
      <c r="BC57" s="71"/>
      <c r="BD57" s="71"/>
      <c r="BE57" s="71"/>
      <c r="BF57" s="71"/>
    </row>
    <row r="58" spans="1:58" hidden="1">
      <c r="A58" s="206">
        <f>'Plano de Contas'!A61</f>
        <v>0</v>
      </c>
      <c r="B58" s="207">
        <f>SUMIFS('Ctas Pagar'!$G:$G,'Ctas Pagar'!$C:$C,'DRE Gerencial'!$A58,'Ctas Pagar'!$I:$I,'DRE Gerencial'!$A$7,'Ctas Pagar'!$H:$H,1,'Ctas Pagar'!D:D,IF($A$6=Parametros!$A$8,"&lt;&gt;""",'DRE Gerencial'!$A$6))</f>
        <v>0</v>
      </c>
      <c r="C58" s="207">
        <f>SUMIFS('Ctas Pagar'!$G:$G,'Ctas Pagar'!$C:$C,'DRE Gerencial'!$A58,'Ctas Pagar'!$I:$I,'DRE Gerencial'!$A$7,'Ctas Pagar'!$H:$H,2,'Ctas Pagar'!F:F,IF($A$6=Parametros!$A$8,"&lt;&gt;""",'DRE Gerencial'!$A$6))</f>
        <v>0</v>
      </c>
      <c r="D58" s="207">
        <f>SUMIFS('Ctas Pagar'!$G:$G,'Ctas Pagar'!$C:$C,'DRE Gerencial'!$A58,'Ctas Pagar'!$I:$I,'DRE Gerencial'!$A$7,'Ctas Pagar'!$H:$H,3,'Ctas Pagar'!I:I,IF($A$6=Parametros!$A$8,"&lt;&gt;""",'DRE Gerencial'!$A$6))</f>
        <v>0</v>
      </c>
      <c r="E58" s="207">
        <f>SUMIFS('Ctas Pagar'!$G:$G,'Ctas Pagar'!$C:$C,'DRE Gerencial'!$A58,'Ctas Pagar'!$I:$I,'DRE Gerencial'!$A$7,'Ctas Pagar'!$H:$H,4,'Ctas Pagar'!L:L,IF($A$6=Parametros!$A$8,"&lt;&gt;""",'DRE Gerencial'!$A$6))</f>
        <v>0</v>
      </c>
      <c r="F58" s="207">
        <f>SUMIFS('Ctas Pagar'!$G:$G,'Ctas Pagar'!$C:$C,'DRE Gerencial'!$A58,'Ctas Pagar'!$I:$I,'DRE Gerencial'!$A$7,'Ctas Pagar'!$H:$H,5,'Ctas Pagar'!O:O,IF($A$6=Parametros!$A$8,"&lt;&gt;""",'DRE Gerencial'!$A$6))</f>
        <v>0</v>
      </c>
      <c r="G58" s="207">
        <f>SUMIFS('Ctas Pagar'!$G:$G,'Ctas Pagar'!$C:$C,'DRE Gerencial'!$A58,'Ctas Pagar'!$I:$I,'DRE Gerencial'!$A$7,'Ctas Pagar'!$H:$H,6,'Ctas Pagar'!R:R,IF($A$6=Parametros!$A$8,"&lt;&gt;""",'DRE Gerencial'!$A$6))</f>
        <v>0</v>
      </c>
      <c r="H58" s="207">
        <f>SUMIFS('Ctas Pagar'!$G:$G,'Ctas Pagar'!$C:$C,'DRE Gerencial'!$A58,'Ctas Pagar'!$I:$I,'DRE Gerencial'!$A$7,'Ctas Pagar'!$H:$H,7,'Ctas Pagar'!U:U,IF($A$6=Parametros!$A$8,"&lt;&gt;""",'DRE Gerencial'!$A$6))</f>
        <v>0</v>
      </c>
      <c r="I58" s="207">
        <f>SUMIFS('Ctas Pagar'!$G:$G,'Ctas Pagar'!$C:$C,'DRE Gerencial'!$A58,'Ctas Pagar'!$I:$I,'DRE Gerencial'!$A$7,'Ctas Pagar'!$H:$H,8,'Ctas Pagar'!X:X,IF($A$6=Parametros!$A$8,"&lt;&gt;""",'DRE Gerencial'!$A$6))</f>
        <v>0</v>
      </c>
      <c r="J58" s="207">
        <f>SUMIFS('Ctas Pagar'!$G:$G,'Ctas Pagar'!$C:$C,'DRE Gerencial'!$A58,'Ctas Pagar'!$I:$I,'DRE Gerencial'!$A$7,'Ctas Pagar'!$H:$H,9,'Ctas Pagar'!AA:AA,IF($A$6=Parametros!$A$8,"&lt;&gt;""",'DRE Gerencial'!$A$6))</f>
        <v>0</v>
      </c>
      <c r="K58" s="207">
        <f>SUMIFS('Ctas Pagar'!$G:$G,'Ctas Pagar'!$C:$C,'DRE Gerencial'!$A58,'Ctas Pagar'!$I:$I,'DRE Gerencial'!$A$7,'Ctas Pagar'!$H:$H,10,'Ctas Pagar'!AD:AD,IF($A$6=Parametros!$A$8,"&lt;&gt;""",'DRE Gerencial'!$A$6))</f>
        <v>0</v>
      </c>
      <c r="L58" s="207">
        <f>SUMIFS('Ctas Pagar'!$G:$G,'Ctas Pagar'!$C:$C,'DRE Gerencial'!$A58,'Ctas Pagar'!$I:$I,'DRE Gerencial'!$A$7,'Ctas Pagar'!$H:$H,11,'Ctas Pagar'!AG:AG,IF($A$6=Parametros!$A$8,"&lt;&gt;""",'DRE Gerencial'!$A$6))</f>
        <v>0</v>
      </c>
      <c r="M58" s="207">
        <f>SUMIFS('Ctas Pagar'!$G:$G,'Ctas Pagar'!$C:$C,'DRE Gerencial'!$A58,'Ctas Pagar'!$I:$I,'DRE Gerencial'!$A$7,'Ctas Pagar'!$H:$H,12,'Ctas Pagar'!AJ:AJ,IF($A$6=Parametros!$A$8,"&lt;&gt;""",'DRE Gerencial'!$A$6))</f>
        <v>0</v>
      </c>
      <c r="N58" s="135">
        <f>(M58+L58+K58+J58+I58+H58+G58+F58+E58+D58+C58+B58)</f>
        <v>0</v>
      </c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71"/>
      <c r="AZ58" s="71"/>
      <c r="BA58" s="71"/>
      <c r="BB58" s="71"/>
      <c r="BC58" s="71"/>
      <c r="BD58" s="71"/>
      <c r="BE58" s="71"/>
      <c r="BF58" s="71"/>
    </row>
    <row r="59" spans="1:58" ht="15.75" hidden="1">
      <c r="A59" s="204" t="str">
        <f>'Plano de Contas'!A62</f>
        <v>5.2 Despesas Administrativas</v>
      </c>
      <c r="B59" s="205">
        <f t="shared" ref="B59:N59" si="13">SUM(B60:B73)</f>
        <v>0</v>
      </c>
      <c r="C59" s="205">
        <f t="shared" si="13"/>
        <v>9000</v>
      </c>
      <c r="D59" s="205">
        <f t="shared" si="13"/>
        <v>2000</v>
      </c>
      <c r="E59" s="205">
        <f t="shared" si="13"/>
        <v>0</v>
      </c>
      <c r="F59" s="205">
        <f t="shared" si="13"/>
        <v>0</v>
      </c>
      <c r="G59" s="205">
        <f t="shared" si="13"/>
        <v>0</v>
      </c>
      <c r="H59" s="205">
        <f t="shared" si="13"/>
        <v>0</v>
      </c>
      <c r="I59" s="205">
        <f t="shared" si="13"/>
        <v>0</v>
      </c>
      <c r="J59" s="205">
        <f t="shared" si="13"/>
        <v>0</v>
      </c>
      <c r="K59" s="205">
        <f t="shared" si="13"/>
        <v>0</v>
      </c>
      <c r="L59" s="205">
        <f t="shared" si="13"/>
        <v>0</v>
      </c>
      <c r="M59" s="205">
        <f t="shared" si="13"/>
        <v>0</v>
      </c>
      <c r="N59" s="134">
        <f t="shared" si="13"/>
        <v>11000</v>
      </c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  <c r="AM59" s="71"/>
      <c r="AN59" s="71"/>
      <c r="AO59" s="71"/>
      <c r="AP59" s="71"/>
      <c r="AQ59" s="71"/>
      <c r="AR59" s="71"/>
      <c r="AS59" s="71"/>
      <c r="AT59" s="71"/>
      <c r="AU59" s="71"/>
      <c r="AV59" s="71"/>
      <c r="AW59" s="71"/>
      <c r="AX59" s="71"/>
      <c r="AY59" s="71"/>
      <c r="AZ59" s="71"/>
      <c r="BA59" s="71"/>
      <c r="BB59" s="71"/>
      <c r="BC59" s="71"/>
      <c r="BD59" s="71"/>
      <c r="BE59" s="71"/>
      <c r="BF59" s="71"/>
    </row>
    <row r="60" spans="1:58" hidden="1">
      <c r="A60" s="206" t="str">
        <f>'Plano de Contas'!A63</f>
        <v>5.2.1 Telefone e Internet</v>
      </c>
      <c r="B60" s="207">
        <f>SUMIFS('Ctas Pagar'!$G:$G,'Ctas Pagar'!$C:$C,'DRE Gerencial'!$A60,'Ctas Pagar'!$I:$I,'DRE Gerencial'!$A$7,'Ctas Pagar'!$H:$H,1,'Ctas Pagar'!D:D,IF($A$6=Parametros!$A$8,"&lt;&gt;""",'DRE Gerencial'!$A$6))</f>
        <v>0</v>
      </c>
      <c r="C60" s="207">
        <f>SUMIFS('Ctas Pagar'!$G:$G,'Ctas Pagar'!$C:$C,'DRE Gerencial'!$A60,'Ctas Pagar'!$I:$I,'DRE Gerencial'!$A$7,'Ctas Pagar'!$H:$H,2,'Ctas Pagar'!F:F,IF($A$6=Parametros!$A$8,"&lt;&gt;""",'DRE Gerencial'!$A$6))</f>
        <v>0</v>
      </c>
      <c r="D60" s="207">
        <f>SUMIFS('Ctas Pagar'!$G:$G,'Ctas Pagar'!$C:$C,'DRE Gerencial'!$A60,'Ctas Pagar'!$I:$I,'DRE Gerencial'!$A$7,'Ctas Pagar'!$H:$H,3,'Ctas Pagar'!I:I,IF($A$6=Parametros!$A$8,"&lt;&gt;""",'DRE Gerencial'!$A$6))</f>
        <v>1000</v>
      </c>
      <c r="E60" s="207">
        <f>SUMIFS('Ctas Pagar'!$G:$G,'Ctas Pagar'!$C:$C,'DRE Gerencial'!$A60,'Ctas Pagar'!$I:$I,'DRE Gerencial'!$A$7,'Ctas Pagar'!$H:$H,4,'Ctas Pagar'!L:L,IF($A$6=Parametros!$A$8,"&lt;&gt;""",'DRE Gerencial'!$A$6))</f>
        <v>0</v>
      </c>
      <c r="F60" s="207">
        <f>SUMIFS('Ctas Pagar'!$G:$G,'Ctas Pagar'!$C:$C,'DRE Gerencial'!$A60,'Ctas Pagar'!$I:$I,'DRE Gerencial'!$A$7,'Ctas Pagar'!$H:$H,5,'Ctas Pagar'!O:O,IF($A$6=Parametros!$A$8,"&lt;&gt;""",'DRE Gerencial'!$A$6))</f>
        <v>0</v>
      </c>
      <c r="G60" s="207">
        <f>SUMIFS('Ctas Pagar'!$G:$G,'Ctas Pagar'!$C:$C,'DRE Gerencial'!$A60,'Ctas Pagar'!$I:$I,'DRE Gerencial'!$A$7,'Ctas Pagar'!$H:$H,6,'Ctas Pagar'!R:R,IF($A$6=Parametros!$A$8,"&lt;&gt;""",'DRE Gerencial'!$A$6))</f>
        <v>0</v>
      </c>
      <c r="H60" s="207">
        <f>SUMIFS('Ctas Pagar'!$G:$G,'Ctas Pagar'!$C:$C,'DRE Gerencial'!$A60,'Ctas Pagar'!$I:$I,'DRE Gerencial'!$A$7,'Ctas Pagar'!$H:$H,7,'Ctas Pagar'!U:U,IF($A$6=Parametros!$A$8,"&lt;&gt;""",'DRE Gerencial'!$A$6))</f>
        <v>0</v>
      </c>
      <c r="I60" s="207">
        <f>SUMIFS('Ctas Pagar'!$G:$G,'Ctas Pagar'!$C:$C,'DRE Gerencial'!$A60,'Ctas Pagar'!$I:$I,'DRE Gerencial'!$A$7,'Ctas Pagar'!$H:$H,8,'Ctas Pagar'!X:X,IF($A$6=Parametros!$A$8,"&lt;&gt;""",'DRE Gerencial'!$A$6))</f>
        <v>0</v>
      </c>
      <c r="J60" s="207">
        <f>SUMIFS('Ctas Pagar'!$G:$G,'Ctas Pagar'!$C:$C,'DRE Gerencial'!$A60,'Ctas Pagar'!$I:$I,'DRE Gerencial'!$A$7,'Ctas Pagar'!$H:$H,9,'Ctas Pagar'!AA:AA,IF($A$6=Parametros!$A$8,"&lt;&gt;""",'DRE Gerencial'!$A$6))</f>
        <v>0</v>
      </c>
      <c r="K60" s="207">
        <f>SUMIFS('Ctas Pagar'!$G:$G,'Ctas Pagar'!$C:$C,'DRE Gerencial'!$A60,'Ctas Pagar'!$I:$I,'DRE Gerencial'!$A$7,'Ctas Pagar'!$H:$H,10,'Ctas Pagar'!AD:AD,IF($A$6=Parametros!$A$8,"&lt;&gt;""",'DRE Gerencial'!$A$6))</f>
        <v>0</v>
      </c>
      <c r="L60" s="207">
        <f>SUMIFS('Ctas Pagar'!$G:$G,'Ctas Pagar'!$C:$C,'DRE Gerencial'!$A60,'Ctas Pagar'!$I:$I,'DRE Gerencial'!$A$7,'Ctas Pagar'!$H:$H,11,'Ctas Pagar'!AG:AG,IF($A$6=Parametros!$A$8,"&lt;&gt;""",'DRE Gerencial'!$A$6))</f>
        <v>0</v>
      </c>
      <c r="M60" s="207">
        <f>SUMIFS('Ctas Pagar'!$G:$G,'Ctas Pagar'!$C:$C,'DRE Gerencial'!$A60,'Ctas Pagar'!$I:$I,'DRE Gerencial'!$A$7,'Ctas Pagar'!$H:$H,12,'Ctas Pagar'!AJ:AJ,IF($A$6=Parametros!$A$8,"&lt;&gt;""",'DRE Gerencial'!$A$6))</f>
        <v>0</v>
      </c>
      <c r="N60" s="135">
        <f t="shared" ref="N60:N73" si="14">(M60+L60+K60+J60+I60+H60+G60+F60+E60+D60+C60+B60)</f>
        <v>1000</v>
      </c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  <c r="AM60" s="71"/>
      <c r="AN60" s="71"/>
      <c r="AO60" s="71"/>
      <c r="AP60" s="71"/>
      <c r="AQ60" s="71"/>
      <c r="AR60" s="71"/>
      <c r="AS60" s="71"/>
      <c r="AT60" s="71"/>
      <c r="AU60" s="71"/>
      <c r="AV60" s="71"/>
      <c r="AW60" s="71"/>
      <c r="AX60" s="71"/>
      <c r="AY60" s="71"/>
      <c r="AZ60" s="71"/>
      <c r="BA60" s="71"/>
      <c r="BB60" s="71"/>
      <c r="BC60" s="71"/>
      <c r="BD60" s="71"/>
      <c r="BE60" s="71"/>
      <c r="BF60" s="71"/>
    </row>
    <row r="61" spans="1:58" hidden="1">
      <c r="A61" s="206" t="str">
        <f>'Plano de Contas'!A64</f>
        <v>5.2.2 Celular</v>
      </c>
      <c r="B61" s="207">
        <f>SUMIFS('Ctas Pagar'!$G:$G,'Ctas Pagar'!$C:$C,'DRE Gerencial'!$A61,'Ctas Pagar'!$I:$I,'DRE Gerencial'!$A$7,'Ctas Pagar'!$H:$H,1,'Ctas Pagar'!D:D,IF($A$6=Parametros!$A$8,"&lt;&gt;""",'DRE Gerencial'!$A$6))</f>
        <v>0</v>
      </c>
      <c r="C61" s="207">
        <f>SUMIFS('Ctas Pagar'!$G:$G,'Ctas Pagar'!$C:$C,'DRE Gerencial'!$A61,'Ctas Pagar'!$I:$I,'DRE Gerencial'!$A$7,'Ctas Pagar'!$H:$H,2,'Ctas Pagar'!F:F,IF($A$6=Parametros!$A$8,"&lt;&gt;""",'DRE Gerencial'!$A$6))</f>
        <v>0</v>
      </c>
      <c r="D61" s="207">
        <f>SUMIFS('Ctas Pagar'!$G:$G,'Ctas Pagar'!$C:$C,'DRE Gerencial'!$A61,'Ctas Pagar'!$I:$I,'DRE Gerencial'!$A$7,'Ctas Pagar'!$H:$H,3,'Ctas Pagar'!I:I,IF($A$6=Parametros!$A$8,"&lt;&gt;""",'DRE Gerencial'!$A$6))</f>
        <v>1000</v>
      </c>
      <c r="E61" s="207">
        <f>SUMIFS('Ctas Pagar'!$G:$G,'Ctas Pagar'!$C:$C,'DRE Gerencial'!$A61,'Ctas Pagar'!$I:$I,'DRE Gerencial'!$A$7,'Ctas Pagar'!$H:$H,4,'Ctas Pagar'!L:L,IF($A$6=Parametros!$A$8,"&lt;&gt;""",'DRE Gerencial'!$A$6))</f>
        <v>0</v>
      </c>
      <c r="F61" s="207">
        <f>SUMIFS('Ctas Pagar'!$G:$G,'Ctas Pagar'!$C:$C,'DRE Gerencial'!$A61,'Ctas Pagar'!$I:$I,'DRE Gerencial'!$A$7,'Ctas Pagar'!$H:$H,5,'Ctas Pagar'!O:O,IF($A$6=Parametros!$A$8,"&lt;&gt;""",'DRE Gerencial'!$A$6))</f>
        <v>0</v>
      </c>
      <c r="G61" s="207">
        <f>SUMIFS('Ctas Pagar'!$G:$G,'Ctas Pagar'!$C:$C,'DRE Gerencial'!$A61,'Ctas Pagar'!$I:$I,'DRE Gerencial'!$A$7,'Ctas Pagar'!$H:$H,6,'Ctas Pagar'!R:R,IF($A$6=Parametros!$A$8,"&lt;&gt;""",'DRE Gerencial'!$A$6))</f>
        <v>0</v>
      </c>
      <c r="H61" s="207">
        <f>SUMIFS('Ctas Pagar'!$G:$G,'Ctas Pagar'!$C:$C,'DRE Gerencial'!$A61,'Ctas Pagar'!$I:$I,'DRE Gerencial'!$A$7,'Ctas Pagar'!$H:$H,7,'Ctas Pagar'!U:U,IF($A$6=Parametros!$A$8,"&lt;&gt;""",'DRE Gerencial'!$A$6))</f>
        <v>0</v>
      </c>
      <c r="I61" s="207">
        <f>SUMIFS('Ctas Pagar'!$G:$G,'Ctas Pagar'!$C:$C,'DRE Gerencial'!$A61,'Ctas Pagar'!$I:$I,'DRE Gerencial'!$A$7,'Ctas Pagar'!$H:$H,8,'Ctas Pagar'!X:X,IF($A$6=Parametros!$A$8,"&lt;&gt;""",'DRE Gerencial'!$A$6))</f>
        <v>0</v>
      </c>
      <c r="J61" s="207">
        <f>SUMIFS('Ctas Pagar'!$G:$G,'Ctas Pagar'!$C:$C,'DRE Gerencial'!$A61,'Ctas Pagar'!$I:$I,'DRE Gerencial'!$A$7,'Ctas Pagar'!$H:$H,9,'Ctas Pagar'!AA:AA,IF($A$6=Parametros!$A$8,"&lt;&gt;""",'DRE Gerencial'!$A$6))</f>
        <v>0</v>
      </c>
      <c r="K61" s="207">
        <f>SUMIFS('Ctas Pagar'!$G:$G,'Ctas Pagar'!$C:$C,'DRE Gerencial'!$A61,'Ctas Pagar'!$I:$I,'DRE Gerencial'!$A$7,'Ctas Pagar'!$H:$H,10,'Ctas Pagar'!AD:AD,IF($A$6=Parametros!$A$8,"&lt;&gt;""",'DRE Gerencial'!$A$6))</f>
        <v>0</v>
      </c>
      <c r="L61" s="207">
        <f>SUMIFS('Ctas Pagar'!$G:$G,'Ctas Pagar'!$C:$C,'DRE Gerencial'!$A61,'Ctas Pagar'!$I:$I,'DRE Gerencial'!$A$7,'Ctas Pagar'!$H:$H,11,'Ctas Pagar'!AG:AG,IF($A$6=Parametros!$A$8,"&lt;&gt;""",'DRE Gerencial'!$A$6))</f>
        <v>0</v>
      </c>
      <c r="M61" s="207">
        <f>SUMIFS('Ctas Pagar'!$G:$G,'Ctas Pagar'!$C:$C,'DRE Gerencial'!$A61,'Ctas Pagar'!$I:$I,'DRE Gerencial'!$A$7,'Ctas Pagar'!$H:$H,12,'Ctas Pagar'!AJ:AJ,IF($A$6=Parametros!$A$8,"&lt;&gt;""",'DRE Gerencial'!$A$6))</f>
        <v>0</v>
      </c>
      <c r="N61" s="135">
        <f t="shared" si="14"/>
        <v>1000</v>
      </c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</row>
    <row r="62" spans="1:58" hidden="1">
      <c r="A62" s="206" t="str">
        <f>'Plano de Contas'!A65</f>
        <v>5.2.3 Energia Elétrica</v>
      </c>
      <c r="B62" s="207">
        <f>SUMIFS('Ctas Pagar'!$G:$G,'Ctas Pagar'!$C:$C,'DRE Gerencial'!$A62,'Ctas Pagar'!$I:$I,'DRE Gerencial'!$A$7,'Ctas Pagar'!$H:$H,1,'Ctas Pagar'!D:D,IF($A$6=Parametros!$A$8,"&lt;&gt;""",'DRE Gerencial'!$A$6))</f>
        <v>0</v>
      </c>
      <c r="C62" s="207">
        <f>SUMIFS('Ctas Pagar'!$G:$G,'Ctas Pagar'!$C:$C,'DRE Gerencial'!$A62,'Ctas Pagar'!$I:$I,'DRE Gerencial'!$A$7,'Ctas Pagar'!$H:$H,2,'Ctas Pagar'!F:F,IF($A$6=Parametros!$A$8,"&lt;&gt;""",'DRE Gerencial'!$A$6))</f>
        <v>1000</v>
      </c>
      <c r="D62" s="207">
        <f>SUMIFS('Ctas Pagar'!$G:$G,'Ctas Pagar'!$C:$C,'DRE Gerencial'!$A62,'Ctas Pagar'!$I:$I,'DRE Gerencial'!$A$7,'Ctas Pagar'!$H:$H,3,'Ctas Pagar'!I:I,IF($A$6=Parametros!$A$8,"&lt;&gt;""",'DRE Gerencial'!$A$6))</f>
        <v>0</v>
      </c>
      <c r="E62" s="207">
        <f>SUMIFS('Ctas Pagar'!$G:$G,'Ctas Pagar'!$C:$C,'DRE Gerencial'!$A62,'Ctas Pagar'!$I:$I,'DRE Gerencial'!$A$7,'Ctas Pagar'!$H:$H,4,'Ctas Pagar'!L:L,IF($A$6=Parametros!$A$8,"&lt;&gt;""",'DRE Gerencial'!$A$6))</f>
        <v>0</v>
      </c>
      <c r="F62" s="207">
        <f>SUMIFS('Ctas Pagar'!$G:$G,'Ctas Pagar'!$C:$C,'DRE Gerencial'!$A62,'Ctas Pagar'!$I:$I,'DRE Gerencial'!$A$7,'Ctas Pagar'!$H:$H,5,'Ctas Pagar'!O:O,IF($A$6=Parametros!$A$8,"&lt;&gt;""",'DRE Gerencial'!$A$6))</f>
        <v>0</v>
      </c>
      <c r="G62" s="207">
        <f>SUMIFS('Ctas Pagar'!$G:$G,'Ctas Pagar'!$C:$C,'DRE Gerencial'!$A62,'Ctas Pagar'!$I:$I,'DRE Gerencial'!$A$7,'Ctas Pagar'!$H:$H,6,'Ctas Pagar'!R:R,IF($A$6=Parametros!$A$8,"&lt;&gt;""",'DRE Gerencial'!$A$6))</f>
        <v>0</v>
      </c>
      <c r="H62" s="207">
        <f>SUMIFS('Ctas Pagar'!$G:$G,'Ctas Pagar'!$C:$C,'DRE Gerencial'!$A62,'Ctas Pagar'!$I:$I,'DRE Gerencial'!$A$7,'Ctas Pagar'!$H:$H,7,'Ctas Pagar'!U:U,IF($A$6=Parametros!$A$8,"&lt;&gt;""",'DRE Gerencial'!$A$6))</f>
        <v>0</v>
      </c>
      <c r="I62" s="207">
        <f>SUMIFS('Ctas Pagar'!$G:$G,'Ctas Pagar'!$C:$C,'DRE Gerencial'!$A62,'Ctas Pagar'!$I:$I,'DRE Gerencial'!$A$7,'Ctas Pagar'!$H:$H,8,'Ctas Pagar'!X:X,IF($A$6=Parametros!$A$8,"&lt;&gt;""",'DRE Gerencial'!$A$6))</f>
        <v>0</v>
      </c>
      <c r="J62" s="207">
        <f>SUMIFS('Ctas Pagar'!$G:$G,'Ctas Pagar'!$C:$C,'DRE Gerencial'!$A62,'Ctas Pagar'!$I:$I,'DRE Gerencial'!$A$7,'Ctas Pagar'!$H:$H,9,'Ctas Pagar'!AA:AA,IF($A$6=Parametros!$A$8,"&lt;&gt;""",'DRE Gerencial'!$A$6))</f>
        <v>0</v>
      </c>
      <c r="K62" s="207">
        <f>SUMIFS('Ctas Pagar'!$G:$G,'Ctas Pagar'!$C:$C,'DRE Gerencial'!$A62,'Ctas Pagar'!$I:$I,'DRE Gerencial'!$A$7,'Ctas Pagar'!$H:$H,10,'Ctas Pagar'!AD:AD,IF($A$6=Parametros!$A$8,"&lt;&gt;""",'DRE Gerencial'!$A$6))</f>
        <v>0</v>
      </c>
      <c r="L62" s="207">
        <f>SUMIFS('Ctas Pagar'!$G:$G,'Ctas Pagar'!$C:$C,'DRE Gerencial'!$A62,'Ctas Pagar'!$I:$I,'DRE Gerencial'!$A$7,'Ctas Pagar'!$H:$H,11,'Ctas Pagar'!AG:AG,IF($A$6=Parametros!$A$8,"&lt;&gt;""",'DRE Gerencial'!$A$6))</f>
        <v>0</v>
      </c>
      <c r="M62" s="207">
        <f>SUMIFS('Ctas Pagar'!$G:$G,'Ctas Pagar'!$C:$C,'DRE Gerencial'!$A62,'Ctas Pagar'!$I:$I,'DRE Gerencial'!$A$7,'Ctas Pagar'!$H:$H,12,'Ctas Pagar'!AJ:AJ,IF($A$6=Parametros!$A$8,"&lt;&gt;""",'DRE Gerencial'!$A$6))</f>
        <v>0</v>
      </c>
      <c r="N62" s="135">
        <f t="shared" si="14"/>
        <v>1000</v>
      </c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  <c r="AO62" s="71"/>
      <c r="AP62" s="71"/>
      <c r="AQ62" s="71"/>
      <c r="AR62" s="71"/>
      <c r="AS62" s="71"/>
      <c r="AT62" s="71"/>
      <c r="AU62" s="71"/>
      <c r="AV62" s="71"/>
      <c r="AW62" s="71"/>
      <c r="AX62" s="71"/>
      <c r="AY62" s="71"/>
      <c r="AZ62" s="71"/>
      <c r="BA62" s="71"/>
      <c r="BB62" s="71"/>
      <c r="BC62" s="71"/>
      <c r="BD62" s="71"/>
      <c r="BE62" s="71"/>
      <c r="BF62" s="71"/>
    </row>
    <row r="63" spans="1:58" ht="11.25" hidden="1" customHeight="1">
      <c r="A63" s="206" t="str">
        <f>'Plano de Contas'!A66</f>
        <v>5.2.4 Aluguel e Condomínio</v>
      </c>
      <c r="B63" s="207">
        <f>SUMIFS('Ctas Pagar'!$G:$G,'Ctas Pagar'!$C:$C,'DRE Gerencial'!$A63,'Ctas Pagar'!$I:$I,'DRE Gerencial'!$A$7,'Ctas Pagar'!$H:$H,1,'Ctas Pagar'!D:D,IF($A$6=Parametros!$A$8,"&lt;&gt;""",'DRE Gerencial'!$A$6))</f>
        <v>0</v>
      </c>
      <c r="C63" s="207">
        <f>SUMIFS('Ctas Pagar'!$G:$G,'Ctas Pagar'!$C:$C,'DRE Gerencial'!$A63,'Ctas Pagar'!$I:$I,'DRE Gerencial'!$A$7,'Ctas Pagar'!$H:$H,2,'Ctas Pagar'!F:F,IF($A$6=Parametros!$A$8,"&lt;&gt;""",'DRE Gerencial'!$A$6))</f>
        <v>1000</v>
      </c>
      <c r="D63" s="207">
        <f>SUMIFS('Ctas Pagar'!$G:$G,'Ctas Pagar'!$C:$C,'DRE Gerencial'!$A63,'Ctas Pagar'!$I:$I,'DRE Gerencial'!$A$7,'Ctas Pagar'!$H:$H,3,'Ctas Pagar'!I:I,IF($A$6=Parametros!$A$8,"&lt;&gt;""",'DRE Gerencial'!$A$6))</f>
        <v>0</v>
      </c>
      <c r="E63" s="207">
        <f>SUMIFS('Ctas Pagar'!$G:$G,'Ctas Pagar'!$C:$C,'DRE Gerencial'!$A63,'Ctas Pagar'!$I:$I,'DRE Gerencial'!$A$7,'Ctas Pagar'!$H:$H,4,'Ctas Pagar'!L:L,IF($A$6=Parametros!$A$8,"&lt;&gt;""",'DRE Gerencial'!$A$6))</f>
        <v>0</v>
      </c>
      <c r="F63" s="207">
        <f>SUMIFS('Ctas Pagar'!$G:$G,'Ctas Pagar'!$C:$C,'DRE Gerencial'!$A63,'Ctas Pagar'!$I:$I,'DRE Gerencial'!$A$7,'Ctas Pagar'!$H:$H,5,'Ctas Pagar'!O:O,IF($A$6=Parametros!$A$8,"&lt;&gt;""",'DRE Gerencial'!$A$6))</f>
        <v>0</v>
      </c>
      <c r="G63" s="207">
        <f>SUMIFS('Ctas Pagar'!$G:$G,'Ctas Pagar'!$C:$C,'DRE Gerencial'!$A63,'Ctas Pagar'!$I:$I,'DRE Gerencial'!$A$7,'Ctas Pagar'!$H:$H,6,'Ctas Pagar'!R:R,IF($A$6=Parametros!$A$8,"&lt;&gt;""",'DRE Gerencial'!$A$6))</f>
        <v>0</v>
      </c>
      <c r="H63" s="207">
        <f>SUMIFS('Ctas Pagar'!$G:$G,'Ctas Pagar'!$C:$C,'DRE Gerencial'!$A63,'Ctas Pagar'!$I:$I,'DRE Gerencial'!$A$7,'Ctas Pagar'!$H:$H,7,'Ctas Pagar'!U:U,IF($A$6=Parametros!$A$8,"&lt;&gt;""",'DRE Gerencial'!$A$6))</f>
        <v>0</v>
      </c>
      <c r="I63" s="207">
        <f>SUMIFS('Ctas Pagar'!$G:$G,'Ctas Pagar'!$C:$C,'DRE Gerencial'!$A63,'Ctas Pagar'!$I:$I,'DRE Gerencial'!$A$7,'Ctas Pagar'!$H:$H,8,'Ctas Pagar'!X:X,IF($A$6=Parametros!$A$8,"&lt;&gt;""",'DRE Gerencial'!$A$6))</f>
        <v>0</v>
      </c>
      <c r="J63" s="207">
        <f>SUMIFS('Ctas Pagar'!$G:$G,'Ctas Pagar'!$C:$C,'DRE Gerencial'!$A63,'Ctas Pagar'!$I:$I,'DRE Gerencial'!$A$7,'Ctas Pagar'!$H:$H,9,'Ctas Pagar'!AA:AA,IF($A$6=Parametros!$A$8,"&lt;&gt;""",'DRE Gerencial'!$A$6))</f>
        <v>0</v>
      </c>
      <c r="K63" s="207">
        <f>SUMIFS('Ctas Pagar'!$G:$G,'Ctas Pagar'!$C:$C,'DRE Gerencial'!$A63,'Ctas Pagar'!$I:$I,'DRE Gerencial'!$A$7,'Ctas Pagar'!$H:$H,10,'Ctas Pagar'!AD:AD,IF($A$6=Parametros!$A$8,"&lt;&gt;""",'DRE Gerencial'!$A$6))</f>
        <v>0</v>
      </c>
      <c r="L63" s="207">
        <f>SUMIFS('Ctas Pagar'!$G:$G,'Ctas Pagar'!$C:$C,'DRE Gerencial'!$A63,'Ctas Pagar'!$I:$I,'DRE Gerencial'!$A$7,'Ctas Pagar'!$H:$H,11,'Ctas Pagar'!AG:AG,IF($A$6=Parametros!$A$8,"&lt;&gt;""",'DRE Gerencial'!$A$6))</f>
        <v>0</v>
      </c>
      <c r="M63" s="207">
        <f>SUMIFS('Ctas Pagar'!$G:$G,'Ctas Pagar'!$C:$C,'DRE Gerencial'!$A63,'Ctas Pagar'!$I:$I,'DRE Gerencial'!$A$7,'Ctas Pagar'!$H:$H,12,'Ctas Pagar'!AJ:AJ,IF($A$6=Parametros!$A$8,"&lt;&gt;""",'DRE Gerencial'!$A$6))</f>
        <v>0</v>
      </c>
      <c r="N63" s="135">
        <f t="shared" si="14"/>
        <v>1000</v>
      </c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  <c r="AO63" s="71"/>
      <c r="AP63" s="71"/>
      <c r="AQ63" s="71"/>
      <c r="AR63" s="71"/>
      <c r="AS63" s="71"/>
      <c r="AT63" s="71"/>
      <c r="AU63" s="71"/>
      <c r="AV63" s="71"/>
      <c r="AW63" s="71"/>
      <c r="AX63" s="71"/>
      <c r="AY63" s="71"/>
      <c r="AZ63" s="71"/>
      <c r="BA63" s="71"/>
      <c r="BB63" s="71"/>
      <c r="BC63" s="71"/>
      <c r="BD63" s="71"/>
      <c r="BE63" s="71"/>
      <c r="BF63" s="71"/>
    </row>
    <row r="64" spans="1:58" hidden="1">
      <c r="A64" s="206" t="str">
        <f>'Plano de Contas'!A67</f>
        <v>5.2.5 Água</v>
      </c>
      <c r="B64" s="207">
        <f>SUMIFS('Ctas Pagar'!$G:$G,'Ctas Pagar'!$C:$C,'DRE Gerencial'!$A64,'Ctas Pagar'!$I:$I,'DRE Gerencial'!$A$7,'Ctas Pagar'!$H:$H,1,'Ctas Pagar'!D:D,IF($A$6=Parametros!$A$8,"&lt;&gt;""",'DRE Gerencial'!$A$6))</f>
        <v>0</v>
      </c>
      <c r="C64" s="207">
        <f>SUMIFS('Ctas Pagar'!$G:$G,'Ctas Pagar'!$C:$C,'DRE Gerencial'!$A64,'Ctas Pagar'!$I:$I,'DRE Gerencial'!$A$7,'Ctas Pagar'!$H:$H,2,'Ctas Pagar'!F:F,IF($A$6=Parametros!$A$8,"&lt;&gt;""",'DRE Gerencial'!$A$6))</f>
        <v>1000</v>
      </c>
      <c r="D64" s="207">
        <f>SUMIFS('Ctas Pagar'!$G:$G,'Ctas Pagar'!$C:$C,'DRE Gerencial'!$A64,'Ctas Pagar'!$I:$I,'DRE Gerencial'!$A$7,'Ctas Pagar'!$H:$H,3,'Ctas Pagar'!I:I,IF($A$6=Parametros!$A$8,"&lt;&gt;""",'DRE Gerencial'!$A$6))</f>
        <v>0</v>
      </c>
      <c r="E64" s="207">
        <f>SUMIFS('Ctas Pagar'!$G:$G,'Ctas Pagar'!$C:$C,'DRE Gerencial'!$A64,'Ctas Pagar'!$I:$I,'DRE Gerencial'!$A$7,'Ctas Pagar'!$H:$H,4,'Ctas Pagar'!L:L,IF($A$6=Parametros!$A$8,"&lt;&gt;""",'DRE Gerencial'!$A$6))</f>
        <v>0</v>
      </c>
      <c r="F64" s="207">
        <f>SUMIFS('Ctas Pagar'!$G:$G,'Ctas Pagar'!$C:$C,'DRE Gerencial'!$A64,'Ctas Pagar'!$I:$I,'DRE Gerencial'!$A$7,'Ctas Pagar'!$H:$H,5,'Ctas Pagar'!O:O,IF($A$6=Parametros!$A$8,"&lt;&gt;""",'DRE Gerencial'!$A$6))</f>
        <v>0</v>
      </c>
      <c r="G64" s="207">
        <f>SUMIFS('Ctas Pagar'!$G:$G,'Ctas Pagar'!$C:$C,'DRE Gerencial'!$A64,'Ctas Pagar'!$I:$I,'DRE Gerencial'!$A$7,'Ctas Pagar'!$H:$H,6,'Ctas Pagar'!R:R,IF($A$6=Parametros!$A$8,"&lt;&gt;""",'DRE Gerencial'!$A$6))</f>
        <v>0</v>
      </c>
      <c r="H64" s="207">
        <f>SUMIFS('Ctas Pagar'!$G:$G,'Ctas Pagar'!$C:$C,'DRE Gerencial'!$A64,'Ctas Pagar'!$I:$I,'DRE Gerencial'!$A$7,'Ctas Pagar'!$H:$H,7,'Ctas Pagar'!U:U,IF($A$6=Parametros!$A$8,"&lt;&gt;""",'DRE Gerencial'!$A$6))</f>
        <v>0</v>
      </c>
      <c r="I64" s="207">
        <f>SUMIFS('Ctas Pagar'!$G:$G,'Ctas Pagar'!$C:$C,'DRE Gerencial'!$A64,'Ctas Pagar'!$I:$I,'DRE Gerencial'!$A$7,'Ctas Pagar'!$H:$H,8,'Ctas Pagar'!X:X,IF($A$6=Parametros!$A$8,"&lt;&gt;""",'DRE Gerencial'!$A$6))</f>
        <v>0</v>
      </c>
      <c r="J64" s="207">
        <f>SUMIFS('Ctas Pagar'!$G:$G,'Ctas Pagar'!$C:$C,'DRE Gerencial'!$A64,'Ctas Pagar'!$I:$I,'DRE Gerencial'!$A$7,'Ctas Pagar'!$H:$H,9,'Ctas Pagar'!AA:AA,IF($A$6=Parametros!$A$8,"&lt;&gt;""",'DRE Gerencial'!$A$6))</f>
        <v>0</v>
      </c>
      <c r="K64" s="207">
        <f>SUMIFS('Ctas Pagar'!$G:$G,'Ctas Pagar'!$C:$C,'DRE Gerencial'!$A64,'Ctas Pagar'!$I:$I,'DRE Gerencial'!$A$7,'Ctas Pagar'!$H:$H,10,'Ctas Pagar'!AD:AD,IF($A$6=Parametros!$A$8,"&lt;&gt;""",'DRE Gerencial'!$A$6))</f>
        <v>0</v>
      </c>
      <c r="L64" s="207">
        <f>SUMIFS('Ctas Pagar'!$G:$G,'Ctas Pagar'!$C:$C,'DRE Gerencial'!$A64,'Ctas Pagar'!$I:$I,'DRE Gerencial'!$A$7,'Ctas Pagar'!$H:$H,11,'Ctas Pagar'!AG:AG,IF($A$6=Parametros!$A$8,"&lt;&gt;""",'DRE Gerencial'!$A$6))</f>
        <v>0</v>
      </c>
      <c r="M64" s="207">
        <f>SUMIFS('Ctas Pagar'!$G:$G,'Ctas Pagar'!$C:$C,'DRE Gerencial'!$A64,'Ctas Pagar'!$I:$I,'DRE Gerencial'!$A$7,'Ctas Pagar'!$H:$H,12,'Ctas Pagar'!AJ:AJ,IF($A$6=Parametros!$A$8,"&lt;&gt;""",'DRE Gerencial'!$A$6))</f>
        <v>0</v>
      </c>
      <c r="N64" s="135">
        <f t="shared" si="14"/>
        <v>1000</v>
      </c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  <c r="AY64" s="71"/>
      <c r="AZ64" s="71"/>
      <c r="BA64" s="71"/>
      <c r="BB64" s="71"/>
      <c r="BC64" s="71"/>
      <c r="BD64" s="71"/>
      <c r="BE64" s="71"/>
      <c r="BF64" s="71"/>
    </row>
    <row r="65" spans="1:58" hidden="1">
      <c r="A65" s="206" t="str">
        <f>'Plano de Contas'!A68</f>
        <v>5.2.6 IPTU e Taxas Públicas</v>
      </c>
      <c r="B65" s="207">
        <f>SUMIFS('Ctas Pagar'!$G:$G,'Ctas Pagar'!$C:$C,'DRE Gerencial'!$A65,'Ctas Pagar'!$I:$I,'DRE Gerencial'!$A$7,'Ctas Pagar'!$H:$H,1,'Ctas Pagar'!D:D,IF($A$6=Parametros!$A$8,"&lt;&gt;""",'DRE Gerencial'!$A$6))</f>
        <v>0</v>
      </c>
      <c r="C65" s="207">
        <f>SUMIFS('Ctas Pagar'!$G:$G,'Ctas Pagar'!$C:$C,'DRE Gerencial'!$A65,'Ctas Pagar'!$I:$I,'DRE Gerencial'!$A$7,'Ctas Pagar'!$H:$H,2,'Ctas Pagar'!F:F,IF($A$6=Parametros!$A$8,"&lt;&gt;""",'DRE Gerencial'!$A$6))</f>
        <v>1000</v>
      </c>
      <c r="D65" s="207">
        <f>SUMIFS('Ctas Pagar'!$G:$G,'Ctas Pagar'!$C:$C,'DRE Gerencial'!$A65,'Ctas Pagar'!$I:$I,'DRE Gerencial'!$A$7,'Ctas Pagar'!$H:$H,3,'Ctas Pagar'!I:I,IF($A$6=Parametros!$A$8,"&lt;&gt;""",'DRE Gerencial'!$A$6))</f>
        <v>0</v>
      </c>
      <c r="E65" s="207">
        <f>SUMIFS('Ctas Pagar'!$G:$G,'Ctas Pagar'!$C:$C,'DRE Gerencial'!$A65,'Ctas Pagar'!$I:$I,'DRE Gerencial'!$A$7,'Ctas Pagar'!$H:$H,4,'Ctas Pagar'!L:L,IF($A$6=Parametros!$A$8,"&lt;&gt;""",'DRE Gerencial'!$A$6))</f>
        <v>0</v>
      </c>
      <c r="F65" s="207">
        <f>SUMIFS('Ctas Pagar'!$G:$G,'Ctas Pagar'!$C:$C,'DRE Gerencial'!$A65,'Ctas Pagar'!$I:$I,'DRE Gerencial'!$A$7,'Ctas Pagar'!$H:$H,5,'Ctas Pagar'!O:O,IF($A$6=Parametros!$A$8,"&lt;&gt;""",'DRE Gerencial'!$A$6))</f>
        <v>0</v>
      </c>
      <c r="G65" s="207">
        <f>SUMIFS('Ctas Pagar'!$G:$G,'Ctas Pagar'!$C:$C,'DRE Gerencial'!$A65,'Ctas Pagar'!$I:$I,'DRE Gerencial'!$A$7,'Ctas Pagar'!$H:$H,6,'Ctas Pagar'!R:R,IF($A$6=Parametros!$A$8,"&lt;&gt;""",'DRE Gerencial'!$A$6))</f>
        <v>0</v>
      </c>
      <c r="H65" s="207">
        <f>SUMIFS('Ctas Pagar'!$G:$G,'Ctas Pagar'!$C:$C,'DRE Gerencial'!$A65,'Ctas Pagar'!$I:$I,'DRE Gerencial'!$A$7,'Ctas Pagar'!$H:$H,7,'Ctas Pagar'!U:U,IF($A$6=Parametros!$A$8,"&lt;&gt;""",'DRE Gerencial'!$A$6))</f>
        <v>0</v>
      </c>
      <c r="I65" s="207">
        <f>SUMIFS('Ctas Pagar'!$G:$G,'Ctas Pagar'!$C:$C,'DRE Gerencial'!$A65,'Ctas Pagar'!$I:$I,'DRE Gerencial'!$A$7,'Ctas Pagar'!$H:$H,8,'Ctas Pagar'!X:X,IF($A$6=Parametros!$A$8,"&lt;&gt;""",'DRE Gerencial'!$A$6))</f>
        <v>0</v>
      </c>
      <c r="J65" s="207">
        <f>SUMIFS('Ctas Pagar'!$G:$G,'Ctas Pagar'!$C:$C,'DRE Gerencial'!$A65,'Ctas Pagar'!$I:$I,'DRE Gerencial'!$A$7,'Ctas Pagar'!$H:$H,9,'Ctas Pagar'!AA:AA,IF($A$6=Parametros!$A$8,"&lt;&gt;""",'DRE Gerencial'!$A$6))</f>
        <v>0</v>
      </c>
      <c r="K65" s="207">
        <f>SUMIFS('Ctas Pagar'!$G:$G,'Ctas Pagar'!$C:$C,'DRE Gerencial'!$A65,'Ctas Pagar'!$I:$I,'DRE Gerencial'!$A$7,'Ctas Pagar'!$H:$H,10,'Ctas Pagar'!AD:AD,IF($A$6=Parametros!$A$8,"&lt;&gt;""",'DRE Gerencial'!$A$6))</f>
        <v>0</v>
      </c>
      <c r="L65" s="207">
        <f>SUMIFS('Ctas Pagar'!$G:$G,'Ctas Pagar'!$C:$C,'DRE Gerencial'!$A65,'Ctas Pagar'!$I:$I,'DRE Gerencial'!$A$7,'Ctas Pagar'!$H:$H,11,'Ctas Pagar'!AG:AG,IF($A$6=Parametros!$A$8,"&lt;&gt;""",'DRE Gerencial'!$A$6))</f>
        <v>0</v>
      </c>
      <c r="M65" s="207">
        <f>SUMIFS('Ctas Pagar'!$G:$G,'Ctas Pagar'!$C:$C,'DRE Gerencial'!$A65,'Ctas Pagar'!$I:$I,'DRE Gerencial'!$A$7,'Ctas Pagar'!$H:$H,12,'Ctas Pagar'!AJ:AJ,IF($A$6=Parametros!$A$8,"&lt;&gt;""",'DRE Gerencial'!$A$6))</f>
        <v>0</v>
      </c>
      <c r="N65" s="135">
        <f t="shared" si="14"/>
        <v>1000</v>
      </c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  <c r="BF65" s="71"/>
    </row>
    <row r="66" spans="1:58" hidden="1">
      <c r="A66" s="206" t="str">
        <f>'Plano de Contas'!A69</f>
        <v>5.2.7 Transporte / Gasolina / Táxi / Uber</v>
      </c>
      <c r="B66" s="207">
        <f>SUMIFS('Ctas Pagar'!$G:$G,'Ctas Pagar'!$C:$C,'DRE Gerencial'!$A66,'Ctas Pagar'!$I:$I,'DRE Gerencial'!$A$7,'Ctas Pagar'!$H:$H,1,'Ctas Pagar'!D:D,IF($A$6=Parametros!$A$8,"&lt;&gt;""",'DRE Gerencial'!$A$6))</f>
        <v>0</v>
      </c>
      <c r="C66" s="207">
        <f>SUMIFS('Ctas Pagar'!$G:$G,'Ctas Pagar'!$C:$C,'DRE Gerencial'!$A66,'Ctas Pagar'!$I:$I,'DRE Gerencial'!$A$7,'Ctas Pagar'!$H:$H,2,'Ctas Pagar'!F:F,IF($A$6=Parametros!$A$8,"&lt;&gt;""",'DRE Gerencial'!$A$6))</f>
        <v>1000</v>
      </c>
      <c r="D66" s="207">
        <f>SUMIFS('Ctas Pagar'!$G:$G,'Ctas Pagar'!$C:$C,'DRE Gerencial'!$A66,'Ctas Pagar'!$I:$I,'DRE Gerencial'!$A$7,'Ctas Pagar'!$H:$H,3,'Ctas Pagar'!I:I,IF($A$6=Parametros!$A$8,"&lt;&gt;""",'DRE Gerencial'!$A$6))</f>
        <v>0</v>
      </c>
      <c r="E66" s="207">
        <f>SUMIFS('Ctas Pagar'!$G:$G,'Ctas Pagar'!$C:$C,'DRE Gerencial'!$A66,'Ctas Pagar'!$I:$I,'DRE Gerencial'!$A$7,'Ctas Pagar'!$H:$H,4,'Ctas Pagar'!L:L,IF($A$6=Parametros!$A$8,"&lt;&gt;""",'DRE Gerencial'!$A$6))</f>
        <v>0</v>
      </c>
      <c r="F66" s="207">
        <f>SUMIFS('Ctas Pagar'!$G:$G,'Ctas Pagar'!$C:$C,'DRE Gerencial'!$A66,'Ctas Pagar'!$I:$I,'DRE Gerencial'!$A$7,'Ctas Pagar'!$H:$H,5,'Ctas Pagar'!O:O,IF($A$6=Parametros!$A$8,"&lt;&gt;""",'DRE Gerencial'!$A$6))</f>
        <v>0</v>
      </c>
      <c r="G66" s="207">
        <f>SUMIFS('Ctas Pagar'!$G:$G,'Ctas Pagar'!$C:$C,'DRE Gerencial'!$A66,'Ctas Pagar'!$I:$I,'DRE Gerencial'!$A$7,'Ctas Pagar'!$H:$H,6,'Ctas Pagar'!R:R,IF($A$6=Parametros!$A$8,"&lt;&gt;""",'DRE Gerencial'!$A$6))</f>
        <v>0</v>
      </c>
      <c r="H66" s="207">
        <f>SUMIFS('Ctas Pagar'!$G:$G,'Ctas Pagar'!$C:$C,'DRE Gerencial'!$A66,'Ctas Pagar'!$I:$I,'DRE Gerencial'!$A$7,'Ctas Pagar'!$H:$H,7,'Ctas Pagar'!U:U,IF($A$6=Parametros!$A$8,"&lt;&gt;""",'DRE Gerencial'!$A$6))</f>
        <v>0</v>
      </c>
      <c r="I66" s="207">
        <f>SUMIFS('Ctas Pagar'!$G:$G,'Ctas Pagar'!$C:$C,'DRE Gerencial'!$A66,'Ctas Pagar'!$I:$I,'DRE Gerencial'!$A$7,'Ctas Pagar'!$H:$H,8,'Ctas Pagar'!X:X,IF($A$6=Parametros!$A$8,"&lt;&gt;""",'DRE Gerencial'!$A$6))</f>
        <v>0</v>
      </c>
      <c r="J66" s="207">
        <f>SUMIFS('Ctas Pagar'!$G:$G,'Ctas Pagar'!$C:$C,'DRE Gerencial'!$A66,'Ctas Pagar'!$I:$I,'DRE Gerencial'!$A$7,'Ctas Pagar'!$H:$H,9,'Ctas Pagar'!AA:AA,IF($A$6=Parametros!$A$8,"&lt;&gt;""",'DRE Gerencial'!$A$6))</f>
        <v>0</v>
      </c>
      <c r="K66" s="207">
        <f>SUMIFS('Ctas Pagar'!$G:$G,'Ctas Pagar'!$C:$C,'DRE Gerencial'!$A66,'Ctas Pagar'!$I:$I,'DRE Gerencial'!$A$7,'Ctas Pagar'!$H:$H,10,'Ctas Pagar'!AD:AD,IF($A$6=Parametros!$A$8,"&lt;&gt;""",'DRE Gerencial'!$A$6))</f>
        <v>0</v>
      </c>
      <c r="L66" s="207">
        <f>SUMIFS('Ctas Pagar'!$G:$G,'Ctas Pagar'!$C:$C,'DRE Gerencial'!$A66,'Ctas Pagar'!$I:$I,'DRE Gerencial'!$A$7,'Ctas Pagar'!$H:$H,11,'Ctas Pagar'!AG:AG,IF($A$6=Parametros!$A$8,"&lt;&gt;""",'DRE Gerencial'!$A$6))</f>
        <v>0</v>
      </c>
      <c r="M66" s="207">
        <f>SUMIFS('Ctas Pagar'!$G:$G,'Ctas Pagar'!$C:$C,'DRE Gerencial'!$A66,'Ctas Pagar'!$I:$I,'DRE Gerencial'!$A$7,'Ctas Pagar'!$H:$H,12,'Ctas Pagar'!AJ:AJ,IF($A$6=Parametros!$A$8,"&lt;&gt;""",'DRE Gerencial'!$A$6))</f>
        <v>0</v>
      </c>
      <c r="N66" s="135">
        <f t="shared" si="14"/>
        <v>1000</v>
      </c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  <c r="AM66" s="71"/>
      <c r="AN66" s="71"/>
      <c r="AO66" s="71"/>
      <c r="AP66" s="71"/>
      <c r="AQ66" s="71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  <c r="BF66" s="71"/>
    </row>
    <row r="67" spans="1:58" hidden="1">
      <c r="A67" s="206" t="str">
        <f>'Plano de Contas'!A70</f>
        <v>5.2.8 Almoço / Supermercado / Lanches / Café</v>
      </c>
      <c r="B67" s="207">
        <f>SUMIFS('Ctas Pagar'!$G:$G,'Ctas Pagar'!$C:$C,'DRE Gerencial'!$A67,'Ctas Pagar'!$I:$I,'DRE Gerencial'!$A$7,'Ctas Pagar'!$H:$H,1,'Ctas Pagar'!D:D,IF($A$6=Parametros!$A$8,"&lt;&gt;""",'DRE Gerencial'!$A$6))</f>
        <v>0</v>
      </c>
      <c r="C67" s="207">
        <f>SUMIFS('Ctas Pagar'!$G:$G,'Ctas Pagar'!$C:$C,'DRE Gerencial'!$A67,'Ctas Pagar'!$I:$I,'DRE Gerencial'!$A$7,'Ctas Pagar'!$H:$H,2,'Ctas Pagar'!F:F,IF($A$6=Parametros!$A$8,"&lt;&gt;""",'DRE Gerencial'!$A$6))</f>
        <v>1000</v>
      </c>
      <c r="D67" s="207">
        <f>SUMIFS('Ctas Pagar'!$G:$G,'Ctas Pagar'!$C:$C,'DRE Gerencial'!$A67,'Ctas Pagar'!$I:$I,'DRE Gerencial'!$A$7,'Ctas Pagar'!$H:$H,3,'Ctas Pagar'!I:I,IF($A$6=Parametros!$A$8,"&lt;&gt;""",'DRE Gerencial'!$A$6))</f>
        <v>0</v>
      </c>
      <c r="E67" s="207">
        <f>SUMIFS('Ctas Pagar'!$G:$G,'Ctas Pagar'!$C:$C,'DRE Gerencial'!$A67,'Ctas Pagar'!$I:$I,'DRE Gerencial'!$A$7,'Ctas Pagar'!$H:$H,4,'Ctas Pagar'!L:L,IF($A$6=Parametros!$A$8,"&lt;&gt;""",'DRE Gerencial'!$A$6))</f>
        <v>0</v>
      </c>
      <c r="F67" s="207">
        <f>SUMIFS('Ctas Pagar'!$G:$G,'Ctas Pagar'!$C:$C,'DRE Gerencial'!$A67,'Ctas Pagar'!$I:$I,'DRE Gerencial'!$A$7,'Ctas Pagar'!$H:$H,5,'Ctas Pagar'!O:O,IF($A$6=Parametros!$A$8,"&lt;&gt;""",'DRE Gerencial'!$A$6))</f>
        <v>0</v>
      </c>
      <c r="G67" s="207">
        <f>SUMIFS('Ctas Pagar'!$G:$G,'Ctas Pagar'!$C:$C,'DRE Gerencial'!$A67,'Ctas Pagar'!$I:$I,'DRE Gerencial'!$A$7,'Ctas Pagar'!$H:$H,6,'Ctas Pagar'!R:R,IF($A$6=Parametros!$A$8,"&lt;&gt;""",'DRE Gerencial'!$A$6))</f>
        <v>0</v>
      </c>
      <c r="H67" s="207">
        <f>SUMIFS('Ctas Pagar'!$G:$G,'Ctas Pagar'!$C:$C,'DRE Gerencial'!$A67,'Ctas Pagar'!$I:$I,'DRE Gerencial'!$A$7,'Ctas Pagar'!$H:$H,7,'Ctas Pagar'!U:U,IF($A$6=Parametros!$A$8,"&lt;&gt;""",'DRE Gerencial'!$A$6))</f>
        <v>0</v>
      </c>
      <c r="I67" s="207">
        <f>SUMIFS('Ctas Pagar'!$G:$G,'Ctas Pagar'!$C:$C,'DRE Gerencial'!$A67,'Ctas Pagar'!$I:$I,'DRE Gerencial'!$A$7,'Ctas Pagar'!$H:$H,8,'Ctas Pagar'!X:X,IF($A$6=Parametros!$A$8,"&lt;&gt;""",'DRE Gerencial'!$A$6))</f>
        <v>0</v>
      </c>
      <c r="J67" s="207">
        <f>SUMIFS('Ctas Pagar'!$G:$G,'Ctas Pagar'!$C:$C,'DRE Gerencial'!$A67,'Ctas Pagar'!$I:$I,'DRE Gerencial'!$A$7,'Ctas Pagar'!$H:$H,9,'Ctas Pagar'!AA:AA,IF($A$6=Parametros!$A$8,"&lt;&gt;""",'DRE Gerencial'!$A$6))</f>
        <v>0</v>
      </c>
      <c r="K67" s="207">
        <f>SUMIFS('Ctas Pagar'!$G:$G,'Ctas Pagar'!$C:$C,'DRE Gerencial'!$A67,'Ctas Pagar'!$I:$I,'DRE Gerencial'!$A$7,'Ctas Pagar'!$H:$H,10,'Ctas Pagar'!AD:AD,IF($A$6=Parametros!$A$8,"&lt;&gt;""",'DRE Gerencial'!$A$6))</f>
        <v>0</v>
      </c>
      <c r="L67" s="207">
        <f>SUMIFS('Ctas Pagar'!$G:$G,'Ctas Pagar'!$C:$C,'DRE Gerencial'!$A67,'Ctas Pagar'!$I:$I,'DRE Gerencial'!$A$7,'Ctas Pagar'!$H:$H,11,'Ctas Pagar'!AG:AG,IF($A$6=Parametros!$A$8,"&lt;&gt;""",'DRE Gerencial'!$A$6))</f>
        <v>0</v>
      </c>
      <c r="M67" s="207">
        <f>SUMIFS('Ctas Pagar'!$G:$G,'Ctas Pagar'!$C:$C,'DRE Gerencial'!$A67,'Ctas Pagar'!$I:$I,'DRE Gerencial'!$A$7,'Ctas Pagar'!$H:$H,12,'Ctas Pagar'!AJ:AJ,IF($A$6=Parametros!$A$8,"&lt;&gt;""",'DRE Gerencial'!$A$6))</f>
        <v>0</v>
      </c>
      <c r="N67" s="135">
        <f t="shared" si="14"/>
        <v>1000</v>
      </c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</row>
    <row r="68" spans="1:58" hidden="1">
      <c r="A68" s="206" t="str">
        <f>'Plano de Contas'!A71</f>
        <v>5.2.9 Correios</v>
      </c>
      <c r="B68" s="207">
        <f>SUMIFS('Ctas Pagar'!$G:$G,'Ctas Pagar'!$C:$C,'DRE Gerencial'!$A68,'Ctas Pagar'!$I:$I,'DRE Gerencial'!$A$7,'Ctas Pagar'!$H:$H,1,'Ctas Pagar'!D:D,IF($A$6=Parametros!$A$8,"&lt;&gt;""",'DRE Gerencial'!$A$6))</f>
        <v>0</v>
      </c>
      <c r="C68" s="207">
        <f>SUMIFS('Ctas Pagar'!$G:$G,'Ctas Pagar'!$C:$C,'DRE Gerencial'!$A68,'Ctas Pagar'!$I:$I,'DRE Gerencial'!$A$7,'Ctas Pagar'!$H:$H,2,'Ctas Pagar'!F:F,IF($A$6=Parametros!$A$8,"&lt;&gt;""",'DRE Gerencial'!$A$6))</f>
        <v>1000</v>
      </c>
      <c r="D68" s="207">
        <f>SUMIFS('Ctas Pagar'!$G:$G,'Ctas Pagar'!$C:$C,'DRE Gerencial'!$A68,'Ctas Pagar'!$I:$I,'DRE Gerencial'!$A$7,'Ctas Pagar'!$H:$H,3,'Ctas Pagar'!I:I,IF($A$6=Parametros!$A$8,"&lt;&gt;""",'DRE Gerencial'!$A$6))</f>
        <v>0</v>
      </c>
      <c r="E68" s="207">
        <f>SUMIFS('Ctas Pagar'!$G:$G,'Ctas Pagar'!$C:$C,'DRE Gerencial'!$A68,'Ctas Pagar'!$I:$I,'DRE Gerencial'!$A$7,'Ctas Pagar'!$H:$H,4,'Ctas Pagar'!L:L,IF($A$6=Parametros!$A$8,"&lt;&gt;""",'DRE Gerencial'!$A$6))</f>
        <v>0</v>
      </c>
      <c r="F68" s="207">
        <f>SUMIFS('Ctas Pagar'!$G:$G,'Ctas Pagar'!$C:$C,'DRE Gerencial'!$A68,'Ctas Pagar'!$I:$I,'DRE Gerencial'!$A$7,'Ctas Pagar'!$H:$H,5,'Ctas Pagar'!O:O,IF($A$6=Parametros!$A$8,"&lt;&gt;""",'DRE Gerencial'!$A$6))</f>
        <v>0</v>
      </c>
      <c r="G68" s="207">
        <f>SUMIFS('Ctas Pagar'!$G:$G,'Ctas Pagar'!$C:$C,'DRE Gerencial'!$A68,'Ctas Pagar'!$I:$I,'DRE Gerencial'!$A$7,'Ctas Pagar'!$H:$H,6,'Ctas Pagar'!R:R,IF($A$6=Parametros!$A$8,"&lt;&gt;""",'DRE Gerencial'!$A$6))</f>
        <v>0</v>
      </c>
      <c r="H68" s="207">
        <f>SUMIFS('Ctas Pagar'!$G:$G,'Ctas Pagar'!$C:$C,'DRE Gerencial'!$A68,'Ctas Pagar'!$I:$I,'DRE Gerencial'!$A$7,'Ctas Pagar'!$H:$H,7,'Ctas Pagar'!U:U,IF($A$6=Parametros!$A$8,"&lt;&gt;""",'DRE Gerencial'!$A$6))</f>
        <v>0</v>
      </c>
      <c r="I68" s="207">
        <f>SUMIFS('Ctas Pagar'!$G:$G,'Ctas Pagar'!$C:$C,'DRE Gerencial'!$A68,'Ctas Pagar'!$I:$I,'DRE Gerencial'!$A$7,'Ctas Pagar'!$H:$H,8,'Ctas Pagar'!X:X,IF($A$6=Parametros!$A$8,"&lt;&gt;""",'DRE Gerencial'!$A$6))</f>
        <v>0</v>
      </c>
      <c r="J68" s="207">
        <f>SUMIFS('Ctas Pagar'!$G:$G,'Ctas Pagar'!$C:$C,'DRE Gerencial'!$A68,'Ctas Pagar'!$I:$I,'DRE Gerencial'!$A$7,'Ctas Pagar'!$H:$H,9,'Ctas Pagar'!AA:AA,IF($A$6=Parametros!$A$8,"&lt;&gt;""",'DRE Gerencial'!$A$6))</f>
        <v>0</v>
      </c>
      <c r="K68" s="207">
        <f>SUMIFS('Ctas Pagar'!$G:$G,'Ctas Pagar'!$C:$C,'DRE Gerencial'!$A68,'Ctas Pagar'!$I:$I,'DRE Gerencial'!$A$7,'Ctas Pagar'!$H:$H,10,'Ctas Pagar'!AD:AD,IF($A$6=Parametros!$A$8,"&lt;&gt;""",'DRE Gerencial'!$A$6))</f>
        <v>0</v>
      </c>
      <c r="L68" s="207">
        <f>SUMIFS('Ctas Pagar'!$G:$G,'Ctas Pagar'!$C:$C,'DRE Gerencial'!$A68,'Ctas Pagar'!$I:$I,'DRE Gerencial'!$A$7,'Ctas Pagar'!$H:$H,11,'Ctas Pagar'!AG:AG,IF($A$6=Parametros!$A$8,"&lt;&gt;""",'DRE Gerencial'!$A$6))</f>
        <v>0</v>
      </c>
      <c r="M68" s="207">
        <f>SUMIFS('Ctas Pagar'!$G:$G,'Ctas Pagar'!$C:$C,'DRE Gerencial'!$A68,'Ctas Pagar'!$I:$I,'DRE Gerencial'!$A$7,'Ctas Pagar'!$H:$H,12,'Ctas Pagar'!AJ:AJ,IF($A$6=Parametros!$A$8,"&lt;&gt;""",'DRE Gerencial'!$A$6))</f>
        <v>0</v>
      </c>
      <c r="N68" s="135">
        <f t="shared" si="14"/>
        <v>1000</v>
      </c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  <c r="AM68" s="71"/>
      <c r="AN68" s="71"/>
      <c r="AO68" s="71"/>
      <c r="AP68" s="71"/>
      <c r="AQ68" s="71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  <c r="BF68" s="71"/>
    </row>
    <row r="69" spans="1:58" hidden="1">
      <c r="A69" s="206" t="str">
        <f>'Plano de Contas'!A72</f>
        <v>5.2.10 Cartórios</v>
      </c>
      <c r="B69" s="207">
        <f>SUMIFS('Ctas Pagar'!$G:$G,'Ctas Pagar'!$C:$C,'DRE Gerencial'!$A69,'Ctas Pagar'!$I:$I,'DRE Gerencial'!$A$7,'Ctas Pagar'!$H:$H,1,'Ctas Pagar'!D:D,IF($A$6=Parametros!$A$8,"&lt;&gt;""",'DRE Gerencial'!$A$6))</f>
        <v>0</v>
      </c>
      <c r="C69" s="207">
        <f>SUMIFS('Ctas Pagar'!$G:$G,'Ctas Pagar'!$C:$C,'DRE Gerencial'!$A69,'Ctas Pagar'!$I:$I,'DRE Gerencial'!$A$7,'Ctas Pagar'!$H:$H,2,'Ctas Pagar'!F:F,IF($A$6=Parametros!$A$8,"&lt;&gt;""",'DRE Gerencial'!$A$6))</f>
        <v>1000</v>
      </c>
      <c r="D69" s="207">
        <f>SUMIFS('Ctas Pagar'!$G:$G,'Ctas Pagar'!$C:$C,'DRE Gerencial'!$A69,'Ctas Pagar'!$I:$I,'DRE Gerencial'!$A$7,'Ctas Pagar'!$H:$H,3,'Ctas Pagar'!I:I,IF($A$6=Parametros!$A$8,"&lt;&gt;""",'DRE Gerencial'!$A$6))</f>
        <v>0</v>
      </c>
      <c r="E69" s="207">
        <f>SUMIFS('Ctas Pagar'!$G:$G,'Ctas Pagar'!$C:$C,'DRE Gerencial'!$A69,'Ctas Pagar'!$I:$I,'DRE Gerencial'!$A$7,'Ctas Pagar'!$H:$H,4,'Ctas Pagar'!L:L,IF($A$6=Parametros!$A$8,"&lt;&gt;""",'DRE Gerencial'!$A$6))</f>
        <v>0</v>
      </c>
      <c r="F69" s="207">
        <f>SUMIFS('Ctas Pagar'!$G:$G,'Ctas Pagar'!$C:$C,'DRE Gerencial'!$A69,'Ctas Pagar'!$I:$I,'DRE Gerencial'!$A$7,'Ctas Pagar'!$H:$H,5,'Ctas Pagar'!O:O,IF($A$6=Parametros!$A$8,"&lt;&gt;""",'DRE Gerencial'!$A$6))</f>
        <v>0</v>
      </c>
      <c r="G69" s="207">
        <f>SUMIFS('Ctas Pagar'!$G:$G,'Ctas Pagar'!$C:$C,'DRE Gerencial'!$A69,'Ctas Pagar'!$I:$I,'DRE Gerencial'!$A$7,'Ctas Pagar'!$H:$H,6,'Ctas Pagar'!R:R,IF($A$6=Parametros!$A$8,"&lt;&gt;""",'DRE Gerencial'!$A$6))</f>
        <v>0</v>
      </c>
      <c r="H69" s="207">
        <f>SUMIFS('Ctas Pagar'!$G:$G,'Ctas Pagar'!$C:$C,'DRE Gerencial'!$A69,'Ctas Pagar'!$I:$I,'DRE Gerencial'!$A$7,'Ctas Pagar'!$H:$H,7,'Ctas Pagar'!U:U,IF($A$6=Parametros!$A$8,"&lt;&gt;""",'DRE Gerencial'!$A$6))</f>
        <v>0</v>
      </c>
      <c r="I69" s="207">
        <f>SUMIFS('Ctas Pagar'!$G:$G,'Ctas Pagar'!$C:$C,'DRE Gerencial'!$A69,'Ctas Pagar'!$I:$I,'DRE Gerencial'!$A$7,'Ctas Pagar'!$H:$H,8,'Ctas Pagar'!X:X,IF($A$6=Parametros!$A$8,"&lt;&gt;""",'DRE Gerencial'!$A$6))</f>
        <v>0</v>
      </c>
      <c r="J69" s="207">
        <f>SUMIFS('Ctas Pagar'!$G:$G,'Ctas Pagar'!$C:$C,'DRE Gerencial'!$A69,'Ctas Pagar'!$I:$I,'DRE Gerencial'!$A$7,'Ctas Pagar'!$H:$H,9,'Ctas Pagar'!AA:AA,IF($A$6=Parametros!$A$8,"&lt;&gt;""",'DRE Gerencial'!$A$6))</f>
        <v>0</v>
      </c>
      <c r="K69" s="207">
        <f>SUMIFS('Ctas Pagar'!$G:$G,'Ctas Pagar'!$C:$C,'DRE Gerencial'!$A69,'Ctas Pagar'!$I:$I,'DRE Gerencial'!$A$7,'Ctas Pagar'!$H:$H,10,'Ctas Pagar'!AD:AD,IF($A$6=Parametros!$A$8,"&lt;&gt;""",'DRE Gerencial'!$A$6))</f>
        <v>0</v>
      </c>
      <c r="L69" s="207">
        <f>SUMIFS('Ctas Pagar'!$G:$G,'Ctas Pagar'!$C:$C,'DRE Gerencial'!$A69,'Ctas Pagar'!$I:$I,'DRE Gerencial'!$A$7,'Ctas Pagar'!$H:$H,11,'Ctas Pagar'!AG:AG,IF($A$6=Parametros!$A$8,"&lt;&gt;""",'DRE Gerencial'!$A$6))</f>
        <v>0</v>
      </c>
      <c r="M69" s="207">
        <f>SUMIFS('Ctas Pagar'!$G:$G,'Ctas Pagar'!$C:$C,'DRE Gerencial'!$A69,'Ctas Pagar'!$I:$I,'DRE Gerencial'!$A$7,'Ctas Pagar'!$H:$H,12,'Ctas Pagar'!AJ:AJ,IF($A$6=Parametros!$A$8,"&lt;&gt;""",'DRE Gerencial'!$A$6))</f>
        <v>0</v>
      </c>
      <c r="N69" s="135">
        <f t="shared" si="14"/>
        <v>1000</v>
      </c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  <c r="BF69" s="71"/>
    </row>
    <row r="70" spans="1:58" hidden="1">
      <c r="A70" s="206" t="str">
        <f>'Plano de Contas'!A73</f>
        <v>5.2.99 Outras Despesas Administrativas</v>
      </c>
      <c r="B70" s="207">
        <f>SUMIFS('Ctas Pagar'!$G:$G,'Ctas Pagar'!$C:$C,'DRE Gerencial'!$A70,'Ctas Pagar'!$I:$I,'DRE Gerencial'!$A$7,'Ctas Pagar'!$H:$H,1,'Ctas Pagar'!D:D,IF($A$6=Parametros!$A$8,"&lt;&gt;""",'DRE Gerencial'!$A$6))</f>
        <v>0</v>
      </c>
      <c r="C70" s="207">
        <f>SUMIFS('Ctas Pagar'!$G:$G,'Ctas Pagar'!$C:$C,'DRE Gerencial'!$A70,'Ctas Pagar'!$I:$I,'DRE Gerencial'!$A$7,'Ctas Pagar'!$H:$H,2,'Ctas Pagar'!F:F,IF($A$6=Parametros!$A$8,"&lt;&gt;""",'DRE Gerencial'!$A$6))</f>
        <v>1000</v>
      </c>
      <c r="D70" s="207">
        <f>SUMIFS('Ctas Pagar'!$G:$G,'Ctas Pagar'!$C:$C,'DRE Gerencial'!$A70,'Ctas Pagar'!$I:$I,'DRE Gerencial'!$A$7,'Ctas Pagar'!$H:$H,3,'Ctas Pagar'!I:I,IF($A$6=Parametros!$A$8,"&lt;&gt;""",'DRE Gerencial'!$A$6))</f>
        <v>0</v>
      </c>
      <c r="E70" s="207">
        <f>SUMIFS('Ctas Pagar'!$G:$G,'Ctas Pagar'!$C:$C,'DRE Gerencial'!$A70,'Ctas Pagar'!$I:$I,'DRE Gerencial'!$A$7,'Ctas Pagar'!$H:$H,4,'Ctas Pagar'!L:L,IF($A$6=Parametros!$A$8,"&lt;&gt;""",'DRE Gerencial'!$A$6))</f>
        <v>0</v>
      </c>
      <c r="F70" s="207">
        <f>SUMIFS('Ctas Pagar'!$G:$G,'Ctas Pagar'!$C:$C,'DRE Gerencial'!$A70,'Ctas Pagar'!$I:$I,'DRE Gerencial'!$A$7,'Ctas Pagar'!$H:$H,5,'Ctas Pagar'!O:O,IF($A$6=Parametros!$A$8,"&lt;&gt;""",'DRE Gerencial'!$A$6))</f>
        <v>0</v>
      </c>
      <c r="G70" s="207">
        <f>SUMIFS('Ctas Pagar'!$G:$G,'Ctas Pagar'!$C:$C,'DRE Gerencial'!$A70,'Ctas Pagar'!$I:$I,'DRE Gerencial'!$A$7,'Ctas Pagar'!$H:$H,6,'Ctas Pagar'!R:R,IF($A$6=Parametros!$A$8,"&lt;&gt;""",'DRE Gerencial'!$A$6))</f>
        <v>0</v>
      </c>
      <c r="H70" s="207">
        <f>SUMIFS('Ctas Pagar'!$G:$G,'Ctas Pagar'!$C:$C,'DRE Gerencial'!$A70,'Ctas Pagar'!$I:$I,'DRE Gerencial'!$A$7,'Ctas Pagar'!$H:$H,7,'Ctas Pagar'!U:U,IF($A$6=Parametros!$A$8,"&lt;&gt;""",'DRE Gerencial'!$A$6))</f>
        <v>0</v>
      </c>
      <c r="I70" s="207">
        <f>SUMIFS('Ctas Pagar'!$G:$G,'Ctas Pagar'!$C:$C,'DRE Gerencial'!$A70,'Ctas Pagar'!$I:$I,'DRE Gerencial'!$A$7,'Ctas Pagar'!$H:$H,8,'Ctas Pagar'!X:X,IF($A$6=Parametros!$A$8,"&lt;&gt;""",'DRE Gerencial'!$A$6))</f>
        <v>0</v>
      </c>
      <c r="J70" s="207">
        <f>SUMIFS('Ctas Pagar'!$G:$G,'Ctas Pagar'!$C:$C,'DRE Gerencial'!$A70,'Ctas Pagar'!$I:$I,'DRE Gerencial'!$A$7,'Ctas Pagar'!$H:$H,9,'Ctas Pagar'!AA:AA,IF($A$6=Parametros!$A$8,"&lt;&gt;""",'DRE Gerencial'!$A$6))</f>
        <v>0</v>
      </c>
      <c r="K70" s="207">
        <f>SUMIFS('Ctas Pagar'!$G:$G,'Ctas Pagar'!$C:$C,'DRE Gerencial'!$A70,'Ctas Pagar'!$I:$I,'DRE Gerencial'!$A$7,'Ctas Pagar'!$H:$H,10,'Ctas Pagar'!AD:AD,IF($A$6=Parametros!$A$8,"&lt;&gt;""",'DRE Gerencial'!$A$6))</f>
        <v>0</v>
      </c>
      <c r="L70" s="207">
        <f>SUMIFS('Ctas Pagar'!$G:$G,'Ctas Pagar'!$C:$C,'DRE Gerencial'!$A70,'Ctas Pagar'!$I:$I,'DRE Gerencial'!$A$7,'Ctas Pagar'!$H:$H,11,'Ctas Pagar'!AG:AG,IF($A$6=Parametros!$A$8,"&lt;&gt;""",'DRE Gerencial'!$A$6))</f>
        <v>0</v>
      </c>
      <c r="M70" s="207">
        <f>SUMIFS('Ctas Pagar'!$G:$G,'Ctas Pagar'!$C:$C,'DRE Gerencial'!$A70,'Ctas Pagar'!$I:$I,'DRE Gerencial'!$A$7,'Ctas Pagar'!$H:$H,12,'Ctas Pagar'!AJ:AJ,IF($A$6=Parametros!$A$8,"&lt;&gt;""",'DRE Gerencial'!$A$6))</f>
        <v>0</v>
      </c>
      <c r="N70" s="135">
        <f t="shared" si="14"/>
        <v>1000</v>
      </c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  <c r="AM70" s="71"/>
      <c r="AN70" s="71"/>
      <c r="AO70" s="71"/>
      <c r="AP70" s="71"/>
      <c r="AQ70" s="71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  <c r="BF70" s="71"/>
    </row>
    <row r="71" spans="1:58" hidden="1">
      <c r="A71" s="206">
        <f>'Plano de Contas'!A74</f>
        <v>0</v>
      </c>
      <c r="B71" s="207">
        <f>SUMIFS('Ctas Pagar'!$G:$G,'Ctas Pagar'!$C:$C,'DRE Gerencial'!$A71,'Ctas Pagar'!$I:$I,'DRE Gerencial'!$A$7,'Ctas Pagar'!$H:$H,1,'Ctas Pagar'!D:D,IF($A$6=Parametros!$A$8,"&lt;&gt;""",'DRE Gerencial'!$A$6))</f>
        <v>0</v>
      </c>
      <c r="C71" s="207">
        <f>SUMIFS('Ctas Pagar'!$G:$G,'Ctas Pagar'!$C:$C,'DRE Gerencial'!$A71,'Ctas Pagar'!$I:$I,'DRE Gerencial'!$A$7,'Ctas Pagar'!$H:$H,2,'Ctas Pagar'!F:F,IF($A$6=Parametros!$A$8,"&lt;&gt;""",'DRE Gerencial'!$A$6))</f>
        <v>0</v>
      </c>
      <c r="D71" s="207">
        <f>SUMIFS('Ctas Pagar'!$G:$G,'Ctas Pagar'!$C:$C,'DRE Gerencial'!$A71,'Ctas Pagar'!$I:$I,'DRE Gerencial'!$A$7,'Ctas Pagar'!$H:$H,3,'Ctas Pagar'!I:I,IF($A$6=Parametros!$A$8,"&lt;&gt;""",'DRE Gerencial'!$A$6))</f>
        <v>0</v>
      </c>
      <c r="E71" s="207">
        <f>SUMIFS('Ctas Pagar'!$G:$G,'Ctas Pagar'!$C:$C,'DRE Gerencial'!$A71,'Ctas Pagar'!$I:$I,'DRE Gerencial'!$A$7,'Ctas Pagar'!$H:$H,4,'Ctas Pagar'!L:L,IF($A$6=Parametros!$A$8,"&lt;&gt;""",'DRE Gerencial'!$A$6))</f>
        <v>0</v>
      </c>
      <c r="F71" s="207">
        <f>SUMIFS('Ctas Pagar'!$G:$G,'Ctas Pagar'!$C:$C,'DRE Gerencial'!$A71,'Ctas Pagar'!$I:$I,'DRE Gerencial'!$A$7,'Ctas Pagar'!$H:$H,5,'Ctas Pagar'!O:O,IF($A$6=Parametros!$A$8,"&lt;&gt;""",'DRE Gerencial'!$A$6))</f>
        <v>0</v>
      </c>
      <c r="G71" s="207">
        <f>SUMIFS('Ctas Pagar'!$G:$G,'Ctas Pagar'!$C:$C,'DRE Gerencial'!$A71,'Ctas Pagar'!$I:$I,'DRE Gerencial'!$A$7,'Ctas Pagar'!$H:$H,6,'Ctas Pagar'!R:R,IF($A$6=Parametros!$A$8,"&lt;&gt;""",'DRE Gerencial'!$A$6))</f>
        <v>0</v>
      </c>
      <c r="H71" s="207">
        <f>SUMIFS('Ctas Pagar'!$G:$G,'Ctas Pagar'!$C:$C,'DRE Gerencial'!$A71,'Ctas Pagar'!$I:$I,'DRE Gerencial'!$A$7,'Ctas Pagar'!$H:$H,7,'Ctas Pagar'!U:U,IF($A$6=Parametros!$A$8,"&lt;&gt;""",'DRE Gerencial'!$A$6))</f>
        <v>0</v>
      </c>
      <c r="I71" s="207">
        <f>SUMIFS('Ctas Pagar'!$G:$G,'Ctas Pagar'!$C:$C,'DRE Gerencial'!$A71,'Ctas Pagar'!$I:$I,'DRE Gerencial'!$A$7,'Ctas Pagar'!$H:$H,8,'Ctas Pagar'!X:X,IF($A$6=Parametros!$A$8,"&lt;&gt;""",'DRE Gerencial'!$A$6))</f>
        <v>0</v>
      </c>
      <c r="J71" s="207">
        <f>SUMIFS('Ctas Pagar'!$G:$G,'Ctas Pagar'!$C:$C,'DRE Gerencial'!$A71,'Ctas Pagar'!$I:$I,'DRE Gerencial'!$A$7,'Ctas Pagar'!$H:$H,9,'Ctas Pagar'!AA:AA,IF($A$6=Parametros!$A$8,"&lt;&gt;""",'DRE Gerencial'!$A$6))</f>
        <v>0</v>
      </c>
      <c r="K71" s="207">
        <f>SUMIFS('Ctas Pagar'!$G:$G,'Ctas Pagar'!$C:$C,'DRE Gerencial'!$A71,'Ctas Pagar'!$I:$I,'DRE Gerencial'!$A$7,'Ctas Pagar'!$H:$H,10,'Ctas Pagar'!AD:AD,IF($A$6=Parametros!$A$8,"&lt;&gt;""",'DRE Gerencial'!$A$6))</f>
        <v>0</v>
      </c>
      <c r="L71" s="207">
        <f>SUMIFS('Ctas Pagar'!$G:$G,'Ctas Pagar'!$C:$C,'DRE Gerencial'!$A71,'Ctas Pagar'!$I:$I,'DRE Gerencial'!$A$7,'Ctas Pagar'!$H:$H,11,'Ctas Pagar'!AG:AG,IF($A$6=Parametros!$A$8,"&lt;&gt;""",'DRE Gerencial'!$A$6))</f>
        <v>0</v>
      </c>
      <c r="M71" s="207">
        <f>SUMIFS('Ctas Pagar'!$G:$G,'Ctas Pagar'!$C:$C,'DRE Gerencial'!$A71,'Ctas Pagar'!$I:$I,'DRE Gerencial'!$A$7,'Ctas Pagar'!$H:$H,12,'Ctas Pagar'!AJ:AJ,IF($A$6=Parametros!$A$8,"&lt;&gt;""",'DRE Gerencial'!$A$6))</f>
        <v>0</v>
      </c>
      <c r="N71" s="135">
        <f t="shared" si="14"/>
        <v>0</v>
      </c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  <c r="AM71" s="71"/>
      <c r="AN71" s="71"/>
      <c r="AO71" s="71"/>
      <c r="AP71" s="71"/>
      <c r="AQ71" s="71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  <c r="BF71" s="71"/>
    </row>
    <row r="72" spans="1:58" hidden="1">
      <c r="A72" s="206">
        <f>'Plano de Contas'!A75</f>
        <v>0</v>
      </c>
      <c r="B72" s="207">
        <f>SUMIFS('Ctas Pagar'!$G:$G,'Ctas Pagar'!$C:$C,'DRE Gerencial'!$A72,'Ctas Pagar'!$I:$I,'DRE Gerencial'!$A$7,'Ctas Pagar'!$H:$H,1,'Ctas Pagar'!D:D,IF($A$6=Parametros!$A$8,"&lt;&gt;""",'DRE Gerencial'!$A$6))</f>
        <v>0</v>
      </c>
      <c r="C72" s="207">
        <f>SUMIFS('Ctas Pagar'!$G:$G,'Ctas Pagar'!$C:$C,'DRE Gerencial'!$A72,'Ctas Pagar'!$I:$I,'DRE Gerencial'!$A$7,'Ctas Pagar'!$H:$H,2,'Ctas Pagar'!F:F,IF($A$6=Parametros!$A$8,"&lt;&gt;""",'DRE Gerencial'!$A$6))</f>
        <v>0</v>
      </c>
      <c r="D72" s="207">
        <f>SUMIFS('Ctas Pagar'!$G:$G,'Ctas Pagar'!$C:$C,'DRE Gerencial'!$A72,'Ctas Pagar'!$I:$I,'DRE Gerencial'!$A$7,'Ctas Pagar'!$H:$H,3,'Ctas Pagar'!I:I,IF($A$6=Parametros!$A$8,"&lt;&gt;""",'DRE Gerencial'!$A$6))</f>
        <v>0</v>
      </c>
      <c r="E72" s="207">
        <f>SUMIFS('Ctas Pagar'!$G:$G,'Ctas Pagar'!$C:$C,'DRE Gerencial'!$A72,'Ctas Pagar'!$I:$I,'DRE Gerencial'!$A$7,'Ctas Pagar'!$H:$H,4,'Ctas Pagar'!L:L,IF($A$6=Parametros!$A$8,"&lt;&gt;""",'DRE Gerencial'!$A$6))</f>
        <v>0</v>
      </c>
      <c r="F72" s="207">
        <f>SUMIFS('Ctas Pagar'!$G:$G,'Ctas Pagar'!$C:$C,'DRE Gerencial'!$A72,'Ctas Pagar'!$I:$I,'DRE Gerencial'!$A$7,'Ctas Pagar'!$H:$H,5,'Ctas Pagar'!O:O,IF($A$6=Parametros!$A$8,"&lt;&gt;""",'DRE Gerencial'!$A$6))</f>
        <v>0</v>
      </c>
      <c r="G72" s="207">
        <f>SUMIFS('Ctas Pagar'!$G:$G,'Ctas Pagar'!$C:$C,'DRE Gerencial'!$A72,'Ctas Pagar'!$I:$I,'DRE Gerencial'!$A$7,'Ctas Pagar'!$H:$H,6,'Ctas Pagar'!R:R,IF($A$6=Parametros!$A$8,"&lt;&gt;""",'DRE Gerencial'!$A$6))</f>
        <v>0</v>
      </c>
      <c r="H72" s="207">
        <f>SUMIFS('Ctas Pagar'!$G:$G,'Ctas Pagar'!$C:$C,'DRE Gerencial'!$A72,'Ctas Pagar'!$I:$I,'DRE Gerencial'!$A$7,'Ctas Pagar'!$H:$H,7,'Ctas Pagar'!U:U,IF($A$6=Parametros!$A$8,"&lt;&gt;""",'DRE Gerencial'!$A$6))</f>
        <v>0</v>
      </c>
      <c r="I72" s="207">
        <f>SUMIFS('Ctas Pagar'!$G:$G,'Ctas Pagar'!$C:$C,'DRE Gerencial'!$A72,'Ctas Pagar'!$I:$I,'DRE Gerencial'!$A$7,'Ctas Pagar'!$H:$H,8,'Ctas Pagar'!X:X,IF($A$6=Parametros!$A$8,"&lt;&gt;""",'DRE Gerencial'!$A$6))</f>
        <v>0</v>
      </c>
      <c r="J72" s="207">
        <f>SUMIFS('Ctas Pagar'!$G:$G,'Ctas Pagar'!$C:$C,'DRE Gerencial'!$A72,'Ctas Pagar'!$I:$I,'DRE Gerencial'!$A$7,'Ctas Pagar'!$H:$H,9,'Ctas Pagar'!AA:AA,IF($A$6=Parametros!$A$8,"&lt;&gt;""",'DRE Gerencial'!$A$6))</f>
        <v>0</v>
      </c>
      <c r="K72" s="207">
        <f>SUMIFS('Ctas Pagar'!$G:$G,'Ctas Pagar'!$C:$C,'DRE Gerencial'!$A72,'Ctas Pagar'!$I:$I,'DRE Gerencial'!$A$7,'Ctas Pagar'!$H:$H,10,'Ctas Pagar'!AD:AD,IF($A$6=Parametros!$A$8,"&lt;&gt;""",'DRE Gerencial'!$A$6))</f>
        <v>0</v>
      </c>
      <c r="L72" s="207">
        <f>SUMIFS('Ctas Pagar'!$G:$G,'Ctas Pagar'!$C:$C,'DRE Gerencial'!$A72,'Ctas Pagar'!$I:$I,'DRE Gerencial'!$A$7,'Ctas Pagar'!$H:$H,11,'Ctas Pagar'!AG:AG,IF($A$6=Parametros!$A$8,"&lt;&gt;""",'DRE Gerencial'!$A$6))</f>
        <v>0</v>
      </c>
      <c r="M72" s="207">
        <f>SUMIFS('Ctas Pagar'!$G:$G,'Ctas Pagar'!$C:$C,'DRE Gerencial'!$A72,'Ctas Pagar'!$I:$I,'DRE Gerencial'!$A$7,'Ctas Pagar'!$H:$H,12,'Ctas Pagar'!AJ:AJ,IF($A$6=Parametros!$A$8,"&lt;&gt;""",'DRE Gerencial'!$A$6))</f>
        <v>0</v>
      </c>
      <c r="N72" s="135">
        <f t="shared" si="14"/>
        <v>0</v>
      </c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  <c r="AM72" s="71"/>
      <c r="AN72" s="71"/>
      <c r="AO72" s="71"/>
      <c r="AP72" s="71"/>
      <c r="AQ72" s="71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  <c r="BF72" s="71"/>
    </row>
    <row r="73" spans="1:58" hidden="1">
      <c r="A73" s="206">
        <f>'Plano de Contas'!A76</f>
        <v>0</v>
      </c>
      <c r="B73" s="207">
        <f>SUMIFS('Ctas Pagar'!$G:$G,'Ctas Pagar'!$C:$C,'DRE Gerencial'!$A73,'Ctas Pagar'!$I:$I,'DRE Gerencial'!$A$7,'Ctas Pagar'!$H:$H,1,'Ctas Pagar'!D:D,IF($A$6=Parametros!$A$8,"&lt;&gt;""",'DRE Gerencial'!$A$6))</f>
        <v>0</v>
      </c>
      <c r="C73" s="207">
        <f>SUMIFS('Ctas Pagar'!$G:$G,'Ctas Pagar'!$C:$C,'DRE Gerencial'!$A73,'Ctas Pagar'!$I:$I,'DRE Gerencial'!$A$7,'Ctas Pagar'!$H:$H,2,'Ctas Pagar'!F:F,IF($A$6=Parametros!$A$8,"&lt;&gt;""",'DRE Gerencial'!$A$6))</f>
        <v>0</v>
      </c>
      <c r="D73" s="207">
        <f>SUMIFS('Ctas Pagar'!$G:$G,'Ctas Pagar'!$C:$C,'DRE Gerencial'!$A73,'Ctas Pagar'!$I:$I,'DRE Gerencial'!$A$7,'Ctas Pagar'!$H:$H,3,'Ctas Pagar'!I:I,IF($A$6=Parametros!$A$8,"&lt;&gt;""",'DRE Gerencial'!$A$6))</f>
        <v>0</v>
      </c>
      <c r="E73" s="207">
        <f>SUMIFS('Ctas Pagar'!$G:$G,'Ctas Pagar'!$C:$C,'DRE Gerencial'!$A73,'Ctas Pagar'!$I:$I,'DRE Gerencial'!$A$7,'Ctas Pagar'!$H:$H,4,'Ctas Pagar'!L:L,IF($A$6=Parametros!$A$8,"&lt;&gt;""",'DRE Gerencial'!$A$6))</f>
        <v>0</v>
      </c>
      <c r="F73" s="207">
        <f>SUMIFS('Ctas Pagar'!$G:$G,'Ctas Pagar'!$C:$C,'DRE Gerencial'!$A73,'Ctas Pagar'!$I:$I,'DRE Gerencial'!$A$7,'Ctas Pagar'!$H:$H,5,'Ctas Pagar'!O:O,IF($A$6=Parametros!$A$8,"&lt;&gt;""",'DRE Gerencial'!$A$6))</f>
        <v>0</v>
      </c>
      <c r="G73" s="207">
        <f>SUMIFS('Ctas Pagar'!$G:$G,'Ctas Pagar'!$C:$C,'DRE Gerencial'!$A73,'Ctas Pagar'!$I:$I,'DRE Gerencial'!$A$7,'Ctas Pagar'!$H:$H,6,'Ctas Pagar'!R:R,IF($A$6=Parametros!$A$8,"&lt;&gt;""",'DRE Gerencial'!$A$6))</f>
        <v>0</v>
      </c>
      <c r="H73" s="207">
        <f>SUMIFS('Ctas Pagar'!$G:$G,'Ctas Pagar'!$C:$C,'DRE Gerencial'!$A73,'Ctas Pagar'!$I:$I,'DRE Gerencial'!$A$7,'Ctas Pagar'!$H:$H,7,'Ctas Pagar'!U:U,IF($A$6=Parametros!$A$8,"&lt;&gt;""",'DRE Gerencial'!$A$6))</f>
        <v>0</v>
      </c>
      <c r="I73" s="207">
        <f>SUMIFS('Ctas Pagar'!$G:$G,'Ctas Pagar'!$C:$C,'DRE Gerencial'!$A73,'Ctas Pagar'!$I:$I,'DRE Gerencial'!$A$7,'Ctas Pagar'!$H:$H,8,'Ctas Pagar'!X:X,IF($A$6=Parametros!$A$8,"&lt;&gt;""",'DRE Gerencial'!$A$6))</f>
        <v>0</v>
      </c>
      <c r="J73" s="207">
        <f>SUMIFS('Ctas Pagar'!$G:$G,'Ctas Pagar'!$C:$C,'DRE Gerencial'!$A73,'Ctas Pagar'!$I:$I,'DRE Gerencial'!$A$7,'Ctas Pagar'!$H:$H,9,'Ctas Pagar'!AA:AA,IF($A$6=Parametros!$A$8,"&lt;&gt;""",'DRE Gerencial'!$A$6))</f>
        <v>0</v>
      </c>
      <c r="K73" s="207">
        <f>SUMIFS('Ctas Pagar'!$G:$G,'Ctas Pagar'!$C:$C,'DRE Gerencial'!$A73,'Ctas Pagar'!$I:$I,'DRE Gerencial'!$A$7,'Ctas Pagar'!$H:$H,10,'Ctas Pagar'!AD:AD,IF($A$6=Parametros!$A$8,"&lt;&gt;""",'DRE Gerencial'!$A$6))</f>
        <v>0</v>
      </c>
      <c r="L73" s="207">
        <f>SUMIFS('Ctas Pagar'!$G:$G,'Ctas Pagar'!$C:$C,'DRE Gerencial'!$A73,'Ctas Pagar'!$I:$I,'DRE Gerencial'!$A$7,'Ctas Pagar'!$H:$H,11,'Ctas Pagar'!AG:AG,IF($A$6=Parametros!$A$8,"&lt;&gt;""",'DRE Gerencial'!$A$6))</f>
        <v>0</v>
      </c>
      <c r="M73" s="207">
        <f>SUMIFS('Ctas Pagar'!$G:$G,'Ctas Pagar'!$C:$C,'DRE Gerencial'!$A73,'Ctas Pagar'!$I:$I,'DRE Gerencial'!$A$7,'Ctas Pagar'!$H:$H,12,'Ctas Pagar'!AJ:AJ,IF($A$6=Parametros!$A$8,"&lt;&gt;""",'DRE Gerencial'!$A$6))</f>
        <v>0</v>
      </c>
      <c r="N73" s="135">
        <f t="shared" si="14"/>
        <v>0</v>
      </c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  <c r="AM73" s="71"/>
      <c r="AN73" s="71"/>
      <c r="AO73" s="71"/>
      <c r="AP73" s="71"/>
      <c r="AQ73" s="71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  <c r="BF73" s="71"/>
    </row>
    <row r="74" spans="1:58" ht="15.75" hidden="1">
      <c r="A74" s="204" t="str">
        <f>'Plano de Contas'!A77</f>
        <v>5.3 Despesas com Pessoal</v>
      </c>
      <c r="B74" s="205">
        <f t="shared" ref="B74:N74" si="15">SUM(B75:B90)</f>
        <v>0</v>
      </c>
      <c r="C74" s="205">
        <f t="shared" si="15"/>
        <v>13000</v>
      </c>
      <c r="D74" s="205">
        <f t="shared" si="15"/>
        <v>0</v>
      </c>
      <c r="E74" s="205">
        <f t="shared" si="15"/>
        <v>1000</v>
      </c>
      <c r="F74" s="205">
        <f t="shared" si="15"/>
        <v>0</v>
      </c>
      <c r="G74" s="205">
        <f t="shared" si="15"/>
        <v>0</v>
      </c>
      <c r="H74" s="205">
        <f t="shared" si="15"/>
        <v>0</v>
      </c>
      <c r="I74" s="205">
        <f t="shared" si="15"/>
        <v>0</v>
      </c>
      <c r="J74" s="205">
        <f t="shared" si="15"/>
        <v>0</v>
      </c>
      <c r="K74" s="205">
        <f t="shared" si="15"/>
        <v>0</v>
      </c>
      <c r="L74" s="205">
        <f t="shared" si="15"/>
        <v>0</v>
      </c>
      <c r="M74" s="205">
        <f t="shared" si="15"/>
        <v>0</v>
      </c>
      <c r="N74" s="134">
        <f t="shared" si="15"/>
        <v>14000</v>
      </c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  <c r="AM74" s="71"/>
      <c r="AN74" s="71"/>
      <c r="AO74" s="71"/>
      <c r="AP74" s="71"/>
      <c r="AQ74" s="71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  <c r="BF74" s="71"/>
    </row>
    <row r="75" spans="1:58" hidden="1">
      <c r="A75" s="206" t="str">
        <f>'Plano de Contas'!A78</f>
        <v>5.3.1 Salário de Funcionários</v>
      </c>
      <c r="B75" s="207">
        <f>SUMIFS('Ctas Pagar'!$G:$G,'Ctas Pagar'!$C:$C,'DRE Gerencial'!$A75,'Ctas Pagar'!$I:$I,'DRE Gerencial'!$A$7,'Ctas Pagar'!$H:$H,1,'Ctas Pagar'!D:D,IF($A$6=Parametros!$A$8,"&lt;&gt;""",'DRE Gerencial'!$A$6))</f>
        <v>0</v>
      </c>
      <c r="C75" s="207">
        <f>SUMIFS('Ctas Pagar'!$G:$G,'Ctas Pagar'!$C:$C,'DRE Gerencial'!$A75,'Ctas Pagar'!$I:$I,'DRE Gerencial'!$A$7,'Ctas Pagar'!$H:$H,2,'Ctas Pagar'!F:F,IF($A$6=Parametros!$A$8,"&lt;&gt;""",'DRE Gerencial'!$A$6))</f>
        <v>0</v>
      </c>
      <c r="D75" s="207">
        <f>SUMIFS('Ctas Pagar'!$G:$G,'Ctas Pagar'!$C:$C,'DRE Gerencial'!$A75,'Ctas Pagar'!$I:$I,'DRE Gerencial'!$A$7,'Ctas Pagar'!$H:$H,3,'Ctas Pagar'!I:I,IF($A$6=Parametros!$A$8,"&lt;&gt;""",'DRE Gerencial'!$A$6))</f>
        <v>0</v>
      </c>
      <c r="E75" s="207">
        <f>SUMIFS('Ctas Pagar'!$G:$G,'Ctas Pagar'!$C:$C,'DRE Gerencial'!$A75,'Ctas Pagar'!$I:$I,'DRE Gerencial'!$A$7,'Ctas Pagar'!$H:$H,4,'Ctas Pagar'!L:L,IF($A$6=Parametros!$A$8,"&lt;&gt;""",'DRE Gerencial'!$A$6))</f>
        <v>1000</v>
      </c>
      <c r="F75" s="207">
        <f>SUMIFS('Ctas Pagar'!$G:$G,'Ctas Pagar'!$C:$C,'DRE Gerencial'!$A75,'Ctas Pagar'!$I:$I,'DRE Gerencial'!$A$7,'Ctas Pagar'!$H:$H,5,'Ctas Pagar'!O:O,IF($A$6=Parametros!$A$8,"&lt;&gt;""",'DRE Gerencial'!$A$6))</f>
        <v>0</v>
      </c>
      <c r="G75" s="207">
        <f>SUMIFS('Ctas Pagar'!$G:$G,'Ctas Pagar'!$C:$C,'DRE Gerencial'!$A75,'Ctas Pagar'!$I:$I,'DRE Gerencial'!$A$7,'Ctas Pagar'!$H:$H,6,'Ctas Pagar'!R:R,IF($A$6=Parametros!$A$8,"&lt;&gt;""",'DRE Gerencial'!$A$6))</f>
        <v>0</v>
      </c>
      <c r="H75" s="207">
        <f>SUMIFS('Ctas Pagar'!$G:$G,'Ctas Pagar'!$C:$C,'DRE Gerencial'!$A75,'Ctas Pagar'!$I:$I,'DRE Gerencial'!$A$7,'Ctas Pagar'!$H:$H,7,'Ctas Pagar'!U:U,IF($A$6=Parametros!$A$8,"&lt;&gt;""",'DRE Gerencial'!$A$6))</f>
        <v>0</v>
      </c>
      <c r="I75" s="207">
        <f>SUMIFS('Ctas Pagar'!$G:$G,'Ctas Pagar'!$C:$C,'DRE Gerencial'!$A75,'Ctas Pagar'!$I:$I,'DRE Gerencial'!$A$7,'Ctas Pagar'!$H:$H,8,'Ctas Pagar'!X:X,IF($A$6=Parametros!$A$8,"&lt;&gt;""",'DRE Gerencial'!$A$6))</f>
        <v>0</v>
      </c>
      <c r="J75" s="207">
        <f>SUMIFS('Ctas Pagar'!$G:$G,'Ctas Pagar'!$C:$C,'DRE Gerencial'!$A75,'Ctas Pagar'!$I:$I,'DRE Gerencial'!$A$7,'Ctas Pagar'!$H:$H,9,'Ctas Pagar'!AA:AA,IF($A$6=Parametros!$A$8,"&lt;&gt;""",'DRE Gerencial'!$A$6))</f>
        <v>0</v>
      </c>
      <c r="K75" s="207">
        <f>SUMIFS('Ctas Pagar'!$G:$G,'Ctas Pagar'!$C:$C,'DRE Gerencial'!$A75,'Ctas Pagar'!$I:$I,'DRE Gerencial'!$A$7,'Ctas Pagar'!$H:$H,10,'Ctas Pagar'!AD:AD,IF($A$6=Parametros!$A$8,"&lt;&gt;""",'DRE Gerencial'!$A$6))</f>
        <v>0</v>
      </c>
      <c r="L75" s="207">
        <f>SUMIFS('Ctas Pagar'!$G:$G,'Ctas Pagar'!$C:$C,'DRE Gerencial'!$A75,'Ctas Pagar'!$I:$I,'DRE Gerencial'!$A$7,'Ctas Pagar'!$H:$H,11,'Ctas Pagar'!AG:AG,IF($A$6=Parametros!$A$8,"&lt;&gt;""",'DRE Gerencial'!$A$6))</f>
        <v>0</v>
      </c>
      <c r="M75" s="207">
        <f>SUMIFS('Ctas Pagar'!$G:$G,'Ctas Pagar'!$C:$C,'DRE Gerencial'!$A75,'Ctas Pagar'!$I:$I,'DRE Gerencial'!$A$7,'Ctas Pagar'!$H:$H,12,'Ctas Pagar'!AJ:AJ,IF($A$6=Parametros!$A$8,"&lt;&gt;""",'DRE Gerencial'!$A$6))</f>
        <v>0</v>
      </c>
      <c r="N75" s="135">
        <f t="shared" ref="N75:N90" si="16">(M75+L75+K75+J75+I75+H75+G75+F75+E75+D75+C75+B75)</f>
        <v>1000</v>
      </c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  <c r="AM75" s="71"/>
      <c r="AN75" s="71"/>
      <c r="AO75" s="71"/>
      <c r="AP75" s="71"/>
      <c r="AQ75" s="71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  <c r="BF75" s="71"/>
    </row>
    <row r="76" spans="1:58" ht="9.75" hidden="1" customHeight="1">
      <c r="A76" s="206" t="str">
        <f>'Plano de Contas'!A79</f>
        <v>5.3.2 Bolsa de Estágio</v>
      </c>
      <c r="B76" s="207">
        <f>SUMIFS('Ctas Pagar'!$G:$G,'Ctas Pagar'!$C:$C,'DRE Gerencial'!$A76,'Ctas Pagar'!$I:$I,'DRE Gerencial'!$A$7,'Ctas Pagar'!$H:$H,1,'Ctas Pagar'!D:D,IF($A$6=Parametros!$A$8,"&lt;&gt;""",'DRE Gerencial'!$A$6))</f>
        <v>0</v>
      </c>
      <c r="C76" s="207">
        <f>SUMIFS('Ctas Pagar'!$G:$G,'Ctas Pagar'!$C:$C,'DRE Gerencial'!$A76,'Ctas Pagar'!$I:$I,'DRE Gerencial'!$A$7,'Ctas Pagar'!$H:$H,2,'Ctas Pagar'!F:F,IF($A$6=Parametros!$A$8,"&lt;&gt;""",'DRE Gerencial'!$A$6))</f>
        <v>1000</v>
      </c>
      <c r="D76" s="207">
        <f>SUMIFS('Ctas Pagar'!$G:$G,'Ctas Pagar'!$C:$C,'DRE Gerencial'!$A76,'Ctas Pagar'!$I:$I,'DRE Gerencial'!$A$7,'Ctas Pagar'!$H:$H,3,'Ctas Pagar'!I:I,IF($A$6=Parametros!$A$8,"&lt;&gt;""",'DRE Gerencial'!$A$6))</f>
        <v>0</v>
      </c>
      <c r="E76" s="207">
        <f>SUMIFS('Ctas Pagar'!$G:$G,'Ctas Pagar'!$C:$C,'DRE Gerencial'!$A76,'Ctas Pagar'!$I:$I,'DRE Gerencial'!$A$7,'Ctas Pagar'!$H:$H,4,'Ctas Pagar'!L:L,IF($A$6=Parametros!$A$8,"&lt;&gt;""",'DRE Gerencial'!$A$6))</f>
        <v>0</v>
      </c>
      <c r="F76" s="207">
        <f>SUMIFS('Ctas Pagar'!$G:$G,'Ctas Pagar'!$C:$C,'DRE Gerencial'!$A76,'Ctas Pagar'!$I:$I,'DRE Gerencial'!$A$7,'Ctas Pagar'!$H:$H,5,'Ctas Pagar'!O:O,IF($A$6=Parametros!$A$8,"&lt;&gt;""",'DRE Gerencial'!$A$6))</f>
        <v>0</v>
      </c>
      <c r="G76" s="207">
        <f>SUMIFS('Ctas Pagar'!$G:$G,'Ctas Pagar'!$C:$C,'DRE Gerencial'!$A76,'Ctas Pagar'!$I:$I,'DRE Gerencial'!$A$7,'Ctas Pagar'!$H:$H,6,'Ctas Pagar'!R:R,IF($A$6=Parametros!$A$8,"&lt;&gt;""",'DRE Gerencial'!$A$6))</f>
        <v>0</v>
      </c>
      <c r="H76" s="207">
        <f>SUMIFS('Ctas Pagar'!$G:$G,'Ctas Pagar'!$C:$C,'DRE Gerencial'!$A76,'Ctas Pagar'!$I:$I,'DRE Gerencial'!$A$7,'Ctas Pagar'!$H:$H,7,'Ctas Pagar'!U:U,IF($A$6=Parametros!$A$8,"&lt;&gt;""",'DRE Gerencial'!$A$6))</f>
        <v>0</v>
      </c>
      <c r="I76" s="207">
        <f>SUMIFS('Ctas Pagar'!$G:$G,'Ctas Pagar'!$C:$C,'DRE Gerencial'!$A76,'Ctas Pagar'!$I:$I,'DRE Gerencial'!$A$7,'Ctas Pagar'!$H:$H,8,'Ctas Pagar'!X:X,IF($A$6=Parametros!$A$8,"&lt;&gt;""",'DRE Gerencial'!$A$6))</f>
        <v>0</v>
      </c>
      <c r="J76" s="207">
        <f>SUMIFS('Ctas Pagar'!$G:$G,'Ctas Pagar'!$C:$C,'DRE Gerencial'!$A76,'Ctas Pagar'!$I:$I,'DRE Gerencial'!$A$7,'Ctas Pagar'!$H:$H,9,'Ctas Pagar'!AA:AA,IF($A$6=Parametros!$A$8,"&lt;&gt;""",'DRE Gerencial'!$A$6))</f>
        <v>0</v>
      </c>
      <c r="K76" s="207">
        <f>SUMIFS('Ctas Pagar'!$G:$G,'Ctas Pagar'!$C:$C,'DRE Gerencial'!$A76,'Ctas Pagar'!$I:$I,'DRE Gerencial'!$A$7,'Ctas Pagar'!$H:$H,10,'Ctas Pagar'!AD:AD,IF($A$6=Parametros!$A$8,"&lt;&gt;""",'DRE Gerencial'!$A$6))</f>
        <v>0</v>
      </c>
      <c r="L76" s="207">
        <f>SUMIFS('Ctas Pagar'!$G:$G,'Ctas Pagar'!$C:$C,'DRE Gerencial'!$A76,'Ctas Pagar'!$I:$I,'DRE Gerencial'!$A$7,'Ctas Pagar'!$H:$H,11,'Ctas Pagar'!AG:AG,IF($A$6=Parametros!$A$8,"&lt;&gt;""",'DRE Gerencial'!$A$6))</f>
        <v>0</v>
      </c>
      <c r="M76" s="207">
        <f>SUMIFS('Ctas Pagar'!$G:$G,'Ctas Pagar'!$C:$C,'DRE Gerencial'!$A76,'Ctas Pagar'!$I:$I,'DRE Gerencial'!$A$7,'Ctas Pagar'!$H:$H,12,'Ctas Pagar'!AJ:AJ,IF($A$6=Parametros!$A$8,"&lt;&gt;""",'DRE Gerencial'!$A$6))</f>
        <v>0</v>
      </c>
      <c r="N76" s="135">
        <f t="shared" si="16"/>
        <v>1000</v>
      </c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  <c r="AM76" s="71"/>
      <c r="AN76" s="71"/>
      <c r="AO76" s="71"/>
      <c r="AP76" s="71"/>
      <c r="AQ76" s="71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  <c r="BF76" s="71"/>
    </row>
    <row r="77" spans="1:58" hidden="1">
      <c r="A77" s="206" t="str">
        <f>'Plano de Contas'!A80</f>
        <v>5.3.3 VT e VR</v>
      </c>
      <c r="B77" s="207">
        <f>SUMIFS('Ctas Pagar'!$G:$G,'Ctas Pagar'!$C:$C,'DRE Gerencial'!$A77,'Ctas Pagar'!$I:$I,'DRE Gerencial'!$A$7,'Ctas Pagar'!$H:$H,1,'Ctas Pagar'!D:D,IF($A$6=Parametros!$A$8,"&lt;&gt;""",'DRE Gerencial'!$A$6))</f>
        <v>0</v>
      </c>
      <c r="C77" s="207">
        <f>SUMIFS('Ctas Pagar'!$G:$G,'Ctas Pagar'!$C:$C,'DRE Gerencial'!$A77,'Ctas Pagar'!$I:$I,'DRE Gerencial'!$A$7,'Ctas Pagar'!$H:$H,2,'Ctas Pagar'!F:F,IF($A$6=Parametros!$A$8,"&lt;&gt;""",'DRE Gerencial'!$A$6))</f>
        <v>1000</v>
      </c>
      <c r="D77" s="207">
        <f>SUMIFS('Ctas Pagar'!$G:$G,'Ctas Pagar'!$C:$C,'DRE Gerencial'!$A77,'Ctas Pagar'!$I:$I,'DRE Gerencial'!$A$7,'Ctas Pagar'!$H:$H,3,'Ctas Pagar'!I:I,IF($A$6=Parametros!$A$8,"&lt;&gt;""",'DRE Gerencial'!$A$6))</f>
        <v>0</v>
      </c>
      <c r="E77" s="207">
        <f>SUMIFS('Ctas Pagar'!$G:$G,'Ctas Pagar'!$C:$C,'DRE Gerencial'!$A77,'Ctas Pagar'!$I:$I,'DRE Gerencial'!$A$7,'Ctas Pagar'!$H:$H,4,'Ctas Pagar'!L:L,IF($A$6=Parametros!$A$8,"&lt;&gt;""",'DRE Gerencial'!$A$6))</f>
        <v>0</v>
      </c>
      <c r="F77" s="207">
        <f>SUMIFS('Ctas Pagar'!$G:$G,'Ctas Pagar'!$C:$C,'DRE Gerencial'!$A77,'Ctas Pagar'!$I:$I,'DRE Gerencial'!$A$7,'Ctas Pagar'!$H:$H,5,'Ctas Pagar'!O:O,IF($A$6=Parametros!$A$8,"&lt;&gt;""",'DRE Gerencial'!$A$6))</f>
        <v>0</v>
      </c>
      <c r="G77" s="207">
        <f>SUMIFS('Ctas Pagar'!$G:$G,'Ctas Pagar'!$C:$C,'DRE Gerencial'!$A77,'Ctas Pagar'!$I:$I,'DRE Gerencial'!$A$7,'Ctas Pagar'!$H:$H,6,'Ctas Pagar'!R:R,IF($A$6=Parametros!$A$8,"&lt;&gt;""",'DRE Gerencial'!$A$6))</f>
        <v>0</v>
      </c>
      <c r="H77" s="207">
        <f>SUMIFS('Ctas Pagar'!$G:$G,'Ctas Pagar'!$C:$C,'DRE Gerencial'!$A77,'Ctas Pagar'!$I:$I,'DRE Gerencial'!$A$7,'Ctas Pagar'!$H:$H,7,'Ctas Pagar'!U:U,IF($A$6=Parametros!$A$8,"&lt;&gt;""",'DRE Gerencial'!$A$6))</f>
        <v>0</v>
      </c>
      <c r="I77" s="207">
        <f>SUMIFS('Ctas Pagar'!$G:$G,'Ctas Pagar'!$C:$C,'DRE Gerencial'!$A77,'Ctas Pagar'!$I:$I,'DRE Gerencial'!$A$7,'Ctas Pagar'!$H:$H,8,'Ctas Pagar'!X:X,IF($A$6=Parametros!$A$8,"&lt;&gt;""",'DRE Gerencial'!$A$6))</f>
        <v>0</v>
      </c>
      <c r="J77" s="207">
        <f>SUMIFS('Ctas Pagar'!$G:$G,'Ctas Pagar'!$C:$C,'DRE Gerencial'!$A77,'Ctas Pagar'!$I:$I,'DRE Gerencial'!$A$7,'Ctas Pagar'!$H:$H,9,'Ctas Pagar'!AA:AA,IF($A$6=Parametros!$A$8,"&lt;&gt;""",'DRE Gerencial'!$A$6))</f>
        <v>0</v>
      </c>
      <c r="K77" s="207">
        <f>SUMIFS('Ctas Pagar'!$G:$G,'Ctas Pagar'!$C:$C,'DRE Gerencial'!$A77,'Ctas Pagar'!$I:$I,'DRE Gerencial'!$A$7,'Ctas Pagar'!$H:$H,10,'Ctas Pagar'!AD:AD,IF($A$6=Parametros!$A$8,"&lt;&gt;""",'DRE Gerencial'!$A$6))</f>
        <v>0</v>
      </c>
      <c r="L77" s="207">
        <f>SUMIFS('Ctas Pagar'!$G:$G,'Ctas Pagar'!$C:$C,'DRE Gerencial'!$A77,'Ctas Pagar'!$I:$I,'DRE Gerencial'!$A$7,'Ctas Pagar'!$H:$H,11,'Ctas Pagar'!AG:AG,IF($A$6=Parametros!$A$8,"&lt;&gt;""",'DRE Gerencial'!$A$6))</f>
        <v>0</v>
      </c>
      <c r="M77" s="207">
        <f>SUMIFS('Ctas Pagar'!$G:$G,'Ctas Pagar'!$C:$C,'DRE Gerencial'!$A77,'Ctas Pagar'!$I:$I,'DRE Gerencial'!$A$7,'Ctas Pagar'!$H:$H,12,'Ctas Pagar'!AJ:AJ,IF($A$6=Parametros!$A$8,"&lt;&gt;""",'DRE Gerencial'!$A$6))</f>
        <v>0</v>
      </c>
      <c r="N77" s="135">
        <f t="shared" si="16"/>
        <v>1000</v>
      </c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  <c r="BF77" s="71"/>
    </row>
    <row r="78" spans="1:58" hidden="1">
      <c r="A78" s="206" t="str">
        <f>'Plano de Contas'!A81</f>
        <v xml:space="preserve">5.3.4 Rescisão </v>
      </c>
      <c r="B78" s="207">
        <f>SUMIFS('Ctas Pagar'!$G:$G,'Ctas Pagar'!$C:$C,'DRE Gerencial'!$A78,'Ctas Pagar'!$I:$I,'DRE Gerencial'!$A$7,'Ctas Pagar'!$H:$H,1,'Ctas Pagar'!D:D,IF($A$6=Parametros!$A$8,"&lt;&gt;""",'DRE Gerencial'!$A$6))</f>
        <v>0</v>
      </c>
      <c r="C78" s="207">
        <f>SUMIFS('Ctas Pagar'!$G:$G,'Ctas Pagar'!$C:$C,'DRE Gerencial'!$A78,'Ctas Pagar'!$I:$I,'DRE Gerencial'!$A$7,'Ctas Pagar'!$H:$H,2,'Ctas Pagar'!F:F,IF($A$6=Parametros!$A$8,"&lt;&gt;""",'DRE Gerencial'!$A$6))</f>
        <v>1000</v>
      </c>
      <c r="D78" s="207">
        <f>SUMIFS('Ctas Pagar'!$G:$G,'Ctas Pagar'!$C:$C,'DRE Gerencial'!$A78,'Ctas Pagar'!$I:$I,'DRE Gerencial'!$A$7,'Ctas Pagar'!$H:$H,3,'Ctas Pagar'!I:I,IF($A$6=Parametros!$A$8,"&lt;&gt;""",'DRE Gerencial'!$A$6))</f>
        <v>0</v>
      </c>
      <c r="E78" s="207">
        <f>SUMIFS('Ctas Pagar'!$G:$G,'Ctas Pagar'!$C:$C,'DRE Gerencial'!$A78,'Ctas Pagar'!$I:$I,'DRE Gerencial'!$A$7,'Ctas Pagar'!$H:$H,4,'Ctas Pagar'!L:L,IF($A$6=Parametros!$A$8,"&lt;&gt;""",'DRE Gerencial'!$A$6))</f>
        <v>0</v>
      </c>
      <c r="F78" s="207">
        <f>SUMIFS('Ctas Pagar'!$G:$G,'Ctas Pagar'!$C:$C,'DRE Gerencial'!$A78,'Ctas Pagar'!$I:$I,'DRE Gerencial'!$A$7,'Ctas Pagar'!$H:$H,5,'Ctas Pagar'!O:O,IF($A$6=Parametros!$A$8,"&lt;&gt;""",'DRE Gerencial'!$A$6))</f>
        <v>0</v>
      </c>
      <c r="G78" s="207">
        <f>SUMIFS('Ctas Pagar'!$G:$G,'Ctas Pagar'!$C:$C,'DRE Gerencial'!$A78,'Ctas Pagar'!$I:$I,'DRE Gerencial'!$A$7,'Ctas Pagar'!$H:$H,6,'Ctas Pagar'!R:R,IF($A$6=Parametros!$A$8,"&lt;&gt;""",'DRE Gerencial'!$A$6))</f>
        <v>0</v>
      </c>
      <c r="H78" s="207">
        <f>SUMIFS('Ctas Pagar'!$G:$G,'Ctas Pagar'!$C:$C,'DRE Gerencial'!$A78,'Ctas Pagar'!$I:$I,'DRE Gerencial'!$A$7,'Ctas Pagar'!$H:$H,7,'Ctas Pagar'!U:U,IF($A$6=Parametros!$A$8,"&lt;&gt;""",'DRE Gerencial'!$A$6))</f>
        <v>0</v>
      </c>
      <c r="I78" s="207">
        <f>SUMIFS('Ctas Pagar'!$G:$G,'Ctas Pagar'!$C:$C,'DRE Gerencial'!$A78,'Ctas Pagar'!$I:$I,'DRE Gerencial'!$A$7,'Ctas Pagar'!$H:$H,8,'Ctas Pagar'!X:X,IF($A$6=Parametros!$A$8,"&lt;&gt;""",'DRE Gerencial'!$A$6))</f>
        <v>0</v>
      </c>
      <c r="J78" s="207">
        <f>SUMIFS('Ctas Pagar'!$G:$G,'Ctas Pagar'!$C:$C,'DRE Gerencial'!$A78,'Ctas Pagar'!$I:$I,'DRE Gerencial'!$A$7,'Ctas Pagar'!$H:$H,9,'Ctas Pagar'!AA:AA,IF($A$6=Parametros!$A$8,"&lt;&gt;""",'DRE Gerencial'!$A$6))</f>
        <v>0</v>
      </c>
      <c r="K78" s="207">
        <f>SUMIFS('Ctas Pagar'!$G:$G,'Ctas Pagar'!$C:$C,'DRE Gerencial'!$A78,'Ctas Pagar'!$I:$I,'DRE Gerencial'!$A$7,'Ctas Pagar'!$H:$H,10,'Ctas Pagar'!AD:AD,IF($A$6=Parametros!$A$8,"&lt;&gt;""",'DRE Gerencial'!$A$6))</f>
        <v>0</v>
      </c>
      <c r="L78" s="207">
        <f>SUMIFS('Ctas Pagar'!$G:$G,'Ctas Pagar'!$C:$C,'DRE Gerencial'!$A78,'Ctas Pagar'!$I:$I,'DRE Gerencial'!$A$7,'Ctas Pagar'!$H:$H,11,'Ctas Pagar'!AG:AG,IF($A$6=Parametros!$A$8,"&lt;&gt;""",'DRE Gerencial'!$A$6))</f>
        <v>0</v>
      </c>
      <c r="M78" s="207">
        <f>SUMIFS('Ctas Pagar'!$G:$G,'Ctas Pagar'!$C:$C,'DRE Gerencial'!$A78,'Ctas Pagar'!$I:$I,'DRE Gerencial'!$A$7,'Ctas Pagar'!$H:$H,12,'Ctas Pagar'!AJ:AJ,IF($A$6=Parametros!$A$8,"&lt;&gt;""",'DRE Gerencial'!$A$6))</f>
        <v>0</v>
      </c>
      <c r="N78" s="135">
        <f t="shared" si="16"/>
        <v>1000</v>
      </c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  <c r="AM78" s="71"/>
      <c r="AN78" s="71"/>
      <c r="AO78" s="71"/>
      <c r="AP78" s="71"/>
      <c r="AQ78" s="71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  <c r="BF78" s="71"/>
    </row>
    <row r="79" spans="1:58" hidden="1">
      <c r="A79" s="206" t="str">
        <f>'Plano de Contas'!A82</f>
        <v>5.3.5 FGTS</v>
      </c>
      <c r="B79" s="207">
        <f>SUMIFS('Ctas Pagar'!$G:$G,'Ctas Pagar'!$C:$C,'DRE Gerencial'!$A79,'Ctas Pagar'!$I:$I,'DRE Gerencial'!$A$7,'Ctas Pagar'!$H:$H,1,'Ctas Pagar'!D:D,IF($A$6=Parametros!$A$8,"&lt;&gt;""",'DRE Gerencial'!$A$6))</f>
        <v>0</v>
      </c>
      <c r="C79" s="207">
        <f>SUMIFS('Ctas Pagar'!$G:$G,'Ctas Pagar'!$C:$C,'DRE Gerencial'!$A79,'Ctas Pagar'!$I:$I,'DRE Gerencial'!$A$7,'Ctas Pagar'!$H:$H,2,'Ctas Pagar'!F:F,IF($A$6=Parametros!$A$8,"&lt;&gt;""",'DRE Gerencial'!$A$6))</f>
        <v>1000</v>
      </c>
      <c r="D79" s="207">
        <f>SUMIFS('Ctas Pagar'!$G:$G,'Ctas Pagar'!$C:$C,'DRE Gerencial'!$A79,'Ctas Pagar'!$I:$I,'DRE Gerencial'!$A$7,'Ctas Pagar'!$H:$H,3,'Ctas Pagar'!I:I,IF($A$6=Parametros!$A$8,"&lt;&gt;""",'DRE Gerencial'!$A$6))</f>
        <v>0</v>
      </c>
      <c r="E79" s="207">
        <f>SUMIFS('Ctas Pagar'!$G:$G,'Ctas Pagar'!$C:$C,'DRE Gerencial'!$A79,'Ctas Pagar'!$I:$I,'DRE Gerencial'!$A$7,'Ctas Pagar'!$H:$H,4,'Ctas Pagar'!L:L,IF($A$6=Parametros!$A$8,"&lt;&gt;""",'DRE Gerencial'!$A$6))</f>
        <v>0</v>
      </c>
      <c r="F79" s="207">
        <f>SUMIFS('Ctas Pagar'!$G:$G,'Ctas Pagar'!$C:$C,'DRE Gerencial'!$A79,'Ctas Pagar'!$I:$I,'DRE Gerencial'!$A$7,'Ctas Pagar'!$H:$H,5,'Ctas Pagar'!O:O,IF($A$6=Parametros!$A$8,"&lt;&gt;""",'DRE Gerencial'!$A$6))</f>
        <v>0</v>
      </c>
      <c r="G79" s="207">
        <f>SUMIFS('Ctas Pagar'!$G:$G,'Ctas Pagar'!$C:$C,'DRE Gerencial'!$A79,'Ctas Pagar'!$I:$I,'DRE Gerencial'!$A$7,'Ctas Pagar'!$H:$H,6,'Ctas Pagar'!R:R,IF($A$6=Parametros!$A$8,"&lt;&gt;""",'DRE Gerencial'!$A$6))</f>
        <v>0</v>
      </c>
      <c r="H79" s="207">
        <f>SUMIFS('Ctas Pagar'!$G:$G,'Ctas Pagar'!$C:$C,'DRE Gerencial'!$A79,'Ctas Pagar'!$I:$I,'DRE Gerencial'!$A$7,'Ctas Pagar'!$H:$H,7,'Ctas Pagar'!U:U,IF($A$6=Parametros!$A$8,"&lt;&gt;""",'DRE Gerencial'!$A$6))</f>
        <v>0</v>
      </c>
      <c r="I79" s="207">
        <f>SUMIFS('Ctas Pagar'!$G:$G,'Ctas Pagar'!$C:$C,'DRE Gerencial'!$A79,'Ctas Pagar'!$I:$I,'DRE Gerencial'!$A$7,'Ctas Pagar'!$H:$H,8,'Ctas Pagar'!X:X,IF($A$6=Parametros!$A$8,"&lt;&gt;""",'DRE Gerencial'!$A$6))</f>
        <v>0</v>
      </c>
      <c r="J79" s="207">
        <f>SUMIFS('Ctas Pagar'!$G:$G,'Ctas Pagar'!$C:$C,'DRE Gerencial'!$A79,'Ctas Pagar'!$I:$I,'DRE Gerencial'!$A$7,'Ctas Pagar'!$H:$H,9,'Ctas Pagar'!AA:AA,IF($A$6=Parametros!$A$8,"&lt;&gt;""",'DRE Gerencial'!$A$6))</f>
        <v>0</v>
      </c>
      <c r="K79" s="207">
        <f>SUMIFS('Ctas Pagar'!$G:$G,'Ctas Pagar'!$C:$C,'DRE Gerencial'!$A79,'Ctas Pagar'!$I:$I,'DRE Gerencial'!$A$7,'Ctas Pagar'!$H:$H,10,'Ctas Pagar'!AD:AD,IF($A$6=Parametros!$A$8,"&lt;&gt;""",'DRE Gerencial'!$A$6))</f>
        <v>0</v>
      </c>
      <c r="L79" s="207">
        <f>SUMIFS('Ctas Pagar'!$G:$G,'Ctas Pagar'!$C:$C,'DRE Gerencial'!$A79,'Ctas Pagar'!$I:$I,'DRE Gerencial'!$A$7,'Ctas Pagar'!$H:$H,11,'Ctas Pagar'!AG:AG,IF($A$6=Parametros!$A$8,"&lt;&gt;""",'DRE Gerencial'!$A$6))</f>
        <v>0</v>
      </c>
      <c r="M79" s="207">
        <f>SUMIFS('Ctas Pagar'!$G:$G,'Ctas Pagar'!$C:$C,'DRE Gerencial'!$A79,'Ctas Pagar'!$I:$I,'DRE Gerencial'!$A$7,'Ctas Pagar'!$H:$H,12,'Ctas Pagar'!AJ:AJ,IF($A$6=Parametros!$A$8,"&lt;&gt;""",'DRE Gerencial'!$A$6))</f>
        <v>0</v>
      </c>
      <c r="N79" s="135">
        <f t="shared" si="16"/>
        <v>1000</v>
      </c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  <c r="AM79" s="71"/>
      <c r="AN79" s="71"/>
      <c r="AO79" s="71"/>
      <c r="AP79" s="71"/>
      <c r="AQ79" s="71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  <c r="BF79" s="71"/>
    </row>
    <row r="80" spans="1:58" hidden="1">
      <c r="A80" s="206" t="str">
        <f>'Plano de Contas'!A83</f>
        <v>5.3.6  INSS - Federação - Sindicato - IR</v>
      </c>
      <c r="B80" s="207">
        <f>SUMIFS('Ctas Pagar'!$G:$G,'Ctas Pagar'!$C:$C,'DRE Gerencial'!$A80,'Ctas Pagar'!$I:$I,'DRE Gerencial'!$A$7,'Ctas Pagar'!$H:$H,1,'Ctas Pagar'!D:D,IF($A$6=Parametros!$A$8,"&lt;&gt;""",'DRE Gerencial'!$A$6))</f>
        <v>0</v>
      </c>
      <c r="C80" s="207">
        <f>SUMIFS('Ctas Pagar'!$G:$G,'Ctas Pagar'!$C:$C,'DRE Gerencial'!$A80,'Ctas Pagar'!$I:$I,'DRE Gerencial'!$A$7,'Ctas Pagar'!$H:$H,2,'Ctas Pagar'!F:F,IF($A$6=Parametros!$A$8,"&lt;&gt;""",'DRE Gerencial'!$A$6))</f>
        <v>1000</v>
      </c>
      <c r="D80" s="207">
        <f>SUMIFS('Ctas Pagar'!$G:$G,'Ctas Pagar'!$C:$C,'DRE Gerencial'!$A80,'Ctas Pagar'!$I:$I,'DRE Gerencial'!$A$7,'Ctas Pagar'!$H:$H,3,'Ctas Pagar'!I:I,IF($A$6=Parametros!$A$8,"&lt;&gt;""",'DRE Gerencial'!$A$6))</f>
        <v>0</v>
      </c>
      <c r="E80" s="207">
        <f>SUMIFS('Ctas Pagar'!$G:$G,'Ctas Pagar'!$C:$C,'DRE Gerencial'!$A80,'Ctas Pagar'!$I:$I,'DRE Gerencial'!$A$7,'Ctas Pagar'!$H:$H,4,'Ctas Pagar'!L:L,IF($A$6=Parametros!$A$8,"&lt;&gt;""",'DRE Gerencial'!$A$6))</f>
        <v>0</v>
      </c>
      <c r="F80" s="207">
        <f>SUMIFS('Ctas Pagar'!$G:$G,'Ctas Pagar'!$C:$C,'DRE Gerencial'!$A80,'Ctas Pagar'!$I:$I,'DRE Gerencial'!$A$7,'Ctas Pagar'!$H:$H,5,'Ctas Pagar'!O:O,IF($A$6=Parametros!$A$8,"&lt;&gt;""",'DRE Gerencial'!$A$6))</f>
        <v>0</v>
      </c>
      <c r="G80" s="207">
        <f>SUMIFS('Ctas Pagar'!$G:$G,'Ctas Pagar'!$C:$C,'DRE Gerencial'!$A80,'Ctas Pagar'!$I:$I,'DRE Gerencial'!$A$7,'Ctas Pagar'!$H:$H,6,'Ctas Pagar'!R:R,IF($A$6=Parametros!$A$8,"&lt;&gt;""",'DRE Gerencial'!$A$6))</f>
        <v>0</v>
      </c>
      <c r="H80" s="207">
        <f>SUMIFS('Ctas Pagar'!$G:$G,'Ctas Pagar'!$C:$C,'DRE Gerencial'!$A80,'Ctas Pagar'!$I:$I,'DRE Gerencial'!$A$7,'Ctas Pagar'!$H:$H,7,'Ctas Pagar'!U:U,IF($A$6=Parametros!$A$8,"&lt;&gt;""",'DRE Gerencial'!$A$6))</f>
        <v>0</v>
      </c>
      <c r="I80" s="207">
        <f>SUMIFS('Ctas Pagar'!$G:$G,'Ctas Pagar'!$C:$C,'DRE Gerencial'!$A80,'Ctas Pagar'!$I:$I,'DRE Gerencial'!$A$7,'Ctas Pagar'!$H:$H,8,'Ctas Pagar'!X:X,IF($A$6=Parametros!$A$8,"&lt;&gt;""",'DRE Gerencial'!$A$6))</f>
        <v>0</v>
      </c>
      <c r="J80" s="207">
        <f>SUMIFS('Ctas Pagar'!$G:$G,'Ctas Pagar'!$C:$C,'DRE Gerencial'!$A80,'Ctas Pagar'!$I:$I,'DRE Gerencial'!$A$7,'Ctas Pagar'!$H:$H,9,'Ctas Pagar'!AA:AA,IF($A$6=Parametros!$A$8,"&lt;&gt;""",'DRE Gerencial'!$A$6))</f>
        <v>0</v>
      </c>
      <c r="K80" s="207">
        <f>SUMIFS('Ctas Pagar'!$G:$G,'Ctas Pagar'!$C:$C,'DRE Gerencial'!$A80,'Ctas Pagar'!$I:$I,'DRE Gerencial'!$A$7,'Ctas Pagar'!$H:$H,10,'Ctas Pagar'!AD:AD,IF($A$6=Parametros!$A$8,"&lt;&gt;""",'DRE Gerencial'!$A$6))</f>
        <v>0</v>
      </c>
      <c r="L80" s="207">
        <f>SUMIFS('Ctas Pagar'!$G:$G,'Ctas Pagar'!$C:$C,'DRE Gerencial'!$A80,'Ctas Pagar'!$I:$I,'DRE Gerencial'!$A$7,'Ctas Pagar'!$H:$H,11,'Ctas Pagar'!AG:AG,IF($A$6=Parametros!$A$8,"&lt;&gt;""",'DRE Gerencial'!$A$6))</f>
        <v>0</v>
      </c>
      <c r="M80" s="207">
        <f>SUMIFS('Ctas Pagar'!$G:$G,'Ctas Pagar'!$C:$C,'DRE Gerencial'!$A80,'Ctas Pagar'!$I:$I,'DRE Gerencial'!$A$7,'Ctas Pagar'!$H:$H,12,'Ctas Pagar'!AJ:AJ,IF($A$6=Parametros!$A$8,"&lt;&gt;""",'DRE Gerencial'!$A$6))</f>
        <v>0</v>
      </c>
      <c r="N80" s="135">
        <f t="shared" si="16"/>
        <v>1000</v>
      </c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  <c r="AM80" s="71"/>
      <c r="AN80" s="71"/>
      <c r="AO80" s="71"/>
      <c r="AP80" s="71"/>
      <c r="AQ80" s="71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  <c r="BF80" s="71"/>
    </row>
    <row r="81" spans="1:58" hidden="1">
      <c r="A81" s="206" t="str">
        <f>'Plano de Contas'!A84</f>
        <v>5.3.7 Pro-Labore</v>
      </c>
      <c r="B81" s="207">
        <f>SUMIFS('Ctas Pagar'!$G:$G,'Ctas Pagar'!$C:$C,'DRE Gerencial'!$A81,'Ctas Pagar'!$I:$I,'DRE Gerencial'!$A$7,'Ctas Pagar'!$H:$H,1,'Ctas Pagar'!D:D,IF($A$6=Parametros!$A$8,"&lt;&gt;""",'DRE Gerencial'!$A$6))</f>
        <v>0</v>
      </c>
      <c r="C81" s="207">
        <f>SUMIFS('Ctas Pagar'!$G:$G,'Ctas Pagar'!$C:$C,'DRE Gerencial'!$A81,'Ctas Pagar'!$I:$I,'DRE Gerencial'!$A$7,'Ctas Pagar'!$H:$H,2,'Ctas Pagar'!F:F,IF($A$6=Parametros!$A$8,"&lt;&gt;""",'DRE Gerencial'!$A$6))</f>
        <v>1000</v>
      </c>
      <c r="D81" s="207">
        <f>SUMIFS('Ctas Pagar'!$G:$G,'Ctas Pagar'!$C:$C,'DRE Gerencial'!$A81,'Ctas Pagar'!$I:$I,'DRE Gerencial'!$A$7,'Ctas Pagar'!$H:$H,3,'Ctas Pagar'!I:I,IF($A$6=Parametros!$A$8,"&lt;&gt;""",'DRE Gerencial'!$A$6))</f>
        <v>0</v>
      </c>
      <c r="E81" s="207">
        <f>SUMIFS('Ctas Pagar'!$G:$G,'Ctas Pagar'!$C:$C,'DRE Gerencial'!$A81,'Ctas Pagar'!$I:$I,'DRE Gerencial'!$A$7,'Ctas Pagar'!$H:$H,4,'Ctas Pagar'!L:L,IF($A$6=Parametros!$A$8,"&lt;&gt;""",'DRE Gerencial'!$A$6))</f>
        <v>0</v>
      </c>
      <c r="F81" s="207">
        <f>SUMIFS('Ctas Pagar'!$G:$G,'Ctas Pagar'!$C:$C,'DRE Gerencial'!$A81,'Ctas Pagar'!$I:$I,'DRE Gerencial'!$A$7,'Ctas Pagar'!$H:$H,5,'Ctas Pagar'!O:O,IF($A$6=Parametros!$A$8,"&lt;&gt;""",'DRE Gerencial'!$A$6))</f>
        <v>0</v>
      </c>
      <c r="G81" s="207">
        <f>SUMIFS('Ctas Pagar'!$G:$G,'Ctas Pagar'!$C:$C,'DRE Gerencial'!$A81,'Ctas Pagar'!$I:$I,'DRE Gerencial'!$A$7,'Ctas Pagar'!$H:$H,6,'Ctas Pagar'!R:R,IF($A$6=Parametros!$A$8,"&lt;&gt;""",'DRE Gerencial'!$A$6))</f>
        <v>0</v>
      </c>
      <c r="H81" s="207">
        <f>SUMIFS('Ctas Pagar'!$G:$G,'Ctas Pagar'!$C:$C,'DRE Gerencial'!$A81,'Ctas Pagar'!$I:$I,'DRE Gerencial'!$A$7,'Ctas Pagar'!$H:$H,7,'Ctas Pagar'!U:U,IF($A$6=Parametros!$A$8,"&lt;&gt;""",'DRE Gerencial'!$A$6))</f>
        <v>0</v>
      </c>
      <c r="I81" s="207">
        <f>SUMIFS('Ctas Pagar'!$G:$G,'Ctas Pagar'!$C:$C,'DRE Gerencial'!$A81,'Ctas Pagar'!$I:$I,'DRE Gerencial'!$A$7,'Ctas Pagar'!$H:$H,8,'Ctas Pagar'!X:X,IF($A$6=Parametros!$A$8,"&lt;&gt;""",'DRE Gerencial'!$A$6))</f>
        <v>0</v>
      </c>
      <c r="J81" s="207">
        <f>SUMIFS('Ctas Pagar'!$G:$G,'Ctas Pagar'!$C:$C,'DRE Gerencial'!$A81,'Ctas Pagar'!$I:$I,'DRE Gerencial'!$A$7,'Ctas Pagar'!$H:$H,9,'Ctas Pagar'!AA:AA,IF($A$6=Parametros!$A$8,"&lt;&gt;""",'DRE Gerencial'!$A$6))</f>
        <v>0</v>
      </c>
      <c r="K81" s="207">
        <f>SUMIFS('Ctas Pagar'!$G:$G,'Ctas Pagar'!$C:$C,'DRE Gerencial'!$A81,'Ctas Pagar'!$I:$I,'DRE Gerencial'!$A$7,'Ctas Pagar'!$H:$H,10,'Ctas Pagar'!AD:AD,IF($A$6=Parametros!$A$8,"&lt;&gt;""",'DRE Gerencial'!$A$6))</f>
        <v>0</v>
      </c>
      <c r="L81" s="207">
        <f>SUMIFS('Ctas Pagar'!$G:$G,'Ctas Pagar'!$C:$C,'DRE Gerencial'!$A81,'Ctas Pagar'!$I:$I,'DRE Gerencial'!$A$7,'Ctas Pagar'!$H:$H,11,'Ctas Pagar'!AG:AG,IF($A$6=Parametros!$A$8,"&lt;&gt;""",'DRE Gerencial'!$A$6))</f>
        <v>0</v>
      </c>
      <c r="M81" s="207">
        <f>SUMIFS('Ctas Pagar'!$G:$G,'Ctas Pagar'!$C:$C,'DRE Gerencial'!$A81,'Ctas Pagar'!$I:$I,'DRE Gerencial'!$A$7,'Ctas Pagar'!$H:$H,12,'Ctas Pagar'!AJ:AJ,IF($A$6=Parametros!$A$8,"&lt;&gt;""",'DRE Gerencial'!$A$6))</f>
        <v>0</v>
      </c>
      <c r="N81" s="135">
        <f t="shared" si="16"/>
        <v>1000</v>
      </c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  <c r="AM81" s="71"/>
      <c r="AN81" s="71"/>
      <c r="AO81" s="71"/>
      <c r="AP81" s="71"/>
      <c r="AQ81" s="71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  <c r="BF81" s="71"/>
    </row>
    <row r="82" spans="1:58" hidden="1">
      <c r="A82" s="206" t="str">
        <f>'Plano de Contas'!A85</f>
        <v>5.3.8 Plano de Saúde</v>
      </c>
      <c r="B82" s="207">
        <f>SUMIFS('Ctas Pagar'!$G:$G,'Ctas Pagar'!$C:$C,'DRE Gerencial'!$A82,'Ctas Pagar'!$I:$I,'DRE Gerencial'!$A$7,'Ctas Pagar'!$H:$H,1,'Ctas Pagar'!D:D,IF($A$6=Parametros!$A$8,"&lt;&gt;""",'DRE Gerencial'!$A$6))</f>
        <v>0</v>
      </c>
      <c r="C82" s="207">
        <f>SUMIFS('Ctas Pagar'!$G:$G,'Ctas Pagar'!$C:$C,'DRE Gerencial'!$A82,'Ctas Pagar'!$I:$I,'DRE Gerencial'!$A$7,'Ctas Pagar'!$H:$H,2,'Ctas Pagar'!F:F,IF($A$6=Parametros!$A$8,"&lt;&gt;""",'DRE Gerencial'!$A$6))</f>
        <v>1000</v>
      </c>
      <c r="D82" s="207">
        <f>SUMIFS('Ctas Pagar'!$G:$G,'Ctas Pagar'!$C:$C,'DRE Gerencial'!$A82,'Ctas Pagar'!$I:$I,'DRE Gerencial'!$A$7,'Ctas Pagar'!$H:$H,3,'Ctas Pagar'!I:I,IF($A$6=Parametros!$A$8,"&lt;&gt;""",'DRE Gerencial'!$A$6))</f>
        <v>0</v>
      </c>
      <c r="E82" s="207">
        <f>SUMIFS('Ctas Pagar'!$G:$G,'Ctas Pagar'!$C:$C,'DRE Gerencial'!$A82,'Ctas Pagar'!$I:$I,'DRE Gerencial'!$A$7,'Ctas Pagar'!$H:$H,4,'Ctas Pagar'!L:L,IF($A$6=Parametros!$A$8,"&lt;&gt;""",'DRE Gerencial'!$A$6))</f>
        <v>0</v>
      </c>
      <c r="F82" s="207">
        <f>SUMIFS('Ctas Pagar'!$G:$G,'Ctas Pagar'!$C:$C,'DRE Gerencial'!$A82,'Ctas Pagar'!$I:$I,'DRE Gerencial'!$A$7,'Ctas Pagar'!$H:$H,5,'Ctas Pagar'!O:O,IF($A$6=Parametros!$A$8,"&lt;&gt;""",'DRE Gerencial'!$A$6))</f>
        <v>0</v>
      </c>
      <c r="G82" s="207">
        <f>SUMIFS('Ctas Pagar'!$G:$G,'Ctas Pagar'!$C:$C,'DRE Gerencial'!$A82,'Ctas Pagar'!$I:$I,'DRE Gerencial'!$A$7,'Ctas Pagar'!$H:$H,6,'Ctas Pagar'!R:R,IF($A$6=Parametros!$A$8,"&lt;&gt;""",'DRE Gerencial'!$A$6))</f>
        <v>0</v>
      </c>
      <c r="H82" s="207">
        <f>SUMIFS('Ctas Pagar'!$G:$G,'Ctas Pagar'!$C:$C,'DRE Gerencial'!$A82,'Ctas Pagar'!$I:$I,'DRE Gerencial'!$A$7,'Ctas Pagar'!$H:$H,7,'Ctas Pagar'!U:U,IF($A$6=Parametros!$A$8,"&lt;&gt;""",'DRE Gerencial'!$A$6))</f>
        <v>0</v>
      </c>
      <c r="I82" s="207">
        <f>SUMIFS('Ctas Pagar'!$G:$G,'Ctas Pagar'!$C:$C,'DRE Gerencial'!$A82,'Ctas Pagar'!$I:$I,'DRE Gerencial'!$A$7,'Ctas Pagar'!$H:$H,8,'Ctas Pagar'!X:X,IF($A$6=Parametros!$A$8,"&lt;&gt;""",'DRE Gerencial'!$A$6))</f>
        <v>0</v>
      </c>
      <c r="J82" s="207">
        <f>SUMIFS('Ctas Pagar'!$G:$G,'Ctas Pagar'!$C:$C,'DRE Gerencial'!$A82,'Ctas Pagar'!$I:$I,'DRE Gerencial'!$A$7,'Ctas Pagar'!$H:$H,9,'Ctas Pagar'!AA:AA,IF($A$6=Parametros!$A$8,"&lt;&gt;""",'DRE Gerencial'!$A$6))</f>
        <v>0</v>
      </c>
      <c r="K82" s="207">
        <f>SUMIFS('Ctas Pagar'!$G:$G,'Ctas Pagar'!$C:$C,'DRE Gerencial'!$A82,'Ctas Pagar'!$I:$I,'DRE Gerencial'!$A$7,'Ctas Pagar'!$H:$H,10,'Ctas Pagar'!AD:AD,IF($A$6=Parametros!$A$8,"&lt;&gt;""",'DRE Gerencial'!$A$6))</f>
        <v>0</v>
      </c>
      <c r="L82" s="207">
        <f>SUMIFS('Ctas Pagar'!$G:$G,'Ctas Pagar'!$C:$C,'DRE Gerencial'!$A82,'Ctas Pagar'!$I:$I,'DRE Gerencial'!$A$7,'Ctas Pagar'!$H:$H,11,'Ctas Pagar'!AG:AG,IF($A$6=Parametros!$A$8,"&lt;&gt;""",'DRE Gerencial'!$A$6))</f>
        <v>0</v>
      </c>
      <c r="M82" s="207">
        <f>SUMIFS('Ctas Pagar'!$G:$G,'Ctas Pagar'!$C:$C,'DRE Gerencial'!$A82,'Ctas Pagar'!$I:$I,'DRE Gerencial'!$A$7,'Ctas Pagar'!$H:$H,12,'Ctas Pagar'!AJ:AJ,IF($A$6=Parametros!$A$8,"&lt;&gt;""",'DRE Gerencial'!$A$6))</f>
        <v>0</v>
      </c>
      <c r="N82" s="135">
        <f t="shared" si="16"/>
        <v>1000</v>
      </c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  <c r="AM82" s="71"/>
      <c r="AN82" s="71"/>
      <c r="AO82" s="71"/>
      <c r="AP82" s="71"/>
      <c r="AQ82" s="71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  <c r="BF82" s="71"/>
    </row>
    <row r="83" spans="1:58" hidden="1">
      <c r="A83" s="206" t="str">
        <f>'Plano de Contas'!A86</f>
        <v>5.3.9 Plano Odontológico</v>
      </c>
      <c r="B83" s="207">
        <f>SUMIFS('Ctas Pagar'!$G:$G,'Ctas Pagar'!$C:$C,'DRE Gerencial'!$A83,'Ctas Pagar'!$I:$I,'DRE Gerencial'!$A$7,'Ctas Pagar'!$H:$H,1,'Ctas Pagar'!D:D,IF($A$6=Parametros!$A$8,"&lt;&gt;""",'DRE Gerencial'!$A$6))</f>
        <v>0</v>
      </c>
      <c r="C83" s="207">
        <f>SUMIFS('Ctas Pagar'!$G:$G,'Ctas Pagar'!$C:$C,'DRE Gerencial'!$A83,'Ctas Pagar'!$I:$I,'DRE Gerencial'!$A$7,'Ctas Pagar'!$H:$H,2,'Ctas Pagar'!F:F,IF($A$6=Parametros!$A$8,"&lt;&gt;""",'DRE Gerencial'!$A$6))</f>
        <v>1000</v>
      </c>
      <c r="D83" s="207">
        <f>SUMIFS('Ctas Pagar'!$G:$G,'Ctas Pagar'!$C:$C,'DRE Gerencial'!$A83,'Ctas Pagar'!$I:$I,'DRE Gerencial'!$A$7,'Ctas Pagar'!$H:$H,3,'Ctas Pagar'!I:I,IF($A$6=Parametros!$A$8,"&lt;&gt;""",'DRE Gerencial'!$A$6))</f>
        <v>0</v>
      </c>
      <c r="E83" s="207">
        <f>SUMIFS('Ctas Pagar'!$G:$G,'Ctas Pagar'!$C:$C,'DRE Gerencial'!$A83,'Ctas Pagar'!$I:$I,'DRE Gerencial'!$A$7,'Ctas Pagar'!$H:$H,4,'Ctas Pagar'!L:L,IF($A$6=Parametros!$A$8,"&lt;&gt;""",'DRE Gerencial'!$A$6))</f>
        <v>0</v>
      </c>
      <c r="F83" s="207">
        <f>SUMIFS('Ctas Pagar'!$G:$G,'Ctas Pagar'!$C:$C,'DRE Gerencial'!$A83,'Ctas Pagar'!$I:$I,'DRE Gerencial'!$A$7,'Ctas Pagar'!$H:$H,5,'Ctas Pagar'!O:O,IF($A$6=Parametros!$A$8,"&lt;&gt;""",'DRE Gerencial'!$A$6))</f>
        <v>0</v>
      </c>
      <c r="G83" s="207">
        <f>SUMIFS('Ctas Pagar'!$G:$G,'Ctas Pagar'!$C:$C,'DRE Gerencial'!$A83,'Ctas Pagar'!$I:$I,'DRE Gerencial'!$A$7,'Ctas Pagar'!$H:$H,6,'Ctas Pagar'!R:R,IF($A$6=Parametros!$A$8,"&lt;&gt;""",'DRE Gerencial'!$A$6))</f>
        <v>0</v>
      </c>
      <c r="H83" s="207">
        <f>SUMIFS('Ctas Pagar'!$G:$G,'Ctas Pagar'!$C:$C,'DRE Gerencial'!$A83,'Ctas Pagar'!$I:$I,'DRE Gerencial'!$A$7,'Ctas Pagar'!$H:$H,7,'Ctas Pagar'!U:U,IF($A$6=Parametros!$A$8,"&lt;&gt;""",'DRE Gerencial'!$A$6))</f>
        <v>0</v>
      </c>
      <c r="I83" s="207">
        <f>SUMIFS('Ctas Pagar'!$G:$G,'Ctas Pagar'!$C:$C,'DRE Gerencial'!$A83,'Ctas Pagar'!$I:$I,'DRE Gerencial'!$A$7,'Ctas Pagar'!$H:$H,8,'Ctas Pagar'!X:X,IF($A$6=Parametros!$A$8,"&lt;&gt;""",'DRE Gerencial'!$A$6))</f>
        <v>0</v>
      </c>
      <c r="J83" s="207">
        <f>SUMIFS('Ctas Pagar'!$G:$G,'Ctas Pagar'!$C:$C,'DRE Gerencial'!$A83,'Ctas Pagar'!$I:$I,'DRE Gerencial'!$A$7,'Ctas Pagar'!$H:$H,9,'Ctas Pagar'!AA:AA,IF($A$6=Parametros!$A$8,"&lt;&gt;""",'DRE Gerencial'!$A$6))</f>
        <v>0</v>
      </c>
      <c r="K83" s="207">
        <f>SUMIFS('Ctas Pagar'!$G:$G,'Ctas Pagar'!$C:$C,'DRE Gerencial'!$A83,'Ctas Pagar'!$I:$I,'DRE Gerencial'!$A$7,'Ctas Pagar'!$H:$H,10,'Ctas Pagar'!AD:AD,IF($A$6=Parametros!$A$8,"&lt;&gt;""",'DRE Gerencial'!$A$6))</f>
        <v>0</v>
      </c>
      <c r="L83" s="207">
        <f>SUMIFS('Ctas Pagar'!$G:$G,'Ctas Pagar'!$C:$C,'DRE Gerencial'!$A83,'Ctas Pagar'!$I:$I,'DRE Gerencial'!$A$7,'Ctas Pagar'!$H:$H,11,'Ctas Pagar'!AG:AG,IF($A$6=Parametros!$A$8,"&lt;&gt;""",'DRE Gerencial'!$A$6))</f>
        <v>0</v>
      </c>
      <c r="M83" s="207">
        <f>SUMIFS('Ctas Pagar'!$G:$G,'Ctas Pagar'!$C:$C,'DRE Gerencial'!$A83,'Ctas Pagar'!$I:$I,'DRE Gerencial'!$A$7,'Ctas Pagar'!$H:$H,12,'Ctas Pagar'!AJ:AJ,IF($A$6=Parametros!$A$8,"&lt;&gt;""",'DRE Gerencial'!$A$6))</f>
        <v>0</v>
      </c>
      <c r="N83" s="135">
        <f t="shared" si="16"/>
        <v>1000</v>
      </c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  <c r="AM83" s="71"/>
      <c r="AN83" s="71"/>
      <c r="AO83" s="71"/>
      <c r="AP83" s="71"/>
      <c r="AQ83" s="71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  <c r="BF83" s="71"/>
    </row>
    <row r="84" spans="1:58" hidden="1">
      <c r="A84" s="206" t="str">
        <f>'Plano de Contas'!A87</f>
        <v>5.3.10 Convênio Farmacia</v>
      </c>
      <c r="B84" s="207">
        <f>SUMIFS('Ctas Pagar'!$G:$G,'Ctas Pagar'!$C:$C,'DRE Gerencial'!$A84,'Ctas Pagar'!$I:$I,'DRE Gerencial'!$A$7,'Ctas Pagar'!$H:$H,1,'Ctas Pagar'!D:D,IF($A$6=Parametros!$A$8,"&lt;&gt;""",'DRE Gerencial'!$A$6))</f>
        <v>0</v>
      </c>
      <c r="C84" s="207">
        <f>SUMIFS('Ctas Pagar'!$G:$G,'Ctas Pagar'!$C:$C,'DRE Gerencial'!$A84,'Ctas Pagar'!$I:$I,'DRE Gerencial'!$A$7,'Ctas Pagar'!$H:$H,2,'Ctas Pagar'!F:F,IF($A$6=Parametros!$A$8,"&lt;&gt;""",'DRE Gerencial'!$A$6))</f>
        <v>1000</v>
      </c>
      <c r="D84" s="207">
        <f>SUMIFS('Ctas Pagar'!$G:$G,'Ctas Pagar'!$C:$C,'DRE Gerencial'!$A84,'Ctas Pagar'!$I:$I,'DRE Gerencial'!$A$7,'Ctas Pagar'!$H:$H,3,'Ctas Pagar'!I:I,IF($A$6=Parametros!$A$8,"&lt;&gt;""",'DRE Gerencial'!$A$6))</f>
        <v>0</v>
      </c>
      <c r="E84" s="207">
        <f>SUMIFS('Ctas Pagar'!$G:$G,'Ctas Pagar'!$C:$C,'DRE Gerencial'!$A84,'Ctas Pagar'!$I:$I,'DRE Gerencial'!$A$7,'Ctas Pagar'!$H:$H,4,'Ctas Pagar'!L:L,IF($A$6=Parametros!$A$8,"&lt;&gt;""",'DRE Gerencial'!$A$6))</f>
        <v>0</v>
      </c>
      <c r="F84" s="207">
        <f>SUMIFS('Ctas Pagar'!$G:$G,'Ctas Pagar'!$C:$C,'DRE Gerencial'!$A84,'Ctas Pagar'!$I:$I,'DRE Gerencial'!$A$7,'Ctas Pagar'!$H:$H,5,'Ctas Pagar'!O:O,IF($A$6=Parametros!$A$8,"&lt;&gt;""",'DRE Gerencial'!$A$6))</f>
        <v>0</v>
      </c>
      <c r="G84" s="207">
        <f>SUMIFS('Ctas Pagar'!$G:$G,'Ctas Pagar'!$C:$C,'DRE Gerencial'!$A84,'Ctas Pagar'!$I:$I,'DRE Gerencial'!$A$7,'Ctas Pagar'!$H:$H,6,'Ctas Pagar'!R:R,IF($A$6=Parametros!$A$8,"&lt;&gt;""",'DRE Gerencial'!$A$6))</f>
        <v>0</v>
      </c>
      <c r="H84" s="207">
        <f>SUMIFS('Ctas Pagar'!$G:$G,'Ctas Pagar'!$C:$C,'DRE Gerencial'!$A84,'Ctas Pagar'!$I:$I,'DRE Gerencial'!$A$7,'Ctas Pagar'!$H:$H,7,'Ctas Pagar'!U:U,IF($A$6=Parametros!$A$8,"&lt;&gt;""",'DRE Gerencial'!$A$6))</f>
        <v>0</v>
      </c>
      <c r="I84" s="207">
        <f>SUMIFS('Ctas Pagar'!$G:$G,'Ctas Pagar'!$C:$C,'DRE Gerencial'!$A84,'Ctas Pagar'!$I:$I,'DRE Gerencial'!$A$7,'Ctas Pagar'!$H:$H,8,'Ctas Pagar'!X:X,IF($A$6=Parametros!$A$8,"&lt;&gt;""",'DRE Gerencial'!$A$6))</f>
        <v>0</v>
      </c>
      <c r="J84" s="207">
        <f>SUMIFS('Ctas Pagar'!$G:$G,'Ctas Pagar'!$C:$C,'DRE Gerencial'!$A84,'Ctas Pagar'!$I:$I,'DRE Gerencial'!$A$7,'Ctas Pagar'!$H:$H,9,'Ctas Pagar'!AA:AA,IF($A$6=Parametros!$A$8,"&lt;&gt;""",'DRE Gerencial'!$A$6))</f>
        <v>0</v>
      </c>
      <c r="K84" s="207">
        <f>SUMIFS('Ctas Pagar'!$G:$G,'Ctas Pagar'!$C:$C,'DRE Gerencial'!$A84,'Ctas Pagar'!$I:$I,'DRE Gerencial'!$A$7,'Ctas Pagar'!$H:$H,10,'Ctas Pagar'!AD:AD,IF($A$6=Parametros!$A$8,"&lt;&gt;""",'DRE Gerencial'!$A$6))</f>
        <v>0</v>
      </c>
      <c r="L84" s="207">
        <f>SUMIFS('Ctas Pagar'!$G:$G,'Ctas Pagar'!$C:$C,'DRE Gerencial'!$A84,'Ctas Pagar'!$I:$I,'DRE Gerencial'!$A$7,'Ctas Pagar'!$H:$H,11,'Ctas Pagar'!AG:AG,IF($A$6=Parametros!$A$8,"&lt;&gt;""",'DRE Gerencial'!$A$6))</f>
        <v>0</v>
      </c>
      <c r="M84" s="207">
        <f>SUMIFS('Ctas Pagar'!$G:$G,'Ctas Pagar'!$C:$C,'DRE Gerencial'!$A84,'Ctas Pagar'!$I:$I,'DRE Gerencial'!$A$7,'Ctas Pagar'!$H:$H,12,'Ctas Pagar'!AJ:AJ,IF($A$6=Parametros!$A$8,"&lt;&gt;""",'DRE Gerencial'!$A$6))</f>
        <v>0</v>
      </c>
      <c r="N84" s="135">
        <f t="shared" si="16"/>
        <v>1000</v>
      </c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  <c r="AM84" s="71"/>
      <c r="AN84" s="71"/>
      <c r="AO84" s="71"/>
      <c r="AP84" s="71"/>
      <c r="AQ84" s="71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  <c r="BF84" s="71"/>
    </row>
    <row r="85" spans="1:58" hidden="1">
      <c r="A85" s="206" t="str">
        <f>'Plano de Contas'!A88</f>
        <v>5.3.11 Seguro de Vida</v>
      </c>
      <c r="B85" s="207">
        <f>SUMIFS('Ctas Pagar'!$G:$G,'Ctas Pagar'!$C:$C,'DRE Gerencial'!$A85,'Ctas Pagar'!$I:$I,'DRE Gerencial'!$A$7,'Ctas Pagar'!$H:$H,1,'Ctas Pagar'!D:D,IF($A$6=Parametros!$A$8,"&lt;&gt;""",'DRE Gerencial'!$A$6))</f>
        <v>0</v>
      </c>
      <c r="C85" s="207">
        <f>SUMIFS('Ctas Pagar'!$G:$G,'Ctas Pagar'!$C:$C,'DRE Gerencial'!$A85,'Ctas Pagar'!$I:$I,'DRE Gerencial'!$A$7,'Ctas Pagar'!$H:$H,2,'Ctas Pagar'!F:F,IF($A$6=Parametros!$A$8,"&lt;&gt;""",'DRE Gerencial'!$A$6))</f>
        <v>1000</v>
      </c>
      <c r="D85" s="207">
        <f>SUMIFS('Ctas Pagar'!$G:$G,'Ctas Pagar'!$C:$C,'DRE Gerencial'!$A85,'Ctas Pagar'!$I:$I,'DRE Gerencial'!$A$7,'Ctas Pagar'!$H:$H,3,'Ctas Pagar'!I:I,IF($A$6=Parametros!$A$8,"&lt;&gt;""",'DRE Gerencial'!$A$6))</f>
        <v>0</v>
      </c>
      <c r="E85" s="207">
        <f>SUMIFS('Ctas Pagar'!$G:$G,'Ctas Pagar'!$C:$C,'DRE Gerencial'!$A85,'Ctas Pagar'!$I:$I,'DRE Gerencial'!$A$7,'Ctas Pagar'!$H:$H,4,'Ctas Pagar'!L:L,IF($A$6=Parametros!$A$8,"&lt;&gt;""",'DRE Gerencial'!$A$6))</f>
        <v>0</v>
      </c>
      <c r="F85" s="207">
        <f>SUMIFS('Ctas Pagar'!$G:$G,'Ctas Pagar'!$C:$C,'DRE Gerencial'!$A85,'Ctas Pagar'!$I:$I,'DRE Gerencial'!$A$7,'Ctas Pagar'!$H:$H,5,'Ctas Pagar'!O:O,IF($A$6=Parametros!$A$8,"&lt;&gt;""",'DRE Gerencial'!$A$6))</f>
        <v>0</v>
      </c>
      <c r="G85" s="207">
        <f>SUMIFS('Ctas Pagar'!$G:$G,'Ctas Pagar'!$C:$C,'DRE Gerencial'!$A85,'Ctas Pagar'!$I:$I,'DRE Gerencial'!$A$7,'Ctas Pagar'!$H:$H,6,'Ctas Pagar'!R:R,IF($A$6=Parametros!$A$8,"&lt;&gt;""",'DRE Gerencial'!$A$6))</f>
        <v>0</v>
      </c>
      <c r="H85" s="207">
        <f>SUMIFS('Ctas Pagar'!$G:$G,'Ctas Pagar'!$C:$C,'DRE Gerencial'!$A85,'Ctas Pagar'!$I:$I,'DRE Gerencial'!$A$7,'Ctas Pagar'!$H:$H,7,'Ctas Pagar'!U:U,IF($A$6=Parametros!$A$8,"&lt;&gt;""",'DRE Gerencial'!$A$6))</f>
        <v>0</v>
      </c>
      <c r="I85" s="207">
        <f>SUMIFS('Ctas Pagar'!$G:$G,'Ctas Pagar'!$C:$C,'DRE Gerencial'!$A85,'Ctas Pagar'!$I:$I,'DRE Gerencial'!$A$7,'Ctas Pagar'!$H:$H,8,'Ctas Pagar'!X:X,IF($A$6=Parametros!$A$8,"&lt;&gt;""",'DRE Gerencial'!$A$6))</f>
        <v>0</v>
      </c>
      <c r="J85" s="207">
        <f>SUMIFS('Ctas Pagar'!$G:$G,'Ctas Pagar'!$C:$C,'DRE Gerencial'!$A85,'Ctas Pagar'!$I:$I,'DRE Gerencial'!$A$7,'Ctas Pagar'!$H:$H,9,'Ctas Pagar'!AA:AA,IF($A$6=Parametros!$A$8,"&lt;&gt;""",'DRE Gerencial'!$A$6))</f>
        <v>0</v>
      </c>
      <c r="K85" s="207">
        <f>SUMIFS('Ctas Pagar'!$G:$G,'Ctas Pagar'!$C:$C,'DRE Gerencial'!$A85,'Ctas Pagar'!$I:$I,'DRE Gerencial'!$A$7,'Ctas Pagar'!$H:$H,10,'Ctas Pagar'!AD:AD,IF($A$6=Parametros!$A$8,"&lt;&gt;""",'DRE Gerencial'!$A$6))</f>
        <v>0</v>
      </c>
      <c r="L85" s="207">
        <f>SUMIFS('Ctas Pagar'!$G:$G,'Ctas Pagar'!$C:$C,'DRE Gerencial'!$A85,'Ctas Pagar'!$I:$I,'DRE Gerencial'!$A$7,'Ctas Pagar'!$H:$H,11,'Ctas Pagar'!AG:AG,IF($A$6=Parametros!$A$8,"&lt;&gt;""",'DRE Gerencial'!$A$6))</f>
        <v>0</v>
      </c>
      <c r="M85" s="207">
        <f>SUMIFS('Ctas Pagar'!$G:$G,'Ctas Pagar'!$C:$C,'DRE Gerencial'!$A85,'Ctas Pagar'!$I:$I,'DRE Gerencial'!$A$7,'Ctas Pagar'!$H:$H,12,'Ctas Pagar'!AJ:AJ,IF($A$6=Parametros!$A$8,"&lt;&gt;""",'DRE Gerencial'!$A$6))</f>
        <v>0</v>
      </c>
      <c r="N85" s="135">
        <f t="shared" si="16"/>
        <v>1000</v>
      </c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  <c r="AM85" s="71"/>
      <c r="AN85" s="71"/>
      <c r="AO85" s="71"/>
      <c r="AP85" s="71"/>
      <c r="AQ85" s="71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  <c r="BF85" s="71"/>
    </row>
    <row r="86" spans="1:58" hidden="1">
      <c r="A86" s="206" t="str">
        <f>'Plano de Contas'!A89</f>
        <v>5.3.12 Férias</v>
      </c>
      <c r="B86" s="207">
        <f>SUMIFS('Ctas Pagar'!$G:$G,'Ctas Pagar'!$C:$C,'DRE Gerencial'!$A86,'Ctas Pagar'!$I:$I,'DRE Gerencial'!$A$7,'Ctas Pagar'!$H:$H,1,'Ctas Pagar'!D:D,IF($A$6=Parametros!$A$8,"&lt;&gt;""",'DRE Gerencial'!$A$6))</f>
        <v>0</v>
      </c>
      <c r="C86" s="207">
        <f>SUMIFS('Ctas Pagar'!$G:$G,'Ctas Pagar'!$C:$C,'DRE Gerencial'!$A86,'Ctas Pagar'!$I:$I,'DRE Gerencial'!$A$7,'Ctas Pagar'!$H:$H,2,'Ctas Pagar'!F:F,IF($A$6=Parametros!$A$8,"&lt;&gt;""",'DRE Gerencial'!$A$6))</f>
        <v>1000</v>
      </c>
      <c r="D86" s="207">
        <f>SUMIFS('Ctas Pagar'!$G:$G,'Ctas Pagar'!$C:$C,'DRE Gerencial'!$A86,'Ctas Pagar'!$I:$I,'DRE Gerencial'!$A$7,'Ctas Pagar'!$H:$H,3,'Ctas Pagar'!I:I,IF($A$6=Parametros!$A$8,"&lt;&gt;""",'DRE Gerencial'!$A$6))</f>
        <v>0</v>
      </c>
      <c r="E86" s="207">
        <f>SUMIFS('Ctas Pagar'!$G:$G,'Ctas Pagar'!$C:$C,'DRE Gerencial'!$A86,'Ctas Pagar'!$I:$I,'DRE Gerencial'!$A$7,'Ctas Pagar'!$H:$H,4,'Ctas Pagar'!L:L,IF($A$6=Parametros!$A$8,"&lt;&gt;""",'DRE Gerencial'!$A$6))</f>
        <v>0</v>
      </c>
      <c r="F86" s="207">
        <f>SUMIFS('Ctas Pagar'!$G:$G,'Ctas Pagar'!$C:$C,'DRE Gerencial'!$A86,'Ctas Pagar'!$I:$I,'DRE Gerencial'!$A$7,'Ctas Pagar'!$H:$H,5,'Ctas Pagar'!O:O,IF($A$6=Parametros!$A$8,"&lt;&gt;""",'DRE Gerencial'!$A$6))</f>
        <v>0</v>
      </c>
      <c r="G86" s="207">
        <f>SUMIFS('Ctas Pagar'!$G:$G,'Ctas Pagar'!$C:$C,'DRE Gerencial'!$A86,'Ctas Pagar'!$I:$I,'DRE Gerencial'!$A$7,'Ctas Pagar'!$H:$H,6,'Ctas Pagar'!R:R,IF($A$6=Parametros!$A$8,"&lt;&gt;""",'DRE Gerencial'!$A$6))</f>
        <v>0</v>
      </c>
      <c r="H86" s="207">
        <f>SUMIFS('Ctas Pagar'!$G:$G,'Ctas Pagar'!$C:$C,'DRE Gerencial'!$A86,'Ctas Pagar'!$I:$I,'DRE Gerencial'!$A$7,'Ctas Pagar'!$H:$H,7,'Ctas Pagar'!U:U,IF($A$6=Parametros!$A$8,"&lt;&gt;""",'DRE Gerencial'!$A$6))</f>
        <v>0</v>
      </c>
      <c r="I86" s="207">
        <f>SUMIFS('Ctas Pagar'!$G:$G,'Ctas Pagar'!$C:$C,'DRE Gerencial'!$A86,'Ctas Pagar'!$I:$I,'DRE Gerencial'!$A$7,'Ctas Pagar'!$H:$H,8,'Ctas Pagar'!X:X,IF($A$6=Parametros!$A$8,"&lt;&gt;""",'DRE Gerencial'!$A$6))</f>
        <v>0</v>
      </c>
      <c r="J86" s="207">
        <f>SUMIFS('Ctas Pagar'!$G:$G,'Ctas Pagar'!$C:$C,'DRE Gerencial'!$A86,'Ctas Pagar'!$I:$I,'DRE Gerencial'!$A$7,'Ctas Pagar'!$H:$H,9,'Ctas Pagar'!AA:AA,IF($A$6=Parametros!$A$8,"&lt;&gt;""",'DRE Gerencial'!$A$6))</f>
        <v>0</v>
      </c>
      <c r="K86" s="207">
        <f>SUMIFS('Ctas Pagar'!$G:$G,'Ctas Pagar'!$C:$C,'DRE Gerencial'!$A86,'Ctas Pagar'!$I:$I,'DRE Gerencial'!$A$7,'Ctas Pagar'!$H:$H,10,'Ctas Pagar'!AD:AD,IF($A$6=Parametros!$A$8,"&lt;&gt;""",'DRE Gerencial'!$A$6))</f>
        <v>0</v>
      </c>
      <c r="L86" s="207">
        <f>SUMIFS('Ctas Pagar'!$G:$G,'Ctas Pagar'!$C:$C,'DRE Gerencial'!$A86,'Ctas Pagar'!$I:$I,'DRE Gerencial'!$A$7,'Ctas Pagar'!$H:$H,11,'Ctas Pagar'!AG:AG,IF($A$6=Parametros!$A$8,"&lt;&gt;""",'DRE Gerencial'!$A$6))</f>
        <v>0</v>
      </c>
      <c r="M86" s="207">
        <f>SUMIFS('Ctas Pagar'!$G:$G,'Ctas Pagar'!$C:$C,'DRE Gerencial'!$A86,'Ctas Pagar'!$I:$I,'DRE Gerencial'!$A$7,'Ctas Pagar'!$H:$H,12,'Ctas Pagar'!AJ:AJ,IF($A$6=Parametros!$A$8,"&lt;&gt;""",'DRE Gerencial'!$A$6))</f>
        <v>0</v>
      </c>
      <c r="N86" s="135">
        <f t="shared" si="16"/>
        <v>1000</v>
      </c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  <c r="AM86" s="71"/>
      <c r="AN86" s="71"/>
      <c r="AO86" s="71"/>
      <c r="AP86" s="71"/>
      <c r="AQ86" s="71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  <c r="BF86" s="71"/>
    </row>
    <row r="87" spans="1:58" hidden="1">
      <c r="A87" s="206" t="str">
        <f>'Plano de Contas'!A90</f>
        <v>5.3.13 13 Salário</v>
      </c>
      <c r="B87" s="207">
        <f>SUMIFS('Ctas Pagar'!$G:$G,'Ctas Pagar'!$C:$C,'DRE Gerencial'!$A87,'Ctas Pagar'!$I:$I,'DRE Gerencial'!$A$7,'Ctas Pagar'!$H:$H,1,'Ctas Pagar'!D:D,IF($A$6=Parametros!$A$8,"&lt;&gt;""",'DRE Gerencial'!$A$6))</f>
        <v>0</v>
      </c>
      <c r="C87" s="207">
        <f>SUMIFS('Ctas Pagar'!$G:$G,'Ctas Pagar'!$C:$C,'DRE Gerencial'!$A87,'Ctas Pagar'!$I:$I,'DRE Gerencial'!$A$7,'Ctas Pagar'!$H:$H,2,'Ctas Pagar'!F:F,IF($A$6=Parametros!$A$8,"&lt;&gt;""",'DRE Gerencial'!$A$6))</f>
        <v>1000</v>
      </c>
      <c r="D87" s="207">
        <f>SUMIFS('Ctas Pagar'!$G:$G,'Ctas Pagar'!$C:$C,'DRE Gerencial'!$A87,'Ctas Pagar'!$I:$I,'DRE Gerencial'!$A$7,'Ctas Pagar'!$H:$H,3,'Ctas Pagar'!I:I,IF($A$6=Parametros!$A$8,"&lt;&gt;""",'DRE Gerencial'!$A$6))</f>
        <v>0</v>
      </c>
      <c r="E87" s="207">
        <f>SUMIFS('Ctas Pagar'!$G:$G,'Ctas Pagar'!$C:$C,'DRE Gerencial'!$A87,'Ctas Pagar'!$I:$I,'DRE Gerencial'!$A$7,'Ctas Pagar'!$H:$H,4,'Ctas Pagar'!L:L,IF($A$6=Parametros!$A$8,"&lt;&gt;""",'DRE Gerencial'!$A$6))</f>
        <v>0</v>
      </c>
      <c r="F87" s="207">
        <f>SUMIFS('Ctas Pagar'!$G:$G,'Ctas Pagar'!$C:$C,'DRE Gerencial'!$A87,'Ctas Pagar'!$I:$I,'DRE Gerencial'!$A$7,'Ctas Pagar'!$H:$H,5,'Ctas Pagar'!O:O,IF($A$6=Parametros!$A$8,"&lt;&gt;""",'DRE Gerencial'!$A$6))</f>
        <v>0</v>
      </c>
      <c r="G87" s="207">
        <f>SUMIFS('Ctas Pagar'!$G:$G,'Ctas Pagar'!$C:$C,'DRE Gerencial'!$A87,'Ctas Pagar'!$I:$I,'DRE Gerencial'!$A$7,'Ctas Pagar'!$H:$H,6,'Ctas Pagar'!R:R,IF($A$6=Parametros!$A$8,"&lt;&gt;""",'DRE Gerencial'!$A$6))</f>
        <v>0</v>
      </c>
      <c r="H87" s="207">
        <f>SUMIFS('Ctas Pagar'!$G:$G,'Ctas Pagar'!$C:$C,'DRE Gerencial'!$A87,'Ctas Pagar'!$I:$I,'DRE Gerencial'!$A$7,'Ctas Pagar'!$H:$H,7,'Ctas Pagar'!U:U,IF($A$6=Parametros!$A$8,"&lt;&gt;""",'DRE Gerencial'!$A$6))</f>
        <v>0</v>
      </c>
      <c r="I87" s="207">
        <f>SUMIFS('Ctas Pagar'!$G:$G,'Ctas Pagar'!$C:$C,'DRE Gerencial'!$A87,'Ctas Pagar'!$I:$I,'DRE Gerencial'!$A$7,'Ctas Pagar'!$H:$H,8,'Ctas Pagar'!X:X,IF($A$6=Parametros!$A$8,"&lt;&gt;""",'DRE Gerencial'!$A$6))</f>
        <v>0</v>
      </c>
      <c r="J87" s="207">
        <f>SUMIFS('Ctas Pagar'!$G:$G,'Ctas Pagar'!$C:$C,'DRE Gerencial'!$A87,'Ctas Pagar'!$I:$I,'DRE Gerencial'!$A$7,'Ctas Pagar'!$H:$H,9,'Ctas Pagar'!AA:AA,IF($A$6=Parametros!$A$8,"&lt;&gt;""",'DRE Gerencial'!$A$6))</f>
        <v>0</v>
      </c>
      <c r="K87" s="207">
        <f>SUMIFS('Ctas Pagar'!$G:$G,'Ctas Pagar'!$C:$C,'DRE Gerencial'!$A87,'Ctas Pagar'!$I:$I,'DRE Gerencial'!$A$7,'Ctas Pagar'!$H:$H,10,'Ctas Pagar'!AD:AD,IF($A$6=Parametros!$A$8,"&lt;&gt;""",'DRE Gerencial'!$A$6))</f>
        <v>0</v>
      </c>
      <c r="L87" s="207">
        <f>SUMIFS('Ctas Pagar'!$G:$G,'Ctas Pagar'!$C:$C,'DRE Gerencial'!$A87,'Ctas Pagar'!$I:$I,'DRE Gerencial'!$A$7,'Ctas Pagar'!$H:$H,11,'Ctas Pagar'!AG:AG,IF($A$6=Parametros!$A$8,"&lt;&gt;""",'DRE Gerencial'!$A$6))</f>
        <v>0</v>
      </c>
      <c r="M87" s="207">
        <f>SUMIFS('Ctas Pagar'!$G:$G,'Ctas Pagar'!$C:$C,'DRE Gerencial'!$A87,'Ctas Pagar'!$I:$I,'DRE Gerencial'!$A$7,'Ctas Pagar'!$H:$H,12,'Ctas Pagar'!AJ:AJ,IF($A$6=Parametros!$A$8,"&lt;&gt;""",'DRE Gerencial'!$A$6))</f>
        <v>0</v>
      </c>
      <c r="N87" s="135">
        <f t="shared" si="16"/>
        <v>1000</v>
      </c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</row>
    <row r="88" spans="1:58" hidden="1">
      <c r="A88" s="206" t="str">
        <f>'Plano de Contas'!A91</f>
        <v>5.3.99 Outras Despesas com Pessoal</v>
      </c>
      <c r="B88" s="207">
        <f>SUMIFS('Ctas Pagar'!$G:$G,'Ctas Pagar'!$C:$C,'DRE Gerencial'!$A88,'Ctas Pagar'!$I:$I,'DRE Gerencial'!$A$7,'Ctas Pagar'!$H:$H,1,'Ctas Pagar'!D:D,IF($A$6=Parametros!$A$8,"&lt;&gt;""",'DRE Gerencial'!$A$6))</f>
        <v>0</v>
      </c>
      <c r="C88" s="207">
        <f>SUMIFS('Ctas Pagar'!$G:$G,'Ctas Pagar'!$C:$C,'DRE Gerencial'!$A88,'Ctas Pagar'!$I:$I,'DRE Gerencial'!$A$7,'Ctas Pagar'!$H:$H,2,'Ctas Pagar'!F:F,IF($A$6=Parametros!$A$8,"&lt;&gt;""",'DRE Gerencial'!$A$6))</f>
        <v>1000</v>
      </c>
      <c r="D88" s="207">
        <f>SUMIFS('Ctas Pagar'!$G:$G,'Ctas Pagar'!$C:$C,'DRE Gerencial'!$A88,'Ctas Pagar'!$I:$I,'DRE Gerencial'!$A$7,'Ctas Pagar'!$H:$H,3,'Ctas Pagar'!I:I,IF($A$6=Parametros!$A$8,"&lt;&gt;""",'DRE Gerencial'!$A$6))</f>
        <v>0</v>
      </c>
      <c r="E88" s="207">
        <f>SUMIFS('Ctas Pagar'!$G:$G,'Ctas Pagar'!$C:$C,'DRE Gerencial'!$A88,'Ctas Pagar'!$I:$I,'DRE Gerencial'!$A$7,'Ctas Pagar'!$H:$H,4,'Ctas Pagar'!L:L,IF($A$6=Parametros!$A$8,"&lt;&gt;""",'DRE Gerencial'!$A$6))</f>
        <v>0</v>
      </c>
      <c r="F88" s="207">
        <f>SUMIFS('Ctas Pagar'!$G:$G,'Ctas Pagar'!$C:$C,'DRE Gerencial'!$A88,'Ctas Pagar'!$I:$I,'DRE Gerencial'!$A$7,'Ctas Pagar'!$H:$H,5,'Ctas Pagar'!O:O,IF($A$6=Parametros!$A$8,"&lt;&gt;""",'DRE Gerencial'!$A$6))</f>
        <v>0</v>
      </c>
      <c r="G88" s="207">
        <f>SUMIFS('Ctas Pagar'!$G:$G,'Ctas Pagar'!$C:$C,'DRE Gerencial'!$A88,'Ctas Pagar'!$I:$I,'DRE Gerencial'!$A$7,'Ctas Pagar'!$H:$H,6,'Ctas Pagar'!R:R,IF($A$6=Parametros!$A$8,"&lt;&gt;""",'DRE Gerencial'!$A$6))</f>
        <v>0</v>
      </c>
      <c r="H88" s="207">
        <f>SUMIFS('Ctas Pagar'!$G:$G,'Ctas Pagar'!$C:$C,'DRE Gerencial'!$A88,'Ctas Pagar'!$I:$I,'DRE Gerencial'!$A$7,'Ctas Pagar'!$H:$H,7,'Ctas Pagar'!U:U,IF($A$6=Parametros!$A$8,"&lt;&gt;""",'DRE Gerencial'!$A$6))</f>
        <v>0</v>
      </c>
      <c r="I88" s="207">
        <f>SUMIFS('Ctas Pagar'!$G:$G,'Ctas Pagar'!$C:$C,'DRE Gerencial'!$A88,'Ctas Pagar'!$I:$I,'DRE Gerencial'!$A$7,'Ctas Pagar'!$H:$H,8,'Ctas Pagar'!X:X,IF($A$6=Parametros!$A$8,"&lt;&gt;""",'DRE Gerencial'!$A$6))</f>
        <v>0</v>
      </c>
      <c r="J88" s="207">
        <f>SUMIFS('Ctas Pagar'!$G:$G,'Ctas Pagar'!$C:$C,'DRE Gerencial'!$A88,'Ctas Pagar'!$I:$I,'DRE Gerencial'!$A$7,'Ctas Pagar'!$H:$H,9,'Ctas Pagar'!AA:AA,IF($A$6=Parametros!$A$8,"&lt;&gt;""",'DRE Gerencial'!$A$6))</f>
        <v>0</v>
      </c>
      <c r="K88" s="207">
        <f>SUMIFS('Ctas Pagar'!$G:$G,'Ctas Pagar'!$C:$C,'DRE Gerencial'!$A88,'Ctas Pagar'!$I:$I,'DRE Gerencial'!$A$7,'Ctas Pagar'!$H:$H,10,'Ctas Pagar'!AD:AD,IF($A$6=Parametros!$A$8,"&lt;&gt;""",'DRE Gerencial'!$A$6))</f>
        <v>0</v>
      </c>
      <c r="L88" s="207">
        <f>SUMIFS('Ctas Pagar'!$G:$G,'Ctas Pagar'!$C:$C,'DRE Gerencial'!$A88,'Ctas Pagar'!$I:$I,'DRE Gerencial'!$A$7,'Ctas Pagar'!$H:$H,11,'Ctas Pagar'!AG:AG,IF($A$6=Parametros!$A$8,"&lt;&gt;""",'DRE Gerencial'!$A$6))</f>
        <v>0</v>
      </c>
      <c r="M88" s="207">
        <f>SUMIFS('Ctas Pagar'!$G:$G,'Ctas Pagar'!$C:$C,'DRE Gerencial'!$A88,'Ctas Pagar'!$I:$I,'DRE Gerencial'!$A$7,'Ctas Pagar'!$H:$H,12,'Ctas Pagar'!AJ:AJ,IF($A$6=Parametros!$A$8,"&lt;&gt;""",'DRE Gerencial'!$A$6))</f>
        <v>0</v>
      </c>
      <c r="N88" s="135">
        <f t="shared" si="16"/>
        <v>1000</v>
      </c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  <c r="AM88" s="71"/>
      <c r="AN88" s="71"/>
      <c r="AO88" s="71"/>
      <c r="AP88" s="71"/>
      <c r="AQ88" s="71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  <c r="BF88" s="71"/>
    </row>
    <row r="89" spans="1:58" hidden="1">
      <c r="A89" s="206">
        <f>'Plano de Contas'!A92</f>
        <v>0</v>
      </c>
      <c r="B89" s="207">
        <f>SUMIFS('Ctas Pagar'!$G:$G,'Ctas Pagar'!$C:$C,'DRE Gerencial'!$A89,'Ctas Pagar'!$I:$I,'DRE Gerencial'!$A$7,'Ctas Pagar'!$H:$H,1,'Ctas Pagar'!D:D,IF($A$6=Parametros!$A$8,"&lt;&gt;""",'DRE Gerencial'!$A$6))</f>
        <v>0</v>
      </c>
      <c r="C89" s="207">
        <f>SUMIFS('Ctas Pagar'!$G:$G,'Ctas Pagar'!$C:$C,'DRE Gerencial'!$A89,'Ctas Pagar'!$I:$I,'DRE Gerencial'!$A$7,'Ctas Pagar'!$H:$H,2,'Ctas Pagar'!F:F,IF($A$6=Parametros!$A$8,"&lt;&gt;""",'DRE Gerencial'!$A$6))</f>
        <v>0</v>
      </c>
      <c r="D89" s="207">
        <f>SUMIFS('Ctas Pagar'!$G:$G,'Ctas Pagar'!$C:$C,'DRE Gerencial'!$A89,'Ctas Pagar'!$I:$I,'DRE Gerencial'!$A$7,'Ctas Pagar'!$H:$H,3,'Ctas Pagar'!I:I,IF($A$6=Parametros!$A$8,"&lt;&gt;""",'DRE Gerencial'!$A$6))</f>
        <v>0</v>
      </c>
      <c r="E89" s="207">
        <f>SUMIFS('Ctas Pagar'!$G:$G,'Ctas Pagar'!$C:$C,'DRE Gerencial'!$A89,'Ctas Pagar'!$I:$I,'DRE Gerencial'!$A$7,'Ctas Pagar'!$H:$H,4,'Ctas Pagar'!L:L,IF($A$6=Parametros!$A$8,"&lt;&gt;""",'DRE Gerencial'!$A$6))</f>
        <v>0</v>
      </c>
      <c r="F89" s="207">
        <f>SUMIFS('Ctas Pagar'!$G:$G,'Ctas Pagar'!$C:$C,'DRE Gerencial'!$A89,'Ctas Pagar'!$I:$I,'DRE Gerencial'!$A$7,'Ctas Pagar'!$H:$H,5,'Ctas Pagar'!O:O,IF($A$6=Parametros!$A$8,"&lt;&gt;""",'DRE Gerencial'!$A$6))</f>
        <v>0</v>
      </c>
      <c r="G89" s="207">
        <f>SUMIFS('Ctas Pagar'!$G:$G,'Ctas Pagar'!$C:$C,'DRE Gerencial'!$A89,'Ctas Pagar'!$I:$I,'DRE Gerencial'!$A$7,'Ctas Pagar'!$H:$H,6,'Ctas Pagar'!R:R,IF($A$6=Parametros!$A$8,"&lt;&gt;""",'DRE Gerencial'!$A$6))</f>
        <v>0</v>
      </c>
      <c r="H89" s="207">
        <f>SUMIFS('Ctas Pagar'!$G:$G,'Ctas Pagar'!$C:$C,'DRE Gerencial'!$A89,'Ctas Pagar'!$I:$I,'DRE Gerencial'!$A$7,'Ctas Pagar'!$H:$H,7,'Ctas Pagar'!U:U,IF($A$6=Parametros!$A$8,"&lt;&gt;""",'DRE Gerencial'!$A$6))</f>
        <v>0</v>
      </c>
      <c r="I89" s="207">
        <f>SUMIFS('Ctas Pagar'!$G:$G,'Ctas Pagar'!$C:$C,'DRE Gerencial'!$A89,'Ctas Pagar'!$I:$I,'DRE Gerencial'!$A$7,'Ctas Pagar'!$H:$H,8,'Ctas Pagar'!X:X,IF($A$6=Parametros!$A$8,"&lt;&gt;""",'DRE Gerencial'!$A$6))</f>
        <v>0</v>
      </c>
      <c r="J89" s="207">
        <f>SUMIFS('Ctas Pagar'!$G:$G,'Ctas Pagar'!$C:$C,'DRE Gerencial'!$A89,'Ctas Pagar'!$I:$I,'DRE Gerencial'!$A$7,'Ctas Pagar'!$H:$H,9,'Ctas Pagar'!AA:AA,IF($A$6=Parametros!$A$8,"&lt;&gt;""",'DRE Gerencial'!$A$6))</f>
        <v>0</v>
      </c>
      <c r="K89" s="207">
        <f>SUMIFS('Ctas Pagar'!$G:$G,'Ctas Pagar'!$C:$C,'DRE Gerencial'!$A89,'Ctas Pagar'!$I:$I,'DRE Gerencial'!$A$7,'Ctas Pagar'!$H:$H,10,'Ctas Pagar'!AD:AD,IF($A$6=Parametros!$A$8,"&lt;&gt;""",'DRE Gerencial'!$A$6))</f>
        <v>0</v>
      </c>
      <c r="L89" s="207">
        <f>SUMIFS('Ctas Pagar'!$G:$G,'Ctas Pagar'!$C:$C,'DRE Gerencial'!$A89,'Ctas Pagar'!$I:$I,'DRE Gerencial'!$A$7,'Ctas Pagar'!$H:$H,11,'Ctas Pagar'!AG:AG,IF($A$6=Parametros!$A$8,"&lt;&gt;""",'DRE Gerencial'!$A$6))</f>
        <v>0</v>
      </c>
      <c r="M89" s="207">
        <f>SUMIFS('Ctas Pagar'!$G:$G,'Ctas Pagar'!$C:$C,'DRE Gerencial'!$A89,'Ctas Pagar'!$I:$I,'DRE Gerencial'!$A$7,'Ctas Pagar'!$H:$H,12,'Ctas Pagar'!AJ:AJ,IF($A$6=Parametros!$A$8,"&lt;&gt;""",'DRE Gerencial'!$A$6))</f>
        <v>0</v>
      </c>
      <c r="N89" s="135">
        <f t="shared" si="16"/>
        <v>0</v>
      </c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  <c r="AM89" s="71"/>
      <c r="AN89" s="71"/>
      <c r="AO89" s="71"/>
      <c r="AP89" s="71"/>
      <c r="AQ89" s="71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  <c r="BF89" s="71"/>
    </row>
    <row r="90" spans="1:58" hidden="1">
      <c r="A90" s="206">
        <f>'Plano de Contas'!A93</f>
        <v>0</v>
      </c>
      <c r="B90" s="207">
        <f>SUMIFS('Ctas Pagar'!$G:$G,'Ctas Pagar'!$C:$C,'DRE Gerencial'!$A90,'Ctas Pagar'!$I:$I,'DRE Gerencial'!$A$7,'Ctas Pagar'!$H:$H,1,'Ctas Pagar'!D:D,IF($A$6=Parametros!$A$8,"&lt;&gt;""",'DRE Gerencial'!$A$6))</f>
        <v>0</v>
      </c>
      <c r="C90" s="207">
        <f>SUMIFS('Ctas Pagar'!$G:$G,'Ctas Pagar'!$C:$C,'DRE Gerencial'!$A90,'Ctas Pagar'!$I:$I,'DRE Gerencial'!$A$7,'Ctas Pagar'!$H:$H,2,'Ctas Pagar'!F:F,IF($A$6=Parametros!$A$8,"&lt;&gt;""",'DRE Gerencial'!$A$6))</f>
        <v>0</v>
      </c>
      <c r="D90" s="207">
        <f>SUMIFS('Ctas Pagar'!$G:$G,'Ctas Pagar'!$C:$C,'DRE Gerencial'!$A90,'Ctas Pagar'!$I:$I,'DRE Gerencial'!$A$7,'Ctas Pagar'!$H:$H,3,'Ctas Pagar'!I:I,IF($A$6=Parametros!$A$8,"&lt;&gt;""",'DRE Gerencial'!$A$6))</f>
        <v>0</v>
      </c>
      <c r="E90" s="207">
        <f>SUMIFS('Ctas Pagar'!$G:$G,'Ctas Pagar'!$C:$C,'DRE Gerencial'!$A90,'Ctas Pagar'!$I:$I,'DRE Gerencial'!$A$7,'Ctas Pagar'!$H:$H,4,'Ctas Pagar'!L:L,IF($A$6=Parametros!$A$8,"&lt;&gt;""",'DRE Gerencial'!$A$6))</f>
        <v>0</v>
      </c>
      <c r="F90" s="207">
        <f>SUMIFS('Ctas Pagar'!$G:$G,'Ctas Pagar'!$C:$C,'DRE Gerencial'!$A90,'Ctas Pagar'!$I:$I,'DRE Gerencial'!$A$7,'Ctas Pagar'!$H:$H,5,'Ctas Pagar'!O:O,IF($A$6=Parametros!$A$8,"&lt;&gt;""",'DRE Gerencial'!$A$6))</f>
        <v>0</v>
      </c>
      <c r="G90" s="207">
        <f>SUMIFS('Ctas Pagar'!$G:$G,'Ctas Pagar'!$C:$C,'DRE Gerencial'!$A90,'Ctas Pagar'!$I:$I,'DRE Gerencial'!$A$7,'Ctas Pagar'!$H:$H,6,'Ctas Pagar'!R:R,IF($A$6=Parametros!$A$8,"&lt;&gt;""",'DRE Gerencial'!$A$6))</f>
        <v>0</v>
      </c>
      <c r="H90" s="207">
        <f>SUMIFS('Ctas Pagar'!$G:$G,'Ctas Pagar'!$C:$C,'DRE Gerencial'!$A90,'Ctas Pagar'!$I:$I,'DRE Gerencial'!$A$7,'Ctas Pagar'!$H:$H,7,'Ctas Pagar'!U:U,IF($A$6=Parametros!$A$8,"&lt;&gt;""",'DRE Gerencial'!$A$6))</f>
        <v>0</v>
      </c>
      <c r="I90" s="207">
        <f>SUMIFS('Ctas Pagar'!$G:$G,'Ctas Pagar'!$C:$C,'DRE Gerencial'!$A90,'Ctas Pagar'!$I:$I,'DRE Gerencial'!$A$7,'Ctas Pagar'!$H:$H,8,'Ctas Pagar'!X:X,IF($A$6=Parametros!$A$8,"&lt;&gt;""",'DRE Gerencial'!$A$6))</f>
        <v>0</v>
      </c>
      <c r="J90" s="207">
        <f>SUMIFS('Ctas Pagar'!$G:$G,'Ctas Pagar'!$C:$C,'DRE Gerencial'!$A90,'Ctas Pagar'!$I:$I,'DRE Gerencial'!$A$7,'Ctas Pagar'!$H:$H,9,'Ctas Pagar'!AA:AA,IF($A$6=Parametros!$A$8,"&lt;&gt;""",'DRE Gerencial'!$A$6))</f>
        <v>0</v>
      </c>
      <c r="K90" s="207">
        <f>SUMIFS('Ctas Pagar'!$G:$G,'Ctas Pagar'!$C:$C,'DRE Gerencial'!$A90,'Ctas Pagar'!$I:$I,'DRE Gerencial'!$A$7,'Ctas Pagar'!$H:$H,10,'Ctas Pagar'!AD:AD,IF($A$6=Parametros!$A$8,"&lt;&gt;""",'DRE Gerencial'!$A$6))</f>
        <v>0</v>
      </c>
      <c r="L90" s="207">
        <f>SUMIFS('Ctas Pagar'!$G:$G,'Ctas Pagar'!$C:$C,'DRE Gerencial'!$A90,'Ctas Pagar'!$I:$I,'DRE Gerencial'!$A$7,'Ctas Pagar'!$H:$H,11,'Ctas Pagar'!AG:AG,IF($A$6=Parametros!$A$8,"&lt;&gt;""",'DRE Gerencial'!$A$6))</f>
        <v>0</v>
      </c>
      <c r="M90" s="207">
        <f>SUMIFS('Ctas Pagar'!$G:$G,'Ctas Pagar'!$C:$C,'DRE Gerencial'!$A90,'Ctas Pagar'!$I:$I,'DRE Gerencial'!$A$7,'Ctas Pagar'!$H:$H,12,'Ctas Pagar'!AJ:AJ,IF($A$6=Parametros!$A$8,"&lt;&gt;""",'DRE Gerencial'!$A$6))</f>
        <v>0</v>
      </c>
      <c r="N90" s="135">
        <f t="shared" si="16"/>
        <v>0</v>
      </c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  <c r="AM90" s="71"/>
      <c r="AN90" s="71"/>
      <c r="AO90" s="71"/>
      <c r="AP90" s="71"/>
      <c r="AQ90" s="71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  <c r="BF90" s="71"/>
    </row>
    <row r="91" spans="1:58" ht="15.75" hidden="1">
      <c r="A91" s="204" t="str">
        <f>'Plano de Contas'!A94</f>
        <v>5.4 Despesas com Serviços de Terceiros</v>
      </c>
      <c r="B91" s="205">
        <f t="shared" ref="B91:N91" si="17">SUM(B92:B100)</f>
        <v>0</v>
      </c>
      <c r="C91" s="205">
        <f t="shared" si="17"/>
        <v>6000</v>
      </c>
      <c r="D91" s="205">
        <f t="shared" si="17"/>
        <v>0</v>
      </c>
      <c r="E91" s="205">
        <f t="shared" si="17"/>
        <v>0</v>
      </c>
      <c r="F91" s="205">
        <f t="shared" si="17"/>
        <v>1000</v>
      </c>
      <c r="G91" s="205">
        <f t="shared" si="17"/>
        <v>0</v>
      </c>
      <c r="H91" s="205">
        <f t="shared" si="17"/>
        <v>0</v>
      </c>
      <c r="I91" s="205">
        <f t="shared" si="17"/>
        <v>0</v>
      </c>
      <c r="J91" s="205">
        <f t="shared" si="17"/>
        <v>0</v>
      </c>
      <c r="K91" s="205">
        <f t="shared" si="17"/>
        <v>0</v>
      </c>
      <c r="L91" s="205">
        <f t="shared" si="17"/>
        <v>0</v>
      </c>
      <c r="M91" s="205">
        <f t="shared" si="17"/>
        <v>0</v>
      </c>
      <c r="N91" s="134">
        <f t="shared" si="17"/>
        <v>7000</v>
      </c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  <c r="AM91" s="71"/>
      <c r="AN91" s="71"/>
      <c r="AO91" s="71"/>
      <c r="AP91" s="71"/>
      <c r="AQ91" s="71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  <c r="BF91" s="71"/>
    </row>
    <row r="92" spans="1:58" ht="9" hidden="1" customHeight="1">
      <c r="A92" s="206" t="str">
        <f>'Plano de Contas'!A95</f>
        <v>5.4.1 Contador</v>
      </c>
      <c r="B92" s="207">
        <f>SUMIFS('Ctas Pagar'!$G:$G,'Ctas Pagar'!$C:$C,'DRE Gerencial'!$A92,'Ctas Pagar'!$I:$I,'DRE Gerencial'!$A$7,'Ctas Pagar'!$H:$H,1,'Ctas Pagar'!D:D,IF($A$6=Parametros!$A$8,"&lt;&gt;""",'DRE Gerencial'!$A$6))</f>
        <v>0</v>
      </c>
      <c r="C92" s="207">
        <f>SUMIFS('Ctas Pagar'!$G:$G,'Ctas Pagar'!$C:$C,'DRE Gerencial'!$A92,'Ctas Pagar'!$I:$I,'DRE Gerencial'!$A$7,'Ctas Pagar'!$H:$H,2,'Ctas Pagar'!F:F,IF($A$6=Parametros!$A$8,"&lt;&gt;""",'DRE Gerencial'!$A$6))</f>
        <v>0</v>
      </c>
      <c r="D92" s="207">
        <f>SUMIFS('Ctas Pagar'!$G:$G,'Ctas Pagar'!$C:$C,'DRE Gerencial'!$A92,'Ctas Pagar'!$I:$I,'DRE Gerencial'!$A$7,'Ctas Pagar'!$H:$H,3,'Ctas Pagar'!I:I,IF($A$6=Parametros!$A$8,"&lt;&gt;""",'DRE Gerencial'!$A$6))</f>
        <v>0</v>
      </c>
      <c r="E92" s="207">
        <f>SUMIFS('Ctas Pagar'!$G:$G,'Ctas Pagar'!$C:$C,'DRE Gerencial'!$A92,'Ctas Pagar'!$I:$I,'DRE Gerencial'!$A$7,'Ctas Pagar'!$H:$H,4,'Ctas Pagar'!L:L,IF($A$6=Parametros!$A$8,"&lt;&gt;""",'DRE Gerencial'!$A$6))</f>
        <v>0</v>
      </c>
      <c r="F92" s="207">
        <f>SUMIFS('Ctas Pagar'!$G:$G,'Ctas Pagar'!$C:$C,'DRE Gerencial'!$A92,'Ctas Pagar'!$I:$I,'DRE Gerencial'!$A$7,'Ctas Pagar'!$H:$H,5,'Ctas Pagar'!O:O,IF($A$6=Parametros!$A$8,"&lt;&gt;""",'DRE Gerencial'!$A$6))</f>
        <v>1000</v>
      </c>
      <c r="G92" s="207">
        <f>SUMIFS('Ctas Pagar'!$G:$G,'Ctas Pagar'!$C:$C,'DRE Gerencial'!$A92,'Ctas Pagar'!$I:$I,'DRE Gerencial'!$A$7,'Ctas Pagar'!$H:$H,6,'Ctas Pagar'!R:R,IF($A$6=Parametros!$A$8,"&lt;&gt;""",'DRE Gerencial'!$A$6))</f>
        <v>0</v>
      </c>
      <c r="H92" s="207">
        <f>SUMIFS('Ctas Pagar'!$G:$G,'Ctas Pagar'!$C:$C,'DRE Gerencial'!$A92,'Ctas Pagar'!$I:$I,'DRE Gerencial'!$A$7,'Ctas Pagar'!$H:$H,7,'Ctas Pagar'!U:U,IF($A$6=Parametros!$A$8,"&lt;&gt;""",'DRE Gerencial'!$A$6))</f>
        <v>0</v>
      </c>
      <c r="I92" s="207">
        <f>SUMIFS('Ctas Pagar'!$G:$G,'Ctas Pagar'!$C:$C,'DRE Gerencial'!$A92,'Ctas Pagar'!$I:$I,'DRE Gerencial'!$A$7,'Ctas Pagar'!$H:$H,8,'Ctas Pagar'!X:X,IF($A$6=Parametros!$A$8,"&lt;&gt;""",'DRE Gerencial'!$A$6))</f>
        <v>0</v>
      </c>
      <c r="J92" s="207">
        <f>SUMIFS('Ctas Pagar'!$G:$G,'Ctas Pagar'!$C:$C,'DRE Gerencial'!$A92,'Ctas Pagar'!$I:$I,'DRE Gerencial'!$A$7,'Ctas Pagar'!$H:$H,9,'Ctas Pagar'!AA:AA,IF($A$6=Parametros!$A$8,"&lt;&gt;""",'DRE Gerencial'!$A$6))</f>
        <v>0</v>
      </c>
      <c r="K92" s="207">
        <f>SUMIFS('Ctas Pagar'!$G:$G,'Ctas Pagar'!$C:$C,'DRE Gerencial'!$A92,'Ctas Pagar'!$I:$I,'DRE Gerencial'!$A$7,'Ctas Pagar'!$H:$H,10,'Ctas Pagar'!AD:AD,IF($A$6=Parametros!$A$8,"&lt;&gt;""",'DRE Gerencial'!$A$6))</f>
        <v>0</v>
      </c>
      <c r="L92" s="207">
        <f>SUMIFS('Ctas Pagar'!$G:$G,'Ctas Pagar'!$C:$C,'DRE Gerencial'!$A92,'Ctas Pagar'!$I:$I,'DRE Gerencial'!$A$7,'Ctas Pagar'!$H:$H,11,'Ctas Pagar'!AG:AG,IF($A$6=Parametros!$A$8,"&lt;&gt;""",'DRE Gerencial'!$A$6))</f>
        <v>0</v>
      </c>
      <c r="M92" s="207">
        <f>SUMIFS('Ctas Pagar'!$G:$G,'Ctas Pagar'!$C:$C,'DRE Gerencial'!$A92,'Ctas Pagar'!$I:$I,'DRE Gerencial'!$A$7,'Ctas Pagar'!$H:$H,12,'Ctas Pagar'!AJ:AJ,IF($A$6=Parametros!$A$8,"&lt;&gt;""",'DRE Gerencial'!$A$6))</f>
        <v>0</v>
      </c>
      <c r="N92" s="135">
        <f t="shared" ref="N92:N100" si="18">(M92+L92+K92+J92+I92+H92+G92+F92+E92+D92+C92+B92)</f>
        <v>1000</v>
      </c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  <c r="AM92" s="71"/>
      <c r="AN92" s="71"/>
      <c r="AO92" s="71"/>
      <c r="AP92" s="71"/>
      <c r="AQ92" s="71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  <c r="BF92" s="71"/>
    </row>
    <row r="93" spans="1:58" hidden="1">
      <c r="A93" s="206" t="str">
        <f>'Plano de Contas'!A96</f>
        <v>5.4.2 Aluguel de Sistemas</v>
      </c>
      <c r="B93" s="207">
        <f>SUMIFS('Ctas Pagar'!$G:$G,'Ctas Pagar'!$C:$C,'DRE Gerencial'!$A93,'Ctas Pagar'!$I:$I,'DRE Gerencial'!$A$7,'Ctas Pagar'!$H:$H,1,'Ctas Pagar'!D:D,IF($A$6=Parametros!$A$8,"&lt;&gt;""",'DRE Gerencial'!$A$6))</f>
        <v>0</v>
      </c>
      <c r="C93" s="207">
        <f>SUMIFS('Ctas Pagar'!$G:$G,'Ctas Pagar'!$C:$C,'DRE Gerencial'!$A93,'Ctas Pagar'!$I:$I,'DRE Gerencial'!$A$7,'Ctas Pagar'!$H:$H,2,'Ctas Pagar'!F:F,IF($A$6=Parametros!$A$8,"&lt;&gt;""",'DRE Gerencial'!$A$6))</f>
        <v>1000</v>
      </c>
      <c r="D93" s="207">
        <f>SUMIFS('Ctas Pagar'!$G:$G,'Ctas Pagar'!$C:$C,'DRE Gerencial'!$A93,'Ctas Pagar'!$I:$I,'DRE Gerencial'!$A$7,'Ctas Pagar'!$H:$H,3,'Ctas Pagar'!I:I,IF($A$6=Parametros!$A$8,"&lt;&gt;""",'DRE Gerencial'!$A$6))</f>
        <v>0</v>
      </c>
      <c r="E93" s="207">
        <f>SUMIFS('Ctas Pagar'!$G:$G,'Ctas Pagar'!$C:$C,'DRE Gerencial'!$A93,'Ctas Pagar'!$I:$I,'DRE Gerencial'!$A$7,'Ctas Pagar'!$H:$H,4,'Ctas Pagar'!L:L,IF($A$6=Parametros!$A$8,"&lt;&gt;""",'DRE Gerencial'!$A$6))</f>
        <v>0</v>
      </c>
      <c r="F93" s="207">
        <f>SUMIFS('Ctas Pagar'!$G:$G,'Ctas Pagar'!$C:$C,'DRE Gerencial'!$A93,'Ctas Pagar'!$I:$I,'DRE Gerencial'!$A$7,'Ctas Pagar'!$H:$H,5,'Ctas Pagar'!O:O,IF($A$6=Parametros!$A$8,"&lt;&gt;""",'DRE Gerencial'!$A$6))</f>
        <v>0</v>
      </c>
      <c r="G93" s="207">
        <f>SUMIFS('Ctas Pagar'!$G:$G,'Ctas Pagar'!$C:$C,'DRE Gerencial'!$A93,'Ctas Pagar'!$I:$I,'DRE Gerencial'!$A$7,'Ctas Pagar'!$H:$H,6,'Ctas Pagar'!R:R,IF($A$6=Parametros!$A$8,"&lt;&gt;""",'DRE Gerencial'!$A$6))</f>
        <v>0</v>
      </c>
      <c r="H93" s="207">
        <f>SUMIFS('Ctas Pagar'!$G:$G,'Ctas Pagar'!$C:$C,'DRE Gerencial'!$A93,'Ctas Pagar'!$I:$I,'DRE Gerencial'!$A$7,'Ctas Pagar'!$H:$H,7,'Ctas Pagar'!U:U,IF($A$6=Parametros!$A$8,"&lt;&gt;""",'DRE Gerencial'!$A$6))</f>
        <v>0</v>
      </c>
      <c r="I93" s="207">
        <f>SUMIFS('Ctas Pagar'!$G:$G,'Ctas Pagar'!$C:$C,'DRE Gerencial'!$A93,'Ctas Pagar'!$I:$I,'DRE Gerencial'!$A$7,'Ctas Pagar'!$H:$H,8,'Ctas Pagar'!X:X,IF($A$6=Parametros!$A$8,"&lt;&gt;""",'DRE Gerencial'!$A$6))</f>
        <v>0</v>
      </c>
      <c r="J93" s="207">
        <f>SUMIFS('Ctas Pagar'!$G:$G,'Ctas Pagar'!$C:$C,'DRE Gerencial'!$A93,'Ctas Pagar'!$I:$I,'DRE Gerencial'!$A$7,'Ctas Pagar'!$H:$H,9,'Ctas Pagar'!AA:AA,IF($A$6=Parametros!$A$8,"&lt;&gt;""",'DRE Gerencial'!$A$6))</f>
        <v>0</v>
      </c>
      <c r="K93" s="207">
        <f>SUMIFS('Ctas Pagar'!$G:$G,'Ctas Pagar'!$C:$C,'DRE Gerencial'!$A93,'Ctas Pagar'!$I:$I,'DRE Gerencial'!$A$7,'Ctas Pagar'!$H:$H,10,'Ctas Pagar'!AD:AD,IF($A$6=Parametros!$A$8,"&lt;&gt;""",'DRE Gerencial'!$A$6))</f>
        <v>0</v>
      </c>
      <c r="L93" s="207">
        <f>SUMIFS('Ctas Pagar'!$G:$G,'Ctas Pagar'!$C:$C,'DRE Gerencial'!$A93,'Ctas Pagar'!$I:$I,'DRE Gerencial'!$A$7,'Ctas Pagar'!$H:$H,11,'Ctas Pagar'!AG:AG,IF($A$6=Parametros!$A$8,"&lt;&gt;""",'DRE Gerencial'!$A$6))</f>
        <v>0</v>
      </c>
      <c r="M93" s="207">
        <f>SUMIFS('Ctas Pagar'!$G:$G,'Ctas Pagar'!$C:$C,'DRE Gerencial'!$A93,'Ctas Pagar'!$I:$I,'DRE Gerencial'!$A$7,'Ctas Pagar'!$H:$H,12,'Ctas Pagar'!AJ:AJ,IF($A$6=Parametros!$A$8,"&lt;&gt;""",'DRE Gerencial'!$A$6))</f>
        <v>0</v>
      </c>
      <c r="N93" s="135">
        <f t="shared" si="18"/>
        <v>1000</v>
      </c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  <c r="AM93" s="71"/>
      <c r="AN93" s="71"/>
      <c r="AO93" s="71"/>
      <c r="AP93" s="71"/>
      <c r="AQ93" s="71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  <c r="BF93" s="71"/>
    </row>
    <row r="94" spans="1:58" hidden="1">
      <c r="A94" s="206" t="str">
        <f>'Plano de Contas'!A97</f>
        <v>5.4.3 Advogado</v>
      </c>
      <c r="B94" s="207">
        <f>SUMIFS('Ctas Pagar'!$G:$G,'Ctas Pagar'!$C:$C,'DRE Gerencial'!$A94,'Ctas Pagar'!$I:$I,'DRE Gerencial'!$A$7,'Ctas Pagar'!$H:$H,1,'Ctas Pagar'!D:D,IF($A$6=Parametros!$A$8,"&lt;&gt;""",'DRE Gerencial'!$A$6))</f>
        <v>0</v>
      </c>
      <c r="C94" s="207">
        <f>SUMIFS('Ctas Pagar'!$G:$G,'Ctas Pagar'!$C:$C,'DRE Gerencial'!$A94,'Ctas Pagar'!$I:$I,'DRE Gerencial'!$A$7,'Ctas Pagar'!$H:$H,2,'Ctas Pagar'!F:F,IF($A$6=Parametros!$A$8,"&lt;&gt;""",'DRE Gerencial'!$A$6))</f>
        <v>1000</v>
      </c>
      <c r="D94" s="207">
        <f>SUMIFS('Ctas Pagar'!$G:$G,'Ctas Pagar'!$C:$C,'DRE Gerencial'!$A94,'Ctas Pagar'!$I:$I,'DRE Gerencial'!$A$7,'Ctas Pagar'!$H:$H,3,'Ctas Pagar'!I:I,IF($A$6=Parametros!$A$8,"&lt;&gt;""",'DRE Gerencial'!$A$6))</f>
        <v>0</v>
      </c>
      <c r="E94" s="207">
        <f>SUMIFS('Ctas Pagar'!$G:$G,'Ctas Pagar'!$C:$C,'DRE Gerencial'!$A94,'Ctas Pagar'!$I:$I,'DRE Gerencial'!$A$7,'Ctas Pagar'!$H:$H,4,'Ctas Pagar'!L:L,IF($A$6=Parametros!$A$8,"&lt;&gt;""",'DRE Gerencial'!$A$6))</f>
        <v>0</v>
      </c>
      <c r="F94" s="207">
        <f>SUMIFS('Ctas Pagar'!$G:$G,'Ctas Pagar'!$C:$C,'DRE Gerencial'!$A94,'Ctas Pagar'!$I:$I,'DRE Gerencial'!$A$7,'Ctas Pagar'!$H:$H,5,'Ctas Pagar'!O:O,IF($A$6=Parametros!$A$8,"&lt;&gt;""",'DRE Gerencial'!$A$6))</f>
        <v>0</v>
      </c>
      <c r="G94" s="207">
        <f>SUMIFS('Ctas Pagar'!$G:$G,'Ctas Pagar'!$C:$C,'DRE Gerencial'!$A94,'Ctas Pagar'!$I:$I,'DRE Gerencial'!$A$7,'Ctas Pagar'!$H:$H,6,'Ctas Pagar'!R:R,IF($A$6=Parametros!$A$8,"&lt;&gt;""",'DRE Gerencial'!$A$6))</f>
        <v>0</v>
      </c>
      <c r="H94" s="207">
        <f>SUMIFS('Ctas Pagar'!$G:$G,'Ctas Pagar'!$C:$C,'DRE Gerencial'!$A94,'Ctas Pagar'!$I:$I,'DRE Gerencial'!$A$7,'Ctas Pagar'!$H:$H,7,'Ctas Pagar'!U:U,IF($A$6=Parametros!$A$8,"&lt;&gt;""",'DRE Gerencial'!$A$6))</f>
        <v>0</v>
      </c>
      <c r="I94" s="207">
        <f>SUMIFS('Ctas Pagar'!$G:$G,'Ctas Pagar'!$C:$C,'DRE Gerencial'!$A94,'Ctas Pagar'!$I:$I,'DRE Gerencial'!$A$7,'Ctas Pagar'!$H:$H,8,'Ctas Pagar'!X:X,IF($A$6=Parametros!$A$8,"&lt;&gt;""",'DRE Gerencial'!$A$6))</f>
        <v>0</v>
      </c>
      <c r="J94" s="207">
        <f>SUMIFS('Ctas Pagar'!$G:$G,'Ctas Pagar'!$C:$C,'DRE Gerencial'!$A94,'Ctas Pagar'!$I:$I,'DRE Gerencial'!$A$7,'Ctas Pagar'!$H:$H,9,'Ctas Pagar'!AA:AA,IF($A$6=Parametros!$A$8,"&lt;&gt;""",'DRE Gerencial'!$A$6))</f>
        <v>0</v>
      </c>
      <c r="K94" s="207">
        <f>SUMIFS('Ctas Pagar'!$G:$G,'Ctas Pagar'!$C:$C,'DRE Gerencial'!$A94,'Ctas Pagar'!$I:$I,'DRE Gerencial'!$A$7,'Ctas Pagar'!$H:$H,10,'Ctas Pagar'!AD:AD,IF($A$6=Parametros!$A$8,"&lt;&gt;""",'DRE Gerencial'!$A$6))</f>
        <v>0</v>
      </c>
      <c r="L94" s="207">
        <f>SUMIFS('Ctas Pagar'!$G:$G,'Ctas Pagar'!$C:$C,'DRE Gerencial'!$A94,'Ctas Pagar'!$I:$I,'DRE Gerencial'!$A$7,'Ctas Pagar'!$H:$H,11,'Ctas Pagar'!AG:AG,IF($A$6=Parametros!$A$8,"&lt;&gt;""",'DRE Gerencial'!$A$6))</f>
        <v>0</v>
      </c>
      <c r="M94" s="207">
        <f>SUMIFS('Ctas Pagar'!$G:$G,'Ctas Pagar'!$C:$C,'DRE Gerencial'!$A94,'Ctas Pagar'!$I:$I,'DRE Gerencial'!$A$7,'Ctas Pagar'!$H:$H,12,'Ctas Pagar'!AJ:AJ,IF($A$6=Parametros!$A$8,"&lt;&gt;""",'DRE Gerencial'!$A$6))</f>
        <v>0</v>
      </c>
      <c r="N94" s="135">
        <f t="shared" si="18"/>
        <v>1000</v>
      </c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  <c r="AM94" s="71"/>
      <c r="AN94" s="71"/>
      <c r="AO94" s="71"/>
      <c r="AP94" s="71"/>
      <c r="AQ94" s="71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  <c r="BF94" s="71"/>
    </row>
    <row r="95" spans="1:58" hidden="1">
      <c r="A95" s="206" t="str">
        <f>'Plano de Contas'!A98</f>
        <v>5.4.4 Associações</v>
      </c>
      <c r="B95" s="207">
        <f>SUMIFS('Ctas Pagar'!$G:$G,'Ctas Pagar'!$C:$C,'DRE Gerencial'!$A95,'Ctas Pagar'!$I:$I,'DRE Gerencial'!$A$7,'Ctas Pagar'!$H:$H,1,'Ctas Pagar'!D:D,IF($A$6=Parametros!$A$8,"&lt;&gt;""",'DRE Gerencial'!$A$6))</f>
        <v>0</v>
      </c>
      <c r="C95" s="207">
        <f>SUMIFS('Ctas Pagar'!$G:$G,'Ctas Pagar'!$C:$C,'DRE Gerencial'!$A95,'Ctas Pagar'!$I:$I,'DRE Gerencial'!$A$7,'Ctas Pagar'!$H:$H,2,'Ctas Pagar'!F:F,IF($A$6=Parametros!$A$8,"&lt;&gt;""",'DRE Gerencial'!$A$6))</f>
        <v>1000</v>
      </c>
      <c r="D95" s="207">
        <f>SUMIFS('Ctas Pagar'!$G:$G,'Ctas Pagar'!$C:$C,'DRE Gerencial'!$A95,'Ctas Pagar'!$I:$I,'DRE Gerencial'!$A$7,'Ctas Pagar'!$H:$H,3,'Ctas Pagar'!I:I,IF($A$6=Parametros!$A$8,"&lt;&gt;""",'DRE Gerencial'!$A$6))</f>
        <v>0</v>
      </c>
      <c r="E95" s="207">
        <f>SUMIFS('Ctas Pagar'!$G:$G,'Ctas Pagar'!$C:$C,'DRE Gerencial'!$A95,'Ctas Pagar'!$I:$I,'DRE Gerencial'!$A$7,'Ctas Pagar'!$H:$H,4,'Ctas Pagar'!L:L,IF($A$6=Parametros!$A$8,"&lt;&gt;""",'DRE Gerencial'!$A$6))</f>
        <v>0</v>
      </c>
      <c r="F95" s="207">
        <f>SUMIFS('Ctas Pagar'!$G:$G,'Ctas Pagar'!$C:$C,'DRE Gerencial'!$A95,'Ctas Pagar'!$I:$I,'DRE Gerencial'!$A$7,'Ctas Pagar'!$H:$H,5,'Ctas Pagar'!O:O,IF($A$6=Parametros!$A$8,"&lt;&gt;""",'DRE Gerencial'!$A$6))</f>
        <v>0</v>
      </c>
      <c r="G95" s="207">
        <f>SUMIFS('Ctas Pagar'!$G:$G,'Ctas Pagar'!$C:$C,'DRE Gerencial'!$A95,'Ctas Pagar'!$I:$I,'DRE Gerencial'!$A$7,'Ctas Pagar'!$H:$H,6,'Ctas Pagar'!R:R,IF($A$6=Parametros!$A$8,"&lt;&gt;""",'DRE Gerencial'!$A$6))</f>
        <v>0</v>
      </c>
      <c r="H95" s="207">
        <f>SUMIFS('Ctas Pagar'!$G:$G,'Ctas Pagar'!$C:$C,'DRE Gerencial'!$A95,'Ctas Pagar'!$I:$I,'DRE Gerencial'!$A$7,'Ctas Pagar'!$H:$H,7,'Ctas Pagar'!U:U,IF($A$6=Parametros!$A$8,"&lt;&gt;""",'DRE Gerencial'!$A$6))</f>
        <v>0</v>
      </c>
      <c r="I95" s="207">
        <f>SUMIFS('Ctas Pagar'!$G:$G,'Ctas Pagar'!$C:$C,'DRE Gerencial'!$A95,'Ctas Pagar'!$I:$I,'DRE Gerencial'!$A$7,'Ctas Pagar'!$H:$H,8,'Ctas Pagar'!X:X,IF($A$6=Parametros!$A$8,"&lt;&gt;""",'DRE Gerencial'!$A$6))</f>
        <v>0</v>
      </c>
      <c r="J95" s="207">
        <f>SUMIFS('Ctas Pagar'!$G:$G,'Ctas Pagar'!$C:$C,'DRE Gerencial'!$A95,'Ctas Pagar'!$I:$I,'DRE Gerencial'!$A$7,'Ctas Pagar'!$H:$H,9,'Ctas Pagar'!AA:AA,IF($A$6=Parametros!$A$8,"&lt;&gt;""",'DRE Gerencial'!$A$6))</f>
        <v>0</v>
      </c>
      <c r="K95" s="207">
        <f>SUMIFS('Ctas Pagar'!$G:$G,'Ctas Pagar'!$C:$C,'DRE Gerencial'!$A95,'Ctas Pagar'!$I:$I,'DRE Gerencial'!$A$7,'Ctas Pagar'!$H:$H,10,'Ctas Pagar'!AD:AD,IF($A$6=Parametros!$A$8,"&lt;&gt;""",'DRE Gerencial'!$A$6))</f>
        <v>0</v>
      </c>
      <c r="L95" s="207">
        <f>SUMIFS('Ctas Pagar'!$G:$G,'Ctas Pagar'!$C:$C,'DRE Gerencial'!$A95,'Ctas Pagar'!$I:$I,'DRE Gerencial'!$A$7,'Ctas Pagar'!$H:$H,11,'Ctas Pagar'!AG:AG,IF($A$6=Parametros!$A$8,"&lt;&gt;""",'DRE Gerencial'!$A$6))</f>
        <v>0</v>
      </c>
      <c r="M95" s="207">
        <f>SUMIFS('Ctas Pagar'!$G:$G,'Ctas Pagar'!$C:$C,'DRE Gerencial'!$A95,'Ctas Pagar'!$I:$I,'DRE Gerencial'!$A$7,'Ctas Pagar'!$H:$H,12,'Ctas Pagar'!AJ:AJ,IF($A$6=Parametros!$A$8,"&lt;&gt;""",'DRE Gerencial'!$A$6))</f>
        <v>0</v>
      </c>
      <c r="N95" s="135">
        <f t="shared" si="18"/>
        <v>1000</v>
      </c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  <c r="AM95" s="71"/>
      <c r="AN95" s="71"/>
      <c r="AO95" s="71"/>
      <c r="AP95" s="71"/>
      <c r="AQ95" s="71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  <c r="BF95" s="71"/>
    </row>
    <row r="96" spans="1:58" hidden="1">
      <c r="A96" s="206" t="str">
        <f>'Plano de Contas'!A99</f>
        <v>5.4.5 Exames, Laudos, Segurança Trabalho</v>
      </c>
      <c r="B96" s="207">
        <f>SUMIFS('Ctas Pagar'!$G:$G,'Ctas Pagar'!$C:$C,'DRE Gerencial'!$A96,'Ctas Pagar'!$I:$I,'DRE Gerencial'!$A$7,'Ctas Pagar'!$H:$H,1,'Ctas Pagar'!D:D,IF($A$6=Parametros!$A$8,"&lt;&gt;""",'DRE Gerencial'!$A$6))</f>
        <v>0</v>
      </c>
      <c r="C96" s="207">
        <f>SUMIFS('Ctas Pagar'!$G:$G,'Ctas Pagar'!$C:$C,'DRE Gerencial'!$A96,'Ctas Pagar'!$I:$I,'DRE Gerencial'!$A$7,'Ctas Pagar'!$H:$H,2,'Ctas Pagar'!F:F,IF($A$6=Parametros!$A$8,"&lt;&gt;""",'DRE Gerencial'!$A$6))</f>
        <v>1000</v>
      </c>
      <c r="D96" s="207">
        <f>SUMIFS('Ctas Pagar'!$G:$G,'Ctas Pagar'!$C:$C,'DRE Gerencial'!$A96,'Ctas Pagar'!$I:$I,'DRE Gerencial'!$A$7,'Ctas Pagar'!$H:$H,3,'Ctas Pagar'!I:I,IF($A$6=Parametros!$A$8,"&lt;&gt;""",'DRE Gerencial'!$A$6))</f>
        <v>0</v>
      </c>
      <c r="E96" s="207">
        <f>SUMIFS('Ctas Pagar'!$G:$G,'Ctas Pagar'!$C:$C,'DRE Gerencial'!$A96,'Ctas Pagar'!$I:$I,'DRE Gerencial'!$A$7,'Ctas Pagar'!$H:$H,4,'Ctas Pagar'!L:L,IF($A$6=Parametros!$A$8,"&lt;&gt;""",'DRE Gerencial'!$A$6))</f>
        <v>0</v>
      </c>
      <c r="F96" s="207">
        <f>SUMIFS('Ctas Pagar'!$G:$G,'Ctas Pagar'!$C:$C,'DRE Gerencial'!$A96,'Ctas Pagar'!$I:$I,'DRE Gerencial'!$A$7,'Ctas Pagar'!$H:$H,5,'Ctas Pagar'!O:O,IF($A$6=Parametros!$A$8,"&lt;&gt;""",'DRE Gerencial'!$A$6))</f>
        <v>0</v>
      </c>
      <c r="G96" s="207">
        <f>SUMIFS('Ctas Pagar'!$G:$G,'Ctas Pagar'!$C:$C,'DRE Gerencial'!$A96,'Ctas Pagar'!$I:$I,'DRE Gerencial'!$A$7,'Ctas Pagar'!$H:$H,6,'Ctas Pagar'!R:R,IF($A$6=Parametros!$A$8,"&lt;&gt;""",'DRE Gerencial'!$A$6))</f>
        <v>0</v>
      </c>
      <c r="H96" s="207">
        <f>SUMIFS('Ctas Pagar'!$G:$G,'Ctas Pagar'!$C:$C,'DRE Gerencial'!$A96,'Ctas Pagar'!$I:$I,'DRE Gerencial'!$A$7,'Ctas Pagar'!$H:$H,7,'Ctas Pagar'!U:U,IF($A$6=Parametros!$A$8,"&lt;&gt;""",'DRE Gerencial'!$A$6))</f>
        <v>0</v>
      </c>
      <c r="I96" s="207">
        <f>SUMIFS('Ctas Pagar'!$G:$G,'Ctas Pagar'!$C:$C,'DRE Gerencial'!$A96,'Ctas Pagar'!$I:$I,'DRE Gerencial'!$A$7,'Ctas Pagar'!$H:$H,8,'Ctas Pagar'!X:X,IF($A$6=Parametros!$A$8,"&lt;&gt;""",'DRE Gerencial'!$A$6))</f>
        <v>0</v>
      </c>
      <c r="J96" s="207">
        <f>SUMIFS('Ctas Pagar'!$G:$G,'Ctas Pagar'!$C:$C,'DRE Gerencial'!$A96,'Ctas Pagar'!$I:$I,'DRE Gerencial'!$A$7,'Ctas Pagar'!$H:$H,9,'Ctas Pagar'!AA:AA,IF($A$6=Parametros!$A$8,"&lt;&gt;""",'DRE Gerencial'!$A$6))</f>
        <v>0</v>
      </c>
      <c r="K96" s="207">
        <f>SUMIFS('Ctas Pagar'!$G:$G,'Ctas Pagar'!$C:$C,'DRE Gerencial'!$A96,'Ctas Pagar'!$I:$I,'DRE Gerencial'!$A$7,'Ctas Pagar'!$H:$H,10,'Ctas Pagar'!AD:AD,IF($A$6=Parametros!$A$8,"&lt;&gt;""",'DRE Gerencial'!$A$6))</f>
        <v>0</v>
      </c>
      <c r="L96" s="207">
        <f>SUMIFS('Ctas Pagar'!$G:$G,'Ctas Pagar'!$C:$C,'DRE Gerencial'!$A96,'Ctas Pagar'!$I:$I,'DRE Gerencial'!$A$7,'Ctas Pagar'!$H:$H,11,'Ctas Pagar'!AG:AG,IF($A$6=Parametros!$A$8,"&lt;&gt;""",'DRE Gerencial'!$A$6))</f>
        <v>0</v>
      </c>
      <c r="M96" s="207">
        <f>SUMIFS('Ctas Pagar'!$G:$G,'Ctas Pagar'!$C:$C,'DRE Gerencial'!$A96,'Ctas Pagar'!$I:$I,'DRE Gerencial'!$A$7,'Ctas Pagar'!$H:$H,12,'Ctas Pagar'!AJ:AJ,IF($A$6=Parametros!$A$8,"&lt;&gt;""",'DRE Gerencial'!$A$6))</f>
        <v>0</v>
      </c>
      <c r="N96" s="135">
        <f t="shared" si="18"/>
        <v>1000</v>
      </c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  <c r="AM96" s="71"/>
      <c r="AN96" s="71"/>
      <c r="AO96" s="71"/>
      <c r="AP96" s="71"/>
      <c r="AQ96" s="71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  <c r="BF96" s="71"/>
    </row>
    <row r="97" spans="1:58" hidden="1">
      <c r="A97" s="206" t="str">
        <f>'Plano de Contas'!A100</f>
        <v>5.4.6 Servidor, Data Center</v>
      </c>
      <c r="B97" s="207">
        <f>SUMIFS('Ctas Pagar'!$G:$G,'Ctas Pagar'!$C:$C,'DRE Gerencial'!$A97,'Ctas Pagar'!$I:$I,'DRE Gerencial'!$A$7,'Ctas Pagar'!$H:$H,1,'Ctas Pagar'!D:D,IF($A$6=Parametros!$A$8,"&lt;&gt;""",'DRE Gerencial'!$A$6))</f>
        <v>0</v>
      </c>
      <c r="C97" s="207">
        <f>SUMIFS('Ctas Pagar'!$G:$G,'Ctas Pagar'!$C:$C,'DRE Gerencial'!$A97,'Ctas Pagar'!$I:$I,'DRE Gerencial'!$A$7,'Ctas Pagar'!$H:$H,2,'Ctas Pagar'!F:F,IF($A$6=Parametros!$A$8,"&lt;&gt;""",'DRE Gerencial'!$A$6))</f>
        <v>1000</v>
      </c>
      <c r="D97" s="207">
        <f>SUMIFS('Ctas Pagar'!$G:$G,'Ctas Pagar'!$C:$C,'DRE Gerencial'!$A97,'Ctas Pagar'!$I:$I,'DRE Gerencial'!$A$7,'Ctas Pagar'!$H:$H,3,'Ctas Pagar'!I:I,IF($A$6=Parametros!$A$8,"&lt;&gt;""",'DRE Gerencial'!$A$6))</f>
        <v>0</v>
      </c>
      <c r="E97" s="207">
        <f>SUMIFS('Ctas Pagar'!$G:$G,'Ctas Pagar'!$C:$C,'DRE Gerencial'!$A97,'Ctas Pagar'!$I:$I,'DRE Gerencial'!$A$7,'Ctas Pagar'!$H:$H,4,'Ctas Pagar'!L:L,IF($A$6=Parametros!$A$8,"&lt;&gt;""",'DRE Gerencial'!$A$6))</f>
        <v>0</v>
      </c>
      <c r="F97" s="207">
        <f>SUMIFS('Ctas Pagar'!$G:$G,'Ctas Pagar'!$C:$C,'DRE Gerencial'!$A97,'Ctas Pagar'!$I:$I,'DRE Gerencial'!$A$7,'Ctas Pagar'!$H:$H,5,'Ctas Pagar'!O:O,IF($A$6=Parametros!$A$8,"&lt;&gt;""",'DRE Gerencial'!$A$6))</f>
        <v>0</v>
      </c>
      <c r="G97" s="207">
        <f>SUMIFS('Ctas Pagar'!$G:$G,'Ctas Pagar'!$C:$C,'DRE Gerencial'!$A97,'Ctas Pagar'!$I:$I,'DRE Gerencial'!$A$7,'Ctas Pagar'!$H:$H,6,'Ctas Pagar'!R:R,IF($A$6=Parametros!$A$8,"&lt;&gt;""",'DRE Gerencial'!$A$6))</f>
        <v>0</v>
      </c>
      <c r="H97" s="207">
        <f>SUMIFS('Ctas Pagar'!$G:$G,'Ctas Pagar'!$C:$C,'DRE Gerencial'!$A97,'Ctas Pagar'!$I:$I,'DRE Gerencial'!$A$7,'Ctas Pagar'!$H:$H,7,'Ctas Pagar'!U:U,IF($A$6=Parametros!$A$8,"&lt;&gt;""",'DRE Gerencial'!$A$6))</f>
        <v>0</v>
      </c>
      <c r="I97" s="207">
        <f>SUMIFS('Ctas Pagar'!$G:$G,'Ctas Pagar'!$C:$C,'DRE Gerencial'!$A97,'Ctas Pagar'!$I:$I,'DRE Gerencial'!$A$7,'Ctas Pagar'!$H:$H,8,'Ctas Pagar'!X:X,IF($A$6=Parametros!$A$8,"&lt;&gt;""",'DRE Gerencial'!$A$6))</f>
        <v>0</v>
      </c>
      <c r="J97" s="207">
        <f>SUMIFS('Ctas Pagar'!$G:$G,'Ctas Pagar'!$C:$C,'DRE Gerencial'!$A97,'Ctas Pagar'!$I:$I,'DRE Gerencial'!$A$7,'Ctas Pagar'!$H:$H,9,'Ctas Pagar'!AA:AA,IF($A$6=Parametros!$A$8,"&lt;&gt;""",'DRE Gerencial'!$A$6))</f>
        <v>0</v>
      </c>
      <c r="K97" s="207">
        <f>SUMIFS('Ctas Pagar'!$G:$G,'Ctas Pagar'!$C:$C,'DRE Gerencial'!$A97,'Ctas Pagar'!$I:$I,'DRE Gerencial'!$A$7,'Ctas Pagar'!$H:$H,10,'Ctas Pagar'!AD:AD,IF($A$6=Parametros!$A$8,"&lt;&gt;""",'DRE Gerencial'!$A$6))</f>
        <v>0</v>
      </c>
      <c r="L97" s="207">
        <f>SUMIFS('Ctas Pagar'!$G:$G,'Ctas Pagar'!$C:$C,'DRE Gerencial'!$A97,'Ctas Pagar'!$I:$I,'DRE Gerencial'!$A$7,'Ctas Pagar'!$H:$H,11,'Ctas Pagar'!AG:AG,IF($A$6=Parametros!$A$8,"&lt;&gt;""",'DRE Gerencial'!$A$6))</f>
        <v>0</v>
      </c>
      <c r="M97" s="207">
        <f>SUMIFS('Ctas Pagar'!$G:$G,'Ctas Pagar'!$C:$C,'DRE Gerencial'!$A97,'Ctas Pagar'!$I:$I,'DRE Gerencial'!$A$7,'Ctas Pagar'!$H:$H,12,'Ctas Pagar'!AJ:AJ,IF($A$6=Parametros!$A$8,"&lt;&gt;""",'DRE Gerencial'!$A$6))</f>
        <v>0</v>
      </c>
      <c r="N97" s="135">
        <f t="shared" si="18"/>
        <v>1000</v>
      </c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  <c r="AM97" s="71"/>
      <c r="AN97" s="71"/>
      <c r="AO97" s="71"/>
      <c r="AP97" s="71"/>
      <c r="AQ97" s="71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  <c r="BF97" s="71"/>
    </row>
    <row r="98" spans="1:58" hidden="1">
      <c r="A98" s="206" t="str">
        <f>'Plano de Contas'!A101</f>
        <v>5.4.99 – Outras Despesas com Serviços de Terceiros</v>
      </c>
      <c r="B98" s="207">
        <f>SUMIFS('Ctas Pagar'!$G:$G,'Ctas Pagar'!$C:$C,'DRE Gerencial'!$A98,'Ctas Pagar'!$I:$I,'DRE Gerencial'!$A$7,'Ctas Pagar'!$H:$H,1,'Ctas Pagar'!D:D,IF($A$6=Parametros!$A$8,"&lt;&gt;""",'DRE Gerencial'!$A$6))</f>
        <v>0</v>
      </c>
      <c r="C98" s="207">
        <f>SUMIFS('Ctas Pagar'!$G:$G,'Ctas Pagar'!$C:$C,'DRE Gerencial'!$A98,'Ctas Pagar'!$I:$I,'DRE Gerencial'!$A$7,'Ctas Pagar'!$H:$H,2,'Ctas Pagar'!F:F,IF($A$6=Parametros!$A$8,"&lt;&gt;""",'DRE Gerencial'!$A$6))</f>
        <v>1000</v>
      </c>
      <c r="D98" s="207">
        <f>SUMIFS('Ctas Pagar'!$G:$G,'Ctas Pagar'!$C:$C,'DRE Gerencial'!$A98,'Ctas Pagar'!$I:$I,'DRE Gerencial'!$A$7,'Ctas Pagar'!$H:$H,3,'Ctas Pagar'!I:I,IF($A$6=Parametros!$A$8,"&lt;&gt;""",'DRE Gerencial'!$A$6))</f>
        <v>0</v>
      </c>
      <c r="E98" s="207">
        <f>SUMIFS('Ctas Pagar'!$G:$G,'Ctas Pagar'!$C:$C,'DRE Gerencial'!$A98,'Ctas Pagar'!$I:$I,'DRE Gerencial'!$A$7,'Ctas Pagar'!$H:$H,4,'Ctas Pagar'!L:L,IF($A$6=Parametros!$A$8,"&lt;&gt;""",'DRE Gerencial'!$A$6))</f>
        <v>0</v>
      </c>
      <c r="F98" s="207">
        <f>SUMIFS('Ctas Pagar'!$G:$G,'Ctas Pagar'!$C:$C,'DRE Gerencial'!$A98,'Ctas Pagar'!$I:$I,'DRE Gerencial'!$A$7,'Ctas Pagar'!$H:$H,5,'Ctas Pagar'!O:O,IF($A$6=Parametros!$A$8,"&lt;&gt;""",'DRE Gerencial'!$A$6))</f>
        <v>0</v>
      </c>
      <c r="G98" s="207">
        <f>SUMIFS('Ctas Pagar'!$G:$G,'Ctas Pagar'!$C:$C,'DRE Gerencial'!$A98,'Ctas Pagar'!$I:$I,'DRE Gerencial'!$A$7,'Ctas Pagar'!$H:$H,6,'Ctas Pagar'!R:R,IF($A$6=Parametros!$A$8,"&lt;&gt;""",'DRE Gerencial'!$A$6))</f>
        <v>0</v>
      </c>
      <c r="H98" s="207">
        <f>SUMIFS('Ctas Pagar'!$G:$G,'Ctas Pagar'!$C:$C,'DRE Gerencial'!$A98,'Ctas Pagar'!$I:$I,'DRE Gerencial'!$A$7,'Ctas Pagar'!$H:$H,7,'Ctas Pagar'!U:U,IF($A$6=Parametros!$A$8,"&lt;&gt;""",'DRE Gerencial'!$A$6))</f>
        <v>0</v>
      </c>
      <c r="I98" s="207">
        <f>SUMIFS('Ctas Pagar'!$G:$G,'Ctas Pagar'!$C:$C,'DRE Gerencial'!$A98,'Ctas Pagar'!$I:$I,'DRE Gerencial'!$A$7,'Ctas Pagar'!$H:$H,8,'Ctas Pagar'!X:X,IF($A$6=Parametros!$A$8,"&lt;&gt;""",'DRE Gerencial'!$A$6))</f>
        <v>0</v>
      </c>
      <c r="J98" s="207">
        <f>SUMIFS('Ctas Pagar'!$G:$G,'Ctas Pagar'!$C:$C,'DRE Gerencial'!$A98,'Ctas Pagar'!$I:$I,'DRE Gerencial'!$A$7,'Ctas Pagar'!$H:$H,9,'Ctas Pagar'!AA:AA,IF($A$6=Parametros!$A$8,"&lt;&gt;""",'DRE Gerencial'!$A$6))</f>
        <v>0</v>
      </c>
      <c r="K98" s="207">
        <f>SUMIFS('Ctas Pagar'!$G:$G,'Ctas Pagar'!$C:$C,'DRE Gerencial'!$A98,'Ctas Pagar'!$I:$I,'DRE Gerencial'!$A$7,'Ctas Pagar'!$H:$H,10,'Ctas Pagar'!AD:AD,IF($A$6=Parametros!$A$8,"&lt;&gt;""",'DRE Gerencial'!$A$6))</f>
        <v>0</v>
      </c>
      <c r="L98" s="207">
        <f>SUMIFS('Ctas Pagar'!$G:$G,'Ctas Pagar'!$C:$C,'DRE Gerencial'!$A98,'Ctas Pagar'!$I:$I,'DRE Gerencial'!$A$7,'Ctas Pagar'!$H:$H,11,'Ctas Pagar'!AG:AG,IF($A$6=Parametros!$A$8,"&lt;&gt;""",'DRE Gerencial'!$A$6))</f>
        <v>0</v>
      </c>
      <c r="M98" s="207">
        <f>SUMIFS('Ctas Pagar'!$G:$G,'Ctas Pagar'!$C:$C,'DRE Gerencial'!$A98,'Ctas Pagar'!$I:$I,'DRE Gerencial'!$A$7,'Ctas Pagar'!$H:$H,12,'Ctas Pagar'!AJ:AJ,IF($A$6=Parametros!$A$8,"&lt;&gt;""",'DRE Gerencial'!$A$6))</f>
        <v>0</v>
      </c>
      <c r="N98" s="135">
        <f t="shared" si="18"/>
        <v>1000</v>
      </c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</row>
    <row r="99" spans="1:58" hidden="1">
      <c r="A99" s="206">
        <f>'Plano de Contas'!A102</f>
        <v>0</v>
      </c>
      <c r="B99" s="207">
        <f>SUMIFS('Ctas Pagar'!$G:$G,'Ctas Pagar'!$C:$C,'DRE Gerencial'!$A99,'Ctas Pagar'!$I:$I,'DRE Gerencial'!$A$7,'Ctas Pagar'!$H:$H,1,'Ctas Pagar'!D:D,IF($A$6=Parametros!$A$8,"&lt;&gt;""",'DRE Gerencial'!$A$6))</f>
        <v>0</v>
      </c>
      <c r="C99" s="207">
        <f>SUMIFS('Ctas Pagar'!$G:$G,'Ctas Pagar'!$C:$C,'DRE Gerencial'!$A99,'Ctas Pagar'!$I:$I,'DRE Gerencial'!$A$7,'Ctas Pagar'!$H:$H,2,'Ctas Pagar'!F:F,IF($A$6=Parametros!$A$8,"&lt;&gt;""",'DRE Gerencial'!$A$6))</f>
        <v>0</v>
      </c>
      <c r="D99" s="207">
        <f>SUMIFS('Ctas Pagar'!$G:$G,'Ctas Pagar'!$C:$C,'DRE Gerencial'!$A99,'Ctas Pagar'!$I:$I,'DRE Gerencial'!$A$7,'Ctas Pagar'!$H:$H,3,'Ctas Pagar'!I:I,IF($A$6=Parametros!$A$8,"&lt;&gt;""",'DRE Gerencial'!$A$6))</f>
        <v>0</v>
      </c>
      <c r="E99" s="207">
        <f>SUMIFS('Ctas Pagar'!$G:$G,'Ctas Pagar'!$C:$C,'DRE Gerencial'!$A99,'Ctas Pagar'!$I:$I,'DRE Gerencial'!$A$7,'Ctas Pagar'!$H:$H,4,'Ctas Pagar'!L:L,IF($A$6=Parametros!$A$8,"&lt;&gt;""",'DRE Gerencial'!$A$6))</f>
        <v>0</v>
      </c>
      <c r="F99" s="207">
        <f>SUMIFS('Ctas Pagar'!$G:$G,'Ctas Pagar'!$C:$C,'DRE Gerencial'!$A99,'Ctas Pagar'!$I:$I,'DRE Gerencial'!$A$7,'Ctas Pagar'!$H:$H,5,'Ctas Pagar'!O:O,IF($A$6=Parametros!$A$8,"&lt;&gt;""",'DRE Gerencial'!$A$6))</f>
        <v>0</v>
      </c>
      <c r="G99" s="207">
        <f>SUMIFS('Ctas Pagar'!$G:$G,'Ctas Pagar'!$C:$C,'DRE Gerencial'!$A99,'Ctas Pagar'!$I:$I,'DRE Gerencial'!$A$7,'Ctas Pagar'!$H:$H,6,'Ctas Pagar'!R:R,IF($A$6=Parametros!$A$8,"&lt;&gt;""",'DRE Gerencial'!$A$6))</f>
        <v>0</v>
      </c>
      <c r="H99" s="207">
        <f>SUMIFS('Ctas Pagar'!$G:$G,'Ctas Pagar'!$C:$C,'DRE Gerencial'!$A99,'Ctas Pagar'!$I:$I,'DRE Gerencial'!$A$7,'Ctas Pagar'!$H:$H,7,'Ctas Pagar'!U:U,IF($A$6=Parametros!$A$8,"&lt;&gt;""",'DRE Gerencial'!$A$6))</f>
        <v>0</v>
      </c>
      <c r="I99" s="207">
        <f>SUMIFS('Ctas Pagar'!$G:$G,'Ctas Pagar'!$C:$C,'DRE Gerencial'!$A99,'Ctas Pagar'!$I:$I,'DRE Gerencial'!$A$7,'Ctas Pagar'!$H:$H,8,'Ctas Pagar'!X:X,IF($A$6=Parametros!$A$8,"&lt;&gt;""",'DRE Gerencial'!$A$6))</f>
        <v>0</v>
      </c>
      <c r="J99" s="207">
        <f>SUMIFS('Ctas Pagar'!$G:$G,'Ctas Pagar'!$C:$C,'DRE Gerencial'!$A99,'Ctas Pagar'!$I:$I,'DRE Gerencial'!$A$7,'Ctas Pagar'!$H:$H,9,'Ctas Pagar'!AA:AA,IF($A$6=Parametros!$A$8,"&lt;&gt;""",'DRE Gerencial'!$A$6))</f>
        <v>0</v>
      </c>
      <c r="K99" s="207">
        <f>SUMIFS('Ctas Pagar'!$G:$G,'Ctas Pagar'!$C:$C,'DRE Gerencial'!$A99,'Ctas Pagar'!$I:$I,'DRE Gerencial'!$A$7,'Ctas Pagar'!$H:$H,10,'Ctas Pagar'!AD:AD,IF($A$6=Parametros!$A$8,"&lt;&gt;""",'DRE Gerencial'!$A$6))</f>
        <v>0</v>
      </c>
      <c r="L99" s="207">
        <f>SUMIFS('Ctas Pagar'!$G:$G,'Ctas Pagar'!$C:$C,'DRE Gerencial'!$A99,'Ctas Pagar'!$I:$I,'DRE Gerencial'!$A$7,'Ctas Pagar'!$H:$H,11,'Ctas Pagar'!AG:AG,IF($A$6=Parametros!$A$8,"&lt;&gt;""",'DRE Gerencial'!$A$6))</f>
        <v>0</v>
      </c>
      <c r="M99" s="207">
        <f>SUMIFS('Ctas Pagar'!$G:$G,'Ctas Pagar'!$C:$C,'DRE Gerencial'!$A99,'Ctas Pagar'!$I:$I,'DRE Gerencial'!$A$7,'Ctas Pagar'!$H:$H,12,'Ctas Pagar'!AJ:AJ,IF($A$6=Parametros!$A$8,"&lt;&gt;""",'DRE Gerencial'!$A$6))</f>
        <v>0</v>
      </c>
      <c r="N99" s="135">
        <f t="shared" si="18"/>
        <v>0</v>
      </c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  <c r="AM99" s="71"/>
      <c r="AN99" s="71"/>
      <c r="AO99" s="71"/>
      <c r="AP99" s="71"/>
      <c r="AQ99" s="71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  <c r="BF99" s="71"/>
    </row>
    <row r="100" spans="1:58" hidden="1">
      <c r="A100" s="206">
        <f>'Plano de Contas'!A103</f>
        <v>0</v>
      </c>
      <c r="B100" s="207">
        <f>SUMIFS('Ctas Pagar'!$G:$G,'Ctas Pagar'!$C:$C,'DRE Gerencial'!$A100,'Ctas Pagar'!$I:$I,'DRE Gerencial'!$A$7,'Ctas Pagar'!$H:$H,1,'Ctas Pagar'!D:D,IF($A$6=Parametros!$A$8,"&lt;&gt;""",'DRE Gerencial'!$A$6))</f>
        <v>0</v>
      </c>
      <c r="C100" s="207">
        <f>SUMIFS('Ctas Pagar'!$G:$G,'Ctas Pagar'!$C:$C,'DRE Gerencial'!$A100,'Ctas Pagar'!$I:$I,'DRE Gerencial'!$A$7,'Ctas Pagar'!$H:$H,2,'Ctas Pagar'!F:F,IF($A$6=Parametros!$A$8,"&lt;&gt;""",'DRE Gerencial'!$A$6))</f>
        <v>0</v>
      </c>
      <c r="D100" s="207">
        <f>SUMIFS('Ctas Pagar'!$G:$G,'Ctas Pagar'!$C:$C,'DRE Gerencial'!$A100,'Ctas Pagar'!$I:$I,'DRE Gerencial'!$A$7,'Ctas Pagar'!$H:$H,3,'Ctas Pagar'!I:I,IF($A$6=Parametros!$A$8,"&lt;&gt;""",'DRE Gerencial'!$A$6))</f>
        <v>0</v>
      </c>
      <c r="E100" s="207">
        <f>SUMIFS('Ctas Pagar'!$G:$G,'Ctas Pagar'!$C:$C,'DRE Gerencial'!$A100,'Ctas Pagar'!$I:$I,'DRE Gerencial'!$A$7,'Ctas Pagar'!$H:$H,4,'Ctas Pagar'!L:L,IF($A$6=Parametros!$A$8,"&lt;&gt;""",'DRE Gerencial'!$A$6))</f>
        <v>0</v>
      </c>
      <c r="F100" s="207">
        <f>SUMIFS('Ctas Pagar'!$G:$G,'Ctas Pagar'!$C:$C,'DRE Gerencial'!$A100,'Ctas Pagar'!$I:$I,'DRE Gerencial'!$A$7,'Ctas Pagar'!$H:$H,5,'Ctas Pagar'!O:O,IF($A$6=Parametros!$A$8,"&lt;&gt;""",'DRE Gerencial'!$A$6))</f>
        <v>0</v>
      </c>
      <c r="G100" s="207">
        <f>SUMIFS('Ctas Pagar'!$G:$G,'Ctas Pagar'!$C:$C,'DRE Gerencial'!$A100,'Ctas Pagar'!$I:$I,'DRE Gerencial'!$A$7,'Ctas Pagar'!$H:$H,6,'Ctas Pagar'!R:R,IF($A$6=Parametros!$A$8,"&lt;&gt;""",'DRE Gerencial'!$A$6))</f>
        <v>0</v>
      </c>
      <c r="H100" s="207">
        <f>SUMIFS('Ctas Pagar'!$G:$G,'Ctas Pagar'!$C:$C,'DRE Gerencial'!$A100,'Ctas Pagar'!$I:$I,'DRE Gerencial'!$A$7,'Ctas Pagar'!$H:$H,7,'Ctas Pagar'!U:U,IF($A$6=Parametros!$A$8,"&lt;&gt;""",'DRE Gerencial'!$A$6))</f>
        <v>0</v>
      </c>
      <c r="I100" s="207">
        <f>SUMIFS('Ctas Pagar'!$G:$G,'Ctas Pagar'!$C:$C,'DRE Gerencial'!$A100,'Ctas Pagar'!$I:$I,'DRE Gerencial'!$A$7,'Ctas Pagar'!$H:$H,8,'Ctas Pagar'!X:X,IF($A$6=Parametros!$A$8,"&lt;&gt;""",'DRE Gerencial'!$A$6))</f>
        <v>0</v>
      </c>
      <c r="J100" s="207">
        <f>SUMIFS('Ctas Pagar'!$G:$G,'Ctas Pagar'!$C:$C,'DRE Gerencial'!$A100,'Ctas Pagar'!$I:$I,'DRE Gerencial'!$A$7,'Ctas Pagar'!$H:$H,9,'Ctas Pagar'!AA:AA,IF($A$6=Parametros!$A$8,"&lt;&gt;""",'DRE Gerencial'!$A$6))</f>
        <v>0</v>
      </c>
      <c r="K100" s="207">
        <f>SUMIFS('Ctas Pagar'!$G:$G,'Ctas Pagar'!$C:$C,'DRE Gerencial'!$A100,'Ctas Pagar'!$I:$I,'DRE Gerencial'!$A$7,'Ctas Pagar'!$H:$H,10,'Ctas Pagar'!AD:AD,IF($A$6=Parametros!$A$8,"&lt;&gt;""",'DRE Gerencial'!$A$6))</f>
        <v>0</v>
      </c>
      <c r="L100" s="207">
        <f>SUMIFS('Ctas Pagar'!$G:$G,'Ctas Pagar'!$C:$C,'DRE Gerencial'!$A100,'Ctas Pagar'!$I:$I,'DRE Gerencial'!$A$7,'Ctas Pagar'!$H:$H,11,'Ctas Pagar'!AG:AG,IF($A$6=Parametros!$A$8,"&lt;&gt;""",'DRE Gerencial'!$A$6))</f>
        <v>0</v>
      </c>
      <c r="M100" s="207">
        <f>SUMIFS('Ctas Pagar'!$G:$G,'Ctas Pagar'!$C:$C,'DRE Gerencial'!$A100,'Ctas Pagar'!$I:$I,'DRE Gerencial'!$A$7,'Ctas Pagar'!$H:$H,12,'Ctas Pagar'!AJ:AJ,IF($A$6=Parametros!$A$8,"&lt;&gt;""",'DRE Gerencial'!$A$6))</f>
        <v>0</v>
      </c>
      <c r="N100" s="135">
        <f t="shared" si="18"/>
        <v>0</v>
      </c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  <c r="AM100" s="71"/>
      <c r="AN100" s="71"/>
      <c r="AO100" s="71"/>
      <c r="AP100" s="71"/>
      <c r="AQ100" s="71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  <c r="BF100" s="71"/>
    </row>
    <row r="101" spans="1:58" ht="15.75" hidden="1">
      <c r="A101" s="204" t="str">
        <f>'Plano de Contas'!A104</f>
        <v>5.5 Despesas com Materiais e Equipamentos</v>
      </c>
      <c r="B101" s="205">
        <f t="shared" ref="B101:N101" si="19">SUM(B102:B110)</f>
        <v>0</v>
      </c>
      <c r="C101" s="205">
        <f t="shared" si="19"/>
        <v>5000</v>
      </c>
      <c r="D101" s="205">
        <f t="shared" si="19"/>
        <v>0</v>
      </c>
      <c r="E101" s="205">
        <f t="shared" si="19"/>
        <v>0</v>
      </c>
      <c r="F101" s="205">
        <f t="shared" si="19"/>
        <v>0</v>
      </c>
      <c r="G101" s="205">
        <f t="shared" si="19"/>
        <v>1000</v>
      </c>
      <c r="H101" s="205">
        <f t="shared" si="19"/>
        <v>0</v>
      </c>
      <c r="I101" s="205">
        <f t="shared" si="19"/>
        <v>0</v>
      </c>
      <c r="J101" s="205">
        <f t="shared" si="19"/>
        <v>0</v>
      </c>
      <c r="K101" s="205">
        <f t="shared" si="19"/>
        <v>0</v>
      </c>
      <c r="L101" s="205">
        <f t="shared" si="19"/>
        <v>0</v>
      </c>
      <c r="M101" s="205">
        <f t="shared" si="19"/>
        <v>0</v>
      </c>
      <c r="N101" s="134">
        <f t="shared" si="19"/>
        <v>6000</v>
      </c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</row>
    <row r="102" spans="1:58" hidden="1">
      <c r="A102" s="206" t="str">
        <f>'Plano de Contas'!A105</f>
        <v>5.5.1 Manutenção Equipamentos</v>
      </c>
      <c r="B102" s="207">
        <f>SUMIFS('Ctas Pagar'!$G:$G,'Ctas Pagar'!$C:$C,'DRE Gerencial'!$A102,'Ctas Pagar'!$I:$I,'DRE Gerencial'!$A$7,'Ctas Pagar'!$H:$H,1,'Ctas Pagar'!D:D,IF($A$6=Parametros!$A$8,"&lt;&gt;""",'DRE Gerencial'!$A$6))</f>
        <v>0</v>
      </c>
      <c r="C102" s="207">
        <f>SUMIFS('Ctas Pagar'!$G:$G,'Ctas Pagar'!$C:$C,'DRE Gerencial'!$A102,'Ctas Pagar'!$I:$I,'DRE Gerencial'!$A$7,'Ctas Pagar'!$H:$H,2,'Ctas Pagar'!F:F,IF($A$6=Parametros!$A$8,"&lt;&gt;""",'DRE Gerencial'!$A$6))</f>
        <v>1000</v>
      </c>
      <c r="D102" s="207">
        <f>SUMIFS('Ctas Pagar'!$G:$G,'Ctas Pagar'!$C:$C,'DRE Gerencial'!$A102,'Ctas Pagar'!$I:$I,'DRE Gerencial'!$A$7,'Ctas Pagar'!$H:$H,3,'Ctas Pagar'!I:I,IF($A$6=Parametros!$A$8,"&lt;&gt;""",'DRE Gerencial'!$A$6))</f>
        <v>0</v>
      </c>
      <c r="E102" s="207">
        <f>SUMIFS('Ctas Pagar'!$G:$G,'Ctas Pagar'!$C:$C,'DRE Gerencial'!$A102,'Ctas Pagar'!$I:$I,'DRE Gerencial'!$A$7,'Ctas Pagar'!$H:$H,4,'Ctas Pagar'!L:L,IF($A$6=Parametros!$A$8,"&lt;&gt;""",'DRE Gerencial'!$A$6))</f>
        <v>0</v>
      </c>
      <c r="F102" s="207">
        <f>SUMIFS('Ctas Pagar'!$G:$G,'Ctas Pagar'!$C:$C,'DRE Gerencial'!$A102,'Ctas Pagar'!$I:$I,'DRE Gerencial'!$A$7,'Ctas Pagar'!$H:$H,5,'Ctas Pagar'!O:O,IF($A$6=Parametros!$A$8,"&lt;&gt;""",'DRE Gerencial'!$A$6))</f>
        <v>0</v>
      </c>
      <c r="G102" s="207">
        <f>SUMIFS('Ctas Pagar'!$G:$G,'Ctas Pagar'!$C:$C,'DRE Gerencial'!$A102,'Ctas Pagar'!$I:$I,'DRE Gerencial'!$A$7,'Ctas Pagar'!$H:$H,6,'Ctas Pagar'!R:R,IF($A$6=Parametros!$A$8,"&lt;&gt;""",'DRE Gerencial'!$A$6))</f>
        <v>0</v>
      </c>
      <c r="H102" s="207">
        <f>SUMIFS('Ctas Pagar'!$G:$G,'Ctas Pagar'!$C:$C,'DRE Gerencial'!$A102,'Ctas Pagar'!$I:$I,'DRE Gerencial'!$A$7,'Ctas Pagar'!$H:$H,7,'Ctas Pagar'!U:U,IF($A$6=Parametros!$A$8,"&lt;&gt;""",'DRE Gerencial'!$A$6))</f>
        <v>0</v>
      </c>
      <c r="I102" s="207">
        <f>SUMIFS('Ctas Pagar'!$G:$G,'Ctas Pagar'!$C:$C,'DRE Gerencial'!$A102,'Ctas Pagar'!$I:$I,'DRE Gerencial'!$A$7,'Ctas Pagar'!$H:$H,8,'Ctas Pagar'!X:X,IF($A$6=Parametros!$A$8,"&lt;&gt;""",'DRE Gerencial'!$A$6))</f>
        <v>0</v>
      </c>
      <c r="J102" s="207">
        <f>SUMIFS('Ctas Pagar'!$G:$G,'Ctas Pagar'!$C:$C,'DRE Gerencial'!$A102,'Ctas Pagar'!$I:$I,'DRE Gerencial'!$A$7,'Ctas Pagar'!$H:$H,9,'Ctas Pagar'!AA:AA,IF($A$6=Parametros!$A$8,"&lt;&gt;""",'DRE Gerencial'!$A$6))</f>
        <v>0</v>
      </c>
      <c r="K102" s="207">
        <f>SUMIFS('Ctas Pagar'!$G:$G,'Ctas Pagar'!$C:$C,'DRE Gerencial'!$A102,'Ctas Pagar'!$I:$I,'DRE Gerencial'!$A$7,'Ctas Pagar'!$H:$H,10,'Ctas Pagar'!AD:AD,IF($A$6=Parametros!$A$8,"&lt;&gt;""",'DRE Gerencial'!$A$6))</f>
        <v>0</v>
      </c>
      <c r="L102" s="207">
        <f>SUMIFS('Ctas Pagar'!$G:$G,'Ctas Pagar'!$C:$C,'DRE Gerencial'!$A102,'Ctas Pagar'!$I:$I,'DRE Gerencial'!$A$7,'Ctas Pagar'!$H:$H,11,'Ctas Pagar'!AG:AG,IF($A$6=Parametros!$A$8,"&lt;&gt;""",'DRE Gerencial'!$A$6))</f>
        <v>0</v>
      </c>
      <c r="M102" s="207">
        <f>SUMIFS('Ctas Pagar'!$G:$G,'Ctas Pagar'!$C:$C,'DRE Gerencial'!$A102,'Ctas Pagar'!$I:$I,'DRE Gerencial'!$A$7,'Ctas Pagar'!$H:$H,12,'Ctas Pagar'!AJ:AJ,IF($A$6=Parametros!$A$8,"&lt;&gt;""",'DRE Gerencial'!$A$6))</f>
        <v>0</v>
      </c>
      <c r="N102" s="135">
        <f t="shared" ref="N102:N110" si="20">(M102+L102+K102+J102+I102+H102+G102+F102+E102+D102+C102+B102)</f>
        <v>1000</v>
      </c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  <c r="AM102" s="71"/>
      <c r="AN102" s="71"/>
      <c r="AO102" s="71"/>
      <c r="AP102" s="71"/>
      <c r="AQ102" s="71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  <c r="BF102" s="71"/>
    </row>
    <row r="103" spans="1:58" hidden="1">
      <c r="A103" s="206" t="str">
        <f>'Plano de Contas'!A106</f>
        <v>5.5.2 Materiais Escritório</v>
      </c>
      <c r="B103" s="207">
        <f>SUMIFS('Ctas Pagar'!$G:$G,'Ctas Pagar'!$C:$C,'DRE Gerencial'!$A103,'Ctas Pagar'!$I:$I,'DRE Gerencial'!$A$7,'Ctas Pagar'!$H:$H,1,'Ctas Pagar'!D:D,IF($A$6=Parametros!$A$8,"&lt;&gt;""",'DRE Gerencial'!$A$6))</f>
        <v>0</v>
      </c>
      <c r="C103" s="207">
        <f>SUMIFS('Ctas Pagar'!$G:$G,'Ctas Pagar'!$C:$C,'DRE Gerencial'!$A103,'Ctas Pagar'!$I:$I,'DRE Gerencial'!$A$7,'Ctas Pagar'!$H:$H,2,'Ctas Pagar'!F:F,IF($A$6=Parametros!$A$8,"&lt;&gt;""",'DRE Gerencial'!$A$6))</f>
        <v>0</v>
      </c>
      <c r="D103" s="207">
        <f>SUMIFS('Ctas Pagar'!$G:$G,'Ctas Pagar'!$C:$C,'DRE Gerencial'!$A103,'Ctas Pagar'!$I:$I,'DRE Gerencial'!$A$7,'Ctas Pagar'!$H:$H,3,'Ctas Pagar'!I:I,IF($A$6=Parametros!$A$8,"&lt;&gt;""",'DRE Gerencial'!$A$6))</f>
        <v>0</v>
      </c>
      <c r="E103" s="207">
        <f>SUMIFS('Ctas Pagar'!$G:$G,'Ctas Pagar'!$C:$C,'DRE Gerencial'!$A103,'Ctas Pagar'!$I:$I,'DRE Gerencial'!$A$7,'Ctas Pagar'!$H:$H,4,'Ctas Pagar'!L:L,IF($A$6=Parametros!$A$8,"&lt;&gt;""",'DRE Gerencial'!$A$6))</f>
        <v>0</v>
      </c>
      <c r="F103" s="207">
        <f>SUMIFS('Ctas Pagar'!$G:$G,'Ctas Pagar'!$C:$C,'DRE Gerencial'!$A103,'Ctas Pagar'!$I:$I,'DRE Gerencial'!$A$7,'Ctas Pagar'!$H:$H,5,'Ctas Pagar'!O:O,IF($A$6=Parametros!$A$8,"&lt;&gt;""",'DRE Gerencial'!$A$6))</f>
        <v>0</v>
      </c>
      <c r="G103" s="207">
        <f>SUMIFS('Ctas Pagar'!$G:$G,'Ctas Pagar'!$C:$C,'DRE Gerencial'!$A103,'Ctas Pagar'!$I:$I,'DRE Gerencial'!$A$7,'Ctas Pagar'!$H:$H,6,'Ctas Pagar'!R:R,IF($A$6=Parametros!$A$8,"&lt;&gt;""",'DRE Gerencial'!$A$6))</f>
        <v>1000</v>
      </c>
      <c r="H103" s="207">
        <f>SUMIFS('Ctas Pagar'!$G:$G,'Ctas Pagar'!$C:$C,'DRE Gerencial'!$A103,'Ctas Pagar'!$I:$I,'DRE Gerencial'!$A$7,'Ctas Pagar'!$H:$H,7,'Ctas Pagar'!U:U,IF($A$6=Parametros!$A$8,"&lt;&gt;""",'DRE Gerencial'!$A$6))</f>
        <v>0</v>
      </c>
      <c r="I103" s="207">
        <f>SUMIFS('Ctas Pagar'!$G:$G,'Ctas Pagar'!$C:$C,'DRE Gerencial'!$A103,'Ctas Pagar'!$I:$I,'DRE Gerencial'!$A$7,'Ctas Pagar'!$H:$H,8,'Ctas Pagar'!X:X,IF($A$6=Parametros!$A$8,"&lt;&gt;""",'DRE Gerencial'!$A$6))</f>
        <v>0</v>
      </c>
      <c r="J103" s="207">
        <f>SUMIFS('Ctas Pagar'!$G:$G,'Ctas Pagar'!$C:$C,'DRE Gerencial'!$A103,'Ctas Pagar'!$I:$I,'DRE Gerencial'!$A$7,'Ctas Pagar'!$H:$H,9,'Ctas Pagar'!AA:AA,IF($A$6=Parametros!$A$8,"&lt;&gt;""",'DRE Gerencial'!$A$6))</f>
        <v>0</v>
      </c>
      <c r="K103" s="207">
        <f>SUMIFS('Ctas Pagar'!$G:$G,'Ctas Pagar'!$C:$C,'DRE Gerencial'!$A103,'Ctas Pagar'!$I:$I,'DRE Gerencial'!$A$7,'Ctas Pagar'!$H:$H,10,'Ctas Pagar'!AD:AD,IF($A$6=Parametros!$A$8,"&lt;&gt;""",'DRE Gerencial'!$A$6))</f>
        <v>0</v>
      </c>
      <c r="L103" s="207">
        <f>SUMIFS('Ctas Pagar'!$G:$G,'Ctas Pagar'!$C:$C,'DRE Gerencial'!$A103,'Ctas Pagar'!$I:$I,'DRE Gerencial'!$A$7,'Ctas Pagar'!$H:$H,11,'Ctas Pagar'!AG:AG,IF($A$6=Parametros!$A$8,"&lt;&gt;""",'DRE Gerencial'!$A$6))</f>
        <v>0</v>
      </c>
      <c r="M103" s="207">
        <f>SUMIFS('Ctas Pagar'!$G:$G,'Ctas Pagar'!$C:$C,'DRE Gerencial'!$A103,'Ctas Pagar'!$I:$I,'DRE Gerencial'!$A$7,'Ctas Pagar'!$H:$H,12,'Ctas Pagar'!AJ:AJ,IF($A$6=Parametros!$A$8,"&lt;&gt;""",'DRE Gerencial'!$A$6))</f>
        <v>0</v>
      </c>
      <c r="N103" s="135">
        <f t="shared" si="20"/>
        <v>1000</v>
      </c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  <c r="AM103" s="71"/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  <c r="BF103" s="71"/>
    </row>
    <row r="104" spans="1:58" hidden="1">
      <c r="A104" s="206" t="str">
        <f>'Plano de Contas'!A107</f>
        <v>5.5.3 Materiais de Limpeza</v>
      </c>
      <c r="B104" s="207">
        <f>SUMIFS('Ctas Pagar'!$G:$G,'Ctas Pagar'!$C:$C,'DRE Gerencial'!$A104,'Ctas Pagar'!$I:$I,'DRE Gerencial'!$A$7,'Ctas Pagar'!$H:$H,1,'Ctas Pagar'!D:D,IF($A$6=Parametros!$A$8,"&lt;&gt;""",'DRE Gerencial'!$A$6))</f>
        <v>0</v>
      </c>
      <c r="C104" s="207">
        <f>SUMIFS('Ctas Pagar'!$G:$G,'Ctas Pagar'!$C:$C,'DRE Gerencial'!$A104,'Ctas Pagar'!$I:$I,'DRE Gerencial'!$A$7,'Ctas Pagar'!$H:$H,2,'Ctas Pagar'!F:F,IF($A$6=Parametros!$A$8,"&lt;&gt;""",'DRE Gerencial'!$A$6))</f>
        <v>1000</v>
      </c>
      <c r="D104" s="207">
        <f>SUMIFS('Ctas Pagar'!$G:$G,'Ctas Pagar'!$C:$C,'DRE Gerencial'!$A104,'Ctas Pagar'!$I:$I,'DRE Gerencial'!$A$7,'Ctas Pagar'!$H:$H,3,'Ctas Pagar'!I:I,IF($A$6=Parametros!$A$8,"&lt;&gt;""",'DRE Gerencial'!$A$6))</f>
        <v>0</v>
      </c>
      <c r="E104" s="207">
        <f>SUMIFS('Ctas Pagar'!$G:$G,'Ctas Pagar'!$C:$C,'DRE Gerencial'!$A104,'Ctas Pagar'!$I:$I,'DRE Gerencial'!$A$7,'Ctas Pagar'!$H:$H,4,'Ctas Pagar'!L:L,IF($A$6=Parametros!$A$8,"&lt;&gt;""",'DRE Gerencial'!$A$6))</f>
        <v>0</v>
      </c>
      <c r="F104" s="207">
        <f>SUMIFS('Ctas Pagar'!$G:$G,'Ctas Pagar'!$C:$C,'DRE Gerencial'!$A104,'Ctas Pagar'!$I:$I,'DRE Gerencial'!$A$7,'Ctas Pagar'!$H:$H,5,'Ctas Pagar'!O:O,IF($A$6=Parametros!$A$8,"&lt;&gt;""",'DRE Gerencial'!$A$6))</f>
        <v>0</v>
      </c>
      <c r="G104" s="207">
        <f>SUMIFS('Ctas Pagar'!$G:$G,'Ctas Pagar'!$C:$C,'DRE Gerencial'!$A104,'Ctas Pagar'!$I:$I,'DRE Gerencial'!$A$7,'Ctas Pagar'!$H:$H,6,'Ctas Pagar'!R:R,IF($A$6=Parametros!$A$8,"&lt;&gt;""",'DRE Gerencial'!$A$6))</f>
        <v>0</v>
      </c>
      <c r="H104" s="207">
        <f>SUMIFS('Ctas Pagar'!$G:$G,'Ctas Pagar'!$C:$C,'DRE Gerencial'!$A104,'Ctas Pagar'!$I:$I,'DRE Gerencial'!$A$7,'Ctas Pagar'!$H:$H,7,'Ctas Pagar'!U:U,IF($A$6=Parametros!$A$8,"&lt;&gt;""",'DRE Gerencial'!$A$6))</f>
        <v>0</v>
      </c>
      <c r="I104" s="207">
        <f>SUMIFS('Ctas Pagar'!$G:$G,'Ctas Pagar'!$C:$C,'DRE Gerencial'!$A104,'Ctas Pagar'!$I:$I,'DRE Gerencial'!$A$7,'Ctas Pagar'!$H:$H,8,'Ctas Pagar'!X:X,IF($A$6=Parametros!$A$8,"&lt;&gt;""",'DRE Gerencial'!$A$6))</f>
        <v>0</v>
      </c>
      <c r="J104" s="207">
        <f>SUMIFS('Ctas Pagar'!$G:$G,'Ctas Pagar'!$C:$C,'DRE Gerencial'!$A104,'Ctas Pagar'!$I:$I,'DRE Gerencial'!$A$7,'Ctas Pagar'!$H:$H,9,'Ctas Pagar'!AA:AA,IF($A$6=Parametros!$A$8,"&lt;&gt;""",'DRE Gerencial'!$A$6))</f>
        <v>0</v>
      </c>
      <c r="K104" s="207">
        <f>SUMIFS('Ctas Pagar'!$G:$G,'Ctas Pagar'!$C:$C,'DRE Gerencial'!$A104,'Ctas Pagar'!$I:$I,'DRE Gerencial'!$A$7,'Ctas Pagar'!$H:$H,10,'Ctas Pagar'!AD:AD,IF($A$6=Parametros!$A$8,"&lt;&gt;""",'DRE Gerencial'!$A$6))</f>
        <v>0</v>
      </c>
      <c r="L104" s="207">
        <f>SUMIFS('Ctas Pagar'!$G:$G,'Ctas Pagar'!$C:$C,'DRE Gerencial'!$A104,'Ctas Pagar'!$I:$I,'DRE Gerencial'!$A$7,'Ctas Pagar'!$H:$H,11,'Ctas Pagar'!AG:AG,IF($A$6=Parametros!$A$8,"&lt;&gt;""",'DRE Gerencial'!$A$6))</f>
        <v>0</v>
      </c>
      <c r="M104" s="207">
        <f>SUMIFS('Ctas Pagar'!$G:$G,'Ctas Pagar'!$C:$C,'DRE Gerencial'!$A104,'Ctas Pagar'!$I:$I,'DRE Gerencial'!$A$7,'Ctas Pagar'!$H:$H,12,'Ctas Pagar'!AJ:AJ,IF($A$6=Parametros!$A$8,"&lt;&gt;""",'DRE Gerencial'!$A$6))</f>
        <v>0</v>
      </c>
      <c r="N104" s="135">
        <f t="shared" si="20"/>
        <v>1000</v>
      </c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  <c r="BF104" s="71"/>
    </row>
    <row r="105" spans="1:58" hidden="1">
      <c r="A105" s="206" t="str">
        <f>'Plano de Contas'!A108</f>
        <v>5.5.4 Manutenção Veiculo</v>
      </c>
      <c r="B105" s="207">
        <f>SUMIFS('Ctas Pagar'!$G:$G,'Ctas Pagar'!$C:$C,'DRE Gerencial'!$A105,'Ctas Pagar'!$I:$I,'DRE Gerencial'!$A$7,'Ctas Pagar'!$H:$H,1,'Ctas Pagar'!D:D,IF($A$6=Parametros!$A$8,"&lt;&gt;""",'DRE Gerencial'!$A$6))</f>
        <v>0</v>
      </c>
      <c r="C105" s="207">
        <f>SUMIFS('Ctas Pagar'!$G:$G,'Ctas Pagar'!$C:$C,'DRE Gerencial'!$A105,'Ctas Pagar'!$I:$I,'DRE Gerencial'!$A$7,'Ctas Pagar'!$H:$H,2,'Ctas Pagar'!F:F,IF($A$6=Parametros!$A$8,"&lt;&gt;""",'DRE Gerencial'!$A$6))</f>
        <v>1000</v>
      </c>
      <c r="D105" s="207">
        <f>SUMIFS('Ctas Pagar'!$G:$G,'Ctas Pagar'!$C:$C,'DRE Gerencial'!$A105,'Ctas Pagar'!$I:$I,'DRE Gerencial'!$A$7,'Ctas Pagar'!$H:$H,3,'Ctas Pagar'!I:I,IF($A$6=Parametros!$A$8,"&lt;&gt;""",'DRE Gerencial'!$A$6))</f>
        <v>0</v>
      </c>
      <c r="E105" s="207">
        <f>SUMIFS('Ctas Pagar'!$G:$G,'Ctas Pagar'!$C:$C,'DRE Gerencial'!$A105,'Ctas Pagar'!$I:$I,'DRE Gerencial'!$A$7,'Ctas Pagar'!$H:$H,4,'Ctas Pagar'!L:L,IF($A$6=Parametros!$A$8,"&lt;&gt;""",'DRE Gerencial'!$A$6))</f>
        <v>0</v>
      </c>
      <c r="F105" s="207">
        <f>SUMIFS('Ctas Pagar'!$G:$G,'Ctas Pagar'!$C:$C,'DRE Gerencial'!$A105,'Ctas Pagar'!$I:$I,'DRE Gerencial'!$A$7,'Ctas Pagar'!$H:$H,5,'Ctas Pagar'!O:O,IF($A$6=Parametros!$A$8,"&lt;&gt;""",'DRE Gerencial'!$A$6))</f>
        <v>0</v>
      </c>
      <c r="G105" s="207">
        <f>SUMIFS('Ctas Pagar'!$G:$G,'Ctas Pagar'!$C:$C,'DRE Gerencial'!$A105,'Ctas Pagar'!$I:$I,'DRE Gerencial'!$A$7,'Ctas Pagar'!$H:$H,6,'Ctas Pagar'!R:R,IF($A$6=Parametros!$A$8,"&lt;&gt;""",'DRE Gerencial'!$A$6))</f>
        <v>0</v>
      </c>
      <c r="H105" s="207">
        <f>SUMIFS('Ctas Pagar'!$G:$G,'Ctas Pagar'!$C:$C,'DRE Gerencial'!$A105,'Ctas Pagar'!$I:$I,'DRE Gerencial'!$A$7,'Ctas Pagar'!$H:$H,7,'Ctas Pagar'!U:U,IF($A$6=Parametros!$A$8,"&lt;&gt;""",'DRE Gerencial'!$A$6))</f>
        <v>0</v>
      </c>
      <c r="I105" s="207">
        <f>SUMIFS('Ctas Pagar'!$G:$G,'Ctas Pagar'!$C:$C,'DRE Gerencial'!$A105,'Ctas Pagar'!$I:$I,'DRE Gerencial'!$A$7,'Ctas Pagar'!$H:$H,8,'Ctas Pagar'!X:X,IF($A$6=Parametros!$A$8,"&lt;&gt;""",'DRE Gerencial'!$A$6))</f>
        <v>0</v>
      </c>
      <c r="J105" s="207">
        <f>SUMIFS('Ctas Pagar'!$G:$G,'Ctas Pagar'!$C:$C,'DRE Gerencial'!$A105,'Ctas Pagar'!$I:$I,'DRE Gerencial'!$A$7,'Ctas Pagar'!$H:$H,9,'Ctas Pagar'!AA:AA,IF($A$6=Parametros!$A$8,"&lt;&gt;""",'DRE Gerencial'!$A$6))</f>
        <v>0</v>
      </c>
      <c r="K105" s="207">
        <f>SUMIFS('Ctas Pagar'!$G:$G,'Ctas Pagar'!$C:$C,'DRE Gerencial'!$A105,'Ctas Pagar'!$I:$I,'DRE Gerencial'!$A$7,'Ctas Pagar'!$H:$H,10,'Ctas Pagar'!AD:AD,IF($A$6=Parametros!$A$8,"&lt;&gt;""",'DRE Gerencial'!$A$6))</f>
        <v>0</v>
      </c>
      <c r="L105" s="207">
        <f>SUMIFS('Ctas Pagar'!$G:$G,'Ctas Pagar'!$C:$C,'DRE Gerencial'!$A105,'Ctas Pagar'!$I:$I,'DRE Gerencial'!$A$7,'Ctas Pagar'!$H:$H,11,'Ctas Pagar'!AG:AG,IF($A$6=Parametros!$A$8,"&lt;&gt;""",'DRE Gerencial'!$A$6))</f>
        <v>0</v>
      </c>
      <c r="M105" s="207">
        <f>SUMIFS('Ctas Pagar'!$G:$G,'Ctas Pagar'!$C:$C,'DRE Gerencial'!$A105,'Ctas Pagar'!$I:$I,'DRE Gerencial'!$A$7,'Ctas Pagar'!$H:$H,12,'Ctas Pagar'!AJ:AJ,IF($A$6=Parametros!$A$8,"&lt;&gt;""",'DRE Gerencial'!$A$6))</f>
        <v>0</v>
      </c>
      <c r="N105" s="135">
        <f t="shared" si="20"/>
        <v>1000</v>
      </c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  <c r="AM105" s="71"/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  <c r="BF105" s="71"/>
    </row>
    <row r="106" spans="1:58" hidden="1">
      <c r="A106" s="206" t="str">
        <f>'Plano de Contas'!A109</f>
        <v>5.5.5 Seguro Veiculo</v>
      </c>
      <c r="B106" s="207">
        <f>SUMIFS('Ctas Pagar'!$G:$G,'Ctas Pagar'!$C:$C,'DRE Gerencial'!$A106,'Ctas Pagar'!$I:$I,'DRE Gerencial'!$A$7,'Ctas Pagar'!$H:$H,1,'Ctas Pagar'!D:D,IF($A$6=Parametros!$A$8,"&lt;&gt;""",'DRE Gerencial'!$A$6))</f>
        <v>0</v>
      </c>
      <c r="C106" s="207">
        <f>SUMIFS('Ctas Pagar'!$G:$G,'Ctas Pagar'!$C:$C,'DRE Gerencial'!$A106,'Ctas Pagar'!$I:$I,'DRE Gerencial'!$A$7,'Ctas Pagar'!$H:$H,2,'Ctas Pagar'!F:F,IF($A$6=Parametros!$A$8,"&lt;&gt;""",'DRE Gerencial'!$A$6))</f>
        <v>1000</v>
      </c>
      <c r="D106" s="207">
        <f>SUMIFS('Ctas Pagar'!$G:$G,'Ctas Pagar'!$C:$C,'DRE Gerencial'!$A106,'Ctas Pagar'!$I:$I,'DRE Gerencial'!$A$7,'Ctas Pagar'!$H:$H,3,'Ctas Pagar'!I:I,IF($A$6=Parametros!$A$8,"&lt;&gt;""",'DRE Gerencial'!$A$6))</f>
        <v>0</v>
      </c>
      <c r="E106" s="207">
        <f>SUMIFS('Ctas Pagar'!$G:$G,'Ctas Pagar'!$C:$C,'DRE Gerencial'!$A106,'Ctas Pagar'!$I:$I,'DRE Gerencial'!$A$7,'Ctas Pagar'!$H:$H,4,'Ctas Pagar'!L:L,IF($A$6=Parametros!$A$8,"&lt;&gt;""",'DRE Gerencial'!$A$6))</f>
        <v>0</v>
      </c>
      <c r="F106" s="207">
        <f>SUMIFS('Ctas Pagar'!$G:$G,'Ctas Pagar'!$C:$C,'DRE Gerencial'!$A106,'Ctas Pagar'!$I:$I,'DRE Gerencial'!$A$7,'Ctas Pagar'!$H:$H,5,'Ctas Pagar'!O:O,IF($A$6=Parametros!$A$8,"&lt;&gt;""",'DRE Gerencial'!$A$6))</f>
        <v>0</v>
      </c>
      <c r="G106" s="207">
        <f>SUMIFS('Ctas Pagar'!$G:$G,'Ctas Pagar'!$C:$C,'DRE Gerencial'!$A106,'Ctas Pagar'!$I:$I,'DRE Gerencial'!$A$7,'Ctas Pagar'!$H:$H,6,'Ctas Pagar'!R:R,IF($A$6=Parametros!$A$8,"&lt;&gt;""",'DRE Gerencial'!$A$6))</f>
        <v>0</v>
      </c>
      <c r="H106" s="207">
        <f>SUMIFS('Ctas Pagar'!$G:$G,'Ctas Pagar'!$C:$C,'DRE Gerencial'!$A106,'Ctas Pagar'!$I:$I,'DRE Gerencial'!$A$7,'Ctas Pagar'!$H:$H,7,'Ctas Pagar'!U:U,IF($A$6=Parametros!$A$8,"&lt;&gt;""",'DRE Gerencial'!$A$6))</f>
        <v>0</v>
      </c>
      <c r="I106" s="207">
        <f>SUMIFS('Ctas Pagar'!$G:$G,'Ctas Pagar'!$C:$C,'DRE Gerencial'!$A106,'Ctas Pagar'!$I:$I,'DRE Gerencial'!$A$7,'Ctas Pagar'!$H:$H,8,'Ctas Pagar'!X:X,IF($A$6=Parametros!$A$8,"&lt;&gt;""",'DRE Gerencial'!$A$6))</f>
        <v>0</v>
      </c>
      <c r="J106" s="207">
        <f>SUMIFS('Ctas Pagar'!$G:$G,'Ctas Pagar'!$C:$C,'DRE Gerencial'!$A106,'Ctas Pagar'!$I:$I,'DRE Gerencial'!$A$7,'Ctas Pagar'!$H:$H,9,'Ctas Pagar'!AA:AA,IF($A$6=Parametros!$A$8,"&lt;&gt;""",'DRE Gerencial'!$A$6))</f>
        <v>0</v>
      </c>
      <c r="K106" s="207">
        <f>SUMIFS('Ctas Pagar'!$G:$G,'Ctas Pagar'!$C:$C,'DRE Gerencial'!$A106,'Ctas Pagar'!$I:$I,'DRE Gerencial'!$A$7,'Ctas Pagar'!$H:$H,10,'Ctas Pagar'!AD:AD,IF($A$6=Parametros!$A$8,"&lt;&gt;""",'DRE Gerencial'!$A$6))</f>
        <v>0</v>
      </c>
      <c r="L106" s="207">
        <f>SUMIFS('Ctas Pagar'!$G:$G,'Ctas Pagar'!$C:$C,'DRE Gerencial'!$A106,'Ctas Pagar'!$I:$I,'DRE Gerencial'!$A$7,'Ctas Pagar'!$H:$H,11,'Ctas Pagar'!AG:AG,IF($A$6=Parametros!$A$8,"&lt;&gt;""",'DRE Gerencial'!$A$6))</f>
        <v>0</v>
      </c>
      <c r="M106" s="207">
        <f>SUMIFS('Ctas Pagar'!$G:$G,'Ctas Pagar'!$C:$C,'DRE Gerencial'!$A106,'Ctas Pagar'!$I:$I,'DRE Gerencial'!$A$7,'Ctas Pagar'!$H:$H,12,'Ctas Pagar'!AJ:AJ,IF($A$6=Parametros!$A$8,"&lt;&gt;""",'DRE Gerencial'!$A$6))</f>
        <v>0</v>
      </c>
      <c r="N106" s="135">
        <f t="shared" si="20"/>
        <v>1000</v>
      </c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  <c r="AM106" s="71"/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  <c r="BF106" s="71"/>
    </row>
    <row r="107" spans="1:58" hidden="1">
      <c r="A107" s="206" t="str">
        <f>'Plano de Contas'!A110</f>
        <v>5.5.99 Outras Despesas com Materiais</v>
      </c>
      <c r="B107" s="207">
        <f>SUMIFS('Ctas Pagar'!$G:$G,'Ctas Pagar'!$C:$C,'DRE Gerencial'!$A107,'Ctas Pagar'!$I:$I,'DRE Gerencial'!$A$7,'Ctas Pagar'!$H:$H,1,'Ctas Pagar'!D:D,IF($A$6=Parametros!$A$8,"&lt;&gt;""",'DRE Gerencial'!$A$6))</f>
        <v>0</v>
      </c>
      <c r="C107" s="207">
        <f>SUMIFS('Ctas Pagar'!$G:$G,'Ctas Pagar'!$C:$C,'DRE Gerencial'!$A107,'Ctas Pagar'!$I:$I,'DRE Gerencial'!$A$7,'Ctas Pagar'!$H:$H,2,'Ctas Pagar'!F:F,IF($A$6=Parametros!$A$8,"&lt;&gt;""",'DRE Gerencial'!$A$6))</f>
        <v>1000</v>
      </c>
      <c r="D107" s="207">
        <f>SUMIFS('Ctas Pagar'!$G:$G,'Ctas Pagar'!$C:$C,'DRE Gerencial'!$A107,'Ctas Pagar'!$I:$I,'DRE Gerencial'!$A$7,'Ctas Pagar'!$H:$H,3,'Ctas Pagar'!I:I,IF($A$6=Parametros!$A$8,"&lt;&gt;""",'DRE Gerencial'!$A$6))</f>
        <v>0</v>
      </c>
      <c r="E107" s="207">
        <f>SUMIFS('Ctas Pagar'!$G:$G,'Ctas Pagar'!$C:$C,'DRE Gerencial'!$A107,'Ctas Pagar'!$I:$I,'DRE Gerencial'!$A$7,'Ctas Pagar'!$H:$H,4,'Ctas Pagar'!L:L,IF($A$6=Parametros!$A$8,"&lt;&gt;""",'DRE Gerencial'!$A$6))</f>
        <v>0</v>
      </c>
      <c r="F107" s="207">
        <f>SUMIFS('Ctas Pagar'!$G:$G,'Ctas Pagar'!$C:$C,'DRE Gerencial'!$A107,'Ctas Pagar'!$I:$I,'DRE Gerencial'!$A$7,'Ctas Pagar'!$H:$H,5,'Ctas Pagar'!O:O,IF($A$6=Parametros!$A$8,"&lt;&gt;""",'DRE Gerencial'!$A$6))</f>
        <v>0</v>
      </c>
      <c r="G107" s="207">
        <f>SUMIFS('Ctas Pagar'!$G:$G,'Ctas Pagar'!$C:$C,'DRE Gerencial'!$A107,'Ctas Pagar'!$I:$I,'DRE Gerencial'!$A$7,'Ctas Pagar'!$H:$H,6,'Ctas Pagar'!R:R,IF($A$6=Parametros!$A$8,"&lt;&gt;""",'DRE Gerencial'!$A$6))</f>
        <v>0</v>
      </c>
      <c r="H107" s="207">
        <f>SUMIFS('Ctas Pagar'!$G:$G,'Ctas Pagar'!$C:$C,'DRE Gerencial'!$A107,'Ctas Pagar'!$I:$I,'DRE Gerencial'!$A$7,'Ctas Pagar'!$H:$H,7,'Ctas Pagar'!U:U,IF($A$6=Parametros!$A$8,"&lt;&gt;""",'DRE Gerencial'!$A$6))</f>
        <v>0</v>
      </c>
      <c r="I107" s="207">
        <f>SUMIFS('Ctas Pagar'!$G:$G,'Ctas Pagar'!$C:$C,'DRE Gerencial'!$A107,'Ctas Pagar'!$I:$I,'DRE Gerencial'!$A$7,'Ctas Pagar'!$H:$H,8,'Ctas Pagar'!X:X,IF($A$6=Parametros!$A$8,"&lt;&gt;""",'DRE Gerencial'!$A$6))</f>
        <v>0</v>
      </c>
      <c r="J107" s="207">
        <f>SUMIFS('Ctas Pagar'!$G:$G,'Ctas Pagar'!$C:$C,'DRE Gerencial'!$A107,'Ctas Pagar'!$I:$I,'DRE Gerencial'!$A$7,'Ctas Pagar'!$H:$H,9,'Ctas Pagar'!AA:AA,IF($A$6=Parametros!$A$8,"&lt;&gt;""",'DRE Gerencial'!$A$6))</f>
        <v>0</v>
      </c>
      <c r="K107" s="207">
        <f>SUMIFS('Ctas Pagar'!$G:$G,'Ctas Pagar'!$C:$C,'DRE Gerencial'!$A107,'Ctas Pagar'!$I:$I,'DRE Gerencial'!$A$7,'Ctas Pagar'!$H:$H,10,'Ctas Pagar'!AD:AD,IF($A$6=Parametros!$A$8,"&lt;&gt;""",'DRE Gerencial'!$A$6))</f>
        <v>0</v>
      </c>
      <c r="L107" s="207">
        <f>SUMIFS('Ctas Pagar'!$G:$G,'Ctas Pagar'!$C:$C,'DRE Gerencial'!$A107,'Ctas Pagar'!$I:$I,'DRE Gerencial'!$A$7,'Ctas Pagar'!$H:$H,11,'Ctas Pagar'!AG:AG,IF($A$6=Parametros!$A$8,"&lt;&gt;""",'DRE Gerencial'!$A$6))</f>
        <v>0</v>
      </c>
      <c r="M107" s="207">
        <f>SUMIFS('Ctas Pagar'!$G:$G,'Ctas Pagar'!$C:$C,'DRE Gerencial'!$A107,'Ctas Pagar'!$I:$I,'DRE Gerencial'!$A$7,'Ctas Pagar'!$H:$H,12,'Ctas Pagar'!AJ:AJ,IF($A$6=Parametros!$A$8,"&lt;&gt;""",'DRE Gerencial'!$A$6))</f>
        <v>0</v>
      </c>
      <c r="N107" s="135">
        <f t="shared" si="20"/>
        <v>1000</v>
      </c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  <c r="AM107" s="71"/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  <c r="BF107" s="71"/>
    </row>
    <row r="108" spans="1:58" hidden="1">
      <c r="A108" s="206">
        <f>'Plano de Contas'!A111</f>
        <v>0</v>
      </c>
      <c r="B108" s="207">
        <f>SUMIFS('Ctas Pagar'!$G:$G,'Ctas Pagar'!$C:$C,'DRE Gerencial'!$A108,'Ctas Pagar'!$I:$I,'DRE Gerencial'!$A$7,'Ctas Pagar'!$H:$H,1,'Ctas Pagar'!D:D,IF($A$6=Parametros!$A$8,"&lt;&gt;""",'DRE Gerencial'!$A$6))</f>
        <v>0</v>
      </c>
      <c r="C108" s="207">
        <f>SUMIFS('Ctas Pagar'!$G:$G,'Ctas Pagar'!$C:$C,'DRE Gerencial'!$A108,'Ctas Pagar'!$I:$I,'DRE Gerencial'!$A$7,'Ctas Pagar'!$H:$H,2,'Ctas Pagar'!F:F,IF($A$6=Parametros!$A$8,"&lt;&gt;""",'DRE Gerencial'!$A$6))</f>
        <v>0</v>
      </c>
      <c r="D108" s="207">
        <f>SUMIFS('Ctas Pagar'!$G:$G,'Ctas Pagar'!$C:$C,'DRE Gerencial'!$A108,'Ctas Pagar'!$I:$I,'DRE Gerencial'!$A$7,'Ctas Pagar'!$H:$H,3,'Ctas Pagar'!I:I,IF($A$6=Parametros!$A$8,"&lt;&gt;""",'DRE Gerencial'!$A$6))</f>
        <v>0</v>
      </c>
      <c r="E108" s="207">
        <f>SUMIFS('Ctas Pagar'!$G:$G,'Ctas Pagar'!$C:$C,'DRE Gerencial'!$A108,'Ctas Pagar'!$I:$I,'DRE Gerencial'!$A$7,'Ctas Pagar'!$H:$H,4,'Ctas Pagar'!L:L,IF($A$6=Parametros!$A$8,"&lt;&gt;""",'DRE Gerencial'!$A$6))</f>
        <v>0</v>
      </c>
      <c r="F108" s="207">
        <f>SUMIFS('Ctas Pagar'!$G:$G,'Ctas Pagar'!$C:$C,'DRE Gerencial'!$A108,'Ctas Pagar'!$I:$I,'DRE Gerencial'!$A$7,'Ctas Pagar'!$H:$H,5,'Ctas Pagar'!O:O,IF($A$6=Parametros!$A$8,"&lt;&gt;""",'DRE Gerencial'!$A$6))</f>
        <v>0</v>
      </c>
      <c r="G108" s="207">
        <f>SUMIFS('Ctas Pagar'!$G:$G,'Ctas Pagar'!$C:$C,'DRE Gerencial'!$A108,'Ctas Pagar'!$I:$I,'DRE Gerencial'!$A$7,'Ctas Pagar'!$H:$H,6,'Ctas Pagar'!R:R,IF($A$6=Parametros!$A$8,"&lt;&gt;""",'DRE Gerencial'!$A$6))</f>
        <v>0</v>
      </c>
      <c r="H108" s="207">
        <f>SUMIFS('Ctas Pagar'!$G:$G,'Ctas Pagar'!$C:$C,'DRE Gerencial'!$A108,'Ctas Pagar'!$I:$I,'DRE Gerencial'!$A$7,'Ctas Pagar'!$H:$H,7,'Ctas Pagar'!U:U,IF($A$6=Parametros!$A$8,"&lt;&gt;""",'DRE Gerencial'!$A$6))</f>
        <v>0</v>
      </c>
      <c r="I108" s="207">
        <f>SUMIFS('Ctas Pagar'!$G:$G,'Ctas Pagar'!$C:$C,'DRE Gerencial'!$A108,'Ctas Pagar'!$I:$I,'DRE Gerencial'!$A$7,'Ctas Pagar'!$H:$H,8,'Ctas Pagar'!X:X,IF($A$6=Parametros!$A$8,"&lt;&gt;""",'DRE Gerencial'!$A$6))</f>
        <v>0</v>
      </c>
      <c r="J108" s="207">
        <f>SUMIFS('Ctas Pagar'!$G:$G,'Ctas Pagar'!$C:$C,'DRE Gerencial'!$A108,'Ctas Pagar'!$I:$I,'DRE Gerencial'!$A$7,'Ctas Pagar'!$H:$H,9,'Ctas Pagar'!AA:AA,IF($A$6=Parametros!$A$8,"&lt;&gt;""",'DRE Gerencial'!$A$6))</f>
        <v>0</v>
      </c>
      <c r="K108" s="207">
        <f>SUMIFS('Ctas Pagar'!$G:$G,'Ctas Pagar'!$C:$C,'DRE Gerencial'!$A108,'Ctas Pagar'!$I:$I,'DRE Gerencial'!$A$7,'Ctas Pagar'!$H:$H,10,'Ctas Pagar'!AD:AD,IF($A$6=Parametros!$A$8,"&lt;&gt;""",'DRE Gerencial'!$A$6))</f>
        <v>0</v>
      </c>
      <c r="L108" s="207">
        <f>SUMIFS('Ctas Pagar'!$G:$G,'Ctas Pagar'!$C:$C,'DRE Gerencial'!$A108,'Ctas Pagar'!$I:$I,'DRE Gerencial'!$A$7,'Ctas Pagar'!$H:$H,11,'Ctas Pagar'!AG:AG,IF($A$6=Parametros!$A$8,"&lt;&gt;""",'DRE Gerencial'!$A$6))</f>
        <v>0</v>
      </c>
      <c r="M108" s="207">
        <f>SUMIFS('Ctas Pagar'!$G:$G,'Ctas Pagar'!$C:$C,'DRE Gerencial'!$A108,'Ctas Pagar'!$I:$I,'DRE Gerencial'!$A$7,'Ctas Pagar'!$H:$H,12,'Ctas Pagar'!AJ:AJ,IF($A$6=Parametros!$A$8,"&lt;&gt;""",'DRE Gerencial'!$A$6))</f>
        <v>0</v>
      </c>
      <c r="N108" s="135">
        <f t="shared" si="20"/>
        <v>0</v>
      </c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  <c r="AM108" s="71"/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  <c r="BF108" s="71"/>
    </row>
    <row r="109" spans="1:58" hidden="1">
      <c r="A109" s="206">
        <f>'Plano de Contas'!A112</f>
        <v>0</v>
      </c>
      <c r="B109" s="207">
        <f>SUMIFS('Ctas Pagar'!$G:$G,'Ctas Pagar'!$C:$C,'DRE Gerencial'!$A109,'Ctas Pagar'!$I:$I,'DRE Gerencial'!$A$7,'Ctas Pagar'!$H:$H,1,'Ctas Pagar'!D:D,IF($A$6=Parametros!$A$8,"&lt;&gt;""",'DRE Gerencial'!$A$6))</f>
        <v>0</v>
      </c>
      <c r="C109" s="207">
        <f>SUMIFS('Ctas Pagar'!$G:$G,'Ctas Pagar'!$C:$C,'DRE Gerencial'!$A109,'Ctas Pagar'!$I:$I,'DRE Gerencial'!$A$7,'Ctas Pagar'!$H:$H,2,'Ctas Pagar'!F:F,IF($A$6=Parametros!$A$8,"&lt;&gt;""",'DRE Gerencial'!$A$6))</f>
        <v>0</v>
      </c>
      <c r="D109" s="207">
        <f>SUMIFS('Ctas Pagar'!$G:$G,'Ctas Pagar'!$C:$C,'DRE Gerencial'!$A109,'Ctas Pagar'!$I:$I,'DRE Gerencial'!$A$7,'Ctas Pagar'!$H:$H,3,'Ctas Pagar'!I:I,IF($A$6=Parametros!$A$8,"&lt;&gt;""",'DRE Gerencial'!$A$6))</f>
        <v>0</v>
      </c>
      <c r="E109" s="207">
        <f>SUMIFS('Ctas Pagar'!$G:$G,'Ctas Pagar'!$C:$C,'DRE Gerencial'!$A109,'Ctas Pagar'!$I:$I,'DRE Gerencial'!$A$7,'Ctas Pagar'!$H:$H,4,'Ctas Pagar'!L:L,IF($A$6=Parametros!$A$8,"&lt;&gt;""",'DRE Gerencial'!$A$6))</f>
        <v>0</v>
      </c>
      <c r="F109" s="207">
        <f>SUMIFS('Ctas Pagar'!$G:$G,'Ctas Pagar'!$C:$C,'DRE Gerencial'!$A109,'Ctas Pagar'!$I:$I,'DRE Gerencial'!$A$7,'Ctas Pagar'!$H:$H,5,'Ctas Pagar'!O:O,IF($A$6=Parametros!$A$8,"&lt;&gt;""",'DRE Gerencial'!$A$6))</f>
        <v>0</v>
      </c>
      <c r="G109" s="207">
        <f>SUMIFS('Ctas Pagar'!$G:$G,'Ctas Pagar'!$C:$C,'DRE Gerencial'!$A109,'Ctas Pagar'!$I:$I,'DRE Gerencial'!$A$7,'Ctas Pagar'!$H:$H,6,'Ctas Pagar'!R:R,IF($A$6=Parametros!$A$8,"&lt;&gt;""",'DRE Gerencial'!$A$6))</f>
        <v>0</v>
      </c>
      <c r="H109" s="207">
        <f>SUMIFS('Ctas Pagar'!$G:$G,'Ctas Pagar'!$C:$C,'DRE Gerencial'!$A109,'Ctas Pagar'!$I:$I,'DRE Gerencial'!$A$7,'Ctas Pagar'!$H:$H,7,'Ctas Pagar'!U:U,IF($A$6=Parametros!$A$8,"&lt;&gt;""",'DRE Gerencial'!$A$6))</f>
        <v>0</v>
      </c>
      <c r="I109" s="207">
        <f>SUMIFS('Ctas Pagar'!$G:$G,'Ctas Pagar'!$C:$C,'DRE Gerencial'!$A109,'Ctas Pagar'!$I:$I,'DRE Gerencial'!$A$7,'Ctas Pagar'!$H:$H,8,'Ctas Pagar'!X:X,IF($A$6=Parametros!$A$8,"&lt;&gt;""",'DRE Gerencial'!$A$6))</f>
        <v>0</v>
      </c>
      <c r="J109" s="207">
        <f>SUMIFS('Ctas Pagar'!$G:$G,'Ctas Pagar'!$C:$C,'DRE Gerencial'!$A109,'Ctas Pagar'!$I:$I,'DRE Gerencial'!$A$7,'Ctas Pagar'!$H:$H,9,'Ctas Pagar'!AA:AA,IF($A$6=Parametros!$A$8,"&lt;&gt;""",'DRE Gerencial'!$A$6))</f>
        <v>0</v>
      </c>
      <c r="K109" s="207">
        <f>SUMIFS('Ctas Pagar'!$G:$G,'Ctas Pagar'!$C:$C,'DRE Gerencial'!$A109,'Ctas Pagar'!$I:$I,'DRE Gerencial'!$A$7,'Ctas Pagar'!$H:$H,10,'Ctas Pagar'!AD:AD,IF($A$6=Parametros!$A$8,"&lt;&gt;""",'DRE Gerencial'!$A$6))</f>
        <v>0</v>
      </c>
      <c r="L109" s="207">
        <f>SUMIFS('Ctas Pagar'!$G:$G,'Ctas Pagar'!$C:$C,'DRE Gerencial'!$A109,'Ctas Pagar'!$I:$I,'DRE Gerencial'!$A$7,'Ctas Pagar'!$H:$H,11,'Ctas Pagar'!AG:AG,IF($A$6=Parametros!$A$8,"&lt;&gt;""",'DRE Gerencial'!$A$6))</f>
        <v>0</v>
      </c>
      <c r="M109" s="207">
        <f>SUMIFS('Ctas Pagar'!$G:$G,'Ctas Pagar'!$C:$C,'DRE Gerencial'!$A109,'Ctas Pagar'!$I:$I,'DRE Gerencial'!$A$7,'Ctas Pagar'!$H:$H,12,'Ctas Pagar'!AJ:AJ,IF($A$6=Parametros!$A$8,"&lt;&gt;""",'DRE Gerencial'!$A$6))</f>
        <v>0</v>
      </c>
      <c r="N109" s="135">
        <f t="shared" si="20"/>
        <v>0</v>
      </c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  <c r="AM109" s="71"/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  <c r="BF109" s="71"/>
    </row>
    <row r="110" spans="1:58" ht="0.75" hidden="1" customHeight="1">
      <c r="A110" s="106">
        <f>'Plano de Contas'!A113</f>
        <v>0</v>
      </c>
      <c r="B110" s="137">
        <f>SUMIFS('Ctas Pagar'!$G:$G,'Ctas Pagar'!$C:$C,'DRE Gerencial'!$A110,'Ctas Pagar'!$I:$I,'DRE Gerencial'!$A$7,'Ctas Pagar'!$H:$H,1,'Ctas Pagar'!D:D,IF($A$6=Parametros!$A$8,"&lt;&gt;""",'DRE Gerencial'!$A$6))</f>
        <v>0</v>
      </c>
      <c r="C110" s="137">
        <f>SUMIFS('Ctas Pagar'!$G:$G,'Ctas Pagar'!$C:$C,'DRE Gerencial'!$A110,'Ctas Pagar'!$I:$I,'DRE Gerencial'!$A$7,'Ctas Pagar'!$H:$H,2,'Ctas Pagar'!F:F,IF($A$6=Parametros!$A$8,"&lt;&gt;""",'DRE Gerencial'!$A$6))</f>
        <v>0</v>
      </c>
      <c r="D110" s="137">
        <f>SUMIFS('Ctas Pagar'!$G:$G,'Ctas Pagar'!$C:$C,'DRE Gerencial'!$A110,'Ctas Pagar'!$I:$I,'DRE Gerencial'!$A$7,'Ctas Pagar'!$H:$H,3,'Ctas Pagar'!I:I,IF($A$6=Parametros!$A$8,"&lt;&gt;""",'DRE Gerencial'!$A$6))</f>
        <v>0</v>
      </c>
      <c r="E110" s="137">
        <f>SUMIFS('Ctas Pagar'!$G:$G,'Ctas Pagar'!$C:$C,'DRE Gerencial'!$A110,'Ctas Pagar'!$I:$I,'DRE Gerencial'!$A$7,'Ctas Pagar'!$H:$H,4,'Ctas Pagar'!L:L,IF($A$6=Parametros!$A$8,"&lt;&gt;""",'DRE Gerencial'!$A$6))</f>
        <v>0</v>
      </c>
      <c r="F110" s="137">
        <f>SUMIFS('Ctas Pagar'!$G:$G,'Ctas Pagar'!$C:$C,'DRE Gerencial'!$A110,'Ctas Pagar'!$I:$I,'DRE Gerencial'!$A$7,'Ctas Pagar'!$H:$H,5,'Ctas Pagar'!O:O,IF($A$6=Parametros!$A$8,"&lt;&gt;""",'DRE Gerencial'!$A$6))</f>
        <v>0</v>
      </c>
      <c r="G110" s="137">
        <f>SUMIFS('Ctas Pagar'!$G:$G,'Ctas Pagar'!$C:$C,'DRE Gerencial'!$A110,'Ctas Pagar'!$I:$I,'DRE Gerencial'!$A$7,'Ctas Pagar'!$H:$H,6,'Ctas Pagar'!R:R,IF($A$6=Parametros!$A$8,"&lt;&gt;""",'DRE Gerencial'!$A$6))</f>
        <v>0</v>
      </c>
      <c r="H110" s="137">
        <f>SUMIFS('Ctas Pagar'!$G:$G,'Ctas Pagar'!$C:$C,'DRE Gerencial'!$A110,'Ctas Pagar'!$I:$I,'DRE Gerencial'!$A$7,'Ctas Pagar'!$H:$H,7,'Ctas Pagar'!U:U,IF($A$6=Parametros!$A$8,"&lt;&gt;""",'DRE Gerencial'!$A$6))</f>
        <v>0</v>
      </c>
      <c r="I110" s="137">
        <f>SUMIFS('Ctas Pagar'!$G:$G,'Ctas Pagar'!$C:$C,'DRE Gerencial'!$A110,'Ctas Pagar'!$I:$I,'DRE Gerencial'!$A$7,'Ctas Pagar'!$H:$H,8,'Ctas Pagar'!X:X,IF($A$6=Parametros!$A$8,"&lt;&gt;""",'DRE Gerencial'!$A$6))</f>
        <v>0</v>
      </c>
      <c r="J110" s="137">
        <f>SUMIFS('Ctas Pagar'!$G:$G,'Ctas Pagar'!$C:$C,'DRE Gerencial'!$A110,'Ctas Pagar'!$I:$I,'DRE Gerencial'!$A$7,'Ctas Pagar'!$H:$H,9,'Ctas Pagar'!AA:AA,IF($A$6=Parametros!$A$8,"&lt;&gt;""",'DRE Gerencial'!$A$6))</f>
        <v>0</v>
      </c>
      <c r="K110" s="137">
        <f>SUMIFS('Ctas Pagar'!$G:$G,'Ctas Pagar'!$C:$C,'DRE Gerencial'!$A110,'Ctas Pagar'!$I:$I,'DRE Gerencial'!$A$7,'Ctas Pagar'!$H:$H,10,'Ctas Pagar'!AD:AD,IF($A$6=Parametros!$A$8,"&lt;&gt;""",'DRE Gerencial'!$A$6))</f>
        <v>0</v>
      </c>
      <c r="L110" s="137">
        <f>SUMIFS('Ctas Pagar'!$G:$G,'Ctas Pagar'!$C:$C,'DRE Gerencial'!$A110,'Ctas Pagar'!$I:$I,'DRE Gerencial'!$A$7,'Ctas Pagar'!$H:$H,11,'Ctas Pagar'!AG:AG,IF($A$6=Parametros!$A$8,"&lt;&gt;""",'DRE Gerencial'!$A$6))</f>
        <v>0</v>
      </c>
      <c r="M110" s="137">
        <f>SUMIFS('Ctas Pagar'!$G:$G,'Ctas Pagar'!$C:$C,'DRE Gerencial'!$A110,'Ctas Pagar'!$I:$I,'DRE Gerencial'!$A$7,'Ctas Pagar'!$H:$H,12,'Ctas Pagar'!AJ:AJ,IF($A$6=Parametros!$A$8,"&lt;&gt;""",'DRE Gerencial'!$A$6))</f>
        <v>0</v>
      </c>
      <c r="N110" s="135">
        <f t="shared" si="20"/>
        <v>0</v>
      </c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  <c r="AM110" s="71"/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  <c r="BF110" s="71"/>
    </row>
    <row r="111" spans="1:58" ht="18.75">
      <c r="A111" s="81" t="s">
        <v>159</v>
      </c>
      <c r="B111" s="80">
        <f t="shared" ref="B111:N111" si="21">B50-B52</f>
        <v>0</v>
      </c>
      <c r="C111" s="80">
        <f t="shared" si="21"/>
        <v>1000454000</v>
      </c>
      <c r="D111" s="80">
        <f t="shared" si="21"/>
        <v>-2000</v>
      </c>
      <c r="E111" s="80">
        <f t="shared" si="21"/>
        <v>-1000</v>
      </c>
      <c r="F111" s="80">
        <f t="shared" si="21"/>
        <v>-1000</v>
      </c>
      <c r="G111" s="80">
        <f t="shared" si="21"/>
        <v>-1000</v>
      </c>
      <c r="H111" s="80">
        <f t="shared" si="21"/>
        <v>0</v>
      </c>
      <c r="I111" s="80">
        <f t="shared" si="21"/>
        <v>0</v>
      </c>
      <c r="J111" s="80">
        <f t="shared" si="21"/>
        <v>0</v>
      </c>
      <c r="K111" s="80">
        <f t="shared" si="21"/>
        <v>0</v>
      </c>
      <c r="L111" s="80">
        <f t="shared" si="21"/>
        <v>0</v>
      </c>
      <c r="M111" s="80">
        <f t="shared" si="21"/>
        <v>0</v>
      </c>
      <c r="N111" s="59">
        <f t="shared" si="21"/>
        <v>1000449000</v>
      </c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  <c r="AM111" s="71"/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  <c r="BF111" s="71"/>
    </row>
    <row r="112" spans="1:58" ht="18.75" hidden="1">
      <c r="A112" s="138"/>
      <c r="B112" s="139"/>
      <c r="C112" s="139"/>
      <c r="D112" s="139"/>
      <c r="E112" s="139"/>
      <c r="F112" s="139"/>
      <c r="G112" s="139"/>
      <c r="H112" s="139"/>
      <c r="I112" s="139"/>
      <c r="J112" s="139"/>
      <c r="K112" s="139"/>
      <c r="L112" s="139"/>
      <c r="M112" s="139"/>
      <c r="N112" s="139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  <c r="AM112" s="71"/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  <c r="BF112" s="71"/>
    </row>
    <row r="113" spans="1:58" ht="18" customHeight="1">
      <c r="A113" s="81" t="s">
        <v>160</v>
      </c>
      <c r="B113" s="80">
        <f t="shared" ref="B113:N113" si="22">B114+B122+B129+B134</f>
        <v>0</v>
      </c>
      <c r="C113" s="80">
        <f t="shared" si="22"/>
        <v>15000</v>
      </c>
      <c r="D113" s="80">
        <f t="shared" si="22"/>
        <v>0</v>
      </c>
      <c r="E113" s="80">
        <f t="shared" si="22"/>
        <v>0</v>
      </c>
      <c r="F113" s="80">
        <f t="shared" si="22"/>
        <v>0</v>
      </c>
      <c r="G113" s="80">
        <f t="shared" si="22"/>
        <v>0</v>
      </c>
      <c r="H113" s="80">
        <f t="shared" si="22"/>
        <v>0</v>
      </c>
      <c r="I113" s="80">
        <f t="shared" si="22"/>
        <v>0</v>
      </c>
      <c r="J113" s="80">
        <f t="shared" si="22"/>
        <v>0</v>
      </c>
      <c r="K113" s="80">
        <f t="shared" si="22"/>
        <v>0</v>
      </c>
      <c r="L113" s="80">
        <f t="shared" si="22"/>
        <v>0</v>
      </c>
      <c r="M113" s="80">
        <f t="shared" si="22"/>
        <v>0</v>
      </c>
      <c r="N113" s="59">
        <f t="shared" si="22"/>
        <v>15000</v>
      </c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  <c r="AM113" s="71"/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  <c r="BF113" s="71"/>
    </row>
    <row r="114" spans="1:58" ht="0.75" hidden="1" customHeight="1">
      <c r="A114" s="133" t="str">
        <f>'Plano de Contas'!A114</f>
        <v>6.1 Investimentos em Marketing</v>
      </c>
      <c r="B114" s="134">
        <f t="shared" ref="B114:N114" si="23">SUM(B115:B121)</f>
        <v>0</v>
      </c>
      <c r="C114" s="134">
        <f t="shared" si="23"/>
        <v>6000</v>
      </c>
      <c r="D114" s="134">
        <f t="shared" si="23"/>
        <v>0</v>
      </c>
      <c r="E114" s="134">
        <f t="shared" si="23"/>
        <v>0</v>
      </c>
      <c r="F114" s="134">
        <f t="shared" si="23"/>
        <v>0</v>
      </c>
      <c r="G114" s="134">
        <f t="shared" si="23"/>
        <v>0</v>
      </c>
      <c r="H114" s="134">
        <f t="shared" si="23"/>
        <v>0</v>
      </c>
      <c r="I114" s="134">
        <f t="shared" si="23"/>
        <v>0</v>
      </c>
      <c r="J114" s="134">
        <f t="shared" si="23"/>
        <v>0</v>
      </c>
      <c r="K114" s="134">
        <f t="shared" si="23"/>
        <v>0</v>
      </c>
      <c r="L114" s="134">
        <f t="shared" si="23"/>
        <v>0</v>
      </c>
      <c r="M114" s="134">
        <f t="shared" si="23"/>
        <v>0</v>
      </c>
      <c r="N114" s="134">
        <f t="shared" si="23"/>
        <v>6000</v>
      </c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  <c r="AM114" s="71"/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  <c r="BF114" s="71"/>
    </row>
    <row r="115" spans="1:58" hidden="1">
      <c r="A115" s="106" t="str">
        <f>'Plano de Contas'!A115</f>
        <v>6.1.1 Papelaria (folder, cartão visitas, etc.)</v>
      </c>
      <c r="B115" s="137">
        <f>SUMIFS('Ctas Pagar'!$G:$G,'Ctas Pagar'!$C:$C,'DRE Gerencial'!$A115,'Ctas Pagar'!$I:$I,'DRE Gerencial'!$A$7,'Ctas Pagar'!$H:$H,1,'Ctas Pagar'!D:D,IF($A$6=Parametros!$A$8,"&lt;&gt;""",'DRE Gerencial'!$A$6))</f>
        <v>0</v>
      </c>
      <c r="C115" s="137">
        <f>SUMIFS('Ctas Pagar'!$G:$G,'Ctas Pagar'!$C:$C,'DRE Gerencial'!$A115,'Ctas Pagar'!$I:$I,'DRE Gerencial'!$A$7,'Ctas Pagar'!$H:$H,2,'Ctas Pagar'!F:F,IF($A$6=Parametros!$A$8,"&lt;&gt;""",'DRE Gerencial'!$A$6))</f>
        <v>1000</v>
      </c>
      <c r="D115" s="137">
        <f>SUMIFS('Ctas Pagar'!$G:$G,'Ctas Pagar'!$C:$C,'DRE Gerencial'!$A115,'Ctas Pagar'!$I:$I,'DRE Gerencial'!$A$7,'Ctas Pagar'!$H:$H,3,'Ctas Pagar'!I:I,IF($A$6=Parametros!$A$8,"&lt;&gt;""",'DRE Gerencial'!$A$6))</f>
        <v>0</v>
      </c>
      <c r="E115" s="137">
        <f>SUMIFS('Ctas Pagar'!$G:$G,'Ctas Pagar'!$C:$C,'DRE Gerencial'!$A115,'Ctas Pagar'!$I:$I,'DRE Gerencial'!$A$7,'Ctas Pagar'!$H:$H,4,'Ctas Pagar'!L:L,IF($A$6=Parametros!$A$8,"&lt;&gt;""",'DRE Gerencial'!$A$6))</f>
        <v>0</v>
      </c>
      <c r="F115" s="137">
        <f>SUMIFS('Ctas Pagar'!$G:$G,'Ctas Pagar'!$C:$C,'DRE Gerencial'!$A115,'Ctas Pagar'!$I:$I,'DRE Gerencial'!$A$7,'Ctas Pagar'!$H:$H,5,'Ctas Pagar'!O:O,IF($A$6=Parametros!$A$8,"&lt;&gt;""",'DRE Gerencial'!$A$6))</f>
        <v>0</v>
      </c>
      <c r="G115" s="137">
        <f>SUMIFS('Ctas Pagar'!$G:$G,'Ctas Pagar'!$C:$C,'DRE Gerencial'!$A115,'Ctas Pagar'!$I:$I,'DRE Gerencial'!$A$7,'Ctas Pagar'!$H:$H,6,'Ctas Pagar'!R:R,IF($A$6=Parametros!$A$8,"&lt;&gt;""",'DRE Gerencial'!$A$6))</f>
        <v>0</v>
      </c>
      <c r="H115" s="137">
        <f>SUMIFS('Ctas Pagar'!$G:$G,'Ctas Pagar'!$C:$C,'DRE Gerencial'!$A115,'Ctas Pagar'!$I:$I,'DRE Gerencial'!$A$7,'Ctas Pagar'!$H:$H,7,'Ctas Pagar'!U:U,IF($A$6=Parametros!$A$8,"&lt;&gt;""",'DRE Gerencial'!$A$6))</f>
        <v>0</v>
      </c>
      <c r="I115" s="137">
        <f>SUMIFS('Ctas Pagar'!$G:$G,'Ctas Pagar'!$C:$C,'DRE Gerencial'!$A115,'Ctas Pagar'!$I:$I,'DRE Gerencial'!$A$7,'Ctas Pagar'!$H:$H,8,'Ctas Pagar'!X:X,IF($A$6=Parametros!$A$8,"&lt;&gt;""",'DRE Gerencial'!$A$6))</f>
        <v>0</v>
      </c>
      <c r="J115" s="137">
        <f>SUMIFS('Ctas Pagar'!$G:$G,'Ctas Pagar'!$C:$C,'DRE Gerencial'!$A115,'Ctas Pagar'!$I:$I,'DRE Gerencial'!$A$7,'Ctas Pagar'!$H:$H,9,'Ctas Pagar'!AA:AA,IF($A$6=Parametros!$A$8,"&lt;&gt;""",'DRE Gerencial'!$A$6))</f>
        <v>0</v>
      </c>
      <c r="K115" s="137">
        <f>SUMIFS('Ctas Pagar'!$G:$G,'Ctas Pagar'!$C:$C,'DRE Gerencial'!$A115,'Ctas Pagar'!$I:$I,'DRE Gerencial'!$A$7,'Ctas Pagar'!$H:$H,10,'Ctas Pagar'!AD:AD,IF($A$6=Parametros!$A$8,"&lt;&gt;""",'DRE Gerencial'!$A$6))</f>
        <v>0</v>
      </c>
      <c r="L115" s="137">
        <f>SUMIFS('Ctas Pagar'!$G:$G,'Ctas Pagar'!$C:$C,'DRE Gerencial'!$A115,'Ctas Pagar'!$I:$I,'DRE Gerencial'!$A$7,'Ctas Pagar'!$H:$H,11,'Ctas Pagar'!AG:AG,IF($A$6=Parametros!$A$8,"&lt;&gt;""",'DRE Gerencial'!$A$6))</f>
        <v>0</v>
      </c>
      <c r="M115" s="137">
        <f>SUMIFS('Ctas Pagar'!$G:$G,'Ctas Pagar'!$C:$C,'DRE Gerencial'!$A115,'Ctas Pagar'!$I:$I,'DRE Gerencial'!$A$7,'Ctas Pagar'!$H:$H,12,'Ctas Pagar'!AJ:AJ,IF($A$6=Parametros!$A$8,"&lt;&gt;""",'DRE Gerencial'!$A$6))</f>
        <v>0</v>
      </c>
      <c r="N115" s="135">
        <f t="shared" ref="N115:N121" si="24">(M115+L115+K115+J115+I115+H115+G115+F115+E115+D115+C115+B115)</f>
        <v>1000</v>
      </c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  <c r="AM115" s="71"/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  <c r="BF115" s="71"/>
    </row>
    <row r="116" spans="1:58" hidden="1">
      <c r="A116" s="106" t="str">
        <f>'Plano de Contas'!A116</f>
        <v>6.1.2 Site / internet</v>
      </c>
      <c r="B116" s="137">
        <f>SUMIFS('Ctas Pagar'!$G:$G,'Ctas Pagar'!$C:$C,'DRE Gerencial'!$A116,'Ctas Pagar'!$I:$I,'DRE Gerencial'!$A$7,'Ctas Pagar'!$H:$H,1,'Ctas Pagar'!D:D,IF($A$6=Parametros!$A$8,"&lt;&gt;""",'DRE Gerencial'!$A$6))</f>
        <v>0</v>
      </c>
      <c r="C116" s="137">
        <f>SUMIFS('Ctas Pagar'!$G:$G,'Ctas Pagar'!$C:$C,'DRE Gerencial'!$A116,'Ctas Pagar'!$I:$I,'DRE Gerencial'!$A$7,'Ctas Pagar'!$H:$H,2,'Ctas Pagar'!F:F,IF($A$6=Parametros!$A$8,"&lt;&gt;""",'DRE Gerencial'!$A$6))</f>
        <v>1000</v>
      </c>
      <c r="D116" s="137">
        <f>SUMIFS('Ctas Pagar'!$G:$G,'Ctas Pagar'!$C:$C,'DRE Gerencial'!$A116,'Ctas Pagar'!$I:$I,'DRE Gerencial'!$A$7,'Ctas Pagar'!$H:$H,3,'Ctas Pagar'!I:I,IF($A$6=Parametros!$A$8,"&lt;&gt;""",'DRE Gerencial'!$A$6))</f>
        <v>0</v>
      </c>
      <c r="E116" s="137">
        <f>SUMIFS('Ctas Pagar'!$G:$G,'Ctas Pagar'!$C:$C,'DRE Gerencial'!$A116,'Ctas Pagar'!$I:$I,'DRE Gerencial'!$A$7,'Ctas Pagar'!$H:$H,4,'Ctas Pagar'!L:L,IF($A$6=Parametros!$A$8,"&lt;&gt;""",'DRE Gerencial'!$A$6))</f>
        <v>0</v>
      </c>
      <c r="F116" s="137">
        <f>SUMIFS('Ctas Pagar'!$G:$G,'Ctas Pagar'!$C:$C,'DRE Gerencial'!$A116,'Ctas Pagar'!$I:$I,'DRE Gerencial'!$A$7,'Ctas Pagar'!$H:$H,5,'Ctas Pagar'!O:O,IF($A$6=Parametros!$A$8,"&lt;&gt;""",'DRE Gerencial'!$A$6))</f>
        <v>0</v>
      </c>
      <c r="G116" s="137">
        <f>SUMIFS('Ctas Pagar'!$G:$G,'Ctas Pagar'!$C:$C,'DRE Gerencial'!$A116,'Ctas Pagar'!$I:$I,'DRE Gerencial'!$A$7,'Ctas Pagar'!$H:$H,6,'Ctas Pagar'!R:R,IF($A$6=Parametros!$A$8,"&lt;&gt;""",'DRE Gerencial'!$A$6))</f>
        <v>0</v>
      </c>
      <c r="H116" s="137">
        <f>SUMIFS('Ctas Pagar'!$G:$G,'Ctas Pagar'!$C:$C,'DRE Gerencial'!$A116,'Ctas Pagar'!$I:$I,'DRE Gerencial'!$A$7,'Ctas Pagar'!$H:$H,7,'Ctas Pagar'!U:U,IF($A$6=Parametros!$A$8,"&lt;&gt;""",'DRE Gerencial'!$A$6))</f>
        <v>0</v>
      </c>
      <c r="I116" s="137">
        <f>SUMIFS('Ctas Pagar'!$G:$G,'Ctas Pagar'!$C:$C,'DRE Gerencial'!$A116,'Ctas Pagar'!$I:$I,'DRE Gerencial'!$A$7,'Ctas Pagar'!$H:$H,8,'Ctas Pagar'!X:X,IF($A$6=Parametros!$A$8,"&lt;&gt;""",'DRE Gerencial'!$A$6))</f>
        <v>0</v>
      </c>
      <c r="J116" s="137">
        <f>SUMIFS('Ctas Pagar'!$G:$G,'Ctas Pagar'!$C:$C,'DRE Gerencial'!$A116,'Ctas Pagar'!$I:$I,'DRE Gerencial'!$A$7,'Ctas Pagar'!$H:$H,9,'Ctas Pagar'!AA:AA,IF($A$6=Parametros!$A$8,"&lt;&gt;""",'DRE Gerencial'!$A$6))</f>
        <v>0</v>
      </c>
      <c r="K116" s="137">
        <f>SUMIFS('Ctas Pagar'!$G:$G,'Ctas Pagar'!$C:$C,'DRE Gerencial'!$A116,'Ctas Pagar'!$I:$I,'DRE Gerencial'!$A$7,'Ctas Pagar'!$H:$H,10,'Ctas Pagar'!AD:AD,IF($A$6=Parametros!$A$8,"&lt;&gt;""",'DRE Gerencial'!$A$6))</f>
        <v>0</v>
      </c>
      <c r="L116" s="137">
        <f>SUMIFS('Ctas Pagar'!$G:$G,'Ctas Pagar'!$C:$C,'DRE Gerencial'!$A116,'Ctas Pagar'!$I:$I,'DRE Gerencial'!$A$7,'Ctas Pagar'!$H:$H,11,'Ctas Pagar'!AG:AG,IF($A$6=Parametros!$A$8,"&lt;&gt;""",'DRE Gerencial'!$A$6))</f>
        <v>0</v>
      </c>
      <c r="M116" s="137">
        <f>SUMIFS('Ctas Pagar'!$G:$G,'Ctas Pagar'!$C:$C,'DRE Gerencial'!$A116,'Ctas Pagar'!$I:$I,'DRE Gerencial'!$A$7,'Ctas Pagar'!$H:$H,12,'Ctas Pagar'!AJ:AJ,IF($A$6=Parametros!$A$8,"&lt;&gt;""",'DRE Gerencial'!$A$6))</f>
        <v>0</v>
      </c>
      <c r="N116" s="135">
        <f t="shared" si="24"/>
        <v>1000</v>
      </c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  <c r="AM116" s="71"/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  <c r="BF116" s="71"/>
    </row>
    <row r="117" spans="1:58" hidden="1">
      <c r="A117" s="106" t="str">
        <f>'Plano de Contas'!A117</f>
        <v>6.1.3 Mídias/ Propaganda</v>
      </c>
      <c r="B117" s="137">
        <f>SUMIFS('Ctas Pagar'!$G:$G,'Ctas Pagar'!$C:$C,'DRE Gerencial'!$A117,'Ctas Pagar'!$I:$I,'DRE Gerencial'!$A$7,'Ctas Pagar'!$H:$H,1,'Ctas Pagar'!D:D,IF($A$6=Parametros!$A$8,"&lt;&gt;""",'DRE Gerencial'!$A$6))</f>
        <v>0</v>
      </c>
      <c r="C117" s="137">
        <f>SUMIFS('Ctas Pagar'!$G:$G,'Ctas Pagar'!$C:$C,'DRE Gerencial'!$A117,'Ctas Pagar'!$I:$I,'DRE Gerencial'!$A$7,'Ctas Pagar'!$H:$H,2,'Ctas Pagar'!F:F,IF($A$6=Parametros!$A$8,"&lt;&gt;""",'DRE Gerencial'!$A$6))</f>
        <v>1000</v>
      </c>
      <c r="D117" s="137">
        <f>SUMIFS('Ctas Pagar'!$G:$G,'Ctas Pagar'!$C:$C,'DRE Gerencial'!$A117,'Ctas Pagar'!$I:$I,'DRE Gerencial'!$A$7,'Ctas Pagar'!$H:$H,3,'Ctas Pagar'!I:I,IF($A$6=Parametros!$A$8,"&lt;&gt;""",'DRE Gerencial'!$A$6))</f>
        <v>0</v>
      </c>
      <c r="E117" s="137">
        <f>SUMIFS('Ctas Pagar'!$G:$G,'Ctas Pagar'!$C:$C,'DRE Gerencial'!$A117,'Ctas Pagar'!$I:$I,'DRE Gerencial'!$A$7,'Ctas Pagar'!$H:$H,4,'Ctas Pagar'!L:L,IF($A$6=Parametros!$A$8,"&lt;&gt;""",'DRE Gerencial'!$A$6))</f>
        <v>0</v>
      </c>
      <c r="F117" s="137">
        <f>SUMIFS('Ctas Pagar'!$G:$G,'Ctas Pagar'!$C:$C,'DRE Gerencial'!$A117,'Ctas Pagar'!$I:$I,'DRE Gerencial'!$A$7,'Ctas Pagar'!$H:$H,5,'Ctas Pagar'!O:O,IF($A$6=Parametros!$A$8,"&lt;&gt;""",'DRE Gerencial'!$A$6))</f>
        <v>0</v>
      </c>
      <c r="G117" s="137">
        <f>SUMIFS('Ctas Pagar'!$G:$G,'Ctas Pagar'!$C:$C,'DRE Gerencial'!$A117,'Ctas Pagar'!$I:$I,'DRE Gerencial'!$A$7,'Ctas Pagar'!$H:$H,6,'Ctas Pagar'!R:R,IF($A$6=Parametros!$A$8,"&lt;&gt;""",'DRE Gerencial'!$A$6))</f>
        <v>0</v>
      </c>
      <c r="H117" s="137">
        <f>SUMIFS('Ctas Pagar'!$G:$G,'Ctas Pagar'!$C:$C,'DRE Gerencial'!$A117,'Ctas Pagar'!$I:$I,'DRE Gerencial'!$A$7,'Ctas Pagar'!$H:$H,7,'Ctas Pagar'!U:U,IF($A$6=Parametros!$A$8,"&lt;&gt;""",'DRE Gerencial'!$A$6))</f>
        <v>0</v>
      </c>
      <c r="I117" s="137">
        <f>SUMIFS('Ctas Pagar'!$G:$G,'Ctas Pagar'!$C:$C,'DRE Gerencial'!$A117,'Ctas Pagar'!$I:$I,'DRE Gerencial'!$A$7,'Ctas Pagar'!$H:$H,8,'Ctas Pagar'!X:X,IF($A$6=Parametros!$A$8,"&lt;&gt;""",'DRE Gerencial'!$A$6))</f>
        <v>0</v>
      </c>
      <c r="J117" s="137">
        <f>SUMIFS('Ctas Pagar'!$G:$G,'Ctas Pagar'!$C:$C,'DRE Gerencial'!$A117,'Ctas Pagar'!$I:$I,'DRE Gerencial'!$A$7,'Ctas Pagar'!$H:$H,9,'Ctas Pagar'!AA:AA,IF($A$6=Parametros!$A$8,"&lt;&gt;""",'DRE Gerencial'!$A$6))</f>
        <v>0</v>
      </c>
      <c r="K117" s="137">
        <f>SUMIFS('Ctas Pagar'!$G:$G,'Ctas Pagar'!$C:$C,'DRE Gerencial'!$A117,'Ctas Pagar'!$I:$I,'DRE Gerencial'!$A$7,'Ctas Pagar'!$H:$H,10,'Ctas Pagar'!AD:AD,IF($A$6=Parametros!$A$8,"&lt;&gt;""",'DRE Gerencial'!$A$6))</f>
        <v>0</v>
      </c>
      <c r="L117" s="137">
        <f>SUMIFS('Ctas Pagar'!$G:$G,'Ctas Pagar'!$C:$C,'DRE Gerencial'!$A117,'Ctas Pagar'!$I:$I,'DRE Gerencial'!$A$7,'Ctas Pagar'!$H:$H,11,'Ctas Pagar'!AG:AG,IF($A$6=Parametros!$A$8,"&lt;&gt;""",'DRE Gerencial'!$A$6))</f>
        <v>0</v>
      </c>
      <c r="M117" s="137">
        <f>SUMIFS('Ctas Pagar'!$G:$G,'Ctas Pagar'!$C:$C,'DRE Gerencial'!$A117,'Ctas Pagar'!$I:$I,'DRE Gerencial'!$A$7,'Ctas Pagar'!$H:$H,12,'Ctas Pagar'!AJ:AJ,IF($A$6=Parametros!$A$8,"&lt;&gt;""",'DRE Gerencial'!$A$6))</f>
        <v>0</v>
      </c>
      <c r="N117" s="135">
        <f t="shared" si="24"/>
        <v>1000</v>
      </c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  <c r="AM117" s="71"/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  <c r="BF117" s="71"/>
    </row>
    <row r="118" spans="1:58" hidden="1">
      <c r="A118" s="106" t="str">
        <f>'Plano de Contas'!A118</f>
        <v>6.1.4 Realização Eventos</v>
      </c>
      <c r="B118" s="137">
        <f>SUMIFS('Ctas Pagar'!$G:$G,'Ctas Pagar'!$C:$C,'DRE Gerencial'!$A118,'Ctas Pagar'!$I:$I,'DRE Gerencial'!$A$7,'Ctas Pagar'!$H:$H,1,'Ctas Pagar'!D:D,IF($A$6=Parametros!$A$8,"&lt;&gt;""",'DRE Gerencial'!$A$6))</f>
        <v>0</v>
      </c>
      <c r="C118" s="137">
        <f>SUMIFS('Ctas Pagar'!$G:$G,'Ctas Pagar'!$C:$C,'DRE Gerencial'!$A118,'Ctas Pagar'!$I:$I,'DRE Gerencial'!$A$7,'Ctas Pagar'!$H:$H,2,'Ctas Pagar'!F:F,IF($A$6=Parametros!$A$8,"&lt;&gt;""",'DRE Gerencial'!$A$6))</f>
        <v>1000</v>
      </c>
      <c r="D118" s="137">
        <f>SUMIFS('Ctas Pagar'!$G:$G,'Ctas Pagar'!$C:$C,'DRE Gerencial'!$A118,'Ctas Pagar'!$I:$I,'DRE Gerencial'!$A$7,'Ctas Pagar'!$H:$H,3,'Ctas Pagar'!I:I,IF($A$6=Parametros!$A$8,"&lt;&gt;""",'DRE Gerencial'!$A$6))</f>
        <v>0</v>
      </c>
      <c r="E118" s="137">
        <f>SUMIFS('Ctas Pagar'!$G:$G,'Ctas Pagar'!$C:$C,'DRE Gerencial'!$A118,'Ctas Pagar'!$I:$I,'DRE Gerencial'!$A$7,'Ctas Pagar'!$H:$H,4,'Ctas Pagar'!L:L,IF($A$6=Parametros!$A$8,"&lt;&gt;""",'DRE Gerencial'!$A$6))</f>
        <v>0</v>
      </c>
      <c r="F118" s="137">
        <f>SUMIFS('Ctas Pagar'!$G:$G,'Ctas Pagar'!$C:$C,'DRE Gerencial'!$A118,'Ctas Pagar'!$I:$I,'DRE Gerencial'!$A$7,'Ctas Pagar'!$H:$H,5,'Ctas Pagar'!O:O,IF($A$6=Parametros!$A$8,"&lt;&gt;""",'DRE Gerencial'!$A$6))</f>
        <v>0</v>
      </c>
      <c r="G118" s="137">
        <f>SUMIFS('Ctas Pagar'!$G:$G,'Ctas Pagar'!$C:$C,'DRE Gerencial'!$A118,'Ctas Pagar'!$I:$I,'DRE Gerencial'!$A$7,'Ctas Pagar'!$H:$H,6,'Ctas Pagar'!R:R,IF($A$6=Parametros!$A$8,"&lt;&gt;""",'DRE Gerencial'!$A$6))</f>
        <v>0</v>
      </c>
      <c r="H118" s="137">
        <f>SUMIFS('Ctas Pagar'!$G:$G,'Ctas Pagar'!$C:$C,'DRE Gerencial'!$A118,'Ctas Pagar'!$I:$I,'DRE Gerencial'!$A$7,'Ctas Pagar'!$H:$H,7,'Ctas Pagar'!U:U,IF($A$6=Parametros!$A$8,"&lt;&gt;""",'DRE Gerencial'!$A$6))</f>
        <v>0</v>
      </c>
      <c r="I118" s="137">
        <f>SUMIFS('Ctas Pagar'!$G:$G,'Ctas Pagar'!$C:$C,'DRE Gerencial'!$A118,'Ctas Pagar'!$I:$I,'DRE Gerencial'!$A$7,'Ctas Pagar'!$H:$H,8,'Ctas Pagar'!X:X,IF($A$6=Parametros!$A$8,"&lt;&gt;""",'DRE Gerencial'!$A$6))</f>
        <v>0</v>
      </c>
      <c r="J118" s="137">
        <f>SUMIFS('Ctas Pagar'!$G:$G,'Ctas Pagar'!$C:$C,'DRE Gerencial'!$A118,'Ctas Pagar'!$I:$I,'DRE Gerencial'!$A$7,'Ctas Pagar'!$H:$H,9,'Ctas Pagar'!AA:AA,IF($A$6=Parametros!$A$8,"&lt;&gt;""",'DRE Gerencial'!$A$6))</f>
        <v>0</v>
      </c>
      <c r="K118" s="137">
        <f>SUMIFS('Ctas Pagar'!$G:$G,'Ctas Pagar'!$C:$C,'DRE Gerencial'!$A118,'Ctas Pagar'!$I:$I,'DRE Gerencial'!$A$7,'Ctas Pagar'!$H:$H,10,'Ctas Pagar'!AD:AD,IF($A$6=Parametros!$A$8,"&lt;&gt;""",'DRE Gerencial'!$A$6))</f>
        <v>0</v>
      </c>
      <c r="L118" s="137">
        <f>SUMIFS('Ctas Pagar'!$G:$G,'Ctas Pagar'!$C:$C,'DRE Gerencial'!$A118,'Ctas Pagar'!$I:$I,'DRE Gerencial'!$A$7,'Ctas Pagar'!$H:$H,11,'Ctas Pagar'!AG:AG,IF($A$6=Parametros!$A$8,"&lt;&gt;""",'DRE Gerencial'!$A$6))</f>
        <v>0</v>
      </c>
      <c r="M118" s="137">
        <f>SUMIFS('Ctas Pagar'!$G:$G,'Ctas Pagar'!$C:$C,'DRE Gerencial'!$A118,'Ctas Pagar'!$I:$I,'DRE Gerencial'!$A$7,'Ctas Pagar'!$H:$H,12,'Ctas Pagar'!AJ:AJ,IF($A$6=Parametros!$A$8,"&lt;&gt;""",'DRE Gerencial'!$A$6))</f>
        <v>0</v>
      </c>
      <c r="N118" s="135">
        <f t="shared" si="24"/>
        <v>1000</v>
      </c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  <c r="AM118" s="71"/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  <c r="BF118" s="71"/>
    </row>
    <row r="119" spans="1:58" hidden="1">
      <c r="A119" s="106" t="str">
        <f>'Plano de Contas'!A119</f>
        <v>6.1.5 Prestadores de serviços de marketing</v>
      </c>
      <c r="B119" s="137">
        <f>SUMIFS('Ctas Pagar'!$G:$G,'Ctas Pagar'!$C:$C,'DRE Gerencial'!$A119,'Ctas Pagar'!$I:$I,'DRE Gerencial'!$A$7,'Ctas Pagar'!$H:$H,1,'Ctas Pagar'!D:D,IF($A$6=Parametros!$A$8,"&lt;&gt;""",'DRE Gerencial'!$A$6))</f>
        <v>0</v>
      </c>
      <c r="C119" s="137">
        <f>SUMIFS('Ctas Pagar'!$G:$G,'Ctas Pagar'!$C:$C,'DRE Gerencial'!$A119,'Ctas Pagar'!$I:$I,'DRE Gerencial'!$A$7,'Ctas Pagar'!$H:$H,2,'Ctas Pagar'!F:F,IF($A$6=Parametros!$A$8,"&lt;&gt;""",'DRE Gerencial'!$A$6))</f>
        <v>1000</v>
      </c>
      <c r="D119" s="137">
        <f>SUMIFS('Ctas Pagar'!$G:$G,'Ctas Pagar'!$C:$C,'DRE Gerencial'!$A119,'Ctas Pagar'!$I:$I,'DRE Gerencial'!$A$7,'Ctas Pagar'!$H:$H,3,'Ctas Pagar'!I:I,IF($A$6=Parametros!$A$8,"&lt;&gt;""",'DRE Gerencial'!$A$6))</f>
        <v>0</v>
      </c>
      <c r="E119" s="137">
        <f>SUMIFS('Ctas Pagar'!$G:$G,'Ctas Pagar'!$C:$C,'DRE Gerencial'!$A119,'Ctas Pagar'!$I:$I,'DRE Gerencial'!$A$7,'Ctas Pagar'!$H:$H,4,'Ctas Pagar'!L:L,IF($A$6=Parametros!$A$8,"&lt;&gt;""",'DRE Gerencial'!$A$6))</f>
        <v>0</v>
      </c>
      <c r="F119" s="137">
        <f>SUMIFS('Ctas Pagar'!$G:$G,'Ctas Pagar'!$C:$C,'DRE Gerencial'!$A119,'Ctas Pagar'!$I:$I,'DRE Gerencial'!$A$7,'Ctas Pagar'!$H:$H,5,'Ctas Pagar'!O:O,IF($A$6=Parametros!$A$8,"&lt;&gt;""",'DRE Gerencial'!$A$6))</f>
        <v>0</v>
      </c>
      <c r="G119" s="137">
        <f>SUMIFS('Ctas Pagar'!$G:$G,'Ctas Pagar'!$C:$C,'DRE Gerencial'!$A119,'Ctas Pagar'!$I:$I,'DRE Gerencial'!$A$7,'Ctas Pagar'!$H:$H,6,'Ctas Pagar'!R:R,IF($A$6=Parametros!$A$8,"&lt;&gt;""",'DRE Gerencial'!$A$6))</f>
        <v>0</v>
      </c>
      <c r="H119" s="137">
        <f>SUMIFS('Ctas Pagar'!$G:$G,'Ctas Pagar'!$C:$C,'DRE Gerencial'!$A119,'Ctas Pagar'!$I:$I,'DRE Gerencial'!$A$7,'Ctas Pagar'!$H:$H,7,'Ctas Pagar'!U:U,IF($A$6=Parametros!$A$8,"&lt;&gt;""",'DRE Gerencial'!$A$6))</f>
        <v>0</v>
      </c>
      <c r="I119" s="137">
        <f>SUMIFS('Ctas Pagar'!$G:$G,'Ctas Pagar'!$C:$C,'DRE Gerencial'!$A119,'Ctas Pagar'!$I:$I,'DRE Gerencial'!$A$7,'Ctas Pagar'!$H:$H,8,'Ctas Pagar'!X:X,IF($A$6=Parametros!$A$8,"&lt;&gt;""",'DRE Gerencial'!$A$6))</f>
        <v>0</v>
      </c>
      <c r="J119" s="137">
        <f>SUMIFS('Ctas Pagar'!$G:$G,'Ctas Pagar'!$C:$C,'DRE Gerencial'!$A119,'Ctas Pagar'!$I:$I,'DRE Gerencial'!$A$7,'Ctas Pagar'!$H:$H,9,'Ctas Pagar'!AA:AA,IF($A$6=Parametros!$A$8,"&lt;&gt;""",'DRE Gerencial'!$A$6))</f>
        <v>0</v>
      </c>
      <c r="K119" s="137">
        <f>SUMIFS('Ctas Pagar'!$G:$G,'Ctas Pagar'!$C:$C,'DRE Gerencial'!$A119,'Ctas Pagar'!$I:$I,'DRE Gerencial'!$A$7,'Ctas Pagar'!$H:$H,10,'Ctas Pagar'!AD:AD,IF($A$6=Parametros!$A$8,"&lt;&gt;""",'DRE Gerencial'!$A$6))</f>
        <v>0</v>
      </c>
      <c r="L119" s="137">
        <f>SUMIFS('Ctas Pagar'!$G:$G,'Ctas Pagar'!$C:$C,'DRE Gerencial'!$A119,'Ctas Pagar'!$I:$I,'DRE Gerencial'!$A$7,'Ctas Pagar'!$H:$H,11,'Ctas Pagar'!AG:AG,IF($A$6=Parametros!$A$8,"&lt;&gt;""",'DRE Gerencial'!$A$6))</f>
        <v>0</v>
      </c>
      <c r="M119" s="137">
        <f>SUMIFS('Ctas Pagar'!$G:$G,'Ctas Pagar'!$C:$C,'DRE Gerencial'!$A119,'Ctas Pagar'!$I:$I,'DRE Gerencial'!$A$7,'Ctas Pagar'!$H:$H,12,'Ctas Pagar'!AJ:AJ,IF($A$6=Parametros!$A$8,"&lt;&gt;""",'DRE Gerencial'!$A$6))</f>
        <v>0</v>
      </c>
      <c r="N119" s="135">
        <f t="shared" si="24"/>
        <v>1000</v>
      </c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</row>
    <row r="120" spans="1:58" hidden="1">
      <c r="A120" s="106" t="str">
        <f>'Plano de Contas'!A120</f>
        <v>6.1.99 Outros investimentos em marketing</v>
      </c>
      <c r="B120" s="137">
        <f>SUMIFS('Ctas Pagar'!$G:$G,'Ctas Pagar'!$C:$C,'DRE Gerencial'!$A120,'Ctas Pagar'!$I:$I,'DRE Gerencial'!$A$7,'Ctas Pagar'!$H:$H,1,'Ctas Pagar'!D:D,IF($A$6=Parametros!$A$8,"&lt;&gt;""",'DRE Gerencial'!$A$6))</f>
        <v>0</v>
      </c>
      <c r="C120" s="137">
        <f>SUMIFS('Ctas Pagar'!$G:$G,'Ctas Pagar'!$C:$C,'DRE Gerencial'!$A120,'Ctas Pagar'!$I:$I,'DRE Gerencial'!$A$7,'Ctas Pagar'!$H:$H,2,'Ctas Pagar'!F:F,IF($A$6=Parametros!$A$8,"&lt;&gt;""",'DRE Gerencial'!$A$6))</f>
        <v>1000</v>
      </c>
      <c r="D120" s="137">
        <f>SUMIFS('Ctas Pagar'!$G:$G,'Ctas Pagar'!$C:$C,'DRE Gerencial'!$A120,'Ctas Pagar'!$I:$I,'DRE Gerencial'!$A$7,'Ctas Pagar'!$H:$H,3,'Ctas Pagar'!I:I,IF($A$6=Parametros!$A$8,"&lt;&gt;""",'DRE Gerencial'!$A$6))</f>
        <v>0</v>
      </c>
      <c r="E120" s="137">
        <f>SUMIFS('Ctas Pagar'!$G:$G,'Ctas Pagar'!$C:$C,'DRE Gerencial'!$A120,'Ctas Pagar'!$I:$I,'DRE Gerencial'!$A$7,'Ctas Pagar'!$H:$H,4,'Ctas Pagar'!L:L,IF($A$6=Parametros!$A$8,"&lt;&gt;""",'DRE Gerencial'!$A$6))</f>
        <v>0</v>
      </c>
      <c r="F120" s="137">
        <f>SUMIFS('Ctas Pagar'!$G:$G,'Ctas Pagar'!$C:$C,'DRE Gerencial'!$A120,'Ctas Pagar'!$I:$I,'DRE Gerencial'!$A$7,'Ctas Pagar'!$H:$H,5,'Ctas Pagar'!O:O,IF($A$6=Parametros!$A$8,"&lt;&gt;""",'DRE Gerencial'!$A$6))</f>
        <v>0</v>
      </c>
      <c r="G120" s="137">
        <f>SUMIFS('Ctas Pagar'!$G:$G,'Ctas Pagar'!$C:$C,'DRE Gerencial'!$A120,'Ctas Pagar'!$I:$I,'DRE Gerencial'!$A$7,'Ctas Pagar'!$H:$H,6,'Ctas Pagar'!R:R,IF($A$6=Parametros!$A$8,"&lt;&gt;""",'DRE Gerencial'!$A$6))</f>
        <v>0</v>
      </c>
      <c r="H120" s="137">
        <f>SUMIFS('Ctas Pagar'!$G:$G,'Ctas Pagar'!$C:$C,'DRE Gerencial'!$A120,'Ctas Pagar'!$I:$I,'DRE Gerencial'!$A$7,'Ctas Pagar'!$H:$H,7,'Ctas Pagar'!U:U,IF($A$6=Parametros!$A$8,"&lt;&gt;""",'DRE Gerencial'!$A$6))</f>
        <v>0</v>
      </c>
      <c r="I120" s="137">
        <f>SUMIFS('Ctas Pagar'!$G:$G,'Ctas Pagar'!$C:$C,'DRE Gerencial'!$A120,'Ctas Pagar'!$I:$I,'DRE Gerencial'!$A$7,'Ctas Pagar'!$H:$H,8,'Ctas Pagar'!X:X,IF($A$6=Parametros!$A$8,"&lt;&gt;""",'DRE Gerencial'!$A$6))</f>
        <v>0</v>
      </c>
      <c r="J120" s="137">
        <f>SUMIFS('Ctas Pagar'!$G:$G,'Ctas Pagar'!$C:$C,'DRE Gerencial'!$A120,'Ctas Pagar'!$I:$I,'DRE Gerencial'!$A$7,'Ctas Pagar'!$H:$H,9,'Ctas Pagar'!AA:AA,IF($A$6=Parametros!$A$8,"&lt;&gt;""",'DRE Gerencial'!$A$6))</f>
        <v>0</v>
      </c>
      <c r="K120" s="137">
        <f>SUMIFS('Ctas Pagar'!$G:$G,'Ctas Pagar'!$C:$C,'DRE Gerencial'!$A120,'Ctas Pagar'!$I:$I,'DRE Gerencial'!$A$7,'Ctas Pagar'!$H:$H,10,'Ctas Pagar'!AD:AD,IF($A$6=Parametros!$A$8,"&lt;&gt;""",'DRE Gerencial'!$A$6))</f>
        <v>0</v>
      </c>
      <c r="L120" s="137">
        <f>SUMIFS('Ctas Pagar'!$G:$G,'Ctas Pagar'!$C:$C,'DRE Gerencial'!$A120,'Ctas Pagar'!$I:$I,'DRE Gerencial'!$A$7,'Ctas Pagar'!$H:$H,11,'Ctas Pagar'!AG:AG,IF($A$6=Parametros!$A$8,"&lt;&gt;""",'DRE Gerencial'!$A$6))</f>
        <v>0</v>
      </c>
      <c r="M120" s="137">
        <f>SUMIFS('Ctas Pagar'!$G:$G,'Ctas Pagar'!$C:$C,'DRE Gerencial'!$A120,'Ctas Pagar'!$I:$I,'DRE Gerencial'!$A$7,'Ctas Pagar'!$H:$H,12,'Ctas Pagar'!AJ:AJ,IF($A$6=Parametros!$A$8,"&lt;&gt;""",'DRE Gerencial'!$A$6))</f>
        <v>0</v>
      </c>
      <c r="N120" s="135">
        <f t="shared" si="24"/>
        <v>1000</v>
      </c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  <c r="AM120" s="71"/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  <c r="BF120" s="71"/>
    </row>
    <row r="121" spans="1:58" ht="6" hidden="1" customHeight="1">
      <c r="A121" s="106">
        <f>'Plano de Contas'!A121</f>
        <v>0</v>
      </c>
      <c r="B121" s="137">
        <f>SUMIFS('Ctas Pagar'!$G:$G,'Ctas Pagar'!$C:$C,'DRE Gerencial'!$A121,'Ctas Pagar'!$I:$I,'DRE Gerencial'!$A$7,'Ctas Pagar'!$H:$H,1,'Ctas Pagar'!D:D,IF($A$6=Parametros!$A$8,"&lt;&gt;""",'DRE Gerencial'!$A$6))</f>
        <v>0</v>
      </c>
      <c r="C121" s="137">
        <f>SUMIFS('Ctas Pagar'!$G:$G,'Ctas Pagar'!$C:$C,'DRE Gerencial'!$A121,'Ctas Pagar'!$I:$I,'DRE Gerencial'!$A$7,'Ctas Pagar'!$H:$H,2,'Ctas Pagar'!F:F,IF($A$6=Parametros!$A$8,"&lt;&gt;""",'DRE Gerencial'!$A$6))</f>
        <v>0</v>
      </c>
      <c r="D121" s="137">
        <f>SUMIFS('Ctas Pagar'!$G:$G,'Ctas Pagar'!$C:$C,'DRE Gerencial'!$A121,'Ctas Pagar'!$I:$I,'DRE Gerencial'!$A$7,'Ctas Pagar'!$H:$H,3,'Ctas Pagar'!I:I,IF($A$6=Parametros!$A$8,"&lt;&gt;""",'DRE Gerencial'!$A$6))</f>
        <v>0</v>
      </c>
      <c r="E121" s="137">
        <f>SUMIFS('Ctas Pagar'!$G:$G,'Ctas Pagar'!$C:$C,'DRE Gerencial'!$A121,'Ctas Pagar'!$I:$I,'DRE Gerencial'!$A$7,'Ctas Pagar'!$H:$H,4,'Ctas Pagar'!L:L,IF($A$6=Parametros!$A$8,"&lt;&gt;""",'DRE Gerencial'!$A$6))</f>
        <v>0</v>
      </c>
      <c r="F121" s="137">
        <f>SUMIFS('Ctas Pagar'!$G:$G,'Ctas Pagar'!$C:$C,'DRE Gerencial'!$A121,'Ctas Pagar'!$I:$I,'DRE Gerencial'!$A$7,'Ctas Pagar'!$H:$H,5,'Ctas Pagar'!O:O,IF($A$6=Parametros!$A$8,"&lt;&gt;""",'DRE Gerencial'!$A$6))</f>
        <v>0</v>
      </c>
      <c r="G121" s="137">
        <f>SUMIFS('Ctas Pagar'!$G:$G,'Ctas Pagar'!$C:$C,'DRE Gerencial'!$A121,'Ctas Pagar'!$I:$I,'DRE Gerencial'!$A$7,'Ctas Pagar'!$H:$H,6,'Ctas Pagar'!R:R,IF($A$6=Parametros!$A$8,"&lt;&gt;""",'DRE Gerencial'!$A$6))</f>
        <v>0</v>
      </c>
      <c r="H121" s="137">
        <f>SUMIFS('Ctas Pagar'!$G:$G,'Ctas Pagar'!$C:$C,'DRE Gerencial'!$A121,'Ctas Pagar'!$I:$I,'DRE Gerencial'!$A$7,'Ctas Pagar'!$H:$H,7,'Ctas Pagar'!U:U,IF($A$6=Parametros!$A$8,"&lt;&gt;""",'DRE Gerencial'!$A$6))</f>
        <v>0</v>
      </c>
      <c r="I121" s="137">
        <f>SUMIFS('Ctas Pagar'!$G:$G,'Ctas Pagar'!$C:$C,'DRE Gerencial'!$A121,'Ctas Pagar'!$I:$I,'DRE Gerencial'!$A$7,'Ctas Pagar'!$H:$H,8,'Ctas Pagar'!X:X,IF($A$6=Parametros!$A$8,"&lt;&gt;""",'DRE Gerencial'!$A$6))</f>
        <v>0</v>
      </c>
      <c r="J121" s="137">
        <f>SUMIFS('Ctas Pagar'!$G:$G,'Ctas Pagar'!$C:$C,'DRE Gerencial'!$A121,'Ctas Pagar'!$I:$I,'DRE Gerencial'!$A$7,'Ctas Pagar'!$H:$H,9,'Ctas Pagar'!AA:AA,IF($A$6=Parametros!$A$8,"&lt;&gt;""",'DRE Gerencial'!$A$6))</f>
        <v>0</v>
      </c>
      <c r="K121" s="137">
        <f>SUMIFS('Ctas Pagar'!$G:$G,'Ctas Pagar'!$C:$C,'DRE Gerencial'!$A121,'Ctas Pagar'!$I:$I,'DRE Gerencial'!$A$7,'Ctas Pagar'!$H:$H,10,'Ctas Pagar'!AD:AD,IF($A$6=Parametros!$A$8,"&lt;&gt;""",'DRE Gerencial'!$A$6))</f>
        <v>0</v>
      </c>
      <c r="L121" s="137">
        <f>SUMIFS('Ctas Pagar'!$G:$G,'Ctas Pagar'!$C:$C,'DRE Gerencial'!$A121,'Ctas Pagar'!$I:$I,'DRE Gerencial'!$A$7,'Ctas Pagar'!$H:$H,11,'Ctas Pagar'!AG:AG,IF($A$6=Parametros!$A$8,"&lt;&gt;""",'DRE Gerencial'!$A$6))</f>
        <v>0</v>
      </c>
      <c r="M121" s="137">
        <f>SUMIFS('Ctas Pagar'!$G:$G,'Ctas Pagar'!$C:$C,'DRE Gerencial'!$A121,'Ctas Pagar'!$I:$I,'DRE Gerencial'!$A$7,'Ctas Pagar'!$H:$H,12,'Ctas Pagar'!AJ:AJ,IF($A$6=Parametros!$A$8,"&lt;&gt;""",'DRE Gerencial'!$A$6))</f>
        <v>0</v>
      </c>
      <c r="N121" s="135">
        <f t="shared" si="24"/>
        <v>0</v>
      </c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  <c r="AM121" s="71"/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  <c r="BF121" s="71"/>
    </row>
    <row r="122" spans="1:58" ht="15.75" hidden="1">
      <c r="A122" s="133" t="str">
        <f>'Plano de Contas'!A122</f>
        <v>6.2 Investimentos em Bens Materiais</v>
      </c>
      <c r="B122" s="134">
        <f t="shared" ref="B122:N122" si="25">SUM(B123:B128)</f>
        <v>0</v>
      </c>
      <c r="C122" s="134">
        <f t="shared" si="25"/>
        <v>4000</v>
      </c>
      <c r="D122" s="134">
        <f t="shared" si="25"/>
        <v>0</v>
      </c>
      <c r="E122" s="134">
        <f t="shared" si="25"/>
        <v>0</v>
      </c>
      <c r="F122" s="134">
        <f t="shared" si="25"/>
        <v>0</v>
      </c>
      <c r="G122" s="134">
        <f t="shared" si="25"/>
        <v>0</v>
      </c>
      <c r="H122" s="134">
        <f t="shared" si="25"/>
        <v>0</v>
      </c>
      <c r="I122" s="134">
        <f t="shared" si="25"/>
        <v>0</v>
      </c>
      <c r="J122" s="134">
        <f t="shared" si="25"/>
        <v>0</v>
      </c>
      <c r="K122" s="134">
        <f t="shared" si="25"/>
        <v>0</v>
      </c>
      <c r="L122" s="134">
        <f t="shared" si="25"/>
        <v>0</v>
      </c>
      <c r="M122" s="134">
        <f t="shared" si="25"/>
        <v>0</v>
      </c>
      <c r="N122" s="134">
        <f t="shared" si="25"/>
        <v>4000</v>
      </c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</row>
    <row r="123" spans="1:58" hidden="1">
      <c r="A123" s="106" t="str">
        <f>'Plano de Contas'!A123</f>
        <v>6.2.1 Compra de Equipamentos de Informárica</v>
      </c>
      <c r="B123" s="137">
        <f>SUMIFS('Ctas Pagar'!$G:$G,'Ctas Pagar'!$C:$C,'DRE Gerencial'!$A123,'Ctas Pagar'!$I:$I,'DRE Gerencial'!$A$7,'Ctas Pagar'!$H:$H,1,'Ctas Pagar'!D:D,IF($A$6=Parametros!$A$8,"&lt;&gt;""",'DRE Gerencial'!$A$6))</f>
        <v>0</v>
      </c>
      <c r="C123" s="137">
        <f>SUMIFS('Ctas Pagar'!$G:$G,'Ctas Pagar'!$C:$C,'DRE Gerencial'!$A123,'Ctas Pagar'!$I:$I,'DRE Gerencial'!$A$7,'Ctas Pagar'!$H:$H,2,'Ctas Pagar'!F:F,IF($A$6=Parametros!$A$8,"&lt;&gt;""",'DRE Gerencial'!$A$6))</f>
        <v>1000</v>
      </c>
      <c r="D123" s="137">
        <f>SUMIFS('Ctas Pagar'!$G:$G,'Ctas Pagar'!$C:$C,'DRE Gerencial'!$A123,'Ctas Pagar'!$I:$I,'DRE Gerencial'!$A$7,'Ctas Pagar'!$H:$H,3,'Ctas Pagar'!I:I,IF($A$6=Parametros!$A$8,"&lt;&gt;""",'DRE Gerencial'!$A$6))</f>
        <v>0</v>
      </c>
      <c r="E123" s="137">
        <f>SUMIFS('Ctas Pagar'!$G:$G,'Ctas Pagar'!$C:$C,'DRE Gerencial'!$A123,'Ctas Pagar'!$I:$I,'DRE Gerencial'!$A$7,'Ctas Pagar'!$H:$H,4,'Ctas Pagar'!L:L,IF($A$6=Parametros!$A$8,"&lt;&gt;""",'DRE Gerencial'!$A$6))</f>
        <v>0</v>
      </c>
      <c r="F123" s="137">
        <f>SUMIFS('Ctas Pagar'!$G:$G,'Ctas Pagar'!$C:$C,'DRE Gerencial'!$A123,'Ctas Pagar'!$I:$I,'DRE Gerencial'!$A$7,'Ctas Pagar'!$H:$H,5,'Ctas Pagar'!O:O,IF($A$6=Parametros!$A$8,"&lt;&gt;""",'DRE Gerencial'!$A$6))</f>
        <v>0</v>
      </c>
      <c r="G123" s="137">
        <f>SUMIFS('Ctas Pagar'!$G:$G,'Ctas Pagar'!$C:$C,'DRE Gerencial'!$A123,'Ctas Pagar'!$I:$I,'DRE Gerencial'!$A$7,'Ctas Pagar'!$H:$H,6,'Ctas Pagar'!R:R,IF($A$6=Parametros!$A$8,"&lt;&gt;""",'DRE Gerencial'!$A$6))</f>
        <v>0</v>
      </c>
      <c r="H123" s="137">
        <f>SUMIFS('Ctas Pagar'!$G:$G,'Ctas Pagar'!$C:$C,'DRE Gerencial'!$A123,'Ctas Pagar'!$I:$I,'DRE Gerencial'!$A$7,'Ctas Pagar'!$H:$H,7,'Ctas Pagar'!U:U,IF($A$6=Parametros!$A$8,"&lt;&gt;""",'DRE Gerencial'!$A$6))</f>
        <v>0</v>
      </c>
      <c r="I123" s="137">
        <f>SUMIFS('Ctas Pagar'!$G:$G,'Ctas Pagar'!$C:$C,'DRE Gerencial'!$A123,'Ctas Pagar'!$I:$I,'DRE Gerencial'!$A$7,'Ctas Pagar'!$H:$H,8,'Ctas Pagar'!X:X,IF($A$6=Parametros!$A$8,"&lt;&gt;""",'DRE Gerencial'!$A$6))</f>
        <v>0</v>
      </c>
      <c r="J123" s="137">
        <f>SUMIFS('Ctas Pagar'!$G:$G,'Ctas Pagar'!$C:$C,'DRE Gerencial'!$A123,'Ctas Pagar'!$I:$I,'DRE Gerencial'!$A$7,'Ctas Pagar'!$H:$H,9,'Ctas Pagar'!AA:AA,IF($A$6=Parametros!$A$8,"&lt;&gt;""",'DRE Gerencial'!$A$6))</f>
        <v>0</v>
      </c>
      <c r="K123" s="137">
        <f>SUMIFS('Ctas Pagar'!$G:$G,'Ctas Pagar'!$C:$C,'DRE Gerencial'!$A123,'Ctas Pagar'!$I:$I,'DRE Gerencial'!$A$7,'Ctas Pagar'!$H:$H,10,'Ctas Pagar'!AD:AD,IF($A$6=Parametros!$A$8,"&lt;&gt;""",'DRE Gerencial'!$A$6))</f>
        <v>0</v>
      </c>
      <c r="L123" s="137">
        <f>SUMIFS('Ctas Pagar'!$G:$G,'Ctas Pagar'!$C:$C,'DRE Gerencial'!$A123,'Ctas Pagar'!$I:$I,'DRE Gerencial'!$A$7,'Ctas Pagar'!$H:$H,11,'Ctas Pagar'!AG:AG,IF($A$6=Parametros!$A$8,"&lt;&gt;""",'DRE Gerencial'!$A$6))</f>
        <v>0</v>
      </c>
      <c r="M123" s="137">
        <f>SUMIFS('Ctas Pagar'!$G:$G,'Ctas Pagar'!$C:$C,'DRE Gerencial'!$A123,'Ctas Pagar'!$I:$I,'DRE Gerencial'!$A$7,'Ctas Pagar'!$H:$H,12,'Ctas Pagar'!AJ:AJ,IF($A$6=Parametros!$A$8,"&lt;&gt;""",'DRE Gerencial'!$A$6))</f>
        <v>0</v>
      </c>
      <c r="N123" s="135">
        <f t="shared" ref="N123:N128" si="26">(M123+L123+K123+J123+I123+H123+G123+F123+E123+D123+C123+B123)</f>
        <v>1000</v>
      </c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  <c r="AM123" s="71"/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  <c r="BF123" s="71"/>
    </row>
    <row r="124" spans="1:58" hidden="1">
      <c r="A124" s="106" t="str">
        <f>'Plano de Contas'!A124</f>
        <v>6.2.2 Reformas / Estrutura</v>
      </c>
      <c r="B124" s="137">
        <f>SUMIFS('Ctas Pagar'!$G:$G,'Ctas Pagar'!$C:$C,'DRE Gerencial'!$A124,'Ctas Pagar'!$I:$I,'DRE Gerencial'!$A$7,'Ctas Pagar'!$H:$H,1,'Ctas Pagar'!D:D,IF($A$6=Parametros!$A$8,"&lt;&gt;""",'DRE Gerencial'!$A$6))</f>
        <v>0</v>
      </c>
      <c r="C124" s="137">
        <f>SUMIFS('Ctas Pagar'!$G:$G,'Ctas Pagar'!$C:$C,'DRE Gerencial'!$A124,'Ctas Pagar'!$I:$I,'DRE Gerencial'!$A$7,'Ctas Pagar'!$H:$H,2,'Ctas Pagar'!F:F,IF($A$6=Parametros!$A$8,"&lt;&gt;""",'DRE Gerencial'!$A$6))</f>
        <v>1000</v>
      </c>
      <c r="D124" s="137">
        <f>SUMIFS('Ctas Pagar'!$G:$G,'Ctas Pagar'!$C:$C,'DRE Gerencial'!$A124,'Ctas Pagar'!$I:$I,'DRE Gerencial'!$A$7,'Ctas Pagar'!$H:$H,3,'Ctas Pagar'!I:I,IF($A$6=Parametros!$A$8,"&lt;&gt;""",'DRE Gerencial'!$A$6))</f>
        <v>0</v>
      </c>
      <c r="E124" s="137">
        <f>SUMIFS('Ctas Pagar'!$G:$G,'Ctas Pagar'!$C:$C,'DRE Gerencial'!$A124,'Ctas Pagar'!$I:$I,'DRE Gerencial'!$A$7,'Ctas Pagar'!$H:$H,4,'Ctas Pagar'!L:L,IF($A$6=Parametros!$A$8,"&lt;&gt;""",'DRE Gerencial'!$A$6))</f>
        <v>0</v>
      </c>
      <c r="F124" s="137">
        <f>SUMIFS('Ctas Pagar'!$G:$G,'Ctas Pagar'!$C:$C,'DRE Gerencial'!$A124,'Ctas Pagar'!$I:$I,'DRE Gerencial'!$A$7,'Ctas Pagar'!$H:$H,5,'Ctas Pagar'!O:O,IF($A$6=Parametros!$A$8,"&lt;&gt;""",'DRE Gerencial'!$A$6))</f>
        <v>0</v>
      </c>
      <c r="G124" s="137">
        <f>SUMIFS('Ctas Pagar'!$G:$G,'Ctas Pagar'!$C:$C,'DRE Gerencial'!$A124,'Ctas Pagar'!$I:$I,'DRE Gerencial'!$A$7,'Ctas Pagar'!$H:$H,6,'Ctas Pagar'!R:R,IF($A$6=Parametros!$A$8,"&lt;&gt;""",'DRE Gerencial'!$A$6))</f>
        <v>0</v>
      </c>
      <c r="H124" s="137">
        <f>SUMIFS('Ctas Pagar'!$G:$G,'Ctas Pagar'!$C:$C,'DRE Gerencial'!$A124,'Ctas Pagar'!$I:$I,'DRE Gerencial'!$A$7,'Ctas Pagar'!$H:$H,7,'Ctas Pagar'!U:U,IF($A$6=Parametros!$A$8,"&lt;&gt;""",'DRE Gerencial'!$A$6))</f>
        <v>0</v>
      </c>
      <c r="I124" s="137">
        <f>SUMIFS('Ctas Pagar'!$G:$G,'Ctas Pagar'!$C:$C,'DRE Gerencial'!$A124,'Ctas Pagar'!$I:$I,'DRE Gerencial'!$A$7,'Ctas Pagar'!$H:$H,8,'Ctas Pagar'!X:X,IF($A$6=Parametros!$A$8,"&lt;&gt;""",'DRE Gerencial'!$A$6))</f>
        <v>0</v>
      </c>
      <c r="J124" s="137">
        <f>SUMIFS('Ctas Pagar'!$G:$G,'Ctas Pagar'!$C:$C,'DRE Gerencial'!$A124,'Ctas Pagar'!$I:$I,'DRE Gerencial'!$A$7,'Ctas Pagar'!$H:$H,9,'Ctas Pagar'!AA:AA,IF($A$6=Parametros!$A$8,"&lt;&gt;""",'DRE Gerencial'!$A$6))</f>
        <v>0</v>
      </c>
      <c r="K124" s="137">
        <f>SUMIFS('Ctas Pagar'!$G:$G,'Ctas Pagar'!$C:$C,'DRE Gerencial'!$A124,'Ctas Pagar'!$I:$I,'DRE Gerencial'!$A$7,'Ctas Pagar'!$H:$H,10,'Ctas Pagar'!AD:AD,IF($A$6=Parametros!$A$8,"&lt;&gt;""",'DRE Gerencial'!$A$6))</f>
        <v>0</v>
      </c>
      <c r="L124" s="137">
        <f>SUMIFS('Ctas Pagar'!$G:$G,'Ctas Pagar'!$C:$C,'DRE Gerencial'!$A124,'Ctas Pagar'!$I:$I,'DRE Gerencial'!$A$7,'Ctas Pagar'!$H:$H,11,'Ctas Pagar'!AG:AG,IF($A$6=Parametros!$A$8,"&lt;&gt;""",'DRE Gerencial'!$A$6))</f>
        <v>0</v>
      </c>
      <c r="M124" s="137">
        <f>SUMIFS('Ctas Pagar'!$G:$G,'Ctas Pagar'!$C:$C,'DRE Gerencial'!$A124,'Ctas Pagar'!$I:$I,'DRE Gerencial'!$A$7,'Ctas Pagar'!$H:$H,12,'Ctas Pagar'!AJ:AJ,IF($A$6=Parametros!$A$8,"&lt;&gt;""",'DRE Gerencial'!$A$6))</f>
        <v>0</v>
      </c>
      <c r="N124" s="135">
        <f t="shared" si="26"/>
        <v>1000</v>
      </c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  <c r="AM124" s="71"/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  <c r="BF124" s="71"/>
    </row>
    <row r="125" spans="1:58" hidden="1">
      <c r="A125" s="106" t="str">
        <f>'Plano de Contas'!A125</f>
        <v>6.2.3 Mobiliário</v>
      </c>
      <c r="B125" s="137">
        <f>SUMIFS('Ctas Pagar'!$G:$G,'Ctas Pagar'!$C:$C,'DRE Gerencial'!$A125,'Ctas Pagar'!$I:$I,'DRE Gerencial'!$A$7,'Ctas Pagar'!$H:$H,1,'Ctas Pagar'!D:D,IF($A$6=Parametros!$A$8,"&lt;&gt;""",'DRE Gerencial'!$A$6))</f>
        <v>0</v>
      </c>
      <c r="C125" s="137">
        <f>SUMIFS('Ctas Pagar'!$G:$G,'Ctas Pagar'!$C:$C,'DRE Gerencial'!$A125,'Ctas Pagar'!$I:$I,'DRE Gerencial'!$A$7,'Ctas Pagar'!$H:$H,2,'Ctas Pagar'!F:F,IF($A$6=Parametros!$A$8,"&lt;&gt;""",'DRE Gerencial'!$A$6))</f>
        <v>1000</v>
      </c>
      <c r="D125" s="137">
        <f>SUMIFS('Ctas Pagar'!$G:$G,'Ctas Pagar'!$C:$C,'DRE Gerencial'!$A125,'Ctas Pagar'!$I:$I,'DRE Gerencial'!$A$7,'Ctas Pagar'!$H:$H,3,'Ctas Pagar'!I:I,IF($A$6=Parametros!$A$8,"&lt;&gt;""",'DRE Gerencial'!$A$6))</f>
        <v>0</v>
      </c>
      <c r="E125" s="137">
        <f>SUMIFS('Ctas Pagar'!$G:$G,'Ctas Pagar'!$C:$C,'DRE Gerencial'!$A125,'Ctas Pagar'!$I:$I,'DRE Gerencial'!$A$7,'Ctas Pagar'!$H:$H,4,'Ctas Pagar'!L:L,IF($A$6=Parametros!$A$8,"&lt;&gt;""",'DRE Gerencial'!$A$6))</f>
        <v>0</v>
      </c>
      <c r="F125" s="137">
        <f>SUMIFS('Ctas Pagar'!$G:$G,'Ctas Pagar'!$C:$C,'DRE Gerencial'!$A125,'Ctas Pagar'!$I:$I,'DRE Gerencial'!$A$7,'Ctas Pagar'!$H:$H,5,'Ctas Pagar'!O:O,IF($A$6=Parametros!$A$8,"&lt;&gt;""",'DRE Gerencial'!$A$6))</f>
        <v>0</v>
      </c>
      <c r="G125" s="137">
        <f>SUMIFS('Ctas Pagar'!$G:$G,'Ctas Pagar'!$C:$C,'DRE Gerencial'!$A125,'Ctas Pagar'!$I:$I,'DRE Gerencial'!$A$7,'Ctas Pagar'!$H:$H,6,'Ctas Pagar'!R:R,IF($A$6=Parametros!$A$8,"&lt;&gt;""",'DRE Gerencial'!$A$6))</f>
        <v>0</v>
      </c>
      <c r="H125" s="137">
        <f>SUMIFS('Ctas Pagar'!$G:$G,'Ctas Pagar'!$C:$C,'DRE Gerencial'!$A125,'Ctas Pagar'!$I:$I,'DRE Gerencial'!$A$7,'Ctas Pagar'!$H:$H,7,'Ctas Pagar'!U:U,IF($A$6=Parametros!$A$8,"&lt;&gt;""",'DRE Gerencial'!$A$6))</f>
        <v>0</v>
      </c>
      <c r="I125" s="137">
        <f>SUMIFS('Ctas Pagar'!$G:$G,'Ctas Pagar'!$C:$C,'DRE Gerencial'!$A125,'Ctas Pagar'!$I:$I,'DRE Gerencial'!$A$7,'Ctas Pagar'!$H:$H,8,'Ctas Pagar'!X:X,IF($A$6=Parametros!$A$8,"&lt;&gt;""",'DRE Gerencial'!$A$6))</f>
        <v>0</v>
      </c>
      <c r="J125" s="137">
        <f>SUMIFS('Ctas Pagar'!$G:$G,'Ctas Pagar'!$C:$C,'DRE Gerencial'!$A125,'Ctas Pagar'!$I:$I,'DRE Gerencial'!$A$7,'Ctas Pagar'!$H:$H,9,'Ctas Pagar'!AA:AA,IF($A$6=Parametros!$A$8,"&lt;&gt;""",'DRE Gerencial'!$A$6))</f>
        <v>0</v>
      </c>
      <c r="K125" s="137">
        <f>SUMIFS('Ctas Pagar'!$G:$G,'Ctas Pagar'!$C:$C,'DRE Gerencial'!$A125,'Ctas Pagar'!$I:$I,'DRE Gerencial'!$A$7,'Ctas Pagar'!$H:$H,10,'Ctas Pagar'!AD:AD,IF($A$6=Parametros!$A$8,"&lt;&gt;""",'DRE Gerencial'!$A$6))</f>
        <v>0</v>
      </c>
      <c r="L125" s="137">
        <f>SUMIFS('Ctas Pagar'!$G:$G,'Ctas Pagar'!$C:$C,'DRE Gerencial'!$A125,'Ctas Pagar'!$I:$I,'DRE Gerencial'!$A$7,'Ctas Pagar'!$H:$H,11,'Ctas Pagar'!AG:AG,IF($A$6=Parametros!$A$8,"&lt;&gt;""",'DRE Gerencial'!$A$6))</f>
        <v>0</v>
      </c>
      <c r="M125" s="137">
        <f>SUMIFS('Ctas Pagar'!$G:$G,'Ctas Pagar'!$C:$C,'DRE Gerencial'!$A125,'Ctas Pagar'!$I:$I,'DRE Gerencial'!$A$7,'Ctas Pagar'!$H:$H,12,'Ctas Pagar'!AJ:AJ,IF($A$6=Parametros!$A$8,"&lt;&gt;""",'DRE Gerencial'!$A$6))</f>
        <v>0</v>
      </c>
      <c r="N125" s="135">
        <f t="shared" si="26"/>
        <v>1000</v>
      </c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  <c r="AM125" s="71"/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  <c r="BF125" s="71"/>
    </row>
    <row r="126" spans="1:58" hidden="1">
      <c r="A126" s="106" t="str">
        <f>'Plano de Contas'!A126</f>
        <v>6.2.99 Outros Investimentos em Bens Materiais</v>
      </c>
      <c r="B126" s="137">
        <f>SUMIFS('Ctas Pagar'!$G:$G,'Ctas Pagar'!$C:$C,'DRE Gerencial'!$A126,'Ctas Pagar'!$I:$I,'DRE Gerencial'!$A$7,'Ctas Pagar'!$H:$H,1,'Ctas Pagar'!D:D,IF($A$6=Parametros!$A$8,"&lt;&gt;""",'DRE Gerencial'!$A$6))</f>
        <v>0</v>
      </c>
      <c r="C126" s="137">
        <f>SUMIFS('Ctas Pagar'!$G:$G,'Ctas Pagar'!$C:$C,'DRE Gerencial'!$A126,'Ctas Pagar'!$I:$I,'DRE Gerencial'!$A$7,'Ctas Pagar'!$H:$H,2,'Ctas Pagar'!F:F,IF($A$6=Parametros!$A$8,"&lt;&gt;""",'DRE Gerencial'!$A$6))</f>
        <v>1000</v>
      </c>
      <c r="D126" s="137">
        <f>SUMIFS('Ctas Pagar'!$G:$G,'Ctas Pagar'!$C:$C,'DRE Gerencial'!$A126,'Ctas Pagar'!$I:$I,'DRE Gerencial'!$A$7,'Ctas Pagar'!$H:$H,3,'Ctas Pagar'!I:I,IF($A$6=Parametros!$A$8,"&lt;&gt;""",'DRE Gerencial'!$A$6))</f>
        <v>0</v>
      </c>
      <c r="E126" s="137">
        <f>SUMIFS('Ctas Pagar'!$G:$G,'Ctas Pagar'!$C:$C,'DRE Gerencial'!$A126,'Ctas Pagar'!$I:$I,'DRE Gerencial'!$A$7,'Ctas Pagar'!$H:$H,4,'Ctas Pagar'!L:L,IF($A$6=Parametros!$A$8,"&lt;&gt;""",'DRE Gerencial'!$A$6))</f>
        <v>0</v>
      </c>
      <c r="F126" s="137">
        <f>SUMIFS('Ctas Pagar'!$G:$G,'Ctas Pagar'!$C:$C,'DRE Gerencial'!$A126,'Ctas Pagar'!$I:$I,'DRE Gerencial'!$A$7,'Ctas Pagar'!$H:$H,5,'Ctas Pagar'!O:O,IF($A$6=Parametros!$A$8,"&lt;&gt;""",'DRE Gerencial'!$A$6))</f>
        <v>0</v>
      </c>
      <c r="G126" s="137">
        <f>SUMIFS('Ctas Pagar'!$G:$G,'Ctas Pagar'!$C:$C,'DRE Gerencial'!$A126,'Ctas Pagar'!$I:$I,'DRE Gerencial'!$A$7,'Ctas Pagar'!$H:$H,6,'Ctas Pagar'!R:R,IF($A$6=Parametros!$A$8,"&lt;&gt;""",'DRE Gerencial'!$A$6))</f>
        <v>0</v>
      </c>
      <c r="H126" s="137">
        <f>SUMIFS('Ctas Pagar'!$G:$G,'Ctas Pagar'!$C:$C,'DRE Gerencial'!$A126,'Ctas Pagar'!$I:$I,'DRE Gerencial'!$A$7,'Ctas Pagar'!$H:$H,7,'Ctas Pagar'!U:U,IF($A$6=Parametros!$A$8,"&lt;&gt;""",'DRE Gerencial'!$A$6))</f>
        <v>0</v>
      </c>
      <c r="I126" s="137">
        <f>SUMIFS('Ctas Pagar'!$G:$G,'Ctas Pagar'!$C:$C,'DRE Gerencial'!$A126,'Ctas Pagar'!$I:$I,'DRE Gerencial'!$A$7,'Ctas Pagar'!$H:$H,8,'Ctas Pagar'!X:X,IF($A$6=Parametros!$A$8,"&lt;&gt;""",'DRE Gerencial'!$A$6))</f>
        <v>0</v>
      </c>
      <c r="J126" s="137">
        <f>SUMIFS('Ctas Pagar'!$G:$G,'Ctas Pagar'!$C:$C,'DRE Gerencial'!$A126,'Ctas Pagar'!$I:$I,'DRE Gerencial'!$A$7,'Ctas Pagar'!$H:$H,9,'Ctas Pagar'!AA:AA,IF($A$6=Parametros!$A$8,"&lt;&gt;""",'DRE Gerencial'!$A$6))</f>
        <v>0</v>
      </c>
      <c r="K126" s="137">
        <f>SUMIFS('Ctas Pagar'!$G:$G,'Ctas Pagar'!$C:$C,'DRE Gerencial'!$A126,'Ctas Pagar'!$I:$I,'DRE Gerencial'!$A$7,'Ctas Pagar'!$H:$H,10,'Ctas Pagar'!AD:AD,IF($A$6=Parametros!$A$8,"&lt;&gt;""",'DRE Gerencial'!$A$6))</f>
        <v>0</v>
      </c>
      <c r="L126" s="137">
        <f>SUMIFS('Ctas Pagar'!$G:$G,'Ctas Pagar'!$C:$C,'DRE Gerencial'!$A126,'Ctas Pagar'!$I:$I,'DRE Gerencial'!$A$7,'Ctas Pagar'!$H:$H,11,'Ctas Pagar'!AG:AG,IF($A$6=Parametros!$A$8,"&lt;&gt;""",'DRE Gerencial'!$A$6))</f>
        <v>0</v>
      </c>
      <c r="M126" s="137">
        <f>SUMIFS('Ctas Pagar'!$G:$G,'Ctas Pagar'!$C:$C,'DRE Gerencial'!$A126,'Ctas Pagar'!$I:$I,'DRE Gerencial'!$A$7,'Ctas Pagar'!$H:$H,12,'Ctas Pagar'!AJ:AJ,IF($A$6=Parametros!$A$8,"&lt;&gt;""",'DRE Gerencial'!$A$6))</f>
        <v>0</v>
      </c>
      <c r="N126" s="135">
        <f t="shared" si="26"/>
        <v>1000</v>
      </c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  <c r="AM126" s="71"/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  <c r="BF126" s="71"/>
    </row>
    <row r="127" spans="1:58" hidden="1">
      <c r="A127" s="106">
        <f>'Plano de Contas'!A127</f>
        <v>0</v>
      </c>
      <c r="B127" s="137">
        <f>SUMIFS('Ctas Pagar'!$G:$G,'Ctas Pagar'!$C:$C,'DRE Gerencial'!$A127,'Ctas Pagar'!$I:$I,'DRE Gerencial'!$A$7,'Ctas Pagar'!$H:$H,1,'Ctas Pagar'!D:D,IF($A$6=Parametros!$A$8,"&lt;&gt;""",'DRE Gerencial'!$A$6))</f>
        <v>0</v>
      </c>
      <c r="C127" s="137">
        <f>SUMIFS('Ctas Pagar'!$G:$G,'Ctas Pagar'!$C:$C,'DRE Gerencial'!$A127,'Ctas Pagar'!$I:$I,'DRE Gerencial'!$A$7,'Ctas Pagar'!$H:$H,2,'Ctas Pagar'!F:F,IF($A$6=Parametros!$A$8,"&lt;&gt;""",'DRE Gerencial'!$A$6))</f>
        <v>0</v>
      </c>
      <c r="D127" s="137">
        <f>SUMIFS('Ctas Pagar'!$G:$G,'Ctas Pagar'!$C:$C,'DRE Gerencial'!$A127,'Ctas Pagar'!$I:$I,'DRE Gerencial'!$A$7,'Ctas Pagar'!$H:$H,3,'Ctas Pagar'!I:I,IF($A$6=Parametros!$A$8,"&lt;&gt;""",'DRE Gerencial'!$A$6))</f>
        <v>0</v>
      </c>
      <c r="E127" s="137">
        <f>SUMIFS('Ctas Pagar'!$G:$G,'Ctas Pagar'!$C:$C,'DRE Gerencial'!$A127,'Ctas Pagar'!$I:$I,'DRE Gerencial'!$A$7,'Ctas Pagar'!$H:$H,4,'Ctas Pagar'!L:L,IF($A$6=Parametros!$A$8,"&lt;&gt;""",'DRE Gerencial'!$A$6))</f>
        <v>0</v>
      </c>
      <c r="F127" s="137">
        <f>SUMIFS('Ctas Pagar'!$G:$G,'Ctas Pagar'!$C:$C,'DRE Gerencial'!$A127,'Ctas Pagar'!$I:$I,'DRE Gerencial'!$A$7,'Ctas Pagar'!$H:$H,5,'Ctas Pagar'!O:O,IF($A$6=Parametros!$A$8,"&lt;&gt;""",'DRE Gerencial'!$A$6))</f>
        <v>0</v>
      </c>
      <c r="G127" s="137">
        <f>SUMIFS('Ctas Pagar'!$G:$G,'Ctas Pagar'!$C:$C,'DRE Gerencial'!$A127,'Ctas Pagar'!$I:$I,'DRE Gerencial'!$A$7,'Ctas Pagar'!$H:$H,6,'Ctas Pagar'!R:R,IF($A$6=Parametros!$A$8,"&lt;&gt;""",'DRE Gerencial'!$A$6))</f>
        <v>0</v>
      </c>
      <c r="H127" s="137">
        <f>SUMIFS('Ctas Pagar'!$G:$G,'Ctas Pagar'!$C:$C,'DRE Gerencial'!$A127,'Ctas Pagar'!$I:$I,'DRE Gerencial'!$A$7,'Ctas Pagar'!$H:$H,7,'Ctas Pagar'!U:U,IF($A$6=Parametros!$A$8,"&lt;&gt;""",'DRE Gerencial'!$A$6))</f>
        <v>0</v>
      </c>
      <c r="I127" s="137">
        <f>SUMIFS('Ctas Pagar'!$G:$G,'Ctas Pagar'!$C:$C,'DRE Gerencial'!$A127,'Ctas Pagar'!$I:$I,'DRE Gerencial'!$A$7,'Ctas Pagar'!$H:$H,8,'Ctas Pagar'!X:X,IF($A$6=Parametros!$A$8,"&lt;&gt;""",'DRE Gerencial'!$A$6))</f>
        <v>0</v>
      </c>
      <c r="J127" s="137">
        <f>SUMIFS('Ctas Pagar'!$G:$G,'Ctas Pagar'!$C:$C,'DRE Gerencial'!$A127,'Ctas Pagar'!$I:$I,'DRE Gerencial'!$A$7,'Ctas Pagar'!$H:$H,9,'Ctas Pagar'!AA:AA,IF($A$6=Parametros!$A$8,"&lt;&gt;""",'DRE Gerencial'!$A$6))</f>
        <v>0</v>
      </c>
      <c r="K127" s="137">
        <f>SUMIFS('Ctas Pagar'!$G:$G,'Ctas Pagar'!$C:$C,'DRE Gerencial'!$A127,'Ctas Pagar'!$I:$I,'DRE Gerencial'!$A$7,'Ctas Pagar'!$H:$H,10,'Ctas Pagar'!AD:AD,IF($A$6=Parametros!$A$8,"&lt;&gt;""",'DRE Gerencial'!$A$6))</f>
        <v>0</v>
      </c>
      <c r="L127" s="137">
        <f>SUMIFS('Ctas Pagar'!$G:$G,'Ctas Pagar'!$C:$C,'DRE Gerencial'!$A127,'Ctas Pagar'!$I:$I,'DRE Gerencial'!$A$7,'Ctas Pagar'!$H:$H,11,'Ctas Pagar'!AG:AG,IF($A$6=Parametros!$A$8,"&lt;&gt;""",'DRE Gerencial'!$A$6))</f>
        <v>0</v>
      </c>
      <c r="M127" s="137">
        <f>SUMIFS('Ctas Pagar'!$G:$G,'Ctas Pagar'!$C:$C,'DRE Gerencial'!$A127,'Ctas Pagar'!$I:$I,'DRE Gerencial'!$A$7,'Ctas Pagar'!$H:$H,12,'Ctas Pagar'!AJ:AJ,IF($A$6=Parametros!$A$8,"&lt;&gt;""",'DRE Gerencial'!$A$6))</f>
        <v>0</v>
      </c>
      <c r="N127" s="135">
        <f t="shared" si="26"/>
        <v>0</v>
      </c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  <c r="AM127" s="71"/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  <c r="BF127" s="71"/>
    </row>
    <row r="128" spans="1:58" hidden="1">
      <c r="A128" s="106">
        <f>'Plano de Contas'!A128</f>
        <v>0</v>
      </c>
      <c r="B128" s="137">
        <f>SUMIFS('Ctas Pagar'!$G:$G,'Ctas Pagar'!$C:$C,'DRE Gerencial'!$A128,'Ctas Pagar'!$I:$I,'DRE Gerencial'!$A$7,'Ctas Pagar'!$H:$H,1,'Ctas Pagar'!D:D,IF($A$6=Parametros!$A$8,"&lt;&gt;""",'DRE Gerencial'!$A$6))</f>
        <v>0</v>
      </c>
      <c r="C128" s="137">
        <f>SUMIFS('Ctas Pagar'!$G:$G,'Ctas Pagar'!$C:$C,'DRE Gerencial'!$A128,'Ctas Pagar'!$I:$I,'DRE Gerencial'!$A$7,'Ctas Pagar'!$H:$H,2,'Ctas Pagar'!F:F,IF($A$6=Parametros!$A$8,"&lt;&gt;""",'DRE Gerencial'!$A$6))</f>
        <v>0</v>
      </c>
      <c r="D128" s="137">
        <f>SUMIFS('Ctas Pagar'!$G:$G,'Ctas Pagar'!$C:$C,'DRE Gerencial'!$A128,'Ctas Pagar'!$I:$I,'DRE Gerencial'!$A$7,'Ctas Pagar'!$H:$H,3,'Ctas Pagar'!I:I,IF($A$6=Parametros!$A$8,"&lt;&gt;""",'DRE Gerencial'!$A$6))</f>
        <v>0</v>
      </c>
      <c r="E128" s="137">
        <f>SUMIFS('Ctas Pagar'!$G:$G,'Ctas Pagar'!$C:$C,'DRE Gerencial'!$A128,'Ctas Pagar'!$I:$I,'DRE Gerencial'!$A$7,'Ctas Pagar'!$H:$H,4,'Ctas Pagar'!L:L,IF($A$6=Parametros!$A$8,"&lt;&gt;""",'DRE Gerencial'!$A$6))</f>
        <v>0</v>
      </c>
      <c r="F128" s="137">
        <f>SUMIFS('Ctas Pagar'!$G:$G,'Ctas Pagar'!$C:$C,'DRE Gerencial'!$A128,'Ctas Pagar'!$I:$I,'DRE Gerencial'!$A$7,'Ctas Pagar'!$H:$H,5,'Ctas Pagar'!O:O,IF($A$6=Parametros!$A$8,"&lt;&gt;""",'DRE Gerencial'!$A$6))</f>
        <v>0</v>
      </c>
      <c r="G128" s="137">
        <f>SUMIFS('Ctas Pagar'!$G:$G,'Ctas Pagar'!$C:$C,'DRE Gerencial'!$A128,'Ctas Pagar'!$I:$I,'DRE Gerencial'!$A$7,'Ctas Pagar'!$H:$H,6,'Ctas Pagar'!R:R,IF($A$6=Parametros!$A$8,"&lt;&gt;""",'DRE Gerencial'!$A$6))</f>
        <v>0</v>
      </c>
      <c r="H128" s="137">
        <f>SUMIFS('Ctas Pagar'!$G:$G,'Ctas Pagar'!$C:$C,'DRE Gerencial'!$A128,'Ctas Pagar'!$I:$I,'DRE Gerencial'!$A$7,'Ctas Pagar'!$H:$H,7,'Ctas Pagar'!U:U,IF($A$6=Parametros!$A$8,"&lt;&gt;""",'DRE Gerencial'!$A$6))</f>
        <v>0</v>
      </c>
      <c r="I128" s="137">
        <f>SUMIFS('Ctas Pagar'!$G:$G,'Ctas Pagar'!$C:$C,'DRE Gerencial'!$A128,'Ctas Pagar'!$I:$I,'DRE Gerencial'!$A$7,'Ctas Pagar'!$H:$H,8,'Ctas Pagar'!X:X,IF($A$6=Parametros!$A$8,"&lt;&gt;""",'DRE Gerencial'!$A$6))</f>
        <v>0</v>
      </c>
      <c r="J128" s="137">
        <f>SUMIFS('Ctas Pagar'!$G:$G,'Ctas Pagar'!$C:$C,'DRE Gerencial'!$A128,'Ctas Pagar'!$I:$I,'DRE Gerencial'!$A$7,'Ctas Pagar'!$H:$H,9,'Ctas Pagar'!AA:AA,IF($A$6=Parametros!$A$8,"&lt;&gt;""",'DRE Gerencial'!$A$6))</f>
        <v>0</v>
      </c>
      <c r="K128" s="137">
        <f>SUMIFS('Ctas Pagar'!$G:$G,'Ctas Pagar'!$C:$C,'DRE Gerencial'!$A128,'Ctas Pagar'!$I:$I,'DRE Gerencial'!$A$7,'Ctas Pagar'!$H:$H,10,'Ctas Pagar'!AD:AD,IF($A$6=Parametros!$A$8,"&lt;&gt;""",'DRE Gerencial'!$A$6))</f>
        <v>0</v>
      </c>
      <c r="L128" s="137">
        <f>SUMIFS('Ctas Pagar'!$G:$G,'Ctas Pagar'!$C:$C,'DRE Gerencial'!$A128,'Ctas Pagar'!$I:$I,'DRE Gerencial'!$A$7,'Ctas Pagar'!$H:$H,11,'Ctas Pagar'!AG:AG,IF($A$6=Parametros!$A$8,"&lt;&gt;""",'DRE Gerencial'!$A$6))</f>
        <v>0</v>
      </c>
      <c r="M128" s="137">
        <f>SUMIFS('Ctas Pagar'!$G:$G,'Ctas Pagar'!$C:$C,'DRE Gerencial'!$A128,'Ctas Pagar'!$I:$I,'DRE Gerencial'!$A$7,'Ctas Pagar'!$H:$H,12,'Ctas Pagar'!AJ:AJ,IF($A$6=Parametros!$A$8,"&lt;&gt;""",'DRE Gerencial'!$A$6))</f>
        <v>0</v>
      </c>
      <c r="N128" s="135">
        <f t="shared" si="26"/>
        <v>0</v>
      </c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  <c r="AM128" s="71"/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  <c r="BF128" s="71"/>
    </row>
    <row r="129" spans="1:58" ht="15.75" hidden="1">
      <c r="A129" s="133" t="str">
        <f>'Plano de Contas'!A129</f>
        <v>6.3 Investimentos em Desenvolvimento Empresarial</v>
      </c>
      <c r="B129" s="134">
        <f t="shared" ref="B129:N129" si="27">SUM(B130:B133)</f>
        <v>0</v>
      </c>
      <c r="C129" s="134">
        <f t="shared" si="27"/>
        <v>3000</v>
      </c>
      <c r="D129" s="134">
        <f t="shared" si="27"/>
        <v>0</v>
      </c>
      <c r="E129" s="134">
        <f t="shared" si="27"/>
        <v>0</v>
      </c>
      <c r="F129" s="134">
        <f t="shared" si="27"/>
        <v>0</v>
      </c>
      <c r="G129" s="134">
        <f t="shared" si="27"/>
        <v>0</v>
      </c>
      <c r="H129" s="134">
        <f t="shared" si="27"/>
        <v>0</v>
      </c>
      <c r="I129" s="134">
        <f t="shared" si="27"/>
        <v>0</v>
      </c>
      <c r="J129" s="134">
        <f t="shared" si="27"/>
        <v>0</v>
      </c>
      <c r="K129" s="134">
        <f t="shared" si="27"/>
        <v>0</v>
      </c>
      <c r="L129" s="134">
        <f t="shared" si="27"/>
        <v>0</v>
      </c>
      <c r="M129" s="134">
        <f t="shared" si="27"/>
        <v>0</v>
      </c>
      <c r="N129" s="134">
        <f t="shared" si="27"/>
        <v>3000</v>
      </c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  <c r="AM129" s="71"/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  <c r="BF129" s="71"/>
    </row>
    <row r="130" spans="1:58" hidden="1">
      <c r="A130" s="106" t="str">
        <f>'Plano de Contas'!A130</f>
        <v>6.3.1 Consultoria</v>
      </c>
      <c r="B130" s="137">
        <f>SUMIFS('Ctas Pagar'!$G:$G,'Ctas Pagar'!$C:$C,'DRE Gerencial'!$A130,'Ctas Pagar'!$I:$I,'DRE Gerencial'!$A$7,'Ctas Pagar'!$H:$H,1,'Ctas Pagar'!D:D,IF($A$6=Parametros!$A$8,"&lt;&gt;""",'DRE Gerencial'!$A$6))</f>
        <v>0</v>
      </c>
      <c r="C130" s="137">
        <f>SUMIFS('Ctas Pagar'!$G:$G,'Ctas Pagar'!$C:$C,'DRE Gerencial'!$A130,'Ctas Pagar'!$I:$I,'DRE Gerencial'!$A$7,'Ctas Pagar'!$H:$H,2,'Ctas Pagar'!F:F,IF($A$6=Parametros!$A$8,"&lt;&gt;""",'DRE Gerencial'!$A$6))</f>
        <v>1000</v>
      </c>
      <c r="D130" s="137">
        <f>SUMIFS('Ctas Pagar'!$G:$G,'Ctas Pagar'!$C:$C,'DRE Gerencial'!$A130,'Ctas Pagar'!$I:$I,'DRE Gerencial'!$A$7,'Ctas Pagar'!$H:$H,3,'Ctas Pagar'!I:I,IF($A$6=Parametros!$A$8,"&lt;&gt;""",'DRE Gerencial'!$A$6))</f>
        <v>0</v>
      </c>
      <c r="E130" s="137">
        <f>SUMIFS('Ctas Pagar'!$G:$G,'Ctas Pagar'!$C:$C,'DRE Gerencial'!$A130,'Ctas Pagar'!$I:$I,'DRE Gerencial'!$A$7,'Ctas Pagar'!$H:$H,4,'Ctas Pagar'!L:L,IF($A$6=Parametros!$A$8,"&lt;&gt;""",'DRE Gerencial'!$A$6))</f>
        <v>0</v>
      </c>
      <c r="F130" s="137">
        <f>SUMIFS('Ctas Pagar'!$G:$G,'Ctas Pagar'!$C:$C,'DRE Gerencial'!$A130,'Ctas Pagar'!$I:$I,'DRE Gerencial'!$A$7,'Ctas Pagar'!$H:$H,5,'Ctas Pagar'!O:O,IF($A$6=Parametros!$A$8,"&lt;&gt;""",'DRE Gerencial'!$A$6))</f>
        <v>0</v>
      </c>
      <c r="G130" s="137">
        <f>SUMIFS('Ctas Pagar'!$G:$G,'Ctas Pagar'!$C:$C,'DRE Gerencial'!$A130,'Ctas Pagar'!$I:$I,'DRE Gerencial'!$A$7,'Ctas Pagar'!$H:$H,6,'Ctas Pagar'!R:R,IF($A$6=Parametros!$A$8,"&lt;&gt;""",'DRE Gerencial'!$A$6))</f>
        <v>0</v>
      </c>
      <c r="H130" s="137">
        <f>SUMIFS('Ctas Pagar'!$G:$G,'Ctas Pagar'!$C:$C,'DRE Gerencial'!$A130,'Ctas Pagar'!$I:$I,'DRE Gerencial'!$A$7,'Ctas Pagar'!$H:$H,7,'Ctas Pagar'!U:U,IF($A$6=Parametros!$A$8,"&lt;&gt;""",'DRE Gerencial'!$A$6))</f>
        <v>0</v>
      </c>
      <c r="I130" s="137">
        <f>SUMIFS('Ctas Pagar'!$G:$G,'Ctas Pagar'!$C:$C,'DRE Gerencial'!$A130,'Ctas Pagar'!$I:$I,'DRE Gerencial'!$A$7,'Ctas Pagar'!$H:$H,8,'Ctas Pagar'!X:X,IF($A$6=Parametros!$A$8,"&lt;&gt;""",'DRE Gerencial'!$A$6))</f>
        <v>0</v>
      </c>
      <c r="J130" s="137">
        <f>SUMIFS('Ctas Pagar'!$G:$G,'Ctas Pagar'!$C:$C,'DRE Gerencial'!$A130,'Ctas Pagar'!$I:$I,'DRE Gerencial'!$A$7,'Ctas Pagar'!$H:$H,9,'Ctas Pagar'!AA:AA,IF($A$6=Parametros!$A$8,"&lt;&gt;""",'DRE Gerencial'!$A$6))</f>
        <v>0</v>
      </c>
      <c r="K130" s="137">
        <f>SUMIFS('Ctas Pagar'!$G:$G,'Ctas Pagar'!$C:$C,'DRE Gerencial'!$A130,'Ctas Pagar'!$I:$I,'DRE Gerencial'!$A$7,'Ctas Pagar'!$H:$H,10,'Ctas Pagar'!AD:AD,IF($A$6=Parametros!$A$8,"&lt;&gt;""",'DRE Gerencial'!$A$6))</f>
        <v>0</v>
      </c>
      <c r="L130" s="137">
        <f>SUMIFS('Ctas Pagar'!$G:$G,'Ctas Pagar'!$C:$C,'DRE Gerencial'!$A130,'Ctas Pagar'!$I:$I,'DRE Gerencial'!$A$7,'Ctas Pagar'!$H:$H,11,'Ctas Pagar'!AG:AG,IF($A$6=Parametros!$A$8,"&lt;&gt;""",'DRE Gerencial'!$A$6))</f>
        <v>0</v>
      </c>
      <c r="M130" s="137">
        <f>SUMIFS('Ctas Pagar'!$G:$G,'Ctas Pagar'!$C:$C,'DRE Gerencial'!$A130,'Ctas Pagar'!$I:$I,'DRE Gerencial'!$A$7,'Ctas Pagar'!$H:$H,12,'Ctas Pagar'!AJ:AJ,IF($A$6=Parametros!$A$8,"&lt;&gt;""",'DRE Gerencial'!$A$6))</f>
        <v>0</v>
      </c>
      <c r="N130" s="135">
        <f>(M130+L130+K130+J130+I130+H130+G130+F130+E130+D130+C130+B130)</f>
        <v>1000</v>
      </c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  <c r="AM130" s="71"/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  <c r="BF130" s="71"/>
    </row>
    <row r="131" spans="1:58" hidden="1">
      <c r="A131" s="106" t="str">
        <f>'Plano de Contas'!A131</f>
        <v>6.3.2 Treinamentos</v>
      </c>
      <c r="B131" s="137">
        <f>SUMIFS('Ctas Pagar'!$G:$G,'Ctas Pagar'!$C:$C,'DRE Gerencial'!$A131,'Ctas Pagar'!$I:$I,'DRE Gerencial'!$A$7,'Ctas Pagar'!$H:$H,1,'Ctas Pagar'!D:D,IF($A$6=Parametros!$A$8,"&lt;&gt;""",'DRE Gerencial'!$A$6))</f>
        <v>0</v>
      </c>
      <c r="C131" s="137">
        <f>SUMIFS('Ctas Pagar'!$G:$G,'Ctas Pagar'!$C:$C,'DRE Gerencial'!$A131,'Ctas Pagar'!$I:$I,'DRE Gerencial'!$A$7,'Ctas Pagar'!$H:$H,2,'Ctas Pagar'!F:F,IF($A$6=Parametros!$A$8,"&lt;&gt;""",'DRE Gerencial'!$A$6))</f>
        <v>1000</v>
      </c>
      <c r="D131" s="137">
        <f>SUMIFS('Ctas Pagar'!$G:$G,'Ctas Pagar'!$C:$C,'DRE Gerencial'!$A131,'Ctas Pagar'!$I:$I,'DRE Gerencial'!$A$7,'Ctas Pagar'!$H:$H,3,'Ctas Pagar'!I:I,IF($A$6=Parametros!$A$8,"&lt;&gt;""",'DRE Gerencial'!$A$6))</f>
        <v>0</v>
      </c>
      <c r="E131" s="137">
        <f>SUMIFS('Ctas Pagar'!$G:$G,'Ctas Pagar'!$C:$C,'DRE Gerencial'!$A131,'Ctas Pagar'!$I:$I,'DRE Gerencial'!$A$7,'Ctas Pagar'!$H:$H,4,'Ctas Pagar'!L:L,IF($A$6=Parametros!$A$8,"&lt;&gt;""",'DRE Gerencial'!$A$6))</f>
        <v>0</v>
      </c>
      <c r="F131" s="137">
        <f>SUMIFS('Ctas Pagar'!$G:$G,'Ctas Pagar'!$C:$C,'DRE Gerencial'!$A131,'Ctas Pagar'!$I:$I,'DRE Gerencial'!$A$7,'Ctas Pagar'!$H:$H,5,'Ctas Pagar'!O:O,IF($A$6=Parametros!$A$8,"&lt;&gt;""",'DRE Gerencial'!$A$6))</f>
        <v>0</v>
      </c>
      <c r="G131" s="137">
        <f>SUMIFS('Ctas Pagar'!$G:$G,'Ctas Pagar'!$C:$C,'DRE Gerencial'!$A131,'Ctas Pagar'!$I:$I,'DRE Gerencial'!$A$7,'Ctas Pagar'!$H:$H,6,'Ctas Pagar'!R:R,IF($A$6=Parametros!$A$8,"&lt;&gt;""",'DRE Gerencial'!$A$6))</f>
        <v>0</v>
      </c>
      <c r="H131" s="137">
        <f>SUMIFS('Ctas Pagar'!$G:$G,'Ctas Pagar'!$C:$C,'DRE Gerencial'!$A131,'Ctas Pagar'!$I:$I,'DRE Gerencial'!$A$7,'Ctas Pagar'!$H:$H,7,'Ctas Pagar'!U:U,IF($A$6=Parametros!$A$8,"&lt;&gt;""",'DRE Gerencial'!$A$6))</f>
        <v>0</v>
      </c>
      <c r="I131" s="137">
        <f>SUMIFS('Ctas Pagar'!$G:$G,'Ctas Pagar'!$C:$C,'DRE Gerencial'!$A131,'Ctas Pagar'!$I:$I,'DRE Gerencial'!$A$7,'Ctas Pagar'!$H:$H,8,'Ctas Pagar'!X:X,IF($A$6=Parametros!$A$8,"&lt;&gt;""",'DRE Gerencial'!$A$6))</f>
        <v>0</v>
      </c>
      <c r="J131" s="137">
        <f>SUMIFS('Ctas Pagar'!$G:$G,'Ctas Pagar'!$C:$C,'DRE Gerencial'!$A131,'Ctas Pagar'!$I:$I,'DRE Gerencial'!$A$7,'Ctas Pagar'!$H:$H,9,'Ctas Pagar'!AA:AA,IF($A$6=Parametros!$A$8,"&lt;&gt;""",'DRE Gerencial'!$A$6))</f>
        <v>0</v>
      </c>
      <c r="K131" s="137">
        <f>SUMIFS('Ctas Pagar'!$G:$G,'Ctas Pagar'!$C:$C,'DRE Gerencial'!$A131,'Ctas Pagar'!$I:$I,'DRE Gerencial'!$A$7,'Ctas Pagar'!$H:$H,10,'Ctas Pagar'!AD:AD,IF($A$6=Parametros!$A$8,"&lt;&gt;""",'DRE Gerencial'!$A$6))</f>
        <v>0</v>
      </c>
      <c r="L131" s="137">
        <f>SUMIFS('Ctas Pagar'!$G:$G,'Ctas Pagar'!$C:$C,'DRE Gerencial'!$A131,'Ctas Pagar'!$I:$I,'DRE Gerencial'!$A$7,'Ctas Pagar'!$H:$H,11,'Ctas Pagar'!AG:AG,IF($A$6=Parametros!$A$8,"&lt;&gt;""",'DRE Gerencial'!$A$6))</f>
        <v>0</v>
      </c>
      <c r="M131" s="137">
        <f>SUMIFS('Ctas Pagar'!$G:$G,'Ctas Pagar'!$C:$C,'DRE Gerencial'!$A131,'Ctas Pagar'!$I:$I,'DRE Gerencial'!$A$7,'Ctas Pagar'!$H:$H,12,'Ctas Pagar'!AJ:AJ,IF($A$6=Parametros!$A$8,"&lt;&gt;""",'DRE Gerencial'!$A$6))</f>
        <v>0</v>
      </c>
      <c r="N131" s="135">
        <f>(M131+L131+K131+J131+I131+H131+G131+F131+E131+D131+C131+B131)</f>
        <v>1000</v>
      </c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  <c r="AM131" s="71"/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  <c r="BF131" s="71"/>
    </row>
    <row r="132" spans="1:58" hidden="1">
      <c r="A132" s="106" t="str">
        <f>'Plano de Contas'!A132</f>
        <v>6.3.99 Outros investimentos desenv. empresarial</v>
      </c>
      <c r="B132" s="137">
        <f>SUMIFS('Ctas Pagar'!$G:$G,'Ctas Pagar'!$C:$C,'DRE Gerencial'!$A132,'Ctas Pagar'!$I:$I,'DRE Gerencial'!$A$7,'Ctas Pagar'!$H:$H,1,'Ctas Pagar'!D:D,IF($A$6=Parametros!$A$8,"&lt;&gt;""",'DRE Gerencial'!$A$6))</f>
        <v>0</v>
      </c>
      <c r="C132" s="137">
        <f>SUMIFS('Ctas Pagar'!$G:$G,'Ctas Pagar'!$C:$C,'DRE Gerencial'!$A132,'Ctas Pagar'!$I:$I,'DRE Gerencial'!$A$7,'Ctas Pagar'!$H:$H,2,'Ctas Pagar'!F:F,IF($A$6=Parametros!$A$8,"&lt;&gt;""",'DRE Gerencial'!$A$6))</f>
        <v>1000</v>
      </c>
      <c r="D132" s="137">
        <f>SUMIFS('Ctas Pagar'!$G:$G,'Ctas Pagar'!$C:$C,'DRE Gerencial'!$A132,'Ctas Pagar'!$I:$I,'DRE Gerencial'!$A$7,'Ctas Pagar'!$H:$H,3,'Ctas Pagar'!I:I,IF($A$6=Parametros!$A$8,"&lt;&gt;""",'DRE Gerencial'!$A$6))</f>
        <v>0</v>
      </c>
      <c r="E132" s="137">
        <f>SUMIFS('Ctas Pagar'!$G:$G,'Ctas Pagar'!$C:$C,'DRE Gerencial'!$A132,'Ctas Pagar'!$I:$I,'DRE Gerencial'!$A$7,'Ctas Pagar'!$H:$H,4,'Ctas Pagar'!L:L,IF($A$6=Parametros!$A$8,"&lt;&gt;""",'DRE Gerencial'!$A$6))</f>
        <v>0</v>
      </c>
      <c r="F132" s="137">
        <f>SUMIFS('Ctas Pagar'!$G:$G,'Ctas Pagar'!$C:$C,'DRE Gerencial'!$A132,'Ctas Pagar'!$I:$I,'DRE Gerencial'!$A$7,'Ctas Pagar'!$H:$H,5,'Ctas Pagar'!O:O,IF($A$6=Parametros!$A$8,"&lt;&gt;""",'DRE Gerencial'!$A$6))</f>
        <v>0</v>
      </c>
      <c r="G132" s="137">
        <f>SUMIFS('Ctas Pagar'!$G:$G,'Ctas Pagar'!$C:$C,'DRE Gerencial'!$A132,'Ctas Pagar'!$I:$I,'DRE Gerencial'!$A$7,'Ctas Pagar'!$H:$H,6,'Ctas Pagar'!R:R,IF($A$6=Parametros!$A$8,"&lt;&gt;""",'DRE Gerencial'!$A$6))</f>
        <v>0</v>
      </c>
      <c r="H132" s="137">
        <f>SUMIFS('Ctas Pagar'!$G:$G,'Ctas Pagar'!$C:$C,'DRE Gerencial'!$A132,'Ctas Pagar'!$I:$I,'DRE Gerencial'!$A$7,'Ctas Pagar'!$H:$H,7,'Ctas Pagar'!U:U,IF($A$6=Parametros!$A$8,"&lt;&gt;""",'DRE Gerencial'!$A$6))</f>
        <v>0</v>
      </c>
      <c r="I132" s="137">
        <f>SUMIFS('Ctas Pagar'!$G:$G,'Ctas Pagar'!$C:$C,'DRE Gerencial'!$A132,'Ctas Pagar'!$I:$I,'DRE Gerencial'!$A$7,'Ctas Pagar'!$H:$H,8,'Ctas Pagar'!X:X,IF($A$6=Parametros!$A$8,"&lt;&gt;""",'DRE Gerencial'!$A$6))</f>
        <v>0</v>
      </c>
      <c r="J132" s="137">
        <f>SUMIFS('Ctas Pagar'!$G:$G,'Ctas Pagar'!$C:$C,'DRE Gerencial'!$A132,'Ctas Pagar'!$I:$I,'DRE Gerencial'!$A$7,'Ctas Pagar'!$H:$H,9,'Ctas Pagar'!AA:AA,IF($A$6=Parametros!$A$8,"&lt;&gt;""",'DRE Gerencial'!$A$6))</f>
        <v>0</v>
      </c>
      <c r="K132" s="137">
        <f>SUMIFS('Ctas Pagar'!$G:$G,'Ctas Pagar'!$C:$C,'DRE Gerencial'!$A132,'Ctas Pagar'!$I:$I,'DRE Gerencial'!$A$7,'Ctas Pagar'!$H:$H,10,'Ctas Pagar'!AD:AD,IF($A$6=Parametros!$A$8,"&lt;&gt;""",'DRE Gerencial'!$A$6))</f>
        <v>0</v>
      </c>
      <c r="L132" s="137">
        <f>SUMIFS('Ctas Pagar'!$G:$G,'Ctas Pagar'!$C:$C,'DRE Gerencial'!$A132,'Ctas Pagar'!$I:$I,'DRE Gerencial'!$A$7,'Ctas Pagar'!$H:$H,11,'Ctas Pagar'!AG:AG,IF($A$6=Parametros!$A$8,"&lt;&gt;""",'DRE Gerencial'!$A$6))</f>
        <v>0</v>
      </c>
      <c r="M132" s="137">
        <f>SUMIFS('Ctas Pagar'!$G:$G,'Ctas Pagar'!$C:$C,'DRE Gerencial'!$A132,'Ctas Pagar'!$I:$I,'DRE Gerencial'!$A$7,'Ctas Pagar'!$H:$H,12,'Ctas Pagar'!AJ:AJ,IF($A$6=Parametros!$A$8,"&lt;&gt;""",'DRE Gerencial'!$A$6))</f>
        <v>0</v>
      </c>
      <c r="N132" s="135">
        <f>(M132+L132+K132+J132+I132+H132+G132+F132+E132+D132+C132+B132)</f>
        <v>1000</v>
      </c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  <c r="AM132" s="71"/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  <c r="BF132" s="71"/>
    </row>
    <row r="133" spans="1:58" hidden="1">
      <c r="A133" s="106">
        <f>'Plano de Contas'!A133</f>
        <v>0</v>
      </c>
      <c r="B133" s="137">
        <f>SUMIFS('Ctas Pagar'!$G:$G,'Ctas Pagar'!$C:$C,'DRE Gerencial'!$A133,'Ctas Pagar'!$I:$I,'DRE Gerencial'!$A$7,'Ctas Pagar'!$H:$H,1,'Ctas Pagar'!D:D,IF($A$6=Parametros!$A$8,"&lt;&gt;""",'DRE Gerencial'!$A$6))</f>
        <v>0</v>
      </c>
      <c r="C133" s="137">
        <f>SUMIFS('Ctas Pagar'!$G:$G,'Ctas Pagar'!$C:$C,'DRE Gerencial'!$A133,'Ctas Pagar'!$I:$I,'DRE Gerencial'!$A$7,'Ctas Pagar'!$H:$H,2,'Ctas Pagar'!F:F,IF($A$6=Parametros!$A$8,"&lt;&gt;""",'DRE Gerencial'!$A$6))</f>
        <v>0</v>
      </c>
      <c r="D133" s="137">
        <f>SUMIFS('Ctas Pagar'!$G:$G,'Ctas Pagar'!$C:$C,'DRE Gerencial'!$A133,'Ctas Pagar'!$I:$I,'DRE Gerencial'!$A$7,'Ctas Pagar'!$H:$H,3,'Ctas Pagar'!I:I,IF($A$6=Parametros!$A$8,"&lt;&gt;""",'DRE Gerencial'!$A$6))</f>
        <v>0</v>
      </c>
      <c r="E133" s="137">
        <f>SUMIFS('Ctas Pagar'!$G:$G,'Ctas Pagar'!$C:$C,'DRE Gerencial'!$A133,'Ctas Pagar'!$I:$I,'DRE Gerencial'!$A$7,'Ctas Pagar'!$H:$H,4,'Ctas Pagar'!L:L,IF($A$6=Parametros!$A$8,"&lt;&gt;""",'DRE Gerencial'!$A$6))</f>
        <v>0</v>
      </c>
      <c r="F133" s="137">
        <f>SUMIFS('Ctas Pagar'!$G:$G,'Ctas Pagar'!$C:$C,'DRE Gerencial'!$A133,'Ctas Pagar'!$I:$I,'DRE Gerencial'!$A$7,'Ctas Pagar'!$H:$H,5,'Ctas Pagar'!O:O,IF($A$6=Parametros!$A$8,"&lt;&gt;""",'DRE Gerencial'!$A$6))</f>
        <v>0</v>
      </c>
      <c r="G133" s="137">
        <f>SUMIFS('Ctas Pagar'!$G:$G,'Ctas Pagar'!$C:$C,'DRE Gerencial'!$A133,'Ctas Pagar'!$I:$I,'DRE Gerencial'!$A$7,'Ctas Pagar'!$H:$H,6,'Ctas Pagar'!R:R,IF($A$6=Parametros!$A$8,"&lt;&gt;""",'DRE Gerencial'!$A$6))</f>
        <v>0</v>
      </c>
      <c r="H133" s="137">
        <f>SUMIFS('Ctas Pagar'!$G:$G,'Ctas Pagar'!$C:$C,'DRE Gerencial'!$A133,'Ctas Pagar'!$I:$I,'DRE Gerencial'!$A$7,'Ctas Pagar'!$H:$H,7,'Ctas Pagar'!U:U,IF($A$6=Parametros!$A$8,"&lt;&gt;""",'DRE Gerencial'!$A$6))</f>
        <v>0</v>
      </c>
      <c r="I133" s="137">
        <f>SUMIFS('Ctas Pagar'!$G:$G,'Ctas Pagar'!$C:$C,'DRE Gerencial'!$A133,'Ctas Pagar'!$I:$I,'DRE Gerencial'!$A$7,'Ctas Pagar'!$H:$H,8,'Ctas Pagar'!X:X,IF($A$6=Parametros!$A$8,"&lt;&gt;""",'DRE Gerencial'!$A$6))</f>
        <v>0</v>
      </c>
      <c r="J133" s="137">
        <f>SUMIFS('Ctas Pagar'!$G:$G,'Ctas Pagar'!$C:$C,'DRE Gerencial'!$A133,'Ctas Pagar'!$I:$I,'DRE Gerencial'!$A$7,'Ctas Pagar'!$H:$H,9,'Ctas Pagar'!AA:AA,IF($A$6=Parametros!$A$8,"&lt;&gt;""",'DRE Gerencial'!$A$6))</f>
        <v>0</v>
      </c>
      <c r="K133" s="137">
        <f>SUMIFS('Ctas Pagar'!$G:$G,'Ctas Pagar'!$C:$C,'DRE Gerencial'!$A133,'Ctas Pagar'!$I:$I,'DRE Gerencial'!$A$7,'Ctas Pagar'!$H:$H,10,'Ctas Pagar'!AD:AD,IF($A$6=Parametros!$A$8,"&lt;&gt;""",'DRE Gerencial'!$A$6))</f>
        <v>0</v>
      </c>
      <c r="L133" s="137">
        <f>SUMIFS('Ctas Pagar'!$G:$G,'Ctas Pagar'!$C:$C,'DRE Gerencial'!$A133,'Ctas Pagar'!$I:$I,'DRE Gerencial'!$A$7,'Ctas Pagar'!$H:$H,11,'Ctas Pagar'!AG:AG,IF($A$6=Parametros!$A$8,"&lt;&gt;""",'DRE Gerencial'!$A$6))</f>
        <v>0</v>
      </c>
      <c r="M133" s="137">
        <f>SUMIFS('Ctas Pagar'!$G:$G,'Ctas Pagar'!$C:$C,'DRE Gerencial'!$A133,'Ctas Pagar'!$I:$I,'DRE Gerencial'!$A$7,'Ctas Pagar'!$H:$H,12,'Ctas Pagar'!AJ:AJ,IF($A$6=Parametros!$A$8,"&lt;&gt;""",'DRE Gerencial'!$A$6))</f>
        <v>0</v>
      </c>
      <c r="N133" s="135">
        <f>(M133+L133+K133+J133+I133+H133+G133+F133+E133+D133+C133+B133)</f>
        <v>0</v>
      </c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  <c r="AM133" s="71"/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  <c r="BF133" s="71"/>
    </row>
    <row r="134" spans="1:58" ht="15.75" hidden="1">
      <c r="A134" s="133" t="str">
        <f>'Plano de Contas'!A134</f>
        <v>6.4 Outros Investimentos</v>
      </c>
      <c r="B134" s="134">
        <f t="shared" ref="B134:N134" si="28">SUM(B135:B139)</f>
        <v>0</v>
      </c>
      <c r="C134" s="134">
        <f t="shared" si="28"/>
        <v>2000</v>
      </c>
      <c r="D134" s="134">
        <f t="shared" si="28"/>
        <v>0</v>
      </c>
      <c r="E134" s="134">
        <f t="shared" si="28"/>
        <v>0</v>
      </c>
      <c r="F134" s="134">
        <f t="shared" si="28"/>
        <v>0</v>
      </c>
      <c r="G134" s="134">
        <f t="shared" si="28"/>
        <v>0</v>
      </c>
      <c r="H134" s="134">
        <f t="shared" si="28"/>
        <v>0</v>
      </c>
      <c r="I134" s="134">
        <f t="shared" si="28"/>
        <v>0</v>
      </c>
      <c r="J134" s="134">
        <f t="shared" si="28"/>
        <v>0</v>
      </c>
      <c r="K134" s="134">
        <f t="shared" si="28"/>
        <v>0</v>
      </c>
      <c r="L134" s="134">
        <f t="shared" si="28"/>
        <v>0</v>
      </c>
      <c r="M134" s="134">
        <f t="shared" si="28"/>
        <v>0</v>
      </c>
      <c r="N134" s="134">
        <f t="shared" si="28"/>
        <v>2000</v>
      </c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  <c r="AM134" s="71"/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  <c r="BF134" s="71"/>
    </row>
    <row r="135" spans="1:58" hidden="1">
      <c r="A135" s="106" t="str">
        <f>'Plano de Contas'!A135</f>
        <v>6.4.1 Aquisição de Franquias</v>
      </c>
      <c r="B135" s="137">
        <f>SUMIFS('Ctas Pagar'!$G:$G,'Ctas Pagar'!$C:$C,'DRE Gerencial'!$A135,'Ctas Pagar'!$I:$I,'DRE Gerencial'!$A$7,'Ctas Pagar'!$H:$H,1,'Ctas Pagar'!D:D,IF($A$6=Parametros!$A$8,"&lt;&gt;""",'DRE Gerencial'!$A$6))</f>
        <v>0</v>
      </c>
      <c r="C135" s="137">
        <f>SUMIFS('Ctas Pagar'!$G:$G,'Ctas Pagar'!$C:$C,'DRE Gerencial'!$A135,'Ctas Pagar'!$I:$I,'DRE Gerencial'!$A$7,'Ctas Pagar'!$H:$H,2,'Ctas Pagar'!F:F,IF($A$6=Parametros!$A$8,"&lt;&gt;""",'DRE Gerencial'!$A$6))</f>
        <v>1000</v>
      </c>
      <c r="D135" s="137">
        <f>SUMIFS('Ctas Pagar'!$G:$G,'Ctas Pagar'!$C:$C,'DRE Gerencial'!$A135,'Ctas Pagar'!$I:$I,'DRE Gerencial'!$A$7,'Ctas Pagar'!$H:$H,3,'Ctas Pagar'!I:I,IF($A$6=Parametros!$A$8,"&lt;&gt;""",'DRE Gerencial'!$A$6))</f>
        <v>0</v>
      </c>
      <c r="E135" s="137">
        <f>SUMIFS('Ctas Pagar'!$G:$G,'Ctas Pagar'!$C:$C,'DRE Gerencial'!$A135,'Ctas Pagar'!$I:$I,'DRE Gerencial'!$A$7,'Ctas Pagar'!$H:$H,4,'Ctas Pagar'!L:L,IF($A$6=Parametros!$A$8,"&lt;&gt;""",'DRE Gerencial'!$A$6))</f>
        <v>0</v>
      </c>
      <c r="F135" s="137">
        <f>SUMIFS('Ctas Pagar'!$G:$G,'Ctas Pagar'!$C:$C,'DRE Gerencial'!$A135,'Ctas Pagar'!$I:$I,'DRE Gerencial'!$A$7,'Ctas Pagar'!$H:$H,5,'Ctas Pagar'!O:O,IF($A$6=Parametros!$A$8,"&lt;&gt;""",'DRE Gerencial'!$A$6))</f>
        <v>0</v>
      </c>
      <c r="G135" s="137">
        <f>SUMIFS('Ctas Pagar'!$G:$G,'Ctas Pagar'!$C:$C,'DRE Gerencial'!$A135,'Ctas Pagar'!$I:$I,'DRE Gerencial'!$A$7,'Ctas Pagar'!$H:$H,6,'Ctas Pagar'!R:R,IF($A$6=Parametros!$A$8,"&lt;&gt;""",'DRE Gerencial'!$A$6))</f>
        <v>0</v>
      </c>
      <c r="H135" s="137">
        <f>SUMIFS('Ctas Pagar'!$G:$G,'Ctas Pagar'!$C:$C,'DRE Gerencial'!$A135,'Ctas Pagar'!$I:$I,'DRE Gerencial'!$A$7,'Ctas Pagar'!$H:$H,7,'Ctas Pagar'!U:U,IF($A$6=Parametros!$A$8,"&lt;&gt;""",'DRE Gerencial'!$A$6))</f>
        <v>0</v>
      </c>
      <c r="I135" s="137">
        <f>SUMIFS('Ctas Pagar'!$G:$G,'Ctas Pagar'!$C:$C,'DRE Gerencial'!$A135,'Ctas Pagar'!$I:$I,'DRE Gerencial'!$A$7,'Ctas Pagar'!$H:$H,8,'Ctas Pagar'!X:X,IF($A$6=Parametros!$A$8,"&lt;&gt;""",'DRE Gerencial'!$A$6))</f>
        <v>0</v>
      </c>
      <c r="J135" s="137">
        <f>SUMIFS('Ctas Pagar'!$G:$G,'Ctas Pagar'!$C:$C,'DRE Gerencial'!$A135,'Ctas Pagar'!$I:$I,'DRE Gerencial'!$A$7,'Ctas Pagar'!$H:$H,9,'Ctas Pagar'!AA:AA,IF($A$6=Parametros!$A$8,"&lt;&gt;""",'DRE Gerencial'!$A$6))</f>
        <v>0</v>
      </c>
      <c r="K135" s="137">
        <f>SUMIFS('Ctas Pagar'!$G:$G,'Ctas Pagar'!$C:$C,'DRE Gerencial'!$A135,'Ctas Pagar'!$I:$I,'DRE Gerencial'!$A$7,'Ctas Pagar'!$H:$H,10,'Ctas Pagar'!AD:AD,IF($A$6=Parametros!$A$8,"&lt;&gt;""",'DRE Gerencial'!$A$6))</f>
        <v>0</v>
      </c>
      <c r="L135" s="137">
        <f>SUMIFS('Ctas Pagar'!$G:$G,'Ctas Pagar'!$C:$C,'DRE Gerencial'!$A135,'Ctas Pagar'!$I:$I,'DRE Gerencial'!$A$7,'Ctas Pagar'!$H:$H,11,'Ctas Pagar'!AG:AG,IF($A$6=Parametros!$A$8,"&lt;&gt;""",'DRE Gerencial'!$A$6))</f>
        <v>0</v>
      </c>
      <c r="M135" s="137">
        <f>SUMIFS('Ctas Pagar'!$G:$G,'Ctas Pagar'!$C:$C,'DRE Gerencial'!$A135,'Ctas Pagar'!$I:$I,'DRE Gerencial'!$A$7,'Ctas Pagar'!$H:$H,12,'Ctas Pagar'!AJ:AJ,IF($A$6=Parametros!$A$8,"&lt;&gt;""",'DRE Gerencial'!$A$6))</f>
        <v>0</v>
      </c>
      <c r="N135" s="135">
        <f>(M135+L135+K135+J135+I135+H135+G135+F135+E135+D135+C135+B135)</f>
        <v>1000</v>
      </c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  <c r="AM135" s="71"/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  <c r="BF135" s="71"/>
    </row>
    <row r="136" spans="1:58" hidden="1">
      <c r="A136" s="106" t="str">
        <f>'Plano de Contas'!A136</f>
        <v>6.4.2 Consórcios</v>
      </c>
      <c r="B136" s="137">
        <f>SUMIFS('Ctas Pagar'!$G:$G,'Ctas Pagar'!$C:$C,'DRE Gerencial'!$A136,'Ctas Pagar'!$I:$I,'DRE Gerencial'!$A$7,'Ctas Pagar'!$H:$H,1,'Ctas Pagar'!D:D,IF($A$6=Parametros!$A$8,"&lt;&gt;""",'DRE Gerencial'!$A$6))</f>
        <v>0</v>
      </c>
      <c r="C136" s="137">
        <f>SUMIFS('Ctas Pagar'!$G:$G,'Ctas Pagar'!$C:$C,'DRE Gerencial'!$A136,'Ctas Pagar'!$I:$I,'DRE Gerencial'!$A$7,'Ctas Pagar'!$H:$H,2,'Ctas Pagar'!F:F,IF($A$6=Parametros!$A$8,"&lt;&gt;""",'DRE Gerencial'!$A$6))</f>
        <v>1000</v>
      </c>
      <c r="D136" s="137">
        <f>SUMIFS('Ctas Pagar'!$G:$G,'Ctas Pagar'!$C:$C,'DRE Gerencial'!$A136,'Ctas Pagar'!$I:$I,'DRE Gerencial'!$A$7,'Ctas Pagar'!$H:$H,3,'Ctas Pagar'!I:I,IF($A$6=Parametros!$A$8,"&lt;&gt;""",'DRE Gerencial'!$A$6))</f>
        <v>0</v>
      </c>
      <c r="E136" s="137">
        <f>SUMIFS('Ctas Pagar'!$G:$G,'Ctas Pagar'!$C:$C,'DRE Gerencial'!$A136,'Ctas Pagar'!$I:$I,'DRE Gerencial'!$A$7,'Ctas Pagar'!$H:$H,4,'Ctas Pagar'!L:L,IF($A$6=Parametros!$A$8,"&lt;&gt;""",'DRE Gerencial'!$A$6))</f>
        <v>0</v>
      </c>
      <c r="F136" s="137">
        <f>SUMIFS('Ctas Pagar'!$G:$G,'Ctas Pagar'!$C:$C,'DRE Gerencial'!$A136,'Ctas Pagar'!$I:$I,'DRE Gerencial'!$A$7,'Ctas Pagar'!$H:$H,5,'Ctas Pagar'!O:O,IF($A$6=Parametros!$A$8,"&lt;&gt;""",'DRE Gerencial'!$A$6))</f>
        <v>0</v>
      </c>
      <c r="G136" s="137">
        <f>SUMIFS('Ctas Pagar'!$G:$G,'Ctas Pagar'!$C:$C,'DRE Gerencial'!$A136,'Ctas Pagar'!$I:$I,'DRE Gerencial'!$A$7,'Ctas Pagar'!$H:$H,6,'Ctas Pagar'!R:R,IF($A$6=Parametros!$A$8,"&lt;&gt;""",'DRE Gerencial'!$A$6))</f>
        <v>0</v>
      </c>
      <c r="H136" s="137">
        <f>SUMIFS('Ctas Pagar'!$G:$G,'Ctas Pagar'!$C:$C,'DRE Gerencial'!$A136,'Ctas Pagar'!$I:$I,'DRE Gerencial'!$A$7,'Ctas Pagar'!$H:$H,7,'Ctas Pagar'!U:U,IF($A$6=Parametros!$A$8,"&lt;&gt;""",'DRE Gerencial'!$A$6))</f>
        <v>0</v>
      </c>
      <c r="I136" s="137">
        <f>SUMIFS('Ctas Pagar'!$G:$G,'Ctas Pagar'!$C:$C,'DRE Gerencial'!$A136,'Ctas Pagar'!$I:$I,'DRE Gerencial'!$A$7,'Ctas Pagar'!$H:$H,8,'Ctas Pagar'!X:X,IF($A$6=Parametros!$A$8,"&lt;&gt;""",'DRE Gerencial'!$A$6))</f>
        <v>0</v>
      </c>
      <c r="J136" s="137">
        <f>SUMIFS('Ctas Pagar'!$G:$G,'Ctas Pagar'!$C:$C,'DRE Gerencial'!$A136,'Ctas Pagar'!$I:$I,'DRE Gerencial'!$A$7,'Ctas Pagar'!$H:$H,9,'Ctas Pagar'!AA:AA,IF($A$6=Parametros!$A$8,"&lt;&gt;""",'DRE Gerencial'!$A$6))</f>
        <v>0</v>
      </c>
      <c r="K136" s="137">
        <f>SUMIFS('Ctas Pagar'!$G:$G,'Ctas Pagar'!$C:$C,'DRE Gerencial'!$A136,'Ctas Pagar'!$I:$I,'DRE Gerencial'!$A$7,'Ctas Pagar'!$H:$H,10,'Ctas Pagar'!AD:AD,IF($A$6=Parametros!$A$8,"&lt;&gt;""",'DRE Gerencial'!$A$6))</f>
        <v>0</v>
      </c>
      <c r="L136" s="137">
        <f>SUMIFS('Ctas Pagar'!$G:$G,'Ctas Pagar'!$C:$C,'DRE Gerencial'!$A136,'Ctas Pagar'!$I:$I,'DRE Gerencial'!$A$7,'Ctas Pagar'!$H:$H,11,'Ctas Pagar'!AG:AG,IF($A$6=Parametros!$A$8,"&lt;&gt;""",'DRE Gerencial'!$A$6))</f>
        <v>0</v>
      </c>
      <c r="M136" s="137">
        <f>SUMIFS('Ctas Pagar'!$G:$G,'Ctas Pagar'!$C:$C,'DRE Gerencial'!$A136,'Ctas Pagar'!$I:$I,'DRE Gerencial'!$A$7,'Ctas Pagar'!$H:$H,12,'Ctas Pagar'!AJ:AJ,IF($A$6=Parametros!$A$8,"&lt;&gt;""",'DRE Gerencial'!$A$6))</f>
        <v>0</v>
      </c>
      <c r="N136" s="135">
        <f>(M136+L136+K136+J136+I136+H136+G136+F136+E136+D136+C136+B136)</f>
        <v>1000</v>
      </c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  <c r="AM136" s="71"/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  <c r="BF136" s="71"/>
    </row>
    <row r="137" spans="1:58" hidden="1">
      <c r="A137" s="106">
        <f>'Plano de Contas'!A137</f>
        <v>0</v>
      </c>
      <c r="B137" s="137">
        <f>SUMIFS('Ctas Pagar'!$G:$G,'Ctas Pagar'!$C:$C,'DRE Gerencial'!$A137,'Ctas Pagar'!$I:$I,'DRE Gerencial'!$A$7,'Ctas Pagar'!$H:$H,1,'Ctas Pagar'!D:D,IF($A$6=Parametros!$A$8,"&lt;&gt;""",'DRE Gerencial'!$A$6))</f>
        <v>0</v>
      </c>
      <c r="C137" s="137">
        <f>SUMIFS('Ctas Pagar'!$G:$G,'Ctas Pagar'!$C:$C,'DRE Gerencial'!$A137,'Ctas Pagar'!$I:$I,'DRE Gerencial'!$A$7,'Ctas Pagar'!$H:$H,2,'Ctas Pagar'!F:F,IF($A$6=Parametros!$A$8,"&lt;&gt;""",'DRE Gerencial'!$A$6))</f>
        <v>0</v>
      </c>
      <c r="D137" s="137">
        <f>SUMIFS('Ctas Pagar'!$G:$G,'Ctas Pagar'!$C:$C,'DRE Gerencial'!$A137,'Ctas Pagar'!$I:$I,'DRE Gerencial'!$A$7,'Ctas Pagar'!$H:$H,3,'Ctas Pagar'!I:I,IF($A$6=Parametros!$A$8,"&lt;&gt;""",'DRE Gerencial'!$A$6))</f>
        <v>0</v>
      </c>
      <c r="E137" s="137">
        <f>SUMIFS('Ctas Pagar'!$G:$G,'Ctas Pagar'!$C:$C,'DRE Gerencial'!$A137,'Ctas Pagar'!$I:$I,'DRE Gerencial'!$A$7,'Ctas Pagar'!$H:$H,4,'Ctas Pagar'!L:L,IF($A$6=Parametros!$A$8,"&lt;&gt;""",'DRE Gerencial'!$A$6))</f>
        <v>0</v>
      </c>
      <c r="F137" s="137">
        <f>SUMIFS('Ctas Pagar'!$G:$G,'Ctas Pagar'!$C:$C,'DRE Gerencial'!$A137,'Ctas Pagar'!$I:$I,'DRE Gerencial'!$A$7,'Ctas Pagar'!$H:$H,5,'Ctas Pagar'!O:O,IF($A$6=Parametros!$A$8,"&lt;&gt;""",'DRE Gerencial'!$A$6))</f>
        <v>0</v>
      </c>
      <c r="G137" s="137">
        <f>SUMIFS('Ctas Pagar'!$G:$G,'Ctas Pagar'!$C:$C,'DRE Gerencial'!$A137,'Ctas Pagar'!$I:$I,'DRE Gerencial'!$A$7,'Ctas Pagar'!$H:$H,6,'Ctas Pagar'!R:R,IF($A$6=Parametros!$A$8,"&lt;&gt;""",'DRE Gerencial'!$A$6))</f>
        <v>0</v>
      </c>
      <c r="H137" s="137">
        <f>SUMIFS('Ctas Pagar'!$G:$G,'Ctas Pagar'!$C:$C,'DRE Gerencial'!$A137,'Ctas Pagar'!$I:$I,'DRE Gerencial'!$A$7,'Ctas Pagar'!$H:$H,7,'Ctas Pagar'!U:U,IF($A$6=Parametros!$A$8,"&lt;&gt;""",'DRE Gerencial'!$A$6))</f>
        <v>0</v>
      </c>
      <c r="I137" s="137">
        <f>SUMIFS('Ctas Pagar'!$G:$G,'Ctas Pagar'!$C:$C,'DRE Gerencial'!$A137,'Ctas Pagar'!$I:$I,'DRE Gerencial'!$A$7,'Ctas Pagar'!$H:$H,8,'Ctas Pagar'!X:X,IF($A$6=Parametros!$A$8,"&lt;&gt;""",'DRE Gerencial'!$A$6))</f>
        <v>0</v>
      </c>
      <c r="J137" s="137">
        <f>SUMIFS('Ctas Pagar'!$G:$G,'Ctas Pagar'!$C:$C,'DRE Gerencial'!$A137,'Ctas Pagar'!$I:$I,'DRE Gerencial'!$A$7,'Ctas Pagar'!$H:$H,9,'Ctas Pagar'!AA:AA,IF($A$6=Parametros!$A$8,"&lt;&gt;""",'DRE Gerencial'!$A$6))</f>
        <v>0</v>
      </c>
      <c r="K137" s="137">
        <f>SUMIFS('Ctas Pagar'!$G:$G,'Ctas Pagar'!$C:$C,'DRE Gerencial'!$A137,'Ctas Pagar'!$I:$I,'DRE Gerencial'!$A$7,'Ctas Pagar'!$H:$H,10,'Ctas Pagar'!AD:AD,IF($A$6=Parametros!$A$8,"&lt;&gt;""",'DRE Gerencial'!$A$6))</f>
        <v>0</v>
      </c>
      <c r="L137" s="137">
        <f>SUMIFS('Ctas Pagar'!$G:$G,'Ctas Pagar'!$C:$C,'DRE Gerencial'!$A137,'Ctas Pagar'!$I:$I,'DRE Gerencial'!$A$7,'Ctas Pagar'!$H:$H,11,'Ctas Pagar'!AG:AG,IF($A$6=Parametros!$A$8,"&lt;&gt;""",'DRE Gerencial'!$A$6))</f>
        <v>0</v>
      </c>
      <c r="M137" s="137">
        <f>SUMIFS('Ctas Pagar'!$G:$G,'Ctas Pagar'!$C:$C,'DRE Gerencial'!$A137,'Ctas Pagar'!$I:$I,'DRE Gerencial'!$A$7,'Ctas Pagar'!$H:$H,12,'Ctas Pagar'!AJ:AJ,IF($A$6=Parametros!$A$8,"&lt;&gt;""",'DRE Gerencial'!$A$6))</f>
        <v>0</v>
      </c>
      <c r="N137" s="135">
        <f>(M137+L137+K137+J137+I137+H137+G137+F137+E137+D137+C137+B137)</f>
        <v>0</v>
      </c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  <c r="AM137" s="71"/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  <c r="BF137" s="71"/>
    </row>
    <row r="138" spans="1:58" hidden="1">
      <c r="A138" s="106">
        <f>'Plano de Contas'!A138</f>
        <v>0</v>
      </c>
      <c r="B138" s="137">
        <f>SUMIFS('Ctas Pagar'!$G:$G,'Ctas Pagar'!$C:$C,'DRE Gerencial'!$A138,'Ctas Pagar'!$I:$I,'DRE Gerencial'!$A$7,'Ctas Pagar'!$H:$H,1,'Ctas Pagar'!D:D,IF($A$6=Parametros!$A$8,"&lt;&gt;""",'DRE Gerencial'!$A$6))</f>
        <v>0</v>
      </c>
      <c r="C138" s="137">
        <f>SUMIFS('Ctas Pagar'!$G:$G,'Ctas Pagar'!$C:$C,'DRE Gerencial'!$A138,'Ctas Pagar'!$I:$I,'DRE Gerencial'!$A$7,'Ctas Pagar'!$H:$H,2,'Ctas Pagar'!F:F,IF($A$6=Parametros!$A$8,"&lt;&gt;""",'DRE Gerencial'!$A$6))</f>
        <v>0</v>
      </c>
      <c r="D138" s="137">
        <f>SUMIFS('Ctas Pagar'!$G:$G,'Ctas Pagar'!$C:$C,'DRE Gerencial'!$A138,'Ctas Pagar'!$I:$I,'DRE Gerencial'!$A$7,'Ctas Pagar'!$H:$H,3,'Ctas Pagar'!I:I,IF($A$6=Parametros!$A$8,"&lt;&gt;""",'DRE Gerencial'!$A$6))</f>
        <v>0</v>
      </c>
      <c r="E138" s="137">
        <f>SUMIFS('Ctas Pagar'!$G:$G,'Ctas Pagar'!$C:$C,'DRE Gerencial'!$A138,'Ctas Pagar'!$I:$I,'DRE Gerencial'!$A$7,'Ctas Pagar'!$H:$H,4,'Ctas Pagar'!L:L,IF($A$6=Parametros!$A$8,"&lt;&gt;""",'DRE Gerencial'!$A$6))</f>
        <v>0</v>
      </c>
      <c r="F138" s="137">
        <f>SUMIFS('Ctas Pagar'!$G:$G,'Ctas Pagar'!$C:$C,'DRE Gerencial'!$A138,'Ctas Pagar'!$I:$I,'DRE Gerencial'!$A$7,'Ctas Pagar'!$H:$H,5,'Ctas Pagar'!O:O,IF($A$6=Parametros!$A$8,"&lt;&gt;""",'DRE Gerencial'!$A$6))</f>
        <v>0</v>
      </c>
      <c r="G138" s="137">
        <f>SUMIFS('Ctas Pagar'!$G:$G,'Ctas Pagar'!$C:$C,'DRE Gerencial'!$A138,'Ctas Pagar'!$I:$I,'DRE Gerencial'!$A$7,'Ctas Pagar'!$H:$H,6,'Ctas Pagar'!R:R,IF($A$6=Parametros!$A$8,"&lt;&gt;""",'DRE Gerencial'!$A$6))</f>
        <v>0</v>
      </c>
      <c r="H138" s="137">
        <f>SUMIFS('Ctas Pagar'!$G:$G,'Ctas Pagar'!$C:$C,'DRE Gerencial'!$A138,'Ctas Pagar'!$I:$I,'DRE Gerencial'!$A$7,'Ctas Pagar'!$H:$H,7,'Ctas Pagar'!U:U,IF($A$6=Parametros!$A$8,"&lt;&gt;""",'DRE Gerencial'!$A$6))</f>
        <v>0</v>
      </c>
      <c r="I138" s="137">
        <f>SUMIFS('Ctas Pagar'!$G:$G,'Ctas Pagar'!$C:$C,'DRE Gerencial'!$A138,'Ctas Pagar'!$I:$I,'DRE Gerencial'!$A$7,'Ctas Pagar'!$H:$H,8,'Ctas Pagar'!X:X,IF($A$6=Parametros!$A$8,"&lt;&gt;""",'DRE Gerencial'!$A$6))</f>
        <v>0</v>
      </c>
      <c r="J138" s="137">
        <f>SUMIFS('Ctas Pagar'!$G:$G,'Ctas Pagar'!$C:$C,'DRE Gerencial'!$A138,'Ctas Pagar'!$I:$I,'DRE Gerencial'!$A$7,'Ctas Pagar'!$H:$H,9,'Ctas Pagar'!AA:AA,IF($A$6=Parametros!$A$8,"&lt;&gt;""",'DRE Gerencial'!$A$6))</f>
        <v>0</v>
      </c>
      <c r="K138" s="137">
        <f>SUMIFS('Ctas Pagar'!$G:$G,'Ctas Pagar'!$C:$C,'DRE Gerencial'!$A138,'Ctas Pagar'!$I:$I,'DRE Gerencial'!$A$7,'Ctas Pagar'!$H:$H,10,'Ctas Pagar'!AD:AD,IF($A$6=Parametros!$A$8,"&lt;&gt;""",'DRE Gerencial'!$A$6))</f>
        <v>0</v>
      </c>
      <c r="L138" s="137">
        <f>SUMIFS('Ctas Pagar'!$G:$G,'Ctas Pagar'!$C:$C,'DRE Gerencial'!$A138,'Ctas Pagar'!$I:$I,'DRE Gerencial'!$A$7,'Ctas Pagar'!$H:$H,11,'Ctas Pagar'!AG:AG,IF($A$6=Parametros!$A$8,"&lt;&gt;""",'DRE Gerencial'!$A$6))</f>
        <v>0</v>
      </c>
      <c r="M138" s="137">
        <f>SUMIFS('Ctas Pagar'!$G:$G,'Ctas Pagar'!$C:$C,'DRE Gerencial'!$A138,'Ctas Pagar'!$I:$I,'DRE Gerencial'!$A$7,'Ctas Pagar'!$H:$H,12,'Ctas Pagar'!AJ:AJ,IF($A$6=Parametros!$A$8,"&lt;&gt;""",'DRE Gerencial'!$A$6))</f>
        <v>0</v>
      </c>
      <c r="N138" s="135">
        <f>(M138+L138+K138+J138+I138+H138+G138+F138+E138+D138+C138+B138)</f>
        <v>0</v>
      </c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  <c r="AM138" s="71"/>
      <c r="AN138" s="71"/>
      <c r="AO138" s="71"/>
      <c r="AP138" s="71"/>
      <c r="AQ138" s="71"/>
      <c r="AR138" s="71"/>
      <c r="AS138" s="71"/>
      <c r="AT138" s="71"/>
      <c r="AU138" s="71"/>
      <c r="AV138" s="71"/>
      <c r="AW138" s="71"/>
      <c r="AX138" s="71"/>
      <c r="AY138" s="71"/>
      <c r="AZ138" s="71"/>
      <c r="BA138" s="71"/>
      <c r="BB138" s="71"/>
      <c r="BC138" s="71"/>
      <c r="BD138" s="71"/>
      <c r="BE138" s="71"/>
      <c r="BF138" s="71"/>
    </row>
    <row r="139" spans="1:58" hidden="1">
      <c r="A139" s="106">
        <f>'Plano de Contas'!A139</f>
        <v>0</v>
      </c>
      <c r="B139" s="137">
        <f>SUMIFS('Ctas Pagar'!$G:$G,'Ctas Pagar'!$C:$C,'DRE Gerencial'!$A139,'Ctas Pagar'!$I:$I,'DRE Gerencial'!$A$7,'Ctas Pagar'!$H:$H,1,'Ctas Pagar'!D:D,IF($A$6=Parametros!$A$8,"&lt;&gt;""",'DRE Gerencial'!$A$6))</f>
        <v>0</v>
      </c>
      <c r="C139" s="137">
        <f>SUMIFS('Ctas Pagar'!$G:$G,'Ctas Pagar'!$C:$C,'DRE Gerencial'!$A139,'Ctas Pagar'!$I:$I,'DRE Gerencial'!$A$7,'Ctas Pagar'!$H:$H,2,'Ctas Pagar'!F:F,IF($A$6=Parametros!$A$8,"&lt;&gt;""",'DRE Gerencial'!$A$6))</f>
        <v>0</v>
      </c>
      <c r="D139" s="137">
        <f>SUMIFS('Ctas Pagar'!$G:$G,'Ctas Pagar'!$C:$C,'DRE Gerencial'!$A139,'Ctas Pagar'!$I:$I,'DRE Gerencial'!$A$7,'Ctas Pagar'!$H:$H,3,'Ctas Pagar'!I:I,IF($A$6=Parametros!$A$8,"&lt;&gt;""",'DRE Gerencial'!$A$6))</f>
        <v>0</v>
      </c>
      <c r="E139" s="137">
        <f>SUMIFS('Ctas Pagar'!$G:$G,'Ctas Pagar'!$C:$C,'DRE Gerencial'!$A139,'Ctas Pagar'!$I:$I,'DRE Gerencial'!$A$7,'Ctas Pagar'!$H:$H,4,'Ctas Pagar'!L:L,IF($A$6=Parametros!$A$8,"&lt;&gt;""",'DRE Gerencial'!$A$6))</f>
        <v>0</v>
      </c>
      <c r="F139" s="137">
        <f>SUMIFS('Ctas Pagar'!$G:$G,'Ctas Pagar'!$C:$C,'DRE Gerencial'!$A139,'Ctas Pagar'!$I:$I,'DRE Gerencial'!$A$7,'Ctas Pagar'!$H:$H,5,'Ctas Pagar'!O:O,IF($A$6=Parametros!$A$8,"&lt;&gt;""",'DRE Gerencial'!$A$6))</f>
        <v>0</v>
      </c>
      <c r="G139" s="137">
        <f>SUMIFS('Ctas Pagar'!$G:$G,'Ctas Pagar'!$C:$C,'DRE Gerencial'!$A139,'Ctas Pagar'!$I:$I,'DRE Gerencial'!$A$7,'Ctas Pagar'!$H:$H,6,'Ctas Pagar'!R:R,IF($A$6=Parametros!$A$8,"&lt;&gt;""",'DRE Gerencial'!$A$6))</f>
        <v>0</v>
      </c>
      <c r="H139" s="137">
        <f>SUMIFS('Ctas Pagar'!$G:$G,'Ctas Pagar'!$C:$C,'DRE Gerencial'!$A139,'Ctas Pagar'!$I:$I,'DRE Gerencial'!$A$7,'Ctas Pagar'!$H:$H,7,'Ctas Pagar'!U:U,IF($A$6=Parametros!$A$8,"&lt;&gt;""",'DRE Gerencial'!$A$6))</f>
        <v>0</v>
      </c>
      <c r="I139" s="137">
        <f>SUMIFS('Ctas Pagar'!$G:$G,'Ctas Pagar'!$C:$C,'DRE Gerencial'!$A139,'Ctas Pagar'!$I:$I,'DRE Gerencial'!$A$7,'Ctas Pagar'!$H:$H,8,'Ctas Pagar'!X:X,IF($A$6=Parametros!$A$8,"&lt;&gt;""",'DRE Gerencial'!$A$6))</f>
        <v>0</v>
      </c>
      <c r="J139" s="137">
        <f>SUMIFS('Ctas Pagar'!$G:$G,'Ctas Pagar'!$C:$C,'DRE Gerencial'!$A139,'Ctas Pagar'!$I:$I,'DRE Gerencial'!$A$7,'Ctas Pagar'!$H:$H,9,'Ctas Pagar'!AA:AA,IF($A$6=Parametros!$A$8,"&lt;&gt;""",'DRE Gerencial'!$A$6))</f>
        <v>0</v>
      </c>
      <c r="K139" s="137">
        <f>SUMIFS('Ctas Pagar'!$G:$G,'Ctas Pagar'!$C:$C,'DRE Gerencial'!$A139,'Ctas Pagar'!$I:$I,'DRE Gerencial'!$A$7,'Ctas Pagar'!$H:$H,10,'Ctas Pagar'!AD:AD,IF($A$6=Parametros!$A$8,"&lt;&gt;""",'DRE Gerencial'!$A$6))</f>
        <v>0</v>
      </c>
      <c r="L139" s="137">
        <f>SUMIFS('Ctas Pagar'!$G:$G,'Ctas Pagar'!$C:$C,'DRE Gerencial'!$A139,'Ctas Pagar'!$I:$I,'DRE Gerencial'!$A$7,'Ctas Pagar'!$H:$H,11,'Ctas Pagar'!AG:AG,IF($A$6=Parametros!$A$8,"&lt;&gt;""",'DRE Gerencial'!$A$6))</f>
        <v>0</v>
      </c>
      <c r="M139" s="137">
        <f>SUMIFS('Ctas Pagar'!$G:$G,'Ctas Pagar'!$C:$C,'DRE Gerencial'!$A139,'Ctas Pagar'!$I:$I,'DRE Gerencial'!$A$7,'Ctas Pagar'!$H:$H,12,'Ctas Pagar'!AJ:AJ,IF($A$6=Parametros!$A$8,"&lt;&gt;""",'DRE Gerencial'!$A$6))</f>
        <v>0</v>
      </c>
      <c r="N139" s="135">
        <f>(M139+L139+K139+J139+I139+H139+G139+F139+E139+D139+C139+B139)</f>
        <v>0</v>
      </c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71"/>
      <c r="AW139" s="71"/>
      <c r="AX139" s="71"/>
      <c r="AY139" s="71"/>
      <c r="AZ139" s="71"/>
      <c r="BA139" s="71"/>
      <c r="BB139" s="71"/>
      <c r="BC139" s="71"/>
      <c r="BD139" s="71"/>
      <c r="BE139" s="71"/>
      <c r="BF139" s="71"/>
    </row>
    <row r="140" spans="1:58" ht="18.75">
      <c r="A140" s="81" t="s">
        <v>161</v>
      </c>
      <c r="B140" s="80">
        <f t="shared" ref="B140:N140" si="29">B111-B113</f>
        <v>0</v>
      </c>
      <c r="C140" s="80">
        <f t="shared" si="29"/>
        <v>1000439000</v>
      </c>
      <c r="D140" s="80">
        <f t="shared" si="29"/>
        <v>-2000</v>
      </c>
      <c r="E140" s="80">
        <f t="shared" si="29"/>
        <v>-1000</v>
      </c>
      <c r="F140" s="80">
        <f t="shared" si="29"/>
        <v>-1000</v>
      </c>
      <c r="G140" s="80">
        <f t="shared" si="29"/>
        <v>-1000</v>
      </c>
      <c r="H140" s="80">
        <f t="shared" si="29"/>
        <v>0</v>
      </c>
      <c r="I140" s="80">
        <f t="shared" si="29"/>
        <v>0</v>
      </c>
      <c r="J140" s="80">
        <f t="shared" si="29"/>
        <v>0</v>
      </c>
      <c r="K140" s="80">
        <f t="shared" si="29"/>
        <v>0</v>
      </c>
      <c r="L140" s="80">
        <f t="shared" si="29"/>
        <v>0</v>
      </c>
      <c r="M140" s="80">
        <f t="shared" si="29"/>
        <v>0</v>
      </c>
      <c r="N140" s="59">
        <f t="shared" si="29"/>
        <v>1000434000</v>
      </c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71"/>
      <c r="AW140" s="71"/>
      <c r="AX140" s="71"/>
      <c r="AY140" s="71"/>
      <c r="AZ140" s="71"/>
      <c r="BA140" s="71"/>
      <c r="BB140" s="71"/>
      <c r="BC140" s="71"/>
      <c r="BD140" s="71"/>
      <c r="BE140" s="71"/>
      <c r="BF140" s="71"/>
    </row>
    <row r="141" spans="1:58" hidden="1">
      <c r="A141" s="106"/>
      <c r="B141" s="140"/>
      <c r="C141" s="140"/>
      <c r="D141" s="140"/>
      <c r="E141" s="140"/>
      <c r="F141" s="140"/>
      <c r="G141" s="140"/>
      <c r="H141" s="140"/>
      <c r="I141" s="140"/>
      <c r="J141" s="140"/>
      <c r="K141" s="140"/>
      <c r="L141" s="140"/>
      <c r="M141" s="140"/>
      <c r="N141" s="106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71"/>
      <c r="AW141" s="71"/>
      <c r="AX141" s="71"/>
      <c r="AY141" s="71"/>
      <c r="AZ141" s="71"/>
      <c r="BA141" s="71"/>
      <c r="BB141" s="71"/>
      <c r="BC141" s="71"/>
      <c r="BD141" s="71"/>
      <c r="BE141" s="71"/>
      <c r="BF141" s="71"/>
    </row>
    <row r="142" spans="1:58" ht="18.75">
      <c r="A142" s="81" t="s">
        <v>162</v>
      </c>
      <c r="B142" s="80">
        <f t="shared" ref="B142:N142" si="30">B143-B152</f>
        <v>0</v>
      </c>
      <c r="C142" s="80">
        <f t="shared" si="30"/>
        <v>500395000</v>
      </c>
      <c r="D142" s="80">
        <f t="shared" si="30"/>
        <v>0</v>
      </c>
      <c r="E142" s="80">
        <f t="shared" si="30"/>
        <v>0</v>
      </c>
      <c r="F142" s="80">
        <f t="shared" si="30"/>
        <v>0</v>
      </c>
      <c r="G142" s="80">
        <f t="shared" si="30"/>
        <v>0</v>
      </c>
      <c r="H142" s="80">
        <f t="shared" si="30"/>
        <v>0</v>
      </c>
      <c r="I142" s="80">
        <f t="shared" si="30"/>
        <v>0</v>
      </c>
      <c r="J142" s="80">
        <f t="shared" si="30"/>
        <v>0</v>
      </c>
      <c r="K142" s="80">
        <f t="shared" si="30"/>
        <v>0</v>
      </c>
      <c r="L142" s="80">
        <f t="shared" si="30"/>
        <v>0</v>
      </c>
      <c r="M142" s="80">
        <f t="shared" si="30"/>
        <v>0</v>
      </c>
      <c r="N142" s="59">
        <f t="shared" si="30"/>
        <v>500395000</v>
      </c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  <c r="AM142" s="71"/>
      <c r="AN142" s="71"/>
      <c r="AO142" s="71"/>
      <c r="AP142" s="71"/>
      <c r="AQ142" s="71"/>
      <c r="AR142" s="71"/>
      <c r="AS142" s="71"/>
      <c r="AT142" s="71"/>
      <c r="AU142" s="71"/>
      <c r="AV142" s="71"/>
      <c r="AW142" s="71"/>
      <c r="AX142" s="71"/>
      <c r="AY142" s="71"/>
      <c r="AZ142" s="71"/>
      <c r="BA142" s="71"/>
      <c r="BB142" s="71"/>
      <c r="BC142" s="71"/>
      <c r="BD142" s="71"/>
      <c r="BE142" s="71"/>
      <c r="BF142" s="71"/>
    </row>
    <row r="143" spans="1:58" ht="15.75" hidden="1">
      <c r="A143" s="34" t="str" cm="1">
        <f t="array" ref="A143:A151">'Plano de Contas'!A21:A29</f>
        <v>7.1 Entradas não Operacionais</v>
      </c>
      <c r="B143" s="47">
        <f t="shared" ref="B143:N143" si="31">SUM(B144:B151)</f>
        <v>0</v>
      </c>
      <c r="C143" s="47">
        <f t="shared" si="31"/>
        <v>500400000</v>
      </c>
      <c r="D143" s="47">
        <f t="shared" si="31"/>
        <v>0</v>
      </c>
      <c r="E143" s="47">
        <f t="shared" si="31"/>
        <v>0</v>
      </c>
      <c r="F143" s="47">
        <f t="shared" si="31"/>
        <v>0</v>
      </c>
      <c r="G143" s="47">
        <f t="shared" si="31"/>
        <v>0</v>
      </c>
      <c r="H143" s="47">
        <f t="shared" si="31"/>
        <v>0</v>
      </c>
      <c r="I143" s="47">
        <f t="shared" si="31"/>
        <v>0</v>
      </c>
      <c r="J143" s="47">
        <f t="shared" si="31"/>
        <v>0</v>
      </c>
      <c r="K143" s="47">
        <f t="shared" si="31"/>
        <v>0</v>
      </c>
      <c r="L143" s="47">
        <f t="shared" si="31"/>
        <v>0</v>
      </c>
      <c r="M143" s="47">
        <f t="shared" si="31"/>
        <v>0</v>
      </c>
      <c r="N143" s="37">
        <f t="shared" si="31"/>
        <v>500400000</v>
      </c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O143" s="71"/>
      <c r="AP143" s="71"/>
      <c r="AQ143" s="71"/>
      <c r="AR143" s="71"/>
      <c r="AS143" s="71"/>
      <c r="AT143" s="71"/>
      <c r="AU143" s="71"/>
      <c r="AV143" s="71"/>
      <c r="AW143" s="71"/>
      <c r="AX143" s="71"/>
      <c r="AY143" s="71"/>
      <c r="AZ143" s="71"/>
      <c r="BA143" s="71"/>
      <c r="BB143" s="71"/>
      <c r="BC143" s="71"/>
      <c r="BD143" s="71"/>
      <c r="BE143" s="71"/>
      <c r="BF143" s="71"/>
    </row>
    <row r="144" spans="1:58" hidden="1">
      <c r="A144" s="6" t="str">
        <v>7.1.1 Empréstimos obtidos</v>
      </c>
      <c r="B144" s="31">
        <f>SUMIFS('Ctas Receber'!$G:$G,'Ctas Receber'!$C:$C,'DRE Gerencial'!$A144,'Ctas Receber'!$N:$N,Parametros!$C$8,'Ctas Receber'!$I:$I,'DRE Gerencial'!$A$7,'Ctas Receber'!$H:$H,1,'Ctas Receber'!D:D,IF($A$6=Parametros!$A$8,"&lt;&gt;""",'DRE Gerencial'!$A$6))</f>
        <v>0</v>
      </c>
      <c r="C144" s="31">
        <f>SUMIFS('Ctas Receber'!$G:$G,'Ctas Receber'!$C:$C,'DRE Gerencial'!$A144,'Ctas Receber'!$N:$N,Parametros!$C$8,'Ctas Receber'!$I:$I,'DRE Gerencial'!$A$7,'Ctas Receber'!$H:$H,2,'Ctas Receber'!$D:$D,IF($A$6=Parametros!$A$8,"&lt;&gt;""",'DRE Gerencial'!$A$6))</f>
        <v>100000</v>
      </c>
      <c r="D144" s="31">
        <f>SUMIFS('Ctas Receber'!$G:$G,'Ctas Receber'!$C:$C,'DRE Gerencial'!$A144,'Ctas Receber'!$N:$N,Parametros!$C$8,'Ctas Receber'!$I:$I,'DRE Gerencial'!$A$7,'Ctas Receber'!$H:$H,3,'Ctas Receber'!$D:$D,IF($A$6=Parametros!$A$8,"&lt;&gt;""",'DRE Gerencial'!$A$6))</f>
        <v>0</v>
      </c>
      <c r="E144" s="31">
        <f>SUMIFS('Ctas Receber'!$G:$G,'Ctas Receber'!$C:$C,'DRE Gerencial'!$A144,'Ctas Receber'!$N:$N,Parametros!$C$8,'Ctas Receber'!$I:$I,'DRE Gerencial'!$A$7,'Ctas Receber'!$H:$H,4,'Ctas Receber'!$D:$D,IF($A$6=Parametros!$A$8,"&lt;&gt;""",'DRE Gerencial'!$A$6))</f>
        <v>0</v>
      </c>
      <c r="F144" s="31">
        <f>SUMIFS('Ctas Receber'!$G:$G,'Ctas Receber'!$C:$C,'DRE Gerencial'!$A144,'Ctas Receber'!$N:$N,Parametros!$C$8,'Ctas Receber'!$I:$I,'DRE Gerencial'!$A$7,'Ctas Receber'!$H:$H,5,'Ctas Receber'!$D:$D,IF($A$6=Parametros!$A$8,"&lt;&gt;""",'DRE Gerencial'!$A$6))</f>
        <v>0</v>
      </c>
      <c r="G144" s="31">
        <f>SUMIFS('Ctas Receber'!$G:$G,'Ctas Receber'!$C:$C,'DRE Gerencial'!$A144,'Ctas Receber'!$N:$N,Parametros!$C$8,'Ctas Receber'!$I:$I,'DRE Gerencial'!$A$7,'Ctas Receber'!$H:$H,6,'Ctas Receber'!$D:$D,IF($A$6=Parametros!$A$8,"&lt;&gt;""",'DRE Gerencial'!$A$6))</f>
        <v>0</v>
      </c>
      <c r="H144" s="31">
        <f>SUMIFS('Ctas Receber'!$G:$G,'Ctas Receber'!$C:$C,'DRE Gerencial'!$A144,'Ctas Receber'!$N:$N,Parametros!$C$8,'Ctas Receber'!$I:$I,'DRE Gerencial'!$A$7,'Ctas Receber'!$H:$H,7,'Ctas Receber'!$D:$D,IF($A$6=Parametros!$A$8,"&lt;&gt;""",'DRE Gerencial'!$A$6))</f>
        <v>0</v>
      </c>
      <c r="I144" s="31">
        <f>SUMIFS('Ctas Receber'!$G:$G,'Ctas Receber'!$C:$C,'DRE Gerencial'!$A144,'Ctas Receber'!$N:$N,Parametros!$C$8,'Ctas Receber'!$I:$I,'DRE Gerencial'!$A$7,'Ctas Receber'!$H:$H,8,'Ctas Receber'!$D:$D,IF($A$6=Parametros!$A$8,"&lt;&gt;""",'DRE Gerencial'!$A$6))</f>
        <v>0</v>
      </c>
      <c r="J144" s="31">
        <f>SUMIFS('Ctas Receber'!$G:$G,'Ctas Receber'!$C:$C,'DRE Gerencial'!$A144,'Ctas Receber'!$N:$N,Parametros!$C$8,'Ctas Receber'!$I:$I,'DRE Gerencial'!$A$7,'Ctas Receber'!$H:$H,9,'Ctas Receber'!$D:$D,IF($A$6=Parametros!$A$8,"&lt;&gt;""",'DRE Gerencial'!$A$6))</f>
        <v>0</v>
      </c>
      <c r="K144" s="31">
        <f>SUMIFS('Ctas Receber'!$G:$G,'Ctas Receber'!$C:$C,'DRE Gerencial'!$A144,'Ctas Receber'!$N:$N,Parametros!$C$8,'Ctas Receber'!$I:$I,'DRE Gerencial'!$A$7,'Ctas Receber'!$H:$H,10,'Ctas Receber'!$D:$D,IF($A$6=Parametros!$A$8,"&lt;&gt;""",'DRE Gerencial'!$A$6))</f>
        <v>0</v>
      </c>
      <c r="L144" s="31">
        <f>SUMIFS('Ctas Receber'!$G:$G,'Ctas Receber'!$C:$C,'DRE Gerencial'!$A144,'Ctas Receber'!$N:$N,Parametros!$C$8,'Ctas Receber'!$I:$I,'DRE Gerencial'!$A$7,'Ctas Receber'!$H:$H,11,'Ctas Receber'!$D:$D,IF($A$6=Parametros!$A$8,"&lt;&gt;""",'DRE Gerencial'!$A$6))</f>
        <v>0</v>
      </c>
      <c r="M144" s="31">
        <f>SUMIFS('Ctas Receber'!$G:$G,'Ctas Receber'!$C:$C,'DRE Gerencial'!$A144,'Ctas Receber'!$N:$N,Parametros!$C$8,'Ctas Receber'!$I:$I,'DRE Gerencial'!$A$7,'Ctas Receber'!$H:$H,12,'Ctas Receber'!$D:$D,IF($A$6=Parametros!$A$8,"&lt;&gt;""",'DRE Gerencial'!$A$6))</f>
        <v>0</v>
      </c>
      <c r="N144" s="42">
        <f t="shared" ref="N144:N151" si="32">(M144+L144+K144+J144+I144+H144+G144+F144+E144+D144+C144+B144)</f>
        <v>100000</v>
      </c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O144" s="71"/>
      <c r="AP144" s="71"/>
      <c r="AQ144" s="71"/>
      <c r="AR144" s="71"/>
      <c r="AS144" s="71"/>
      <c r="AT144" s="71"/>
      <c r="AU144" s="71"/>
      <c r="AV144" s="71"/>
      <c r="AW144" s="71"/>
      <c r="AX144" s="71"/>
      <c r="AY144" s="71"/>
      <c r="AZ144" s="71"/>
      <c r="BA144" s="71"/>
      <c r="BB144" s="71"/>
      <c r="BC144" s="71"/>
      <c r="BD144" s="71"/>
      <c r="BE144" s="71"/>
      <c r="BF144" s="71"/>
    </row>
    <row r="145" spans="1:58" hidden="1">
      <c r="A145" s="6" t="str">
        <v>7.1.2 Capitalização dos sócios</v>
      </c>
      <c r="B145" s="31">
        <f>SUMIFS('Ctas Receber'!$G:$G,'Ctas Receber'!$C:$C,'DRE Gerencial'!$A145,'Ctas Receber'!$N:$N,Parametros!$C$8,'Ctas Receber'!$I:$I,'DRE Gerencial'!$A$7,'Ctas Receber'!$H:$H,1,'Ctas Receber'!D:D,IF($A$6=Parametros!$A$8,"&lt;&gt;""",'DRE Gerencial'!$A$6))</f>
        <v>0</v>
      </c>
      <c r="C145" s="31">
        <f>SUMIFS('Ctas Receber'!$G:$G,'Ctas Receber'!$C:$C,'DRE Gerencial'!$A145,'Ctas Receber'!$N:$N,Parametros!$C$8,'Ctas Receber'!$I:$I,'DRE Gerencial'!$A$7,'Ctas Receber'!$H:$H,2,'Ctas Receber'!$D:$D,IF($A$6=Parametros!$A$8,"&lt;&gt;""",'DRE Gerencial'!$A$6))</f>
        <v>100000</v>
      </c>
      <c r="D145" s="31">
        <f>SUMIFS('Ctas Receber'!$G:$G,'Ctas Receber'!$C:$C,'DRE Gerencial'!$A145,'Ctas Receber'!$N:$N,Parametros!$C$8,'Ctas Receber'!$I:$I,'DRE Gerencial'!$A$7,'Ctas Receber'!$H:$H,3,'Ctas Receber'!$D:$D,IF($A$6=Parametros!$A$8,"&lt;&gt;""",'DRE Gerencial'!$A$6))</f>
        <v>0</v>
      </c>
      <c r="E145" s="31">
        <f>SUMIFS('Ctas Receber'!$G:$G,'Ctas Receber'!$C:$C,'DRE Gerencial'!$A145,'Ctas Receber'!$N:$N,Parametros!$C$8,'Ctas Receber'!$I:$I,'DRE Gerencial'!$A$7,'Ctas Receber'!$H:$H,4,'Ctas Receber'!$D:$D,IF($A$6=Parametros!$A$8,"&lt;&gt;""",'DRE Gerencial'!$A$6))</f>
        <v>0</v>
      </c>
      <c r="F145" s="31">
        <f>SUMIFS('Ctas Receber'!$G:$G,'Ctas Receber'!$C:$C,'DRE Gerencial'!$A145,'Ctas Receber'!$N:$N,Parametros!$C$8,'Ctas Receber'!$I:$I,'DRE Gerencial'!$A$7,'Ctas Receber'!$H:$H,5,'Ctas Receber'!$D:$D,IF($A$6=Parametros!$A$8,"&lt;&gt;""",'DRE Gerencial'!$A$6))</f>
        <v>0</v>
      </c>
      <c r="G145" s="31">
        <f>SUMIFS('Ctas Receber'!$G:$G,'Ctas Receber'!$C:$C,'DRE Gerencial'!$A145,'Ctas Receber'!$N:$N,Parametros!$C$8,'Ctas Receber'!$I:$I,'DRE Gerencial'!$A$7,'Ctas Receber'!$H:$H,6,'Ctas Receber'!$D:$D,IF($A$6=Parametros!$A$8,"&lt;&gt;""",'DRE Gerencial'!$A$6))</f>
        <v>0</v>
      </c>
      <c r="H145" s="31">
        <f>SUMIFS('Ctas Receber'!$G:$G,'Ctas Receber'!$C:$C,'DRE Gerencial'!$A145,'Ctas Receber'!$N:$N,Parametros!$C$8,'Ctas Receber'!$I:$I,'DRE Gerencial'!$A$7,'Ctas Receber'!$H:$H,7,'Ctas Receber'!$D:$D,IF($A$6=Parametros!$A$8,"&lt;&gt;""",'DRE Gerencial'!$A$6))</f>
        <v>0</v>
      </c>
      <c r="I145" s="31">
        <f>SUMIFS('Ctas Receber'!$G:$G,'Ctas Receber'!$C:$C,'DRE Gerencial'!$A145,'Ctas Receber'!$N:$N,Parametros!$C$8,'Ctas Receber'!$I:$I,'DRE Gerencial'!$A$7,'Ctas Receber'!$H:$H,8,'Ctas Receber'!$D:$D,IF($A$6=Parametros!$A$8,"&lt;&gt;""",'DRE Gerencial'!$A$6))</f>
        <v>0</v>
      </c>
      <c r="J145" s="31">
        <f>SUMIFS('Ctas Receber'!$G:$G,'Ctas Receber'!$C:$C,'DRE Gerencial'!$A145,'Ctas Receber'!$N:$N,Parametros!$C$8,'Ctas Receber'!$I:$I,'DRE Gerencial'!$A$7,'Ctas Receber'!$H:$H,9,'Ctas Receber'!$D:$D,IF($A$6=Parametros!$A$8,"&lt;&gt;""",'DRE Gerencial'!$A$6))</f>
        <v>0</v>
      </c>
      <c r="K145" s="31">
        <f>SUMIFS('Ctas Receber'!$G:$G,'Ctas Receber'!$C:$C,'DRE Gerencial'!$A145,'Ctas Receber'!$N:$N,Parametros!$C$8,'Ctas Receber'!$I:$I,'DRE Gerencial'!$A$7,'Ctas Receber'!$H:$H,10,'Ctas Receber'!$D:$D,IF($A$6=Parametros!$A$8,"&lt;&gt;""",'DRE Gerencial'!$A$6))</f>
        <v>0</v>
      </c>
      <c r="L145" s="31">
        <f>SUMIFS('Ctas Receber'!$G:$G,'Ctas Receber'!$C:$C,'DRE Gerencial'!$A145,'Ctas Receber'!$N:$N,Parametros!$C$8,'Ctas Receber'!$I:$I,'DRE Gerencial'!$A$7,'Ctas Receber'!$H:$H,11,'Ctas Receber'!$D:$D,IF($A$6=Parametros!$A$8,"&lt;&gt;""",'DRE Gerencial'!$A$6))</f>
        <v>0</v>
      </c>
      <c r="M145" s="31">
        <f>SUMIFS('Ctas Receber'!$G:$G,'Ctas Receber'!$C:$C,'DRE Gerencial'!$A145,'Ctas Receber'!$N:$N,Parametros!$C$8,'Ctas Receber'!$I:$I,'DRE Gerencial'!$A$7,'Ctas Receber'!$H:$H,12,'Ctas Receber'!$D:$D,IF($A$6=Parametros!$A$8,"&lt;&gt;""",'DRE Gerencial'!$A$6))</f>
        <v>0</v>
      </c>
      <c r="N145" s="42">
        <f t="shared" si="32"/>
        <v>100000</v>
      </c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  <c r="AM145" s="71"/>
      <c r="AN145" s="71"/>
      <c r="AO145" s="71"/>
      <c r="AP145" s="71"/>
      <c r="AQ145" s="71"/>
      <c r="AR145" s="71"/>
      <c r="AS145" s="71"/>
      <c r="AT145" s="71"/>
      <c r="AU145" s="71"/>
      <c r="AV145" s="71"/>
      <c r="AW145" s="71"/>
      <c r="AX145" s="71"/>
      <c r="AY145" s="71"/>
      <c r="AZ145" s="71"/>
      <c r="BA145" s="71"/>
      <c r="BB145" s="71"/>
      <c r="BC145" s="71"/>
      <c r="BD145" s="71"/>
      <c r="BE145" s="71"/>
      <c r="BF145" s="71"/>
    </row>
    <row r="146" spans="1:58" hidden="1">
      <c r="A146" s="6" t="str">
        <v>7.1.3 Venda de equipamentos usados</v>
      </c>
      <c r="B146" s="31">
        <f>SUMIFS('Ctas Receber'!$G:$G,'Ctas Receber'!$C:$C,'DRE Gerencial'!$A146,'Ctas Receber'!$N:$N,Parametros!$C$8,'Ctas Receber'!$I:$I,'DRE Gerencial'!$A$7,'Ctas Receber'!$H:$H,1,'Ctas Receber'!D:D,IF($A$6=Parametros!$A$8,"&lt;&gt;""",'DRE Gerencial'!$A$6))</f>
        <v>0</v>
      </c>
      <c r="C146" s="31">
        <f>SUMIFS('Ctas Receber'!$G:$G,'Ctas Receber'!$C:$C,'DRE Gerencial'!$A146,'Ctas Receber'!$N:$N,Parametros!$C$8,'Ctas Receber'!$I:$I,'DRE Gerencial'!$A$7,'Ctas Receber'!$H:$H,2,'Ctas Receber'!$D:$D,IF($A$6=Parametros!$A$8,"&lt;&gt;""",'DRE Gerencial'!$A$6))</f>
        <v>100000</v>
      </c>
      <c r="D146" s="31">
        <f>SUMIFS('Ctas Receber'!$G:$G,'Ctas Receber'!$C:$C,'DRE Gerencial'!$A146,'Ctas Receber'!$N:$N,Parametros!$C$8,'Ctas Receber'!$I:$I,'DRE Gerencial'!$A$7,'Ctas Receber'!$H:$H,3,'Ctas Receber'!$D:$D,IF($A$6=Parametros!$A$8,"&lt;&gt;""",'DRE Gerencial'!$A$6))</f>
        <v>0</v>
      </c>
      <c r="E146" s="31">
        <f>SUMIFS('Ctas Receber'!$G:$G,'Ctas Receber'!$C:$C,'DRE Gerencial'!$A146,'Ctas Receber'!$N:$N,Parametros!$C$8,'Ctas Receber'!$I:$I,'DRE Gerencial'!$A$7,'Ctas Receber'!$H:$H,4,'Ctas Receber'!$D:$D,IF($A$6=Parametros!$A$8,"&lt;&gt;""",'DRE Gerencial'!$A$6))</f>
        <v>0</v>
      </c>
      <c r="F146" s="31">
        <f>SUMIFS('Ctas Receber'!$G:$G,'Ctas Receber'!$C:$C,'DRE Gerencial'!$A146,'Ctas Receber'!$N:$N,Parametros!$C$8,'Ctas Receber'!$I:$I,'DRE Gerencial'!$A$7,'Ctas Receber'!$H:$H,5,'Ctas Receber'!$D:$D,IF($A$6=Parametros!$A$8,"&lt;&gt;""",'DRE Gerencial'!$A$6))</f>
        <v>0</v>
      </c>
      <c r="G146" s="31">
        <f>SUMIFS('Ctas Receber'!$G:$G,'Ctas Receber'!$C:$C,'DRE Gerencial'!$A146,'Ctas Receber'!$N:$N,Parametros!$C$8,'Ctas Receber'!$I:$I,'DRE Gerencial'!$A$7,'Ctas Receber'!$H:$H,6,'Ctas Receber'!$D:$D,IF($A$6=Parametros!$A$8,"&lt;&gt;""",'DRE Gerencial'!$A$6))</f>
        <v>0</v>
      </c>
      <c r="H146" s="31">
        <f>SUMIFS('Ctas Receber'!$G:$G,'Ctas Receber'!$C:$C,'DRE Gerencial'!$A146,'Ctas Receber'!$N:$N,Parametros!$C$8,'Ctas Receber'!$I:$I,'DRE Gerencial'!$A$7,'Ctas Receber'!$H:$H,7,'Ctas Receber'!$D:$D,IF($A$6=Parametros!$A$8,"&lt;&gt;""",'DRE Gerencial'!$A$6))</f>
        <v>0</v>
      </c>
      <c r="I146" s="31">
        <f>SUMIFS('Ctas Receber'!$G:$G,'Ctas Receber'!$C:$C,'DRE Gerencial'!$A146,'Ctas Receber'!$N:$N,Parametros!$C$8,'Ctas Receber'!$I:$I,'DRE Gerencial'!$A$7,'Ctas Receber'!$H:$H,8,'Ctas Receber'!$D:$D,IF($A$6=Parametros!$A$8,"&lt;&gt;""",'DRE Gerencial'!$A$6))</f>
        <v>0</v>
      </c>
      <c r="J146" s="31">
        <f>SUMIFS('Ctas Receber'!$G:$G,'Ctas Receber'!$C:$C,'DRE Gerencial'!$A146,'Ctas Receber'!$N:$N,Parametros!$C$8,'Ctas Receber'!$I:$I,'DRE Gerencial'!$A$7,'Ctas Receber'!$H:$H,9,'Ctas Receber'!$D:$D,IF($A$6=Parametros!$A$8,"&lt;&gt;""",'DRE Gerencial'!$A$6))</f>
        <v>0</v>
      </c>
      <c r="K146" s="31">
        <f>SUMIFS('Ctas Receber'!$G:$G,'Ctas Receber'!$C:$C,'DRE Gerencial'!$A146,'Ctas Receber'!$N:$N,Parametros!$C$8,'Ctas Receber'!$I:$I,'DRE Gerencial'!$A$7,'Ctas Receber'!$H:$H,10,'Ctas Receber'!$D:$D,IF($A$6=Parametros!$A$8,"&lt;&gt;""",'DRE Gerencial'!$A$6))</f>
        <v>0</v>
      </c>
      <c r="L146" s="31">
        <f>SUMIFS('Ctas Receber'!$G:$G,'Ctas Receber'!$C:$C,'DRE Gerencial'!$A146,'Ctas Receber'!$N:$N,Parametros!$C$8,'Ctas Receber'!$I:$I,'DRE Gerencial'!$A$7,'Ctas Receber'!$H:$H,11,'Ctas Receber'!$D:$D,IF($A$6=Parametros!$A$8,"&lt;&gt;""",'DRE Gerencial'!$A$6))</f>
        <v>0</v>
      </c>
      <c r="M146" s="31">
        <f>SUMIFS('Ctas Receber'!$G:$G,'Ctas Receber'!$C:$C,'DRE Gerencial'!$A146,'Ctas Receber'!$N:$N,Parametros!$C$8,'Ctas Receber'!$I:$I,'DRE Gerencial'!$A$7,'Ctas Receber'!$H:$H,12,'Ctas Receber'!$D:$D,IF($A$6=Parametros!$A$8,"&lt;&gt;""",'DRE Gerencial'!$A$6))</f>
        <v>0</v>
      </c>
      <c r="N146" s="42">
        <f t="shared" si="32"/>
        <v>100000</v>
      </c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  <c r="AM146" s="71"/>
      <c r="AN146" s="71"/>
      <c r="AO146" s="71"/>
      <c r="AP146" s="71"/>
      <c r="AQ146" s="71"/>
      <c r="AR146" s="71"/>
      <c r="AS146" s="71"/>
      <c r="AT146" s="71"/>
      <c r="AU146" s="71"/>
      <c r="AV146" s="71"/>
      <c r="AW146" s="71"/>
      <c r="AX146" s="71"/>
      <c r="AY146" s="71"/>
      <c r="AZ146" s="71"/>
      <c r="BA146" s="71"/>
      <c r="BB146" s="71"/>
      <c r="BC146" s="71"/>
      <c r="BD146" s="71"/>
      <c r="BE146" s="71"/>
      <c r="BF146" s="71"/>
    </row>
    <row r="147" spans="1:58" hidden="1">
      <c r="A147" s="6" t="str">
        <v>7.1.4 Antecipação de Recebíveis</v>
      </c>
      <c r="B147" s="31">
        <f>SUMIFS('Ctas Receber'!$G:$G,'Ctas Receber'!$C:$C,'DRE Gerencial'!$A147,'Ctas Receber'!$I:$I,'DRE Gerencial'!$A$7,'Ctas Receber'!$H:$H,1,'Ctas Receber'!D:D,IF($A$6=Parametros!$A$8,"&lt;&gt;""",'DRE Gerencial'!$A$6))</f>
        <v>0</v>
      </c>
      <c r="C147" s="31">
        <f>SUMIFS('Ctas Receber'!$G:$G,'Ctas Receber'!$C:$C,'DRE Gerencial'!$A147,'Ctas Receber'!$I:$I,'DRE Gerencial'!$A$7,'Ctas Receber'!$H:$H,2,'Ctas Receber'!$D:$D,IF($A$6=Parametros!$A$8,"&lt;&gt;""",'DRE Gerencial'!$A$6))</f>
        <v>500000000</v>
      </c>
      <c r="D147" s="31">
        <f>SUMIFS('Ctas Receber'!$G:$G,'Ctas Receber'!$C:$C,'DRE Gerencial'!$A147,'Ctas Receber'!$I:$I,'DRE Gerencial'!$A$7,'Ctas Receber'!$H:$H,3,'Ctas Receber'!$D:$D,IF($A$6=Parametros!$A$8,"&lt;&gt;""",'DRE Gerencial'!$A$6))</f>
        <v>0</v>
      </c>
      <c r="E147" s="31">
        <f>SUMIFS('Ctas Receber'!$G:$G,'Ctas Receber'!$C:$C,'DRE Gerencial'!$A147,'Ctas Receber'!$I:$I,'DRE Gerencial'!$A$7,'Ctas Receber'!$H:$H,4,'Ctas Receber'!$D:$D,IF($A$6=Parametros!$A$8,"&lt;&gt;""",'DRE Gerencial'!$A$6))</f>
        <v>0</v>
      </c>
      <c r="F147" s="31">
        <f>SUMIFS('Ctas Receber'!$G:$G,'Ctas Receber'!$C:$C,'DRE Gerencial'!$A147,'Ctas Receber'!$I:$I,'DRE Gerencial'!$A$7,'Ctas Receber'!$H:$H,5,'Ctas Receber'!$D:$D,IF($A$6=Parametros!$A$8,"&lt;&gt;""",'DRE Gerencial'!$A$6))</f>
        <v>0</v>
      </c>
      <c r="G147" s="31">
        <f>SUMIFS('Ctas Receber'!$G:$G,'Ctas Receber'!$C:$C,'DRE Gerencial'!$A147,'Ctas Receber'!$I:$I,'DRE Gerencial'!$A$7,'Ctas Receber'!$H:$H,6,'Ctas Receber'!$D:$D,IF($A$6=Parametros!$A$8,"&lt;&gt;""",'DRE Gerencial'!$A$6))</f>
        <v>0</v>
      </c>
      <c r="H147" s="31">
        <f>SUMIFS('Ctas Receber'!$G:$G,'Ctas Receber'!$C:$C,'DRE Gerencial'!$A147,'Ctas Receber'!$I:$I,'DRE Gerencial'!$A$7,'Ctas Receber'!$H:$H,7,'Ctas Receber'!$D:$D,IF($A$6=Parametros!$A$8,"&lt;&gt;""",'DRE Gerencial'!$A$6))</f>
        <v>0</v>
      </c>
      <c r="I147" s="31">
        <f>SUMIFS('Ctas Receber'!$G:$G,'Ctas Receber'!$C:$C,'DRE Gerencial'!$A147,'Ctas Receber'!$I:$I,'DRE Gerencial'!$A$7,'Ctas Receber'!$H:$H,8,'Ctas Receber'!$D:$D,IF($A$6=Parametros!$A$8,"&lt;&gt;""",'DRE Gerencial'!$A$6))</f>
        <v>0</v>
      </c>
      <c r="J147" s="31">
        <f>SUMIFS('Ctas Receber'!$G:$G,'Ctas Receber'!$C:$C,'DRE Gerencial'!$A147,'Ctas Receber'!$I:$I,'DRE Gerencial'!$A$7,'Ctas Receber'!$H:$H,9,'Ctas Receber'!$D:$D,IF($A$6=Parametros!$A$8,"&lt;&gt;""",'DRE Gerencial'!$A$6))</f>
        <v>0</v>
      </c>
      <c r="K147" s="31">
        <f>SUMIFS('Ctas Receber'!$G:$G,'Ctas Receber'!$C:$C,'DRE Gerencial'!$A147,'Ctas Receber'!$I:$I,'DRE Gerencial'!$A$7,'Ctas Receber'!$H:$H,10,'Ctas Receber'!$D:$D,IF($A$6=Parametros!$A$8,"&lt;&gt;""",'DRE Gerencial'!$A$6))</f>
        <v>0</v>
      </c>
      <c r="L147" s="31">
        <f>SUMIFS('Ctas Receber'!$G:$G,'Ctas Receber'!$C:$C,'DRE Gerencial'!$A147,'Ctas Receber'!$I:$I,'DRE Gerencial'!$A$7,'Ctas Receber'!$H:$H,11,'Ctas Receber'!$D:$D,IF($A$6=Parametros!$A$8,"&lt;&gt;""",'DRE Gerencial'!$A$6))</f>
        <v>0</v>
      </c>
      <c r="M147" s="31">
        <f>SUMIFS('Ctas Receber'!$G:$G,'Ctas Receber'!$C:$C,'DRE Gerencial'!$A147,'Ctas Receber'!$I:$I,'DRE Gerencial'!$A$7,'Ctas Receber'!$H:$H,12,'Ctas Receber'!$D:$D,IF($A$6=Parametros!$A$8,"&lt;&gt;""",'DRE Gerencial'!$A$6))</f>
        <v>0</v>
      </c>
      <c r="N147" s="42">
        <f t="shared" si="32"/>
        <v>500000000</v>
      </c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  <c r="AM147" s="71"/>
      <c r="AN147" s="71"/>
      <c r="AO147" s="71"/>
      <c r="AP147" s="71"/>
      <c r="AQ147" s="71"/>
      <c r="AR147" s="71"/>
      <c r="AS147" s="71"/>
      <c r="AT147" s="71"/>
      <c r="AU147" s="71"/>
      <c r="AV147" s="71"/>
      <c r="AW147" s="71"/>
      <c r="AX147" s="71"/>
      <c r="AY147" s="71"/>
      <c r="AZ147" s="71"/>
      <c r="BA147" s="71"/>
      <c r="BB147" s="71"/>
      <c r="BC147" s="71"/>
      <c r="BD147" s="71"/>
      <c r="BE147" s="71"/>
      <c r="BF147" s="71"/>
    </row>
    <row r="148" spans="1:58" hidden="1">
      <c r="A148" s="6" t="str">
        <v>7.1.99 Outros entradas não operacionais</v>
      </c>
      <c r="B148" s="31">
        <f>SUMIFS('Ctas Receber'!$G:$G,'Ctas Receber'!$C:$C,'DRE Gerencial'!$A148,'Ctas Receber'!$N:$N,Parametros!$C$8,'Ctas Receber'!$I:$I,'DRE Gerencial'!$A$7,'Ctas Receber'!$H:$H,1,'Ctas Receber'!D:D,IF($A$6=Parametros!$A$8,"&lt;&gt;""",'DRE Gerencial'!$A$6))</f>
        <v>0</v>
      </c>
      <c r="C148" s="31">
        <f>SUMIFS('Ctas Receber'!$G:$G,'Ctas Receber'!$C:$C,'DRE Gerencial'!$A148,'Ctas Receber'!$N:$N,Parametros!$C$8,'Ctas Receber'!$I:$I,'DRE Gerencial'!$A$7,'Ctas Receber'!$H:$H,2,'Ctas Receber'!$D:$D,IF($A$6=Parametros!$A$8,"&lt;&gt;""",'DRE Gerencial'!$A$6))</f>
        <v>100000</v>
      </c>
      <c r="D148" s="31">
        <f>SUMIFS('Ctas Receber'!$G:$G,'Ctas Receber'!$C:$C,'DRE Gerencial'!$A148,'Ctas Receber'!$N:$N,Parametros!$C$8,'Ctas Receber'!$I:$I,'DRE Gerencial'!$A$7,'Ctas Receber'!$H:$H,3,'Ctas Receber'!$D:$D,IF($A$6=Parametros!$A$8,"&lt;&gt;""",'DRE Gerencial'!$A$6))</f>
        <v>0</v>
      </c>
      <c r="E148" s="31">
        <f>SUMIFS('Ctas Receber'!$G:$G,'Ctas Receber'!$C:$C,'DRE Gerencial'!$A148,'Ctas Receber'!$N:$N,Parametros!$C$8,'Ctas Receber'!$I:$I,'DRE Gerencial'!$A$7,'Ctas Receber'!$H:$H,4,'Ctas Receber'!$D:$D,IF($A$6=Parametros!$A$8,"&lt;&gt;""",'DRE Gerencial'!$A$6))</f>
        <v>0</v>
      </c>
      <c r="F148" s="31">
        <f>SUMIFS('Ctas Receber'!$G:$G,'Ctas Receber'!$C:$C,'DRE Gerencial'!$A148,'Ctas Receber'!$N:$N,Parametros!$C$8,'Ctas Receber'!$I:$I,'DRE Gerencial'!$A$7,'Ctas Receber'!$H:$H,5,'Ctas Receber'!$D:$D,IF($A$6=Parametros!$A$8,"&lt;&gt;""",'DRE Gerencial'!$A$6))</f>
        <v>0</v>
      </c>
      <c r="G148" s="31">
        <f>SUMIFS('Ctas Receber'!$G:$G,'Ctas Receber'!$C:$C,'DRE Gerencial'!$A148,'Ctas Receber'!$N:$N,Parametros!$C$8,'Ctas Receber'!$I:$I,'DRE Gerencial'!$A$7,'Ctas Receber'!$H:$H,6,'Ctas Receber'!$D:$D,IF($A$6=Parametros!$A$8,"&lt;&gt;""",'DRE Gerencial'!$A$6))</f>
        <v>0</v>
      </c>
      <c r="H148" s="31">
        <f>SUMIFS('Ctas Receber'!$G:$G,'Ctas Receber'!$C:$C,'DRE Gerencial'!$A148,'Ctas Receber'!$N:$N,Parametros!$C$8,'Ctas Receber'!$I:$I,'DRE Gerencial'!$A$7,'Ctas Receber'!$H:$H,7,'Ctas Receber'!$D:$D,IF($A$6=Parametros!$A$8,"&lt;&gt;""",'DRE Gerencial'!$A$6))</f>
        <v>0</v>
      </c>
      <c r="I148" s="31">
        <f>SUMIFS('Ctas Receber'!$G:$G,'Ctas Receber'!$C:$C,'DRE Gerencial'!$A148,'Ctas Receber'!$N:$N,Parametros!$C$8,'Ctas Receber'!$I:$I,'DRE Gerencial'!$A$7,'Ctas Receber'!$H:$H,8,'Ctas Receber'!$D:$D,IF($A$6=Parametros!$A$8,"&lt;&gt;""",'DRE Gerencial'!$A$6))</f>
        <v>0</v>
      </c>
      <c r="J148" s="31">
        <f>SUMIFS('Ctas Receber'!$G:$G,'Ctas Receber'!$C:$C,'DRE Gerencial'!$A148,'Ctas Receber'!$N:$N,Parametros!$C$8,'Ctas Receber'!$I:$I,'DRE Gerencial'!$A$7,'Ctas Receber'!$H:$H,9,'Ctas Receber'!$D:$D,IF($A$6=Parametros!$A$8,"&lt;&gt;""",'DRE Gerencial'!$A$6))</f>
        <v>0</v>
      </c>
      <c r="K148" s="31">
        <f>SUMIFS('Ctas Receber'!$G:$G,'Ctas Receber'!$C:$C,'DRE Gerencial'!$A148,'Ctas Receber'!$N:$N,Parametros!$C$8,'Ctas Receber'!$I:$I,'DRE Gerencial'!$A$7,'Ctas Receber'!$H:$H,10,'Ctas Receber'!$D:$D,IF($A$6=Parametros!$A$8,"&lt;&gt;""",'DRE Gerencial'!$A$6))</f>
        <v>0</v>
      </c>
      <c r="L148" s="31">
        <f>SUMIFS('Ctas Receber'!$G:$G,'Ctas Receber'!$C:$C,'DRE Gerencial'!$A148,'Ctas Receber'!$N:$N,Parametros!$C$8,'Ctas Receber'!$I:$I,'DRE Gerencial'!$A$7,'Ctas Receber'!$H:$H,11,'Ctas Receber'!$D:$D,IF($A$6=Parametros!$A$8,"&lt;&gt;""",'DRE Gerencial'!$A$6))</f>
        <v>0</v>
      </c>
      <c r="M148" s="31">
        <f>SUMIFS('Ctas Receber'!$G:$G,'Ctas Receber'!$C:$C,'DRE Gerencial'!$A148,'Ctas Receber'!$N:$N,Parametros!$C$8,'Ctas Receber'!$I:$I,'DRE Gerencial'!$A$7,'Ctas Receber'!$H:$H,12,'Ctas Receber'!$D:$D,IF($A$6=Parametros!$A$8,"&lt;&gt;""",'DRE Gerencial'!$A$6))</f>
        <v>0</v>
      </c>
      <c r="N148" s="42">
        <f t="shared" si="32"/>
        <v>100000</v>
      </c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  <c r="AR148" s="71"/>
      <c r="AS148" s="71"/>
      <c r="AT148" s="71"/>
      <c r="AU148" s="71"/>
      <c r="AV148" s="71"/>
      <c r="AW148" s="71"/>
      <c r="AX148" s="71"/>
      <c r="AY148" s="71"/>
      <c r="AZ148" s="71"/>
      <c r="BA148" s="71"/>
      <c r="BB148" s="71"/>
      <c r="BC148" s="71"/>
      <c r="BD148" s="71"/>
      <c r="BE148" s="71"/>
      <c r="BF148" s="71"/>
    </row>
    <row r="149" spans="1:58" hidden="1">
      <c r="A149" s="6">
        <v>0</v>
      </c>
      <c r="B149" s="31">
        <f>SUMIFS('Ctas Receber'!$G:$G,'Ctas Receber'!$C:$C,'DRE Gerencial'!$A149,'Ctas Receber'!$N:$N,Parametros!$C$8,'Ctas Receber'!$I:$I,'DRE Gerencial'!$A$7,'Ctas Receber'!$H:$H,1,'Ctas Receber'!D:D,IF($A$6=Parametros!$A$8,"&lt;&gt;""",'DRE Gerencial'!$A$6))</f>
        <v>0</v>
      </c>
      <c r="C149" s="31">
        <f>SUMIFS('Ctas Receber'!$G:$G,'Ctas Receber'!$C:$C,'DRE Gerencial'!$A149,'Ctas Receber'!$N:$N,Parametros!$C$8,'Ctas Receber'!$I:$I,'DRE Gerencial'!$A$7,'Ctas Receber'!$H:$H,2,'Ctas Receber'!$D:$D,IF($A$6=Parametros!$A$8,"&lt;&gt;""",'DRE Gerencial'!$A$6))</f>
        <v>0</v>
      </c>
      <c r="D149" s="31">
        <f>SUMIFS('Ctas Receber'!$G:$G,'Ctas Receber'!$C:$C,'DRE Gerencial'!$A149,'Ctas Receber'!$N:$N,Parametros!$C$8,'Ctas Receber'!$I:$I,'DRE Gerencial'!$A$7,'Ctas Receber'!$H:$H,3,'Ctas Receber'!$D:$D,IF($A$6=Parametros!$A$8,"&lt;&gt;""",'DRE Gerencial'!$A$6))</f>
        <v>0</v>
      </c>
      <c r="E149" s="31">
        <f>SUMIFS('Ctas Receber'!$G:$G,'Ctas Receber'!$C:$C,'DRE Gerencial'!$A149,'Ctas Receber'!$N:$N,Parametros!$C$8,'Ctas Receber'!$I:$I,'DRE Gerencial'!$A$7,'Ctas Receber'!$H:$H,4,'Ctas Receber'!$D:$D,IF($A$6=Parametros!$A$8,"&lt;&gt;""",'DRE Gerencial'!$A$6))</f>
        <v>0</v>
      </c>
      <c r="F149" s="31">
        <f>SUMIFS('Ctas Receber'!$G:$G,'Ctas Receber'!$C:$C,'DRE Gerencial'!$A149,'Ctas Receber'!$N:$N,Parametros!$C$8,'Ctas Receber'!$I:$I,'DRE Gerencial'!$A$7,'Ctas Receber'!$H:$H,5,'Ctas Receber'!$D:$D,IF($A$6=Parametros!$A$8,"&lt;&gt;""",'DRE Gerencial'!$A$6))</f>
        <v>0</v>
      </c>
      <c r="G149" s="31">
        <f>SUMIFS('Ctas Receber'!$G:$G,'Ctas Receber'!$C:$C,'DRE Gerencial'!$A149,'Ctas Receber'!$N:$N,Parametros!$C$8,'Ctas Receber'!$I:$I,'DRE Gerencial'!$A$7,'Ctas Receber'!$H:$H,6,'Ctas Receber'!$D:$D,IF($A$6=Parametros!$A$8,"&lt;&gt;""",'DRE Gerencial'!$A$6))</f>
        <v>0</v>
      </c>
      <c r="H149" s="31">
        <f>SUMIFS('Ctas Receber'!$G:$G,'Ctas Receber'!$C:$C,'DRE Gerencial'!$A149,'Ctas Receber'!$N:$N,Parametros!$C$8,'Ctas Receber'!$I:$I,'DRE Gerencial'!$A$7,'Ctas Receber'!$H:$H,7,'Ctas Receber'!$D:$D,IF($A$6=Parametros!$A$8,"&lt;&gt;""",'DRE Gerencial'!$A$6))</f>
        <v>0</v>
      </c>
      <c r="I149" s="31">
        <f>SUMIFS('Ctas Receber'!$G:$G,'Ctas Receber'!$C:$C,'DRE Gerencial'!$A149,'Ctas Receber'!$N:$N,Parametros!$C$8,'Ctas Receber'!$I:$I,'DRE Gerencial'!$A$7,'Ctas Receber'!$H:$H,8,'Ctas Receber'!$D:$D,IF($A$6=Parametros!$A$8,"&lt;&gt;""",'DRE Gerencial'!$A$6))</f>
        <v>0</v>
      </c>
      <c r="J149" s="31">
        <f>SUMIFS('Ctas Receber'!$G:$G,'Ctas Receber'!$C:$C,'DRE Gerencial'!$A149,'Ctas Receber'!$N:$N,Parametros!$C$8,'Ctas Receber'!$I:$I,'DRE Gerencial'!$A$7,'Ctas Receber'!$H:$H,9,'Ctas Receber'!$D:$D,IF($A$6=Parametros!$A$8,"&lt;&gt;""",'DRE Gerencial'!$A$6))</f>
        <v>0</v>
      </c>
      <c r="K149" s="31">
        <f>SUMIFS('Ctas Receber'!$G:$G,'Ctas Receber'!$C:$C,'DRE Gerencial'!$A149,'Ctas Receber'!$N:$N,Parametros!$C$8,'Ctas Receber'!$I:$I,'DRE Gerencial'!$A$7,'Ctas Receber'!$H:$H,10,'Ctas Receber'!$D:$D,IF($A$6=Parametros!$A$8,"&lt;&gt;""",'DRE Gerencial'!$A$6))</f>
        <v>0</v>
      </c>
      <c r="L149" s="31">
        <f>SUMIFS('Ctas Receber'!$G:$G,'Ctas Receber'!$C:$C,'DRE Gerencial'!$A149,'Ctas Receber'!$N:$N,Parametros!$C$8,'Ctas Receber'!$I:$I,'DRE Gerencial'!$A$7,'Ctas Receber'!$H:$H,11,'Ctas Receber'!$D:$D,IF($A$6=Parametros!$A$8,"&lt;&gt;""",'DRE Gerencial'!$A$6))</f>
        <v>0</v>
      </c>
      <c r="M149" s="31">
        <f>SUMIFS('Ctas Receber'!$G:$G,'Ctas Receber'!$C:$C,'DRE Gerencial'!$A149,'Ctas Receber'!$N:$N,Parametros!$C$8,'Ctas Receber'!$I:$I,'DRE Gerencial'!$A$7,'Ctas Receber'!$H:$H,12,'Ctas Receber'!$D:$D,IF($A$6=Parametros!$A$8,"&lt;&gt;""",'DRE Gerencial'!$A$6))</f>
        <v>0</v>
      </c>
      <c r="N149" s="42">
        <f t="shared" si="32"/>
        <v>0</v>
      </c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  <c r="AM149" s="71"/>
      <c r="AN149" s="71"/>
      <c r="AO149" s="71"/>
      <c r="AP149" s="71"/>
      <c r="AQ149" s="71"/>
      <c r="AR149" s="71"/>
      <c r="AS149" s="71"/>
      <c r="AT149" s="71"/>
      <c r="AU149" s="71"/>
      <c r="AV149" s="71"/>
      <c r="AW149" s="71"/>
      <c r="AX149" s="71"/>
      <c r="AY149" s="71"/>
      <c r="AZ149" s="71"/>
      <c r="BA149" s="71"/>
      <c r="BB149" s="71"/>
      <c r="BC149" s="71"/>
      <c r="BD149" s="71"/>
      <c r="BE149" s="71"/>
      <c r="BF149" s="71"/>
    </row>
    <row r="150" spans="1:58" hidden="1">
      <c r="A150" s="6">
        <v>0</v>
      </c>
      <c r="B150" s="31">
        <f>SUMIFS('Ctas Receber'!$G:$G,'Ctas Receber'!$C:$C,'DRE Gerencial'!$A150,'Ctas Receber'!$N:$N,Parametros!$C$8,'Ctas Receber'!$I:$I,'DRE Gerencial'!$A$7,'Ctas Receber'!$H:$H,1,'Ctas Receber'!D:D,IF($A$6=Parametros!$A$8,"&lt;&gt;""",'DRE Gerencial'!$A$6))</f>
        <v>0</v>
      </c>
      <c r="C150" s="31">
        <f>SUMIFS('Ctas Receber'!$G:$G,'Ctas Receber'!$C:$C,'DRE Gerencial'!$A150,'Ctas Receber'!$N:$N,Parametros!$C$8,'Ctas Receber'!$I:$I,'DRE Gerencial'!$A$7,'Ctas Receber'!$H:$H,2,'Ctas Receber'!$D:$D,IF($A$6=Parametros!$A$8,"&lt;&gt;""",'DRE Gerencial'!$A$6))</f>
        <v>0</v>
      </c>
      <c r="D150" s="31">
        <f>SUMIFS('Ctas Receber'!$G:$G,'Ctas Receber'!$C:$C,'DRE Gerencial'!$A150,'Ctas Receber'!$N:$N,Parametros!$C$8,'Ctas Receber'!$I:$I,'DRE Gerencial'!$A$7,'Ctas Receber'!$H:$H,3,'Ctas Receber'!$D:$D,IF($A$6=Parametros!$A$8,"&lt;&gt;""",'DRE Gerencial'!$A$6))</f>
        <v>0</v>
      </c>
      <c r="E150" s="31">
        <f>SUMIFS('Ctas Receber'!$G:$G,'Ctas Receber'!$C:$C,'DRE Gerencial'!$A150,'Ctas Receber'!$N:$N,Parametros!$C$8,'Ctas Receber'!$I:$I,'DRE Gerencial'!$A$7,'Ctas Receber'!$H:$H,4,'Ctas Receber'!$D:$D,IF($A$6=Parametros!$A$8,"&lt;&gt;""",'DRE Gerencial'!$A$6))</f>
        <v>0</v>
      </c>
      <c r="F150" s="31">
        <f>SUMIFS('Ctas Receber'!$G:$G,'Ctas Receber'!$C:$C,'DRE Gerencial'!$A150,'Ctas Receber'!$N:$N,Parametros!$C$8,'Ctas Receber'!$I:$I,'DRE Gerencial'!$A$7,'Ctas Receber'!$H:$H,5,'Ctas Receber'!$D:$D,IF($A$6=Parametros!$A$8,"&lt;&gt;""",'DRE Gerencial'!$A$6))</f>
        <v>0</v>
      </c>
      <c r="G150" s="31">
        <f>SUMIFS('Ctas Receber'!$G:$G,'Ctas Receber'!$C:$C,'DRE Gerencial'!$A150,'Ctas Receber'!$N:$N,Parametros!$C$8,'Ctas Receber'!$I:$I,'DRE Gerencial'!$A$7,'Ctas Receber'!$H:$H,6,'Ctas Receber'!$D:$D,IF($A$6=Parametros!$A$8,"&lt;&gt;""",'DRE Gerencial'!$A$6))</f>
        <v>0</v>
      </c>
      <c r="H150" s="31">
        <f>SUMIFS('Ctas Receber'!$G:$G,'Ctas Receber'!$C:$C,'DRE Gerencial'!$A150,'Ctas Receber'!$N:$N,Parametros!$C$8,'Ctas Receber'!$I:$I,'DRE Gerencial'!$A$7,'Ctas Receber'!$H:$H,7,'Ctas Receber'!$D:$D,IF($A$6=Parametros!$A$8,"&lt;&gt;""",'DRE Gerencial'!$A$6))</f>
        <v>0</v>
      </c>
      <c r="I150" s="31">
        <f>SUMIFS('Ctas Receber'!$G:$G,'Ctas Receber'!$C:$C,'DRE Gerencial'!$A150,'Ctas Receber'!$N:$N,Parametros!$C$8,'Ctas Receber'!$I:$I,'DRE Gerencial'!$A$7,'Ctas Receber'!$H:$H,8,'Ctas Receber'!$D:$D,IF($A$6=Parametros!$A$8,"&lt;&gt;""",'DRE Gerencial'!$A$6))</f>
        <v>0</v>
      </c>
      <c r="J150" s="31">
        <f>SUMIFS('Ctas Receber'!$G:$G,'Ctas Receber'!$C:$C,'DRE Gerencial'!$A150,'Ctas Receber'!$N:$N,Parametros!$C$8,'Ctas Receber'!$I:$I,'DRE Gerencial'!$A$7,'Ctas Receber'!$H:$H,9,'Ctas Receber'!$D:$D,IF($A$6=Parametros!$A$8,"&lt;&gt;""",'DRE Gerencial'!$A$6))</f>
        <v>0</v>
      </c>
      <c r="K150" s="31">
        <f>SUMIFS('Ctas Receber'!$G:$G,'Ctas Receber'!$C:$C,'DRE Gerencial'!$A150,'Ctas Receber'!$N:$N,Parametros!$C$8,'Ctas Receber'!$I:$I,'DRE Gerencial'!$A$7,'Ctas Receber'!$H:$H,10,'Ctas Receber'!$D:$D,IF($A$6=Parametros!$A$8,"&lt;&gt;""",'DRE Gerencial'!$A$6))</f>
        <v>0</v>
      </c>
      <c r="L150" s="31">
        <f>SUMIFS('Ctas Receber'!$G:$G,'Ctas Receber'!$C:$C,'DRE Gerencial'!$A150,'Ctas Receber'!$N:$N,Parametros!$C$8,'Ctas Receber'!$I:$I,'DRE Gerencial'!$A$7,'Ctas Receber'!$H:$H,11,'Ctas Receber'!$D:$D,IF($A$6=Parametros!$A$8,"&lt;&gt;""",'DRE Gerencial'!$A$6))</f>
        <v>0</v>
      </c>
      <c r="M150" s="31">
        <f>SUMIFS('Ctas Receber'!$G:$G,'Ctas Receber'!$C:$C,'DRE Gerencial'!$A150,'Ctas Receber'!$N:$N,Parametros!$C$8,'Ctas Receber'!$I:$I,'DRE Gerencial'!$A$7,'Ctas Receber'!$H:$H,12,'Ctas Receber'!$D:$D,IF($A$6=Parametros!$A$8,"&lt;&gt;""",'DRE Gerencial'!$A$6))</f>
        <v>0</v>
      </c>
      <c r="N150" s="42">
        <f t="shared" si="32"/>
        <v>0</v>
      </c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  <c r="AM150" s="71"/>
      <c r="AN150" s="71"/>
      <c r="AO150" s="71"/>
      <c r="AP150" s="71"/>
      <c r="AQ150" s="71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  <c r="BF150" s="71"/>
    </row>
    <row r="151" spans="1:58" hidden="1">
      <c r="A151" s="6">
        <v>0</v>
      </c>
      <c r="B151" s="31">
        <f>SUMIFS('Ctas Receber'!$G:$G,'Ctas Receber'!$C:$C,'DRE Gerencial'!$A151,'Ctas Receber'!$N:$N,Parametros!$C$8,'Ctas Receber'!$I:$I,'DRE Gerencial'!$A$7,'Ctas Receber'!$H:$H,1,'Ctas Receber'!D:D,IF($A$6=Parametros!$A$8,"&lt;&gt;""",'DRE Gerencial'!$A$6))</f>
        <v>0</v>
      </c>
      <c r="C151" s="31">
        <f>SUMIFS('Ctas Receber'!$G:$G,'Ctas Receber'!$C:$C,'DRE Gerencial'!$A151,'Ctas Receber'!$N:$N,Parametros!$C$8,'Ctas Receber'!$I:$I,'DRE Gerencial'!$A$7,'Ctas Receber'!$H:$H,2,'Ctas Receber'!$D:$D,IF($A$6=Parametros!$A$8,"&lt;&gt;""",'DRE Gerencial'!$A$6))</f>
        <v>0</v>
      </c>
      <c r="D151" s="31">
        <f>SUMIFS('Ctas Receber'!$G:$G,'Ctas Receber'!$C:$C,'DRE Gerencial'!$A151,'Ctas Receber'!$N:$N,Parametros!$C$8,'Ctas Receber'!$I:$I,'DRE Gerencial'!$A$7,'Ctas Receber'!$H:$H,3,'Ctas Receber'!$D:$D,IF($A$6=Parametros!$A$8,"&lt;&gt;""",'DRE Gerencial'!$A$6))</f>
        <v>0</v>
      </c>
      <c r="E151" s="31">
        <f>SUMIFS('Ctas Receber'!$G:$G,'Ctas Receber'!$C:$C,'DRE Gerencial'!$A151,'Ctas Receber'!$N:$N,Parametros!$C$8,'Ctas Receber'!$I:$I,'DRE Gerencial'!$A$7,'Ctas Receber'!$H:$H,4,'Ctas Receber'!$D:$D,IF($A$6=Parametros!$A$8,"&lt;&gt;""",'DRE Gerencial'!$A$6))</f>
        <v>0</v>
      </c>
      <c r="F151" s="31">
        <f>SUMIFS('Ctas Receber'!$G:$G,'Ctas Receber'!$C:$C,'DRE Gerencial'!$A151,'Ctas Receber'!$N:$N,Parametros!$C$8,'Ctas Receber'!$I:$I,'DRE Gerencial'!$A$7,'Ctas Receber'!$H:$H,5,'Ctas Receber'!$D:$D,IF($A$6=Parametros!$A$8,"&lt;&gt;""",'DRE Gerencial'!$A$6))</f>
        <v>0</v>
      </c>
      <c r="G151" s="31">
        <f>SUMIFS('Ctas Receber'!$G:$G,'Ctas Receber'!$C:$C,'DRE Gerencial'!$A151,'Ctas Receber'!$N:$N,Parametros!$C$8,'Ctas Receber'!$I:$I,'DRE Gerencial'!$A$7,'Ctas Receber'!$H:$H,6,'Ctas Receber'!$D:$D,IF($A$6=Parametros!$A$8,"&lt;&gt;""",'DRE Gerencial'!$A$6))</f>
        <v>0</v>
      </c>
      <c r="H151" s="31">
        <f>SUMIFS('Ctas Receber'!$G:$G,'Ctas Receber'!$C:$C,'DRE Gerencial'!$A151,'Ctas Receber'!$N:$N,Parametros!$C$8,'Ctas Receber'!$I:$I,'DRE Gerencial'!$A$7,'Ctas Receber'!$H:$H,7,'Ctas Receber'!$D:$D,IF($A$6=Parametros!$A$8,"&lt;&gt;""",'DRE Gerencial'!$A$6))</f>
        <v>0</v>
      </c>
      <c r="I151" s="31">
        <f>SUMIFS('Ctas Receber'!$G:$G,'Ctas Receber'!$C:$C,'DRE Gerencial'!$A151,'Ctas Receber'!$N:$N,Parametros!$C$8,'Ctas Receber'!$I:$I,'DRE Gerencial'!$A$7,'Ctas Receber'!$H:$H,8,'Ctas Receber'!$D:$D,IF($A$6=Parametros!$A$8,"&lt;&gt;""",'DRE Gerencial'!$A$6))</f>
        <v>0</v>
      </c>
      <c r="J151" s="31">
        <f>SUMIFS('Ctas Receber'!$G:$G,'Ctas Receber'!$C:$C,'DRE Gerencial'!$A151,'Ctas Receber'!$N:$N,Parametros!$C$8,'Ctas Receber'!$I:$I,'DRE Gerencial'!$A$7,'Ctas Receber'!$H:$H,9,'Ctas Receber'!$D:$D,IF($A$6=Parametros!$A$8,"&lt;&gt;""",'DRE Gerencial'!$A$6))</f>
        <v>0</v>
      </c>
      <c r="K151" s="31">
        <f>SUMIFS('Ctas Receber'!$G:$G,'Ctas Receber'!$C:$C,'DRE Gerencial'!$A151,'Ctas Receber'!$N:$N,Parametros!$C$8,'Ctas Receber'!$I:$I,'DRE Gerencial'!$A$7,'Ctas Receber'!$H:$H,10,'Ctas Receber'!$D:$D,IF($A$6=Parametros!$A$8,"&lt;&gt;""",'DRE Gerencial'!$A$6))</f>
        <v>0</v>
      </c>
      <c r="L151" s="31">
        <f>SUMIFS('Ctas Receber'!$G:$G,'Ctas Receber'!$C:$C,'DRE Gerencial'!$A151,'Ctas Receber'!$N:$N,Parametros!$C$8,'Ctas Receber'!$I:$I,'DRE Gerencial'!$A$7,'Ctas Receber'!$H:$H,11,'Ctas Receber'!$D:$D,IF($A$6=Parametros!$A$8,"&lt;&gt;""",'DRE Gerencial'!$A$6))</f>
        <v>0</v>
      </c>
      <c r="M151" s="31">
        <f>SUMIFS('Ctas Receber'!$G:$G,'Ctas Receber'!$C:$C,'DRE Gerencial'!$A151,'Ctas Receber'!$N:$N,Parametros!$C$8,'Ctas Receber'!$I:$I,'DRE Gerencial'!$A$7,'Ctas Receber'!$H:$H,12,'Ctas Receber'!$D:$D,IF($A$6=Parametros!$A$8,"&lt;&gt;""",'DRE Gerencial'!$A$6))</f>
        <v>0</v>
      </c>
      <c r="N151" s="42">
        <f t="shared" si="32"/>
        <v>0</v>
      </c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  <c r="AM151" s="71"/>
      <c r="AN151" s="71"/>
      <c r="AO151" s="71"/>
      <c r="AP151" s="71"/>
      <c r="AQ151" s="71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  <c r="BF151" s="71"/>
    </row>
    <row r="152" spans="1:58" ht="15.75" hidden="1">
      <c r="A152" s="35" t="str">
        <f>'Plano de Contas'!A140</f>
        <v>7.2 Saídas não Operacionais</v>
      </c>
      <c r="B152" s="48">
        <f t="shared" ref="B152:N152" si="33">SUM(B153:B158)</f>
        <v>0</v>
      </c>
      <c r="C152" s="48">
        <f t="shared" si="33"/>
        <v>5000</v>
      </c>
      <c r="D152" s="48">
        <f t="shared" si="33"/>
        <v>0</v>
      </c>
      <c r="E152" s="48">
        <f t="shared" si="33"/>
        <v>0</v>
      </c>
      <c r="F152" s="48">
        <f t="shared" si="33"/>
        <v>0</v>
      </c>
      <c r="G152" s="48">
        <f t="shared" si="33"/>
        <v>0</v>
      </c>
      <c r="H152" s="48">
        <f t="shared" si="33"/>
        <v>0</v>
      </c>
      <c r="I152" s="48">
        <f t="shared" si="33"/>
        <v>0</v>
      </c>
      <c r="J152" s="48">
        <f t="shared" si="33"/>
        <v>0</v>
      </c>
      <c r="K152" s="48">
        <f t="shared" si="33"/>
        <v>0</v>
      </c>
      <c r="L152" s="48">
        <f t="shared" si="33"/>
        <v>0</v>
      </c>
      <c r="M152" s="48">
        <f t="shared" si="33"/>
        <v>0</v>
      </c>
      <c r="N152" s="36">
        <f t="shared" si="33"/>
        <v>5000</v>
      </c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  <c r="AM152" s="71"/>
      <c r="AN152" s="71"/>
      <c r="AO152" s="71"/>
      <c r="AP152" s="71"/>
      <c r="AQ152" s="71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  <c r="BF152" s="71"/>
    </row>
    <row r="153" spans="1:58" hidden="1">
      <c r="A153" s="6" t="str">
        <f>'Plano de Contas'!A141</f>
        <v>7.2.1 Pagamento de Empréstimos</v>
      </c>
      <c r="B153" s="54">
        <f>SUMIFS('Ctas Pagar'!$G:$G,'Ctas Pagar'!$C:$C,'DRE Gerencial'!$A153,'Ctas Pagar'!$I:$I,'DRE Gerencial'!$A$7,'Ctas Pagar'!$H:$H,1,'Ctas Pagar'!D:D,IF($A$6=Parametros!$A$8,"&lt;&gt;""",'DRE Gerencial'!$A$6))</f>
        <v>0</v>
      </c>
      <c r="C153" s="54">
        <f>SUMIFS('Ctas Pagar'!$G:$G,'Ctas Pagar'!$C:$C,'DRE Gerencial'!$A153,'Ctas Pagar'!$I:$I,'DRE Gerencial'!$A$7,'Ctas Pagar'!$H:$H,2,'Ctas Pagar'!F:F,IF($A$6=Parametros!$A$8,"&lt;&gt;""",'DRE Gerencial'!$A$6))</f>
        <v>1000</v>
      </c>
      <c r="D153" s="54">
        <f>SUMIFS('Ctas Pagar'!$G:$G,'Ctas Pagar'!$C:$C,'DRE Gerencial'!$A153,'Ctas Pagar'!$I:$I,'DRE Gerencial'!$A$7,'Ctas Pagar'!$H:$H,3,'Ctas Pagar'!I:I,IF($A$6=Parametros!$A$8,"&lt;&gt;""",'DRE Gerencial'!$A$6))</f>
        <v>0</v>
      </c>
      <c r="E153" s="54">
        <f>SUMIFS('Ctas Pagar'!$G:$G,'Ctas Pagar'!$C:$C,'DRE Gerencial'!$A153,'Ctas Pagar'!$I:$I,'DRE Gerencial'!$A$7,'Ctas Pagar'!$H:$H,4,'Ctas Pagar'!L:L,IF($A$6=Parametros!$A$8,"&lt;&gt;""",'DRE Gerencial'!$A$6))</f>
        <v>0</v>
      </c>
      <c r="F153" s="54">
        <f>SUMIFS('Ctas Pagar'!$G:$G,'Ctas Pagar'!$C:$C,'DRE Gerencial'!$A153,'Ctas Pagar'!$I:$I,'DRE Gerencial'!$A$7,'Ctas Pagar'!$H:$H,5,'Ctas Pagar'!O:O,IF($A$6=Parametros!$A$8,"&lt;&gt;""",'DRE Gerencial'!$A$6))</f>
        <v>0</v>
      </c>
      <c r="G153" s="54">
        <f>SUMIFS('Ctas Pagar'!$G:$G,'Ctas Pagar'!$C:$C,'DRE Gerencial'!$A153,'Ctas Pagar'!$I:$I,'DRE Gerencial'!$A$7,'Ctas Pagar'!$H:$H,6,'Ctas Pagar'!R:R,IF($A$6=Parametros!$A$8,"&lt;&gt;""",'DRE Gerencial'!$A$6))</f>
        <v>0</v>
      </c>
      <c r="H153" s="54">
        <f>SUMIFS('Ctas Pagar'!$G:$G,'Ctas Pagar'!$C:$C,'DRE Gerencial'!$A153,'Ctas Pagar'!$I:$I,'DRE Gerencial'!$A$7,'Ctas Pagar'!$H:$H,7,'Ctas Pagar'!U:U,IF($A$6=Parametros!$A$8,"&lt;&gt;""",'DRE Gerencial'!$A$6))</f>
        <v>0</v>
      </c>
      <c r="I153" s="54">
        <f>SUMIFS('Ctas Pagar'!$G:$G,'Ctas Pagar'!$C:$C,'DRE Gerencial'!$A153,'Ctas Pagar'!$I:$I,'DRE Gerencial'!$A$7,'Ctas Pagar'!$H:$H,8,'Ctas Pagar'!X:X,IF($A$6=Parametros!$A$8,"&lt;&gt;""",'DRE Gerencial'!$A$6))</f>
        <v>0</v>
      </c>
      <c r="J153" s="54">
        <f>SUMIFS('Ctas Pagar'!$G:$G,'Ctas Pagar'!$C:$C,'DRE Gerencial'!$A153,'Ctas Pagar'!$I:$I,'DRE Gerencial'!$A$7,'Ctas Pagar'!$H:$H,9,'Ctas Pagar'!AA:AA,IF($A$6=Parametros!$A$8,"&lt;&gt;""",'DRE Gerencial'!$A$6))</f>
        <v>0</v>
      </c>
      <c r="K153" s="54">
        <f>SUMIFS('Ctas Pagar'!$G:$G,'Ctas Pagar'!$C:$C,'DRE Gerencial'!$A153,'Ctas Pagar'!$I:$I,'DRE Gerencial'!$A$7,'Ctas Pagar'!$H:$H,10,'Ctas Pagar'!AD:AD,IF($A$6=Parametros!$A$8,"&lt;&gt;""",'DRE Gerencial'!$A$6))</f>
        <v>0</v>
      </c>
      <c r="L153" s="54">
        <f>SUMIFS('Ctas Pagar'!$G:$G,'Ctas Pagar'!$C:$C,'DRE Gerencial'!$A153,'Ctas Pagar'!$I:$I,'DRE Gerencial'!$A$7,'Ctas Pagar'!$H:$H,11,'Ctas Pagar'!AG:AG,IF($A$6=Parametros!$A$8,"&lt;&gt;""",'DRE Gerencial'!$A$6))</f>
        <v>0</v>
      </c>
      <c r="M153" s="54">
        <f>SUMIFS('Ctas Pagar'!$G:$G,'Ctas Pagar'!$C:$C,'DRE Gerencial'!$A153,'Ctas Pagar'!$I:$I,'DRE Gerencial'!$A$7,'Ctas Pagar'!$H:$H,12,'Ctas Pagar'!AJ:AJ,IF($A$6=Parametros!$A$8,"&lt;&gt;""",'DRE Gerencial'!$A$6))</f>
        <v>0</v>
      </c>
      <c r="N153" s="42">
        <f t="shared" ref="N153:N161" si="34">(M153+L153+K153+J153+I153+H153+G153+F153+E153+D153+C153+B153)</f>
        <v>1000</v>
      </c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  <c r="AM153" s="71"/>
      <c r="AN153" s="71"/>
      <c r="AO153" s="71"/>
      <c r="AP153" s="71"/>
      <c r="AQ153" s="71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  <c r="BF153" s="71"/>
    </row>
    <row r="154" spans="1:58" hidden="1">
      <c r="A154" s="6" t="str">
        <f>'Plano de Contas'!A142</f>
        <v>7.2.2 Juros Bancários e por Atraso</v>
      </c>
      <c r="B154" s="54">
        <f>SUMIFS('Ctas Pagar'!$G:$G,'Ctas Pagar'!$C:$C,'DRE Gerencial'!$A154,'Ctas Pagar'!$I:$I,'DRE Gerencial'!$A$7,'Ctas Pagar'!$H:$H,1,'Ctas Pagar'!D:D,IF($A$6=Parametros!$A$8,"&lt;&gt;""",'DRE Gerencial'!$A$6))</f>
        <v>0</v>
      </c>
      <c r="C154" s="54">
        <f>SUMIFS('Ctas Pagar'!$G:$G,'Ctas Pagar'!$C:$C,'DRE Gerencial'!$A154,'Ctas Pagar'!$I:$I,'DRE Gerencial'!$A$7,'Ctas Pagar'!$H:$H,2,'Ctas Pagar'!F:F,IF($A$6=Parametros!$A$8,"&lt;&gt;""",'DRE Gerencial'!$A$6))</f>
        <v>1000</v>
      </c>
      <c r="D154" s="54">
        <f>SUMIFS('Ctas Pagar'!$G:$G,'Ctas Pagar'!$C:$C,'DRE Gerencial'!$A154,'Ctas Pagar'!$I:$I,'DRE Gerencial'!$A$7,'Ctas Pagar'!$H:$H,3,'Ctas Pagar'!I:I,IF($A$6=Parametros!$A$8,"&lt;&gt;""",'DRE Gerencial'!$A$6))</f>
        <v>0</v>
      </c>
      <c r="E154" s="54">
        <f>SUMIFS('Ctas Pagar'!$G:$G,'Ctas Pagar'!$C:$C,'DRE Gerencial'!$A154,'Ctas Pagar'!$I:$I,'DRE Gerencial'!$A$7,'Ctas Pagar'!$H:$H,4,'Ctas Pagar'!L:L,IF($A$6=Parametros!$A$8,"&lt;&gt;""",'DRE Gerencial'!$A$6))</f>
        <v>0</v>
      </c>
      <c r="F154" s="54">
        <f>SUMIFS('Ctas Pagar'!$G:$G,'Ctas Pagar'!$C:$C,'DRE Gerencial'!$A154,'Ctas Pagar'!$I:$I,'DRE Gerencial'!$A$7,'Ctas Pagar'!$H:$H,5,'Ctas Pagar'!O:O,IF($A$6=Parametros!$A$8,"&lt;&gt;""",'DRE Gerencial'!$A$6))</f>
        <v>0</v>
      </c>
      <c r="G154" s="54">
        <f>SUMIFS('Ctas Pagar'!$G:$G,'Ctas Pagar'!$C:$C,'DRE Gerencial'!$A154,'Ctas Pagar'!$I:$I,'DRE Gerencial'!$A$7,'Ctas Pagar'!$H:$H,6,'Ctas Pagar'!R:R,IF($A$6=Parametros!$A$8,"&lt;&gt;""",'DRE Gerencial'!$A$6))</f>
        <v>0</v>
      </c>
      <c r="H154" s="54">
        <f>SUMIFS('Ctas Pagar'!$G:$G,'Ctas Pagar'!$C:$C,'DRE Gerencial'!$A154,'Ctas Pagar'!$I:$I,'DRE Gerencial'!$A$7,'Ctas Pagar'!$H:$H,7,'Ctas Pagar'!U:U,IF($A$6=Parametros!$A$8,"&lt;&gt;""",'DRE Gerencial'!$A$6))</f>
        <v>0</v>
      </c>
      <c r="I154" s="54">
        <f>SUMIFS('Ctas Pagar'!$G:$G,'Ctas Pagar'!$C:$C,'DRE Gerencial'!$A154,'Ctas Pagar'!$I:$I,'DRE Gerencial'!$A$7,'Ctas Pagar'!$H:$H,8,'Ctas Pagar'!X:X,IF($A$6=Parametros!$A$8,"&lt;&gt;""",'DRE Gerencial'!$A$6))</f>
        <v>0</v>
      </c>
      <c r="J154" s="54">
        <f>SUMIFS('Ctas Pagar'!$G:$G,'Ctas Pagar'!$C:$C,'DRE Gerencial'!$A154,'Ctas Pagar'!$I:$I,'DRE Gerencial'!$A$7,'Ctas Pagar'!$H:$H,9,'Ctas Pagar'!AA:AA,IF($A$6=Parametros!$A$8,"&lt;&gt;""",'DRE Gerencial'!$A$6))</f>
        <v>0</v>
      </c>
      <c r="K154" s="54">
        <f>SUMIFS('Ctas Pagar'!$G:$G,'Ctas Pagar'!$C:$C,'DRE Gerencial'!$A154,'Ctas Pagar'!$I:$I,'DRE Gerencial'!$A$7,'Ctas Pagar'!$H:$H,10,'Ctas Pagar'!AD:AD,IF($A$6=Parametros!$A$8,"&lt;&gt;""",'DRE Gerencial'!$A$6))</f>
        <v>0</v>
      </c>
      <c r="L154" s="54">
        <f>SUMIFS('Ctas Pagar'!$G:$G,'Ctas Pagar'!$C:$C,'DRE Gerencial'!$A154,'Ctas Pagar'!$I:$I,'DRE Gerencial'!$A$7,'Ctas Pagar'!$H:$H,11,'Ctas Pagar'!AG:AG,IF($A$6=Parametros!$A$8,"&lt;&gt;""",'DRE Gerencial'!$A$6))</f>
        <v>0</v>
      </c>
      <c r="M154" s="54">
        <f>SUMIFS('Ctas Pagar'!$G:$G,'Ctas Pagar'!$C:$C,'DRE Gerencial'!$A154,'Ctas Pagar'!$I:$I,'DRE Gerencial'!$A$7,'Ctas Pagar'!$H:$H,12,'Ctas Pagar'!AJ:AJ,IF($A$6=Parametros!$A$8,"&lt;&gt;""",'DRE Gerencial'!$A$6))</f>
        <v>0</v>
      </c>
      <c r="N154" s="42">
        <f t="shared" si="34"/>
        <v>1000</v>
      </c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  <c r="AM154" s="71"/>
      <c r="AN154" s="71"/>
      <c r="AO154" s="71"/>
      <c r="AP154" s="71"/>
      <c r="AQ154" s="71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  <c r="BF154" s="71"/>
    </row>
    <row r="155" spans="1:58" hidden="1">
      <c r="A155" s="6" t="str">
        <f>'Plano de Contas'!A143</f>
        <v>7.2.3 Pagamento de dívidas passadas</v>
      </c>
      <c r="B155" s="54">
        <f>SUMIFS('Ctas Pagar'!$G:$G,'Ctas Pagar'!$C:$C,'DRE Gerencial'!$A155,'Ctas Pagar'!$I:$I,'DRE Gerencial'!$A$7,'Ctas Pagar'!$H:$H,1,'Ctas Pagar'!D:D,IF($A$6=Parametros!$A$8,"&lt;&gt;""",'DRE Gerencial'!$A$6))</f>
        <v>0</v>
      </c>
      <c r="C155" s="54">
        <f>SUMIFS('Ctas Pagar'!$G:$G,'Ctas Pagar'!$C:$C,'DRE Gerencial'!$A155,'Ctas Pagar'!$I:$I,'DRE Gerencial'!$A$7,'Ctas Pagar'!$H:$H,2,'Ctas Pagar'!F:F,IF($A$6=Parametros!$A$8,"&lt;&gt;""",'DRE Gerencial'!$A$6))</f>
        <v>1000</v>
      </c>
      <c r="D155" s="54">
        <f>SUMIFS('Ctas Pagar'!$G:$G,'Ctas Pagar'!$C:$C,'DRE Gerencial'!$A155,'Ctas Pagar'!$I:$I,'DRE Gerencial'!$A$7,'Ctas Pagar'!$H:$H,3,'Ctas Pagar'!I:I,IF($A$6=Parametros!$A$8,"&lt;&gt;""",'DRE Gerencial'!$A$6))</f>
        <v>0</v>
      </c>
      <c r="E155" s="54">
        <f>SUMIFS('Ctas Pagar'!$G:$G,'Ctas Pagar'!$C:$C,'DRE Gerencial'!$A155,'Ctas Pagar'!$I:$I,'DRE Gerencial'!$A$7,'Ctas Pagar'!$H:$H,4,'Ctas Pagar'!L:L,IF($A$6=Parametros!$A$8,"&lt;&gt;""",'DRE Gerencial'!$A$6))</f>
        <v>0</v>
      </c>
      <c r="F155" s="54">
        <f>SUMIFS('Ctas Pagar'!$G:$G,'Ctas Pagar'!$C:$C,'DRE Gerencial'!$A155,'Ctas Pagar'!$I:$I,'DRE Gerencial'!$A$7,'Ctas Pagar'!$H:$H,5,'Ctas Pagar'!O:O,IF($A$6=Parametros!$A$8,"&lt;&gt;""",'DRE Gerencial'!$A$6))</f>
        <v>0</v>
      </c>
      <c r="G155" s="54">
        <f>SUMIFS('Ctas Pagar'!$G:$G,'Ctas Pagar'!$C:$C,'DRE Gerencial'!$A155,'Ctas Pagar'!$I:$I,'DRE Gerencial'!$A$7,'Ctas Pagar'!$H:$H,6,'Ctas Pagar'!R:R,IF($A$6=Parametros!$A$8,"&lt;&gt;""",'DRE Gerencial'!$A$6))</f>
        <v>0</v>
      </c>
      <c r="H155" s="54">
        <f>SUMIFS('Ctas Pagar'!$G:$G,'Ctas Pagar'!$C:$C,'DRE Gerencial'!$A155,'Ctas Pagar'!$I:$I,'DRE Gerencial'!$A$7,'Ctas Pagar'!$H:$H,7,'Ctas Pagar'!U:U,IF($A$6=Parametros!$A$8,"&lt;&gt;""",'DRE Gerencial'!$A$6))</f>
        <v>0</v>
      </c>
      <c r="I155" s="54">
        <f>SUMIFS('Ctas Pagar'!$G:$G,'Ctas Pagar'!$C:$C,'DRE Gerencial'!$A155,'Ctas Pagar'!$I:$I,'DRE Gerencial'!$A$7,'Ctas Pagar'!$H:$H,8,'Ctas Pagar'!X:X,IF($A$6=Parametros!$A$8,"&lt;&gt;""",'DRE Gerencial'!$A$6))</f>
        <v>0</v>
      </c>
      <c r="J155" s="54">
        <f>SUMIFS('Ctas Pagar'!$G:$G,'Ctas Pagar'!$C:$C,'DRE Gerencial'!$A155,'Ctas Pagar'!$I:$I,'DRE Gerencial'!$A$7,'Ctas Pagar'!$H:$H,9,'Ctas Pagar'!AA:AA,IF($A$6=Parametros!$A$8,"&lt;&gt;""",'DRE Gerencial'!$A$6))</f>
        <v>0</v>
      </c>
      <c r="K155" s="54">
        <f>SUMIFS('Ctas Pagar'!$G:$G,'Ctas Pagar'!$C:$C,'DRE Gerencial'!$A155,'Ctas Pagar'!$I:$I,'DRE Gerencial'!$A$7,'Ctas Pagar'!$H:$H,10,'Ctas Pagar'!AD:AD,IF($A$6=Parametros!$A$8,"&lt;&gt;""",'DRE Gerencial'!$A$6))</f>
        <v>0</v>
      </c>
      <c r="L155" s="54">
        <f>SUMIFS('Ctas Pagar'!$G:$G,'Ctas Pagar'!$C:$C,'DRE Gerencial'!$A155,'Ctas Pagar'!$I:$I,'DRE Gerencial'!$A$7,'Ctas Pagar'!$H:$H,11,'Ctas Pagar'!AG:AG,IF($A$6=Parametros!$A$8,"&lt;&gt;""",'DRE Gerencial'!$A$6))</f>
        <v>0</v>
      </c>
      <c r="M155" s="54">
        <f>SUMIFS('Ctas Pagar'!$G:$G,'Ctas Pagar'!$C:$C,'DRE Gerencial'!$A155,'Ctas Pagar'!$I:$I,'DRE Gerencial'!$A$7,'Ctas Pagar'!$H:$H,12,'Ctas Pagar'!AJ:AJ,IF($A$6=Parametros!$A$8,"&lt;&gt;""",'DRE Gerencial'!$A$6))</f>
        <v>0</v>
      </c>
      <c r="N155" s="42">
        <f t="shared" si="34"/>
        <v>1000</v>
      </c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  <c r="AM155" s="71"/>
      <c r="AN155" s="71"/>
      <c r="AO155" s="71"/>
      <c r="AP155" s="71"/>
      <c r="AQ155" s="71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  <c r="BF155" s="71"/>
    </row>
    <row r="156" spans="1:58" hidden="1">
      <c r="A156" s="6" t="str">
        <f>'Plano de Contas'!A144</f>
        <v>7.2.4 Parcelamento de Impostos</v>
      </c>
      <c r="B156" s="54">
        <f>SUMIFS('Ctas Pagar'!$G:$G,'Ctas Pagar'!$C:$C,'DRE Gerencial'!$A156,'Ctas Pagar'!$I:$I,'DRE Gerencial'!$A$7,'Ctas Pagar'!$H:$H,1,'Ctas Pagar'!D:D,IF($A$6=Parametros!$A$8,"&lt;&gt;""",'DRE Gerencial'!$A$6))</f>
        <v>0</v>
      </c>
      <c r="C156" s="54">
        <f>SUMIFS('Ctas Pagar'!$G:$G,'Ctas Pagar'!$C:$C,'DRE Gerencial'!$A156,'Ctas Pagar'!$I:$I,'DRE Gerencial'!$A$7,'Ctas Pagar'!$H:$H,2,'Ctas Pagar'!F:F,IF($A$6=Parametros!$A$8,"&lt;&gt;""",'DRE Gerencial'!$A$6))</f>
        <v>1000</v>
      </c>
      <c r="D156" s="54">
        <f>SUMIFS('Ctas Pagar'!$G:$G,'Ctas Pagar'!$C:$C,'DRE Gerencial'!$A156,'Ctas Pagar'!$I:$I,'DRE Gerencial'!$A$7,'Ctas Pagar'!$H:$H,3,'Ctas Pagar'!I:I,IF($A$6=Parametros!$A$8,"&lt;&gt;""",'DRE Gerencial'!$A$6))</f>
        <v>0</v>
      </c>
      <c r="E156" s="54">
        <f>SUMIFS('Ctas Pagar'!$G:$G,'Ctas Pagar'!$C:$C,'DRE Gerencial'!$A156,'Ctas Pagar'!$I:$I,'DRE Gerencial'!$A$7,'Ctas Pagar'!$H:$H,4,'Ctas Pagar'!L:L,IF($A$6=Parametros!$A$8,"&lt;&gt;""",'DRE Gerencial'!$A$6))</f>
        <v>0</v>
      </c>
      <c r="F156" s="54">
        <f>SUMIFS('Ctas Pagar'!$G:$G,'Ctas Pagar'!$C:$C,'DRE Gerencial'!$A156,'Ctas Pagar'!$I:$I,'DRE Gerencial'!$A$7,'Ctas Pagar'!$H:$H,5,'Ctas Pagar'!O:O,IF($A$6=Parametros!$A$8,"&lt;&gt;""",'DRE Gerencial'!$A$6))</f>
        <v>0</v>
      </c>
      <c r="G156" s="54">
        <f>SUMIFS('Ctas Pagar'!$G:$G,'Ctas Pagar'!$C:$C,'DRE Gerencial'!$A156,'Ctas Pagar'!$I:$I,'DRE Gerencial'!$A$7,'Ctas Pagar'!$H:$H,6,'Ctas Pagar'!R:R,IF($A$6=Parametros!$A$8,"&lt;&gt;""",'DRE Gerencial'!$A$6))</f>
        <v>0</v>
      </c>
      <c r="H156" s="54">
        <f>SUMIFS('Ctas Pagar'!$G:$G,'Ctas Pagar'!$C:$C,'DRE Gerencial'!$A156,'Ctas Pagar'!$I:$I,'DRE Gerencial'!$A$7,'Ctas Pagar'!$H:$H,7,'Ctas Pagar'!U:U,IF($A$6=Parametros!$A$8,"&lt;&gt;""",'DRE Gerencial'!$A$6))</f>
        <v>0</v>
      </c>
      <c r="I156" s="54">
        <f>SUMIFS('Ctas Pagar'!$G:$G,'Ctas Pagar'!$C:$C,'DRE Gerencial'!$A156,'Ctas Pagar'!$I:$I,'DRE Gerencial'!$A$7,'Ctas Pagar'!$H:$H,8,'Ctas Pagar'!X:X,IF($A$6=Parametros!$A$8,"&lt;&gt;""",'DRE Gerencial'!$A$6))</f>
        <v>0</v>
      </c>
      <c r="J156" s="54">
        <f>SUMIFS('Ctas Pagar'!$G:$G,'Ctas Pagar'!$C:$C,'DRE Gerencial'!$A156,'Ctas Pagar'!$I:$I,'DRE Gerencial'!$A$7,'Ctas Pagar'!$H:$H,9,'Ctas Pagar'!AA:AA,IF($A$6=Parametros!$A$8,"&lt;&gt;""",'DRE Gerencial'!$A$6))</f>
        <v>0</v>
      </c>
      <c r="K156" s="54">
        <f>SUMIFS('Ctas Pagar'!$G:$G,'Ctas Pagar'!$C:$C,'DRE Gerencial'!$A156,'Ctas Pagar'!$I:$I,'DRE Gerencial'!$A$7,'Ctas Pagar'!$H:$H,10,'Ctas Pagar'!AD:AD,IF($A$6=Parametros!$A$8,"&lt;&gt;""",'DRE Gerencial'!$A$6))</f>
        <v>0</v>
      </c>
      <c r="L156" s="54">
        <f>SUMIFS('Ctas Pagar'!$G:$G,'Ctas Pagar'!$C:$C,'DRE Gerencial'!$A156,'Ctas Pagar'!$I:$I,'DRE Gerencial'!$A$7,'Ctas Pagar'!$H:$H,11,'Ctas Pagar'!AG:AG,IF($A$6=Parametros!$A$8,"&lt;&gt;""",'DRE Gerencial'!$A$6))</f>
        <v>0</v>
      </c>
      <c r="M156" s="54">
        <f>SUMIFS('Ctas Pagar'!$G:$G,'Ctas Pagar'!$C:$C,'DRE Gerencial'!$A156,'Ctas Pagar'!$I:$I,'DRE Gerencial'!$A$7,'Ctas Pagar'!$H:$H,12,'Ctas Pagar'!AJ:AJ,IF($A$6=Parametros!$A$8,"&lt;&gt;""",'DRE Gerencial'!$A$6))</f>
        <v>0</v>
      </c>
      <c r="N156" s="42">
        <f t="shared" si="34"/>
        <v>1000</v>
      </c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  <c r="AM156" s="71"/>
      <c r="AN156" s="71"/>
      <c r="AO156" s="71"/>
      <c r="AP156" s="71"/>
      <c r="AQ156" s="71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  <c r="BF156" s="71"/>
    </row>
    <row r="157" spans="1:58" hidden="1">
      <c r="A157" s="6" t="str">
        <f>'Plano de Contas'!A145</f>
        <v>7.2.5 Distribuição de Lucros</v>
      </c>
      <c r="B157" s="54">
        <f>SUMIFS('Ctas Pagar'!$G:$G,'Ctas Pagar'!$C:$C,'DRE Gerencial'!$A157,'Ctas Pagar'!$I:$I,'DRE Gerencial'!$A$7,'Ctas Pagar'!$H:$H,1,'Ctas Pagar'!D:D,IF($A$6=Parametros!$A$8,"&lt;&gt;""",'DRE Gerencial'!$A$6))</f>
        <v>0</v>
      </c>
      <c r="C157" s="54">
        <f>SUMIFS('Ctas Pagar'!$G:$G,'Ctas Pagar'!$C:$C,'DRE Gerencial'!$A157,'Ctas Pagar'!$I:$I,'DRE Gerencial'!$A$7,'Ctas Pagar'!$H:$H,2,'Ctas Pagar'!F:F,IF($A$6=Parametros!$A$8,"&lt;&gt;""",'DRE Gerencial'!$A$6))</f>
        <v>1000</v>
      </c>
      <c r="D157" s="54">
        <f>SUMIFS('Ctas Pagar'!$G:$G,'Ctas Pagar'!$C:$C,'DRE Gerencial'!$A157,'Ctas Pagar'!$I:$I,'DRE Gerencial'!$A$7,'Ctas Pagar'!$H:$H,3,'Ctas Pagar'!I:I,IF($A$6=Parametros!$A$8,"&lt;&gt;""",'DRE Gerencial'!$A$6))</f>
        <v>0</v>
      </c>
      <c r="E157" s="54">
        <f>SUMIFS('Ctas Pagar'!$G:$G,'Ctas Pagar'!$C:$C,'DRE Gerencial'!$A157,'Ctas Pagar'!$I:$I,'DRE Gerencial'!$A$7,'Ctas Pagar'!$H:$H,4,'Ctas Pagar'!L:L,IF($A$6=Parametros!$A$8,"&lt;&gt;""",'DRE Gerencial'!$A$6))</f>
        <v>0</v>
      </c>
      <c r="F157" s="54">
        <f>SUMIFS('Ctas Pagar'!$G:$G,'Ctas Pagar'!$C:$C,'DRE Gerencial'!$A157,'Ctas Pagar'!$I:$I,'DRE Gerencial'!$A$7,'Ctas Pagar'!$H:$H,5,'Ctas Pagar'!O:O,IF($A$6=Parametros!$A$8,"&lt;&gt;""",'DRE Gerencial'!$A$6))</f>
        <v>0</v>
      </c>
      <c r="G157" s="54">
        <f>SUMIFS('Ctas Pagar'!$G:$G,'Ctas Pagar'!$C:$C,'DRE Gerencial'!$A157,'Ctas Pagar'!$I:$I,'DRE Gerencial'!$A$7,'Ctas Pagar'!$H:$H,6,'Ctas Pagar'!R:R,IF($A$6=Parametros!$A$8,"&lt;&gt;""",'DRE Gerencial'!$A$6))</f>
        <v>0</v>
      </c>
      <c r="H157" s="54">
        <f>SUMIFS('Ctas Pagar'!$G:$G,'Ctas Pagar'!$C:$C,'DRE Gerencial'!$A157,'Ctas Pagar'!$I:$I,'DRE Gerencial'!$A$7,'Ctas Pagar'!$H:$H,7,'Ctas Pagar'!U:U,IF($A$6=Parametros!$A$8,"&lt;&gt;""",'DRE Gerencial'!$A$6))</f>
        <v>0</v>
      </c>
      <c r="I157" s="54">
        <f>SUMIFS('Ctas Pagar'!$G:$G,'Ctas Pagar'!$C:$C,'DRE Gerencial'!$A157,'Ctas Pagar'!$I:$I,'DRE Gerencial'!$A$7,'Ctas Pagar'!$H:$H,8,'Ctas Pagar'!X:X,IF($A$6=Parametros!$A$8,"&lt;&gt;""",'DRE Gerencial'!$A$6))</f>
        <v>0</v>
      </c>
      <c r="J157" s="54">
        <f>SUMIFS('Ctas Pagar'!$G:$G,'Ctas Pagar'!$C:$C,'DRE Gerencial'!$A157,'Ctas Pagar'!$I:$I,'DRE Gerencial'!$A$7,'Ctas Pagar'!$H:$H,9,'Ctas Pagar'!AA:AA,IF($A$6=Parametros!$A$8,"&lt;&gt;""",'DRE Gerencial'!$A$6))</f>
        <v>0</v>
      </c>
      <c r="K157" s="54">
        <f>SUMIFS('Ctas Pagar'!$G:$G,'Ctas Pagar'!$C:$C,'DRE Gerencial'!$A157,'Ctas Pagar'!$I:$I,'DRE Gerencial'!$A$7,'Ctas Pagar'!$H:$H,10,'Ctas Pagar'!AD:AD,IF($A$6=Parametros!$A$8,"&lt;&gt;""",'DRE Gerencial'!$A$6))</f>
        <v>0</v>
      </c>
      <c r="L157" s="54">
        <f>SUMIFS('Ctas Pagar'!$G:$G,'Ctas Pagar'!$C:$C,'DRE Gerencial'!$A157,'Ctas Pagar'!$I:$I,'DRE Gerencial'!$A$7,'Ctas Pagar'!$H:$H,11,'Ctas Pagar'!AG:AG,IF($A$6=Parametros!$A$8,"&lt;&gt;""",'DRE Gerencial'!$A$6))</f>
        <v>0</v>
      </c>
      <c r="M157" s="54">
        <f>SUMIFS('Ctas Pagar'!$G:$G,'Ctas Pagar'!$C:$C,'DRE Gerencial'!$A157,'Ctas Pagar'!$I:$I,'DRE Gerencial'!$A$7,'Ctas Pagar'!$H:$H,12,'Ctas Pagar'!AJ:AJ,IF($A$6=Parametros!$A$8,"&lt;&gt;""",'DRE Gerencial'!$A$6))</f>
        <v>0</v>
      </c>
      <c r="N157" s="42">
        <f t="shared" si="34"/>
        <v>1000</v>
      </c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  <c r="AM157" s="71"/>
      <c r="AN157" s="71"/>
      <c r="AO157" s="71"/>
      <c r="AP157" s="71"/>
      <c r="AQ157" s="71"/>
      <c r="AR157" s="71"/>
      <c r="AS157" s="71"/>
      <c r="AT157" s="71"/>
      <c r="AU157" s="71"/>
      <c r="AV157" s="71"/>
      <c r="AW157" s="71"/>
      <c r="AX157" s="71"/>
      <c r="AY157" s="71"/>
      <c r="AZ157" s="71"/>
      <c r="BA157" s="71"/>
      <c r="BB157" s="71"/>
      <c r="BC157" s="71"/>
      <c r="BD157" s="71"/>
      <c r="BE157" s="71"/>
      <c r="BF157" s="71"/>
    </row>
    <row r="158" spans="1:58" hidden="1">
      <c r="A158" s="6" t="str">
        <f>'Plano de Contas'!A146</f>
        <v>7.2.6 Pgto Juros/Taxas/Impostos de Antecipação de Recebíveis</v>
      </c>
      <c r="B158" s="54">
        <f>SUMIFS('Ctas Pagar'!$G:$G,'Ctas Pagar'!$C:$C,'DRE Gerencial'!$A158,'Ctas Pagar'!$I:$I,'DRE Gerencial'!$A$7,'Ctas Pagar'!$H:$H,1,'Ctas Pagar'!D:D,IF($A$6=Parametros!$A$8,"&lt;&gt;""",'DRE Gerencial'!$A$6))</f>
        <v>0</v>
      </c>
      <c r="C158" s="54">
        <f>SUMIFS('Ctas Pagar'!$G:$G,'Ctas Pagar'!$C:$C,'DRE Gerencial'!$A158,'Ctas Pagar'!$I:$I,'DRE Gerencial'!$A$7,'Ctas Pagar'!$H:$H,2,'Ctas Pagar'!F:F,IF($A$6=Parametros!$A$8,"&lt;&gt;""",'DRE Gerencial'!$A$6))</f>
        <v>0</v>
      </c>
      <c r="D158" s="54">
        <f>SUMIFS('Ctas Pagar'!$G:$G,'Ctas Pagar'!$C:$C,'DRE Gerencial'!$A158,'Ctas Pagar'!$I:$I,'DRE Gerencial'!$A$7,'Ctas Pagar'!$H:$H,3,'Ctas Pagar'!I:I,IF($A$6=Parametros!$A$8,"&lt;&gt;""",'DRE Gerencial'!$A$6))</f>
        <v>0</v>
      </c>
      <c r="E158" s="54">
        <f>SUMIFS('Ctas Pagar'!$G:$G,'Ctas Pagar'!$C:$C,'DRE Gerencial'!$A158,'Ctas Pagar'!$I:$I,'DRE Gerencial'!$A$7,'Ctas Pagar'!$H:$H,4,'Ctas Pagar'!L:L,IF($A$6=Parametros!$A$8,"&lt;&gt;""",'DRE Gerencial'!$A$6))</f>
        <v>0</v>
      </c>
      <c r="F158" s="54">
        <f>SUMIFS('Ctas Pagar'!$G:$G,'Ctas Pagar'!$C:$C,'DRE Gerencial'!$A158,'Ctas Pagar'!$I:$I,'DRE Gerencial'!$A$7,'Ctas Pagar'!$H:$H,5,'Ctas Pagar'!O:O,IF($A$6=Parametros!$A$8,"&lt;&gt;""",'DRE Gerencial'!$A$6))</f>
        <v>0</v>
      </c>
      <c r="G158" s="54">
        <f>SUMIFS('Ctas Pagar'!$G:$G,'Ctas Pagar'!$C:$C,'DRE Gerencial'!$A158,'Ctas Pagar'!$I:$I,'DRE Gerencial'!$A$7,'Ctas Pagar'!$H:$H,6,'Ctas Pagar'!R:R,IF($A$6=Parametros!$A$8,"&lt;&gt;""",'DRE Gerencial'!$A$6))</f>
        <v>0</v>
      </c>
      <c r="H158" s="54">
        <f>SUMIFS('Ctas Pagar'!$G:$G,'Ctas Pagar'!$C:$C,'DRE Gerencial'!$A158,'Ctas Pagar'!$I:$I,'DRE Gerencial'!$A$7,'Ctas Pagar'!$H:$H,7,'Ctas Pagar'!U:U,IF($A$6=Parametros!$A$8,"&lt;&gt;""",'DRE Gerencial'!$A$6))</f>
        <v>0</v>
      </c>
      <c r="I158" s="54">
        <f>SUMIFS('Ctas Pagar'!$G:$G,'Ctas Pagar'!$C:$C,'DRE Gerencial'!$A158,'Ctas Pagar'!$I:$I,'DRE Gerencial'!$A$7,'Ctas Pagar'!$H:$H,8,'Ctas Pagar'!X:X,IF($A$6=Parametros!$A$8,"&lt;&gt;""",'DRE Gerencial'!$A$6))</f>
        <v>0</v>
      </c>
      <c r="J158" s="54">
        <f>SUMIFS('Ctas Pagar'!$G:$G,'Ctas Pagar'!$C:$C,'DRE Gerencial'!$A158,'Ctas Pagar'!$I:$I,'DRE Gerencial'!$A$7,'Ctas Pagar'!$H:$H,9,'Ctas Pagar'!AA:AA,IF($A$6=Parametros!$A$8,"&lt;&gt;""",'DRE Gerencial'!$A$6))</f>
        <v>0</v>
      </c>
      <c r="K158" s="54">
        <f>SUMIFS('Ctas Pagar'!$G:$G,'Ctas Pagar'!$C:$C,'DRE Gerencial'!$A158,'Ctas Pagar'!$I:$I,'DRE Gerencial'!$A$7,'Ctas Pagar'!$H:$H,10,'Ctas Pagar'!AD:AD,IF($A$6=Parametros!$A$8,"&lt;&gt;""",'DRE Gerencial'!$A$6))</f>
        <v>0</v>
      </c>
      <c r="L158" s="54">
        <f>SUMIFS('Ctas Pagar'!$G:$G,'Ctas Pagar'!$C:$C,'DRE Gerencial'!$A158,'Ctas Pagar'!$I:$I,'DRE Gerencial'!$A$7,'Ctas Pagar'!$H:$H,11,'Ctas Pagar'!AG:AG,IF($A$6=Parametros!$A$8,"&lt;&gt;""",'DRE Gerencial'!$A$6))</f>
        <v>0</v>
      </c>
      <c r="M158" s="54">
        <f>SUMIFS('Ctas Pagar'!$G:$G,'Ctas Pagar'!$C:$C,'DRE Gerencial'!$A158,'Ctas Pagar'!$I:$I,'DRE Gerencial'!$A$7,'Ctas Pagar'!$H:$H,12,'Ctas Pagar'!AJ:AJ,IF($A$6=Parametros!$A$8,"&lt;&gt;""",'DRE Gerencial'!$A$6))</f>
        <v>0</v>
      </c>
      <c r="N158" s="42">
        <f t="shared" si="34"/>
        <v>0</v>
      </c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  <c r="AM158" s="71"/>
      <c r="AN158" s="71"/>
      <c r="AO158" s="71"/>
      <c r="AP158" s="71"/>
      <c r="AQ158" s="71"/>
      <c r="AR158" s="71"/>
      <c r="AS158" s="71"/>
      <c r="AT158" s="71"/>
      <c r="AU158" s="71"/>
      <c r="AV158" s="71"/>
      <c r="AW158" s="71"/>
      <c r="AX158" s="71"/>
      <c r="AY158" s="71"/>
      <c r="AZ158" s="71"/>
      <c r="BA158" s="71"/>
      <c r="BB158" s="71"/>
      <c r="BC158" s="71"/>
      <c r="BD158" s="71"/>
      <c r="BE158" s="71"/>
      <c r="BF158" s="71"/>
    </row>
    <row r="159" spans="1:58" hidden="1">
      <c r="A159" s="6" t="str">
        <f>'Plano de Contas'!A147</f>
        <v>7.2.99 Outras Saidas Não Operacionais</v>
      </c>
      <c r="B159" s="54">
        <f>SUMIFS('Ctas Pagar'!$G:$G,'Ctas Pagar'!$C:$C,'DRE Gerencial'!$A159,'Ctas Pagar'!$I:$I,'DRE Gerencial'!$A$7,'Ctas Pagar'!$H:$H,1,'Ctas Pagar'!D:D,IF($A$6=Parametros!$A$8,"&lt;&gt;""",'DRE Gerencial'!$A$6))</f>
        <v>0</v>
      </c>
      <c r="C159" s="54">
        <f>SUMIFS('Ctas Pagar'!$G:$G,'Ctas Pagar'!$C:$C,'DRE Gerencial'!$A159,'Ctas Pagar'!$I:$I,'DRE Gerencial'!$A$7,'Ctas Pagar'!$H:$H,2,'Ctas Pagar'!F:F,IF($A$6=Parametros!$A$8,"&lt;&gt;""",'DRE Gerencial'!$A$6))</f>
        <v>1000</v>
      </c>
      <c r="D159" s="54">
        <f>SUMIFS('Ctas Pagar'!$G:$G,'Ctas Pagar'!$C:$C,'DRE Gerencial'!$A159,'Ctas Pagar'!$I:$I,'DRE Gerencial'!$A$7,'Ctas Pagar'!$H:$H,3,'Ctas Pagar'!I:I,IF($A$6=Parametros!$A$8,"&lt;&gt;""",'DRE Gerencial'!$A$6))</f>
        <v>0</v>
      </c>
      <c r="E159" s="54">
        <f>SUMIFS('Ctas Pagar'!$G:$G,'Ctas Pagar'!$C:$C,'DRE Gerencial'!$A159,'Ctas Pagar'!$I:$I,'DRE Gerencial'!$A$7,'Ctas Pagar'!$H:$H,4,'Ctas Pagar'!L:L,IF($A$6=Parametros!$A$8,"&lt;&gt;""",'DRE Gerencial'!$A$6))</f>
        <v>0</v>
      </c>
      <c r="F159" s="54">
        <f>SUMIFS('Ctas Pagar'!$G:$G,'Ctas Pagar'!$C:$C,'DRE Gerencial'!$A159,'Ctas Pagar'!$I:$I,'DRE Gerencial'!$A$7,'Ctas Pagar'!$H:$H,5,'Ctas Pagar'!O:O,IF($A$6=Parametros!$A$8,"&lt;&gt;""",'DRE Gerencial'!$A$6))</f>
        <v>0</v>
      </c>
      <c r="G159" s="54">
        <f>SUMIFS('Ctas Pagar'!$G:$G,'Ctas Pagar'!$C:$C,'DRE Gerencial'!$A159,'Ctas Pagar'!$I:$I,'DRE Gerencial'!$A$7,'Ctas Pagar'!$H:$H,6,'Ctas Pagar'!R:R,IF($A$6=Parametros!$A$8,"&lt;&gt;""",'DRE Gerencial'!$A$6))</f>
        <v>0</v>
      </c>
      <c r="H159" s="54">
        <f>SUMIFS('Ctas Pagar'!$G:$G,'Ctas Pagar'!$C:$C,'DRE Gerencial'!$A159,'Ctas Pagar'!$I:$I,'DRE Gerencial'!$A$7,'Ctas Pagar'!$H:$H,7,'Ctas Pagar'!U:U,IF($A$6=Parametros!$A$8,"&lt;&gt;""",'DRE Gerencial'!$A$6))</f>
        <v>0</v>
      </c>
      <c r="I159" s="54">
        <f>SUMIFS('Ctas Pagar'!$G:$G,'Ctas Pagar'!$C:$C,'DRE Gerencial'!$A159,'Ctas Pagar'!$I:$I,'DRE Gerencial'!$A$7,'Ctas Pagar'!$H:$H,8,'Ctas Pagar'!X:X,IF($A$6=Parametros!$A$8,"&lt;&gt;""",'DRE Gerencial'!$A$6))</f>
        <v>0</v>
      </c>
      <c r="J159" s="54">
        <f>SUMIFS('Ctas Pagar'!$G:$G,'Ctas Pagar'!$C:$C,'DRE Gerencial'!$A159,'Ctas Pagar'!$I:$I,'DRE Gerencial'!$A$7,'Ctas Pagar'!$H:$H,9,'Ctas Pagar'!AA:AA,IF($A$6=Parametros!$A$8,"&lt;&gt;""",'DRE Gerencial'!$A$6))</f>
        <v>0</v>
      </c>
      <c r="K159" s="54">
        <f>SUMIFS('Ctas Pagar'!$G:$G,'Ctas Pagar'!$C:$C,'DRE Gerencial'!$A159,'Ctas Pagar'!$I:$I,'DRE Gerencial'!$A$7,'Ctas Pagar'!$H:$H,10,'Ctas Pagar'!AD:AD,IF($A$6=Parametros!$A$8,"&lt;&gt;""",'DRE Gerencial'!$A$6))</f>
        <v>0</v>
      </c>
      <c r="L159" s="54">
        <f>SUMIFS('Ctas Pagar'!$G:$G,'Ctas Pagar'!$C:$C,'DRE Gerencial'!$A159,'Ctas Pagar'!$I:$I,'DRE Gerencial'!$A$7,'Ctas Pagar'!$H:$H,11,'Ctas Pagar'!AG:AG,IF($A$6=Parametros!$A$8,"&lt;&gt;""",'DRE Gerencial'!$A$6))</f>
        <v>0</v>
      </c>
      <c r="M159" s="54">
        <f>SUMIFS('Ctas Pagar'!$G:$G,'Ctas Pagar'!$C:$C,'DRE Gerencial'!$A159,'Ctas Pagar'!$I:$I,'DRE Gerencial'!$A$7,'Ctas Pagar'!$H:$H,12,'Ctas Pagar'!AJ:AJ,IF($A$6=Parametros!$A$8,"&lt;&gt;""",'DRE Gerencial'!$A$6))</f>
        <v>0</v>
      </c>
      <c r="N159" s="42">
        <f t="shared" si="34"/>
        <v>1000</v>
      </c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  <c r="AM159" s="71"/>
      <c r="AN159" s="71"/>
      <c r="AO159" s="71"/>
      <c r="AP159" s="71"/>
      <c r="AQ159" s="71"/>
      <c r="AR159" s="71"/>
      <c r="AS159" s="71"/>
      <c r="AT159" s="71"/>
      <c r="AU159" s="71"/>
      <c r="AV159" s="71"/>
      <c r="AW159" s="71"/>
      <c r="AX159" s="71"/>
      <c r="AY159" s="71"/>
      <c r="AZ159" s="71"/>
      <c r="BA159" s="71"/>
      <c r="BB159" s="71"/>
      <c r="BC159" s="71"/>
      <c r="BD159" s="71"/>
      <c r="BE159" s="71"/>
      <c r="BF159" s="71"/>
    </row>
    <row r="160" spans="1:58" hidden="1">
      <c r="A160" s="6">
        <f>'Plano de Contas'!A148</f>
        <v>0</v>
      </c>
      <c r="B160" s="54">
        <f>SUMIFS('Ctas Pagar'!$G:$G,'Ctas Pagar'!$C:$C,'DRE Gerencial'!$A160,'Ctas Pagar'!$I:$I,'DRE Gerencial'!$A$7,'Ctas Pagar'!$H:$H,1,'Ctas Pagar'!D:D,IF($A$6=Parametros!$A$8,"&lt;&gt;""",'DRE Gerencial'!$A$6))</f>
        <v>0</v>
      </c>
      <c r="C160" s="54">
        <f>SUMIFS('Ctas Pagar'!$G:$G,'Ctas Pagar'!$C:$C,'DRE Gerencial'!$A160,'Ctas Pagar'!$I:$I,'DRE Gerencial'!$A$7,'Ctas Pagar'!$H:$H,2,'Ctas Pagar'!F:F,IF($A$6=Parametros!$A$8,"&lt;&gt;""",'DRE Gerencial'!$A$6))</f>
        <v>0</v>
      </c>
      <c r="D160" s="54">
        <f>SUMIFS('Ctas Pagar'!$G:$G,'Ctas Pagar'!$C:$C,'DRE Gerencial'!$A160,'Ctas Pagar'!$I:$I,'DRE Gerencial'!$A$7,'Ctas Pagar'!$H:$H,3,'Ctas Pagar'!I:I,IF($A$6=Parametros!$A$8,"&lt;&gt;""",'DRE Gerencial'!$A$6))</f>
        <v>0</v>
      </c>
      <c r="E160" s="54">
        <f>SUMIFS('Ctas Pagar'!$G:$G,'Ctas Pagar'!$C:$C,'DRE Gerencial'!$A160,'Ctas Pagar'!$I:$I,'DRE Gerencial'!$A$7,'Ctas Pagar'!$H:$H,4,'Ctas Pagar'!L:L,IF($A$6=Parametros!$A$8,"&lt;&gt;""",'DRE Gerencial'!$A$6))</f>
        <v>0</v>
      </c>
      <c r="F160" s="54">
        <f>SUMIFS('Ctas Pagar'!$G:$G,'Ctas Pagar'!$C:$C,'DRE Gerencial'!$A160,'Ctas Pagar'!$I:$I,'DRE Gerencial'!$A$7,'Ctas Pagar'!$H:$H,5,'Ctas Pagar'!O:O,IF($A$6=Parametros!$A$8,"&lt;&gt;""",'DRE Gerencial'!$A$6))</f>
        <v>0</v>
      </c>
      <c r="G160" s="54">
        <f>SUMIFS('Ctas Pagar'!$G:$G,'Ctas Pagar'!$C:$C,'DRE Gerencial'!$A160,'Ctas Pagar'!$I:$I,'DRE Gerencial'!$A$7,'Ctas Pagar'!$H:$H,6,'Ctas Pagar'!R:R,IF($A$6=Parametros!$A$8,"&lt;&gt;""",'DRE Gerencial'!$A$6))</f>
        <v>0</v>
      </c>
      <c r="H160" s="54">
        <f>SUMIFS('Ctas Pagar'!$G:$G,'Ctas Pagar'!$C:$C,'DRE Gerencial'!$A160,'Ctas Pagar'!$I:$I,'DRE Gerencial'!$A$7,'Ctas Pagar'!$H:$H,7,'Ctas Pagar'!U:U,IF($A$6=Parametros!$A$8,"&lt;&gt;""",'DRE Gerencial'!$A$6))</f>
        <v>0</v>
      </c>
      <c r="I160" s="54">
        <f>SUMIFS('Ctas Pagar'!$G:$G,'Ctas Pagar'!$C:$C,'DRE Gerencial'!$A160,'Ctas Pagar'!$I:$I,'DRE Gerencial'!$A$7,'Ctas Pagar'!$H:$H,8,'Ctas Pagar'!X:X,IF($A$6=Parametros!$A$8,"&lt;&gt;""",'DRE Gerencial'!$A$6))</f>
        <v>0</v>
      </c>
      <c r="J160" s="54">
        <f>SUMIFS('Ctas Pagar'!$G:$G,'Ctas Pagar'!$C:$C,'DRE Gerencial'!$A160,'Ctas Pagar'!$I:$I,'DRE Gerencial'!$A$7,'Ctas Pagar'!$H:$H,9,'Ctas Pagar'!AA:AA,IF($A$6=Parametros!$A$8,"&lt;&gt;""",'DRE Gerencial'!$A$6))</f>
        <v>0</v>
      </c>
      <c r="K160" s="54">
        <f>SUMIFS('Ctas Pagar'!$G:$G,'Ctas Pagar'!$C:$C,'DRE Gerencial'!$A160,'Ctas Pagar'!$I:$I,'DRE Gerencial'!$A$7,'Ctas Pagar'!$H:$H,10,'Ctas Pagar'!AD:AD,IF($A$6=Parametros!$A$8,"&lt;&gt;""",'DRE Gerencial'!$A$6))</f>
        <v>0</v>
      </c>
      <c r="L160" s="54">
        <f>SUMIFS('Ctas Pagar'!$G:$G,'Ctas Pagar'!$C:$C,'DRE Gerencial'!$A160,'Ctas Pagar'!$I:$I,'DRE Gerencial'!$A$7,'Ctas Pagar'!$H:$H,11,'Ctas Pagar'!AG:AG,IF($A$6=Parametros!$A$8,"&lt;&gt;""",'DRE Gerencial'!$A$6))</f>
        <v>0</v>
      </c>
      <c r="M160" s="54">
        <f>SUMIFS('Ctas Pagar'!$G:$G,'Ctas Pagar'!$C:$C,'DRE Gerencial'!$A160,'Ctas Pagar'!$I:$I,'DRE Gerencial'!$A$7,'Ctas Pagar'!$H:$H,12,'Ctas Pagar'!AJ:AJ,IF($A$6=Parametros!$A$8,"&lt;&gt;""",'DRE Gerencial'!$A$6))</f>
        <v>0</v>
      </c>
      <c r="N160" s="42">
        <f t="shared" si="34"/>
        <v>0</v>
      </c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  <c r="AM160" s="71"/>
      <c r="AN160" s="71"/>
      <c r="AO160" s="71"/>
      <c r="AP160" s="71"/>
      <c r="AQ160" s="71"/>
      <c r="AR160" s="71"/>
      <c r="AS160" s="71"/>
      <c r="AT160" s="71"/>
      <c r="AU160" s="71"/>
      <c r="AV160" s="71"/>
      <c r="AW160" s="71"/>
      <c r="AX160" s="71"/>
      <c r="AY160" s="71"/>
      <c r="AZ160" s="71"/>
      <c r="BA160" s="71"/>
      <c r="BB160" s="71"/>
      <c r="BC160" s="71"/>
      <c r="BD160" s="71"/>
      <c r="BE160" s="71"/>
      <c r="BF160" s="71"/>
    </row>
    <row r="161" spans="1:67" hidden="1">
      <c r="A161" s="6">
        <f>'Plano de Contas'!A149</f>
        <v>0</v>
      </c>
      <c r="B161" s="54">
        <f>SUMIFS('Ctas Pagar'!$G:$G,'Ctas Pagar'!$C:$C,'DRE Gerencial'!$A161,'Ctas Pagar'!$I:$I,'DRE Gerencial'!$A$7,'Ctas Pagar'!$H:$H,1,'Ctas Pagar'!D:D,IF($A$6=Parametros!$A$8,"&lt;&gt;""",'DRE Gerencial'!$A$6))</f>
        <v>0</v>
      </c>
      <c r="C161" s="54">
        <f>SUMIFS('Ctas Pagar'!$G:$G,'Ctas Pagar'!$C:$C,'DRE Gerencial'!$A161,'Ctas Pagar'!$I:$I,'DRE Gerencial'!$A$7,'Ctas Pagar'!$H:$H,2,'Ctas Pagar'!F:F,IF($A$6=Parametros!$A$8,"&lt;&gt;""",'DRE Gerencial'!$A$6))</f>
        <v>0</v>
      </c>
      <c r="D161" s="54">
        <f>SUMIFS('Ctas Pagar'!$G:$G,'Ctas Pagar'!$C:$C,'DRE Gerencial'!$A161,'Ctas Pagar'!$I:$I,'DRE Gerencial'!$A$7,'Ctas Pagar'!$H:$H,3,'Ctas Pagar'!I:I,IF($A$6=Parametros!$A$8,"&lt;&gt;""",'DRE Gerencial'!$A$6))</f>
        <v>0</v>
      </c>
      <c r="E161" s="54">
        <f>SUMIFS('Ctas Pagar'!$G:$G,'Ctas Pagar'!$C:$C,'DRE Gerencial'!$A161,'Ctas Pagar'!$I:$I,'DRE Gerencial'!$A$7,'Ctas Pagar'!$H:$H,4,'Ctas Pagar'!L:L,IF($A$6=Parametros!$A$8,"&lt;&gt;""",'DRE Gerencial'!$A$6))</f>
        <v>0</v>
      </c>
      <c r="F161" s="54">
        <f>SUMIFS('Ctas Pagar'!$G:$G,'Ctas Pagar'!$C:$C,'DRE Gerencial'!$A161,'Ctas Pagar'!$I:$I,'DRE Gerencial'!$A$7,'Ctas Pagar'!$H:$H,5,'Ctas Pagar'!O:O,IF($A$6=Parametros!$A$8,"&lt;&gt;""",'DRE Gerencial'!$A$6))</f>
        <v>0</v>
      </c>
      <c r="G161" s="54">
        <f>SUMIFS('Ctas Pagar'!$G:$G,'Ctas Pagar'!$C:$C,'DRE Gerencial'!$A161,'Ctas Pagar'!$I:$I,'DRE Gerencial'!$A$7,'Ctas Pagar'!$H:$H,6,'Ctas Pagar'!R:R,IF($A$6=Parametros!$A$8,"&lt;&gt;""",'DRE Gerencial'!$A$6))</f>
        <v>0</v>
      </c>
      <c r="H161" s="54">
        <f>SUMIFS('Ctas Pagar'!$G:$G,'Ctas Pagar'!$C:$C,'DRE Gerencial'!$A161,'Ctas Pagar'!$I:$I,'DRE Gerencial'!$A$7,'Ctas Pagar'!$H:$H,7,'Ctas Pagar'!U:U,IF($A$6=Parametros!$A$8,"&lt;&gt;""",'DRE Gerencial'!$A$6))</f>
        <v>0</v>
      </c>
      <c r="I161" s="54">
        <f>SUMIFS('Ctas Pagar'!$G:$G,'Ctas Pagar'!$C:$C,'DRE Gerencial'!$A161,'Ctas Pagar'!$I:$I,'DRE Gerencial'!$A$7,'Ctas Pagar'!$H:$H,8,'Ctas Pagar'!X:X,IF($A$6=Parametros!$A$8,"&lt;&gt;""",'DRE Gerencial'!$A$6))</f>
        <v>0</v>
      </c>
      <c r="J161" s="54">
        <f>SUMIFS('Ctas Pagar'!$G:$G,'Ctas Pagar'!$C:$C,'DRE Gerencial'!$A161,'Ctas Pagar'!$I:$I,'DRE Gerencial'!$A$7,'Ctas Pagar'!$H:$H,9,'Ctas Pagar'!AA:AA,IF($A$6=Parametros!$A$8,"&lt;&gt;""",'DRE Gerencial'!$A$6))</f>
        <v>0</v>
      </c>
      <c r="K161" s="54">
        <f>SUMIFS('Ctas Pagar'!$G:$G,'Ctas Pagar'!$C:$C,'DRE Gerencial'!$A161,'Ctas Pagar'!$I:$I,'DRE Gerencial'!$A$7,'Ctas Pagar'!$H:$H,10,'Ctas Pagar'!AD:AD,IF($A$6=Parametros!$A$8,"&lt;&gt;""",'DRE Gerencial'!$A$6))</f>
        <v>0</v>
      </c>
      <c r="L161" s="54">
        <f>SUMIFS('Ctas Pagar'!$G:$G,'Ctas Pagar'!$C:$C,'DRE Gerencial'!$A161,'Ctas Pagar'!$I:$I,'DRE Gerencial'!$A$7,'Ctas Pagar'!$H:$H,11,'Ctas Pagar'!AG:AG,IF($A$6=Parametros!$A$8,"&lt;&gt;""",'DRE Gerencial'!$A$6))</f>
        <v>0</v>
      </c>
      <c r="M161" s="54">
        <f>SUMIFS('Ctas Pagar'!$G:$G,'Ctas Pagar'!$C:$C,'DRE Gerencial'!$A161,'Ctas Pagar'!$I:$I,'DRE Gerencial'!$A$7,'Ctas Pagar'!$H:$H,12,'Ctas Pagar'!AJ:AJ,IF($A$6=Parametros!$A$8,"&lt;&gt;""",'DRE Gerencial'!$A$6))</f>
        <v>0</v>
      </c>
      <c r="N161" s="42">
        <f t="shared" si="34"/>
        <v>0</v>
      </c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  <c r="AM161" s="71"/>
      <c r="AN161" s="71"/>
      <c r="AO161" s="71"/>
      <c r="AP161" s="71"/>
      <c r="AQ161" s="71"/>
      <c r="AR161" s="71"/>
      <c r="AS161" s="71"/>
      <c r="AT161" s="71"/>
      <c r="AU161" s="71"/>
      <c r="AV161" s="71"/>
      <c r="AW161" s="71"/>
      <c r="AX161" s="71"/>
      <c r="AY161" s="71"/>
      <c r="AZ161" s="71"/>
      <c r="BA161" s="71"/>
      <c r="BB161" s="71"/>
      <c r="BC161" s="71"/>
      <c r="BD161" s="71"/>
      <c r="BE161" s="71"/>
      <c r="BF161" s="71"/>
    </row>
    <row r="162" spans="1:67" ht="18.75">
      <c r="A162" s="100" t="s">
        <v>163</v>
      </c>
      <c r="B162" s="101">
        <f t="shared" ref="B162:N162" si="35">(B140+B143)-B152</f>
        <v>0</v>
      </c>
      <c r="C162" s="101">
        <f t="shared" si="35"/>
        <v>1500834000</v>
      </c>
      <c r="D162" s="101">
        <f t="shared" si="35"/>
        <v>-2000</v>
      </c>
      <c r="E162" s="101">
        <f t="shared" si="35"/>
        <v>-1000</v>
      </c>
      <c r="F162" s="101">
        <f t="shared" si="35"/>
        <v>-1000</v>
      </c>
      <c r="G162" s="101">
        <f t="shared" si="35"/>
        <v>-1000</v>
      </c>
      <c r="H162" s="101">
        <f t="shared" si="35"/>
        <v>0</v>
      </c>
      <c r="I162" s="101">
        <f t="shared" si="35"/>
        <v>0</v>
      </c>
      <c r="J162" s="101">
        <f t="shared" si="35"/>
        <v>0</v>
      </c>
      <c r="K162" s="101">
        <f t="shared" si="35"/>
        <v>0</v>
      </c>
      <c r="L162" s="101">
        <f t="shared" si="35"/>
        <v>0</v>
      </c>
      <c r="M162" s="101">
        <f t="shared" si="35"/>
        <v>0</v>
      </c>
      <c r="N162" s="102">
        <f t="shared" si="35"/>
        <v>1500829000</v>
      </c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  <c r="AM162" s="71"/>
      <c r="AN162" s="71"/>
      <c r="AO162" s="71"/>
      <c r="AP162" s="71"/>
      <c r="AQ162" s="71"/>
      <c r="AR162" s="71"/>
      <c r="AS162" s="71"/>
      <c r="AT162" s="71"/>
      <c r="AU162" s="71"/>
      <c r="AV162" s="71"/>
      <c r="AW162" s="71"/>
      <c r="AX162" s="71"/>
      <c r="AY162" s="71"/>
      <c r="AZ162" s="71"/>
      <c r="BA162" s="71"/>
      <c r="BB162" s="71"/>
      <c r="BC162" s="71"/>
      <c r="BD162" s="71"/>
      <c r="BE162" s="71"/>
      <c r="BF162" s="71"/>
    </row>
    <row r="163" spans="1:67">
      <c r="A163" s="71"/>
      <c r="B163" s="124"/>
      <c r="C163" s="71"/>
      <c r="D163" s="71"/>
      <c r="E163" s="71"/>
      <c r="F163" s="71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  <c r="AM163" s="71"/>
      <c r="AN163" s="71"/>
      <c r="AO163" s="71"/>
      <c r="AP163" s="71"/>
      <c r="AQ163" s="71"/>
      <c r="AR163" s="71"/>
      <c r="AS163" s="71"/>
      <c r="AT163" s="71"/>
      <c r="AU163" s="71"/>
      <c r="AV163" s="71"/>
      <c r="AW163" s="71"/>
      <c r="AX163" s="71"/>
      <c r="AY163" s="71"/>
      <c r="AZ163" s="71"/>
      <c r="BA163" s="71"/>
      <c r="BB163" s="71"/>
      <c r="BC163" s="71"/>
      <c r="BD163" s="71"/>
      <c r="BE163" s="71"/>
      <c r="BF163" s="71"/>
      <c r="BG163" s="71"/>
      <c r="BH163" s="71"/>
      <c r="BI163" s="71"/>
      <c r="BJ163" s="71"/>
      <c r="BK163" s="71"/>
      <c r="BL163" s="71"/>
      <c r="BM163" s="71"/>
      <c r="BN163" s="71"/>
      <c r="BO163" s="71"/>
    </row>
    <row r="164" spans="1:67">
      <c r="A164" s="71"/>
      <c r="B164" s="124"/>
      <c r="C164" s="71"/>
      <c r="D164" s="71"/>
      <c r="E164" s="71"/>
      <c r="F164" s="71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  <c r="AM164" s="71"/>
      <c r="AN164" s="71"/>
      <c r="AO164" s="71"/>
      <c r="AP164" s="71"/>
      <c r="AQ164" s="71"/>
      <c r="AR164" s="71"/>
      <c r="AS164" s="71"/>
      <c r="AT164" s="71"/>
      <c r="AU164" s="71"/>
      <c r="AV164" s="71"/>
      <c r="AW164" s="71"/>
      <c r="AX164" s="71"/>
      <c r="AY164" s="71"/>
      <c r="AZ164" s="71"/>
      <c r="BA164" s="71"/>
      <c r="BB164" s="71"/>
      <c r="BC164" s="71"/>
      <c r="BD164" s="71"/>
      <c r="BE164" s="71"/>
      <c r="BF164" s="71"/>
      <c r="BG164" s="71"/>
      <c r="BH164" s="71"/>
      <c r="BI164" s="71"/>
      <c r="BJ164" s="71"/>
      <c r="BK164" s="71"/>
      <c r="BL164" s="71"/>
      <c r="BM164" s="71"/>
      <c r="BN164" s="71"/>
      <c r="BO164" s="71"/>
    </row>
    <row r="165" spans="1:67">
      <c r="A165" s="71"/>
      <c r="B165" s="124"/>
      <c r="C165" s="71"/>
      <c r="D165" s="71"/>
      <c r="E165" s="71"/>
      <c r="F165" s="71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  <c r="AM165" s="71"/>
      <c r="AN165" s="71"/>
      <c r="AO165" s="71"/>
      <c r="AP165" s="71"/>
      <c r="AQ165" s="71"/>
      <c r="AR165" s="71"/>
      <c r="AS165" s="71"/>
      <c r="AT165" s="71"/>
      <c r="AU165" s="71"/>
      <c r="AV165" s="71"/>
      <c r="AW165" s="71"/>
      <c r="AX165" s="71"/>
      <c r="AY165" s="71"/>
      <c r="AZ165" s="71"/>
      <c r="BA165" s="71"/>
      <c r="BB165" s="71"/>
      <c r="BC165" s="71"/>
      <c r="BD165" s="71"/>
      <c r="BE165" s="71"/>
      <c r="BF165" s="71"/>
      <c r="BG165" s="71"/>
      <c r="BH165" s="71"/>
      <c r="BI165" s="71"/>
      <c r="BJ165" s="71"/>
      <c r="BK165" s="71"/>
      <c r="BL165" s="71"/>
      <c r="BM165" s="71"/>
      <c r="BN165" s="71"/>
      <c r="BO165" s="71"/>
    </row>
    <row r="166" spans="1:67">
      <c r="A166" s="71"/>
      <c r="B166" s="124"/>
      <c r="C166" s="71"/>
      <c r="D166" s="71"/>
      <c r="E166" s="71"/>
      <c r="F166" s="71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  <c r="AM166" s="71"/>
      <c r="AN166" s="71"/>
      <c r="AO166" s="71"/>
      <c r="AP166" s="71"/>
      <c r="AQ166" s="71"/>
      <c r="AR166" s="71"/>
      <c r="AS166" s="71"/>
      <c r="AT166" s="71"/>
      <c r="AU166" s="71"/>
      <c r="AV166" s="71"/>
      <c r="AW166" s="71"/>
      <c r="AX166" s="71"/>
      <c r="AY166" s="71"/>
      <c r="AZ166" s="71"/>
      <c r="BA166" s="71"/>
      <c r="BB166" s="71"/>
      <c r="BC166" s="71"/>
      <c r="BD166" s="71"/>
      <c r="BE166" s="71"/>
      <c r="BF166" s="71"/>
      <c r="BG166" s="71"/>
      <c r="BH166" s="71"/>
      <c r="BI166" s="71"/>
      <c r="BJ166" s="71"/>
      <c r="BK166" s="71"/>
      <c r="BL166" s="71"/>
      <c r="BM166" s="71"/>
      <c r="BN166" s="71"/>
      <c r="BO166" s="71"/>
    </row>
    <row r="167" spans="1:67">
      <c r="A167" s="71"/>
      <c r="B167" s="124"/>
      <c r="C167" s="71"/>
      <c r="D167" s="71"/>
      <c r="E167" s="71"/>
      <c r="F167" s="71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  <c r="AM167" s="71"/>
      <c r="AN167" s="71"/>
      <c r="AO167" s="71"/>
      <c r="AP167" s="71"/>
      <c r="AQ167" s="71"/>
      <c r="AR167" s="71"/>
      <c r="AS167" s="71"/>
      <c r="AT167" s="71"/>
      <c r="AU167" s="71"/>
      <c r="AV167" s="71"/>
      <c r="AW167" s="71"/>
      <c r="AX167" s="71"/>
      <c r="AY167" s="71"/>
      <c r="AZ167" s="71"/>
      <c r="BA167" s="71"/>
      <c r="BB167" s="71"/>
      <c r="BC167" s="71"/>
      <c r="BD167" s="71"/>
      <c r="BE167" s="71"/>
      <c r="BF167" s="71"/>
      <c r="BG167" s="71"/>
      <c r="BH167" s="71"/>
      <c r="BI167" s="71"/>
      <c r="BJ167" s="71"/>
      <c r="BK167" s="71"/>
      <c r="BL167" s="71"/>
      <c r="BM167" s="71"/>
      <c r="BN167" s="71"/>
      <c r="BO167" s="71"/>
    </row>
    <row r="168" spans="1:67">
      <c r="A168" s="71"/>
      <c r="B168" s="124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</row>
    <row r="169" spans="1:67">
      <c r="A169" s="71"/>
      <c r="B169" s="124"/>
      <c r="C169" s="71"/>
      <c r="D169" s="71"/>
      <c r="E169" s="71"/>
      <c r="F169" s="71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  <c r="AM169" s="71"/>
      <c r="AN169" s="71"/>
      <c r="AO169" s="71"/>
      <c r="AP169" s="71"/>
      <c r="AQ169" s="71"/>
      <c r="AR169" s="71"/>
      <c r="AS169" s="71"/>
      <c r="AT169" s="71"/>
      <c r="AU169" s="71"/>
      <c r="AV169" s="71"/>
      <c r="AW169" s="71"/>
      <c r="AX169" s="71"/>
      <c r="AY169" s="71"/>
      <c r="AZ169" s="71"/>
      <c r="BA169" s="71"/>
      <c r="BB169" s="71"/>
      <c r="BC169" s="71"/>
      <c r="BD169" s="71"/>
      <c r="BE169" s="71"/>
      <c r="BF169" s="71"/>
      <c r="BG169" s="71"/>
      <c r="BH169" s="71"/>
      <c r="BI169" s="71"/>
      <c r="BJ169" s="71"/>
      <c r="BK169" s="71"/>
      <c r="BL169" s="71"/>
      <c r="BM169" s="71"/>
      <c r="BN169" s="71"/>
      <c r="BO169" s="71"/>
    </row>
    <row r="170" spans="1:67">
      <c r="A170" s="71"/>
      <c r="B170" s="124"/>
      <c r="C170" s="71"/>
      <c r="D170" s="71"/>
      <c r="E170" s="71"/>
      <c r="F170" s="71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  <c r="AM170" s="71"/>
      <c r="AN170" s="71"/>
      <c r="AO170" s="71"/>
      <c r="AP170" s="71"/>
      <c r="AQ170" s="71"/>
      <c r="AR170" s="71"/>
      <c r="AS170" s="71"/>
      <c r="AT170" s="71"/>
      <c r="AU170" s="71"/>
      <c r="AV170" s="71"/>
      <c r="AW170" s="71"/>
      <c r="AX170" s="71"/>
      <c r="AY170" s="71"/>
      <c r="AZ170" s="71"/>
      <c r="BA170" s="71"/>
      <c r="BB170" s="71"/>
      <c r="BC170" s="71"/>
      <c r="BD170" s="71"/>
      <c r="BE170" s="71"/>
      <c r="BF170" s="71"/>
      <c r="BG170" s="71"/>
      <c r="BH170" s="71"/>
      <c r="BI170" s="71"/>
      <c r="BJ170" s="71"/>
      <c r="BK170" s="71"/>
      <c r="BL170" s="71"/>
      <c r="BM170" s="71"/>
      <c r="BN170" s="71"/>
      <c r="BO170" s="71"/>
    </row>
    <row r="171" spans="1:67">
      <c r="A171" s="71"/>
      <c r="B171" s="124"/>
      <c r="C171" s="71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  <c r="AM171" s="71"/>
      <c r="AN171" s="71"/>
      <c r="AO171" s="71"/>
      <c r="AP171" s="71"/>
      <c r="AQ171" s="71"/>
      <c r="AR171" s="71"/>
      <c r="AS171" s="71"/>
      <c r="AT171" s="71"/>
      <c r="AU171" s="71"/>
      <c r="AV171" s="71"/>
      <c r="AW171" s="71"/>
      <c r="AX171" s="71"/>
      <c r="AY171" s="71"/>
      <c r="AZ171" s="71"/>
      <c r="BA171" s="71"/>
      <c r="BB171" s="71"/>
      <c r="BC171" s="71"/>
      <c r="BD171" s="71"/>
      <c r="BE171" s="71"/>
      <c r="BF171" s="71"/>
      <c r="BG171" s="71"/>
      <c r="BH171" s="71"/>
      <c r="BI171" s="71"/>
      <c r="BJ171" s="71"/>
      <c r="BK171" s="71"/>
      <c r="BL171" s="71"/>
      <c r="BM171" s="71"/>
      <c r="BN171" s="71"/>
      <c r="BO171" s="71"/>
    </row>
    <row r="172" spans="1:67">
      <c r="A172" s="71"/>
      <c r="B172" s="124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</row>
    <row r="173" spans="1:67">
      <c r="A173" s="71"/>
      <c r="B173" s="124"/>
      <c r="C173" s="71"/>
      <c r="D173" s="71"/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O173" s="71"/>
      <c r="AP173" s="71"/>
      <c r="AQ173" s="71"/>
      <c r="AR173" s="71"/>
      <c r="AS173" s="71"/>
      <c r="AT173" s="71"/>
      <c r="AU173" s="71"/>
      <c r="AV173" s="71"/>
      <c r="AW173" s="71"/>
      <c r="AX173" s="71"/>
      <c r="AY173" s="71"/>
      <c r="AZ173" s="71"/>
      <c r="BA173" s="71"/>
      <c r="BB173" s="71"/>
      <c r="BC173" s="71"/>
      <c r="BD173" s="71"/>
      <c r="BE173" s="71"/>
      <c r="BF173" s="71"/>
      <c r="BG173" s="71"/>
      <c r="BH173" s="71"/>
      <c r="BI173" s="71"/>
      <c r="BJ173" s="71"/>
      <c r="BK173" s="71"/>
      <c r="BL173" s="71"/>
      <c r="BM173" s="71"/>
      <c r="BN173" s="71"/>
      <c r="BO173" s="71"/>
    </row>
    <row r="174" spans="1:67">
      <c r="B174" s="39"/>
    </row>
    <row r="175" spans="1:67">
      <c r="B175" s="39"/>
    </row>
    <row r="176" spans="1:67">
      <c r="B176" s="39"/>
    </row>
    <row r="177" spans="2:2">
      <c r="B177" s="39"/>
    </row>
    <row r="178" spans="2:2">
      <c r="B178" s="39"/>
    </row>
    <row r="179" spans="2:2">
      <c r="B179" s="39"/>
    </row>
    <row r="180" spans="2:2">
      <c r="B180" s="39"/>
    </row>
    <row r="181" spans="2:2">
      <c r="B181" s="39"/>
    </row>
    <row r="182" spans="2:2">
      <c r="B182" s="39"/>
    </row>
    <row r="183" spans="2:2">
      <c r="B183" s="39"/>
    </row>
    <row r="184" spans="2:2">
      <c r="B184" s="39"/>
    </row>
    <row r="185" spans="2:2">
      <c r="B185" s="39"/>
    </row>
    <row r="186" spans="2:2">
      <c r="B186" s="39"/>
    </row>
    <row r="187" spans="2:2">
      <c r="B187" s="39"/>
    </row>
    <row r="188" spans="2:2">
      <c r="B188" s="39"/>
    </row>
    <row r="189" spans="2:2">
      <c r="B189" s="39"/>
    </row>
    <row r="190" spans="2:2">
      <c r="B190" s="39"/>
    </row>
    <row r="191" spans="2:2">
      <c r="B191" s="39"/>
    </row>
    <row r="192" spans="2:2">
      <c r="B192" s="39"/>
    </row>
    <row r="193" spans="2:2">
      <c r="B193" s="39"/>
    </row>
    <row r="194" spans="2:2">
      <c r="B194" s="39"/>
    </row>
    <row r="195" spans="2:2">
      <c r="B195" s="39"/>
    </row>
    <row r="196" spans="2:2">
      <c r="B196" s="39"/>
    </row>
    <row r="197" spans="2:2">
      <c r="B197" s="39"/>
    </row>
    <row r="198" spans="2:2">
      <c r="B198" s="39"/>
    </row>
    <row r="199" spans="2:2">
      <c r="B199" s="39"/>
    </row>
    <row r="200" spans="2:2">
      <c r="B200" s="39"/>
    </row>
    <row r="201" spans="2:2">
      <c r="B201" s="39"/>
    </row>
    <row r="202" spans="2:2">
      <c r="B202" s="39"/>
    </row>
    <row r="203" spans="2:2">
      <c r="B203" s="39"/>
    </row>
    <row r="204" spans="2:2">
      <c r="B204" s="39"/>
    </row>
    <row r="205" spans="2:2">
      <c r="B205" s="39"/>
    </row>
    <row r="206" spans="2:2">
      <c r="B206" s="39"/>
    </row>
    <row r="207" spans="2:2">
      <c r="B207" s="39"/>
    </row>
    <row r="208" spans="2:2">
      <c r="B208" s="39"/>
    </row>
    <row r="209" spans="2:2">
      <c r="B209" s="39"/>
    </row>
    <row r="210" spans="2:2">
      <c r="B210" s="39"/>
    </row>
    <row r="211" spans="2:2">
      <c r="B211" s="39"/>
    </row>
    <row r="212" spans="2:2">
      <c r="B212" s="39"/>
    </row>
    <row r="213" spans="2:2">
      <c r="B213" s="39"/>
    </row>
    <row r="214" spans="2:2">
      <c r="B214" s="39"/>
    </row>
    <row r="215" spans="2:2">
      <c r="B215" s="39"/>
    </row>
    <row r="216" spans="2:2">
      <c r="B216" s="39"/>
    </row>
    <row r="217" spans="2:2">
      <c r="B217" s="39"/>
    </row>
    <row r="218" spans="2:2">
      <c r="B218" s="39"/>
    </row>
    <row r="219" spans="2:2">
      <c r="B219" s="39"/>
    </row>
    <row r="220" spans="2:2">
      <c r="B220" s="39"/>
    </row>
    <row r="221" spans="2:2">
      <c r="B221" s="39"/>
    </row>
    <row r="222" spans="2:2">
      <c r="B222" s="39"/>
    </row>
    <row r="223" spans="2:2">
      <c r="B223" s="39"/>
    </row>
    <row r="224" spans="2:2">
      <c r="B224" s="39"/>
    </row>
    <row r="225" spans="2:2">
      <c r="B225" s="39"/>
    </row>
    <row r="226" spans="2:2">
      <c r="B226" s="39"/>
    </row>
    <row r="227" spans="2:2">
      <c r="B227" s="39"/>
    </row>
    <row r="228" spans="2:2">
      <c r="B228" s="39"/>
    </row>
    <row r="229" spans="2:2">
      <c r="B229" s="39"/>
    </row>
    <row r="230" spans="2:2">
      <c r="B230" s="39"/>
    </row>
    <row r="231" spans="2:2">
      <c r="B231" s="39"/>
    </row>
    <row r="232" spans="2:2">
      <c r="B232" s="39"/>
    </row>
    <row r="233" spans="2:2">
      <c r="B233" s="39"/>
    </row>
    <row r="234" spans="2:2">
      <c r="B234" s="39"/>
    </row>
    <row r="235" spans="2:2">
      <c r="B235" s="39"/>
    </row>
    <row r="236" spans="2:2">
      <c r="B236" s="39"/>
    </row>
    <row r="237" spans="2:2">
      <c r="B237" s="39"/>
    </row>
    <row r="238" spans="2:2">
      <c r="B238" s="39"/>
    </row>
    <row r="239" spans="2:2">
      <c r="B239" s="39"/>
    </row>
    <row r="240" spans="2:2">
      <c r="B240" s="39"/>
    </row>
    <row r="241" spans="2:2">
      <c r="B241" s="39"/>
    </row>
    <row r="242" spans="2:2">
      <c r="B242" s="39"/>
    </row>
    <row r="243" spans="2:2">
      <c r="B243" s="39"/>
    </row>
    <row r="244" spans="2:2">
      <c r="B244" s="39"/>
    </row>
    <row r="245" spans="2:2">
      <c r="B245" s="39"/>
    </row>
    <row r="246" spans="2:2">
      <c r="B246" s="39"/>
    </row>
    <row r="247" spans="2:2">
      <c r="B247" s="39"/>
    </row>
    <row r="248" spans="2:2">
      <c r="B248" s="39"/>
    </row>
    <row r="249" spans="2:2">
      <c r="B249" s="39"/>
    </row>
    <row r="250" spans="2:2">
      <c r="B250" s="39"/>
    </row>
  </sheetData>
  <sheetProtection algorithmName="SHA-512" hashValue="4QcK2kmz61lI+Ae6GaRpu27KlCBgIWvE0xDYP70S8GA2zwB2iGg256p1Wks6hVNwL7nfj4kxzSskyHAQjrmJwA==" saltValue="K9kxje7rRvD3d2mnYQLUww==" spinCount="100000" sheet="1" objects="1" scenarios="1" formatColumns="0"/>
  <mergeCells count="12">
    <mergeCell ref="S6:T6"/>
    <mergeCell ref="U6:W6"/>
    <mergeCell ref="X6:Z6"/>
    <mergeCell ref="AA6:AC6"/>
    <mergeCell ref="AD6:AF6"/>
    <mergeCell ref="AY6:BA6"/>
    <mergeCell ref="AG6:AI6"/>
    <mergeCell ref="AJ6:AL6"/>
    <mergeCell ref="AM6:AO6"/>
    <mergeCell ref="AP6:AR6"/>
    <mergeCell ref="AS6:AU6"/>
    <mergeCell ref="AV6:AX6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A372D553-CF2E-4B05-8D29-2BD8DC581462}">
          <x14:formula1>
            <xm:f>Parametros!$A$8:$A$11</xm:f>
          </x14:formula1>
          <xm:sqref>R6</xm:sqref>
        </x14:dataValidation>
        <x14:dataValidation type="list" allowBlank="1" showInputMessage="1" showErrorMessage="1" xr:uid="{38D74C3A-8973-4327-B2C1-930D8729C02A}">
          <x14:formula1>
            <xm:f>Parametros!$A$8:$A$18</xm:f>
          </x14:formula1>
          <xm:sqref>A6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0022B-A0BF-4B09-9F9C-D5509248EC56}">
  <dimension ref="A1:AL3000"/>
  <sheetViews>
    <sheetView workbookViewId="0">
      <pane xSplit="1" ySplit="6" topLeftCell="B2980" activePane="bottomRight" state="frozen"/>
      <selection pane="topRight" activeCell="B1" sqref="B1"/>
      <selection pane="bottomLeft" activeCell="A7" sqref="A7"/>
      <selection pane="bottomRight" activeCell="A3000" sqref="A3000"/>
    </sheetView>
  </sheetViews>
  <sheetFormatPr defaultRowHeight="15"/>
  <cols>
    <col min="1" max="1" width="47.85546875" customWidth="1"/>
    <col min="2" max="2" width="18" bestFit="1" customWidth="1"/>
    <col min="3" max="3" width="15.42578125" customWidth="1"/>
    <col min="4" max="4" width="36.140625" customWidth="1"/>
    <col min="5" max="5" width="28" customWidth="1"/>
    <col min="6" max="6" width="12.140625" customWidth="1"/>
    <col min="7" max="7" width="17.7109375" bestFit="1" customWidth="1"/>
    <col min="8" max="10" width="12.42578125" customWidth="1"/>
    <col min="11" max="11" width="25.7109375" bestFit="1" customWidth="1"/>
    <col min="12" max="12" width="29" bestFit="1" customWidth="1"/>
    <col min="13" max="13" width="21.85546875" bestFit="1" customWidth="1"/>
    <col min="14" max="14" width="43" bestFit="1" customWidth="1"/>
    <col min="15" max="16" width="15" bestFit="1" customWidth="1"/>
  </cols>
  <sheetData>
    <row r="1" spans="1:38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</row>
    <row r="2" spans="1:38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</row>
    <row r="3" spans="1:38">
      <c r="A3" s="72"/>
      <c r="B3" s="72"/>
      <c r="C3" s="72"/>
      <c r="D3" s="72"/>
      <c r="E3" s="72"/>
      <c r="F3" s="77"/>
      <c r="G3" s="72"/>
      <c r="H3" s="72"/>
      <c r="I3" s="72"/>
      <c r="J3" s="72"/>
      <c r="K3" s="72"/>
      <c r="L3" s="72"/>
      <c r="M3" s="72"/>
      <c r="N3" s="72"/>
      <c r="O3" s="72"/>
      <c r="P3" s="72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</row>
    <row r="4" spans="1:38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</row>
    <row r="5" spans="1:38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</row>
    <row r="6" spans="1:38">
      <c r="A6" s="193" t="s">
        <v>164</v>
      </c>
      <c r="B6" s="193" t="s">
        <v>165</v>
      </c>
      <c r="C6" s="193" t="s">
        <v>166</v>
      </c>
      <c r="D6" s="193" t="s">
        <v>167</v>
      </c>
      <c r="E6" s="193" t="s">
        <v>168</v>
      </c>
      <c r="F6" s="193" t="s">
        <v>169</v>
      </c>
      <c r="G6" s="193" t="s">
        <v>170</v>
      </c>
      <c r="H6" s="193" t="s">
        <v>171</v>
      </c>
      <c r="I6" s="193" t="s">
        <v>172</v>
      </c>
      <c r="J6" s="193" t="s">
        <v>173</v>
      </c>
      <c r="K6" s="193" t="s">
        <v>174</v>
      </c>
      <c r="L6" s="193" t="s">
        <v>175</v>
      </c>
      <c r="M6" s="193" t="s">
        <v>176</v>
      </c>
      <c r="N6" s="193" t="s">
        <v>177</v>
      </c>
      <c r="O6" s="193" t="s">
        <v>1</v>
      </c>
      <c r="P6" s="194" t="s">
        <v>178</v>
      </c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</row>
    <row r="7" spans="1:38">
      <c r="A7" s="191" t="s">
        <v>26</v>
      </c>
      <c r="B7" s="191" t="s">
        <v>179</v>
      </c>
      <c r="C7" s="191" t="s">
        <v>180</v>
      </c>
      <c r="D7" s="191" t="s">
        <v>181</v>
      </c>
      <c r="E7" s="191" t="s">
        <v>182</v>
      </c>
      <c r="F7" s="191" t="s">
        <v>183</v>
      </c>
      <c r="G7" s="191" t="s">
        <v>184</v>
      </c>
      <c r="H7" s="191" t="s">
        <v>185</v>
      </c>
      <c r="I7" s="191" t="s">
        <v>185</v>
      </c>
      <c r="J7" s="191" t="s">
        <v>185</v>
      </c>
      <c r="K7" s="191" t="s">
        <v>186</v>
      </c>
      <c r="L7" s="192" t="s">
        <v>187</v>
      </c>
      <c r="M7" s="192" t="s">
        <v>188</v>
      </c>
      <c r="N7" s="191" t="s">
        <v>189</v>
      </c>
      <c r="O7" s="70">
        <f>SUMIFS('Ctas Receber'!G:G,'Ctas Receber'!E:E,'Clientes'!A:A,'Ctas Receber'!M:M,"")</f>
        <v>0</v>
      </c>
      <c r="P7" s="70">
        <f>SUMIFS('Ctas Receber'!G:G,'Ctas Receber'!E:E,'Clientes'!A:A,'Ctas Receber'!O:O,"Pago")</f>
        <v>1500900000</v>
      </c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</row>
    <row r="8" spans="1:38">
      <c r="A8" s="191" t="s">
        <v>190</v>
      </c>
      <c r="B8" s="191"/>
      <c r="C8" s="191"/>
      <c r="D8" s="191"/>
      <c r="E8" s="191"/>
      <c r="F8" s="191"/>
      <c r="G8" s="191"/>
      <c r="H8" s="191"/>
      <c r="I8" s="191"/>
      <c r="J8" s="191"/>
      <c r="K8" s="191"/>
      <c r="L8" s="191"/>
      <c r="M8" s="191"/>
      <c r="N8" s="191"/>
      <c r="O8" s="70">
        <f>SUMIFS('Ctas Receber'!G:G,'Ctas Receber'!E:E,'Clientes'!A:A,'Ctas Receber'!M:M,"")</f>
        <v>0</v>
      </c>
      <c r="P8" s="70">
        <f>SUMIFS('Ctas Receber'!G:G,'Ctas Receber'!E:E,'Clientes'!A:A,'Ctas Receber'!O:O,"Pago")</f>
        <v>0</v>
      </c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</row>
    <row r="9" spans="1:38">
      <c r="A9" s="191" t="s">
        <v>191</v>
      </c>
      <c r="B9" s="191"/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70">
        <f>SUMIFS('Ctas Receber'!G:G,'Ctas Receber'!E:E,'Clientes'!A:A,'Ctas Receber'!M:M,"")</f>
        <v>0</v>
      </c>
      <c r="P9" s="70">
        <f>SUMIFS('Ctas Receber'!G:G,'Ctas Receber'!E:E,'Clientes'!A:A,'Ctas Receber'!O:O,"Pago")</f>
        <v>0</v>
      </c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</row>
    <row r="10" spans="1:38">
      <c r="A10" s="191" t="s">
        <v>192</v>
      </c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70">
        <f>SUMIFS('Ctas Receber'!G:G,'Ctas Receber'!E:E,'Clientes'!A:A,'Ctas Receber'!M:M,"")</f>
        <v>0</v>
      </c>
      <c r="P10" s="70">
        <f>SUMIFS('Ctas Receber'!G:G,'Ctas Receber'!E:E,'Clientes'!A:A,'Ctas Receber'!O:O,"Pago")</f>
        <v>0</v>
      </c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</row>
    <row r="11" spans="1:38">
      <c r="A11" s="191" t="s">
        <v>193</v>
      </c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70">
        <f>SUMIFS('Ctas Receber'!G:G,'Ctas Receber'!E:E,'Clientes'!A:A,'Ctas Receber'!M:M,"")</f>
        <v>0</v>
      </c>
      <c r="P11" s="70">
        <f>SUMIFS('Ctas Receber'!G:G,'Ctas Receber'!E:E,'Clientes'!A:A,'Ctas Receber'!O:O,"Pago")</f>
        <v>0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</row>
    <row r="12" spans="1:38">
      <c r="A12" s="191" t="s">
        <v>194</v>
      </c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70">
        <f>SUMIFS('Ctas Receber'!G:G,'Ctas Receber'!E:E,'Clientes'!A:A,'Ctas Receber'!M:M,"")</f>
        <v>0</v>
      </c>
      <c r="P12" s="70">
        <f>SUMIFS('Ctas Receber'!G:G,'Ctas Receber'!E:E,'Clientes'!A:A,'Ctas Receber'!O:O,"Pago")</f>
        <v>0</v>
      </c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</row>
    <row r="13" spans="1:38">
      <c r="A13" s="191" t="s">
        <v>195</v>
      </c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70">
        <f>SUMIFS('Ctas Receber'!G:G,'Ctas Receber'!E:E,'Clientes'!A:A,'Ctas Receber'!M:M,"")</f>
        <v>0</v>
      </c>
      <c r="P13" s="70">
        <f>SUMIFS('Ctas Receber'!G:G,'Ctas Receber'!E:E,'Clientes'!A:A,'Ctas Receber'!O:O,"Pago")</f>
        <v>0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</row>
    <row r="14" spans="1:38">
      <c r="A14" s="191" t="s">
        <v>196</v>
      </c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70">
        <f>SUMIFS('Ctas Receber'!G:G,'Ctas Receber'!E:E,'Clientes'!A:A,'Ctas Receber'!M:M,"")</f>
        <v>0</v>
      </c>
      <c r="P14" s="70">
        <f>SUMIFS('Ctas Receber'!G:G,'Ctas Receber'!E:E,'Clientes'!A:A,'Ctas Receber'!O:O,"Pago")</f>
        <v>0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</row>
    <row r="15" spans="1:38">
      <c r="A15" s="191"/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70">
        <f>SUMIFS('Ctas Receber'!G:G,'Ctas Receber'!E:E,'Clientes'!A:A,'Ctas Receber'!M:M,"")</f>
        <v>0</v>
      </c>
      <c r="P15" s="70">
        <f>SUMIFS('Ctas Receber'!G:G,'Ctas Receber'!E:E,'Clientes'!A:A,'Ctas Receber'!O:O,"Pago")</f>
        <v>0</v>
      </c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</row>
    <row r="16" spans="1:38">
      <c r="A16" s="191"/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70">
        <f>SUMIFS('Ctas Receber'!G:G,'Ctas Receber'!E:E,'Clientes'!A:A,'Ctas Receber'!M:M,"")</f>
        <v>0</v>
      </c>
      <c r="P16" s="70">
        <f>SUMIFS('Ctas Receber'!G:G,'Ctas Receber'!E:E,'Clientes'!A:A,'Ctas Receber'!O:O,"Pago")</f>
        <v>0</v>
      </c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</row>
    <row r="17" spans="1:38">
      <c r="A17" s="191"/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70">
        <f>SUMIFS('Ctas Receber'!G:G,'Ctas Receber'!E:E,'Clientes'!A:A,'Ctas Receber'!M:M,"")</f>
        <v>0</v>
      </c>
      <c r="P17" s="70">
        <f>SUMIFS('Ctas Receber'!G:G,'Ctas Receber'!E:E,'Clientes'!A:A,'Ctas Receber'!O:O,"Pago")</f>
        <v>0</v>
      </c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</row>
    <row r="18" spans="1:38">
      <c r="A18" s="191"/>
      <c r="B18" s="191"/>
      <c r="C18" s="191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70">
        <f>SUMIFS('Ctas Receber'!G:G,'Ctas Receber'!E:E,'Clientes'!A:A,'Ctas Receber'!M:M,"")</f>
        <v>0</v>
      </c>
      <c r="P18" s="70">
        <f>SUMIFS('Ctas Receber'!G:G,'Ctas Receber'!E:E,'Clientes'!A:A,'Ctas Receber'!O:O,"Pago")</f>
        <v>0</v>
      </c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</row>
    <row r="19" spans="1:38">
      <c r="A19" s="191"/>
      <c r="B19" s="191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70">
        <f>SUMIFS('Ctas Receber'!G:G,'Ctas Receber'!E:E,'Clientes'!A:A,'Ctas Receber'!M:M,"")</f>
        <v>0</v>
      </c>
      <c r="P19" s="70">
        <f>SUMIFS('Ctas Receber'!G:G,'Ctas Receber'!E:E,'Clientes'!A:A,'Ctas Receber'!O:O,"Pago")</f>
        <v>0</v>
      </c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</row>
    <row r="20" spans="1:38">
      <c r="A20" s="191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70">
        <f>SUMIFS('Ctas Receber'!G:G,'Ctas Receber'!E:E,'Clientes'!A:A,'Ctas Receber'!M:M,"")</f>
        <v>0</v>
      </c>
      <c r="P20" s="70">
        <f>SUMIFS('Ctas Receber'!G:G,'Ctas Receber'!E:E,'Clientes'!A:A,'Ctas Receber'!O:O,"Pago")</f>
        <v>0</v>
      </c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</row>
    <row r="21" spans="1:38">
      <c r="A21" s="191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70">
        <f>SUMIFS('Ctas Receber'!G:G,'Ctas Receber'!E:E,'Clientes'!A:A,'Ctas Receber'!M:M,"")</f>
        <v>0</v>
      </c>
      <c r="P21" s="70">
        <f>SUMIFS('Ctas Receber'!G:G,'Ctas Receber'!E:E,'Clientes'!A:A,'Ctas Receber'!O:O,"Pago")</f>
        <v>0</v>
      </c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</row>
    <row r="22" spans="1:38">
      <c r="A22" s="191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70">
        <f>SUMIFS('Ctas Receber'!G:G,'Ctas Receber'!E:E,'Clientes'!A:A,'Ctas Receber'!M:M,"")</f>
        <v>0</v>
      </c>
      <c r="P22" s="70">
        <f>SUMIFS('Ctas Receber'!G:G,'Ctas Receber'!E:E,'Clientes'!A:A,'Ctas Receber'!O:O,"Pago")</f>
        <v>0</v>
      </c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</row>
    <row r="23" spans="1:38">
      <c r="A23" s="191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70">
        <f>SUMIFS('Ctas Receber'!G:G,'Ctas Receber'!E:E,'Clientes'!A:A,'Ctas Receber'!M:M,"")</f>
        <v>0</v>
      </c>
      <c r="P23" s="70">
        <f>SUMIFS('Ctas Receber'!G:G,'Ctas Receber'!E:E,'Clientes'!A:A,'Ctas Receber'!O:O,"Pago")</f>
        <v>0</v>
      </c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</row>
    <row r="24" spans="1:38">
      <c r="A24" s="191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70">
        <f>SUMIFS('Ctas Receber'!G:G,'Ctas Receber'!E:E,'Clientes'!A:A,'Ctas Receber'!M:M,"")</f>
        <v>0</v>
      </c>
      <c r="P24" s="70">
        <f>SUMIFS('Ctas Receber'!G:G,'Ctas Receber'!E:E,'Clientes'!A:A,'Ctas Receber'!O:O,"Pago")</f>
        <v>0</v>
      </c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</row>
    <row r="25" spans="1:38">
      <c r="A25" s="191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70">
        <f>SUMIFS('Ctas Receber'!G:G,'Ctas Receber'!E:E,'Clientes'!A:A,'Ctas Receber'!M:M,"")</f>
        <v>0</v>
      </c>
      <c r="P25" s="70">
        <f>SUMIFS('Ctas Receber'!G:G,'Ctas Receber'!E:E,'Clientes'!A:A,'Ctas Receber'!O:O,"Pago")</f>
        <v>0</v>
      </c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</row>
    <row r="26" spans="1:38">
      <c r="A26" s="191"/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70">
        <f>SUMIFS('Ctas Receber'!G:G,'Ctas Receber'!E:E,'Clientes'!A:A,'Ctas Receber'!M:M,"")</f>
        <v>0</v>
      </c>
      <c r="P26" s="70">
        <f>SUMIFS('Ctas Receber'!G:G,'Ctas Receber'!E:E,'Clientes'!A:A,'Ctas Receber'!O:O,"Pago")</f>
        <v>0</v>
      </c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</row>
    <row r="27" spans="1:38">
      <c r="A27" s="191"/>
      <c r="B27" s="191"/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70">
        <f>SUMIFS('Ctas Receber'!G:G,'Ctas Receber'!E:E,'Clientes'!A:A,'Ctas Receber'!M:M,"")</f>
        <v>0</v>
      </c>
      <c r="P27" s="70">
        <f>SUMIFS('Ctas Receber'!G:G,'Ctas Receber'!E:E,'Clientes'!A:A,'Ctas Receber'!O:O,"Pago")</f>
        <v>0</v>
      </c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</row>
    <row r="28" spans="1:38">
      <c r="A28" s="191"/>
      <c r="B28" s="191"/>
      <c r="C28" s="191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70">
        <f>SUMIFS('Ctas Receber'!G:G,'Ctas Receber'!E:E,'Clientes'!A:A,'Ctas Receber'!M:M,"")</f>
        <v>0</v>
      </c>
      <c r="P28" s="70">
        <f>SUMIFS('Ctas Receber'!G:G,'Ctas Receber'!E:E,'Clientes'!A:A,'Ctas Receber'!O:O,"Pago")</f>
        <v>0</v>
      </c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</row>
    <row r="29" spans="1:38">
      <c r="A29" s="191"/>
      <c r="B29" s="191"/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70">
        <f>SUMIFS('Ctas Receber'!G:G,'Ctas Receber'!E:E,'Clientes'!A:A,'Ctas Receber'!M:M,"")</f>
        <v>0</v>
      </c>
      <c r="P29" s="70">
        <f>SUMIFS('Ctas Receber'!G:G,'Ctas Receber'!E:E,'Clientes'!A:A,'Ctas Receber'!O:O,"Pago")</f>
        <v>0</v>
      </c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</row>
    <row r="30" spans="1:38">
      <c r="A30" s="191"/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70">
        <f>SUMIFS('Ctas Receber'!G:G,'Ctas Receber'!E:E,'Clientes'!A:A,'Ctas Receber'!M:M,"")</f>
        <v>0</v>
      </c>
      <c r="P30" s="70">
        <f>SUMIFS('Ctas Receber'!G:G,'Ctas Receber'!E:E,'Clientes'!A:A,'Ctas Receber'!O:O,"Pago")</f>
        <v>0</v>
      </c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</row>
    <row r="31" spans="1:38">
      <c r="A31" s="191"/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70">
        <f>SUMIFS('Ctas Receber'!G:G,'Ctas Receber'!E:E,'Clientes'!A:A,'Ctas Receber'!M:M,"")</f>
        <v>0</v>
      </c>
      <c r="P31" s="70">
        <f>SUMIFS('Ctas Receber'!G:G,'Ctas Receber'!E:E,'Clientes'!A:A,'Ctas Receber'!O:O,"Pago")</f>
        <v>0</v>
      </c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</row>
    <row r="32" spans="1:38">
      <c r="A32" s="191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70">
        <f>SUMIFS('Ctas Receber'!G:G,'Ctas Receber'!E:E,'Clientes'!A:A,'Ctas Receber'!M:M,"")</f>
        <v>0</v>
      </c>
      <c r="P32" s="70">
        <f>SUMIFS('Ctas Receber'!G:G,'Ctas Receber'!E:E,'Clientes'!A:A,'Ctas Receber'!O:O,"Pago")</f>
        <v>0</v>
      </c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</row>
    <row r="33" spans="1:38">
      <c r="A33" s="191"/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70">
        <f>SUMIFS('Ctas Receber'!G:G,'Ctas Receber'!E:E,'Clientes'!A:A,'Ctas Receber'!M:M,"")</f>
        <v>0</v>
      </c>
      <c r="P33" s="70">
        <f>SUMIFS('Ctas Receber'!G:G,'Ctas Receber'!E:E,'Clientes'!A:A,'Ctas Receber'!O:O,"Pago")</f>
        <v>0</v>
      </c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</row>
    <row r="34" spans="1:38">
      <c r="A34" s="191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70">
        <f>SUMIFS('Ctas Receber'!G:G,'Ctas Receber'!E:E,'Clientes'!A:A,'Ctas Receber'!M:M,"")</f>
        <v>0</v>
      </c>
      <c r="P34" s="70">
        <f>SUMIFS('Ctas Receber'!G:G,'Ctas Receber'!E:E,'Clientes'!A:A,'Ctas Receber'!O:O,"Pago")</f>
        <v>0</v>
      </c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</row>
    <row r="35" spans="1:38">
      <c r="A35" s="191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70">
        <f>SUMIFS('Ctas Receber'!G:G,'Ctas Receber'!E:E,'Clientes'!A:A,'Ctas Receber'!M:M,"")</f>
        <v>0</v>
      </c>
      <c r="P35" s="70">
        <f>SUMIFS('Ctas Receber'!G:G,'Ctas Receber'!E:E,'Clientes'!A:A,'Ctas Receber'!O:O,"Pago")</f>
        <v>0</v>
      </c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</row>
    <row r="36" spans="1:38">
      <c r="A36" s="191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70">
        <f>SUMIFS('Ctas Receber'!G:G,'Ctas Receber'!E:E,'Clientes'!A:A,'Ctas Receber'!M:M,"")</f>
        <v>0</v>
      </c>
      <c r="P36" s="70">
        <f>SUMIFS('Ctas Receber'!G:G,'Ctas Receber'!E:E,'Clientes'!A:A,'Ctas Receber'!O:O,"Pago")</f>
        <v>0</v>
      </c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</row>
    <row r="37" spans="1:38">
      <c r="A37" s="191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70">
        <f>SUMIFS('Ctas Receber'!G:G,'Ctas Receber'!E:E,'Clientes'!A:A,'Ctas Receber'!M:M,"")</f>
        <v>0</v>
      </c>
      <c r="P37" s="70">
        <f>SUMIFS('Ctas Receber'!G:G,'Ctas Receber'!E:E,'Clientes'!A:A,'Ctas Receber'!O:O,"Pago")</f>
        <v>0</v>
      </c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</row>
    <row r="38" spans="1:38">
      <c r="A38" s="191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70">
        <f>SUMIFS('Ctas Receber'!G:G,'Ctas Receber'!E:E,'Clientes'!A:A,'Ctas Receber'!M:M,"")</f>
        <v>0</v>
      </c>
      <c r="P38" s="70">
        <f>SUMIFS('Ctas Receber'!G:G,'Ctas Receber'!E:E,'Clientes'!A:A,'Ctas Receber'!O:O,"Pago")</f>
        <v>0</v>
      </c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</row>
    <row r="39" spans="1:38">
      <c r="A39" s="191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70">
        <f>SUMIFS('Ctas Receber'!G:G,'Ctas Receber'!E:E,'Clientes'!A:A,'Ctas Receber'!M:M,"")</f>
        <v>0</v>
      </c>
      <c r="P39" s="70">
        <f>SUMIFS('Ctas Receber'!G:G,'Ctas Receber'!E:E,'Clientes'!A:A,'Ctas Receber'!O:O,"Pago")</f>
        <v>0</v>
      </c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</row>
    <row r="40" spans="1:38">
      <c r="A40" s="191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70">
        <f>SUMIFS('Ctas Receber'!G:G,'Ctas Receber'!E:E,'Clientes'!A:A,'Ctas Receber'!M:M,"")</f>
        <v>0</v>
      </c>
      <c r="P40" s="70">
        <f>SUMIFS('Ctas Receber'!G:G,'Ctas Receber'!E:E,'Clientes'!A:A,'Ctas Receber'!O:O,"Pago")</f>
        <v>0</v>
      </c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</row>
    <row r="41" spans="1:38">
      <c r="A41" s="191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70">
        <f>SUMIFS('Ctas Receber'!G:G,'Ctas Receber'!E:E,'Clientes'!A:A,'Ctas Receber'!M:M,"")</f>
        <v>0</v>
      </c>
      <c r="P41" s="70">
        <f>SUMIFS('Ctas Receber'!G:G,'Ctas Receber'!E:E,'Clientes'!A:A,'Ctas Receber'!O:O,"Pago")</f>
        <v>0</v>
      </c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</row>
    <row r="42" spans="1:38">
      <c r="A42" s="191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70">
        <f>SUMIFS('Ctas Receber'!G:G,'Ctas Receber'!E:E,'Clientes'!A:A,'Ctas Receber'!M:M,"")</f>
        <v>0</v>
      </c>
      <c r="P42" s="70">
        <f>SUMIFS('Ctas Receber'!G:G,'Ctas Receber'!E:E,'Clientes'!A:A,'Ctas Receber'!O:O,"Pago")</f>
        <v>0</v>
      </c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</row>
    <row r="43" spans="1:38">
      <c r="A43" s="191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70">
        <f>SUMIFS('Ctas Receber'!G:G,'Ctas Receber'!E:E,'Clientes'!A:A,'Ctas Receber'!M:M,"")</f>
        <v>0</v>
      </c>
      <c r="P43" s="70">
        <f>SUMIFS('Ctas Receber'!G:G,'Ctas Receber'!E:E,'Clientes'!A:A,'Ctas Receber'!O:O,"Pago")</f>
        <v>0</v>
      </c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  <c r="AK43" s="71"/>
      <c r="AL43" s="71"/>
    </row>
    <row r="44" spans="1:38">
      <c r="A44" s="191"/>
      <c r="B44" s="191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70">
        <f>SUMIFS('Ctas Receber'!G:G,'Ctas Receber'!E:E,'Clientes'!A:A,'Ctas Receber'!M:M,"")</f>
        <v>0</v>
      </c>
      <c r="P44" s="70">
        <f>SUMIFS('Ctas Receber'!G:G,'Ctas Receber'!E:E,'Clientes'!A:A,'Ctas Receber'!O:O,"Pago")</f>
        <v>0</v>
      </c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</row>
    <row r="45" spans="1:38">
      <c r="A45" s="191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70">
        <f>SUMIFS('Ctas Receber'!G:G,'Ctas Receber'!E:E,'Clientes'!A:A,'Ctas Receber'!M:M,"")</f>
        <v>0</v>
      </c>
      <c r="P45" s="70">
        <f>SUMIFS('Ctas Receber'!G:G,'Ctas Receber'!E:E,'Clientes'!A:A,'Ctas Receber'!O:O,"Pago")</f>
        <v>0</v>
      </c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  <c r="AK45" s="71"/>
      <c r="AL45" s="71"/>
    </row>
    <row r="46" spans="1:38">
      <c r="A46" s="191"/>
      <c r="B46" s="191"/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70">
        <f>SUMIFS('Ctas Receber'!G:G,'Ctas Receber'!E:E,'Clientes'!A:A,'Ctas Receber'!M:M,"")</f>
        <v>0</v>
      </c>
      <c r="P46" s="70">
        <f>SUMIFS('Ctas Receber'!G:G,'Ctas Receber'!E:E,'Clientes'!A:A,'Ctas Receber'!O:O,"Pago")</f>
        <v>0</v>
      </c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  <c r="AK46" s="71"/>
      <c r="AL46" s="71"/>
    </row>
    <row r="47" spans="1:38">
      <c r="A47" s="191"/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70">
        <f>SUMIFS('Ctas Receber'!G:G,'Ctas Receber'!E:E,'Clientes'!A:A,'Ctas Receber'!M:M,"")</f>
        <v>0</v>
      </c>
      <c r="P47" s="70">
        <f>SUMIFS('Ctas Receber'!G:G,'Ctas Receber'!E:E,'Clientes'!A:A,'Ctas Receber'!O:O,"Pago")</f>
        <v>0</v>
      </c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</row>
    <row r="48" spans="1:38">
      <c r="A48" s="191"/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70">
        <f>SUMIFS('Ctas Receber'!G:G,'Ctas Receber'!E:E,'Clientes'!A:A,'Ctas Receber'!M:M,"")</f>
        <v>0</v>
      </c>
      <c r="P48" s="70">
        <f>SUMIFS('Ctas Receber'!G:G,'Ctas Receber'!E:E,'Clientes'!A:A,'Ctas Receber'!O:O,"Pago")</f>
        <v>0</v>
      </c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</row>
    <row r="49" spans="1:38">
      <c r="A49" s="191"/>
      <c r="B49" s="191"/>
      <c r="C49" s="191"/>
      <c r="D49" s="191"/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70">
        <f>SUMIFS('Ctas Receber'!G:G,'Ctas Receber'!E:E,'Clientes'!A:A,'Ctas Receber'!M:M,"")</f>
        <v>0</v>
      </c>
      <c r="P49" s="70">
        <f>SUMIFS('Ctas Receber'!G:G,'Ctas Receber'!E:E,'Clientes'!A:A,'Ctas Receber'!O:O,"Pago")</f>
        <v>0</v>
      </c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  <c r="AK49" s="71"/>
      <c r="AL49" s="71"/>
    </row>
    <row r="50" spans="1:38">
      <c r="A50" s="191"/>
      <c r="B50" s="191"/>
      <c r="C50" s="191"/>
      <c r="D50" s="191"/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70">
        <f>SUMIFS('Ctas Receber'!G:G,'Ctas Receber'!E:E,'Clientes'!A:A,'Ctas Receber'!M:M,"")</f>
        <v>0</v>
      </c>
      <c r="P50" s="70">
        <f>SUMIFS('Ctas Receber'!G:G,'Ctas Receber'!E:E,'Clientes'!A:A,'Ctas Receber'!O:O,"Pago")</f>
        <v>0</v>
      </c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</row>
    <row r="51" spans="1:38">
      <c r="A51" s="191"/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70">
        <f>SUMIFS('Ctas Receber'!G:G,'Ctas Receber'!E:E,'Clientes'!A:A,'Ctas Receber'!M:M,"")</f>
        <v>0</v>
      </c>
      <c r="P51" s="70">
        <f>SUMIFS('Ctas Receber'!G:G,'Ctas Receber'!E:E,'Clientes'!A:A,'Ctas Receber'!O:O,"Pago")</f>
        <v>0</v>
      </c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</row>
    <row r="52" spans="1:38">
      <c r="A52" s="191"/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70">
        <f>SUMIFS('Ctas Receber'!G:G,'Ctas Receber'!E:E,'Clientes'!A:A,'Ctas Receber'!M:M,"")</f>
        <v>0</v>
      </c>
      <c r="P52" s="70">
        <f>SUMIFS('Ctas Receber'!G:G,'Ctas Receber'!E:E,'Clientes'!A:A,'Ctas Receber'!O:O,"Pago")</f>
        <v>0</v>
      </c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</row>
    <row r="53" spans="1:38">
      <c r="A53" s="191"/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70">
        <f>SUMIFS('Ctas Receber'!G:G,'Ctas Receber'!E:E,'Clientes'!A:A,'Ctas Receber'!M:M,"")</f>
        <v>0</v>
      </c>
      <c r="P53" s="70">
        <f>SUMIFS('Ctas Receber'!G:G,'Ctas Receber'!E:E,'Clientes'!A:A,'Ctas Receber'!O:O,"Pago")</f>
        <v>0</v>
      </c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  <c r="AK53" s="71"/>
      <c r="AL53" s="71"/>
    </row>
    <row r="54" spans="1:38">
      <c r="A54" s="19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70">
        <f>SUMIFS('Ctas Receber'!G:G,'Ctas Receber'!E:E,'Clientes'!A:A,'Ctas Receber'!M:M,"")</f>
        <v>0</v>
      </c>
      <c r="P54" s="70">
        <f>SUMIFS('Ctas Receber'!G:G,'Ctas Receber'!E:E,'Clientes'!A:A,'Ctas Receber'!O:O,"Pago")</f>
        <v>0</v>
      </c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</row>
    <row r="55" spans="1:38">
      <c r="A55" s="191"/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70">
        <f>SUMIFS('Ctas Receber'!G:G,'Ctas Receber'!E:E,'Clientes'!A:A,'Ctas Receber'!M:M,"")</f>
        <v>0</v>
      </c>
      <c r="P55" s="70">
        <f>SUMIFS('Ctas Receber'!G:G,'Ctas Receber'!E:E,'Clientes'!A:A,'Ctas Receber'!O:O,"Pago")</f>
        <v>0</v>
      </c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  <c r="AK55" s="71"/>
      <c r="AL55" s="71"/>
    </row>
    <row r="56" spans="1:38">
      <c r="A56" s="191"/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70">
        <f>SUMIFS('Ctas Receber'!G:G,'Ctas Receber'!E:E,'Clientes'!A:A,'Ctas Receber'!M:M,"")</f>
        <v>0</v>
      </c>
      <c r="P56" s="70">
        <f>SUMIFS('Ctas Receber'!G:G,'Ctas Receber'!E:E,'Clientes'!A:A,'Ctas Receber'!O:O,"Pago")</f>
        <v>0</v>
      </c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</row>
    <row r="57" spans="1:38">
      <c r="A57" s="191"/>
      <c r="B57" s="191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70">
        <f>SUMIFS('Ctas Receber'!G:G,'Ctas Receber'!E:E,'Clientes'!A:A,'Ctas Receber'!M:M,"")</f>
        <v>0</v>
      </c>
      <c r="P57" s="70">
        <f>SUMIFS('Ctas Receber'!G:G,'Ctas Receber'!E:E,'Clientes'!A:A,'Ctas Receber'!O:O,"Pago")</f>
        <v>0</v>
      </c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</row>
    <row r="58" spans="1:38">
      <c r="A58" s="191"/>
      <c r="B58" s="191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70">
        <f>SUMIFS('Ctas Receber'!G:G,'Ctas Receber'!E:E,'Clientes'!A:A,'Ctas Receber'!M:M,"")</f>
        <v>0</v>
      </c>
      <c r="P58" s="70">
        <f>SUMIFS('Ctas Receber'!G:G,'Ctas Receber'!E:E,'Clientes'!A:A,'Ctas Receber'!O:O,"Pago")</f>
        <v>0</v>
      </c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</row>
    <row r="59" spans="1:38">
      <c r="A59" s="191"/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70">
        <f>SUMIFS('Ctas Receber'!G:G,'Ctas Receber'!E:E,'Clientes'!A:A,'Ctas Receber'!M:M,"")</f>
        <v>0</v>
      </c>
      <c r="P59" s="70">
        <f>SUMIFS('Ctas Receber'!G:G,'Ctas Receber'!E:E,'Clientes'!A:A,'Ctas Receber'!O:O,"Pago")</f>
        <v>0</v>
      </c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  <c r="AK59" s="71"/>
      <c r="AL59" s="71"/>
    </row>
    <row r="60" spans="1:38">
      <c r="A60" s="191"/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70">
        <f>SUMIFS('Ctas Receber'!G:G,'Ctas Receber'!E:E,'Clientes'!A:A,'Ctas Receber'!M:M,"")</f>
        <v>0</v>
      </c>
      <c r="P60" s="70">
        <f>SUMIFS('Ctas Receber'!G:G,'Ctas Receber'!E:E,'Clientes'!A:A,'Ctas Receber'!O:O,"Pago")</f>
        <v>0</v>
      </c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  <c r="AK60" s="71"/>
      <c r="AL60" s="71"/>
    </row>
    <row r="61" spans="1:38">
      <c r="A61" s="191"/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70">
        <f>SUMIFS('Ctas Receber'!G:G,'Ctas Receber'!E:E,'Clientes'!A:A,'Ctas Receber'!M:M,"")</f>
        <v>0</v>
      </c>
      <c r="P61" s="70">
        <f>SUMIFS('Ctas Receber'!G:G,'Ctas Receber'!E:E,'Clientes'!A:A,'Ctas Receber'!O:O,"Pago")</f>
        <v>0</v>
      </c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</row>
    <row r="62" spans="1:38">
      <c r="A62" s="191"/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70">
        <f>SUMIFS('Ctas Receber'!G:G,'Ctas Receber'!E:E,'Clientes'!A:A,'Ctas Receber'!M:M,"")</f>
        <v>0</v>
      </c>
      <c r="P62" s="70">
        <f>SUMIFS('Ctas Receber'!G:G,'Ctas Receber'!E:E,'Clientes'!A:A,'Ctas Receber'!O:O,"Pago")</f>
        <v>0</v>
      </c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</row>
    <row r="63" spans="1:38">
      <c r="A63" s="191"/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70">
        <f>SUMIFS('Ctas Receber'!G:G,'Ctas Receber'!E:E,'Clientes'!A:A,'Ctas Receber'!M:M,"")</f>
        <v>0</v>
      </c>
      <c r="P63" s="70">
        <f>SUMIFS('Ctas Receber'!G:G,'Ctas Receber'!E:E,'Clientes'!A:A,'Ctas Receber'!O:O,"Pago")</f>
        <v>0</v>
      </c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</row>
    <row r="64" spans="1:38">
      <c r="A64" s="191"/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70">
        <f>SUMIFS('Ctas Receber'!G:G,'Ctas Receber'!E:E,'Clientes'!A:A,'Ctas Receber'!M:M,"")</f>
        <v>0</v>
      </c>
      <c r="P64" s="70">
        <f>SUMIFS('Ctas Receber'!G:G,'Ctas Receber'!E:E,'Clientes'!A:A,'Ctas Receber'!O:O,"Pago")</f>
        <v>0</v>
      </c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</row>
    <row r="65" spans="1:38">
      <c r="A65" s="191"/>
      <c r="B65" s="191"/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70">
        <f>SUMIFS('Ctas Receber'!G:G,'Ctas Receber'!E:E,'Clientes'!A:A,'Ctas Receber'!M:M,"")</f>
        <v>0</v>
      </c>
      <c r="P65" s="70">
        <f>SUMIFS('Ctas Receber'!G:G,'Ctas Receber'!E:E,'Clientes'!A:A,'Ctas Receber'!O:O,"Pago")</f>
        <v>0</v>
      </c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</row>
    <row r="66" spans="1:38">
      <c r="A66" s="191"/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70">
        <f>SUMIFS('Ctas Receber'!G:G,'Ctas Receber'!E:E,'Clientes'!A:A,'Ctas Receber'!M:M,"")</f>
        <v>0</v>
      </c>
      <c r="P66" s="70">
        <f>SUMIFS('Ctas Receber'!G:G,'Ctas Receber'!E:E,'Clientes'!A:A,'Ctas Receber'!O:O,"Pago")</f>
        <v>0</v>
      </c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  <c r="AK66" s="71"/>
      <c r="AL66" s="71"/>
    </row>
    <row r="67" spans="1:38">
      <c r="A67" s="191"/>
      <c r="B67" s="191"/>
      <c r="C67" s="191"/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70">
        <f>SUMIFS('Ctas Receber'!G:G,'Ctas Receber'!E:E,'Clientes'!A:A,'Ctas Receber'!M:M,"")</f>
        <v>0</v>
      </c>
      <c r="P67" s="70">
        <f>SUMIFS('Ctas Receber'!G:G,'Ctas Receber'!E:E,'Clientes'!A:A,'Ctas Receber'!O:O,"Pago")</f>
        <v>0</v>
      </c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</row>
    <row r="68" spans="1:38">
      <c r="A68" s="191"/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70">
        <f>SUMIFS('Ctas Receber'!G:G,'Ctas Receber'!E:E,'Clientes'!A:A,'Ctas Receber'!M:M,"")</f>
        <v>0</v>
      </c>
      <c r="P68" s="70">
        <f>SUMIFS('Ctas Receber'!G:G,'Ctas Receber'!E:E,'Clientes'!A:A,'Ctas Receber'!O:O,"Pago")</f>
        <v>0</v>
      </c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  <c r="AK68" s="71"/>
      <c r="AL68" s="71"/>
    </row>
    <row r="69" spans="1:38">
      <c r="A69" s="191"/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70">
        <f>SUMIFS('Ctas Receber'!G:G,'Ctas Receber'!E:E,'Clientes'!A:A,'Ctas Receber'!M:M,"")</f>
        <v>0</v>
      </c>
      <c r="P69" s="70">
        <f>SUMIFS('Ctas Receber'!G:G,'Ctas Receber'!E:E,'Clientes'!A:A,'Ctas Receber'!O:O,"Pago")</f>
        <v>0</v>
      </c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  <c r="AK69" s="71"/>
      <c r="AL69" s="71"/>
    </row>
    <row r="70" spans="1:38">
      <c r="A70" s="191"/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70">
        <f>SUMIFS('Ctas Receber'!G:G,'Ctas Receber'!E:E,'Clientes'!A:A,'Ctas Receber'!M:M,"")</f>
        <v>0</v>
      </c>
      <c r="P70" s="70">
        <f>SUMIFS('Ctas Receber'!G:G,'Ctas Receber'!E:E,'Clientes'!A:A,'Ctas Receber'!O:O,"Pago")</f>
        <v>0</v>
      </c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  <c r="AK70" s="71"/>
      <c r="AL70" s="71"/>
    </row>
    <row r="71" spans="1:38">
      <c r="A71" s="191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70">
        <f>SUMIFS('Ctas Receber'!G:G,'Ctas Receber'!E:E,'Clientes'!A:A,'Ctas Receber'!M:M,"")</f>
        <v>0</v>
      </c>
      <c r="P71" s="70">
        <f>SUMIFS('Ctas Receber'!G:G,'Ctas Receber'!E:E,'Clientes'!A:A,'Ctas Receber'!O:O,"Pago")</f>
        <v>0</v>
      </c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  <c r="AK71" s="71"/>
      <c r="AL71" s="71"/>
    </row>
    <row r="72" spans="1:38">
      <c r="A72" s="191"/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70">
        <f>SUMIFS('Ctas Receber'!G:G,'Ctas Receber'!E:E,'Clientes'!A:A,'Ctas Receber'!M:M,"")</f>
        <v>0</v>
      </c>
      <c r="P72" s="70">
        <f>SUMIFS('Ctas Receber'!G:G,'Ctas Receber'!E:E,'Clientes'!A:A,'Ctas Receber'!O:O,"Pago")</f>
        <v>0</v>
      </c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  <c r="AK72" s="71"/>
      <c r="AL72" s="71"/>
    </row>
    <row r="73" spans="1:38">
      <c r="A73" s="191"/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70">
        <f>SUMIFS('Ctas Receber'!G:G,'Ctas Receber'!E:E,'Clientes'!A:A,'Ctas Receber'!M:M,"")</f>
        <v>0</v>
      </c>
      <c r="P73" s="70">
        <f>SUMIFS('Ctas Receber'!G:G,'Ctas Receber'!E:E,'Clientes'!A:A,'Ctas Receber'!O:O,"Pago")</f>
        <v>0</v>
      </c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  <c r="AK73" s="71"/>
      <c r="AL73" s="71"/>
    </row>
    <row r="74" spans="1:38">
      <c r="A74" s="191"/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70">
        <f>SUMIFS('Ctas Receber'!G:G,'Ctas Receber'!E:E,'Clientes'!A:A,'Ctas Receber'!M:M,"")</f>
        <v>0</v>
      </c>
      <c r="P74" s="70">
        <f>SUMIFS('Ctas Receber'!G:G,'Ctas Receber'!E:E,'Clientes'!A:A,'Ctas Receber'!O:O,"Pago")</f>
        <v>0</v>
      </c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  <c r="AK74" s="71"/>
      <c r="AL74" s="71"/>
    </row>
    <row r="75" spans="1:38">
      <c r="A75" s="191"/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70">
        <f>SUMIFS('Ctas Receber'!G:G,'Ctas Receber'!E:E,'Clientes'!A:A,'Ctas Receber'!M:M,"")</f>
        <v>0</v>
      </c>
      <c r="P75" s="70">
        <f>SUMIFS('Ctas Receber'!G:G,'Ctas Receber'!E:E,'Clientes'!A:A,'Ctas Receber'!O:O,"Pago")</f>
        <v>0</v>
      </c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  <c r="AK75" s="71"/>
      <c r="AL75" s="71"/>
    </row>
    <row r="76" spans="1:38">
      <c r="A76" s="191"/>
      <c r="B76" s="191"/>
      <c r="C76" s="191"/>
      <c r="D76" s="191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70">
        <f>SUMIFS('Ctas Receber'!G:G,'Ctas Receber'!E:E,'Clientes'!A:A,'Ctas Receber'!M:M,"")</f>
        <v>0</v>
      </c>
      <c r="P76" s="70">
        <f>SUMIFS('Ctas Receber'!G:G,'Ctas Receber'!E:E,'Clientes'!A:A,'Ctas Receber'!O:O,"Pago")</f>
        <v>0</v>
      </c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  <c r="AK76" s="71"/>
      <c r="AL76" s="71"/>
    </row>
    <row r="77" spans="1:38">
      <c r="A77" s="191"/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70">
        <f>SUMIFS('Ctas Receber'!G:G,'Ctas Receber'!E:E,'Clientes'!A:A,'Ctas Receber'!M:M,"")</f>
        <v>0</v>
      </c>
      <c r="P77" s="70">
        <f>SUMIFS('Ctas Receber'!G:G,'Ctas Receber'!E:E,'Clientes'!A:A,'Ctas Receber'!O:O,"Pago")</f>
        <v>0</v>
      </c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  <c r="AK77" s="71"/>
      <c r="AL77" s="71"/>
    </row>
    <row r="78" spans="1:38">
      <c r="A78" s="191"/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70">
        <f>SUMIFS('Ctas Receber'!G:G,'Ctas Receber'!E:E,'Clientes'!A:A,'Ctas Receber'!M:M,"")</f>
        <v>0</v>
      </c>
      <c r="P78" s="70">
        <f>SUMIFS('Ctas Receber'!G:G,'Ctas Receber'!E:E,'Clientes'!A:A,'Ctas Receber'!O:O,"Pago")</f>
        <v>0</v>
      </c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  <c r="AK78" s="71"/>
      <c r="AL78" s="71"/>
    </row>
    <row r="79" spans="1:38">
      <c r="A79" s="191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70">
        <f>SUMIFS('Ctas Receber'!G:G,'Ctas Receber'!E:E,'Clientes'!A:A,'Ctas Receber'!M:M,"")</f>
        <v>0</v>
      </c>
      <c r="P79" s="70">
        <f>SUMIFS('Ctas Receber'!G:G,'Ctas Receber'!E:E,'Clientes'!A:A,'Ctas Receber'!O:O,"Pago")</f>
        <v>0</v>
      </c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  <c r="AK79" s="71"/>
      <c r="AL79" s="71"/>
    </row>
    <row r="80" spans="1:38">
      <c r="A80" s="191"/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70">
        <f>SUMIFS('Ctas Receber'!G:G,'Ctas Receber'!E:E,'Clientes'!A:A,'Ctas Receber'!M:M,"")</f>
        <v>0</v>
      </c>
      <c r="P80" s="70">
        <f>SUMIFS('Ctas Receber'!G:G,'Ctas Receber'!E:E,'Clientes'!A:A,'Ctas Receber'!O:O,"Pago")</f>
        <v>0</v>
      </c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  <c r="AK80" s="71"/>
      <c r="AL80" s="71"/>
    </row>
    <row r="81" spans="1:38">
      <c r="A81" s="191"/>
      <c r="B81" s="191"/>
      <c r="C81" s="191"/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70">
        <f>SUMIFS('Ctas Receber'!G:G,'Ctas Receber'!E:E,'Clientes'!A:A,'Ctas Receber'!M:M,"")</f>
        <v>0</v>
      </c>
      <c r="P81" s="70">
        <f>SUMIFS('Ctas Receber'!G:G,'Ctas Receber'!E:E,'Clientes'!A:A,'Ctas Receber'!O:O,"Pago")</f>
        <v>0</v>
      </c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  <c r="AK81" s="71"/>
      <c r="AL81" s="71"/>
    </row>
    <row r="82" spans="1:38">
      <c r="A82" s="191"/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70">
        <f>SUMIFS('Ctas Receber'!G:G,'Ctas Receber'!E:E,'Clientes'!A:A,'Ctas Receber'!M:M,"")</f>
        <v>0</v>
      </c>
      <c r="P82" s="70">
        <f>SUMIFS('Ctas Receber'!G:G,'Ctas Receber'!E:E,'Clientes'!A:A,'Ctas Receber'!O:O,"Pago")</f>
        <v>0</v>
      </c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  <c r="AK82" s="71"/>
      <c r="AL82" s="71"/>
    </row>
    <row r="83" spans="1:38">
      <c r="A83" s="191"/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70">
        <f>SUMIFS('Ctas Receber'!G:G,'Ctas Receber'!E:E,'Clientes'!A:A,'Ctas Receber'!M:M,"")</f>
        <v>0</v>
      </c>
      <c r="P83" s="70">
        <f>SUMIFS('Ctas Receber'!G:G,'Ctas Receber'!E:E,'Clientes'!A:A,'Ctas Receber'!O:O,"Pago")</f>
        <v>0</v>
      </c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  <c r="AK83" s="71"/>
      <c r="AL83" s="71"/>
    </row>
    <row r="84" spans="1:38">
      <c r="A84" s="191"/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70">
        <f>SUMIFS('Ctas Receber'!G:G,'Ctas Receber'!E:E,'Clientes'!A:A,'Ctas Receber'!M:M,"")</f>
        <v>0</v>
      </c>
      <c r="P84" s="70">
        <f>SUMIFS('Ctas Receber'!G:G,'Ctas Receber'!E:E,'Clientes'!A:A,'Ctas Receber'!O:O,"Pago")</f>
        <v>0</v>
      </c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  <c r="AK84" s="71"/>
      <c r="AL84" s="71"/>
    </row>
    <row r="85" spans="1:38">
      <c r="A85" s="191"/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70">
        <f>SUMIFS('Ctas Receber'!G:G,'Ctas Receber'!E:E,'Clientes'!A:A,'Ctas Receber'!M:M,"")</f>
        <v>0</v>
      </c>
      <c r="P85" s="70">
        <f>SUMIFS('Ctas Receber'!G:G,'Ctas Receber'!E:E,'Clientes'!A:A,'Ctas Receber'!O:O,"Pago")</f>
        <v>0</v>
      </c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  <c r="AK85" s="71"/>
      <c r="AL85" s="71"/>
    </row>
    <row r="86" spans="1:38">
      <c r="A86" s="19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70">
        <f>SUMIFS('Ctas Receber'!G:G,'Ctas Receber'!E:E,'Clientes'!A:A,'Ctas Receber'!M:M,"")</f>
        <v>0</v>
      </c>
      <c r="P86" s="70">
        <f>SUMIFS('Ctas Receber'!G:G,'Ctas Receber'!E:E,'Clientes'!A:A,'Ctas Receber'!O:O,"Pago")</f>
        <v>0</v>
      </c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  <c r="AK86" s="71"/>
      <c r="AL86" s="71"/>
    </row>
    <row r="87" spans="1:38">
      <c r="A87" s="191"/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70">
        <f>SUMIFS('Ctas Receber'!G:G,'Ctas Receber'!E:E,'Clientes'!A:A,'Ctas Receber'!M:M,"")</f>
        <v>0</v>
      </c>
      <c r="P87" s="70">
        <f>SUMIFS('Ctas Receber'!G:G,'Ctas Receber'!E:E,'Clientes'!A:A,'Ctas Receber'!O:O,"Pago")</f>
        <v>0</v>
      </c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</row>
    <row r="88" spans="1:38">
      <c r="A88" s="191"/>
      <c r="B88" s="191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70">
        <f>SUMIFS('Ctas Receber'!G:G,'Ctas Receber'!E:E,'Clientes'!A:A,'Ctas Receber'!M:M,"")</f>
        <v>0</v>
      </c>
      <c r="P88" s="70">
        <f>SUMIFS('Ctas Receber'!G:G,'Ctas Receber'!E:E,'Clientes'!A:A,'Ctas Receber'!O:O,"Pago")</f>
        <v>0</v>
      </c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  <c r="AK88" s="71"/>
      <c r="AL88" s="71"/>
    </row>
    <row r="89" spans="1:38">
      <c r="A89" s="191"/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70">
        <f>SUMIFS('Ctas Receber'!G:G,'Ctas Receber'!E:E,'Clientes'!A:A,'Ctas Receber'!M:M,"")</f>
        <v>0</v>
      </c>
      <c r="P89" s="70">
        <f>SUMIFS('Ctas Receber'!G:G,'Ctas Receber'!E:E,'Clientes'!A:A,'Ctas Receber'!O:O,"Pago")</f>
        <v>0</v>
      </c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  <c r="AK89" s="71"/>
      <c r="AL89" s="71"/>
    </row>
    <row r="90" spans="1:38">
      <c r="A90" s="191"/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70">
        <f>SUMIFS('Ctas Receber'!G:G,'Ctas Receber'!E:E,'Clientes'!A:A,'Ctas Receber'!M:M,"")</f>
        <v>0</v>
      </c>
      <c r="P90" s="70">
        <f>SUMIFS('Ctas Receber'!G:G,'Ctas Receber'!E:E,'Clientes'!A:A,'Ctas Receber'!O:O,"Pago")</f>
        <v>0</v>
      </c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  <c r="AK90" s="71"/>
      <c r="AL90" s="71"/>
    </row>
    <row r="91" spans="1:38">
      <c r="A91" s="191"/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70">
        <f>SUMIFS('Ctas Receber'!G:G,'Ctas Receber'!E:E,'Clientes'!A:A,'Ctas Receber'!M:M,"")</f>
        <v>0</v>
      </c>
      <c r="P91" s="70">
        <f>SUMIFS('Ctas Receber'!G:G,'Ctas Receber'!E:E,'Clientes'!A:A,'Ctas Receber'!O:O,"Pago")</f>
        <v>0</v>
      </c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  <c r="AK91" s="71"/>
      <c r="AL91" s="71"/>
    </row>
    <row r="92" spans="1:38">
      <c r="A92" s="191"/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70">
        <f>SUMIFS('Ctas Receber'!G:G,'Ctas Receber'!E:E,'Clientes'!A:A,'Ctas Receber'!M:M,"")</f>
        <v>0</v>
      </c>
      <c r="P92" s="70">
        <f>SUMIFS('Ctas Receber'!G:G,'Ctas Receber'!E:E,'Clientes'!A:A,'Ctas Receber'!O:O,"Pago")</f>
        <v>0</v>
      </c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  <c r="AK92" s="71"/>
      <c r="AL92" s="71"/>
    </row>
    <row r="93" spans="1:38">
      <c r="A93" s="191"/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70">
        <f>SUMIFS('Ctas Receber'!G:G,'Ctas Receber'!E:E,'Clientes'!A:A,'Ctas Receber'!M:M,"")</f>
        <v>0</v>
      </c>
      <c r="P93" s="70">
        <f>SUMIFS('Ctas Receber'!G:G,'Ctas Receber'!E:E,'Clientes'!A:A,'Ctas Receber'!O:O,"Pago")</f>
        <v>0</v>
      </c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  <c r="AK93" s="71"/>
      <c r="AL93" s="71"/>
    </row>
    <row r="94" spans="1:38">
      <c r="A94" s="191"/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70">
        <f>SUMIFS('Ctas Receber'!G:G,'Ctas Receber'!E:E,'Clientes'!A:A,'Ctas Receber'!M:M,"")</f>
        <v>0</v>
      </c>
      <c r="P94" s="70">
        <f>SUMIFS('Ctas Receber'!G:G,'Ctas Receber'!E:E,'Clientes'!A:A,'Ctas Receber'!O:O,"Pago")</f>
        <v>0</v>
      </c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  <c r="AK94" s="71"/>
      <c r="AL94" s="71"/>
    </row>
    <row r="95" spans="1:38">
      <c r="A95" s="191"/>
      <c r="B95" s="191"/>
      <c r="C95" s="191"/>
      <c r="D95" s="191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70">
        <f>SUMIFS('Ctas Receber'!G:G,'Ctas Receber'!E:E,'Clientes'!A:A,'Ctas Receber'!M:M,"")</f>
        <v>0</v>
      </c>
      <c r="P95" s="70">
        <f>SUMIFS('Ctas Receber'!G:G,'Ctas Receber'!E:E,'Clientes'!A:A,'Ctas Receber'!O:O,"Pago")</f>
        <v>0</v>
      </c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  <c r="AK95" s="71"/>
      <c r="AL95" s="71"/>
    </row>
    <row r="96" spans="1:38">
      <c r="A96" s="191"/>
      <c r="B96" s="191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70">
        <f>SUMIFS('Ctas Receber'!G:G,'Ctas Receber'!E:E,'Clientes'!A:A,'Ctas Receber'!M:M,"")</f>
        <v>0</v>
      </c>
      <c r="P96" s="70">
        <f>SUMIFS('Ctas Receber'!G:G,'Ctas Receber'!E:E,'Clientes'!A:A,'Ctas Receber'!O:O,"Pago")</f>
        <v>0</v>
      </c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  <c r="AK96" s="71"/>
      <c r="AL96" s="71"/>
    </row>
    <row r="97" spans="1:38">
      <c r="A97" s="191"/>
      <c r="B97" s="191"/>
      <c r="C97" s="191"/>
      <c r="D97" s="191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70">
        <f>SUMIFS('Ctas Receber'!G:G,'Ctas Receber'!E:E,'Clientes'!A:A,'Ctas Receber'!M:M,"")</f>
        <v>0</v>
      </c>
      <c r="P97" s="70">
        <f>SUMIFS('Ctas Receber'!G:G,'Ctas Receber'!E:E,'Clientes'!A:A,'Ctas Receber'!O:O,"Pago")</f>
        <v>0</v>
      </c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  <c r="AK97" s="71"/>
      <c r="AL97" s="71"/>
    </row>
    <row r="98" spans="1:38">
      <c r="A98" s="191"/>
      <c r="B98" s="191"/>
      <c r="C98" s="191"/>
      <c r="D98" s="191"/>
      <c r="E98" s="191"/>
      <c r="F98" s="191"/>
      <c r="G98" s="191"/>
      <c r="H98" s="191"/>
      <c r="I98" s="191"/>
      <c r="J98" s="191"/>
      <c r="K98" s="191"/>
      <c r="L98" s="191"/>
      <c r="M98" s="191"/>
      <c r="N98" s="191"/>
      <c r="O98" s="70">
        <f>SUMIFS('Ctas Receber'!G:G,'Ctas Receber'!E:E,'Clientes'!A:A,'Ctas Receber'!M:M,"")</f>
        <v>0</v>
      </c>
      <c r="P98" s="70">
        <f>SUMIFS('Ctas Receber'!G:G,'Ctas Receber'!E:E,'Clientes'!A:A,'Ctas Receber'!O:O,"Pago")</f>
        <v>0</v>
      </c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</row>
    <row r="99" spans="1:38">
      <c r="A99" s="191"/>
      <c r="B99" s="191"/>
      <c r="C99" s="191"/>
      <c r="D99" s="191"/>
      <c r="E99" s="191"/>
      <c r="F99" s="191"/>
      <c r="G99" s="191"/>
      <c r="H99" s="191"/>
      <c r="I99" s="191"/>
      <c r="J99" s="191"/>
      <c r="K99" s="191"/>
      <c r="L99" s="191"/>
      <c r="M99" s="191"/>
      <c r="N99" s="191"/>
      <c r="O99" s="70">
        <f>SUMIFS('Ctas Receber'!G:G,'Ctas Receber'!E:E,'Clientes'!A:A,'Ctas Receber'!M:M,"")</f>
        <v>0</v>
      </c>
      <c r="P99" s="70">
        <f>SUMIFS('Ctas Receber'!G:G,'Ctas Receber'!E:E,'Clientes'!A:A,'Ctas Receber'!O:O,"Pago")</f>
        <v>0</v>
      </c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  <c r="AK99" s="71"/>
      <c r="AL99" s="71"/>
    </row>
    <row r="100" spans="1:38">
      <c r="A100" s="191"/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70">
        <f>SUMIFS('Ctas Receber'!G:G,'Ctas Receber'!E:E,'Clientes'!A:A,'Ctas Receber'!M:M,"")</f>
        <v>0</v>
      </c>
      <c r="P100" s="70">
        <f>SUMIFS('Ctas Receber'!G:G,'Ctas Receber'!E:E,'Clientes'!A:A,'Ctas Receber'!O:O,"Pago")</f>
        <v>0</v>
      </c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  <c r="AK100" s="71"/>
      <c r="AL100" s="71"/>
    </row>
    <row r="101" spans="1:38">
      <c r="A101" s="191"/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70">
        <f>SUMIFS('Ctas Receber'!G:G,'Ctas Receber'!E:E,'Clientes'!A:A,'Ctas Receber'!M:M,"")</f>
        <v>0</v>
      </c>
      <c r="P101" s="70">
        <f>SUMIFS('Ctas Receber'!G:G,'Ctas Receber'!E:E,'Clientes'!A:A,'Ctas Receber'!O:O,"Pago")</f>
        <v>0</v>
      </c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</row>
    <row r="102" spans="1:38">
      <c r="A102" s="191"/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70">
        <f>SUMIFS('Ctas Receber'!G:G,'Ctas Receber'!E:E,'Clientes'!A:A,'Ctas Receber'!M:M,"")</f>
        <v>0</v>
      </c>
      <c r="P102" s="70">
        <f>SUMIFS('Ctas Receber'!G:G,'Ctas Receber'!E:E,'Clientes'!A:A,'Ctas Receber'!O:O,"Pago")</f>
        <v>0</v>
      </c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  <c r="AK102" s="71"/>
      <c r="AL102" s="71"/>
    </row>
    <row r="103" spans="1:38">
      <c r="A103" s="191"/>
      <c r="B103" s="191"/>
      <c r="C103" s="191"/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70">
        <f>SUMIFS('Ctas Receber'!G:G,'Ctas Receber'!E:E,'Clientes'!A:A,'Ctas Receber'!M:M,"")</f>
        <v>0</v>
      </c>
      <c r="P103" s="70">
        <f>SUMIFS('Ctas Receber'!G:G,'Ctas Receber'!E:E,'Clientes'!A:A,'Ctas Receber'!O:O,"Pago")</f>
        <v>0</v>
      </c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  <c r="AK103" s="71"/>
      <c r="AL103" s="71"/>
    </row>
    <row r="104" spans="1:38">
      <c r="A104" s="191"/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70">
        <f>SUMIFS('Ctas Receber'!G:G,'Ctas Receber'!E:E,'Clientes'!A:A,'Ctas Receber'!M:M,"")</f>
        <v>0</v>
      </c>
      <c r="P104" s="70">
        <f>SUMIFS('Ctas Receber'!G:G,'Ctas Receber'!E:E,'Clientes'!A:A,'Ctas Receber'!O:O,"Pago")</f>
        <v>0</v>
      </c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</row>
    <row r="105" spans="1:38">
      <c r="A105" s="191"/>
      <c r="B105" s="191"/>
      <c r="C105" s="191"/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70">
        <f>SUMIFS('Ctas Receber'!G:G,'Ctas Receber'!E:E,'Clientes'!A:A,'Ctas Receber'!M:M,"")</f>
        <v>0</v>
      </c>
      <c r="P105" s="70">
        <f>SUMIFS('Ctas Receber'!G:G,'Ctas Receber'!E:E,'Clientes'!A:A,'Ctas Receber'!O:O,"Pago")</f>
        <v>0</v>
      </c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  <c r="AK105" s="71"/>
      <c r="AL105" s="71"/>
    </row>
    <row r="106" spans="1:38">
      <c r="A106" s="191"/>
      <c r="B106" s="191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70">
        <f>SUMIFS('Ctas Receber'!G:G,'Ctas Receber'!E:E,'Clientes'!A:A,'Ctas Receber'!M:M,"")</f>
        <v>0</v>
      </c>
      <c r="P106" s="70">
        <f>SUMIFS('Ctas Receber'!G:G,'Ctas Receber'!E:E,'Clientes'!A:A,'Ctas Receber'!O:O,"Pago")</f>
        <v>0</v>
      </c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  <c r="AK106" s="71"/>
      <c r="AL106" s="71"/>
    </row>
    <row r="107" spans="1:38">
      <c r="A107" s="191"/>
      <c r="B107" s="191"/>
      <c r="C107" s="191"/>
      <c r="D107" s="191"/>
      <c r="E107" s="191"/>
      <c r="F107" s="191"/>
      <c r="G107" s="191"/>
      <c r="H107" s="191"/>
      <c r="I107" s="191"/>
      <c r="J107" s="191"/>
      <c r="K107" s="191"/>
      <c r="L107" s="191"/>
      <c r="M107" s="191"/>
      <c r="N107" s="191"/>
      <c r="O107" s="70">
        <f>SUMIFS('Ctas Receber'!G:G,'Ctas Receber'!E:E,'Clientes'!A:A,'Ctas Receber'!M:M,"")</f>
        <v>0</v>
      </c>
      <c r="P107" s="70">
        <f>SUMIFS('Ctas Receber'!G:G,'Ctas Receber'!E:E,'Clientes'!A:A,'Ctas Receber'!O:O,"Pago")</f>
        <v>0</v>
      </c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  <c r="AK107" s="71"/>
      <c r="AL107" s="71"/>
    </row>
    <row r="108" spans="1:38">
      <c r="A108" s="191"/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70">
        <f>SUMIFS('Ctas Receber'!G:G,'Ctas Receber'!E:E,'Clientes'!A:A,'Ctas Receber'!M:M,"")</f>
        <v>0</v>
      </c>
      <c r="P108" s="70">
        <f>SUMIFS('Ctas Receber'!G:G,'Ctas Receber'!E:E,'Clientes'!A:A,'Ctas Receber'!O:O,"Pago")</f>
        <v>0</v>
      </c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  <c r="AK108" s="71"/>
      <c r="AL108" s="71"/>
    </row>
    <row r="109" spans="1:38">
      <c r="A109" s="191"/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70">
        <f>SUMIFS('Ctas Receber'!G:G,'Ctas Receber'!E:E,'Clientes'!A:A,'Ctas Receber'!M:M,"")</f>
        <v>0</v>
      </c>
      <c r="P109" s="70">
        <f>SUMIFS('Ctas Receber'!G:G,'Ctas Receber'!E:E,'Clientes'!A:A,'Ctas Receber'!O:O,"Pago")</f>
        <v>0</v>
      </c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  <c r="AK109" s="71"/>
      <c r="AL109" s="71"/>
    </row>
    <row r="110" spans="1:38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70">
        <f>SUMIFS('Ctas Receber'!G:G,'Ctas Receber'!E:E,'Clientes'!A:A,'Ctas Receber'!M:M,"")</f>
        <v>0</v>
      </c>
      <c r="P110" s="70">
        <f>SUMIFS('Ctas Receber'!G:G,'Ctas Receber'!E:E,'Clientes'!A:A,'Ctas Receber'!O:O,"Pago")</f>
        <v>0</v>
      </c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  <c r="AK110" s="71"/>
      <c r="AL110" s="71"/>
    </row>
    <row r="111" spans="1:38">
      <c r="A111" s="191"/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70">
        <f>SUMIFS('Ctas Receber'!G:G,'Ctas Receber'!E:E,'Clientes'!A:A,'Ctas Receber'!M:M,"")</f>
        <v>0</v>
      </c>
      <c r="P111" s="70">
        <f>SUMIFS('Ctas Receber'!G:G,'Ctas Receber'!E:E,'Clientes'!A:A,'Ctas Receber'!O:O,"Pago")</f>
        <v>0</v>
      </c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  <c r="AK111" s="71"/>
      <c r="AL111" s="71"/>
    </row>
    <row r="112" spans="1:38">
      <c r="A112" s="191"/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70">
        <f>SUMIFS('Ctas Receber'!G:G,'Ctas Receber'!E:E,'Clientes'!A:A,'Ctas Receber'!M:M,"")</f>
        <v>0</v>
      </c>
      <c r="P112" s="70">
        <f>SUMIFS('Ctas Receber'!G:G,'Ctas Receber'!E:E,'Clientes'!A:A,'Ctas Receber'!O:O,"Pago")</f>
        <v>0</v>
      </c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  <c r="AK112" s="71"/>
      <c r="AL112" s="71"/>
    </row>
    <row r="113" spans="1:38">
      <c r="A113" s="191"/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70">
        <f>SUMIFS('Ctas Receber'!G:G,'Ctas Receber'!E:E,'Clientes'!A:A,'Ctas Receber'!M:M,"")</f>
        <v>0</v>
      </c>
      <c r="P113" s="70">
        <f>SUMIFS('Ctas Receber'!G:G,'Ctas Receber'!E:E,'Clientes'!A:A,'Ctas Receber'!O:O,"Pago")</f>
        <v>0</v>
      </c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  <c r="AK113" s="71"/>
      <c r="AL113" s="71"/>
    </row>
    <row r="114" spans="1:38">
      <c r="A114" s="191"/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70">
        <f>SUMIFS('Ctas Receber'!G:G,'Ctas Receber'!E:E,'Clientes'!A:A,'Ctas Receber'!M:M,"")</f>
        <v>0</v>
      </c>
      <c r="P114" s="70">
        <f>SUMIFS('Ctas Receber'!G:G,'Ctas Receber'!E:E,'Clientes'!A:A,'Ctas Receber'!O:O,"Pago")</f>
        <v>0</v>
      </c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  <c r="AK114" s="71"/>
      <c r="AL114" s="71"/>
    </row>
    <row r="115" spans="1:38">
      <c r="A115" s="191"/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70">
        <f>SUMIFS('Ctas Receber'!G:G,'Ctas Receber'!E:E,'Clientes'!A:A,'Ctas Receber'!M:M,"")</f>
        <v>0</v>
      </c>
      <c r="P115" s="70">
        <f>SUMIFS('Ctas Receber'!G:G,'Ctas Receber'!E:E,'Clientes'!A:A,'Ctas Receber'!O:O,"Pago")</f>
        <v>0</v>
      </c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  <c r="AK115" s="71"/>
      <c r="AL115" s="71"/>
    </row>
    <row r="116" spans="1:38">
      <c r="A116" s="191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70">
        <f>SUMIFS('Ctas Receber'!G:G,'Ctas Receber'!E:E,'Clientes'!A:A,'Ctas Receber'!M:M,"")</f>
        <v>0</v>
      </c>
      <c r="P116" s="70">
        <f>SUMIFS('Ctas Receber'!G:G,'Ctas Receber'!E:E,'Clientes'!A:A,'Ctas Receber'!O:O,"Pago")</f>
        <v>0</v>
      </c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  <c r="AK116" s="71"/>
      <c r="AL116" s="71"/>
    </row>
    <row r="117" spans="1:38">
      <c r="A117" s="191"/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70">
        <f>SUMIFS('Ctas Receber'!G:G,'Ctas Receber'!E:E,'Clientes'!A:A,'Ctas Receber'!M:M,"")</f>
        <v>0</v>
      </c>
      <c r="P117" s="70">
        <f>SUMIFS('Ctas Receber'!G:G,'Ctas Receber'!E:E,'Clientes'!A:A,'Ctas Receber'!O:O,"Pago")</f>
        <v>0</v>
      </c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  <c r="AK117" s="71"/>
      <c r="AL117" s="71"/>
    </row>
    <row r="118" spans="1:38">
      <c r="A118" s="19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70">
        <f>SUMIFS('Ctas Receber'!G:G,'Ctas Receber'!E:E,'Clientes'!A:A,'Ctas Receber'!M:M,"")</f>
        <v>0</v>
      </c>
      <c r="P118" s="70">
        <f>SUMIFS('Ctas Receber'!G:G,'Ctas Receber'!E:E,'Clientes'!A:A,'Ctas Receber'!O:O,"Pago")</f>
        <v>0</v>
      </c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  <c r="AK118" s="71"/>
      <c r="AL118" s="71"/>
    </row>
    <row r="119" spans="1:38">
      <c r="A119" s="191"/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70">
        <f>SUMIFS('Ctas Receber'!G:G,'Ctas Receber'!E:E,'Clientes'!A:A,'Ctas Receber'!M:M,"")</f>
        <v>0</v>
      </c>
      <c r="P119" s="70">
        <f>SUMIFS('Ctas Receber'!G:G,'Ctas Receber'!E:E,'Clientes'!A:A,'Ctas Receber'!O:O,"Pago")</f>
        <v>0</v>
      </c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</row>
    <row r="120" spans="1:38">
      <c r="A120" s="191"/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70">
        <f>SUMIFS('Ctas Receber'!G:G,'Ctas Receber'!E:E,'Clientes'!A:A,'Ctas Receber'!M:M,"")</f>
        <v>0</v>
      </c>
      <c r="P120" s="70">
        <f>SUMIFS('Ctas Receber'!G:G,'Ctas Receber'!E:E,'Clientes'!A:A,'Ctas Receber'!O:O,"Pago")</f>
        <v>0</v>
      </c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  <c r="AK120" s="71"/>
      <c r="AL120" s="71"/>
    </row>
    <row r="121" spans="1:38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70">
        <f>SUMIFS('Ctas Receber'!G:G,'Ctas Receber'!E:E,'Clientes'!A:A,'Ctas Receber'!M:M,"")</f>
        <v>0</v>
      </c>
      <c r="P121" s="70">
        <f>SUMIFS('Ctas Receber'!G:G,'Ctas Receber'!E:E,'Clientes'!A:A,'Ctas Receber'!O:O,"Pago")</f>
        <v>0</v>
      </c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  <c r="AK121" s="71"/>
      <c r="AL121" s="71"/>
    </row>
    <row r="122" spans="1:38">
      <c r="A122" s="191"/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70">
        <f>SUMIFS('Ctas Receber'!G:G,'Ctas Receber'!E:E,'Clientes'!A:A,'Ctas Receber'!M:M,"")</f>
        <v>0</v>
      </c>
      <c r="P122" s="70">
        <f>SUMIFS('Ctas Receber'!G:G,'Ctas Receber'!E:E,'Clientes'!A:A,'Ctas Receber'!O:O,"Pago")</f>
        <v>0</v>
      </c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</row>
    <row r="123" spans="1:38">
      <c r="A123" s="191"/>
      <c r="B123" s="191"/>
      <c r="C123" s="191"/>
      <c r="D123" s="191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70">
        <f>SUMIFS('Ctas Receber'!G:G,'Ctas Receber'!E:E,'Clientes'!A:A,'Ctas Receber'!M:M,"")</f>
        <v>0</v>
      </c>
      <c r="P123" s="70">
        <f>SUMIFS('Ctas Receber'!G:G,'Ctas Receber'!E:E,'Clientes'!A:A,'Ctas Receber'!O:O,"Pago")</f>
        <v>0</v>
      </c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  <c r="AK123" s="71"/>
      <c r="AL123" s="71"/>
    </row>
    <row r="124" spans="1:38">
      <c r="A124" s="191"/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70">
        <f>SUMIFS('Ctas Receber'!G:G,'Ctas Receber'!E:E,'Clientes'!A:A,'Ctas Receber'!M:M,"")</f>
        <v>0</v>
      </c>
      <c r="P124" s="70">
        <f>SUMIFS('Ctas Receber'!G:G,'Ctas Receber'!E:E,'Clientes'!A:A,'Ctas Receber'!O:O,"Pago")</f>
        <v>0</v>
      </c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  <c r="AK124" s="71"/>
      <c r="AL124" s="71"/>
    </row>
    <row r="125" spans="1:38">
      <c r="A125" s="191"/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70">
        <f>SUMIFS('Ctas Receber'!G:G,'Ctas Receber'!E:E,'Clientes'!A:A,'Ctas Receber'!M:M,"")</f>
        <v>0</v>
      </c>
      <c r="P125" s="70">
        <f>SUMIFS('Ctas Receber'!G:G,'Ctas Receber'!E:E,'Clientes'!A:A,'Ctas Receber'!O:O,"Pago")</f>
        <v>0</v>
      </c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  <c r="AK125" s="71"/>
      <c r="AL125" s="71"/>
    </row>
    <row r="126" spans="1:38">
      <c r="A126" s="191"/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70">
        <f>SUMIFS('Ctas Receber'!G:G,'Ctas Receber'!E:E,'Clientes'!A:A,'Ctas Receber'!M:M,"")</f>
        <v>0</v>
      </c>
      <c r="P126" s="70">
        <f>SUMIFS('Ctas Receber'!G:G,'Ctas Receber'!E:E,'Clientes'!A:A,'Ctas Receber'!O:O,"Pago")</f>
        <v>0</v>
      </c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  <c r="AK126" s="71"/>
      <c r="AL126" s="71"/>
    </row>
    <row r="127" spans="1:38">
      <c r="A127" s="191"/>
      <c r="B127" s="191"/>
      <c r="C127" s="191"/>
      <c r="D127" s="191"/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70">
        <f>SUMIFS('Ctas Receber'!G:G,'Ctas Receber'!E:E,'Clientes'!A:A,'Ctas Receber'!M:M,"")</f>
        <v>0</v>
      </c>
      <c r="P127" s="70">
        <f>SUMIFS('Ctas Receber'!G:G,'Ctas Receber'!E:E,'Clientes'!A:A,'Ctas Receber'!O:O,"Pago")</f>
        <v>0</v>
      </c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  <c r="AK127" s="71"/>
      <c r="AL127" s="71"/>
    </row>
    <row r="128" spans="1:38">
      <c r="A128" s="191"/>
      <c r="B128" s="191"/>
      <c r="C128" s="191"/>
      <c r="D128" s="191"/>
      <c r="E128" s="191"/>
      <c r="F128" s="191"/>
      <c r="G128" s="191"/>
      <c r="H128" s="191"/>
      <c r="I128" s="191"/>
      <c r="J128" s="191"/>
      <c r="K128" s="191"/>
      <c r="L128" s="191"/>
      <c r="M128" s="191"/>
      <c r="N128" s="191"/>
      <c r="O128" s="70">
        <f>SUMIFS('Ctas Receber'!G:G,'Ctas Receber'!E:E,'Clientes'!A:A,'Ctas Receber'!M:M,"")</f>
        <v>0</v>
      </c>
      <c r="P128" s="70">
        <f>SUMIFS('Ctas Receber'!G:G,'Ctas Receber'!E:E,'Clientes'!A:A,'Ctas Receber'!O:O,"Pago")</f>
        <v>0</v>
      </c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  <c r="AK128" s="71"/>
      <c r="AL128" s="71"/>
    </row>
    <row r="129" spans="1:38">
      <c r="A129" s="191"/>
      <c r="B129" s="191"/>
      <c r="C129" s="191"/>
      <c r="D129" s="191"/>
      <c r="E129" s="191"/>
      <c r="F129" s="191"/>
      <c r="G129" s="191"/>
      <c r="H129" s="191"/>
      <c r="I129" s="191"/>
      <c r="J129" s="191"/>
      <c r="K129" s="191"/>
      <c r="L129" s="191"/>
      <c r="M129" s="191"/>
      <c r="N129" s="191"/>
      <c r="O129" s="70">
        <f>SUMIFS('Ctas Receber'!G:G,'Ctas Receber'!E:E,'Clientes'!A:A,'Ctas Receber'!M:M,"")</f>
        <v>0</v>
      </c>
      <c r="P129" s="70">
        <f>SUMIFS('Ctas Receber'!G:G,'Ctas Receber'!E:E,'Clientes'!A:A,'Ctas Receber'!O:O,"Pago")</f>
        <v>0</v>
      </c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  <c r="AK129" s="71"/>
      <c r="AL129" s="71"/>
    </row>
    <row r="130" spans="1:38">
      <c r="A130" s="191"/>
      <c r="B130" s="191"/>
      <c r="C130" s="191"/>
      <c r="D130" s="191"/>
      <c r="E130" s="191"/>
      <c r="F130" s="191"/>
      <c r="G130" s="191"/>
      <c r="H130" s="191"/>
      <c r="I130" s="191"/>
      <c r="J130" s="191"/>
      <c r="K130" s="191"/>
      <c r="L130" s="191"/>
      <c r="M130" s="191"/>
      <c r="N130" s="191"/>
      <c r="O130" s="70">
        <f>SUMIFS('Ctas Receber'!G:G,'Ctas Receber'!E:E,'Clientes'!A:A,'Ctas Receber'!M:M,"")</f>
        <v>0</v>
      </c>
      <c r="P130" s="70">
        <f>SUMIFS('Ctas Receber'!G:G,'Ctas Receber'!E:E,'Clientes'!A:A,'Ctas Receber'!O:O,"Pago")</f>
        <v>0</v>
      </c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  <c r="AK130" s="71"/>
      <c r="AL130" s="71"/>
    </row>
    <row r="131" spans="1:38">
      <c r="A131" s="191"/>
      <c r="B131" s="191"/>
      <c r="C131" s="191"/>
      <c r="D131" s="191"/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70">
        <f>SUMIFS('Ctas Receber'!G:G,'Ctas Receber'!E:E,'Clientes'!A:A,'Ctas Receber'!M:M,"")</f>
        <v>0</v>
      </c>
      <c r="P131" s="70">
        <f>SUMIFS('Ctas Receber'!G:G,'Ctas Receber'!E:E,'Clientes'!A:A,'Ctas Receber'!O:O,"Pago")</f>
        <v>0</v>
      </c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  <c r="AK131" s="71"/>
      <c r="AL131" s="71"/>
    </row>
    <row r="132" spans="1:38">
      <c r="A132" s="191"/>
      <c r="B132" s="191"/>
      <c r="C132" s="191"/>
      <c r="D132" s="191"/>
      <c r="E132" s="191"/>
      <c r="F132" s="191"/>
      <c r="G132" s="191"/>
      <c r="H132" s="191"/>
      <c r="I132" s="191"/>
      <c r="J132" s="191"/>
      <c r="K132" s="191"/>
      <c r="L132" s="191"/>
      <c r="M132" s="191"/>
      <c r="N132" s="191"/>
      <c r="O132" s="70">
        <f>SUMIFS('Ctas Receber'!G:G,'Ctas Receber'!E:E,'Clientes'!A:A,'Ctas Receber'!M:M,"")</f>
        <v>0</v>
      </c>
      <c r="P132" s="70">
        <f>SUMIFS('Ctas Receber'!G:G,'Ctas Receber'!E:E,'Clientes'!A:A,'Ctas Receber'!O:O,"Pago")</f>
        <v>0</v>
      </c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  <c r="AK132" s="71"/>
      <c r="AL132" s="71"/>
    </row>
    <row r="133" spans="1:38">
      <c r="A133" s="191"/>
      <c r="B133" s="191"/>
      <c r="C133" s="191"/>
      <c r="D133" s="191"/>
      <c r="E133" s="191"/>
      <c r="F133" s="191"/>
      <c r="G133" s="191"/>
      <c r="H133" s="191"/>
      <c r="I133" s="191"/>
      <c r="J133" s="191"/>
      <c r="K133" s="191"/>
      <c r="L133" s="191"/>
      <c r="M133" s="191"/>
      <c r="N133" s="191"/>
      <c r="O133" s="70">
        <f>SUMIFS('Ctas Receber'!G:G,'Ctas Receber'!E:E,'Clientes'!A:A,'Ctas Receber'!M:M,"")</f>
        <v>0</v>
      </c>
      <c r="P133" s="70">
        <f>SUMIFS('Ctas Receber'!G:G,'Ctas Receber'!E:E,'Clientes'!A:A,'Ctas Receber'!O:O,"Pago")</f>
        <v>0</v>
      </c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  <c r="AK133" s="71"/>
      <c r="AL133" s="71"/>
    </row>
    <row r="134" spans="1:38">
      <c r="A134" s="191"/>
      <c r="B134" s="191"/>
      <c r="C134" s="191"/>
      <c r="D134" s="191"/>
      <c r="E134" s="191"/>
      <c r="F134" s="191"/>
      <c r="G134" s="191"/>
      <c r="H134" s="191"/>
      <c r="I134" s="191"/>
      <c r="J134" s="191"/>
      <c r="K134" s="191"/>
      <c r="L134" s="191"/>
      <c r="M134" s="191"/>
      <c r="N134" s="191"/>
      <c r="O134" s="70">
        <f>SUMIFS('Ctas Receber'!G:G,'Ctas Receber'!E:E,'Clientes'!A:A,'Ctas Receber'!M:M,"")</f>
        <v>0</v>
      </c>
      <c r="P134" s="70">
        <f>SUMIFS('Ctas Receber'!G:G,'Ctas Receber'!E:E,'Clientes'!A:A,'Ctas Receber'!O:O,"Pago")</f>
        <v>0</v>
      </c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  <c r="AK134" s="71"/>
      <c r="AL134" s="71"/>
    </row>
    <row r="135" spans="1:38">
      <c r="A135" s="191"/>
      <c r="B135" s="191"/>
      <c r="C135" s="191"/>
      <c r="D135" s="191"/>
      <c r="E135" s="191"/>
      <c r="F135" s="191"/>
      <c r="G135" s="191"/>
      <c r="H135" s="191"/>
      <c r="I135" s="191"/>
      <c r="J135" s="191"/>
      <c r="K135" s="191"/>
      <c r="L135" s="191"/>
      <c r="M135" s="191"/>
      <c r="N135" s="191"/>
      <c r="O135" s="70">
        <f>SUMIFS('Ctas Receber'!G:G,'Ctas Receber'!E:E,'Clientes'!A:A,'Ctas Receber'!M:M,"")</f>
        <v>0</v>
      </c>
      <c r="P135" s="70">
        <f>SUMIFS('Ctas Receber'!G:G,'Ctas Receber'!E:E,'Clientes'!A:A,'Ctas Receber'!O:O,"Pago")</f>
        <v>0</v>
      </c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  <c r="AK135" s="71"/>
      <c r="AL135" s="71"/>
    </row>
    <row r="136" spans="1:38">
      <c r="A136" s="191"/>
      <c r="B136" s="191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191"/>
      <c r="O136" s="70">
        <f>SUMIFS('Ctas Receber'!G:G,'Ctas Receber'!E:E,'Clientes'!A:A,'Ctas Receber'!M:M,"")</f>
        <v>0</v>
      </c>
      <c r="P136" s="70">
        <f>SUMIFS('Ctas Receber'!G:G,'Ctas Receber'!E:E,'Clientes'!A:A,'Ctas Receber'!O:O,"Pago")</f>
        <v>0</v>
      </c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  <c r="AK136" s="71"/>
      <c r="AL136" s="71"/>
    </row>
    <row r="137" spans="1:38">
      <c r="A137" s="191"/>
      <c r="B137" s="191"/>
      <c r="C137" s="191"/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191"/>
      <c r="O137" s="70">
        <f>SUMIFS('Ctas Receber'!G:G,'Ctas Receber'!E:E,'Clientes'!A:A,'Ctas Receber'!M:M,"")</f>
        <v>0</v>
      </c>
      <c r="P137" s="70">
        <f>SUMIFS('Ctas Receber'!G:G,'Ctas Receber'!E:E,'Clientes'!A:A,'Ctas Receber'!O:O,"Pago")</f>
        <v>0</v>
      </c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  <c r="AK137" s="71"/>
      <c r="AL137" s="71"/>
    </row>
    <row r="138" spans="1:38">
      <c r="A138" s="191"/>
      <c r="B138" s="191"/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70">
        <f>SUMIFS('Ctas Receber'!G:G,'Ctas Receber'!E:E,'Clientes'!A:A,'Ctas Receber'!M:M,"")</f>
        <v>0</v>
      </c>
      <c r="P138" s="70">
        <f>SUMIFS('Ctas Receber'!G:G,'Ctas Receber'!E:E,'Clientes'!A:A,'Ctas Receber'!O:O,"Pago")</f>
        <v>0</v>
      </c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  <c r="AK138" s="71"/>
      <c r="AL138" s="71"/>
    </row>
    <row r="139" spans="1:38">
      <c r="A139" s="191"/>
      <c r="B139" s="191"/>
      <c r="C139" s="191"/>
      <c r="D139" s="191"/>
      <c r="E139" s="191"/>
      <c r="F139" s="191"/>
      <c r="G139" s="191"/>
      <c r="H139" s="191"/>
      <c r="I139" s="191"/>
      <c r="J139" s="191"/>
      <c r="K139" s="191"/>
      <c r="L139" s="191"/>
      <c r="M139" s="191"/>
      <c r="N139" s="191"/>
      <c r="O139" s="70">
        <f>SUMIFS('Ctas Receber'!G:G,'Ctas Receber'!E:E,'Clientes'!A:A,'Ctas Receber'!M:M,"")</f>
        <v>0</v>
      </c>
      <c r="P139" s="70">
        <f>SUMIFS('Ctas Receber'!G:G,'Ctas Receber'!E:E,'Clientes'!A:A,'Ctas Receber'!O:O,"Pago")</f>
        <v>0</v>
      </c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</row>
    <row r="140" spans="1:38">
      <c r="A140" s="191"/>
      <c r="B140" s="191"/>
      <c r="C140" s="191"/>
      <c r="D140" s="191"/>
      <c r="E140" s="191"/>
      <c r="F140" s="191"/>
      <c r="G140" s="191"/>
      <c r="H140" s="191"/>
      <c r="I140" s="191"/>
      <c r="J140" s="191"/>
      <c r="K140" s="191"/>
      <c r="L140" s="191"/>
      <c r="M140" s="191"/>
      <c r="N140" s="191"/>
      <c r="O140" s="70">
        <f>SUMIFS('Ctas Receber'!G:G,'Ctas Receber'!E:E,'Clientes'!A:A,'Ctas Receber'!M:M,"")</f>
        <v>0</v>
      </c>
      <c r="P140" s="70">
        <f>SUMIFS('Ctas Receber'!G:G,'Ctas Receber'!E:E,'Clientes'!A:A,'Ctas Receber'!O:O,"Pago")</f>
        <v>0</v>
      </c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</row>
    <row r="141" spans="1:38">
      <c r="A141" s="191"/>
      <c r="B141" s="191"/>
      <c r="C141" s="191"/>
      <c r="D141" s="191"/>
      <c r="E141" s="191"/>
      <c r="F141" s="191"/>
      <c r="G141" s="191"/>
      <c r="H141" s="191"/>
      <c r="I141" s="191"/>
      <c r="J141" s="191"/>
      <c r="K141" s="191"/>
      <c r="L141" s="191"/>
      <c r="M141" s="191"/>
      <c r="N141" s="191"/>
      <c r="O141" s="70">
        <f>SUMIFS('Ctas Receber'!G:G,'Ctas Receber'!E:E,'Clientes'!A:A,'Ctas Receber'!M:M,"")</f>
        <v>0</v>
      </c>
      <c r="P141" s="70">
        <f>SUMIFS('Ctas Receber'!G:G,'Ctas Receber'!E:E,'Clientes'!A:A,'Ctas Receber'!O:O,"Pago")</f>
        <v>0</v>
      </c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</row>
    <row r="142" spans="1:38">
      <c r="A142" s="191"/>
      <c r="B142" s="191"/>
      <c r="C142" s="191"/>
      <c r="D142" s="191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70">
        <f>SUMIFS('Ctas Receber'!G:G,'Ctas Receber'!E:E,'Clientes'!A:A,'Ctas Receber'!M:M,"")</f>
        <v>0</v>
      </c>
      <c r="P142" s="70">
        <f>SUMIFS('Ctas Receber'!G:G,'Ctas Receber'!E:E,'Clientes'!A:A,'Ctas Receber'!O:O,"Pago")</f>
        <v>0</v>
      </c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  <c r="AK142" s="71"/>
      <c r="AL142" s="71"/>
    </row>
    <row r="143" spans="1:38">
      <c r="A143" s="191"/>
      <c r="B143" s="191"/>
      <c r="C143" s="191"/>
      <c r="D143" s="191"/>
      <c r="E143" s="191"/>
      <c r="F143" s="191"/>
      <c r="G143" s="191"/>
      <c r="H143" s="191"/>
      <c r="I143" s="191"/>
      <c r="J143" s="191"/>
      <c r="K143" s="191"/>
      <c r="L143" s="191"/>
      <c r="M143" s="191"/>
      <c r="N143" s="191"/>
      <c r="O143" s="70">
        <f>SUMIFS('Ctas Receber'!G:G,'Ctas Receber'!E:E,'Clientes'!A:A,'Ctas Receber'!M:M,"")</f>
        <v>0</v>
      </c>
      <c r="P143" s="70">
        <f>SUMIFS('Ctas Receber'!G:G,'Ctas Receber'!E:E,'Clientes'!A:A,'Ctas Receber'!O:O,"Pago")</f>
        <v>0</v>
      </c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</row>
    <row r="144" spans="1:38">
      <c r="A144" s="191"/>
      <c r="B144" s="191"/>
      <c r="C144" s="191"/>
      <c r="D144" s="191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70">
        <f>SUMIFS('Ctas Receber'!G:G,'Ctas Receber'!E:E,'Clientes'!A:A,'Ctas Receber'!M:M,"")</f>
        <v>0</v>
      </c>
      <c r="P144" s="70">
        <f>SUMIFS('Ctas Receber'!G:G,'Ctas Receber'!E:E,'Clientes'!A:A,'Ctas Receber'!O:O,"Pago")</f>
        <v>0</v>
      </c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</row>
    <row r="145" spans="1:38">
      <c r="A145" s="191"/>
      <c r="B145" s="191"/>
      <c r="C145" s="191"/>
      <c r="D145" s="191"/>
      <c r="E145" s="191"/>
      <c r="F145" s="191"/>
      <c r="G145" s="191"/>
      <c r="H145" s="191"/>
      <c r="I145" s="191"/>
      <c r="J145" s="191"/>
      <c r="K145" s="191"/>
      <c r="L145" s="191"/>
      <c r="M145" s="191"/>
      <c r="N145" s="191"/>
      <c r="O145" s="70">
        <f>SUMIFS('Ctas Receber'!G:G,'Ctas Receber'!E:E,'Clientes'!A:A,'Ctas Receber'!M:M,"")</f>
        <v>0</v>
      </c>
      <c r="P145" s="70">
        <f>SUMIFS('Ctas Receber'!G:G,'Ctas Receber'!E:E,'Clientes'!A:A,'Ctas Receber'!O:O,"Pago")</f>
        <v>0</v>
      </c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  <c r="AK145" s="71"/>
      <c r="AL145" s="71"/>
    </row>
    <row r="146" spans="1:38">
      <c r="A146" s="191"/>
      <c r="B146" s="191"/>
      <c r="C146" s="191"/>
      <c r="D146" s="191"/>
      <c r="E146" s="191"/>
      <c r="F146" s="191"/>
      <c r="G146" s="191"/>
      <c r="H146" s="191"/>
      <c r="I146" s="191"/>
      <c r="J146" s="191"/>
      <c r="K146" s="191"/>
      <c r="L146" s="191"/>
      <c r="M146" s="191"/>
      <c r="N146" s="191"/>
      <c r="O146" s="70">
        <f>SUMIFS('Ctas Receber'!G:G,'Ctas Receber'!E:E,'Clientes'!A:A,'Ctas Receber'!M:M,"")</f>
        <v>0</v>
      </c>
      <c r="P146" s="70">
        <f>SUMIFS('Ctas Receber'!G:G,'Ctas Receber'!E:E,'Clientes'!A:A,'Ctas Receber'!O:O,"Pago")</f>
        <v>0</v>
      </c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  <c r="AK146" s="71"/>
      <c r="AL146" s="71"/>
    </row>
    <row r="147" spans="1:38">
      <c r="A147" s="191"/>
      <c r="B147" s="191"/>
      <c r="C147" s="191"/>
      <c r="D147" s="191"/>
      <c r="E147" s="191"/>
      <c r="F147" s="191"/>
      <c r="G147" s="191"/>
      <c r="H147" s="191"/>
      <c r="I147" s="191"/>
      <c r="J147" s="191"/>
      <c r="K147" s="191"/>
      <c r="L147" s="191"/>
      <c r="M147" s="191"/>
      <c r="N147" s="191"/>
      <c r="O147" s="70">
        <f>SUMIFS('Ctas Receber'!G:G,'Ctas Receber'!E:E,'Clientes'!A:A,'Ctas Receber'!M:M,"")</f>
        <v>0</v>
      </c>
      <c r="P147" s="70">
        <f>SUMIFS('Ctas Receber'!G:G,'Ctas Receber'!E:E,'Clientes'!A:A,'Ctas Receber'!O:O,"Pago")</f>
        <v>0</v>
      </c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  <c r="AK147" s="71"/>
      <c r="AL147" s="71"/>
    </row>
    <row r="148" spans="1:38">
      <c r="A148" s="191"/>
      <c r="B148" s="191"/>
      <c r="C148" s="191"/>
      <c r="D148" s="191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70">
        <f>SUMIFS('Ctas Receber'!G:G,'Ctas Receber'!E:E,'Clientes'!A:A,'Ctas Receber'!M:M,"")</f>
        <v>0</v>
      </c>
      <c r="P148" s="70">
        <f>SUMIFS('Ctas Receber'!G:G,'Ctas Receber'!E:E,'Clientes'!A:A,'Ctas Receber'!O:O,"Pago")</f>
        <v>0</v>
      </c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</row>
    <row r="149" spans="1:38">
      <c r="A149" s="191"/>
      <c r="B149" s="191"/>
      <c r="C149" s="191"/>
      <c r="D149" s="191"/>
      <c r="E149" s="191"/>
      <c r="F149" s="191"/>
      <c r="G149" s="191"/>
      <c r="H149" s="191"/>
      <c r="I149" s="191"/>
      <c r="J149" s="191"/>
      <c r="K149" s="191"/>
      <c r="L149" s="191"/>
      <c r="M149" s="191"/>
      <c r="N149" s="191"/>
      <c r="O149" s="70">
        <f>SUMIFS('Ctas Receber'!G:G,'Ctas Receber'!E:E,'Clientes'!A:A,'Ctas Receber'!M:M,"")</f>
        <v>0</v>
      </c>
      <c r="P149" s="70">
        <f>SUMIFS('Ctas Receber'!G:G,'Ctas Receber'!E:E,'Clientes'!A:A,'Ctas Receber'!O:O,"Pago")</f>
        <v>0</v>
      </c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  <c r="AK149" s="71"/>
      <c r="AL149" s="71"/>
    </row>
    <row r="150" spans="1:38">
      <c r="A150" s="191"/>
      <c r="B150" s="191"/>
      <c r="C150" s="191"/>
      <c r="D150" s="191"/>
      <c r="E150" s="191"/>
      <c r="F150" s="191"/>
      <c r="G150" s="191"/>
      <c r="H150" s="191"/>
      <c r="I150" s="191"/>
      <c r="J150" s="191"/>
      <c r="K150" s="191"/>
      <c r="L150" s="191"/>
      <c r="M150" s="191"/>
      <c r="N150" s="191"/>
      <c r="O150" s="70">
        <f>SUMIFS('Ctas Receber'!G:G,'Ctas Receber'!E:E,'Clientes'!A:A,'Ctas Receber'!M:M,"")</f>
        <v>0</v>
      </c>
      <c r="P150" s="70">
        <f>SUMIFS('Ctas Receber'!G:G,'Ctas Receber'!E:E,'Clientes'!A:A,'Ctas Receber'!O:O,"Pago")</f>
        <v>0</v>
      </c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  <c r="AK150" s="71"/>
      <c r="AL150" s="71"/>
    </row>
    <row r="151" spans="1:38">
      <c r="A151" s="191"/>
      <c r="B151" s="191"/>
      <c r="C151" s="191"/>
      <c r="D151" s="191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70">
        <f>SUMIFS('Ctas Receber'!G:G,'Ctas Receber'!E:E,'Clientes'!A:A,'Ctas Receber'!M:M,"")</f>
        <v>0</v>
      </c>
      <c r="P151" s="70">
        <f>SUMIFS('Ctas Receber'!G:G,'Ctas Receber'!E:E,'Clientes'!A:A,'Ctas Receber'!O:O,"Pago")</f>
        <v>0</v>
      </c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  <c r="AK151" s="71"/>
      <c r="AL151" s="71"/>
    </row>
    <row r="152" spans="1:38">
      <c r="A152" s="191"/>
      <c r="B152" s="191"/>
      <c r="C152" s="191"/>
      <c r="D152" s="191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70">
        <f>SUMIFS('Ctas Receber'!G:G,'Ctas Receber'!E:E,'Clientes'!A:A,'Ctas Receber'!M:M,"")</f>
        <v>0</v>
      </c>
      <c r="P152" s="70">
        <f>SUMIFS('Ctas Receber'!G:G,'Ctas Receber'!E:E,'Clientes'!A:A,'Ctas Receber'!O:O,"Pago")</f>
        <v>0</v>
      </c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  <c r="AK152" s="71"/>
      <c r="AL152" s="71"/>
    </row>
    <row r="153" spans="1:38">
      <c r="A153" s="191"/>
      <c r="B153" s="191"/>
      <c r="C153" s="191"/>
      <c r="D153" s="191"/>
      <c r="E153" s="191"/>
      <c r="F153" s="191"/>
      <c r="G153" s="191"/>
      <c r="H153" s="191"/>
      <c r="I153" s="191"/>
      <c r="J153" s="191"/>
      <c r="K153" s="191"/>
      <c r="L153" s="191"/>
      <c r="M153" s="191"/>
      <c r="N153" s="191"/>
      <c r="O153" s="70">
        <f>SUMIFS('Ctas Receber'!G:G,'Ctas Receber'!E:E,'Clientes'!A:A,'Ctas Receber'!M:M,"")</f>
        <v>0</v>
      </c>
      <c r="P153" s="70">
        <f>SUMIFS('Ctas Receber'!G:G,'Ctas Receber'!E:E,'Clientes'!A:A,'Ctas Receber'!O:O,"Pago")</f>
        <v>0</v>
      </c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  <c r="AK153" s="71"/>
      <c r="AL153" s="71"/>
    </row>
    <row r="154" spans="1:38">
      <c r="A154" s="191"/>
      <c r="B154" s="191"/>
      <c r="C154" s="191"/>
      <c r="D154" s="191"/>
      <c r="E154" s="191"/>
      <c r="F154" s="191"/>
      <c r="G154" s="191"/>
      <c r="H154" s="191"/>
      <c r="I154" s="191"/>
      <c r="J154" s="191"/>
      <c r="K154" s="191"/>
      <c r="L154" s="191"/>
      <c r="M154" s="191"/>
      <c r="N154" s="191"/>
      <c r="O154" s="70">
        <f>SUMIFS('Ctas Receber'!G:G,'Ctas Receber'!E:E,'Clientes'!A:A,'Ctas Receber'!M:M,"")</f>
        <v>0</v>
      </c>
      <c r="P154" s="70">
        <f>SUMIFS('Ctas Receber'!G:G,'Ctas Receber'!E:E,'Clientes'!A:A,'Ctas Receber'!O:O,"Pago")</f>
        <v>0</v>
      </c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  <c r="AK154" s="71"/>
      <c r="AL154" s="71"/>
    </row>
    <row r="155" spans="1:38">
      <c r="A155" s="191"/>
      <c r="B155" s="191"/>
      <c r="C155" s="191"/>
      <c r="D155" s="191"/>
      <c r="E155" s="191"/>
      <c r="F155" s="191"/>
      <c r="G155" s="191"/>
      <c r="H155" s="191"/>
      <c r="I155" s="191"/>
      <c r="J155" s="191"/>
      <c r="K155" s="191"/>
      <c r="L155" s="191"/>
      <c r="M155" s="191"/>
      <c r="N155" s="191"/>
      <c r="O155" s="70">
        <f>SUMIFS('Ctas Receber'!G:G,'Ctas Receber'!E:E,'Clientes'!A:A,'Ctas Receber'!M:M,"")</f>
        <v>0</v>
      </c>
      <c r="P155" s="70">
        <f>SUMIFS('Ctas Receber'!G:G,'Ctas Receber'!E:E,'Clientes'!A:A,'Ctas Receber'!O:O,"Pago")</f>
        <v>0</v>
      </c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  <c r="AK155" s="71"/>
      <c r="AL155" s="71"/>
    </row>
    <row r="156" spans="1:38">
      <c r="A156" s="191"/>
      <c r="B156" s="191"/>
      <c r="C156" s="191"/>
      <c r="D156" s="191"/>
      <c r="E156" s="191"/>
      <c r="F156" s="191"/>
      <c r="G156" s="191"/>
      <c r="H156" s="191"/>
      <c r="I156" s="191"/>
      <c r="J156" s="191"/>
      <c r="K156" s="191"/>
      <c r="L156" s="191"/>
      <c r="M156" s="191"/>
      <c r="N156" s="191"/>
      <c r="O156" s="70">
        <f>SUMIFS('Ctas Receber'!G:G,'Ctas Receber'!E:E,'Clientes'!A:A,'Ctas Receber'!M:M,"")</f>
        <v>0</v>
      </c>
      <c r="P156" s="70">
        <f>SUMIFS('Ctas Receber'!G:G,'Ctas Receber'!E:E,'Clientes'!A:A,'Ctas Receber'!O:O,"Pago")</f>
        <v>0</v>
      </c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  <c r="AK156" s="71"/>
      <c r="AL156" s="71"/>
    </row>
    <row r="157" spans="1:38">
      <c r="A157" s="191"/>
      <c r="B157" s="191"/>
      <c r="C157" s="191"/>
      <c r="D157" s="191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70">
        <f>SUMIFS('Ctas Receber'!G:G,'Ctas Receber'!E:E,'Clientes'!A:A,'Ctas Receber'!M:M,"")</f>
        <v>0</v>
      </c>
      <c r="P157" s="70">
        <f>SUMIFS('Ctas Receber'!G:G,'Ctas Receber'!E:E,'Clientes'!A:A,'Ctas Receber'!O:O,"Pago")</f>
        <v>0</v>
      </c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  <c r="AK157" s="71"/>
      <c r="AL157" s="71"/>
    </row>
    <row r="158" spans="1:38">
      <c r="A158" s="191"/>
      <c r="B158" s="191"/>
      <c r="C158" s="191"/>
      <c r="D158" s="191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70">
        <f>SUMIFS('Ctas Receber'!G:G,'Ctas Receber'!E:E,'Clientes'!A:A,'Ctas Receber'!M:M,"")</f>
        <v>0</v>
      </c>
      <c r="P158" s="70">
        <f>SUMIFS('Ctas Receber'!G:G,'Ctas Receber'!E:E,'Clientes'!A:A,'Ctas Receber'!O:O,"Pago")</f>
        <v>0</v>
      </c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  <c r="AK158" s="71"/>
      <c r="AL158" s="71"/>
    </row>
    <row r="159" spans="1:38">
      <c r="A159" s="191"/>
      <c r="B159" s="191"/>
      <c r="C159" s="191"/>
      <c r="D159" s="191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70">
        <f>SUMIFS('Ctas Receber'!G:G,'Ctas Receber'!E:E,'Clientes'!A:A,'Ctas Receber'!M:M,"")</f>
        <v>0</v>
      </c>
      <c r="P159" s="70">
        <f>SUMIFS('Ctas Receber'!G:G,'Ctas Receber'!E:E,'Clientes'!A:A,'Ctas Receber'!O:O,"Pago")</f>
        <v>0</v>
      </c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  <c r="AK159" s="71"/>
      <c r="AL159" s="71"/>
    </row>
    <row r="160" spans="1:38">
      <c r="A160" s="191"/>
      <c r="B160" s="191"/>
      <c r="C160" s="191"/>
      <c r="D160" s="191"/>
      <c r="E160" s="191"/>
      <c r="F160" s="191"/>
      <c r="G160" s="191"/>
      <c r="H160" s="191"/>
      <c r="I160" s="191"/>
      <c r="J160" s="191"/>
      <c r="K160" s="191"/>
      <c r="L160" s="191"/>
      <c r="M160" s="191"/>
      <c r="N160" s="191"/>
      <c r="O160" s="70">
        <f>SUMIFS('Ctas Receber'!G:G,'Ctas Receber'!E:E,'Clientes'!A:A,'Ctas Receber'!M:M,"")</f>
        <v>0</v>
      </c>
      <c r="P160" s="70">
        <f>SUMIFS('Ctas Receber'!G:G,'Ctas Receber'!E:E,'Clientes'!A:A,'Ctas Receber'!O:O,"Pago")</f>
        <v>0</v>
      </c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  <c r="AK160" s="71"/>
      <c r="AL160" s="71"/>
    </row>
    <row r="161" spans="1:38">
      <c r="A161" s="191"/>
      <c r="B161" s="191"/>
      <c r="C161" s="191"/>
      <c r="D161" s="191"/>
      <c r="E161" s="191"/>
      <c r="F161" s="191"/>
      <c r="G161" s="191"/>
      <c r="H161" s="191"/>
      <c r="I161" s="191"/>
      <c r="J161" s="191"/>
      <c r="K161" s="191"/>
      <c r="L161" s="191"/>
      <c r="M161" s="191"/>
      <c r="N161" s="191"/>
      <c r="O161" s="70">
        <f>SUMIFS('Ctas Receber'!G:G,'Ctas Receber'!E:E,'Clientes'!A:A,'Ctas Receber'!M:M,"")</f>
        <v>0</v>
      </c>
      <c r="P161" s="70">
        <f>SUMIFS('Ctas Receber'!G:G,'Ctas Receber'!E:E,'Clientes'!A:A,'Ctas Receber'!O:O,"Pago")</f>
        <v>0</v>
      </c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  <c r="AK161" s="71"/>
      <c r="AL161" s="71"/>
    </row>
    <row r="162" spans="1:38">
      <c r="A162" s="191"/>
      <c r="B162" s="191"/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70">
        <f>SUMIFS('Ctas Receber'!G:G,'Ctas Receber'!E:E,'Clientes'!A:A,'Ctas Receber'!M:M,"")</f>
        <v>0</v>
      </c>
      <c r="P162" s="70">
        <f>SUMIFS('Ctas Receber'!G:G,'Ctas Receber'!E:E,'Clientes'!A:A,'Ctas Receber'!O:O,"Pago")</f>
        <v>0</v>
      </c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  <c r="AK162" s="71"/>
      <c r="AL162" s="71"/>
    </row>
    <row r="163" spans="1:38">
      <c r="A163" s="191"/>
      <c r="B163" s="191"/>
      <c r="C163" s="191"/>
      <c r="D163" s="191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/>
      <c r="O163" s="70">
        <f>SUMIFS('Ctas Receber'!G:G,'Ctas Receber'!E:E,'Clientes'!A:A,'Ctas Receber'!M:M,"")</f>
        <v>0</v>
      </c>
      <c r="P163" s="70">
        <f>SUMIFS('Ctas Receber'!G:G,'Ctas Receber'!E:E,'Clientes'!A:A,'Ctas Receber'!O:O,"Pago")</f>
        <v>0</v>
      </c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  <c r="AK163" s="71"/>
      <c r="AL163" s="71"/>
    </row>
    <row r="164" spans="1:38">
      <c r="A164" s="191"/>
      <c r="B164" s="191"/>
      <c r="C164" s="191"/>
      <c r="D164" s="191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70">
        <f>SUMIFS('Ctas Receber'!G:G,'Ctas Receber'!E:E,'Clientes'!A:A,'Ctas Receber'!M:M,"")</f>
        <v>0</v>
      </c>
      <c r="P164" s="70">
        <f>SUMIFS('Ctas Receber'!G:G,'Ctas Receber'!E:E,'Clientes'!A:A,'Ctas Receber'!O:O,"Pago")</f>
        <v>0</v>
      </c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  <c r="AK164" s="71"/>
      <c r="AL164" s="71"/>
    </row>
    <row r="165" spans="1:38">
      <c r="A165" s="191"/>
      <c r="B165" s="191"/>
      <c r="C165" s="191"/>
      <c r="D165" s="191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70">
        <f>SUMIFS('Ctas Receber'!G:G,'Ctas Receber'!E:E,'Clientes'!A:A,'Ctas Receber'!M:M,"")</f>
        <v>0</v>
      </c>
      <c r="P165" s="70">
        <f>SUMIFS('Ctas Receber'!G:G,'Ctas Receber'!E:E,'Clientes'!A:A,'Ctas Receber'!O:O,"Pago")</f>
        <v>0</v>
      </c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  <c r="AK165" s="71"/>
      <c r="AL165" s="71"/>
    </row>
    <row r="166" spans="1:38">
      <c r="A166" s="191"/>
      <c r="B166" s="191"/>
      <c r="C166" s="191"/>
      <c r="D166" s="191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70">
        <f>SUMIFS('Ctas Receber'!G:G,'Ctas Receber'!E:E,'Clientes'!A:A,'Ctas Receber'!M:M,"")</f>
        <v>0</v>
      </c>
      <c r="P166" s="70">
        <f>SUMIFS('Ctas Receber'!G:G,'Ctas Receber'!E:E,'Clientes'!A:A,'Ctas Receber'!O:O,"Pago")</f>
        <v>0</v>
      </c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  <c r="AK166" s="71"/>
      <c r="AL166" s="71"/>
    </row>
    <row r="167" spans="1:38">
      <c r="A167" s="191"/>
      <c r="B167" s="191"/>
      <c r="C167" s="191"/>
      <c r="D167" s="191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70">
        <f>SUMIFS('Ctas Receber'!G:G,'Ctas Receber'!E:E,'Clientes'!A:A,'Ctas Receber'!M:M,"")</f>
        <v>0</v>
      </c>
      <c r="P167" s="70">
        <f>SUMIFS('Ctas Receber'!G:G,'Ctas Receber'!E:E,'Clientes'!A:A,'Ctas Receber'!O:O,"Pago")</f>
        <v>0</v>
      </c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  <c r="AK167" s="71"/>
      <c r="AL167" s="71"/>
    </row>
    <row r="168" spans="1:38">
      <c r="A168" s="191"/>
      <c r="B168" s="191"/>
      <c r="C168" s="19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70">
        <f>SUMIFS('Ctas Receber'!G:G,'Ctas Receber'!E:E,'Clientes'!A:A,'Ctas Receber'!M:M,"")</f>
        <v>0</v>
      </c>
      <c r="P168" s="70">
        <f>SUMIFS('Ctas Receber'!G:G,'Ctas Receber'!E:E,'Clientes'!A:A,'Ctas Receber'!O:O,"Pago")</f>
        <v>0</v>
      </c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</row>
    <row r="169" spans="1:38">
      <c r="A169" s="191"/>
      <c r="B169" s="191"/>
      <c r="C169" s="191"/>
      <c r="D169" s="191"/>
      <c r="E169" s="191"/>
      <c r="F169" s="191"/>
      <c r="G169" s="191"/>
      <c r="H169" s="191"/>
      <c r="I169" s="191"/>
      <c r="J169" s="191"/>
      <c r="K169" s="191"/>
      <c r="L169" s="191"/>
      <c r="M169" s="191"/>
      <c r="N169" s="191"/>
      <c r="O169" s="70">
        <f>SUMIFS('Ctas Receber'!G:G,'Ctas Receber'!E:E,'Clientes'!A:A,'Ctas Receber'!M:M,"")</f>
        <v>0</v>
      </c>
      <c r="P169" s="70">
        <f>SUMIFS('Ctas Receber'!G:G,'Ctas Receber'!E:E,'Clientes'!A:A,'Ctas Receber'!O:O,"Pago")</f>
        <v>0</v>
      </c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  <c r="AK169" s="71"/>
      <c r="AL169" s="71"/>
    </row>
    <row r="170" spans="1:38">
      <c r="A170" s="191"/>
      <c r="B170" s="191"/>
      <c r="C170" s="191"/>
      <c r="D170" s="191"/>
      <c r="E170" s="191"/>
      <c r="F170" s="191"/>
      <c r="G170" s="191"/>
      <c r="H170" s="191"/>
      <c r="I170" s="191"/>
      <c r="J170" s="191"/>
      <c r="K170" s="191"/>
      <c r="L170" s="191"/>
      <c r="M170" s="191"/>
      <c r="N170" s="191"/>
      <c r="O170" s="70">
        <f>SUMIFS('Ctas Receber'!G:G,'Ctas Receber'!E:E,'Clientes'!A:A,'Ctas Receber'!M:M,"")</f>
        <v>0</v>
      </c>
      <c r="P170" s="70">
        <f>SUMIFS('Ctas Receber'!G:G,'Ctas Receber'!E:E,'Clientes'!A:A,'Ctas Receber'!O:O,"Pago")</f>
        <v>0</v>
      </c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  <c r="AK170" s="71"/>
      <c r="AL170" s="71"/>
    </row>
    <row r="171" spans="1:38">
      <c r="A171" s="191"/>
      <c r="B171" s="191"/>
      <c r="C171" s="191"/>
      <c r="D171" s="191"/>
      <c r="E171" s="191"/>
      <c r="F171" s="191"/>
      <c r="G171" s="191"/>
      <c r="H171" s="191"/>
      <c r="I171" s="191"/>
      <c r="J171" s="191"/>
      <c r="K171" s="191"/>
      <c r="L171" s="191"/>
      <c r="M171" s="191"/>
      <c r="N171" s="191"/>
      <c r="O171" s="70">
        <f>SUMIFS('Ctas Receber'!G:G,'Ctas Receber'!E:E,'Clientes'!A:A,'Ctas Receber'!M:M,"")</f>
        <v>0</v>
      </c>
      <c r="P171" s="70">
        <f>SUMIFS('Ctas Receber'!G:G,'Ctas Receber'!E:E,'Clientes'!A:A,'Ctas Receber'!O:O,"Pago")</f>
        <v>0</v>
      </c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  <c r="AK171" s="71"/>
      <c r="AL171" s="71"/>
    </row>
    <row r="172" spans="1:38">
      <c r="A172" s="191"/>
      <c r="B172" s="191"/>
      <c r="C172" s="191"/>
      <c r="D172" s="191"/>
      <c r="E172" s="191"/>
      <c r="F172" s="191"/>
      <c r="G172" s="191"/>
      <c r="H172" s="191"/>
      <c r="I172" s="191"/>
      <c r="J172" s="191"/>
      <c r="K172" s="191"/>
      <c r="L172" s="191"/>
      <c r="M172" s="191"/>
      <c r="N172" s="191"/>
      <c r="O172" s="70">
        <f>SUMIFS('Ctas Receber'!G:G,'Ctas Receber'!E:E,'Clientes'!A:A,'Ctas Receber'!M:M,"")</f>
        <v>0</v>
      </c>
      <c r="P172" s="70">
        <f>SUMIFS('Ctas Receber'!G:G,'Ctas Receber'!E:E,'Clientes'!A:A,'Ctas Receber'!O:O,"Pago")</f>
        <v>0</v>
      </c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</row>
    <row r="173" spans="1:38">
      <c r="A173" s="191"/>
      <c r="B173" s="191"/>
      <c r="C173" s="191"/>
      <c r="D173" s="191"/>
      <c r="E173" s="191"/>
      <c r="F173" s="191"/>
      <c r="G173" s="191"/>
      <c r="H173" s="191"/>
      <c r="I173" s="191"/>
      <c r="J173" s="191"/>
      <c r="K173" s="191"/>
      <c r="L173" s="191"/>
      <c r="M173" s="191"/>
      <c r="N173" s="191"/>
      <c r="O173" s="70">
        <f>SUMIFS('Ctas Receber'!G:G,'Ctas Receber'!E:E,'Clientes'!A:A,'Ctas Receber'!M:M,"")</f>
        <v>0</v>
      </c>
      <c r="P173" s="70">
        <f>SUMIFS('Ctas Receber'!G:G,'Ctas Receber'!E:E,'Clientes'!A:A,'Ctas Receber'!O:O,"Pago")</f>
        <v>0</v>
      </c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</row>
    <row r="174" spans="1:38">
      <c r="A174" s="191"/>
      <c r="B174" s="191"/>
      <c r="C174" s="191"/>
      <c r="D174" s="191"/>
      <c r="E174" s="191"/>
      <c r="F174" s="191"/>
      <c r="G174" s="191"/>
      <c r="H174" s="191"/>
      <c r="I174" s="191"/>
      <c r="J174" s="191"/>
      <c r="K174" s="191"/>
      <c r="L174" s="191"/>
      <c r="M174" s="191"/>
      <c r="N174" s="191"/>
      <c r="O174" s="70">
        <f>SUMIFS('Ctas Receber'!G:G,'Ctas Receber'!E:E,'Clientes'!A:A,'Ctas Receber'!M:M,"")</f>
        <v>0</v>
      </c>
      <c r="P174" s="70">
        <f>SUMIFS('Ctas Receber'!G:G,'Ctas Receber'!E:E,'Clientes'!A:A,'Ctas Receber'!O:O,"Pago")</f>
        <v>0</v>
      </c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  <c r="AK174" s="71"/>
      <c r="AL174" s="71"/>
    </row>
    <row r="175" spans="1:38">
      <c r="A175" s="191"/>
      <c r="B175" s="191"/>
      <c r="C175" s="191"/>
      <c r="D175" s="191"/>
      <c r="E175" s="191"/>
      <c r="F175" s="191"/>
      <c r="G175" s="191"/>
      <c r="H175" s="191"/>
      <c r="I175" s="191"/>
      <c r="J175" s="191"/>
      <c r="K175" s="191"/>
      <c r="L175" s="191"/>
      <c r="M175" s="191"/>
      <c r="N175" s="191"/>
      <c r="O175" s="70">
        <f>SUMIFS('Ctas Receber'!G:G,'Ctas Receber'!E:E,'Clientes'!A:A,'Ctas Receber'!M:M,"")</f>
        <v>0</v>
      </c>
      <c r="P175" s="70">
        <f>SUMIFS('Ctas Receber'!G:G,'Ctas Receber'!E:E,'Clientes'!A:A,'Ctas Receber'!O:O,"Pago")</f>
        <v>0</v>
      </c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</row>
    <row r="176" spans="1:38">
      <c r="A176" s="191"/>
      <c r="B176" s="191"/>
      <c r="C176" s="191"/>
      <c r="D176" s="191"/>
      <c r="E176" s="191"/>
      <c r="F176" s="191"/>
      <c r="G176" s="191"/>
      <c r="H176" s="191"/>
      <c r="I176" s="191"/>
      <c r="J176" s="191"/>
      <c r="K176" s="191"/>
      <c r="L176" s="191"/>
      <c r="M176" s="191"/>
      <c r="N176" s="191"/>
      <c r="O176" s="70">
        <f>SUMIFS('Ctas Receber'!G:G,'Ctas Receber'!E:E,'Clientes'!A:A,'Ctas Receber'!M:M,"")</f>
        <v>0</v>
      </c>
      <c r="P176" s="70">
        <f>SUMIFS('Ctas Receber'!G:G,'Ctas Receber'!E:E,'Clientes'!A:A,'Ctas Receber'!O:O,"Pago")</f>
        <v>0</v>
      </c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  <c r="AK176" s="71"/>
      <c r="AL176" s="71"/>
    </row>
    <row r="177" spans="1:38">
      <c r="A177" s="191"/>
      <c r="B177" s="191"/>
      <c r="C177" s="191"/>
      <c r="D177" s="191"/>
      <c r="E177" s="191"/>
      <c r="F177" s="191"/>
      <c r="G177" s="191"/>
      <c r="H177" s="191"/>
      <c r="I177" s="191"/>
      <c r="J177" s="191"/>
      <c r="K177" s="191"/>
      <c r="L177" s="191"/>
      <c r="M177" s="191"/>
      <c r="N177" s="191"/>
      <c r="O177" s="70">
        <f>SUMIFS('Ctas Receber'!G:G,'Ctas Receber'!E:E,'Clientes'!A:A,'Ctas Receber'!M:M,"")</f>
        <v>0</v>
      </c>
      <c r="P177" s="70">
        <f>SUMIFS('Ctas Receber'!G:G,'Ctas Receber'!E:E,'Clientes'!A:A,'Ctas Receber'!O:O,"Pago")</f>
        <v>0</v>
      </c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  <c r="AK177" s="71"/>
      <c r="AL177" s="71"/>
    </row>
    <row r="178" spans="1:38">
      <c r="A178" s="191"/>
      <c r="B178" s="191"/>
      <c r="C178" s="191"/>
      <c r="D178" s="191"/>
      <c r="E178" s="191"/>
      <c r="F178" s="191"/>
      <c r="G178" s="191"/>
      <c r="H178" s="191"/>
      <c r="I178" s="191"/>
      <c r="J178" s="191"/>
      <c r="K178" s="191"/>
      <c r="L178" s="191"/>
      <c r="M178" s="191"/>
      <c r="N178" s="191"/>
      <c r="O178" s="70">
        <f>SUMIFS('Ctas Receber'!G:G,'Ctas Receber'!E:E,'Clientes'!A:A,'Ctas Receber'!M:M,"")</f>
        <v>0</v>
      </c>
      <c r="P178" s="70">
        <f>SUMIFS('Ctas Receber'!G:G,'Ctas Receber'!E:E,'Clientes'!A:A,'Ctas Receber'!O:O,"Pago")</f>
        <v>0</v>
      </c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  <c r="AK178" s="71"/>
      <c r="AL178" s="71"/>
    </row>
    <row r="179" spans="1:38">
      <c r="A179" s="191"/>
      <c r="B179" s="191"/>
      <c r="C179" s="191"/>
      <c r="D179" s="191"/>
      <c r="E179" s="191"/>
      <c r="F179" s="191"/>
      <c r="G179" s="191"/>
      <c r="H179" s="191"/>
      <c r="I179" s="191"/>
      <c r="J179" s="191"/>
      <c r="K179" s="191"/>
      <c r="L179" s="191"/>
      <c r="M179" s="191"/>
      <c r="N179" s="191"/>
      <c r="O179" s="70">
        <f>SUMIFS('Ctas Receber'!G:G,'Ctas Receber'!E:E,'Clientes'!A:A,'Ctas Receber'!M:M,"")</f>
        <v>0</v>
      </c>
      <c r="P179" s="70">
        <f>SUMIFS('Ctas Receber'!G:G,'Ctas Receber'!E:E,'Clientes'!A:A,'Ctas Receber'!O:O,"Pago")</f>
        <v>0</v>
      </c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  <c r="AK179" s="71"/>
      <c r="AL179" s="71"/>
    </row>
    <row r="180" spans="1:38">
      <c r="A180" s="191"/>
      <c r="B180" s="191"/>
      <c r="C180" s="191"/>
      <c r="D180" s="191"/>
      <c r="E180" s="191"/>
      <c r="F180" s="191"/>
      <c r="G180" s="191"/>
      <c r="H180" s="191"/>
      <c r="I180" s="191"/>
      <c r="J180" s="191"/>
      <c r="K180" s="191"/>
      <c r="L180" s="191"/>
      <c r="M180" s="191"/>
      <c r="N180" s="191"/>
      <c r="O180" s="70">
        <f>SUMIFS('Ctas Receber'!G:G,'Ctas Receber'!E:E,'Clientes'!A:A,'Ctas Receber'!M:M,"")</f>
        <v>0</v>
      </c>
      <c r="P180" s="70">
        <f>SUMIFS('Ctas Receber'!G:G,'Ctas Receber'!E:E,'Clientes'!A:A,'Ctas Receber'!O:O,"Pago")</f>
        <v>0</v>
      </c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  <c r="AK180" s="71"/>
      <c r="AL180" s="71"/>
    </row>
    <row r="181" spans="1:38">
      <c r="A181" s="191"/>
      <c r="B181" s="191"/>
      <c r="C181" s="191"/>
      <c r="D181" s="191"/>
      <c r="E181" s="191"/>
      <c r="F181" s="191"/>
      <c r="G181" s="191"/>
      <c r="H181" s="191"/>
      <c r="I181" s="191"/>
      <c r="J181" s="191"/>
      <c r="K181" s="191"/>
      <c r="L181" s="191"/>
      <c r="M181" s="191"/>
      <c r="N181" s="191"/>
      <c r="O181" s="70">
        <f>SUMIFS('Ctas Receber'!G:G,'Ctas Receber'!E:E,'Clientes'!A:A,'Ctas Receber'!M:M,"")</f>
        <v>0</v>
      </c>
      <c r="P181" s="70">
        <f>SUMIFS('Ctas Receber'!G:G,'Ctas Receber'!E:E,'Clientes'!A:A,'Ctas Receber'!O:O,"Pago")</f>
        <v>0</v>
      </c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  <c r="AK181" s="71"/>
      <c r="AL181" s="71"/>
    </row>
    <row r="182" spans="1:38">
      <c r="A182" s="191"/>
      <c r="B182" s="191"/>
      <c r="C182" s="191"/>
      <c r="D182" s="191"/>
      <c r="E182" s="191"/>
      <c r="F182" s="191"/>
      <c r="G182" s="191"/>
      <c r="H182" s="191"/>
      <c r="I182" s="191"/>
      <c r="J182" s="191"/>
      <c r="K182" s="191"/>
      <c r="L182" s="191"/>
      <c r="M182" s="191"/>
      <c r="N182" s="191"/>
      <c r="O182" s="70">
        <f>SUMIFS('Ctas Receber'!G:G,'Ctas Receber'!E:E,'Clientes'!A:A,'Ctas Receber'!M:M,"")</f>
        <v>0</v>
      </c>
      <c r="P182" s="70">
        <f>SUMIFS('Ctas Receber'!G:G,'Ctas Receber'!E:E,'Clientes'!A:A,'Ctas Receber'!O:O,"Pago")</f>
        <v>0</v>
      </c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  <c r="AK182" s="71"/>
      <c r="AL182" s="71"/>
    </row>
    <row r="183" spans="1:38">
      <c r="A183" s="191"/>
      <c r="B183" s="191"/>
      <c r="C183" s="191"/>
      <c r="D183" s="191"/>
      <c r="E183" s="191"/>
      <c r="F183" s="191"/>
      <c r="G183" s="191"/>
      <c r="H183" s="191"/>
      <c r="I183" s="191"/>
      <c r="J183" s="191"/>
      <c r="K183" s="191"/>
      <c r="L183" s="191"/>
      <c r="M183" s="191"/>
      <c r="N183" s="191"/>
      <c r="O183" s="70">
        <f>SUMIFS('Ctas Receber'!G:G,'Ctas Receber'!E:E,'Clientes'!A:A,'Ctas Receber'!M:M,"")</f>
        <v>0</v>
      </c>
      <c r="P183" s="70">
        <f>SUMIFS('Ctas Receber'!G:G,'Ctas Receber'!E:E,'Clientes'!A:A,'Ctas Receber'!O:O,"Pago")</f>
        <v>0</v>
      </c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  <c r="AK183" s="71"/>
      <c r="AL183" s="71"/>
    </row>
    <row r="184" spans="1:38">
      <c r="A184" s="191"/>
      <c r="B184" s="191"/>
      <c r="C184" s="191"/>
      <c r="D184" s="191"/>
      <c r="E184" s="191"/>
      <c r="F184" s="191"/>
      <c r="G184" s="191"/>
      <c r="H184" s="191"/>
      <c r="I184" s="191"/>
      <c r="J184" s="191"/>
      <c r="K184" s="191"/>
      <c r="L184" s="191"/>
      <c r="M184" s="191"/>
      <c r="N184" s="191"/>
      <c r="O184" s="70">
        <f>SUMIFS('Ctas Receber'!G:G,'Ctas Receber'!E:E,'Clientes'!A:A,'Ctas Receber'!M:M,"")</f>
        <v>0</v>
      </c>
      <c r="P184" s="70">
        <f>SUMIFS('Ctas Receber'!G:G,'Ctas Receber'!E:E,'Clientes'!A:A,'Ctas Receber'!O:O,"Pago")</f>
        <v>0</v>
      </c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  <c r="AK184" s="71"/>
      <c r="AL184" s="71"/>
    </row>
    <row r="185" spans="1:38">
      <c r="A185" s="191"/>
      <c r="B185" s="191"/>
      <c r="C185" s="191"/>
      <c r="D185" s="191"/>
      <c r="E185" s="191"/>
      <c r="F185" s="191"/>
      <c r="G185" s="191"/>
      <c r="H185" s="191"/>
      <c r="I185" s="191"/>
      <c r="J185" s="191"/>
      <c r="K185" s="191"/>
      <c r="L185" s="191"/>
      <c r="M185" s="191"/>
      <c r="N185" s="191"/>
      <c r="O185" s="70">
        <f>SUMIFS('Ctas Receber'!G:G,'Ctas Receber'!E:E,'Clientes'!A:A,'Ctas Receber'!M:M,"")</f>
        <v>0</v>
      </c>
      <c r="P185" s="70">
        <f>SUMIFS('Ctas Receber'!G:G,'Ctas Receber'!E:E,'Clientes'!A:A,'Ctas Receber'!O:O,"Pago")</f>
        <v>0</v>
      </c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  <c r="AK185" s="71"/>
      <c r="AL185" s="71"/>
    </row>
    <row r="186" spans="1:38">
      <c r="A186" s="191"/>
      <c r="B186" s="191"/>
      <c r="C186" s="191"/>
      <c r="D186" s="191"/>
      <c r="E186" s="191"/>
      <c r="F186" s="191"/>
      <c r="G186" s="191"/>
      <c r="H186" s="191"/>
      <c r="I186" s="191"/>
      <c r="J186" s="191"/>
      <c r="K186" s="191"/>
      <c r="L186" s="191"/>
      <c r="M186" s="191"/>
      <c r="N186" s="191"/>
      <c r="O186" s="70">
        <f>SUMIFS('Ctas Receber'!G:G,'Ctas Receber'!E:E,'Clientes'!A:A,'Ctas Receber'!M:M,"")</f>
        <v>0</v>
      </c>
      <c r="P186" s="70">
        <f>SUMIFS('Ctas Receber'!G:G,'Ctas Receber'!E:E,'Clientes'!A:A,'Ctas Receber'!O:O,"Pago")</f>
        <v>0</v>
      </c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  <c r="AK186" s="71"/>
      <c r="AL186" s="71"/>
    </row>
    <row r="187" spans="1:38">
      <c r="A187" s="191"/>
      <c r="B187" s="191"/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70">
        <f>SUMIFS('Ctas Receber'!G:G,'Ctas Receber'!E:E,'Clientes'!A:A,'Ctas Receber'!M:M,"")</f>
        <v>0</v>
      </c>
      <c r="P187" s="70">
        <f>SUMIFS('Ctas Receber'!G:G,'Ctas Receber'!E:E,'Clientes'!A:A,'Ctas Receber'!O:O,"Pago")</f>
        <v>0</v>
      </c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  <c r="AK187" s="71"/>
      <c r="AL187" s="71"/>
    </row>
    <row r="188" spans="1:38">
      <c r="A188" s="191"/>
      <c r="B188" s="191"/>
      <c r="C188" s="191"/>
      <c r="D188" s="191"/>
      <c r="E188" s="191"/>
      <c r="F188" s="191"/>
      <c r="G188" s="191"/>
      <c r="H188" s="191"/>
      <c r="I188" s="191"/>
      <c r="J188" s="191"/>
      <c r="K188" s="191"/>
      <c r="L188" s="191"/>
      <c r="M188" s="191"/>
      <c r="N188" s="191"/>
      <c r="O188" s="70">
        <f>SUMIFS('Ctas Receber'!G:G,'Ctas Receber'!E:E,'Clientes'!A:A,'Ctas Receber'!M:M,"")</f>
        <v>0</v>
      </c>
      <c r="P188" s="70">
        <f>SUMIFS('Ctas Receber'!G:G,'Ctas Receber'!E:E,'Clientes'!A:A,'Ctas Receber'!O:O,"Pago")</f>
        <v>0</v>
      </c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  <c r="AK188" s="71"/>
      <c r="AL188" s="71"/>
    </row>
    <row r="189" spans="1:38">
      <c r="A189" s="191"/>
      <c r="B189" s="191"/>
      <c r="C189" s="191"/>
      <c r="D189" s="191"/>
      <c r="E189" s="191"/>
      <c r="F189" s="191"/>
      <c r="G189" s="191"/>
      <c r="H189" s="191"/>
      <c r="I189" s="191"/>
      <c r="J189" s="191"/>
      <c r="K189" s="191"/>
      <c r="L189" s="191"/>
      <c r="M189" s="191"/>
      <c r="N189" s="191"/>
      <c r="O189" s="70">
        <f>SUMIFS('Ctas Receber'!G:G,'Ctas Receber'!E:E,'Clientes'!A:A,'Ctas Receber'!M:M,"")</f>
        <v>0</v>
      </c>
      <c r="P189" s="70">
        <f>SUMIFS('Ctas Receber'!G:G,'Ctas Receber'!E:E,'Clientes'!A:A,'Ctas Receber'!O:O,"Pago")</f>
        <v>0</v>
      </c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  <c r="AK189" s="71"/>
      <c r="AL189" s="71"/>
    </row>
    <row r="190" spans="1:38">
      <c r="A190" s="191"/>
      <c r="B190" s="191"/>
      <c r="C190" s="191"/>
      <c r="D190" s="191"/>
      <c r="E190" s="191"/>
      <c r="F190" s="191"/>
      <c r="G190" s="191"/>
      <c r="H190" s="191"/>
      <c r="I190" s="191"/>
      <c r="J190" s="191"/>
      <c r="K190" s="191"/>
      <c r="L190" s="191"/>
      <c r="M190" s="191"/>
      <c r="N190" s="191"/>
      <c r="O190" s="70">
        <f>SUMIFS('Ctas Receber'!G:G,'Ctas Receber'!E:E,'Clientes'!A:A,'Ctas Receber'!M:M,"")</f>
        <v>0</v>
      </c>
      <c r="P190" s="70">
        <f>SUMIFS('Ctas Receber'!G:G,'Ctas Receber'!E:E,'Clientes'!A:A,'Ctas Receber'!O:O,"Pago")</f>
        <v>0</v>
      </c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  <c r="AK190" s="71"/>
      <c r="AL190" s="71"/>
    </row>
    <row r="191" spans="1:38">
      <c r="A191" s="191"/>
      <c r="B191" s="191"/>
      <c r="C191" s="191"/>
      <c r="D191" s="191"/>
      <c r="E191" s="191"/>
      <c r="F191" s="191"/>
      <c r="G191" s="191"/>
      <c r="H191" s="191"/>
      <c r="I191" s="191"/>
      <c r="J191" s="191"/>
      <c r="K191" s="191"/>
      <c r="L191" s="191"/>
      <c r="M191" s="191"/>
      <c r="N191" s="191"/>
      <c r="O191" s="70">
        <f>SUMIFS('Ctas Receber'!G:G,'Ctas Receber'!E:E,'Clientes'!A:A,'Ctas Receber'!M:M,"")</f>
        <v>0</v>
      </c>
      <c r="P191" s="70">
        <f>SUMIFS('Ctas Receber'!G:G,'Ctas Receber'!E:E,'Clientes'!A:A,'Ctas Receber'!O:O,"Pago")</f>
        <v>0</v>
      </c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  <c r="AK191" s="71"/>
      <c r="AL191" s="71"/>
    </row>
    <row r="192" spans="1:38">
      <c r="A192" s="191"/>
      <c r="B192" s="191"/>
      <c r="C192" s="191"/>
      <c r="D192" s="191"/>
      <c r="E192" s="191"/>
      <c r="F192" s="191"/>
      <c r="G192" s="191"/>
      <c r="H192" s="191"/>
      <c r="I192" s="191"/>
      <c r="J192" s="191"/>
      <c r="K192" s="191"/>
      <c r="L192" s="191"/>
      <c r="M192" s="191"/>
      <c r="N192" s="191"/>
      <c r="O192" s="70">
        <f>SUMIFS('Ctas Receber'!G:G,'Ctas Receber'!E:E,'Clientes'!A:A,'Ctas Receber'!M:M,"")</f>
        <v>0</v>
      </c>
      <c r="P192" s="70">
        <f>SUMIFS('Ctas Receber'!G:G,'Ctas Receber'!E:E,'Clientes'!A:A,'Ctas Receber'!O:O,"Pago")</f>
        <v>0</v>
      </c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  <c r="AK192" s="71"/>
      <c r="AL192" s="71"/>
    </row>
    <row r="193" spans="1:38">
      <c r="A193" s="191"/>
      <c r="B193" s="191"/>
      <c r="C193" s="191"/>
      <c r="D193" s="191"/>
      <c r="E193" s="191"/>
      <c r="F193" s="191"/>
      <c r="G193" s="191"/>
      <c r="H193" s="191"/>
      <c r="I193" s="191"/>
      <c r="J193" s="191"/>
      <c r="K193" s="191"/>
      <c r="L193" s="191"/>
      <c r="M193" s="191"/>
      <c r="N193" s="191"/>
      <c r="O193" s="70">
        <f>SUMIFS('Ctas Receber'!G:G,'Ctas Receber'!E:E,'Clientes'!A:A,'Ctas Receber'!M:M,"")</f>
        <v>0</v>
      </c>
      <c r="P193" s="70">
        <f>SUMIFS('Ctas Receber'!G:G,'Ctas Receber'!E:E,'Clientes'!A:A,'Ctas Receber'!O:O,"Pago")</f>
        <v>0</v>
      </c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  <c r="AK193" s="71"/>
      <c r="AL193" s="71"/>
    </row>
    <row r="194" spans="1:38">
      <c r="A194" s="191"/>
      <c r="B194" s="191"/>
      <c r="C194" s="191"/>
      <c r="D194" s="191"/>
      <c r="E194" s="191"/>
      <c r="F194" s="191"/>
      <c r="G194" s="191"/>
      <c r="H194" s="191"/>
      <c r="I194" s="191"/>
      <c r="J194" s="191"/>
      <c r="K194" s="191"/>
      <c r="L194" s="191"/>
      <c r="M194" s="191"/>
      <c r="N194" s="191"/>
      <c r="O194" s="70">
        <f>SUMIFS('Ctas Receber'!G:G,'Ctas Receber'!E:E,'Clientes'!A:A,'Ctas Receber'!M:M,"")</f>
        <v>0</v>
      </c>
      <c r="P194" s="70">
        <f>SUMIFS('Ctas Receber'!G:G,'Ctas Receber'!E:E,'Clientes'!A:A,'Ctas Receber'!O:O,"Pago")</f>
        <v>0</v>
      </c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  <c r="AK194" s="71"/>
      <c r="AL194" s="71"/>
    </row>
    <row r="195" spans="1:38">
      <c r="A195" s="191"/>
      <c r="B195" s="191"/>
      <c r="C195" s="191"/>
      <c r="D195" s="191"/>
      <c r="E195" s="191"/>
      <c r="F195" s="191"/>
      <c r="G195" s="191"/>
      <c r="H195" s="191"/>
      <c r="I195" s="191"/>
      <c r="J195" s="191"/>
      <c r="K195" s="191"/>
      <c r="L195" s="191"/>
      <c r="M195" s="191"/>
      <c r="N195" s="191"/>
      <c r="O195" s="70">
        <f>SUMIFS('Ctas Receber'!G:G,'Ctas Receber'!E:E,'Clientes'!A:A,'Ctas Receber'!M:M,"")</f>
        <v>0</v>
      </c>
      <c r="P195" s="70">
        <f>SUMIFS('Ctas Receber'!G:G,'Ctas Receber'!E:E,'Clientes'!A:A,'Ctas Receber'!O:O,"Pago")</f>
        <v>0</v>
      </c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</row>
    <row r="196" spans="1:38">
      <c r="A196" s="191"/>
      <c r="B196" s="191"/>
      <c r="C196" s="191"/>
      <c r="D196" s="191"/>
      <c r="E196" s="191"/>
      <c r="F196" s="191"/>
      <c r="G196" s="191"/>
      <c r="H196" s="191"/>
      <c r="I196" s="191"/>
      <c r="J196" s="191"/>
      <c r="K196" s="191"/>
      <c r="L196" s="191"/>
      <c r="M196" s="191"/>
      <c r="N196" s="191"/>
      <c r="O196" s="70">
        <f>SUMIFS('Ctas Receber'!G:G,'Ctas Receber'!E:E,'Clientes'!A:A,'Ctas Receber'!M:M,"")</f>
        <v>0</v>
      </c>
      <c r="P196" s="70">
        <f>SUMIFS('Ctas Receber'!G:G,'Ctas Receber'!E:E,'Clientes'!A:A,'Ctas Receber'!O:O,"Pago")</f>
        <v>0</v>
      </c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  <c r="AK196" s="71"/>
      <c r="AL196" s="71"/>
    </row>
    <row r="197" spans="1:38">
      <c r="A197" s="191"/>
      <c r="B197" s="191"/>
      <c r="C197" s="191"/>
      <c r="D197" s="191"/>
      <c r="E197" s="191"/>
      <c r="F197" s="191"/>
      <c r="G197" s="191"/>
      <c r="H197" s="191"/>
      <c r="I197" s="191"/>
      <c r="J197" s="191"/>
      <c r="K197" s="191"/>
      <c r="L197" s="191"/>
      <c r="M197" s="191"/>
      <c r="N197" s="191"/>
      <c r="O197" s="70">
        <f>SUMIFS('Ctas Receber'!G:G,'Ctas Receber'!E:E,'Clientes'!A:A,'Ctas Receber'!M:M,"")</f>
        <v>0</v>
      </c>
      <c r="P197" s="70">
        <f>SUMIFS('Ctas Receber'!G:G,'Ctas Receber'!E:E,'Clientes'!A:A,'Ctas Receber'!O:O,"Pago")</f>
        <v>0</v>
      </c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  <c r="AK197" s="71"/>
      <c r="AL197" s="71"/>
    </row>
    <row r="198" spans="1:38">
      <c r="A198" s="191"/>
      <c r="B198" s="191"/>
      <c r="C198" s="191"/>
      <c r="D198" s="191"/>
      <c r="E198" s="191"/>
      <c r="F198" s="191"/>
      <c r="G198" s="191"/>
      <c r="H198" s="191"/>
      <c r="I198" s="191"/>
      <c r="J198" s="191"/>
      <c r="K198" s="191"/>
      <c r="L198" s="191"/>
      <c r="M198" s="191"/>
      <c r="N198" s="191"/>
      <c r="O198" s="70">
        <f>SUMIFS('Ctas Receber'!G:G,'Ctas Receber'!E:E,'Clientes'!A:A,'Ctas Receber'!M:M,"")</f>
        <v>0</v>
      </c>
      <c r="P198" s="70">
        <f>SUMIFS('Ctas Receber'!G:G,'Ctas Receber'!E:E,'Clientes'!A:A,'Ctas Receber'!O:O,"Pago")</f>
        <v>0</v>
      </c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  <c r="AK198" s="71"/>
      <c r="AL198" s="71"/>
    </row>
    <row r="199" spans="1:38">
      <c r="A199" s="191"/>
      <c r="B199" s="191"/>
      <c r="C199" s="191"/>
      <c r="D199" s="191"/>
      <c r="E199" s="191"/>
      <c r="F199" s="191"/>
      <c r="G199" s="191"/>
      <c r="H199" s="191"/>
      <c r="I199" s="191"/>
      <c r="J199" s="191"/>
      <c r="K199" s="191"/>
      <c r="L199" s="191"/>
      <c r="M199" s="191"/>
      <c r="N199" s="191"/>
      <c r="O199" s="70">
        <f>SUMIFS('Ctas Receber'!G:G,'Ctas Receber'!E:E,'Clientes'!A:A,'Ctas Receber'!M:M,"")</f>
        <v>0</v>
      </c>
      <c r="P199" s="70">
        <f>SUMIFS('Ctas Receber'!G:G,'Ctas Receber'!E:E,'Clientes'!A:A,'Ctas Receber'!O:O,"Pago")</f>
        <v>0</v>
      </c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  <c r="AK199" s="71"/>
      <c r="AL199" s="71"/>
    </row>
    <row r="200" spans="1:38">
      <c r="A200" s="191"/>
      <c r="B200" s="191"/>
      <c r="C200" s="191"/>
      <c r="D200" s="191"/>
      <c r="E200" s="191"/>
      <c r="F200" s="191"/>
      <c r="G200" s="191"/>
      <c r="H200" s="191"/>
      <c r="I200" s="191"/>
      <c r="J200" s="191"/>
      <c r="K200" s="191"/>
      <c r="L200" s="191"/>
      <c r="M200" s="191"/>
      <c r="N200" s="191"/>
      <c r="O200" s="70">
        <f>SUMIFS('Ctas Receber'!G:G,'Ctas Receber'!E:E,'Clientes'!A:A,'Ctas Receber'!M:M,"")</f>
        <v>0</v>
      </c>
      <c r="P200" s="70">
        <f>SUMIFS('Ctas Receber'!G:G,'Ctas Receber'!E:E,'Clientes'!A:A,'Ctas Receber'!O:O,"Pago")</f>
        <v>0</v>
      </c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  <c r="AK200" s="71"/>
      <c r="AL200" s="71"/>
    </row>
    <row r="201" spans="1:38">
      <c r="A201" s="191"/>
      <c r="B201" s="191"/>
      <c r="C201" s="191"/>
      <c r="D201" s="191"/>
      <c r="E201" s="191"/>
      <c r="F201" s="191"/>
      <c r="G201" s="191"/>
      <c r="H201" s="191"/>
      <c r="I201" s="191"/>
      <c r="J201" s="191"/>
      <c r="K201" s="191"/>
      <c r="L201" s="191"/>
      <c r="M201" s="191"/>
      <c r="N201" s="191"/>
      <c r="O201" s="70">
        <f>SUMIFS('Ctas Receber'!G:G,'Ctas Receber'!E:E,'Clientes'!A:A,'Ctas Receber'!M:M,"")</f>
        <v>0</v>
      </c>
      <c r="P201" s="70">
        <f>SUMIFS('Ctas Receber'!G:G,'Ctas Receber'!E:E,'Clientes'!A:A,'Ctas Receber'!O:O,"Pago")</f>
        <v>0</v>
      </c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  <c r="AK201" s="71"/>
      <c r="AL201" s="71"/>
    </row>
    <row r="202" spans="1:38">
      <c r="A202" s="191"/>
      <c r="B202" s="191"/>
      <c r="C202" s="191"/>
      <c r="D202" s="191"/>
      <c r="E202" s="191"/>
      <c r="F202" s="191"/>
      <c r="G202" s="191"/>
      <c r="H202" s="191"/>
      <c r="I202" s="191"/>
      <c r="J202" s="191"/>
      <c r="K202" s="191"/>
      <c r="L202" s="191"/>
      <c r="M202" s="191"/>
      <c r="N202" s="191"/>
      <c r="O202" s="70">
        <f>SUMIFS('Ctas Receber'!G:G,'Ctas Receber'!E:E,'Clientes'!A:A,'Ctas Receber'!M:M,"")</f>
        <v>0</v>
      </c>
      <c r="P202" s="70">
        <f>SUMIFS('Ctas Receber'!G:G,'Ctas Receber'!E:E,'Clientes'!A:A,'Ctas Receber'!O:O,"Pago")</f>
        <v>0</v>
      </c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  <c r="AK202" s="71"/>
      <c r="AL202" s="71"/>
    </row>
    <row r="203" spans="1:38">
      <c r="A203" s="191"/>
      <c r="B203" s="191"/>
      <c r="C203" s="191"/>
      <c r="D203" s="191"/>
      <c r="E203" s="191"/>
      <c r="F203" s="191"/>
      <c r="G203" s="191"/>
      <c r="H203" s="191"/>
      <c r="I203" s="191"/>
      <c r="J203" s="191"/>
      <c r="K203" s="191"/>
      <c r="L203" s="191"/>
      <c r="M203" s="191"/>
      <c r="N203" s="191"/>
      <c r="O203" s="70">
        <f>SUMIFS('Ctas Receber'!G:G,'Ctas Receber'!E:E,'Clientes'!A:A,'Ctas Receber'!M:M,"")</f>
        <v>0</v>
      </c>
      <c r="P203" s="70">
        <f>SUMIFS('Ctas Receber'!G:G,'Ctas Receber'!E:E,'Clientes'!A:A,'Ctas Receber'!O:O,"Pago")</f>
        <v>0</v>
      </c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  <c r="AK203" s="71"/>
      <c r="AL203" s="71"/>
    </row>
    <row r="204" spans="1:38">
      <c r="A204" s="191"/>
      <c r="B204" s="191"/>
      <c r="C204" s="191"/>
      <c r="D204" s="191"/>
      <c r="E204" s="191"/>
      <c r="F204" s="191"/>
      <c r="G204" s="191"/>
      <c r="H204" s="191"/>
      <c r="I204" s="191"/>
      <c r="J204" s="191"/>
      <c r="K204" s="191"/>
      <c r="L204" s="191"/>
      <c r="M204" s="191"/>
      <c r="N204" s="191"/>
      <c r="O204" s="70">
        <f>SUMIFS('Ctas Receber'!G:G,'Ctas Receber'!E:E,'Clientes'!A:A,'Ctas Receber'!M:M,"")</f>
        <v>0</v>
      </c>
      <c r="P204" s="70">
        <f>SUMIFS('Ctas Receber'!G:G,'Ctas Receber'!E:E,'Clientes'!A:A,'Ctas Receber'!O:O,"Pago")</f>
        <v>0</v>
      </c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  <c r="AK204" s="71"/>
      <c r="AL204" s="71"/>
    </row>
    <row r="205" spans="1:38">
      <c r="A205" s="191"/>
      <c r="B205" s="191"/>
      <c r="C205" s="191"/>
      <c r="D205" s="191"/>
      <c r="E205" s="191"/>
      <c r="F205" s="191"/>
      <c r="G205" s="191"/>
      <c r="H205" s="191"/>
      <c r="I205" s="191"/>
      <c r="J205" s="191"/>
      <c r="K205" s="191"/>
      <c r="L205" s="191"/>
      <c r="M205" s="191"/>
      <c r="N205" s="191"/>
      <c r="O205" s="70">
        <f>SUMIFS('Ctas Receber'!G:G,'Ctas Receber'!E:E,'Clientes'!A:A,'Ctas Receber'!M:M,"")</f>
        <v>0</v>
      </c>
      <c r="P205" s="70">
        <f>SUMIFS('Ctas Receber'!G:G,'Ctas Receber'!E:E,'Clientes'!A:A,'Ctas Receber'!O:O,"Pago")</f>
        <v>0</v>
      </c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  <c r="AK205" s="71"/>
      <c r="AL205" s="71"/>
    </row>
    <row r="206" spans="1:38">
      <c r="A206" s="191"/>
      <c r="B206" s="191"/>
      <c r="C206" s="191"/>
      <c r="D206" s="191"/>
      <c r="E206" s="191"/>
      <c r="F206" s="191"/>
      <c r="G206" s="191"/>
      <c r="H206" s="191"/>
      <c r="I206" s="191"/>
      <c r="J206" s="191"/>
      <c r="K206" s="191"/>
      <c r="L206" s="191"/>
      <c r="M206" s="191"/>
      <c r="N206" s="191"/>
      <c r="O206" s="70">
        <f>SUMIFS('Ctas Receber'!G:G,'Ctas Receber'!E:E,'Clientes'!A:A,'Ctas Receber'!M:M,"")</f>
        <v>0</v>
      </c>
      <c r="P206" s="70">
        <f>SUMIFS('Ctas Receber'!G:G,'Ctas Receber'!E:E,'Clientes'!A:A,'Ctas Receber'!O:O,"Pago")</f>
        <v>0</v>
      </c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  <c r="AK206" s="71"/>
      <c r="AL206" s="71"/>
    </row>
    <row r="207" spans="1:38">
      <c r="A207" s="191"/>
      <c r="B207" s="191"/>
      <c r="C207" s="191"/>
      <c r="D207" s="191"/>
      <c r="E207" s="191"/>
      <c r="F207" s="191"/>
      <c r="G207" s="191"/>
      <c r="H207" s="191"/>
      <c r="I207" s="191"/>
      <c r="J207" s="191"/>
      <c r="K207" s="191"/>
      <c r="L207" s="191"/>
      <c r="M207" s="191"/>
      <c r="N207" s="191"/>
      <c r="O207" s="70">
        <f>SUMIFS('Ctas Receber'!G:G,'Ctas Receber'!E:E,'Clientes'!A:A,'Ctas Receber'!M:M,"")</f>
        <v>0</v>
      </c>
      <c r="P207" s="70">
        <f>SUMIFS('Ctas Receber'!G:G,'Ctas Receber'!E:E,'Clientes'!A:A,'Ctas Receber'!O:O,"Pago")</f>
        <v>0</v>
      </c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  <c r="AK207" s="71"/>
      <c r="AL207" s="71"/>
    </row>
    <row r="208" spans="1:38">
      <c r="A208" s="191"/>
      <c r="B208" s="191"/>
      <c r="C208" s="191"/>
      <c r="D208" s="191"/>
      <c r="E208" s="191"/>
      <c r="F208" s="191"/>
      <c r="G208" s="191"/>
      <c r="H208" s="191"/>
      <c r="I208" s="191"/>
      <c r="J208" s="191"/>
      <c r="K208" s="191"/>
      <c r="L208" s="191"/>
      <c r="M208" s="191"/>
      <c r="N208" s="191"/>
      <c r="O208" s="70">
        <f>SUMIFS('Ctas Receber'!G:G,'Ctas Receber'!E:E,'Clientes'!A:A,'Ctas Receber'!M:M,"")</f>
        <v>0</v>
      </c>
      <c r="P208" s="70">
        <f>SUMIFS('Ctas Receber'!G:G,'Ctas Receber'!E:E,'Clientes'!A:A,'Ctas Receber'!O:O,"Pago")</f>
        <v>0</v>
      </c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  <c r="AK208" s="71"/>
      <c r="AL208" s="71"/>
    </row>
    <row r="209" spans="1:38">
      <c r="A209" s="191"/>
      <c r="B209" s="191"/>
      <c r="C209" s="191"/>
      <c r="D209" s="191"/>
      <c r="E209" s="191"/>
      <c r="F209" s="191"/>
      <c r="G209" s="191"/>
      <c r="H209" s="191"/>
      <c r="I209" s="191"/>
      <c r="J209" s="191"/>
      <c r="K209" s="191"/>
      <c r="L209" s="191"/>
      <c r="M209" s="191"/>
      <c r="N209" s="191"/>
      <c r="O209" s="70">
        <f>SUMIFS('Ctas Receber'!G:G,'Ctas Receber'!E:E,'Clientes'!A:A,'Ctas Receber'!M:M,"")</f>
        <v>0</v>
      </c>
      <c r="P209" s="70">
        <f>SUMIFS('Ctas Receber'!G:G,'Ctas Receber'!E:E,'Clientes'!A:A,'Ctas Receber'!O:O,"Pago")</f>
        <v>0</v>
      </c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  <c r="AK209" s="71"/>
      <c r="AL209" s="71"/>
    </row>
    <row r="210" spans="1:38">
      <c r="A210" s="191"/>
      <c r="B210" s="191"/>
      <c r="C210" s="191"/>
      <c r="D210" s="191"/>
      <c r="E210" s="191"/>
      <c r="F210" s="191"/>
      <c r="G210" s="191"/>
      <c r="H210" s="191"/>
      <c r="I210" s="191"/>
      <c r="J210" s="191"/>
      <c r="K210" s="191"/>
      <c r="L210" s="191"/>
      <c r="M210" s="191"/>
      <c r="N210" s="191"/>
      <c r="O210" s="70">
        <f>SUMIFS('Ctas Receber'!G:G,'Ctas Receber'!E:E,'Clientes'!A:A,'Ctas Receber'!M:M,"")</f>
        <v>0</v>
      </c>
      <c r="P210" s="70">
        <f>SUMIFS('Ctas Receber'!G:G,'Ctas Receber'!E:E,'Clientes'!A:A,'Ctas Receber'!O:O,"Pago")</f>
        <v>0</v>
      </c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  <c r="AK210" s="71"/>
      <c r="AL210" s="71"/>
    </row>
    <row r="211" spans="1:38">
      <c r="A211" s="191"/>
      <c r="B211" s="191"/>
      <c r="C211" s="191"/>
      <c r="D211" s="191"/>
      <c r="E211" s="191"/>
      <c r="F211" s="191"/>
      <c r="G211" s="191"/>
      <c r="H211" s="191"/>
      <c r="I211" s="191"/>
      <c r="J211" s="191"/>
      <c r="K211" s="191"/>
      <c r="L211" s="191"/>
      <c r="M211" s="191"/>
      <c r="N211" s="191"/>
      <c r="O211" s="70">
        <f>SUMIFS('Ctas Receber'!G:G,'Ctas Receber'!E:E,'Clientes'!A:A,'Ctas Receber'!M:M,"")</f>
        <v>0</v>
      </c>
      <c r="P211" s="70">
        <f>SUMIFS('Ctas Receber'!G:G,'Ctas Receber'!E:E,'Clientes'!A:A,'Ctas Receber'!O:O,"Pago")</f>
        <v>0</v>
      </c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  <c r="AK211" s="71"/>
      <c r="AL211" s="71"/>
    </row>
    <row r="212" spans="1:38">
      <c r="A212" s="191"/>
      <c r="B212" s="191"/>
      <c r="C212" s="191"/>
      <c r="D212" s="191"/>
      <c r="E212" s="191"/>
      <c r="F212" s="191"/>
      <c r="G212" s="191"/>
      <c r="H212" s="191"/>
      <c r="I212" s="191"/>
      <c r="J212" s="191"/>
      <c r="K212" s="191"/>
      <c r="L212" s="191"/>
      <c r="M212" s="191"/>
      <c r="N212" s="191"/>
      <c r="O212" s="70">
        <f>SUMIFS('Ctas Receber'!G:G,'Ctas Receber'!E:E,'Clientes'!A:A,'Ctas Receber'!M:M,"")</f>
        <v>0</v>
      </c>
      <c r="P212" s="70">
        <f>SUMIFS('Ctas Receber'!G:G,'Ctas Receber'!E:E,'Clientes'!A:A,'Ctas Receber'!O:O,"Pago")</f>
        <v>0</v>
      </c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  <c r="AK212" s="71"/>
      <c r="AL212" s="71"/>
    </row>
    <row r="213" spans="1:38">
      <c r="A213" s="191"/>
      <c r="B213" s="191"/>
      <c r="C213" s="191"/>
      <c r="D213" s="191"/>
      <c r="E213" s="191"/>
      <c r="F213" s="191"/>
      <c r="G213" s="191"/>
      <c r="H213" s="191"/>
      <c r="I213" s="191"/>
      <c r="J213" s="191"/>
      <c r="K213" s="191"/>
      <c r="L213" s="191"/>
      <c r="M213" s="191"/>
      <c r="N213" s="191"/>
      <c r="O213" s="70">
        <f>SUMIFS('Ctas Receber'!G:G,'Ctas Receber'!E:E,'Clientes'!A:A,'Ctas Receber'!M:M,"")</f>
        <v>0</v>
      </c>
      <c r="P213" s="70">
        <f>SUMIFS('Ctas Receber'!G:G,'Ctas Receber'!E:E,'Clientes'!A:A,'Ctas Receber'!O:O,"Pago")</f>
        <v>0</v>
      </c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  <c r="AK213" s="71"/>
      <c r="AL213" s="71"/>
    </row>
    <row r="214" spans="1:38">
      <c r="A214" s="191"/>
      <c r="B214" s="191"/>
      <c r="C214" s="191"/>
      <c r="D214" s="191"/>
      <c r="E214" s="191"/>
      <c r="F214" s="191"/>
      <c r="G214" s="191"/>
      <c r="H214" s="191"/>
      <c r="I214" s="191"/>
      <c r="J214" s="191"/>
      <c r="K214" s="191"/>
      <c r="L214" s="191"/>
      <c r="M214" s="191"/>
      <c r="N214" s="191"/>
      <c r="O214" s="70">
        <f>SUMIFS('Ctas Receber'!G:G,'Ctas Receber'!E:E,'Clientes'!A:A,'Ctas Receber'!M:M,"")</f>
        <v>0</v>
      </c>
      <c r="P214" s="70">
        <f>SUMIFS('Ctas Receber'!G:G,'Ctas Receber'!E:E,'Clientes'!A:A,'Ctas Receber'!O:O,"Pago")</f>
        <v>0</v>
      </c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  <c r="AK214" s="71"/>
      <c r="AL214" s="71"/>
    </row>
    <row r="215" spans="1:38">
      <c r="A215" s="191"/>
      <c r="B215" s="191"/>
      <c r="C215" s="191"/>
      <c r="D215" s="191"/>
      <c r="E215" s="191"/>
      <c r="F215" s="191"/>
      <c r="G215" s="191"/>
      <c r="H215" s="191"/>
      <c r="I215" s="191"/>
      <c r="J215" s="191"/>
      <c r="K215" s="191"/>
      <c r="L215" s="191"/>
      <c r="M215" s="191"/>
      <c r="N215" s="191"/>
      <c r="O215" s="70">
        <f>SUMIFS('Ctas Receber'!G:G,'Ctas Receber'!E:E,'Clientes'!A:A,'Ctas Receber'!M:M,"")</f>
        <v>0</v>
      </c>
      <c r="P215" s="70">
        <f>SUMIFS('Ctas Receber'!G:G,'Ctas Receber'!E:E,'Clientes'!A:A,'Ctas Receber'!O:O,"Pago")</f>
        <v>0</v>
      </c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  <c r="AK215" s="71"/>
      <c r="AL215" s="71"/>
    </row>
    <row r="216" spans="1:38">
      <c r="A216" s="191"/>
      <c r="B216" s="191"/>
      <c r="C216" s="191"/>
      <c r="D216" s="191"/>
      <c r="E216" s="191"/>
      <c r="F216" s="191"/>
      <c r="G216" s="191"/>
      <c r="H216" s="191"/>
      <c r="I216" s="191"/>
      <c r="J216" s="191"/>
      <c r="K216" s="191"/>
      <c r="L216" s="191"/>
      <c r="M216" s="191"/>
      <c r="N216" s="191"/>
      <c r="O216" s="70">
        <f>SUMIFS('Ctas Receber'!G:G,'Ctas Receber'!E:E,'Clientes'!A:A,'Ctas Receber'!M:M,"")</f>
        <v>0</v>
      </c>
      <c r="P216" s="70">
        <f>SUMIFS('Ctas Receber'!G:G,'Ctas Receber'!E:E,'Clientes'!A:A,'Ctas Receber'!O:O,"Pago")</f>
        <v>0</v>
      </c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  <c r="AK216" s="71"/>
      <c r="AL216" s="71"/>
    </row>
    <row r="217" spans="1:38">
      <c r="A217" s="191"/>
      <c r="B217" s="191"/>
      <c r="C217" s="191"/>
      <c r="D217" s="191"/>
      <c r="E217" s="191"/>
      <c r="F217" s="191"/>
      <c r="G217" s="191"/>
      <c r="H217" s="191"/>
      <c r="I217" s="191"/>
      <c r="J217" s="191"/>
      <c r="K217" s="191"/>
      <c r="L217" s="191"/>
      <c r="M217" s="191"/>
      <c r="N217" s="191"/>
      <c r="O217" s="70">
        <f>SUMIFS('Ctas Receber'!G:G,'Ctas Receber'!E:E,'Clientes'!A:A,'Ctas Receber'!M:M,"")</f>
        <v>0</v>
      </c>
      <c r="P217" s="70">
        <f>SUMIFS('Ctas Receber'!G:G,'Ctas Receber'!E:E,'Clientes'!A:A,'Ctas Receber'!O:O,"Pago")</f>
        <v>0</v>
      </c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  <c r="AK217" s="71"/>
      <c r="AL217" s="71"/>
    </row>
    <row r="218" spans="1:38">
      <c r="A218" s="191"/>
      <c r="B218" s="191"/>
      <c r="C218" s="191"/>
      <c r="D218" s="191"/>
      <c r="E218" s="191"/>
      <c r="F218" s="191"/>
      <c r="G218" s="191"/>
      <c r="H218" s="191"/>
      <c r="I218" s="191"/>
      <c r="J218" s="191"/>
      <c r="K218" s="191"/>
      <c r="L218" s="191"/>
      <c r="M218" s="191"/>
      <c r="N218" s="191"/>
      <c r="O218" s="70">
        <f>SUMIFS('Ctas Receber'!G:G,'Ctas Receber'!E:E,'Clientes'!A:A,'Ctas Receber'!M:M,"")</f>
        <v>0</v>
      </c>
      <c r="P218" s="70">
        <f>SUMIFS('Ctas Receber'!G:G,'Ctas Receber'!E:E,'Clientes'!A:A,'Ctas Receber'!O:O,"Pago")</f>
        <v>0</v>
      </c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  <c r="AK218" s="71"/>
      <c r="AL218" s="71"/>
    </row>
    <row r="219" spans="1:38">
      <c r="A219" s="191"/>
      <c r="B219" s="191"/>
      <c r="C219" s="191"/>
      <c r="D219" s="191"/>
      <c r="E219" s="191"/>
      <c r="F219" s="191"/>
      <c r="G219" s="191"/>
      <c r="H219" s="191"/>
      <c r="I219" s="191"/>
      <c r="J219" s="191"/>
      <c r="K219" s="191"/>
      <c r="L219" s="191"/>
      <c r="M219" s="191"/>
      <c r="N219" s="191"/>
      <c r="O219" s="70">
        <f>SUMIFS('Ctas Receber'!G:G,'Ctas Receber'!E:E,'Clientes'!A:A,'Ctas Receber'!M:M,"")</f>
        <v>0</v>
      </c>
      <c r="P219" s="70">
        <f>SUMIFS('Ctas Receber'!G:G,'Ctas Receber'!E:E,'Clientes'!A:A,'Ctas Receber'!O:O,"Pago")</f>
        <v>0</v>
      </c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  <c r="AK219" s="71"/>
      <c r="AL219" s="71"/>
    </row>
    <row r="220" spans="1:38">
      <c r="A220" s="191"/>
      <c r="B220" s="191"/>
      <c r="C220" s="191"/>
      <c r="D220" s="191"/>
      <c r="E220" s="191"/>
      <c r="F220" s="191"/>
      <c r="G220" s="191"/>
      <c r="H220" s="191"/>
      <c r="I220" s="191"/>
      <c r="J220" s="191"/>
      <c r="K220" s="191"/>
      <c r="L220" s="191"/>
      <c r="M220" s="191"/>
      <c r="N220" s="191"/>
      <c r="O220" s="70">
        <f>SUMIFS('Ctas Receber'!G:G,'Ctas Receber'!E:E,'Clientes'!A:A,'Ctas Receber'!M:M,"")</f>
        <v>0</v>
      </c>
      <c r="P220" s="70">
        <f>SUMIFS('Ctas Receber'!G:G,'Ctas Receber'!E:E,'Clientes'!A:A,'Ctas Receber'!O:O,"Pago")</f>
        <v>0</v>
      </c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  <c r="AK220" s="71"/>
      <c r="AL220" s="71"/>
    </row>
    <row r="221" spans="1:38">
      <c r="A221" s="191"/>
      <c r="B221" s="191"/>
      <c r="C221" s="191"/>
      <c r="D221" s="191"/>
      <c r="E221" s="191"/>
      <c r="F221" s="191"/>
      <c r="G221" s="191"/>
      <c r="H221" s="191"/>
      <c r="I221" s="191"/>
      <c r="J221" s="191"/>
      <c r="K221" s="191"/>
      <c r="L221" s="191"/>
      <c r="M221" s="191"/>
      <c r="N221" s="191"/>
      <c r="O221" s="70">
        <f>SUMIFS('Ctas Receber'!G:G,'Ctas Receber'!E:E,'Clientes'!A:A,'Ctas Receber'!M:M,"")</f>
        <v>0</v>
      </c>
      <c r="P221" s="70">
        <f>SUMIFS('Ctas Receber'!G:G,'Ctas Receber'!E:E,'Clientes'!A:A,'Ctas Receber'!O:O,"Pago")</f>
        <v>0</v>
      </c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  <c r="AK221" s="71"/>
      <c r="AL221" s="71"/>
    </row>
    <row r="222" spans="1:38">
      <c r="A222" s="191"/>
      <c r="B222" s="191"/>
      <c r="C222" s="191"/>
      <c r="D222" s="191"/>
      <c r="E222" s="191"/>
      <c r="F222" s="191"/>
      <c r="G222" s="191"/>
      <c r="H222" s="191"/>
      <c r="I222" s="191"/>
      <c r="J222" s="191"/>
      <c r="K222" s="191"/>
      <c r="L222" s="191"/>
      <c r="M222" s="191"/>
      <c r="N222" s="191"/>
      <c r="O222" s="70">
        <f>SUMIFS('Ctas Receber'!G:G,'Ctas Receber'!E:E,'Clientes'!A:A,'Ctas Receber'!M:M,"")</f>
        <v>0</v>
      </c>
      <c r="P222" s="70">
        <f>SUMIFS('Ctas Receber'!G:G,'Ctas Receber'!E:E,'Clientes'!A:A,'Ctas Receber'!O:O,"Pago")</f>
        <v>0</v>
      </c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  <c r="AK222" s="71"/>
      <c r="AL222" s="71"/>
    </row>
    <row r="223" spans="1:38">
      <c r="A223" s="191"/>
      <c r="B223" s="191"/>
      <c r="C223" s="191"/>
      <c r="D223" s="191"/>
      <c r="E223" s="191"/>
      <c r="F223" s="191"/>
      <c r="G223" s="191"/>
      <c r="H223" s="191"/>
      <c r="I223" s="191"/>
      <c r="J223" s="191"/>
      <c r="K223" s="191"/>
      <c r="L223" s="191"/>
      <c r="M223" s="191"/>
      <c r="N223" s="191"/>
      <c r="O223" s="70">
        <f>SUMIFS('Ctas Receber'!G:G,'Ctas Receber'!E:E,'Clientes'!A:A,'Ctas Receber'!M:M,"")</f>
        <v>0</v>
      </c>
      <c r="P223" s="70">
        <f>SUMIFS('Ctas Receber'!G:G,'Ctas Receber'!E:E,'Clientes'!A:A,'Ctas Receber'!O:O,"Pago")</f>
        <v>0</v>
      </c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  <c r="AK223" s="71"/>
      <c r="AL223" s="71"/>
    </row>
    <row r="224" spans="1:38">
      <c r="A224" s="191"/>
      <c r="B224" s="191"/>
      <c r="C224" s="191"/>
      <c r="D224" s="191"/>
      <c r="E224" s="191"/>
      <c r="F224" s="191"/>
      <c r="G224" s="191"/>
      <c r="H224" s="191"/>
      <c r="I224" s="191"/>
      <c r="J224" s="191"/>
      <c r="K224" s="191"/>
      <c r="L224" s="191"/>
      <c r="M224" s="191"/>
      <c r="N224" s="191"/>
      <c r="O224" s="70">
        <f>SUMIFS('Ctas Receber'!G:G,'Ctas Receber'!E:E,'Clientes'!A:A,'Ctas Receber'!M:M,"")</f>
        <v>0</v>
      </c>
      <c r="P224" s="70">
        <f>SUMIFS('Ctas Receber'!G:G,'Ctas Receber'!E:E,'Clientes'!A:A,'Ctas Receber'!O:O,"Pago")</f>
        <v>0</v>
      </c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  <c r="AK224" s="71"/>
      <c r="AL224" s="71"/>
    </row>
    <row r="225" spans="1:38">
      <c r="A225" s="191"/>
      <c r="B225" s="191"/>
      <c r="C225" s="191"/>
      <c r="D225" s="191"/>
      <c r="E225" s="191"/>
      <c r="F225" s="191"/>
      <c r="G225" s="191"/>
      <c r="H225" s="191"/>
      <c r="I225" s="191"/>
      <c r="J225" s="191"/>
      <c r="K225" s="191"/>
      <c r="L225" s="191"/>
      <c r="M225" s="191"/>
      <c r="N225" s="191"/>
      <c r="O225" s="70">
        <f>SUMIFS('Ctas Receber'!G:G,'Ctas Receber'!E:E,'Clientes'!A:A,'Ctas Receber'!M:M,"")</f>
        <v>0</v>
      </c>
      <c r="P225" s="70">
        <f>SUMIFS('Ctas Receber'!G:G,'Ctas Receber'!E:E,'Clientes'!A:A,'Ctas Receber'!O:O,"Pago")</f>
        <v>0</v>
      </c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  <c r="AK225" s="71"/>
      <c r="AL225" s="71"/>
    </row>
    <row r="226" spans="1:38">
      <c r="A226" s="191"/>
      <c r="B226" s="191"/>
      <c r="C226" s="191"/>
      <c r="D226" s="191"/>
      <c r="E226" s="191"/>
      <c r="F226" s="191"/>
      <c r="G226" s="191"/>
      <c r="H226" s="191"/>
      <c r="I226" s="191"/>
      <c r="J226" s="191"/>
      <c r="K226" s="191"/>
      <c r="L226" s="191"/>
      <c r="M226" s="191"/>
      <c r="N226" s="191"/>
      <c r="O226" s="70">
        <f>SUMIFS('Ctas Receber'!G:G,'Ctas Receber'!E:E,'Clientes'!A:A,'Ctas Receber'!M:M,"")</f>
        <v>0</v>
      </c>
      <c r="P226" s="70">
        <f>SUMIFS('Ctas Receber'!G:G,'Ctas Receber'!E:E,'Clientes'!A:A,'Ctas Receber'!O:O,"Pago")</f>
        <v>0</v>
      </c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  <c r="AK226" s="71"/>
      <c r="AL226" s="71"/>
    </row>
    <row r="227" spans="1:38">
      <c r="A227" s="191"/>
      <c r="B227" s="191"/>
      <c r="C227" s="191"/>
      <c r="D227" s="191"/>
      <c r="E227" s="191"/>
      <c r="F227" s="191"/>
      <c r="G227" s="191"/>
      <c r="H227" s="191"/>
      <c r="I227" s="191"/>
      <c r="J227" s="191"/>
      <c r="K227" s="191"/>
      <c r="L227" s="191"/>
      <c r="M227" s="191"/>
      <c r="N227" s="191"/>
      <c r="O227" s="70">
        <f>SUMIFS('Ctas Receber'!G:G,'Ctas Receber'!E:E,'Clientes'!A:A,'Ctas Receber'!M:M,"")</f>
        <v>0</v>
      </c>
      <c r="P227" s="70">
        <f>SUMIFS('Ctas Receber'!G:G,'Ctas Receber'!E:E,'Clientes'!A:A,'Ctas Receber'!O:O,"Pago")</f>
        <v>0</v>
      </c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  <c r="AK227" s="71"/>
      <c r="AL227" s="71"/>
    </row>
    <row r="228" spans="1:38">
      <c r="A228" s="191"/>
      <c r="B228" s="191"/>
      <c r="C228" s="191"/>
      <c r="D228" s="191"/>
      <c r="E228" s="191"/>
      <c r="F228" s="191"/>
      <c r="G228" s="191"/>
      <c r="H228" s="191"/>
      <c r="I228" s="191"/>
      <c r="J228" s="191"/>
      <c r="K228" s="191"/>
      <c r="L228" s="191"/>
      <c r="M228" s="191"/>
      <c r="N228" s="191"/>
      <c r="O228" s="70">
        <f>SUMIFS('Ctas Receber'!G:G,'Ctas Receber'!E:E,'Clientes'!A:A,'Ctas Receber'!M:M,"")</f>
        <v>0</v>
      </c>
      <c r="P228" s="70">
        <f>SUMIFS('Ctas Receber'!G:G,'Ctas Receber'!E:E,'Clientes'!A:A,'Ctas Receber'!O:O,"Pago")</f>
        <v>0</v>
      </c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  <c r="AK228" s="71"/>
      <c r="AL228" s="71"/>
    </row>
    <row r="229" spans="1:38">
      <c r="A229" s="191"/>
      <c r="B229" s="191"/>
      <c r="C229" s="191"/>
      <c r="D229" s="191"/>
      <c r="E229" s="191"/>
      <c r="F229" s="191"/>
      <c r="G229" s="191"/>
      <c r="H229" s="191"/>
      <c r="I229" s="191"/>
      <c r="J229" s="191"/>
      <c r="K229" s="191"/>
      <c r="L229" s="191"/>
      <c r="M229" s="191"/>
      <c r="N229" s="191"/>
      <c r="O229" s="70">
        <f>SUMIFS('Ctas Receber'!G:G,'Ctas Receber'!E:E,'Clientes'!A:A,'Ctas Receber'!M:M,"")</f>
        <v>0</v>
      </c>
      <c r="P229" s="70">
        <f>SUMIFS('Ctas Receber'!G:G,'Ctas Receber'!E:E,'Clientes'!A:A,'Ctas Receber'!O:O,"Pago")</f>
        <v>0</v>
      </c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  <c r="AK229" s="71"/>
      <c r="AL229" s="71"/>
    </row>
    <row r="230" spans="1:38">
      <c r="A230" s="191"/>
      <c r="B230" s="191"/>
      <c r="C230" s="191"/>
      <c r="D230" s="191"/>
      <c r="E230" s="191"/>
      <c r="F230" s="191"/>
      <c r="G230" s="191"/>
      <c r="H230" s="191"/>
      <c r="I230" s="191"/>
      <c r="J230" s="191"/>
      <c r="K230" s="191"/>
      <c r="L230" s="191"/>
      <c r="M230" s="191"/>
      <c r="N230" s="191"/>
      <c r="O230" s="70">
        <f>SUMIFS('Ctas Receber'!G:G,'Ctas Receber'!E:E,'Clientes'!A:A,'Ctas Receber'!M:M,"")</f>
        <v>0</v>
      </c>
      <c r="P230" s="70">
        <f>SUMIFS('Ctas Receber'!G:G,'Ctas Receber'!E:E,'Clientes'!A:A,'Ctas Receber'!O:O,"Pago")</f>
        <v>0</v>
      </c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  <c r="AK230" s="71"/>
      <c r="AL230" s="71"/>
    </row>
    <row r="231" spans="1:38">
      <c r="A231" s="191"/>
      <c r="B231" s="191"/>
      <c r="C231" s="191"/>
      <c r="D231" s="191"/>
      <c r="E231" s="191"/>
      <c r="F231" s="191"/>
      <c r="G231" s="191"/>
      <c r="H231" s="191"/>
      <c r="I231" s="191"/>
      <c r="J231" s="191"/>
      <c r="K231" s="191"/>
      <c r="L231" s="191"/>
      <c r="M231" s="191"/>
      <c r="N231" s="191"/>
      <c r="O231" s="70">
        <f>SUMIFS('Ctas Receber'!G:G,'Ctas Receber'!E:E,'Clientes'!A:A,'Ctas Receber'!M:M,"")</f>
        <v>0</v>
      </c>
      <c r="P231" s="70">
        <f>SUMIFS('Ctas Receber'!G:G,'Ctas Receber'!E:E,'Clientes'!A:A,'Ctas Receber'!O:O,"Pago")</f>
        <v>0</v>
      </c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  <c r="AK231" s="71"/>
      <c r="AL231" s="71"/>
    </row>
    <row r="232" spans="1:38">
      <c r="A232" s="191"/>
      <c r="B232" s="191"/>
      <c r="C232" s="191"/>
      <c r="D232" s="191"/>
      <c r="E232" s="191"/>
      <c r="F232" s="191"/>
      <c r="G232" s="191"/>
      <c r="H232" s="191"/>
      <c r="I232" s="191"/>
      <c r="J232" s="191"/>
      <c r="K232" s="191"/>
      <c r="L232" s="191"/>
      <c r="M232" s="191"/>
      <c r="N232" s="191"/>
      <c r="O232" s="70">
        <f>SUMIFS('Ctas Receber'!G:G,'Ctas Receber'!E:E,'Clientes'!A:A,'Ctas Receber'!M:M,"")</f>
        <v>0</v>
      </c>
      <c r="P232" s="70">
        <f>SUMIFS('Ctas Receber'!G:G,'Ctas Receber'!E:E,'Clientes'!A:A,'Ctas Receber'!O:O,"Pago")</f>
        <v>0</v>
      </c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  <c r="AK232" s="71"/>
      <c r="AL232" s="71"/>
    </row>
    <row r="233" spans="1:38">
      <c r="A233" s="191"/>
      <c r="B233" s="191"/>
      <c r="C233" s="191"/>
      <c r="D233" s="191"/>
      <c r="E233" s="191"/>
      <c r="F233" s="191"/>
      <c r="G233" s="191"/>
      <c r="H233" s="191"/>
      <c r="I233" s="191"/>
      <c r="J233" s="191"/>
      <c r="K233" s="191"/>
      <c r="L233" s="191"/>
      <c r="M233" s="191"/>
      <c r="N233" s="191"/>
      <c r="O233" s="70">
        <f>SUMIFS('Ctas Receber'!G:G,'Ctas Receber'!E:E,'Clientes'!A:A,'Ctas Receber'!M:M,"")</f>
        <v>0</v>
      </c>
      <c r="P233" s="70">
        <f>SUMIFS('Ctas Receber'!G:G,'Ctas Receber'!E:E,'Clientes'!A:A,'Ctas Receber'!O:O,"Pago")</f>
        <v>0</v>
      </c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  <c r="AK233" s="71"/>
      <c r="AL233" s="71"/>
    </row>
    <row r="234" spans="1:38">
      <c r="A234" s="191"/>
      <c r="B234" s="191"/>
      <c r="C234" s="191"/>
      <c r="D234" s="191"/>
      <c r="E234" s="191"/>
      <c r="F234" s="191"/>
      <c r="G234" s="191"/>
      <c r="H234" s="191"/>
      <c r="I234" s="191"/>
      <c r="J234" s="191"/>
      <c r="K234" s="191"/>
      <c r="L234" s="191"/>
      <c r="M234" s="191"/>
      <c r="N234" s="191"/>
      <c r="O234" s="70">
        <f>SUMIFS('Ctas Receber'!G:G,'Ctas Receber'!E:E,'Clientes'!A:A,'Ctas Receber'!M:M,"")</f>
        <v>0</v>
      </c>
      <c r="P234" s="70">
        <f>SUMIFS('Ctas Receber'!G:G,'Ctas Receber'!E:E,'Clientes'!A:A,'Ctas Receber'!O:O,"Pago")</f>
        <v>0</v>
      </c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  <c r="AK234" s="71"/>
      <c r="AL234" s="71"/>
    </row>
    <row r="235" spans="1:38">
      <c r="A235" s="191"/>
      <c r="B235" s="191"/>
      <c r="C235" s="191"/>
      <c r="D235" s="191"/>
      <c r="E235" s="191"/>
      <c r="F235" s="191"/>
      <c r="G235" s="191"/>
      <c r="H235" s="191"/>
      <c r="I235" s="191"/>
      <c r="J235" s="191"/>
      <c r="K235" s="191"/>
      <c r="L235" s="191"/>
      <c r="M235" s="191"/>
      <c r="N235" s="191"/>
      <c r="O235" s="70">
        <f>SUMIFS('Ctas Receber'!G:G,'Ctas Receber'!E:E,'Clientes'!A:A,'Ctas Receber'!M:M,"")</f>
        <v>0</v>
      </c>
      <c r="P235" s="70">
        <f>SUMIFS('Ctas Receber'!G:G,'Ctas Receber'!E:E,'Clientes'!A:A,'Ctas Receber'!O:O,"Pago")</f>
        <v>0</v>
      </c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  <c r="AK235" s="71"/>
      <c r="AL235" s="71"/>
    </row>
    <row r="236" spans="1:38">
      <c r="A236" s="191"/>
      <c r="B236" s="191"/>
      <c r="C236" s="191"/>
      <c r="D236" s="191"/>
      <c r="E236" s="191"/>
      <c r="F236" s="191"/>
      <c r="G236" s="191"/>
      <c r="H236" s="191"/>
      <c r="I236" s="191"/>
      <c r="J236" s="191"/>
      <c r="K236" s="191"/>
      <c r="L236" s="191"/>
      <c r="M236" s="191"/>
      <c r="N236" s="191"/>
      <c r="O236" s="70">
        <f>SUMIFS('Ctas Receber'!G:G,'Ctas Receber'!E:E,'Clientes'!A:A,'Ctas Receber'!M:M,"")</f>
        <v>0</v>
      </c>
      <c r="P236" s="70">
        <f>SUMIFS('Ctas Receber'!G:G,'Ctas Receber'!E:E,'Clientes'!A:A,'Ctas Receber'!O:O,"Pago")</f>
        <v>0</v>
      </c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  <c r="AK236" s="71"/>
      <c r="AL236" s="71"/>
    </row>
    <row r="237" spans="1:38">
      <c r="A237" s="191"/>
      <c r="B237" s="191"/>
      <c r="C237" s="191"/>
      <c r="D237" s="191"/>
      <c r="E237" s="191"/>
      <c r="F237" s="191"/>
      <c r="G237" s="191"/>
      <c r="H237" s="191"/>
      <c r="I237" s="191"/>
      <c r="J237" s="191"/>
      <c r="K237" s="191"/>
      <c r="L237" s="191"/>
      <c r="M237" s="191"/>
      <c r="N237" s="191"/>
      <c r="O237" s="70">
        <f>SUMIFS('Ctas Receber'!G:G,'Ctas Receber'!E:E,'Clientes'!A:A,'Ctas Receber'!M:M,"")</f>
        <v>0</v>
      </c>
      <c r="P237" s="70">
        <f>SUMIFS('Ctas Receber'!G:G,'Ctas Receber'!E:E,'Clientes'!A:A,'Ctas Receber'!O:O,"Pago")</f>
        <v>0</v>
      </c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  <c r="AK237" s="71"/>
      <c r="AL237" s="71"/>
    </row>
    <row r="238" spans="1:38">
      <c r="A238" s="191"/>
      <c r="B238" s="191"/>
      <c r="C238" s="191"/>
      <c r="D238" s="191"/>
      <c r="E238" s="191"/>
      <c r="F238" s="191"/>
      <c r="G238" s="191"/>
      <c r="H238" s="191"/>
      <c r="I238" s="191"/>
      <c r="J238" s="191"/>
      <c r="K238" s="191"/>
      <c r="L238" s="191"/>
      <c r="M238" s="191"/>
      <c r="N238" s="191"/>
      <c r="O238" s="70">
        <f>SUMIFS('Ctas Receber'!G:G,'Ctas Receber'!E:E,'Clientes'!A:A,'Ctas Receber'!M:M,"")</f>
        <v>0</v>
      </c>
      <c r="P238" s="70">
        <f>SUMIFS('Ctas Receber'!G:G,'Ctas Receber'!E:E,'Clientes'!A:A,'Ctas Receber'!O:O,"Pago")</f>
        <v>0</v>
      </c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  <c r="AK238" s="71"/>
      <c r="AL238" s="71"/>
    </row>
    <row r="239" spans="1:38">
      <c r="A239" s="191"/>
      <c r="B239" s="191"/>
      <c r="C239" s="191"/>
      <c r="D239" s="191"/>
      <c r="E239" s="191"/>
      <c r="F239" s="191"/>
      <c r="G239" s="191"/>
      <c r="H239" s="191"/>
      <c r="I239" s="191"/>
      <c r="J239" s="191"/>
      <c r="K239" s="191"/>
      <c r="L239" s="191"/>
      <c r="M239" s="191"/>
      <c r="N239" s="191"/>
      <c r="O239" s="70">
        <f>SUMIFS('Ctas Receber'!G:G,'Ctas Receber'!E:E,'Clientes'!A:A,'Ctas Receber'!M:M,"")</f>
        <v>0</v>
      </c>
      <c r="P239" s="70">
        <f>SUMIFS('Ctas Receber'!G:G,'Ctas Receber'!E:E,'Clientes'!A:A,'Ctas Receber'!O:O,"Pago")</f>
        <v>0</v>
      </c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  <c r="AK239" s="71"/>
      <c r="AL239" s="71"/>
    </row>
    <row r="240" spans="1:38">
      <c r="A240" s="191"/>
      <c r="B240" s="191"/>
      <c r="C240" s="191"/>
      <c r="D240" s="191"/>
      <c r="E240" s="191"/>
      <c r="F240" s="191"/>
      <c r="G240" s="191"/>
      <c r="H240" s="191"/>
      <c r="I240" s="191"/>
      <c r="J240" s="191"/>
      <c r="K240" s="191"/>
      <c r="L240" s="191"/>
      <c r="M240" s="191"/>
      <c r="N240" s="191"/>
      <c r="O240" s="70">
        <f>SUMIFS('Ctas Receber'!G:G,'Ctas Receber'!E:E,'Clientes'!A:A,'Ctas Receber'!M:M,"")</f>
        <v>0</v>
      </c>
      <c r="P240" s="70">
        <f>SUMIFS('Ctas Receber'!G:G,'Ctas Receber'!E:E,'Clientes'!A:A,'Ctas Receber'!O:O,"Pago")</f>
        <v>0</v>
      </c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  <c r="AK240" s="71"/>
      <c r="AL240" s="71"/>
    </row>
    <row r="241" spans="1:38">
      <c r="A241" s="191"/>
      <c r="B241" s="191"/>
      <c r="C241" s="191"/>
      <c r="D241" s="191"/>
      <c r="E241" s="191"/>
      <c r="F241" s="191"/>
      <c r="G241" s="191"/>
      <c r="H241" s="191"/>
      <c r="I241" s="191"/>
      <c r="J241" s="191"/>
      <c r="K241" s="191"/>
      <c r="L241" s="191"/>
      <c r="M241" s="191"/>
      <c r="N241" s="191"/>
      <c r="O241" s="70">
        <f>SUMIFS('Ctas Receber'!G:G,'Ctas Receber'!E:E,'Clientes'!A:A,'Ctas Receber'!M:M,"")</f>
        <v>0</v>
      </c>
      <c r="P241" s="70">
        <f>SUMIFS('Ctas Receber'!G:G,'Ctas Receber'!E:E,'Clientes'!A:A,'Ctas Receber'!O:O,"Pago")</f>
        <v>0</v>
      </c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  <c r="AK241" s="71"/>
      <c r="AL241" s="71"/>
    </row>
    <row r="242" spans="1:38">
      <c r="A242" s="191"/>
      <c r="B242" s="191"/>
      <c r="C242" s="191"/>
      <c r="D242" s="191"/>
      <c r="E242" s="191"/>
      <c r="F242" s="191"/>
      <c r="G242" s="191"/>
      <c r="H242" s="191"/>
      <c r="I242" s="191"/>
      <c r="J242" s="191"/>
      <c r="K242" s="191"/>
      <c r="L242" s="191"/>
      <c r="M242" s="191"/>
      <c r="N242" s="191"/>
      <c r="O242" s="70">
        <f>SUMIFS('Ctas Receber'!G:G,'Ctas Receber'!E:E,'Clientes'!A:A,'Ctas Receber'!M:M,"")</f>
        <v>0</v>
      </c>
      <c r="P242" s="70">
        <f>SUMIFS('Ctas Receber'!G:G,'Ctas Receber'!E:E,'Clientes'!A:A,'Ctas Receber'!O:O,"Pago")</f>
        <v>0</v>
      </c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  <c r="AK242" s="71"/>
      <c r="AL242" s="71"/>
    </row>
    <row r="243" spans="1:38">
      <c r="A243" s="191"/>
      <c r="B243" s="191"/>
      <c r="C243" s="191"/>
      <c r="D243" s="191"/>
      <c r="E243" s="191"/>
      <c r="F243" s="191"/>
      <c r="G243" s="191"/>
      <c r="H243" s="191"/>
      <c r="I243" s="191"/>
      <c r="J243" s="191"/>
      <c r="K243" s="191"/>
      <c r="L243" s="191"/>
      <c r="M243" s="191"/>
      <c r="N243" s="191"/>
      <c r="O243" s="70">
        <f>SUMIFS('Ctas Receber'!G:G,'Ctas Receber'!E:E,'Clientes'!A:A,'Ctas Receber'!M:M,"")</f>
        <v>0</v>
      </c>
      <c r="P243" s="70">
        <f>SUMIFS('Ctas Receber'!G:G,'Ctas Receber'!E:E,'Clientes'!A:A,'Ctas Receber'!O:O,"Pago")</f>
        <v>0</v>
      </c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  <c r="AK243" s="71"/>
      <c r="AL243" s="71"/>
    </row>
    <row r="244" spans="1:38">
      <c r="A244" s="191"/>
      <c r="B244" s="191"/>
      <c r="C244" s="191"/>
      <c r="D244" s="191"/>
      <c r="E244" s="191"/>
      <c r="F244" s="191"/>
      <c r="G244" s="191"/>
      <c r="H244" s="191"/>
      <c r="I244" s="191"/>
      <c r="J244" s="191"/>
      <c r="K244" s="191"/>
      <c r="L244" s="191"/>
      <c r="M244" s="191"/>
      <c r="N244" s="191"/>
      <c r="O244" s="70">
        <f>SUMIFS('Ctas Receber'!G:G,'Ctas Receber'!E:E,'Clientes'!A:A,'Ctas Receber'!M:M,"")</f>
        <v>0</v>
      </c>
      <c r="P244" s="70">
        <f>SUMIFS('Ctas Receber'!G:G,'Ctas Receber'!E:E,'Clientes'!A:A,'Ctas Receber'!O:O,"Pago")</f>
        <v>0</v>
      </c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  <c r="AK244" s="71"/>
      <c r="AL244" s="71"/>
    </row>
    <row r="245" spans="1:38">
      <c r="A245" s="191"/>
      <c r="B245" s="191"/>
      <c r="C245" s="191"/>
      <c r="D245" s="191"/>
      <c r="E245" s="191"/>
      <c r="F245" s="191"/>
      <c r="G245" s="191"/>
      <c r="H245" s="191"/>
      <c r="I245" s="191"/>
      <c r="J245" s="191"/>
      <c r="K245" s="191"/>
      <c r="L245" s="191"/>
      <c r="M245" s="191"/>
      <c r="N245" s="191"/>
      <c r="O245" s="70">
        <f>SUMIFS('Ctas Receber'!G:G,'Ctas Receber'!E:E,'Clientes'!A:A,'Ctas Receber'!M:M,"")</f>
        <v>0</v>
      </c>
      <c r="P245" s="70">
        <f>SUMIFS('Ctas Receber'!G:G,'Ctas Receber'!E:E,'Clientes'!A:A,'Ctas Receber'!O:O,"Pago")</f>
        <v>0</v>
      </c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  <c r="AK245" s="71"/>
      <c r="AL245" s="71"/>
    </row>
    <row r="246" spans="1:38">
      <c r="A246" s="191"/>
      <c r="B246" s="191"/>
      <c r="C246" s="191"/>
      <c r="D246" s="191"/>
      <c r="E246" s="191"/>
      <c r="F246" s="191"/>
      <c r="G246" s="191"/>
      <c r="H246" s="191"/>
      <c r="I246" s="191"/>
      <c r="J246" s="191"/>
      <c r="K246" s="191"/>
      <c r="L246" s="191"/>
      <c r="M246" s="191"/>
      <c r="N246" s="191"/>
      <c r="O246" s="70">
        <f>SUMIFS('Ctas Receber'!G:G,'Ctas Receber'!E:E,'Clientes'!A:A,'Ctas Receber'!M:M,"")</f>
        <v>0</v>
      </c>
      <c r="P246" s="70">
        <f>SUMIFS('Ctas Receber'!G:G,'Ctas Receber'!E:E,'Clientes'!A:A,'Ctas Receber'!O:O,"Pago")</f>
        <v>0</v>
      </c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  <c r="AK246" s="71"/>
      <c r="AL246" s="71"/>
    </row>
    <row r="247" spans="1:38">
      <c r="A247" s="191"/>
      <c r="B247" s="191"/>
      <c r="C247" s="191"/>
      <c r="D247" s="191"/>
      <c r="E247" s="191"/>
      <c r="F247" s="191"/>
      <c r="G247" s="191"/>
      <c r="H247" s="191"/>
      <c r="I247" s="191"/>
      <c r="J247" s="191"/>
      <c r="K247" s="191"/>
      <c r="L247" s="191"/>
      <c r="M247" s="191"/>
      <c r="N247" s="191"/>
      <c r="O247" s="70">
        <f>SUMIFS('Ctas Receber'!G:G,'Ctas Receber'!E:E,'Clientes'!A:A,'Ctas Receber'!M:M,"")</f>
        <v>0</v>
      </c>
      <c r="P247" s="70">
        <f>SUMIFS('Ctas Receber'!G:G,'Ctas Receber'!E:E,'Clientes'!A:A,'Ctas Receber'!O:O,"Pago")</f>
        <v>0</v>
      </c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  <c r="AK247" s="71"/>
      <c r="AL247" s="71"/>
    </row>
    <row r="248" spans="1:38">
      <c r="A248" s="191"/>
      <c r="B248" s="191"/>
      <c r="C248" s="191"/>
      <c r="D248" s="191"/>
      <c r="E248" s="191"/>
      <c r="F248" s="191"/>
      <c r="G248" s="191"/>
      <c r="H248" s="191"/>
      <c r="I248" s="191"/>
      <c r="J248" s="191"/>
      <c r="K248" s="191"/>
      <c r="L248" s="191"/>
      <c r="M248" s="191"/>
      <c r="N248" s="191"/>
      <c r="O248" s="70">
        <f>SUMIFS('Ctas Receber'!G:G,'Ctas Receber'!E:E,'Clientes'!A:A,'Ctas Receber'!M:M,"")</f>
        <v>0</v>
      </c>
      <c r="P248" s="70">
        <f>SUMIFS('Ctas Receber'!G:G,'Ctas Receber'!E:E,'Clientes'!A:A,'Ctas Receber'!O:O,"Pago")</f>
        <v>0</v>
      </c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  <c r="AK248" s="71"/>
      <c r="AL248" s="71"/>
    </row>
    <row r="249" spans="1:38">
      <c r="A249" s="191"/>
      <c r="B249" s="191"/>
      <c r="C249" s="191"/>
      <c r="D249" s="191"/>
      <c r="E249" s="191"/>
      <c r="F249" s="191"/>
      <c r="G249" s="191"/>
      <c r="H249" s="191"/>
      <c r="I249" s="191"/>
      <c r="J249" s="191"/>
      <c r="K249" s="191"/>
      <c r="L249" s="191"/>
      <c r="M249" s="191"/>
      <c r="N249" s="191"/>
      <c r="O249" s="70">
        <f>SUMIFS('Ctas Receber'!G:G,'Ctas Receber'!E:E,'Clientes'!A:A,'Ctas Receber'!M:M,"")</f>
        <v>0</v>
      </c>
      <c r="P249" s="70">
        <f>SUMIFS('Ctas Receber'!G:G,'Ctas Receber'!E:E,'Clientes'!A:A,'Ctas Receber'!O:O,"Pago")</f>
        <v>0</v>
      </c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  <c r="AK249" s="71"/>
      <c r="AL249" s="71"/>
    </row>
    <row r="250" spans="1:38">
      <c r="A250" s="191"/>
      <c r="B250" s="191"/>
      <c r="C250" s="191"/>
      <c r="D250" s="191"/>
      <c r="E250" s="191"/>
      <c r="F250" s="191"/>
      <c r="G250" s="191"/>
      <c r="H250" s="191"/>
      <c r="I250" s="191"/>
      <c r="J250" s="191"/>
      <c r="K250" s="191"/>
      <c r="L250" s="191"/>
      <c r="M250" s="191"/>
      <c r="N250" s="191"/>
      <c r="O250" s="70">
        <f>SUMIFS('Ctas Receber'!G:G,'Ctas Receber'!E:E,'Clientes'!A:A,'Ctas Receber'!M:M,"")</f>
        <v>0</v>
      </c>
      <c r="P250" s="70">
        <f>SUMIFS('Ctas Receber'!G:G,'Ctas Receber'!E:E,'Clientes'!A:A,'Ctas Receber'!O:O,"Pago")</f>
        <v>0</v>
      </c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  <c r="AK250" s="71"/>
      <c r="AL250" s="71"/>
    </row>
    <row r="251" spans="1:38">
      <c r="A251" s="191"/>
      <c r="B251" s="191"/>
      <c r="C251" s="191"/>
      <c r="D251" s="191"/>
      <c r="E251" s="191"/>
      <c r="F251" s="191"/>
      <c r="G251" s="191"/>
      <c r="H251" s="191"/>
      <c r="I251" s="191"/>
      <c r="J251" s="191"/>
      <c r="K251" s="191"/>
      <c r="L251" s="191"/>
      <c r="M251" s="191"/>
      <c r="N251" s="191"/>
      <c r="O251" s="70">
        <f>SUMIFS('Ctas Receber'!G:G,'Ctas Receber'!E:E,'Clientes'!A:A,'Ctas Receber'!M:M,"")</f>
        <v>0</v>
      </c>
      <c r="P251" s="70">
        <f>SUMIFS('Ctas Receber'!G:G,'Ctas Receber'!E:E,'Clientes'!A:A,'Ctas Receber'!O:O,"Pago")</f>
        <v>0</v>
      </c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  <c r="AK251" s="71"/>
      <c r="AL251" s="71"/>
    </row>
    <row r="252" spans="1:38">
      <c r="A252" s="191"/>
      <c r="B252" s="191"/>
      <c r="C252" s="191"/>
      <c r="D252" s="191"/>
      <c r="E252" s="191"/>
      <c r="F252" s="191"/>
      <c r="G252" s="191"/>
      <c r="H252" s="191"/>
      <c r="I252" s="191"/>
      <c r="J252" s="191"/>
      <c r="K252" s="191"/>
      <c r="L252" s="191"/>
      <c r="M252" s="191"/>
      <c r="N252" s="191"/>
      <c r="O252" s="70">
        <f>SUMIFS('Ctas Receber'!G:G,'Ctas Receber'!E:E,'Clientes'!A:A,'Ctas Receber'!M:M,"")</f>
        <v>0</v>
      </c>
      <c r="P252" s="70">
        <f>SUMIFS('Ctas Receber'!G:G,'Ctas Receber'!E:E,'Clientes'!A:A,'Ctas Receber'!O:O,"Pago")</f>
        <v>0</v>
      </c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  <c r="AK252" s="71"/>
      <c r="AL252" s="71"/>
    </row>
    <row r="253" spans="1:38">
      <c r="A253" s="191"/>
      <c r="B253" s="191"/>
      <c r="C253" s="191"/>
      <c r="D253" s="191"/>
      <c r="E253" s="191"/>
      <c r="F253" s="191"/>
      <c r="G253" s="191"/>
      <c r="H253" s="191"/>
      <c r="I253" s="191"/>
      <c r="J253" s="191"/>
      <c r="K253" s="191"/>
      <c r="L253" s="191"/>
      <c r="M253" s="191"/>
      <c r="N253" s="191"/>
      <c r="O253" s="70">
        <f>SUMIFS('Ctas Receber'!G:G,'Ctas Receber'!E:E,'Clientes'!A:A,'Ctas Receber'!M:M,"")</f>
        <v>0</v>
      </c>
      <c r="P253" s="70">
        <f>SUMIFS('Ctas Receber'!G:G,'Ctas Receber'!E:E,'Clientes'!A:A,'Ctas Receber'!O:O,"Pago")</f>
        <v>0</v>
      </c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  <c r="AK253" s="71"/>
      <c r="AL253" s="71"/>
    </row>
    <row r="254" spans="1:38">
      <c r="A254" s="191"/>
      <c r="B254" s="191"/>
      <c r="C254" s="191"/>
      <c r="D254" s="191"/>
      <c r="E254" s="191"/>
      <c r="F254" s="191"/>
      <c r="G254" s="191"/>
      <c r="H254" s="191"/>
      <c r="I254" s="191"/>
      <c r="J254" s="191"/>
      <c r="K254" s="191"/>
      <c r="L254" s="191"/>
      <c r="M254" s="191"/>
      <c r="N254" s="191"/>
      <c r="O254" s="70">
        <f>SUMIFS('Ctas Receber'!G:G,'Ctas Receber'!E:E,'Clientes'!A:A,'Ctas Receber'!M:M,"")</f>
        <v>0</v>
      </c>
      <c r="P254" s="70">
        <f>SUMIFS('Ctas Receber'!G:G,'Ctas Receber'!E:E,'Clientes'!A:A,'Ctas Receber'!O:O,"Pago")</f>
        <v>0</v>
      </c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  <c r="AK254" s="71"/>
      <c r="AL254" s="71"/>
    </row>
    <row r="255" spans="1:38">
      <c r="A255" s="191"/>
      <c r="B255" s="191"/>
      <c r="C255" s="191"/>
      <c r="D255" s="191"/>
      <c r="E255" s="191"/>
      <c r="F255" s="191"/>
      <c r="G255" s="191"/>
      <c r="H255" s="191"/>
      <c r="I255" s="191"/>
      <c r="J255" s="191"/>
      <c r="K255" s="191"/>
      <c r="L255" s="191"/>
      <c r="M255" s="191"/>
      <c r="N255" s="191"/>
      <c r="O255" s="70">
        <f>SUMIFS('Ctas Receber'!G:G,'Ctas Receber'!E:E,'Clientes'!A:A,'Ctas Receber'!M:M,"")</f>
        <v>0</v>
      </c>
      <c r="P255" s="70">
        <f>SUMIFS('Ctas Receber'!G:G,'Ctas Receber'!E:E,'Clientes'!A:A,'Ctas Receber'!O:O,"Pago")</f>
        <v>0</v>
      </c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  <c r="AK255" s="71"/>
      <c r="AL255" s="71"/>
    </row>
    <row r="256" spans="1:38">
      <c r="A256" s="191"/>
      <c r="B256" s="191"/>
      <c r="C256" s="191"/>
      <c r="D256" s="191"/>
      <c r="E256" s="191"/>
      <c r="F256" s="191"/>
      <c r="G256" s="191"/>
      <c r="H256" s="191"/>
      <c r="I256" s="191"/>
      <c r="J256" s="191"/>
      <c r="K256" s="191"/>
      <c r="L256" s="191"/>
      <c r="M256" s="191"/>
      <c r="N256" s="191"/>
      <c r="O256" s="70">
        <f>SUMIFS('Ctas Receber'!G:G,'Ctas Receber'!E:E,'Clientes'!A:A,'Ctas Receber'!M:M,"")</f>
        <v>0</v>
      </c>
      <c r="P256" s="70">
        <f>SUMIFS('Ctas Receber'!G:G,'Ctas Receber'!E:E,'Clientes'!A:A,'Ctas Receber'!O:O,"Pago")</f>
        <v>0</v>
      </c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  <c r="AK256" s="71"/>
      <c r="AL256" s="71"/>
    </row>
    <row r="257" spans="1:38">
      <c r="A257" s="191"/>
      <c r="B257" s="191"/>
      <c r="C257" s="191"/>
      <c r="D257" s="191"/>
      <c r="E257" s="191"/>
      <c r="F257" s="191"/>
      <c r="G257" s="191"/>
      <c r="H257" s="191"/>
      <c r="I257" s="191"/>
      <c r="J257" s="191"/>
      <c r="K257" s="191"/>
      <c r="L257" s="191"/>
      <c r="M257" s="191"/>
      <c r="N257" s="191"/>
      <c r="O257" s="70">
        <f>SUMIFS('Ctas Receber'!G:G,'Ctas Receber'!E:E,'Clientes'!A:A,'Ctas Receber'!M:M,"")</f>
        <v>0</v>
      </c>
      <c r="P257" s="70">
        <f>SUMIFS('Ctas Receber'!G:G,'Ctas Receber'!E:E,'Clientes'!A:A,'Ctas Receber'!O:O,"Pago")</f>
        <v>0</v>
      </c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  <c r="AK257" s="71"/>
      <c r="AL257" s="71"/>
    </row>
    <row r="258" spans="1:38">
      <c r="A258" s="191"/>
      <c r="B258" s="191"/>
      <c r="C258" s="191"/>
      <c r="D258" s="191"/>
      <c r="E258" s="191"/>
      <c r="F258" s="191"/>
      <c r="G258" s="191"/>
      <c r="H258" s="191"/>
      <c r="I258" s="191"/>
      <c r="J258" s="191"/>
      <c r="K258" s="191"/>
      <c r="L258" s="191"/>
      <c r="M258" s="191"/>
      <c r="N258" s="191"/>
      <c r="O258" s="70">
        <f>SUMIFS('Ctas Receber'!G:G,'Ctas Receber'!E:E,'Clientes'!A:A,'Ctas Receber'!M:M,"")</f>
        <v>0</v>
      </c>
      <c r="P258" s="70">
        <f>SUMIFS('Ctas Receber'!G:G,'Ctas Receber'!E:E,'Clientes'!A:A,'Ctas Receber'!O:O,"Pago")</f>
        <v>0</v>
      </c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  <c r="AK258" s="71"/>
      <c r="AL258" s="71"/>
    </row>
    <row r="259" spans="1:38">
      <c r="A259" s="191"/>
      <c r="B259" s="191"/>
      <c r="C259" s="191"/>
      <c r="D259" s="191"/>
      <c r="E259" s="191"/>
      <c r="F259" s="191"/>
      <c r="G259" s="191"/>
      <c r="H259" s="191"/>
      <c r="I259" s="191"/>
      <c r="J259" s="191"/>
      <c r="K259" s="191"/>
      <c r="L259" s="191"/>
      <c r="M259" s="191"/>
      <c r="N259" s="191"/>
      <c r="O259" s="70">
        <f>SUMIFS('Ctas Receber'!G:G,'Ctas Receber'!E:E,'Clientes'!A:A,'Ctas Receber'!M:M,"")</f>
        <v>0</v>
      </c>
      <c r="P259" s="70">
        <f>SUMIFS('Ctas Receber'!G:G,'Ctas Receber'!E:E,'Clientes'!A:A,'Ctas Receber'!O:O,"Pago")</f>
        <v>0</v>
      </c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  <c r="AK259" s="71"/>
      <c r="AL259" s="71"/>
    </row>
    <row r="260" spans="1:38">
      <c r="A260" s="191"/>
      <c r="B260" s="191"/>
      <c r="C260" s="191"/>
      <c r="D260" s="191"/>
      <c r="E260" s="191"/>
      <c r="F260" s="191"/>
      <c r="G260" s="191"/>
      <c r="H260" s="191"/>
      <c r="I260" s="191"/>
      <c r="J260" s="191"/>
      <c r="K260" s="191"/>
      <c r="L260" s="191"/>
      <c r="M260" s="191"/>
      <c r="N260" s="191"/>
      <c r="O260" s="70">
        <f>SUMIFS('Ctas Receber'!G:G,'Ctas Receber'!E:E,'Clientes'!A:A,'Ctas Receber'!M:M,"")</f>
        <v>0</v>
      </c>
      <c r="P260" s="70">
        <f>SUMIFS('Ctas Receber'!G:G,'Ctas Receber'!E:E,'Clientes'!A:A,'Ctas Receber'!O:O,"Pago")</f>
        <v>0</v>
      </c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  <c r="AK260" s="71"/>
      <c r="AL260" s="71"/>
    </row>
    <row r="261" spans="1:38">
      <c r="A261" s="191"/>
      <c r="B261" s="191"/>
      <c r="C261" s="191"/>
      <c r="D261" s="191"/>
      <c r="E261" s="191"/>
      <c r="F261" s="191"/>
      <c r="G261" s="191"/>
      <c r="H261" s="191"/>
      <c r="I261" s="191"/>
      <c r="J261" s="191"/>
      <c r="K261" s="191"/>
      <c r="L261" s="191"/>
      <c r="M261" s="191"/>
      <c r="N261" s="191"/>
      <c r="O261" s="70">
        <f>SUMIFS('Ctas Receber'!G:G,'Ctas Receber'!E:E,'Clientes'!A:A,'Ctas Receber'!M:M,"")</f>
        <v>0</v>
      </c>
      <c r="P261" s="70">
        <f>SUMIFS('Ctas Receber'!G:G,'Ctas Receber'!E:E,'Clientes'!A:A,'Ctas Receber'!O:O,"Pago")</f>
        <v>0</v>
      </c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  <c r="AK261" s="71"/>
      <c r="AL261" s="71"/>
    </row>
    <row r="262" spans="1:38">
      <c r="A262" s="191"/>
      <c r="B262" s="191"/>
      <c r="C262" s="191"/>
      <c r="D262" s="191"/>
      <c r="E262" s="191"/>
      <c r="F262" s="191"/>
      <c r="G262" s="191"/>
      <c r="H262" s="191"/>
      <c r="I262" s="191"/>
      <c r="J262" s="191"/>
      <c r="K262" s="191"/>
      <c r="L262" s="191"/>
      <c r="M262" s="191"/>
      <c r="N262" s="191"/>
      <c r="O262" s="70">
        <f>SUMIFS('Ctas Receber'!G:G,'Ctas Receber'!E:E,'Clientes'!A:A,'Ctas Receber'!M:M,"")</f>
        <v>0</v>
      </c>
      <c r="P262" s="70">
        <f>SUMIFS('Ctas Receber'!G:G,'Ctas Receber'!E:E,'Clientes'!A:A,'Ctas Receber'!O:O,"Pago")</f>
        <v>0</v>
      </c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  <c r="AK262" s="71"/>
      <c r="AL262" s="71"/>
    </row>
    <row r="263" spans="1:38">
      <c r="A263" s="191"/>
      <c r="B263" s="191"/>
      <c r="C263" s="191"/>
      <c r="D263" s="191"/>
      <c r="E263" s="191"/>
      <c r="F263" s="191"/>
      <c r="G263" s="191"/>
      <c r="H263" s="191"/>
      <c r="I263" s="191"/>
      <c r="J263" s="191"/>
      <c r="K263" s="191"/>
      <c r="L263" s="191"/>
      <c r="M263" s="191"/>
      <c r="N263" s="191"/>
      <c r="O263" s="70">
        <f>SUMIFS('Ctas Receber'!G:G,'Ctas Receber'!E:E,'Clientes'!A:A,'Ctas Receber'!M:M,"")</f>
        <v>0</v>
      </c>
      <c r="P263" s="70">
        <f>SUMIFS('Ctas Receber'!G:G,'Ctas Receber'!E:E,'Clientes'!A:A,'Ctas Receber'!O:O,"Pago")</f>
        <v>0</v>
      </c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  <c r="AK263" s="71"/>
      <c r="AL263" s="71"/>
    </row>
    <row r="264" spans="1:38">
      <c r="A264" s="191"/>
      <c r="B264" s="191"/>
      <c r="C264" s="191"/>
      <c r="D264" s="191"/>
      <c r="E264" s="191"/>
      <c r="F264" s="191"/>
      <c r="G264" s="191"/>
      <c r="H264" s="191"/>
      <c r="I264" s="191"/>
      <c r="J264" s="191"/>
      <c r="K264" s="191"/>
      <c r="L264" s="191"/>
      <c r="M264" s="191"/>
      <c r="N264" s="191"/>
      <c r="O264" s="70">
        <f>SUMIFS('Ctas Receber'!G:G,'Ctas Receber'!E:E,'Clientes'!A:A,'Ctas Receber'!M:M,"")</f>
        <v>0</v>
      </c>
      <c r="P264" s="70">
        <f>SUMIFS('Ctas Receber'!G:G,'Ctas Receber'!E:E,'Clientes'!A:A,'Ctas Receber'!O:O,"Pago")</f>
        <v>0</v>
      </c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  <c r="AK264" s="71"/>
      <c r="AL264" s="71"/>
    </row>
    <row r="265" spans="1:38">
      <c r="A265" s="191"/>
      <c r="B265" s="191"/>
      <c r="C265" s="191"/>
      <c r="D265" s="191"/>
      <c r="E265" s="191"/>
      <c r="F265" s="191"/>
      <c r="G265" s="191"/>
      <c r="H265" s="191"/>
      <c r="I265" s="191"/>
      <c r="J265" s="191"/>
      <c r="K265" s="191"/>
      <c r="L265" s="191"/>
      <c r="M265" s="191"/>
      <c r="N265" s="191"/>
      <c r="O265" s="70">
        <f>SUMIFS('Ctas Receber'!G:G,'Ctas Receber'!E:E,'Clientes'!A:A,'Ctas Receber'!M:M,"")</f>
        <v>0</v>
      </c>
      <c r="P265" s="70">
        <f>SUMIFS('Ctas Receber'!G:G,'Ctas Receber'!E:E,'Clientes'!A:A,'Ctas Receber'!O:O,"Pago")</f>
        <v>0</v>
      </c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  <c r="AK265" s="71"/>
      <c r="AL265" s="71"/>
    </row>
    <row r="266" spans="1:38">
      <c r="A266" s="191"/>
      <c r="B266" s="191"/>
      <c r="C266" s="191"/>
      <c r="D266" s="191"/>
      <c r="E266" s="191"/>
      <c r="F266" s="191"/>
      <c r="G266" s="191"/>
      <c r="H266" s="191"/>
      <c r="I266" s="191"/>
      <c r="J266" s="191"/>
      <c r="K266" s="191"/>
      <c r="L266" s="191"/>
      <c r="M266" s="191"/>
      <c r="N266" s="191"/>
      <c r="O266" s="70">
        <f>SUMIFS('Ctas Receber'!G:G,'Ctas Receber'!E:E,'Clientes'!A:A,'Ctas Receber'!M:M,"")</f>
        <v>0</v>
      </c>
      <c r="P266" s="70">
        <f>SUMIFS('Ctas Receber'!G:G,'Ctas Receber'!E:E,'Clientes'!A:A,'Ctas Receber'!O:O,"Pago")</f>
        <v>0</v>
      </c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  <c r="AK266" s="71"/>
      <c r="AL266" s="71"/>
    </row>
    <row r="267" spans="1:38">
      <c r="A267" s="191"/>
      <c r="B267" s="191"/>
      <c r="C267" s="191"/>
      <c r="D267" s="191"/>
      <c r="E267" s="191"/>
      <c r="F267" s="191"/>
      <c r="G267" s="191"/>
      <c r="H267" s="191"/>
      <c r="I267" s="191"/>
      <c r="J267" s="191"/>
      <c r="K267" s="191"/>
      <c r="L267" s="191"/>
      <c r="M267" s="191"/>
      <c r="N267" s="191"/>
      <c r="O267" s="70">
        <f>SUMIFS('Ctas Receber'!G:G,'Ctas Receber'!E:E,'Clientes'!A:A,'Ctas Receber'!M:M,"")</f>
        <v>0</v>
      </c>
      <c r="P267" s="70">
        <f>SUMIFS('Ctas Receber'!G:G,'Ctas Receber'!E:E,'Clientes'!A:A,'Ctas Receber'!O:O,"Pago")</f>
        <v>0</v>
      </c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  <c r="AK267" s="71"/>
      <c r="AL267" s="71"/>
    </row>
    <row r="268" spans="1:38">
      <c r="A268" s="191"/>
      <c r="B268" s="191"/>
      <c r="C268" s="191"/>
      <c r="D268" s="191"/>
      <c r="E268" s="191"/>
      <c r="F268" s="191"/>
      <c r="G268" s="191"/>
      <c r="H268" s="191"/>
      <c r="I268" s="191"/>
      <c r="J268" s="191"/>
      <c r="K268" s="191"/>
      <c r="L268" s="191"/>
      <c r="M268" s="191"/>
      <c r="N268" s="191"/>
      <c r="O268" s="70">
        <f>SUMIFS('Ctas Receber'!G:G,'Ctas Receber'!E:E,'Clientes'!A:A,'Ctas Receber'!M:M,"")</f>
        <v>0</v>
      </c>
      <c r="P268" s="70">
        <f>SUMIFS('Ctas Receber'!G:G,'Ctas Receber'!E:E,'Clientes'!A:A,'Ctas Receber'!O:O,"Pago")</f>
        <v>0</v>
      </c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  <c r="AK268" s="71"/>
      <c r="AL268" s="71"/>
    </row>
    <row r="269" spans="1:38">
      <c r="A269" s="191"/>
      <c r="B269" s="191"/>
      <c r="C269" s="191"/>
      <c r="D269" s="191"/>
      <c r="E269" s="191"/>
      <c r="F269" s="191"/>
      <c r="G269" s="191"/>
      <c r="H269" s="191"/>
      <c r="I269" s="191"/>
      <c r="J269" s="191"/>
      <c r="K269" s="191"/>
      <c r="L269" s="191"/>
      <c r="M269" s="191"/>
      <c r="N269" s="191"/>
      <c r="O269" s="70">
        <f>SUMIFS('Ctas Receber'!G:G,'Ctas Receber'!E:E,'Clientes'!A:A,'Ctas Receber'!M:M,"")</f>
        <v>0</v>
      </c>
      <c r="P269" s="70">
        <f>SUMIFS('Ctas Receber'!G:G,'Ctas Receber'!E:E,'Clientes'!A:A,'Ctas Receber'!O:O,"Pago")</f>
        <v>0</v>
      </c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  <c r="AK269" s="71"/>
      <c r="AL269" s="71"/>
    </row>
    <row r="270" spans="1:38">
      <c r="A270" s="191"/>
      <c r="B270" s="191"/>
      <c r="C270" s="191"/>
      <c r="D270" s="191"/>
      <c r="E270" s="191"/>
      <c r="F270" s="191"/>
      <c r="G270" s="191"/>
      <c r="H270" s="191"/>
      <c r="I270" s="191"/>
      <c r="J270" s="191"/>
      <c r="K270" s="191"/>
      <c r="L270" s="191"/>
      <c r="M270" s="191"/>
      <c r="N270" s="191"/>
      <c r="O270" s="70">
        <f>SUMIFS('Ctas Receber'!G:G,'Ctas Receber'!E:E,'Clientes'!A:A,'Ctas Receber'!M:M,"")</f>
        <v>0</v>
      </c>
      <c r="P270" s="70">
        <f>SUMIFS('Ctas Receber'!G:G,'Ctas Receber'!E:E,'Clientes'!A:A,'Ctas Receber'!O:O,"Pago")</f>
        <v>0</v>
      </c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  <c r="AK270" s="71"/>
      <c r="AL270" s="71"/>
    </row>
    <row r="271" spans="1:38">
      <c r="A271" s="191"/>
      <c r="B271" s="191"/>
      <c r="C271" s="191"/>
      <c r="D271" s="191"/>
      <c r="E271" s="191"/>
      <c r="F271" s="191"/>
      <c r="G271" s="191"/>
      <c r="H271" s="191"/>
      <c r="I271" s="191"/>
      <c r="J271" s="191"/>
      <c r="K271" s="191"/>
      <c r="L271" s="191"/>
      <c r="M271" s="191"/>
      <c r="N271" s="191"/>
      <c r="O271" s="70">
        <f>SUMIFS('Ctas Receber'!G:G,'Ctas Receber'!E:E,'Clientes'!A:A,'Ctas Receber'!M:M,"")</f>
        <v>0</v>
      </c>
      <c r="P271" s="70">
        <f>SUMIFS('Ctas Receber'!G:G,'Ctas Receber'!E:E,'Clientes'!A:A,'Ctas Receber'!O:O,"Pago")</f>
        <v>0</v>
      </c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  <c r="AK271" s="71"/>
      <c r="AL271" s="71"/>
    </row>
    <row r="272" spans="1:38">
      <c r="A272" s="191"/>
      <c r="B272" s="191"/>
      <c r="C272" s="191"/>
      <c r="D272" s="191"/>
      <c r="E272" s="191"/>
      <c r="F272" s="191"/>
      <c r="G272" s="191"/>
      <c r="H272" s="191"/>
      <c r="I272" s="191"/>
      <c r="J272" s="191"/>
      <c r="K272" s="191"/>
      <c r="L272" s="191"/>
      <c r="M272" s="191"/>
      <c r="N272" s="191"/>
      <c r="O272" s="70">
        <f>SUMIFS('Ctas Receber'!G:G,'Ctas Receber'!E:E,'Clientes'!A:A,'Ctas Receber'!M:M,"")</f>
        <v>0</v>
      </c>
      <c r="P272" s="70">
        <f>SUMIFS('Ctas Receber'!G:G,'Ctas Receber'!E:E,'Clientes'!A:A,'Ctas Receber'!O:O,"Pago")</f>
        <v>0</v>
      </c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  <c r="AK272" s="71"/>
      <c r="AL272" s="71"/>
    </row>
    <row r="273" spans="1:38">
      <c r="A273" s="191"/>
      <c r="B273" s="191"/>
      <c r="C273" s="191"/>
      <c r="D273" s="191"/>
      <c r="E273" s="191"/>
      <c r="F273" s="191"/>
      <c r="G273" s="191"/>
      <c r="H273" s="191"/>
      <c r="I273" s="191"/>
      <c r="J273" s="191"/>
      <c r="K273" s="191"/>
      <c r="L273" s="191"/>
      <c r="M273" s="191"/>
      <c r="N273" s="191"/>
      <c r="O273" s="70">
        <f>SUMIFS('Ctas Receber'!G:G,'Ctas Receber'!E:E,'Clientes'!A:A,'Ctas Receber'!M:M,"")</f>
        <v>0</v>
      </c>
      <c r="P273" s="70">
        <f>SUMIFS('Ctas Receber'!G:G,'Ctas Receber'!E:E,'Clientes'!A:A,'Ctas Receber'!O:O,"Pago")</f>
        <v>0</v>
      </c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  <c r="AK273" s="71"/>
      <c r="AL273" s="71"/>
    </row>
    <row r="274" spans="1:38">
      <c r="A274" s="191"/>
      <c r="B274" s="191"/>
      <c r="C274" s="191"/>
      <c r="D274" s="191"/>
      <c r="E274" s="191"/>
      <c r="F274" s="191"/>
      <c r="G274" s="191"/>
      <c r="H274" s="191"/>
      <c r="I274" s="191"/>
      <c r="J274" s="191"/>
      <c r="K274" s="191"/>
      <c r="L274" s="191"/>
      <c r="M274" s="191"/>
      <c r="N274" s="191"/>
      <c r="O274" s="70">
        <f>SUMIFS('Ctas Receber'!G:G,'Ctas Receber'!E:E,'Clientes'!A:A,'Ctas Receber'!M:M,"")</f>
        <v>0</v>
      </c>
      <c r="P274" s="70">
        <f>SUMIFS('Ctas Receber'!G:G,'Ctas Receber'!E:E,'Clientes'!A:A,'Ctas Receber'!O:O,"Pago")</f>
        <v>0</v>
      </c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  <c r="AK274" s="71"/>
      <c r="AL274" s="71"/>
    </row>
    <row r="275" spans="1:38">
      <c r="A275" s="191"/>
      <c r="B275" s="191"/>
      <c r="C275" s="191"/>
      <c r="D275" s="191"/>
      <c r="E275" s="191"/>
      <c r="F275" s="191"/>
      <c r="G275" s="191"/>
      <c r="H275" s="191"/>
      <c r="I275" s="191"/>
      <c r="J275" s="191"/>
      <c r="K275" s="191"/>
      <c r="L275" s="191"/>
      <c r="M275" s="191"/>
      <c r="N275" s="191"/>
      <c r="O275" s="70">
        <f>SUMIFS('Ctas Receber'!G:G,'Ctas Receber'!E:E,'Clientes'!A:A,'Ctas Receber'!M:M,"")</f>
        <v>0</v>
      </c>
      <c r="P275" s="70">
        <f>SUMIFS('Ctas Receber'!G:G,'Ctas Receber'!E:E,'Clientes'!A:A,'Ctas Receber'!O:O,"Pago")</f>
        <v>0</v>
      </c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  <c r="AK275" s="71"/>
      <c r="AL275" s="71"/>
    </row>
    <row r="276" spans="1:38">
      <c r="A276" s="191"/>
      <c r="B276" s="191"/>
      <c r="C276" s="191"/>
      <c r="D276" s="191"/>
      <c r="E276" s="191"/>
      <c r="F276" s="191"/>
      <c r="G276" s="191"/>
      <c r="H276" s="191"/>
      <c r="I276" s="191"/>
      <c r="J276" s="191"/>
      <c r="K276" s="191"/>
      <c r="L276" s="191"/>
      <c r="M276" s="191"/>
      <c r="N276" s="191"/>
      <c r="O276" s="70">
        <f>SUMIFS('Ctas Receber'!G:G,'Ctas Receber'!E:E,'Clientes'!A:A,'Ctas Receber'!M:M,"")</f>
        <v>0</v>
      </c>
      <c r="P276" s="70">
        <f>SUMIFS('Ctas Receber'!G:G,'Ctas Receber'!E:E,'Clientes'!A:A,'Ctas Receber'!O:O,"Pago")</f>
        <v>0</v>
      </c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  <c r="AK276" s="71"/>
      <c r="AL276" s="71"/>
    </row>
    <row r="277" spans="1:38">
      <c r="A277" s="191"/>
      <c r="B277" s="191"/>
      <c r="C277" s="191"/>
      <c r="D277" s="191"/>
      <c r="E277" s="191"/>
      <c r="F277" s="191"/>
      <c r="G277" s="191"/>
      <c r="H277" s="191"/>
      <c r="I277" s="191"/>
      <c r="J277" s="191"/>
      <c r="K277" s="191"/>
      <c r="L277" s="191"/>
      <c r="M277" s="191"/>
      <c r="N277" s="191"/>
      <c r="O277" s="70">
        <f>SUMIFS('Ctas Receber'!G:G,'Ctas Receber'!E:E,'Clientes'!A:A,'Ctas Receber'!M:M,"")</f>
        <v>0</v>
      </c>
      <c r="P277" s="70">
        <f>SUMIFS('Ctas Receber'!G:G,'Ctas Receber'!E:E,'Clientes'!A:A,'Ctas Receber'!O:O,"Pago")</f>
        <v>0</v>
      </c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  <c r="AK277" s="71"/>
      <c r="AL277" s="71"/>
    </row>
    <row r="278" spans="1:38">
      <c r="A278" s="191"/>
      <c r="B278" s="191"/>
      <c r="C278" s="191"/>
      <c r="D278" s="191"/>
      <c r="E278" s="191"/>
      <c r="F278" s="191"/>
      <c r="G278" s="191"/>
      <c r="H278" s="191"/>
      <c r="I278" s="191"/>
      <c r="J278" s="191"/>
      <c r="K278" s="191"/>
      <c r="L278" s="191"/>
      <c r="M278" s="191"/>
      <c r="N278" s="191"/>
      <c r="O278" s="70">
        <f>SUMIFS('Ctas Receber'!G:G,'Ctas Receber'!E:E,'Clientes'!A:A,'Ctas Receber'!M:M,"")</f>
        <v>0</v>
      </c>
      <c r="P278" s="70">
        <f>SUMIFS('Ctas Receber'!G:G,'Ctas Receber'!E:E,'Clientes'!A:A,'Ctas Receber'!O:O,"Pago")</f>
        <v>0</v>
      </c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  <c r="AK278" s="71"/>
      <c r="AL278" s="71"/>
    </row>
    <row r="279" spans="1:38">
      <c r="A279" s="191"/>
      <c r="B279" s="191"/>
      <c r="C279" s="191"/>
      <c r="D279" s="191"/>
      <c r="E279" s="191"/>
      <c r="F279" s="191"/>
      <c r="G279" s="191"/>
      <c r="H279" s="191"/>
      <c r="I279" s="191"/>
      <c r="J279" s="191"/>
      <c r="K279" s="191"/>
      <c r="L279" s="191"/>
      <c r="M279" s="191"/>
      <c r="N279" s="191"/>
      <c r="O279" s="70">
        <f>SUMIFS('Ctas Receber'!G:G,'Ctas Receber'!E:E,'Clientes'!A:A,'Ctas Receber'!M:M,"")</f>
        <v>0</v>
      </c>
      <c r="P279" s="70">
        <f>SUMIFS('Ctas Receber'!G:G,'Ctas Receber'!E:E,'Clientes'!A:A,'Ctas Receber'!O:O,"Pago")</f>
        <v>0</v>
      </c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  <c r="AK279" s="71"/>
      <c r="AL279" s="71"/>
    </row>
    <row r="280" spans="1:38">
      <c r="A280" s="191"/>
      <c r="B280" s="191"/>
      <c r="C280" s="191"/>
      <c r="D280" s="191"/>
      <c r="E280" s="191"/>
      <c r="F280" s="191"/>
      <c r="G280" s="191"/>
      <c r="H280" s="191"/>
      <c r="I280" s="191"/>
      <c r="J280" s="191"/>
      <c r="K280" s="191"/>
      <c r="L280" s="191"/>
      <c r="M280" s="191"/>
      <c r="N280" s="191"/>
      <c r="O280" s="70">
        <f>SUMIFS('Ctas Receber'!G:G,'Ctas Receber'!E:E,'Clientes'!A:A,'Ctas Receber'!M:M,"")</f>
        <v>0</v>
      </c>
      <c r="P280" s="70">
        <f>SUMIFS('Ctas Receber'!G:G,'Ctas Receber'!E:E,'Clientes'!A:A,'Ctas Receber'!O:O,"Pago")</f>
        <v>0</v>
      </c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  <c r="AK280" s="71"/>
      <c r="AL280" s="71"/>
    </row>
    <row r="281" spans="1:38">
      <c r="A281" s="191"/>
      <c r="B281" s="191"/>
      <c r="C281" s="191"/>
      <c r="D281" s="191"/>
      <c r="E281" s="191"/>
      <c r="F281" s="191"/>
      <c r="G281" s="191"/>
      <c r="H281" s="191"/>
      <c r="I281" s="191"/>
      <c r="J281" s="191"/>
      <c r="K281" s="191"/>
      <c r="L281" s="191"/>
      <c r="M281" s="191"/>
      <c r="N281" s="191"/>
      <c r="O281" s="70">
        <f>SUMIFS('Ctas Receber'!G:G,'Ctas Receber'!E:E,'Clientes'!A:A,'Ctas Receber'!M:M,"")</f>
        <v>0</v>
      </c>
      <c r="P281" s="70">
        <f>SUMIFS('Ctas Receber'!G:G,'Ctas Receber'!E:E,'Clientes'!A:A,'Ctas Receber'!O:O,"Pago")</f>
        <v>0</v>
      </c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  <c r="AK281" s="71"/>
      <c r="AL281" s="71"/>
    </row>
    <row r="282" spans="1:38">
      <c r="A282" s="191"/>
      <c r="B282" s="191"/>
      <c r="C282" s="191"/>
      <c r="D282" s="191"/>
      <c r="E282" s="191"/>
      <c r="F282" s="191"/>
      <c r="G282" s="191"/>
      <c r="H282" s="191"/>
      <c r="I282" s="191"/>
      <c r="J282" s="191"/>
      <c r="K282" s="191"/>
      <c r="L282" s="191"/>
      <c r="M282" s="191"/>
      <c r="N282" s="191"/>
      <c r="O282" s="70">
        <f>SUMIFS('Ctas Receber'!G:G,'Ctas Receber'!E:E,'Clientes'!A:A,'Ctas Receber'!M:M,"")</f>
        <v>0</v>
      </c>
      <c r="P282" s="70">
        <f>SUMIFS('Ctas Receber'!G:G,'Ctas Receber'!E:E,'Clientes'!A:A,'Ctas Receber'!O:O,"Pago")</f>
        <v>0</v>
      </c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  <c r="AK282" s="71"/>
      <c r="AL282" s="71"/>
    </row>
    <row r="283" spans="1:38">
      <c r="A283" s="191"/>
      <c r="B283" s="191"/>
      <c r="C283" s="191"/>
      <c r="D283" s="191"/>
      <c r="E283" s="191"/>
      <c r="F283" s="191"/>
      <c r="G283" s="191"/>
      <c r="H283" s="191"/>
      <c r="I283" s="191"/>
      <c r="J283" s="191"/>
      <c r="K283" s="191"/>
      <c r="L283" s="191"/>
      <c r="M283" s="191"/>
      <c r="N283" s="191"/>
      <c r="O283" s="70">
        <f>SUMIFS('Ctas Receber'!G:G,'Ctas Receber'!E:E,'Clientes'!A:A,'Ctas Receber'!M:M,"")</f>
        <v>0</v>
      </c>
      <c r="P283" s="70">
        <f>SUMIFS('Ctas Receber'!G:G,'Ctas Receber'!E:E,'Clientes'!A:A,'Ctas Receber'!O:O,"Pago")</f>
        <v>0</v>
      </c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  <c r="AK283" s="71"/>
      <c r="AL283" s="71"/>
    </row>
    <row r="284" spans="1:38">
      <c r="A284" s="191"/>
      <c r="B284" s="191"/>
      <c r="C284" s="191"/>
      <c r="D284" s="191"/>
      <c r="E284" s="191"/>
      <c r="F284" s="191"/>
      <c r="G284" s="191"/>
      <c r="H284" s="191"/>
      <c r="I284" s="191"/>
      <c r="J284" s="191"/>
      <c r="K284" s="191"/>
      <c r="L284" s="191"/>
      <c r="M284" s="191"/>
      <c r="N284" s="191"/>
      <c r="O284" s="70">
        <f>SUMIFS('Ctas Receber'!G:G,'Ctas Receber'!E:E,'Clientes'!A:A,'Ctas Receber'!M:M,"")</f>
        <v>0</v>
      </c>
      <c r="P284" s="70">
        <f>SUMIFS('Ctas Receber'!G:G,'Ctas Receber'!E:E,'Clientes'!A:A,'Ctas Receber'!O:O,"Pago")</f>
        <v>0</v>
      </c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  <c r="AK284" s="71"/>
      <c r="AL284" s="71"/>
    </row>
    <row r="285" spans="1:38">
      <c r="A285" s="191"/>
      <c r="B285" s="191"/>
      <c r="C285" s="191"/>
      <c r="D285" s="191"/>
      <c r="E285" s="191"/>
      <c r="F285" s="191"/>
      <c r="G285" s="191"/>
      <c r="H285" s="191"/>
      <c r="I285" s="191"/>
      <c r="J285" s="191"/>
      <c r="K285" s="191"/>
      <c r="L285" s="191"/>
      <c r="M285" s="191"/>
      <c r="N285" s="191"/>
      <c r="O285" s="70">
        <f>SUMIFS('Ctas Receber'!G:G,'Ctas Receber'!E:E,'Clientes'!A:A,'Ctas Receber'!M:M,"")</f>
        <v>0</v>
      </c>
      <c r="P285" s="70">
        <f>SUMIFS('Ctas Receber'!G:G,'Ctas Receber'!E:E,'Clientes'!A:A,'Ctas Receber'!O:O,"Pago")</f>
        <v>0</v>
      </c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  <c r="AK285" s="71"/>
      <c r="AL285" s="71"/>
    </row>
    <row r="286" spans="1:38">
      <c r="A286" s="191"/>
      <c r="B286" s="191"/>
      <c r="C286" s="191"/>
      <c r="D286" s="191"/>
      <c r="E286" s="191"/>
      <c r="F286" s="191"/>
      <c r="G286" s="191"/>
      <c r="H286" s="191"/>
      <c r="I286" s="191"/>
      <c r="J286" s="191"/>
      <c r="K286" s="191"/>
      <c r="L286" s="191"/>
      <c r="M286" s="191"/>
      <c r="N286" s="191"/>
      <c r="O286" s="70">
        <f>SUMIFS('Ctas Receber'!G:G,'Ctas Receber'!E:E,'Clientes'!A:A,'Ctas Receber'!M:M,"")</f>
        <v>0</v>
      </c>
      <c r="P286" s="70">
        <f>SUMIFS('Ctas Receber'!G:G,'Ctas Receber'!E:E,'Clientes'!A:A,'Ctas Receber'!O:O,"Pago")</f>
        <v>0</v>
      </c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  <c r="AK286" s="71"/>
      <c r="AL286" s="71"/>
    </row>
    <row r="287" spans="1:38">
      <c r="A287" s="191"/>
      <c r="B287" s="191"/>
      <c r="C287" s="191"/>
      <c r="D287" s="191"/>
      <c r="E287" s="191"/>
      <c r="F287" s="191"/>
      <c r="G287" s="191"/>
      <c r="H287" s="191"/>
      <c r="I287" s="191"/>
      <c r="J287" s="191"/>
      <c r="K287" s="191"/>
      <c r="L287" s="191"/>
      <c r="M287" s="191"/>
      <c r="N287" s="191"/>
      <c r="O287" s="70">
        <f>SUMIFS('Ctas Receber'!G:G,'Ctas Receber'!E:E,'Clientes'!A:A,'Ctas Receber'!M:M,"")</f>
        <v>0</v>
      </c>
      <c r="P287" s="70">
        <f>SUMIFS('Ctas Receber'!G:G,'Ctas Receber'!E:E,'Clientes'!A:A,'Ctas Receber'!O:O,"Pago")</f>
        <v>0</v>
      </c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  <c r="AK287" s="71"/>
      <c r="AL287" s="71"/>
    </row>
    <row r="288" spans="1:38">
      <c r="A288" s="191"/>
      <c r="B288" s="191"/>
      <c r="C288" s="191"/>
      <c r="D288" s="191"/>
      <c r="E288" s="191"/>
      <c r="F288" s="191"/>
      <c r="G288" s="191"/>
      <c r="H288" s="191"/>
      <c r="I288" s="191"/>
      <c r="J288" s="191"/>
      <c r="K288" s="191"/>
      <c r="L288" s="191"/>
      <c r="M288" s="191"/>
      <c r="N288" s="191"/>
      <c r="O288" s="70">
        <f>SUMIFS('Ctas Receber'!G:G,'Ctas Receber'!E:E,'Clientes'!A:A,'Ctas Receber'!M:M,"")</f>
        <v>0</v>
      </c>
      <c r="P288" s="70">
        <f>SUMIFS('Ctas Receber'!G:G,'Ctas Receber'!E:E,'Clientes'!A:A,'Ctas Receber'!O:O,"Pago")</f>
        <v>0</v>
      </c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  <c r="AK288" s="71"/>
      <c r="AL288" s="71"/>
    </row>
    <row r="289" spans="1:38">
      <c r="A289" s="191"/>
      <c r="B289" s="191"/>
      <c r="C289" s="191"/>
      <c r="D289" s="191"/>
      <c r="E289" s="191"/>
      <c r="F289" s="191"/>
      <c r="G289" s="191"/>
      <c r="H289" s="191"/>
      <c r="I289" s="191"/>
      <c r="J289" s="191"/>
      <c r="K289" s="191"/>
      <c r="L289" s="191"/>
      <c r="M289" s="191"/>
      <c r="N289" s="191"/>
      <c r="O289" s="70">
        <f>SUMIFS('Ctas Receber'!G:G,'Ctas Receber'!E:E,'Clientes'!A:A,'Ctas Receber'!M:M,"")</f>
        <v>0</v>
      </c>
      <c r="P289" s="70">
        <f>SUMIFS('Ctas Receber'!G:G,'Ctas Receber'!E:E,'Clientes'!A:A,'Ctas Receber'!O:O,"Pago")</f>
        <v>0</v>
      </c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  <c r="AK289" s="71"/>
      <c r="AL289" s="71"/>
    </row>
    <row r="290" spans="1:38">
      <c r="A290" s="191"/>
      <c r="B290" s="191"/>
      <c r="C290" s="191"/>
      <c r="D290" s="191"/>
      <c r="E290" s="191"/>
      <c r="F290" s="191"/>
      <c r="G290" s="191"/>
      <c r="H290" s="191"/>
      <c r="I290" s="191"/>
      <c r="J290" s="191"/>
      <c r="K290" s="191"/>
      <c r="L290" s="191"/>
      <c r="M290" s="191"/>
      <c r="N290" s="191"/>
      <c r="O290" s="70">
        <f>SUMIFS('Ctas Receber'!G:G,'Ctas Receber'!E:E,'Clientes'!A:A,'Ctas Receber'!M:M,"")</f>
        <v>0</v>
      </c>
      <c r="P290" s="70">
        <f>SUMIFS('Ctas Receber'!G:G,'Ctas Receber'!E:E,'Clientes'!A:A,'Ctas Receber'!O:O,"Pago")</f>
        <v>0</v>
      </c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  <c r="AK290" s="71"/>
      <c r="AL290" s="71"/>
    </row>
    <row r="291" spans="1:38">
      <c r="A291" s="191"/>
      <c r="B291" s="191"/>
      <c r="C291" s="191"/>
      <c r="D291" s="191"/>
      <c r="E291" s="191"/>
      <c r="F291" s="191"/>
      <c r="G291" s="191"/>
      <c r="H291" s="191"/>
      <c r="I291" s="191"/>
      <c r="J291" s="191"/>
      <c r="K291" s="191"/>
      <c r="L291" s="191"/>
      <c r="M291" s="191"/>
      <c r="N291" s="191"/>
      <c r="O291" s="70">
        <f>SUMIFS('Ctas Receber'!G:G,'Ctas Receber'!E:E,'Clientes'!A:A,'Ctas Receber'!M:M,"")</f>
        <v>0</v>
      </c>
      <c r="P291" s="70">
        <f>SUMIFS('Ctas Receber'!G:G,'Ctas Receber'!E:E,'Clientes'!A:A,'Ctas Receber'!O:O,"Pago")</f>
        <v>0</v>
      </c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  <c r="AK291" s="71"/>
      <c r="AL291" s="71"/>
    </row>
    <row r="292" spans="1:38">
      <c r="A292" s="191"/>
      <c r="B292" s="191"/>
      <c r="C292" s="191"/>
      <c r="D292" s="191"/>
      <c r="E292" s="191"/>
      <c r="F292" s="191"/>
      <c r="G292" s="191"/>
      <c r="H292" s="191"/>
      <c r="I292" s="191"/>
      <c r="J292" s="191"/>
      <c r="K292" s="191"/>
      <c r="L292" s="191"/>
      <c r="M292" s="191"/>
      <c r="N292" s="191"/>
      <c r="O292" s="70">
        <f>SUMIFS('Ctas Receber'!G:G,'Ctas Receber'!E:E,'Clientes'!A:A,'Ctas Receber'!M:M,"")</f>
        <v>0</v>
      </c>
      <c r="P292" s="70">
        <f>SUMIFS('Ctas Receber'!G:G,'Ctas Receber'!E:E,'Clientes'!A:A,'Ctas Receber'!O:O,"Pago")</f>
        <v>0</v>
      </c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  <c r="AK292" s="71"/>
      <c r="AL292" s="71"/>
    </row>
    <row r="293" spans="1:38">
      <c r="A293" s="191"/>
      <c r="B293" s="191"/>
      <c r="C293" s="191"/>
      <c r="D293" s="191"/>
      <c r="E293" s="191"/>
      <c r="F293" s="191"/>
      <c r="G293" s="191"/>
      <c r="H293" s="191"/>
      <c r="I293" s="191"/>
      <c r="J293" s="191"/>
      <c r="K293" s="191"/>
      <c r="L293" s="191"/>
      <c r="M293" s="191"/>
      <c r="N293" s="191"/>
      <c r="O293" s="70">
        <f>SUMIFS('Ctas Receber'!G:G,'Ctas Receber'!E:E,'Clientes'!A:A,'Ctas Receber'!M:M,"")</f>
        <v>0</v>
      </c>
      <c r="P293" s="70">
        <f>SUMIFS('Ctas Receber'!G:G,'Ctas Receber'!E:E,'Clientes'!A:A,'Ctas Receber'!O:O,"Pago")</f>
        <v>0</v>
      </c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  <c r="AK293" s="71"/>
      <c r="AL293" s="71"/>
    </row>
    <row r="294" spans="1:38">
      <c r="A294" s="191"/>
      <c r="B294" s="191"/>
      <c r="C294" s="191"/>
      <c r="D294" s="191"/>
      <c r="E294" s="191"/>
      <c r="F294" s="191"/>
      <c r="G294" s="191"/>
      <c r="H294" s="191"/>
      <c r="I294" s="191"/>
      <c r="J294" s="191"/>
      <c r="K294" s="191"/>
      <c r="L294" s="191"/>
      <c r="M294" s="191"/>
      <c r="N294" s="191"/>
      <c r="O294" s="70">
        <f>SUMIFS('Ctas Receber'!G:G,'Ctas Receber'!E:E,'Clientes'!A:A,'Ctas Receber'!M:M,"")</f>
        <v>0</v>
      </c>
      <c r="P294" s="70">
        <f>SUMIFS('Ctas Receber'!G:G,'Ctas Receber'!E:E,'Clientes'!A:A,'Ctas Receber'!O:O,"Pago")</f>
        <v>0</v>
      </c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  <c r="AK294" s="71"/>
      <c r="AL294" s="71"/>
    </row>
    <row r="295" spans="1:38">
      <c r="A295" s="191"/>
      <c r="B295" s="191"/>
      <c r="C295" s="191"/>
      <c r="D295" s="191"/>
      <c r="E295" s="191"/>
      <c r="F295" s="191"/>
      <c r="G295" s="191"/>
      <c r="H295" s="191"/>
      <c r="I295" s="191"/>
      <c r="J295" s="191"/>
      <c r="K295" s="191"/>
      <c r="L295" s="191"/>
      <c r="M295" s="191"/>
      <c r="N295" s="191"/>
      <c r="O295" s="70">
        <f>SUMIFS('Ctas Receber'!G:G,'Ctas Receber'!E:E,'Clientes'!A:A,'Ctas Receber'!M:M,"")</f>
        <v>0</v>
      </c>
      <c r="P295" s="70">
        <f>SUMIFS('Ctas Receber'!G:G,'Ctas Receber'!E:E,'Clientes'!A:A,'Ctas Receber'!O:O,"Pago")</f>
        <v>0</v>
      </c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  <c r="AK295" s="71"/>
      <c r="AL295" s="71"/>
    </row>
    <row r="296" spans="1:38">
      <c r="A296" s="191"/>
      <c r="B296" s="191"/>
      <c r="C296" s="191"/>
      <c r="D296" s="191"/>
      <c r="E296" s="191"/>
      <c r="F296" s="191"/>
      <c r="G296" s="191"/>
      <c r="H296" s="191"/>
      <c r="I296" s="191"/>
      <c r="J296" s="191"/>
      <c r="K296" s="191"/>
      <c r="L296" s="191"/>
      <c r="M296" s="191"/>
      <c r="N296" s="191"/>
      <c r="O296" s="70">
        <f>SUMIFS('Ctas Receber'!G:G,'Ctas Receber'!E:E,'Clientes'!A:A,'Ctas Receber'!M:M,"")</f>
        <v>0</v>
      </c>
      <c r="P296" s="70">
        <f>SUMIFS('Ctas Receber'!G:G,'Ctas Receber'!E:E,'Clientes'!A:A,'Ctas Receber'!O:O,"Pago")</f>
        <v>0</v>
      </c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  <c r="AK296" s="71"/>
      <c r="AL296" s="71"/>
    </row>
    <row r="297" spans="1:38">
      <c r="A297" s="191"/>
      <c r="B297" s="191"/>
      <c r="C297" s="191"/>
      <c r="D297" s="191"/>
      <c r="E297" s="191"/>
      <c r="F297" s="191"/>
      <c r="G297" s="191"/>
      <c r="H297" s="191"/>
      <c r="I297" s="191"/>
      <c r="J297" s="191"/>
      <c r="K297" s="191"/>
      <c r="L297" s="191"/>
      <c r="M297" s="191"/>
      <c r="N297" s="191"/>
      <c r="O297" s="70">
        <f>SUMIFS('Ctas Receber'!G:G,'Ctas Receber'!E:E,'Clientes'!A:A,'Ctas Receber'!M:M,"")</f>
        <v>0</v>
      </c>
      <c r="P297" s="70">
        <f>SUMIFS('Ctas Receber'!G:G,'Ctas Receber'!E:E,'Clientes'!A:A,'Ctas Receber'!O:O,"Pago")</f>
        <v>0</v>
      </c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  <c r="AK297" s="71"/>
      <c r="AL297" s="71"/>
    </row>
    <row r="298" spans="1:38">
      <c r="A298" s="191"/>
      <c r="B298" s="191"/>
      <c r="C298" s="191"/>
      <c r="D298" s="191"/>
      <c r="E298" s="191"/>
      <c r="F298" s="191"/>
      <c r="G298" s="191"/>
      <c r="H298" s="191"/>
      <c r="I298" s="191"/>
      <c r="J298" s="191"/>
      <c r="K298" s="191"/>
      <c r="L298" s="191"/>
      <c r="M298" s="191"/>
      <c r="N298" s="191"/>
      <c r="O298" s="70">
        <f>SUMIFS('Ctas Receber'!G:G,'Ctas Receber'!E:E,'Clientes'!A:A,'Ctas Receber'!M:M,"")</f>
        <v>0</v>
      </c>
      <c r="P298" s="70">
        <f>SUMIFS('Ctas Receber'!G:G,'Ctas Receber'!E:E,'Clientes'!A:A,'Ctas Receber'!O:O,"Pago")</f>
        <v>0</v>
      </c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  <c r="AK298" s="71"/>
      <c r="AL298" s="71"/>
    </row>
    <row r="299" spans="1:38">
      <c r="A299" s="191"/>
      <c r="B299" s="191"/>
      <c r="C299" s="191"/>
      <c r="D299" s="191"/>
      <c r="E299" s="191"/>
      <c r="F299" s="191"/>
      <c r="G299" s="191"/>
      <c r="H299" s="191"/>
      <c r="I299" s="191"/>
      <c r="J299" s="191"/>
      <c r="K299" s="191"/>
      <c r="L299" s="191"/>
      <c r="M299" s="191"/>
      <c r="N299" s="191"/>
      <c r="O299" s="70">
        <f>SUMIFS('Ctas Receber'!G:G,'Ctas Receber'!E:E,'Clientes'!A:A,'Ctas Receber'!M:M,"")</f>
        <v>0</v>
      </c>
      <c r="P299" s="70">
        <f>SUMIFS('Ctas Receber'!G:G,'Ctas Receber'!E:E,'Clientes'!A:A,'Ctas Receber'!O:O,"Pago")</f>
        <v>0</v>
      </c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  <c r="AK299" s="71"/>
      <c r="AL299" s="71"/>
    </row>
    <row r="300" spans="1:38">
      <c r="A300" s="191"/>
      <c r="B300" s="191"/>
      <c r="C300" s="191"/>
      <c r="D300" s="191"/>
      <c r="E300" s="191"/>
      <c r="F300" s="191"/>
      <c r="G300" s="191"/>
      <c r="H300" s="191"/>
      <c r="I300" s="191"/>
      <c r="J300" s="191"/>
      <c r="K300" s="191"/>
      <c r="L300" s="191"/>
      <c r="M300" s="191"/>
      <c r="N300" s="191"/>
      <c r="O300" s="70">
        <f>SUMIFS('Ctas Receber'!G:G,'Ctas Receber'!E:E,'Clientes'!A:A,'Ctas Receber'!M:M,"")</f>
        <v>0</v>
      </c>
      <c r="P300" s="70">
        <f>SUMIFS('Ctas Receber'!G:G,'Ctas Receber'!E:E,'Clientes'!A:A,'Ctas Receber'!O:O,"Pago")</f>
        <v>0</v>
      </c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  <c r="AK300" s="71"/>
      <c r="AL300" s="71"/>
    </row>
    <row r="301" spans="1:38">
      <c r="A301" s="191"/>
      <c r="B301" s="191"/>
      <c r="C301" s="191"/>
      <c r="D301" s="191"/>
      <c r="E301" s="191"/>
      <c r="F301" s="191"/>
      <c r="G301" s="191"/>
      <c r="H301" s="191"/>
      <c r="I301" s="191"/>
      <c r="J301" s="191"/>
      <c r="K301" s="191"/>
      <c r="L301" s="191"/>
      <c r="M301" s="191"/>
      <c r="N301" s="191"/>
      <c r="O301" s="70">
        <f>SUMIFS('Ctas Receber'!G:G,'Ctas Receber'!E:E,'Clientes'!A:A,'Ctas Receber'!M:M,"")</f>
        <v>0</v>
      </c>
      <c r="P301" s="70">
        <f>SUMIFS('Ctas Receber'!G:G,'Ctas Receber'!E:E,'Clientes'!A:A,'Ctas Receber'!O:O,"Pago")</f>
        <v>0</v>
      </c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  <c r="AK301" s="71"/>
      <c r="AL301" s="71"/>
    </row>
    <row r="302" spans="1:38">
      <c r="A302" s="191"/>
      <c r="B302" s="191"/>
      <c r="C302" s="191"/>
      <c r="D302" s="191"/>
      <c r="E302" s="191"/>
      <c r="F302" s="191"/>
      <c r="G302" s="191"/>
      <c r="H302" s="191"/>
      <c r="I302" s="191"/>
      <c r="J302" s="191"/>
      <c r="K302" s="191"/>
      <c r="L302" s="191"/>
      <c r="M302" s="191"/>
      <c r="N302" s="191"/>
      <c r="O302" s="70">
        <f>SUMIFS('Ctas Receber'!G:G,'Ctas Receber'!E:E,'Clientes'!A:A,'Ctas Receber'!M:M,"")</f>
        <v>0</v>
      </c>
      <c r="P302" s="70">
        <f>SUMIFS('Ctas Receber'!G:G,'Ctas Receber'!E:E,'Clientes'!A:A,'Ctas Receber'!O:O,"Pago")</f>
        <v>0</v>
      </c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  <c r="AK302" s="71"/>
      <c r="AL302" s="71"/>
    </row>
    <row r="303" spans="1:38">
      <c r="A303" s="191"/>
      <c r="B303" s="191"/>
      <c r="C303" s="191"/>
      <c r="D303" s="191"/>
      <c r="E303" s="191"/>
      <c r="F303" s="191"/>
      <c r="G303" s="191"/>
      <c r="H303" s="191"/>
      <c r="I303" s="191"/>
      <c r="J303" s="191"/>
      <c r="K303" s="191"/>
      <c r="L303" s="191"/>
      <c r="M303" s="191"/>
      <c r="N303" s="191"/>
      <c r="O303" s="70">
        <f>SUMIFS('Ctas Receber'!G:G,'Ctas Receber'!E:E,'Clientes'!A:A,'Ctas Receber'!M:M,"")</f>
        <v>0</v>
      </c>
      <c r="P303" s="70">
        <f>SUMIFS('Ctas Receber'!G:G,'Ctas Receber'!E:E,'Clientes'!A:A,'Ctas Receber'!O:O,"Pago")</f>
        <v>0</v>
      </c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  <c r="AK303" s="71"/>
      <c r="AL303" s="71"/>
    </row>
    <row r="304" spans="1:38">
      <c r="A304" s="191"/>
      <c r="B304" s="191"/>
      <c r="C304" s="191"/>
      <c r="D304" s="191"/>
      <c r="E304" s="191"/>
      <c r="F304" s="191"/>
      <c r="G304" s="191"/>
      <c r="H304" s="191"/>
      <c r="I304" s="191"/>
      <c r="J304" s="191"/>
      <c r="K304" s="191"/>
      <c r="L304" s="191"/>
      <c r="M304" s="191"/>
      <c r="N304" s="191"/>
      <c r="O304" s="70">
        <f>SUMIFS('Ctas Receber'!G:G,'Ctas Receber'!E:E,'Clientes'!A:A,'Ctas Receber'!M:M,"")</f>
        <v>0</v>
      </c>
      <c r="P304" s="70">
        <f>SUMIFS('Ctas Receber'!G:G,'Ctas Receber'!E:E,'Clientes'!A:A,'Ctas Receber'!O:O,"Pago")</f>
        <v>0</v>
      </c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  <c r="AK304" s="71"/>
      <c r="AL304" s="71"/>
    </row>
    <row r="305" spans="1:38">
      <c r="A305" s="191"/>
      <c r="B305" s="191"/>
      <c r="C305" s="191"/>
      <c r="D305" s="191"/>
      <c r="E305" s="191"/>
      <c r="F305" s="191"/>
      <c r="G305" s="191"/>
      <c r="H305" s="191"/>
      <c r="I305" s="191"/>
      <c r="J305" s="191"/>
      <c r="K305" s="191"/>
      <c r="L305" s="191"/>
      <c r="M305" s="191"/>
      <c r="N305" s="191"/>
      <c r="O305" s="70">
        <f>SUMIFS('Ctas Receber'!G:G,'Ctas Receber'!E:E,'Clientes'!A:A,'Ctas Receber'!M:M,"")</f>
        <v>0</v>
      </c>
      <c r="P305" s="70">
        <f>SUMIFS('Ctas Receber'!G:G,'Ctas Receber'!E:E,'Clientes'!A:A,'Ctas Receber'!O:O,"Pago")</f>
        <v>0</v>
      </c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  <c r="AK305" s="71"/>
      <c r="AL305" s="71"/>
    </row>
    <row r="306" spans="1:38">
      <c r="A306" s="191"/>
      <c r="B306" s="191"/>
      <c r="C306" s="191"/>
      <c r="D306" s="191"/>
      <c r="E306" s="191"/>
      <c r="F306" s="191"/>
      <c r="G306" s="191"/>
      <c r="H306" s="191"/>
      <c r="I306" s="191"/>
      <c r="J306" s="191"/>
      <c r="K306" s="191"/>
      <c r="L306" s="191"/>
      <c r="M306" s="191"/>
      <c r="N306" s="191"/>
      <c r="O306" s="70">
        <f>SUMIFS('Ctas Receber'!G:G,'Ctas Receber'!E:E,'Clientes'!A:A,'Ctas Receber'!M:M,"")</f>
        <v>0</v>
      </c>
      <c r="P306" s="70">
        <f>SUMIFS('Ctas Receber'!G:G,'Ctas Receber'!E:E,'Clientes'!A:A,'Ctas Receber'!O:O,"Pago")</f>
        <v>0</v>
      </c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  <c r="AK306" s="71"/>
      <c r="AL306" s="71"/>
    </row>
    <row r="307" spans="1:38">
      <c r="A307" s="191"/>
      <c r="B307" s="191"/>
      <c r="C307" s="191"/>
      <c r="D307" s="191"/>
      <c r="E307" s="191"/>
      <c r="F307" s="191"/>
      <c r="G307" s="191"/>
      <c r="H307" s="191"/>
      <c r="I307" s="191"/>
      <c r="J307" s="191"/>
      <c r="K307" s="191"/>
      <c r="L307" s="191"/>
      <c r="M307" s="191"/>
      <c r="N307" s="191"/>
      <c r="O307" s="70">
        <f>SUMIFS('Ctas Receber'!G:G,'Ctas Receber'!E:E,'Clientes'!A:A,'Ctas Receber'!M:M,"")</f>
        <v>0</v>
      </c>
      <c r="P307" s="70">
        <f>SUMIFS('Ctas Receber'!G:G,'Ctas Receber'!E:E,'Clientes'!A:A,'Ctas Receber'!O:O,"Pago")</f>
        <v>0</v>
      </c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  <c r="AK307" s="71"/>
      <c r="AL307" s="71"/>
    </row>
    <row r="308" spans="1:38">
      <c r="A308" s="191"/>
      <c r="B308" s="191"/>
      <c r="C308" s="191"/>
      <c r="D308" s="191"/>
      <c r="E308" s="191"/>
      <c r="F308" s="191"/>
      <c r="G308" s="191"/>
      <c r="H308" s="191"/>
      <c r="I308" s="191"/>
      <c r="J308" s="191"/>
      <c r="K308" s="191"/>
      <c r="L308" s="191"/>
      <c r="M308" s="191"/>
      <c r="N308" s="191"/>
      <c r="O308" s="70">
        <f>SUMIFS('Ctas Receber'!G:G,'Ctas Receber'!E:E,'Clientes'!A:A,'Ctas Receber'!M:M,"")</f>
        <v>0</v>
      </c>
      <c r="P308" s="70">
        <f>SUMIFS('Ctas Receber'!G:G,'Ctas Receber'!E:E,'Clientes'!A:A,'Ctas Receber'!O:O,"Pago")</f>
        <v>0</v>
      </c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  <c r="AK308" s="71"/>
      <c r="AL308" s="71"/>
    </row>
    <row r="309" spans="1:38">
      <c r="A309" s="191"/>
      <c r="B309" s="191"/>
      <c r="C309" s="191"/>
      <c r="D309" s="191"/>
      <c r="E309" s="191"/>
      <c r="F309" s="191"/>
      <c r="G309" s="191"/>
      <c r="H309" s="191"/>
      <c r="I309" s="191"/>
      <c r="J309" s="191"/>
      <c r="K309" s="191"/>
      <c r="L309" s="191"/>
      <c r="M309" s="191"/>
      <c r="N309" s="191"/>
      <c r="O309" s="70">
        <f>SUMIFS('Ctas Receber'!G:G,'Ctas Receber'!E:E,'Clientes'!A:A,'Ctas Receber'!M:M,"")</f>
        <v>0</v>
      </c>
      <c r="P309" s="70">
        <f>SUMIFS('Ctas Receber'!G:G,'Ctas Receber'!E:E,'Clientes'!A:A,'Ctas Receber'!O:O,"Pago")</f>
        <v>0</v>
      </c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  <c r="AK309" s="71"/>
      <c r="AL309" s="71"/>
    </row>
    <row r="310" spans="1:38">
      <c r="A310" s="191"/>
      <c r="B310" s="191"/>
      <c r="C310" s="191"/>
      <c r="D310" s="191"/>
      <c r="E310" s="191"/>
      <c r="F310" s="191"/>
      <c r="G310" s="191"/>
      <c r="H310" s="191"/>
      <c r="I310" s="191"/>
      <c r="J310" s="191"/>
      <c r="K310" s="191"/>
      <c r="L310" s="191"/>
      <c r="M310" s="191"/>
      <c r="N310" s="191"/>
      <c r="O310" s="70">
        <f>SUMIFS('Ctas Receber'!G:G,'Ctas Receber'!E:E,'Clientes'!A:A,'Ctas Receber'!M:M,"")</f>
        <v>0</v>
      </c>
      <c r="P310" s="70">
        <f>SUMIFS('Ctas Receber'!G:G,'Ctas Receber'!E:E,'Clientes'!A:A,'Ctas Receber'!O:O,"Pago")</f>
        <v>0</v>
      </c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  <c r="AK310" s="71"/>
      <c r="AL310" s="71"/>
    </row>
    <row r="311" spans="1:38">
      <c r="A311" s="191"/>
      <c r="B311" s="191"/>
      <c r="C311" s="191"/>
      <c r="D311" s="191"/>
      <c r="E311" s="191"/>
      <c r="F311" s="191"/>
      <c r="G311" s="191"/>
      <c r="H311" s="191"/>
      <c r="I311" s="191"/>
      <c r="J311" s="191"/>
      <c r="K311" s="191"/>
      <c r="L311" s="191"/>
      <c r="M311" s="191"/>
      <c r="N311" s="191"/>
      <c r="O311" s="70">
        <f>SUMIFS('Ctas Receber'!G:G,'Ctas Receber'!E:E,'Clientes'!A:A,'Ctas Receber'!M:M,"")</f>
        <v>0</v>
      </c>
      <c r="P311" s="70">
        <f>SUMIFS('Ctas Receber'!G:G,'Ctas Receber'!E:E,'Clientes'!A:A,'Ctas Receber'!O:O,"Pago")</f>
        <v>0</v>
      </c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  <c r="AK311" s="71"/>
      <c r="AL311" s="71"/>
    </row>
    <row r="312" spans="1:38">
      <c r="A312" s="191"/>
      <c r="B312" s="191"/>
      <c r="C312" s="191"/>
      <c r="D312" s="191"/>
      <c r="E312" s="191"/>
      <c r="F312" s="191"/>
      <c r="G312" s="191"/>
      <c r="H312" s="191"/>
      <c r="I312" s="191"/>
      <c r="J312" s="191"/>
      <c r="K312" s="191"/>
      <c r="L312" s="191"/>
      <c r="M312" s="191"/>
      <c r="N312" s="191"/>
      <c r="O312" s="70">
        <f>SUMIFS('Ctas Receber'!G:G,'Ctas Receber'!E:E,'Clientes'!A:A,'Ctas Receber'!M:M,"")</f>
        <v>0</v>
      </c>
      <c r="P312" s="70">
        <f>SUMIFS('Ctas Receber'!G:G,'Ctas Receber'!E:E,'Clientes'!A:A,'Ctas Receber'!O:O,"Pago")</f>
        <v>0</v>
      </c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  <c r="AK312" s="71"/>
      <c r="AL312" s="71"/>
    </row>
    <row r="313" spans="1:38">
      <c r="A313" s="191"/>
      <c r="B313" s="191"/>
      <c r="C313" s="191"/>
      <c r="D313" s="191"/>
      <c r="E313" s="191"/>
      <c r="F313" s="191"/>
      <c r="G313" s="191"/>
      <c r="H313" s="191"/>
      <c r="I313" s="191"/>
      <c r="J313" s="191"/>
      <c r="K313" s="191"/>
      <c r="L313" s="191"/>
      <c r="M313" s="191"/>
      <c r="N313" s="191"/>
      <c r="O313" s="70">
        <f>SUMIFS('Ctas Receber'!G:G,'Ctas Receber'!E:E,'Clientes'!A:A,'Ctas Receber'!M:M,"")</f>
        <v>0</v>
      </c>
      <c r="P313" s="70">
        <f>SUMIFS('Ctas Receber'!G:G,'Ctas Receber'!E:E,'Clientes'!A:A,'Ctas Receber'!O:O,"Pago")</f>
        <v>0</v>
      </c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  <c r="AK313" s="71"/>
      <c r="AL313" s="71"/>
    </row>
    <row r="314" spans="1:38">
      <c r="A314" s="191"/>
      <c r="B314" s="191"/>
      <c r="C314" s="191"/>
      <c r="D314" s="191"/>
      <c r="E314" s="191"/>
      <c r="F314" s="191"/>
      <c r="G314" s="191"/>
      <c r="H314" s="191"/>
      <c r="I314" s="191"/>
      <c r="J314" s="191"/>
      <c r="K314" s="191"/>
      <c r="L314" s="191"/>
      <c r="M314" s="191"/>
      <c r="N314" s="191"/>
      <c r="O314" s="70">
        <f>SUMIFS('Ctas Receber'!G:G,'Ctas Receber'!E:E,'Clientes'!A:A,'Ctas Receber'!M:M,"")</f>
        <v>0</v>
      </c>
      <c r="P314" s="70">
        <f>SUMIFS('Ctas Receber'!G:G,'Ctas Receber'!E:E,'Clientes'!A:A,'Ctas Receber'!O:O,"Pago")</f>
        <v>0</v>
      </c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  <c r="AK314" s="71"/>
      <c r="AL314" s="71"/>
    </row>
    <row r="315" spans="1:38">
      <c r="A315" s="191"/>
      <c r="B315" s="191"/>
      <c r="C315" s="191"/>
      <c r="D315" s="191"/>
      <c r="E315" s="191"/>
      <c r="F315" s="191"/>
      <c r="G315" s="191"/>
      <c r="H315" s="191"/>
      <c r="I315" s="191"/>
      <c r="J315" s="191"/>
      <c r="K315" s="191"/>
      <c r="L315" s="191"/>
      <c r="M315" s="191"/>
      <c r="N315" s="191"/>
      <c r="O315" s="70">
        <f>SUMIFS('Ctas Receber'!G:G,'Ctas Receber'!E:E,'Clientes'!A:A,'Ctas Receber'!M:M,"")</f>
        <v>0</v>
      </c>
      <c r="P315" s="70">
        <f>SUMIFS('Ctas Receber'!G:G,'Ctas Receber'!E:E,'Clientes'!A:A,'Ctas Receber'!O:O,"Pago")</f>
        <v>0</v>
      </c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  <c r="AK315" s="71"/>
      <c r="AL315" s="71"/>
    </row>
    <row r="316" spans="1:38">
      <c r="A316" s="191"/>
      <c r="B316" s="191"/>
      <c r="C316" s="191"/>
      <c r="D316" s="191"/>
      <c r="E316" s="191"/>
      <c r="F316" s="191"/>
      <c r="G316" s="191"/>
      <c r="H316" s="191"/>
      <c r="I316" s="191"/>
      <c r="J316" s="191"/>
      <c r="K316" s="191"/>
      <c r="L316" s="191"/>
      <c r="M316" s="191"/>
      <c r="N316" s="191"/>
      <c r="O316" s="70">
        <f>SUMIFS('Ctas Receber'!G:G,'Ctas Receber'!E:E,'Clientes'!A:A,'Ctas Receber'!M:M,"")</f>
        <v>0</v>
      </c>
      <c r="P316" s="70">
        <f>SUMIFS('Ctas Receber'!G:G,'Ctas Receber'!E:E,'Clientes'!A:A,'Ctas Receber'!O:O,"Pago")</f>
        <v>0</v>
      </c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  <c r="AK316" s="71"/>
      <c r="AL316" s="71"/>
    </row>
    <row r="317" spans="1:38">
      <c r="A317" s="191"/>
      <c r="B317" s="191"/>
      <c r="C317" s="191"/>
      <c r="D317" s="191"/>
      <c r="E317" s="191"/>
      <c r="F317" s="191"/>
      <c r="G317" s="191"/>
      <c r="H317" s="191"/>
      <c r="I317" s="191"/>
      <c r="J317" s="191"/>
      <c r="K317" s="191"/>
      <c r="L317" s="191"/>
      <c r="M317" s="191"/>
      <c r="N317" s="191"/>
      <c r="O317" s="70">
        <f>SUMIFS('Ctas Receber'!G:G,'Ctas Receber'!E:E,'Clientes'!A:A,'Ctas Receber'!M:M,"")</f>
        <v>0</v>
      </c>
      <c r="P317" s="70">
        <f>SUMIFS('Ctas Receber'!G:G,'Ctas Receber'!E:E,'Clientes'!A:A,'Ctas Receber'!O:O,"Pago")</f>
        <v>0</v>
      </c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  <c r="AK317" s="71"/>
      <c r="AL317" s="71"/>
    </row>
    <row r="318" spans="1:38">
      <c r="A318" s="191"/>
      <c r="B318" s="191"/>
      <c r="C318" s="191"/>
      <c r="D318" s="191"/>
      <c r="E318" s="191"/>
      <c r="F318" s="191"/>
      <c r="G318" s="191"/>
      <c r="H318" s="191"/>
      <c r="I318" s="191"/>
      <c r="J318" s="191"/>
      <c r="K318" s="191"/>
      <c r="L318" s="191"/>
      <c r="M318" s="191"/>
      <c r="N318" s="191"/>
      <c r="O318" s="70">
        <f>SUMIFS('Ctas Receber'!G:G,'Ctas Receber'!E:E,'Clientes'!A:A,'Ctas Receber'!M:M,"")</f>
        <v>0</v>
      </c>
      <c r="P318" s="70">
        <f>SUMIFS('Ctas Receber'!G:G,'Ctas Receber'!E:E,'Clientes'!A:A,'Ctas Receber'!O:O,"Pago")</f>
        <v>0</v>
      </c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  <c r="AK318" s="71"/>
      <c r="AL318" s="71"/>
    </row>
    <row r="319" spans="1:38">
      <c r="A319" s="191"/>
      <c r="B319" s="191"/>
      <c r="C319" s="191"/>
      <c r="D319" s="191"/>
      <c r="E319" s="191"/>
      <c r="F319" s="191"/>
      <c r="G319" s="191"/>
      <c r="H319" s="191"/>
      <c r="I319" s="191"/>
      <c r="J319" s="191"/>
      <c r="K319" s="191"/>
      <c r="L319" s="191"/>
      <c r="M319" s="191"/>
      <c r="N319" s="191"/>
      <c r="O319" s="70">
        <f>SUMIFS('Ctas Receber'!G:G,'Ctas Receber'!E:E,'Clientes'!A:A,'Ctas Receber'!M:M,"")</f>
        <v>0</v>
      </c>
      <c r="P319" s="70">
        <f>SUMIFS('Ctas Receber'!G:G,'Ctas Receber'!E:E,'Clientes'!A:A,'Ctas Receber'!O:O,"Pago")</f>
        <v>0</v>
      </c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  <c r="AK319" s="71"/>
      <c r="AL319" s="71"/>
    </row>
    <row r="320" spans="1:38">
      <c r="A320" s="191"/>
      <c r="B320" s="191"/>
      <c r="C320" s="191"/>
      <c r="D320" s="191"/>
      <c r="E320" s="191"/>
      <c r="F320" s="191"/>
      <c r="G320" s="191"/>
      <c r="H320" s="191"/>
      <c r="I320" s="191"/>
      <c r="J320" s="191"/>
      <c r="K320" s="191"/>
      <c r="L320" s="191"/>
      <c r="M320" s="191"/>
      <c r="N320" s="191"/>
      <c r="O320" s="70">
        <f>SUMIFS('Ctas Receber'!G:G,'Ctas Receber'!E:E,'Clientes'!A:A,'Ctas Receber'!M:M,"")</f>
        <v>0</v>
      </c>
      <c r="P320" s="70">
        <f>SUMIFS('Ctas Receber'!G:G,'Ctas Receber'!E:E,'Clientes'!A:A,'Ctas Receber'!O:O,"Pago")</f>
        <v>0</v>
      </c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  <c r="AK320" s="71"/>
      <c r="AL320" s="71"/>
    </row>
    <row r="321" spans="1:38">
      <c r="A321" s="191"/>
      <c r="B321" s="191"/>
      <c r="C321" s="191"/>
      <c r="D321" s="191"/>
      <c r="E321" s="191"/>
      <c r="F321" s="191"/>
      <c r="G321" s="191"/>
      <c r="H321" s="191"/>
      <c r="I321" s="191"/>
      <c r="J321" s="191"/>
      <c r="K321" s="191"/>
      <c r="L321" s="191"/>
      <c r="M321" s="191"/>
      <c r="N321" s="191"/>
      <c r="O321" s="70">
        <f>SUMIFS('Ctas Receber'!G:G,'Ctas Receber'!E:E,'Clientes'!A:A,'Ctas Receber'!M:M,"")</f>
        <v>0</v>
      </c>
      <c r="P321" s="70">
        <f>SUMIFS('Ctas Receber'!G:G,'Ctas Receber'!E:E,'Clientes'!A:A,'Ctas Receber'!O:O,"Pago")</f>
        <v>0</v>
      </c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  <c r="AK321" s="71"/>
      <c r="AL321" s="71"/>
    </row>
    <row r="322" spans="1:38">
      <c r="A322" s="191"/>
      <c r="B322" s="191"/>
      <c r="C322" s="191"/>
      <c r="D322" s="191"/>
      <c r="E322" s="191"/>
      <c r="F322" s="191"/>
      <c r="G322" s="191"/>
      <c r="H322" s="191"/>
      <c r="I322" s="191"/>
      <c r="J322" s="191"/>
      <c r="K322" s="191"/>
      <c r="L322" s="191"/>
      <c r="M322" s="191"/>
      <c r="N322" s="191"/>
      <c r="O322" s="70">
        <f>SUMIFS('Ctas Receber'!G:G,'Ctas Receber'!E:E,'Clientes'!A:A,'Ctas Receber'!M:M,"")</f>
        <v>0</v>
      </c>
      <c r="P322" s="70">
        <f>SUMIFS('Ctas Receber'!G:G,'Ctas Receber'!E:E,'Clientes'!A:A,'Ctas Receber'!O:O,"Pago")</f>
        <v>0</v>
      </c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  <c r="AK322" s="71"/>
      <c r="AL322" s="71"/>
    </row>
    <row r="323" spans="1:38">
      <c r="A323" s="191"/>
      <c r="B323" s="191"/>
      <c r="C323" s="191"/>
      <c r="D323" s="191"/>
      <c r="E323" s="191"/>
      <c r="F323" s="191"/>
      <c r="G323" s="191"/>
      <c r="H323" s="191"/>
      <c r="I323" s="191"/>
      <c r="J323" s="191"/>
      <c r="K323" s="191"/>
      <c r="L323" s="191"/>
      <c r="M323" s="191"/>
      <c r="N323" s="191"/>
      <c r="O323" s="70">
        <f>SUMIFS('Ctas Receber'!G:G,'Ctas Receber'!E:E,'Clientes'!A:A,'Ctas Receber'!M:M,"")</f>
        <v>0</v>
      </c>
      <c r="P323" s="70">
        <f>SUMIFS('Ctas Receber'!G:G,'Ctas Receber'!E:E,'Clientes'!A:A,'Ctas Receber'!O:O,"Pago")</f>
        <v>0</v>
      </c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  <c r="AK323" s="71"/>
      <c r="AL323" s="71"/>
    </row>
    <row r="324" spans="1:38">
      <c r="A324" s="191"/>
      <c r="B324" s="191"/>
      <c r="C324" s="191"/>
      <c r="D324" s="191"/>
      <c r="E324" s="191"/>
      <c r="F324" s="191"/>
      <c r="G324" s="191"/>
      <c r="H324" s="191"/>
      <c r="I324" s="191"/>
      <c r="J324" s="191"/>
      <c r="K324" s="191"/>
      <c r="L324" s="191"/>
      <c r="M324" s="191"/>
      <c r="N324" s="191"/>
      <c r="O324" s="70">
        <f>SUMIFS('Ctas Receber'!G:G,'Ctas Receber'!E:E,'Clientes'!A:A,'Ctas Receber'!M:M,"")</f>
        <v>0</v>
      </c>
      <c r="P324" s="70">
        <f>SUMIFS('Ctas Receber'!G:G,'Ctas Receber'!E:E,'Clientes'!A:A,'Ctas Receber'!O:O,"Pago")</f>
        <v>0</v>
      </c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  <c r="AK324" s="71"/>
      <c r="AL324" s="71"/>
    </row>
    <row r="325" spans="1:38">
      <c r="A325" s="191"/>
      <c r="B325" s="191"/>
      <c r="C325" s="191"/>
      <c r="D325" s="191"/>
      <c r="E325" s="191"/>
      <c r="F325" s="191"/>
      <c r="G325" s="191"/>
      <c r="H325" s="191"/>
      <c r="I325" s="191"/>
      <c r="J325" s="191"/>
      <c r="K325" s="191"/>
      <c r="L325" s="191"/>
      <c r="M325" s="191"/>
      <c r="N325" s="191"/>
      <c r="O325" s="70">
        <f>SUMIFS('Ctas Receber'!G:G,'Ctas Receber'!E:E,'Clientes'!A:A,'Ctas Receber'!M:M,"")</f>
        <v>0</v>
      </c>
      <c r="P325" s="70">
        <f>SUMIFS('Ctas Receber'!G:G,'Ctas Receber'!E:E,'Clientes'!A:A,'Ctas Receber'!O:O,"Pago")</f>
        <v>0</v>
      </c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  <c r="AK325" s="71"/>
      <c r="AL325" s="71"/>
    </row>
    <row r="326" spans="1:38">
      <c r="A326" s="191"/>
      <c r="B326" s="191"/>
      <c r="C326" s="191"/>
      <c r="D326" s="191"/>
      <c r="E326" s="191"/>
      <c r="F326" s="191"/>
      <c r="G326" s="191"/>
      <c r="H326" s="191"/>
      <c r="I326" s="191"/>
      <c r="J326" s="191"/>
      <c r="K326" s="191"/>
      <c r="L326" s="191"/>
      <c r="M326" s="191"/>
      <c r="N326" s="191"/>
      <c r="O326" s="70">
        <f>SUMIFS('Ctas Receber'!G:G,'Ctas Receber'!E:E,'Clientes'!A:A,'Ctas Receber'!M:M,"")</f>
        <v>0</v>
      </c>
      <c r="P326" s="70">
        <f>SUMIFS('Ctas Receber'!G:G,'Ctas Receber'!E:E,'Clientes'!A:A,'Ctas Receber'!O:O,"Pago")</f>
        <v>0</v>
      </c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  <c r="AK326" s="71"/>
      <c r="AL326" s="71"/>
    </row>
    <row r="327" spans="1:38">
      <c r="A327" s="191"/>
      <c r="B327" s="191"/>
      <c r="C327" s="191"/>
      <c r="D327" s="191"/>
      <c r="E327" s="191"/>
      <c r="F327" s="191"/>
      <c r="G327" s="191"/>
      <c r="H327" s="191"/>
      <c r="I327" s="191"/>
      <c r="J327" s="191"/>
      <c r="K327" s="191"/>
      <c r="L327" s="191"/>
      <c r="M327" s="191"/>
      <c r="N327" s="191"/>
      <c r="O327" s="70">
        <f>SUMIFS('Ctas Receber'!G:G,'Ctas Receber'!E:E,'Clientes'!A:A,'Ctas Receber'!M:M,"")</f>
        <v>0</v>
      </c>
      <c r="P327" s="70">
        <f>SUMIFS('Ctas Receber'!G:G,'Ctas Receber'!E:E,'Clientes'!A:A,'Ctas Receber'!O:O,"Pago")</f>
        <v>0</v>
      </c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  <c r="AK327" s="71"/>
      <c r="AL327" s="71"/>
    </row>
    <row r="328" spans="1:38">
      <c r="A328" s="191"/>
      <c r="B328" s="191"/>
      <c r="C328" s="191"/>
      <c r="D328" s="191"/>
      <c r="E328" s="191"/>
      <c r="F328" s="191"/>
      <c r="G328" s="191"/>
      <c r="H328" s="191"/>
      <c r="I328" s="191"/>
      <c r="J328" s="191"/>
      <c r="K328" s="191"/>
      <c r="L328" s="191"/>
      <c r="M328" s="191"/>
      <c r="N328" s="191"/>
      <c r="O328" s="70">
        <f>SUMIFS('Ctas Receber'!G:G,'Ctas Receber'!E:E,'Clientes'!A:A,'Ctas Receber'!M:M,"")</f>
        <v>0</v>
      </c>
      <c r="P328" s="70">
        <f>SUMIFS('Ctas Receber'!G:G,'Ctas Receber'!E:E,'Clientes'!A:A,'Ctas Receber'!O:O,"Pago")</f>
        <v>0</v>
      </c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  <c r="AK328" s="71"/>
      <c r="AL328" s="71"/>
    </row>
    <row r="329" spans="1:38">
      <c r="A329" s="191"/>
      <c r="B329" s="191"/>
      <c r="C329" s="191"/>
      <c r="D329" s="191"/>
      <c r="E329" s="191"/>
      <c r="F329" s="191"/>
      <c r="G329" s="191"/>
      <c r="H329" s="191"/>
      <c r="I329" s="191"/>
      <c r="J329" s="191"/>
      <c r="K329" s="191"/>
      <c r="L329" s="191"/>
      <c r="M329" s="191"/>
      <c r="N329" s="191"/>
      <c r="O329" s="70">
        <f>SUMIFS('Ctas Receber'!G:G,'Ctas Receber'!E:E,'Clientes'!A:A,'Ctas Receber'!M:M,"")</f>
        <v>0</v>
      </c>
      <c r="P329" s="70">
        <f>SUMIFS('Ctas Receber'!G:G,'Ctas Receber'!E:E,'Clientes'!A:A,'Ctas Receber'!O:O,"Pago")</f>
        <v>0</v>
      </c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  <c r="AK329" s="71"/>
      <c r="AL329" s="71"/>
    </row>
    <row r="330" spans="1:38">
      <c r="A330" s="191"/>
      <c r="B330" s="191"/>
      <c r="C330" s="191"/>
      <c r="D330" s="191"/>
      <c r="E330" s="191"/>
      <c r="F330" s="191"/>
      <c r="G330" s="191"/>
      <c r="H330" s="191"/>
      <c r="I330" s="191"/>
      <c r="J330" s="191"/>
      <c r="K330" s="191"/>
      <c r="L330" s="191"/>
      <c r="M330" s="191"/>
      <c r="N330" s="191"/>
      <c r="O330" s="70">
        <f>SUMIFS('Ctas Receber'!G:G,'Ctas Receber'!E:E,'Clientes'!A:A,'Ctas Receber'!M:M,"")</f>
        <v>0</v>
      </c>
      <c r="P330" s="70">
        <f>SUMIFS('Ctas Receber'!G:G,'Ctas Receber'!E:E,'Clientes'!A:A,'Ctas Receber'!O:O,"Pago")</f>
        <v>0</v>
      </c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  <c r="AK330" s="71"/>
      <c r="AL330" s="71"/>
    </row>
    <row r="331" spans="1:38">
      <c r="A331" s="191"/>
      <c r="B331" s="191"/>
      <c r="C331" s="191"/>
      <c r="D331" s="191"/>
      <c r="E331" s="191"/>
      <c r="F331" s="191"/>
      <c r="G331" s="191"/>
      <c r="H331" s="191"/>
      <c r="I331" s="191"/>
      <c r="J331" s="191"/>
      <c r="K331" s="191"/>
      <c r="L331" s="191"/>
      <c r="M331" s="191"/>
      <c r="N331" s="191"/>
      <c r="O331" s="70">
        <f>SUMIFS('Ctas Receber'!G:G,'Ctas Receber'!E:E,'Clientes'!A:A,'Ctas Receber'!M:M,"")</f>
        <v>0</v>
      </c>
      <c r="P331" s="70">
        <f>SUMIFS('Ctas Receber'!G:G,'Ctas Receber'!E:E,'Clientes'!A:A,'Ctas Receber'!O:O,"Pago")</f>
        <v>0</v>
      </c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  <c r="AK331" s="71"/>
      <c r="AL331" s="71"/>
    </row>
    <row r="332" spans="1:38">
      <c r="A332" s="191"/>
      <c r="B332" s="191"/>
      <c r="C332" s="191"/>
      <c r="D332" s="191"/>
      <c r="E332" s="191"/>
      <c r="F332" s="191"/>
      <c r="G332" s="191"/>
      <c r="H332" s="191"/>
      <c r="I332" s="191"/>
      <c r="J332" s="191"/>
      <c r="K332" s="191"/>
      <c r="L332" s="191"/>
      <c r="M332" s="191"/>
      <c r="N332" s="191"/>
      <c r="O332" s="70">
        <f>SUMIFS('Ctas Receber'!G:G,'Ctas Receber'!E:E,'Clientes'!A:A,'Ctas Receber'!M:M,"")</f>
        <v>0</v>
      </c>
      <c r="P332" s="70">
        <f>SUMIFS('Ctas Receber'!G:G,'Ctas Receber'!E:E,'Clientes'!A:A,'Ctas Receber'!O:O,"Pago")</f>
        <v>0</v>
      </c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  <c r="AK332" s="71"/>
      <c r="AL332" s="71"/>
    </row>
    <row r="333" spans="1:38">
      <c r="A333" s="191"/>
      <c r="B333" s="191"/>
      <c r="C333" s="191"/>
      <c r="D333" s="191"/>
      <c r="E333" s="191"/>
      <c r="F333" s="191"/>
      <c r="G333" s="191"/>
      <c r="H333" s="191"/>
      <c r="I333" s="191"/>
      <c r="J333" s="191"/>
      <c r="K333" s="191"/>
      <c r="L333" s="191"/>
      <c r="M333" s="191"/>
      <c r="N333" s="191"/>
      <c r="O333" s="70">
        <f>SUMIFS('Ctas Receber'!G:G,'Ctas Receber'!E:E,'Clientes'!A:A,'Ctas Receber'!M:M,"")</f>
        <v>0</v>
      </c>
      <c r="P333" s="70">
        <f>SUMIFS('Ctas Receber'!G:G,'Ctas Receber'!E:E,'Clientes'!A:A,'Ctas Receber'!O:O,"Pago")</f>
        <v>0</v>
      </c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  <c r="AK333" s="71"/>
      <c r="AL333" s="71"/>
    </row>
    <row r="334" spans="1:38">
      <c r="A334" s="191"/>
      <c r="B334" s="191"/>
      <c r="C334" s="191"/>
      <c r="D334" s="191"/>
      <c r="E334" s="191"/>
      <c r="F334" s="191"/>
      <c r="G334" s="191"/>
      <c r="H334" s="191"/>
      <c r="I334" s="191"/>
      <c r="J334" s="191"/>
      <c r="K334" s="191"/>
      <c r="L334" s="191"/>
      <c r="M334" s="191"/>
      <c r="N334" s="191"/>
      <c r="O334" s="70">
        <f>SUMIFS('Ctas Receber'!G:G,'Ctas Receber'!E:E,'Clientes'!A:A,'Ctas Receber'!M:M,"")</f>
        <v>0</v>
      </c>
      <c r="P334" s="70">
        <f>SUMIFS('Ctas Receber'!G:G,'Ctas Receber'!E:E,'Clientes'!A:A,'Ctas Receber'!O:O,"Pago")</f>
        <v>0</v>
      </c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  <c r="AK334" s="71"/>
      <c r="AL334" s="71"/>
    </row>
    <row r="335" spans="1:38">
      <c r="A335" s="191"/>
      <c r="B335" s="191"/>
      <c r="C335" s="191"/>
      <c r="D335" s="191"/>
      <c r="E335" s="191"/>
      <c r="F335" s="191"/>
      <c r="G335" s="191"/>
      <c r="H335" s="191"/>
      <c r="I335" s="191"/>
      <c r="J335" s="191"/>
      <c r="K335" s="191"/>
      <c r="L335" s="191"/>
      <c r="M335" s="191"/>
      <c r="N335" s="191"/>
      <c r="O335" s="70">
        <f>SUMIFS('Ctas Receber'!G:G,'Ctas Receber'!E:E,'Clientes'!A:A,'Ctas Receber'!M:M,"")</f>
        <v>0</v>
      </c>
      <c r="P335" s="70">
        <f>SUMIFS('Ctas Receber'!G:G,'Ctas Receber'!E:E,'Clientes'!A:A,'Ctas Receber'!O:O,"Pago")</f>
        <v>0</v>
      </c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  <c r="AK335" s="71"/>
      <c r="AL335" s="71"/>
    </row>
    <row r="336" spans="1:38">
      <c r="A336" s="191"/>
      <c r="B336" s="191"/>
      <c r="C336" s="191"/>
      <c r="D336" s="191"/>
      <c r="E336" s="191"/>
      <c r="F336" s="191"/>
      <c r="G336" s="191"/>
      <c r="H336" s="191"/>
      <c r="I336" s="191"/>
      <c r="J336" s="191"/>
      <c r="K336" s="191"/>
      <c r="L336" s="191"/>
      <c r="M336" s="191"/>
      <c r="N336" s="191"/>
      <c r="O336" s="70">
        <f>SUMIFS('Ctas Receber'!G:G,'Ctas Receber'!E:E,'Clientes'!A:A,'Ctas Receber'!M:M,"")</f>
        <v>0</v>
      </c>
      <c r="P336" s="70">
        <f>SUMIFS('Ctas Receber'!G:G,'Ctas Receber'!E:E,'Clientes'!A:A,'Ctas Receber'!O:O,"Pago")</f>
        <v>0</v>
      </c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  <c r="AK336" s="71"/>
      <c r="AL336" s="71"/>
    </row>
    <row r="337" spans="1:38">
      <c r="A337" s="191"/>
      <c r="B337" s="191"/>
      <c r="C337" s="191"/>
      <c r="D337" s="191"/>
      <c r="E337" s="191"/>
      <c r="F337" s="191"/>
      <c r="G337" s="191"/>
      <c r="H337" s="191"/>
      <c r="I337" s="191"/>
      <c r="J337" s="191"/>
      <c r="K337" s="191"/>
      <c r="L337" s="191"/>
      <c r="M337" s="191"/>
      <c r="N337" s="191"/>
      <c r="O337" s="70">
        <f>SUMIFS('Ctas Receber'!G:G,'Ctas Receber'!E:E,'Clientes'!A:A,'Ctas Receber'!M:M,"")</f>
        <v>0</v>
      </c>
      <c r="P337" s="70">
        <f>SUMIFS('Ctas Receber'!G:G,'Ctas Receber'!E:E,'Clientes'!A:A,'Ctas Receber'!O:O,"Pago")</f>
        <v>0</v>
      </c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  <c r="AK337" s="71"/>
      <c r="AL337" s="71"/>
    </row>
    <row r="338" spans="1:38">
      <c r="A338" s="191"/>
      <c r="B338" s="191"/>
      <c r="C338" s="191"/>
      <c r="D338" s="191"/>
      <c r="E338" s="191"/>
      <c r="F338" s="191"/>
      <c r="G338" s="191"/>
      <c r="H338" s="191"/>
      <c r="I338" s="191"/>
      <c r="J338" s="191"/>
      <c r="K338" s="191"/>
      <c r="L338" s="191"/>
      <c r="M338" s="191"/>
      <c r="N338" s="191"/>
      <c r="O338" s="70">
        <f>SUMIFS('Ctas Receber'!G:G,'Ctas Receber'!E:E,'Clientes'!A:A,'Ctas Receber'!M:M,"")</f>
        <v>0</v>
      </c>
      <c r="P338" s="70">
        <f>SUMIFS('Ctas Receber'!G:G,'Ctas Receber'!E:E,'Clientes'!A:A,'Ctas Receber'!O:O,"Pago")</f>
        <v>0</v>
      </c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  <c r="AK338" s="71"/>
      <c r="AL338" s="71"/>
    </row>
    <row r="339" spans="1:38">
      <c r="A339" s="191"/>
      <c r="B339" s="191"/>
      <c r="C339" s="191"/>
      <c r="D339" s="191"/>
      <c r="E339" s="191"/>
      <c r="F339" s="191"/>
      <c r="G339" s="191"/>
      <c r="H339" s="191"/>
      <c r="I339" s="191"/>
      <c r="J339" s="191"/>
      <c r="K339" s="191"/>
      <c r="L339" s="191"/>
      <c r="M339" s="191"/>
      <c r="N339" s="191"/>
      <c r="O339" s="70">
        <f>SUMIFS('Ctas Receber'!G:G,'Ctas Receber'!E:E,'Clientes'!A:A,'Ctas Receber'!M:M,"")</f>
        <v>0</v>
      </c>
      <c r="P339" s="70">
        <f>SUMIFS('Ctas Receber'!G:G,'Ctas Receber'!E:E,'Clientes'!A:A,'Ctas Receber'!O:O,"Pago")</f>
        <v>0</v>
      </c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  <c r="AK339" s="71"/>
      <c r="AL339" s="71"/>
    </row>
    <row r="340" spans="1:38">
      <c r="A340" s="191"/>
      <c r="B340" s="191"/>
      <c r="C340" s="191"/>
      <c r="D340" s="191"/>
      <c r="E340" s="191"/>
      <c r="F340" s="191"/>
      <c r="G340" s="191"/>
      <c r="H340" s="191"/>
      <c r="I340" s="191"/>
      <c r="J340" s="191"/>
      <c r="K340" s="191"/>
      <c r="L340" s="191"/>
      <c r="M340" s="191"/>
      <c r="N340" s="191"/>
      <c r="O340" s="70">
        <f>SUMIFS('Ctas Receber'!G:G,'Ctas Receber'!E:E,'Clientes'!A:A,'Ctas Receber'!M:M,"")</f>
        <v>0</v>
      </c>
      <c r="P340" s="70">
        <f>SUMIFS('Ctas Receber'!G:G,'Ctas Receber'!E:E,'Clientes'!A:A,'Ctas Receber'!O:O,"Pago")</f>
        <v>0</v>
      </c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  <c r="AK340" s="71"/>
      <c r="AL340" s="71"/>
    </row>
    <row r="341" spans="1:38">
      <c r="A341" s="191"/>
      <c r="B341" s="191"/>
      <c r="C341" s="191"/>
      <c r="D341" s="191"/>
      <c r="E341" s="191"/>
      <c r="F341" s="191"/>
      <c r="G341" s="191"/>
      <c r="H341" s="191"/>
      <c r="I341" s="191"/>
      <c r="J341" s="191"/>
      <c r="K341" s="191"/>
      <c r="L341" s="191"/>
      <c r="M341" s="191"/>
      <c r="N341" s="191"/>
      <c r="O341" s="70">
        <f>SUMIFS('Ctas Receber'!G:G,'Ctas Receber'!E:E,'Clientes'!A:A,'Ctas Receber'!M:M,"")</f>
        <v>0</v>
      </c>
      <c r="P341" s="70">
        <f>SUMIFS('Ctas Receber'!G:G,'Ctas Receber'!E:E,'Clientes'!A:A,'Ctas Receber'!O:O,"Pago")</f>
        <v>0</v>
      </c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  <c r="AK341" s="71"/>
      <c r="AL341" s="71"/>
    </row>
    <row r="342" spans="1:38">
      <c r="A342" s="191"/>
      <c r="B342" s="191"/>
      <c r="C342" s="191"/>
      <c r="D342" s="191"/>
      <c r="E342" s="191"/>
      <c r="F342" s="191"/>
      <c r="G342" s="191"/>
      <c r="H342" s="191"/>
      <c r="I342" s="191"/>
      <c r="J342" s="191"/>
      <c r="K342" s="191"/>
      <c r="L342" s="191"/>
      <c r="M342" s="191"/>
      <c r="N342" s="191"/>
      <c r="O342" s="70">
        <f>SUMIFS('Ctas Receber'!G:G,'Ctas Receber'!E:E,'Clientes'!A:A,'Ctas Receber'!M:M,"")</f>
        <v>0</v>
      </c>
      <c r="P342" s="70">
        <f>SUMIFS('Ctas Receber'!G:G,'Ctas Receber'!E:E,'Clientes'!A:A,'Ctas Receber'!O:O,"Pago")</f>
        <v>0</v>
      </c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  <c r="AK342" s="71"/>
      <c r="AL342" s="71"/>
    </row>
    <row r="343" spans="1:38">
      <c r="A343" s="191"/>
      <c r="B343" s="191"/>
      <c r="C343" s="191"/>
      <c r="D343" s="191"/>
      <c r="E343" s="191"/>
      <c r="F343" s="191"/>
      <c r="G343" s="191"/>
      <c r="H343" s="191"/>
      <c r="I343" s="191"/>
      <c r="J343" s="191"/>
      <c r="K343" s="191"/>
      <c r="L343" s="191"/>
      <c r="M343" s="191"/>
      <c r="N343" s="191"/>
      <c r="O343" s="70">
        <f>SUMIFS('Ctas Receber'!G:G,'Ctas Receber'!E:E,'Clientes'!A:A,'Ctas Receber'!M:M,"")</f>
        <v>0</v>
      </c>
      <c r="P343" s="70">
        <f>SUMIFS('Ctas Receber'!G:G,'Ctas Receber'!E:E,'Clientes'!A:A,'Ctas Receber'!O:O,"Pago")</f>
        <v>0</v>
      </c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  <c r="AK343" s="71"/>
      <c r="AL343" s="71"/>
    </row>
    <row r="344" spans="1:38">
      <c r="A344" s="191"/>
      <c r="B344" s="191"/>
      <c r="C344" s="191"/>
      <c r="D344" s="191"/>
      <c r="E344" s="191"/>
      <c r="F344" s="191"/>
      <c r="G344" s="191"/>
      <c r="H344" s="191"/>
      <c r="I344" s="191"/>
      <c r="J344" s="191"/>
      <c r="K344" s="191"/>
      <c r="L344" s="191"/>
      <c r="M344" s="191"/>
      <c r="N344" s="191"/>
      <c r="O344" s="70">
        <f>SUMIFS('Ctas Receber'!G:G,'Ctas Receber'!E:E,'Clientes'!A:A,'Ctas Receber'!M:M,"")</f>
        <v>0</v>
      </c>
      <c r="P344" s="70">
        <f>SUMIFS('Ctas Receber'!G:G,'Ctas Receber'!E:E,'Clientes'!A:A,'Ctas Receber'!O:O,"Pago")</f>
        <v>0</v>
      </c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  <c r="AK344" s="71"/>
      <c r="AL344" s="71"/>
    </row>
    <row r="345" spans="1:38">
      <c r="A345" s="191"/>
      <c r="B345" s="191"/>
      <c r="C345" s="191"/>
      <c r="D345" s="191"/>
      <c r="E345" s="191"/>
      <c r="F345" s="191"/>
      <c r="G345" s="191"/>
      <c r="H345" s="191"/>
      <c r="I345" s="191"/>
      <c r="J345" s="191"/>
      <c r="K345" s="191"/>
      <c r="L345" s="191"/>
      <c r="M345" s="191"/>
      <c r="N345" s="191"/>
      <c r="O345" s="70">
        <f>SUMIFS('Ctas Receber'!G:G,'Ctas Receber'!E:E,'Clientes'!A:A,'Ctas Receber'!M:M,"")</f>
        <v>0</v>
      </c>
      <c r="P345" s="70">
        <f>SUMIFS('Ctas Receber'!G:G,'Ctas Receber'!E:E,'Clientes'!A:A,'Ctas Receber'!O:O,"Pago")</f>
        <v>0</v>
      </c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  <c r="AK345" s="71"/>
      <c r="AL345" s="71"/>
    </row>
    <row r="346" spans="1:38">
      <c r="A346" s="191"/>
      <c r="B346" s="191"/>
      <c r="C346" s="191"/>
      <c r="D346" s="191"/>
      <c r="E346" s="191"/>
      <c r="F346" s="191"/>
      <c r="G346" s="191"/>
      <c r="H346" s="191"/>
      <c r="I346" s="191"/>
      <c r="J346" s="191"/>
      <c r="K346" s="191"/>
      <c r="L346" s="191"/>
      <c r="M346" s="191"/>
      <c r="N346" s="191"/>
      <c r="O346" s="70">
        <f>SUMIFS('Ctas Receber'!G:G,'Ctas Receber'!E:E,'Clientes'!A:A,'Ctas Receber'!M:M,"")</f>
        <v>0</v>
      </c>
      <c r="P346" s="70">
        <f>SUMIFS('Ctas Receber'!G:G,'Ctas Receber'!E:E,'Clientes'!A:A,'Ctas Receber'!O:O,"Pago")</f>
        <v>0</v>
      </c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  <c r="AK346" s="71"/>
      <c r="AL346" s="71"/>
    </row>
    <row r="347" spans="1:38">
      <c r="A347" s="191"/>
      <c r="B347" s="191"/>
      <c r="C347" s="191"/>
      <c r="D347" s="191"/>
      <c r="E347" s="191"/>
      <c r="F347" s="191"/>
      <c r="G347" s="191"/>
      <c r="H347" s="191"/>
      <c r="I347" s="191"/>
      <c r="J347" s="191"/>
      <c r="K347" s="191"/>
      <c r="L347" s="191"/>
      <c r="M347" s="191"/>
      <c r="N347" s="191"/>
      <c r="O347" s="70">
        <f>SUMIFS('Ctas Receber'!G:G,'Ctas Receber'!E:E,'Clientes'!A:A,'Ctas Receber'!M:M,"")</f>
        <v>0</v>
      </c>
      <c r="P347" s="70">
        <f>SUMIFS('Ctas Receber'!G:G,'Ctas Receber'!E:E,'Clientes'!A:A,'Ctas Receber'!O:O,"Pago")</f>
        <v>0</v>
      </c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  <c r="AK347" s="71"/>
      <c r="AL347" s="71"/>
    </row>
    <row r="348" spans="1:38">
      <c r="A348" s="191"/>
      <c r="B348" s="191"/>
      <c r="C348" s="191"/>
      <c r="D348" s="191"/>
      <c r="E348" s="191"/>
      <c r="F348" s="191"/>
      <c r="G348" s="191"/>
      <c r="H348" s="191"/>
      <c r="I348" s="191"/>
      <c r="J348" s="191"/>
      <c r="K348" s="191"/>
      <c r="L348" s="191"/>
      <c r="M348" s="191"/>
      <c r="N348" s="191"/>
      <c r="O348" s="70">
        <f>SUMIFS('Ctas Receber'!G:G,'Ctas Receber'!E:E,'Clientes'!A:A,'Ctas Receber'!M:M,"")</f>
        <v>0</v>
      </c>
      <c r="P348" s="70">
        <f>SUMIFS('Ctas Receber'!G:G,'Ctas Receber'!E:E,'Clientes'!A:A,'Ctas Receber'!O:O,"Pago")</f>
        <v>0</v>
      </c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  <c r="AK348" s="71"/>
      <c r="AL348" s="71"/>
    </row>
    <row r="349" spans="1:38">
      <c r="A349" s="191"/>
      <c r="B349" s="191"/>
      <c r="C349" s="191"/>
      <c r="D349" s="191"/>
      <c r="E349" s="191"/>
      <c r="F349" s="191"/>
      <c r="G349" s="191"/>
      <c r="H349" s="191"/>
      <c r="I349" s="191"/>
      <c r="J349" s="191"/>
      <c r="K349" s="191"/>
      <c r="L349" s="191"/>
      <c r="M349" s="191"/>
      <c r="N349" s="191"/>
      <c r="O349" s="70">
        <f>SUMIFS('Ctas Receber'!G:G,'Ctas Receber'!E:E,'Clientes'!A:A,'Ctas Receber'!M:M,"")</f>
        <v>0</v>
      </c>
      <c r="P349" s="70">
        <f>SUMIFS('Ctas Receber'!G:G,'Ctas Receber'!E:E,'Clientes'!A:A,'Ctas Receber'!O:O,"Pago")</f>
        <v>0</v>
      </c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  <c r="AK349" s="71"/>
      <c r="AL349" s="71"/>
    </row>
    <row r="350" spans="1:38">
      <c r="A350" s="191"/>
      <c r="B350" s="191"/>
      <c r="C350" s="191"/>
      <c r="D350" s="191"/>
      <c r="E350" s="191"/>
      <c r="F350" s="191"/>
      <c r="G350" s="191"/>
      <c r="H350" s="191"/>
      <c r="I350" s="191"/>
      <c r="J350" s="191"/>
      <c r="K350" s="191"/>
      <c r="L350" s="191"/>
      <c r="M350" s="191"/>
      <c r="N350" s="191"/>
      <c r="O350" s="70">
        <f>SUMIFS('Ctas Receber'!G:G,'Ctas Receber'!E:E,'Clientes'!A:A,'Ctas Receber'!M:M,"")</f>
        <v>0</v>
      </c>
      <c r="P350" s="70">
        <f>SUMIFS('Ctas Receber'!G:G,'Ctas Receber'!E:E,'Clientes'!A:A,'Ctas Receber'!O:O,"Pago")</f>
        <v>0</v>
      </c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  <c r="AK350" s="71"/>
      <c r="AL350" s="71"/>
    </row>
    <row r="351" spans="1:38">
      <c r="A351" s="191"/>
      <c r="B351" s="191"/>
      <c r="C351" s="191"/>
      <c r="D351" s="191"/>
      <c r="E351" s="191"/>
      <c r="F351" s="191"/>
      <c r="G351" s="191"/>
      <c r="H351" s="191"/>
      <c r="I351" s="191"/>
      <c r="J351" s="191"/>
      <c r="K351" s="191"/>
      <c r="L351" s="191"/>
      <c r="M351" s="191"/>
      <c r="N351" s="191"/>
      <c r="O351" s="70">
        <f>SUMIFS('Ctas Receber'!G:G,'Ctas Receber'!E:E,'Clientes'!A:A,'Ctas Receber'!M:M,"")</f>
        <v>0</v>
      </c>
      <c r="P351" s="70">
        <f>SUMIFS('Ctas Receber'!G:G,'Ctas Receber'!E:E,'Clientes'!A:A,'Ctas Receber'!O:O,"Pago")</f>
        <v>0</v>
      </c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  <c r="AK351" s="71"/>
      <c r="AL351" s="71"/>
    </row>
    <row r="352" spans="1:38">
      <c r="A352" s="191"/>
      <c r="B352" s="191"/>
      <c r="C352" s="191"/>
      <c r="D352" s="191"/>
      <c r="E352" s="191"/>
      <c r="F352" s="191"/>
      <c r="G352" s="191"/>
      <c r="H352" s="191"/>
      <c r="I352" s="191"/>
      <c r="J352" s="191"/>
      <c r="K352" s="191"/>
      <c r="L352" s="191"/>
      <c r="M352" s="191"/>
      <c r="N352" s="191"/>
      <c r="O352" s="70">
        <f>SUMIFS('Ctas Receber'!G:G,'Ctas Receber'!E:E,'Clientes'!A:A,'Ctas Receber'!M:M,"")</f>
        <v>0</v>
      </c>
      <c r="P352" s="70">
        <f>SUMIFS('Ctas Receber'!G:G,'Ctas Receber'!E:E,'Clientes'!A:A,'Ctas Receber'!O:O,"Pago")</f>
        <v>0</v>
      </c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  <c r="AK352" s="71"/>
      <c r="AL352" s="71"/>
    </row>
    <row r="353" spans="1:38">
      <c r="A353" s="191"/>
      <c r="B353" s="191"/>
      <c r="C353" s="191"/>
      <c r="D353" s="191"/>
      <c r="E353" s="191"/>
      <c r="F353" s="191"/>
      <c r="G353" s="191"/>
      <c r="H353" s="191"/>
      <c r="I353" s="191"/>
      <c r="J353" s="191"/>
      <c r="K353" s="191"/>
      <c r="L353" s="191"/>
      <c r="M353" s="191"/>
      <c r="N353" s="191"/>
      <c r="O353" s="70">
        <f>SUMIFS('Ctas Receber'!G:G,'Ctas Receber'!E:E,'Clientes'!A:A,'Ctas Receber'!M:M,"")</f>
        <v>0</v>
      </c>
      <c r="P353" s="70">
        <f>SUMIFS('Ctas Receber'!G:G,'Ctas Receber'!E:E,'Clientes'!A:A,'Ctas Receber'!O:O,"Pago")</f>
        <v>0</v>
      </c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  <c r="AK353" s="71"/>
      <c r="AL353" s="71"/>
    </row>
    <row r="354" spans="1:38">
      <c r="A354" s="191"/>
      <c r="B354" s="191"/>
      <c r="C354" s="191"/>
      <c r="D354" s="191"/>
      <c r="E354" s="191"/>
      <c r="F354" s="191"/>
      <c r="G354" s="191"/>
      <c r="H354" s="191"/>
      <c r="I354" s="191"/>
      <c r="J354" s="191"/>
      <c r="K354" s="191"/>
      <c r="L354" s="191"/>
      <c r="M354" s="191"/>
      <c r="N354" s="191"/>
      <c r="O354" s="70">
        <f>SUMIFS('Ctas Receber'!G:G,'Ctas Receber'!E:E,'Clientes'!A:A,'Ctas Receber'!M:M,"")</f>
        <v>0</v>
      </c>
      <c r="P354" s="70">
        <f>SUMIFS('Ctas Receber'!G:G,'Ctas Receber'!E:E,'Clientes'!A:A,'Ctas Receber'!O:O,"Pago")</f>
        <v>0</v>
      </c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  <c r="AK354" s="71"/>
      <c r="AL354" s="71"/>
    </row>
    <row r="355" spans="1:38">
      <c r="A355" s="191"/>
      <c r="B355" s="191"/>
      <c r="C355" s="191"/>
      <c r="D355" s="191"/>
      <c r="E355" s="191"/>
      <c r="F355" s="191"/>
      <c r="G355" s="191"/>
      <c r="H355" s="191"/>
      <c r="I355" s="191"/>
      <c r="J355" s="191"/>
      <c r="K355" s="191"/>
      <c r="L355" s="191"/>
      <c r="M355" s="191"/>
      <c r="N355" s="191"/>
      <c r="O355" s="70">
        <f>SUMIFS('Ctas Receber'!G:G,'Ctas Receber'!E:E,'Clientes'!A:A,'Ctas Receber'!M:M,"")</f>
        <v>0</v>
      </c>
      <c r="P355" s="70">
        <f>SUMIFS('Ctas Receber'!G:G,'Ctas Receber'!E:E,'Clientes'!A:A,'Ctas Receber'!O:O,"Pago")</f>
        <v>0</v>
      </c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  <c r="AK355" s="71"/>
      <c r="AL355" s="71"/>
    </row>
    <row r="356" spans="1:38">
      <c r="A356" s="191"/>
      <c r="B356" s="191"/>
      <c r="C356" s="191"/>
      <c r="D356" s="191"/>
      <c r="E356" s="191"/>
      <c r="F356" s="191"/>
      <c r="G356" s="191"/>
      <c r="H356" s="191"/>
      <c r="I356" s="191"/>
      <c r="J356" s="191"/>
      <c r="K356" s="191"/>
      <c r="L356" s="191"/>
      <c r="M356" s="191"/>
      <c r="N356" s="191"/>
      <c r="O356" s="70">
        <f>SUMIFS('Ctas Receber'!G:G,'Ctas Receber'!E:E,'Clientes'!A:A,'Ctas Receber'!M:M,"")</f>
        <v>0</v>
      </c>
      <c r="P356" s="70">
        <f>SUMIFS('Ctas Receber'!G:G,'Ctas Receber'!E:E,'Clientes'!A:A,'Ctas Receber'!O:O,"Pago")</f>
        <v>0</v>
      </c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  <c r="AK356" s="71"/>
      <c r="AL356" s="71"/>
    </row>
    <row r="357" spans="1:38">
      <c r="A357" s="191"/>
      <c r="B357" s="191"/>
      <c r="C357" s="191"/>
      <c r="D357" s="191"/>
      <c r="E357" s="191"/>
      <c r="F357" s="191"/>
      <c r="G357" s="191"/>
      <c r="H357" s="191"/>
      <c r="I357" s="191"/>
      <c r="J357" s="191"/>
      <c r="K357" s="191"/>
      <c r="L357" s="191"/>
      <c r="M357" s="191"/>
      <c r="N357" s="191"/>
      <c r="O357" s="70">
        <f>SUMIFS('Ctas Receber'!G:G,'Ctas Receber'!E:E,'Clientes'!A:A,'Ctas Receber'!M:M,"")</f>
        <v>0</v>
      </c>
      <c r="P357" s="70">
        <f>SUMIFS('Ctas Receber'!G:G,'Ctas Receber'!E:E,'Clientes'!A:A,'Ctas Receber'!O:O,"Pago")</f>
        <v>0</v>
      </c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  <c r="AK357" s="71"/>
      <c r="AL357" s="71"/>
    </row>
    <row r="358" spans="1:38">
      <c r="A358" s="191"/>
      <c r="B358" s="191"/>
      <c r="C358" s="191"/>
      <c r="D358" s="191"/>
      <c r="E358" s="191"/>
      <c r="F358" s="191"/>
      <c r="G358" s="191"/>
      <c r="H358" s="191"/>
      <c r="I358" s="191"/>
      <c r="J358" s="191"/>
      <c r="K358" s="191"/>
      <c r="L358" s="191"/>
      <c r="M358" s="191"/>
      <c r="N358" s="191"/>
      <c r="O358" s="70">
        <f>SUMIFS('Ctas Receber'!G:G,'Ctas Receber'!E:E,'Clientes'!A:A,'Ctas Receber'!M:M,"")</f>
        <v>0</v>
      </c>
      <c r="P358" s="70">
        <f>SUMIFS('Ctas Receber'!G:G,'Ctas Receber'!E:E,'Clientes'!A:A,'Ctas Receber'!O:O,"Pago")</f>
        <v>0</v>
      </c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  <c r="AK358" s="71"/>
      <c r="AL358" s="71"/>
    </row>
    <row r="359" spans="1:38">
      <c r="A359" s="191"/>
      <c r="B359" s="191"/>
      <c r="C359" s="191"/>
      <c r="D359" s="191"/>
      <c r="E359" s="191"/>
      <c r="F359" s="191"/>
      <c r="G359" s="191"/>
      <c r="H359" s="191"/>
      <c r="I359" s="191"/>
      <c r="J359" s="191"/>
      <c r="K359" s="191"/>
      <c r="L359" s="191"/>
      <c r="M359" s="191"/>
      <c r="N359" s="191"/>
      <c r="O359" s="70">
        <f>SUMIFS('Ctas Receber'!G:G,'Ctas Receber'!E:E,'Clientes'!A:A,'Ctas Receber'!M:M,"")</f>
        <v>0</v>
      </c>
      <c r="P359" s="70">
        <f>SUMIFS('Ctas Receber'!G:G,'Ctas Receber'!E:E,'Clientes'!A:A,'Ctas Receber'!O:O,"Pago")</f>
        <v>0</v>
      </c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  <c r="AK359" s="71"/>
      <c r="AL359" s="71"/>
    </row>
    <row r="360" spans="1:38">
      <c r="A360" s="191"/>
      <c r="B360" s="191"/>
      <c r="C360" s="191"/>
      <c r="D360" s="191"/>
      <c r="E360" s="191"/>
      <c r="F360" s="191"/>
      <c r="G360" s="191"/>
      <c r="H360" s="191"/>
      <c r="I360" s="191"/>
      <c r="J360" s="191"/>
      <c r="K360" s="191"/>
      <c r="L360" s="191"/>
      <c r="M360" s="191"/>
      <c r="N360" s="191"/>
      <c r="O360" s="70">
        <f>SUMIFS('Ctas Receber'!G:G,'Ctas Receber'!E:E,'Clientes'!A:A,'Ctas Receber'!M:M,"")</f>
        <v>0</v>
      </c>
      <c r="P360" s="70">
        <f>SUMIFS('Ctas Receber'!G:G,'Ctas Receber'!E:E,'Clientes'!A:A,'Ctas Receber'!O:O,"Pago")</f>
        <v>0</v>
      </c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  <c r="AK360" s="71"/>
      <c r="AL360" s="71"/>
    </row>
    <row r="361" spans="1:38">
      <c r="A361" s="191"/>
      <c r="B361" s="191"/>
      <c r="C361" s="191"/>
      <c r="D361" s="191"/>
      <c r="E361" s="191"/>
      <c r="F361" s="191"/>
      <c r="G361" s="191"/>
      <c r="H361" s="191"/>
      <c r="I361" s="191"/>
      <c r="J361" s="191"/>
      <c r="K361" s="191"/>
      <c r="L361" s="191"/>
      <c r="M361" s="191"/>
      <c r="N361" s="191"/>
      <c r="O361" s="70">
        <f>SUMIFS('Ctas Receber'!G:G,'Ctas Receber'!E:E,'Clientes'!A:A,'Ctas Receber'!M:M,"")</f>
        <v>0</v>
      </c>
      <c r="P361" s="70">
        <f>SUMIFS('Ctas Receber'!G:G,'Ctas Receber'!E:E,'Clientes'!A:A,'Ctas Receber'!O:O,"Pago")</f>
        <v>0</v>
      </c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  <c r="AK361" s="71"/>
      <c r="AL361" s="71"/>
    </row>
    <row r="362" spans="1:38">
      <c r="A362" s="191"/>
      <c r="B362" s="191"/>
      <c r="C362" s="191"/>
      <c r="D362" s="191"/>
      <c r="E362" s="191"/>
      <c r="F362" s="191"/>
      <c r="G362" s="191"/>
      <c r="H362" s="191"/>
      <c r="I362" s="191"/>
      <c r="J362" s="191"/>
      <c r="K362" s="191"/>
      <c r="L362" s="191"/>
      <c r="M362" s="191"/>
      <c r="N362" s="191"/>
      <c r="O362" s="70">
        <f>SUMIFS('Ctas Receber'!G:G,'Ctas Receber'!E:E,'Clientes'!A:A,'Ctas Receber'!M:M,"")</f>
        <v>0</v>
      </c>
      <c r="P362" s="70">
        <f>SUMIFS('Ctas Receber'!G:G,'Ctas Receber'!E:E,'Clientes'!A:A,'Ctas Receber'!O:O,"Pago")</f>
        <v>0</v>
      </c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  <c r="AK362" s="71"/>
      <c r="AL362" s="71"/>
    </row>
    <row r="363" spans="1:38">
      <c r="A363" s="191"/>
      <c r="B363" s="191"/>
      <c r="C363" s="191"/>
      <c r="D363" s="191"/>
      <c r="E363" s="191"/>
      <c r="F363" s="191"/>
      <c r="G363" s="191"/>
      <c r="H363" s="191"/>
      <c r="I363" s="191"/>
      <c r="J363" s="191"/>
      <c r="K363" s="191"/>
      <c r="L363" s="191"/>
      <c r="M363" s="191"/>
      <c r="N363" s="191"/>
      <c r="O363" s="70">
        <f>SUMIFS('Ctas Receber'!G:G,'Ctas Receber'!E:E,'Clientes'!A:A,'Ctas Receber'!M:M,"")</f>
        <v>0</v>
      </c>
      <c r="P363" s="70">
        <f>SUMIFS('Ctas Receber'!G:G,'Ctas Receber'!E:E,'Clientes'!A:A,'Ctas Receber'!O:O,"Pago")</f>
        <v>0</v>
      </c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  <c r="AK363" s="71"/>
      <c r="AL363" s="71"/>
    </row>
    <row r="364" spans="1:38">
      <c r="A364" s="191"/>
      <c r="B364" s="191"/>
      <c r="C364" s="191"/>
      <c r="D364" s="191"/>
      <c r="E364" s="191"/>
      <c r="F364" s="191"/>
      <c r="G364" s="191"/>
      <c r="H364" s="191"/>
      <c r="I364" s="191"/>
      <c r="J364" s="191"/>
      <c r="K364" s="191"/>
      <c r="L364" s="191"/>
      <c r="M364" s="191"/>
      <c r="N364" s="191"/>
      <c r="O364" s="70">
        <f>SUMIFS('Ctas Receber'!G:G,'Ctas Receber'!E:E,'Clientes'!A:A,'Ctas Receber'!M:M,"")</f>
        <v>0</v>
      </c>
      <c r="P364" s="70">
        <f>SUMIFS('Ctas Receber'!G:G,'Ctas Receber'!E:E,'Clientes'!A:A,'Ctas Receber'!O:O,"Pago")</f>
        <v>0</v>
      </c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  <c r="AK364" s="71"/>
      <c r="AL364" s="71"/>
    </row>
    <row r="365" spans="1:38">
      <c r="A365" s="191"/>
      <c r="B365" s="191"/>
      <c r="C365" s="191"/>
      <c r="D365" s="191"/>
      <c r="E365" s="191"/>
      <c r="F365" s="191"/>
      <c r="G365" s="191"/>
      <c r="H365" s="191"/>
      <c r="I365" s="191"/>
      <c r="J365" s="191"/>
      <c r="K365" s="191"/>
      <c r="L365" s="191"/>
      <c r="M365" s="191"/>
      <c r="N365" s="191"/>
      <c r="O365" s="70">
        <f>SUMIFS('Ctas Receber'!G:G,'Ctas Receber'!E:E,'Clientes'!A:A,'Ctas Receber'!M:M,"")</f>
        <v>0</v>
      </c>
      <c r="P365" s="70">
        <f>SUMIFS('Ctas Receber'!G:G,'Ctas Receber'!E:E,'Clientes'!A:A,'Ctas Receber'!O:O,"Pago")</f>
        <v>0</v>
      </c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  <c r="AK365" s="71"/>
      <c r="AL365" s="71"/>
    </row>
    <row r="366" spans="1:38">
      <c r="A366" s="191"/>
      <c r="B366" s="191"/>
      <c r="C366" s="191"/>
      <c r="D366" s="191"/>
      <c r="E366" s="191"/>
      <c r="F366" s="191"/>
      <c r="G366" s="191"/>
      <c r="H366" s="191"/>
      <c r="I366" s="191"/>
      <c r="J366" s="191"/>
      <c r="K366" s="191"/>
      <c r="L366" s="191"/>
      <c r="M366" s="191"/>
      <c r="N366" s="191"/>
      <c r="O366" s="70">
        <f>SUMIFS('Ctas Receber'!G:G,'Ctas Receber'!E:E,'Clientes'!A:A,'Ctas Receber'!M:M,"")</f>
        <v>0</v>
      </c>
      <c r="P366" s="70">
        <f>SUMIFS('Ctas Receber'!G:G,'Ctas Receber'!E:E,'Clientes'!A:A,'Ctas Receber'!O:O,"Pago")</f>
        <v>0</v>
      </c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  <c r="AK366" s="71"/>
      <c r="AL366" s="71"/>
    </row>
    <row r="367" spans="1:38">
      <c r="A367" s="191"/>
      <c r="B367" s="191"/>
      <c r="C367" s="191"/>
      <c r="D367" s="191"/>
      <c r="E367" s="191"/>
      <c r="F367" s="191"/>
      <c r="G367" s="191"/>
      <c r="H367" s="191"/>
      <c r="I367" s="191"/>
      <c r="J367" s="191"/>
      <c r="K367" s="191"/>
      <c r="L367" s="191"/>
      <c r="M367" s="191"/>
      <c r="N367" s="191"/>
      <c r="O367" s="70">
        <f>SUMIFS('Ctas Receber'!G:G,'Ctas Receber'!E:E,'Clientes'!A:A,'Ctas Receber'!M:M,"")</f>
        <v>0</v>
      </c>
      <c r="P367" s="70">
        <f>SUMIFS('Ctas Receber'!G:G,'Ctas Receber'!E:E,'Clientes'!A:A,'Ctas Receber'!O:O,"Pago")</f>
        <v>0</v>
      </c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  <c r="AK367" s="71"/>
      <c r="AL367" s="71"/>
    </row>
    <row r="368" spans="1:38">
      <c r="A368" s="191"/>
      <c r="B368" s="191"/>
      <c r="C368" s="191"/>
      <c r="D368" s="191"/>
      <c r="E368" s="191"/>
      <c r="F368" s="191"/>
      <c r="G368" s="191"/>
      <c r="H368" s="191"/>
      <c r="I368" s="191"/>
      <c r="J368" s="191"/>
      <c r="K368" s="191"/>
      <c r="L368" s="191"/>
      <c r="M368" s="191"/>
      <c r="N368" s="191"/>
      <c r="O368" s="70">
        <f>SUMIFS('Ctas Receber'!G:G,'Ctas Receber'!E:E,'Clientes'!A:A,'Ctas Receber'!M:M,"")</f>
        <v>0</v>
      </c>
      <c r="P368" s="70">
        <f>SUMIFS('Ctas Receber'!G:G,'Ctas Receber'!E:E,'Clientes'!A:A,'Ctas Receber'!O:O,"Pago")</f>
        <v>0</v>
      </c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  <c r="AK368" s="71"/>
      <c r="AL368" s="71"/>
    </row>
    <row r="369" spans="1:38">
      <c r="A369" s="191"/>
      <c r="B369" s="191"/>
      <c r="C369" s="191"/>
      <c r="D369" s="191"/>
      <c r="E369" s="191"/>
      <c r="F369" s="191"/>
      <c r="G369" s="191"/>
      <c r="H369" s="191"/>
      <c r="I369" s="191"/>
      <c r="J369" s="191"/>
      <c r="K369" s="191"/>
      <c r="L369" s="191"/>
      <c r="M369" s="191"/>
      <c r="N369" s="191"/>
      <c r="O369" s="70">
        <f>SUMIFS('Ctas Receber'!G:G,'Ctas Receber'!E:E,'Clientes'!A:A,'Ctas Receber'!M:M,"")</f>
        <v>0</v>
      </c>
      <c r="P369" s="70">
        <f>SUMIFS('Ctas Receber'!G:G,'Ctas Receber'!E:E,'Clientes'!A:A,'Ctas Receber'!O:O,"Pago")</f>
        <v>0</v>
      </c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  <c r="AK369" s="71"/>
      <c r="AL369" s="71"/>
    </row>
    <row r="370" spans="1:38">
      <c r="A370" s="191"/>
      <c r="B370" s="191"/>
      <c r="C370" s="191"/>
      <c r="D370" s="191"/>
      <c r="E370" s="191"/>
      <c r="F370" s="191"/>
      <c r="G370" s="191"/>
      <c r="H370" s="191"/>
      <c r="I370" s="191"/>
      <c r="J370" s="191"/>
      <c r="K370" s="191"/>
      <c r="L370" s="191"/>
      <c r="M370" s="191"/>
      <c r="N370" s="191"/>
      <c r="O370" s="70">
        <f>SUMIFS('Ctas Receber'!G:G,'Ctas Receber'!E:E,'Clientes'!A:A,'Ctas Receber'!M:M,"")</f>
        <v>0</v>
      </c>
      <c r="P370" s="70">
        <f>SUMIFS('Ctas Receber'!G:G,'Ctas Receber'!E:E,'Clientes'!A:A,'Ctas Receber'!O:O,"Pago")</f>
        <v>0</v>
      </c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  <c r="AK370" s="71"/>
      <c r="AL370" s="71"/>
    </row>
    <row r="371" spans="1:38">
      <c r="A371" s="191"/>
      <c r="B371" s="191"/>
      <c r="C371" s="191"/>
      <c r="D371" s="191"/>
      <c r="E371" s="191"/>
      <c r="F371" s="191"/>
      <c r="G371" s="191"/>
      <c r="H371" s="191"/>
      <c r="I371" s="191"/>
      <c r="J371" s="191"/>
      <c r="K371" s="191"/>
      <c r="L371" s="191"/>
      <c r="M371" s="191"/>
      <c r="N371" s="191"/>
      <c r="O371" s="70">
        <f>SUMIFS('Ctas Receber'!G:G,'Ctas Receber'!E:E,'Clientes'!A:A,'Ctas Receber'!M:M,"")</f>
        <v>0</v>
      </c>
      <c r="P371" s="70">
        <f>SUMIFS('Ctas Receber'!G:G,'Ctas Receber'!E:E,'Clientes'!A:A,'Ctas Receber'!O:O,"Pago")</f>
        <v>0</v>
      </c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  <c r="AK371" s="71"/>
      <c r="AL371" s="71"/>
    </row>
    <row r="372" spans="1:38">
      <c r="A372" s="191"/>
      <c r="B372" s="191"/>
      <c r="C372" s="191"/>
      <c r="D372" s="191"/>
      <c r="E372" s="191"/>
      <c r="F372" s="191"/>
      <c r="G372" s="191"/>
      <c r="H372" s="191"/>
      <c r="I372" s="191"/>
      <c r="J372" s="191"/>
      <c r="K372" s="191"/>
      <c r="L372" s="191"/>
      <c r="M372" s="191"/>
      <c r="N372" s="191"/>
      <c r="O372" s="70">
        <f>SUMIFS('Ctas Receber'!G:G,'Ctas Receber'!E:E,'Clientes'!A:A,'Ctas Receber'!M:M,"")</f>
        <v>0</v>
      </c>
      <c r="P372" s="70">
        <f>SUMIFS('Ctas Receber'!G:G,'Ctas Receber'!E:E,'Clientes'!A:A,'Ctas Receber'!O:O,"Pago")</f>
        <v>0</v>
      </c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  <c r="AK372" s="71"/>
      <c r="AL372" s="71"/>
    </row>
    <row r="373" spans="1:38">
      <c r="A373" s="191"/>
      <c r="B373" s="191"/>
      <c r="C373" s="191"/>
      <c r="D373" s="191"/>
      <c r="E373" s="191"/>
      <c r="F373" s="191"/>
      <c r="G373" s="191"/>
      <c r="H373" s="191"/>
      <c r="I373" s="191"/>
      <c r="J373" s="191"/>
      <c r="K373" s="191"/>
      <c r="L373" s="191"/>
      <c r="M373" s="191"/>
      <c r="N373" s="191"/>
      <c r="O373" s="70">
        <f>SUMIFS('Ctas Receber'!G:G,'Ctas Receber'!E:E,'Clientes'!A:A,'Ctas Receber'!M:M,"")</f>
        <v>0</v>
      </c>
      <c r="P373" s="70">
        <f>SUMIFS('Ctas Receber'!G:G,'Ctas Receber'!E:E,'Clientes'!A:A,'Ctas Receber'!O:O,"Pago")</f>
        <v>0</v>
      </c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  <c r="AK373" s="71"/>
      <c r="AL373" s="71"/>
    </row>
    <row r="374" spans="1:38">
      <c r="A374" s="191"/>
      <c r="B374" s="191"/>
      <c r="C374" s="191"/>
      <c r="D374" s="191"/>
      <c r="E374" s="191"/>
      <c r="F374" s="191"/>
      <c r="G374" s="191"/>
      <c r="H374" s="191"/>
      <c r="I374" s="191"/>
      <c r="J374" s="191"/>
      <c r="K374" s="191"/>
      <c r="L374" s="191"/>
      <c r="M374" s="191"/>
      <c r="N374" s="191"/>
      <c r="O374" s="70">
        <f>SUMIFS('Ctas Receber'!G:G,'Ctas Receber'!E:E,'Clientes'!A:A,'Ctas Receber'!M:M,"")</f>
        <v>0</v>
      </c>
      <c r="P374" s="70">
        <f>SUMIFS('Ctas Receber'!G:G,'Ctas Receber'!E:E,'Clientes'!A:A,'Ctas Receber'!O:O,"Pago")</f>
        <v>0</v>
      </c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  <c r="AK374" s="71"/>
      <c r="AL374" s="71"/>
    </row>
    <row r="375" spans="1:38">
      <c r="A375" s="191"/>
      <c r="B375" s="191"/>
      <c r="C375" s="191"/>
      <c r="D375" s="191"/>
      <c r="E375" s="191"/>
      <c r="F375" s="191"/>
      <c r="G375" s="191"/>
      <c r="H375" s="191"/>
      <c r="I375" s="191"/>
      <c r="J375" s="191"/>
      <c r="K375" s="191"/>
      <c r="L375" s="191"/>
      <c r="M375" s="191"/>
      <c r="N375" s="191"/>
      <c r="O375" s="70">
        <f>SUMIFS('Ctas Receber'!G:G,'Ctas Receber'!E:E,'Clientes'!A:A,'Ctas Receber'!M:M,"")</f>
        <v>0</v>
      </c>
      <c r="P375" s="70">
        <f>SUMIFS('Ctas Receber'!G:G,'Ctas Receber'!E:E,'Clientes'!A:A,'Ctas Receber'!O:O,"Pago")</f>
        <v>0</v>
      </c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  <c r="AK375" s="71"/>
      <c r="AL375" s="71"/>
    </row>
    <row r="376" spans="1:38">
      <c r="A376" s="191"/>
      <c r="B376" s="191"/>
      <c r="C376" s="191"/>
      <c r="D376" s="191"/>
      <c r="E376" s="191"/>
      <c r="F376" s="191"/>
      <c r="G376" s="191"/>
      <c r="H376" s="191"/>
      <c r="I376" s="191"/>
      <c r="J376" s="191"/>
      <c r="K376" s="191"/>
      <c r="L376" s="191"/>
      <c r="M376" s="191"/>
      <c r="N376" s="191"/>
      <c r="O376" s="70">
        <f>SUMIFS('Ctas Receber'!G:G,'Ctas Receber'!E:E,'Clientes'!A:A,'Ctas Receber'!M:M,"")</f>
        <v>0</v>
      </c>
      <c r="P376" s="70">
        <f>SUMIFS('Ctas Receber'!G:G,'Ctas Receber'!E:E,'Clientes'!A:A,'Ctas Receber'!O:O,"Pago")</f>
        <v>0</v>
      </c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  <c r="AK376" s="71"/>
      <c r="AL376" s="71"/>
    </row>
    <row r="377" spans="1:38">
      <c r="A377" s="191"/>
      <c r="B377" s="191"/>
      <c r="C377" s="191"/>
      <c r="D377" s="191"/>
      <c r="E377" s="191"/>
      <c r="F377" s="191"/>
      <c r="G377" s="191"/>
      <c r="H377" s="191"/>
      <c r="I377" s="191"/>
      <c r="J377" s="191"/>
      <c r="K377" s="191"/>
      <c r="L377" s="191"/>
      <c r="M377" s="191"/>
      <c r="N377" s="191"/>
      <c r="O377" s="70">
        <f>SUMIFS('Ctas Receber'!G:G,'Ctas Receber'!E:E,'Clientes'!A:A,'Ctas Receber'!M:M,"")</f>
        <v>0</v>
      </c>
      <c r="P377" s="70">
        <f>SUMIFS('Ctas Receber'!G:G,'Ctas Receber'!E:E,'Clientes'!A:A,'Ctas Receber'!O:O,"Pago")</f>
        <v>0</v>
      </c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  <c r="AK377" s="71"/>
      <c r="AL377" s="71"/>
    </row>
    <row r="378" spans="1:38">
      <c r="A378" s="191"/>
      <c r="B378" s="191"/>
      <c r="C378" s="191"/>
      <c r="D378" s="191"/>
      <c r="E378" s="191"/>
      <c r="F378" s="191"/>
      <c r="G378" s="191"/>
      <c r="H378" s="191"/>
      <c r="I378" s="191"/>
      <c r="J378" s="191"/>
      <c r="K378" s="191"/>
      <c r="L378" s="191"/>
      <c r="M378" s="191"/>
      <c r="N378" s="191"/>
      <c r="O378" s="70">
        <f>SUMIFS('Ctas Receber'!G:G,'Ctas Receber'!E:E,'Clientes'!A:A,'Ctas Receber'!M:M,"")</f>
        <v>0</v>
      </c>
      <c r="P378" s="70">
        <f>SUMIFS('Ctas Receber'!G:G,'Ctas Receber'!E:E,'Clientes'!A:A,'Ctas Receber'!O:O,"Pago")</f>
        <v>0</v>
      </c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  <c r="AK378" s="71"/>
      <c r="AL378" s="71"/>
    </row>
    <row r="379" spans="1:38">
      <c r="A379" s="191"/>
      <c r="B379" s="191"/>
      <c r="C379" s="191"/>
      <c r="D379" s="191"/>
      <c r="E379" s="191"/>
      <c r="F379" s="191"/>
      <c r="G379" s="191"/>
      <c r="H379" s="191"/>
      <c r="I379" s="191"/>
      <c r="J379" s="191"/>
      <c r="K379" s="191"/>
      <c r="L379" s="191"/>
      <c r="M379" s="191"/>
      <c r="N379" s="191"/>
      <c r="O379" s="70">
        <f>SUMIFS('Ctas Receber'!G:G,'Ctas Receber'!E:E,'Clientes'!A:A,'Ctas Receber'!M:M,"")</f>
        <v>0</v>
      </c>
      <c r="P379" s="70">
        <f>SUMIFS('Ctas Receber'!G:G,'Ctas Receber'!E:E,'Clientes'!A:A,'Ctas Receber'!O:O,"Pago")</f>
        <v>0</v>
      </c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  <c r="AK379" s="71"/>
      <c r="AL379" s="71"/>
    </row>
    <row r="380" spans="1:38">
      <c r="A380" s="191"/>
      <c r="B380" s="191"/>
      <c r="C380" s="191"/>
      <c r="D380" s="191"/>
      <c r="E380" s="191"/>
      <c r="F380" s="191"/>
      <c r="G380" s="191"/>
      <c r="H380" s="191"/>
      <c r="I380" s="191"/>
      <c r="J380" s="191"/>
      <c r="K380" s="191"/>
      <c r="L380" s="191"/>
      <c r="M380" s="191"/>
      <c r="N380" s="191"/>
      <c r="O380" s="70">
        <f>SUMIFS('Ctas Receber'!G:G,'Ctas Receber'!E:E,'Clientes'!A:A,'Ctas Receber'!M:M,"")</f>
        <v>0</v>
      </c>
      <c r="P380" s="70">
        <f>SUMIFS('Ctas Receber'!G:G,'Ctas Receber'!E:E,'Clientes'!A:A,'Ctas Receber'!O:O,"Pago")</f>
        <v>0</v>
      </c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  <c r="AK380" s="71"/>
      <c r="AL380" s="71"/>
    </row>
    <row r="381" spans="1:38">
      <c r="A381" s="191"/>
      <c r="B381" s="191"/>
      <c r="C381" s="191"/>
      <c r="D381" s="191"/>
      <c r="E381" s="191"/>
      <c r="F381" s="191"/>
      <c r="G381" s="191"/>
      <c r="H381" s="191"/>
      <c r="I381" s="191"/>
      <c r="J381" s="191"/>
      <c r="K381" s="191"/>
      <c r="L381" s="191"/>
      <c r="M381" s="191"/>
      <c r="N381" s="191"/>
      <c r="O381" s="70">
        <f>SUMIFS('Ctas Receber'!G:G,'Ctas Receber'!E:E,'Clientes'!A:A,'Ctas Receber'!M:M,"")</f>
        <v>0</v>
      </c>
      <c r="P381" s="70">
        <f>SUMIFS('Ctas Receber'!G:G,'Ctas Receber'!E:E,'Clientes'!A:A,'Ctas Receber'!O:O,"Pago")</f>
        <v>0</v>
      </c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  <c r="AK381" s="71"/>
      <c r="AL381" s="71"/>
    </row>
    <row r="382" spans="1:38">
      <c r="A382" s="191"/>
      <c r="B382" s="191"/>
      <c r="C382" s="191"/>
      <c r="D382" s="191"/>
      <c r="E382" s="191"/>
      <c r="F382" s="191"/>
      <c r="G382" s="191"/>
      <c r="H382" s="191"/>
      <c r="I382" s="191"/>
      <c r="J382" s="191"/>
      <c r="K382" s="191"/>
      <c r="L382" s="191"/>
      <c r="M382" s="191"/>
      <c r="N382" s="191"/>
      <c r="O382" s="70">
        <f>SUMIFS('Ctas Receber'!G:G,'Ctas Receber'!E:E,'Clientes'!A:A,'Ctas Receber'!M:M,"")</f>
        <v>0</v>
      </c>
      <c r="P382" s="70">
        <f>SUMIFS('Ctas Receber'!G:G,'Ctas Receber'!E:E,'Clientes'!A:A,'Ctas Receber'!O:O,"Pago")</f>
        <v>0</v>
      </c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  <c r="AK382" s="71"/>
      <c r="AL382" s="71"/>
    </row>
    <row r="383" spans="1:38">
      <c r="A383" s="191"/>
      <c r="B383" s="191"/>
      <c r="C383" s="191"/>
      <c r="D383" s="191"/>
      <c r="E383" s="191"/>
      <c r="F383" s="191"/>
      <c r="G383" s="191"/>
      <c r="H383" s="191"/>
      <c r="I383" s="191"/>
      <c r="J383" s="191"/>
      <c r="K383" s="191"/>
      <c r="L383" s="191"/>
      <c r="M383" s="191"/>
      <c r="N383" s="191"/>
      <c r="O383" s="70">
        <f>SUMIFS('Ctas Receber'!G:G,'Ctas Receber'!E:E,'Clientes'!A:A,'Ctas Receber'!M:M,"")</f>
        <v>0</v>
      </c>
      <c r="P383" s="70">
        <f>SUMIFS('Ctas Receber'!G:G,'Ctas Receber'!E:E,'Clientes'!A:A,'Ctas Receber'!O:O,"Pago")</f>
        <v>0</v>
      </c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  <c r="AK383" s="71"/>
      <c r="AL383" s="71"/>
    </row>
    <row r="384" spans="1:38">
      <c r="A384" s="191"/>
      <c r="B384" s="191"/>
      <c r="C384" s="191"/>
      <c r="D384" s="191"/>
      <c r="E384" s="191"/>
      <c r="F384" s="191"/>
      <c r="G384" s="191"/>
      <c r="H384" s="191"/>
      <c r="I384" s="191"/>
      <c r="J384" s="191"/>
      <c r="K384" s="191"/>
      <c r="L384" s="191"/>
      <c r="M384" s="191"/>
      <c r="N384" s="191"/>
      <c r="O384" s="70">
        <f>SUMIFS('Ctas Receber'!G:G,'Ctas Receber'!E:E,'Clientes'!A:A,'Ctas Receber'!M:M,"")</f>
        <v>0</v>
      </c>
      <c r="P384" s="70">
        <f>SUMIFS('Ctas Receber'!G:G,'Ctas Receber'!E:E,'Clientes'!A:A,'Ctas Receber'!O:O,"Pago")</f>
        <v>0</v>
      </c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  <c r="AK384" s="71"/>
      <c r="AL384" s="71"/>
    </row>
    <row r="385" spans="1:38">
      <c r="A385" s="191"/>
      <c r="B385" s="191"/>
      <c r="C385" s="191"/>
      <c r="D385" s="191"/>
      <c r="E385" s="191"/>
      <c r="F385" s="191"/>
      <c r="G385" s="191"/>
      <c r="H385" s="191"/>
      <c r="I385" s="191"/>
      <c r="J385" s="191"/>
      <c r="K385" s="191"/>
      <c r="L385" s="191"/>
      <c r="M385" s="191"/>
      <c r="N385" s="191"/>
      <c r="O385" s="70">
        <f>SUMIFS('Ctas Receber'!G:G,'Ctas Receber'!E:E,'Clientes'!A:A,'Ctas Receber'!M:M,"")</f>
        <v>0</v>
      </c>
      <c r="P385" s="70">
        <f>SUMIFS('Ctas Receber'!G:G,'Ctas Receber'!E:E,'Clientes'!A:A,'Ctas Receber'!O:O,"Pago")</f>
        <v>0</v>
      </c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  <c r="AK385" s="71"/>
      <c r="AL385" s="71"/>
    </row>
    <row r="386" spans="1:38">
      <c r="A386" s="191"/>
      <c r="B386" s="191"/>
      <c r="C386" s="191"/>
      <c r="D386" s="191"/>
      <c r="E386" s="191"/>
      <c r="F386" s="191"/>
      <c r="G386" s="191"/>
      <c r="H386" s="191"/>
      <c r="I386" s="191"/>
      <c r="J386" s="191"/>
      <c r="K386" s="191"/>
      <c r="L386" s="191"/>
      <c r="M386" s="191"/>
      <c r="N386" s="191"/>
      <c r="O386" s="70">
        <f>SUMIFS('Ctas Receber'!G:G,'Ctas Receber'!E:E,'Clientes'!A:A,'Ctas Receber'!M:M,"")</f>
        <v>0</v>
      </c>
      <c r="P386" s="70">
        <f>SUMIFS('Ctas Receber'!G:G,'Ctas Receber'!E:E,'Clientes'!A:A,'Ctas Receber'!O:O,"Pago")</f>
        <v>0</v>
      </c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  <c r="AK386" s="71"/>
      <c r="AL386" s="71"/>
    </row>
    <row r="387" spans="1:38">
      <c r="A387" s="191"/>
      <c r="B387" s="191"/>
      <c r="C387" s="191"/>
      <c r="D387" s="191"/>
      <c r="E387" s="191"/>
      <c r="F387" s="191"/>
      <c r="G387" s="191"/>
      <c r="H387" s="191"/>
      <c r="I387" s="191"/>
      <c r="J387" s="191"/>
      <c r="K387" s="191"/>
      <c r="L387" s="191"/>
      <c r="M387" s="191"/>
      <c r="N387" s="191"/>
      <c r="O387" s="70">
        <f>SUMIFS('Ctas Receber'!G:G,'Ctas Receber'!E:E,'Clientes'!A:A,'Ctas Receber'!M:M,"")</f>
        <v>0</v>
      </c>
      <c r="P387" s="70">
        <f>SUMIFS('Ctas Receber'!G:G,'Ctas Receber'!E:E,'Clientes'!A:A,'Ctas Receber'!O:O,"Pago")</f>
        <v>0</v>
      </c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  <c r="AK387" s="71"/>
      <c r="AL387" s="71"/>
    </row>
    <row r="388" spans="1:38">
      <c r="A388" s="191"/>
      <c r="B388" s="191"/>
      <c r="C388" s="191"/>
      <c r="D388" s="191"/>
      <c r="E388" s="191"/>
      <c r="F388" s="191"/>
      <c r="G388" s="191"/>
      <c r="H388" s="191"/>
      <c r="I388" s="191"/>
      <c r="J388" s="191"/>
      <c r="K388" s="191"/>
      <c r="L388" s="191"/>
      <c r="M388" s="191"/>
      <c r="N388" s="191"/>
      <c r="O388" s="70">
        <f>SUMIFS('Ctas Receber'!G:G,'Ctas Receber'!E:E,'Clientes'!A:A,'Ctas Receber'!M:M,"")</f>
        <v>0</v>
      </c>
      <c r="P388" s="70">
        <f>SUMIFS('Ctas Receber'!G:G,'Ctas Receber'!E:E,'Clientes'!A:A,'Ctas Receber'!O:O,"Pago")</f>
        <v>0</v>
      </c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  <c r="AK388" s="71"/>
      <c r="AL388" s="71"/>
    </row>
    <row r="389" spans="1:38">
      <c r="A389" s="191"/>
      <c r="B389" s="191"/>
      <c r="C389" s="191"/>
      <c r="D389" s="191"/>
      <c r="E389" s="191"/>
      <c r="F389" s="191"/>
      <c r="G389" s="191"/>
      <c r="H389" s="191"/>
      <c r="I389" s="191"/>
      <c r="J389" s="191"/>
      <c r="K389" s="191"/>
      <c r="L389" s="191"/>
      <c r="M389" s="191"/>
      <c r="N389" s="191"/>
      <c r="O389" s="70">
        <f>SUMIFS('Ctas Receber'!G:G,'Ctas Receber'!E:E,'Clientes'!A:A,'Ctas Receber'!M:M,"")</f>
        <v>0</v>
      </c>
      <c r="P389" s="70">
        <f>SUMIFS('Ctas Receber'!G:G,'Ctas Receber'!E:E,'Clientes'!A:A,'Ctas Receber'!O:O,"Pago")</f>
        <v>0</v>
      </c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  <c r="AK389" s="71"/>
      <c r="AL389" s="71"/>
    </row>
    <row r="390" spans="1:38">
      <c r="A390" s="191"/>
      <c r="B390" s="191"/>
      <c r="C390" s="191"/>
      <c r="D390" s="191"/>
      <c r="E390" s="191"/>
      <c r="F390" s="191"/>
      <c r="G390" s="191"/>
      <c r="H390" s="191"/>
      <c r="I390" s="191"/>
      <c r="J390" s="191"/>
      <c r="K390" s="191"/>
      <c r="L390" s="191"/>
      <c r="M390" s="191"/>
      <c r="N390" s="191"/>
      <c r="O390" s="70">
        <f>SUMIFS('Ctas Receber'!G:G,'Ctas Receber'!E:E,'Clientes'!A:A,'Ctas Receber'!M:M,"")</f>
        <v>0</v>
      </c>
      <c r="P390" s="70">
        <f>SUMIFS('Ctas Receber'!G:G,'Ctas Receber'!E:E,'Clientes'!A:A,'Ctas Receber'!O:O,"Pago")</f>
        <v>0</v>
      </c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  <c r="AK390" s="71"/>
      <c r="AL390" s="71"/>
    </row>
    <row r="391" spans="1:38">
      <c r="A391" s="191"/>
      <c r="B391" s="191"/>
      <c r="C391" s="191"/>
      <c r="D391" s="191"/>
      <c r="E391" s="191"/>
      <c r="F391" s="191"/>
      <c r="G391" s="191"/>
      <c r="H391" s="191"/>
      <c r="I391" s="191"/>
      <c r="J391" s="191"/>
      <c r="K391" s="191"/>
      <c r="L391" s="191"/>
      <c r="M391" s="191"/>
      <c r="N391" s="191"/>
      <c r="O391" s="70">
        <f>SUMIFS('Ctas Receber'!G:G,'Ctas Receber'!E:E,'Clientes'!A:A,'Ctas Receber'!M:M,"")</f>
        <v>0</v>
      </c>
      <c r="P391" s="70">
        <f>SUMIFS('Ctas Receber'!G:G,'Ctas Receber'!E:E,'Clientes'!A:A,'Ctas Receber'!O:O,"Pago")</f>
        <v>0</v>
      </c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  <c r="AK391" s="71"/>
      <c r="AL391" s="71"/>
    </row>
    <row r="392" spans="1:38">
      <c r="A392" s="191"/>
      <c r="B392" s="191"/>
      <c r="C392" s="191"/>
      <c r="D392" s="191"/>
      <c r="E392" s="191"/>
      <c r="F392" s="191"/>
      <c r="G392" s="191"/>
      <c r="H392" s="191"/>
      <c r="I392" s="191"/>
      <c r="J392" s="191"/>
      <c r="K392" s="191"/>
      <c r="L392" s="191"/>
      <c r="M392" s="191"/>
      <c r="N392" s="191"/>
      <c r="O392" s="70">
        <f>SUMIFS('Ctas Receber'!G:G,'Ctas Receber'!E:E,'Clientes'!A:A,'Ctas Receber'!M:M,"")</f>
        <v>0</v>
      </c>
      <c r="P392" s="70">
        <f>SUMIFS('Ctas Receber'!G:G,'Ctas Receber'!E:E,'Clientes'!A:A,'Ctas Receber'!O:O,"Pago")</f>
        <v>0</v>
      </c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  <c r="AK392" s="71"/>
      <c r="AL392" s="71"/>
    </row>
    <row r="393" spans="1:38">
      <c r="A393" s="191"/>
      <c r="B393" s="191"/>
      <c r="C393" s="191"/>
      <c r="D393" s="191"/>
      <c r="E393" s="191"/>
      <c r="F393" s="191"/>
      <c r="G393" s="191"/>
      <c r="H393" s="191"/>
      <c r="I393" s="191"/>
      <c r="J393" s="191"/>
      <c r="K393" s="191"/>
      <c r="L393" s="191"/>
      <c r="M393" s="191"/>
      <c r="N393" s="191"/>
      <c r="O393" s="70">
        <f>SUMIFS('Ctas Receber'!G:G,'Ctas Receber'!E:E,'Clientes'!A:A,'Ctas Receber'!M:M,"")</f>
        <v>0</v>
      </c>
      <c r="P393" s="70">
        <f>SUMIFS('Ctas Receber'!G:G,'Ctas Receber'!E:E,'Clientes'!A:A,'Ctas Receber'!O:O,"Pago")</f>
        <v>0</v>
      </c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  <c r="AK393" s="71"/>
      <c r="AL393" s="71"/>
    </row>
    <row r="394" spans="1:38">
      <c r="A394" s="191"/>
      <c r="B394" s="191"/>
      <c r="C394" s="191"/>
      <c r="D394" s="191"/>
      <c r="E394" s="191"/>
      <c r="F394" s="191"/>
      <c r="G394" s="191"/>
      <c r="H394" s="191"/>
      <c r="I394" s="191"/>
      <c r="J394" s="191"/>
      <c r="K394" s="191"/>
      <c r="L394" s="191"/>
      <c r="M394" s="191"/>
      <c r="N394" s="191"/>
      <c r="O394" s="70">
        <f>SUMIFS('Ctas Receber'!G:G,'Ctas Receber'!E:E,'Clientes'!A:A,'Ctas Receber'!M:M,"")</f>
        <v>0</v>
      </c>
      <c r="P394" s="70">
        <f>SUMIFS('Ctas Receber'!G:G,'Ctas Receber'!E:E,'Clientes'!A:A,'Ctas Receber'!O:O,"Pago")</f>
        <v>0</v>
      </c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  <c r="AK394" s="71"/>
      <c r="AL394" s="71"/>
    </row>
    <row r="395" spans="1:38">
      <c r="A395" s="191"/>
      <c r="B395" s="191"/>
      <c r="C395" s="191"/>
      <c r="D395" s="191"/>
      <c r="E395" s="191"/>
      <c r="F395" s="191"/>
      <c r="G395" s="191"/>
      <c r="H395" s="191"/>
      <c r="I395" s="191"/>
      <c r="J395" s="191"/>
      <c r="K395" s="191"/>
      <c r="L395" s="191"/>
      <c r="M395" s="191"/>
      <c r="N395" s="191"/>
      <c r="O395" s="70">
        <f>SUMIFS('Ctas Receber'!G:G,'Ctas Receber'!E:E,'Clientes'!A:A,'Ctas Receber'!M:M,"")</f>
        <v>0</v>
      </c>
      <c r="P395" s="70">
        <f>SUMIFS('Ctas Receber'!G:G,'Ctas Receber'!E:E,'Clientes'!A:A,'Ctas Receber'!O:O,"Pago")</f>
        <v>0</v>
      </c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  <c r="AK395" s="71"/>
      <c r="AL395" s="71"/>
    </row>
    <row r="396" spans="1:38">
      <c r="A396" s="191"/>
      <c r="B396" s="191"/>
      <c r="C396" s="191"/>
      <c r="D396" s="191"/>
      <c r="E396" s="191"/>
      <c r="F396" s="191"/>
      <c r="G396" s="191"/>
      <c r="H396" s="191"/>
      <c r="I396" s="191"/>
      <c r="J396" s="191"/>
      <c r="K396" s="191"/>
      <c r="L396" s="191"/>
      <c r="M396" s="191"/>
      <c r="N396" s="191"/>
      <c r="O396" s="70">
        <f>SUMIFS('Ctas Receber'!G:G,'Ctas Receber'!E:E,'Clientes'!A:A,'Ctas Receber'!M:M,"")</f>
        <v>0</v>
      </c>
      <c r="P396" s="70">
        <f>SUMIFS('Ctas Receber'!G:G,'Ctas Receber'!E:E,'Clientes'!A:A,'Ctas Receber'!O:O,"Pago")</f>
        <v>0</v>
      </c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  <c r="AK396" s="71"/>
      <c r="AL396" s="71"/>
    </row>
    <row r="397" spans="1:38">
      <c r="A397" s="191"/>
      <c r="B397" s="191"/>
      <c r="C397" s="191"/>
      <c r="D397" s="191"/>
      <c r="E397" s="191"/>
      <c r="F397" s="191"/>
      <c r="G397" s="191"/>
      <c r="H397" s="191"/>
      <c r="I397" s="191"/>
      <c r="J397" s="191"/>
      <c r="K397" s="191"/>
      <c r="L397" s="191"/>
      <c r="M397" s="191"/>
      <c r="N397" s="191"/>
      <c r="O397" s="70">
        <f>SUMIFS('Ctas Receber'!G:G,'Ctas Receber'!E:E,'Clientes'!A:A,'Ctas Receber'!M:M,"")</f>
        <v>0</v>
      </c>
      <c r="P397" s="70">
        <f>SUMIFS('Ctas Receber'!G:G,'Ctas Receber'!E:E,'Clientes'!A:A,'Ctas Receber'!O:O,"Pago")</f>
        <v>0</v>
      </c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  <c r="AK397" s="71"/>
      <c r="AL397" s="71"/>
    </row>
    <row r="398" spans="1:38">
      <c r="A398" s="191"/>
      <c r="B398" s="191"/>
      <c r="C398" s="191"/>
      <c r="D398" s="191"/>
      <c r="E398" s="191"/>
      <c r="F398" s="191"/>
      <c r="G398" s="191"/>
      <c r="H398" s="191"/>
      <c r="I398" s="191"/>
      <c r="J398" s="191"/>
      <c r="K398" s="191"/>
      <c r="L398" s="191"/>
      <c r="M398" s="191"/>
      <c r="N398" s="191"/>
      <c r="O398" s="70">
        <f>SUMIFS('Ctas Receber'!G:G,'Ctas Receber'!E:E,'Clientes'!A:A,'Ctas Receber'!M:M,"")</f>
        <v>0</v>
      </c>
      <c r="P398" s="70">
        <f>SUMIFS('Ctas Receber'!G:G,'Ctas Receber'!E:E,'Clientes'!A:A,'Ctas Receber'!O:O,"Pago")</f>
        <v>0</v>
      </c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  <c r="AK398" s="71"/>
      <c r="AL398" s="71"/>
    </row>
    <row r="399" spans="1:38">
      <c r="A399" s="191"/>
      <c r="B399" s="191"/>
      <c r="C399" s="191"/>
      <c r="D399" s="191"/>
      <c r="E399" s="191"/>
      <c r="F399" s="191"/>
      <c r="G399" s="191"/>
      <c r="H399" s="191"/>
      <c r="I399" s="191"/>
      <c r="J399" s="191"/>
      <c r="K399" s="191"/>
      <c r="L399" s="191"/>
      <c r="M399" s="191"/>
      <c r="N399" s="191"/>
      <c r="O399" s="70">
        <f>SUMIFS('Ctas Receber'!G:G,'Ctas Receber'!E:E,'Clientes'!A:A,'Ctas Receber'!M:M,"")</f>
        <v>0</v>
      </c>
      <c r="P399" s="70">
        <f>SUMIFS('Ctas Receber'!G:G,'Ctas Receber'!E:E,'Clientes'!A:A,'Ctas Receber'!O:O,"Pago")</f>
        <v>0</v>
      </c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  <c r="AK399" s="71"/>
      <c r="AL399" s="71"/>
    </row>
    <row r="400" spans="1:38">
      <c r="A400" s="191"/>
      <c r="B400" s="191"/>
      <c r="C400" s="191"/>
      <c r="D400" s="191"/>
      <c r="E400" s="191"/>
      <c r="F400" s="191"/>
      <c r="G400" s="191"/>
      <c r="H400" s="191"/>
      <c r="I400" s="191"/>
      <c r="J400" s="191"/>
      <c r="K400" s="191"/>
      <c r="L400" s="191"/>
      <c r="M400" s="191"/>
      <c r="N400" s="191"/>
      <c r="O400" s="70">
        <f>SUMIFS('Ctas Receber'!G:G,'Ctas Receber'!E:E,'Clientes'!A:A,'Ctas Receber'!M:M,"")</f>
        <v>0</v>
      </c>
      <c r="P400" s="70">
        <f>SUMIFS('Ctas Receber'!G:G,'Ctas Receber'!E:E,'Clientes'!A:A,'Ctas Receber'!O:O,"Pago")</f>
        <v>0</v>
      </c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  <c r="AK400" s="71"/>
      <c r="AL400" s="71"/>
    </row>
    <row r="401" spans="1:38">
      <c r="A401" s="191"/>
      <c r="B401" s="191"/>
      <c r="C401" s="191"/>
      <c r="D401" s="191"/>
      <c r="E401" s="191"/>
      <c r="F401" s="191"/>
      <c r="G401" s="191"/>
      <c r="H401" s="191"/>
      <c r="I401" s="191"/>
      <c r="J401" s="191"/>
      <c r="K401" s="191"/>
      <c r="L401" s="191"/>
      <c r="M401" s="191"/>
      <c r="N401" s="191"/>
      <c r="O401" s="70">
        <f>SUMIFS('Ctas Receber'!G:G,'Ctas Receber'!E:E,'Clientes'!A:A,'Ctas Receber'!M:M,"")</f>
        <v>0</v>
      </c>
      <c r="P401" s="70">
        <f>SUMIFS('Ctas Receber'!G:G,'Ctas Receber'!E:E,'Clientes'!A:A,'Ctas Receber'!O:O,"Pago")</f>
        <v>0</v>
      </c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  <c r="AK401" s="71"/>
      <c r="AL401" s="71"/>
    </row>
    <row r="402" spans="1:38">
      <c r="A402" s="191"/>
      <c r="B402" s="191"/>
      <c r="C402" s="191"/>
      <c r="D402" s="191"/>
      <c r="E402" s="191"/>
      <c r="F402" s="191"/>
      <c r="G402" s="191"/>
      <c r="H402" s="191"/>
      <c r="I402" s="191"/>
      <c r="J402" s="191"/>
      <c r="K402" s="191"/>
      <c r="L402" s="191"/>
      <c r="M402" s="191"/>
      <c r="N402" s="191"/>
      <c r="O402" s="70">
        <f>SUMIFS('Ctas Receber'!G:G,'Ctas Receber'!E:E,'Clientes'!A:A,'Ctas Receber'!M:M,"")</f>
        <v>0</v>
      </c>
      <c r="P402" s="70">
        <f>SUMIFS('Ctas Receber'!G:G,'Ctas Receber'!E:E,'Clientes'!A:A,'Ctas Receber'!O:O,"Pago")</f>
        <v>0</v>
      </c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  <c r="AK402" s="71"/>
      <c r="AL402" s="71"/>
    </row>
    <row r="403" spans="1:38">
      <c r="A403" s="191"/>
      <c r="B403" s="191"/>
      <c r="C403" s="191"/>
      <c r="D403" s="191"/>
      <c r="E403" s="191"/>
      <c r="F403" s="191"/>
      <c r="G403" s="191"/>
      <c r="H403" s="191"/>
      <c r="I403" s="191"/>
      <c r="J403" s="191"/>
      <c r="K403" s="191"/>
      <c r="L403" s="191"/>
      <c r="M403" s="191"/>
      <c r="N403" s="191"/>
      <c r="O403" s="70">
        <f>SUMIFS('Ctas Receber'!G:G,'Ctas Receber'!E:E,'Clientes'!A:A,'Ctas Receber'!M:M,"")</f>
        <v>0</v>
      </c>
      <c r="P403" s="70">
        <f>SUMIFS('Ctas Receber'!G:G,'Ctas Receber'!E:E,'Clientes'!A:A,'Ctas Receber'!O:O,"Pago")</f>
        <v>0</v>
      </c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  <c r="AK403" s="71"/>
      <c r="AL403" s="71"/>
    </row>
    <row r="404" spans="1:38">
      <c r="A404" s="191"/>
      <c r="B404" s="191"/>
      <c r="C404" s="191"/>
      <c r="D404" s="191"/>
      <c r="E404" s="191"/>
      <c r="F404" s="191"/>
      <c r="G404" s="191"/>
      <c r="H404" s="191"/>
      <c r="I404" s="191"/>
      <c r="J404" s="191"/>
      <c r="K404" s="191"/>
      <c r="L404" s="191"/>
      <c r="M404" s="191"/>
      <c r="N404" s="191"/>
      <c r="O404" s="70">
        <f>SUMIFS('Ctas Receber'!G:G,'Ctas Receber'!E:E,'Clientes'!A:A,'Ctas Receber'!M:M,"")</f>
        <v>0</v>
      </c>
      <c r="P404" s="70">
        <f>SUMIFS('Ctas Receber'!G:G,'Ctas Receber'!E:E,'Clientes'!A:A,'Ctas Receber'!O:O,"Pago")</f>
        <v>0</v>
      </c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  <c r="AK404" s="71"/>
      <c r="AL404" s="71"/>
    </row>
    <row r="405" spans="1:38">
      <c r="A405" s="191"/>
      <c r="B405" s="191"/>
      <c r="C405" s="191"/>
      <c r="D405" s="191"/>
      <c r="E405" s="191"/>
      <c r="F405" s="191"/>
      <c r="G405" s="191"/>
      <c r="H405" s="191"/>
      <c r="I405" s="191"/>
      <c r="J405" s="191"/>
      <c r="K405" s="191"/>
      <c r="L405" s="191"/>
      <c r="M405" s="191"/>
      <c r="N405" s="191"/>
      <c r="O405" s="70">
        <f>SUMIFS('Ctas Receber'!G:G,'Ctas Receber'!E:E,'Clientes'!A:A,'Ctas Receber'!M:M,"")</f>
        <v>0</v>
      </c>
      <c r="P405" s="70">
        <f>SUMIFS('Ctas Receber'!G:G,'Ctas Receber'!E:E,'Clientes'!A:A,'Ctas Receber'!O:O,"Pago")</f>
        <v>0</v>
      </c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  <c r="AK405" s="71"/>
      <c r="AL405" s="71"/>
    </row>
    <row r="406" spans="1:38">
      <c r="A406" s="191"/>
      <c r="B406" s="191"/>
      <c r="C406" s="191"/>
      <c r="D406" s="191"/>
      <c r="E406" s="191"/>
      <c r="F406" s="191"/>
      <c r="G406" s="191"/>
      <c r="H406" s="191"/>
      <c r="I406" s="191"/>
      <c r="J406" s="191"/>
      <c r="K406" s="191"/>
      <c r="L406" s="191"/>
      <c r="M406" s="191"/>
      <c r="N406" s="191"/>
      <c r="O406" s="70">
        <f>SUMIFS('Ctas Receber'!G:G,'Ctas Receber'!E:E,'Clientes'!A:A,'Ctas Receber'!M:M,"")</f>
        <v>0</v>
      </c>
      <c r="P406" s="70">
        <f>SUMIFS('Ctas Receber'!G:G,'Ctas Receber'!E:E,'Clientes'!A:A,'Ctas Receber'!O:O,"Pago")</f>
        <v>0</v>
      </c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  <c r="AK406" s="71"/>
      <c r="AL406" s="71"/>
    </row>
    <row r="407" spans="1:38">
      <c r="A407" s="191"/>
      <c r="B407" s="191"/>
      <c r="C407" s="191"/>
      <c r="D407" s="191"/>
      <c r="E407" s="191"/>
      <c r="F407" s="191"/>
      <c r="G407" s="191"/>
      <c r="H407" s="191"/>
      <c r="I407" s="191"/>
      <c r="J407" s="191"/>
      <c r="K407" s="191"/>
      <c r="L407" s="191"/>
      <c r="M407" s="191"/>
      <c r="N407" s="191"/>
      <c r="O407" s="70">
        <f>SUMIFS('Ctas Receber'!G:G,'Ctas Receber'!E:E,'Clientes'!A:A,'Ctas Receber'!M:M,"")</f>
        <v>0</v>
      </c>
      <c r="P407" s="70">
        <f>SUMIFS('Ctas Receber'!G:G,'Ctas Receber'!E:E,'Clientes'!A:A,'Ctas Receber'!O:O,"Pago")</f>
        <v>0</v>
      </c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  <c r="AK407" s="71"/>
      <c r="AL407" s="71"/>
    </row>
    <row r="408" spans="1:38">
      <c r="A408" s="191"/>
      <c r="B408" s="191"/>
      <c r="C408" s="191"/>
      <c r="D408" s="191"/>
      <c r="E408" s="191"/>
      <c r="F408" s="191"/>
      <c r="G408" s="191"/>
      <c r="H408" s="191"/>
      <c r="I408" s="191"/>
      <c r="J408" s="191"/>
      <c r="K408" s="191"/>
      <c r="L408" s="191"/>
      <c r="M408" s="191"/>
      <c r="N408" s="191"/>
      <c r="O408" s="70">
        <f>SUMIFS('Ctas Receber'!G:G,'Ctas Receber'!E:E,'Clientes'!A:A,'Ctas Receber'!M:M,"")</f>
        <v>0</v>
      </c>
      <c r="P408" s="70">
        <f>SUMIFS('Ctas Receber'!G:G,'Ctas Receber'!E:E,'Clientes'!A:A,'Ctas Receber'!O:O,"Pago")</f>
        <v>0</v>
      </c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  <c r="AK408" s="71"/>
      <c r="AL408" s="71"/>
    </row>
    <row r="409" spans="1:38">
      <c r="A409" s="191"/>
      <c r="B409" s="191"/>
      <c r="C409" s="191"/>
      <c r="D409" s="191"/>
      <c r="E409" s="191"/>
      <c r="F409" s="191"/>
      <c r="G409" s="191"/>
      <c r="H409" s="191"/>
      <c r="I409" s="191"/>
      <c r="J409" s="191"/>
      <c r="K409" s="191"/>
      <c r="L409" s="191"/>
      <c r="M409" s="191"/>
      <c r="N409" s="191"/>
      <c r="O409" s="70">
        <f>SUMIFS('Ctas Receber'!G:G,'Ctas Receber'!E:E,'Clientes'!A:A,'Ctas Receber'!M:M,"")</f>
        <v>0</v>
      </c>
      <c r="P409" s="70">
        <f>SUMIFS('Ctas Receber'!G:G,'Ctas Receber'!E:E,'Clientes'!A:A,'Ctas Receber'!O:O,"Pago")</f>
        <v>0</v>
      </c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  <c r="AK409" s="71"/>
      <c r="AL409" s="71"/>
    </row>
    <row r="410" spans="1:38">
      <c r="A410" s="191"/>
      <c r="B410" s="191"/>
      <c r="C410" s="191"/>
      <c r="D410" s="191"/>
      <c r="E410" s="191"/>
      <c r="F410" s="191"/>
      <c r="G410" s="191"/>
      <c r="H410" s="191"/>
      <c r="I410" s="191"/>
      <c r="J410" s="191"/>
      <c r="K410" s="191"/>
      <c r="L410" s="191"/>
      <c r="M410" s="191"/>
      <c r="N410" s="191"/>
      <c r="O410" s="70">
        <f>SUMIFS('Ctas Receber'!G:G,'Ctas Receber'!E:E,'Clientes'!A:A,'Ctas Receber'!M:M,"")</f>
        <v>0</v>
      </c>
      <c r="P410" s="70">
        <f>SUMIFS('Ctas Receber'!G:G,'Ctas Receber'!E:E,'Clientes'!A:A,'Ctas Receber'!O:O,"Pago")</f>
        <v>0</v>
      </c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  <c r="AK410" s="71"/>
      <c r="AL410" s="71"/>
    </row>
    <row r="411" spans="1:38">
      <c r="A411" s="191"/>
      <c r="B411" s="191"/>
      <c r="C411" s="191"/>
      <c r="D411" s="191"/>
      <c r="E411" s="191"/>
      <c r="F411" s="191"/>
      <c r="G411" s="191"/>
      <c r="H411" s="191"/>
      <c r="I411" s="191"/>
      <c r="J411" s="191"/>
      <c r="K411" s="191"/>
      <c r="L411" s="191"/>
      <c r="M411" s="191"/>
      <c r="N411" s="191"/>
      <c r="O411" s="70">
        <f>SUMIFS('Ctas Receber'!G:G,'Ctas Receber'!E:E,'Clientes'!A:A,'Ctas Receber'!M:M,"")</f>
        <v>0</v>
      </c>
      <c r="P411" s="70">
        <f>SUMIFS('Ctas Receber'!G:G,'Ctas Receber'!E:E,'Clientes'!A:A,'Ctas Receber'!O:O,"Pago")</f>
        <v>0</v>
      </c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  <c r="AK411" s="71"/>
      <c r="AL411" s="71"/>
    </row>
    <row r="412" spans="1:38">
      <c r="A412" s="191"/>
      <c r="B412" s="191"/>
      <c r="C412" s="191"/>
      <c r="D412" s="191"/>
      <c r="E412" s="191"/>
      <c r="F412" s="191"/>
      <c r="G412" s="191"/>
      <c r="H412" s="191"/>
      <c r="I412" s="191"/>
      <c r="J412" s="191"/>
      <c r="K412" s="191"/>
      <c r="L412" s="191"/>
      <c r="M412" s="191"/>
      <c r="N412" s="191"/>
      <c r="O412" s="70">
        <f>SUMIFS('Ctas Receber'!G:G,'Ctas Receber'!E:E,'Clientes'!A:A,'Ctas Receber'!M:M,"")</f>
        <v>0</v>
      </c>
      <c r="P412" s="70">
        <f>SUMIFS('Ctas Receber'!G:G,'Ctas Receber'!E:E,'Clientes'!A:A,'Ctas Receber'!O:O,"Pago")</f>
        <v>0</v>
      </c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  <c r="AK412" s="71"/>
      <c r="AL412" s="71"/>
    </row>
    <row r="413" spans="1:38">
      <c r="A413" s="191"/>
      <c r="B413" s="191"/>
      <c r="C413" s="191"/>
      <c r="D413" s="191"/>
      <c r="E413" s="191"/>
      <c r="F413" s="191"/>
      <c r="G413" s="191"/>
      <c r="H413" s="191"/>
      <c r="I413" s="191"/>
      <c r="J413" s="191"/>
      <c r="K413" s="191"/>
      <c r="L413" s="191"/>
      <c r="M413" s="191"/>
      <c r="N413" s="191"/>
      <c r="O413" s="70">
        <f>SUMIFS('Ctas Receber'!G:G,'Ctas Receber'!E:E,'Clientes'!A:A,'Ctas Receber'!M:M,"")</f>
        <v>0</v>
      </c>
      <c r="P413" s="70">
        <f>SUMIFS('Ctas Receber'!G:G,'Ctas Receber'!E:E,'Clientes'!A:A,'Ctas Receber'!O:O,"Pago")</f>
        <v>0</v>
      </c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  <c r="AK413" s="71"/>
      <c r="AL413" s="71"/>
    </row>
    <row r="414" spans="1:38">
      <c r="A414" s="191"/>
      <c r="B414" s="191"/>
      <c r="C414" s="191"/>
      <c r="D414" s="191"/>
      <c r="E414" s="191"/>
      <c r="F414" s="191"/>
      <c r="G414" s="191"/>
      <c r="H414" s="191"/>
      <c r="I414" s="191"/>
      <c r="J414" s="191"/>
      <c r="K414" s="191"/>
      <c r="L414" s="191"/>
      <c r="M414" s="191"/>
      <c r="N414" s="191"/>
      <c r="O414" s="70">
        <f>SUMIFS('Ctas Receber'!G:G,'Ctas Receber'!E:E,'Clientes'!A:A,'Ctas Receber'!M:M,"")</f>
        <v>0</v>
      </c>
      <c r="P414" s="70">
        <f>SUMIFS('Ctas Receber'!G:G,'Ctas Receber'!E:E,'Clientes'!A:A,'Ctas Receber'!O:O,"Pago")</f>
        <v>0</v>
      </c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  <c r="AK414" s="71"/>
      <c r="AL414" s="71"/>
    </row>
    <row r="415" spans="1:38">
      <c r="A415" s="191"/>
      <c r="B415" s="191"/>
      <c r="C415" s="191"/>
      <c r="D415" s="191"/>
      <c r="E415" s="191"/>
      <c r="F415" s="191"/>
      <c r="G415" s="191"/>
      <c r="H415" s="191"/>
      <c r="I415" s="191"/>
      <c r="J415" s="191"/>
      <c r="K415" s="191"/>
      <c r="L415" s="191"/>
      <c r="M415" s="191"/>
      <c r="N415" s="191"/>
      <c r="O415" s="70">
        <f>SUMIFS('Ctas Receber'!G:G,'Ctas Receber'!E:E,'Clientes'!A:A,'Ctas Receber'!M:M,"")</f>
        <v>0</v>
      </c>
      <c r="P415" s="70">
        <f>SUMIFS('Ctas Receber'!G:G,'Ctas Receber'!E:E,'Clientes'!A:A,'Ctas Receber'!O:O,"Pago")</f>
        <v>0</v>
      </c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  <c r="AK415" s="71"/>
      <c r="AL415" s="71"/>
    </row>
    <row r="416" spans="1:38">
      <c r="A416" s="191"/>
      <c r="B416" s="191"/>
      <c r="C416" s="191"/>
      <c r="D416" s="191"/>
      <c r="E416" s="191"/>
      <c r="F416" s="191"/>
      <c r="G416" s="191"/>
      <c r="H416" s="191"/>
      <c r="I416" s="191"/>
      <c r="J416" s="191"/>
      <c r="K416" s="191"/>
      <c r="L416" s="191"/>
      <c r="M416" s="191"/>
      <c r="N416" s="191"/>
      <c r="O416" s="70">
        <f>SUMIFS('Ctas Receber'!G:G,'Ctas Receber'!E:E,'Clientes'!A:A,'Ctas Receber'!M:M,"")</f>
        <v>0</v>
      </c>
      <c r="P416" s="70">
        <f>SUMIFS('Ctas Receber'!G:G,'Ctas Receber'!E:E,'Clientes'!A:A,'Ctas Receber'!O:O,"Pago")</f>
        <v>0</v>
      </c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  <c r="AK416" s="71"/>
      <c r="AL416" s="71"/>
    </row>
    <row r="417" spans="1:38">
      <c r="A417" s="191"/>
      <c r="B417" s="191"/>
      <c r="C417" s="191"/>
      <c r="D417" s="191"/>
      <c r="E417" s="191"/>
      <c r="F417" s="191"/>
      <c r="G417" s="191"/>
      <c r="H417" s="191"/>
      <c r="I417" s="191"/>
      <c r="J417" s="191"/>
      <c r="K417" s="191"/>
      <c r="L417" s="191"/>
      <c r="M417" s="191"/>
      <c r="N417" s="191"/>
      <c r="O417" s="70">
        <f>SUMIFS('Ctas Receber'!G:G,'Ctas Receber'!E:E,'Clientes'!A:A,'Ctas Receber'!M:M,"")</f>
        <v>0</v>
      </c>
      <c r="P417" s="70">
        <f>SUMIFS('Ctas Receber'!G:G,'Ctas Receber'!E:E,'Clientes'!A:A,'Ctas Receber'!O:O,"Pago")</f>
        <v>0</v>
      </c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  <c r="AK417" s="71"/>
      <c r="AL417" s="71"/>
    </row>
    <row r="418" spans="1:38">
      <c r="A418" s="191"/>
      <c r="B418" s="191"/>
      <c r="C418" s="191"/>
      <c r="D418" s="191"/>
      <c r="E418" s="191"/>
      <c r="F418" s="191"/>
      <c r="G418" s="191"/>
      <c r="H418" s="191"/>
      <c r="I418" s="191"/>
      <c r="J418" s="191"/>
      <c r="K418" s="191"/>
      <c r="L418" s="191"/>
      <c r="M418" s="191"/>
      <c r="N418" s="191"/>
      <c r="O418" s="70">
        <f>SUMIFS('Ctas Receber'!G:G,'Ctas Receber'!E:E,'Clientes'!A:A,'Ctas Receber'!M:M,"")</f>
        <v>0</v>
      </c>
      <c r="P418" s="70">
        <f>SUMIFS('Ctas Receber'!G:G,'Ctas Receber'!E:E,'Clientes'!A:A,'Ctas Receber'!O:O,"Pago")</f>
        <v>0</v>
      </c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  <c r="AK418" s="71"/>
      <c r="AL418" s="71"/>
    </row>
    <row r="419" spans="1:38">
      <c r="A419" s="191"/>
      <c r="B419" s="191"/>
      <c r="C419" s="191"/>
      <c r="D419" s="191"/>
      <c r="E419" s="191"/>
      <c r="F419" s="191"/>
      <c r="G419" s="191"/>
      <c r="H419" s="191"/>
      <c r="I419" s="191"/>
      <c r="J419" s="191"/>
      <c r="K419" s="191"/>
      <c r="L419" s="191"/>
      <c r="M419" s="191"/>
      <c r="N419" s="191"/>
      <c r="O419" s="70">
        <f>SUMIFS('Ctas Receber'!G:G,'Ctas Receber'!E:E,'Clientes'!A:A,'Ctas Receber'!M:M,"")</f>
        <v>0</v>
      </c>
      <c r="P419" s="70">
        <f>SUMIFS('Ctas Receber'!G:G,'Ctas Receber'!E:E,'Clientes'!A:A,'Ctas Receber'!O:O,"Pago")</f>
        <v>0</v>
      </c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  <c r="AK419" s="71"/>
      <c r="AL419" s="71"/>
    </row>
    <row r="420" spans="1:38">
      <c r="A420" s="191"/>
      <c r="B420" s="191"/>
      <c r="C420" s="191"/>
      <c r="D420" s="191"/>
      <c r="E420" s="191"/>
      <c r="F420" s="191"/>
      <c r="G420" s="191"/>
      <c r="H420" s="191"/>
      <c r="I420" s="191"/>
      <c r="J420" s="191"/>
      <c r="K420" s="191"/>
      <c r="L420" s="191"/>
      <c r="M420" s="191"/>
      <c r="N420" s="191"/>
      <c r="O420" s="70">
        <f>SUMIFS('Ctas Receber'!G:G,'Ctas Receber'!E:E,'Clientes'!A:A,'Ctas Receber'!M:M,"")</f>
        <v>0</v>
      </c>
      <c r="P420" s="70">
        <f>SUMIFS('Ctas Receber'!G:G,'Ctas Receber'!E:E,'Clientes'!A:A,'Ctas Receber'!O:O,"Pago")</f>
        <v>0</v>
      </c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  <c r="AK420" s="71"/>
      <c r="AL420" s="71"/>
    </row>
    <row r="421" spans="1:38">
      <c r="A421" s="191"/>
      <c r="B421" s="191"/>
      <c r="C421" s="191"/>
      <c r="D421" s="191"/>
      <c r="E421" s="191"/>
      <c r="F421" s="191"/>
      <c r="G421" s="191"/>
      <c r="H421" s="191"/>
      <c r="I421" s="191"/>
      <c r="J421" s="191"/>
      <c r="K421" s="191"/>
      <c r="L421" s="191"/>
      <c r="M421" s="191"/>
      <c r="N421" s="191"/>
      <c r="O421" s="70">
        <f>SUMIFS('Ctas Receber'!G:G,'Ctas Receber'!E:E,'Clientes'!A:A,'Ctas Receber'!M:M,"")</f>
        <v>0</v>
      </c>
      <c r="P421" s="70">
        <f>SUMIFS('Ctas Receber'!G:G,'Ctas Receber'!E:E,'Clientes'!A:A,'Ctas Receber'!O:O,"Pago")</f>
        <v>0</v>
      </c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  <c r="AK421" s="71"/>
      <c r="AL421" s="71"/>
    </row>
    <row r="422" spans="1:38">
      <c r="A422" s="191"/>
      <c r="B422" s="191"/>
      <c r="C422" s="191"/>
      <c r="D422" s="191"/>
      <c r="E422" s="191"/>
      <c r="F422" s="191"/>
      <c r="G422" s="191"/>
      <c r="H422" s="191"/>
      <c r="I422" s="191"/>
      <c r="J422" s="191"/>
      <c r="K422" s="191"/>
      <c r="L422" s="191"/>
      <c r="M422" s="191"/>
      <c r="N422" s="191"/>
      <c r="O422" s="70">
        <f>SUMIFS('Ctas Receber'!G:G,'Ctas Receber'!E:E,'Clientes'!A:A,'Ctas Receber'!M:M,"")</f>
        <v>0</v>
      </c>
      <c r="P422" s="70">
        <f>SUMIFS('Ctas Receber'!G:G,'Ctas Receber'!E:E,'Clientes'!A:A,'Ctas Receber'!O:O,"Pago")</f>
        <v>0</v>
      </c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  <c r="AK422" s="71"/>
      <c r="AL422" s="71"/>
    </row>
    <row r="423" spans="1:38">
      <c r="A423" s="191"/>
      <c r="B423" s="191"/>
      <c r="C423" s="191"/>
      <c r="D423" s="191"/>
      <c r="E423" s="191"/>
      <c r="F423" s="191"/>
      <c r="G423" s="191"/>
      <c r="H423" s="191"/>
      <c r="I423" s="191"/>
      <c r="J423" s="191"/>
      <c r="K423" s="191"/>
      <c r="L423" s="191"/>
      <c r="M423" s="191"/>
      <c r="N423" s="191"/>
      <c r="O423" s="70">
        <f>SUMIFS('Ctas Receber'!G:G,'Ctas Receber'!E:E,'Clientes'!A:A,'Ctas Receber'!M:M,"")</f>
        <v>0</v>
      </c>
      <c r="P423" s="70">
        <f>SUMIFS('Ctas Receber'!G:G,'Ctas Receber'!E:E,'Clientes'!A:A,'Ctas Receber'!O:O,"Pago")</f>
        <v>0</v>
      </c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  <c r="AK423" s="71"/>
      <c r="AL423" s="71"/>
    </row>
    <row r="424" spans="1:38">
      <c r="A424" s="191"/>
      <c r="B424" s="191"/>
      <c r="C424" s="191"/>
      <c r="D424" s="191"/>
      <c r="E424" s="191"/>
      <c r="F424" s="191"/>
      <c r="G424" s="191"/>
      <c r="H424" s="191"/>
      <c r="I424" s="191"/>
      <c r="J424" s="191"/>
      <c r="K424" s="191"/>
      <c r="L424" s="191"/>
      <c r="M424" s="191"/>
      <c r="N424" s="191"/>
      <c r="O424" s="70">
        <f>SUMIFS('Ctas Receber'!G:G,'Ctas Receber'!E:E,'Clientes'!A:A,'Ctas Receber'!M:M,"")</f>
        <v>0</v>
      </c>
      <c r="P424" s="70">
        <f>SUMIFS('Ctas Receber'!G:G,'Ctas Receber'!E:E,'Clientes'!A:A,'Ctas Receber'!O:O,"Pago")</f>
        <v>0</v>
      </c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  <c r="AK424" s="71"/>
      <c r="AL424" s="71"/>
    </row>
    <row r="425" spans="1:38">
      <c r="A425" s="191"/>
      <c r="B425" s="191"/>
      <c r="C425" s="191"/>
      <c r="D425" s="191"/>
      <c r="E425" s="191"/>
      <c r="F425" s="191"/>
      <c r="G425" s="191"/>
      <c r="H425" s="191"/>
      <c r="I425" s="191"/>
      <c r="J425" s="191"/>
      <c r="K425" s="191"/>
      <c r="L425" s="191"/>
      <c r="M425" s="191"/>
      <c r="N425" s="191"/>
      <c r="O425" s="70">
        <f>SUMIFS('Ctas Receber'!G:G,'Ctas Receber'!E:E,'Clientes'!A:A,'Ctas Receber'!M:M,"")</f>
        <v>0</v>
      </c>
      <c r="P425" s="70">
        <f>SUMIFS('Ctas Receber'!G:G,'Ctas Receber'!E:E,'Clientes'!A:A,'Ctas Receber'!O:O,"Pago")</f>
        <v>0</v>
      </c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  <c r="AK425" s="71"/>
      <c r="AL425" s="71"/>
    </row>
    <row r="426" spans="1:38">
      <c r="A426" s="191"/>
      <c r="B426" s="191"/>
      <c r="C426" s="191"/>
      <c r="D426" s="191"/>
      <c r="E426" s="191"/>
      <c r="F426" s="191"/>
      <c r="G426" s="191"/>
      <c r="H426" s="191"/>
      <c r="I426" s="191"/>
      <c r="J426" s="191"/>
      <c r="K426" s="191"/>
      <c r="L426" s="191"/>
      <c r="M426" s="191"/>
      <c r="N426" s="191"/>
      <c r="O426" s="70">
        <f>SUMIFS('Ctas Receber'!G:G,'Ctas Receber'!E:E,'Clientes'!A:A,'Ctas Receber'!M:M,"")</f>
        <v>0</v>
      </c>
      <c r="P426" s="70">
        <f>SUMIFS('Ctas Receber'!G:G,'Ctas Receber'!E:E,'Clientes'!A:A,'Ctas Receber'!O:O,"Pago")</f>
        <v>0</v>
      </c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  <c r="AK426" s="71"/>
      <c r="AL426" s="71"/>
    </row>
    <row r="427" spans="1:38">
      <c r="A427" s="191"/>
      <c r="B427" s="191"/>
      <c r="C427" s="191"/>
      <c r="D427" s="191"/>
      <c r="E427" s="191"/>
      <c r="F427" s="191"/>
      <c r="G427" s="191"/>
      <c r="H427" s="191"/>
      <c r="I427" s="191"/>
      <c r="J427" s="191"/>
      <c r="K427" s="191"/>
      <c r="L427" s="191"/>
      <c r="M427" s="191"/>
      <c r="N427" s="191"/>
      <c r="O427" s="70">
        <f>SUMIFS('Ctas Receber'!G:G,'Ctas Receber'!E:E,'Clientes'!A:A,'Ctas Receber'!M:M,"")</f>
        <v>0</v>
      </c>
      <c r="P427" s="70">
        <f>SUMIFS('Ctas Receber'!G:G,'Ctas Receber'!E:E,'Clientes'!A:A,'Ctas Receber'!O:O,"Pago")</f>
        <v>0</v>
      </c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  <c r="AK427" s="71"/>
      <c r="AL427" s="71"/>
    </row>
    <row r="428" spans="1:38">
      <c r="A428" s="191"/>
      <c r="B428" s="191"/>
      <c r="C428" s="191"/>
      <c r="D428" s="191"/>
      <c r="E428" s="191"/>
      <c r="F428" s="191"/>
      <c r="G428" s="191"/>
      <c r="H428" s="191"/>
      <c r="I428" s="191"/>
      <c r="J428" s="191"/>
      <c r="K428" s="191"/>
      <c r="L428" s="191"/>
      <c r="M428" s="191"/>
      <c r="N428" s="191"/>
      <c r="O428" s="70">
        <f>SUMIFS('Ctas Receber'!G:G,'Ctas Receber'!E:E,'Clientes'!A:A,'Ctas Receber'!M:M,"")</f>
        <v>0</v>
      </c>
      <c r="P428" s="70">
        <f>SUMIFS('Ctas Receber'!G:G,'Ctas Receber'!E:E,'Clientes'!A:A,'Ctas Receber'!O:O,"Pago")</f>
        <v>0</v>
      </c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  <c r="AK428" s="71"/>
      <c r="AL428" s="71"/>
    </row>
    <row r="429" spans="1:38">
      <c r="A429" s="191"/>
      <c r="B429" s="191"/>
      <c r="C429" s="191"/>
      <c r="D429" s="191"/>
      <c r="E429" s="191"/>
      <c r="F429" s="191"/>
      <c r="G429" s="191"/>
      <c r="H429" s="191"/>
      <c r="I429" s="191"/>
      <c r="J429" s="191"/>
      <c r="K429" s="191"/>
      <c r="L429" s="191"/>
      <c r="M429" s="191"/>
      <c r="N429" s="191"/>
      <c r="O429" s="70">
        <f>SUMIFS('Ctas Receber'!G:G,'Ctas Receber'!E:E,'Clientes'!A:A,'Ctas Receber'!M:M,"")</f>
        <v>0</v>
      </c>
      <c r="P429" s="70">
        <f>SUMIFS('Ctas Receber'!G:G,'Ctas Receber'!E:E,'Clientes'!A:A,'Ctas Receber'!O:O,"Pago")</f>
        <v>0</v>
      </c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  <c r="AK429" s="71"/>
      <c r="AL429" s="71"/>
    </row>
    <row r="430" spans="1:38">
      <c r="A430" s="191"/>
      <c r="B430" s="191"/>
      <c r="C430" s="191"/>
      <c r="D430" s="191"/>
      <c r="E430" s="191"/>
      <c r="F430" s="191"/>
      <c r="G430" s="191"/>
      <c r="H430" s="191"/>
      <c r="I430" s="191"/>
      <c r="J430" s="191"/>
      <c r="K430" s="191"/>
      <c r="L430" s="191"/>
      <c r="M430" s="191"/>
      <c r="N430" s="191"/>
      <c r="O430" s="70">
        <f>SUMIFS('Ctas Receber'!G:G,'Ctas Receber'!E:E,'Clientes'!A:A,'Ctas Receber'!M:M,"")</f>
        <v>0</v>
      </c>
      <c r="P430" s="70">
        <f>SUMIFS('Ctas Receber'!G:G,'Ctas Receber'!E:E,'Clientes'!A:A,'Ctas Receber'!O:O,"Pago")</f>
        <v>0</v>
      </c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  <c r="AK430" s="71"/>
      <c r="AL430" s="71"/>
    </row>
    <row r="431" spans="1:38">
      <c r="A431" s="191"/>
      <c r="B431" s="191"/>
      <c r="C431" s="191"/>
      <c r="D431" s="191"/>
      <c r="E431" s="191"/>
      <c r="F431" s="191"/>
      <c r="G431" s="191"/>
      <c r="H431" s="191"/>
      <c r="I431" s="191"/>
      <c r="J431" s="191"/>
      <c r="K431" s="191"/>
      <c r="L431" s="191"/>
      <c r="M431" s="191"/>
      <c r="N431" s="191"/>
      <c r="O431" s="70">
        <f>SUMIFS('Ctas Receber'!G:G,'Ctas Receber'!E:E,'Clientes'!A:A,'Ctas Receber'!M:M,"")</f>
        <v>0</v>
      </c>
      <c r="P431" s="70">
        <f>SUMIFS('Ctas Receber'!G:G,'Ctas Receber'!E:E,'Clientes'!A:A,'Ctas Receber'!O:O,"Pago")</f>
        <v>0</v>
      </c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  <c r="AK431" s="71"/>
      <c r="AL431" s="71"/>
    </row>
    <row r="432" spans="1:38">
      <c r="A432" s="191"/>
      <c r="B432" s="191"/>
      <c r="C432" s="191"/>
      <c r="D432" s="191"/>
      <c r="E432" s="191"/>
      <c r="F432" s="191"/>
      <c r="G432" s="191"/>
      <c r="H432" s="191"/>
      <c r="I432" s="191"/>
      <c r="J432" s="191"/>
      <c r="K432" s="191"/>
      <c r="L432" s="191"/>
      <c r="M432" s="191"/>
      <c r="N432" s="191"/>
      <c r="O432" s="70">
        <f>SUMIFS('Ctas Receber'!G:G,'Ctas Receber'!E:E,'Clientes'!A:A,'Ctas Receber'!M:M,"")</f>
        <v>0</v>
      </c>
      <c r="P432" s="70">
        <f>SUMIFS('Ctas Receber'!G:G,'Ctas Receber'!E:E,'Clientes'!A:A,'Ctas Receber'!O:O,"Pago")</f>
        <v>0</v>
      </c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  <c r="AK432" s="71"/>
      <c r="AL432" s="71"/>
    </row>
    <row r="433" spans="1:38">
      <c r="A433" s="191"/>
      <c r="B433" s="191"/>
      <c r="C433" s="191"/>
      <c r="D433" s="191"/>
      <c r="E433" s="191"/>
      <c r="F433" s="191"/>
      <c r="G433" s="191"/>
      <c r="H433" s="191"/>
      <c r="I433" s="191"/>
      <c r="J433" s="191"/>
      <c r="K433" s="191"/>
      <c r="L433" s="191"/>
      <c r="M433" s="191"/>
      <c r="N433" s="191"/>
      <c r="O433" s="70">
        <f>SUMIFS('Ctas Receber'!G:G,'Ctas Receber'!E:E,'Clientes'!A:A,'Ctas Receber'!M:M,"")</f>
        <v>0</v>
      </c>
      <c r="P433" s="70">
        <f>SUMIFS('Ctas Receber'!G:G,'Ctas Receber'!E:E,'Clientes'!A:A,'Ctas Receber'!O:O,"Pago")</f>
        <v>0</v>
      </c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  <c r="AK433" s="71"/>
      <c r="AL433" s="71"/>
    </row>
    <row r="434" spans="1:38">
      <c r="A434" s="191"/>
      <c r="B434" s="191"/>
      <c r="C434" s="191"/>
      <c r="D434" s="191"/>
      <c r="E434" s="191"/>
      <c r="F434" s="191"/>
      <c r="G434" s="191"/>
      <c r="H434" s="191"/>
      <c r="I434" s="191"/>
      <c r="J434" s="191"/>
      <c r="K434" s="191"/>
      <c r="L434" s="191"/>
      <c r="M434" s="191"/>
      <c r="N434" s="191"/>
      <c r="O434" s="70">
        <f>SUMIFS('Ctas Receber'!G:G,'Ctas Receber'!E:E,'Clientes'!A:A,'Ctas Receber'!M:M,"")</f>
        <v>0</v>
      </c>
      <c r="P434" s="70">
        <f>SUMIFS('Ctas Receber'!G:G,'Ctas Receber'!E:E,'Clientes'!A:A,'Ctas Receber'!O:O,"Pago")</f>
        <v>0</v>
      </c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  <c r="AK434" s="71"/>
      <c r="AL434" s="71"/>
    </row>
    <row r="435" spans="1:38">
      <c r="A435" s="191"/>
      <c r="B435" s="191"/>
      <c r="C435" s="191"/>
      <c r="D435" s="191"/>
      <c r="E435" s="191"/>
      <c r="F435" s="191"/>
      <c r="G435" s="191"/>
      <c r="H435" s="191"/>
      <c r="I435" s="191"/>
      <c r="J435" s="191"/>
      <c r="K435" s="191"/>
      <c r="L435" s="191"/>
      <c r="M435" s="191"/>
      <c r="N435" s="191"/>
      <c r="O435" s="70">
        <f>SUMIFS('Ctas Receber'!G:G,'Ctas Receber'!E:E,'Clientes'!A:A,'Ctas Receber'!M:M,"")</f>
        <v>0</v>
      </c>
      <c r="P435" s="70">
        <f>SUMIFS('Ctas Receber'!G:G,'Ctas Receber'!E:E,'Clientes'!A:A,'Ctas Receber'!O:O,"Pago")</f>
        <v>0</v>
      </c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  <c r="AK435" s="71"/>
      <c r="AL435" s="71"/>
    </row>
    <row r="436" spans="1:38">
      <c r="A436" s="191"/>
      <c r="B436" s="191"/>
      <c r="C436" s="191"/>
      <c r="D436" s="191"/>
      <c r="E436" s="191"/>
      <c r="F436" s="191"/>
      <c r="G436" s="191"/>
      <c r="H436" s="191"/>
      <c r="I436" s="191"/>
      <c r="J436" s="191"/>
      <c r="K436" s="191"/>
      <c r="L436" s="191"/>
      <c r="M436" s="191"/>
      <c r="N436" s="191"/>
      <c r="O436" s="70">
        <f>SUMIFS('Ctas Receber'!G:G,'Ctas Receber'!E:E,'Clientes'!A:A,'Ctas Receber'!M:M,"")</f>
        <v>0</v>
      </c>
      <c r="P436" s="70">
        <f>SUMIFS('Ctas Receber'!G:G,'Ctas Receber'!E:E,'Clientes'!A:A,'Ctas Receber'!O:O,"Pago")</f>
        <v>0</v>
      </c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  <c r="AK436" s="71"/>
      <c r="AL436" s="71"/>
    </row>
    <row r="437" spans="1:38">
      <c r="A437" s="191"/>
      <c r="B437" s="191"/>
      <c r="C437" s="191"/>
      <c r="D437" s="191"/>
      <c r="E437" s="191"/>
      <c r="F437" s="191"/>
      <c r="G437" s="191"/>
      <c r="H437" s="191"/>
      <c r="I437" s="191"/>
      <c r="J437" s="191"/>
      <c r="K437" s="191"/>
      <c r="L437" s="191"/>
      <c r="M437" s="191"/>
      <c r="N437" s="191"/>
      <c r="O437" s="70">
        <f>SUMIFS('Ctas Receber'!G:G,'Ctas Receber'!E:E,'Clientes'!A:A,'Ctas Receber'!M:M,"")</f>
        <v>0</v>
      </c>
      <c r="P437" s="70">
        <f>SUMIFS('Ctas Receber'!G:G,'Ctas Receber'!E:E,'Clientes'!A:A,'Ctas Receber'!O:O,"Pago")</f>
        <v>0</v>
      </c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  <c r="AK437" s="71"/>
      <c r="AL437" s="71"/>
    </row>
    <row r="438" spans="1:38">
      <c r="A438" s="191"/>
      <c r="B438" s="191"/>
      <c r="C438" s="191"/>
      <c r="D438" s="191"/>
      <c r="E438" s="191"/>
      <c r="F438" s="191"/>
      <c r="G438" s="191"/>
      <c r="H438" s="191"/>
      <c r="I438" s="191"/>
      <c r="J438" s="191"/>
      <c r="K438" s="191"/>
      <c r="L438" s="191"/>
      <c r="M438" s="191"/>
      <c r="N438" s="191"/>
      <c r="O438" s="70">
        <f>SUMIFS('Ctas Receber'!G:G,'Ctas Receber'!E:E,'Clientes'!A:A,'Ctas Receber'!M:M,"")</f>
        <v>0</v>
      </c>
      <c r="P438" s="70">
        <f>SUMIFS('Ctas Receber'!G:G,'Ctas Receber'!E:E,'Clientes'!A:A,'Ctas Receber'!O:O,"Pago")</f>
        <v>0</v>
      </c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  <c r="AK438" s="71"/>
      <c r="AL438" s="71"/>
    </row>
    <row r="439" spans="1:38">
      <c r="A439" s="191"/>
      <c r="B439" s="191"/>
      <c r="C439" s="191"/>
      <c r="D439" s="191"/>
      <c r="E439" s="191"/>
      <c r="F439" s="191"/>
      <c r="G439" s="191"/>
      <c r="H439" s="191"/>
      <c r="I439" s="191"/>
      <c r="J439" s="191"/>
      <c r="K439" s="191"/>
      <c r="L439" s="191"/>
      <c r="M439" s="191"/>
      <c r="N439" s="191"/>
      <c r="O439" s="70">
        <f>SUMIFS('Ctas Receber'!G:G,'Ctas Receber'!E:E,'Clientes'!A:A,'Ctas Receber'!M:M,"")</f>
        <v>0</v>
      </c>
      <c r="P439" s="70">
        <f>SUMIFS('Ctas Receber'!G:G,'Ctas Receber'!E:E,'Clientes'!A:A,'Ctas Receber'!O:O,"Pago")</f>
        <v>0</v>
      </c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  <c r="AK439" s="71"/>
      <c r="AL439" s="71"/>
    </row>
    <row r="440" spans="1:38">
      <c r="A440" s="191"/>
      <c r="B440" s="191"/>
      <c r="C440" s="191"/>
      <c r="D440" s="191"/>
      <c r="E440" s="191"/>
      <c r="F440" s="191"/>
      <c r="G440" s="191"/>
      <c r="H440" s="191"/>
      <c r="I440" s="191"/>
      <c r="J440" s="191"/>
      <c r="K440" s="191"/>
      <c r="L440" s="191"/>
      <c r="M440" s="191"/>
      <c r="N440" s="191"/>
      <c r="O440" s="70">
        <f>SUMIFS('Ctas Receber'!G:G,'Ctas Receber'!E:E,'Clientes'!A:A,'Ctas Receber'!M:M,"")</f>
        <v>0</v>
      </c>
      <c r="P440" s="70">
        <f>SUMIFS('Ctas Receber'!G:G,'Ctas Receber'!E:E,'Clientes'!A:A,'Ctas Receber'!O:O,"Pago")</f>
        <v>0</v>
      </c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  <c r="AK440" s="71"/>
      <c r="AL440" s="71"/>
    </row>
    <row r="441" spans="1:38">
      <c r="A441" s="191"/>
      <c r="B441" s="191"/>
      <c r="C441" s="191"/>
      <c r="D441" s="191"/>
      <c r="E441" s="191"/>
      <c r="F441" s="191"/>
      <c r="G441" s="191"/>
      <c r="H441" s="191"/>
      <c r="I441" s="191"/>
      <c r="J441" s="191"/>
      <c r="K441" s="191"/>
      <c r="L441" s="191"/>
      <c r="M441" s="191"/>
      <c r="N441" s="191"/>
      <c r="O441" s="70">
        <f>SUMIFS('Ctas Receber'!G:G,'Ctas Receber'!E:E,'Clientes'!A:A,'Ctas Receber'!M:M,"")</f>
        <v>0</v>
      </c>
      <c r="P441" s="70">
        <f>SUMIFS('Ctas Receber'!G:G,'Ctas Receber'!E:E,'Clientes'!A:A,'Ctas Receber'!O:O,"Pago")</f>
        <v>0</v>
      </c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  <c r="AK441" s="71"/>
      <c r="AL441" s="71"/>
    </row>
    <row r="442" spans="1:38">
      <c r="A442" s="191"/>
      <c r="B442" s="191"/>
      <c r="C442" s="191"/>
      <c r="D442" s="191"/>
      <c r="E442" s="191"/>
      <c r="F442" s="191"/>
      <c r="G442" s="191"/>
      <c r="H442" s="191"/>
      <c r="I442" s="191"/>
      <c r="J442" s="191"/>
      <c r="K442" s="191"/>
      <c r="L442" s="191"/>
      <c r="M442" s="191"/>
      <c r="N442" s="191"/>
      <c r="O442" s="70">
        <f>SUMIFS('Ctas Receber'!G:G,'Ctas Receber'!E:E,'Clientes'!A:A,'Ctas Receber'!M:M,"")</f>
        <v>0</v>
      </c>
      <c r="P442" s="70">
        <f>SUMIFS('Ctas Receber'!G:G,'Ctas Receber'!E:E,'Clientes'!A:A,'Ctas Receber'!O:O,"Pago")</f>
        <v>0</v>
      </c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  <c r="AK442" s="71"/>
      <c r="AL442" s="71"/>
    </row>
    <row r="443" spans="1:38">
      <c r="A443" s="191"/>
      <c r="B443" s="191"/>
      <c r="C443" s="191"/>
      <c r="D443" s="191"/>
      <c r="E443" s="191"/>
      <c r="F443" s="191"/>
      <c r="G443" s="191"/>
      <c r="H443" s="191"/>
      <c r="I443" s="191"/>
      <c r="J443" s="191"/>
      <c r="K443" s="191"/>
      <c r="L443" s="191"/>
      <c r="M443" s="191"/>
      <c r="N443" s="191"/>
      <c r="O443" s="70">
        <f>SUMIFS('Ctas Receber'!G:G,'Ctas Receber'!E:E,'Clientes'!A:A,'Ctas Receber'!M:M,"")</f>
        <v>0</v>
      </c>
      <c r="P443" s="70">
        <f>SUMIFS('Ctas Receber'!G:G,'Ctas Receber'!E:E,'Clientes'!A:A,'Ctas Receber'!O:O,"Pago")</f>
        <v>0</v>
      </c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  <c r="AK443" s="71"/>
      <c r="AL443" s="71"/>
    </row>
    <row r="444" spans="1:38">
      <c r="A444" s="191"/>
      <c r="B444" s="191"/>
      <c r="C444" s="191"/>
      <c r="D444" s="191"/>
      <c r="E444" s="191"/>
      <c r="F444" s="191"/>
      <c r="G444" s="191"/>
      <c r="H444" s="191"/>
      <c r="I444" s="191"/>
      <c r="J444" s="191"/>
      <c r="K444" s="191"/>
      <c r="L444" s="191"/>
      <c r="M444" s="191"/>
      <c r="N444" s="191"/>
      <c r="O444" s="70">
        <f>SUMIFS('Ctas Receber'!G:G,'Ctas Receber'!E:E,'Clientes'!A:A,'Ctas Receber'!M:M,"")</f>
        <v>0</v>
      </c>
      <c r="P444" s="70">
        <f>SUMIFS('Ctas Receber'!G:G,'Ctas Receber'!E:E,'Clientes'!A:A,'Ctas Receber'!O:O,"Pago")</f>
        <v>0</v>
      </c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  <c r="AK444" s="71"/>
      <c r="AL444" s="71"/>
    </row>
    <row r="445" spans="1:38">
      <c r="A445" s="191"/>
      <c r="B445" s="191"/>
      <c r="C445" s="191"/>
      <c r="D445" s="191"/>
      <c r="E445" s="191"/>
      <c r="F445" s="191"/>
      <c r="G445" s="191"/>
      <c r="H445" s="191"/>
      <c r="I445" s="191"/>
      <c r="J445" s="191"/>
      <c r="K445" s="191"/>
      <c r="L445" s="191"/>
      <c r="M445" s="191"/>
      <c r="N445" s="191"/>
      <c r="O445" s="70">
        <f>SUMIFS('Ctas Receber'!G:G,'Ctas Receber'!E:E,'Clientes'!A:A,'Ctas Receber'!M:M,"")</f>
        <v>0</v>
      </c>
      <c r="P445" s="70">
        <f>SUMIFS('Ctas Receber'!G:G,'Ctas Receber'!E:E,'Clientes'!A:A,'Ctas Receber'!O:O,"Pago")</f>
        <v>0</v>
      </c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  <c r="AK445" s="71"/>
      <c r="AL445" s="71"/>
    </row>
    <row r="446" spans="1:38">
      <c r="A446" s="191"/>
      <c r="B446" s="191"/>
      <c r="C446" s="191"/>
      <c r="D446" s="191"/>
      <c r="E446" s="191"/>
      <c r="F446" s="191"/>
      <c r="G446" s="191"/>
      <c r="H446" s="191"/>
      <c r="I446" s="191"/>
      <c r="J446" s="191"/>
      <c r="K446" s="191"/>
      <c r="L446" s="191"/>
      <c r="M446" s="191"/>
      <c r="N446" s="191"/>
      <c r="O446" s="70">
        <f>SUMIFS('Ctas Receber'!G:G,'Ctas Receber'!E:E,'Clientes'!A:A,'Ctas Receber'!M:M,"")</f>
        <v>0</v>
      </c>
      <c r="P446" s="70">
        <f>SUMIFS('Ctas Receber'!G:G,'Ctas Receber'!E:E,'Clientes'!A:A,'Ctas Receber'!O:O,"Pago")</f>
        <v>0</v>
      </c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  <c r="AK446" s="71"/>
      <c r="AL446" s="71"/>
    </row>
    <row r="447" spans="1:38">
      <c r="A447" s="191"/>
      <c r="B447" s="191"/>
      <c r="C447" s="191"/>
      <c r="D447" s="191"/>
      <c r="E447" s="191"/>
      <c r="F447" s="191"/>
      <c r="G447" s="191"/>
      <c r="H447" s="191"/>
      <c r="I447" s="191"/>
      <c r="J447" s="191"/>
      <c r="K447" s="191"/>
      <c r="L447" s="191"/>
      <c r="M447" s="191"/>
      <c r="N447" s="191"/>
      <c r="O447" s="70">
        <f>SUMIFS('Ctas Receber'!G:G,'Ctas Receber'!E:E,'Clientes'!A:A,'Ctas Receber'!M:M,"")</f>
        <v>0</v>
      </c>
      <c r="P447" s="70">
        <f>SUMIFS('Ctas Receber'!G:G,'Ctas Receber'!E:E,'Clientes'!A:A,'Ctas Receber'!O:O,"Pago")</f>
        <v>0</v>
      </c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  <c r="AK447" s="71"/>
      <c r="AL447" s="71"/>
    </row>
    <row r="448" spans="1:38">
      <c r="A448" s="191"/>
      <c r="B448" s="191"/>
      <c r="C448" s="191"/>
      <c r="D448" s="191"/>
      <c r="E448" s="191"/>
      <c r="F448" s="191"/>
      <c r="G448" s="191"/>
      <c r="H448" s="191"/>
      <c r="I448" s="191"/>
      <c r="J448" s="191"/>
      <c r="K448" s="191"/>
      <c r="L448" s="191"/>
      <c r="M448" s="191"/>
      <c r="N448" s="191"/>
      <c r="O448" s="70">
        <f>SUMIFS('Ctas Receber'!G:G,'Ctas Receber'!E:E,'Clientes'!A:A,'Ctas Receber'!M:M,"")</f>
        <v>0</v>
      </c>
      <c r="P448" s="70">
        <f>SUMIFS('Ctas Receber'!G:G,'Ctas Receber'!E:E,'Clientes'!A:A,'Ctas Receber'!O:O,"Pago")</f>
        <v>0</v>
      </c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  <c r="AK448" s="71"/>
      <c r="AL448" s="71"/>
    </row>
    <row r="449" spans="1:38">
      <c r="A449" s="191"/>
      <c r="B449" s="191"/>
      <c r="C449" s="191"/>
      <c r="D449" s="191"/>
      <c r="E449" s="191"/>
      <c r="F449" s="191"/>
      <c r="G449" s="191"/>
      <c r="H449" s="191"/>
      <c r="I449" s="191"/>
      <c r="J449" s="191"/>
      <c r="K449" s="191"/>
      <c r="L449" s="191"/>
      <c r="M449" s="191"/>
      <c r="N449" s="191"/>
      <c r="O449" s="70">
        <f>SUMIFS('Ctas Receber'!G:G,'Ctas Receber'!E:E,'Clientes'!A:A,'Ctas Receber'!M:M,"")</f>
        <v>0</v>
      </c>
      <c r="P449" s="70">
        <f>SUMIFS('Ctas Receber'!G:G,'Ctas Receber'!E:E,'Clientes'!A:A,'Ctas Receber'!O:O,"Pago")</f>
        <v>0</v>
      </c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  <c r="AK449" s="71"/>
      <c r="AL449" s="71"/>
    </row>
    <row r="450" spans="1:38">
      <c r="A450" s="191"/>
      <c r="B450" s="191"/>
      <c r="C450" s="191"/>
      <c r="D450" s="191"/>
      <c r="E450" s="191"/>
      <c r="F450" s="191"/>
      <c r="G450" s="191"/>
      <c r="H450" s="191"/>
      <c r="I450" s="191"/>
      <c r="J450" s="191"/>
      <c r="K450" s="191"/>
      <c r="L450" s="191"/>
      <c r="M450" s="191"/>
      <c r="N450" s="191"/>
      <c r="O450" s="70">
        <f>SUMIFS('Ctas Receber'!G:G,'Ctas Receber'!E:E,'Clientes'!A:A,'Ctas Receber'!M:M,"")</f>
        <v>0</v>
      </c>
      <c r="P450" s="70">
        <f>SUMIFS('Ctas Receber'!G:G,'Ctas Receber'!E:E,'Clientes'!A:A,'Ctas Receber'!O:O,"Pago")</f>
        <v>0</v>
      </c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  <c r="AK450" s="71"/>
      <c r="AL450" s="71"/>
    </row>
    <row r="451" spans="1:38">
      <c r="A451" s="191"/>
      <c r="B451" s="191"/>
      <c r="C451" s="191"/>
      <c r="D451" s="191"/>
      <c r="E451" s="191"/>
      <c r="F451" s="191"/>
      <c r="G451" s="191"/>
      <c r="H451" s="191"/>
      <c r="I451" s="191"/>
      <c r="J451" s="191"/>
      <c r="K451" s="191"/>
      <c r="L451" s="191"/>
      <c r="M451" s="191"/>
      <c r="N451" s="191"/>
      <c r="O451" s="70">
        <f>SUMIFS('Ctas Receber'!G:G,'Ctas Receber'!E:E,'Clientes'!A:A,'Ctas Receber'!M:M,"")</f>
        <v>0</v>
      </c>
      <c r="P451" s="70">
        <f>SUMIFS('Ctas Receber'!G:G,'Ctas Receber'!E:E,'Clientes'!A:A,'Ctas Receber'!O:O,"Pago")</f>
        <v>0</v>
      </c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  <c r="AK451" s="71"/>
      <c r="AL451" s="71"/>
    </row>
    <row r="452" spans="1:38">
      <c r="A452" s="191"/>
      <c r="B452" s="191"/>
      <c r="C452" s="191"/>
      <c r="D452" s="191"/>
      <c r="E452" s="191"/>
      <c r="F452" s="191"/>
      <c r="G452" s="191"/>
      <c r="H452" s="191"/>
      <c r="I452" s="191"/>
      <c r="J452" s="191"/>
      <c r="K452" s="191"/>
      <c r="L452" s="191"/>
      <c r="M452" s="191"/>
      <c r="N452" s="191"/>
      <c r="O452" s="70">
        <f>SUMIFS('Ctas Receber'!G:G,'Ctas Receber'!E:E,'Clientes'!A:A,'Ctas Receber'!M:M,"")</f>
        <v>0</v>
      </c>
      <c r="P452" s="70">
        <f>SUMIFS('Ctas Receber'!G:G,'Ctas Receber'!E:E,'Clientes'!A:A,'Ctas Receber'!O:O,"Pago")</f>
        <v>0</v>
      </c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  <c r="AK452" s="71"/>
      <c r="AL452" s="71"/>
    </row>
    <row r="453" spans="1:38">
      <c r="A453" s="191"/>
      <c r="B453" s="191"/>
      <c r="C453" s="191"/>
      <c r="D453" s="191"/>
      <c r="E453" s="191"/>
      <c r="F453" s="191"/>
      <c r="G453" s="191"/>
      <c r="H453" s="191"/>
      <c r="I453" s="191"/>
      <c r="J453" s="191"/>
      <c r="K453" s="191"/>
      <c r="L453" s="191"/>
      <c r="M453" s="191"/>
      <c r="N453" s="191"/>
      <c r="O453" s="70">
        <f>SUMIFS('Ctas Receber'!G:G,'Ctas Receber'!E:E,'Clientes'!A:A,'Ctas Receber'!M:M,"")</f>
        <v>0</v>
      </c>
      <c r="P453" s="70">
        <f>SUMIFS('Ctas Receber'!G:G,'Ctas Receber'!E:E,'Clientes'!A:A,'Ctas Receber'!O:O,"Pago")</f>
        <v>0</v>
      </c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  <c r="AK453" s="71"/>
      <c r="AL453" s="71"/>
    </row>
    <row r="454" spans="1:38">
      <c r="A454" s="191"/>
      <c r="B454" s="191"/>
      <c r="C454" s="191"/>
      <c r="D454" s="191"/>
      <c r="E454" s="191"/>
      <c r="F454" s="191"/>
      <c r="G454" s="191"/>
      <c r="H454" s="191"/>
      <c r="I454" s="191"/>
      <c r="J454" s="191"/>
      <c r="K454" s="191"/>
      <c r="L454" s="191"/>
      <c r="M454" s="191"/>
      <c r="N454" s="191"/>
      <c r="O454" s="70">
        <f>SUMIFS('Ctas Receber'!G:G,'Ctas Receber'!E:E,'Clientes'!A:A,'Ctas Receber'!M:M,"")</f>
        <v>0</v>
      </c>
      <c r="P454" s="70">
        <f>SUMIFS('Ctas Receber'!G:G,'Ctas Receber'!E:E,'Clientes'!A:A,'Ctas Receber'!O:O,"Pago")</f>
        <v>0</v>
      </c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  <c r="AK454" s="71"/>
      <c r="AL454" s="71"/>
    </row>
    <row r="455" spans="1:38">
      <c r="A455" s="191"/>
      <c r="B455" s="191"/>
      <c r="C455" s="191"/>
      <c r="D455" s="191"/>
      <c r="E455" s="191"/>
      <c r="F455" s="191"/>
      <c r="G455" s="191"/>
      <c r="H455" s="191"/>
      <c r="I455" s="191"/>
      <c r="J455" s="191"/>
      <c r="K455" s="191"/>
      <c r="L455" s="191"/>
      <c r="M455" s="191"/>
      <c r="N455" s="191"/>
      <c r="O455" s="70">
        <f>SUMIFS('Ctas Receber'!G:G,'Ctas Receber'!E:E,'Clientes'!A:A,'Ctas Receber'!M:M,"")</f>
        <v>0</v>
      </c>
      <c r="P455" s="70">
        <f>SUMIFS('Ctas Receber'!G:G,'Ctas Receber'!E:E,'Clientes'!A:A,'Ctas Receber'!O:O,"Pago")</f>
        <v>0</v>
      </c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  <c r="AK455" s="71"/>
      <c r="AL455" s="71"/>
    </row>
    <row r="456" spans="1:38">
      <c r="A456" s="191"/>
      <c r="B456" s="191"/>
      <c r="C456" s="191"/>
      <c r="D456" s="191"/>
      <c r="E456" s="191"/>
      <c r="F456" s="191"/>
      <c r="G456" s="191"/>
      <c r="H456" s="191"/>
      <c r="I456" s="191"/>
      <c r="J456" s="191"/>
      <c r="K456" s="191"/>
      <c r="L456" s="191"/>
      <c r="M456" s="191"/>
      <c r="N456" s="191"/>
      <c r="O456" s="70">
        <f>SUMIFS('Ctas Receber'!G:G,'Ctas Receber'!E:E,'Clientes'!A:A,'Ctas Receber'!M:M,"")</f>
        <v>0</v>
      </c>
      <c r="P456" s="70">
        <f>SUMIFS('Ctas Receber'!G:G,'Ctas Receber'!E:E,'Clientes'!A:A,'Ctas Receber'!O:O,"Pago")</f>
        <v>0</v>
      </c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  <c r="AK456" s="71"/>
      <c r="AL456" s="71"/>
    </row>
    <row r="457" spans="1:38">
      <c r="A457" s="191"/>
      <c r="B457" s="191"/>
      <c r="C457" s="191"/>
      <c r="D457" s="191"/>
      <c r="E457" s="191"/>
      <c r="F457" s="191"/>
      <c r="G457" s="191"/>
      <c r="H457" s="191"/>
      <c r="I457" s="191"/>
      <c r="J457" s="191"/>
      <c r="K457" s="191"/>
      <c r="L457" s="191"/>
      <c r="M457" s="191"/>
      <c r="N457" s="191"/>
      <c r="O457" s="70">
        <f>SUMIFS('Ctas Receber'!G:G,'Ctas Receber'!E:E,'Clientes'!A:A,'Ctas Receber'!M:M,"")</f>
        <v>0</v>
      </c>
      <c r="P457" s="70">
        <f>SUMIFS('Ctas Receber'!G:G,'Ctas Receber'!E:E,'Clientes'!A:A,'Ctas Receber'!O:O,"Pago")</f>
        <v>0</v>
      </c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  <c r="AK457" s="71"/>
      <c r="AL457" s="71"/>
    </row>
    <row r="458" spans="1:38">
      <c r="A458" s="191"/>
      <c r="B458" s="191"/>
      <c r="C458" s="191"/>
      <c r="D458" s="191"/>
      <c r="E458" s="191"/>
      <c r="F458" s="191"/>
      <c r="G458" s="191"/>
      <c r="H458" s="191"/>
      <c r="I458" s="191"/>
      <c r="J458" s="191"/>
      <c r="K458" s="191"/>
      <c r="L458" s="191"/>
      <c r="M458" s="191"/>
      <c r="N458" s="191"/>
      <c r="O458" s="70">
        <f>SUMIFS('Ctas Receber'!G:G,'Ctas Receber'!E:E,'Clientes'!A:A,'Ctas Receber'!M:M,"")</f>
        <v>0</v>
      </c>
      <c r="P458" s="70">
        <f>SUMIFS('Ctas Receber'!G:G,'Ctas Receber'!E:E,'Clientes'!A:A,'Ctas Receber'!O:O,"Pago")</f>
        <v>0</v>
      </c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  <c r="AK458" s="71"/>
      <c r="AL458" s="71"/>
    </row>
    <row r="459" spans="1:38">
      <c r="A459" s="191"/>
      <c r="B459" s="191"/>
      <c r="C459" s="191"/>
      <c r="D459" s="191"/>
      <c r="E459" s="191"/>
      <c r="F459" s="191"/>
      <c r="G459" s="191"/>
      <c r="H459" s="191"/>
      <c r="I459" s="191"/>
      <c r="J459" s="191"/>
      <c r="K459" s="191"/>
      <c r="L459" s="191"/>
      <c r="M459" s="191"/>
      <c r="N459" s="191"/>
      <c r="O459" s="70">
        <f>SUMIFS('Ctas Receber'!G:G,'Ctas Receber'!E:E,'Clientes'!A:A,'Ctas Receber'!M:M,"")</f>
        <v>0</v>
      </c>
      <c r="P459" s="70">
        <f>SUMIFS('Ctas Receber'!G:G,'Ctas Receber'!E:E,'Clientes'!A:A,'Ctas Receber'!O:O,"Pago")</f>
        <v>0</v>
      </c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  <c r="AK459" s="71"/>
      <c r="AL459" s="71"/>
    </row>
    <row r="460" spans="1:38">
      <c r="A460" s="191"/>
      <c r="B460" s="191"/>
      <c r="C460" s="191"/>
      <c r="D460" s="191"/>
      <c r="E460" s="191"/>
      <c r="F460" s="191"/>
      <c r="G460" s="191"/>
      <c r="H460" s="191"/>
      <c r="I460" s="191"/>
      <c r="J460" s="191"/>
      <c r="K460" s="191"/>
      <c r="L460" s="191"/>
      <c r="M460" s="191"/>
      <c r="N460" s="191"/>
      <c r="O460" s="70">
        <f>SUMIFS('Ctas Receber'!G:G,'Ctas Receber'!E:E,'Clientes'!A:A,'Ctas Receber'!M:M,"")</f>
        <v>0</v>
      </c>
      <c r="P460" s="70">
        <f>SUMIFS('Ctas Receber'!G:G,'Ctas Receber'!E:E,'Clientes'!A:A,'Ctas Receber'!O:O,"Pago")</f>
        <v>0</v>
      </c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  <c r="AK460" s="71"/>
      <c r="AL460" s="71"/>
    </row>
    <row r="461" spans="1:38">
      <c r="A461" s="191"/>
      <c r="B461" s="191"/>
      <c r="C461" s="191"/>
      <c r="D461" s="191"/>
      <c r="E461" s="191"/>
      <c r="F461" s="191"/>
      <c r="G461" s="191"/>
      <c r="H461" s="191"/>
      <c r="I461" s="191"/>
      <c r="J461" s="191"/>
      <c r="K461" s="191"/>
      <c r="L461" s="191"/>
      <c r="M461" s="191"/>
      <c r="N461" s="191"/>
      <c r="O461" s="70">
        <f>SUMIFS('Ctas Receber'!G:G,'Ctas Receber'!E:E,'Clientes'!A:A,'Ctas Receber'!M:M,"")</f>
        <v>0</v>
      </c>
      <c r="P461" s="70">
        <f>SUMIFS('Ctas Receber'!G:G,'Ctas Receber'!E:E,'Clientes'!A:A,'Ctas Receber'!O:O,"Pago")</f>
        <v>0</v>
      </c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  <c r="AK461" s="71"/>
      <c r="AL461" s="71"/>
    </row>
    <row r="462" spans="1:38">
      <c r="A462" s="191"/>
      <c r="B462" s="191"/>
      <c r="C462" s="191"/>
      <c r="D462" s="191"/>
      <c r="E462" s="191"/>
      <c r="F462" s="191"/>
      <c r="G462" s="191"/>
      <c r="H462" s="191"/>
      <c r="I462" s="191"/>
      <c r="J462" s="191"/>
      <c r="K462" s="191"/>
      <c r="L462" s="191"/>
      <c r="M462" s="191"/>
      <c r="N462" s="191"/>
      <c r="O462" s="70">
        <f>SUMIFS('Ctas Receber'!G:G,'Ctas Receber'!E:E,'Clientes'!A:A,'Ctas Receber'!M:M,"")</f>
        <v>0</v>
      </c>
      <c r="P462" s="70">
        <f>SUMIFS('Ctas Receber'!G:G,'Ctas Receber'!E:E,'Clientes'!A:A,'Ctas Receber'!O:O,"Pago")</f>
        <v>0</v>
      </c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  <c r="AK462" s="71"/>
      <c r="AL462" s="71"/>
    </row>
    <row r="463" spans="1:38">
      <c r="A463" s="191"/>
      <c r="B463" s="191"/>
      <c r="C463" s="191"/>
      <c r="D463" s="191"/>
      <c r="E463" s="191"/>
      <c r="F463" s="191"/>
      <c r="G463" s="191"/>
      <c r="H463" s="191"/>
      <c r="I463" s="191"/>
      <c r="J463" s="191"/>
      <c r="K463" s="191"/>
      <c r="L463" s="191"/>
      <c r="M463" s="191"/>
      <c r="N463" s="191"/>
      <c r="O463" s="70">
        <f>SUMIFS('Ctas Receber'!G:G,'Ctas Receber'!E:E,'Clientes'!A:A,'Ctas Receber'!M:M,"")</f>
        <v>0</v>
      </c>
      <c r="P463" s="70">
        <f>SUMIFS('Ctas Receber'!G:G,'Ctas Receber'!E:E,'Clientes'!A:A,'Ctas Receber'!O:O,"Pago")</f>
        <v>0</v>
      </c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  <c r="AK463" s="71"/>
      <c r="AL463" s="71"/>
    </row>
    <row r="464" spans="1:38">
      <c r="A464" s="191"/>
      <c r="B464" s="191"/>
      <c r="C464" s="191"/>
      <c r="D464" s="191"/>
      <c r="E464" s="191"/>
      <c r="F464" s="191"/>
      <c r="G464" s="191"/>
      <c r="H464" s="191"/>
      <c r="I464" s="191"/>
      <c r="J464" s="191"/>
      <c r="K464" s="191"/>
      <c r="L464" s="191"/>
      <c r="M464" s="191"/>
      <c r="N464" s="191"/>
      <c r="O464" s="70">
        <f>SUMIFS('Ctas Receber'!G:G,'Ctas Receber'!E:E,'Clientes'!A:A,'Ctas Receber'!M:M,"")</f>
        <v>0</v>
      </c>
      <c r="P464" s="70">
        <f>SUMIFS('Ctas Receber'!G:G,'Ctas Receber'!E:E,'Clientes'!A:A,'Ctas Receber'!O:O,"Pago")</f>
        <v>0</v>
      </c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  <c r="AK464" s="71"/>
      <c r="AL464" s="71"/>
    </row>
    <row r="465" spans="1:38">
      <c r="A465" s="191"/>
      <c r="B465" s="191"/>
      <c r="C465" s="191"/>
      <c r="D465" s="191"/>
      <c r="E465" s="191"/>
      <c r="F465" s="191"/>
      <c r="G465" s="191"/>
      <c r="H465" s="191"/>
      <c r="I465" s="191"/>
      <c r="J465" s="191"/>
      <c r="K465" s="191"/>
      <c r="L465" s="191"/>
      <c r="M465" s="191"/>
      <c r="N465" s="191"/>
      <c r="O465" s="70">
        <f>SUMIFS('Ctas Receber'!G:G,'Ctas Receber'!E:E,'Clientes'!A:A,'Ctas Receber'!M:M,"")</f>
        <v>0</v>
      </c>
      <c r="P465" s="70">
        <f>SUMIFS('Ctas Receber'!G:G,'Ctas Receber'!E:E,'Clientes'!A:A,'Ctas Receber'!O:O,"Pago")</f>
        <v>0</v>
      </c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  <c r="AK465" s="71"/>
      <c r="AL465" s="71"/>
    </row>
    <row r="466" spans="1:38">
      <c r="A466" s="191"/>
      <c r="B466" s="191"/>
      <c r="C466" s="191"/>
      <c r="D466" s="191"/>
      <c r="E466" s="191"/>
      <c r="F466" s="191"/>
      <c r="G466" s="191"/>
      <c r="H466" s="191"/>
      <c r="I466" s="191"/>
      <c r="J466" s="191"/>
      <c r="K466" s="191"/>
      <c r="L466" s="191"/>
      <c r="M466" s="191"/>
      <c r="N466" s="191"/>
      <c r="O466" s="70">
        <f>SUMIFS('Ctas Receber'!G:G,'Ctas Receber'!E:E,'Clientes'!A:A,'Ctas Receber'!M:M,"")</f>
        <v>0</v>
      </c>
      <c r="P466" s="70">
        <f>SUMIFS('Ctas Receber'!G:G,'Ctas Receber'!E:E,'Clientes'!A:A,'Ctas Receber'!O:O,"Pago")</f>
        <v>0</v>
      </c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  <c r="AK466" s="71"/>
      <c r="AL466" s="71"/>
    </row>
    <row r="467" spans="1:38">
      <c r="A467" s="191"/>
      <c r="B467" s="191"/>
      <c r="C467" s="191"/>
      <c r="D467" s="191"/>
      <c r="E467" s="191"/>
      <c r="F467" s="191"/>
      <c r="G467" s="191"/>
      <c r="H467" s="191"/>
      <c r="I467" s="191"/>
      <c r="J467" s="191"/>
      <c r="K467" s="191"/>
      <c r="L467" s="191"/>
      <c r="M467" s="191"/>
      <c r="N467" s="191"/>
      <c r="O467" s="70">
        <f>SUMIFS('Ctas Receber'!G:G,'Ctas Receber'!E:E,'Clientes'!A:A,'Ctas Receber'!M:M,"")</f>
        <v>0</v>
      </c>
      <c r="P467" s="70">
        <f>SUMIFS('Ctas Receber'!G:G,'Ctas Receber'!E:E,'Clientes'!A:A,'Ctas Receber'!O:O,"Pago")</f>
        <v>0</v>
      </c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  <c r="AK467" s="71"/>
      <c r="AL467" s="71"/>
    </row>
    <row r="468" spans="1:38">
      <c r="A468" s="191"/>
      <c r="B468" s="191"/>
      <c r="C468" s="191"/>
      <c r="D468" s="191"/>
      <c r="E468" s="191"/>
      <c r="F468" s="191"/>
      <c r="G468" s="191"/>
      <c r="H468" s="191"/>
      <c r="I468" s="191"/>
      <c r="J468" s="191"/>
      <c r="K468" s="191"/>
      <c r="L468" s="191"/>
      <c r="M468" s="191"/>
      <c r="N468" s="191"/>
      <c r="O468" s="70">
        <f>SUMIFS('Ctas Receber'!G:G,'Ctas Receber'!E:E,'Clientes'!A:A,'Ctas Receber'!M:M,"")</f>
        <v>0</v>
      </c>
      <c r="P468" s="70">
        <f>SUMIFS('Ctas Receber'!G:G,'Ctas Receber'!E:E,'Clientes'!A:A,'Ctas Receber'!O:O,"Pago")</f>
        <v>0</v>
      </c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  <c r="AK468" s="71"/>
      <c r="AL468" s="71"/>
    </row>
    <row r="469" spans="1:38">
      <c r="A469" s="191"/>
      <c r="B469" s="191"/>
      <c r="C469" s="191"/>
      <c r="D469" s="191"/>
      <c r="E469" s="191"/>
      <c r="F469" s="191"/>
      <c r="G469" s="191"/>
      <c r="H469" s="191"/>
      <c r="I469" s="191"/>
      <c r="J469" s="191"/>
      <c r="K469" s="191"/>
      <c r="L469" s="191"/>
      <c r="M469" s="191"/>
      <c r="N469" s="191"/>
      <c r="O469" s="70">
        <f>SUMIFS('Ctas Receber'!G:G,'Ctas Receber'!E:E,'Clientes'!A:A,'Ctas Receber'!M:M,"")</f>
        <v>0</v>
      </c>
      <c r="P469" s="70">
        <f>SUMIFS('Ctas Receber'!G:G,'Ctas Receber'!E:E,'Clientes'!A:A,'Ctas Receber'!O:O,"Pago")</f>
        <v>0</v>
      </c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  <c r="AK469" s="71"/>
      <c r="AL469" s="71"/>
    </row>
    <row r="470" spans="1:38">
      <c r="A470" s="191"/>
      <c r="B470" s="191"/>
      <c r="C470" s="191"/>
      <c r="D470" s="191"/>
      <c r="E470" s="191"/>
      <c r="F470" s="191"/>
      <c r="G470" s="191"/>
      <c r="H470" s="191"/>
      <c r="I470" s="191"/>
      <c r="J470" s="191"/>
      <c r="K470" s="191"/>
      <c r="L470" s="191"/>
      <c r="M470" s="191"/>
      <c r="N470" s="191"/>
      <c r="O470" s="70">
        <f>SUMIFS('Ctas Receber'!G:G,'Ctas Receber'!E:E,'Clientes'!A:A,'Ctas Receber'!M:M,"")</f>
        <v>0</v>
      </c>
      <c r="P470" s="70">
        <f>SUMIFS('Ctas Receber'!G:G,'Ctas Receber'!E:E,'Clientes'!A:A,'Ctas Receber'!O:O,"Pago")</f>
        <v>0</v>
      </c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  <c r="AK470" s="71"/>
      <c r="AL470" s="71"/>
    </row>
    <row r="471" spans="1:38">
      <c r="A471" s="191"/>
      <c r="B471" s="191"/>
      <c r="C471" s="191"/>
      <c r="D471" s="191"/>
      <c r="E471" s="191"/>
      <c r="F471" s="191"/>
      <c r="G471" s="191"/>
      <c r="H471" s="191"/>
      <c r="I471" s="191"/>
      <c r="J471" s="191"/>
      <c r="K471" s="191"/>
      <c r="L471" s="191"/>
      <c r="M471" s="191"/>
      <c r="N471" s="191"/>
      <c r="O471" s="70">
        <f>SUMIFS('Ctas Receber'!G:G,'Ctas Receber'!E:E,'Clientes'!A:A,'Ctas Receber'!M:M,"")</f>
        <v>0</v>
      </c>
      <c r="P471" s="70">
        <f>SUMIFS('Ctas Receber'!G:G,'Ctas Receber'!E:E,'Clientes'!A:A,'Ctas Receber'!O:O,"Pago")</f>
        <v>0</v>
      </c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  <c r="AK471" s="71"/>
      <c r="AL471" s="71"/>
    </row>
    <row r="472" spans="1:38">
      <c r="A472" s="191"/>
      <c r="B472" s="191"/>
      <c r="C472" s="191"/>
      <c r="D472" s="191"/>
      <c r="E472" s="191"/>
      <c r="F472" s="191"/>
      <c r="G472" s="191"/>
      <c r="H472" s="191"/>
      <c r="I472" s="191"/>
      <c r="J472" s="191"/>
      <c r="K472" s="191"/>
      <c r="L472" s="191"/>
      <c r="M472" s="191"/>
      <c r="N472" s="191"/>
      <c r="O472" s="70">
        <f>SUMIFS('Ctas Receber'!G:G,'Ctas Receber'!E:E,'Clientes'!A:A,'Ctas Receber'!M:M,"")</f>
        <v>0</v>
      </c>
      <c r="P472" s="70">
        <f>SUMIFS('Ctas Receber'!G:G,'Ctas Receber'!E:E,'Clientes'!A:A,'Ctas Receber'!O:O,"Pago")</f>
        <v>0</v>
      </c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  <c r="AK472" s="71"/>
      <c r="AL472" s="71"/>
    </row>
    <row r="473" spans="1:38">
      <c r="A473" s="191"/>
      <c r="B473" s="191"/>
      <c r="C473" s="191"/>
      <c r="D473" s="191"/>
      <c r="E473" s="191"/>
      <c r="F473" s="191"/>
      <c r="G473" s="191"/>
      <c r="H473" s="191"/>
      <c r="I473" s="191"/>
      <c r="J473" s="191"/>
      <c r="K473" s="191"/>
      <c r="L473" s="191"/>
      <c r="M473" s="191"/>
      <c r="N473" s="191"/>
      <c r="O473" s="70">
        <f>SUMIFS('Ctas Receber'!G:G,'Ctas Receber'!E:E,'Clientes'!A:A,'Ctas Receber'!M:M,"")</f>
        <v>0</v>
      </c>
      <c r="P473" s="70">
        <f>SUMIFS('Ctas Receber'!G:G,'Ctas Receber'!E:E,'Clientes'!A:A,'Ctas Receber'!O:O,"Pago")</f>
        <v>0</v>
      </c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  <c r="AK473" s="71"/>
      <c r="AL473" s="71"/>
    </row>
    <row r="474" spans="1:38">
      <c r="A474" s="191"/>
      <c r="B474" s="191"/>
      <c r="C474" s="191"/>
      <c r="D474" s="191"/>
      <c r="E474" s="191"/>
      <c r="F474" s="191"/>
      <c r="G474" s="191"/>
      <c r="H474" s="191"/>
      <c r="I474" s="191"/>
      <c r="J474" s="191"/>
      <c r="K474" s="191"/>
      <c r="L474" s="191"/>
      <c r="M474" s="191"/>
      <c r="N474" s="191"/>
      <c r="O474" s="70">
        <f>SUMIFS('Ctas Receber'!G:G,'Ctas Receber'!E:E,'Clientes'!A:A,'Ctas Receber'!M:M,"")</f>
        <v>0</v>
      </c>
      <c r="P474" s="70">
        <f>SUMIFS('Ctas Receber'!G:G,'Ctas Receber'!E:E,'Clientes'!A:A,'Ctas Receber'!O:O,"Pago")</f>
        <v>0</v>
      </c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  <c r="AK474" s="71"/>
      <c r="AL474" s="71"/>
    </row>
    <row r="475" spans="1:38">
      <c r="A475" s="191"/>
      <c r="B475" s="191"/>
      <c r="C475" s="191"/>
      <c r="D475" s="191"/>
      <c r="E475" s="191"/>
      <c r="F475" s="191"/>
      <c r="G475" s="191"/>
      <c r="H475" s="191"/>
      <c r="I475" s="191"/>
      <c r="J475" s="191"/>
      <c r="K475" s="191"/>
      <c r="L475" s="191"/>
      <c r="M475" s="191"/>
      <c r="N475" s="191"/>
      <c r="O475" s="70">
        <f>SUMIFS('Ctas Receber'!G:G,'Ctas Receber'!E:E,'Clientes'!A:A,'Ctas Receber'!M:M,"")</f>
        <v>0</v>
      </c>
      <c r="P475" s="70">
        <f>SUMIFS('Ctas Receber'!G:G,'Ctas Receber'!E:E,'Clientes'!A:A,'Ctas Receber'!O:O,"Pago")</f>
        <v>0</v>
      </c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  <c r="AK475" s="71"/>
      <c r="AL475" s="71"/>
    </row>
    <row r="476" spans="1:38">
      <c r="A476" s="191"/>
      <c r="B476" s="191"/>
      <c r="C476" s="191"/>
      <c r="D476" s="191"/>
      <c r="E476" s="191"/>
      <c r="F476" s="191"/>
      <c r="G476" s="191"/>
      <c r="H476" s="191"/>
      <c r="I476" s="191"/>
      <c r="J476" s="191"/>
      <c r="K476" s="191"/>
      <c r="L476" s="191"/>
      <c r="M476" s="191"/>
      <c r="N476" s="191"/>
      <c r="O476" s="70">
        <f>SUMIFS('Ctas Receber'!G:G,'Ctas Receber'!E:E,'Clientes'!A:A,'Ctas Receber'!M:M,"")</f>
        <v>0</v>
      </c>
      <c r="P476" s="70">
        <f>SUMIFS('Ctas Receber'!G:G,'Ctas Receber'!E:E,'Clientes'!A:A,'Ctas Receber'!O:O,"Pago")</f>
        <v>0</v>
      </c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  <c r="AK476" s="71"/>
      <c r="AL476" s="71"/>
    </row>
    <row r="477" spans="1:38">
      <c r="A477" s="191"/>
      <c r="B477" s="191"/>
      <c r="C477" s="191"/>
      <c r="D477" s="191"/>
      <c r="E477" s="191"/>
      <c r="F477" s="191"/>
      <c r="G477" s="191"/>
      <c r="H477" s="191"/>
      <c r="I477" s="191"/>
      <c r="J477" s="191"/>
      <c r="K477" s="191"/>
      <c r="L477" s="191"/>
      <c r="M477" s="191"/>
      <c r="N477" s="191"/>
      <c r="O477" s="70">
        <f>SUMIFS('Ctas Receber'!G:G,'Ctas Receber'!E:E,'Clientes'!A:A,'Ctas Receber'!M:M,"")</f>
        <v>0</v>
      </c>
      <c r="P477" s="70">
        <f>SUMIFS('Ctas Receber'!G:G,'Ctas Receber'!E:E,'Clientes'!A:A,'Ctas Receber'!O:O,"Pago")</f>
        <v>0</v>
      </c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  <c r="AK477" s="71"/>
      <c r="AL477" s="71"/>
    </row>
    <row r="478" spans="1:38">
      <c r="A478" s="191"/>
      <c r="B478" s="191"/>
      <c r="C478" s="191"/>
      <c r="D478" s="191"/>
      <c r="E478" s="191"/>
      <c r="F478" s="191"/>
      <c r="G478" s="191"/>
      <c r="H478" s="191"/>
      <c r="I478" s="191"/>
      <c r="J478" s="191"/>
      <c r="K478" s="191"/>
      <c r="L478" s="191"/>
      <c r="M478" s="191"/>
      <c r="N478" s="191"/>
      <c r="O478" s="70">
        <f>SUMIFS('Ctas Receber'!G:G,'Ctas Receber'!E:E,'Clientes'!A:A,'Ctas Receber'!M:M,"")</f>
        <v>0</v>
      </c>
      <c r="P478" s="70">
        <f>SUMIFS('Ctas Receber'!G:G,'Ctas Receber'!E:E,'Clientes'!A:A,'Ctas Receber'!O:O,"Pago")</f>
        <v>0</v>
      </c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  <c r="AK478" s="71"/>
      <c r="AL478" s="71"/>
    </row>
    <row r="479" spans="1:38">
      <c r="A479" s="191"/>
      <c r="B479" s="191"/>
      <c r="C479" s="191"/>
      <c r="D479" s="191"/>
      <c r="E479" s="191"/>
      <c r="F479" s="191"/>
      <c r="G479" s="191"/>
      <c r="H479" s="191"/>
      <c r="I479" s="191"/>
      <c r="J479" s="191"/>
      <c r="K479" s="191"/>
      <c r="L479" s="191"/>
      <c r="M479" s="191"/>
      <c r="N479" s="191"/>
      <c r="O479" s="70">
        <f>SUMIFS('Ctas Receber'!G:G,'Ctas Receber'!E:E,'Clientes'!A:A,'Ctas Receber'!M:M,"")</f>
        <v>0</v>
      </c>
      <c r="P479" s="70">
        <f>SUMIFS('Ctas Receber'!G:G,'Ctas Receber'!E:E,'Clientes'!A:A,'Ctas Receber'!O:O,"Pago")</f>
        <v>0</v>
      </c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  <c r="AK479" s="71"/>
      <c r="AL479" s="71"/>
    </row>
    <row r="480" spans="1:38">
      <c r="A480" s="191"/>
      <c r="B480" s="191"/>
      <c r="C480" s="191"/>
      <c r="D480" s="191"/>
      <c r="E480" s="191"/>
      <c r="F480" s="191"/>
      <c r="G480" s="191"/>
      <c r="H480" s="191"/>
      <c r="I480" s="191"/>
      <c r="J480" s="191"/>
      <c r="K480" s="191"/>
      <c r="L480" s="191"/>
      <c r="M480" s="191"/>
      <c r="N480" s="191"/>
      <c r="O480" s="70">
        <f>SUMIFS('Ctas Receber'!G:G,'Ctas Receber'!E:E,'Clientes'!A:A,'Ctas Receber'!M:M,"")</f>
        <v>0</v>
      </c>
      <c r="P480" s="70">
        <f>SUMIFS('Ctas Receber'!G:G,'Ctas Receber'!E:E,'Clientes'!A:A,'Ctas Receber'!O:O,"Pago")</f>
        <v>0</v>
      </c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  <c r="AK480" s="71"/>
      <c r="AL480" s="71"/>
    </row>
    <row r="481" spans="1:38">
      <c r="A481" s="191"/>
      <c r="B481" s="191"/>
      <c r="C481" s="191"/>
      <c r="D481" s="191"/>
      <c r="E481" s="191"/>
      <c r="F481" s="191"/>
      <c r="G481" s="191"/>
      <c r="H481" s="191"/>
      <c r="I481" s="191"/>
      <c r="J481" s="191"/>
      <c r="K481" s="191"/>
      <c r="L481" s="191"/>
      <c r="M481" s="191"/>
      <c r="N481" s="191"/>
      <c r="O481" s="70">
        <f>SUMIFS('Ctas Receber'!G:G,'Ctas Receber'!E:E,'Clientes'!A:A,'Ctas Receber'!M:M,"")</f>
        <v>0</v>
      </c>
      <c r="P481" s="70">
        <f>SUMIFS('Ctas Receber'!G:G,'Ctas Receber'!E:E,'Clientes'!A:A,'Ctas Receber'!O:O,"Pago")</f>
        <v>0</v>
      </c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  <c r="AK481" s="71"/>
      <c r="AL481" s="71"/>
    </row>
    <row r="482" spans="1:38">
      <c r="A482" s="191"/>
      <c r="B482" s="191"/>
      <c r="C482" s="191"/>
      <c r="D482" s="191"/>
      <c r="E482" s="191"/>
      <c r="F482" s="191"/>
      <c r="G482" s="191"/>
      <c r="H482" s="191"/>
      <c r="I482" s="191"/>
      <c r="J482" s="191"/>
      <c r="K482" s="191"/>
      <c r="L482" s="191"/>
      <c r="M482" s="191"/>
      <c r="N482" s="191"/>
      <c r="O482" s="70">
        <f>SUMIFS('Ctas Receber'!G:G,'Ctas Receber'!E:E,'Clientes'!A:A,'Ctas Receber'!M:M,"")</f>
        <v>0</v>
      </c>
      <c r="P482" s="70">
        <f>SUMIFS('Ctas Receber'!G:G,'Ctas Receber'!E:E,'Clientes'!A:A,'Ctas Receber'!O:O,"Pago")</f>
        <v>0</v>
      </c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  <c r="AK482" s="71"/>
      <c r="AL482" s="71"/>
    </row>
    <row r="483" spans="1:38">
      <c r="A483" s="191"/>
      <c r="B483" s="191"/>
      <c r="C483" s="191"/>
      <c r="D483" s="191"/>
      <c r="E483" s="191"/>
      <c r="F483" s="191"/>
      <c r="G483" s="191"/>
      <c r="H483" s="191"/>
      <c r="I483" s="191"/>
      <c r="J483" s="191"/>
      <c r="K483" s="191"/>
      <c r="L483" s="191"/>
      <c r="M483" s="191"/>
      <c r="N483" s="191"/>
      <c r="O483" s="70">
        <f>SUMIFS('Ctas Receber'!G:G,'Ctas Receber'!E:E,'Clientes'!A:A,'Ctas Receber'!M:M,"")</f>
        <v>0</v>
      </c>
      <c r="P483" s="70">
        <f>SUMIFS('Ctas Receber'!G:G,'Ctas Receber'!E:E,'Clientes'!A:A,'Ctas Receber'!O:O,"Pago")</f>
        <v>0</v>
      </c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  <c r="AK483" s="71"/>
      <c r="AL483" s="71"/>
    </row>
    <row r="484" spans="1:38">
      <c r="A484" s="191"/>
      <c r="B484" s="191"/>
      <c r="C484" s="191"/>
      <c r="D484" s="191"/>
      <c r="E484" s="191"/>
      <c r="F484" s="191"/>
      <c r="G484" s="191"/>
      <c r="H484" s="191"/>
      <c r="I484" s="191"/>
      <c r="J484" s="191"/>
      <c r="K484" s="191"/>
      <c r="L484" s="191"/>
      <c r="M484" s="191"/>
      <c r="N484" s="191"/>
      <c r="O484" s="70">
        <f>SUMIFS('Ctas Receber'!G:G,'Ctas Receber'!E:E,'Clientes'!A:A,'Ctas Receber'!M:M,"")</f>
        <v>0</v>
      </c>
      <c r="P484" s="70">
        <f>SUMIFS('Ctas Receber'!G:G,'Ctas Receber'!E:E,'Clientes'!A:A,'Ctas Receber'!O:O,"Pago")</f>
        <v>0</v>
      </c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  <c r="AK484" s="71"/>
      <c r="AL484" s="71"/>
    </row>
    <row r="485" spans="1:38">
      <c r="A485" s="191"/>
      <c r="B485" s="191"/>
      <c r="C485" s="191"/>
      <c r="D485" s="191"/>
      <c r="E485" s="191"/>
      <c r="F485" s="191"/>
      <c r="G485" s="191"/>
      <c r="H485" s="191"/>
      <c r="I485" s="191"/>
      <c r="J485" s="191"/>
      <c r="K485" s="191"/>
      <c r="L485" s="191"/>
      <c r="M485" s="191"/>
      <c r="N485" s="191"/>
      <c r="O485" s="70">
        <f>SUMIFS('Ctas Receber'!G:G,'Ctas Receber'!E:E,'Clientes'!A:A,'Ctas Receber'!M:M,"")</f>
        <v>0</v>
      </c>
      <c r="P485" s="70">
        <f>SUMIFS('Ctas Receber'!G:G,'Ctas Receber'!E:E,'Clientes'!A:A,'Ctas Receber'!O:O,"Pago")</f>
        <v>0</v>
      </c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  <c r="AK485" s="71"/>
      <c r="AL485" s="71"/>
    </row>
    <row r="486" spans="1:38">
      <c r="A486" s="191"/>
      <c r="B486" s="191"/>
      <c r="C486" s="191"/>
      <c r="D486" s="191"/>
      <c r="E486" s="191"/>
      <c r="F486" s="191"/>
      <c r="G486" s="191"/>
      <c r="H486" s="191"/>
      <c r="I486" s="191"/>
      <c r="J486" s="191"/>
      <c r="K486" s="191"/>
      <c r="L486" s="191"/>
      <c r="M486" s="191"/>
      <c r="N486" s="191"/>
      <c r="O486" s="70">
        <f>SUMIFS('Ctas Receber'!G:G,'Ctas Receber'!E:E,'Clientes'!A:A,'Ctas Receber'!M:M,"")</f>
        <v>0</v>
      </c>
      <c r="P486" s="70">
        <f>SUMIFS('Ctas Receber'!G:G,'Ctas Receber'!E:E,'Clientes'!A:A,'Ctas Receber'!O:O,"Pago")</f>
        <v>0</v>
      </c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  <c r="AK486" s="71"/>
      <c r="AL486" s="71"/>
    </row>
    <row r="487" spans="1:38">
      <c r="A487" s="191"/>
      <c r="B487" s="191"/>
      <c r="C487" s="191"/>
      <c r="D487" s="191"/>
      <c r="E487" s="191"/>
      <c r="F487" s="191"/>
      <c r="G487" s="191"/>
      <c r="H487" s="191"/>
      <c r="I487" s="191"/>
      <c r="J487" s="191"/>
      <c r="K487" s="191"/>
      <c r="L487" s="191"/>
      <c r="M487" s="191"/>
      <c r="N487" s="191"/>
      <c r="O487" s="70">
        <f>SUMIFS('Ctas Receber'!G:G,'Ctas Receber'!E:E,'Clientes'!A:A,'Ctas Receber'!M:M,"")</f>
        <v>0</v>
      </c>
      <c r="P487" s="70">
        <f>SUMIFS('Ctas Receber'!G:G,'Ctas Receber'!E:E,'Clientes'!A:A,'Ctas Receber'!O:O,"Pago")</f>
        <v>0</v>
      </c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  <c r="AK487" s="71"/>
      <c r="AL487" s="71"/>
    </row>
    <row r="488" spans="1:38">
      <c r="A488" s="191"/>
      <c r="B488" s="191"/>
      <c r="C488" s="191"/>
      <c r="D488" s="191"/>
      <c r="E488" s="191"/>
      <c r="F488" s="191"/>
      <c r="G488" s="191"/>
      <c r="H488" s="191"/>
      <c r="I488" s="191"/>
      <c r="J488" s="191"/>
      <c r="K488" s="191"/>
      <c r="L488" s="191"/>
      <c r="M488" s="191"/>
      <c r="N488" s="191"/>
      <c r="O488" s="70">
        <f>SUMIFS('Ctas Receber'!G:G,'Ctas Receber'!E:E,'Clientes'!A:A,'Ctas Receber'!M:M,"")</f>
        <v>0</v>
      </c>
      <c r="P488" s="70">
        <f>SUMIFS('Ctas Receber'!G:G,'Ctas Receber'!E:E,'Clientes'!A:A,'Ctas Receber'!O:O,"Pago")</f>
        <v>0</v>
      </c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  <c r="AK488" s="71"/>
      <c r="AL488" s="71"/>
    </row>
    <row r="489" spans="1:38">
      <c r="A489" s="191"/>
      <c r="B489" s="191"/>
      <c r="C489" s="191"/>
      <c r="D489" s="191"/>
      <c r="E489" s="191"/>
      <c r="F489" s="191"/>
      <c r="G489" s="191"/>
      <c r="H489" s="191"/>
      <c r="I489" s="191"/>
      <c r="J489" s="191"/>
      <c r="K489" s="191"/>
      <c r="L489" s="191"/>
      <c r="M489" s="191"/>
      <c r="N489" s="191"/>
      <c r="O489" s="70">
        <f>SUMIFS('Ctas Receber'!G:G,'Ctas Receber'!E:E,'Clientes'!A:A,'Ctas Receber'!M:M,"")</f>
        <v>0</v>
      </c>
      <c r="P489" s="70">
        <f>SUMIFS('Ctas Receber'!G:G,'Ctas Receber'!E:E,'Clientes'!A:A,'Ctas Receber'!O:O,"Pago")</f>
        <v>0</v>
      </c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  <c r="AK489" s="71"/>
      <c r="AL489" s="71"/>
    </row>
    <row r="490" spans="1:38">
      <c r="A490" s="191"/>
      <c r="B490" s="191"/>
      <c r="C490" s="191"/>
      <c r="D490" s="191"/>
      <c r="E490" s="191"/>
      <c r="F490" s="191"/>
      <c r="G490" s="191"/>
      <c r="H490" s="191"/>
      <c r="I490" s="191"/>
      <c r="J490" s="191"/>
      <c r="K490" s="191"/>
      <c r="L490" s="191"/>
      <c r="M490" s="191"/>
      <c r="N490" s="191"/>
      <c r="O490" s="70">
        <f>SUMIFS('Ctas Receber'!G:G,'Ctas Receber'!E:E,'Clientes'!A:A,'Ctas Receber'!M:M,"")</f>
        <v>0</v>
      </c>
      <c r="P490" s="70">
        <f>SUMIFS('Ctas Receber'!G:G,'Ctas Receber'!E:E,'Clientes'!A:A,'Ctas Receber'!O:O,"Pago")</f>
        <v>0</v>
      </c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  <c r="AK490" s="71"/>
      <c r="AL490" s="71"/>
    </row>
    <row r="491" spans="1:38">
      <c r="A491" s="191"/>
      <c r="B491" s="191"/>
      <c r="C491" s="191"/>
      <c r="D491" s="191"/>
      <c r="E491" s="191"/>
      <c r="F491" s="191"/>
      <c r="G491" s="191"/>
      <c r="H491" s="191"/>
      <c r="I491" s="191"/>
      <c r="J491" s="191"/>
      <c r="K491" s="191"/>
      <c r="L491" s="191"/>
      <c r="M491" s="191"/>
      <c r="N491" s="191"/>
      <c r="O491" s="70">
        <f>SUMIFS('Ctas Receber'!G:G,'Ctas Receber'!E:E,'Clientes'!A:A,'Ctas Receber'!M:M,"")</f>
        <v>0</v>
      </c>
      <c r="P491" s="70">
        <f>SUMIFS('Ctas Receber'!G:G,'Ctas Receber'!E:E,'Clientes'!A:A,'Ctas Receber'!O:O,"Pago")</f>
        <v>0</v>
      </c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  <c r="AK491" s="71"/>
      <c r="AL491" s="71"/>
    </row>
    <row r="492" spans="1:38">
      <c r="A492" s="191"/>
      <c r="B492" s="191"/>
      <c r="C492" s="191"/>
      <c r="D492" s="191"/>
      <c r="E492" s="191"/>
      <c r="F492" s="191"/>
      <c r="G492" s="191"/>
      <c r="H492" s="191"/>
      <c r="I492" s="191"/>
      <c r="J492" s="191"/>
      <c r="K492" s="191"/>
      <c r="L492" s="191"/>
      <c r="M492" s="191"/>
      <c r="N492" s="191"/>
      <c r="O492" s="70">
        <f>SUMIFS('Ctas Receber'!G:G,'Ctas Receber'!E:E,'Clientes'!A:A,'Ctas Receber'!M:M,"")</f>
        <v>0</v>
      </c>
      <c r="P492" s="70">
        <f>SUMIFS('Ctas Receber'!G:G,'Ctas Receber'!E:E,'Clientes'!A:A,'Ctas Receber'!O:O,"Pago")</f>
        <v>0</v>
      </c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  <c r="AK492" s="71"/>
      <c r="AL492" s="71"/>
    </row>
    <row r="493" spans="1:38">
      <c r="A493" s="191"/>
      <c r="B493" s="191"/>
      <c r="C493" s="191"/>
      <c r="D493" s="191"/>
      <c r="E493" s="191"/>
      <c r="F493" s="191"/>
      <c r="G493" s="191"/>
      <c r="H493" s="191"/>
      <c r="I493" s="191"/>
      <c r="J493" s="191"/>
      <c r="K493" s="191"/>
      <c r="L493" s="191"/>
      <c r="M493" s="191"/>
      <c r="N493" s="191"/>
      <c r="O493" s="70">
        <f>SUMIFS('Ctas Receber'!G:G,'Ctas Receber'!E:E,'Clientes'!A:A,'Ctas Receber'!M:M,"")</f>
        <v>0</v>
      </c>
      <c r="P493" s="70">
        <f>SUMIFS('Ctas Receber'!G:G,'Ctas Receber'!E:E,'Clientes'!A:A,'Ctas Receber'!O:O,"Pago")</f>
        <v>0</v>
      </c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  <c r="AK493" s="71"/>
      <c r="AL493" s="71"/>
    </row>
    <row r="494" spans="1:38">
      <c r="A494" s="191"/>
      <c r="B494" s="191"/>
      <c r="C494" s="191"/>
      <c r="D494" s="191"/>
      <c r="E494" s="191"/>
      <c r="F494" s="191"/>
      <c r="G494" s="191"/>
      <c r="H494" s="191"/>
      <c r="I494" s="191"/>
      <c r="J494" s="191"/>
      <c r="K494" s="191"/>
      <c r="L494" s="191"/>
      <c r="M494" s="191"/>
      <c r="N494" s="191"/>
      <c r="O494" s="70">
        <f>SUMIFS('Ctas Receber'!G:G,'Ctas Receber'!E:E,'Clientes'!A:A,'Ctas Receber'!M:M,"")</f>
        <v>0</v>
      </c>
      <c r="P494" s="70">
        <f>SUMIFS('Ctas Receber'!G:G,'Ctas Receber'!E:E,'Clientes'!A:A,'Ctas Receber'!O:O,"Pago")</f>
        <v>0</v>
      </c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  <c r="AK494" s="71"/>
      <c r="AL494" s="71"/>
    </row>
    <row r="495" spans="1:38">
      <c r="A495" s="191"/>
      <c r="B495" s="191"/>
      <c r="C495" s="191"/>
      <c r="D495" s="191"/>
      <c r="E495" s="191"/>
      <c r="F495" s="191"/>
      <c r="G495" s="191"/>
      <c r="H495" s="191"/>
      <c r="I495" s="191"/>
      <c r="J495" s="191"/>
      <c r="K495" s="191"/>
      <c r="L495" s="191"/>
      <c r="M495" s="191"/>
      <c r="N495" s="191"/>
      <c r="O495" s="70">
        <f>SUMIFS('Ctas Receber'!G:G,'Ctas Receber'!E:E,'Clientes'!A:A,'Ctas Receber'!M:M,"")</f>
        <v>0</v>
      </c>
      <c r="P495" s="70">
        <f>SUMIFS('Ctas Receber'!G:G,'Ctas Receber'!E:E,'Clientes'!A:A,'Ctas Receber'!O:O,"Pago")</f>
        <v>0</v>
      </c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  <c r="AK495" s="71"/>
      <c r="AL495" s="71"/>
    </row>
    <row r="496" spans="1:38">
      <c r="A496" s="191"/>
      <c r="B496" s="191"/>
      <c r="C496" s="191"/>
      <c r="D496" s="191"/>
      <c r="E496" s="191"/>
      <c r="F496" s="191"/>
      <c r="G496" s="191"/>
      <c r="H496" s="191"/>
      <c r="I496" s="191"/>
      <c r="J496" s="191"/>
      <c r="K496" s="191"/>
      <c r="L496" s="191"/>
      <c r="M496" s="191"/>
      <c r="N496" s="191"/>
      <c r="O496" s="70">
        <f>SUMIFS('Ctas Receber'!G:G,'Ctas Receber'!E:E,'Clientes'!A:A,'Ctas Receber'!M:M,"")</f>
        <v>0</v>
      </c>
      <c r="P496" s="70">
        <f>SUMIFS('Ctas Receber'!G:G,'Ctas Receber'!E:E,'Clientes'!A:A,'Ctas Receber'!O:O,"Pago")</f>
        <v>0</v>
      </c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  <c r="AK496" s="71"/>
      <c r="AL496" s="71"/>
    </row>
    <row r="497" spans="1:38">
      <c r="A497" s="191"/>
      <c r="B497" s="191"/>
      <c r="C497" s="191"/>
      <c r="D497" s="191"/>
      <c r="E497" s="191"/>
      <c r="F497" s="191"/>
      <c r="G497" s="191"/>
      <c r="H497" s="191"/>
      <c r="I497" s="191"/>
      <c r="J497" s="191"/>
      <c r="K497" s="191"/>
      <c r="L497" s="191"/>
      <c r="M497" s="191"/>
      <c r="N497" s="191"/>
      <c r="O497" s="70">
        <f>SUMIFS('Ctas Receber'!G:G,'Ctas Receber'!E:E,'Clientes'!A:A,'Ctas Receber'!M:M,"")</f>
        <v>0</v>
      </c>
      <c r="P497" s="70">
        <f>SUMIFS('Ctas Receber'!G:G,'Ctas Receber'!E:E,'Clientes'!A:A,'Ctas Receber'!O:O,"Pago")</f>
        <v>0</v>
      </c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  <c r="AK497" s="71"/>
      <c r="AL497" s="71"/>
    </row>
    <row r="498" spans="1:38">
      <c r="A498" s="191"/>
      <c r="B498" s="191"/>
      <c r="C498" s="191"/>
      <c r="D498" s="191"/>
      <c r="E498" s="191"/>
      <c r="F498" s="191"/>
      <c r="G498" s="191"/>
      <c r="H498" s="191"/>
      <c r="I498" s="191"/>
      <c r="J498" s="191"/>
      <c r="K498" s="191"/>
      <c r="L498" s="191"/>
      <c r="M498" s="191"/>
      <c r="N498" s="191"/>
      <c r="O498" s="70">
        <f>SUMIFS('Ctas Receber'!G:G,'Ctas Receber'!E:E,'Clientes'!A:A,'Ctas Receber'!M:M,"")</f>
        <v>0</v>
      </c>
      <c r="P498" s="70">
        <f>SUMIFS('Ctas Receber'!G:G,'Ctas Receber'!E:E,'Clientes'!A:A,'Ctas Receber'!O:O,"Pago")</f>
        <v>0</v>
      </c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  <c r="AK498" s="71"/>
      <c r="AL498" s="71"/>
    </row>
    <row r="499" spans="1:38">
      <c r="A499" s="191"/>
      <c r="B499" s="191"/>
      <c r="C499" s="191"/>
      <c r="D499" s="191"/>
      <c r="E499" s="191"/>
      <c r="F499" s="191"/>
      <c r="G499" s="191"/>
      <c r="H499" s="191"/>
      <c r="I499" s="191"/>
      <c r="J499" s="191"/>
      <c r="K499" s="191"/>
      <c r="L499" s="191"/>
      <c r="M499" s="191"/>
      <c r="N499" s="191"/>
      <c r="O499" s="70">
        <f>SUMIFS('Ctas Receber'!G:G,'Ctas Receber'!E:E,'Clientes'!A:A,'Ctas Receber'!M:M,"")</f>
        <v>0</v>
      </c>
      <c r="P499" s="70">
        <f>SUMIFS('Ctas Receber'!G:G,'Ctas Receber'!E:E,'Clientes'!A:A,'Ctas Receber'!O:O,"Pago")</f>
        <v>0</v>
      </c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  <c r="AK499" s="71"/>
      <c r="AL499" s="71"/>
    </row>
    <row r="500" spans="1:38">
      <c r="A500" s="191"/>
      <c r="B500" s="191"/>
      <c r="C500" s="191"/>
      <c r="D500" s="191"/>
      <c r="E500" s="191"/>
      <c r="F500" s="191"/>
      <c r="G500" s="191"/>
      <c r="H500" s="191"/>
      <c r="I500" s="191"/>
      <c r="J500" s="191"/>
      <c r="K500" s="191"/>
      <c r="L500" s="191"/>
      <c r="M500" s="191"/>
      <c r="N500" s="191"/>
      <c r="O500" s="70">
        <f>SUMIFS('Ctas Receber'!G:G,'Ctas Receber'!E:E,'Clientes'!A:A,'Ctas Receber'!M:M,"")</f>
        <v>0</v>
      </c>
      <c r="P500" s="70">
        <f>SUMIFS('Ctas Receber'!G:G,'Ctas Receber'!E:E,'Clientes'!A:A,'Ctas Receber'!O:O,"Pago")</f>
        <v>0</v>
      </c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  <c r="AK500" s="71"/>
      <c r="AL500" s="71"/>
    </row>
    <row r="501" spans="1:38">
      <c r="A501" s="191"/>
      <c r="B501" s="191"/>
      <c r="C501" s="191"/>
      <c r="D501" s="191"/>
      <c r="E501" s="191"/>
      <c r="F501" s="191"/>
      <c r="G501" s="191"/>
      <c r="H501" s="191"/>
      <c r="I501" s="191"/>
      <c r="J501" s="191"/>
      <c r="K501" s="191"/>
      <c r="L501" s="191"/>
      <c r="M501" s="191"/>
      <c r="N501" s="191"/>
      <c r="O501" s="70">
        <f>SUMIFS('Ctas Receber'!G:G,'Ctas Receber'!E:E,'Clientes'!A:A,'Ctas Receber'!M:M,"")</f>
        <v>0</v>
      </c>
      <c r="P501" s="70">
        <f>SUMIFS('Ctas Receber'!G:G,'Ctas Receber'!E:E,'Clientes'!A:A,'Ctas Receber'!O:O,"Pago")</f>
        <v>0</v>
      </c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  <c r="AK501" s="71"/>
      <c r="AL501" s="71"/>
    </row>
    <row r="502" spans="1:38">
      <c r="A502" s="191"/>
      <c r="B502" s="191"/>
      <c r="C502" s="191"/>
      <c r="D502" s="191"/>
      <c r="E502" s="191"/>
      <c r="F502" s="191"/>
      <c r="G502" s="191"/>
      <c r="H502" s="191"/>
      <c r="I502" s="191"/>
      <c r="J502" s="191"/>
      <c r="K502" s="191"/>
      <c r="L502" s="191"/>
      <c r="M502" s="191"/>
      <c r="N502" s="191"/>
      <c r="O502" s="70">
        <f>SUMIFS('Ctas Receber'!G:G,'Ctas Receber'!E:E,'Clientes'!A:A,'Ctas Receber'!M:M,"")</f>
        <v>0</v>
      </c>
      <c r="P502" s="70">
        <f>SUMIFS('Ctas Receber'!G:G,'Ctas Receber'!E:E,'Clientes'!A:A,'Ctas Receber'!O:O,"Pago")</f>
        <v>0</v>
      </c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  <c r="AK502" s="71"/>
      <c r="AL502" s="71"/>
    </row>
    <row r="503" spans="1:38">
      <c r="A503" s="191"/>
      <c r="B503" s="191"/>
      <c r="C503" s="191"/>
      <c r="D503" s="191"/>
      <c r="E503" s="191"/>
      <c r="F503" s="191"/>
      <c r="G503" s="191"/>
      <c r="H503" s="191"/>
      <c r="I503" s="191"/>
      <c r="J503" s="191"/>
      <c r="K503" s="191"/>
      <c r="L503" s="191"/>
      <c r="M503" s="191"/>
      <c r="N503" s="191"/>
      <c r="O503" s="70">
        <f>SUMIFS('Ctas Receber'!G:G,'Ctas Receber'!E:E,'Clientes'!A:A,'Ctas Receber'!M:M,"")</f>
        <v>0</v>
      </c>
      <c r="P503" s="70">
        <f>SUMIFS('Ctas Receber'!G:G,'Ctas Receber'!E:E,'Clientes'!A:A,'Ctas Receber'!O:O,"Pago")</f>
        <v>0</v>
      </c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  <c r="AK503" s="71"/>
      <c r="AL503" s="71"/>
    </row>
    <row r="504" spans="1:38">
      <c r="A504" s="191"/>
      <c r="B504" s="191"/>
      <c r="C504" s="191"/>
      <c r="D504" s="191"/>
      <c r="E504" s="191"/>
      <c r="F504" s="191"/>
      <c r="G504" s="191"/>
      <c r="H504" s="191"/>
      <c r="I504" s="191"/>
      <c r="J504" s="191"/>
      <c r="K504" s="191"/>
      <c r="L504" s="191"/>
      <c r="M504" s="191"/>
      <c r="N504" s="191"/>
      <c r="O504" s="70">
        <f>SUMIFS('Ctas Receber'!G:G,'Ctas Receber'!E:E,'Clientes'!A:A,'Ctas Receber'!M:M,"")</f>
        <v>0</v>
      </c>
      <c r="P504" s="70">
        <f>SUMIFS('Ctas Receber'!G:G,'Ctas Receber'!E:E,'Clientes'!A:A,'Ctas Receber'!O:O,"Pago")</f>
        <v>0</v>
      </c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  <c r="AK504" s="71"/>
      <c r="AL504" s="71"/>
    </row>
    <row r="505" spans="1:38">
      <c r="A505" s="191"/>
      <c r="B505" s="191"/>
      <c r="C505" s="191"/>
      <c r="D505" s="191"/>
      <c r="E505" s="191"/>
      <c r="F505" s="191"/>
      <c r="G505" s="191"/>
      <c r="H505" s="191"/>
      <c r="I505" s="191"/>
      <c r="J505" s="191"/>
      <c r="K505" s="191"/>
      <c r="L505" s="191"/>
      <c r="M505" s="191"/>
      <c r="N505" s="191"/>
      <c r="O505" s="70">
        <f>SUMIFS('Ctas Receber'!G:G,'Ctas Receber'!E:E,'Clientes'!A:A,'Ctas Receber'!M:M,"")</f>
        <v>0</v>
      </c>
      <c r="P505" s="70">
        <f>SUMIFS('Ctas Receber'!G:G,'Ctas Receber'!E:E,'Clientes'!A:A,'Ctas Receber'!O:O,"Pago")</f>
        <v>0</v>
      </c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  <c r="AK505" s="71"/>
      <c r="AL505" s="71"/>
    </row>
    <row r="506" spans="1:38">
      <c r="A506" s="191"/>
      <c r="B506" s="191"/>
      <c r="C506" s="191"/>
      <c r="D506" s="191"/>
      <c r="E506" s="191"/>
      <c r="F506" s="191"/>
      <c r="G506" s="191"/>
      <c r="H506" s="191"/>
      <c r="I506" s="191"/>
      <c r="J506" s="191"/>
      <c r="K506" s="191"/>
      <c r="L506" s="191"/>
      <c r="M506" s="191"/>
      <c r="N506" s="191"/>
      <c r="O506" s="70">
        <f>SUMIFS('Ctas Receber'!G:G,'Ctas Receber'!E:E,'Clientes'!A:A,'Ctas Receber'!M:M,"")</f>
        <v>0</v>
      </c>
      <c r="P506" s="70">
        <f>SUMIFS('Ctas Receber'!G:G,'Ctas Receber'!E:E,'Clientes'!A:A,'Ctas Receber'!O:O,"Pago")</f>
        <v>0</v>
      </c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  <c r="AK506" s="71"/>
      <c r="AL506" s="71"/>
    </row>
    <row r="507" spans="1:38">
      <c r="A507" s="191"/>
      <c r="B507" s="191"/>
      <c r="C507" s="191"/>
      <c r="D507" s="191"/>
      <c r="E507" s="191"/>
      <c r="F507" s="191"/>
      <c r="G507" s="191"/>
      <c r="H507" s="191"/>
      <c r="I507" s="191"/>
      <c r="J507" s="191"/>
      <c r="K507" s="191"/>
      <c r="L507" s="191"/>
      <c r="M507" s="191"/>
      <c r="N507" s="191"/>
      <c r="O507" s="70">
        <f>SUMIFS('Ctas Receber'!G:G,'Ctas Receber'!E:E,'Clientes'!A:A,'Ctas Receber'!M:M,"")</f>
        <v>0</v>
      </c>
      <c r="P507" s="70">
        <f>SUMIFS('Ctas Receber'!G:G,'Ctas Receber'!E:E,'Clientes'!A:A,'Ctas Receber'!O:O,"Pago")</f>
        <v>0</v>
      </c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  <c r="AK507" s="71"/>
      <c r="AL507" s="71"/>
    </row>
    <row r="508" spans="1:38">
      <c r="A508" s="191"/>
      <c r="B508" s="191"/>
      <c r="C508" s="191"/>
      <c r="D508" s="191"/>
      <c r="E508" s="191"/>
      <c r="F508" s="191"/>
      <c r="G508" s="191"/>
      <c r="H508" s="191"/>
      <c r="I508" s="191"/>
      <c r="J508" s="191"/>
      <c r="K508" s="191"/>
      <c r="L508" s="191"/>
      <c r="M508" s="191"/>
      <c r="N508" s="191"/>
      <c r="O508" s="70">
        <f>SUMIFS('Ctas Receber'!G:G,'Ctas Receber'!E:E,'Clientes'!A:A,'Ctas Receber'!M:M,"")</f>
        <v>0</v>
      </c>
      <c r="P508" s="70">
        <f>SUMIFS('Ctas Receber'!G:G,'Ctas Receber'!E:E,'Clientes'!A:A,'Ctas Receber'!O:O,"Pago")</f>
        <v>0</v>
      </c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  <c r="AK508" s="71"/>
      <c r="AL508" s="71"/>
    </row>
    <row r="509" spans="1:38">
      <c r="A509" s="191"/>
      <c r="B509" s="191"/>
      <c r="C509" s="191"/>
      <c r="D509" s="191"/>
      <c r="E509" s="191"/>
      <c r="F509" s="191"/>
      <c r="G509" s="191"/>
      <c r="H509" s="191"/>
      <c r="I509" s="191"/>
      <c r="J509" s="191"/>
      <c r="K509" s="191"/>
      <c r="L509" s="191"/>
      <c r="M509" s="191"/>
      <c r="N509" s="191"/>
      <c r="O509" s="70">
        <f>SUMIFS('Ctas Receber'!G:G,'Ctas Receber'!E:E,'Clientes'!A:A,'Ctas Receber'!M:M,"")</f>
        <v>0</v>
      </c>
      <c r="P509" s="70">
        <f>SUMIFS('Ctas Receber'!G:G,'Ctas Receber'!E:E,'Clientes'!A:A,'Ctas Receber'!O:O,"Pago")</f>
        <v>0</v>
      </c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  <c r="AK509" s="71"/>
      <c r="AL509" s="71"/>
    </row>
    <row r="510" spans="1:38">
      <c r="A510" s="191"/>
      <c r="B510" s="191"/>
      <c r="C510" s="191"/>
      <c r="D510" s="191"/>
      <c r="E510" s="191"/>
      <c r="F510" s="191"/>
      <c r="G510" s="191"/>
      <c r="H510" s="191"/>
      <c r="I510" s="191"/>
      <c r="J510" s="191"/>
      <c r="K510" s="191"/>
      <c r="L510" s="191"/>
      <c r="M510" s="191"/>
      <c r="N510" s="191"/>
      <c r="O510" s="70">
        <f>SUMIFS('Ctas Receber'!G:G,'Ctas Receber'!E:E,'Clientes'!A:A,'Ctas Receber'!M:M,"")</f>
        <v>0</v>
      </c>
      <c r="P510" s="70">
        <f>SUMIFS('Ctas Receber'!G:G,'Ctas Receber'!E:E,'Clientes'!A:A,'Ctas Receber'!O:O,"Pago")</f>
        <v>0</v>
      </c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  <c r="AK510" s="71"/>
      <c r="AL510" s="71"/>
    </row>
    <row r="511" spans="1:38">
      <c r="A511" s="191"/>
      <c r="B511" s="191"/>
      <c r="C511" s="191"/>
      <c r="D511" s="191"/>
      <c r="E511" s="191"/>
      <c r="F511" s="191"/>
      <c r="G511" s="191"/>
      <c r="H511" s="191"/>
      <c r="I511" s="191"/>
      <c r="J511" s="191"/>
      <c r="K511" s="191"/>
      <c r="L511" s="191"/>
      <c r="M511" s="191"/>
      <c r="N511" s="191"/>
      <c r="O511" s="70">
        <f>SUMIFS('Ctas Receber'!G:G,'Ctas Receber'!E:E,'Clientes'!A:A,'Ctas Receber'!M:M,"")</f>
        <v>0</v>
      </c>
      <c r="P511" s="70">
        <f>SUMIFS('Ctas Receber'!G:G,'Ctas Receber'!E:E,'Clientes'!A:A,'Ctas Receber'!O:O,"Pago")</f>
        <v>0</v>
      </c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  <c r="AK511" s="71"/>
      <c r="AL511" s="71"/>
    </row>
    <row r="512" spans="1:38">
      <c r="A512" s="191"/>
      <c r="B512" s="191"/>
      <c r="C512" s="191"/>
      <c r="D512" s="191"/>
      <c r="E512" s="191"/>
      <c r="F512" s="191"/>
      <c r="G512" s="191"/>
      <c r="H512" s="191"/>
      <c r="I512" s="191"/>
      <c r="J512" s="191"/>
      <c r="K512" s="191"/>
      <c r="L512" s="191"/>
      <c r="M512" s="191"/>
      <c r="N512" s="191"/>
      <c r="O512" s="70">
        <f>SUMIFS('Ctas Receber'!G:G,'Ctas Receber'!E:E,'Clientes'!A:A,'Ctas Receber'!M:M,"")</f>
        <v>0</v>
      </c>
      <c r="P512" s="70">
        <f>SUMIFS('Ctas Receber'!G:G,'Ctas Receber'!E:E,'Clientes'!A:A,'Ctas Receber'!O:O,"Pago")</f>
        <v>0</v>
      </c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  <c r="AK512" s="71"/>
      <c r="AL512" s="71"/>
    </row>
    <row r="513" spans="1:38">
      <c r="A513" s="191"/>
      <c r="B513" s="191"/>
      <c r="C513" s="191"/>
      <c r="D513" s="191"/>
      <c r="E513" s="191"/>
      <c r="F513" s="191"/>
      <c r="G513" s="191"/>
      <c r="H513" s="191"/>
      <c r="I513" s="191"/>
      <c r="J513" s="191"/>
      <c r="K513" s="191"/>
      <c r="L513" s="191"/>
      <c r="M513" s="191"/>
      <c r="N513" s="191"/>
      <c r="O513" s="70">
        <f>SUMIFS('Ctas Receber'!G:G,'Ctas Receber'!E:E,'Clientes'!A:A,'Ctas Receber'!M:M,"")</f>
        <v>0</v>
      </c>
      <c r="P513" s="70">
        <f>SUMIFS('Ctas Receber'!G:G,'Ctas Receber'!E:E,'Clientes'!A:A,'Ctas Receber'!O:O,"Pago")</f>
        <v>0</v>
      </c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  <c r="AK513" s="71"/>
      <c r="AL513" s="71"/>
    </row>
    <row r="514" spans="1:38">
      <c r="A514" s="191"/>
      <c r="B514" s="191"/>
      <c r="C514" s="191"/>
      <c r="D514" s="191"/>
      <c r="E514" s="191"/>
      <c r="F514" s="191"/>
      <c r="G514" s="191"/>
      <c r="H514" s="191"/>
      <c r="I514" s="191"/>
      <c r="J514" s="191"/>
      <c r="K514" s="191"/>
      <c r="L514" s="191"/>
      <c r="M514" s="191"/>
      <c r="N514" s="191"/>
      <c r="O514" s="70">
        <f>SUMIFS('Ctas Receber'!G:G,'Ctas Receber'!E:E,'Clientes'!A:A,'Ctas Receber'!M:M,"")</f>
        <v>0</v>
      </c>
      <c r="P514" s="70">
        <f>SUMIFS('Ctas Receber'!G:G,'Ctas Receber'!E:E,'Clientes'!A:A,'Ctas Receber'!O:O,"Pago")</f>
        <v>0</v>
      </c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  <c r="AK514" s="71"/>
      <c r="AL514" s="71"/>
    </row>
    <row r="515" spans="1:38">
      <c r="A515" s="191"/>
      <c r="B515" s="191"/>
      <c r="C515" s="191"/>
      <c r="D515" s="191"/>
      <c r="E515" s="191"/>
      <c r="F515" s="191"/>
      <c r="G515" s="191"/>
      <c r="H515" s="191"/>
      <c r="I515" s="191"/>
      <c r="J515" s="191"/>
      <c r="K515" s="191"/>
      <c r="L515" s="191"/>
      <c r="M515" s="191"/>
      <c r="N515" s="191"/>
      <c r="O515" s="70">
        <f>SUMIFS('Ctas Receber'!G:G,'Ctas Receber'!E:E,'Clientes'!A:A,'Ctas Receber'!M:M,"")</f>
        <v>0</v>
      </c>
      <c r="P515" s="70">
        <f>SUMIFS('Ctas Receber'!G:G,'Ctas Receber'!E:E,'Clientes'!A:A,'Ctas Receber'!O:O,"Pago")</f>
        <v>0</v>
      </c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  <c r="AK515" s="71"/>
      <c r="AL515" s="71"/>
    </row>
    <row r="516" spans="1:38">
      <c r="A516" s="191"/>
      <c r="B516" s="191"/>
      <c r="C516" s="191"/>
      <c r="D516" s="191"/>
      <c r="E516" s="191"/>
      <c r="F516" s="191"/>
      <c r="G516" s="191"/>
      <c r="H516" s="191"/>
      <c r="I516" s="191"/>
      <c r="J516" s="191"/>
      <c r="K516" s="191"/>
      <c r="L516" s="191"/>
      <c r="M516" s="191"/>
      <c r="N516" s="191"/>
      <c r="O516" s="70">
        <f>SUMIFS('Ctas Receber'!G:G,'Ctas Receber'!E:E,'Clientes'!A:A,'Ctas Receber'!M:M,"")</f>
        <v>0</v>
      </c>
      <c r="P516" s="70">
        <f>SUMIFS('Ctas Receber'!G:G,'Ctas Receber'!E:E,'Clientes'!A:A,'Ctas Receber'!O:O,"Pago")</f>
        <v>0</v>
      </c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  <c r="AK516" s="71"/>
      <c r="AL516" s="71"/>
    </row>
    <row r="517" spans="1:38">
      <c r="A517" s="191"/>
      <c r="B517" s="191"/>
      <c r="C517" s="191"/>
      <c r="D517" s="191"/>
      <c r="E517" s="191"/>
      <c r="F517" s="191"/>
      <c r="G517" s="191"/>
      <c r="H517" s="191"/>
      <c r="I517" s="191"/>
      <c r="J517" s="191"/>
      <c r="K517" s="191"/>
      <c r="L517" s="191"/>
      <c r="M517" s="191"/>
      <c r="N517" s="191"/>
      <c r="O517" s="70">
        <f>SUMIFS('Ctas Receber'!G:G,'Ctas Receber'!E:E,'Clientes'!A:A,'Ctas Receber'!M:M,"")</f>
        <v>0</v>
      </c>
      <c r="P517" s="70">
        <f>SUMIFS('Ctas Receber'!G:G,'Ctas Receber'!E:E,'Clientes'!A:A,'Ctas Receber'!O:O,"Pago")</f>
        <v>0</v>
      </c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  <c r="AK517" s="71"/>
      <c r="AL517" s="71"/>
    </row>
    <row r="518" spans="1:38">
      <c r="A518" s="191"/>
      <c r="B518" s="191"/>
      <c r="C518" s="191"/>
      <c r="D518" s="191"/>
      <c r="E518" s="191"/>
      <c r="F518" s="191"/>
      <c r="G518" s="191"/>
      <c r="H518" s="191"/>
      <c r="I518" s="191"/>
      <c r="J518" s="191"/>
      <c r="K518" s="191"/>
      <c r="L518" s="191"/>
      <c r="M518" s="191"/>
      <c r="N518" s="191"/>
      <c r="O518" s="70">
        <f>SUMIFS('Ctas Receber'!G:G,'Ctas Receber'!E:E,'Clientes'!A:A,'Ctas Receber'!M:M,"")</f>
        <v>0</v>
      </c>
      <c r="P518" s="70">
        <f>SUMIFS('Ctas Receber'!G:G,'Ctas Receber'!E:E,'Clientes'!A:A,'Ctas Receber'!O:O,"Pago")</f>
        <v>0</v>
      </c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  <c r="AK518" s="71"/>
      <c r="AL518" s="71"/>
    </row>
    <row r="519" spans="1:38">
      <c r="A519" s="191"/>
      <c r="B519" s="191"/>
      <c r="C519" s="191"/>
      <c r="D519" s="191"/>
      <c r="E519" s="191"/>
      <c r="F519" s="191"/>
      <c r="G519" s="191"/>
      <c r="H519" s="191"/>
      <c r="I519" s="191"/>
      <c r="J519" s="191"/>
      <c r="K519" s="191"/>
      <c r="L519" s="191"/>
      <c r="M519" s="191"/>
      <c r="N519" s="191"/>
      <c r="O519" s="70">
        <f>SUMIFS('Ctas Receber'!G:G,'Ctas Receber'!E:E,'Clientes'!A:A,'Ctas Receber'!M:M,"")</f>
        <v>0</v>
      </c>
      <c r="P519" s="70">
        <f>SUMIFS('Ctas Receber'!G:G,'Ctas Receber'!E:E,'Clientes'!A:A,'Ctas Receber'!O:O,"Pago")</f>
        <v>0</v>
      </c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  <c r="AK519" s="71"/>
      <c r="AL519" s="71"/>
    </row>
    <row r="520" spans="1:38">
      <c r="A520" s="191"/>
      <c r="B520" s="191"/>
      <c r="C520" s="191"/>
      <c r="D520" s="191"/>
      <c r="E520" s="191"/>
      <c r="F520" s="191"/>
      <c r="G520" s="191"/>
      <c r="H520" s="191"/>
      <c r="I520" s="191"/>
      <c r="J520" s="191"/>
      <c r="K520" s="191"/>
      <c r="L520" s="191"/>
      <c r="M520" s="191"/>
      <c r="N520" s="191"/>
      <c r="O520" s="70">
        <f>SUMIFS('Ctas Receber'!G:G,'Ctas Receber'!E:E,'Clientes'!A:A,'Ctas Receber'!M:M,"")</f>
        <v>0</v>
      </c>
      <c r="P520" s="70">
        <f>SUMIFS('Ctas Receber'!G:G,'Ctas Receber'!E:E,'Clientes'!A:A,'Ctas Receber'!O:O,"Pago")</f>
        <v>0</v>
      </c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  <c r="AK520" s="71"/>
      <c r="AL520" s="71"/>
    </row>
    <row r="521" spans="1:38">
      <c r="A521" s="191"/>
      <c r="B521" s="191"/>
      <c r="C521" s="191"/>
      <c r="D521" s="191"/>
      <c r="E521" s="191"/>
      <c r="F521" s="191"/>
      <c r="G521" s="191"/>
      <c r="H521" s="191"/>
      <c r="I521" s="191"/>
      <c r="J521" s="191"/>
      <c r="K521" s="191"/>
      <c r="L521" s="191"/>
      <c r="M521" s="191"/>
      <c r="N521" s="191"/>
      <c r="O521" s="70">
        <f>SUMIFS('Ctas Receber'!G:G,'Ctas Receber'!E:E,'Clientes'!A:A,'Ctas Receber'!M:M,"")</f>
        <v>0</v>
      </c>
      <c r="P521" s="70">
        <f>SUMIFS('Ctas Receber'!G:G,'Ctas Receber'!E:E,'Clientes'!A:A,'Ctas Receber'!O:O,"Pago")</f>
        <v>0</v>
      </c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  <c r="AK521" s="71"/>
      <c r="AL521" s="71"/>
    </row>
    <row r="522" spans="1:38">
      <c r="A522" s="191"/>
      <c r="B522" s="191"/>
      <c r="C522" s="191"/>
      <c r="D522" s="191"/>
      <c r="E522" s="191"/>
      <c r="F522" s="191"/>
      <c r="G522" s="191"/>
      <c r="H522" s="191"/>
      <c r="I522" s="191"/>
      <c r="J522" s="191"/>
      <c r="K522" s="191"/>
      <c r="L522" s="191"/>
      <c r="M522" s="191"/>
      <c r="N522" s="191"/>
      <c r="O522" s="70">
        <f>SUMIFS('Ctas Receber'!G:G,'Ctas Receber'!E:E,'Clientes'!A:A,'Ctas Receber'!M:M,"")</f>
        <v>0</v>
      </c>
      <c r="P522" s="70">
        <f>SUMIFS('Ctas Receber'!G:G,'Ctas Receber'!E:E,'Clientes'!A:A,'Ctas Receber'!O:O,"Pago")</f>
        <v>0</v>
      </c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  <c r="AK522" s="71"/>
      <c r="AL522" s="71"/>
    </row>
    <row r="523" spans="1:38">
      <c r="A523" s="191"/>
      <c r="B523" s="191"/>
      <c r="C523" s="191"/>
      <c r="D523" s="191"/>
      <c r="E523" s="191"/>
      <c r="F523" s="191"/>
      <c r="G523" s="191"/>
      <c r="H523" s="191"/>
      <c r="I523" s="191"/>
      <c r="J523" s="191"/>
      <c r="K523" s="191"/>
      <c r="L523" s="191"/>
      <c r="M523" s="191"/>
      <c r="N523" s="191"/>
      <c r="O523" s="70">
        <f>SUMIFS('Ctas Receber'!G:G,'Ctas Receber'!E:E,'Clientes'!A:A,'Ctas Receber'!M:M,"")</f>
        <v>0</v>
      </c>
      <c r="P523" s="70">
        <f>SUMIFS('Ctas Receber'!G:G,'Ctas Receber'!E:E,'Clientes'!A:A,'Ctas Receber'!O:O,"Pago")</f>
        <v>0</v>
      </c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  <c r="AK523" s="71"/>
      <c r="AL523" s="71"/>
    </row>
    <row r="524" spans="1:38">
      <c r="A524" s="191"/>
      <c r="B524" s="191"/>
      <c r="C524" s="191"/>
      <c r="D524" s="191"/>
      <c r="E524" s="191"/>
      <c r="F524" s="191"/>
      <c r="G524" s="191"/>
      <c r="H524" s="191"/>
      <c r="I524" s="191"/>
      <c r="J524" s="191"/>
      <c r="K524" s="191"/>
      <c r="L524" s="191"/>
      <c r="M524" s="191"/>
      <c r="N524" s="191"/>
      <c r="O524" s="70">
        <f>SUMIFS('Ctas Receber'!G:G,'Ctas Receber'!E:E,'Clientes'!A:A,'Ctas Receber'!M:M,"")</f>
        <v>0</v>
      </c>
      <c r="P524" s="70">
        <f>SUMIFS('Ctas Receber'!G:G,'Ctas Receber'!E:E,'Clientes'!A:A,'Ctas Receber'!O:O,"Pago")</f>
        <v>0</v>
      </c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  <c r="AK524" s="71"/>
      <c r="AL524" s="71"/>
    </row>
    <row r="525" spans="1:38">
      <c r="A525" s="191"/>
      <c r="B525" s="191"/>
      <c r="C525" s="191"/>
      <c r="D525" s="191"/>
      <c r="E525" s="191"/>
      <c r="F525" s="191"/>
      <c r="G525" s="191"/>
      <c r="H525" s="191"/>
      <c r="I525" s="191"/>
      <c r="J525" s="191"/>
      <c r="K525" s="191"/>
      <c r="L525" s="191"/>
      <c r="M525" s="191"/>
      <c r="N525" s="191"/>
      <c r="O525" s="70">
        <f>SUMIFS('Ctas Receber'!G:G,'Ctas Receber'!E:E,'Clientes'!A:A,'Ctas Receber'!M:M,"")</f>
        <v>0</v>
      </c>
      <c r="P525" s="70">
        <f>SUMIFS('Ctas Receber'!G:G,'Ctas Receber'!E:E,'Clientes'!A:A,'Ctas Receber'!O:O,"Pago")</f>
        <v>0</v>
      </c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  <c r="AK525" s="71"/>
      <c r="AL525" s="71"/>
    </row>
    <row r="526" spans="1:38">
      <c r="A526" s="191"/>
      <c r="B526" s="191"/>
      <c r="C526" s="191"/>
      <c r="D526" s="191"/>
      <c r="E526" s="191"/>
      <c r="F526" s="191"/>
      <c r="G526" s="191"/>
      <c r="H526" s="191"/>
      <c r="I526" s="191"/>
      <c r="J526" s="191"/>
      <c r="K526" s="191"/>
      <c r="L526" s="191"/>
      <c r="M526" s="191"/>
      <c r="N526" s="191"/>
      <c r="O526" s="70">
        <f>SUMIFS('Ctas Receber'!G:G,'Ctas Receber'!E:E,'Clientes'!A:A,'Ctas Receber'!M:M,"")</f>
        <v>0</v>
      </c>
      <c r="P526" s="70">
        <f>SUMIFS('Ctas Receber'!G:G,'Ctas Receber'!E:E,'Clientes'!A:A,'Ctas Receber'!O:O,"Pago")</f>
        <v>0</v>
      </c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  <c r="AK526" s="71"/>
      <c r="AL526" s="71"/>
    </row>
    <row r="527" spans="1:38">
      <c r="A527" s="191"/>
      <c r="B527" s="191"/>
      <c r="C527" s="191"/>
      <c r="D527" s="191"/>
      <c r="E527" s="191"/>
      <c r="F527" s="191"/>
      <c r="G527" s="191"/>
      <c r="H527" s="191"/>
      <c r="I527" s="191"/>
      <c r="J527" s="191"/>
      <c r="K527" s="191"/>
      <c r="L527" s="191"/>
      <c r="M527" s="191"/>
      <c r="N527" s="191"/>
      <c r="O527" s="70">
        <f>SUMIFS('Ctas Receber'!G:G,'Ctas Receber'!E:E,'Clientes'!A:A,'Ctas Receber'!M:M,"")</f>
        <v>0</v>
      </c>
      <c r="P527" s="70">
        <f>SUMIFS('Ctas Receber'!G:G,'Ctas Receber'!E:E,'Clientes'!A:A,'Ctas Receber'!O:O,"Pago")</f>
        <v>0</v>
      </c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  <c r="AK527" s="71"/>
      <c r="AL527" s="71"/>
    </row>
    <row r="528" spans="1:38">
      <c r="A528" s="191"/>
      <c r="B528" s="191"/>
      <c r="C528" s="191"/>
      <c r="D528" s="191"/>
      <c r="E528" s="191"/>
      <c r="F528" s="191"/>
      <c r="G528" s="191"/>
      <c r="H528" s="191"/>
      <c r="I528" s="191"/>
      <c r="J528" s="191"/>
      <c r="K528" s="191"/>
      <c r="L528" s="191"/>
      <c r="M528" s="191"/>
      <c r="N528" s="191"/>
      <c r="O528" s="70">
        <f>SUMIFS('Ctas Receber'!G:G,'Ctas Receber'!E:E,'Clientes'!A:A,'Ctas Receber'!M:M,"")</f>
        <v>0</v>
      </c>
      <c r="P528" s="70">
        <f>SUMIFS('Ctas Receber'!G:G,'Ctas Receber'!E:E,'Clientes'!A:A,'Ctas Receber'!O:O,"Pago")</f>
        <v>0</v>
      </c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  <c r="AK528" s="71"/>
      <c r="AL528" s="71"/>
    </row>
    <row r="529" spans="1:38">
      <c r="A529" s="191"/>
      <c r="B529" s="191"/>
      <c r="C529" s="191"/>
      <c r="D529" s="191"/>
      <c r="E529" s="191"/>
      <c r="F529" s="191"/>
      <c r="G529" s="191"/>
      <c r="H529" s="191"/>
      <c r="I529" s="191"/>
      <c r="J529" s="191"/>
      <c r="K529" s="191"/>
      <c r="L529" s="191"/>
      <c r="M529" s="191"/>
      <c r="N529" s="191"/>
      <c r="O529" s="70">
        <f>SUMIFS('Ctas Receber'!G:G,'Ctas Receber'!E:E,'Clientes'!A:A,'Ctas Receber'!M:M,"")</f>
        <v>0</v>
      </c>
      <c r="P529" s="70">
        <f>SUMIFS('Ctas Receber'!G:G,'Ctas Receber'!E:E,'Clientes'!A:A,'Ctas Receber'!O:O,"Pago")</f>
        <v>0</v>
      </c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  <c r="AK529" s="71"/>
      <c r="AL529" s="71"/>
    </row>
    <row r="530" spans="1:38">
      <c r="A530" s="191"/>
      <c r="B530" s="191"/>
      <c r="C530" s="191"/>
      <c r="D530" s="191"/>
      <c r="E530" s="191"/>
      <c r="F530" s="191"/>
      <c r="G530" s="191"/>
      <c r="H530" s="191"/>
      <c r="I530" s="191"/>
      <c r="J530" s="191"/>
      <c r="K530" s="191"/>
      <c r="L530" s="191"/>
      <c r="M530" s="191"/>
      <c r="N530" s="191"/>
      <c r="O530" s="70">
        <f>SUMIFS('Ctas Receber'!G:G,'Ctas Receber'!E:E,'Clientes'!A:A,'Ctas Receber'!M:M,"")</f>
        <v>0</v>
      </c>
      <c r="P530" s="70">
        <f>SUMIFS('Ctas Receber'!G:G,'Ctas Receber'!E:E,'Clientes'!A:A,'Ctas Receber'!O:O,"Pago")</f>
        <v>0</v>
      </c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  <c r="AK530" s="71"/>
      <c r="AL530" s="71"/>
    </row>
    <row r="531" spans="1:38">
      <c r="A531" s="191"/>
      <c r="B531" s="191"/>
      <c r="C531" s="191"/>
      <c r="D531" s="191"/>
      <c r="E531" s="191"/>
      <c r="F531" s="191"/>
      <c r="G531" s="191"/>
      <c r="H531" s="191"/>
      <c r="I531" s="191"/>
      <c r="J531" s="191"/>
      <c r="K531" s="191"/>
      <c r="L531" s="191"/>
      <c r="M531" s="191"/>
      <c r="N531" s="191"/>
      <c r="O531" s="70">
        <f>SUMIFS('Ctas Receber'!G:G,'Ctas Receber'!E:E,'Clientes'!A:A,'Ctas Receber'!M:M,"")</f>
        <v>0</v>
      </c>
      <c r="P531" s="70">
        <f>SUMIFS('Ctas Receber'!G:G,'Ctas Receber'!E:E,'Clientes'!A:A,'Ctas Receber'!O:O,"Pago")</f>
        <v>0</v>
      </c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  <c r="AK531" s="71"/>
      <c r="AL531" s="71"/>
    </row>
    <row r="532" spans="1:38">
      <c r="A532" s="191"/>
      <c r="B532" s="191"/>
      <c r="C532" s="191"/>
      <c r="D532" s="191"/>
      <c r="E532" s="191"/>
      <c r="F532" s="191"/>
      <c r="G532" s="191"/>
      <c r="H532" s="191"/>
      <c r="I532" s="191"/>
      <c r="J532" s="191"/>
      <c r="K532" s="191"/>
      <c r="L532" s="191"/>
      <c r="M532" s="191"/>
      <c r="N532" s="191"/>
      <c r="O532" s="70">
        <f>SUMIFS('Ctas Receber'!G:G,'Ctas Receber'!E:E,'Clientes'!A:A,'Ctas Receber'!M:M,"")</f>
        <v>0</v>
      </c>
      <c r="P532" s="70">
        <f>SUMIFS('Ctas Receber'!G:G,'Ctas Receber'!E:E,'Clientes'!A:A,'Ctas Receber'!O:O,"Pago")</f>
        <v>0</v>
      </c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  <c r="AK532" s="71"/>
      <c r="AL532" s="71"/>
    </row>
    <row r="533" spans="1:38">
      <c r="A533" s="191"/>
      <c r="B533" s="191"/>
      <c r="C533" s="191"/>
      <c r="D533" s="191"/>
      <c r="E533" s="191"/>
      <c r="F533" s="191"/>
      <c r="G533" s="191"/>
      <c r="H533" s="191"/>
      <c r="I533" s="191"/>
      <c r="J533" s="191"/>
      <c r="K533" s="191"/>
      <c r="L533" s="191"/>
      <c r="M533" s="191"/>
      <c r="N533" s="191"/>
      <c r="O533" s="70">
        <f>SUMIFS('Ctas Receber'!G:G,'Ctas Receber'!E:E,'Clientes'!A:A,'Ctas Receber'!M:M,"")</f>
        <v>0</v>
      </c>
      <c r="P533" s="70">
        <f>SUMIFS('Ctas Receber'!G:G,'Ctas Receber'!E:E,'Clientes'!A:A,'Ctas Receber'!O:O,"Pago")</f>
        <v>0</v>
      </c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  <c r="AK533" s="71"/>
      <c r="AL533" s="71"/>
    </row>
    <row r="534" spans="1:38">
      <c r="A534" s="191"/>
      <c r="B534" s="191"/>
      <c r="C534" s="191"/>
      <c r="D534" s="191"/>
      <c r="E534" s="191"/>
      <c r="F534" s="191"/>
      <c r="G534" s="191"/>
      <c r="H534" s="191"/>
      <c r="I534" s="191"/>
      <c r="J534" s="191"/>
      <c r="K534" s="191"/>
      <c r="L534" s="191"/>
      <c r="M534" s="191"/>
      <c r="N534" s="191"/>
      <c r="O534" s="70">
        <f>SUMIFS('Ctas Receber'!G:G,'Ctas Receber'!E:E,'Clientes'!A:A,'Ctas Receber'!M:M,"")</f>
        <v>0</v>
      </c>
      <c r="P534" s="70">
        <f>SUMIFS('Ctas Receber'!G:G,'Ctas Receber'!E:E,'Clientes'!A:A,'Ctas Receber'!O:O,"Pago")</f>
        <v>0</v>
      </c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  <c r="AK534" s="71"/>
      <c r="AL534" s="71"/>
    </row>
    <row r="535" spans="1:38">
      <c r="A535" s="191"/>
      <c r="B535" s="191"/>
      <c r="C535" s="191"/>
      <c r="D535" s="191"/>
      <c r="E535" s="191"/>
      <c r="F535" s="191"/>
      <c r="G535" s="191"/>
      <c r="H535" s="191"/>
      <c r="I535" s="191"/>
      <c r="J535" s="191"/>
      <c r="K535" s="191"/>
      <c r="L535" s="191"/>
      <c r="M535" s="191"/>
      <c r="N535" s="191"/>
      <c r="O535" s="70">
        <f>SUMIFS('Ctas Receber'!G:G,'Ctas Receber'!E:E,'Clientes'!A:A,'Ctas Receber'!M:M,"")</f>
        <v>0</v>
      </c>
      <c r="P535" s="70">
        <f>SUMIFS('Ctas Receber'!G:G,'Ctas Receber'!E:E,'Clientes'!A:A,'Ctas Receber'!O:O,"Pago")</f>
        <v>0</v>
      </c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  <c r="AK535" s="71"/>
      <c r="AL535" s="71"/>
    </row>
    <row r="536" spans="1:38">
      <c r="A536" s="191"/>
      <c r="B536" s="191"/>
      <c r="C536" s="191"/>
      <c r="D536" s="191"/>
      <c r="E536" s="191"/>
      <c r="F536" s="191"/>
      <c r="G536" s="191"/>
      <c r="H536" s="191"/>
      <c r="I536" s="191"/>
      <c r="J536" s="191"/>
      <c r="K536" s="191"/>
      <c r="L536" s="191"/>
      <c r="M536" s="191"/>
      <c r="N536" s="191"/>
      <c r="O536" s="70">
        <f>SUMIFS('Ctas Receber'!G:G,'Ctas Receber'!E:E,'Clientes'!A:A,'Ctas Receber'!M:M,"")</f>
        <v>0</v>
      </c>
      <c r="P536" s="70">
        <f>SUMIFS('Ctas Receber'!G:G,'Ctas Receber'!E:E,'Clientes'!A:A,'Ctas Receber'!O:O,"Pago")</f>
        <v>0</v>
      </c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  <c r="AK536" s="71"/>
      <c r="AL536" s="71"/>
    </row>
    <row r="537" spans="1:38">
      <c r="A537" s="191"/>
      <c r="B537" s="191"/>
      <c r="C537" s="191"/>
      <c r="D537" s="191"/>
      <c r="E537" s="191"/>
      <c r="F537" s="191"/>
      <c r="G537" s="191"/>
      <c r="H537" s="191"/>
      <c r="I537" s="191"/>
      <c r="J537" s="191"/>
      <c r="K537" s="191"/>
      <c r="L537" s="191"/>
      <c r="M537" s="191"/>
      <c r="N537" s="191"/>
      <c r="O537" s="70">
        <f>SUMIFS('Ctas Receber'!G:G,'Ctas Receber'!E:E,'Clientes'!A:A,'Ctas Receber'!M:M,"")</f>
        <v>0</v>
      </c>
      <c r="P537" s="70">
        <f>SUMIFS('Ctas Receber'!G:G,'Ctas Receber'!E:E,'Clientes'!A:A,'Ctas Receber'!O:O,"Pago")</f>
        <v>0</v>
      </c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  <c r="AK537" s="71"/>
      <c r="AL537" s="71"/>
    </row>
    <row r="538" spans="1:38">
      <c r="A538" s="191"/>
      <c r="B538" s="191"/>
      <c r="C538" s="191"/>
      <c r="D538" s="191"/>
      <c r="E538" s="191"/>
      <c r="F538" s="191"/>
      <c r="G538" s="191"/>
      <c r="H538" s="191"/>
      <c r="I538" s="191"/>
      <c r="J538" s="191"/>
      <c r="K538" s="191"/>
      <c r="L538" s="191"/>
      <c r="M538" s="191"/>
      <c r="N538" s="191"/>
      <c r="O538" s="70">
        <f>SUMIFS('Ctas Receber'!G:G,'Ctas Receber'!E:E,'Clientes'!A:A,'Ctas Receber'!M:M,"")</f>
        <v>0</v>
      </c>
      <c r="P538" s="70">
        <f>SUMIFS('Ctas Receber'!G:G,'Ctas Receber'!E:E,'Clientes'!A:A,'Ctas Receber'!O:O,"Pago")</f>
        <v>0</v>
      </c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  <c r="AK538" s="71"/>
      <c r="AL538" s="71"/>
    </row>
    <row r="539" spans="1:38">
      <c r="A539" s="191"/>
      <c r="B539" s="191"/>
      <c r="C539" s="191"/>
      <c r="D539" s="191"/>
      <c r="E539" s="191"/>
      <c r="F539" s="191"/>
      <c r="G539" s="191"/>
      <c r="H539" s="191"/>
      <c r="I539" s="191"/>
      <c r="J539" s="191"/>
      <c r="K539" s="191"/>
      <c r="L539" s="191"/>
      <c r="M539" s="191"/>
      <c r="N539" s="191"/>
      <c r="O539" s="70">
        <f>SUMIFS('Ctas Receber'!G:G,'Ctas Receber'!E:E,'Clientes'!A:A,'Ctas Receber'!M:M,"")</f>
        <v>0</v>
      </c>
      <c r="P539" s="70">
        <f>SUMIFS('Ctas Receber'!G:G,'Ctas Receber'!E:E,'Clientes'!A:A,'Ctas Receber'!O:O,"Pago")</f>
        <v>0</v>
      </c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  <c r="AK539" s="71"/>
      <c r="AL539" s="71"/>
    </row>
    <row r="540" spans="1:38">
      <c r="A540" s="191"/>
      <c r="B540" s="191"/>
      <c r="C540" s="191"/>
      <c r="D540" s="191"/>
      <c r="E540" s="191"/>
      <c r="F540" s="191"/>
      <c r="G540" s="191"/>
      <c r="H540" s="191"/>
      <c r="I540" s="191"/>
      <c r="J540" s="191"/>
      <c r="K540" s="191"/>
      <c r="L540" s="191"/>
      <c r="M540" s="191"/>
      <c r="N540" s="191"/>
      <c r="O540" s="70">
        <f>SUMIFS('Ctas Receber'!G:G,'Ctas Receber'!E:E,'Clientes'!A:A,'Ctas Receber'!M:M,"")</f>
        <v>0</v>
      </c>
      <c r="P540" s="70">
        <f>SUMIFS('Ctas Receber'!G:G,'Ctas Receber'!E:E,'Clientes'!A:A,'Ctas Receber'!O:O,"Pago")</f>
        <v>0</v>
      </c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  <c r="AK540" s="71"/>
      <c r="AL540" s="71"/>
    </row>
    <row r="541" spans="1:38">
      <c r="A541" s="191"/>
      <c r="B541" s="191"/>
      <c r="C541" s="191"/>
      <c r="D541" s="191"/>
      <c r="E541" s="191"/>
      <c r="F541" s="191"/>
      <c r="G541" s="191"/>
      <c r="H541" s="191"/>
      <c r="I541" s="191"/>
      <c r="J541" s="191"/>
      <c r="K541" s="191"/>
      <c r="L541" s="191"/>
      <c r="M541" s="191"/>
      <c r="N541" s="191"/>
      <c r="O541" s="70">
        <f>SUMIFS('Ctas Receber'!G:G,'Ctas Receber'!E:E,'Clientes'!A:A,'Ctas Receber'!M:M,"")</f>
        <v>0</v>
      </c>
      <c r="P541" s="70">
        <f>SUMIFS('Ctas Receber'!G:G,'Ctas Receber'!E:E,'Clientes'!A:A,'Ctas Receber'!O:O,"Pago")</f>
        <v>0</v>
      </c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  <c r="AK541" s="71"/>
      <c r="AL541" s="71"/>
    </row>
    <row r="542" spans="1:38">
      <c r="A542" s="191"/>
      <c r="B542" s="191"/>
      <c r="C542" s="191"/>
      <c r="D542" s="191"/>
      <c r="E542" s="191"/>
      <c r="F542" s="191"/>
      <c r="G542" s="191"/>
      <c r="H542" s="191"/>
      <c r="I542" s="191"/>
      <c r="J542" s="191"/>
      <c r="K542" s="191"/>
      <c r="L542" s="191"/>
      <c r="M542" s="191"/>
      <c r="N542" s="191"/>
      <c r="O542" s="70">
        <f>SUMIFS('Ctas Receber'!G:G,'Ctas Receber'!E:E,'Clientes'!A:A,'Ctas Receber'!M:M,"")</f>
        <v>0</v>
      </c>
      <c r="P542" s="70">
        <f>SUMIFS('Ctas Receber'!G:G,'Ctas Receber'!E:E,'Clientes'!A:A,'Ctas Receber'!O:O,"Pago")</f>
        <v>0</v>
      </c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  <c r="AK542" s="71"/>
      <c r="AL542" s="71"/>
    </row>
    <row r="543" spans="1:38">
      <c r="A543" s="191"/>
      <c r="B543" s="191"/>
      <c r="C543" s="191"/>
      <c r="D543" s="191"/>
      <c r="E543" s="191"/>
      <c r="F543" s="191"/>
      <c r="G543" s="191"/>
      <c r="H543" s="191"/>
      <c r="I543" s="191"/>
      <c r="J543" s="191"/>
      <c r="K543" s="191"/>
      <c r="L543" s="191"/>
      <c r="M543" s="191"/>
      <c r="N543" s="191"/>
      <c r="O543" s="70">
        <f>SUMIFS('Ctas Receber'!G:G,'Ctas Receber'!E:E,'Clientes'!A:A,'Ctas Receber'!M:M,"")</f>
        <v>0</v>
      </c>
      <c r="P543" s="70">
        <f>SUMIFS('Ctas Receber'!G:G,'Ctas Receber'!E:E,'Clientes'!A:A,'Ctas Receber'!O:O,"Pago")</f>
        <v>0</v>
      </c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  <c r="AK543" s="71"/>
      <c r="AL543" s="71"/>
    </row>
    <row r="544" spans="1:38">
      <c r="A544" s="191"/>
      <c r="B544" s="191"/>
      <c r="C544" s="191"/>
      <c r="D544" s="191"/>
      <c r="E544" s="191"/>
      <c r="F544" s="191"/>
      <c r="G544" s="191"/>
      <c r="H544" s="191"/>
      <c r="I544" s="191"/>
      <c r="J544" s="191"/>
      <c r="K544" s="191"/>
      <c r="L544" s="191"/>
      <c r="M544" s="191"/>
      <c r="N544" s="191"/>
      <c r="O544" s="70">
        <f>SUMIFS('Ctas Receber'!G:G,'Ctas Receber'!E:E,'Clientes'!A:A,'Ctas Receber'!M:M,"")</f>
        <v>0</v>
      </c>
      <c r="P544" s="70">
        <f>SUMIFS('Ctas Receber'!G:G,'Ctas Receber'!E:E,'Clientes'!A:A,'Ctas Receber'!O:O,"Pago")</f>
        <v>0</v>
      </c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  <c r="AK544" s="71"/>
      <c r="AL544" s="71"/>
    </row>
    <row r="545" spans="1:38">
      <c r="A545" s="191"/>
      <c r="B545" s="191"/>
      <c r="C545" s="191"/>
      <c r="D545" s="191"/>
      <c r="E545" s="191"/>
      <c r="F545" s="191"/>
      <c r="G545" s="191"/>
      <c r="H545" s="191"/>
      <c r="I545" s="191"/>
      <c r="J545" s="191"/>
      <c r="K545" s="191"/>
      <c r="L545" s="191"/>
      <c r="M545" s="191"/>
      <c r="N545" s="191"/>
      <c r="O545" s="70">
        <f>SUMIFS('Ctas Receber'!G:G,'Ctas Receber'!E:E,'Clientes'!A:A,'Ctas Receber'!M:M,"")</f>
        <v>0</v>
      </c>
      <c r="P545" s="70">
        <f>SUMIFS('Ctas Receber'!G:G,'Ctas Receber'!E:E,'Clientes'!A:A,'Ctas Receber'!O:O,"Pago")</f>
        <v>0</v>
      </c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  <c r="AK545" s="71"/>
      <c r="AL545" s="71"/>
    </row>
    <row r="546" spans="1:38">
      <c r="A546" s="191"/>
      <c r="B546" s="191"/>
      <c r="C546" s="191"/>
      <c r="D546" s="191"/>
      <c r="E546" s="191"/>
      <c r="F546" s="191"/>
      <c r="G546" s="191"/>
      <c r="H546" s="191"/>
      <c r="I546" s="191"/>
      <c r="J546" s="191"/>
      <c r="K546" s="191"/>
      <c r="L546" s="191"/>
      <c r="M546" s="191"/>
      <c r="N546" s="191"/>
      <c r="O546" s="70">
        <f>SUMIFS('Ctas Receber'!G:G,'Ctas Receber'!E:E,'Clientes'!A:A,'Ctas Receber'!M:M,"")</f>
        <v>0</v>
      </c>
      <c r="P546" s="70">
        <f>SUMIFS('Ctas Receber'!G:G,'Ctas Receber'!E:E,'Clientes'!A:A,'Ctas Receber'!O:O,"Pago")</f>
        <v>0</v>
      </c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  <c r="AK546" s="71"/>
      <c r="AL546" s="71"/>
    </row>
    <row r="547" spans="1:38">
      <c r="A547" s="191"/>
      <c r="B547" s="191"/>
      <c r="C547" s="191"/>
      <c r="D547" s="191"/>
      <c r="E547" s="191"/>
      <c r="F547" s="191"/>
      <c r="G547" s="191"/>
      <c r="H547" s="191"/>
      <c r="I547" s="191"/>
      <c r="J547" s="191"/>
      <c r="K547" s="191"/>
      <c r="L547" s="191"/>
      <c r="M547" s="191"/>
      <c r="N547" s="191"/>
      <c r="O547" s="70">
        <f>SUMIFS('Ctas Receber'!G:G,'Ctas Receber'!E:E,'Clientes'!A:A,'Ctas Receber'!M:M,"")</f>
        <v>0</v>
      </c>
      <c r="P547" s="70">
        <f>SUMIFS('Ctas Receber'!G:G,'Ctas Receber'!E:E,'Clientes'!A:A,'Ctas Receber'!O:O,"Pago")</f>
        <v>0</v>
      </c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  <c r="AK547" s="71"/>
      <c r="AL547" s="71"/>
    </row>
    <row r="548" spans="1:38">
      <c r="A548" s="191"/>
      <c r="B548" s="191"/>
      <c r="C548" s="191"/>
      <c r="D548" s="191"/>
      <c r="E548" s="191"/>
      <c r="F548" s="191"/>
      <c r="G548" s="191"/>
      <c r="H548" s="191"/>
      <c r="I548" s="191"/>
      <c r="J548" s="191"/>
      <c r="K548" s="191"/>
      <c r="L548" s="191"/>
      <c r="M548" s="191"/>
      <c r="N548" s="191"/>
      <c r="O548" s="70">
        <f>SUMIFS('Ctas Receber'!G:G,'Ctas Receber'!E:E,'Clientes'!A:A,'Ctas Receber'!M:M,"")</f>
        <v>0</v>
      </c>
      <c r="P548" s="70">
        <f>SUMIFS('Ctas Receber'!G:G,'Ctas Receber'!E:E,'Clientes'!A:A,'Ctas Receber'!O:O,"Pago")</f>
        <v>0</v>
      </c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  <c r="AK548" s="71"/>
      <c r="AL548" s="71"/>
    </row>
    <row r="549" spans="1:38">
      <c r="A549" s="191"/>
      <c r="B549" s="191"/>
      <c r="C549" s="191"/>
      <c r="D549" s="191"/>
      <c r="E549" s="191"/>
      <c r="F549" s="191"/>
      <c r="G549" s="191"/>
      <c r="H549" s="191"/>
      <c r="I549" s="191"/>
      <c r="J549" s="191"/>
      <c r="K549" s="191"/>
      <c r="L549" s="191"/>
      <c r="M549" s="191"/>
      <c r="N549" s="191"/>
      <c r="O549" s="70">
        <f>SUMIFS('Ctas Receber'!G:G,'Ctas Receber'!E:E,'Clientes'!A:A,'Ctas Receber'!M:M,"")</f>
        <v>0</v>
      </c>
      <c r="P549" s="70">
        <f>SUMIFS('Ctas Receber'!G:G,'Ctas Receber'!E:E,'Clientes'!A:A,'Ctas Receber'!O:O,"Pago")</f>
        <v>0</v>
      </c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  <c r="AK549" s="71"/>
      <c r="AL549" s="71"/>
    </row>
    <row r="550" spans="1:38">
      <c r="A550" s="191"/>
      <c r="B550" s="191"/>
      <c r="C550" s="191"/>
      <c r="D550" s="191"/>
      <c r="E550" s="191"/>
      <c r="F550" s="191"/>
      <c r="G550" s="191"/>
      <c r="H550" s="191"/>
      <c r="I550" s="191"/>
      <c r="J550" s="191"/>
      <c r="K550" s="191"/>
      <c r="L550" s="191"/>
      <c r="M550" s="191"/>
      <c r="N550" s="191"/>
      <c r="O550" s="70">
        <f>SUMIFS('Ctas Receber'!G:G,'Ctas Receber'!E:E,'Clientes'!A:A,'Ctas Receber'!M:M,"")</f>
        <v>0</v>
      </c>
      <c r="P550" s="70">
        <f>SUMIFS('Ctas Receber'!G:G,'Ctas Receber'!E:E,'Clientes'!A:A,'Ctas Receber'!O:O,"Pago")</f>
        <v>0</v>
      </c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  <c r="AK550" s="71"/>
      <c r="AL550" s="71"/>
    </row>
    <row r="551" spans="1:38">
      <c r="A551" s="191"/>
      <c r="B551" s="191"/>
      <c r="C551" s="191"/>
      <c r="D551" s="191"/>
      <c r="E551" s="191"/>
      <c r="F551" s="191"/>
      <c r="G551" s="191"/>
      <c r="H551" s="191"/>
      <c r="I551" s="191"/>
      <c r="J551" s="191"/>
      <c r="K551" s="191"/>
      <c r="L551" s="191"/>
      <c r="M551" s="191"/>
      <c r="N551" s="191"/>
      <c r="O551" s="70">
        <f>SUMIFS('Ctas Receber'!G:G,'Ctas Receber'!E:E,'Clientes'!A:A,'Ctas Receber'!M:M,"")</f>
        <v>0</v>
      </c>
      <c r="P551" s="70">
        <f>SUMIFS('Ctas Receber'!G:G,'Ctas Receber'!E:E,'Clientes'!A:A,'Ctas Receber'!O:O,"Pago")</f>
        <v>0</v>
      </c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  <c r="AK551" s="71"/>
      <c r="AL551" s="71"/>
    </row>
    <row r="552" spans="1:38">
      <c r="A552" s="191"/>
      <c r="B552" s="191"/>
      <c r="C552" s="191"/>
      <c r="D552" s="191"/>
      <c r="E552" s="191"/>
      <c r="F552" s="191"/>
      <c r="G552" s="191"/>
      <c r="H552" s="191"/>
      <c r="I552" s="191"/>
      <c r="J552" s="191"/>
      <c r="K552" s="191"/>
      <c r="L552" s="191"/>
      <c r="M552" s="191"/>
      <c r="N552" s="191"/>
      <c r="O552" s="70">
        <f>SUMIFS('Ctas Receber'!G:G,'Ctas Receber'!E:E,'Clientes'!A:A,'Ctas Receber'!M:M,"")</f>
        <v>0</v>
      </c>
      <c r="P552" s="70">
        <f>SUMIFS('Ctas Receber'!G:G,'Ctas Receber'!E:E,'Clientes'!A:A,'Ctas Receber'!O:O,"Pago")</f>
        <v>0</v>
      </c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  <c r="AK552" s="71"/>
      <c r="AL552" s="71"/>
    </row>
    <row r="553" spans="1:38">
      <c r="A553" s="191"/>
      <c r="B553" s="191"/>
      <c r="C553" s="191"/>
      <c r="D553" s="191"/>
      <c r="E553" s="191"/>
      <c r="F553" s="191"/>
      <c r="G553" s="191"/>
      <c r="H553" s="191"/>
      <c r="I553" s="191"/>
      <c r="J553" s="191"/>
      <c r="K553" s="191"/>
      <c r="L553" s="191"/>
      <c r="M553" s="191"/>
      <c r="N553" s="191"/>
      <c r="O553" s="70">
        <f>SUMIFS('Ctas Receber'!G:G,'Ctas Receber'!E:E,'Clientes'!A:A,'Ctas Receber'!M:M,"")</f>
        <v>0</v>
      </c>
      <c r="P553" s="70">
        <f>SUMIFS('Ctas Receber'!G:G,'Ctas Receber'!E:E,'Clientes'!A:A,'Ctas Receber'!O:O,"Pago")</f>
        <v>0</v>
      </c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  <c r="AK553" s="71"/>
      <c r="AL553" s="71"/>
    </row>
    <row r="554" spans="1:38">
      <c r="A554" s="191"/>
      <c r="B554" s="191"/>
      <c r="C554" s="191"/>
      <c r="D554" s="191"/>
      <c r="E554" s="191"/>
      <c r="F554" s="191"/>
      <c r="G554" s="191"/>
      <c r="H554" s="191"/>
      <c r="I554" s="191"/>
      <c r="J554" s="191"/>
      <c r="K554" s="191"/>
      <c r="L554" s="191"/>
      <c r="M554" s="191"/>
      <c r="N554" s="191"/>
      <c r="O554" s="70">
        <f>SUMIFS('Ctas Receber'!G:G,'Ctas Receber'!E:E,'Clientes'!A:A,'Ctas Receber'!M:M,"")</f>
        <v>0</v>
      </c>
      <c r="P554" s="70">
        <f>SUMIFS('Ctas Receber'!G:G,'Ctas Receber'!E:E,'Clientes'!A:A,'Ctas Receber'!O:O,"Pago")</f>
        <v>0</v>
      </c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  <c r="AK554" s="71"/>
      <c r="AL554" s="71"/>
    </row>
    <row r="555" spans="1:38">
      <c r="A555" s="191"/>
      <c r="B555" s="191"/>
      <c r="C555" s="191"/>
      <c r="D555" s="191"/>
      <c r="E555" s="191"/>
      <c r="F555" s="191"/>
      <c r="G555" s="191"/>
      <c r="H555" s="191"/>
      <c r="I555" s="191"/>
      <c r="J555" s="191"/>
      <c r="K555" s="191"/>
      <c r="L555" s="191"/>
      <c r="M555" s="191"/>
      <c r="N555" s="191"/>
      <c r="O555" s="70">
        <f>SUMIFS('Ctas Receber'!G:G,'Ctas Receber'!E:E,'Clientes'!A:A,'Ctas Receber'!M:M,"")</f>
        <v>0</v>
      </c>
      <c r="P555" s="70">
        <f>SUMIFS('Ctas Receber'!G:G,'Ctas Receber'!E:E,'Clientes'!A:A,'Ctas Receber'!O:O,"Pago")</f>
        <v>0</v>
      </c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  <c r="AK555" s="71"/>
      <c r="AL555" s="71"/>
    </row>
    <row r="556" spans="1:38">
      <c r="A556" s="191"/>
      <c r="B556" s="191"/>
      <c r="C556" s="191"/>
      <c r="D556" s="191"/>
      <c r="E556" s="191"/>
      <c r="F556" s="191"/>
      <c r="G556" s="191"/>
      <c r="H556" s="191"/>
      <c r="I556" s="191"/>
      <c r="J556" s="191"/>
      <c r="K556" s="191"/>
      <c r="L556" s="191"/>
      <c r="M556" s="191"/>
      <c r="N556" s="191"/>
      <c r="O556" s="70">
        <f>SUMIFS('Ctas Receber'!G:G,'Ctas Receber'!E:E,'Clientes'!A:A,'Ctas Receber'!M:M,"")</f>
        <v>0</v>
      </c>
      <c r="P556" s="70">
        <f>SUMIFS('Ctas Receber'!G:G,'Ctas Receber'!E:E,'Clientes'!A:A,'Ctas Receber'!O:O,"Pago")</f>
        <v>0</v>
      </c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  <c r="AK556" s="71"/>
      <c r="AL556" s="71"/>
    </row>
    <row r="557" spans="1:38">
      <c r="A557" s="191"/>
      <c r="B557" s="191"/>
      <c r="C557" s="191"/>
      <c r="D557" s="191"/>
      <c r="E557" s="191"/>
      <c r="F557" s="191"/>
      <c r="G557" s="191"/>
      <c r="H557" s="191"/>
      <c r="I557" s="191"/>
      <c r="J557" s="191"/>
      <c r="K557" s="191"/>
      <c r="L557" s="191"/>
      <c r="M557" s="191"/>
      <c r="N557" s="191"/>
      <c r="O557" s="70">
        <f>SUMIFS('Ctas Receber'!G:G,'Ctas Receber'!E:E,'Clientes'!A:A,'Ctas Receber'!M:M,"")</f>
        <v>0</v>
      </c>
      <c r="P557" s="70">
        <f>SUMIFS('Ctas Receber'!G:G,'Ctas Receber'!E:E,'Clientes'!A:A,'Ctas Receber'!O:O,"Pago")</f>
        <v>0</v>
      </c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  <c r="AK557" s="71"/>
      <c r="AL557" s="71"/>
    </row>
    <row r="558" spans="1:38">
      <c r="A558" s="191"/>
      <c r="B558" s="191"/>
      <c r="C558" s="191"/>
      <c r="D558" s="191"/>
      <c r="E558" s="191"/>
      <c r="F558" s="191"/>
      <c r="G558" s="191"/>
      <c r="H558" s="191"/>
      <c r="I558" s="191"/>
      <c r="J558" s="191"/>
      <c r="K558" s="191"/>
      <c r="L558" s="191"/>
      <c r="M558" s="191"/>
      <c r="N558" s="191"/>
      <c r="O558" s="70">
        <f>SUMIFS('Ctas Receber'!G:G,'Ctas Receber'!E:E,'Clientes'!A:A,'Ctas Receber'!M:M,"")</f>
        <v>0</v>
      </c>
      <c r="P558" s="70">
        <f>SUMIFS('Ctas Receber'!G:G,'Ctas Receber'!E:E,'Clientes'!A:A,'Ctas Receber'!O:O,"Pago")</f>
        <v>0</v>
      </c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  <c r="AK558" s="71"/>
      <c r="AL558" s="71"/>
    </row>
    <row r="559" spans="1:38">
      <c r="A559" s="191"/>
      <c r="B559" s="191"/>
      <c r="C559" s="191"/>
      <c r="D559" s="191"/>
      <c r="E559" s="191"/>
      <c r="F559" s="191"/>
      <c r="G559" s="191"/>
      <c r="H559" s="191"/>
      <c r="I559" s="191"/>
      <c r="J559" s="191"/>
      <c r="K559" s="191"/>
      <c r="L559" s="191"/>
      <c r="M559" s="191"/>
      <c r="N559" s="191"/>
      <c r="O559" s="70">
        <f>SUMIFS('Ctas Receber'!G:G,'Ctas Receber'!E:E,'Clientes'!A:A,'Ctas Receber'!M:M,"")</f>
        <v>0</v>
      </c>
      <c r="P559" s="70">
        <f>SUMIFS('Ctas Receber'!G:G,'Ctas Receber'!E:E,'Clientes'!A:A,'Ctas Receber'!O:O,"Pago")</f>
        <v>0</v>
      </c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  <c r="AK559" s="71"/>
      <c r="AL559" s="71"/>
    </row>
    <row r="560" spans="1:38">
      <c r="A560" s="191"/>
      <c r="B560" s="191"/>
      <c r="C560" s="191"/>
      <c r="D560" s="191"/>
      <c r="E560" s="191"/>
      <c r="F560" s="191"/>
      <c r="G560" s="191"/>
      <c r="H560" s="191"/>
      <c r="I560" s="191"/>
      <c r="J560" s="191"/>
      <c r="K560" s="191"/>
      <c r="L560" s="191"/>
      <c r="M560" s="191"/>
      <c r="N560" s="191"/>
      <c r="O560" s="70">
        <f>SUMIFS('Ctas Receber'!G:G,'Ctas Receber'!E:E,'Clientes'!A:A,'Ctas Receber'!M:M,"")</f>
        <v>0</v>
      </c>
      <c r="P560" s="70">
        <f>SUMIFS('Ctas Receber'!G:G,'Ctas Receber'!E:E,'Clientes'!A:A,'Ctas Receber'!O:O,"Pago")</f>
        <v>0</v>
      </c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  <c r="AK560" s="71"/>
      <c r="AL560" s="71"/>
    </row>
    <row r="561" spans="1:38">
      <c r="A561" s="191"/>
      <c r="B561" s="191"/>
      <c r="C561" s="191"/>
      <c r="D561" s="191"/>
      <c r="E561" s="191"/>
      <c r="F561" s="191"/>
      <c r="G561" s="191"/>
      <c r="H561" s="191"/>
      <c r="I561" s="191"/>
      <c r="J561" s="191"/>
      <c r="K561" s="191"/>
      <c r="L561" s="191"/>
      <c r="M561" s="191"/>
      <c r="N561" s="191"/>
      <c r="O561" s="70">
        <f>SUMIFS('Ctas Receber'!G:G,'Ctas Receber'!E:E,'Clientes'!A:A,'Ctas Receber'!M:M,"")</f>
        <v>0</v>
      </c>
      <c r="P561" s="70">
        <f>SUMIFS('Ctas Receber'!G:G,'Ctas Receber'!E:E,'Clientes'!A:A,'Ctas Receber'!O:O,"Pago")</f>
        <v>0</v>
      </c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  <c r="AK561" s="71"/>
      <c r="AL561" s="71"/>
    </row>
    <row r="562" spans="1:38">
      <c r="A562" s="191"/>
      <c r="B562" s="191"/>
      <c r="C562" s="191"/>
      <c r="D562" s="191"/>
      <c r="E562" s="191"/>
      <c r="F562" s="191"/>
      <c r="G562" s="191"/>
      <c r="H562" s="191"/>
      <c r="I562" s="191"/>
      <c r="J562" s="191"/>
      <c r="K562" s="191"/>
      <c r="L562" s="191"/>
      <c r="M562" s="191"/>
      <c r="N562" s="191"/>
      <c r="O562" s="70">
        <f>SUMIFS('Ctas Receber'!G:G,'Ctas Receber'!E:E,'Clientes'!A:A,'Ctas Receber'!M:M,"")</f>
        <v>0</v>
      </c>
      <c r="P562" s="70">
        <f>SUMIFS('Ctas Receber'!G:G,'Ctas Receber'!E:E,'Clientes'!A:A,'Ctas Receber'!O:O,"Pago")</f>
        <v>0</v>
      </c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  <c r="AK562" s="71"/>
      <c r="AL562" s="71"/>
    </row>
    <row r="563" spans="1:38">
      <c r="A563" s="191"/>
      <c r="B563" s="191"/>
      <c r="C563" s="191"/>
      <c r="D563" s="191"/>
      <c r="E563" s="191"/>
      <c r="F563" s="191"/>
      <c r="G563" s="191"/>
      <c r="H563" s="191"/>
      <c r="I563" s="191"/>
      <c r="J563" s="191"/>
      <c r="K563" s="191"/>
      <c r="L563" s="191"/>
      <c r="M563" s="191"/>
      <c r="N563" s="191"/>
      <c r="O563" s="70">
        <f>SUMIFS('Ctas Receber'!G:G,'Ctas Receber'!E:E,'Clientes'!A:A,'Ctas Receber'!M:M,"")</f>
        <v>0</v>
      </c>
      <c r="P563" s="70">
        <f>SUMIFS('Ctas Receber'!G:G,'Ctas Receber'!E:E,'Clientes'!A:A,'Ctas Receber'!O:O,"Pago")</f>
        <v>0</v>
      </c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  <c r="AK563" s="71"/>
      <c r="AL563" s="71"/>
    </row>
    <row r="564" spans="1:38">
      <c r="A564" s="191"/>
      <c r="B564" s="191"/>
      <c r="C564" s="191"/>
      <c r="D564" s="191"/>
      <c r="E564" s="191"/>
      <c r="F564" s="191"/>
      <c r="G564" s="191"/>
      <c r="H564" s="191"/>
      <c r="I564" s="191"/>
      <c r="J564" s="191"/>
      <c r="K564" s="191"/>
      <c r="L564" s="191"/>
      <c r="M564" s="191"/>
      <c r="N564" s="191"/>
      <c r="O564" s="70">
        <f>SUMIFS('Ctas Receber'!G:G,'Ctas Receber'!E:E,'Clientes'!A:A,'Ctas Receber'!M:M,"")</f>
        <v>0</v>
      </c>
      <c r="P564" s="70">
        <f>SUMIFS('Ctas Receber'!G:G,'Ctas Receber'!E:E,'Clientes'!A:A,'Ctas Receber'!O:O,"Pago")</f>
        <v>0</v>
      </c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  <c r="AK564" s="71"/>
      <c r="AL564" s="71"/>
    </row>
    <row r="565" spans="1:38">
      <c r="A565" s="191"/>
      <c r="B565" s="191"/>
      <c r="C565" s="191"/>
      <c r="D565" s="191"/>
      <c r="E565" s="191"/>
      <c r="F565" s="191"/>
      <c r="G565" s="191"/>
      <c r="H565" s="191"/>
      <c r="I565" s="191"/>
      <c r="J565" s="191"/>
      <c r="K565" s="191"/>
      <c r="L565" s="191"/>
      <c r="M565" s="191"/>
      <c r="N565" s="191"/>
      <c r="O565" s="70">
        <f>SUMIFS('Ctas Receber'!G:G,'Ctas Receber'!E:E,'Clientes'!A:A,'Ctas Receber'!M:M,"")</f>
        <v>0</v>
      </c>
      <c r="P565" s="70">
        <f>SUMIFS('Ctas Receber'!G:G,'Ctas Receber'!E:E,'Clientes'!A:A,'Ctas Receber'!O:O,"Pago")</f>
        <v>0</v>
      </c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  <c r="AK565" s="71"/>
      <c r="AL565" s="71"/>
    </row>
    <row r="566" spans="1:38">
      <c r="A566" s="191"/>
      <c r="B566" s="191"/>
      <c r="C566" s="191"/>
      <c r="D566" s="191"/>
      <c r="E566" s="191"/>
      <c r="F566" s="191"/>
      <c r="G566" s="191"/>
      <c r="H566" s="191"/>
      <c r="I566" s="191"/>
      <c r="J566" s="191"/>
      <c r="K566" s="191"/>
      <c r="L566" s="191"/>
      <c r="M566" s="191"/>
      <c r="N566" s="191"/>
      <c r="O566" s="70">
        <f>SUMIFS('Ctas Receber'!G:G,'Ctas Receber'!E:E,'Clientes'!A:A,'Ctas Receber'!M:M,"")</f>
        <v>0</v>
      </c>
      <c r="P566" s="70">
        <f>SUMIFS('Ctas Receber'!G:G,'Ctas Receber'!E:E,'Clientes'!A:A,'Ctas Receber'!O:O,"Pago")</f>
        <v>0</v>
      </c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  <c r="AK566" s="71"/>
      <c r="AL566" s="71"/>
    </row>
    <row r="567" spans="1:38">
      <c r="A567" s="191"/>
      <c r="B567" s="191"/>
      <c r="C567" s="191"/>
      <c r="D567" s="191"/>
      <c r="E567" s="191"/>
      <c r="F567" s="191"/>
      <c r="G567" s="191"/>
      <c r="H567" s="191"/>
      <c r="I567" s="191"/>
      <c r="J567" s="191"/>
      <c r="K567" s="191"/>
      <c r="L567" s="191"/>
      <c r="M567" s="191"/>
      <c r="N567" s="191"/>
      <c r="O567" s="70">
        <f>SUMIFS('Ctas Receber'!G:G,'Ctas Receber'!E:E,'Clientes'!A:A,'Ctas Receber'!M:M,"")</f>
        <v>0</v>
      </c>
      <c r="P567" s="70">
        <f>SUMIFS('Ctas Receber'!G:G,'Ctas Receber'!E:E,'Clientes'!A:A,'Ctas Receber'!O:O,"Pago")</f>
        <v>0</v>
      </c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  <c r="AK567" s="71"/>
      <c r="AL567" s="71"/>
    </row>
    <row r="568" spans="1:38">
      <c r="A568" s="191"/>
      <c r="B568" s="191"/>
      <c r="C568" s="191"/>
      <c r="D568" s="191"/>
      <c r="E568" s="191"/>
      <c r="F568" s="191"/>
      <c r="G568" s="191"/>
      <c r="H568" s="191"/>
      <c r="I568" s="191"/>
      <c r="J568" s="191"/>
      <c r="K568" s="191"/>
      <c r="L568" s="191"/>
      <c r="M568" s="191"/>
      <c r="N568" s="191"/>
      <c r="O568" s="70">
        <f>SUMIFS('Ctas Receber'!G:G,'Ctas Receber'!E:E,'Clientes'!A:A,'Ctas Receber'!M:M,"")</f>
        <v>0</v>
      </c>
      <c r="P568" s="70">
        <f>SUMIFS('Ctas Receber'!G:G,'Ctas Receber'!E:E,'Clientes'!A:A,'Ctas Receber'!O:O,"Pago")</f>
        <v>0</v>
      </c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  <c r="AK568" s="71"/>
      <c r="AL568" s="71"/>
    </row>
    <row r="569" spans="1:38">
      <c r="A569" s="191"/>
      <c r="B569" s="191"/>
      <c r="C569" s="191"/>
      <c r="D569" s="191"/>
      <c r="E569" s="191"/>
      <c r="F569" s="191"/>
      <c r="G569" s="191"/>
      <c r="H569" s="191"/>
      <c r="I569" s="191"/>
      <c r="J569" s="191"/>
      <c r="K569" s="191"/>
      <c r="L569" s="191"/>
      <c r="M569" s="191"/>
      <c r="N569" s="191"/>
      <c r="O569" s="70">
        <f>SUMIFS('Ctas Receber'!G:G,'Ctas Receber'!E:E,'Clientes'!A:A,'Ctas Receber'!M:M,"")</f>
        <v>0</v>
      </c>
      <c r="P569" s="70">
        <f>SUMIFS('Ctas Receber'!G:G,'Ctas Receber'!E:E,'Clientes'!A:A,'Ctas Receber'!O:O,"Pago")</f>
        <v>0</v>
      </c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  <c r="AK569" s="71"/>
      <c r="AL569" s="71"/>
    </row>
    <row r="570" spans="1:38">
      <c r="A570" s="191"/>
      <c r="B570" s="191"/>
      <c r="C570" s="191"/>
      <c r="D570" s="191"/>
      <c r="E570" s="191"/>
      <c r="F570" s="191"/>
      <c r="G570" s="191"/>
      <c r="H570" s="191"/>
      <c r="I570" s="191"/>
      <c r="J570" s="191"/>
      <c r="K570" s="191"/>
      <c r="L570" s="191"/>
      <c r="M570" s="191"/>
      <c r="N570" s="191"/>
      <c r="O570" s="70">
        <f>SUMIFS('Ctas Receber'!G:G,'Ctas Receber'!E:E,'Clientes'!A:A,'Ctas Receber'!M:M,"")</f>
        <v>0</v>
      </c>
      <c r="P570" s="70">
        <f>SUMIFS('Ctas Receber'!G:G,'Ctas Receber'!E:E,'Clientes'!A:A,'Ctas Receber'!O:O,"Pago")</f>
        <v>0</v>
      </c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  <c r="AK570" s="71"/>
      <c r="AL570" s="71"/>
    </row>
    <row r="571" spans="1:38">
      <c r="A571" s="191"/>
      <c r="B571" s="191"/>
      <c r="C571" s="191"/>
      <c r="D571" s="191"/>
      <c r="E571" s="191"/>
      <c r="F571" s="191"/>
      <c r="G571" s="191"/>
      <c r="H571" s="191"/>
      <c r="I571" s="191"/>
      <c r="J571" s="191"/>
      <c r="K571" s="191"/>
      <c r="L571" s="191"/>
      <c r="M571" s="191"/>
      <c r="N571" s="191"/>
      <c r="O571" s="70">
        <f>SUMIFS('Ctas Receber'!G:G,'Ctas Receber'!E:E,'Clientes'!A:A,'Ctas Receber'!M:M,"")</f>
        <v>0</v>
      </c>
      <c r="P571" s="70">
        <f>SUMIFS('Ctas Receber'!G:G,'Ctas Receber'!E:E,'Clientes'!A:A,'Ctas Receber'!O:O,"Pago")</f>
        <v>0</v>
      </c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  <c r="AK571" s="71"/>
      <c r="AL571" s="71"/>
    </row>
    <row r="572" spans="1:38">
      <c r="A572" s="191"/>
      <c r="B572" s="191"/>
      <c r="C572" s="191"/>
      <c r="D572" s="191"/>
      <c r="E572" s="191"/>
      <c r="F572" s="191"/>
      <c r="G572" s="191"/>
      <c r="H572" s="191"/>
      <c r="I572" s="191"/>
      <c r="J572" s="191"/>
      <c r="K572" s="191"/>
      <c r="L572" s="191"/>
      <c r="M572" s="191"/>
      <c r="N572" s="191"/>
      <c r="O572" s="70">
        <f>SUMIFS('Ctas Receber'!G:G,'Ctas Receber'!E:E,'Clientes'!A:A,'Ctas Receber'!M:M,"")</f>
        <v>0</v>
      </c>
      <c r="P572" s="70">
        <f>SUMIFS('Ctas Receber'!G:G,'Ctas Receber'!E:E,'Clientes'!A:A,'Ctas Receber'!O:O,"Pago")</f>
        <v>0</v>
      </c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  <c r="AK572" s="71"/>
      <c r="AL572" s="71"/>
    </row>
    <row r="573" spans="1:38">
      <c r="A573" s="191"/>
      <c r="B573" s="191"/>
      <c r="C573" s="191"/>
      <c r="D573" s="191"/>
      <c r="E573" s="191"/>
      <c r="F573" s="191"/>
      <c r="G573" s="191"/>
      <c r="H573" s="191"/>
      <c r="I573" s="191"/>
      <c r="J573" s="191"/>
      <c r="K573" s="191"/>
      <c r="L573" s="191"/>
      <c r="M573" s="191"/>
      <c r="N573" s="191"/>
      <c r="O573" s="70">
        <f>SUMIFS('Ctas Receber'!G:G,'Ctas Receber'!E:E,'Clientes'!A:A,'Ctas Receber'!M:M,"")</f>
        <v>0</v>
      </c>
      <c r="P573" s="70">
        <f>SUMIFS('Ctas Receber'!G:G,'Ctas Receber'!E:E,'Clientes'!A:A,'Ctas Receber'!O:O,"Pago")</f>
        <v>0</v>
      </c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  <c r="AK573" s="71"/>
      <c r="AL573" s="71"/>
    </row>
    <row r="574" spans="1:38">
      <c r="A574" s="191"/>
      <c r="B574" s="191"/>
      <c r="C574" s="191"/>
      <c r="D574" s="191"/>
      <c r="E574" s="191"/>
      <c r="F574" s="191"/>
      <c r="G574" s="191"/>
      <c r="H574" s="191"/>
      <c r="I574" s="191"/>
      <c r="J574" s="191"/>
      <c r="K574" s="191"/>
      <c r="L574" s="191"/>
      <c r="M574" s="191"/>
      <c r="N574" s="191"/>
      <c r="O574" s="70">
        <f>SUMIFS('Ctas Receber'!G:G,'Ctas Receber'!E:E,'Clientes'!A:A,'Ctas Receber'!M:M,"")</f>
        <v>0</v>
      </c>
      <c r="P574" s="70">
        <f>SUMIFS('Ctas Receber'!G:G,'Ctas Receber'!E:E,'Clientes'!A:A,'Ctas Receber'!O:O,"Pago")</f>
        <v>0</v>
      </c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  <c r="AK574" s="71"/>
      <c r="AL574" s="71"/>
    </row>
    <row r="575" spans="1:38">
      <c r="A575" s="191"/>
      <c r="B575" s="191"/>
      <c r="C575" s="191"/>
      <c r="D575" s="191"/>
      <c r="E575" s="191"/>
      <c r="F575" s="191"/>
      <c r="G575" s="191"/>
      <c r="H575" s="191"/>
      <c r="I575" s="191"/>
      <c r="J575" s="191"/>
      <c r="K575" s="191"/>
      <c r="L575" s="191"/>
      <c r="M575" s="191"/>
      <c r="N575" s="191"/>
      <c r="O575" s="70">
        <f>SUMIFS('Ctas Receber'!G:G,'Ctas Receber'!E:E,'Clientes'!A:A,'Ctas Receber'!M:M,"")</f>
        <v>0</v>
      </c>
      <c r="P575" s="70">
        <f>SUMIFS('Ctas Receber'!G:G,'Ctas Receber'!E:E,'Clientes'!A:A,'Ctas Receber'!O:O,"Pago")</f>
        <v>0</v>
      </c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  <c r="AK575" s="71"/>
      <c r="AL575" s="71"/>
    </row>
    <row r="576" spans="1:38">
      <c r="A576" s="191"/>
      <c r="B576" s="191"/>
      <c r="C576" s="191"/>
      <c r="D576" s="191"/>
      <c r="E576" s="191"/>
      <c r="F576" s="191"/>
      <c r="G576" s="191"/>
      <c r="H576" s="191"/>
      <c r="I576" s="191"/>
      <c r="J576" s="191"/>
      <c r="K576" s="191"/>
      <c r="L576" s="191"/>
      <c r="M576" s="191"/>
      <c r="N576" s="191"/>
      <c r="O576" s="70">
        <f>SUMIFS('Ctas Receber'!G:G,'Ctas Receber'!E:E,'Clientes'!A:A,'Ctas Receber'!M:M,"")</f>
        <v>0</v>
      </c>
      <c r="P576" s="70">
        <f>SUMIFS('Ctas Receber'!G:G,'Ctas Receber'!E:E,'Clientes'!A:A,'Ctas Receber'!O:O,"Pago")</f>
        <v>0</v>
      </c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  <c r="AK576" s="71"/>
      <c r="AL576" s="71"/>
    </row>
    <row r="577" spans="1:38">
      <c r="A577" s="191"/>
      <c r="B577" s="191"/>
      <c r="C577" s="191"/>
      <c r="D577" s="191"/>
      <c r="E577" s="191"/>
      <c r="F577" s="191"/>
      <c r="G577" s="191"/>
      <c r="H577" s="191"/>
      <c r="I577" s="191"/>
      <c r="J577" s="191"/>
      <c r="K577" s="191"/>
      <c r="L577" s="191"/>
      <c r="M577" s="191"/>
      <c r="N577" s="191"/>
      <c r="O577" s="70">
        <f>SUMIFS('Ctas Receber'!G:G,'Ctas Receber'!E:E,'Clientes'!A:A,'Ctas Receber'!M:M,"")</f>
        <v>0</v>
      </c>
      <c r="P577" s="70">
        <f>SUMIFS('Ctas Receber'!G:G,'Ctas Receber'!E:E,'Clientes'!A:A,'Ctas Receber'!O:O,"Pago")</f>
        <v>0</v>
      </c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  <c r="AK577" s="71"/>
      <c r="AL577" s="71"/>
    </row>
    <row r="578" spans="1:38">
      <c r="A578" s="191"/>
      <c r="B578" s="191"/>
      <c r="C578" s="191"/>
      <c r="D578" s="191"/>
      <c r="E578" s="191"/>
      <c r="F578" s="191"/>
      <c r="G578" s="191"/>
      <c r="H578" s="191"/>
      <c r="I578" s="191"/>
      <c r="J578" s="191"/>
      <c r="K578" s="191"/>
      <c r="L578" s="191"/>
      <c r="M578" s="191"/>
      <c r="N578" s="191"/>
      <c r="O578" s="70">
        <f>SUMIFS('Ctas Receber'!G:G,'Ctas Receber'!E:E,'Clientes'!A:A,'Ctas Receber'!M:M,"")</f>
        <v>0</v>
      </c>
      <c r="P578" s="70">
        <f>SUMIFS('Ctas Receber'!G:G,'Ctas Receber'!E:E,'Clientes'!A:A,'Ctas Receber'!O:O,"Pago")</f>
        <v>0</v>
      </c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  <c r="AK578" s="71"/>
      <c r="AL578" s="71"/>
    </row>
    <row r="579" spans="1:38">
      <c r="A579" s="191"/>
      <c r="B579" s="191"/>
      <c r="C579" s="191"/>
      <c r="D579" s="191"/>
      <c r="E579" s="191"/>
      <c r="F579" s="191"/>
      <c r="G579" s="191"/>
      <c r="H579" s="191"/>
      <c r="I579" s="191"/>
      <c r="J579" s="191"/>
      <c r="K579" s="191"/>
      <c r="L579" s="191"/>
      <c r="M579" s="191"/>
      <c r="N579" s="191"/>
      <c r="O579" s="70">
        <f>SUMIFS('Ctas Receber'!G:G,'Ctas Receber'!E:E,'Clientes'!A:A,'Ctas Receber'!M:M,"")</f>
        <v>0</v>
      </c>
      <c r="P579" s="70">
        <f>SUMIFS('Ctas Receber'!G:G,'Ctas Receber'!E:E,'Clientes'!A:A,'Ctas Receber'!O:O,"Pago")</f>
        <v>0</v>
      </c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  <c r="AK579" s="71"/>
      <c r="AL579" s="71"/>
    </row>
    <row r="580" spans="1:38">
      <c r="A580" s="191"/>
      <c r="B580" s="191"/>
      <c r="C580" s="191"/>
      <c r="D580" s="191"/>
      <c r="E580" s="191"/>
      <c r="F580" s="191"/>
      <c r="G580" s="191"/>
      <c r="H580" s="191"/>
      <c r="I580" s="191"/>
      <c r="J580" s="191"/>
      <c r="K580" s="191"/>
      <c r="L580" s="191"/>
      <c r="M580" s="191"/>
      <c r="N580" s="191"/>
      <c r="O580" s="70">
        <f>SUMIFS('Ctas Receber'!G:G,'Ctas Receber'!E:E,'Clientes'!A:A,'Ctas Receber'!M:M,"")</f>
        <v>0</v>
      </c>
      <c r="P580" s="70">
        <f>SUMIFS('Ctas Receber'!G:G,'Ctas Receber'!E:E,'Clientes'!A:A,'Ctas Receber'!O:O,"Pago")</f>
        <v>0</v>
      </c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  <c r="AK580" s="71"/>
      <c r="AL580" s="71"/>
    </row>
    <row r="581" spans="1:38">
      <c r="A581" s="191"/>
      <c r="B581" s="191"/>
      <c r="C581" s="191"/>
      <c r="D581" s="191"/>
      <c r="E581" s="191"/>
      <c r="F581" s="191"/>
      <c r="G581" s="191"/>
      <c r="H581" s="191"/>
      <c r="I581" s="191"/>
      <c r="J581" s="191"/>
      <c r="K581" s="191"/>
      <c r="L581" s="191"/>
      <c r="M581" s="191"/>
      <c r="N581" s="191"/>
      <c r="O581" s="70">
        <f>SUMIFS('Ctas Receber'!G:G,'Ctas Receber'!E:E,'Clientes'!A:A,'Ctas Receber'!M:M,"")</f>
        <v>0</v>
      </c>
      <c r="P581" s="70">
        <f>SUMIFS('Ctas Receber'!G:G,'Ctas Receber'!E:E,'Clientes'!A:A,'Ctas Receber'!O:O,"Pago")</f>
        <v>0</v>
      </c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  <c r="AK581" s="71"/>
      <c r="AL581" s="71"/>
    </row>
    <row r="582" spans="1:38">
      <c r="A582" s="191"/>
      <c r="B582" s="191"/>
      <c r="C582" s="191"/>
      <c r="D582" s="191"/>
      <c r="E582" s="191"/>
      <c r="F582" s="191"/>
      <c r="G582" s="191"/>
      <c r="H582" s="191"/>
      <c r="I582" s="191"/>
      <c r="J582" s="191"/>
      <c r="K582" s="191"/>
      <c r="L582" s="191"/>
      <c r="M582" s="191"/>
      <c r="N582" s="191"/>
      <c r="O582" s="70">
        <f>SUMIFS('Ctas Receber'!G:G,'Ctas Receber'!E:E,'Clientes'!A:A,'Ctas Receber'!M:M,"")</f>
        <v>0</v>
      </c>
      <c r="P582" s="70">
        <f>SUMIFS('Ctas Receber'!G:G,'Ctas Receber'!E:E,'Clientes'!A:A,'Ctas Receber'!O:O,"Pago")</f>
        <v>0</v>
      </c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  <c r="AK582" s="71"/>
      <c r="AL582" s="71"/>
    </row>
    <row r="583" spans="1:38">
      <c r="A583" s="191"/>
      <c r="B583" s="191"/>
      <c r="C583" s="191"/>
      <c r="D583" s="191"/>
      <c r="E583" s="191"/>
      <c r="F583" s="191"/>
      <c r="G583" s="191"/>
      <c r="H583" s="191"/>
      <c r="I583" s="191"/>
      <c r="J583" s="191"/>
      <c r="K583" s="191"/>
      <c r="L583" s="191"/>
      <c r="M583" s="191"/>
      <c r="N583" s="191"/>
      <c r="O583" s="70">
        <f>SUMIFS('Ctas Receber'!G:G,'Ctas Receber'!E:E,'Clientes'!A:A,'Ctas Receber'!M:M,"")</f>
        <v>0</v>
      </c>
      <c r="P583" s="70">
        <f>SUMIFS('Ctas Receber'!G:G,'Ctas Receber'!E:E,'Clientes'!A:A,'Ctas Receber'!O:O,"Pago")</f>
        <v>0</v>
      </c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  <c r="AK583" s="71"/>
      <c r="AL583" s="71"/>
    </row>
    <row r="584" spans="1:38">
      <c r="A584" s="191"/>
      <c r="B584" s="191"/>
      <c r="C584" s="191"/>
      <c r="D584" s="191"/>
      <c r="E584" s="191"/>
      <c r="F584" s="191"/>
      <c r="G584" s="191"/>
      <c r="H584" s="191"/>
      <c r="I584" s="191"/>
      <c r="J584" s="191"/>
      <c r="K584" s="191"/>
      <c r="L584" s="191"/>
      <c r="M584" s="191"/>
      <c r="N584" s="191"/>
      <c r="O584" s="70">
        <f>SUMIFS('Ctas Receber'!G:G,'Ctas Receber'!E:E,'Clientes'!A:A,'Ctas Receber'!M:M,"")</f>
        <v>0</v>
      </c>
      <c r="P584" s="70">
        <f>SUMIFS('Ctas Receber'!G:G,'Ctas Receber'!E:E,'Clientes'!A:A,'Ctas Receber'!O:O,"Pago")</f>
        <v>0</v>
      </c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  <c r="AK584" s="71"/>
      <c r="AL584" s="71"/>
    </row>
    <row r="585" spans="1:38">
      <c r="A585" s="191"/>
      <c r="B585" s="191"/>
      <c r="C585" s="191"/>
      <c r="D585" s="191"/>
      <c r="E585" s="191"/>
      <c r="F585" s="191"/>
      <c r="G585" s="191"/>
      <c r="H585" s="191"/>
      <c r="I585" s="191"/>
      <c r="J585" s="191"/>
      <c r="K585" s="191"/>
      <c r="L585" s="191"/>
      <c r="M585" s="191"/>
      <c r="N585" s="191"/>
      <c r="O585" s="70">
        <f>SUMIFS('Ctas Receber'!G:G,'Ctas Receber'!E:E,'Clientes'!A:A,'Ctas Receber'!M:M,"")</f>
        <v>0</v>
      </c>
      <c r="P585" s="70">
        <f>SUMIFS('Ctas Receber'!G:G,'Ctas Receber'!E:E,'Clientes'!A:A,'Ctas Receber'!O:O,"Pago")</f>
        <v>0</v>
      </c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  <c r="AK585" s="71"/>
      <c r="AL585" s="71"/>
    </row>
    <row r="586" spans="1:38">
      <c r="A586" s="191"/>
      <c r="B586" s="191"/>
      <c r="C586" s="191"/>
      <c r="D586" s="191"/>
      <c r="E586" s="191"/>
      <c r="F586" s="191"/>
      <c r="G586" s="191"/>
      <c r="H586" s="191"/>
      <c r="I586" s="191"/>
      <c r="J586" s="191"/>
      <c r="K586" s="191"/>
      <c r="L586" s="191"/>
      <c r="M586" s="191"/>
      <c r="N586" s="191"/>
      <c r="O586" s="70">
        <f>SUMIFS('Ctas Receber'!G:G,'Ctas Receber'!E:E,'Clientes'!A:A,'Ctas Receber'!M:M,"")</f>
        <v>0</v>
      </c>
      <c r="P586" s="70">
        <f>SUMIFS('Ctas Receber'!G:G,'Ctas Receber'!E:E,'Clientes'!A:A,'Ctas Receber'!O:O,"Pago")</f>
        <v>0</v>
      </c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  <c r="AK586" s="71"/>
      <c r="AL586" s="71"/>
    </row>
    <row r="587" spans="1:38">
      <c r="A587" s="191"/>
      <c r="B587" s="191"/>
      <c r="C587" s="191"/>
      <c r="D587" s="191"/>
      <c r="E587" s="191"/>
      <c r="F587" s="191"/>
      <c r="G587" s="191"/>
      <c r="H587" s="191"/>
      <c r="I587" s="191"/>
      <c r="J587" s="191"/>
      <c r="K587" s="191"/>
      <c r="L587" s="191"/>
      <c r="M587" s="191"/>
      <c r="N587" s="191"/>
      <c r="O587" s="70">
        <f>SUMIFS('Ctas Receber'!G:G,'Ctas Receber'!E:E,'Clientes'!A:A,'Ctas Receber'!M:M,"")</f>
        <v>0</v>
      </c>
      <c r="P587" s="70">
        <f>SUMIFS('Ctas Receber'!G:G,'Ctas Receber'!E:E,'Clientes'!A:A,'Ctas Receber'!O:O,"Pago")</f>
        <v>0</v>
      </c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  <c r="AK587" s="71"/>
      <c r="AL587" s="71"/>
    </row>
    <row r="588" spans="1:38">
      <c r="A588" s="191"/>
      <c r="B588" s="191"/>
      <c r="C588" s="191"/>
      <c r="D588" s="191"/>
      <c r="E588" s="191"/>
      <c r="F588" s="191"/>
      <c r="G588" s="191"/>
      <c r="H588" s="191"/>
      <c r="I588" s="191"/>
      <c r="J588" s="191"/>
      <c r="K588" s="191"/>
      <c r="L588" s="191"/>
      <c r="M588" s="191"/>
      <c r="N588" s="191"/>
      <c r="O588" s="70">
        <f>SUMIFS('Ctas Receber'!G:G,'Ctas Receber'!E:E,'Clientes'!A:A,'Ctas Receber'!M:M,"")</f>
        <v>0</v>
      </c>
      <c r="P588" s="70">
        <f>SUMIFS('Ctas Receber'!G:G,'Ctas Receber'!E:E,'Clientes'!A:A,'Ctas Receber'!O:O,"Pago")</f>
        <v>0</v>
      </c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  <c r="AK588" s="71"/>
      <c r="AL588" s="71"/>
    </row>
    <row r="589" spans="1:38">
      <c r="A589" s="191"/>
      <c r="B589" s="191"/>
      <c r="C589" s="191"/>
      <c r="D589" s="191"/>
      <c r="E589" s="191"/>
      <c r="F589" s="191"/>
      <c r="G589" s="191"/>
      <c r="H589" s="191"/>
      <c r="I589" s="191"/>
      <c r="J589" s="191"/>
      <c r="K589" s="191"/>
      <c r="L589" s="191"/>
      <c r="M589" s="191"/>
      <c r="N589" s="191"/>
      <c r="O589" s="70">
        <f>SUMIFS('Ctas Receber'!G:G,'Ctas Receber'!E:E,'Clientes'!A:A,'Ctas Receber'!M:M,"")</f>
        <v>0</v>
      </c>
      <c r="P589" s="70">
        <f>SUMIFS('Ctas Receber'!G:G,'Ctas Receber'!E:E,'Clientes'!A:A,'Ctas Receber'!O:O,"Pago")</f>
        <v>0</v>
      </c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  <c r="AK589" s="71"/>
      <c r="AL589" s="71"/>
    </row>
    <row r="590" spans="1:38">
      <c r="A590" s="191"/>
      <c r="B590" s="191"/>
      <c r="C590" s="191"/>
      <c r="D590" s="191"/>
      <c r="E590" s="191"/>
      <c r="F590" s="191"/>
      <c r="G590" s="191"/>
      <c r="H590" s="191"/>
      <c r="I590" s="191"/>
      <c r="J590" s="191"/>
      <c r="K590" s="191"/>
      <c r="L590" s="191"/>
      <c r="M590" s="191"/>
      <c r="N590" s="191"/>
      <c r="O590" s="70">
        <f>SUMIFS('Ctas Receber'!G:G,'Ctas Receber'!E:E,'Clientes'!A:A,'Ctas Receber'!M:M,"")</f>
        <v>0</v>
      </c>
      <c r="P590" s="70">
        <f>SUMIFS('Ctas Receber'!G:G,'Ctas Receber'!E:E,'Clientes'!A:A,'Ctas Receber'!O:O,"Pago")</f>
        <v>0</v>
      </c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  <c r="AK590" s="71"/>
      <c r="AL590" s="71"/>
    </row>
    <row r="591" spans="1:38">
      <c r="A591" s="191"/>
      <c r="B591" s="191"/>
      <c r="C591" s="191"/>
      <c r="D591" s="191"/>
      <c r="E591" s="191"/>
      <c r="F591" s="191"/>
      <c r="G591" s="191"/>
      <c r="H591" s="191"/>
      <c r="I591" s="191"/>
      <c r="J591" s="191"/>
      <c r="K591" s="191"/>
      <c r="L591" s="191"/>
      <c r="M591" s="191"/>
      <c r="N591" s="191"/>
      <c r="O591" s="70">
        <f>SUMIFS('Ctas Receber'!G:G,'Ctas Receber'!E:E,'Clientes'!A:A,'Ctas Receber'!M:M,"")</f>
        <v>0</v>
      </c>
      <c r="P591" s="70">
        <f>SUMIFS('Ctas Receber'!G:G,'Ctas Receber'!E:E,'Clientes'!A:A,'Ctas Receber'!O:O,"Pago")</f>
        <v>0</v>
      </c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  <c r="AK591" s="71"/>
      <c r="AL591" s="71"/>
    </row>
    <row r="592" spans="1:38">
      <c r="A592" s="191"/>
      <c r="B592" s="191"/>
      <c r="C592" s="191"/>
      <c r="D592" s="191"/>
      <c r="E592" s="191"/>
      <c r="F592" s="191"/>
      <c r="G592" s="191"/>
      <c r="H592" s="191"/>
      <c r="I592" s="191"/>
      <c r="J592" s="191"/>
      <c r="K592" s="191"/>
      <c r="L592" s="191"/>
      <c r="M592" s="191"/>
      <c r="N592" s="191"/>
      <c r="O592" s="70">
        <f>SUMIFS('Ctas Receber'!G:G,'Ctas Receber'!E:E,'Clientes'!A:A,'Ctas Receber'!M:M,"")</f>
        <v>0</v>
      </c>
      <c r="P592" s="70">
        <f>SUMIFS('Ctas Receber'!G:G,'Ctas Receber'!E:E,'Clientes'!A:A,'Ctas Receber'!O:O,"Pago")</f>
        <v>0</v>
      </c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  <c r="AK592" s="71"/>
      <c r="AL592" s="71"/>
    </row>
    <row r="593" spans="1:38">
      <c r="A593" s="191"/>
      <c r="B593" s="191"/>
      <c r="C593" s="191"/>
      <c r="D593" s="191"/>
      <c r="E593" s="191"/>
      <c r="F593" s="191"/>
      <c r="G593" s="191"/>
      <c r="H593" s="191"/>
      <c r="I593" s="191"/>
      <c r="J593" s="191"/>
      <c r="K593" s="191"/>
      <c r="L593" s="191"/>
      <c r="M593" s="191"/>
      <c r="N593" s="191"/>
      <c r="O593" s="70">
        <f>SUMIFS('Ctas Receber'!G:G,'Ctas Receber'!E:E,'Clientes'!A:A,'Ctas Receber'!M:M,"")</f>
        <v>0</v>
      </c>
      <c r="P593" s="70">
        <f>SUMIFS('Ctas Receber'!G:G,'Ctas Receber'!E:E,'Clientes'!A:A,'Ctas Receber'!O:O,"Pago")</f>
        <v>0</v>
      </c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  <c r="AK593" s="71"/>
      <c r="AL593" s="71"/>
    </row>
    <row r="594" spans="1:38">
      <c r="A594" s="191"/>
      <c r="B594" s="191"/>
      <c r="C594" s="191"/>
      <c r="D594" s="191"/>
      <c r="E594" s="191"/>
      <c r="F594" s="191"/>
      <c r="G594" s="191"/>
      <c r="H594" s="191"/>
      <c r="I594" s="191"/>
      <c r="J594" s="191"/>
      <c r="K594" s="191"/>
      <c r="L594" s="191"/>
      <c r="M594" s="191"/>
      <c r="N594" s="191"/>
      <c r="O594" s="70">
        <f>SUMIFS('Ctas Receber'!G:G,'Ctas Receber'!E:E,'Clientes'!A:A,'Ctas Receber'!M:M,"")</f>
        <v>0</v>
      </c>
      <c r="P594" s="70">
        <f>SUMIFS('Ctas Receber'!G:G,'Ctas Receber'!E:E,'Clientes'!A:A,'Ctas Receber'!O:O,"Pago")</f>
        <v>0</v>
      </c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  <c r="AK594" s="71"/>
      <c r="AL594" s="71"/>
    </row>
    <row r="595" spans="1:38">
      <c r="A595" s="191"/>
      <c r="B595" s="191"/>
      <c r="C595" s="191"/>
      <c r="D595" s="191"/>
      <c r="E595" s="191"/>
      <c r="F595" s="191"/>
      <c r="G595" s="191"/>
      <c r="H595" s="191"/>
      <c r="I595" s="191"/>
      <c r="J595" s="191"/>
      <c r="K595" s="191"/>
      <c r="L595" s="191"/>
      <c r="M595" s="191"/>
      <c r="N595" s="191"/>
      <c r="O595" s="70">
        <f>SUMIFS('Ctas Receber'!G:G,'Ctas Receber'!E:E,'Clientes'!A:A,'Ctas Receber'!M:M,"")</f>
        <v>0</v>
      </c>
      <c r="P595" s="70">
        <f>SUMIFS('Ctas Receber'!G:G,'Ctas Receber'!E:E,'Clientes'!A:A,'Ctas Receber'!O:O,"Pago")</f>
        <v>0</v>
      </c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  <c r="AK595" s="71"/>
      <c r="AL595" s="71"/>
    </row>
    <row r="596" spans="1:38">
      <c r="A596" s="191"/>
      <c r="B596" s="191"/>
      <c r="C596" s="191"/>
      <c r="D596" s="191"/>
      <c r="E596" s="191"/>
      <c r="F596" s="191"/>
      <c r="G596" s="191"/>
      <c r="H596" s="191"/>
      <c r="I596" s="191"/>
      <c r="J596" s="191"/>
      <c r="K596" s="191"/>
      <c r="L596" s="191"/>
      <c r="M596" s="191"/>
      <c r="N596" s="191"/>
      <c r="O596" s="70">
        <f>SUMIFS('Ctas Receber'!G:G,'Ctas Receber'!E:E,'Clientes'!A:A,'Ctas Receber'!M:M,"")</f>
        <v>0</v>
      </c>
      <c r="P596" s="70">
        <f>SUMIFS('Ctas Receber'!G:G,'Ctas Receber'!E:E,'Clientes'!A:A,'Ctas Receber'!O:O,"Pago")</f>
        <v>0</v>
      </c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  <c r="AK596" s="71"/>
      <c r="AL596" s="71"/>
    </row>
    <row r="597" spans="1:38">
      <c r="A597" s="191"/>
      <c r="B597" s="191"/>
      <c r="C597" s="191"/>
      <c r="D597" s="191"/>
      <c r="E597" s="191"/>
      <c r="F597" s="191"/>
      <c r="G597" s="191"/>
      <c r="H597" s="191"/>
      <c r="I597" s="191"/>
      <c r="J597" s="191"/>
      <c r="K597" s="191"/>
      <c r="L597" s="191"/>
      <c r="M597" s="191"/>
      <c r="N597" s="191"/>
      <c r="O597" s="70">
        <f>SUMIFS('Ctas Receber'!G:G,'Ctas Receber'!E:E,'Clientes'!A:A,'Ctas Receber'!M:M,"")</f>
        <v>0</v>
      </c>
      <c r="P597" s="70">
        <f>SUMIFS('Ctas Receber'!G:G,'Ctas Receber'!E:E,'Clientes'!A:A,'Ctas Receber'!O:O,"Pago")</f>
        <v>0</v>
      </c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  <c r="AK597" s="71"/>
      <c r="AL597" s="71"/>
    </row>
    <row r="598" spans="1:38">
      <c r="A598" s="191"/>
      <c r="B598" s="191"/>
      <c r="C598" s="191"/>
      <c r="D598" s="191"/>
      <c r="E598" s="191"/>
      <c r="F598" s="191"/>
      <c r="G598" s="191"/>
      <c r="H598" s="191"/>
      <c r="I598" s="191"/>
      <c r="J598" s="191"/>
      <c r="K598" s="191"/>
      <c r="L598" s="191"/>
      <c r="M598" s="191"/>
      <c r="N598" s="191"/>
      <c r="O598" s="70">
        <f>SUMIFS('Ctas Receber'!G:G,'Ctas Receber'!E:E,'Clientes'!A:A,'Ctas Receber'!M:M,"")</f>
        <v>0</v>
      </c>
      <c r="P598" s="70">
        <f>SUMIFS('Ctas Receber'!G:G,'Ctas Receber'!E:E,'Clientes'!A:A,'Ctas Receber'!O:O,"Pago")</f>
        <v>0</v>
      </c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  <c r="AK598" s="71"/>
      <c r="AL598" s="71"/>
    </row>
    <row r="599" spans="1:38">
      <c r="A599" s="191"/>
      <c r="B599" s="191"/>
      <c r="C599" s="191"/>
      <c r="D599" s="191"/>
      <c r="E599" s="191"/>
      <c r="F599" s="191"/>
      <c r="G599" s="191"/>
      <c r="H599" s="191"/>
      <c r="I599" s="191"/>
      <c r="J599" s="191"/>
      <c r="K599" s="191"/>
      <c r="L599" s="191"/>
      <c r="M599" s="191"/>
      <c r="N599" s="191"/>
      <c r="O599" s="70">
        <f>SUMIFS('Ctas Receber'!G:G,'Ctas Receber'!E:E,'Clientes'!A:A,'Ctas Receber'!M:M,"")</f>
        <v>0</v>
      </c>
      <c r="P599" s="70">
        <f>SUMIFS('Ctas Receber'!G:G,'Ctas Receber'!E:E,'Clientes'!A:A,'Ctas Receber'!O:O,"Pago")</f>
        <v>0</v>
      </c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  <c r="AK599" s="71"/>
      <c r="AL599" s="71"/>
    </row>
    <row r="600" spans="1:38">
      <c r="A600" s="191"/>
      <c r="B600" s="191"/>
      <c r="C600" s="191"/>
      <c r="D600" s="191"/>
      <c r="E600" s="191"/>
      <c r="F600" s="191"/>
      <c r="G600" s="191"/>
      <c r="H600" s="191"/>
      <c r="I600" s="191"/>
      <c r="J600" s="191"/>
      <c r="K600" s="191"/>
      <c r="L600" s="191"/>
      <c r="M600" s="191"/>
      <c r="N600" s="191"/>
      <c r="O600" s="70">
        <f>SUMIFS('Ctas Receber'!G:G,'Ctas Receber'!E:E,'Clientes'!A:A,'Ctas Receber'!M:M,"")</f>
        <v>0</v>
      </c>
      <c r="P600" s="70">
        <f>SUMIFS('Ctas Receber'!G:G,'Ctas Receber'!E:E,'Clientes'!A:A,'Ctas Receber'!O:O,"Pago")</f>
        <v>0</v>
      </c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  <c r="AK600" s="71"/>
      <c r="AL600" s="71"/>
    </row>
    <row r="601" spans="1:38">
      <c r="A601" s="191"/>
      <c r="B601" s="191"/>
      <c r="C601" s="191"/>
      <c r="D601" s="191"/>
      <c r="E601" s="191"/>
      <c r="F601" s="191"/>
      <c r="G601" s="191"/>
      <c r="H601" s="191"/>
      <c r="I601" s="191"/>
      <c r="J601" s="191"/>
      <c r="K601" s="191"/>
      <c r="L601" s="191"/>
      <c r="M601" s="191"/>
      <c r="N601" s="191"/>
      <c r="O601" s="70">
        <f>SUMIFS('Ctas Receber'!G:G,'Ctas Receber'!E:E,'Clientes'!A:A,'Ctas Receber'!M:M,"")</f>
        <v>0</v>
      </c>
      <c r="P601" s="70">
        <f>SUMIFS('Ctas Receber'!G:G,'Ctas Receber'!E:E,'Clientes'!A:A,'Ctas Receber'!O:O,"Pago")</f>
        <v>0</v>
      </c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  <c r="AK601" s="71"/>
      <c r="AL601" s="71"/>
    </row>
    <row r="602" spans="1:38">
      <c r="A602" s="191"/>
      <c r="B602" s="191"/>
      <c r="C602" s="191"/>
      <c r="D602" s="191"/>
      <c r="E602" s="191"/>
      <c r="F602" s="191"/>
      <c r="G602" s="191"/>
      <c r="H602" s="191"/>
      <c r="I602" s="191"/>
      <c r="J602" s="191"/>
      <c r="K602" s="191"/>
      <c r="L602" s="191"/>
      <c r="M602" s="191"/>
      <c r="N602" s="191"/>
      <c r="O602" s="70">
        <f>SUMIFS('Ctas Receber'!G:G,'Ctas Receber'!E:E,'Clientes'!A:A,'Ctas Receber'!M:M,"")</f>
        <v>0</v>
      </c>
      <c r="P602" s="70">
        <f>SUMIFS('Ctas Receber'!G:G,'Ctas Receber'!E:E,'Clientes'!A:A,'Ctas Receber'!O:O,"Pago")</f>
        <v>0</v>
      </c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  <c r="AK602" s="71"/>
      <c r="AL602" s="71"/>
    </row>
    <row r="603" spans="1:38">
      <c r="A603" s="191"/>
      <c r="B603" s="191"/>
      <c r="C603" s="191"/>
      <c r="D603" s="191"/>
      <c r="E603" s="191"/>
      <c r="F603" s="191"/>
      <c r="G603" s="191"/>
      <c r="H603" s="191"/>
      <c r="I603" s="191"/>
      <c r="J603" s="191"/>
      <c r="K603" s="191"/>
      <c r="L603" s="191"/>
      <c r="M603" s="191"/>
      <c r="N603" s="191"/>
      <c r="O603" s="70">
        <f>SUMIFS('Ctas Receber'!G:G,'Ctas Receber'!E:E,'Clientes'!A:A,'Ctas Receber'!M:M,"")</f>
        <v>0</v>
      </c>
      <c r="P603" s="70">
        <f>SUMIFS('Ctas Receber'!G:G,'Ctas Receber'!E:E,'Clientes'!A:A,'Ctas Receber'!O:O,"Pago")</f>
        <v>0</v>
      </c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  <c r="AK603" s="71"/>
      <c r="AL603" s="71"/>
    </row>
    <row r="604" spans="1:38">
      <c r="A604" s="191"/>
      <c r="B604" s="191"/>
      <c r="C604" s="191"/>
      <c r="D604" s="191"/>
      <c r="E604" s="191"/>
      <c r="F604" s="191"/>
      <c r="G604" s="191"/>
      <c r="H604" s="191"/>
      <c r="I604" s="191"/>
      <c r="J604" s="191"/>
      <c r="K604" s="191"/>
      <c r="L604" s="191"/>
      <c r="M604" s="191"/>
      <c r="N604" s="191"/>
      <c r="O604" s="70">
        <f>SUMIFS('Ctas Receber'!G:G,'Ctas Receber'!E:E,'Clientes'!A:A,'Ctas Receber'!M:M,"")</f>
        <v>0</v>
      </c>
      <c r="P604" s="70">
        <f>SUMIFS('Ctas Receber'!G:G,'Ctas Receber'!E:E,'Clientes'!A:A,'Ctas Receber'!O:O,"Pago")</f>
        <v>0</v>
      </c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  <c r="AK604" s="71"/>
      <c r="AL604" s="71"/>
    </row>
    <row r="605" spans="1:38">
      <c r="A605" s="191"/>
      <c r="B605" s="191"/>
      <c r="C605" s="191"/>
      <c r="D605" s="191"/>
      <c r="E605" s="191"/>
      <c r="F605" s="191"/>
      <c r="G605" s="191"/>
      <c r="H605" s="191"/>
      <c r="I605" s="191"/>
      <c r="J605" s="191"/>
      <c r="K605" s="191"/>
      <c r="L605" s="191"/>
      <c r="M605" s="191"/>
      <c r="N605" s="191"/>
      <c r="O605" s="70">
        <f>SUMIFS('Ctas Receber'!G:G,'Ctas Receber'!E:E,'Clientes'!A:A,'Ctas Receber'!M:M,"")</f>
        <v>0</v>
      </c>
      <c r="P605" s="70">
        <f>SUMIFS('Ctas Receber'!G:G,'Ctas Receber'!E:E,'Clientes'!A:A,'Ctas Receber'!O:O,"Pago")</f>
        <v>0</v>
      </c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  <c r="AK605" s="71"/>
      <c r="AL605" s="71"/>
    </row>
    <row r="606" spans="1:38">
      <c r="A606" s="191"/>
      <c r="B606" s="191"/>
      <c r="C606" s="191"/>
      <c r="D606" s="191"/>
      <c r="E606" s="191"/>
      <c r="F606" s="191"/>
      <c r="G606" s="191"/>
      <c r="H606" s="191"/>
      <c r="I606" s="191"/>
      <c r="J606" s="191"/>
      <c r="K606" s="191"/>
      <c r="L606" s="191"/>
      <c r="M606" s="191"/>
      <c r="N606" s="191"/>
      <c r="O606" s="70">
        <f>SUMIFS('Ctas Receber'!G:G,'Ctas Receber'!E:E,'Clientes'!A:A,'Ctas Receber'!M:M,"")</f>
        <v>0</v>
      </c>
      <c r="P606" s="70">
        <f>SUMIFS('Ctas Receber'!G:G,'Ctas Receber'!E:E,'Clientes'!A:A,'Ctas Receber'!O:O,"Pago")</f>
        <v>0</v>
      </c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  <c r="AK606" s="71"/>
      <c r="AL606" s="71"/>
    </row>
    <row r="607" spans="1:38">
      <c r="A607" s="191"/>
      <c r="B607" s="191"/>
      <c r="C607" s="191"/>
      <c r="D607" s="191"/>
      <c r="E607" s="191"/>
      <c r="F607" s="191"/>
      <c r="G607" s="191"/>
      <c r="H607" s="191"/>
      <c r="I607" s="191"/>
      <c r="J607" s="191"/>
      <c r="K607" s="191"/>
      <c r="L607" s="191"/>
      <c r="M607" s="191"/>
      <c r="N607" s="191"/>
      <c r="O607" s="70">
        <f>SUMIFS('Ctas Receber'!G:G,'Ctas Receber'!E:E,'Clientes'!A:A,'Ctas Receber'!M:M,"")</f>
        <v>0</v>
      </c>
      <c r="P607" s="70">
        <f>SUMIFS('Ctas Receber'!G:G,'Ctas Receber'!E:E,'Clientes'!A:A,'Ctas Receber'!O:O,"Pago")</f>
        <v>0</v>
      </c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  <c r="AK607" s="71"/>
      <c r="AL607" s="71"/>
    </row>
    <row r="608" spans="1:38">
      <c r="A608" s="191"/>
      <c r="B608" s="191"/>
      <c r="C608" s="191"/>
      <c r="D608" s="191"/>
      <c r="E608" s="191"/>
      <c r="F608" s="191"/>
      <c r="G608" s="191"/>
      <c r="H608" s="191"/>
      <c r="I608" s="191"/>
      <c r="J608" s="191"/>
      <c r="K608" s="191"/>
      <c r="L608" s="191"/>
      <c r="M608" s="191"/>
      <c r="N608" s="191"/>
      <c r="O608" s="70">
        <f>SUMIFS('Ctas Receber'!G:G,'Ctas Receber'!E:E,'Clientes'!A:A,'Ctas Receber'!M:M,"")</f>
        <v>0</v>
      </c>
      <c r="P608" s="70">
        <f>SUMIFS('Ctas Receber'!G:G,'Ctas Receber'!E:E,'Clientes'!A:A,'Ctas Receber'!O:O,"Pago")</f>
        <v>0</v>
      </c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  <c r="AK608" s="71"/>
      <c r="AL608" s="71"/>
    </row>
    <row r="609" spans="1:38">
      <c r="A609" s="191"/>
      <c r="B609" s="191"/>
      <c r="C609" s="191"/>
      <c r="D609" s="191"/>
      <c r="E609" s="191"/>
      <c r="F609" s="191"/>
      <c r="G609" s="191"/>
      <c r="H609" s="191"/>
      <c r="I609" s="191"/>
      <c r="J609" s="191"/>
      <c r="K609" s="191"/>
      <c r="L609" s="191"/>
      <c r="M609" s="191"/>
      <c r="N609" s="191"/>
      <c r="O609" s="70">
        <f>SUMIFS('Ctas Receber'!G:G,'Ctas Receber'!E:E,'Clientes'!A:A,'Ctas Receber'!M:M,"")</f>
        <v>0</v>
      </c>
      <c r="P609" s="70">
        <f>SUMIFS('Ctas Receber'!G:G,'Ctas Receber'!E:E,'Clientes'!A:A,'Ctas Receber'!O:O,"Pago")</f>
        <v>0</v>
      </c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  <c r="AK609" s="71"/>
      <c r="AL609" s="71"/>
    </row>
    <row r="610" spans="1:38">
      <c r="A610" s="191"/>
      <c r="B610" s="191"/>
      <c r="C610" s="191"/>
      <c r="D610" s="191"/>
      <c r="E610" s="191"/>
      <c r="F610" s="191"/>
      <c r="G610" s="191"/>
      <c r="H610" s="191"/>
      <c r="I610" s="191"/>
      <c r="J610" s="191"/>
      <c r="K610" s="191"/>
      <c r="L610" s="191"/>
      <c r="M610" s="191"/>
      <c r="N610" s="191"/>
      <c r="O610" s="70">
        <f>SUMIFS('Ctas Receber'!G:G,'Ctas Receber'!E:E,'Clientes'!A:A,'Ctas Receber'!M:M,"")</f>
        <v>0</v>
      </c>
      <c r="P610" s="70">
        <f>SUMIFS('Ctas Receber'!G:G,'Ctas Receber'!E:E,'Clientes'!A:A,'Ctas Receber'!O:O,"Pago")</f>
        <v>0</v>
      </c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  <c r="AK610" s="71"/>
      <c r="AL610" s="71"/>
    </row>
    <row r="611" spans="1:38">
      <c r="A611" s="191"/>
      <c r="B611" s="191"/>
      <c r="C611" s="191"/>
      <c r="D611" s="191"/>
      <c r="E611" s="191"/>
      <c r="F611" s="191"/>
      <c r="G611" s="191"/>
      <c r="H611" s="191"/>
      <c r="I611" s="191"/>
      <c r="J611" s="191"/>
      <c r="K611" s="191"/>
      <c r="L611" s="191"/>
      <c r="M611" s="191"/>
      <c r="N611" s="191"/>
      <c r="O611" s="70">
        <f>SUMIFS('Ctas Receber'!G:G,'Ctas Receber'!E:E,'Clientes'!A:A,'Ctas Receber'!M:M,"")</f>
        <v>0</v>
      </c>
      <c r="P611" s="70">
        <f>SUMIFS('Ctas Receber'!G:G,'Ctas Receber'!E:E,'Clientes'!A:A,'Ctas Receber'!O:O,"Pago")</f>
        <v>0</v>
      </c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  <c r="AK611" s="71"/>
      <c r="AL611" s="71"/>
    </row>
    <row r="612" spans="1:38">
      <c r="A612" s="191"/>
      <c r="B612" s="191"/>
      <c r="C612" s="191"/>
      <c r="D612" s="191"/>
      <c r="E612" s="191"/>
      <c r="F612" s="191"/>
      <c r="G612" s="191"/>
      <c r="H612" s="191"/>
      <c r="I612" s="191"/>
      <c r="J612" s="191"/>
      <c r="K612" s="191"/>
      <c r="L612" s="191"/>
      <c r="M612" s="191"/>
      <c r="N612" s="191"/>
      <c r="O612" s="70">
        <f>SUMIFS('Ctas Receber'!G:G,'Ctas Receber'!E:E,'Clientes'!A:A,'Ctas Receber'!M:M,"")</f>
        <v>0</v>
      </c>
      <c r="P612" s="70">
        <f>SUMIFS('Ctas Receber'!G:G,'Ctas Receber'!E:E,'Clientes'!A:A,'Ctas Receber'!O:O,"Pago")</f>
        <v>0</v>
      </c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  <c r="AK612" s="71"/>
      <c r="AL612" s="71"/>
    </row>
    <row r="613" spans="1:38">
      <c r="A613" s="191"/>
      <c r="B613" s="191"/>
      <c r="C613" s="191"/>
      <c r="D613" s="191"/>
      <c r="E613" s="191"/>
      <c r="F613" s="191"/>
      <c r="G613" s="191"/>
      <c r="H613" s="191"/>
      <c r="I613" s="191"/>
      <c r="J613" s="191"/>
      <c r="K613" s="191"/>
      <c r="L613" s="191"/>
      <c r="M613" s="191"/>
      <c r="N613" s="191"/>
      <c r="O613" s="70">
        <f>SUMIFS('Ctas Receber'!G:G,'Ctas Receber'!E:E,'Clientes'!A:A,'Ctas Receber'!M:M,"")</f>
        <v>0</v>
      </c>
      <c r="P613" s="70">
        <f>SUMIFS('Ctas Receber'!G:G,'Ctas Receber'!E:E,'Clientes'!A:A,'Ctas Receber'!O:O,"Pago")</f>
        <v>0</v>
      </c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  <c r="AK613" s="71"/>
      <c r="AL613" s="71"/>
    </row>
    <row r="614" spans="1:38">
      <c r="A614" s="191"/>
      <c r="B614" s="191"/>
      <c r="C614" s="191"/>
      <c r="D614" s="191"/>
      <c r="E614" s="191"/>
      <c r="F614" s="191"/>
      <c r="G614" s="191"/>
      <c r="H614" s="191"/>
      <c r="I614" s="191"/>
      <c r="J614" s="191"/>
      <c r="K614" s="191"/>
      <c r="L614" s="191"/>
      <c r="M614" s="191"/>
      <c r="N614" s="191"/>
      <c r="O614" s="70">
        <f>SUMIFS('Ctas Receber'!G:G,'Ctas Receber'!E:E,'Clientes'!A:A,'Ctas Receber'!M:M,"")</f>
        <v>0</v>
      </c>
      <c r="P614" s="70">
        <f>SUMIFS('Ctas Receber'!G:G,'Ctas Receber'!E:E,'Clientes'!A:A,'Ctas Receber'!O:O,"Pago")</f>
        <v>0</v>
      </c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  <c r="AK614" s="71"/>
      <c r="AL614" s="71"/>
    </row>
    <row r="615" spans="1:38">
      <c r="A615" s="191"/>
      <c r="B615" s="191"/>
      <c r="C615" s="191"/>
      <c r="D615" s="191"/>
      <c r="E615" s="191"/>
      <c r="F615" s="191"/>
      <c r="G615" s="191"/>
      <c r="H615" s="191"/>
      <c r="I615" s="191"/>
      <c r="J615" s="191"/>
      <c r="K615" s="191"/>
      <c r="L615" s="191"/>
      <c r="M615" s="191"/>
      <c r="N615" s="191"/>
      <c r="O615" s="70">
        <f>SUMIFS('Ctas Receber'!G:G,'Ctas Receber'!E:E,'Clientes'!A:A,'Ctas Receber'!M:M,"")</f>
        <v>0</v>
      </c>
      <c r="P615" s="70">
        <f>SUMIFS('Ctas Receber'!G:G,'Ctas Receber'!E:E,'Clientes'!A:A,'Ctas Receber'!O:O,"Pago")</f>
        <v>0</v>
      </c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  <c r="AK615" s="71"/>
      <c r="AL615" s="71"/>
    </row>
    <row r="616" spans="1:38">
      <c r="A616" s="191"/>
      <c r="B616" s="191"/>
      <c r="C616" s="191"/>
      <c r="D616" s="191"/>
      <c r="E616" s="191"/>
      <c r="F616" s="191"/>
      <c r="G616" s="191"/>
      <c r="H616" s="191"/>
      <c r="I616" s="191"/>
      <c r="J616" s="191"/>
      <c r="K616" s="191"/>
      <c r="L616" s="191"/>
      <c r="M616" s="191"/>
      <c r="N616" s="191"/>
      <c r="O616" s="70">
        <f>SUMIFS('Ctas Receber'!G:G,'Ctas Receber'!E:E,'Clientes'!A:A,'Ctas Receber'!M:M,"")</f>
        <v>0</v>
      </c>
      <c r="P616" s="70">
        <f>SUMIFS('Ctas Receber'!G:G,'Ctas Receber'!E:E,'Clientes'!A:A,'Ctas Receber'!O:O,"Pago")</f>
        <v>0</v>
      </c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  <c r="AK616" s="71"/>
      <c r="AL616" s="71"/>
    </row>
    <row r="617" spans="1:38">
      <c r="A617" s="191"/>
      <c r="B617" s="191"/>
      <c r="C617" s="191"/>
      <c r="D617" s="191"/>
      <c r="E617" s="191"/>
      <c r="F617" s="191"/>
      <c r="G617" s="191"/>
      <c r="H617" s="191"/>
      <c r="I617" s="191"/>
      <c r="J617" s="191"/>
      <c r="K617" s="191"/>
      <c r="L617" s="191"/>
      <c r="M617" s="191"/>
      <c r="N617" s="191"/>
      <c r="O617" s="70">
        <f>SUMIFS('Ctas Receber'!G:G,'Ctas Receber'!E:E,'Clientes'!A:A,'Ctas Receber'!M:M,"")</f>
        <v>0</v>
      </c>
      <c r="P617" s="70">
        <f>SUMIFS('Ctas Receber'!G:G,'Ctas Receber'!E:E,'Clientes'!A:A,'Ctas Receber'!O:O,"Pago")</f>
        <v>0</v>
      </c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  <c r="AK617" s="71"/>
      <c r="AL617" s="71"/>
    </row>
    <row r="618" spans="1:38">
      <c r="A618" s="191"/>
      <c r="B618" s="191"/>
      <c r="C618" s="191"/>
      <c r="D618" s="191"/>
      <c r="E618" s="191"/>
      <c r="F618" s="191"/>
      <c r="G618" s="191"/>
      <c r="H618" s="191"/>
      <c r="I618" s="191"/>
      <c r="J618" s="191"/>
      <c r="K618" s="191"/>
      <c r="L618" s="191"/>
      <c r="M618" s="191"/>
      <c r="N618" s="191"/>
      <c r="O618" s="70">
        <f>SUMIFS('Ctas Receber'!G:G,'Ctas Receber'!E:E,'Clientes'!A:A,'Ctas Receber'!M:M,"")</f>
        <v>0</v>
      </c>
      <c r="P618" s="70">
        <f>SUMIFS('Ctas Receber'!G:G,'Ctas Receber'!E:E,'Clientes'!A:A,'Ctas Receber'!O:O,"Pago")</f>
        <v>0</v>
      </c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  <c r="AK618" s="71"/>
      <c r="AL618" s="71"/>
    </row>
    <row r="619" spans="1:38">
      <c r="A619" s="191"/>
      <c r="B619" s="191"/>
      <c r="C619" s="191"/>
      <c r="D619" s="191"/>
      <c r="E619" s="191"/>
      <c r="F619" s="191"/>
      <c r="G619" s="191"/>
      <c r="H619" s="191"/>
      <c r="I619" s="191"/>
      <c r="J619" s="191"/>
      <c r="K619" s="191"/>
      <c r="L619" s="191"/>
      <c r="M619" s="191"/>
      <c r="N619" s="191"/>
      <c r="O619" s="70">
        <f>SUMIFS('Ctas Receber'!G:G,'Ctas Receber'!E:E,'Clientes'!A:A,'Ctas Receber'!M:M,"")</f>
        <v>0</v>
      </c>
      <c r="P619" s="70">
        <f>SUMIFS('Ctas Receber'!G:G,'Ctas Receber'!E:E,'Clientes'!A:A,'Ctas Receber'!O:O,"Pago")</f>
        <v>0</v>
      </c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  <c r="AK619" s="71"/>
      <c r="AL619" s="71"/>
    </row>
    <row r="620" spans="1:38">
      <c r="A620" s="191"/>
      <c r="B620" s="191"/>
      <c r="C620" s="191"/>
      <c r="D620" s="191"/>
      <c r="E620" s="191"/>
      <c r="F620" s="191"/>
      <c r="G620" s="191"/>
      <c r="H620" s="191"/>
      <c r="I620" s="191"/>
      <c r="J620" s="191"/>
      <c r="K620" s="191"/>
      <c r="L620" s="191"/>
      <c r="M620" s="191"/>
      <c r="N620" s="191"/>
      <c r="O620" s="70">
        <f>SUMIFS('Ctas Receber'!G:G,'Ctas Receber'!E:E,'Clientes'!A:A,'Ctas Receber'!M:M,"")</f>
        <v>0</v>
      </c>
      <c r="P620" s="70">
        <f>SUMIFS('Ctas Receber'!G:G,'Ctas Receber'!E:E,'Clientes'!A:A,'Ctas Receber'!O:O,"Pago")</f>
        <v>0</v>
      </c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  <c r="AK620" s="71"/>
      <c r="AL620" s="71"/>
    </row>
    <row r="621" spans="1:38">
      <c r="A621" s="191"/>
      <c r="B621" s="191"/>
      <c r="C621" s="191"/>
      <c r="D621" s="191"/>
      <c r="E621" s="191"/>
      <c r="F621" s="191"/>
      <c r="G621" s="191"/>
      <c r="H621" s="191"/>
      <c r="I621" s="191"/>
      <c r="J621" s="191"/>
      <c r="K621" s="191"/>
      <c r="L621" s="191"/>
      <c r="M621" s="191"/>
      <c r="N621" s="191"/>
      <c r="O621" s="70">
        <f>SUMIFS('Ctas Receber'!G:G,'Ctas Receber'!E:E,'Clientes'!A:A,'Ctas Receber'!M:M,"")</f>
        <v>0</v>
      </c>
      <c r="P621" s="70">
        <f>SUMIFS('Ctas Receber'!G:G,'Ctas Receber'!E:E,'Clientes'!A:A,'Ctas Receber'!O:O,"Pago")</f>
        <v>0</v>
      </c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  <c r="AK621" s="71"/>
      <c r="AL621" s="71"/>
    </row>
    <row r="622" spans="1:38">
      <c r="A622" s="191"/>
      <c r="B622" s="191"/>
      <c r="C622" s="191"/>
      <c r="D622" s="191"/>
      <c r="E622" s="191"/>
      <c r="F622" s="191"/>
      <c r="G622" s="191"/>
      <c r="H622" s="191"/>
      <c r="I622" s="191"/>
      <c r="J622" s="191"/>
      <c r="K622" s="191"/>
      <c r="L622" s="191"/>
      <c r="M622" s="191"/>
      <c r="N622" s="191"/>
      <c r="O622" s="70">
        <f>SUMIFS('Ctas Receber'!G:G,'Ctas Receber'!E:E,'Clientes'!A:A,'Ctas Receber'!M:M,"")</f>
        <v>0</v>
      </c>
      <c r="P622" s="70">
        <f>SUMIFS('Ctas Receber'!G:G,'Ctas Receber'!E:E,'Clientes'!A:A,'Ctas Receber'!O:O,"Pago")</f>
        <v>0</v>
      </c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  <c r="AK622" s="71"/>
      <c r="AL622" s="71"/>
    </row>
    <row r="623" spans="1:38">
      <c r="A623" s="191"/>
      <c r="B623" s="191"/>
      <c r="C623" s="191"/>
      <c r="D623" s="191"/>
      <c r="E623" s="191"/>
      <c r="F623" s="191"/>
      <c r="G623" s="191"/>
      <c r="H623" s="191"/>
      <c r="I623" s="191"/>
      <c r="J623" s="191"/>
      <c r="K623" s="191"/>
      <c r="L623" s="191"/>
      <c r="M623" s="191"/>
      <c r="N623" s="191"/>
      <c r="O623" s="70">
        <f>SUMIFS('Ctas Receber'!G:G,'Ctas Receber'!E:E,'Clientes'!A:A,'Ctas Receber'!M:M,"")</f>
        <v>0</v>
      </c>
      <c r="P623" s="70">
        <f>SUMIFS('Ctas Receber'!G:G,'Ctas Receber'!E:E,'Clientes'!A:A,'Ctas Receber'!O:O,"Pago")</f>
        <v>0</v>
      </c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  <c r="AK623" s="71"/>
      <c r="AL623" s="71"/>
    </row>
    <row r="624" spans="1:38">
      <c r="A624" s="191"/>
      <c r="B624" s="191"/>
      <c r="C624" s="191"/>
      <c r="D624" s="191"/>
      <c r="E624" s="191"/>
      <c r="F624" s="191"/>
      <c r="G624" s="191"/>
      <c r="H624" s="191"/>
      <c r="I624" s="191"/>
      <c r="J624" s="191"/>
      <c r="K624" s="191"/>
      <c r="L624" s="191"/>
      <c r="M624" s="191"/>
      <c r="N624" s="191"/>
      <c r="O624" s="70">
        <f>SUMIFS('Ctas Receber'!G:G,'Ctas Receber'!E:E,'Clientes'!A:A,'Ctas Receber'!M:M,"")</f>
        <v>0</v>
      </c>
      <c r="P624" s="70">
        <f>SUMIFS('Ctas Receber'!G:G,'Ctas Receber'!E:E,'Clientes'!A:A,'Ctas Receber'!O:O,"Pago")</f>
        <v>0</v>
      </c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  <c r="AK624" s="71"/>
      <c r="AL624" s="71"/>
    </row>
    <row r="625" spans="1:38">
      <c r="A625" s="191"/>
      <c r="B625" s="191"/>
      <c r="C625" s="191"/>
      <c r="D625" s="191"/>
      <c r="E625" s="191"/>
      <c r="F625" s="191"/>
      <c r="G625" s="191"/>
      <c r="H625" s="191"/>
      <c r="I625" s="191"/>
      <c r="J625" s="191"/>
      <c r="K625" s="191"/>
      <c r="L625" s="191"/>
      <c r="M625" s="191"/>
      <c r="N625" s="191"/>
      <c r="O625" s="70">
        <f>SUMIFS('Ctas Receber'!G:G,'Ctas Receber'!E:E,'Clientes'!A:A,'Ctas Receber'!M:M,"")</f>
        <v>0</v>
      </c>
      <c r="P625" s="70">
        <f>SUMIFS('Ctas Receber'!G:G,'Ctas Receber'!E:E,'Clientes'!A:A,'Ctas Receber'!O:O,"Pago")</f>
        <v>0</v>
      </c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  <c r="AK625" s="71"/>
      <c r="AL625" s="71"/>
    </row>
    <row r="626" spans="1:38">
      <c r="A626" s="191"/>
      <c r="B626" s="191"/>
      <c r="C626" s="191"/>
      <c r="D626" s="191"/>
      <c r="E626" s="191"/>
      <c r="F626" s="191"/>
      <c r="G626" s="191"/>
      <c r="H626" s="191"/>
      <c r="I626" s="191"/>
      <c r="J626" s="191"/>
      <c r="K626" s="191"/>
      <c r="L626" s="191"/>
      <c r="M626" s="191"/>
      <c r="N626" s="191"/>
      <c r="O626" s="70">
        <f>SUMIFS('Ctas Receber'!G:G,'Ctas Receber'!E:E,'Clientes'!A:A,'Ctas Receber'!M:M,"")</f>
        <v>0</v>
      </c>
      <c r="P626" s="70">
        <f>SUMIFS('Ctas Receber'!G:G,'Ctas Receber'!E:E,'Clientes'!A:A,'Ctas Receber'!O:O,"Pago")</f>
        <v>0</v>
      </c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  <c r="AK626" s="71"/>
      <c r="AL626" s="71"/>
    </row>
    <row r="627" spans="1:38">
      <c r="A627" s="191"/>
      <c r="B627" s="191"/>
      <c r="C627" s="191"/>
      <c r="D627" s="191"/>
      <c r="E627" s="191"/>
      <c r="F627" s="191"/>
      <c r="G627" s="191"/>
      <c r="H627" s="191"/>
      <c r="I627" s="191"/>
      <c r="J627" s="191"/>
      <c r="K627" s="191"/>
      <c r="L627" s="191"/>
      <c r="M627" s="191"/>
      <c r="N627" s="191"/>
      <c r="O627" s="70">
        <f>SUMIFS('Ctas Receber'!G:G,'Ctas Receber'!E:E,'Clientes'!A:A,'Ctas Receber'!M:M,"")</f>
        <v>0</v>
      </c>
      <c r="P627" s="70">
        <f>SUMIFS('Ctas Receber'!G:G,'Ctas Receber'!E:E,'Clientes'!A:A,'Ctas Receber'!O:O,"Pago")</f>
        <v>0</v>
      </c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  <c r="AK627" s="71"/>
      <c r="AL627" s="71"/>
    </row>
    <row r="628" spans="1:38">
      <c r="A628" s="191"/>
      <c r="B628" s="191"/>
      <c r="C628" s="191"/>
      <c r="D628" s="191"/>
      <c r="E628" s="191"/>
      <c r="F628" s="191"/>
      <c r="G628" s="191"/>
      <c r="H628" s="191"/>
      <c r="I628" s="191"/>
      <c r="J628" s="191"/>
      <c r="K628" s="191"/>
      <c r="L628" s="191"/>
      <c r="M628" s="191"/>
      <c r="N628" s="191"/>
      <c r="O628" s="70">
        <f>SUMIFS('Ctas Receber'!G:G,'Ctas Receber'!E:E,'Clientes'!A:A,'Ctas Receber'!M:M,"")</f>
        <v>0</v>
      </c>
      <c r="P628" s="70">
        <f>SUMIFS('Ctas Receber'!G:G,'Ctas Receber'!E:E,'Clientes'!A:A,'Ctas Receber'!O:O,"Pago")</f>
        <v>0</v>
      </c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  <c r="AK628" s="71"/>
      <c r="AL628" s="71"/>
    </row>
    <row r="629" spans="1:38">
      <c r="A629" s="191"/>
      <c r="B629" s="191"/>
      <c r="C629" s="191"/>
      <c r="D629" s="191"/>
      <c r="E629" s="191"/>
      <c r="F629" s="191"/>
      <c r="G629" s="191"/>
      <c r="H629" s="191"/>
      <c r="I629" s="191"/>
      <c r="J629" s="191"/>
      <c r="K629" s="191"/>
      <c r="L629" s="191"/>
      <c r="M629" s="191"/>
      <c r="N629" s="191"/>
      <c r="O629" s="70">
        <f>SUMIFS('Ctas Receber'!G:G,'Ctas Receber'!E:E,'Clientes'!A:A,'Ctas Receber'!M:M,"")</f>
        <v>0</v>
      </c>
      <c r="P629" s="70">
        <f>SUMIFS('Ctas Receber'!G:G,'Ctas Receber'!E:E,'Clientes'!A:A,'Ctas Receber'!O:O,"Pago")</f>
        <v>0</v>
      </c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  <c r="AK629" s="71"/>
      <c r="AL629" s="71"/>
    </row>
    <row r="630" spans="1:38">
      <c r="A630" s="191"/>
      <c r="B630" s="191"/>
      <c r="C630" s="191"/>
      <c r="D630" s="191"/>
      <c r="E630" s="191"/>
      <c r="F630" s="191"/>
      <c r="G630" s="191"/>
      <c r="H630" s="191"/>
      <c r="I630" s="191"/>
      <c r="J630" s="191"/>
      <c r="K630" s="191"/>
      <c r="L630" s="191"/>
      <c r="M630" s="191"/>
      <c r="N630" s="191"/>
      <c r="O630" s="70">
        <f>SUMIFS('Ctas Receber'!G:G,'Ctas Receber'!E:E,'Clientes'!A:A,'Ctas Receber'!M:M,"")</f>
        <v>0</v>
      </c>
      <c r="P630" s="70">
        <f>SUMIFS('Ctas Receber'!G:G,'Ctas Receber'!E:E,'Clientes'!A:A,'Ctas Receber'!O:O,"Pago")</f>
        <v>0</v>
      </c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  <c r="AK630" s="71"/>
      <c r="AL630" s="71"/>
    </row>
    <row r="631" spans="1:38">
      <c r="A631" s="191"/>
      <c r="B631" s="191"/>
      <c r="C631" s="191"/>
      <c r="D631" s="191"/>
      <c r="E631" s="191"/>
      <c r="F631" s="191"/>
      <c r="G631" s="191"/>
      <c r="H631" s="191"/>
      <c r="I631" s="191"/>
      <c r="J631" s="191"/>
      <c r="K631" s="191"/>
      <c r="L631" s="191"/>
      <c r="M631" s="191"/>
      <c r="N631" s="191"/>
      <c r="O631" s="70">
        <f>SUMIFS('Ctas Receber'!G:G,'Ctas Receber'!E:E,'Clientes'!A:A,'Ctas Receber'!M:M,"")</f>
        <v>0</v>
      </c>
      <c r="P631" s="70">
        <f>SUMIFS('Ctas Receber'!G:G,'Ctas Receber'!E:E,'Clientes'!A:A,'Ctas Receber'!O:O,"Pago")</f>
        <v>0</v>
      </c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  <c r="AK631" s="71"/>
      <c r="AL631" s="71"/>
    </row>
    <row r="632" spans="1:38">
      <c r="A632" s="191"/>
      <c r="B632" s="191"/>
      <c r="C632" s="191"/>
      <c r="D632" s="191"/>
      <c r="E632" s="191"/>
      <c r="F632" s="191"/>
      <c r="G632" s="191"/>
      <c r="H632" s="191"/>
      <c r="I632" s="191"/>
      <c r="J632" s="191"/>
      <c r="K632" s="191"/>
      <c r="L632" s="191"/>
      <c r="M632" s="191"/>
      <c r="N632" s="191"/>
      <c r="O632" s="70">
        <f>SUMIFS('Ctas Receber'!G:G,'Ctas Receber'!E:E,'Clientes'!A:A,'Ctas Receber'!M:M,"")</f>
        <v>0</v>
      </c>
      <c r="P632" s="70">
        <f>SUMIFS('Ctas Receber'!G:G,'Ctas Receber'!E:E,'Clientes'!A:A,'Ctas Receber'!O:O,"Pago")</f>
        <v>0</v>
      </c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  <c r="AK632" s="71"/>
      <c r="AL632" s="71"/>
    </row>
    <row r="633" spans="1:38">
      <c r="A633" s="191"/>
      <c r="B633" s="191"/>
      <c r="C633" s="191"/>
      <c r="D633" s="191"/>
      <c r="E633" s="191"/>
      <c r="F633" s="191"/>
      <c r="G633" s="191"/>
      <c r="H633" s="191"/>
      <c r="I633" s="191"/>
      <c r="J633" s="191"/>
      <c r="K633" s="191"/>
      <c r="L633" s="191"/>
      <c r="M633" s="191"/>
      <c r="N633" s="191"/>
      <c r="O633" s="70">
        <f>SUMIFS('Ctas Receber'!G:G,'Ctas Receber'!E:E,'Clientes'!A:A,'Ctas Receber'!M:M,"")</f>
        <v>0</v>
      </c>
      <c r="P633" s="70">
        <f>SUMIFS('Ctas Receber'!G:G,'Ctas Receber'!E:E,'Clientes'!A:A,'Ctas Receber'!O:O,"Pago")</f>
        <v>0</v>
      </c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  <c r="AK633" s="71"/>
      <c r="AL633" s="71"/>
    </row>
    <row r="634" spans="1:38">
      <c r="A634" s="191"/>
      <c r="B634" s="191"/>
      <c r="C634" s="191"/>
      <c r="D634" s="191"/>
      <c r="E634" s="191"/>
      <c r="F634" s="191"/>
      <c r="G634" s="191"/>
      <c r="H634" s="191"/>
      <c r="I634" s="191"/>
      <c r="J634" s="191"/>
      <c r="K634" s="191"/>
      <c r="L634" s="191"/>
      <c r="M634" s="191"/>
      <c r="N634" s="191"/>
      <c r="O634" s="70">
        <f>SUMIFS('Ctas Receber'!G:G,'Ctas Receber'!E:E,'Clientes'!A:A,'Ctas Receber'!M:M,"")</f>
        <v>0</v>
      </c>
      <c r="P634" s="70">
        <f>SUMIFS('Ctas Receber'!G:G,'Ctas Receber'!E:E,'Clientes'!A:A,'Ctas Receber'!O:O,"Pago")</f>
        <v>0</v>
      </c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  <c r="AK634" s="71"/>
      <c r="AL634" s="71"/>
    </row>
    <row r="635" spans="1:38">
      <c r="A635" s="191"/>
      <c r="B635" s="191"/>
      <c r="C635" s="191"/>
      <c r="D635" s="191"/>
      <c r="E635" s="191"/>
      <c r="F635" s="191"/>
      <c r="G635" s="191"/>
      <c r="H635" s="191"/>
      <c r="I635" s="191"/>
      <c r="J635" s="191"/>
      <c r="K635" s="191"/>
      <c r="L635" s="191"/>
      <c r="M635" s="191"/>
      <c r="N635" s="191"/>
      <c r="O635" s="70">
        <f>SUMIFS('Ctas Receber'!G:G,'Ctas Receber'!E:E,'Clientes'!A:A,'Ctas Receber'!M:M,"")</f>
        <v>0</v>
      </c>
      <c r="P635" s="70">
        <f>SUMIFS('Ctas Receber'!G:G,'Ctas Receber'!E:E,'Clientes'!A:A,'Ctas Receber'!O:O,"Pago")</f>
        <v>0</v>
      </c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  <c r="AK635" s="71"/>
      <c r="AL635" s="71"/>
    </row>
    <row r="636" spans="1:38">
      <c r="A636" s="191"/>
      <c r="B636" s="191"/>
      <c r="C636" s="191"/>
      <c r="D636" s="191"/>
      <c r="E636" s="191"/>
      <c r="F636" s="191"/>
      <c r="G636" s="191"/>
      <c r="H636" s="191"/>
      <c r="I636" s="191"/>
      <c r="J636" s="191"/>
      <c r="K636" s="191"/>
      <c r="L636" s="191"/>
      <c r="M636" s="191"/>
      <c r="N636" s="191"/>
      <c r="O636" s="70">
        <f>SUMIFS('Ctas Receber'!G:G,'Ctas Receber'!E:E,'Clientes'!A:A,'Ctas Receber'!M:M,"")</f>
        <v>0</v>
      </c>
      <c r="P636" s="70">
        <f>SUMIFS('Ctas Receber'!G:G,'Ctas Receber'!E:E,'Clientes'!A:A,'Ctas Receber'!O:O,"Pago")</f>
        <v>0</v>
      </c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  <c r="AK636" s="71"/>
      <c r="AL636" s="71"/>
    </row>
    <row r="637" spans="1:38">
      <c r="A637" s="191"/>
      <c r="B637" s="191"/>
      <c r="C637" s="191"/>
      <c r="D637" s="191"/>
      <c r="E637" s="191"/>
      <c r="F637" s="191"/>
      <c r="G637" s="191"/>
      <c r="H637" s="191"/>
      <c r="I637" s="191"/>
      <c r="J637" s="191"/>
      <c r="K637" s="191"/>
      <c r="L637" s="191"/>
      <c r="M637" s="191"/>
      <c r="N637" s="191"/>
      <c r="O637" s="70">
        <f>SUMIFS('Ctas Receber'!G:G,'Ctas Receber'!E:E,'Clientes'!A:A,'Ctas Receber'!M:M,"")</f>
        <v>0</v>
      </c>
      <c r="P637" s="70">
        <f>SUMIFS('Ctas Receber'!G:G,'Ctas Receber'!E:E,'Clientes'!A:A,'Ctas Receber'!O:O,"Pago")</f>
        <v>0</v>
      </c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  <c r="AK637" s="71"/>
      <c r="AL637" s="71"/>
    </row>
    <row r="638" spans="1:38">
      <c r="A638" s="191"/>
      <c r="B638" s="191"/>
      <c r="C638" s="191"/>
      <c r="D638" s="191"/>
      <c r="E638" s="191"/>
      <c r="F638" s="191"/>
      <c r="G638" s="191"/>
      <c r="H638" s="191"/>
      <c r="I638" s="191"/>
      <c r="J638" s="191"/>
      <c r="K638" s="191"/>
      <c r="L638" s="191"/>
      <c r="M638" s="191"/>
      <c r="N638" s="191"/>
      <c r="O638" s="70">
        <f>SUMIFS('Ctas Receber'!G:G,'Ctas Receber'!E:E,'Clientes'!A:A,'Ctas Receber'!M:M,"")</f>
        <v>0</v>
      </c>
      <c r="P638" s="70">
        <f>SUMIFS('Ctas Receber'!G:G,'Ctas Receber'!E:E,'Clientes'!A:A,'Ctas Receber'!O:O,"Pago")</f>
        <v>0</v>
      </c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  <c r="AK638" s="71"/>
      <c r="AL638" s="71"/>
    </row>
    <row r="639" spans="1:38">
      <c r="A639" s="191"/>
      <c r="B639" s="191"/>
      <c r="C639" s="191"/>
      <c r="D639" s="191"/>
      <c r="E639" s="191"/>
      <c r="F639" s="191"/>
      <c r="G639" s="191"/>
      <c r="H639" s="191"/>
      <c r="I639" s="191"/>
      <c r="J639" s="191"/>
      <c r="K639" s="191"/>
      <c r="L639" s="191"/>
      <c r="M639" s="191"/>
      <c r="N639" s="191"/>
      <c r="O639" s="70">
        <f>SUMIFS('Ctas Receber'!G:G,'Ctas Receber'!E:E,'Clientes'!A:A,'Ctas Receber'!M:M,"")</f>
        <v>0</v>
      </c>
      <c r="P639" s="70">
        <f>SUMIFS('Ctas Receber'!G:G,'Ctas Receber'!E:E,'Clientes'!A:A,'Ctas Receber'!O:O,"Pago")</f>
        <v>0</v>
      </c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  <c r="AK639" s="71"/>
      <c r="AL639" s="71"/>
    </row>
    <row r="640" spans="1:38">
      <c r="A640" s="191"/>
      <c r="B640" s="191"/>
      <c r="C640" s="191"/>
      <c r="D640" s="191"/>
      <c r="E640" s="191"/>
      <c r="F640" s="191"/>
      <c r="G640" s="191"/>
      <c r="H640" s="191"/>
      <c r="I640" s="191"/>
      <c r="J640" s="191"/>
      <c r="K640" s="191"/>
      <c r="L640" s="191"/>
      <c r="M640" s="191"/>
      <c r="N640" s="191"/>
      <c r="O640" s="70">
        <f>SUMIFS('Ctas Receber'!G:G,'Ctas Receber'!E:E,'Clientes'!A:A,'Ctas Receber'!M:M,"")</f>
        <v>0</v>
      </c>
      <c r="P640" s="70">
        <f>SUMIFS('Ctas Receber'!G:G,'Ctas Receber'!E:E,'Clientes'!A:A,'Ctas Receber'!O:O,"Pago")</f>
        <v>0</v>
      </c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  <c r="AK640" s="71"/>
      <c r="AL640" s="71"/>
    </row>
    <row r="641" spans="1:38">
      <c r="A641" s="191"/>
      <c r="B641" s="191"/>
      <c r="C641" s="191"/>
      <c r="D641" s="191"/>
      <c r="E641" s="191"/>
      <c r="F641" s="191"/>
      <c r="G641" s="191"/>
      <c r="H641" s="191"/>
      <c r="I641" s="191"/>
      <c r="J641" s="191"/>
      <c r="K641" s="191"/>
      <c r="L641" s="191"/>
      <c r="M641" s="191"/>
      <c r="N641" s="191"/>
      <c r="O641" s="70">
        <f>SUMIFS('Ctas Receber'!G:G,'Ctas Receber'!E:E,'Clientes'!A:A,'Ctas Receber'!M:M,"")</f>
        <v>0</v>
      </c>
      <c r="P641" s="70">
        <f>SUMIFS('Ctas Receber'!G:G,'Ctas Receber'!E:E,'Clientes'!A:A,'Ctas Receber'!O:O,"Pago")</f>
        <v>0</v>
      </c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  <c r="AK641" s="71"/>
      <c r="AL641" s="71"/>
    </row>
    <row r="642" spans="1:38">
      <c r="A642" s="191"/>
      <c r="B642" s="191"/>
      <c r="C642" s="191"/>
      <c r="D642" s="191"/>
      <c r="E642" s="191"/>
      <c r="F642" s="191"/>
      <c r="G642" s="191"/>
      <c r="H642" s="191"/>
      <c r="I642" s="191"/>
      <c r="J642" s="191"/>
      <c r="K642" s="191"/>
      <c r="L642" s="191"/>
      <c r="M642" s="191"/>
      <c r="N642" s="191"/>
      <c r="O642" s="70">
        <f>SUMIFS('Ctas Receber'!G:G,'Ctas Receber'!E:E,'Clientes'!A:A,'Ctas Receber'!M:M,"")</f>
        <v>0</v>
      </c>
      <c r="P642" s="70">
        <f>SUMIFS('Ctas Receber'!G:G,'Ctas Receber'!E:E,'Clientes'!A:A,'Ctas Receber'!O:O,"Pago")</f>
        <v>0</v>
      </c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  <c r="AK642" s="71"/>
      <c r="AL642" s="71"/>
    </row>
    <row r="643" spans="1:38">
      <c r="A643" s="191"/>
      <c r="B643" s="191"/>
      <c r="C643" s="191"/>
      <c r="D643" s="191"/>
      <c r="E643" s="191"/>
      <c r="F643" s="191"/>
      <c r="G643" s="191"/>
      <c r="H643" s="191"/>
      <c r="I643" s="191"/>
      <c r="J643" s="191"/>
      <c r="K643" s="191"/>
      <c r="L643" s="191"/>
      <c r="M643" s="191"/>
      <c r="N643" s="191"/>
      <c r="O643" s="70">
        <f>SUMIFS('Ctas Receber'!G:G,'Ctas Receber'!E:E,'Clientes'!A:A,'Ctas Receber'!M:M,"")</f>
        <v>0</v>
      </c>
      <c r="P643" s="70">
        <f>SUMIFS('Ctas Receber'!G:G,'Ctas Receber'!E:E,'Clientes'!A:A,'Ctas Receber'!O:O,"Pago")</f>
        <v>0</v>
      </c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  <c r="AK643" s="71"/>
      <c r="AL643" s="71"/>
    </row>
    <row r="644" spans="1:38">
      <c r="A644" s="191"/>
      <c r="B644" s="191"/>
      <c r="C644" s="191"/>
      <c r="D644" s="191"/>
      <c r="E644" s="191"/>
      <c r="F644" s="191"/>
      <c r="G644" s="191"/>
      <c r="H644" s="191"/>
      <c r="I644" s="191"/>
      <c r="J644" s="191"/>
      <c r="K644" s="191"/>
      <c r="L644" s="191"/>
      <c r="M644" s="191"/>
      <c r="N644" s="191"/>
      <c r="O644" s="70">
        <f>SUMIFS('Ctas Receber'!G:G,'Ctas Receber'!E:E,'Clientes'!A:A,'Ctas Receber'!M:M,"")</f>
        <v>0</v>
      </c>
      <c r="P644" s="70">
        <f>SUMIFS('Ctas Receber'!G:G,'Ctas Receber'!E:E,'Clientes'!A:A,'Ctas Receber'!O:O,"Pago")</f>
        <v>0</v>
      </c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  <c r="AK644" s="71"/>
      <c r="AL644" s="71"/>
    </row>
    <row r="645" spans="1:38">
      <c r="A645" s="191"/>
      <c r="B645" s="191"/>
      <c r="C645" s="191"/>
      <c r="D645" s="191"/>
      <c r="E645" s="191"/>
      <c r="F645" s="191"/>
      <c r="G645" s="191"/>
      <c r="H645" s="191"/>
      <c r="I645" s="191"/>
      <c r="J645" s="191"/>
      <c r="K645" s="191"/>
      <c r="L645" s="191"/>
      <c r="M645" s="191"/>
      <c r="N645" s="191"/>
      <c r="O645" s="70">
        <f>SUMIFS('Ctas Receber'!G:G,'Ctas Receber'!E:E,'Clientes'!A:A,'Ctas Receber'!M:M,"")</f>
        <v>0</v>
      </c>
      <c r="P645" s="70">
        <f>SUMIFS('Ctas Receber'!G:G,'Ctas Receber'!E:E,'Clientes'!A:A,'Ctas Receber'!O:O,"Pago")</f>
        <v>0</v>
      </c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  <c r="AK645" s="71"/>
      <c r="AL645" s="71"/>
    </row>
    <row r="646" spans="1:38">
      <c r="A646" s="191"/>
      <c r="B646" s="191"/>
      <c r="C646" s="191"/>
      <c r="D646" s="191"/>
      <c r="E646" s="191"/>
      <c r="F646" s="191"/>
      <c r="G646" s="191"/>
      <c r="H646" s="191"/>
      <c r="I646" s="191"/>
      <c r="J646" s="191"/>
      <c r="K646" s="191"/>
      <c r="L646" s="191"/>
      <c r="M646" s="191"/>
      <c r="N646" s="191"/>
      <c r="O646" s="70">
        <f>SUMIFS('Ctas Receber'!G:G,'Ctas Receber'!E:E,'Clientes'!A:A,'Ctas Receber'!M:M,"")</f>
        <v>0</v>
      </c>
      <c r="P646" s="70">
        <f>SUMIFS('Ctas Receber'!G:G,'Ctas Receber'!E:E,'Clientes'!A:A,'Ctas Receber'!O:O,"Pago")</f>
        <v>0</v>
      </c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  <c r="AK646" s="71"/>
      <c r="AL646" s="71"/>
    </row>
    <row r="647" spans="1:38">
      <c r="A647" s="191"/>
      <c r="B647" s="191"/>
      <c r="C647" s="191"/>
      <c r="D647" s="191"/>
      <c r="E647" s="191"/>
      <c r="F647" s="191"/>
      <c r="G647" s="191"/>
      <c r="H647" s="191"/>
      <c r="I647" s="191"/>
      <c r="J647" s="191"/>
      <c r="K647" s="191"/>
      <c r="L647" s="191"/>
      <c r="M647" s="191"/>
      <c r="N647" s="191"/>
      <c r="O647" s="70">
        <f>SUMIFS('Ctas Receber'!G:G,'Ctas Receber'!E:E,'Clientes'!A:A,'Ctas Receber'!M:M,"")</f>
        <v>0</v>
      </c>
      <c r="P647" s="70">
        <f>SUMIFS('Ctas Receber'!G:G,'Ctas Receber'!E:E,'Clientes'!A:A,'Ctas Receber'!O:O,"Pago")</f>
        <v>0</v>
      </c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  <c r="AK647" s="71"/>
      <c r="AL647" s="71"/>
    </row>
    <row r="648" spans="1:38">
      <c r="A648" s="191"/>
      <c r="B648" s="191"/>
      <c r="C648" s="191"/>
      <c r="D648" s="191"/>
      <c r="E648" s="191"/>
      <c r="F648" s="191"/>
      <c r="G648" s="191"/>
      <c r="H648" s="191"/>
      <c r="I648" s="191"/>
      <c r="J648" s="191"/>
      <c r="K648" s="191"/>
      <c r="L648" s="191"/>
      <c r="M648" s="191"/>
      <c r="N648" s="191"/>
      <c r="O648" s="70">
        <f>SUMIFS('Ctas Receber'!G:G,'Ctas Receber'!E:E,'Clientes'!A:A,'Ctas Receber'!M:M,"")</f>
        <v>0</v>
      </c>
      <c r="P648" s="70">
        <f>SUMIFS('Ctas Receber'!G:G,'Ctas Receber'!E:E,'Clientes'!A:A,'Ctas Receber'!O:O,"Pago")</f>
        <v>0</v>
      </c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  <c r="AK648" s="71"/>
      <c r="AL648" s="71"/>
    </row>
    <row r="649" spans="1:38">
      <c r="A649" s="191"/>
      <c r="B649" s="191"/>
      <c r="C649" s="191"/>
      <c r="D649" s="191"/>
      <c r="E649" s="191"/>
      <c r="F649" s="191"/>
      <c r="G649" s="191"/>
      <c r="H649" s="191"/>
      <c r="I649" s="191"/>
      <c r="J649" s="191"/>
      <c r="K649" s="191"/>
      <c r="L649" s="191"/>
      <c r="M649" s="191"/>
      <c r="N649" s="191"/>
      <c r="O649" s="70">
        <f>SUMIFS('Ctas Receber'!G:G,'Ctas Receber'!E:E,'Clientes'!A:A,'Ctas Receber'!M:M,"")</f>
        <v>0</v>
      </c>
      <c r="P649" s="70">
        <f>SUMIFS('Ctas Receber'!G:G,'Ctas Receber'!E:E,'Clientes'!A:A,'Ctas Receber'!O:O,"Pago")</f>
        <v>0</v>
      </c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  <c r="AK649" s="71"/>
      <c r="AL649" s="71"/>
    </row>
    <row r="650" spans="1:38">
      <c r="A650" s="191"/>
      <c r="B650" s="191"/>
      <c r="C650" s="191"/>
      <c r="D650" s="191"/>
      <c r="E650" s="191"/>
      <c r="F650" s="191"/>
      <c r="G650" s="191"/>
      <c r="H650" s="191"/>
      <c r="I650" s="191"/>
      <c r="J650" s="191"/>
      <c r="K650" s="191"/>
      <c r="L650" s="191"/>
      <c r="M650" s="191"/>
      <c r="N650" s="191"/>
      <c r="O650" s="70">
        <f>SUMIFS('Ctas Receber'!G:G,'Ctas Receber'!E:E,'Clientes'!A:A,'Ctas Receber'!M:M,"")</f>
        <v>0</v>
      </c>
      <c r="P650" s="70">
        <f>SUMIFS('Ctas Receber'!G:G,'Ctas Receber'!E:E,'Clientes'!A:A,'Ctas Receber'!O:O,"Pago")</f>
        <v>0</v>
      </c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  <c r="AK650" s="71"/>
      <c r="AL650" s="71"/>
    </row>
    <row r="651" spans="1:38">
      <c r="A651" s="191"/>
      <c r="B651" s="191"/>
      <c r="C651" s="191"/>
      <c r="D651" s="191"/>
      <c r="E651" s="191"/>
      <c r="F651" s="191"/>
      <c r="G651" s="191"/>
      <c r="H651" s="191"/>
      <c r="I651" s="191"/>
      <c r="J651" s="191"/>
      <c r="K651" s="191"/>
      <c r="L651" s="191"/>
      <c r="M651" s="191"/>
      <c r="N651" s="191"/>
      <c r="O651" s="70">
        <f>SUMIFS('Ctas Receber'!G:G,'Ctas Receber'!E:E,'Clientes'!A:A,'Ctas Receber'!M:M,"")</f>
        <v>0</v>
      </c>
      <c r="P651" s="70">
        <f>SUMIFS('Ctas Receber'!G:G,'Ctas Receber'!E:E,'Clientes'!A:A,'Ctas Receber'!O:O,"Pago")</f>
        <v>0</v>
      </c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  <c r="AK651" s="71"/>
      <c r="AL651" s="71"/>
    </row>
    <row r="652" spans="1:38">
      <c r="A652" s="191"/>
      <c r="B652" s="191"/>
      <c r="C652" s="191"/>
      <c r="D652" s="191"/>
      <c r="E652" s="191"/>
      <c r="F652" s="191"/>
      <c r="G652" s="191"/>
      <c r="H652" s="191"/>
      <c r="I652" s="191"/>
      <c r="J652" s="191"/>
      <c r="K652" s="191"/>
      <c r="L652" s="191"/>
      <c r="M652" s="191"/>
      <c r="N652" s="191"/>
      <c r="O652" s="70">
        <f>SUMIFS('Ctas Receber'!G:G,'Ctas Receber'!E:E,'Clientes'!A:A,'Ctas Receber'!M:M,"")</f>
        <v>0</v>
      </c>
      <c r="P652" s="70">
        <f>SUMIFS('Ctas Receber'!G:G,'Ctas Receber'!E:E,'Clientes'!A:A,'Ctas Receber'!O:O,"Pago")</f>
        <v>0</v>
      </c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  <c r="AK652" s="71"/>
      <c r="AL652" s="71"/>
    </row>
    <row r="653" spans="1:38">
      <c r="A653" s="191"/>
      <c r="B653" s="191"/>
      <c r="C653" s="191"/>
      <c r="D653" s="191"/>
      <c r="E653" s="191"/>
      <c r="F653" s="191"/>
      <c r="G653" s="191"/>
      <c r="H653" s="191"/>
      <c r="I653" s="191"/>
      <c r="J653" s="191"/>
      <c r="K653" s="191"/>
      <c r="L653" s="191"/>
      <c r="M653" s="191"/>
      <c r="N653" s="191"/>
      <c r="O653" s="70">
        <f>SUMIFS('Ctas Receber'!G:G,'Ctas Receber'!E:E,'Clientes'!A:A,'Ctas Receber'!M:M,"")</f>
        <v>0</v>
      </c>
      <c r="P653" s="70">
        <f>SUMIFS('Ctas Receber'!G:G,'Ctas Receber'!E:E,'Clientes'!A:A,'Ctas Receber'!O:O,"Pago")</f>
        <v>0</v>
      </c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  <c r="AK653" s="71"/>
      <c r="AL653" s="71"/>
    </row>
    <row r="654" spans="1:38">
      <c r="A654" s="191"/>
      <c r="B654" s="191"/>
      <c r="C654" s="191"/>
      <c r="D654" s="191"/>
      <c r="E654" s="191"/>
      <c r="F654" s="191"/>
      <c r="G654" s="191"/>
      <c r="H654" s="191"/>
      <c r="I654" s="191"/>
      <c r="J654" s="191"/>
      <c r="K654" s="191"/>
      <c r="L654" s="191"/>
      <c r="M654" s="191"/>
      <c r="N654" s="191"/>
      <c r="O654" s="70">
        <f>SUMIFS('Ctas Receber'!G:G,'Ctas Receber'!E:E,'Clientes'!A:A,'Ctas Receber'!M:M,"")</f>
        <v>0</v>
      </c>
      <c r="P654" s="70">
        <f>SUMIFS('Ctas Receber'!G:G,'Ctas Receber'!E:E,'Clientes'!A:A,'Ctas Receber'!O:O,"Pago")</f>
        <v>0</v>
      </c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  <c r="AK654" s="71"/>
      <c r="AL654" s="71"/>
    </row>
    <row r="655" spans="1:38">
      <c r="A655" s="191"/>
      <c r="B655" s="191"/>
      <c r="C655" s="191"/>
      <c r="D655" s="191"/>
      <c r="E655" s="191"/>
      <c r="F655" s="191"/>
      <c r="G655" s="191"/>
      <c r="H655" s="191"/>
      <c r="I655" s="191"/>
      <c r="J655" s="191"/>
      <c r="K655" s="191"/>
      <c r="L655" s="191"/>
      <c r="M655" s="191"/>
      <c r="N655" s="191"/>
      <c r="O655" s="70">
        <f>SUMIFS('Ctas Receber'!G:G,'Ctas Receber'!E:E,'Clientes'!A:A,'Ctas Receber'!M:M,"")</f>
        <v>0</v>
      </c>
      <c r="P655" s="70">
        <f>SUMIFS('Ctas Receber'!G:G,'Ctas Receber'!E:E,'Clientes'!A:A,'Ctas Receber'!O:O,"Pago")</f>
        <v>0</v>
      </c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  <c r="AK655" s="71"/>
      <c r="AL655" s="71"/>
    </row>
    <row r="656" spans="1:38">
      <c r="A656" s="191"/>
      <c r="B656" s="191"/>
      <c r="C656" s="191"/>
      <c r="D656" s="191"/>
      <c r="E656" s="191"/>
      <c r="F656" s="191"/>
      <c r="G656" s="191"/>
      <c r="H656" s="191"/>
      <c r="I656" s="191"/>
      <c r="J656" s="191"/>
      <c r="K656" s="191"/>
      <c r="L656" s="191"/>
      <c r="M656" s="191"/>
      <c r="N656" s="191"/>
      <c r="O656" s="70">
        <f>SUMIFS('Ctas Receber'!G:G,'Ctas Receber'!E:E,'Clientes'!A:A,'Ctas Receber'!M:M,"")</f>
        <v>0</v>
      </c>
      <c r="P656" s="70">
        <f>SUMIFS('Ctas Receber'!G:G,'Ctas Receber'!E:E,'Clientes'!A:A,'Ctas Receber'!O:O,"Pago")</f>
        <v>0</v>
      </c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  <c r="AK656" s="71"/>
      <c r="AL656" s="71"/>
    </row>
    <row r="657" spans="1:38">
      <c r="A657" s="191"/>
      <c r="B657" s="191"/>
      <c r="C657" s="191"/>
      <c r="D657" s="191"/>
      <c r="E657" s="191"/>
      <c r="F657" s="191"/>
      <c r="G657" s="191"/>
      <c r="H657" s="191"/>
      <c r="I657" s="191"/>
      <c r="J657" s="191"/>
      <c r="K657" s="191"/>
      <c r="L657" s="191"/>
      <c r="M657" s="191"/>
      <c r="N657" s="191"/>
      <c r="O657" s="70">
        <f>SUMIFS('Ctas Receber'!G:G,'Ctas Receber'!E:E,'Clientes'!A:A,'Ctas Receber'!M:M,"")</f>
        <v>0</v>
      </c>
      <c r="P657" s="70">
        <f>SUMIFS('Ctas Receber'!G:G,'Ctas Receber'!E:E,'Clientes'!A:A,'Ctas Receber'!O:O,"Pago")</f>
        <v>0</v>
      </c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  <c r="AK657" s="71"/>
      <c r="AL657" s="71"/>
    </row>
    <row r="658" spans="1:38">
      <c r="A658" s="191"/>
      <c r="B658" s="191"/>
      <c r="C658" s="191"/>
      <c r="D658" s="191"/>
      <c r="E658" s="191"/>
      <c r="F658" s="191"/>
      <c r="G658" s="191"/>
      <c r="H658" s="191"/>
      <c r="I658" s="191"/>
      <c r="J658" s="191"/>
      <c r="K658" s="191"/>
      <c r="L658" s="191"/>
      <c r="M658" s="191"/>
      <c r="N658" s="191"/>
      <c r="O658" s="70">
        <f>SUMIFS('Ctas Receber'!G:G,'Ctas Receber'!E:E,'Clientes'!A:A,'Ctas Receber'!M:M,"")</f>
        <v>0</v>
      </c>
      <c r="P658" s="70">
        <f>SUMIFS('Ctas Receber'!G:G,'Ctas Receber'!E:E,'Clientes'!A:A,'Ctas Receber'!O:O,"Pago")</f>
        <v>0</v>
      </c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  <c r="AK658" s="71"/>
      <c r="AL658" s="71"/>
    </row>
    <row r="659" spans="1:38">
      <c r="A659" s="191"/>
      <c r="B659" s="191"/>
      <c r="C659" s="191"/>
      <c r="D659" s="191"/>
      <c r="E659" s="191"/>
      <c r="F659" s="191"/>
      <c r="G659" s="191"/>
      <c r="H659" s="191"/>
      <c r="I659" s="191"/>
      <c r="J659" s="191"/>
      <c r="K659" s="191"/>
      <c r="L659" s="191"/>
      <c r="M659" s="191"/>
      <c r="N659" s="191"/>
      <c r="O659" s="70">
        <f>SUMIFS('Ctas Receber'!G:G,'Ctas Receber'!E:E,'Clientes'!A:A,'Ctas Receber'!M:M,"")</f>
        <v>0</v>
      </c>
      <c r="P659" s="70">
        <f>SUMIFS('Ctas Receber'!G:G,'Ctas Receber'!E:E,'Clientes'!A:A,'Ctas Receber'!O:O,"Pago")</f>
        <v>0</v>
      </c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  <c r="AK659" s="71"/>
      <c r="AL659" s="71"/>
    </row>
    <row r="660" spans="1:38">
      <c r="A660" s="191"/>
      <c r="B660" s="191"/>
      <c r="C660" s="191"/>
      <c r="D660" s="191"/>
      <c r="E660" s="191"/>
      <c r="F660" s="191"/>
      <c r="G660" s="191"/>
      <c r="H660" s="191"/>
      <c r="I660" s="191"/>
      <c r="J660" s="191"/>
      <c r="K660" s="191"/>
      <c r="L660" s="191"/>
      <c r="M660" s="191"/>
      <c r="N660" s="191"/>
      <c r="O660" s="70">
        <f>SUMIFS('Ctas Receber'!G:G,'Ctas Receber'!E:E,'Clientes'!A:A,'Ctas Receber'!M:M,"")</f>
        <v>0</v>
      </c>
      <c r="P660" s="70">
        <f>SUMIFS('Ctas Receber'!G:G,'Ctas Receber'!E:E,'Clientes'!A:A,'Ctas Receber'!O:O,"Pago")</f>
        <v>0</v>
      </c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  <c r="AK660" s="71"/>
      <c r="AL660" s="71"/>
    </row>
    <row r="661" spans="1:38">
      <c r="A661" s="191"/>
      <c r="B661" s="191"/>
      <c r="C661" s="191"/>
      <c r="D661" s="191"/>
      <c r="E661" s="191"/>
      <c r="F661" s="191"/>
      <c r="G661" s="191"/>
      <c r="H661" s="191"/>
      <c r="I661" s="191"/>
      <c r="J661" s="191"/>
      <c r="K661" s="191"/>
      <c r="L661" s="191"/>
      <c r="M661" s="191"/>
      <c r="N661" s="191"/>
      <c r="O661" s="70">
        <f>SUMIFS('Ctas Receber'!G:G,'Ctas Receber'!E:E,'Clientes'!A:A,'Ctas Receber'!M:M,"")</f>
        <v>0</v>
      </c>
      <c r="P661" s="70">
        <f>SUMIFS('Ctas Receber'!G:G,'Ctas Receber'!E:E,'Clientes'!A:A,'Ctas Receber'!O:O,"Pago")</f>
        <v>0</v>
      </c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  <c r="AK661" s="71"/>
      <c r="AL661" s="71"/>
    </row>
    <row r="662" spans="1:38">
      <c r="A662" s="191"/>
      <c r="B662" s="191"/>
      <c r="C662" s="191"/>
      <c r="D662" s="191"/>
      <c r="E662" s="191"/>
      <c r="F662" s="191"/>
      <c r="G662" s="191"/>
      <c r="H662" s="191"/>
      <c r="I662" s="191"/>
      <c r="J662" s="191"/>
      <c r="K662" s="191"/>
      <c r="L662" s="191"/>
      <c r="M662" s="191"/>
      <c r="N662" s="191"/>
      <c r="O662" s="70">
        <f>SUMIFS('Ctas Receber'!G:G,'Ctas Receber'!E:E,'Clientes'!A:A,'Ctas Receber'!M:M,"")</f>
        <v>0</v>
      </c>
      <c r="P662" s="70">
        <f>SUMIFS('Ctas Receber'!G:G,'Ctas Receber'!E:E,'Clientes'!A:A,'Ctas Receber'!O:O,"Pago")</f>
        <v>0</v>
      </c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  <c r="AK662" s="71"/>
      <c r="AL662" s="71"/>
    </row>
    <row r="663" spans="1:38">
      <c r="A663" s="191"/>
      <c r="B663" s="191"/>
      <c r="C663" s="191"/>
      <c r="D663" s="191"/>
      <c r="E663" s="191"/>
      <c r="F663" s="191"/>
      <c r="G663" s="191"/>
      <c r="H663" s="191"/>
      <c r="I663" s="191"/>
      <c r="J663" s="191"/>
      <c r="K663" s="191"/>
      <c r="L663" s="191"/>
      <c r="M663" s="191"/>
      <c r="N663" s="191"/>
      <c r="O663" s="70">
        <f>SUMIFS('Ctas Receber'!G:G,'Ctas Receber'!E:E,'Clientes'!A:A,'Ctas Receber'!M:M,"")</f>
        <v>0</v>
      </c>
      <c r="P663" s="70">
        <f>SUMIFS('Ctas Receber'!G:G,'Ctas Receber'!E:E,'Clientes'!A:A,'Ctas Receber'!O:O,"Pago")</f>
        <v>0</v>
      </c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  <c r="AK663" s="71"/>
      <c r="AL663" s="71"/>
    </row>
    <row r="664" spans="1:38">
      <c r="A664" s="191"/>
      <c r="B664" s="191"/>
      <c r="C664" s="191"/>
      <c r="D664" s="191"/>
      <c r="E664" s="191"/>
      <c r="F664" s="191"/>
      <c r="G664" s="191"/>
      <c r="H664" s="191"/>
      <c r="I664" s="191"/>
      <c r="J664" s="191"/>
      <c r="K664" s="191"/>
      <c r="L664" s="191"/>
      <c r="M664" s="191"/>
      <c r="N664" s="191"/>
      <c r="O664" s="70">
        <f>SUMIFS('Ctas Receber'!G:G,'Ctas Receber'!E:E,'Clientes'!A:A,'Ctas Receber'!M:M,"")</f>
        <v>0</v>
      </c>
      <c r="P664" s="70">
        <f>SUMIFS('Ctas Receber'!G:G,'Ctas Receber'!E:E,'Clientes'!A:A,'Ctas Receber'!O:O,"Pago")</f>
        <v>0</v>
      </c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  <c r="AK664" s="71"/>
      <c r="AL664" s="71"/>
    </row>
    <row r="665" spans="1:38">
      <c r="A665" s="191"/>
      <c r="B665" s="191"/>
      <c r="C665" s="191"/>
      <c r="D665" s="191"/>
      <c r="E665" s="191"/>
      <c r="F665" s="191"/>
      <c r="G665" s="191"/>
      <c r="H665" s="191"/>
      <c r="I665" s="191"/>
      <c r="J665" s="191"/>
      <c r="K665" s="191"/>
      <c r="L665" s="191"/>
      <c r="M665" s="191"/>
      <c r="N665" s="191"/>
      <c r="O665" s="70">
        <f>SUMIFS('Ctas Receber'!G:G,'Ctas Receber'!E:E,'Clientes'!A:A,'Ctas Receber'!M:M,"")</f>
        <v>0</v>
      </c>
      <c r="P665" s="70">
        <f>SUMIFS('Ctas Receber'!G:G,'Ctas Receber'!E:E,'Clientes'!A:A,'Ctas Receber'!O:O,"Pago")</f>
        <v>0</v>
      </c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  <c r="AK665" s="71"/>
      <c r="AL665" s="71"/>
    </row>
    <row r="666" spans="1:38">
      <c r="A666" s="191"/>
      <c r="B666" s="191"/>
      <c r="C666" s="191"/>
      <c r="D666" s="191"/>
      <c r="E666" s="191"/>
      <c r="F666" s="191"/>
      <c r="G666" s="191"/>
      <c r="H666" s="191"/>
      <c r="I666" s="191"/>
      <c r="J666" s="191"/>
      <c r="K666" s="191"/>
      <c r="L666" s="191"/>
      <c r="M666" s="191"/>
      <c r="N666" s="191"/>
      <c r="O666" s="70">
        <f>SUMIFS('Ctas Receber'!G:G,'Ctas Receber'!E:E,'Clientes'!A:A,'Ctas Receber'!M:M,"")</f>
        <v>0</v>
      </c>
      <c r="P666" s="70">
        <f>SUMIFS('Ctas Receber'!G:G,'Ctas Receber'!E:E,'Clientes'!A:A,'Ctas Receber'!O:O,"Pago")</f>
        <v>0</v>
      </c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  <c r="AK666" s="71"/>
      <c r="AL666" s="71"/>
    </row>
    <row r="667" spans="1:38">
      <c r="A667" s="191"/>
      <c r="B667" s="191"/>
      <c r="C667" s="191"/>
      <c r="D667" s="191"/>
      <c r="E667" s="191"/>
      <c r="F667" s="191"/>
      <c r="G667" s="191"/>
      <c r="H667" s="191"/>
      <c r="I667" s="191"/>
      <c r="J667" s="191"/>
      <c r="K667" s="191"/>
      <c r="L667" s="191"/>
      <c r="M667" s="191"/>
      <c r="N667" s="191"/>
      <c r="O667" s="70">
        <f>SUMIFS('Ctas Receber'!G:G,'Ctas Receber'!E:E,'Clientes'!A:A,'Ctas Receber'!M:M,"")</f>
        <v>0</v>
      </c>
      <c r="P667" s="70">
        <f>SUMIFS('Ctas Receber'!G:G,'Ctas Receber'!E:E,'Clientes'!A:A,'Ctas Receber'!O:O,"Pago")</f>
        <v>0</v>
      </c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  <c r="AK667" s="71"/>
      <c r="AL667" s="71"/>
    </row>
    <row r="668" spans="1:38">
      <c r="A668" s="191"/>
      <c r="B668" s="191"/>
      <c r="C668" s="191"/>
      <c r="D668" s="191"/>
      <c r="E668" s="191"/>
      <c r="F668" s="191"/>
      <c r="G668" s="191"/>
      <c r="H668" s="191"/>
      <c r="I668" s="191"/>
      <c r="J668" s="191"/>
      <c r="K668" s="191"/>
      <c r="L668" s="191"/>
      <c r="M668" s="191"/>
      <c r="N668" s="191"/>
      <c r="O668" s="70">
        <f>SUMIFS('Ctas Receber'!G:G,'Ctas Receber'!E:E,'Clientes'!A:A,'Ctas Receber'!M:M,"")</f>
        <v>0</v>
      </c>
      <c r="P668" s="70">
        <f>SUMIFS('Ctas Receber'!G:G,'Ctas Receber'!E:E,'Clientes'!A:A,'Ctas Receber'!O:O,"Pago")</f>
        <v>0</v>
      </c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  <c r="AK668" s="71"/>
      <c r="AL668" s="71"/>
    </row>
    <row r="669" spans="1:38">
      <c r="A669" s="191"/>
      <c r="B669" s="191"/>
      <c r="C669" s="191"/>
      <c r="D669" s="191"/>
      <c r="E669" s="191"/>
      <c r="F669" s="191"/>
      <c r="G669" s="191"/>
      <c r="H669" s="191"/>
      <c r="I669" s="191"/>
      <c r="J669" s="191"/>
      <c r="K669" s="191"/>
      <c r="L669" s="191"/>
      <c r="M669" s="191"/>
      <c r="N669" s="191"/>
      <c r="O669" s="70">
        <f>SUMIFS('Ctas Receber'!G:G,'Ctas Receber'!E:E,'Clientes'!A:A,'Ctas Receber'!M:M,"")</f>
        <v>0</v>
      </c>
      <c r="P669" s="70">
        <f>SUMIFS('Ctas Receber'!G:G,'Ctas Receber'!E:E,'Clientes'!A:A,'Ctas Receber'!O:O,"Pago")</f>
        <v>0</v>
      </c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  <c r="AK669" s="71"/>
      <c r="AL669" s="71"/>
    </row>
    <row r="670" spans="1:38">
      <c r="A670" s="191"/>
      <c r="B670" s="191"/>
      <c r="C670" s="191"/>
      <c r="D670" s="191"/>
      <c r="E670" s="191"/>
      <c r="F670" s="191"/>
      <c r="G670" s="191"/>
      <c r="H670" s="191"/>
      <c r="I670" s="191"/>
      <c r="J670" s="191"/>
      <c r="K670" s="191"/>
      <c r="L670" s="191"/>
      <c r="M670" s="191"/>
      <c r="N670" s="191"/>
      <c r="O670" s="70">
        <f>SUMIFS('Ctas Receber'!G:G,'Ctas Receber'!E:E,'Clientes'!A:A,'Ctas Receber'!M:M,"")</f>
        <v>0</v>
      </c>
      <c r="P670" s="70">
        <f>SUMIFS('Ctas Receber'!G:G,'Ctas Receber'!E:E,'Clientes'!A:A,'Ctas Receber'!O:O,"Pago")</f>
        <v>0</v>
      </c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  <c r="AK670" s="71"/>
      <c r="AL670" s="71"/>
    </row>
    <row r="671" spans="1:38">
      <c r="A671" s="191"/>
      <c r="B671" s="191"/>
      <c r="C671" s="191"/>
      <c r="D671" s="191"/>
      <c r="E671" s="191"/>
      <c r="F671" s="191"/>
      <c r="G671" s="191"/>
      <c r="H671" s="191"/>
      <c r="I671" s="191"/>
      <c r="J671" s="191"/>
      <c r="K671" s="191"/>
      <c r="L671" s="191"/>
      <c r="M671" s="191"/>
      <c r="N671" s="191"/>
      <c r="O671" s="70">
        <f>SUMIFS('Ctas Receber'!G:G,'Ctas Receber'!E:E,'Clientes'!A:A,'Ctas Receber'!M:M,"")</f>
        <v>0</v>
      </c>
      <c r="P671" s="70">
        <f>SUMIFS('Ctas Receber'!G:G,'Ctas Receber'!E:E,'Clientes'!A:A,'Ctas Receber'!O:O,"Pago")</f>
        <v>0</v>
      </c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  <c r="AK671" s="71"/>
      <c r="AL671" s="71"/>
    </row>
    <row r="672" spans="1:38">
      <c r="A672" s="191"/>
      <c r="B672" s="191"/>
      <c r="C672" s="191"/>
      <c r="D672" s="191"/>
      <c r="E672" s="191"/>
      <c r="F672" s="191"/>
      <c r="G672" s="191"/>
      <c r="H672" s="191"/>
      <c r="I672" s="191"/>
      <c r="J672" s="191"/>
      <c r="K672" s="191"/>
      <c r="L672" s="191"/>
      <c r="M672" s="191"/>
      <c r="N672" s="191"/>
      <c r="O672" s="70">
        <f>SUMIFS('Ctas Receber'!G:G,'Ctas Receber'!E:E,'Clientes'!A:A,'Ctas Receber'!M:M,"")</f>
        <v>0</v>
      </c>
      <c r="P672" s="70">
        <f>SUMIFS('Ctas Receber'!G:G,'Ctas Receber'!E:E,'Clientes'!A:A,'Ctas Receber'!O:O,"Pago")</f>
        <v>0</v>
      </c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  <c r="AK672" s="71"/>
      <c r="AL672" s="71"/>
    </row>
    <row r="673" spans="1:38">
      <c r="A673" s="191"/>
      <c r="B673" s="191"/>
      <c r="C673" s="191"/>
      <c r="D673" s="191"/>
      <c r="E673" s="191"/>
      <c r="F673" s="191"/>
      <c r="G673" s="191"/>
      <c r="H673" s="191"/>
      <c r="I673" s="191"/>
      <c r="J673" s="191"/>
      <c r="K673" s="191"/>
      <c r="L673" s="191"/>
      <c r="M673" s="191"/>
      <c r="N673" s="191"/>
      <c r="O673" s="70">
        <f>SUMIFS('Ctas Receber'!G:G,'Ctas Receber'!E:E,'Clientes'!A:A,'Ctas Receber'!M:M,"")</f>
        <v>0</v>
      </c>
      <c r="P673" s="70">
        <f>SUMIFS('Ctas Receber'!G:G,'Ctas Receber'!E:E,'Clientes'!A:A,'Ctas Receber'!O:O,"Pago")</f>
        <v>0</v>
      </c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  <c r="AK673" s="71"/>
      <c r="AL673" s="71"/>
    </row>
    <row r="674" spans="1:38">
      <c r="A674" s="191"/>
      <c r="B674" s="191"/>
      <c r="C674" s="191"/>
      <c r="D674" s="191"/>
      <c r="E674" s="191"/>
      <c r="F674" s="191"/>
      <c r="G674" s="191"/>
      <c r="H674" s="191"/>
      <c r="I674" s="191"/>
      <c r="J674" s="191"/>
      <c r="K674" s="191"/>
      <c r="L674" s="191"/>
      <c r="M674" s="191"/>
      <c r="N674" s="191"/>
      <c r="O674" s="70">
        <f>SUMIFS('Ctas Receber'!G:G,'Ctas Receber'!E:E,'Clientes'!A:A,'Ctas Receber'!M:M,"")</f>
        <v>0</v>
      </c>
      <c r="P674" s="70">
        <f>SUMIFS('Ctas Receber'!G:G,'Ctas Receber'!E:E,'Clientes'!A:A,'Ctas Receber'!O:O,"Pago")</f>
        <v>0</v>
      </c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  <c r="AK674" s="71"/>
      <c r="AL674" s="71"/>
    </row>
    <row r="675" spans="1:38">
      <c r="A675" s="191"/>
      <c r="B675" s="191"/>
      <c r="C675" s="191"/>
      <c r="D675" s="191"/>
      <c r="E675" s="191"/>
      <c r="F675" s="191"/>
      <c r="G675" s="191"/>
      <c r="H675" s="191"/>
      <c r="I675" s="191"/>
      <c r="J675" s="191"/>
      <c r="K675" s="191"/>
      <c r="L675" s="191"/>
      <c r="M675" s="191"/>
      <c r="N675" s="191"/>
      <c r="O675" s="70">
        <f>SUMIFS('Ctas Receber'!G:G,'Ctas Receber'!E:E,'Clientes'!A:A,'Ctas Receber'!M:M,"")</f>
        <v>0</v>
      </c>
      <c r="P675" s="70">
        <f>SUMIFS('Ctas Receber'!G:G,'Ctas Receber'!E:E,'Clientes'!A:A,'Ctas Receber'!O:O,"Pago")</f>
        <v>0</v>
      </c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  <c r="AK675" s="71"/>
      <c r="AL675" s="71"/>
    </row>
    <row r="676" spans="1:38">
      <c r="A676" s="191"/>
      <c r="B676" s="191"/>
      <c r="C676" s="191"/>
      <c r="D676" s="191"/>
      <c r="E676" s="191"/>
      <c r="F676" s="191"/>
      <c r="G676" s="191"/>
      <c r="H676" s="191"/>
      <c r="I676" s="191"/>
      <c r="J676" s="191"/>
      <c r="K676" s="191"/>
      <c r="L676" s="191"/>
      <c r="M676" s="191"/>
      <c r="N676" s="191"/>
      <c r="O676" s="70">
        <f>SUMIFS('Ctas Receber'!G:G,'Ctas Receber'!E:E,'Clientes'!A:A,'Ctas Receber'!M:M,"")</f>
        <v>0</v>
      </c>
      <c r="P676" s="70">
        <f>SUMIFS('Ctas Receber'!G:G,'Ctas Receber'!E:E,'Clientes'!A:A,'Ctas Receber'!O:O,"Pago")</f>
        <v>0</v>
      </c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  <c r="AK676" s="71"/>
      <c r="AL676" s="71"/>
    </row>
    <row r="677" spans="1:38">
      <c r="A677" s="191"/>
      <c r="B677" s="191"/>
      <c r="C677" s="191"/>
      <c r="D677" s="191"/>
      <c r="E677" s="191"/>
      <c r="F677" s="191"/>
      <c r="G677" s="191"/>
      <c r="H677" s="191"/>
      <c r="I677" s="191"/>
      <c r="J677" s="191"/>
      <c r="K677" s="191"/>
      <c r="L677" s="191"/>
      <c r="M677" s="191"/>
      <c r="N677" s="191"/>
      <c r="O677" s="70">
        <f>SUMIFS('Ctas Receber'!G:G,'Ctas Receber'!E:E,'Clientes'!A:A,'Ctas Receber'!M:M,"")</f>
        <v>0</v>
      </c>
      <c r="P677" s="70">
        <f>SUMIFS('Ctas Receber'!G:G,'Ctas Receber'!E:E,'Clientes'!A:A,'Ctas Receber'!O:O,"Pago")</f>
        <v>0</v>
      </c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  <c r="AK677" s="71"/>
      <c r="AL677" s="71"/>
    </row>
    <row r="678" spans="1:38">
      <c r="A678" s="191"/>
      <c r="B678" s="191"/>
      <c r="C678" s="191"/>
      <c r="D678" s="191"/>
      <c r="E678" s="191"/>
      <c r="F678" s="191"/>
      <c r="G678" s="191"/>
      <c r="H678" s="191"/>
      <c r="I678" s="191"/>
      <c r="J678" s="191"/>
      <c r="K678" s="191"/>
      <c r="L678" s="191"/>
      <c r="M678" s="191"/>
      <c r="N678" s="191"/>
      <c r="O678" s="70">
        <f>SUMIFS('Ctas Receber'!G:G,'Ctas Receber'!E:E,'Clientes'!A:A,'Ctas Receber'!M:M,"")</f>
        <v>0</v>
      </c>
      <c r="P678" s="70">
        <f>SUMIFS('Ctas Receber'!G:G,'Ctas Receber'!E:E,'Clientes'!A:A,'Ctas Receber'!O:O,"Pago")</f>
        <v>0</v>
      </c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  <c r="AK678" s="71"/>
      <c r="AL678" s="71"/>
    </row>
    <row r="679" spans="1:38">
      <c r="A679" s="191"/>
      <c r="B679" s="191"/>
      <c r="C679" s="191"/>
      <c r="D679" s="191"/>
      <c r="E679" s="191"/>
      <c r="F679" s="191"/>
      <c r="G679" s="191"/>
      <c r="H679" s="191"/>
      <c r="I679" s="191"/>
      <c r="J679" s="191"/>
      <c r="K679" s="191"/>
      <c r="L679" s="191"/>
      <c r="M679" s="191"/>
      <c r="N679" s="191"/>
      <c r="O679" s="70">
        <f>SUMIFS('Ctas Receber'!G:G,'Ctas Receber'!E:E,'Clientes'!A:A,'Ctas Receber'!M:M,"")</f>
        <v>0</v>
      </c>
      <c r="P679" s="70">
        <f>SUMIFS('Ctas Receber'!G:G,'Ctas Receber'!E:E,'Clientes'!A:A,'Ctas Receber'!O:O,"Pago")</f>
        <v>0</v>
      </c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  <c r="AK679" s="71"/>
      <c r="AL679" s="71"/>
    </row>
    <row r="680" spans="1:38">
      <c r="A680" s="191"/>
      <c r="B680" s="191"/>
      <c r="C680" s="191"/>
      <c r="D680" s="191"/>
      <c r="E680" s="191"/>
      <c r="F680" s="191"/>
      <c r="G680" s="191"/>
      <c r="H680" s="191"/>
      <c r="I680" s="191"/>
      <c r="J680" s="191"/>
      <c r="K680" s="191"/>
      <c r="L680" s="191"/>
      <c r="M680" s="191"/>
      <c r="N680" s="191"/>
      <c r="O680" s="70">
        <f>SUMIFS('Ctas Receber'!G:G,'Ctas Receber'!E:E,'Clientes'!A:A,'Ctas Receber'!M:M,"")</f>
        <v>0</v>
      </c>
      <c r="P680" s="70">
        <f>SUMIFS('Ctas Receber'!G:G,'Ctas Receber'!E:E,'Clientes'!A:A,'Ctas Receber'!O:O,"Pago")</f>
        <v>0</v>
      </c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  <c r="AK680" s="71"/>
      <c r="AL680" s="71"/>
    </row>
    <row r="681" spans="1:38">
      <c r="A681" s="191"/>
      <c r="B681" s="191"/>
      <c r="C681" s="191"/>
      <c r="D681" s="191"/>
      <c r="E681" s="191"/>
      <c r="F681" s="191"/>
      <c r="G681" s="191"/>
      <c r="H681" s="191"/>
      <c r="I681" s="191"/>
      <c r="J681" s="191"/>
      <c r="K681" s="191"/>
      <c r="L681" s="191"/>
      <c r="M681" s="191"/>
      <c r="N681" s="191"/>
      <c r="O681" s="70">
        <f>SUMIFS('Ctas Receber'!G:G,'Ctas Receber'!E:E,'Clientes'!A:A,'Ctas Receber'!M:M,"")</f>
        <v>0</v>
      </c>
      <c r="P681" s="70">
        <f>SUMIFS('Ctas Receber'!G:G,'Ctas Receber'!E:E,'Clientes'!A:A,'Ctas Receber'!O:O,"Pago")</f>
        <v>0</v>
      </c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  <c r="AK681" s="71"/>
      <c r="AL681" s="71"/>
    </row>
    <row r="682" spans="1:38">
      <c r="A682" s="191"/>
      <c r="B682" s="191"/>
      <c r="C682" s="191"/>
      <c r="D682" s="191"/>
      <c r="E682" s="191"/>
      <c r="F682" s="191"/>
      <c r="G682" s="191"/>
      <c r="H682" s="191"/>
      <c r="I682" s="191"/>
      <c r="J682" s="191"/>
      <c r="K682" s="191"/>
      <c r="L682" s="191"/>
      <c r="M682" s="191"/>
      <c r="N682" s="191"/>
      <c r="O682" s="70">
        <f>SUMIFS('Ctas Receber'!G:G,'Ctas Receber'!E:E,'Clientes'!A:A,'Ctas Receber'!M:M,"")</f>
        <v>0</v>
      </c>
      <c r="P682" s="70">
        <f>SUMIFS('Ctas Receber'!G:G,'Ctas Receber'!E:E,'Clientes'!A:A,'Ctas Receber'!O:O,"Pago")</f>
        <v>0</v>
      </c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  <c r="AK682" s="71"/>
      <c r="AL682" s="71"/>
    </row>
    <row r="683" spans="1:38">
      <c r="A683" s="191"/>
      <c r="B683" s="191"/>
      <c r="C683" s="191"/>
      <c r="D683" s="191"/>
      <c r="E683" s="191"/>
      <c r="F683" s="191"/>
      <c r="G683" s="191"/>
      <c r="H683" s="191"/>
      <c r="I683" s="191"/>
      <c r="J683" s="191"/>
      <c r="K683" s="191"/>
      <c r="L683" s="191"/>
      <c r="M683" s="191"/>
      <c r="N683" s="191"/>
      <c r="O683" s="70">
        <f>SUMIFS('Ctas Receber'!G:G,'Ctas Receber'!E:E,'Clientes'!A:A,'Ctas Receber'!M:M,"")</f>
        <v>0</v>
      </c>
      <c r="P683" s="70">
        <f>SUMIFS('Ctas Receber'!G:G,'Ctas Receber'!E:E,'Clientes'!A:A,'Ctas Receber'!O:O,"Pago")</f>
        <v>0</v>
      </c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  <c r="AK683" s="71"/>
      <c r="AL683" s="71"/>
    </row>
    <row r="684" spans="1:38">
      <c r="A684" s="191"/>
      <c r="B684" s="191"/>
      <c r="C684" s="191"/>
      <c r="D684" s="191"/>
      <c r="E684" s="191"/>
      <c r="F684" s="191"/>
      <c r="G684" s="191"/>
      <c r="H684" s="191"/>
      <c r="I684" s="191"/>
      <c r="J684" s="191"/>
      <c r="K684" s="191"/>
      <c r="L684" s="191"/>
      <c r="M684" s="191"/>
      <c r="N684" s="191"/>
      <c r="O684" s="70">
        <f>SUMIFS('Ctas Receber'!G:G,'Ctas Receber'!E:E,'Clientes'!A:A,'Ctas Receber'!M:M,"")</f>
        <v>0</v>
      </c>
      <c r="P684" s="70">
        <f>SUMIFS('Ctas Receber'!G:G,'Ctas Receber'!E:E,'Clientes'!A:A,'Ctas Receber'!O:O,"Pago")</f>
        <v>0</v>
      </c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  <c r="AK684" s="71"/>
      <c r="AL684" s="71"/>
    </row>
    <row r="685" spans="1:38">
      <c r="A685" s="191"/>
      <c r="B685" s="191"/>
      <c r="C685" s="191"/>
      <c r="D685" s="191"/>
      <c r="E685" s="191"/>
      <c r="F685" s="191"/>
      <c r="G685" s="191"/>
      <c r="H685" s="191"/>
      <c r="I685" s="191"/>
      <c r="J685" s="191"/>
      <c r="K685" s="191"/>
      <c r="L685" s="191"/>
      <c r="M685" s="191"/>
      <c r="N685" s="191"/>
      <c r="O685" s="70">
        <f>SUMIFS('Ctas Receber'!G:G,'Ctas Receber'!E:E,'Clientes'!A:A,'Ctas Receber'!M:M,"")</f>
        <v>0</v>
      </c>
      <c r="P685" s="70">
        <f>SUMIFS('Ctas Receber'!G:G,'Ctas Receber'!E:E,'Clientes'!A:A,'Ctas Receber'!O:O,"Pago")</f>
        <v>0</v>
      </c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  <c r="AK685" s="71"/>
      <c r="AL685" s="71"/>
    </row>
    <row r="686" spans="1:38">
      <c r="A686" s="191"/>
      <c r="B686" s="191"/>
      <c r="C686" s="191"/>
      <c r="D686" s="191"/>
      <c r="E686" s="191"/>
      <c r="F686" s="191"/>
      <c r="G686" s="191"/>
      <c r="H686" s="191"/>
      <c r="I686" s="191"/>
      <c r="J686" s="191"/>
      <c r="K686" s="191"/>
      <c r="L686" s="191"/>
      <c r="M686" s="191"/>
      <c r="N686" s="191"/>
      <c r="O686" s="70">
        <f>SUMIFS('Ctas Receber'!G:G,'Ctas Receber'!E:E,'Clientes'!A:A,'Ctas Receber'!M:M,"")</f>
        <v>0</v>
      </c>
      <c r="P686" s="70">
        <f>SUMIFS('Ctas Receber'!G:G,'Ctas Receber'!E:E,'Clientes'!A:A,'Ctas Receber'!O:O,"Pago")</f>
        <v>0</v>
      </c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  <c r="AK686" s="71"/>
      <c r="AL686" s="71"/>
    </row>
    <row r="687" spans="1:38">
      <c r="A687" s="191"/>
      <c r="B687" s="191"/>
      <c r="C687" s="191"/>
      <c r="D687" s="191"/>
      <c r="E687" s="191"/>
      <c r="F687" s="191"/>
      <c r="G687" s="191"/>
      <c r="H687" s="191"/>
      <c r="I687" s="191"/>
      <c r="J687" s="191"/>
      <c r="K687" s="191"/>
      <c r="L687" s="191"/>
      <c r="M687" s="191"/>
      <c r="N687" s="191"/>
      <c r="O687" s="70">
        <f>SUMIFS('Ctas Receber'!G:G,'Ctas Receber'!E:E,'Clientes'!A:A,'Ctas Receber'!M:M,"")</f>
        <v>0</v>
      </c>
      <c r="P687" s="70">
        <f>SUMIFS('Ctas Receber'!G:G,'Ctas Receber'!E:E,'Clientes'!A:A,'Ctas Receber'!O:O,"Pago")</f>
        <v>0</v>
      </c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  <c r="AK687" s="71"/>
      <c r="AL687" s="71"/>
    </row>
    <row r="688" spans="1:38">
      <c r="A688" s="191"/>
      <c r="B688" s="191"/>
      <c r="C688" s="191"/>
      <c r="D688" s="191"/>
      <c r="E688" s="191"/>
      <c r="F688" s="191"/>
      <c r="G688" s="191"/>
      <c r="H688" s="191"/>
      <c r="I688" s="191"/>
      <c r="J688" s="191"/>
      <c r="K688" s="191"/>
      <c r="L688" s="191"/>
      <c r="M688" s="191"/>
      <c r="N688" s="191"/>
      <c r="O688" s="70">
        <f>SUMIFS('Ctas Receber'!G:G,'Ctas Receber'!E:E,'Clientes'!A:A,'Ctas Receber'!M:M,"")</f>
        <v>0</v>
      </c>
      <c r="P688" s="70">
        <f>SUMIFS('Ctas Receber'!G:G,'Ctas Receber'!E:E,'Clientes'!A:A,'Ctas Receber'!O:O,"Pago")</f>
        <v>0</v>
      </c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  <c r="AK688" s="71"/>
      <c r="AL688" s="71"/>
    </row>
    <row r="689" spans="1:38">
      <c r="A689" s="191"/>
      <c r="B689" s="191"/>
      <c r="C689" s="191"/>
      <c r="D689" s="191"/>
      <c r="E689" s="191"/>
      <c r="F689" s="191"/>
      <c r="G689" s="191"/>
      <c r="H689" s="191"/>
      <c r="I689" s="191"/>
      <c r="J689" s="191"/>
      <c r="K689" s="191"/>
      <c r="L689" s="191"/>
      <c r="M689" s="191"/>
      <c r="N689" s="191"/>
      <c r="O689" s="70">
        <f>SUMIFS('Ctas Receber'!G:G,'Ctas Receber'!E:E,'Clientes'!A:A,'Ctas Receber'!M:M,"")</f>
        <v>0</v>
      </c>
      <c r="P689" s="70">
        <f>SUMIFS('Ctas Receber'!G:G,'Ctas Receber'!E:E,'Clientes'!A:A,'Ctas Receber'!O:O,"Pago")</f>
        <v>0</v>
      </c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  <c r="AK689" s="71"/>
      <c r="AL689" s="71"/>
    </row>
    <row r="690" spans="1:38">
      <c r="A690" s="191"/>
      <c r="B690" s="191"/>
      <c r="C690" s="191"/>
      <c r="D690" s="191"/>
      <c r="E690" s="191"/>
      <c r="F690" s="191"/>
      <c r="G690" s="191"/>
      <c r="H690" s="191"/>
      <c r="I690" s="191"/>
      <c r="J690" s="191"/>
      <c r="K690" s="191"/>
      <c r="L690" s="191"/>
      <c r="M690" s="191"/>
      <c r="N690" s="191"/>
      <c r="O690" s="70">
        <f>SUMIFS('Ctas Receber'!G:G,'Ctas Receber'!E:E,'Clientes'!A:A,'Ctas Receber'!M:M,"")</f>
        <v>0</v>
      </c>
      <c r="P690" s="70">
        <f>SUMIFS('Ctas Receber'!G:G,'Ctas Receber'!E:E,'Clientes'!A:A,'Ctas Receber'!O:O,"Pago")</f>
        <v>0</v>
      </c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  <c r="AK690" s="71"/>
      <c r="AL690" s="71"/>
    </row>
    <row r="691" spans="1:38">
      <c r="A691" s="191"/>
      <c r="B691" s="191"/>
      <c r="C691" s="191"/>
      <c r="D691" s="191"/>
      <c r="E691" s="191"/>
      <c r="F691" s="191"/>
      <c r="G691" s="191"/>
      <c r="H691" s="191"/>
      <c r="I691" s="191"/>
      <c r="J691" s="191"/>
      <c r="K691" s="191"/>
      <c r="L691" s="191"/>
      <c r="M691" s="191"/>
      <c r="N691" s="191"/>
      <c r="O691" s="70">
        <f>SUMIFS('Ctas Receber'!G:G,'Ctas Receber'!E:E,'Clientes'!A:A,'Ctas Receber'!M:M,"")</f>
        <v>0</v>
      </c>
      <c r="P691" s="70">
        <f>SUMIFS('Ctas Receber'!G:G,'Ctas Receber'!E:E,'Clientes'!A:A,'Ctas Receber'!O:O,"Pago")</f>
        <v>0</v>
      </c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  <c r="AK691" s="71"/>
      <c r="AL691" s="71"/>
    </row>
    <row r="692" spans="1:38">
      <c r="A692" s="191"/>
      <c r="B692" s="191"/>
      <c r="C692" s="191"/>
      <c r="D692" s="191"/>
      <c r="E692" s="191"/>
      <c r="F692" s="191"/>
      <c r="G692" s="191"/>
      <c r="H692" s="191"/>
      <c r="I692" s="191"/>
      <c r="J692" s="191"/>
      <c r="K692" s="191"/>
      <c r="L692" s="191"/>
      <c r="M692" s="191"/>
      <c r="N692" s="191"/>
      <c r="O692" s="70">
        <f>SUMIFS('Ctas Receber'!G:G,'Ctas Receber'!E:E,'Clientes'!A:A,'Ctas Receber'!M:M,"")</f>
        <v>0</v>
      </c>
      <c r="P692" s="70">
        <f>SUMIFS('Ctas Receber'!G:G,'Ctas Receber'!E:E,'Clientes'!A:A,'Ctas Receber'!O:O,"Pago")</f>
        <v>0</v>
      </c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  <c r="AK692" s="71"/>
      <c r="AL692" s="71"/>
    </row>
    <row r="693" spans="1:38">
      <c r="A693" s="191"/>
      <c r="B693" s="191"/>
      <c r="C693" s="191"/>
      <c r="D693" s="191"/>
      <c r="E693" s="191"/>
      <c r="F693" s="191"/>
      <c r="G693" s="191"/>
      <c r="H693" s="191"/>
      <c r="I693" s="191"/>
      <c r="J693" s="191"/>
      <c r="K693" s="191"/>
      <c r="L693" s="191"/>
      <c r="M693" s="191"/>
      <c r="N693" s="191"/>
      <c r="O693" s="70">
        <f>SUMIFS('Ctas Receber'!G:G,'Ctas Receber'!E:E,'Clientes'!A:A,'Ctas Receber'!M:M,"")</f>
        <v>0</v>
      </c>
      <c r="P693" s="70">
        <f>SUMIFS('Ctas Receber'!G:G,'Ctas Receber'!E:E,'Clientes'!A:A,'Ctas Receber'!O:O,"Pago")</f>
        <v>0</v>
      </c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  <c r="AK693" s="71"/>
      <c r="AL693" s="71"/>
    </row>
    <row r="694" spans="1:38">
      <c r="A694" s="191"/>
      <c r="B694" s="191"/>
      <c r="C694" s="191"/>
      <c r="D694" s="191"/>
      <c r="E694" s="191"/>
      <c r="F694" s="191"/>
      <c r="G694" s="191"/>
      <c r="H694" s="191"/>
      <c r="I694" s="191"/>
      <c r="J694" s="191"/>
      <c r="K694" s="191"/>
      <c r="L694" s="191"/>
      <c r="M694" s="191"/>
      <c r="N694" s="191"/>
      <c r="O694" s="70">
        <f>SUMIFS('Ctas Receber'!G:G,'Ctas Receber'!E:E,'Clientes'!A:A,'Ctas Receber'!M:M,"")</f>
        <v>0</v>
      </c>
      <c r="P694" s="70">
        <f>SUMIFS('Ctas Receber'!G:G,'Ctas Receber'!E:E,'Clientes'!A:A,'Ctas Receber'!O:O,"Pago")</f>
        <v>0</v>
      </c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  <c r="AK694" s="71"/>
      <c r="AL694" s="71"/>
    </row>
    <row r="695" spans="1:38">
      <c r="A695" s="191"/>
      <c r="B695" s="191"/>
      <c r="C695" s="191"/>
      <c r="D695" s="191"/>
      <c r="E695" s="191"/>
      <c r="F695" s="191"/>
      <c r="G695" s="191"/>
      <c r="H695" s="191"/>
      <c r="I695" s="191"/>
      <c r="J695" s="191"/>
      <c r="K695" s="191"/>
      <c r="L695" s="191"/>
      <c r="M695" s="191"/>
      <c r="N695" s="191"/>
      <c r="O695" s="70">
        <f>SUMIFS('Ctas Receber'!G:G,'Ctas Receber'!E:E,'Clientes'!A:A,'Ctas Receber'!M:M,"")</f>
        <v>0</v>
      </c>
      <c r="P695" s="70">
        <f>SUMIFS('Ctas Receber'!G:G,'Ctas Receber'!E:E,'Clientes'!A:A,'Ctas Receber'!O:O,"Pago")</f>
        <v>0</v>
      </c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  <c r="AK695" s="71"/>
      <c r="AL695" s="71"/>
    </row>
    <row r="696" spans="1:38">
      <c r="A696" s="191"/>
      <c r="B696" s="191"/>
      <c r="C696" s="191"/>
      <c r="D696" s="191"/>
      <c r="E696" s="191"/>
      <c r="F696" s="191"/>
      <c r="G696" s="191"/>
      <c r="H696" s="191"/>
      <c r="I696" s="191"/>
      <c r="J696" s="191"/>
      <c r="K696" s="191"/>
      <c r="L696" s="191"/>
      <c r="M696" s="191"/>
      <c r="N696" s="191"/>
      <c r="O696" s="70">
        <f>SUMIFS('Ctas Receber'!G:G,'Ctas Receber'!E:E,'Clientes'!A:A,'Ctas Receber'!M:M,"")</f>
        <v>0</v>
      </c>
      <c r="P696" s="70">
        <f>SUMIFS('Ctas Receber'!G:G,'Ctas Receber'!E:E,'Clientes'!A:A,'Ctas Receber'!O:O,"Pago")</f>
        <v>0</v>
      </c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  <c r="AK696" s="71"/>
      <c r="AL696" s="71"/>
    </row>
    <row r="697" spans="1:38">
      <c r="A697" s="191"/>
      <c r="B697" s="191"/>
      <c r="C697" s="191"/>
      <c r="D697" s="191"/>
      <c r="E697" s="191"/>
      <c r="F697" s="191"/>
      <c r="G697" s="191"/>
      <c r="H697" s="191"/>
      <c r="I697" s="191"/>
      <c r="J697" s="191"/>
      <c r="K697" s="191"/>
      <c r="L697" s="191"/>
      <c r="M697" s="191"/>
      <c r="N697" s="191"/>
      <c r="O697" s="70">
        <f>SUMIFS('Ctas Receber'!G:G,'Ctas Receber'!E:E,'Clientes'!A:A,'Ctas Receber'!M:M,"")</f>
        <v>0</v>
      </c>
      <c r="P697" s="70">
        <f>SUMIFS('Ctas Receber'!G:G,'Ctas Receber'!E:E,'Clientes'!A:A,'Ctas Receber'!O:O,"Pago")</f>
        <v>0</v>
      </c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  <c r="AK697" s="71"/>
      <c r="AL697" s="71"/>
    </row>
    <row r="698" spans="1:38">
      <c r="A698" s="191"/>
      <c r="B698" s="191"/>
      <c r="C698" s="191"/>
      <c r="D698" s="191"/>
      <c r="E698" s="191"/>
      <c r="F698" s="191"/>
      <c r="G698" s="191"/>
      <c r="H698" s="191"/>
      <c r="I698" s="191"/>
      <c r="J698" s="191"/>
      <c r="K698" s="191"/>
      <c r="L698" s="191"/>
      <c r="M698" s="191"/>
      <c r="N698" s="191"/>
      <c r="O698" s="70">
        <f>SUMIFS('Ctas Receber'!G:G,'Ctas Receber'!E:E,'Clientes'!A:A,'Ctas Receber'!M:M,"")</f>
        <v>0</v>
      </c>
      <c r="P698" s="70">
        <f>SUMIFS('Ctas Receber'!G:G,'Ctas Receber'!E:E,'Clientes'!A:A,'Ctas Receber'!O:O,"Pago")</f>
        <v>0</v>
      </c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  <c r="AK698" s="71"/>
      <c r="AL698" s="71"/>
    </row>
    <row r="699" spans="1:38">
      <c r="A699" s="191"/>
      <c r="B699" s="191"/>
      <c r="C699" s="191"/>
      <c r="D699" s="191"/>
      <c r="E699" s="191"/>
      <c r="F699" s="191"/>
      <c r="G699" s="191"/>
      <c r="H699" s="191"/>
      <c r="I699" s="191"/>
      <c r="J699" s="191"/>
      <c r="K699" s="191"/>
      <c r="L699" s="191"/>
      <c r="M699" s="191"/>
      <c r="N699" s="191"/>
      <c r="O699" s="70">
        <f>SUMIFS('Ctas Receber'!G:G,'Ctas Receber'!E:E,'Clientes'!A:A,'Ctas Receber'!M:M,"")</f>
        <v>0</v>
      </c>
      <c r="P699" s="70">
        <f>SUMIFS('Ctas Receber'!G:G,'Ctas Receber'!E:E,'Clientes'!A:A,'Ctas Receber'!O:O,"Pago")</f>
        <v>0</v>
      </c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  <c r="AK699" s="71"/>
      <c r="AL699" s="71"/>
    </row>
    <row r="700" spans="1:38">
      <c r="A700" s="191"/>
      <c r="B700" s="191"/>
      <c r="C700" s="191"/>
      <c r="D700" s="191"/>
      <c r="E700" s="191"/>
      <c r="F700" s="191"/>
      <c r="G700" s="191"/>
      <c r="H700" s="191"/>
      <c r="I700" s="191"/>
      <c r="J700" s="191"/>
      <c r="K700" s="191"/>
      <c r="L700" s="191"/>
      <c r="M700" s="191"/>
      <c r="N700" s="191"/>
      <c r="O700" s="70">
        <f>SUMIFS('Ctas Receber'!G:G,'Ctas Receber'!E:E,'Clientes'!A:A,'Ctas Receber'!M:M,"")</f>
        <v>0</v>
      </c>
      <c r="P700" s="70">
        <f>SUMIFS('Ctas Receber'!G:G,'Ctas Receber'!E:E,'Clientes'!A:A,'Ctas Receber'!O:O,"Pago")</f>
        <v>0</v>
      </c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  <c r="AK700" s="71"/>
      <c r="AL700" s="71"/>
    </row>
    <row r="701" spans="1:38">
      <c r="A701" s="191"/>
      <c r="B701" s="191"/>
      <c r="C701" s="191"/>
      <c r="D701" s="191"/>
      <c r="E701" s="191"/>
      <c r="F701" s="191"/>
      <c r="G701" s="191"/>
      <c r="H701" s="191"/>
      <c r="I701" s="191"/>
      <c r="J701" s="191"/>
      <c r="K701" s="191"/>
      <c r="L701" s="191"/>
      <c r="M701" s="191"/>
      <c r="N701" s="191"/>
      <c r="O701" s="70">
        <f>SUMIFS('Ctas Receber'!G:G,'Ctas Receber'!E:E,'Clientes'!A:A,'Ctas Receber'!M:M,"")</f>
        <v>0</v>
      </c>
      <c r="P701" s="70">
        <f>SUMIFS('Ctas Receber'!G:G,'Ctas Receber'!E:E,'Clientes'!A:A,'Ctas Receber'!O:O,"Pago")</f>
        <v>0</v>
      </c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  <c r="AK701" s="71"/>
      <c r="AL701" s="71"/>
    </row>
    <row r="702" spans="1:38">
      <c r="A702" s="191"/>
      <c r="B702" s="191"/>
      <c r="C702" s="191"/>
      <c r="D702" s="191"/>
      <c r="E702" s="191"/>
      <c r="F702" s="191"/>
      <c r="G702" s="191"/>
      <c r="H702" s="191"/>
      <c r="I702" s="191"/>
      <c r="J702" s="191"/>
      <c r="K702" s="191"/>
      <c r="L702" s="191"/>
      <c r="M702" s="191"/>
      <c r="N702" s="191"/>
      <c r="O702" s="70">
        <f>SUMIFS('Ctas Receber'!G:G,'Ctas Receber'!E:E,'Clientes'!A:A,'Ctas Receber'!M:M,"")</f>
        <v>0</v>
      </c>
      <c r="P702" s="70">
        <f>SUMIFS('Ctas Receber'!G:G,'Ctas Receber'!E:E,'Clientes'!A:A,'Ctas Receber'!O:O,"Pago")</f>
        <v>0</v>
      </c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  <c r="AK702" s="71"/>
      <c r="AL702" s="71"/>
    </row>
    <row r="703" spans="1:38">
      <c r="A703" s="191"/>
      <c r="B703" s="191"/>
      <c r="C703" s="191"/>
      <c r="D703" s="191"/>
      <c r="E703" s="191"/>
      <c r="F703" s="191"/>
      <c r="G703" s="191"/>
      <c r="H703" s="191"/>
      <c r="I703" s="191"/>
      <c r="J703" s="191"/>
      <c r="K703" s="191"/>
      <c r="L703" s="191"/>
      <c r="M703" s="191"/>
      <c r="N703" s="191"/>
      <c r="O703" s="70">
        <f>SUMIFS('Ctas Receber'!G:G,'Ctas Receber'!E:E,'Clientes'!A:A,'Ctas Receber'!M:M,"")</f>
        <v>0</v>
      </c>
      <c r="P703" s="70">
        <f>SUMIFS('Ctas Receber'!G:G,'Ctas Receber'!E:E,'Clientes'!A:A,'Ctas Receber'!O:O,"Pago")</f>
        <v>0</v>
      </c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  <c r="AK703" s="71"/>
      <c r="AL703" s="71"/>
    </row>
    <row r="704" spans="1:38">
      <c r="A704" s="191"/>
      <c r="B704" s="191"/>
      <c r="C704" s="191"/>
      <c r="D704" s="191"/>
      <c r="E704" s="191"/>
      <c r="F704" s="191"/>
      <c r="G704" s="191"/>
      <c r="H704" s="191"/>
      <c r="I704" s="191"/>
      <c r="J704" s="191"/>
      <c r="K704" s="191"/>
      <c r="L704" s="191"/>
      <c r="M704" s="191"/>
      <c r="N704" s="191"/>
      <c r="O704" s="70">
        <f>SUMIFS('Ctas Receber'!G:G,'Ctas Receber'!E:E,'Clientes'!A:A,'Ctas Receber'!M:M,"")</f>
        <v>0</v>
      </c>
      <c r="P704" s="70">
        <f>SUMIFS('Ctas Receber'!G:G,'Ctas Receber'!E:E,'Clientes'!A:A,'Ctas Receber'!O:O,"Pago")</f>
        <v>0</v>
      </c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  <c r="AK704" s="71"/>
      <c r="AL704" s="71"/>
    </row>
    <row r="705" spans="1:38">
      <c r="A705" s="191"/>
      <c r="B705" s="191"/>
      <c r="C705" s="191"/>
      <c r="D705" s="191"/>
      <c r="E705" s="191"/>
      <c r="F705" s="191"/>
      <c r="G705" s="191"/>
      <c r="H705" s="191"/>
      <c r="I705" s="191"/>
      <c r="J705" s="191"/>
      <c r="K705" s="191"/>
      <c r="L705" s="191"/>
      <c r="M705" s="191"/>
      <c r="N705" s="191"/>
      <c r="O705" s="70">
        <f>SUMIFS('Ctas Receber'!G:G,'Ctas Receber'!E:E,'Clientes'!A:A,'Ctas Receber'!M:M,"")</f>
        <v>0</v>
      </c>
      <c r="P705" s="70">
        <f>SUMIFS('Ctas Receber'!G:G,'Ctas Receber'!E:E,'Clientes'!A:A,'Ctas Receber'!O:O,"Pago")</f>
        <v>0</v>
      </c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  <c r="AK705" s="71"/>
      <c r="AL705" s="71"/>
    </row>
    <row r="706" spans="1:38">
      <c r="A706" s="191"/>
      <c r="B706" s="191"/>
      <c r="C706" s="191"/>
      <c r="D706" s="191"/>
      <c r="E706" s="191"/>
      <c r="F706" s="191"/>
      <c r="G706" s="191"/>
      <c r="H706" s="191"/>
      <c r="I706" s="191"/>
      <c r="J706" s="191"/>
      <c r="K706" s="191"/>
      <c r="L706" s="191"/>
      <c r="M706" s="191"/>
      <c r="N706" s="191"/>
      <c r="O706" s="70">
        <f>SUMIFS('Ctas Receber'!G:G,'Ctas Receber'!E:E,'Clientes'!A:A,'Ctas Receber'!M:M,"")</f>
        <v>0</v>
      </c>
      <c r="P706" s="70">
        <f>SUMIFS('Ctas Receber'!G:G,'Ctas Receber'!E:E,'Clientes'!A:A,'Ctas Receber'!O:O,"Pago")</f>
        <v>0</v>
      </c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  <c r="AK706" s="71"/>
      <c r="AL706" s="71"/>
    </row>
    <row r="707" spans="1:38">
      <c r="A707" s="191"/>
      <c r="B707" s="191"/>
      <c r="C707" s="191"/>
      <c r="D707" s="191"/>
      <c r="E707" s="191"/>
      <c r="F707" s="191"/>
      <c r="G707" s="191"/>
      <c r="H707" s="191"/>
      <c r="I707" s="191"/>
      <c r="J707" s="191"/>
      <c r="K707" s="191"/>
      <c r="L707" s="191"/>
      <c r="M707" s="191"/>
      <c r="N707" s="191"/>
      <c r="O707" s="70">
        <f>SUMIFS('Ctas Receber'!G:G,'Ctas Receber'!E:E,'Clientes'!A:A,'Ctas Receber'!M:M,"")</f>
        <v>0</v>
      </c>
      <c r="P707" s="70">
        <f>SUMIFS('Ctas Receber'!G:G,'Ctas Receber'!E:E,'Clientes'!A:A,'Ctas Receber'!O:O,"Pago")</f>
        <v>0</v>
      </c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  <c r="AK707" s="71"/>
      <c r="AL707" s="71"/>
    </row>
    <row r="708" spans="1:38">
      <c r="A708" s="191"/>
      <c r="B708" s="191"/>
      <c r="C708" s="191"/>
      <c r="D708" s="191"/>
      <c r="E708" s="191"/>
      <c r="F708" s="191"/>
      <c r="G708" s="191"/>
      <c r="H708" s="191"/>
      <c r="I708" s="191"/>
      <c r="J708" s="191"/>
      <c r="K708" s="191"/>
      <c r="L708" s="191"/>
      <c r="M708" s="191"/>
      <c r="N708" s="191"/>
      <c r="O708" s="70">
        <f>SUMIFS('Ctas Receber'!G:G,'Ctas Receber'!E:E,'Clientes'!A:A,'Ctas Receber'!M:M,"")</f>
        <v>0</v>
      </c>
      <c r="P708" s="70">
        <f>SUMIFS('Ctas Receber'!G:G,'Ctas Receber'!E:E,'Clientes'!A:A,'Ctas Receber'!O:O,"Pago")</f>
        <v>0</v>
      </c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  <c r="AK708" s="71"/>
      <c r="AL708" s="71"/>
    </row>
    <row r="709" spans="1:38">
      <c r="A709" s="191"/>
      <c r="B709" s="191"/>
      <c r="C709" s="191"/>
      <c r="D709" s="191"/>
      <c r="E709" s="191"/>
      <c r="F709" s="191"/>
      <c r="G709" s="191"/>
      <c r="H709" s="191"/>
      <c r="I709" s="191"/>
      <c r="J709" s="191"/>
      <c r="K709" s="191"/>
      <c r="L709" s="191"/>
      <c r="M709" s="191"/>
      <c r="N709" s="191"/>
      <c r="O709" s="70">
        <f>SUMIFS('Ctas Receber'!G:G,'Ctas Receber'!E:E,'Clientes'!A:A,'Ctas Receber'!M:M,"")</f>
        <v>0</v>
      </c>
      <c r="P709" s="70">
        <f>SUMIFS('Ctas Receber'!G:G,'Ctas Receber'!E:E,'Clientes'!A:A,'Ctas Receber'!O:O,"Pago")</f>
        <v>0</v>
      </c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  <c r="AK709" s="71"/>
      <c r="AL709" s="71"/>
    </row>
    <row r="710" spans="1:38">
      <c r="A710" s="191"/>
      <c r="B710" s="191"/>
      <c r="C710" s="191"/>
      <c r="D710" s="191"/>
      <c r="E710" s="191"/>
      <c r="F710" s="191"/>
      <c r="G710" s="191"/>
      <c r="H710" s="191"/>
      <c r="I710" s="191"/>
      <c r="J710" s="191"/>
      <c r="K710" s="191"/>
      <c r="L710" s="191"/>
      <c r="M710" s="191"/>
      <c r="N710" s="191"/>
      <c r="O710" s="70">
        <f>SUMIFS('Ctas Receber'!G:G,'Ctas Receber'!E:E,'Clientes'!A:A,'Ctas Receber'!M:M,"")</f>
        <v>0</v>
      </c>
      <c r="P710" s="70">
        <f>SUMIFS('Ctas Receber'!G:G,'Ctas Receber'!E:E,'Clientes'!A:A,'Ctas Receber'!O:O,"Pago")</f>
        <v>0</v>
      </c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  <c r="AK710" s="71"/>
      <c r="AL710" s="71"/>
    </row>
    <row r="711" spans="1:38">
      <c r="A711" s="191"/>
      <c r="B711" s="191"/>
      <c r="C711" s="191"/>
      <c r="D711" s="191"/>
      <c r="E711" s="191"/>
      <c r="F711" s="191"/>
      <c r="G711" s="191"/>
      <c r="H711" s="191"/>
      <c r="I711" s="191"/>
      <c r="J711" s="191"/>
      <c r="K711" s="191"/>
      <c r="L711" s="191"/>
      <c r="M711" s="191"/>
      <c r="N711" s="191"/>
      <c r="O711" s="70">
        <f>SUMIFS('Ctas Receber'!G:G,'Ctas Receber'!E:E,'Clientes'!A:A,'Ctas Receber'!M:M,"")</f>
        <v>0</v>
      </c>
      <c r="P711" s="70">
        <f>SUMIFS('Ctas Receber'!G:G,'Ctas Receber'!E:E,'Clientes'!A:A,'Ctas Receber'!O:O,"Pago")</f>
        <v>0</v>
      </c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  <c r="AK711" s="71"/>
      <c r="AL711" s="71"/>
    </row>
    <row r="712" spans="1:38">
      <c r="A712" s="191"/>
      <c r="B712" s="191"/>
      <c r="C712" s="191"/>
      <c r="D712" s="191"/>
      <c r="E712" s="191"/>
      <c r="F712" s="191"/>
      <c r="G712" s="191"/>
      <c r="H712" s="191"/>
      <c r="I712" s="191"/>
      <c r="J712" s="191"/>
      <c r="K712" s="191"/>
      <c r="L712" s="191"/>
      <c r="M712" s="191"/>
      <c r="N712" s="191"/>
      <c r="O712" s="70">
        <f>SUMIFS('Ctas Receber'!G:G,'Ctas Receber'!E:E,'Clientes'!A:A,'Ctas Receber'!M:M,"")</f>
        <v>0</v>
      </c>
      <c r="P712" s="70">
        <f>SUMIFS('Ctas Receber'!G:G,'Ctas Receber'!E:E,'Clientes'!A:A,'Ctas Receber'!O:O,"Pago")</f>
        <v>0</v>
      </c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  <c r="AK712" s="71"/>
      <c r="AL712" s="71"/>
    </row>
    <row r="713" spans="1:38">
      <c r="A713" s="191"/>
      <c r="B713" s="191"/>
      <c r="C713" s="191"/>
      <c r="D713" s="191"/>
      <c r="E713" s="191"/>
      <c r="F713" s="191"/>
      <c r="G713" s="191"/>
      <c r="H713" s="191"/>
      <c r="I713" s="191"/>
      <c r="J713" s="191"/>
      <c r="K713" s="191"/>
      <c r="L713" s="191"/>
      <c r="M713" s="191"/>
      <c r="N713" s="191"/>
      <c r="O713" s="70">
        <f>SUMIFS('Ctas Receber'!G:G,'Ctas Receber'!E:E,'Clientes'!A:A,'Ctas Receber'!M:M,"")</f>
        <v>0</v>
      </c>
      <c r="P713" s="70">
        <f>SUMIFS('Ctas Receber'!G:G,'Ctas Receber'!E:E,'Clientes'!A:A,'Ctas Receber'!O:O,"Pago")</f>
        <v>0</v>
      </c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  <c r="AK713" s="71"/>
      <c r="AL713" s="71"/>
    </row>
    <row r="714" spans="1:38">
      <c r="A714" s="191"/>
      <c r="B714" s="191"/>
      <c r="C714" s="191"/>
      <c r="D714" s="191"/>
      <c r="E714" s="191"/>
      <c r="F714" s="191"/>
      <c r="G714" s="191"/>
      <c r="H714" s="191"/>
      <c r="I714" s="191"/>
      <c r="J714" s="191"/>
      <c r="K714" s="191"/>
      <c r="L714" s="191"/>
      <c r="M714" s="191"/>
      <c r="N714" s="191"/>
      <c r="O714" s="70">
        <f>SUMIFS('Ctas Receber'!G:G,'Ctas Receber'!E:E,'Clientes'!A:A,'Ctas Receber'!M:M,"")</f>
        <v>0</v>
      </c>
      <c r="P714" s="70">
        <f>SUMIFS('Ctas Receber'!G:G,'Ctas Receber'!E:E,'Clientes'!A:A,'Ctas Receber'!O:O,"Pago")</f>
        <v>0</v>
      </c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  <c r="AK714" s="71"/>
      <c r="AL714" s="71"/>
    </row>
    <row r="715" spans="1:38">
      <c r="A715" s="191"/>
      <c r="B715" s="191"/>
      <c r="C715" s="191"/>
      <c r="D715" s="191"/>
      <c r="E715" s="191"/>
      <c r="F715" s="191"/>
      <c r="G715" s="191"/>
      <c r="H715" s="191"/>
      <c r="I715" s="191"/>
      <c r="J715" s="191"/>
      <c r="K715" s="191"/>
      <c r="L715" s="191"/>
      <c r="M715" s="191"/>
      <c r="N715" s="191"/>
      <c r="O715" s="70">
        <f>SUMIFS('Ctas Receber'!G:G,'Ctas Receber'!E:E,'Clientes'!A:A,'Ctas Receber'!M:M,"")</f>
        <v>0</v>
      </c>
      <c r="P715" s="70">
        <f>SUMIFS('Ctas Receber'!G:G,'Ctas Receber'!E:E,'Clientes'!A:A,'Ctas Receber'!O:O,"Pago")</f>
        <v>0</v>
      </c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  <c r="AK715" s="71"/>
      <c r="AL715" s="71"/>
    </row>
    <row r="716" spans="1:38">
      <c r="A716" s="191"/>
      <c r="B716" s="191"/>
      <c r="C716" s="191"/>
      <c r="D716" s="191"/>
      <c r="E716" s="191"/>
      <c r="F716" s="191"/>
      <c r="G716" s="191"/>
      <c r="H716" s="191"/>
      <c r="I716" s="191"/>
      <c r="J716" s="191"/>
      <c r="K716" s="191"/>
      <c r="L716" s="191"/>
      <c r="M716" s="191"/>
      <c r="N716" s="191"/>
      <c r="O716" s="70">
        <f>SUMIFS('Ctas Receber'!G:G,'Ctas Receber'!E:E,'Clientes'!A:A,'Ctas Receber'!M:M,"")</f>
        <v>0</v>
      </c>
      <c r="P716" s="70">
        <f>SUMIFS('Ctas Receber'!G:G,'Ctas Receber'!E:E,'Clientes'!A:A,'Ctas Receber'!O:O,"Pago")</f>
        <v>0</v>
      </c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  <c r="AK716" s="71"/>
      <c r="AL716" s="71"/>
    </row>
    <row r="717" spans="1:38">
      <c r="A717" s="191"/>
      <c r="B717" s="191"/>
      <c r="C717" s="191"/>
      <c r="D717" s="191"/>
      <c r="E717" s="191"/>
      <c r="F717" s="191"/>
      <c r="G717" s="191"/>
      <c r="H717" s="191"/>
      <c r="I717" s="191"/>
      <c r="J717" s="191"/>
      <c r="K717" s="191"/>
      <c r="L717" s="191"/>
      <c r="M717" s="191"/>
      <c r="N717" s="191"/>
      <c r="O717" s="70">
        <f>SUMIFS('Ctas Receber'!G:G,'Ctas Receber'!E:E,'Clientes'!A:A,'Ctas Receber'!M:M,"")</f>
        <v>0</v>
      </c>
      <c r="P717" s="70">
        <f>SUMIFS('Ctas Receber'!G:G,'Ctas Receber'!E:E,'Clientes'!A:A,'Ctas Receber'!O:O,"Pago")</f>
        <v>0</v>
      </c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  <c r="AK717" s="71"/>
      <c r="AL717" s="71"/>
    </row>
    <row r="718" spans="1:38">
      <c r="A718" s="191"/>
      <c r="B718" s="191"/>
      <c r="C718" s="191"/>
      <c r="D718" s="191"/>
      <c r="E718" s="191"/>
      <c r="F718" s="191"/>
      <c r="G718" s="191"/>
      <c r="H718" s="191"/>
      <c r="I718" s="191"/>
      <c r="J718" s="191"/>
      <c r="K718" s="191"/>
      <c r="L718" s="191"/>
      <c r="M718" s="191"/>
      <c r="N718" s="191"/>
      <c r="O718" s="70">
        <f>SUMIFS('Ctas Receber'!G:G,'Ctas Receber'!E:E,'Clientes'!A:A,'Ctas Receber'!M:M,"")</f>
        <v>0</v>
      </c>
      <c r="P718" s="70">
        <f>SUMIFS('Ctas Receber'!G:G,'Ctas Receber'!E:E,'Clientes'!A:A,'Ctas Receber'!O:O,"Pago")</f>
        <v>0</v>
      </c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  <c r="AK718" s="71"/>
      <c r="AL718" s="71"/>
    </row>
    <row r="719" spans="1:38">
      <c r="A719" s="191"/>
      <c r="B719" s="191"/>
      <c r="C719" s="191"/>
      <c r="D719" s="191"/>
      <c r="E719" s="191"/>
      <c r="F719" s="191"/>
      <c r="G719" s="191"/>
      <c r="H719" s="191"/>
      <c r="I719" s="191"/>
      <c r="J719" s="191"/>
      <c r="K719" s="191"/>
      <c r="L719" s="191"/>
      <c r="M719" s="191"/>
      <c r="N719" s="191"/>
      <c r="O719" s="70">
        <f>SUMIFS('Ctas Receber'!G:G,'Ctas Receber'!E:E,'Clientes'!A:A,'Ctas Receber'!M:M,"")</f>
        <v>0</v>
      </c>
      <c r="P719" s="70">
        <f>SUMIFS('Ctas Receber'!G:G,'Ctas Receber'!E:E,'Clientes'!A:A,'Ctas Receber'!O:O,"Pago")</f>
        <v>0</v>
      </c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  <c r="AK719" s="71"/>
      <c r="AL719" s="71"/>
    </row>
    <row r="720" spans="1:38">
      <c r="A720" s="191"/>
      <c r="B720" s="191"/>
      <c r="C720" s="191"/>
      <c r="D720" s="191"/>
      <c r="E720" s="191"/>
      <c r="F720" s="191"/>
      <c r="G720" s="191"/>
      <c r="H720" s="191"/>
      <c r="I720" s="191"/>
      <c r="J720" s="191"/>
      <c r="K720" s="191"/>
      <c r="L720" s="191"/>
      <c r="M720" s="191"/>
      <c r="N720" s="191"/>
      <c r="O720" s="70">
        <f>SUMIFS('Ctas Receber'!G:G,'Ctas Receber'!E:E,'Clientes'!A:A,'Ctas Receber'!M:M,"")</f>
        <v>0</v>
      </c>
      <c r="P720" s="70">
        <f>SUMIFS('Ctas Receber'!G:G,'Ctas Receber'!E:E,'Clientes'!A:A,'Ctas Receber'!O:O,"Pago")</f>
        <v>0</v>
      </c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  <c r="AK720" s="71"/>
      <c r="AL720" s="71"/>
    </row>
    <row r="721" spans="1:38">
      <c r="A721" s="191"/>
      <c r="B721" s="191"/>
      <c r="C721" s="191"/>
      <c r="D721" s="191"/>
      <c r="E721" s="191"/>
      <c r="F721" s="191"/>
      <c r="G721" s="191"/>
      <c r="H721" s="191"/>
      <c r="I721" s="191"/>
      <c r="J721" s="191"/>
      <c r="K721" s="191"/>
      <c r="L721" s="191"/>
      <c r="M721" s="191"/>
      <c r="N721" s="191"/>
      <c r="O721" s="70">
        <f>SUMIFS('Ctas Receber'!G:G,'Ctas Receber'!E:E,'Clientes'!A:A,'Ctas Receber'!M:M,"")</f>
        <v>0</v>
      </c>
      <c r="P721" s="70">
        <f>SUMIFS('Ctas Receber'!G:G,'Ctas Receber'!E:E,'Clientes'!A:A,'Ctas Receber'!O:O,"Pago")</f>
        <v>0</v>
      </c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  <c r="AK721" s="71"/>
      <c r="AL721" s="71"/>
    </row>
    <row r="722" spans="1:38">
      <c r="A722" s="191"/>
      <c r="B722" s="191"/>
      <c r="C722" s="191"/>
      <c r="D722" s="191"/>
      <c r="E722" s="191"/>
      <c r="F722" s="191"/>
      <c r="G722" s="191"/>
      <c r="H722" s="191"/>
      <c r="I722" s="191"/>
      <c r="J722" s="191"/>
      <c r="K722" s="191"/>
      <c r="L722" s="191"/>
      <c r="M722" s="191"/>
      <c r="N722" s="191"/>
      <c r="O722" s="70">
        <f>SUMIFS('Ctas Receber'!G:G,'Ctas Receber'!E:E,'Clientes'!A:A,'Ctas Receber'!M:M,"")</f>
        <v>0</v>
      </c>
      <c r="P722" s="70">
        <f>SUMIFS('Ctas Receber'!G:G,'Ctas Receber'!E:E,'Clientes'!A:A,'Ctas Receber'!O:O,"Pago")</f>
        <v>0</v>
      </c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  <c r="AK722" s="71"/>
      <c r="AL722" s="71"/>
    </row>
    <row r="723" spans="1:38">
      <c r="A723" s="191"/>
      <c r="B723" s="191"/>
      <c r="C723" s="191"/>
      <c r="D723" s="191"/>
      <c r="E723" s="191"/>
      <c r="F723" s="191"/>
      <c r="G723" s="191"/>
      <c r="H723" s="191"/>
      <c r="I723" s="191"/>
      <c r="J723" s="191"/>
      <c r="K723" s="191"/>
      <c r="L723" s="191"/>
      <c r="M723" s="191"/>
      <c r="N723" s="191"/>
      <c r="O723" s="70">
        <f>SUMIFS('Ctas Receber'!G:G,'Ctas Receber'!E:E,'Clientes'!A:A,'Ctas Receber'!M:M,"")</f>
        <v>0</v>
      </c>
      <c r="P723" s="70">
        <f>SUMIFS('Ctas Receber'!G:G,'Ctas Receber'!E:E,'Clientes'!A:A,'Ctas Receber'!O:O,"Pago")</f>
        <v>0</v>
      </c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  <c r="AK723" s="71"/>
      <c r="AL723" s="71"/>
    </row>
    <row r="724" spans="1:38">
      <c r="A724" s="191"/>
      <c r="B724" s="191"/>
      <c r="C724" s="191"/>
      <c r="D724" s="191"/>
      <c r="E724" s="191"/>
      <c r="F724" s="191"/>
      <c r="G724" s="191"/>
      <c r="H724" s="191"/>
      <c r="I724" s="191"/>
      <c r="J724" s="191"/>
      <c r="K724" s="191"/>
      <c r="L724" s="191"/>
      <c r="M724" s="191"/>
      <c r="N724" s="191"/>
      <c r="O724" s="70">
        <f>SUMIFS('Ctas Receber'!G:G,'Ctas Receber'!E:E,'Clientes'!A:A,'Ctas Receber'!M:M,"")</f>
        <v>0</v>
      </c>
      <c r="P724" s="70">
        <f>SUMIFS('Ctas Receber'!G:G,'Ctas Receber'!E:E,'Clientes'!A:A,'Ctas Receber'!O:O,"Pago")</f>
        <v>0</v>
      </c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  <c r="AK724" s="71"/>
      <c r="AL724" s="71"/>
    </row>
    <row r="725" spans="1:38">
      <c r="A725" s="191"/>
      <c r="B725" s="191"/>
      <c r="C725" s="191"/>
      <c r="D725" s="191"/>
      <c r="E725" s="191"/>
      <c r="F725" s="191"/>
      <c r="G725" s="191"/>
      <c r="H725" s="191"/>
      <c r="I725" s="191"/>
      <c r="J725" s="191"/>
      <c r="K725" s="191"/>
      <c r="L725" s="191"/>
      <c r="M725" s="191"/>
      <c r="N725" s="191"/>
      <c r="O725" s="70">
        <f>SUMIFS('Ctas Receber'!G:G,'Ctas Receber'!E:E,'Clientes'!A:A,'Ctas Receber'!M:M,"")</f>
        <v>0</v>
      </c>
      <c r="P725" s="70">
        <f>SUMIFS('Ctas Receber'!G:G,'Ctas Receber'!E:E,'Clientes'!A:A,'Ctas Receber'!O:O,"Pago")</f>
        <v>0</v>
      </c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  <c r="AK725" s="71"/>
      <c r="AL725" s="71"/>
    </row>
    <row r="726" spans="1:38">
      <c r="A726" s="191"/>
      <c r="B726" s="191"/>
      <c r="C726" s="191"/>
      <c r="D726" s="191"/>
      <c r="E726" s="191"/>
      <c r="F726" s="191"/>
      <c r="G726" s="191"/>
      <c r="H726" s="191"/>
      <c r="I726" s="191"/>
      <c r="J726" s="191"/>
      <c r="K726" s="191"/>
      <c r="L726" s="191"/>
      <c r="M726" s="191"/>
      <c r="N726" s="191"/>
      <c r="O726" s="70">
        <f>SUMIFS('Ctas Receber'!G:G,'Ctas Receber'!E:E,'Clientes'!A:A,'Ctas Receber'!M:M,"")</f>
        <v>0</v>
      </c>
      <c r="P726" s="70">
        <f>SUMIFS('Ctas Receber'!G:G,'Ctas Receber'!E:E,'Clientes'!A:A,'Ctas Receber'!O:O,"Pago")</f>
        <v>0</v>
      </c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  <c r="AK726" s="71"/>
      <c r="AL726" s="71"/>
    </row>
    <row r="727" spans="1:38">
      <c r="A727" s="191"/>
      <c r="B727" s="191"/>
      <c r="C727" s="191"/>
      <c r="D727" s="191"/>
      <c r="E727" s="191"/>
      <c r="F727" s="191"/>
      <c r="G727" s="191"/>
      <c r="H727" s="191"/>
      <c r="I727" s="191"/>
      <c r="J727" s="191"/>
      <c r="K727" s="191"/>
      <c r="L727" s="191"/>
      <c r="M727" s="191"/>
      <c r="N727" s="191"/>
      <c r="O727" s="70">
        <f>SUMIFS('Ctas Receber'!G:G,'Ctas Receber'!E:E,'Clientes'!A:A,'Ctas Receber'!M:M,"")</f>
        <v>0</v>
      </c>
      <c r="P727" s="70">
        <f>SUMIFS('Ctas Receber'!G:G,'Ctas Receber'!E:E,'Clientes'!A:A,'Ctas Receber'!O:O,"Pago")</f>
        <v>0</v>
      </c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  <c r="AK727" s="71"/>
      <c r="AL727" s="71"/>
    </row>
    <row r="728" spans="1:38">
      <c r="A728" s="191"/>
      <c r="B728" s="191"/>
      <c r="C728" s="191"/>
      <c r="D728" s="191"/>
      <c r="E728" s="191"/>
      <c r="F728" s="191"/>
      <c r="G728" s="191"/>
      <c r="H728" s="191"/>
      <c r="I728" s="191"/>
      <c r="J728" s="191"/>
      <c r="K728" s="191"/>
      <c r="L728" s="191"/>
      <c r="M728" s="191"/>
      <c r="N728" s="191"/>
      <c r="O728" s="70">
        <f>SUMIFS('Ctas Receber'!G:G,'Ctas Receber'!E:E,'Clientes'!A:A,'Ctas Receber'!M:M,"")</f>
        <v>0</v>
      </c>
      <c r="P728" s="70">
        <f>SUMIFS('Ctas Receber'!G:G,'Ctas Receber'!E:E,'Clientes'!A:A,'Ctas Receber'!O:O,"Pago")</f>
        <v>0</v>
      </c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  <c r="AK728" s="71"/>
      <c r="AL728" s="71"/>
    </row>
    <row r="729" spans="1:38">
      <c r="A729" s="191"/>
      <c r="B729" s="191"/>
      <c r="C729" s="191"/>
      <c r="D729" s="191"/>
      <c r="E729" s="191"/>
      <c r="F729" s="191"/>
      <c r="G729" s="191"/>
      <c r="H729" s="191"/>
      <c r="I729" s="191"/>
      <c r="J729" s="191"/>
      <c r="K729" s="191"/>
      <c r="L729" s="191"/>
      <c r="M729" s="191"/>
      <c r="N729" s="191"/>
      <c r="O729" s="70">
        <f>SUMIFS('Ctas Receber'!G:G,'Ctas Receber'!E:E,'Clientes'!A:A,'Ctas Receber'!M:M,"")</f>
        <v>0</v>
      </c>
      <c r="P729" s="70">
        <f>SUMIFS('Ctas Receber'!G:G,'Ctas Receber'!E:E,'Clientes'!A:A,'Ctas Receber'!O:O,"Pago")</f>
        <v>0</v>
      </c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  <c r="AK729" s="71"/>
      <c r="AL729" s="71"/>
    </row>
    <row r="730" spans="1:38">
      <c r="A730" s="191"/>
      <c r="B730" s="191"/>
      <c r="C730" s="191"/>
      <c r="D730" s="191"/>
      <c r="E730" s="191"/>
      <c r="F730" s="191"/>
      <c r="G730" s="191"/>
      <c r="H730" s="191"/>
      <c r="I730" s="191"/>
      <c r="J730" s="191"/>
      <c r="K730" s="191"/>
      <c r="L730" s="191"/>
      <c r="M730" s="191"/>
      <c r="N730" s="191"/>
      <c r="O730" s="70">
        <f>SUMIFS('Ctas Receber'!G:G,'Ctas Receber'!E:E,'Clientes'!A:A,'Ctas Receber'!M:M,"")</f>
        <v>0</v>
      </c>
      <c r="P730" s="70">
        <f>SUMIFS('Ctas Receber'!G:G,'Ctas Receber'!E:E,'Clientes'!A:A,'Ctas Receber'!O:O,"Pago")</f>
        <v>0</v>
      </c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  <c r="AK730" s="71"/>
      <c r="AL730" s="71"/>
    </row>
    <row r="731" spans="1:38">
      <c r="A731" s="191"/>
      <c r="B731" s="191"/>
      <c r="C731" s="191"/>
      <c r="D731" s="191"/>
      <c r="E731" s="191"/>
      <c r="F731" s="191"/>
      <c r="G731" s="191"/>
      <c r="H731" s="191"/>
      <c r="I731" s="191"/>
      <c r="J731" s="191"/>
      <c r="K731" s="191"/>
      <c r="L731" s="191"/>
      <c r="M731" s="191"/>
      <c r="N731" s="191"/>
      <c r="O731" s="70">
        <f>SUMIFS('Ctas Receber'!G:G,'Ctas Receber'!E:E,'Clientes'!A:A,'Ctas Receber'!M:M,"")</f>
        <v>0</v>
      </c>
      <c r="P731" s="70">
        <f>SUMIFS('Ctas Receber'!G:G,'Ctas Receber'!E:E,'Clientes'!A:A,'Ctas Receber'!O:O,"Pago")</f>
        <v>0</v>
      </c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  <c r="AK731" s="71"/>
      <c r="AL731" s="71"/>
    </row>
    <row r="732" spans="1:38">
      <c r="A732" s="191"/>
      <c r="B732" s="191"/>
      <c r="C732" s="191"/>
      <c r="D732" s="191"/>
      <c r="E732" s="191"/>
      <c r="F732" s="191"/>
      <c r="G732" s="191"/>
      <c r="H732" s="191"/>
      <c r="I732" s="191"/>
      <c r="J732" s="191"/>
      <c r="K732" s="191"/>
      <c r="L732" s="191"/>
      <c r="M732" s="191"/>
      <c r="N732" s="191"/>
      <c r="O732" s="70">
        <f>SUMIFS('Ctas Receber'!G:G,'Ctas Receber'!E:E,'Clientes'!A:A,'Ctas Receber'!M:M,"")</f>
        <v>0</v>
      </c>
      <c r="P732" s="70">
        <f>SUMIFS('Ctas Receber'!G:G,'Ctas Receber'!E:E,'Clientes'!A:A,'Ctas Receber'!O:O,"Pago")</f>
        <v>0</v>
      </c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  <c r="AK732" s="71"/>
      <c r="AL732" s="71"/>
    </row>
    <row r="733" spans="1:38">
      <c r="A733" s="191"/>
      <c r="B733" s="191"/>
      <c r="C733" s="191"/>
      <c r="D733" s="191"/>
      <c r="E733" s="191"/>
      <c r="F733" s="191"/>
      <c r="G733" s="191"/>
      <c r="H733" s="191"/>
      <c r="I733" s="191"/>
      <c r="J733" s="191"/>
      <c r="K733" s="191"/>
      <c r="L733" s="191"/>
      <c r="M733" s="191"/>
      <c r="N733" s="191"/>
      <c r="O733" s="70">
        <f>SUMIFS('Ctas Receber'!G:G,'Ctas Receber'!E:E,'Clientes'!A:A,'Ctas Receber'!M:M,"")</f>
        <v>0</v>
      </c>
      <c r="P733" s="70">
        <f>SUMIFS('Ctas Receber'!G:G,'Ctas Receber'!E:E,'Clientes'!A:A,'Ctas Receber'!O:O,"Pago")</f>
        <v>0</v>
      </c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  <c r="AK733" s="71"/>
      <c r="AL733" s="71"/>
    </row>
    <row r="734" spans="1:38">
      <c r="A734" s="191"/>
      <c r="B734" s="191"/>
      <c r="C734" s="191"/>
      <c r="D734" s="191"/>
      <c r="E734" s="191"/>
      <c r="F734" s="191"/>
      <c r="G734" s="191"/>
      <c r="H734" s="191"/>
      <c r="I734" s="191"/>
      <c r="J734" s="191"/>
      <c r="K734" s="191"/>
      <c r="L734" s="191"/>
      <c r="M734" s="191"/>
      <c r="N734" s="191"/>
      <c r="O734" s="70">
        <f>SUMIFS('Ctas Receber'!G:G,'Ctas Receber'!E:E,'Clientes'!A:A,'Ctas Receber'!M:M,"")</f>
        <v>0</v>
      </c>
      <c r="P734" s="70">
        <f>SUMIFS('Ctas Receber'!G:G,'Ctas Receber'!E:E,'Clientes'!A:A,'Ctas Receber'!O:O,"Pago")</f>
        <v>0</v>
      </c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  <c r="AK734" s="71"/>
      <c r="AL734" s="71"/>
    </row>
    <row r="735" spans="1:38">
      <c r="A735" s="191"/>
      <c r="B735" s="191"/>
      <c r="C735" s="191"/>
      <c r="D735" s="191"/>
      <c r="E735" s="191"/>
      <c r="F735" s="191"/>
      <c r="G735" s="191"/>
      <c r="H735" s="191"/>
      <c r="I735" s="191"/>
      <c r="J735" s="191"/>
      <c r="K735" s="191"/>
      <c r="L735" s="191"/>
      <c r="M735" s="191"/>
      <c r="N735" s="191"/>
      <c r="O735" s="70">
        <f>SUMIFS('Ctas Receber'!G:G,'Ctas Receber'!E:E,'Clientes'!A:A,'Ctas Receber'!M:M,"")</f>
        <v>0</v>
      </c>
      <c r="P735" s="70">
        <f>SUMIFS('Ctas Receber'!G:G,'Ctas Receber'!E:E,'Clientes'!A:A,'Ctas Receber'!O:O,"Pago")</f>
        <v>0</v>
      </c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  <c r="AK735" s="71"/>
      <c r="AL735" s="71"/>
    </row>
    <row r="736" spans="1:38">
      <c r="A736" s="191"/>
      <c r="B736" s="191"/>
      <c r="C736" s="191"/>
      <c r="D736" s="191"/>
      <c r="E736" s="191"/>
      <c r="F736" s="191"/>
      <c r="G736" s="191"/>
      <c r="H736" s="191"/>
      <c r="I736" s="191"/>
      <c r="J736" s="191"/>
      <c r="K736" s="191"/>
      <c r="L736" s="191"/>
      <c r="M736" s="191"/>
      <c r="N736" s="191"/>
      <c r="O736" s="70">
        <f>SUMIFS('Ctas Receber'!G:G,'Ctas Receber'!E:E,'Clientes'!A:A,'Ctas Receber'!M:M,"")</f>
        <v>0</v>
      </c>
      <c r="P736" s="70">
        <f>SUMIFS('Ctas Receber'!G:G,'Ctas Receber'!E:E,'Clientes'!A:A,'Ctas Receber'!O:O,"Pago")</f>
        <v>0</v>
      </c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  <c r="AK736" s="71"/>
      <c r="AL736" s="71"/>
    </row>
    <row r="737" spans="1:38">
      <c r="A737" s="191"/>
      <c r="B737" s="191"/>
      <c r="C737" s="191"/>
      <c r="D737" s="191"/>
      <c r="E737" s="191"/>
      <c r="F737" s="191"/>
      <c r="G737" s="191"/>
      <c r="H737" s="191"/>
      <c r="I737" s="191"/>
      <c r="J737" s="191"/>
      <c r="K737" s="191"/>
      <c r="L737" s="191"/>
      <c r="M737" s="191"/>
      <c r="N737" s="191"/>
      <c r="O737" s="70">
        <f>SUMIFS('Ctas Receber'!G:G,'Ctas Receber'!E:E,'Clientes'!A:A,'Ctas Receber'!M:M,"")</f>
        <v>0</v>
      </c>
      <c r="P737" s="70">
        <f>SUMIFS('Ctas Receber'!G:G,'Ctas Receber'!E:E,'Clientes'!A:A,'Ctas Receber'!O:O,"Pago")</f>
        <v>0</v>
      </c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  <c r="AK737" s="71"/>
      <c r="AL737" s="71"/>
    </row>
    <row r="738" spans="1:38">
      <c r="A738" s="191"/>
      <c r="B738" s="191"/>
      <c r="C738" s="191"/>
      <c r="D738" s="191"/>
      <c r="E738" s="191"/>
      <c r="F738" s="191"/>
      <c r="G738" s="191"/>
      <c r="H738" s="191"/>
      <c r="I738" s="191"/>
      <c r="J738" s="191"/>
      <c r="K738" s="191"/>
      <c r="L738" s="191"/>
      <c r="M738" s="191"/>
      <c r="N738" s="191"/>
      <c r="O738" s="70">
        <f>SUMIFS('Ctas Receber'!G:G,'Ctas Receber'!E:E,'Clientes'!A:A,'Ctas Receber'!M:M,"")</f>
        <v>0</v>
      </c>
      <c r="P738" s="70">
        <f>SUMIFS('Ctas Receber'!G:G,'Ctas Receber'!E:E,'Clientes'!A:A,'Ctas Receber'!O:O,"Pago")</f>
        <v>0</v>
      </c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  <c r="AK738" s="71"/>
      <c r="AL738" s="71"/>
    </row>
    <row r="739" spans="1:38">
      <c r="A739" s="191"/>
      <c r="B739" s="191"/>
      <c r="C739" s="191"/>
      <c r="D739" s="191"/>
      <c r="E739" s="191"/>
      <c r="F739" s="191"/>
      <c r="G739" s="191"/>
      <c r="H739" s="191"/>
      <c r="I739" s="191"/>
      <c r="J739" s="191"/>
      <c r="K739" s="191"/>
      <c r="L739" s="191"/>
      <c r="M739" s="191"/>
      <c r="N739" s="191"/>
      <c r="O739" s="70">
        <f>SUMIFS('Ctas Receber'!G:G,'Ctas Receber'!E:E,'Clientes'!A:A,'Ctas Receber'!M:M,"")</f>
        <v>0</v>
      </c>
      <c r="P739" s="70">
        <f>SUMIFS('Ctas Receber'!G:G,'Ctas Receber'!E:E,'Clientes'!A:A,'Ctas Receber'!O:O,"Pago")</f>
        <v>0</v>
      </c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  <c r="AK739" s="71"/>
      <c r="AL739" s="71"/>
    </row>
    <row r="740" spans="1:38">
      <c r="A740" s="191"/>
      <c r="B740" s="191"/>
      <c r="C740" s="191"/>
      <c r="D740" s="191"/>
      <c r="E740" s="191"/>
      <c r="F740" s="191"/>
      <c r="G740" s="191"/>
      <c r="H740" s="191"/>
      <c r="I740" s="191"/>
      <c r="J740" s="191"/>
      <c r="K740" s="191"/>
      <c r="L740" s="191"/>
      <c r="M740" s="191"/>
      <c r="N740" s="191"/>
      <c r="O740" s="70">
        <f>SUMIFS('Ctas Receber'!G:G,'Ctas Receber'!E:E,'Clientes'!A:A,'Ctas Receber'!M:M,"")</f>
        <v>0</v>
      </c>
      <c r="P740" s="70">
        <f>SUMIFS('Ctas Receber'!G:G,'Ctas Receber'!E:E,'Clientes'!A:A,'Ctas Receber'!O:O,"Pago")</f>
        <v>0</v>
      </c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  <c r="AK740" s="71"/>
      <c r="AL740" s="71"/>
    </row>
    <row r="741" spans="1:38">
      <c r="A741" s="191"/>
      <c r="B741" s="191"/>
      <c r="C741" s="191"/>
      <c r="D741" s="191"/>
      <c r="E741" s="191"/>
      <c r="F741" s="191"/>
      <c r="G741" s="191"/>
      <c r="H741" s="191"/>
      <c r="I741" s="191"/>
      <c r="J741" s="191"/>
      <c r="K741" s="191"/>
      <c r="L741" s="191"/>
      <c r="M741" s="191"/>
      <c r="N741" s="191"/>
      <c r="O741" s="70">
        <f>SUMIFS('Ctas Receber'!G:G,'Ctas Receber'!E:E,'Clientes'!A:A,'Ctas Receber'!M:M,"")</f>
        <v>0</v>
      </c>
      <c r="P741" s="70">
        <f>SUMIFS('Ctas Receber'!G:G,'Ctas Receber'!E:E,'Clientes'!A:A,'Ctas Receber'!O:O,"Pago")</f>
        <v>0</v>
      </c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  <c r="AK741" s="71"/>
      <c r="AL741" s="71"/>
    </row>
    <row r="742" spans="1:38">
      <c r="A742" s="191"/>
      <c r="B742" s="191"/>
      <c r="C742" s="191"/>
      <c r="D742" s="191"/>
      <c r="E742" s="191"/>
      <c r="F742" s="191"/>
      <c r="G742" s="191"/>
      <c r="H742" s="191"/>
      <c r="I742" s="191"/>
      <c r="J742" s="191"/>
      <c r="K742" s="191"/>
      <c r="L742" s="191"/>
      <c r="M742" s="191"/>
      <c r="N742" s="191"/>
      <c r="O742" s="70">
        <f>SUMIFS('Ctas Receber'!G:G,'Ctas Receber'!E:E,'Clientes'!A:A,'Ctas Receber'!M:M,"")</f>
        <v>0</v>
      </c>
      <c r="P742" s="70">
        <f>SUMIFS('Ctas Receber'!G:G,'Ctas Receber'!E:E,'Clientes'!A:A,'Ctas Receber'!O:O,"Pago")</f>
        <v>0</v>
      </c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  <c r="AK742" s="71"/>
      <c r="AL742" s="71"/>
    </row>
    <row r="743" spans="1:38">
      <c r="A743" s="191"/>
      <c r="B743" s="191"/>
      <c r="C743" s="191"/>
      <c r="D743" s="191"/>
      <c r="E743" s="191"/>
      <c r="F743" s="191"/>
      <c r="G743" s="191"/>
      <c r="H743" s="191"/>
      <c r="I743" s="191"/>
      <c r="J743" s="191"/>
      <c r="K743" s="191"/>
      <c r="L743" s="191"/>
      <c r="M743" s="191"/>
      <c r="N743" s="191"/>
      <c r="O743" s="70">
        <f>SUMIFS('Ctas Receber'!G:G,'Ctas Receber'!E:E,'Clientes'!A:A,'Ctas Receber'!M:M,"")</f>
        <v>0</v>
      </c>
      <c r="P743" s="70">
        <f>SUMIFS('Ctas Receber'!G:G,'Ctas Receber'!E:E,'Clientes'!A:A,'Ctas Receber'!O:O,"Pago")</f>
        <v>0</v>
      </c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  <c r="AK743" s="71"/>
      <c r="AL743" s="71"/>
    </row>
    <row r="744" spans="1:38">
      <c r="A744" s="191"/>
      <c r="B744" s="191"/>
      <c r="C744" s="191"/>
      <c r="D744" s="191"/>
      <c r="E744" s="191"/>
      <c r="F744" s="191"/>
      <c r="G744" s="191"/>
      <c r="H744" s="191"/>
      <c r="I744" s="191"/>
      <c r="J744" s="191"/>
      <c r="K744" s="191"/>
      <c r="L744" s="191"/>
      <c r="M744" s="191"/>
      <c r="N744" s="191"/>
      <c r="O744" s="70">
        <f>SUMIFS('Ctas Receber'!G:G,'Ctas Receber'!E:E,'Clientes'!A:A,'Ctas Receber'!M:M,"")</f>
        <v>0</v>
      </c>
      <c r="P744" s="70">
        <f>SUMIFS('Ctas Receber'!G:G,'Ctas Receber'!E:E,'Clientes'!A:A,'Ctas Receber'!O:O,"Pago")</f>
        <v>0</v>
      </c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  <c r="AK744" s="71"/>
      <c r="AL744" s="71"/>
    </row>
    <row r="745" spans="1:38">
      <c r="A745" s="191"/>
      <c r="B745" s="191"/>
      <c r="C745" s="191"/>
      <c r="D745" s="191"/>
      <c r="E745" s="191"/>
      <c r="F745" s="191"/>
      <c r="G745" s="191"/>
      <c r="H745" s="191"/>
      <c r="I745" s="191"/>
      <c r="J745" s="191"/>
      <c r="K745" s="191"/>
      <c r="L745" s="191"/>
      <c r="M745" s="191"/>
      <c r="N745" s="191"/>
      <c r="O745" s="70">
        <f>SUMIFS('Ctas Receber'!G:G,'Ctas Receber'!E:E,'Clientes'!A:A,'Ctas Receber'!M:M,"")</f>
        <v>0</v>
      </c>
      <c r="P745" s="70">
        <f>SUMIFS('Ctas Receber'!G:G,'Ctas Receber'!E:E,'Clientes'!A:A,'Ctas Receber'!O:O,"Pago")</f>
        <v>0</v>
      </c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  <c r="AK745" s="71"/>
      <c r="AL745" s="71"/>
    </row>
    <row r="746" spans="1:38">
      <c r="A746" s="191"/>
      <c r="B746" s="191"/>
      <c r="C746" s="191"/>
      <c r="D746" s="191"/>
      <c r="E746" s="191"/>
      <c r="F746" s="191"/>
      <c r="G746" s="191"/>
      <c r="H746" s="191"/>
      <c r="I746" s="191"/>
      <c r="J746" s="191"/>
      <c r="K746" s="191"/>
      <c r="L746" s="191"/>
      <c r="M746" s="191"/>
      <c r="N746" s="191"/>
      <c r="O746" s="70">
        <f>SUMIFS('Ctas Receber'!G:G,'Ctas Receber'!E:E,'Clientes'!A:A,'Ctas Receber'!M:M,"")</f>
        <v>0</v>
      </c>
      <c r="P746" s="70">
        <f>SUMIFS('Ctas Receber'!G:G,'Ctas Receber'!E:E,'Clientes'!A:A,'Ctas Receber'!O:O,"Pago")</f>
        <v>0</v>
      </c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  <c r="AK746" s="71"/>
      <c r="AL746" s="71"/>
    </row>
    <row r="747" spans="1:38">
      <c r="A747" s="191"/>
      <c r="B747" s="191"/>
      <c r="C747" s="191"/>
      <c r="D747" s="191"/>
      <c r="E747" s="191"/>
      <c r="F747" s="191"/>
      <c r="G747" s="191"/>
      <c r="H747" s="191"/>
      <c r="I747" s="191"/>
      <c r="J747" s="191"/>
      <c r="K747" s="191"/>
      <c r="L747" s="191"/>
      <c r="M747" s="191"/>
      <c r="N747" s="191"/>
      <c r="O747" s="70">
        <f>SUMIFS('Ctas Receber'!G:G,'Ctas Receber'!E:E,'Clientes'!A:A,'Ctas Receber'!M:M,"")</f>
        <v>0</v>
      </c>
      <c r="P747" s="70">
        <f>SUMIFS('Ctas Receber'!G:G,'Ctas Receber'!E:E,'Clientes'!A:A,'Ctas Receber'!O:O,"Pago")</f>
        <v>0</v>
      </c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  <c r="AK747" s="71"/>
      <c r="AL747" s="71"/>
    </row>
    <row r="748" spans="1:38">
      <c r="A748" s="191"/>
      <c r="B748" s="191"/>
      <c r="C748" s="191"/>
      <c r="D748" s="191"/>
      <c r="E748" s="191"/>
      <c r="F748" s="191"/>
      <c r="G748" s="191"/>
      <c r="H748" s="191"/>
      <c r="I748" s="191"/>
      <c r="J748" s="191"/>
      <c r="K748" s="191"/>
      <c r="L748" s="191"/>
      <c r="M748" s="191"/>
      <c r="N748" s="191"/>
      <c r="O748" s="70">
        <f>SUMIFS('Ctas Receber'!G:G,'Ctas Receber'!E:E,'Clientes'!A:A,'Ctas Receber'!M:M,"")</f>
        <v>0</v>
      </c>
      <c r="P748" s="70">
        <f>SUMIFS('Ctas Receber'!G:G,'Ctas Receber'!E:E,'Clientes'!A:A,'Ctas Receber'!O:O,"Pago")</f>
        <v>0</v>
      </c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  <c r="AK748" s="71"/>
      <c r="AL748" s="71"/>
    </row>
    <row r="749" spans="1:38">
      <c r="A749" s="191"/>
      <c r="B749" s="191"/>
      <c r="C749" s="191"/>
      <c r="D749" s="191"/>
      <c r="E749" s="191"/>
      <c r="F749" s="191"/>
      <c r="G749" s="191"/>
      <c r="H749" s="191"/>
      <c r="I749" s="191"/>
      <c r="J749" s="191"/>
      <c r="K749" s="191"/>
      <c r="L749" s="191"/>
      <c r="M749" s="191"/>
      <c r="N749" s="191"/>
      <c r="O749" s="70">
        <f>SUMIFS('Ctas Receber'!G:G,'Ctas Receber'!E:E,'Clientes'!A:A,'Ctas Receber'!M:M,"")</f>
        <v>0</v>
      </c>
      <c r="P749" s="70">
        <f>SUMIFS('Ctas Receber'!G:G,'Ctas Receber'!E:E,'Clientes'!A:A,'Ctas Receber'!O:O,"Pago")</f>
        <v>0</v>
      </c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  <c r="AK749" s="71"/>
      <c r="AL749" s="71"/>
    </row>
    <row r="750" spans="1:38">
      <c r="A750" s="191"/>
      <c r="B750" s="191"/>
      <c r="C750" s="191"/>
      <c r="D750" s="191"/>
      <c r="E750" s="191"/>
      <c r="F750" s="191"/>
      <c r="G750" s="191"/>
      <c r="H750" s="191"/>
      <c r="I750" s="191"/>
      <c r="J750" s="191"/>
      <c r="K750" s="191"/>
      <c r="L750" s="191"/>
      <c r="M750" s="191"/>
      <c r="N750" s="191"/>
      <c r="O750" s="70">
        <f>SUMIFS('Ctas Receber'!G:G,'Ctas Receber'!E:E,'Clientes'!A:A,'Ctas Receber'!M:M,"")</f>
        <v>0</v>
      </c>
      <c r="P750" s="70">
        <f>SUMIFS('Ctas Receber'!G:G,'Ctas Receber'!E:E,'Clientes'!A:A,'Ctas Receber'!O:O,"Pago")</f>
        <v>0</v>
      </c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  <c r="AK750" s="71"/>
      <c r="AL750" s="71"/>
    </row>
    <row r="751" spans="1:38">
      <c r="A751" s="191"/>
      <c r="B751" s="191"/>
      <c r="C751" s="191"/>
      <c r="D751" s="191"/>
      <c r="E751" s="191"/>
      <c r="F751" s="191"/>
      <c r="G751" s="191"/>
      <c r="H751" s="191"/>
      <c r="I751" s="191"/>
      <c r="J751" s="191"/>
      <c r="K751" s="191"/>
      <c r="L751" s="191"/>
      <c r="M751" s="191"/>
      <c r="N751" s="191"/>
      <c r="O751" s="70">
        <f>SUMIFS('Ctas Receber'!G:G,'Ctas Receber'!E:E,'Clientes'!A:A,'Ctas Receber'!M:M,"")</f>
        <v>0</v>
      </c>
      <c r="P751" s="70">
        <f>SUMIFS('Ctas Receber'!G:G,'Ctas Receber'!E:E,'Clientes'!A:A,'Ctas Receber'!O:O,"Pago")</f>
        <v>0</v>
      </c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  <c r="AK751" s="71"/>
      <c r="AL751" s="71"/>
    </row>
    <row r="752" spans="1:38">
      <c r="A752" s="191"/>
      <c r="B752" s="191"/>
      <c r="C752" s="191"/>
      <c r="D752" s="191"/>
      <c r="E752" s="191"/>
      <c r="F752" s="191"/>
      <c r="G752" s="191"/>
      <c r="H752" s="191"/>
      <c r="I752" s="191"/>
      <c r="J752" s="191"/>
      <c r="K752" s="191"/>
      <c r="L752" s="191"/>
      <c r="M752" s="191"/>
      <c r="N752" s="191"/>
      <c r="O752" s="70">
        <f>SUMIFS('Ctas Receber'!G:G,'Ctas Receber'!E:E,'Clientes'!A:A,'Ctas Receber'!M:M,"")</f>
        <v>0</v>
      </c>
      <c r="P752" s="70">
        <f>SUMIFS('Ctas Receber'!G:G,'Ctas Receber'!E:E,'Clientes'!A:A,'Ctas Receber'!O:O,"Pago")</f>
        <v>0</v>
      </c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  <c r="AK752" s="71"/>
      <c r="AL752" s="71"/>
    </row>
    <row r="753" spans="1:38">
      <c r="A753" s="191"/>
      <c r="B753" s="191"/>
      <c r="C753" s="191"/>
      <c r="D753" s="191"/>
      <c r="E753" s="191"/>
      <c r="F753" s="191"/>
      <c r="G753" s="191"/>
      <c r="H753" s="191"/>
      <c r="I753" s="191"/>
      <c r="J753" s="191"/>
      <c r="K753" s="191"/>
      <c r="L753" s="191"/>
      <c r="M753" s="191"/>
      <c r="N753" s="191"/>
      <c r="O753" s="70">
        <f>SUMIFS('Ctas Receber'!G:G,'Ctas Receber'!E:E,'Clientes'!A:A,'Ctas Receber'!M:M,"")</f>
        <v>0</v>
      </c>
      <c r="P753" s="70">
        <f>SUMIFS('Ctas Receber'!G:G,'Ctas Receber'!E:E,'Clientes'!A:A,'Ctas Receber'!O:O,"Pago")</f>
        <v>0</v>
      </c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  <c r="AK753" s="71"/>
      <c r="AL753" s="71"/>
    </row>
    <row r="754" spans="1:38">
      <c r="A754" s="191"/>
      <c r="B754" s="191"/>
      <c r="C754" s="191"/>
      <c r="D754" s="191"/>
      <c r="E754" s="191"/>
      <c r="F754" s="191"/>
      <c r="G754" s="191"/>
      <c r="H754" s="191"/>
      <c r="I754" s="191"/>
      <c r="J754" s="191"/>
      <c r="K754" s="191"/>
      <c r="L754" s="191"/>
      <c r="M754" s="191"/>
      <c r="N754" s="191"/>
      <c r="O754" s="70">
        <f>SUMIFS('Ctas Receber'!G:G,'Ctas Receber'!E:E,'Clientes'!A:A,'Ctas Receber'!M:M,"")</f>
        <v>0</v>
      </c>
      <c r="P754" s="70">
        <f>SUMIFS('Ctas Receber'!G:G,'Ctas Receber'!E:E,'Clientes'!A:A,'Ctas Receber'!O:O,"Pago")</f>
        <v>0</v>
      </c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  <c r="AK754" s="71"/>
      <c r="AL754" s="71"/>
    </row>
    <row r="755" spans="1:38">
      <c r="A755" s="191"/>
      <c r="B755" s="191"/>
      <c r="C755" s="191"/>
      <c r="D755" s="191"/>
      <c r="E755" s="191"/>
      <c r="F755" s="191"/>
      <c r="G755" s="191"/>
      <c r="H755" s="191"/>
      <c r="I755" s="191"/>
      <c r="J755" s="191"/>
      <c r="K755" s="191"/>
      <c r="L755" s="191"/>
      <c r="M755" s="191"/>
      <c r="N755" s="191"/>
      <c r="O755" s="70">
        <f>SUMIFS('Ctas Receber'!G:G,'Ctas Receber'!E:E,'Clientes'!A:A,'Ctas Receber'!M:M,"")</f>
        <v>0</v>
      </c>
      <c r="P755" s="70">
        <f>SUMIFS('Ctas Receber'!G:G,'Ctas Receber'!E:E,'Clientes'!A:A,'Ctas Receber'!O:O,"Pago")</f>
        <v>0</v>
      </c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  <c r="AK755" s="71"/>
      <c r="AL755" s="71"/>
    </row>
    <row r="756" spans="1:38">
      <c r="A756" s="191"/>
      <c r="B756" s="191"/>
      <c r="C756" s="191"/>
      <c r="D756" s="191"/>
      <c r="E756" s="191"/>
      <c r="F756" s="191"/>
      <c r="G756" s="191"/>
      <c r="H756" s="191"/>
      <c r="I756" s="191"/>
      <c r="J756" s="191"/>
      <c r="K756" s="191"/>
      <c r="L756" s="191"/>
      <c r="M756" s="191"/>
      <c r="N756" s="191"/>
      <c r="O756" s="70">
        <f>SUMIFS('Ctas Receber'!G:G,'Ctas Receber'!E:E,'Clientes'!A:A,'Ctas Receber'!M:M,"")</f>
        <v>0</v>
      </c>
      <c r="P756" s="70">
        <f>SUMIFS('Ctas Receber'!G:G,'Ctas Receber'!E:E,'Clientes'!A:A,'Ctas Receber'!O:O,"Pago")</f>
        <v>0</v>
      </c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  <c r="AK756" s="71"/>
      <c r="AL756" s="71"/>
    </row>
    <row r="757" spans="1:38">
      <c r="A757" s="191"/>
      <c r="B757" s="191"/>
      <c r="C757" s="191"/>
      <c r="D757" s="191"/>
      <c r="E757" s="191"/>
      <c r="F757" s="191"/>
      <c r="G757" s="191"/>
      <c r="H757" s="191"/>
      <c r="I757" s="191"/>
      <c r="J757" s="191"/>
      <c r="K757" s="191"/>
      <c r="L757" s="191"/>
      <c r="M757" s="191"/>
      <c r="N757" s="191"/>
      <c r="O757" s="70">
        <f>SUMIFS('Ctas Receber'!G:G,'Ctas Receber'!E:E,'Clientes'!A:A,'Ctas Receber'!M:M,"")</f>
        <v>0</v>
      </c>
      <c r="P757" s="70">
        <f>SUMIFS('Ctas Receber'!G:G,'Ctas Receber'!E:E,'Clientes'!A:A,'Ctas Receber'!O:O,"Pago")</f>
        <v>0</v>
      </c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  <c r="AK757" s="71"/>
      <c r="AL757" s="71"/>
    </row>
    <row r="758" spans="1:38">
      <c r="A758" s="191"/>
      <c r="B758" s="191"/>
      <c r="C758" s="191"/>
      <c r="D758" s="191"/>
      <c r="E758" s="191"/>
      <c r="F758" s="191"/>
      <c r="G758" s="191"/>
      <c r="H758" s="191"/>
      <c r="I758" s="191"/>
      <c r="J758" s="191"/>
      <c r="K758" s="191"/>
      <c r="L758" s="191"/>
      <c r="M758" s="191"/>
      <c r="N758" s="191"/>
      <c r="O758" s="70">
        <f>SUMIFS('Ctas Receber'!G:G,'Ctas Receber'!E:E,'Clientes'!A:A,'Ctas Receber'!M:M,"")</f>
        <v>0</v>
      </c>
      <c r="P758" s="70">
        <f>SUMIFS('Ctas Receber'!G:G,'Ctas Receber'!E:E,'Clientes'!A:A,'Ctas Receber'!O:O,"Pago")</f>
        <v>0</v>
      </c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  <c r="AK758" s="71"/>
      <c r="AL758" s="71"/>
    </row>
    <row r="759" spans="1:38">
      <c r="A759" s="191"/>
      <c r="B759" s="191"/>
      <c r="C759" s="191"/>
      <c r="D759" s="191"/>
      <c r="E759" s="191"/>
      <c r="F759" s="191"/>
      <c r="G759" s="191"/>
      <c r="H759" s="191"/>
      <c r="I759" s="191"/>
      <c r="J759" s="191"/>
      <c r="K759" s="191"/>
      <c r="L759" s="191"/>
      <c r="M759" s="191"/>
      <c r="N759" s="191"/>
      <c r="O759" s="70">
        <f>SUMIFS('Ctas Receber'!G:G,'Ctas Receber'!E:E,'Clientes'!A:A,'Ctas Receber'!M:M,"")</f>
        <v>0</v>
      </c>
      <c r="P759" s="70">
        <f>SUMIFS('Ctas Receber'!G:G,'Ctas Receber'!E:E,'Clientes'!A:A,'Ctas Receber'!O:O,"Pago")</f>
        <v>0</v>
      </c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  <c r="AK759" s="71"/>
      <c r="AL759" s="71"/>
    </row>
    <row r="760" spans="1:38">
      <c r="A760" s="191"/>
      <c r="B760" s="191"/>
      <c r="C760" s="191"/>
      <c r="D760" s="191"/>
      <c r="E760" s="191"/>
      <c r="F760" s="191"/>
      <c r="G760" s="191"/>
      <c r="H760" s="191"/>
      <c r="I760" s="191"/>
      <c r="J760" s="191"/>
      <c r="K760" s="191"/>
      <c r="L760" s="191"/>
      <c r="M760" s="191"/>
      <c r="N760" s="191"/>
      <c r="O760" s="70">
        <f>SUMIFS('Ctas Receber'!G:G,'Ctas Receber'!E:E,'Clientes'!A:A,'Ctas Receber'!M:M,"")</f>
        <v>0</v>
      </c>
      <c r="P760" s="70">
        <f>SUMIFS('Ctas Receber'!G:G,'Ctas Receber'!E:E,'Clientes'!A:A,'Ctas Receber'!O:O,"Pago")</f>
        <v>0</v>
      </c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  <c r="AK760" s="71"/>
      <c r="AL760" s="71"/>
    </row>
    <row r="761" spans="1:38">
      <c r="A761" s="191"/>
      <c r="B761" s="191"/>
      <c r="C761" s="191"/>
      <c r="D761" s="191"/>
      <c r="E761" s="191"/>
      <c r="F761" s="191"/>
      <c r="G761" s="191"/>
      <c r="H761" s="191"/>
      <c r="I761" s="191"/>
      <c r="J761" s="191"/>
      <c r="K761" s="191"/>
      <c r="L761" s="191"/>
      <c r="M761" s="191"/>
      <c r="N761" s="191"/>
      <c r="O761" s="70">
        <f>SUMIFS('Ctas Receber'!G:G,'Ctas Receber'!E:E,'Clientes'!A:A,'Ctas Receber'!M:M,"")</f>
        <v>0</v>
      </c>
      <c r="P761" s="70">
        <f>SUMIFS('Ctas Receber'!G:G,'Ctas Receber'!E:E,'Clientes'!A:A,'Ctas Receber'!O:O,"Pago")</f>
        <v>0</v>
      </c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  <c r="AK761" s="71"/>
      <c r="AL761" s="71"/>
    </row>
    <row r="762" spans="1:38">
      <c r="A762" s="191"/>
      <c r="B762" s="191"/>
      <c r="C762" s="191"/>
      <c r="D762" s="191"/>
      <c r="E762" s="191"/>
      <c r="F762" s="191"/>
      <c r="G762" s="191"/>
      <c r="H762" s="191"/>
      <c r="I762" s="191"/>
      <c r="J762" s="191"/>
      <c r="K762" s="191"/>
      <c r="L762" s="191"/>
      <c r="M762" s="191"/>
      <c r="N762" s="191"/>
      <c r="O762" s="70">
        <f>SUMIFS('Ctas Receber'!G:G,'Ctas Receber'!E:E,'Clientes'!A:A,'Ctas Receber'!M:M,"")</f>
        <v>0</v>
      </c>
      <c r="P762" s="70">
        <f>SUMIFS('Ctas Receber'!G:G,'Ctas Receber'!E:E,'Clientes'!A:A,'Ctas Receber'!O:O,"Pago")</f>
        <v>0</v>
      </c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  <c r="AK762" s="71"/>
      <c r="AL762" s="71"/>
    </row>
    <row r="763" spans="1:38">
      <c r="A763" s="191"/>
      <c r="B763" s="191"/>
      <c r="C763" s="191"/>
      <c r="D763" s="191"/>
      <c r="E763" s="191"/>
      <c r="F763" s="191"/>
      <c r="G763" s="191"/>
      <c r="H763" s="191"/>
      <c r="I763" s="191"/>
      <c r="J763" s="191"/>
      <c r="K763" s="191"/>
      <c r="L763" s="191"/>
      <c r="M763" s="191"/>
      <c r="N763" s="191"/>
      <c r="O763" s="70">
        <f>SUMIFS('Ctas Receber'!G:G,'Ctas Receber'!E:E,'Clientes'!A:A,'Ctas Receber'!M:M,"")</f>
        <v>0</v>
      </c>
      <c r="P763" s="70">
        <f>SUMIFS('Ctas Receber'!G:G,'Ctas Receber'!E:E,'Clientes'!A:A,'Ctas Receber'!O:O,"Pago")</f>
        <v>0</v>
      </c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  <c r="AK763" s="71"/>
      <c r="AL763" s="71"/>
    </row>
    <row r="764" spans="1:38">
      <c r="A764" s="191"/>
      <c r="B764" s="191"/>
      <c r="C764" s="191"/>
      <c r="D764" s="191"/>
      <c r="E764" s="191"/>
      <c r="F764" s="191"/>
      <c r="G764" s="191"/>
      <c r="H764" s="191"/>
      <c r="I764" s="191"/>
      <c r="J764" s="191"/>
      <c r="K764" s="191"/>
      <c r="L764" s="191"/>
      <c r="M764" s="191"/>
      <c r="N764" s="191"/>
      <c r="O764" s="70">
        <f>SUMIFS('Ctas Receber'!G:G,'Ctas Receber'!E:E,'Clientes'!A:A,'Ctas Receber'!M:M,"")</f>
        <v>0</v>
      </c>
      <c r="P764" s="70">
        <f>SUMIFS('Ctas Receber'!G:G,'Ctas Receber'!E:E,'Clientes'!A:A,'Ctas Receber'!O:O,"Pago")</f>
        <v>0</v>
      </c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  <c r="AK764" s="71"/>
      <c r="AL764" s="71"/>
    </row>
    <row r="765" spans="1:38">
      <c r="A765" s="191"/>
      <c r="B765" s="191"/>
      <c r="C765" s="191"/>
      <c r="D765" s="191"/>
      <c r="E765" s="191"/>
      <c r="F765" s="191"/>
      <c r="G765" s="191"/>
      <c r="H765" s="191"/>
      <c r="I765" s="191"/>
      <c r="J765" s="191"/>
      <c r="K765" s="191"/>
      <c r="L765" s="191"/>
      <c r="M765" s="191"/>
      <c r="N765" s="191"/>
      <c r="O765" s="70">
        <f>SUMIFS('Ctas Receber'!G:G,'Ctas Receber'!E:E,'Clientes'!A:A,'Ctas Receber'!M:M,"")</f>
        <v>0</v>
      </c>
      <c r="P765" s="70">
        <f>SUMIFS('Ctas Receber'!G:G,'Ctas Receber'!E:E,'Clientes'!A:A,'Ctas Receber'!O:O,"Pago")</f>
        <v>0</v>
      </c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  <c r="AK765" s="71"/>
      <c r="AL765" s="71"/>
    </row>
    <row r="766" spans="1:38">
      <c r="A766" s="191"/>
      <c r="B766" s="191"/>
      <c r="C766" s="191"/>
      <c r="D766" s="191"/>
      <c r="E766" s="191"/>
      <c r="F766" s="191"/>
      <c r="G766" s="191"/>
      <c r="H766" s="191"/>
      <c r="I766" s="191"/>
      <c r="J766" s="191"/>
      <c r="K766" s="191"/>
      <c r="L766" s="191"/>
      <c r="M766" s="191"/>
      <c r="N766" s="191"/>
      <c r="O766" s="70">
        <f>SUMIFS('Ctas Receber'!G:G,'Ctas Receber'!E:E,'Clientes'!A:A,'Ctas Receber'!M:M,"")</f>
        <v>0</v>
      </c>
      <c r="P766" s="70">
        <f>SUMIFS('Ctas Receber'!G:G,'Ctas Receber'!E:E,'Clientes'!A:A,'Ctas Receber'!O:O,"Pago")</f>
        <v>0</v>
      </c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  <c r="AK766" s="71"/>
      <c r="AL766" s="71"/>
    </row>
    <row r="767" spans="1:38">
      <c r="A767" s="191"/>
      <c r="B767" s="191"/>
      <c r="C767" s="191"/>
      <c r="D767" s="191"/>
      <c r="E767" s="191"/>
      <c r="F767" s="191"/>
      <c r="G767" s="191"/>
      <c r="H767" s="191"/>
      <c r="I767" s="191"/>
      <c r="J767" s="191"/>
      <c r="K767" s="191"/>
      <c r="L767" s="191"/>
      <c r="M767" s="191"/>
      <c r="N767" s="191"/>
      <c r="O767" s="70">
        <f>SUMIFS('Ctas Receber'!G:G,'Ctas Receber'!E:E,'Clientes'!A:A,'Ctas Receber'!M:M,"")</f>
        <v>0</v>
      </c>
      <c r="P767" s="70">
        <f>SUMIFS('Ctas Receber'!G:G,'Ctas Receber'!E:E,'Clientes'!A:A,'Ctas Receber'!O:O,"Pago")</f>
        <v>0</v>
      </c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  <c r="AK767" s="71"/>
      <c r="AL767" s="71"/>
    </row>
    <row r="768" spans="1:38">
      <c r="A768" s="191"/>
      <c r="B768" s="191"/>
      <c r="C768" s="191"/>
      <c r="D768" s="191"/>
      <c r="E768" s="191"/>
      <c r="F768" s="191"/>
      <c r="G768" s="191"/>
      <c r="H768" s="191"/>
      <c r="I768" s="191"/>
      <c r="J768" s="191"/>
      <c r="K768" s="191"/>
      <c r="L768" s="191"/>
      <c r="M768" s="191"/>
      <c r="N768" s="191"/>
      <c r="O768" s="70">
        <f>SUMIFS('Ctas Receber'!G:G,'Ctas Receber'!E:E,'Clientes'!A:A,'Ctas Receber'!M:M,"")</f>
        <v>0</v>
      </c>
      <c r="P768" s="70">
        <f>SUMIFS('Ctas Receber'!G:G,'Ctas Receber'!E:E,'Clientes'!A:A,'Ctas Receber'!O:O,"Pago")</f>
        <v>0</v>
      </c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  <c r="AK768" s="71"/>
      <c r="AL768" s="71"/>
    </row>
    <row r="769" spans="1:38">
      <c r="A769" s="191"/>
      <c r="B769" s="191"/>
      <c r="C769" s="191"/>
      <c r="D769" s="191"/>
      <c r="E769" s="191"/>
      <c r="F769" s="191"/>
      <c r="G769" s="191"/>
      <c r="H769" s="191"/>
      <c r="I769" s="191"/>
      <c r="J769" s="191"/>
      <c r="K769" s="191"/>
      <c r="L769" s="191"/>
      <c r="M769" s="191"/>
      <c r="N769" s="191"/>
      <c r="O769" s="70">
        <f>SUMIFS('Ctas Receber'!G:G,'Ctas Receber'!E:E,'Clientes'!A:A,'Ctas Receber'!M:M,"")</f>
        <v>0</v>
      </c>
      <c r="P769" s="70">
        <f>SUMIFS('Ctas Receber'!G:G,'Ctas Receber'!E:E,'Clientes'!A:A,'Ctas Receber'!O:O,"Pago")</f>
        <v>0</v>
      </c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  <c r="AK769" s="71"/>
      <c r="AL769" s="71"/>
    </row>
    <row r="770" spans="1:38">
      <c r="A770" s="191"/>
      <c r="B770" s="191"/>
      <c r="C770" s="191"/>
      <c r="D770" s="191"/>
      <c r="E770" s="191"/>
      <c r="F770" s="191"/>
      <c r="G770" s="191"/>
      <c r="H770" s="191"/>
      <c r="I770" s="191"/>
      <c r="J770" s="191"/>
      <c r="K770" s="191"/>
      <c r="L770" s="191"/>
      <c r="M770" s="191"/>
      <c r="N770" s="191"/>
      <c r="O770" s="70">
        <f>SUMIFS('Ctas Receber'!G:G,'Ctas Receber'!E:E,'Clientes'!A:A,'Ctas Receber'!M:M,"")</f>
        <v>0</v>
      </c>
      <c r="P770" s="70">
        <f>SUMIFS('Ctas Receber'!G:G,'Ctas Receber'!E:E,'Clientes'!A:A,'Ctas Receber'!O:O,"Pago")</f>
        <v>0</v>
      </c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  <c r="AK770" s="71"/>
      <c r="AL770" s="71"/>
    </row>
    <row r="771" spans="1:38">
      <c r="A771" s="191"/>
      <c r="B771" s="191"/>
      <c r="C771" s="191"/>
      <c r="D771" s="191"/>
      <c r="E771" s="191"/>
      <c r="F771" s="191"/>
      <c r="G771" s="191"/>
      <c r="H771" s="191"/>
      <c r="I771" s="191"/>
      <c r="J771" s="191"/>
      <c r="K771" s="191"/>
      <c r="L771" s="191"/>
      <c r="M771" s="191"/>
      <c r="N771" s="191"/>
      <c r="O771" s="70">
        <f>SUMIFS('Ctas Receber'!G:G,'Ctas Receber'!E:E,'Clientes'!A:A,'Ctas Receber'!M:M,"")</f>
        <v>0</v>
      </c>
      <c r="P771" s="70">
        <f>SUMIFS('Ctas Receber'!G:G,'Ctas Receber'!E:E,'Clientes'!A:A,'Ctas Receber'!O:O,"Pago")</f>
        <v>0</v>
      </c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  <c r="AK771" s="71"/>
      <c r="AL771" s="71"/>
    </row>
    <row r="772" spans="1:38">
      <c r="A772" s="191"/>
      <c r="B772" s="191"/>
      <c r="C772" s="191"/>
      <c r="D772" s="191"/>
      <c r="E772" s="191"/>
      <c r="F772" s="191"/>
      <c r="G772" s="191"/>
      <c r="H772" s="191"/>
      <c r="I772" s="191"/>
      <c r="J772" s="191"/>
      <c r="K772" s="191"/>
      <c r="L772" s="191"/>
      <c r="M772" s="191"/>
      <c r="N772" s="191"/>
      <c r="O772" s="70">
        <f>SUMIFS('Ctas Receber'!G:G,'Ctas Receber'!E:E,'Clientes'!A:A,'Ctas Receber'!M:M,"")</f>
        <v>0</v>
      </c>
      <c r="P772" s="70">
        <f>SUMIFS('Ctas Receber'!G:G,'Ctas Receber'!E:E,'Clientes'!A:A,'Ctas Receber'!O:O,"Pago")</f>
        <v>0</v>
      </c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  <c r="AK772" s="71"/>
      <c r="AL772" s="71"/>
    </row>
    <row r="773" spans="1:38">
      <c r="A773" s="191"/>
      <c r="B773" s="191"/>
      <c r="C773" s="191"/>
      <c r="D773" s="191"/>
      <c r="E773" s="191"/>
      <c r="F773" s="191"/>
      <c r="G773" s="191"/>
      <c r="H773" s="191"/>
      <c r="I773" s="191"/>
      <c r="J773" s="191"/>
      <c r="K773" s="191"/>
      <c r="L773" s="191"/>
      <c r="M773" s="191"/>
      <c r="N773" s="191"/>
      <c r="O773" s="70">
        <f>SUMIFS('Ctas Receber'!G:G,'Ctas Receber'!E:E,'Clientes'!A:A,'Ctas Receber'!M:M,"")</f>
        <v>0</v>
      </c>
      <c r="P773" s="70">
        <f>SUMIFS('Ctas Receber'!G:G,'Ctas Receber'!E:E,'Clientes'!A:A,'Ctas Receber'!O:O,"Pago")</f>
        <v>0</v>
      </c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  <c r="AK773" s="71"/>
      <c r="AL773" s="71"/>
    </row>
    <row r="774" spans="1:38">
      <c r="A774" s="191"/>
      <c r="B774" s="191"/>
      <c r="C774" s="191"/>
      <c r="D774" s="191"/>
      <c r="E774" s="191"/>
      <c r="F774" s="191"/>
      <c r="G774" s="191"/>
      <c r="H774" s="191"/>
      <c r="I774" s="191"/>
      <c r="J774" s="191"/>
      <c r="K774" s="191"/>
      <c r="L774" s="191"/>
      <c r="M774" s="191"/>
      <c r="N774" s="191"/>
      <c r="O774" s="70">
        <f>SUMIFS('Ctas Receber'!G:G,'Ctas Receber'!E:E,'Clientes'!A:A,'Ctas Receber'!M:M,"")</f>
        <v>0</v>
      </c>
      <c r="P774" s="70">
        <f>SUMIFS('Ctas Receber'!G:G,'Ctas Receber'!E:E,'Clientes'!A:A,'Ctas Receber'!O:O,"Pago")</f>
        <v>0</v>
      </c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  <c r="AK774" s="71"/>
      <c r="AL774" s="71"/>
    </row>
    <row r="775" spans="1:38">
      <c r="A775" s="191"/>
      <c r="B775" s="191"/>
      <c r="C775" s="191"/>
      <c r="D775" s="191"/>
      <c r="E775" s="191"/>
      <c r="F775" s="191"/>
      <c r="G775" s="191"/>
      <c r="H775" s="191"/>
      <c r="I775" s="191"/>
      <c r="J775" s="191"/>
      <c r="K775" s="191"/>
      <c r="L775" s="191"/>
      <c r="M775" s="191"/>
      <c r="N775" s="191"/>
      <c r="O775" s="70">
        <f>SUMIFS('Ctas Receber'!G:G,'Ctas Receber'!E:E,'Clientes'!A:A,'Ctas Receber'!M:M,"")</f>
        <v>0</v>
      </c>
      <c r="P775" s="70">
        <f>SUMIFS('Ctas Receber'!G:G,'Ctas Receber'!E:E,'Clientes'!A:A,'Ctas Receber'!O:O,"Pago")</f>
        <v>0</v>
      </c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  <c r="AK775" s="71"/>
      <c r="AL775" s="71"/>
    </row>
    <row r="776" spans="1:38">
      <c r="A776" s="191"/>
      <c r="B776" s="191"/>
      <c r="C776" s="191"/>
      <c r="D776" s="191"/>
      <c r="E776" s="191"/>
      <c r="F776" s="191"/>
      <c r="G776" s="191"/>
      <c r="H776" s="191"/>
      <c r="I776" s="191"/>
      <c r="J776" s="191"/>
      <c r="K776" s="191"/>
      <c r="L776" s="191"/>
      <c r="M776" s="191"/>
      <c r="N776" s="191"/>
      <c r="O776" s="70">
        <f>SUMIFS('Ctas Receber'!G:G,'Ctas Receber'!E:E,'Clientes'!A:A,'Ctas Receber'!M:M,"")</f>
        <v>0</v>
      </c>
      <c r="P776" s="70">
        <f>SUMIFS('Ctas Receber'!G:G,'Ctas Receber'!E:E,'Clientes'!A:A,'Ctas Receber'!O:O,"Pago")</f>
        <v>0</v>
      </c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  <c r="AK776" s="71"/>
      <c r="AL776" s="71"/>
    </row>
    <row r="777" spans="1:38">
      <c r="A777" s="191"/>
      <c r="B777" s="191"/>
      <c r="C777" s="191"/>
      <c r="D777" s="191"/>
      <c r="E777" s="191"/>
      <c r="F777" s="191"/>
      <c r="G777" s="191"/>
      <c r="H777" s="191"/>
      <c r="I777" s="191"/>
      <c r="J777" s="191"/>
      <c r="K777" s="191"/>
      <c r="L777" s="191"/>
      <c r="M777" s="191"/>
      <c r="N777" s="191"/>
      <c r="O777" s="70">
        <f>SUMIFS('Ctas Receber'!G:G,'Ctas Receber'!E:E,'Clientes'!A:A,'Ctas Receber'!M:M,"")</f>
        <v>0</v>
      </c>
      <c r="P777" s="70">
        <f>SUMIFS('Ctas Receber'!G:G,'Ctas Receber'!E:E,'Clientes'!A:A,'Ctas Receber'!O:O,"Pago")</f>
        <v>0</v>
      </c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  <c r="AK777" s="71"/>
      <c r="AL777" s="71"/>
    </row>
    <row r="778" spans="1:38">
      <c r="A778" s="191"/>
      <c r="B778" s="191"/>
      <c r="C778" s="191"/>
      <c r="D778" s="191"/>
      <c r="E778" s="191"/>
      <c r="F778" s="191"/>
      <c r="G778" s="191"/>
      <c r="H778" s="191"/>
      <c r="I778" s="191"/>
      <c r="J778" s="191"/>
      <c r="K778" s="191"/>
      <c r="L778" s="191"/>
      <c r="M778" s="191"/>
      <c r="N778" s="191"/>
      <c r="O778" s="70">
        <f>SUMIFS('Ctas Receber'!G:G,'Ctas Receber'!E:E,'Clientes'!A:A,'Ctas Receber'!M:M,"")</f>
        <v>0</v>
      </c>
      <c r="P778" s="70">
        <f>SUMIFS('Ctas Receber'!G:G,'Ctas Receber'!E:E,'Clientes'!A:A,'Ctas Receber'!O:O,"Pago")</f>
        <v>0</v>
      </c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  <c r="AK778" s="71"/>
      <c r="AL778" s="71"/>
    </row>
    <row r="779" spans="1:38">
      <c r="A779" s="191"/>
      <c r="B779" s="191"/>
      <c r="C779" s="191"/>
      <c r="D779" s="191"/>
      <c r="E779" s="191"/>
      <c r="F779" s="191"/>
      <c r="G779" s="191"/>
      <c r="H779" s="191"/>
      <c r="I779" s="191"/>
      <c r="J779" s="191"/>
      <c r="K779" s="191"/>
      <c r="L779" s="191"/>
      <c r="M779" s="191"/>
      <c r="N779" s="191"/>
      <c r="O779" s="70">
        <f>SUMIFS('Ctas Receber'!G:G,'Ctas Receber'!E:E,'Clientes'!A:A,'Ctas Receber'!M:M,"")</f>
        <v>0</v>
      </c>
      <c r="P779" s="70">
        <f>SUMIFS('Ctas Receber'!G:G,'Ctas Receber'!E:E,'Clientes'!A:A,'Ctas Receber'!O:O,"Pago")</f>
        <v>0</v>
      </c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  <c r="AK779" s="71"/>
      <c r="AL779" s="71"/>
    </row>
    <row r="780" spans="1:38">
      <c r="A780" s="191"/>
      <c r="B780" s="191"/>
      <c r="C780" s="191"/>
      <c r="D780" s="191"/>
      <c r="E780" s="191"/>
      <c r="F780" s="191"/>
      <c r="G780" s="191"/>
      <c r="H780" s="191"/>
      <c r="I780" s="191"/>
      <c r="J780" s="191"/>
      <c r="K780" s="191"/>
      <c r="L780" s="191"/>
      <c r="M780" s="191"/>
      <c r="N780" s="191"/>
      <c r="O780" s="70">
        <f>SUMIFS('Ctas Receber'!G:G,'Ctas Receber'!E:E,'Clientes'!A:A,'Ctas Receber'!M:M,"")</f>
        <v>0</v>
      </c>
      <c r="P780" s="70">
        <f>SUMIFS('Ctas Receber'!G:G,'Ctas Receber'!E:E,'Clientes'!A:A,'Ctas Receber'!O:O,"Pago")</f>
        <v>0</v>
      </c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  <c r="AK780" s="71"/>
      <c r="AL780" s="71"/>
    </row>
    <row r="781" spans="1:38">
      <c r="A781" s="191"/>
      <c r="B781" s="191"/>
      <c r="C781" s="191"/>
      <c r="D781" s="191"/>
      <c r="E781" s="191"/>
      <c r="F781" s="191"/>
      <c r="G781" s="191"/>
      <c r="H781" s="191"/>
      <c r="I781" s="191"/>
      <c r="J781" s="191"/>
      <c r="K781" s="191"/>
      <c r="L781" s="191"/>
      <c r="M781" s="191"/>
      <c r="N781" s="191"/>
      <c r="O781" s="70">
        <f>SUMIFS('Ctas Receber'!G:G,'Ctas Receber'!E:E,'Clientes'!A:A,'Ctas Receber'!M:M,"")</f>
        <v>0</v>
      </c>
      <c r="P781" s="70">
        <f>SUMIFS('Ctas Receber'!G:G,'Ctas Receber'!E:E,'Clientes'!A:A,'Ctas Receber'!O:O,"Pago")</f>
        <v>0</v>
      </c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  <c r="AK781" s="71"/>
      <c r="AL781" s="71"/>
    </row>
    <row r="782" spans="1:38">
      <c r="A782" s="191"/>
      <c r="B782" s="191"/>
      <c r="C782" s="191"/>
      <c r="D782" s="191"/>
      <c r="E782" s="191"/>
      <c r="F782" s="191"/>
      <c r="G782" s="191"/>
      <c r="H782" s="191"/>
      <c r="I782" s="191"/>
      <c r="J782" s="191"/>
      <c r="K782" s="191"/>
      <c r="L782" s="191"/>
      <c r="M782" s="191"/>
      <c r="N782" s="191"/>
      <c r="O782" s="70">
        <f>SUMIFS('Ctas Receber'!G:G,'Ctas Receber'!E:E,'Clientes'!A:A,'Ctas Receber'!M:M,"")</f>
        <v>0</v>
      </c>
      <c r="P782" s="70">
        <f>SUMIFS('Ctas Receber'!G:G,'Ctas Receber'!E:E,'Clientes'!A:A,'Ctas Receber'!O:O,"Pago")</f>
        <v>0</v>
      </c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  <c r="AK782" s="71"/>
      <c r="AL782" s="71"/>
    </row>
    <row r="783" spans="1:38">
      <c r="A783" s="191"/>
      <c r="B783" s="191"/>
      <c r="C783" s="191"/>
      <c r="D783" s="191"/>
      <c r="E783" s="191"/>
      <c r="F783" s="191"/>
      <c r="G783" s="191"/>
      <c r="H783" s="191"/>
      <c r="I783" s="191"/>
      <c r="J783" s="191"/>
      <c r="K783" s="191"/>
      <c r="L783" s="191"/>
      <c r="M783" s="191"/>
      <c r="N783" s="191"/>
      <c r="O783" s="70">
        <f>SUMIFS('Ctas Receber'!G:G,'Ctas Receber'!E:E,'Clientes'!A:A,'Ctas Receber'!M:M,"")</f>
        <v>0</v>
      </c>
      <c r="P783" s="70">
        <f>SUMIFS('Ctas Receber'!G:G,'Ctas Receber'!E:E,'Clientes'!A:A,'Ctas Receber'!O:O,"Pago")</f>
        <v>0</v>
      </c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  <c r="AK783" s="71"/>
      <c r="AL783" s="71"/>
    </row>
    <row r="784" spans="1:38">
      <c r="A784" s="191"/>
      <c r="B784" s="191"/>
      <c r="C784" s="191"/>
      <c r="D784" s="191"/>
      <c r="E784" s="191"/>
      <c r="F784" s="191"/>
      <c r="G784" s="191"/>
      <c r="H784" s="191"/>
      <c r="I784" s="191"/>
      <c r="J784" s="191"/>
      <c r="K784" s="191"/>
      <c r="L784" s="191"/>
      <c r="M784" s="191"/>
      <c r="N784" s="191"/>
      <c r="O784" s="70">
        <f>SUMIFS('Ctas Receber'!G:G,'Ctas Receber'!E:E,'Clientes'!A:A,'Ctas Receber'!M:M,"")</f>
        <v>0</v>
      </c>
      <c r="P784" s="70">
        <f>SUMIFS('Ctas Receber'!G:G,'Ctas Receber'!E:E,'Clientes'!A:A,'Ctas Receber'!O:O,"Pago")</f>
        <v>0</v>
      </c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  <c r="AK784" s="71"/>
      <c r="AL784" s="71"/>
    </row>
    <row r="785" spans="1:38">
      <c r="A785" s="191"/>
      <c r="B785" s="191"/>
      <c r="C785" s="191"/>
      <c r="D785" s="191"/>
      <c r="E785" s="191"/>
      <c r="F785" s="191"/>
      <c r="G785" s="191"/>
      <c r="H785" s="191"/>
      <c r="I785" s="191"/>
      <c r="J785" s="191"/>
      <c r="K785" s="191"/>
      <c r="L785" s="191"/>
      <c r="M785" s="191"/>
      <c r="N785" s="191"/>
      <c r="O785" s="70">
        <f>SUMIFS('Ctas Receber'!G:G,'Ctas Receber'!E:E,'Clientes'!A:A,'Ctas Receber'!M:M,"")</f>
        <v>0</v>
      </c>
      <c r="P785" s="70">
        <f>SUMIFS('Ctas Receber'!G:G,'Ctas Receber'!E:E,'Clientes'!A:A,'Ctas Receber'!O:O,"Pago")</f>
        <v>0</v>
      </c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  <c r="AK785" s="71"/>
      <c r="AL785" s="71"/>
    </row>
    <row r="786" spans="1:38">
      <c r="A786" s="191"/>
      <c r="B786" s="191"/>
      <c r="C786" s="191"/>
      <c r="D786" s="191"/>
      <c r="E786" s="191"/>
      <c r="F786" s="191"/>
      <c r="G786" s="191"/>
      <c r="H786" s="191"/>
      <c r="I786" s="191"/>
      <c r="J786" s="191"/>
      <c r="K786" s="191"/>
      <c r="L786" s="191"/>
      <c r="M786" s="191"/>
      <c r="N786" s="191"/>
      <c r="O786" s="70">
        <f>SUMIFS('Ctas Receber'!G:G,'Ctas Receber'!E:E,'Clientes'!A:A,'Ctas Receber'!M:M,"")</f>
        <v>0</v>
      </c>
      <c r="P786" s="70">
        <f>SUMIFS('Ctas Receber'!G:G,'Ctas Receber'!E:E,'Clientes'!A:A,'Ctas Receber'!O:O,"Pago")</f>
        <v>0</v>
      </c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  <c r="AK786" s="71"/>
      <c r="AL786" s="71"/>
    </row>
    <row r="787" spans="1:38">
      <c r="A787" s="191"/>
      <c r="B787" s="191"/>
      <c r="C787" s="191"/>
      <c r="D787" s="191"/>
      <c r="E787" s="191"/>
      <c r="F787" s="191"/>
      <c r="G787" s="191"/>
      <c r="H787" s="191"/>
      <c r="I787" s="191"/>
      <c r="J787" s="191"/>
      <c r="K787" s="191"/>
      <c r="L787" s="191"/>
      <c r="M787" s="191"/>
      <c r="N787" s="191"/>
      <c r="O787" s="70">
        <f>SUMIFS('Ctas Receber'!G:G,'Ctas Receber'!E:E,'Clientes'!A:A,'Ctas Receber'!M:M,"")</f>
        <v>0</v>
      </c>
      <c r="P787" s="70">
        <f>SUMIFS('Ctas Receber'!G:G,'Ctas Receber'!E:E,'Clientes'!A:A,'Ctas Receber'!O:O,"Pago")</f>
        <v>0</v>
      </c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  <c r="AK787" s="71"/>
      <c r="AL787" s="71"/>
    </row>
    <row r="788" spans="1:38">
      <c r="A788" s="191"/>
      <c r="B788" s="191"/>
      <c r="C788" s="191"/>
      <c r="D788" s="191"/>
      <c r="E788" s="191"/>
      <c r="F788" s="191"/>
      <c r="G788" s="191"/>
      <c r="H788" s="191"/>
      <c r="I788" s="191"/>
      <c r="J788" s="191"/>
      <c r="K788" s="191"/>
      <c r="L788" s="191"/>
      <c r="M788" s="191"/>
      <c r="N788" s="191"/>
      <c r="O788" s="70">
        <f>SUMIFS('Ctas Receber'!G:G,'Ctas Receber'!E:E,'Clientes'!A:A,'Ctas Receber'!M:M,"")</f>
        <v>0</v>
      </c>
      <c r="P788" s="70">
        <f>SUMIFS('Ctas Receber'!G:G,'Ctas Receber'!E:E,'Clientes'!A:A,'Ctas Receber'!O:O,"Pago")</f>
        <v>0</v>
      </c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  <c r="AK788" s="71"/>
      <c r="AL788" s="71"/>
    </row>
    <row r="789" spans="1:38">
      <c r="A789" s="191"/>
      <c r="B789" s="191"/>
      <c r="C789" s="191"/>
      <c r="D789" s="191"/>
      <c r="E789" s="191"/>
      <c r="F789" s="191"/>
      <c r="G789" s="191"/>
      <c r="H789" s="191"/>
      <c r="I789" s="191"/>
      <c r="J789" s="191"/>
      <c r="K789" s="191"/>
      <c r="L789" s="191"/>
      <c r="M789" s="191"/>
      <c r="N789" s="191"/>
      <c r="O789" s="70">
        <f>SUMIFS('Ctas Receber'!G:G,'Ctas Receber'!E:E,'Clientes'!A:A,'Ctas Receber'!M:M,"")</f>
        <v>0</v>
      </c>
      <c r="P789" s="70">
        <f>SUMIFS('Ctas Receber'!G:G,'Ctas Receber'!E:E,'Clientes'!A:A,'Ctas Receber'!O:O,"Pago")</f>
        <v>0</v>
      </c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  <c r="AK789" s="71"/>
      <c r="AL789" s="71"/>
    </row>
    <row r="790" spans="1:38">
      <c r="A790" s="191"/>
      <c r="B790" s="191"/>
      <c r="C790" s="191"/>
      <c r="D790" s="191"/>
      <c r="E790" s="191"/>
      <c r="F790" s="191"/>
      <c r="G790" s="191"/>
      <c r="H790" s="191"/>
      <c r="I790" s="191"/>
      <c r="J790" s="191"/>
      <c r="K790" s="191"/>
      <c r="L790" s="191"/>
      <c r="M790" s="191"/>
      <c r="N790" s="191"/>
      <c r="O790" s="70">
        <f>SUMIFS('Ctas Receber'!G:G,'Ctas Receber'!E:E,'Clientes'!A:A,'Ctas Receber'!M:M,"")</f>
        <v>0</v>
      </c>
      <c r="P790" s="70">
        <f>SUMIFS('Ctas Receber'!G:G,'Ctas Receber'!E:E,'Clientes'!A:A,'Ctas Receber'!O:O,"Pago")</f>
        <v>0</v>
      </c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  <c r="AK790" s="71"/>
      <c r="AL790" s="71"/>
    </row>
    <row r="791" spans="1:38">
      <c r="A791" s="191"/>
      <c r="B791" s="191"/>
      <c r="C791" s="191"/>
      <c r="D791" s="191"/>
      <c r="E791" s="191"/>
      <c r="F791" s="191"/>
      <c r="G791" s="191"/>
      <c r="H791" s="191"/>
      <c r="I791" s="191"/>
      <c r="J791" s="191"/>
      <c r="K791" s="191"/>
      <c r="L791" s="191"/>
      <c r="M791" s="191"/>
      <c r="N791" s="191"/>
      <c r="O791" s="70">
        <f>SUMIFS('Ctas Receber'!G:G,'Ctas Receber'!E:E,'Clientes'!A:A,'Ctas Receber'!M:M,"")</f>
        <v>0</v>
      </c>
      <c r="P791" s="70">
        <f>SUMIFS('Ctas Receber'!G:G,'Ctas Receber'!E:E,'Clientes'!A:A,'Ctas Receber'!O:O,"Pago")</f>
        <v>0</v>
      </c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  <c r="AK791" s="71"/>
      <c r="AL791" s="71"/>
    </row>
    <row r="792" spans="1:38">
      <c r="A792" s="191"/>
      <c r="B792" s="191"/>
      <c r="C792" s="191"/>
      <c r="D792" s="191"/>
      <c r="E792" s="191"/>
      <c r="F792" s="191"/>
      <c r="G792" s="191"/>
      <c r="H792" s="191"/>
      <c r="I792" s="191"/>
      <c r="J792" s="191"/>
      <c r="K792" s="191"/>
      <c r="L792" s="191"/>
      <c r="M792" s="191"/>
      <c r="N792" s="191"/>
      <c r="O792" s="70">
        <f>SUMIFS('Ctas Receber'!G:G,'Ctas Receber'!E:E,'Clientes'!A:A,'Ctas Receber'!M:M,"")</f>
        <v>0</v>
      </c>
      <c r="P792" s="70">
        <f>SUMIFS('Ctas Receber'!G:G,'Ctas Receber'!E:E,'Clientes'!A:A,'Ctas Receber'!O:O,"Pago")</f>
        <v>0</v>
      </c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  <c r="AK792" s="71"/>
      <c r="AL792" s="71"/>
    </row>
    <row r="793" spans="1:38">
      <c r="A793" s="191"/>
      <c r="B793" s="191"/>
      <c r="C793" s="191"/>
      <c r="D793" s="191"/>
      <c r="E793" s="191"/>
      <c r="F793" s="191"/>
      <c r="G793" s="191"/>
      <c r="H793" s="191"/>
      <c r="I793" s="191"/>
      <c r="J793" s="191"/>
      <c r="K793" s="191"/>
      <c r="L793" s="191"/>
      <c r="M793" s="191"/>
      <c r="N793" s="191"/>
      <c r="O793" s="70">
        <f>SUMIFS('Ctas Receber'!G:G,'Ctas Receber'!E:E,'Clientes'!A:A,'Ctas Receber'!M:M,"")</f>
        <v>0</v>
      </c>
      <c r="P793" s="70">
        <f>SUMIFS('Ctas Receber'!G:G,'Ctas Receber'!E:E,'Clientes'!A:A,'Ctas Receber'!O:O,"Pago")</f>
        <v>0</v>
      </c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  <c r="AK793" s="71"/>
      <c r="AL793" s="71"/>
    </row>
    <row r="794" spans="1:38">
      <c r="A794" s="191"/>
      <c r="B794" s="191"/>
      <c r="C794" s="191"/>
      <c r="D794" s="191"/>
      <c r="E794" s="191"/>
      <c r="F794" s="191"/>
      <c r="G794" s="191"/>
      <c r="H794" s="191"/>
      <c r="I794" s="191"/>
      <c r="J794" s="191"/>
      <c r="K794" s="191"/>
      <c r="L794" s="191"/>
      <c r="M794" s="191"/>
      <c r="N794" s="191"/>
      <c r="O794" s="70">
        <f>SUMIFS('Ctas Receber'!G:G,'Ctas Receber'!E:E,'Clientes'!A:A,'Ctas Receber'!M:M,"")</f>
        <v>0</v>
      </c>
      <c r="P794" s="70">
        <f>SUMIFS('Ctas Receber'!G:G,'Ctas Receber'!E:E,'Clientes'!A:A,'Ctas Receber'!O:O,"Pago")</f>
        <v>0</v>
      </c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  <c r="AK794" s="71"/>
      <c r="AL794" s="71"/>
    </row>
    <row r="795" spans="1:38">
      <c r="A795" s="191"/>
      <c r="B795" s="191"/>
      <c r="C795" s="191"/>
      <c r="D795" s="191"/>
      <c r="E795" s="191"/>
      <c r="F795" s="191"/>
      <c r="G795" s="191"/>
      <c r="H795" s="191"/>
      <c r="I795" s="191"/>
      <c r="J795" s="191"/>
      <c r="K795" s="191"/>
      <c r="L795" s="191"/>
      <c r="M795" s="191"/>
      <c r="N795" s="191"/>
      <c r="O795" s="70">
        <f>SUMIFS('Ctas Receber'!G:G,'Ctas Receber'!E:E,'Clientes'!A:A,'Ctas Receber'!M:M,"")</f>
        <v>0</v>
      </c>
      <c r="P795" s="70">
        <f>SUMIFS('Ctas Receber'!G:G,'Ctas Receber'!E:E,'Clientes'!A:A,'Ctas Receber'!O:O,"Pago")</f>
        <v>0</v>
      </c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  <c r="AK795" s="71"/>
      <c r="AL795" s="71"/>
    </row>
    <row r="796" spans="1:38">
      <c r="A796" s="191"/>
      <c r="B796" s="191"/>
      <c r="C796" s="191"/>
      <c r="D796" s="191"/>
      <c r="E796" s="191"/>
      <c r="F796" s="191"/>
      <c r="G796" s="191"/>
      <c r="H796" s="191"/>
      <c r="I796" s="191"/>
      <c r="J796" s="191"/>
      <c r="K796" s="191"/>
      <c r="L796" s="191"/>
      <c r="M796" s="191"/>
      <c r="N796" s="191"/>
      <c r="O796" s="70">
        <f>SUMIFS('Ctas Receber'!G:G,'Ctas Receber'!E:E,'Clientes'!A:A,'Ctas Receber'!M:M,"")</f>
        <v>0</v>
      </c>
      <c r="P796" s="70">
        <f>SUMIFS('Ctas Receber'!G:G,'Ctas Receber'!E:E,'Clientes'!A:A,'Ctas Receber'!O:O,"Pago")</f>
        <v>0</v>
      </c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  <c r="AK796" s="71"/>
      <c r="AL796" s="71"/>
    </row>
    <row r="797" spans="1:38">
      <c r="A797" s="191"/>
      <c r="B797" s="191"/>
      <c r="C797" s="191"/>
      <c r="D797" s="191"/>
      <c r="E797" s="191"/>
      <c r="F797" s="191"/>
      <c r="G797" s="191"/>
      <c r="H797" s="191"/>
      <c r="I797" s="191"/>
      <c r="J797" s="191"/>
      <c r="K797" s="191"/>
      <c r="L797" s="191"/>
      <c r="M797" s="191"/>
      <c r="N797" s="191"/>
      <c r="O797" s="70">
        <f>SUMIFS('Ctas Receber'!G:G,'Ctas Receber'!E:E,'Clientes'!A:A,'Ctas Receber'!M:M,"")</f>
        <v>0</v>
      </c>
      <c r="P797" s="70">
        <f>SUMIFS('Ctas Receber'!G:G,'Ctas Receber'!E:E,'Clientes'!A:A,'Ctas Receber'!O:O,"Pago")</f>
        <v>0</v>
      </c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  <c r="AK797" s="71"/>
      <c r="AL797" s="71"/>
    </row>
    <row r="798" spans="1:38">
      <c r="A798" s="191"/>
      <c r="B798" s="191"/>
      <c r="C798" s="191"/>
      <c r="D798" s="191"/>
      <c r="E798" s="191"/>
      <c r="F798" s="191"/>
      <c r="G798" s="191"/>
      <c r="H798" s="191"/>
      <c r="I798" s="191"/>
      <c r="J798" s="191"/>
      <c r="K798" s="191"/>
      <c r="L798" s="191"/>
      <c r="M798" s="191"/>
      <c r="N798" s="191"/>
      <c r="O798" s="70">
        <f>SUMIFS('Ctas Receber'!G:G,'Ctas Receber'!E:E,'Clientes'!A:A,'Ctas Receber'!M:M,"")</f>
        <v>0</v>
      </c>
      <c r="P798" s="70">
        <f>SUMIFS('Ctas Receber'!G:G,'Ctas Receber'!E:E,'Clientes'!A:A,'Ctas Receber'!O:O,"Pago")</f>
        <v>0</v>
      </c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  <c r="AK798" s="71"/>
      <c r="AL798" s="71"/>
    </row>
    <row r="799" spans="1:38">
      <c r="A799" s="191"/>
      <c r="B799" s="191"/>
      <c r="C799" s="191"/>
      <c r="D799" s="191"/>
      <c r="E799" s="191"/>
      <c r="F799" s="191"/>
      <c r="G799" s="191"/>
      <c r="H799" s="191"/>
      <c r="I799" s="191"/>
      <c r="J799" s="191"/>
      <c r="K799" s="191"/>
      <c r="L799" s="191"/>
      <c r="M799" s="191"/>
      <c r="N799" s="191"/>
      <c r="O799" s="70">
        <f>SUMIFS('Ctas Receber'!G:G,'Ctas Receber'!E:E,'Clientes'!A:A,'Ctas Receber'!M:M,"")</f>
        <v>0</v>
      </c>
      <c r="P799" s="70">
        <f>SUMIFS('Ctas Receber'!G:G,'Ctas Receber'!E:E,'Clientes'!A:A,'Ctas Receber'!O:O,"Pago")</f>
        <v>0</v>
      </c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  <c r="AK799" s="71"/>
      <c r="AL799" s="71"/>
    </row>
    <row r="800" spans="1:38">
      <c r="A800" s="191"/>
      <c r="B800" s="191"/>
      <c r="C800" s="191"/>
      <c r="D800" s="191"/>
      <c r="E800" s="191"/>
      <c r="F800" s="191"/>
      <c r="G800" s="191"/>
      <c r="H800" s="191"/>
      <c r="I800" s="191"/>
      <c r="J800" s="191"/>
      <c r="K800" s="191"/>
      <c r="L800" s="191"/>
      <c r="M800" s="191"/>
      <c r="N800" s="191"/>
      <c r="O800" s="70">
        <f>SUMIFS('Ctas Receber'!G:G,'Ctas Receber'!E:E,'Clientes'!A:A,'Ctas Receber'!M:M,"")</f>
        <v>0</v>
      </c>
      <c r="P800" s="70">
        <f>SUMIFS('Ctas Receber'!G:G,'Ctas Receber'!E:E,'Clientes'!A:A,'Ctas Receber'!O:O,"Pago")</f>
        <v>0</v>
      </c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  <c r="AK800" s="71"/>
      <c r="AL800" s="71"/>
    </row>
    <row r="801" spans="1:38">
      <c r="A801" s="191"/>
      <c r="B801" s="191"/>
      <c r="C801" s="191"/>
      <c r="D801" s="191"/>
      <c r="E801" s="191"/>
      <c r="F801" s="191"/>
      <c r="G801" s="191"/>
      <c r="H801" s="191"/>
      <c r="I801" s="191"/>
      <c r="J801" s="191"/>
      <c r="K801" s="191"/>
      <c r="L801" s="191"/>
      <c r="M801" s="191"/>
      <c r="N801" s="191"/>
      <c r="O801" s="70">
        <f>SUMIFS('Ctas Receber'!G:G,'Ctas Receber'!E:E,'Clientes'!A:A,'Ctas Receber'!M:M,"")</f>
        <v>0</v>
      </c>
      <c r="P801" s="70">
        <f>SUMIFS('Ctas Receber'!G:G,'Ctas Receber'!E:E,'Clientes'!A:A,'Ctas Receber'!O:O,"Pago")</f>
        <v>0</v>
      </c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  <c r="AK801" s="71"/>
      <c r="AL801" s="71"/>
    </row>
    <row r="802" spans="1:38">
      <c r="A802" s="191"/>
      <c r="B802" s="191"/>
      <c r="C802" s="191"/>
      <c r="D802" s="191"/>
      <c r="E802" s="191"/>
      <c r="F802" s="191"/>
      <c r="G802" s="191"/>
      <c r="H802" s="191"/>
      <c r="I802" s="191"/>
      <c r="J802" s="191"/>
      <c r="K802" s="191"/>
      <c r="L802" s="191"/>
      <c r="M802" s="191"/>
      <c r="N802" s="191"/>
      <c r="O802" s="70">
        <f>SUMIFS('Ctas Receber'!G:G,'Ctas Receber'!E:E,'Clientes'!A:A,'Ctas Receber'!M:M,"")</f>
        <v>0</v>
      </c>
      <c r="P802" s="70">
        <f>SUMIFS('Ctas Receber'!G:G,'Ctas Receber'!E:E,'Clientes'!A:A,'Ctas Receber'!O:O,"Pago")</f>
        <v>0</v>
      </c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  <c r="AK802" s="71"/>
      <c r="AL802" s="71"/>
    </row>
    <row r="803" spans="1:38">
      <c r="A803" s="191"/>
      <c r="B803" s="191"/>
      <c r="C803" s="191"/>
      <c r="D803" s="191"/>
      <c r="E803" s="191"/>
      <c r="F803" s="191"/>
      <c r="G803" s="191"/>
      <c r="H803" s="191"/>
      <c r="I803" s="191"/>
      <c r="J803" s="191"/>
      <c r="K803" s="191"/>
      <c r="L803" s="191"/>
      <c r="M803" s="191"/>
      <c r="N803" s="191"/>
      <c r="O803" s="70">
        <f>SUMIFS('Ctas Receber'!G:G,'Ctas Receber'!E:E,'Clientes'!A:A,'Ctas Receber'!M:M,"")</f>
        <v>0</v>
      </c>
      <c r="P803" s="70">
        <f>SUMIFS('Ctas Receber'!G:G,'Ctas Receber'!E:E,'Clientes'!A:A,'Ctas Receber'!O:O,"Pago")</f>
        <v>0</v>
      </c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  <c r="AK803" s="71"/>
      <c r="AL803" s="71"/>
    </row>
    <row r="804" spans="1:38">
      <c r="A804" s="191"/>
      <c r="B804" s="191"/>
      <c r="C804" s="191"/>
      <c r="D804" s="191"/>
      <c r="E804" s="191"/>
      <c r="F804" s="191"/>
      <c r="G804" s="191"/>
      <c r="H804" s="191"/>
      <c r="I804" s="191"/>
      <c r="J804" s="191"/>
      <c r="K804" s="191"/>
      <c r="L804" s="191"/>
      <c r="M804" s="191"/>
      <c r="N804" s="191"/>
      <c r="O804" s="70">
        <f>SUMIFS('Ctas Receber'!G:G,'Ctas Receber'!E:E,'Clientes'!A:A,'Ctas Receber'!M:M,"")</f>
        <v>0</v>
      </c>
      <c r="P804" s="70">
        <f>SUMIFS('Ctas Receber'!G:G,'Ctas Receber'!E:E,'Clientes'!A:A,'Ctas Receber'!O:O,"Pago")</f>
        <v>0</v>
      </c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  <c r="AK804" s="71"/>
      <c r="AL804" s="71"/>
    </row>
    <row r="805" spans="1:38">
      <c r="A805" s="191"/>
      <c r="B805" s="191"/>
      <c r="C805" s="191"/>
      <c r="D805" s="191"/>
      <c r="E805" s="191"/>
      <c r="F805" s="191"/>
      <c r="G805" s="191"/>
      <c r="H805" s="191"/>
      <c r="I805" s="191"/>
      <c r="J805" s="191"/>
      <c r="K805" s="191"/>
      <c r="L805" s="191"/>
      <c r="M805" s="191"/>
      <c r="N805" s="191"/>
      <c r="O805" s="70">
        <f>SUMIFS('Ctas Receber'!G:G,'Ctas Receber'!E:E,'Clientes'!A:A,'Ctas Receber'!M:M,"")</f>
        <v>0</v>
      </c>
      <c r="P805" s="70">
        <f>SUMIFS('Ctas Receber'!G:G,'Ctas Receber'!E:E,'Clientes'!A:A,'Ctas Receber'!O:O,"Pago")</f>
        <v>0</v>
      </c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  <c r="AK805" s="71"/>
      <c r="AL805" s="71"/>
    </row>
    <row r="806" spans="1:38">
      <c r="A806" s="191"/>
      <c r="B806" s="191"/>
      <c r="C806" s="191"/>
      <c r="D806" s="191"/>
      <c r="E806" s="191"/>
      <c r="F806" s="191"/>
      <c r="G806" s="191"/>
      <c r="H806" s="191"/>
      <c r="I806" s="191"/>
      <c r="J806" s="191"/>
      <c r="K806" s="191"/>
      <c r="L806" s="191"/>
      <c r="M806" s="191"/>
      <c r="N806" s="191"/>
      <c r="O806" s="70">
        <f>SUMIFS('Ctas Receber'!G:G,'Ctas Receber'!E:E,'Clientes'!A:A,'Ctas Receber'!M:M,"")</f>
        <v>0</v>
      </c>
      <c r="P806" s="70">
        <f>SUMIFS('Ctas Receber'!G:G,'Ctas Receber'!E:E,'Clientes'!A:A,'Ctas Receber'!O:O,"Pago")</f>
        <v>0</v>
      </c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  <c r="AK806" s="71"/>
      <c r="AL806" s="71"/>
    </row>
    <row r="807" spans="1:38">
      <c r="A807" s="191"/>
      <c r="B807" s="191"/>
      <c r="C807" s="191"/>
      <c r="D807" s="191"/>
      <c r="E807" s="191"/>
      <c r="F807" s="191"/>
      <c r="G807" s="191"/>
      <c r="H807" s="191"/>
      <c r="I807" s="191"/>
      <c r="J807" s="191"/>
      <c r="K807" s="191"/>
      <c r="L807" s="191"/>
      <c r="M807" s="191"/>
      <c r="N807" s="191"/>
      <c r="O807" s="70">
        <f>SUMIFS('Ctas Receber'!G:G,'Ctas Receber'!E:E,'Clientes'!A:A,'Ctas Receber'!M:M,"")</f>
        <v>0</v>
      </c>
      <c r="P807" s="70">
        <f>SUMIFS('Ctas Receber'!G:G,'Ctas Receber'!E:E,'Clientes'!A:A,'Ctas Receber'!O:O,"Pago")</f>
        <v>0</v>
      </c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  <c r="AK807" s="71"/>
      <c r="AL807" s="71"/>
    </row>
    <row r="808" spans="1:38">
      <c r="A808" s="191"/>
      <c r="B808" s="191"/>
      <c r="C808" s="191"/>
      <c r="D808" s="191"/>
      <c r="E808" s="191"/>
      <c r="F808" s="191"/>
      <c r="G808" s="191"/>
      <c r="H808" s="191"/>
      <c r="I808" s="191"/>
      <c r="J808" s="191"/>
      <c r="K808" s="191"/>
      <c r="L808" s="191"/>
      <c r="M808" s="191"/>
      <c r="N808" s="191"/>
      <c r="O808" s="70">
        <f>SUMIFS('Ctas Receber'!G:G,'Ctas Receber'!E:E,'Clientes'!A:A,'Ctas Receber'!M:M,"")</f>
        <v>0</v>
      </c>
      <c r="P808" s="70">
        <f>SUMIFS('Ctas Receber'!G:G,'Ctas Receber'!E:E,'Clientes'!A:A,'Ctas Receber'!O:O,"Pago")</f>
        <v>0</v>
      </c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  <c r="AK808" s="71"/>
      <c r="AL808" s="71"/>
    </row>
    <row r="809" spans="1:38">
      <c r="A809" s="191"/>
      <c r="B809" s="191"/>
      <c r="C809" s="191"/>
      <c r="D809" s="191"/>
      <c r="E809" s="191"/>
      <c r="F809" s="191"/>
      <c r="G809" s="191"/>
      <c r="H809" s="191"/>
      <c r="I809" s="191"/>
      <c r="J809" s="191"/>
      <c r="K809" s="191"/>
      <c r="L809" s="191"/>
      <c r="M809" s="191"/>
      <c r="N809" s="191"/>
      <c r="O809" s="70">
        <f>SUMIFS('Ctas Receber'!G:G,'Ctas Receber'!E:E,'Clientes'!A:A,'Ctas Receber'!M:M,"")</f>
        <v>0</v>
      </c>
      <c r="P809" s="70">
        <f>SUMIFS('Ctas Receber'!G:G,'Ctas Receber'!E:E,'Clientes'!A:A,'Ctas Receber'!O:O,"Pago")</f>
        <v>0</v>
      </c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  <c r="AK809" s="71"/>
      <c r="AL809" s="71"/>
    </row>
    <row r="810" spans="1:38">
      <c r="A810" s="191"/>
      <c r="B810" s="191"/>
      <c r="C810" s="191"/>
      <c r="D810" s="191"/>
      <c r="E810" s="191"/>
      <c r="F810" s="191"/>
      <c r="G810" s="191"/>
      <c r="H810" s="191"/>
      <c r="I810" s="191"/>
      <c r="J810" s="191"/>
      <c r="K810" s="191"/>
      <c r="L810" s="191"/>
      <c r="M810" s="191"/>
      <c r="N810" s="191"/>
      <c r="O810" s="70">
        <f>SUMIFS('Ctas Receber'!G:G,'Ctas Receber'!E:E,'Clientes'!A:A,'Ctas Receber'!M:M,"")</f>
        <v>0</v>
      </c>
      <c r="P810" s="70">
        <f>SUMIFS('Ctas Receber'!G:G,'Ctas Receber'!E:E,'Clientes'!A:A,'Ctas Receber'!O:O,"Pago")</f>
        <v>0</v>
      </c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  <c r="AK810" s="71"/>
      <c r="AL810" s="71"/>
    </row>
    <row r="811" spans="1:38">
      <c r="A811" s="191"/>
      <c r="B811" s="191"/>
      <c r="C811" s="191"/>
      <c r="D811" s="191"/>
      <c r="E811" s="191"/>
      <c r="F811" s="191"/>
      <c r="G811" s="191"/>
      <c r="H811" s="191"/>
      <c r="I811" s="191"/>
      <c r="J811" s="191"/>
      <c r="K811" s="191"/>
      <c r="L811" s="191"/>
      <c r="M811" s="191"/>
      <c r="N811" s="191"/>
      <c r="O811" s="70">
        <f>SUMIFS('Ctas Receber'!G:G,'Ctas Receber'!E:E,'Clientes'!A:A,'Ctas Receber'!M:M,"")</f>
        <v>0</v>
      </c>
      <c r="P811" s="70">
        <f>SUMIFS('Ctas Receber'!G:G,'Ctas Receber'!E:E,'Clientes'!A:A,'Ctas Receber'!O:O,"Pago")</f>
        <v>0</v>
      </c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  <c r="AK811" s="71"/>
      <c r="AL811" s="71"/>
    </row>
    <row r="812" spans="1:38">
      <c r="A812" s="191"/>
      <c r="B812" s="191"/>
      <c r="C812" s="191"/>
      <c r="D812" s="191"/>
      <c r="E812" s="191"/>
      <c r="F812" s="191"/>
      <c r="G812" s="191"/>
      <c r="H812" s="191"/>
      <c r="I812" s="191"/>
      <c r="J812" s="191"/>
      <c r="K812" s="191"/>
      <c r="L812" s="191"/>
      <c r="M812" s="191"/>
      <c r="N812" s="191"/>
      <c r="O812" s="70">
        <f>SUMIFS('Ctas Receber'!G:G,'Ctas Receber'!E:E,'Clientes'!A:A,'Ctas Receber'!M:M,"")</f>
        <v>0</v>
      </c>
      <c r="P812" s="70">
        <f>SUMIFS('Ctas Receber'!G:G,'Ctas Receber'!E:E,'Clientes'!A:A,'Ctas Receber'!O:O,"Pago")</f>
        <v>0</v>
      </c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  <c r="AK812" s="71"/>
      <c r="AL812" s="71"/>
    </row>
    <row r="813" spans="1:38">
      <c r="A813" s="191"/>
      <c r="B813" s="191"/>
      <c r="C813" s="191"/>
      <c r="D813" s="191"/>
      <c r="E813" s="191"/>
      <c r="F813" s="191"/>
      <c r="G813" s="191"/>
      <c r="H813" s="191"/>
      <c r="I813" s="191"/>
      <c r="J813" s="191"/>
      <c r="K813" s="191"/>
      <c r="L813" s="191"/>
      <c r="M813" s="191"/>
      <c r="N813" s="191"/>
      <c r="O813" s="70">
        <f>SUMIFS('Ctas Receber'!G:G,'Ctas Receber'!E:E,'Clientes'!A:A,'Ctas Receber'!M:M,"")</f>
        <v>0</v>
      </c>
      <c r="P813" s="70">
        <f>SUMIFS('Ctas Receber'!G:G,'Ctas Receber'!E:E,'Clientes'!A:A,'Ctas Receber'!O:O,"Pago")</f>
        <v>0</v>
      </c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  <c r="AK813" s="71"/>
      <c r="AL813" s="71"/>
    </row>
    <row r="814" spans="1:38">
      <c r="A814" s="191"/>
      <c r="B814" s="191"/>
      <c r="C814" s="191"/>
      <c r="D814" s="191"/>
      <c r="E814" s="191"/>
      <c r="F814" s="191"/>
      <c r="G814" s="191"/>
      <c r="H814" s="191"/>
      <c r="I814" s="191"/>
      <c r="J814" s="191"/>
      <c r="K814" s="191"/>
      <c r="L814" s="191"/>
      <c r="M814" s="191"/>
      <c r="N814" s="191"/>
      <c r="O814" s="70">
        <f>SUMIFS('Ctas Receber'!G:G,'Ctas Receber'!E:E,'Clientes'!A:A,'Ctas Receber'!M:M,"")</f>
        <v>0</v>
      </c>
      <c r="P814" s="70">
        <f>SUMIFS('Ctas Receber'!G:G,'Ctas Receber'!E:E,'Clientes'!A:A,'Ctas Receber'!O:O,"Pago")</f>
        <v>0</v>
      </c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  <c r="AK814" s="71"/>
      <c r="AL814" s="71"/>
    </row>
    <row r="815" spans="1:38">
      <c r="A815" s="191"/>
      <c r="B815" s="191"/>
      <c r="C815" s="191"/>
      <c r="D815" s="191"/>
      <c r="E815" s="191"/>
      <c r="F815" s="191"/>
      <c r="G815" s="191"/>
      <c r="H815" s="191"/>
      <c r="I815" s="191"/>
      <c r="J815" s="191"/>
      <c r="K815" s="191"/>
      <c r="L815" s="191"/>
      <c r="M815" s="191"/>
      <c r="N815" s="191"/>
      <c r="O815" s="70">
        <f>SUMIFS('Ctas Receber'!G:G,'Ctas Receber'!E:E,'Clientes'!A:A,'Ctas Receber'!M:M,"")</f>
        <v>0</v>
      </c>
      <c r="P815" s="70">
        <f>SUMIFS('Ctas Receber'!G:G,'Ctas Receber'!E:E,'Clientes'!A:A,'Ctas Receber'!O:O,"Pago")</f>
        <v>0</v>
      </c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  <c r="AK815" s="71"/>
      <c r="AL815" s="71"/>
    </row>
    <row r="816" spans="1:38">
      <c r="A816" s="191"/>
      <c r="B816" s="191"/>
      <c r="C816" s="191"/>
      <c r="D816" s="191"/>
      <c r="E816" s="191"/>
      <c r="F816" s="191"/>
      <c r="G816" s="191"/>
      <c r="H816" s="191"/>
      <c r="I816" s="191"/>
      <c r="J816" s="191"/>
      <c r="K816" s="191"/>
      <c r="L816" s="191"/>
      <c r="M816" s="191"/>
      <c r="N816" s="191"/>
      <c r="O816" s="70">
        <f>SUMIFS('Ctas Receber'!G:G,'Ctas Receber'!E:E,'Clientes'!A:A,'Ctas Receber'!M:M,"")</f>
        <v>0</v>
      </c>
      <c r="P816" s="70">
        <f>SUMIFS('Ctas Receber'!G:G,'Ctas Receber'!E:E,'Clientes'!A:A,'Ctas Receber'!O:O,"Pago")</f>
        <v>0</v>
      </c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  <c r="AK816" s="71"/>
      <c r="AL816" s="71"/>
    </row>
    <row r="817" spans="1:38">
      <c r="A817" s="191"/>
      <c r="B817" s="191"/>
      <c r="C817" s="191"/>
      <c r="D817" s="191"/>
      <c r="E817" s="191"/>
      <c r="F817" s="191"/>
      <c r="G817" s="191"/>
      <c r="H817" s="191"/>
      <c r="I817" s="191"/>
      <c r="J817" s="191"/>
      <c r="K817" s="191"/>
      <c r="L817" s="191"/>
      <c r="M817" s="191"/>
      <c r="N817" s="191"/>
      <c r="O817" s="70">
        <f>SUMIFS('Ctas Receber'!G:G,'Ctas Receber'!E:E,'Clientes'!A:A,'Ctas Receber'!M:M,"")</f>
        <v>0</v>
      </c>
      <c r="P817" s="70">
        <f>SUMIFS('Ctas Receber'!G:G,'Ctas Receber'!E:E,'Clientes'!A:A,'Ctas Receber'!O:O,"Pago")</f>
        <v>0</v>
      </c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  <c r="AK817" s="71"/>
      <c r="AL817" s="71"/>
    </row>
    <row r="818" spans="1:38">
      <c r="A818" s="191"/>
      <c r="B818" s="191"/>
      <c r="C818" s="191"/>
      <c r="D818" s="191"/>
      <c r="E818" s="191"/>
      <c r="F818" s="191"/>
      <c r="G818" s="191"/>
      <c r="H818" s="191"/>
      <c r="I818" s="191"/>
      <c r="J818" s="191"/>
      <c r="K818" s="191"/>
      <c r="L818" s="191"/>
      <c r="M818" s="191"/>
      <c r="N818" s="191"/>
      <c r="O818" s="70">
        <f>SUMIFS('Ctas Receber'!G:G,'Ctas Receber'!E:E,'Clientes'!A:A,'Ctas Receber'!M:M,"")</f>
        <v>0</v>
      </c>
      <c r="P818" s="70">
        <f>SUMIFS('Ctas Receber'!G:G,'Ctas Receber'!E:E,'Clientes'!A:A,'Ctas Receber'!O:O,"Pago")</f>
        <v>0</v>
      </c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  <c r="AK818" s="71"/>
      <c r="AL818" s="71"/>
    </row>
    <row r="819" spans="1:38">
      <c r="A819" s="191"/>
      <c r="B819" s="191"/>
      <c r="C819" s="191"/>
      <c r="D819" s="191"/>
      <c r="E819" s="191"/>
      <c r="F819" s="191"/>
      <c r="G819" s="191"/>
      <c r="H819" s="191"/>
      <c r="I819" s="191"/>
      <c r="J819" s="191"/>
      <c r="K819" s="191"/>
      <c r="L819" s="191"/>
      <c r="M819" s="191"/>
      <c r="N819" s="191"/>
      <c r="O819" s="70">
        <f>SUMIFS('Ctas Receber'!G:G,'Ctas Receber'!E:E,'Clientes'!A:A,'Ctas Receber'!M:M,"")</f>
        <v>0</v>
      </c>
      <c r="P819" s="70">
        <f>SUMIFS('Ctas Receber'!G:G,'Ctas Receber'!E:E,'Clientes'!A:A,'Ctas Receber'!O:O,"Pago")</f>
        <v>0</v>
      </c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  <c r="AK819" s="71"/>
      <c r="AL819" s="71"/>
    </row>
    <row r="820" spans="1:38">
      <c r="A820" s="191"/>
      <c r="B820" s="191"/>
      <c r="C820" s="191"/>
      <c r="D820" s="191"/>
      <c r="E820" s="191"/>
      <c r="F820" s="191"/>
      <c r="G820" s="191"/>
      <c r="H820" s="191"/>
      <c r="I820" s="191"/>
      <c r="J820" s="191"/>
      <c r="K820" s="191"/>
      <c r="L820" s="191"/>
      <c r="M820" s="191"/>
      <c r="N820" s="191"/>
      <c r="O820" s="70">
        <f>SUMIFS('Ctas Receber'!G:G,'Ctas Receber'!E:E,'Clientes'!A:A,'Ctas Receber'!M:M,"")</f>
        <v>0</v>
      </c>
      <c r="P820" s="70">
        <f>SUMIFS('Ctas Receber'!G:G,'Ctas Receber'!E:E,'Clientes'!A:A,'Ctas Receber'!O:O,"Pago")</f>
        <v>0</v>
      </c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  <c r="AK820" s="71"/>
      <c r="AL820" s="71"/>
    </row>
    <row r="821" spans="1:38">
      <c r="A821" s="191"/>
      <c r="B821" s="191"/>
      <c r="C821" s="191"/>
      <c r="D821" s="191"/>
      <c r="E821" s="191"/>
      <c r="F821" s="191"/>
      <c r="G821" s="191"/>
      <c r="H821" s="191"/>
      <c r="I821" s="191"/>
      <c r="J821" s="191"/>
      <c r="K821" s="191"/>
      <c r="L821" s="191"/>
      <c r="M821" s="191"/>
      <c r="N821" s="191"/>
      <c r="O821" s="70">
        <f>SUMIFS('Ctas Receber'!G:G,'Ctas Receber'!E:E,'Clientes'!A:A,'Ctas Receber'!M:M,"")</f>
        <v>0</v>
      </c>
      <c r="P821" s="70">
        <f>SUMIFS('Ctas Receber'!G:G,'Ctas Receber'!E:E,'Clientes'!A:A,'Ctas Receber'!O:O,"Pago")</f>
        <v>0</v>
      </c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  <c r="AK821" s="71"/>
      <c r="AL821" s="71"/>
    </row>
    <row r="822" spans="1:38">
      <c r="A822" s="191"/>
      <c r="B822" s="191"/>
      <c r="C822" s="191"/>
      <c r="D822" s="191"/>
      <c r="E822" s="191"/>
      <c r="F822" s="191"/>
      <c r="G822" s="191"/>
      <c r="H822" s="191"/>
      <c r="I822" s="191"/>
      <c r="J822" s="191"/>
      <c r="K822" s="191"/>
      <c r="L822" s="191"/>
      <c r="M822" s="191"/>
      <c r="N822" s="191"/>
      <c r="O822" s="70">
        <f>SUMIFS('Ctas Receber'!G:G,'Ctas Receber'!E:E,'Clientes'!A:A,'Ctas Receber'!M:M,"")</f>
        <v>0</v>
      </c>
      <c r="P822" s="70">
        <f>SUMIFS('Ctas Receber'!G:G,'Ctas Receber'!E:E,'Clientes'!A:A,'Ctas Receber'!O:O,"Pago")</f>
        <v>0</v>
      </c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  <c r="AK822" s="71"/>
      <c r="AL822" s="71"/>
    </row>
    <row r="823" spans="1:38">
      <c r="A823" s="191"/>
      <c r="B823" s="191"/>
      <c r="C823" s="191"/>
      <c r="D823" s="191"/>
      <c r="E823" s="191"/>
      <c r="F823" s="191"/>
      <c r="G823" s="191"/>
      <c r="H823" s="191"/>
      <c r="I823" s="191"/>
      <c r="J823" s="191"/>
      <c r="K823" s="191"/>
      <c r="L823" s="191"/>
      <c r="M823" s="191"/>
      <c r="N823" s="191"/>
      <c r="O823" s="70">
        <f>SUMIFS('Ctas Receber'!G:G,'Ctas Receber'!E:E,'Clientes'!A:A,'Ctas Receber'!M:M,"")</f>
        <v>0</v>
      </c>
      <c r="P823" s="70">
        <f>SUMIFS('Ctas Receber'!G:G,'Ctas Receber'!E:E,'Clientes'!A:A,'Ctas Receber'!O:O,"Pago")</f>
        <v>0</v>
      </c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  <c r="AK823" s="71"/>
      <c r="AL823" s="71"/>
    </row>
    <row r="824" spans="1:38">
      <c r="A824" s="191"/>
      <c r="B824" s="191"/>
      <c r="C824" s="191"/>
      <c r="D824" s="191"/>
      <c r="E824" s="191"/>
      <c r="F824" s="191"/>
      <c r="G824" s="191"/>
      <c r="H824" s="191"/>
      <c r="I824" s="191"/>
      <c r="J824" s="191"/>
      <c r="K824" s="191"/>
      <c r="L824" s="191"/>
      <c r="M824" s="191"/>
      <c r="N824" s="191"/>
      <c r="O824" s="70">
        <f>SUMIFS('Ctas Receber'!G:G,'Ctas Receber'!E:E,'Clientes'!A:A,'Ctas Receber'!M:M,"")</f>
        <v>0</v>
      </c>
      <c r="P824" s="70">
        <f>SUMIFS('Ctas Receber'!G:G,'Ctas Receber'!E:E,'Clientes'!A:A,'Ctas Receber'!O:O,"Pago")</f>
        <v>0</v>
      </c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  <c r="AK824" s="71"/>
      <c r="AL824" s="71"/>
    </row>
    <row r="825" spans="1:38">
      <c r="A825" s="191"/>
      <c r="B825" s="191"/>
      <c r="C825" s="191"/>
      <c r="D825" s="191"/>
      <c r="E825" s="191"/>
      <c r="F825" s="191"/>
      <c r="G825" s="191"/>
      <c r="H825" s="191"/>
      <c r="I825" s="191"/>
      <c r="J825" s="191"/>
      <c r="K825" s="191"/>
      <c r="L825" s="191"/>
      <c r="M825" s="191"/>
      <c r="N825" s="191"/>
      <c r="O825" s="70">
        <f>SUMIFS('Ctas Receber'!G:G,'Ctas Receber'!E:E,'Clientes'!A:A,'Ctas Receber'!M:M,"")</f>
        <v>0</v>
      </c>
      <c r="P825" s="70">
        <f>SUMIFS('Ctas Receber'!G:G,'Ctas Receber'!E:E,'Clientes'!A:A,'Ctas Receber'!O:O,"Pago")</f>
        <v>0</v>
      </c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  <c r="AK825" s="71"/>
      <c r="AL825" s="71"/>
    </row>
    <row r="826" spans="1:38">
      <c r="A826" s="191"/>
      <c r="B826" s="191"/>
      <c r="C826" s="191"/>
      <c r="D826" s="191"/>
      <c r="E826" s="191"/>
      <c r="F826" s="191"/>
      <c r="G826" s="191"/>
      <c r="H826" s="191"/>
      <c r="I826" s="191"/>
      <c r="J826" s="191"/>
      <c r="K826" s="191"/>
      <c r="L826" s="191"/>
      <c r="M826" s="191"/>
      <c r="N826" s="191"/>
      <c r="O826" s="70">
        <f>SUMIFS('Ctas Receber'!G:G,'Ctas Receber'!E:E,'Clientes'!A:A,'Ctas Receber'!M:M,"")</f>
        <v>0</v>
      </c>
      <c r="P826" s="70">
        <f>SUMIFS('Ctas Receber'!G:G,'Ctas Receber'!E:E,'Clientes'!A:A,'Ctas Receber'!O:O,"Pago")</f>
        <v>0</v>
      </c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  <c r="AK826" s="71"/>
      <c r="AL826" s="71"/>
    </row>
    <row r="827" spans="1:38">
      <c r="A827" s="191"/>
      <c r="B827" s="191"/>
      <c r="C827" s="191"/>
      <c r="D827" s="191"/>
      <c r="E827" s="191"/>
      <c r="F827" s="191"/>
      <c r="G827" s="191"/>
      <c r="H827" s="191"/>
      <c r="I827" s="191"/>
      <c r="J827" s="191"/>
      <c r="K827" s="191"/>
      <c r="L827" s="191"/>
      <c r="M827" s="191"/>
      <c r="N827" s="191"/>
      <c r="O827" s="70">
        <f>SUMIFS('Ctas Receber'!G:G,'Ctas Receber'!E:E,'Clientes'!A:A,'Ctas Receber'!M:M,"")</f>
        <v>0</v>
      </c>
      <c r="P827" s="70">
        <f>SUMIFS('Ctas Receber'!G:G,'Ctas Receber'!E:E,'Clientes'!A:A,'Ctas Receber'!O:O,"Pago")</f>
        <v>0</v>
      </c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  <c r="AK827" s="71"/>
      <c r="AL827" s="71"/>
    </row>
    <row r="828" spans="1:38">
      <c r="A828" s="191"/>
      <c r="B828" s="191"/>
      <c r="C828" s="191"/>
      <c r="D828" s="191"/>
      <c r="E828" s="191"/>
      <c r="F828" s="191"/>
      <c r="G828" s="191"/>
      <c r="H828" s="191"/>
      <c r="I828" s="191"/>
      <c r="J828" s="191"/>
      <c r="K828" s="191"/>
      <c r="L828" s="191"/>
      <c r="M828" s="191"/>
      <c r="N828" s="191"/>
      <c r="O828" s="70">
        <f>SUMIFS('Ctas Receber'!G:G,'Ctas Receber'!E:E,'Clientes'!A:A,'Ctas Receber'!M:M,"")</f>
        <v>0</v>
      </c>
      <c r="P828" s="70">
        <f>SUMIFS('Ctas Receber'!G:G,'Ctas Receber'!E:E,'Clientes'!A:A,'Ctas Receber'!O:O,"Pago")</f>
        <v>0</v>
      </c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  <c r="AK828" s="71"/>
      <c r="AL828" s="71"/>
    </row>
    <row r="829" spans="1:38">
      <c r="A829" s="191"/>
      <c r="B829" s="191"/>
      <c r="C829" s="191"/>
      <c r="D829" s="191"/>
      <c r="E829" s="191"/>
      <c r="F829" s="191"/>
      <c r="G829" s="191"/>
      <c r="H829" s="191"/>
      <c r="I829" s="191"/>
      <c r="J829" s="191"/>
      <c r="K829" s="191"/>
      <c r="L829" s="191"/>
      <c r="M829" s="191"/>
      <c r="N829" s="191"/>
      <c r="O829" s="70">
        <f>SUMIFS('Ctas Receber'!G:G,'Ctas Receber'!E:E,'Clientes'!A:A,'Ctas Receber'!M:M,"")</f>
        <v>0</v>
      </c>
      <c r="P829" s="70">
        <f>SUMIFS('Ctas Receber'!G:G,'Ctas Receber'!E:E,'Clientes'!A:A,'Ctas Receber'!O:O,"Pago")</f>
        <v>0</v>
      </c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  <c r="AK829" s="71"/>
      <c r="AL829" s="71"/>
    </row>
    <row r="830" spans="1:38">
      <c r="A830" s="191"/>
      <c r="B830" s="191"/>
      <c r="C830" s="191"/>
      <c r="D830" s="191"/>
      <c r="E830" s="191"/>
      <c r="F830" s="191"/>
      <c r="G830" s="191"/>
      <c r="H830" s="191"/>
      <c r="I830" s="191"/>
      <c r="J830" s="191"/>
      <c r="K830" s="191"/>
      <c r="L830" s="191"/>
      <c r="M830" s="191"/>
      <c r="N830" s="191"/>
      <c r="O830" s="70">
        <f>SUMIFS('Ctas Receber'!G:G,'Ctas Receber'!E:E,'Clientes'!A:A,'Ctas Receber'!M:M,"")</f>
        <v>0</v>
      </c>
      <c r="P830" s="70">
        <f>SUMIFS('Ctas Receber'!G:G,'Ctas Receber'!E:E,'Clientes'!A:A,'Ctas Receber'!O:O,"Pago")</f>
        <v>0</v>
      </c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  <c r="AK830" s="71"/>
      <c r="AL830" s="71"/>
    </row>
    <row r="831" spans="1:38">
      <c r="A831" s="191"/>
      <c r="B831" s="191"/>
      <c r="C831" s="191"/>
      <c r="D831" s="191"/>
      <c r="E831" s="191"/>
      <c r="F831" s="191"/>
      <c r="G831" s="191"/>
      <c r="H831" s="191"/>
      <c r="I831" s="191"/>
      <c r="J831" s="191"/>
      <c r="K831" s="191"/>
      <c r="L831" s="191"/>
      <c r="M831" s="191"/>
      <c r="N831" s="191"/>
      <c r="O831" s="70">
        <f>SUMIFS('Ctas Receber'!G:G,'Ctas Receber'!E:E,'Clientes'!A:A,'Ctas Receber'!M:M,"")</f>
        <v>0</v>
      </c>
      <c r="P831" s="70">
        <f>SUMIFS('Ctas Receber'!G:G,'Ctas Receber'!E:E,'Clientes'!A:A,'Ctas Receber'!O:O,"Pago")</f>
        <v>0</v>
      </c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  <c r="AK831" s="71"/>
      <c r="AL831" s="71"/>
    </row>
    <row r="832" spans="1:38">
      <c r="A832" s="191"/>
      <c r="B832" s="191"/>
      <c r="C832" s="191"/>
      <c r="D832" s="191"/>
      <c r="E832" s="191"/>
      <c r="F832" s="191"/>
      <c r="G832" s="191"/>
      <c r="H832" s="191"/>
      <c r="I832" s="191"/>
      <c r="J832" s="191"/>
      <c r="K832" s="191"/>
      <c r="L832" s="191"/>
      <c r="M832" s="191"/>
      <c r="N832" s="191"/>
      <c r="O832" s="70">
        <f>SUMIFS('Ctas Receber'!G:G,'Ctas Receber'!E:E,'Clientes'!A:A,'Ctas Receber'!M:M,"")</f>
        <v>0</v>
      </c>
      <c r="P832" s="70">
        <f>SUMIFS('Ctas Receber'!G:G,'Ctas Receber'!E:E,'Clientes'!A:A,'Ctas Receber'!O:O,"Pago")</f>
        <v>0</v>
      </c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  <c r="AK832" s="71"/>
      <c r="AL832" s="71"/>
    </row>
    <row r="833" spans="1:38">
      <c r="A833" s="191"/>
      <c r="B833" s="191"/>
      <c r="C833" s="191"/>
      <c r="D833" s="191"/>
      <c r="E833" s="191"/>
      <c r="F833" s="191"/>
      <c r="G833" s="191"/>
      <c r="H833" s="191"/>
      <c r="I833" s="191"/>
      <c r="J833" s="191"/>
      <c r="K833" s="191"/>
      <c r="L833" s="191"/>
      <c r="M833" s="191"/>
      <c r="N833" s="191"/>
      <c r="O833" s="70">
        <f>SUMIFS('Ctas Receber'!G:G,'Ctas Receber'!E:E,'Clientes'!A:A,'Ctas Receber'!M:M,"")</f>
        <v>0</v>
      </c>
      <c r="P833" s="70">
        <f>SUMIFS('Ctas Receber'!G:G,'Ctas Receber'!E:E,'Clientes'!A:A,'Ctas Receber'!O:O,"Pago")</f>
        <v>0</v>
      </c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  <c r="AK833" s="71"/>
      <c r="AL833" s="71"/>
    </row>
    <row r="834" spans="1:38">
      <c r="A834" s="191"/>
      <c r="B834" s="191"/>
      <c r="C834" s="191"/>
      <c r="D834" s="191"/>
      <c r="E834" s="191"/>
      <c r="F834" s="191"/>
      <c r="G834" s="191"/>
      <c r="H834" s="191"/>
      <c r="I834" s="191"/>
      <c r="J834" s="191"/>
      <c r="K834" s="191"/>
      <c r="L834" s="191"/>
      <c r="M834" s="191"/>
      <c r="N834" s="191"/>
      <c r="O834" s="70">
        <f>SUMIFS('Ctas Receber'!G:G,'Ctas Receber'!E:E,'Clientes'!A:A,'Ctas Receber'!M:M,"")</f>
        <v>0</v>
      </c>
      <c r="P834" s="70">
        <f>SUMIFS('Ctas Receber'!G:G,'Ctas Receber'!E:E,'Clientes'!A:A,'Ctas Receber'!O:O,"Pago")</f>
        <v>0</v>
      </c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  <c r="AK834" s="71"/>
      <c r="AL834" s="71"/>
    </row>
    <row r="835" spans="1:38">
      <c r="A835" s="191"/>
      <c r="B835" s="191"/>
      <c r="C835" s="191"/>
      <c r="D835" s="191"/>
      <c r="E835" s="191"/>
      <c r="F835" s="191"/>
      <c r="G835" s="191"/>
      <c r="H835" s="191"/>
      <c r="I835" s="191"/>
      <c r="J835" s="191"/>
      <c r="K835" s="191"/>
      <c r="L835" s="191"/>
      <c r="M835" s="191"/>
      <c r="N835" s="191"/>
      <c r="O835" s="70">
        <f>SUMIFS('Ctas Receber'!G:G,'Ctas Receber'!E:E,'Clientes'!A:A,'Ctas Receber'!M:M,"")</f>
        <v>0</v>
      </c>
      <c r="P835" s="70">
        <f>SUMIFS('Ctas Receber'!G:G,'Ctas Receber'!E:E,'Clientes'!A:A,'Ctas Receber'!O:O,"Pago")</f>
        <v>0</v>
      </c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  <c r="AK835" s="71"/>
      <c r="AL835" s="71"/>
    </row>
    <row r="836" spans="1:38">
      <c r="A836" s="191"/>
      <c r="B836" s="191"/>
      <c r="C836" s="191"/>
      <c r="D836" s="191"/>
      <c r="E836" s="191"/>
      <c r="F836" s="191"/>
      <c r="G836" s="191"/>
      <c r="H836" s="191"/>
      <c r="I836" s="191"/>
      <c r="J836" s="191"/>
      <c r="K836" s="191"/>
      <c r="L836" s="191"/>
      <c r="M836" s="191"/>
      <c r="N836" s="191"/>
      <c r="O836" s="70">
        <f>SUMIFS('Ctas Receber'!G:G,'Ctas Receber'!E:E,'Clientes'!A:A,'Ctas Receber'!M:M,"")</f>
        <v>0</v>
      </c>
      <c r="P836" s="70">
        <f>SUMIFS('Ctas Receber'!G:G,'Ctas Receber'!E:E,'Clientes'!A:A,'Ctas Receber'!O:O,"Pago")</f>
        <v>0</v>
      </c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  <c r="AK836" s="71"/>
      <c r="AL836" s="71"/>
    </row>
    <row r="837" spans="1:38">
      <c r="A837" s="191"/>
      <c r="B837" s="191"/>
      <c r="C837" s="191"/>
      <c r="D837" s="191"/>
      <c r="E837" s="191"/>
      <c r="F837" s="191"/>
      <c r="G837" s="191"/>
      <c r="H837" s="191"/>
      <c r="I837" s="191"/>
      <c r="J837" s="191"/>
      <c r="K837" s="191"/>
      <c r="L837" s="191"/>
      <c r="M837" s="191"/>
      <c r="N837" s="191"/>
      <c r="O837" s="70">
        <f>SUMIFS('Ctas Receber'!G:G,'Ctas Receber'!E:E,'Clientes'!A:A,'Ctas Receber'!M:M,"")</f>
        <v>0</v>
      </c>
      <c r="P837" s="70">
        <f>SUMIFS('Ctas Receber'!G:G,'Ctas Receber'!E:E,'Clientes'!A:A,'Ctas Receber'!O:O,"Pago")</f>
        <v>0</v>
      </c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  <c r="AK837" s="71"/>
      <c r="AL837" s="71"/>
    </row>
    <row r="838" spans="1:38">
      <c r="A838" s="191"/>
      <c r="B838" s="191"/>
      <c r="C838" s="191"/>
      <c r="D838" s="191"/>
      <c r="E838" s="191"/>
      <c r="F838" s="191"/>
      <c r="G838" s="191"/>
      <c r="H838" s="191"/>
      <c r="I838" s="191"/>
      <c r="J838" s="191"/>
      <c r="K838" s="191"/>
      <c r="L838" s="191"/>
      <c r="M838" s="191"/>
      <c r="N838" s="191"/>
      <c r="O838" s="70">
        <f>SUMIFS('Ctas Receber'!G:G,'Ctas Receber'!E:E,'Clientes'!A:A,'Ctas Receber'!M:M,"")</f>
        <v>0</v>
      </c>
      <c r="P838" s="70">
        <f>SUMIFS('Ctas Receber'!G:G,'Ctas Receber'!E:E,'Clientes'!A:A,'Ctas Receber'!O:O,"Pago")</f>
        <v>0</v>
      </c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  <c r="AK838" s="71"/>
      <c r="AL838" s="71"/>
    </row>
    <row r="839" spans="1:38">
      <c r="A839" s="191"/>
      <c r="B839" s="191"/>
      <c r="C839" s="191"/>
      <c r="D839" s="191"/>
      <c r="E839" s="191"/>
      <c r="F839" s="191"/>
      <c r="G839" s="191"/>
      <c r="H839" s="191"/>
      <c r="I839" s="191"/>
      <c r="J839" s="191"/>
      <c r="K839" s="191"/>
      <c r="L839" s="191"/>
      <c r="M839" s="191"/>
      <c r="N839" s="191"/>
      <c r="O839" s="70">
        <f>SUMIFS('Ctas Receber'!G:G,'Ctas Receber'!E:E,'Clientes'!A:A,'Ctas Receber'!M:M,"")</f>
        <v>0</v>
      </c>
      <c r="P839" s="70">
        <f>SUMIFS('Ctas Receber'!G:G,'Ctas Receber'!E:E,'Clientes'!A:A,'Ctas Receber'!O:O,"Pago")</f>
        <v>0</v>
      </c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  <c r="AK839" s="71"/>
      <c r="AL839" s="71"/>
    </row>
    <row r="840" spans="1:38">
      <c r="A840" s="191"/>
      <c r="B840" s="191"/>
      <c r="C840" s="191"/>
      <c r="D840" s="191"/>
      <c r="E840" s="191"/>
      <c r="F840" s="191"/>
      <c r="G840" s="191"/>
      <c r="H840" s="191"/>
      <c r="I840" s="191"/>
      <c r="J840" s="191"/>
      <c r="K840" s="191"/>
      <c r="L840" s="191"/>
      <c r="M840" s="191"/>
      <c r="N840" s="191"/>
      <c r="O840" s="70">
        <f>SUMIFS('Ctas Receber'!G:G,'Ctas Receber'!E:E,'Clientes'!A:A,'Ctas Receber'!M:M,"")</f>
        <v>0</v>
      </c>
      <c r="P840" s="70">
        <f>SUMIFS('Ctas Receber'!G:G,'Ctas Receber'!E:E,'Clientes'!A:A,'Ctas Receber'!O:O,"Pago")</f>
        <v>0</v>
      </c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  <c r="AK840" s="71"/>
      <c r="AL840" s="71"/>
    </row>
    <row r="841" spans="1:38">
      <c r="A841" s="191"/>
      <c r="B841" s="191"/>
      <c r="C841" s="191"/>
      <c r="D841" s="191"/>
      <c r="E841" s="191"/>
      <c r="F841" s="191"/>
      <c r="G841" s="191"/>
      <c r="H841" s="191"/>
      <c r="I841" s="191"/>
      <c r="J841" s="191"/>
      <c r="K841" s="191"/>
      <c r="L841" s="191"/>
      <c r="M841" s="191"/>
      <c r="N841" s="191"/>
      <c r="O841" s="70">
        <f>SUMIFS('Ctas Receber'!G:G,'Ctas Receber'!E:E,'Clientes'!A:A,'Ctas Receber'!M:M,"")</f>
        <v>0</v>
      </c>
      <c r="P841" s="70">
        <f>SUMIFS('Ctas Receber'!G:G,'Ctas Receber'!E:E,'Clientes'!A:A,'Ctas Receber'!O:O,"Pago")</f>
        <v>0</v>
      </c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  <c r="AK841" s="71"/>
      <c r="AL841" s="71"/>
    </row>
    <row r="842" spans="1:38">
      <c r="A842" s="191"/>
      <c r="B842" s="191"/>
      <c r="C842" s="191"/>
      <c r="D842" s="191"/>
      <c r="E842" s="191"/>
      <c r="F842" s="191"/>
      <c r="G842" s="191"/>
      <c r="H842" s="191"/>
      <c r="I842" s="191"/>
      <c r="J842" s="191"/>
      <c r="K842" s="191"/>
      <c r="L842" s="191"/>
      <c r="M842" s="191"/>
      <c r="N842" s="191"/>
      <c r="O842" s="70">
        <f>SUMIFS('Ctas Receber'!G:G,'Ctas Receber'!E:E,'Clientes'!A:A,'Ctas Receber'!M:M,"")</f>
        <v>0</v>
      </c>
      <c r="P842" s="70">
        <f>SUMIFS('Ctas Receber'!G:G,'Ctas Receber'!E:E,'Clientes'!A:A,'Ctas Receber'!O:O,"Pago")</f>
        <v>0</v>
      </c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  <c r="AK842" s="71"/>
      <c r="AL842" s="71"/>
    </row>
    <row r="843" spans="1:38">
      <c r="A843" s="191"/>
      <c r="B843" s="191"/>
      <c r="C843" s="191"/>
      <c r="D843" s="191"/>
      <c r="E843" s="191"/>
      <c r="F843" s="191"/>
      <c r="G843" s="191"/>
      <c r="H843" s="191"/>
      <c r="I843" s="191"/>
      <c r="J843" s="191"/>
      <c r="K843" s="191"/>
      <c r="L843" s="191"/>
      <c r="M843" s="191"/>
      <c r="N843" s="191"/>
      <c r="O843" s="70">
        <f>SUMIFS('Ctas Receber'!G:G,'Ctas Receber'!E:E,'Clientes'!A:A,'Ctas Receber'!M:M,"")</f>
        <v>0</v>
      </c>
      <c r="P843" s="70">
        <f>SUMIFS('Ctas Receber'!G:G,'Ctas Receber'!E:E,'Clientes'!A:A,'Ctas Receber'!O:O,"Pago")</f>
        <v>0</v>
      </c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  <c r="AK843" s="71"/>
      <c r="AL843" s="71"/>
    </row>
    <row r="844" spans="1:38">
      <c r="A844" s="191"/>
      <c r="B844" s="191"/>
      <c r="C844" s="191"/>
      <c r="D844" s="191"/>
      <c r="E844" s="191"/>
      <c r="F844" s="191"/>
      <c r="G844" s="191"/>
      <c r="H844" s="191"/>
      <c r="I844" s="191"/>
      <c r="J844" s="191"/>
      <c r="K844" s="191"/>
      <c r="L844" s="191"/>
      <c r="M844" s="191"/>
      <c r="N844" s="191"/>
      <c r="O844" s="70">
        <f>SUMIFS('Ctas Receber'!G:G,'Ctas Receber'!E:E,'Clientes'!A:A,'Ctas Receber'!M:M,"")</f>
        <v>0</v>
      </c>
      <c r="P844" s="70">
        <f>SUMIFS('Ctas Receber'!G:G,'Ctas Receber'!E:E,'Clientes'!A:A,'Ctas Receber'!O:O,"Pago")</f>
        <v>0</v>
      </c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  <c r="AK844" s="71"/>
      <c r="AL844" s="71"/>
    </row>
    <row r="845" spans="1:38">
      <c r="A845" s="191"/>
      <c r="B845" s="191"/>
      <c r="C845" s="191"/>
      <c r="D845" s="191"/>
      <c r="E845" s="191"/>
      <c r="F845" s="191"/>
      <c r="G845" s="191"/>
      <c r="H845" s="191"/>
      <c r="I845" s="191"/>
      <c r="J845" s="191"/>
      <c r="K845" s="191"/>
      <c r="L845" s="191"/>
      <c r="M845" s="191"/>
      <c r="N845" s="191"/>
      <c r="O845" s="70">
        <f>SUMIFS('Ctas Receber'!G:G,'Ctas Receber'!E:E,'Clientes'!A:A,'Ctas Receber'!M:M,"")</f>
        <v>0</v>
      </c>
      <c r="P845" s="70">
        <f>SUMIFS('Ctas Receber'!G:G,'Ctas Receber'!E:E,'Clientes'!A:A,'Ctas Receber'!O:O,"Pago")</f>
        <v>0</v>
      </c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  <c r="AK845" s="71"/>
      <c r="AL845" s="71"/>
    </row>
    <row r="846" spans="1:38">
      <c r="A846" s="191"/>
      <c r="B846" s="191"/>
      <c r="C846" s="191"/>
      <c r="D846" s="191"/>
      <c r="E846" s="191"/>
      <c r="F846" s="191"/>
      <c r="G846" s="191"/>
      <c r="H846" s="191"/>
      <c r="I846" s="191"/>
      <c r="J846" s="191"/>
      <c r="K846" s="191"/>
      <c r="L846" s="191"/>
      <c r="M846" s="191"/>
      <c r="N846" s="191"/>
      <c r="O846" s="70">
        <f>SUMIFS('Ctas Receber'!G:G,'Ctas Receber'!E:E,'Clientes'!A:A,'Ctas Receber'!M:M,"")</f>
        <v>0</v>
      </c>
      <c r="P846" s="70">
        <f>SUMIFS('Ctas Receber'!G:G,'Ctas Receber'!E:E,'Clientes'!A:A,'Ctas Receber'!O:O,"Pago")</f>
        <v>0</v>
      </c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  <c r="AK846" s="71"/>
      <c r="AL846" s="71"/>
    </row>
    <row r="847" spans="1:38">
      <c r="A847" s="191"/>
      <c r="B847" s="191"/>
      <c r="C847" s="191"/>
      <c r="D847" s="191"/>
      <c r="E847" s="191"/>
      <c r="F847" s="191"/>
      <c r="G847" s="191"/>
      <c r="H847" s="191"/>
      <c r="I847" s="191"/>
      <c r="J847" s="191"/>
      <c r="K847" s="191"/>
      <c r="L847" s="191"/>
      <c r="M847" s="191"/>
      <c r="N847" s="191"/>
      <c r="O847" s="70">
        <f>SUMIFS('Ctas Receber'!G:G,'Ctas Receber'!E:E,'Clientes'!A:A,'Ctas Receber'!M:M,"")</f>
        <v>0</v>
      </c>
      <c r="P847" s="70">
        <f>SUMIFS('Ctas Receber'!G:G,'Ctas Receber'!E:E,'Clientes'!A:A,'Ctas Receber'!O:O,"Pago")</f>
        <v>0</v>
      </c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  <c r="AK847" s="71"/>
      <c r="AL847" s="71"/>
    </row>
    <row r="848" spans="1:38">
      <c r="A848" s="191"/>
      <c r="B848" s="191"/>
      <c r="C848" s="191"/>
      <c r="D848" s="191"/>
      <c r="E848" s="191"/>
      <c r="F848" s="191"/>
      <c r="G848" s="191"/>
      <c r="H848" s="191"/>
      <c r="I848" s="191"/>
      <c r="J848" s="191"/>
      <c r="K848" s="191"/>
      <c r="L848" s="191"/>
      <c r="M848" s="191"/>
      <c r="N848" s="191"/>
      <c r="O848" s="70">
        <f>SUMIFS('Ctas Receber'!G:G,'Ctas Receber'!E:E,'Clientes'!A:A,'Ctas Receber'!M:M,"")</f>
        <v>0</v>
      </c>
      <c r="P848" s="70">
        <f>SUMIFS('Ctas Receber'!G:G,'Ctas Receber'!E:E,'Clientes'!A:A,'Ctas Receber'!O:O,"Pago")</f>
        <v>0</v>
      </c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  <c r="AK848" s="71"/>
      <c r="AL848" s="71"/>
    </row>
    <row r="849" spans="1:38">
      <c r="A849" s="191"/>
      <c r="B849" s="191"/>
      <c r="C849" s="191"/>
      <c r="D849" s="191"/>
      <c r="E849" s="191"/>
      <c r="F849" s="191"/>
      <c r="G849" s="191"/>
      <c r="H849" s="191"/>
      <c r="I849" s="191"/>
      <c r="J849" s="191"/>
      <c r="K849" s="191"/>
      <c r="L849" s="191"/>
      <c r="M849" s="191"/>
      <c r="N849" s="191"/>
      <c r="O849" s="70">
        <f>SUMIFS('Ctas Receber'!G:G,'Ctas Receber'!E:E,'Clientes'!A:A,'Ctas Receber'!M:M,"")</f>
        <v>0</v>
      </c>
      <c r="P849" s="70">
        <f>SUMIFS('Ctas Receber'!G:G,'Ctas Receber'!E:E,'Clientes'!A:A,'Ctas Receber'!O:O,"Pago")</f>
        <v>0</v>
      </c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  <c r="AK849" s="71"/>
      <c r="AL849" s="71"/>
    </row>
    <row r="850" spans="1:38">
      <c r="A850" s="191"/>
      <c r="B850" s="191"/>
      <c r="C850" s="191"/>
      <c r="D850" s="191"/>
      <c r="E850" s="191"/>
      <c r="F850" s="191"/>
      <c r="G850" s="191"/>
      <c r="H850" s="191"/>
      <c r="I850" s="191"/>
      <c r="J850" s="191"/>
      <c r="K850" s="191"/>
      <c r="L850" s="191"/>
      <c r="M850" s="191"/>
      <c r="N850" s="191"/>
      <c r="O850" s="70">
        <f>SUMIFS('Ctas Receber'!G:G,'Ctas Receber'!E:E,'Clientes'!A:A,'Ctas Receber'!M:M,"")</f>
        <v>0</v>
      </c>
      <c r="P850" s="70">
        <f>SUMIFS('Ctas Receber'!G:G,'Ctas Receber'!E:E,'Clientes'!A:A,'Ctas Receber'!O:O,"Pago")</f>
        <v>0</v>
      </c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  <c r="AK850" s="71"/>
      <c r="AL850" s="71"/>
    </row>
    <row r="851" spans="1:38">
      <c r="A851" s="191"/>
      <c r="B851" s="191"/>
      <c r="C851" s="191"/>
      <c r="D851" s="191"/>
      <c r="E851" s="191"/>
      <c r="F851" s="191"/>
      <c r="G851" s="191"/>
      <c r="H851" s="191"/>
      <c r="I851" s="191"/>
      <c r="J851" s="191"/>
      <c r="K851" s="191"/>
      <c r="L851" s="191"/>
      <c r="M851" s="191"/>
      <c r="N851" s="191"/>
      <c r="O851" s="70">
        <f>SUMIFS('Ctas Receber'!G:G,'Ctas Receber'!E:E,'Clientes'!A:A,'Ctas Receber'!M:M,"")</f>
        <v>0</v>
      </c>
      <c r="P851" s="70">
        <f>SUMIFS('Ctas Receber'!G:G,'Ctas Receber'!E:E,'Clientes'!A:A,'Ctas Receber'!O:O,"Pago")</f>
        <v>0</v>
      </c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  <c r="AK851" s="71"/>
      <c r="AL851" s="71"/>
    </row>
    <row r="852" spans="1:38">
      <c r="A852" s="191"/>
      <c r="B852" s="191"/>
      <c r="C852" s="191"/>
      <c r="D852" s="191"/>
      <c r="E852" s="191"/>
      <c r="F852" s="191"/>
      <c r="G852" s="191"/>
      <c r="H852" s="191"/>
      <c r="I852" s="191"/>
      <c r="J852" s="191"/>
      <c r="K852" s="191"/>
      <c r="L852" s="191"/>
      <c r="M852" s="191"/>
      <c r="N852" s="191"/>
      <c r="O852" s="70">
        <f>SUMIFS('Ctas Receber'!G:G,'Ctas Receber'!E:E,'Clientes'!A:A,'Ctas Receber'!M:M,"")</f>
        <v>0</v>
      </c>
      <c r="P852" s="70">
        <f>SUMIFS('Ctas Receber'!G:G,'Ctas Receber'!E:E,'Clientes'!A:A,'Ctas Receber'!O:O,"Pago")</f>
        <v>0</v>
      </c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  <c r="AK852" s="71"/>
      <c r="AL852" s="71"/>
    </row>
    <row r="853" spans="1:38">
      <c r="A853" s="191"/>
      <c r="B853" s="191"/>
      <c r="C853" s="191"/>
      <c r="D853" s="191"/>
      <c r="E853" s="191"/>
      <c r="F853" s="191"/>
      <c r="G853" s="191"/>
      <c r="H853" s="191"/>
      <c r="I853" s="191"/>
      <c r="J853" s="191"/>
      <c r="K853" s="191"/>
      <c r="L853" s="191"/>
      <c r="M853" s="191"/>
      <c r="N853" s="191"/>
      <c r="O853" s="70">
        <f>SUMIFS('Ctas Receber'!G:G,'Ctas Receber'!E:E,'Clientes'!A:A,'Ctas Receber'!M:M,"")</f>
        <v>0</v>
      </c>
      <c r="P853" s="70">
        <f>SUMIFS('Ctas Receber'!G:G,'Ctas Receber'!E:E,'Clientes'!A:A,'Ctas Receber'!O:O,"Pago")</f>
        <v>0</v>
      </c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  <c r="AK853" s="71"/>
      <c r="AL853" s="71"/>
    </row>
    <row r="854" spans="1:38">
      <c r="A854" s="191"/>
      <c r="B854" s="191"/>
      <c r="C854" s="191"/>
      <c r="D854" s="191"/>
      <c r="E854" s="191"/>
      <c r="F854" s="191"/>
      <c r="G854" s="191"/>
      <c r="H854" s="191"/>
      <c r="I854" s="191"/>
      <c r="J854" s="191"/>
      <c r="K854" s="191"/>
      <c r="L854" s="191"/>
      <c r="M854" s="191"/>
      <c r="N854" s="191"/>
      <c r="O854" s="70">
        <f>SUMIFS('Ctas Receber'!G:G,'Ctas Receber'!E:E,'Clientes'!A:A,'Ctas Receber'!M:M,"")</f>
        <v>0</v>
      </c>
      <c r="P854" s="70">
        <f>SUMIFS('Ctas Receber'!G:G,'Ctas Receber'!E:E,'Clientes'!A:A,'Ctas Receber'!O:O,"Pago")</f>
        <v>0</v>
      </c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  <c r="AK854" s="71"/>
      <c r="AL854" s="71"/>
    </row>
    <row r="855" spans="1:38">
      <c r="A855" s="191"/>
      <c r="B855" s="191"/>
      <c r="C855" s="191"/>
      <c r="D855" s="191"/>
      <c r="E855" s="191"/>
      <c r="F855" s="191"/>
      <c r="G855" s="191"/>
      <c r="H855" s="191"/>
      <c r="I855" s="191"/>
      <c r="J855" s="191"/>
      <c r="K855" s="191"/>
      <c r="L855" s="191"/>
      <c r="M855" s="191"/>
      <c r="N855" s="191"/>
      <c r="O855" s="70">
        <f>SUMIFS('Ctas Receber'!G:G,'Ctas Receber'!E:E,'Clientes'!A:A,'Ctas Receber'!M:M,"")</f>
        <v>0</v>
      </c>
      <c r="P855" s="70">
        <f>SUMIFS('Ctas Receber'!G:G,'Ctas Receber'!E:E,'Clientes'!A:A,'Ctas Receber'!O:O,"Pago")</f>
        <v>0</v>
      </c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  <c r="AK855" s="71"/>
      <c r="AL855" s="71"/>
    </row>
    <row r="856" spans="1:38">
      <c r="A856" s="191"/>
      <c r="B856" s="191"/>
      <c r="C856" s="191"/>
      <c r="D856" s="191"/>
      <c r="E856" s="191"/>
      <c r="F856" s="191"/>
      <c r="G856" s="191"/>
      <c r="H856" s="191"/>
      <c r="I856" s="191"/>
      <c r="J856" s="191"/>
      <c r="K856" s="191"/>
      <c r="L856" s="191"/>
      <c r="M856" s="191"/>
      <c r="N856" s="191"/>
      <c r="O856" s="70">
        <f>SUMIFS('Ctas Receber'!G:G,'Ctas Receber'!E:E,'Clientes'!A:A,'Ctas Receber'!M:M,"")</f>
        <v>0</v>
      </c>
      <c r="P856" s="70">
        <f>SUMIFS('Ctas Receber'!G:G,'Ctas Receber'!E:E,'Clientes'!A:A,'Ctas Receber'!O:O,"Pago")</f>
        <v>0</v>
      </c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  <c r="AK856" s="71"/>
      <c r="AL856" s="71"/>
    </row>
    <row r="857" spans="1:38">
      <c r="A857" s="191"/>
      <c r="B857" s="191"/>
      <c r="C857" s="191"/>
      <c r="D857" s="191"/>
      <c r="E857" s="191"/>
      <c r="F857" s="191"/>
      <c r="G857" s="191"/>
      <c r="H857" s="191"/>
      <c r="I857" s="191"/>
      <c r="J857" s="191"/>
      <c r="K857" s="191"/>
      <c r="L857" s="191"/>
      <c r="M857" s="191"/>
      <c r="N857" s="191"/>
      <c r="O857" s="70">
        <f>SUMIFS('Ctas Receber'!G:G,'Ctas Receber'!E:E,'Clientes'!A:A,'Ctas Receber'!M:M,"")</f>
        <v>0</v>
      </c>
      <c r="P857" s="70">
        <f>SUMIFS('Ctas Receber'!G:G,'Ctas Receber'!E:E,'Clientes'!A:A,'Ctas Receber'!O:O,"Pago")</f>
        <v>0</v>
      </c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  <c r="AK857" s="71"/>
      <c r="AL857" s="71"/>
    </row>
    <row r="858" spans="1:38">
      <c r="A858" s="191"/>
      <c r="B858" s="191"/>
      <c r="C858" s="191"/>
      <c r="D858" s="191"/>
      <c r="E858" s="191"/>
      <c r="F858" s="191"/>
      <c r="G858" s="191"/>
      <c r="H858" s="191"/>
      <c r="I858" s="191"/>
      <c r="J858" s="191"/>
      <c r="K858" s="191"/>
      <c r="L858" s="191"/>
      <c r="M858" s="191"/>
      <c r="N858" s="191"/>
      <c r="O858" s="70">
        <f>SUMIFS('Ctas Receber'!G:G,'Ctas Receber'!E:E,'Clientes'!A:A,'Ctas Receber'!M:M,"")</f>
        <v>0</v>
      </c>
      <c r="P858" s="70">
        <f>SUMIFS('Ctas Receber'!G:G,'Ctas Receber'!E:E,'Clientes'!A:A,'Ctas Receber'!O:O,"Pago")</f>
        <v>0</v>
      </c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  <c r="AK858" s="71"/>
      <c r="AL858" s="71"/>
    </row>
    <row r="859" spans="1:38">
      <c r="A859" s="191"/>
      <c r="B859" s="191"/>
      <c r="C859" s="191"/>
      <c r="D859" s="191"/>
      <c r="E859" s="191"/>
      <c r="F859" s="191"/>
      <c r="G859" s="191"/>
      <c r="H859" s="191"/>
      <c r="I859" s="191"/>
      <c r="J859" s="191"/>
      <c r="K859" s="191"/>
      <c r="L859" s="191"/>
      <c r="M859" s="191"/>
      <c r="N859" s="191"/>
      <c r="O859" s="70">
        <f>SUMIFS('Ctas Receber'!G:G,'Ctas Receber'!E:E,'Clientes'!A:A,'Ctas Receber'!M:M,"")</f>
        <v>0</v>
      </c>
      <c r="P859" s="70">
        <f>SUMIFS('Ctas Receber'!G:G,'Ctas Receber'!E:E,'Clientes'!A:A,'Ctas Receber'!O:O,"Pago")</f>
        <v>0</v>
      </c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  <c r="AK859" s="71"/>
      <c r="AL859" s="71"/>
    </row>
    <row r="860" spans="1:38">
      <c r="A860" s="191"/>
      <c r="B860" s="191"/>
      <c r="C860" s="191"/>
      <c r="D860" s="191"/>
      <c r="E860" s="191"/>
      <c r="F860" s="191"/>
      <c r="G860" s="191"/>
      <c r="H860" s="191"/>
      <c r="I860" s="191"/>
      <c r="J860" s="191"/>
      <c r="K860" s="191"/>
      <c r="L860" s="191"/>
      <c r="M860" s="191"/>
      <c r="N860" s="191"/>
      <c r="O860" s="70">
        <f>SUMIFS('Ctas Receber'!G:G,'Ctas Receber'!E:E,'Clientes'!A:A,'Ctas Receber'!M:M,"")</f>
        <v>0</v>
      </c>
      <c r="P860" s="70">
        <f>SUMIFS('Ctas Receber'!G:G,'Ctas Receber'!E:E,'Clientes'!A:A,'Ctas Receber'!O:O,"Pago")</f>
        <v>0</v>
      </c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  <c r="AK860" s="71"/>
      <c r="AL860" s="71"/>
    </row>
    <row r="861" spans="1:38">
      <c r="A861" s="191"/>
      <c r="B861" s="191"/>
      <c r="C861" s="191"/>
      <c r="D861" s="191"/>
      <c r="E861" s="191"/>
      <c r="F861" s="191"/>
      <c r="G861" s="191"/>
      <c r="H861" s="191"/>
      <c r="I861" s="191"/>
      <c r="J861" s="191"/>
      <c r="K861" s="191"/>
      <c r="L861" s="191"/>
      <c r="M861" s="191"/>
      <c r="N861" s="191"/>
      <c r="O861" s="70">
        <f>SUMIFS('Ctas Receber'!G:G,'Ctas Receber'!E:E,'Clientes'!A:A,'Ctas Receber'!M:M,"")</f>
        <v>0</v>
      </c>
      <c r="P861" s="70">
        <f>SUMIFS('Ctas Receber'!G:G,'Ctas Receber'!E:E,'Clientes'!A:A,'Ctas Receber'!O:O,"Pago")</f>
        <v>0</v>
      </c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  <c r="AK861" s="71"/>
      <c r="AL861" s="71"/>
    </row>
    <row r="862" spans="1:38">
      <c r="A862" s="191"/>
      <c r="B862" s="191"/>
      <c r="C862" s="191"/>
      <c r="D862" s="191"/>
      <c r="E862" s="191"/>
      <c r="F862" s="191"/>
      <c r="G862" s="191"/>
      <c r="H862" s="191"/>
      <c r="I862" s="191"/>
      <c r="J862" s="191"/>
      <c r="K862" s="191"/>
      <c r="L862" s="191"/>
      <c r="M862" s="191"/>
      <c r="N862" s="191"/>
      <c r="O862" s="70">
        <f>SUMIFS('Ctas Receber'!G:G,'Ctas Receber'!E:E,'Clientes'!A:A,'Ctas Receber'!M:M,"")</f>
        <v>0</v>
      </c>
      <c r="P862" s="70">
        <f>SUMIFS('Ctas Receber'!G:G,'Ctas Receber'!E:E,'Clientes'!A:A,'Ctas Receber'!O:O,"Pago")</f>
        <v>0</v>
      </c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  <c r="AK862" s="71"/>
      <c r="AL862" s="71"/>
    </row>
    <row r="863" spans="1:38">
      <c r="A863" s="191"/>
      <c r="B863" s="191"/>
      <c r="C863" s="191"/>
      <c r="D863" s="191"/>
      <c r="E863" s="191"/>
      <c r="F863" s="191"/>
      <c r="G863" s="191"/>
      <c r="H863" s="191"/>
      <c r="I863" s="191"/>
      <c r="J863" s="191"/>
      <c r="K863" s="191"/>
      <c r="L863" s="191"/>
      <c r="M863" s="191"/>
      <c r="N863" s="191"/>
      <c r="O863" s="70">
        <f>SUMIFS('Ctas Receber'!G:G,'Ctas Receber'!E:E,'Clientes'!A:A,'Ctas Receber'!M:M,"")</f>
        <v>0</v>
      </c>
      <c r="P863" s="70">
        <f>SUMIFS('Ctas Receber'!G:G,'Ctas Receber'!E:E,'Clientes'!A:A,'Ctas Receber'!O:O,"Pago")</f>
        <v>0</v>
      </c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  <c r="AK863" s="71"/>
      <c r="AL863" s="71"/>
    </row>
    <row r="864" spans="1:38">
      <c r="A864" s="191"/>
      <c r="B864" s="191"/>
      <c r="C864" s="191"/>
      <c r="D864" s="191"/>
      <c r="E864" s="191"/>
      <c r="F864" s="191"/>
      <c r="G864" s="191"/>
      <c r="H864" s="191"/>
      <c r="I864" s="191"/>
      <c r="J864" s="191"/>
      <c r="K864" s="191"/>
      <c r="L864" s="191"/>
      <c r="M864" s="191"/>
      <c r="N864" s="191"/>
      <c r="O864" s="70">
        <f>SUMIFS('Ctas Receber'!G:G,'Ctas Receber'!E:E,'Clientes'!A:A,'Ctas Receber'!M:M,"")</f>
        <v>0</v>
      </c>
      <c r="P864" s="70">
        <f>SUMIFS('Ctas Receber'!G:G,'Ctas Receber'!E:E,'Clientes'!A:A,'Ctas Receber'!O:O,"Pago")</f>
        <v>0</v>
      </c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  <c r="AK864" s="71"/>
      <c r="AL864" s="71"/>
    </row>
    <row r="865" spans="1:38">
      <c r="A865" s="191"/>
      <c r="B865" s="191"/>
      <c r="C865" s="191"/>
      <c r="D865" s="191"/>
      <c r="E865" s="191"/>
      <c r="F865" s="191"/>
      <c r="G865" s="191"/>
      <c r="H865" s="191"/>
      <c r="I865" s="191"/>
      <c r="J865" s="191"/>
      <c r="K865" s="191"/>
      <c r="L865" s="191"/>
      <c r="M865" s="191"/>
      <c r="N865" s="191"/>
      <c r="O865" s="70">
        <f>SUMIFS('Ctas Receber'!G:G,'Ctas Receber'!E:E,'Clientes'!A:A,'Ctas Receber'!M:M,"")</f>
        <v>0</v>
      </c>
      <c r="P865" s="70">
        <f>SUMIFS('Ctas Receber'!G:G,'Ctas Receber'!E:E,'Clientes'!A:A,'Ctas Receber'!O:O,"Pago")</f>
        <v>0</v>
      </c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  <c r="AK865" s="71"/>
      <c r="AL865" s="71"/>
    </row>
    <row r="866" spans="1:38">
      <c r="A866" s="191"/>
      <c r="B866" s="191"/>
      <c r="C866" s="191"/>
      <c r="D866" s="191"/>
      <c r="E866" s="191"/>
      <c r="F866" s="191"/>
      <c r="G866" s="191"/>
      <c r="H866" s="191"/>
      <c r="I866" s="191"/>
      <c r="J866" s="191"/>
      <c r="K866" s="191"/>
      <c r="L866" s="191"/>
      <c r="M866" s="191"/>
      <c r="N866" s="191"/>
      <c r="O866" s="70">
        <f>SUMIFS('Ctas Receber'!G:G,'Ctas Receber'!E:E,'Clientes'!A:A,'Ctas Receber'!M:M,"")</f>
        <v>0</v>
      </c>
      <c r="P866" s="70">
        <f>SUMIFS('Ctas Receber'!G:G,'Ctas Receber'!E:E,'Clientes'!A:A,'Ctas Receber'!O:O,"Pago")</f>
        <v>0</v>
      </c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  <c r="AK866" s="71"/>
      <c r="AL866" s="71"/>
    </row>
    <row r="867" spans="1:38">
      <c r="A867" s="191"/>
      <c r="B867" s="191"/>
      <c r="C867" s="191"/>
      <c r="D867" s="191"/>
      <c r="E867" s="191"/>
      <c r="F867" s="191"/>
      <c r="G867" s="191"/>
      <c r="H867" s="191"/>
      <c r="I867" s="191"/>
      <c r="J867" s="191"/>
      <c r="K867" s="191"/>
      <c r="L867" s="191"/>
      <c r="M867" s="191"/>
      <c r="N867" s="191"/>
      <c r="O867" s="70">
        <f>SUMIFS('Ctas Receber'!G:G,'Ctas Receber'!E:E,'Clientes'!A:A,'Ctas Receber'!M:M,"")</f>
        <v>0</v>
      </c>
      <c r="P867" s="70">
        <f>SUMIFS('Ctas Receber'!G:G,'Ctas Receber'!E:E,'Clientes'!A:A,'Ctas Receber'!O:O,"Pago")</f>
        <v>0</v>
      </c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  <c r="AK867" s="71"/>
      <c r="AL867" s="71"/>
    </row>
    <row r="868" spans="1:38">
      <c r="A868" s="191"/>
      <c r="B868" s="191"/>
      <c r="C868" s="191"/>
      <c r="D868" s="191"/>
      <c r="E868" s="191"/>
      <c r="F868" s="191"/>
      <c r="G868" s="191"/>
      <c r="H868" s="191"/>
      <c r="I868" s="191"/>
      <c r="J868" s="191"/>
      <c r="K868" s="191"/>
      <c r="L868" s="191"/>
      <c r="M868" s="191"/>
      <c r="N868" s="191"/>
      <c r="O868" s="70">
        <f>SUMIFS('Ctas Receber'!G:G,'Ctas Receber'!E:E,'Clientes'!A:A,'Ctas Receber'!M:M,"")</f>
        <v>0</v>
      </c>
      <c r="P868" s="70">
        <f>SUMIFS('Ctas Receber'!G:G,'Ctas Receber'!E:E,'Clientes'!A:A,'Ctas Receber'!O:O,"Pago")</f>
        <v>0</v>
      </c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  <c r="AK868" s="71"/>
      <c r="AL868" s="71"/>
    </row>
    <row r="869" spans="1:38">
      <c r="A869" s="191"/>
      <c r="B869" s="191"/>
      <c r="C869" s="191"/>
      <c r="D869" s="191"/>
      <c r="E869" s="191"/>
      <c r="F869" s="191"/>
      <c r="G869" s="191"/>
      <c r="H869" s="191"/>
      <c r="I869" s="191"/>
      <c r="J869" s="191"/>
      <c r="K869" s="191"/>
      <c r="L869" s="191"/>
      <c r="M869" s="191"/>
      <c r="N869" s="191"/>
      <c r="O869" s="70">
        <f>SUMIFS('Ctas Receber'!G:G,'Ctas Receber'!E:E,'Clientes'!A:A,'Ctas Receber'!M:M,"")</f>
        <v>0</v>
      </c>
      <c r="P869" s="70">
        <f>SUMIFS('Ctas Receber'!G:G,'Ctas Receber'!E:E,'Clientes'!A:A,'Ctas Receber'!O:O,"Pago")</f>
        <v>0</v>
      </c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  <c r="AK869" s="71"/>
      <c r="AL869" s="71"/>
    </row>
    <row r="870" spans="1:38">
      <c r="A870" s="191"/>
      <c r="B870" s="191"/>
      <c r="C870" s="191"/>
      <c r="D870" s="191"/>
      <c r="E870" s="191"/>
      <c r="F870" s="191"/>
      <c r="G870" s="191"/>
      <c r="H870" s="191"/>
      <c r="I870" s="191"/>
      <c r="J870" s="191"/>
      <c r="K870" s="191"/>
      <c r="L870" s="191"/>
      <c r="M870" s="191"/>
      <c r="N870" s="191"/>
      <c r="O870" s="70">
        <f>SUMIFS('Ctas Receber'!G:G,'Ctas Receber'!E:E,'Clientes'!A:A,'Ctas Receber'!M:M,"")</f>
        <v>0</v>
      </c>
      <c r="P870" s="70">
        <f>SUMIFS('Ctas Receber'!G:G,'Ctas Receber'!E:E,'Clientes'!A:A,'Ctas Receber'!O:O,"Pago")</f>
        <v>0</v>
      </c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  <c r="AK870" s="71"/>
      <c r="AL870" s="71"/>
    </row>
    <row r="871" spans="1:38">
      <c r="A871" s="191"/>
      <c r="B871" s="191"/>
      <c r="C871" s="191"/>
      <c r="D871" s="191"/>
      <c r="E871" s="191"/>
      <c r="F871" s="191"/>
      <c r="G871" s="191"/>
      <c r="H871" s="191"/>
      <c r="I871" s="191"/>
      <c r="J871" s="191"/>
      <c r="K871" s="191"/>
      <c r="L871" s="191"/>
      <c r="M871" s="191"/>
      <c r="N871" s="191"/>
      <c r="O871" s="70">
        <f>SUMIFS('Ctas Receber'!G:G,'Ctas Receber'!E:E,'Clientes'!A:A,'Ctas Receber'!M:M,"")</f>
        <v>0</v>
      </c>
      <c r="P871" s="70">
        <f>SUMIFS('Ctas Receber'!G:G,'Ctas Receber'!E:E,'Clientes'!A:A,'Ctas Receber'!O:O,"Pago")</f>
        <v>0</v>
      </c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  <c r="AK871" s="71"/>
      <c r="AL871" s="71"/>
    </row>
    <row r="872" spans="1:38">
      <c r="A872" s="191"/>
      <c r="B872" s="191"/>
      <c r="C872" s="191"/>
      <c r="D872" s="191"/>
      <c r="E872" s="191"/>
      <c r="F872" s="191"/>
      <c r="G872" s="191"/>
      <c r="H872" s="191"/>
      <c r="I872" s="191"/>
      <c r="J872" s="191"/>
      <c r="K872" s="191"/>
      <c r="L872" s="191"/>
      <c r="M872" s="191"/>
      <c r="N872" s="191"/>
      <c r="O872" s="70">
        <f>SUMIFS('Ctas Receber'!G:G,'Ctas Receber'!E:E,'Clientes'!A:A,'Ctas Receber'!M:M,"")</f>
        <v>0</v>
      </c>
      <c r="P872" s="70">
        <f>SUMIFS('Ctas Receber'!G:G,'Ctas Receber'!E:E,'Clientes'!A:A,'Ctas Receber'!O:O,"Pago")</f>
        <v>0</v>
      </c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  <c r="AK872" s="71"/>
      <c r="AL872" s="71"/>
    </row>
    <row r="873" spans="1:38">
      <c r="A873" s="191"/>
      <c r="B873" s="191"/>
      <c r="C873" s="191"/>
      <c r="D873" s="191"/>
      <c r="E873" s="191"/>
      <c r="F873" s="191"/>
      <c r="G873" s="191"/>
      <c r="H873" s="191"/>
      <c r="I873" s="191"/>
      <c r="J873" s="191"/>
      <c r="K873" s="191"/>
      <c r="L873" s="191"/>
      <c r="M873" s="191"/>
      <c r="N873" s="191"/>
      <c r="O873" s="70">
        <f>SUMIFS('Ctas Receber'!G:G,'Ctas Receber'!E:E,'Clientes'!A:A,'Ctas Receber'!M:M,"")</f>
        <v>0</v>
      </c>
      <c r="P873" s="70">
        <f>SUMIFS('Ctas Receber'!G:G,'Ctas Receber'!E:E,'Clientes'!A:A,'Ctas Receber'!O:O,"Pago")</f>
        <v>0</v>
      </c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  <c r="AK873" s="71"/>
      <c r="AL873" s="71"/>
    </row>
    <row r="874" spans="1:38">
      <c r="A874" s="191"/>
      <c r="B874" s="191"/>
      <c r="C874" s="191"/>
      <c r="D874" s="191"/>
      <c r="E874" s="191"/>
      <c r="F874" s="191"/>
      <c r="G874" s="191"/>
      <c r="H874" s="191"/>
      <c r="I874" s="191"/>
      <c r="J874" s="191"/>
      <c r="K874" s="191"/>
      <c r="L874" s="191"/>
      <c r="M874" s="191"/>
      <c r="N874" s="191"/>
      <c r="O874" s="70">
        <f>SUMIFS('Ctas Receber'!G:G,'Ctas Receber'!E:E,'Clientes'!A:A,'Ctas Receber'!M:M,"")</f>
        <v>0</v>
      </c>
      <c r="P874" s="70">
        <f>SUMIFS('Ctas Receber'!G:G,'Ctas Receber'!E:E,'Clientes'!A:A,'Ctas Receber'!O:O,"Pago")</f>
        <v>0</v>
      </c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  <c r="AK874" s="71"/>
      <c r="AL874" s="71"/>
    </row>
    <row r="875" spans="1:38">
      <c r="A875" s="191"/>
      <c r="B875" s="191"/>
      <c r="C875" s="191"/>
      <c r="D875" s="191"/>
      <c r="E875" s="191"/>
      <c r="F875" s="191"/>
      <c r="G875" s="191"/>
      <c r="H875" s="191"/>
      <c r="I875" s="191"/>
      <c r="J875" s="191"/>
      <c r="K875" s="191"/>
      <c r="L875" s="191"/>
      <c r="M875" s="191"/>
      <c r="N875" s="191"/>
      <c r="O875" s="70">
        <f>SUMIFS('Ctas Receber'!G:G,'Ctas Receber'!E:E,'Clientes'!A:A,'Ctas Receber'!M:M,"")</f>
        <v>0</v>
      </c>
      <c r="P875" s="70">
        <f>SUMIFS('Ctas Receber'!G:G,'Ctas Receber'!E:E,'Clientes'!A:A,'Ctas Receber'!O:O,"Pago")</f>
        <v>0</v>
      </c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  <c r="AK875" s="71"/>
      <c r="AL875" s="71"/>
    </row>
    <row r="876" spans="1:38">
      <c r="A876" s="191"/>
      <c r="B876" s="191"/>
      <c r="C876" s="191"/>
      <c r="D876" s="191"/>
      <c r="E876" s="191"/>
      <c r="F876" s="191"/>
      <c r="G876" s="191"/>
      <c r="H876" s="191"/>
      <c r="I876" s="191"/>
      <c r="J876" s="191"/>
      <c r="K876" s="191"/>
      <c r="L876" s="191"/>
      <c r="M876" s="191"/>
      <c r="N876" s="191"/>
      <c r="O876" s="70">
        <f>SUMIFS('Ctas Receber'!G:G,'Ctas Receber'!E:E,'Clientes'!A:A,'Ctas Receber'!M:M,"")</f>
        <v>0</v>
      </c>
      <c r="P876" s="70">
        <f>SUMIFS('Ctas Receber'!G:G,'Ctas Receber'!E:E,'Clientes'!A:A,'Ctas Receber'!O:O,"Pago")</f>
        <v>0</v>
      </c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  <c r="AK876" s="71"/>
      <c r="AL876" s="71"/>
    </row>
    <row r="877" spans="1:38">
      <c r="A877" s="191"/>
      <c r="B877" s="191"/>
      <c r="C877" s="191"/>
      <c r="D877" s="191"/>
      <c r="E877" s="191"/>
      <c r="F877" s="191"/>
      <c r="G877" s="191"/>
      <c r="H877" s="191"/>
      <c r="I877" s="191"/>
      <c r="J877" s="191"/>
      <c r="K877" s="191"/>
      <c r="L877" s="191"/>
      <c r="M877" s="191"/>
      <c r="N877" s="191"/>
      <c r="O877" s="70">
        <f>SUMIFS('Ctas Receber'!G:G,'Ctas Receber'!E:E,'Clientes'!A:A,'Ctas Receber'!M:M,"")</f>
        <v>0</v>
      </c>
      <c r="P877" s="70">
        <f>SUMIFS('Ctas Receber'!G:G,'Ctas Receber'!E:E,'Clientes'!A:A,'Ctas Receber'!O:O,"Pago")</f>
        <v>0</v>
      </c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  <c r="AK877" s="71"/>
      <c r="AL877" s="71"/>
    </row>
    <row r="878" spans="1:38">
      <c r="A878" s="191"/>
      <c r="B878" s="191"/>
      <c r="C878" s="191"/>
      <c r="D878" s="191"/>
      <c r="E878" s="191"/>
      <c r="F878" s="191"/>
      <c r="G878" s="191"/>
      <c r="H878" s="191"/>
      <c r="I878" s="191"/>
      <c r="J878" s="191"/>
      <c r="K878" s="191"/>
      <c r="L878" s="191"/>
      <c r="M878" s="191"/>
      <c r="N878" s="191"/>
      <c r="O878" s="70">
        <f>SUMIFS('Ctas Receber'!G:G,'Ctas Receber'!E:E,'Clientes'!A:A,'Ctas Receber'!M:M,"")</f>
        <v>0</v>
      </c>
      <c r="P878" s="70">
        <f>SUMIFS('Ctas Receber'!G:G,'Ctas Receber'!E:E,'Clientes'!A:A,'Ctas Receber'!O:O,"Pago")</f>
        <v>0</v>
      </c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  <c r="AK878" s="71"/>
      <c r="AL878" s="71"/>
    </row>
    <row r="879" spans="1:38">
      <c r="A879" s="191"/>
      <c r="B879" s="191"/>
      <c r="C879" s="191"/>
      <c r="D879" s="191"/>
      <c r="E879" s="191"/>
      <c r="F879" s="191"/>
      <c r="G879" s="191"/>
      <c r="H879" s="191"/>
      <c r="I879" s="191"/>
      <c r="J879" s="191"/>
      <c r="K879" s="191"/>
      <c r="L879" s="191"/>
      <c r="M879" s="191"/>
      <c r="N879" s="191"/>
      <c r="O879" s="70">
        <f>SUMIFS('Ctas Receber'!G:G,'Ctas Receber'!E:E,'Clientes'!A:A,'Ctas Receber'!M:M,"")</f>
        <v>0</v>
      </c>
      <c r="P879" s="70">
        <f>SUMIFS('Ctas Receber'!G:G,'Ctas Receber'!E:E,'Clientes'!A:A,'Ctas Receber'!O:O,"Pago")</f>
        <v>0</v>
      </c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  <c r="AK879" s="71"/>
      <c r="AL879" s="71"/>
    </row>
    <row r="880" spans="1:38">
      <c r="A880" s="191"/>
      <c r="B880" s="191"/>
      <c r="C880" s="191"/>
      <c r="D880" s="191"/>
      <c r="E880" s="191"/>
      <c r="F880" s="191"/>
      <c r="G880" s="191"/>
      <c r="H880" s="191"/>
      <c r="I880" s="191"/>
      <c r="J880" s="191"/>
      <c r="K880" s="191"/>
      <c r="L880" s="191"/>
      <c r="M880" s="191"/>
      <c r="N880" s="191"/>
      <c r="O880" s="70">
        <f>SUMIFS('Ctas Receber'!G:G,'Ctas Receber'!E:E,'Clientes'!A:A,'Ctas Receber'!M:M,"")</f>
        <v>0</v>
      </c>
      <c r="P880" s="70">
        <f>SUMIFS('Ctas Receber'!G:G,'Ctas Receber'!E:E,'Clientes'!A:A,'Ctas Receber'!O:O,"Pago")</f>
        <v>0</v>
      </c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  <c r="AK880" s="71"/>
      <c r="AL880" s="71"/>
    </row>
    <row r="881" spans="1:38">
      <c r="A881" s="191"/>
      <c r="B881" s="191"/>
      <c r="C881" s="191"/>
      <c r="D881" s="191"/>
      <c r="E881" s="191"/>
      <c r="F881" s="191"/>
      <c r="G881" s="191"/>
      <c r="H881" s="191"/>
      <c r="I881" s="191"/>
      <c r="J881" s="191"/>
      <c r="K881" s="191"/>
      <c r="L881" s="191"/>
      <c r="M881" s="191"/>
      <c r="N881" s="191"/>
      <c r="O881" s="70">
        <f>SUMIFS('Ctas Receber'!G:G,'Ctas Receber'!E:E,'Clientes'!A:A,'Ctas Receber'!M:M,"")</f>
        <v>0</v>
      </c>
      <c r="P881" s="70">
        <f>SUMIFS('Ctas Receber'!G:G,'Ctas Receber'!E:E,'Clientes'!A:A,'Ctas Receber'!O:O,"Pago")</f>
        <v>0</v>
      </c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  <c r="AK881" s="71"/>
      <c r="AL881" s="71"/>
    </row>
    <row r="882" spans="1:38">
      <c r="A882" s="191"/>
      <c r="B882" s="191"/>
      <c r="C882" s="191"/>
      <c r="D882" s="191"/>
      <c r="E882" s="191"/>
      <c r="F882" s="191"/>
      <c r="G882" s="191"/>
      <c r="H882" s="191"/>
      <c r="I882" s="191"/>
      <c r="J882" s="191"/>
      <c r="K882" s="191"/>
      <c r="L882" s="191"/>
      <c r="M882" s="191"/>
      <c r="N882" s="191"/>
      <c r="O882" s="70">
        <f>SUMIFS('Ctas Receber'!G:G,'Ctas Receber'!E:E,'Clientes'!A:A,'Ctas Receber'!M:M,"")</f>
        <v>0</v>
      </c>
      <c r="P882" s="70">
        <f>SUMIFS('Ctas Receber'!G:G,'Ctas Receber'!E:E,'Clientes'!A:A,'Ctas Receber'!O:O,"Pago")</f>
        <v>0</v>
      </c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  <c r="AK882" s="71"/>
      <c r="AL882" s="71"/>
    </row>
    <row r="883" spans="1:38">
      <c r="A883" s="191"/>
      <c r="B883" s="191"/>
      <c r="C883" s="191"/>
      <c r="D883" s="191"/>
      <c r="E883" s="191"/>
      <c r="F883" s="191"/>
      <c r="G883" s="191"/>
      <c r="H883" s="191"/>
      <c r="I883" s="191"/>
      <c r="J883" s="191"/>
      <c r="K883" s="191"/>
      <c r="L883" s="191"/>
      <c r="M883" s="191"/>
      <c r="N883" s="191"/>
      <c r="O883" s="70">
        <f>SUMIFS('Ctas Receber'!G:G,'Ctas Receber'!E:E,'Clientes'!A:A,'Ctas Receber'!M:M,"")</f>
        <v>0</v>
      </c>
      <c r="P883" s="70">
        <f>SUMIFS('Ctas Receber'!G:G,'Ctas Receber'!E:E,'Clientes'!A:A,'Ctas Receber'!O:O,"Pago")</f>
        <v>0</v>
      </c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  <c r="AK883" s="71"/>
      <c r="AL883" s="71"/>
    </row>
    <row r="884" spans="1:38">
      <c r="A884" s="191"/>
      <c r="B884" s="191"/>
      <c r="C884" s="191"/>
      <c r="D884" s="191"/>
      <c r="E884" s="191"/>
      <c r="F884" s="191"/>
      <c r="G884" s="191"/>
      <c r="H884" s="191"/>
      <c r="I884" s="191"/>
      <c r="J884" s="191"/>
      <c r="K884" s="191"/>
      <c r="L884" s="191"/>
      <c r="M884" s="191"/>
      <c r="N884" s="191"/>
      <c r="O884" s="70">
        <f>SUMIFS('Ctas Receber'!G:G,'Ctas Receber'!E:E,'Clientes'!A:A,'Ctas Receber'!M:M,"")</f>
        <v>0</v>
      </c>
      <c r="P884" s="70">
        <f>SUMIFS('Ctas Receber'!G:G,'Ctas Receber'!E:E,'Clientes'!A:A,'Ctas Receber'!O:O,"Pago")</f>
        <v>0</v>
      </c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  <c r="AK884" s="71"/>
      <c r="AL884" s="71"/>
    </row>
    <row r="885" spans="1:38">
      <c r="A885" s="191"/>
      <c r="B885" s="191"/>
      <c r="C885" s="191"/>
      <c r="D885" s="191"/>
      <c r="E885" s="191"/>
      <c r="F885" s="191"/>
      <c r="G885" s="191"/>
      <c r="H885" s="191"/>
      <c r="I885" s="191"/>
      <c r="J885" s="191"/>
      <c r="K885" s="191"/>
      <c r="L885" s="191"/>
      <c r="M885" s="191"/>
      <c r="N885" s="191"/>
      <c r="O885" s="70">
        <f>SUMIFS('Ctas Receber'!G:G,'Ctas Receber'!E:E,'Clientes'!A:A,'Ctas Receber'!M:M,"")</f>
        <v>0</v>
      </c>
      <c r="P885" s="70">
        <f>SUMIFS('Ctas Receber'!G:G,'Ctas Receber'!E:E,'Clientes'!A:A,'Ctas Receber'!O:O,"Pago")</f>
        <v>0</v>
      </c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  <c r="AK885" s="71"/>
      <c r="AL885" s="71"/>
    </row>
    <row r="886" spans="1:38">
      <c r="A886" s="191"/>
      <c r="B886" s="191"/>
      <c r="C886" s="191"/>
      <c r="D886" s="191"/>
      <c r="E886" s="191"/>
      <c r="F886" s="191"/>
      <c r="G886" s="191"/>
      <c r="H886" s="191"/>
      <c r="I886" s="191"/>
      <c r="J886" s="191"/>
      <c r="K886" s="191"/>
      <c r="L886" s="191"/>
      <c r="M886" s="191"/>
      <c r="N886" s="191"/>
      <c r="O886" s="70">
        <f>SUMIFS('Ctas Receber'!G:G,'Ctas Receber'!E:E,'Clientes'!A:A,'Ctas Receber'!M:M,"")</f>
        <v>0</v>
      </c>
      <c r="P886" s="70">
        <f>SUMIFS('Ctas Receber'!G:G,'Ctas Receber'!E:E,'Clientes'!A:A,'Ctas Receber'!O:O,"Pago")</f>
        <v>0</v>
      </c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  <c r="AK886" s="71"/>
      <c r="AL886" s="71"/>
    </row>
    <row r="887" spans="1:38">
      <c r="A887" s="191"/>
      <c r="B887" s="191"/>
      <c r="C887" s="191"/>
      <c r="D887" s="191"/>
      <c r="E887" s="191"/>
      <c r="F887" s="191"/>
      <c r="G887" s="191"/>
      <c r="H887" s="191"/>
      <c r="I887" s="191"/>
      <c r="J887" s="191"/>
      <c r="K887" s="191"/>
      <c r="L887" s="191"/>
      <c r="M887" s="191"/>
      <c r="N887" s="191"/>
      <c r="O887" s="70">
        <f>SUMIFS('Ctas Receber'!G:G,'Ctas Receber'!E:E,'Clientes'!A:A,'Ctas Receber'!M:M,"")</f>
        <v>0</v>
      </c>
      <c r="P887" s="70">
        <f>SUMIFS('Ctas Receber'!G:G,'Ctas Receber'!E:E,'Clientes'!A:A,'Ctas Receber'!O:O,"Pago")</f>
        <v>0</v>
      </c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  <c r="AK887" s="71"/>
      <c r="AL887" s="71"/>
    </row>
    <row r="888" spans="1:38">
      <c r="A888" s="191"/>
      <c r="B888" s="191"/>
      <c r="C888" s="191"/>
      <c r="D888" s="191"/>
      <c r="E888" s="191"/>
      <c r="F888" s="191"/>
      <c r="G888" s="191"/>
      <c r="H888" s="191"/>
      <c r="I888" s="191"/>
      <c r="J888" s="191"/>
      <c r="K888" s="191"/>
      <c r="L888" s="191"/>
      <c r="M888" s="191"/>
      <c r="N888" s="191"/>
      <c r="O888" s="70">
        <f>SUMIFS('Ctas Receber'!G:G,'Ctas Receber'!E:E,'Clientes'!A:A,'Ctas Receber'!M:M,"")</f>
        <v>0</v>
      </c>
      <c r="P888" s="70">
        <f>SUMIFS('Ctas Receber'!G:G,'Ctas Receber'!E:E,'Clientes'!A:A,'Ctas Receber'!O:O,"Pago")</f>
        <v>0</v>
      </c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  <c r="AK888" s="71"/>
      <c r="AL888" s="71"/>
    </row>
    <row r="889" spans="1:38">
      <c r="A889" s="191"/>
      <c r="B889" s="191"/>
      <c r="C889" s="191"/>
      <c r="D889" s="191"/>
      <c r="E889" s="191"/>
      <c r="F889" s="191"/>
      <c r="G889" s="191"/>
      <c r="H889" s="191"/>
      <c r="I889" s="191"/>
      <c r="J889" s="191"/>
      <c r="K889" s="191"/>
      <c r="L889" s="191"/>
      <c r="M889" s="191"/>
      <c r="N889" s="191"/>
      <c r="O889" s="70">
        <f>SUMIFS('Ctas Receber'!G:G,'Ctas Receber'!E:E,'Clientes'!A:A,'Ctas Receber'!M:M,"")</f>
        <v>0</v>
      </c>
      <c r="P889" s="70">
        <f>SUMIFS('Ctas Receber'!G:G,'Ctas Receber'!E:E,'Clientes'!A:A,'Ctas Receber'!O:O,"Pago")</f>
        <v>0</v>
      </c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  <c r="AK889" s="71"/>
      <c r="AL889" s="71"/>
    </row>
    <row r="890" spans="1:38">
      <c r="A890" s="191"/>
      <c r="B890" s="191"/>
      <c r="C890" s="191"/>
      <c r="D890" s="191"/>
      <c r="E890" s="191"/>
      <c r="F890" s="191"/>
      <c r="G890" s="191"/>
      <c r="H890" s="191"/>
      <c r="I890" s="191"/>
      <c r="J890" s="191"/>
      <c r="K890" s="191"/>
      <c r="L890" s="191"/>
      <c r="M890" s="191"/>
      <c r="N890" s="191"/>
      <c r="O890" s="70">
        <f>SUMIFS('Ctas Receber'!G:G,'Ctas Receber'!E:E,'Clientes'!A:A,'Ctas Receber'!M:M,"")</f>
        <v>0</v>
      </c>
      <c r="P890" s="70">
        <f>SUMIFS('Ctas Receber'!G:G,'Ctas Receber'!E:E,'Clientes'!A:A,'Ctas Receber'!O:O,"Pago")</f>
        <v>0</v>
      </c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  <c r="AK890" s="71"/>
      <c r="AL890" s="71"/>
    </row>
    <row r="891" spans="1:38">
      <c r="A891" s="191"/>
      <c r="B891" s="191"/>
      <c r="C891" s="191"/>
      <c r="D891" s="191"/>
      <c r="E891" s="191"/>
      <c r="F891" s="191"/>
      <c r="G891" s="191"/>
      <c r="H891" s="191"/>
      <c r="I891" s="191"/>
      <c r="J891" s="191"/>
      <c r="K891" s="191"/>
      <c r="L891" s="191"/>
      <c r="M891" s="191"/>
      <c r="N891" s="191"/>
      <c r="O891" s="70">
        <f>SUMIFS('Ctas Receber'!G:G,'Ctas Receber'!E:E,'Clientes'!A:A,'Ctas Receber'!M:M,"")</f>
        <v>0</v>
      </c>
      <c r="P891" s="70">
        <f>SUMIFS('Ctas Receber'!G:G,'Ctas Receber'!E:E,'Clientes'!A:A,'Ctas Receber'!O:O,"Pago")</f>
        <v>0</v>
      </c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  <c r="AK891" s="71"/>
      <c r="AL891" s="71"/>
    </row>
    <row r="892" spans="1:38">
      <c r="A892" s="191"/>
      <c r="B892" s="191"/>
      <c r="C892" s="191"/>
      <c r="D892" s="191"/>
      <c r="E892" s="191"/>
      <c r="F892" s="191"/>
      <c r="G892" s="191"/>
      <c r="H892" s="191"/>
      <c r="I892" s="191"/>
      <c r="J892" s="191"/>
      <c r="K892" s="191"/>
      <c r="L892" s="191"/>
      <c r="M892" s="191"/>
      <c r="N892" s="191"/>
      <c r="O892" s="70">
        <f>SUMIFS('Ctas Receber'!G:G,'Ctas Receber'!E:E,'Clientes'!A:A,'Ctas Receber'!M:M,"")</f>
        <v>0</v>
      </c>
      <c r="P892" s="70">
        <f>SUMIFS('Ctas Receber'!G:G,'Ctas Receber'!E:E,'Clientes'!A:A,'Ctas Receber'!O:O,"Pago")</f>
        <v>0</v>
      </c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  <c r="AK892" s="71"/>
      <c r="AL892" s="71"/>
    </row>
    <row r="893" spans="1:38">
      <c r="A893" s="191"/>
      <c r="B893" s="191"/>
      <c r="C893" s="191"/>
      <c r="D893" s="191"/>
      <c r="E893" s="191"/>
      <c r="F893" s="191"/>
      <c r="G893" s="191"/>
      <c r="H893" s="191"/>
      <c r="I893" s="191"/>
      <c r="J893" s="191"/>
      <c r="K893" s="191"/>
      <c r="L893" s="191"/>
      <c r="M893" s="191"/>
      <c r="N893" s="191"/>
      <c r="O893" s="70">
        <f>SUMIFS('Ctas Receber'!G:G,'Ctas Receber'!E:E,'Clientes'!A:A,'Ctas Receber'!M:M,"")</f>
        <v>0</v>
      </c>
      <c r="P893" s="70">
        <f>SUMIFS('Ctas Receber'!G:G,'Ctas Receber'!E:E,'Clientes'!A:A,'Ctas Receber'!O:O,"Pago")</f>
        <v>0</v>
      </c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  <c r="AK893" s="71"/>
      <c r="AL893" s="71"/>
    </row>
    <row r="894" spans="1:38">
      <c r="A894" s="191"/>
      <c r="B894" s="191"/>
      <c r="C894" s="191"/>
      <c r="D894" s="191"/>
      <c r="E894" s="191"/>
      <c r="F894" s="191"/>
      <c r="G894" s="191"/>
      <c r="H894" s="191"/>
      <c r="I894" s="191"/>
      <c r="J894" s="191"/>
      <c r="K894" s="191"/>
      <c r="L894" s="191"/>
      <c r="M894" s="191"/>
      <c r="N894" s="191"/>
      <c r="O894" s="70">
        <f>SUMIFS('Ctas Receber'!G:G,'Ctas Receber'!E:E,'Clientes'!A:A,'Ctas Receber'!M:M,"")</f>
        <v>0</v>
      </c>
      <c r="P894" s="70">
        <f>SUMIFS('Ctas Receber'!G:G,'Ctas Receber'!E:E,'Clientes'!A:A,'Ctas Receber'!O:O,"Pago")</f>
        <v>0</v>
      </c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  <c r="AK894" s="71"/>
      <c r="AL894" s="71"/>
    </row>
    <row r="895" spans="1:38">
      <c r="A895" s="191"/>
      <c r="B895" s="191"/>
      <c r="C895" s="191"/>
      <c r="D895" s="191"/>
      <c r="E895" s="191"/>
      <c r="F895" s="191"/>
      <c r="G895" s="191"/>
      <c r="H895" s="191"/>
      <c r="I895" s="191"/>
      <c r="J895" s="191"/>
      <c r="K895" s="191"/>
      <c r="L895" s="191"/>
      <c r="M895" s="191"/>
      <c r="N895" s="191"/>
      <c r="O895" s="70">
        <f>SUMIFS('Ctas Receber'!G:G,'Ctas Receber'!E:E,'Clientes'!A:A,'Ctas Receber'!M:M,"")</f>
        <v>0</v>
      </c>
      <c r="P895" s="70">
        <f>SUMIFS('Ctas Receber'!G:G,'Ctas Receber'!E:E,'Clientes'!A:A,'Ctas Receber'!O:O,"Pago")</f>
        <v>0</v>
      </c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  <c r="AK895" s="71"/>
      <c r="AL895" s="71"/>
    </row>
    <row r="896" spans="1:38">
      <c r="A896" s="191"/>
      <c r="B896" s="191"/>
      <c r="C896" s="191"/>
      <c r="D896" s="191"/>
      <c r="E896" s="191"/>
      <c r="F896" s="191"/>
      <c r="G896" s="191"/>
      <c r="H896" s="191"/>
      <c r="I896" s="191"/>
      <c r="J896" s="191"/>
      <c r="K896" s="191"/>
      <c r="L896" s="191"/>
      <c r="M896" s="191"/>
      <c r="N896" s="191"/>
      <c r="O896" s="70">
        <f>SUMIFS('Ctas Receber'!G:G,'Ctas Receber'!E:E,'Clientes'!A:A,'Ctas Receber'!M:M,"")</f>
        <v>0</v>
      </c>
      <c r="P896" s="70">
        <f>SUMIFS('Ctas Receber'!G:G,'Ctas Receber'!E:E,'Clientes'!A:A,'Ctas Receber'!O:O,"Pago")</f>
        <v>0</v>
      </c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  <c r="AK896" s="71"/>
      <c r="AL896" s="71"/>
    </row>
    <row r="897" spans="1:38">
      <c r="A897" s="191"/>
      <c r="B897" s="191"/>
      <c r="C897" s="191"/>
      <c r="D897" s="191"/>
      <c r="E897" s="191"/>
      <c r="F897" s="191"/>
      <c r="G897" s="191"/>
      <c r="H897" s="191"/>
      <c r="I897" s="191"/>
      <c r="J897" s="191"/>
      <c r="K897" s="191"/>
      <c r="L897" s="191"/>
      <c r="M897" s="191"/>
      <c r="N897" s="191"/>
      <c r="O897" s="70">
        <f>SUMIFS('Ctas Receber'!G:G,'Ctas Receber'!E:E,'Clientes'!A:A,'Ctas Receber'!M:M,"")</f>
        <v>0</v>
      </c>
      <c r="P897" s="70">
        <f>SUMIFS('Ctas Receber'!G:G,'Ctas Receber'!E:E,'Clientes'!A:A,'Ctas Receber'!O:O,"Pago")</f>
        <v>0</v>
      </c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  <c r="AK897" s="71"/>
      <c r="AL897" s="71"/>
    </row>
    <row r="898" spans="1:38">
      <c r="A898" s="191"/>
      <c r="B898" s="191"/>
      <c r="C898" s="191"/>
      <c r="D898" s="191"/>
      <c r="E898" s="191"/>
      <c r="F898" s="191"/>
      <c r="G898" s="191"/>
      <c r="H898" s="191"/>
      <c r="I898" s="191"/>
      <c r="J898" s="191"/>
      <c r="K898" s="191"/>
      <c r="L898" s="191"/>
      <c r="M898" s="191"/>
      <c r="N898" s="191"/>
      <c r="O898" s="70">
        <f>SUMIFS('Ctas Receber'!G:G,'Ctas Receber'!E:E,'Clientes'!A:A,'Ctas Receber'!M:M,"")</f>
        <v>0</v>
      </c>
      <c r="P898" s="70">
        <f>SUMIFS('Ctas Receber'!G:G,'Ctas Receber'!E:E,'Clientes'!A:A,'Ctas Receber'!O:O,"Pago")</f>
        <v>0</v>
      </c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  <c r="AK898" s="71"/>
      <c r="AL898" s="71"/>
    </row>
    <row r="899" spans="1:38">
      <c r="A899" s="191"/>
      <c r="B899" s="191"/>
      <c r="C899" s="191"/>
      <c r="D899" s="191"/>
      <c r="E899" s="191"/>
      <c r="F899" s="191"/>
      <c r="G899" s="191"/>
      <c r="H899" s="191"/>
      <c r="I899" s="191"/>
      <c r="J899" s="191"/>
      <c r="K899" s="191"/>
      <c r="L899" s="191"/>
      <c r="M899" s="191"/>
      <c r="N899" s="191"/>
      <c r="O899" s="70">
        <f>SUMIFS('Ctas Receber'!G:G,'Ctas Receber'!E:E,'Clientes'!A:A,'Ctas Receber'!M:M,"")</f>
        <v>0</v>
      </c>
      <c r="P899" s="70">
        <f>SUMIFS('Ctas Receber'!G:G,'Ctas Receber'!E:E,'Clientes'!A:A,'Ctas Receber'!O:O,"Pago")</f>
        <v>0</v>
      </c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  <c r="AK899" s="71"/>
      <c r="AL899" s="71"/>
    </row>
    <row r="900" spans="1:38">
      <c r="A900" s="191"/>
      <c r="B900" s="191"/>
      <c r="C900" s="191"/>
      <c r="D900" s="191"/>
      <c r="E900" s="191"/>
      <c r="F900" s="191"/>
      <c r="G900" s="191"/>
      <c r="H900" s="191"/>
      <c r="I900" s="191"/>
      <c r="J900" s="191"/>
      <c r="K900" s="191"/>
      <c r="L900" s="191"/>
      <c r="M900" s="191"/>
      <c r="N900" s="191"/>
      <c r="O900" s="70">
        <f>SUMIFS('Ctas Receber'!G:G,'Ctas Receber'!E:E,'Clientes'!A:A,'Ctas Receber'!M:M,"")</f>
        <v>0</v>
      </c>
      <c r="P900" s="70">
        <f>SUMIFS('Ctas Receber'!G:G,'Ctas Receber'!E:E,'Clientes'!A:A,'Ctas Receber'!O:O,"Pago")</f>
        <v>0</v>
      </c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  <c r="AK900" s="71"/>
      <c r="AL900" s="71"/>
    </row>
    <row r="901" spans="1:38">
      <c r="A901" s="191"/>
      <c r="B901" s="191"/>
      <c r="C901" s="191"/>
      <c r="D901" s="191"/>
      <c r="E901" s="191"/>
      <c r="F901" s="191"/>
      <c r="G901" s="191"/>
      <c r="H901" s="191"/>
      <c r="I901" s="191"/>
      <c r="J901" s="191"/>
      <c r="K901" s="191"/>
      <c r="L901" s="191"/>
      <c r="M901" s="191"/>
      <c r="N901" s="191"/>
      <c r="O901" s="70">
        <f>SUMIFS('Ctas Receber'!G:G,'Ctas Receber'!E:E,'Clientes'!A:A,'Ctas Receber'!M:M,"")</f>
        <v>0</v>
      </c>
      <c r="P901" s="70">
        <f>SUMIFS('Ctas Receber'!G:G,'Ctas Receber'!E:E,'Clientes'!A:A,'Ctas Receber'!O:O,"Pago")</f>
        <v>0</v>
      </c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  <c r="AK901" s="71"/>
      <c r="AL901" s="71"/>
    </row>
    <row r="902" spans="1:38">
      <c r="A902" s="191"/>
      <c r="B902" s="191"/>
      <c r="C902" s="191"/>
      <c r="D902" s="191"/>
      <c r="E902" s="191"/>
      <c r="F902" s="191"/>
      <c r="G902" s="191"/>
      <c r="H902" s="191"/>
      <c r="I902" s="191"/>
      <c r="J902" s="191"/>
      <c r="K902" s="191"/>
      <c r="L902" s="191"/>
      <c r="M902" s="191"/>
      <c r="N902" s="191"/>
      <c r="O902" s="70">
        <f>SUMIFS('Ctas Receber'!G:G,'Ctas Receber'!E:E,'Clientes'!A:A,'Ctas Receber'!M:M,"")</f>
        <v>0</v>
      </c>
      <c r="P902" s="70">
        <f>SUMIFS('Ctas Receber'!G:G,'Ctas Receber'!E:E,'Clientes'!A:A,'Ctas Receber'!O:O,"Pago")</f>
        <v>0</v>
      </c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  <c r="AK902" s="71"/>
      <c r="AL902" s="71"/>
    </row>
    <row r="903" spans="1:38">
      <c r="A903" s="191"/>
      <c r="B903" s="191"/>
      <c r="C903" s="191"/>
      <c r="D903" s="191"/>
      <c r="E903" s="191"/>
      <c r="F903" s="191"/>
      <c r="G903" s="191"/>
      <c r="H903" s="191"/>
      <c r="I903" s="191"/>
      <c r="J903" s="191"/>
      <c r="K903" s="191"/>
      <c r="L903" s="191"/>
      <c r="M903" s="191"/>
      <c r="N903" s="191"/>
      <c r="O903" s="70">
        <f>SUMIFS('Ctas Receber'!G:G,'Ctas Receber'!E:E,'Clientes'!A:A,'Ctas Receber'!M:M,"")</f>
        <v>0</v>
      </c>
      <c r="P903" s="70">
        <f>SUMIFS('Ctas Receber'!G:G,'Ctas Receber'!E:E,'Clientes'!A:A,'Ctas Receber'!O:O,"Pago")</f>
        <v>0</v>
      </c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  <c r="AK903" s="71"/>
      <c r="AL903" s="71"/>
    </row>
    <row r="904" spans="1:38">
      <c r="A904" s="191"/>
      <c r="B904" s="191"/>
      <c r="C904" s="191"/>
      <c r="D904" s="191"/>
      <c r="E904" s="191"/>
      <c r="F904" s="191"/>
      <c r="G904" s="191"/>
      <c r="H904" s="191"/>
      <c r="I904" s="191"/>
      <c r="J904" s="191"/>
      <c r="K904" s="191"/>
      <c r="L904" s="191"/>
      <c r="M904" s="191"/>
      <c r="N904" s="191"/>
      <c r="O904" s="70">
        <f>SUMIFS('Ctas Receber'!G:G,'Ctas Receber'!E:E,'Clientes'!A:A,'Ctas Receber'!M:M,"")</f>
        <v>0</v>
      </c>
      <c r="P904" s="70">
        <f>SUMIFS('Ctas Receber'!G:G,'Ctas Receber'!E:E,'Clientes'!A:A,'Ctas Receber'!O:O,"Pago")</f>
        <v>0</v>
      </c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  <c r="AK904" s="71"/>
      <c r="AL904" s="71"/>
    </row>
    <row r="905" spans="1:38">
      <c r="A905" s="191"/>
      <c r="B905" s="191"/>
      <c r="C905" s="191"/>
      <c r="D905" s="191"/>
      <c r="E905" s="191"/>
      <c r="F905" s="191"/>
      <c r="G905" s="191"/>
      <c r="H905" s="191"/>
      <c r="I905" s="191"/>
      <c r="J905" s="191"/>
      <c r="K905" s="191"/>
      <c r="L905" s="191"/>
      <c r="M905" s="191"/>
      <c r="N905" s="191"/>
      <c r="O905" s="70">
        <f>SUMIFS('Ctas Receber'!G:G,'Ctas Receber'!E:E,'Clientes'!A:A,'Ctas Receber'!M:M,"")</f>
        <v>0</v>
      </c>
      <c r="P905" s="70">
        <f>SUMIFS('Ctas Receber'!G:G,'Ctas Receber'!E:E,'Clientes'!A:A,'Ctas Receber'!O:O,"Pago")</f>
        <v>0</v>
      </c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  <c r="AK905" s="71"/>
      <c r="AL905" s="71"/>
    </row>
    <row r="906" spans="1:38">
      <c r="A906" s="191"/>
      <c r="B906" s="191"/>
      <c r="C906" s="191"/>
      <c r="D906" s="191"/>
      <c r="E906" s="191"/>
      <c r="F906" s="191"/>
      <c r="G906" s="191"/>
      <c r="H906" s="191"/>
      <c r="I906" s="191"/>
      <c r="J906" s="191"/>
      <c r="K906" s="191"/>
      <c r="L906" s="191"/>
      <c r="M906" s="191"/>
      <c r="N906" s="191"/>
      <c r="O906" s="70">
        <f>SUMIFS('Ctas Receber'!G:G,'Ctas Receber'!E:E,'Clientes'!A:A,'Ctas Receber'!M:M,"")</f>
        <v>0</v>
      </c>
      <c r="P906" s="70">
        <f>SUMIFS('Ctas Receber'!G:G,'Ctas Receber'!E:E,'Clientes'!A:A,'Ctas Receber'!O:O,"Pago")</f>
        <v>0</v>
      </c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  <c r="AK906" s="71"/>
      <c r="AL906" s="71"/>
    </row>
    <row r="907" spans="1:38">
      <c r="A907" s="191"/>
      <c r="B907" s="191"/>
      <c r="C907" s="191"/>
      <c r="D907" s="191"/>
      <c r="E907" s="191"/>
      <c r="F907" s="191"/>
      <c r="G907" s="191"/>
      <c r="H907" s="191"/>
      <c r="I907" s="191"/>
      <c r="J907" s="191"/>
      <c r="K907" s="191"/>
      <c r="L907" s="191"/>
      <c r="M907" s="191"/>
      <c r="N907" s="191"/>
      <c r="O907" s="70">
        <f>SUMIFS('Ctas Receber'!G:G,'Ctas Receber'!E:E,'Clientes'!A:A,'Ctas Receber'!M:M,"")</f>
        <v>0</v>
      </c>
      <c r="P907" s="70">
        <f>SUMIFS('Ctas Receber'!G:G,'Ctas Receber'!E:E,'Clientes'!A:A,'Ctas Receber'!O:O,"Pago")</f>
        <v>0</v>
      </c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  <c r="AK907" s="71"/>
      <c r="AL907" s="71"/>
    </row>
    <row r="908" spans="1:38">
      <c r="A908" s="191"/>
      <c r="B908" s="191"/>
      <c r="C908" s="191"/>
      <c r="D908" s="191"/>
      <c r="E908" s="191"/>
      <c r="F908" s="191"/>
      <c r="G908" s="191"/>
      <c r="H908" s="191"/>
      <c r="I908" s="191"/>
      <c r="J908" s="191"/>
      <c r="K908" s="191"/>
      <c r="L908" s="191"/>
      <c r="M908" s="191"/>
      <c r="N908" s="191"/>
      <c r="O908" s="70">
        <f>SUMIFS('Ctas Receber'!G:G,'Ctas Receber'!E:E,'Clientes'!A:A,'Ctas Receber'!M:M,"")</f>
        <v>0</v>
      </c>
      <c r="P908" s="70">
        <f>SUMIFS('Ctas Receber'!G:G,'Ctas Receber'!E:E,'Clientes'!A:A,'Ctas Receber'!O:O,"Pago")</f>
        <v>0</v>
      </c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  <c r="AK908" s="71"/>
      <c r="AL908" s="71"/>
    </row>
    <row r="909" spans="1:38">
      <c r="A909" s="191"/>
      <c r="B909" s="191"/>
      <c r="C909" s="191"/>
      <c r="D909" s="191"/>
      <c r="E909" s="191"/>
      <c r="F909" s="191"/>
      <c r="G909" s="191"/>
      <c r="H909" s="191"/>
      <c r="I909" s="191"/>
      <c r="J909" s="191"/>
      <c r="K909" s="191"/>
      <c r="L909" s="191"/>
      <c r="M909" s="191"/>
      <c r="N909" s="191"/>
      <c r="O909" s="70">
        <f>SUMIFS('Ctas Receber'!G:G,'Ctas Receber'!E:E,'Clientes'!A:A,'Ctas Receber'!M:M,"")</f>
        <v>0</v>
      </c>
      <c r="P909" s="70">
        <f>SUMIFS('Ctas Receber'!G:G,'Ctas Receber'!E:E,'Clientes'!A:A,'Ctas Receber'!O:O,"Pago")</f>
        <v>0</v>
      </c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  <c r="AK909" s="71"/>
      <c r="AL909" s="71"/>
    </row>
    <row r="910" spans="1:38">
      <c r="A910" s="191"/>
      <c r="B910" s="191"/>
      <c r="C910" s="191"/>
      <c r="D910" s="191"/>
      <c r="E910" s="191"/>
      <c r="F910" s="191"/>
      <c r="G910" s="191"/>
      <c r="H910" s="191"/>
      <c r="I910" s="191"/>
      <c r="J910" s="191"/>
      <c r="K910" s="191"/>
      <c r="L910" s="191"/>
      <c r="M910" s="191"/>
      <c r="N910" s="191"/>
      <c r="O910" s="70">
        <f>SUMIFS('Ctas Receber'!G:G,'Ctas Receber'!E:E,'Clientes'!A:A,'Ctas Receber'!M:M,"")</f>
        <v>0</v>
      </c>
      <c r="P910" s="70">
        <f>SUMIFS('Ctas Receber'!G:G,'Ctas Receber'!E:E,'Clientes'!A:A,'Ctas Receber'!O:O,"Pago")</f>
        <v>0</v>
      </c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  <c r="AK910" s="71"/>
      <c r="AL910" s="71"/>
    </row>
    <row r="911" spans="1:38">
      <c r="A911" s="191"/>
      <c r="B911" s="191"/>
      <c r="C911" s="191"/>
      <c r="D911" s="191"/>
      <c r="E911" s="191"/>
      <c r="F911" s="191"/>
      <c r="G911" s="191"/>
      <c r="H911" s="191"/>
      <c r="I911" s="191"/>
      <c r="J911" s="191"/>
      <c r="K911" s="191"/>
      <c r="L911" s="191"/>
      <c r="M911" s="191"/>
      <c r="N911" s="191"/>
      <c r="O911" s="70">
        <f>SUMIFS('Ctas Receber'!G:G,'Ctas Receber'!E:E,'Clientes'!A:A,'Ctas Receber'!M:M,"")</f>
        <v>0</v>
      </c>
      <c r="P911" s="70">
        <f>SUMIFS('Ctas Receber'!G:G,'Ctas Receber'!E:E,'Clientes'!A:A,'Ctas Receber'!O:O,"Pago")</f>
        <v>0</v>
      </c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  <c r="AK911" s="71"/>
      <c r="AL911" s="71"/>
    </row>
    <row r="912" spans="1:38">
      <c r="A912" s="191"/>
      <c r="B912" s="191"/>
      <c r="C912" s="191"/>
      <c r="D912" s="191"/>
      <c r="E912" s="191"/>
      <c r="F912" s="191"/>
      <c r="G912" s="191"/>
      <c r="H912" s="191"/>
      <c r="I912" s="191"/>
      <c r="J912" s="191"/>
      <c r="K912" s="191"/>
      <c r="L912" s="191"/>
      <c r="M912" s="191"/>
      <c r="N912" s="191"/>
      <c r="O912" s="70">
        <f>SUMIFS('Ctas Receber'!G:G,'Ctas Receber'!E:E,'Clientes'!A:A,'Ctas Receber'!M:M,"")</f>
        <v>0</v>
      </c>
      <c r="P912" s="70">
        <f>SUMIFS('Ctas Receber'!G:G,'Ctas Receber'!E:E,'Clientes'!A:A,'Ctas Receber'!O:O,"Pago")</f>
        <v>0</v>
      </c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  <c r="AK912" s="71"/>
      <c r="AL912" s="71"/>
    </row>
    <row r="913" spans="1:38">
      <c r="A913" s="191"/>
      <c r="B913" s="191"/>
      <c r="C913" s="191"/>
      <c r="D913" s="191"/>
      <c r="E913" s="191"/>
      <c r="F913" s="191"/>
      <c r="G913" s="191"/>
      <c r="H913" s="191"/>
      <c r="I913" s="191"/>
      <c r="J913" s="191"/>
      <c r="K913" s="191"/>
      <c r="L913" s="191"/>
      <c r="M913" s="191"/>
      <c r="N913" s="191"/>
      <c r="O913" s="70">
        <f>SUMIFS('Ctas Receber'!G:G,'Ctas Receber'!E:E,'Clientes'!A:A,'Ctas Receber'!M:M,"")</f>
        <v>0</v>
      </c>
      <c r="P913" s="70">
        <f>SUMIFS('Ctas Receber'!G:G,'Ctas Receber'!E:E,'Clientes'!A:A,'Ctas Receber'!O:O,"Pago")</f>
        <v>0</v>
      </c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  <c r="AK913" s="71"/>
      <c r="AL913" s="71"/>
    </row>
    <row r="914" spans="1:38">
      <c r="A914" s="191"/>
      <c r="B914" s="191"/>
      <c r="C914" s="191"/>
      <c r="D914" s="191"/>
      <c r="E914" s="191"/>
      <c r="F914" s="191"/>
      <c r="G914" s="191"/>
      <c r="H914" s="191"/>
      <c r="I914" s="191"/>
      <c r="J914" s="191"/>
      <c r="K914" s="191"/>
      <c r="L914" s="191"/>
      <c r="M914" s="191"/>
      <c r="N914" s="191"/>
      <c r="O914" s="70">
        <f>SUMIFS('Ctas Receber'!G:G,'Ctas Receber'!E:E,'Clientes'!A:A,'Ctas Receber'!M:M,"")</f>
        <v>0</v>
      </c>
      <c r="P914" s="70">
        <f>SUMIFS('Ctas Receber'!G:G,'Ctas Receber'!E:E,'Clientes'!A:A,'Ctas Receber'!O:O,"Pago")</f>
        <v>0</v>
      </c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  <c r="AK914" s="71"/>
      <c r="AL914" s="71"/>
    </row>
    <row r="915" spans="1:38">
      <c r="A915" s="191"/>
      <c r="B915" s="191"/>
      <c r="C915" s="191"/>
      <c r="D915" s="191"/>
      <c r="E915" s="191"/>
      <c r="F915" s="191"/>
      <c r="G915" s="191"/>
      <c r="H915" s="191"/>
      <c r="I915" s="191"/>
      <c r="J915" s="191"/>
      <c r="K915" s="191"/>
      <c r="L915" s="191"/>
      <c r="M915" s="191"/>
      <c r="N915" s="191"/>
      <c r="O915" s="70">
        <f>SUMIFS('Ctas Receber'!G:G,'Ctas Receber'!E:E,'Clientes'!A:A,'Ctas Receber'!M:M,"")</f>
        <v>0</v>
      </c>
      <c r="P915" s="70">
        <f>SUMIFS('Ctas Receber'!G:G,'Ctas Receber'!E:E,'Clientes'!A:A,'Ctas Receber'!O:O,"Pago")</f>
        <v>0</v>
      </c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  <c r="AK915" s="71"/>
      <c r="AL915" s="71"/>
    </row>
    <row r="916" spans="1:38">
      <c r="A916" s="191"/>
      <c r="B916" s="191"/>
      <c r="C916" s="191"/>
      <c r="D916" s="191"/>
      <c r="E916" s="191"/>
      <c r="F916" s="191"/>
      <c r="G916" s="191"/>
      <c r="H916" s="191"/>
      <c r="I916" s="191"/>
      <c r="J916" s="191"/>
      <c r="K916" s="191"/>
      <c r="L916" s="191"/>
      <c r="M916" s="191"/>
      <c r="N916" s="191"/>
      <c r="O916" s="70">
        <f>SUMIFS('Ctas Receber'!G:G,'Ctas Receber'!E:E,'Clientes'!A:A,'Ctas Receber'!M:M,"")</f>
        <v>0</v>
      </c>
      <c r="P916" s="70">
        <f>SUMIFS('Ctas Receber'!G:G,'Ctas Receber'!E:E,'Clientes'!A:A,'Ctas Receber'!O:O,"Pago")</f>
        <v>0</v>
      </c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  <c r="AK916" s="71"/>
      <c r="AL916" s="71"/>
    </row>
    <row r="917" spans="1:38">
      <c r="A917" s="191"/>
      <c r="B917" s="191"/>
      <c r="C917" s="191"/>
      <c r="D917" s="191"/>
      <c r="E917" s="191"/>
      <c r="F917" s="191"/>
      <c r="G917" s="191"/>
      <c r="H917" s="191"/>
      <c r="I917" s="191"/>
      <c r="J917" s="191"/>
      <c r="K917" s="191"/>
      <c r="L917" s="191"/>
      <c r="M917" s="191"/>
      <c r="N917" s="191"/>
      <c r="O917" s="70">
        <f>SUMIFS('Ctas Receber'!G:G,'Ctas Receber'!E:E,'Clientes'!A:A,'Ctas Receber'!M:M,"")</f>
        <v>0</v>
      </c>
      <c r="P917" s="70">
        <f>SUMIFS('Ctas Receber'!G:G,'Ctas Receber'!E:E,'Clientes'!A:A,'Ctas Receber'!O:O,"Pago")</f>
        <v>0</v>
      </c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  <c r="AK917" s="71"/>
      <c r="AL917" s="71"/>
    </row>
    <row r="918" spans="1:38">
      <c r="A918" s="191"/>
      <c r="B918" s="191"/>
      <c r="C918" s="191"/>
      <c r="D918" s="191"/>
      <c r="E918" s="191"/>
      <c r="F918" s="191"/>
      <c r="G918" s="191"/>
      <c r="H918" s="191"/>
      <c r="I918" s="191"/>
      <c r="J918" s="191"/>
      <c r="K918" s="191"/>
      <c r="L918" s="191"/>
      <c r="M918" s="191"/>
      <c r="N918" s="191"/>
      <c r="O918" s="70">
        <f>SUMIFS('Ctas Receber'!G:G,'Ctas Receber'!E:E,'Clientes'!A:A,'Ctas Receber'!M:M,"")</f>
        <v>0</v>
      </c>
      <c r="P918" s="70">
        <f>SUMIFS('Ctas Receber'!G:G,'Ctas Receber'!E:E,'Clientes'!A:A,'Ctas Receber'!O:O,"Pago")</f>
        <v>0</v>
      </c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  <c r="AK918" s="71"/>
      <c r="AL918" s="71"/>
    </row>
    <row r="919" spans="1:38">
      <c r="A919" s="191"/>
      <c r="B919" s="191"/>
      <c r="C919" s="191"/>
      <c r="D919" s="191"/>
      <c r="E919" s="191"/>
      <c r="F919" s="191"/>
      <c r="G919" s="191"/>
      <c r="H919" s="191"/>
      <c r="I919" s="191"/>
      <c r="J919" s="191"/>
      <c r="K919" s="191"/>
      <c r="L919" s="191"/>
      <c r="M919" s="191"/>
      <c r="N919" s="191"/>
      <c r="O919" s="70">
        <f>SUMIFS('Ctas Receber'!G:G,'Ctas Receber'!E:E,'Clientes'!A:A,'Ctas Receber'!M:M,"")</f>
        <v>0</v>
      </c>
      <c r="P919" s="70">
        <f>SUMIFS('Ctas Receber'!G:G,'Ctas Receber'!E:E,'Clientes'!A:A,'Ctas Receber'!O:O,"Pago")</f>
        <v>0</v>
      </c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  <c r="AK919" s="71"/>
      <c r="AL919" s="71"/>
    </row>
    <row r="920" spans="1:38">
      <c r="A920" s="191"/>
      <c r="B920" s="191"/>
      <c r="C920" s="191"/>
      <c r="D920" s="191"/>
      <c r="E920" s="191"/>
      <c r="F920" s="191"/>
      <c r="G920" s="191"/>
      <c r="H920" s="191"/>
      <c r="I920" s="191"/>
      <c r="J920" s="191"/>
      <c r="K920" s="191"/>
      <c r="L920" s="191"/>
      <c r="M920" s="191"/>
      <c r="N920" s="191"/>
      <c r="O920" s="70">
        <f>SUMIFS('Ctas Receber'!G:G,'Ctas Receber'!E:E,'Clientes'!A:A,'Ctas Receber'!M:M,"")</f>
        <v>0</v>
      </c>
      <c r="P920" s="70">
        <f>SUMIFS('Ctas Receber'!G:G,'Ctas Receber'!E:E,'Clientes'!A:A,'Ctas Receber'!O:O,"Pago")</f>
        <v>0</v>
      </c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  <c r="AK920" s="71"/>
      <c r="AL920" s="71"/>
    </row>
    <row r="921" spans="1:38">
      <c r="A921" s="191"/>
      <c r="B921" s="191"/>
      <c r="C921" s="191"/>
      <c r="D921" s="191"/>
      <c r="E921" s="191"/>
      <c r="F921" s="191"/>
      <c r="G921" s="191"/>
      <c r="H921" s="191"/>
      <c r="I921" s="191"/>
      <c r="J921" s="191"/>
      <c r="K921" s="191"/>
      <c r="L921" s="191"/>
      <c r="M921" s="191"/>
      <c r="N921" s="191"/>
      <c r="O921" s="70">
        <f>SUMIFS('Ctas Receber'!G:G,'Ctas Receber'!E:E,'Clientes'!A:A,'Ctas Receber'!M:M,"")</f>
        <v>0</v>
      </c>
      <c r="P921" s="70">
        <f>SUMIFS('Ctas Receber'!G:G,'Ctas Receber'!E:E,'Clientes'!A:A,'Ctas Receber'!O:O,"Pago")</f>
        <v>0</v>
      </c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  <c r="AK921" s="71"/>
      <c r="AL921" s="71"/>
    </row>
    <row r="922" spans="1:38">
      <c r="A922" s="191"/>
      <c r="B922" s="191"/>
      <c r="C922" s="191"/>
      <c r="D922" s="191"/>
      <c r="E922" s="191"/>
      <c r="F922" s="191"/>
      <c r="G922" s="191"/>
      <c r="H922" s="191"/>
      <c r="I922" s="191"/>
      <c r="J922" s="191"/>
      <c r="K922" s="191"/>
      <c r="L922" s="191"/>
      <c r="M922" s="191"/>
      <c r="N922" s="191"/>
      <c r="O922" s="70">
        <f>SUMIFS('Ctas Receber'!G:G,'Ctas Receber'!E:E,'Clientes'!A:A,'Ctas Receber'!M:M,"")</f>
        <v>0</v>
      </c>
      <c r="P922" s="70">
        <f>SUMIFS('Ctas Receber'!G:G,'Ctas Receber'!E:E,'Clientes'!A:A,'Ctas Receber'!O:O,"Pago")</f>
        <v>0</v>
      </c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  <c r="AK922" s="71"/>
      <c r="AL922" s="71"/>
    </row>
    <row r="923" spans="1:38">
      <c r="A923" s="191"/>
      <c r="B923" s="191"/>
      <c r="C923" s="191"/>
      <c r="D923" s="191"/>
      <c r="E923" s="191"/>
      <c r="F923" s="191"/>
      <c r="G923" s="191"/>
      <c r="H923" s="191"/>
      <c r="I923" s="191"/>
      <c r="J923" s="191"/>
      <c r="K923" s="191"/>
      <c r="L923" s="191"/>
      <c r="M923" s="191"/>
      <c r="N923" s="191"/>
      <c r="O923" s="70">
        <f>SUMIFS('Ctas Receber'!G:G,'Ctas Receber'!E:E,'Clientes'!A:A,'Ctas Receber'!M:M,"")</f>
        <v>0</v>
      </c>
      <c r="P923" s="70">
        <f>SUMIFS('Ctas Receber'!G:G,'Ctas Receber'!E:E,'Clientes'!A:A,'Ctas Receber'!O:O,"Pago")</f>
        <v>0</v>
      </c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  <c r="AK923" s="71"/>
      <c r="AL923" s="71"/>
    </row>
    <row r="924" spans="1:38">
      <c r="A924" s="191"/>
      <c r="B924" s="191"/>
      <c r="C924" s="191"/>
      <c r="D924" s="191"/>
      <c r="E924" s="191"/>
      <c r="F924" s="191"/>
      <c r="G924" s="191"/>
      <c r="H924" s="191"/>
      <c r="I924" s="191"/>
      <c r="J924" s="191"/>
      <c r="K924" s="191"/>
      <c r="L924" s="191"/>
      <c r="M924" s="191"/>
      <c r="N924" s="191"/>
      <c r="O924" s="70">
        <f>SUMIFS('Ctas Receber'!G:G,'Ctas Receber'!E:E,'Clientes'!A:A,'Ctas Receber'!M:M,"")</f>
        <v>0</v>
      </c>
      <c r="P924" s="70">
        <f>SUMIFS('Ctas Receber'!G:G,'Ctas Receber'!E:E,'Clientes'!A:A,'Ctas Receber'!O:O,"Pago")</f>
        <v>0</v>
      </c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  <c r="AK924" s="71"/>
      <c r="AL924" s="71"/>
    </row>
    <row r="925" spans="1:38">
      <c r="A925" s="191"/>
      <c r="B925" s="191"/>
      <c r="C925" s="191"/>
      <c r="D925" s="191"/>
      <c r="E925" s="191"/>
      <c r="F925" s="191"/>
      <c r="G925" s="191"/>
      <c r="H925" s="191"/>
      <c r="I925" s="191"/>
      <c r="J925" s="191"/>
      <c r="K925" s="191"/>
      <c r="L925" s="191"/>
      <c r="M925" s="191"/>
      <c r="N925" s="191"/>
      <c r="O925" s="70">
        <f>SUMIFS('Ctas Receber'!G:G,'Ctas Receber'!E:E,'Clientes'!A:A,'Ctas Receber'!M:M,"")</f>
        <v>0</v>
      </c>
      <c r="P925" s="70">
        <f>SUMIFS('Ctas Receber'!G:G,'Ctas Receber'!E:E,'Clientes'!A:A,'Ctas Receber'!O:O,"Pago")</f>
        <v>0</v>
      </c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  <c r="AK925" s="71"/>
      <c r="AL925" s="71"/>
    </row>
    <row r="926" spans="1:38">
      <c r="A926" s="191"/>
      <c r="B926" s="191"/>
      <c r="C926" s="191"/>
      <c r="D926" s="191"/>
      <c r="E926" s="191"/>
      <c r="F926" s="191"/>
      <c r="G926" s="191"/>
      <c r="H926" s="191"/>
      <c r="I926" s="191"/>
      <c r="J926" s="191"/>
      <c r="K926" s="191"/>
      <c r="L926" s="191"/>
      <c r="M926" s="191"/>
      <c r="N926" s="191"/>
      <c r="O926" s="70">
        <f>SUMIFS('Ctas Receber'!G:G,'Ctas Receber'!E:E,'Clientes'!A:A,'Ctas Receber'!M:M,"")</f>
        <v>0</v>
      </c>
      <c r="P926" s="70">
        <f>SUMIFS('Ctas Receber'!G:G,'Ctas Receber'!E:E,'Clientes'!A:A,'Ctas Receber'!O:O,"Pago")</f>
        <v>0</v>
      </c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  <c r="AK926" s="71"/>
      <c r="AL926" s="71"/>
    </row>
    <row r="927" spans="1:38">
      <c r="A927" s="191"/>
      <c r="B927" s="191"/>
      <c r="C927" s="191"/>
      <c r="D927" s="191"/>
      <c r="E927" s="191"/>
      <c r="F927" s="191"/>
      <c r="G927" s="191"/>
      <c r="H927" s="191"/>
      <c r="I927" s="191"/>
      <c r="J927" s="191"/>
      <c r="K927" s="191"/>
      <c r="L927" s="191"/>
      <c r="M927" s="191"/>
      <c r="N927" s="191"/>
      <c r="O927" s="70">
        <f>SUMIFS('Ctas Receber'!G:G,'Ctas Receber'!E:E,'Clientes'!A:A,'Ctas Receber'!M:M,"")</f>
        <v>0</v>
      </c>
      <c r="P927" s="70">
        <f>SUMIFS('Ctas Receber'!G:G,'Ctas Receber'!E:E,'Clientes'!A:A,'Ctas Receber'!O:O,"Pago")</f>
        <v>0</v>
      </c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  <c r="AK927" s="71"/>
      <c r="AL927" s="71"/>
    </row>
    <row r="928" spans="1:38">
      <c r="A928" s="191"/>
      <c r="B928" s="191"/>
      <c r="C928" s="191"/>
      <c r="D928" s="191"/>
      <c r="E928" s="191"/>
      <c r="F928" s="191"/>
      <c r="G928" s="191"/>
      <c r="H928" s="191"/>
      <c r="I928" s="191"/>
      <c r="J928" s="191"/>
      <c r="K928" s="191"/>
      <c r="L928" s="191"/>
      <c r="M928" s="191"/>
      <c r="N928" s="191"/>
      <c r="O928" s="70">
        <f>SUMIFS('Ctas Receber'!G:G,'Ctas Receber'!E:E,'Clientes'!A:A,'Ctas Receber'!M:M,"")</f>
        <v>0</v>
      </c>
      <c r="P928" s="70">
        <f>SUMIFS('Ctas Receber'!G:G,'Ctas Receber'!E:E,'Clientes'!A:A,'Ctas Receber'!O:O,"Pago")</f>
        <v>0</v>
      </c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  <c r="AK928" s="71"/>
      <c r="AL928" s="71"/>
    </row>
    <row r="929" spans="1:38">
      <c r="A929" s="191"/>
      <c r="B929" s="191"/>
      <c r="C929" s="191"/>
      <c r="D929" s="191"/>
      <c r="E929" s="191"/>
      <c r="F929" s="191"/>
      <c r="G929" s="191"/>
      <c r="H929" s="191"/>
      <c r="I929" s="191"/>
      <c r="J929" s="191"/>
      <c r="K929" s="191"/>
      <c r="L929" s="191"/>
      <c r="M929" s="191"/>
      <c r="N929" s="191"/>
      <c r="O929" s="70">
        <f>SUMIFS('Ctas Receber'!G:G,'Ctas Receber'!E:E,'Clientes'!A:A,'Ctas Receber'!M:M,"")</f>
        <v>0</v>
      </c>
      <c r="P929" s="70">
        <f>SUMIFS('Ctas Receber'!G:G,'Ctas Receber'!E:E,'Clientes'!A:A,'Ctas Receber'!O:O,"Pago")</f>
        <v>0</v>
      </c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  <c r="AK929" s="71"/>
      <c r="AL929" s="71"/>
    </row>
    <row r="930" spans="1:38">
      <c r="A930" s="191"/>
      <c r="B930" s="191"/>
      <c r="C930" s="191"/>
      <c r="D930" s="191"/>
      <c r="E930" s="191"/>
      <c r="F930" s="191"/>
      <c r="G930" s="191"/>
      <c r="H930" s="191"/>
      <c r="I930" s="191"/>
      <c r="J930" s="191"/>
      <c r="K930" s="191"/>
      <c r="L930" s="191"/>
      <c r="M930" s="191"/>
      <c r="N930" s="191"/>
      <c r="O930" s="70">
        <f>SUMIFS('Ctas Receber'!G:G,'Ctas Receber'!E:E,'Clientes'!A:A,'Ctas Receber'!M:M,"")</f>
        <v>0</v>
      </c>
      <c r="P930" s="70">
        <f>SUMIFS('Ctas Receber'!G:G,'Ctas Receber'!E:E,'Clientes'!A:A,'Ctas Receber'!O:O,"Pago")</f>
        <v>0</v>
      </c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  <c r="AK930" s="71"/>
      <c r="AL930" s="71"/>
    </row>
    <row r="931" spans="1:38">
      <c r="A931" s="191"/>
      <c r="B931" s="191"/>
      <c r="C931" s="191"/>
      <c r="D931" s="191"/>
      <c r="E931" s="191"/>
      <c r="F931" s="191"/>
      <c r="G931" s="191"/>
      <c r="H931" s="191"/>
      <c r="I931" s="191"/>
      <c r="J931" s="191"/>
      <c r="K931" s="191"/>
      <c r="L931" s="191"/>
      <c r="M931" s="191"/>
      <c r="N931" s="191"/>
      <c r="O931" s="70">
        <f>SUMIFS('Ctas Receber'!G:G,'Ctas Receber'!E:E,'Clientes'!A:A,'Ctas Receber'!M:M,"")</f>
        <v>0</v>
      </c>
      <c r="P931" s="70">
        <f>SUMIFS('Ctas Receber'!G:G,'Ctas Receber'!E:E,'Clientes'!A:A,'Ctas Receber'!O:O,"Pago")</f>
        <v>0</v>
      </c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  <c r="AK931" s="71"/>
      <c r="AL931" s="71"/>
    </row>
    <row r="932" spans="1:38">
      <c r="A932" s="191"/>
      <c r="B932" s="191"/>
      <c r="C932" s="191"/>
      <c r="D932" s="191"/>
      <c r="E932" s="191"/>
      <c r="F932" s="191"/>
      <c r="G932" s="191"/>
      <c r="H932" s="191"/>
      <c r="I932" s="191"/>
      <c r="J932" s="191"/>
      <c r="K932" s="191"/>
      <c r="L932" s="191"/>
      <c r="M932" s="191"/>
      <c r="N932" s="191"/>
      <c r="O932" s="70">
        <f>SUMIFS('Ctas Receber'!G:G,'Ctas Receber'!E:E,'Clientes'!A:A,'Ctas Receber'!M:M,"")</f>
        <v>0</v>
      </c>
      <c r="P932" s="70">
        <f>SUMIFS('Ctas Receber'!G:G,'Ctas Receber'!E:E,'Clientes'!A:A,'Ctas Receber'!O:O,"Pago")</f>
        <v>0</v>
      </c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  <c r="AK932" s="71"/>
      <c r="AL932" s="71"/>
    </row>
    <row r="933" spans="1:38">
      <c r="A933" s="191"/>
      <c r="B933" s="191"/>
      <c r="C933" s="191"/>
      <c r="D933" s="191"/>
      <c r="E933" s="191"/>
      <c r="F933" s="191"/>
      <c r="G933" s="191"/>
      <c r="H933" s="191"/>
      <c r="I933" s="191"/>
      <c r="J933" s="191"/>
      <c r="K933" s="191"/>
      <c r="L933" s="191"/>
      <c r="M933" s="191"/>
      <c r="N933" s="191"/>
      <c r="O933" s="70">
        <f>SUMIFS('Ctas Receber'!G:G,'Ctas Receber'!E:E,'Clientes'!A:A,'Ctas Receber'!M:M,"")</f>
        <v>0</v>
      </c>
      <c r="P933" s="70">
        <f>SUMIFS('Ctas Receber'!G:G,'Ctas Receber'!E:E,'Clientes'!A:A,'Ctas Receber'!O:O,"Pago")</f>
        <v>0</v>
      </c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  <c r="AK933" s="71"/>
      <c r="AL933" s="71"/>
    </row>
    <row r="934" spans="1:38">
      <c r="A934" s="191"/>
      <c r="B934" s="191"/>
      <c r="C934" s="191"/>
      <c r="D934" s="191"/>
      <c r="E934" s="191"/>
      <c r="F934" s="191"/>
      <c r="G934" s="191"/>
      <c r="H934" s="191"/>
      <c r="I934" s="191"/>
      <c r="J934" s="191"/>
      <c r="K934" s="191"/>
      <c r="L934" s="191"/>
      <c r="M934" s="191"/>
      <c r="N934" s="191"/>
      <c r="O934" s="70">
        <f>SUMIFS('Ctas Receber'!G:G,'Ctas Receber'!E:E,'Clientes'!A:A,'Ctas Receber'!M:M,"")</f>
        <v>0</v>
      </c>
      <c r="P934" s="70">
        <f>SUMIFS('Ctas Receber'!G:G,'Ctas Receber'!E:E,'Clientes'!A:A,'Ctas Receber'!O:O,"Pago")</f>
        <v>0</v>
      </c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  <c r="AK934" s="71"/>
      <c r="AL934" s="71"/>
    </row>
    <row r="935" spans="1:38">
      <c r="A935" s="191"/>
      <c r="B935" s="191"/>
      <c r="C935" s="191"/>
      <c r="D935" s="191"/>
      <c r="E935" s="191"/>
      <c r="F935" s="191"/>
      <c r="G935" s="191"/>
      <c r="H935" s="191"/>
      <c r="I935" s="191"/>
      <c r="J935" s="191"/>
      <c r="K935" s="191"/>
      <c r="L935" s="191"/>
      <c r="M935" s="191"/>
      <c r="N935" s="191"/>
      <c r="O935" s="70">
        <f>SUMIFS('Ctas Receber'!G:G,'Ctas Receber'!E:E,'Clientes'!A:A,'Ctas Receber'!M:M,"")</f>
        <v>0</v>
      </c>
      <c r="P935" s="70">
        <f>SUMIFS('Ctas Receber'!G:G,'Ctas Receber'!E:E,'Clientes'!A:A,'Ctas Receber'!O:O,"Pago")</f>
        <v>0</v>
      </c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  <c r="AK935" s="71"/>
      <c r="AL935" s="71"/>
    </row>
    <row r="936" spans="1:38">
      <c r="A936" s="191"/>
      <c r="B936" s="191"/>
      <c r="C936" s="191"/>
      <c r="D936" s="191"/>
      <c r="E936" s="191"/>
      <c r="F936" s="191"/>
      <c r="G936" s="191"/>
      <c r="H936" s="191"/>
      <c r="I936" s="191"/>
      <c r="J936" s="191"/>
      <c r="K936" s="191"/>
      <c r="L936" s="191"/>
      <c r="M936" s="191"/>
      <c r="N936" s="191"/>
      <c r="O936" s="70">
        <f>SUMIFS('Ctas Receber'!G:G,'Ctas Receber'!E:E,'Clientes'!A:A,'Ctas Receber'!M:M,"")</f>
        <v>0</v>
      </c>
      <c r="P936" s="70">
        <f>SUMIFS('Ctas Receber'!G:G,'Ctas Receber'!E:E,'Clientes'!A:A,'Ctas Receber'!O:O,"Pago")</f>
        <v>0</v>
      </c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  <c r="AK936" s="71"/>
      <c r="AL936" s="71"/>
    </row>
    <row r="937" spans="1:38">
      <c r="A937" s="191"/>
      <c r="B937" s="191"/>
      <c r="C937" s="191"/>
      <c r="D937" s="191"/>
      <c r="E937" s="191"/>
      <c r="F937" s="191"/>
      <c r="G937" s="191"/>
      <c r="H937" s="191"/>
      <c r="I937" s="191"/>
      <c r="J937" s="191"/>
      <c r="K937" s="191"/>
      <c r="L937" s="191"/>
      <c r="M937" s="191"/>
      <c r="N937" s="191"/>
      <c r="O937" s="70">
        <f>SUMIFS('Ctas Receber'!G:G,'Ctas Receber'!E:E,'Clientes'!A:A,'Ctas Receber'!M:M,"")</f>
        <v>0</v>
      </c>
      <c r="P937" s="70">
        <f>SUMIFS('Ctas Receber'!G:G,'Ctas Receber'!E:E,'Clientes'!A:A,'Ctas Receber'!O:O,"Pago")</f>
        <v>0</v>
      </c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  <c r="AK937" s="71"/>
      <c r="AL937" s="71"/>
    </row>
    <row r="938" spans="1:38">
      <c r="A938" s="191"/>
      <c r="B938" s="191"/>
      <c r="C938" s="191"/>
      <c r="D938" s="191"/>
      <c r="E938" s="191"/>
      <c r="F938" s="191"/>
      <c r="G938" s="191"/>
      <c r="H938" s="191"/>
      <c r="I938" s="191"/>
      <c r="J938" s="191"/>
      <c r="K938" s="191"/>
      <c r="L938" s="191"/>
      <c r="M938" s="191"/>
      <c r="N938" s="191"/>
      <c r="O938" s="70">
        <f>SUMIFS('Ctas Receber'!G:G,'Ctas Receber'!E:E,'Clientes'!A:A,'Ctas Receber'!M:M,"")</f>
        <v>0</v>
      </c>
      <c r="P938" s="70">
        <f>SUMIFS('Ctas Receber'!G:G,'Ctas Receber'!E:E,'Clientes'!A:A,'Ctas Receber'!O:O,"Pago")</f>
        <v>0</v>
      </c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  <c r="AK938" s="71"/>
      <c r="AL938" s="71"/>
    </row>
    <row r="939" spans="1:38">
      <c r="A939" s="191"/>
      <c r="B939" s="191"/>
      <c r="C939" s="191"/>
      <c r="D939" s="191"/>
      <c r="E939" s="191"/>
      <c r="F939" s="191"/>
      <c r="G939" s="191"/>
      <c r="H939" s="191"/>
      <c r="I939" s="191"/>
      <c r="J939" s="191"/>
      <c r="K939" s="191"/>
      <c r="L939" s="191"/>
      <c r="M939" s="191"/>
      <c r="N939" s="191"/>
      <c r="O939" s="70">
        <f>SUMIFS('Ctas Receber'!G:G,'Ctas Receber'!E:E,'Clientes'!A:A,'Ctas Receber'!M:M,"")</f>
        <v>0</v>
      </c>
      <c r="P939" s="70">
        <f>SUMIFS('Ctas Receber'!G:G,'Ctas Receber'!E:E,'Clientes'!A:A,'Ctas Receber'!O:O,"Pago")</f>
        <v>0</v>
      </c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  <c r="AK939" s="71"/>
      <c r="AL939" s="71"/>
    </row>
    <row r="940" spans="1:38">
      <c r="A940" s="191"/>
      <c r="B940" s="191"/>
      <c r="C940" s="191"/>
      <c r="D940" s="191"/>
      <c r="E940" s="191"/>
      <c r="F940" s="191"/>
      <c r="G940" s="191"/>
      <c r="H940" s="191"/>
      <c r="I940" s="191"/>
      <c r="J940" s="191"/>
      <c r="K940" s="191"/>
      <c r="L940" s="191"/>
      <c r="M940" s="191"/>
      <c r="N940" s="191"/>
      <c r="O940" s="70">
        <f>SUMIFS('Ctas Receber'!G:G,'Ctas Receber'!E:E,'Clientes'!A:A,'Ctas Receber'!M:M,"")</f>
        <v>0</v>
      </c>
      <c r="P940" s="70">
        <f>SUMIFS('Ctas Receber'!G:G,'Ctas Receber'!E:E,'Clientes'!A:A,'Ctas Receber'!O:O,"Pago")</f>
        <v>0</v>
      </c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  <c r="AK940" s="71"/>
      <c r="AL940" s="71"/>
    </row>
    <row r="941" spans="1:38">
      <c r="A941" s="191"/>
      <c r="B941" s="191"/>
      <c r="C941" s="191"/>
      <c r="D941" s="191"/>
      <c r="E941" s="191"/>
      <c r="F941" s="191"/>
      <c r="G941" s="191"/>
      <c r="H941" s="191"/>
      <c r="I941" s="191"/>
      <c r="J941" s="191"/>
      <c r="K941" s="191"/>
      <c r="L941" s="191"/>
      <c r="M941" s="191"/>
      <c r="N941" s="191"/>
      <c r="O941" s="70">
        <f>SUMIFS('Ctas Receber'!G:G,'Ctas Receber'!E:E,'Clientes'!A:A,'Ctas Receber'!M:M,"")</f>
        <v>0</v>
      </c>
      <c r="P941" s="70">
        <f>SUMIFS('Ctas Receber'!G:G,'Ctas Receber'!E:E,'Clientes'!A:A,'Ctas Receber'!O:O,"Pago")</f>
        <v>0</v>
      </c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  <c r="AK941" s="71"/>
      <c r="AL941" s="71"/>
    </row>
    <row r="942" spans="1:38">
      <c r="A942" s="191"/>
      <c r="B942" s="191"/>
      <c r="C942" s="191"/>
      <c r="D942" s="191"/>
      <c r="E942" s="191"/>
      <c r="F942" s="191"/>
      <c r="G942" s="191"/>
      <c r="H942" s="191"/>
      <c r="I942" s="191"/>
      <c r="J942" s="191"/>
      <c r="K942" s="191"/>
      <c r="L942" s="191"/>
      <c r="M942" s="191"/>
      <c r="N942" s="191"/>
      <c r="O942" s="70">
        <f>SUMIFS('Ctas Receber'!G:G,'Ctas Receber'!E:E,'Clientes'!A:A,'Ctas Receber'!M:M,"")</f>
        <v>0</v>
      </c>
      <c r="P942" s="70">
        <f>SUMIFS('Ctas Receber'!G:G,'Ctas Receber'!E:E,'Clientes'!A:A,'Ctas Receber'!O:O,"Pago")</f>
        <v>0</v>
      </c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  <c r="AK942" s="71"/>
      <c r="AL942" s="71"/>
    </row>
    <row r="943" spans="1:38">
      <c r="A943" s="191"/>
      <c r="B943" s="191"/>
      <c r="C943" s="191"/>
      <c r="D943" s="191"/>
      <c r="E943" s="191"/>
      <c r="F943" s="191"/>
      <c r="G943" s="191"/>
      <c r="H943" s="191"/>
      <c r="I943" s="191"/>
      <c r="J943" s="191"/>
      <c r="K943" s="191"/>
      <c r="L943" s="191"/>
      <c r="M943" s="191"/>
      <c r="N943" s="191"/>
      <c r="O943" s="70">
        <f>SUMIFS('Ctas Receber'!G:G,'Ctas Receber'!E:E,'Clientes'!A:A,'Ctas Receber'!M:M,"")</f>
        <v>0</v>
      </c>
      <c r="P943" s="70">
        <f>SUMIFS('Ctas Receber'!G:G,'Ctas Receber'!E:E,'Clientes'!A:A,'Ctas Receber'!O:O,"Pago")</f>
        <v>0</v>
      </c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  <c r="AK943" s="71"/>
      <c r="AL943" s="71"/>
    </row>
    <row r="944" spans="1:38">
      <c r="A944" s="191"/>
      <c r="B944" s="191"/>
      <c r="C944" s="191"/>
      <c r="D944" s="191"/>
      <c r="E944" s="191"/>
      <c r="F944" s="191"/>
      <c r="G944" s="191"/>
      <c r="H944" s="191"/>
      <c r="I944" s="191"/>
      <c r="J944" s="191"/>
      <c r="K944" s="191"/>
      <c r="L944" s="191"/>
      <c r="M944" s="191"/>
      <c r="N944" s="191"/>
      <c r="O944" s="70">
        <f>SUMIFS('Ctas Receber'!G:G,'Ctas Receber'!E:E,'Clientes'!A:A,'Ctas Receber'!M:M,"")</f>
        <v>0</v>
      </c>
      <c r="P944" s="70">
        <f>SUMIFS('Ctas Receber'!G:G,'Ctas Receber'!E:E,'Clientes'!A:A,'Ctas Receber'!O:O,"Pago")</f>
        <v>0</v>
      </c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  <c r="AK944" s="71"/>
      <c r="AL944" s="71"/>
    </row>
    <row r="945" spans="1:38">
      <c r="A945" s="191"/>
      <c r="B945" s="191"/>
      <c r="C945" s="191"/>
      <c r="D945" s="191"/>
      <c r="E945" s="191"/>
      <c r="F945" s="191"/>
      <c r="G945" s="191"/>
      <c r="H945" s="191"/>
      <c r="I945" s="191"/>
      <c r="J945" s="191"/>
      <c r="K945" s="191"/>
      <c r="L945" s="191"/>
      <c r="M945" s="191"/>
      <c r="N945" s="191"/>
      <c r="O945" s="70">
        <f>SUMIFS('Ctas Receber'!G:G,'Ctas Receber'!E:E,'Clientes'!A:A,'Ctas Receber'!M:M,"")</f>
        <v>0</v>
      </c>
      <c r="P945" s="70">
        <f>SUMIFS('Ctas Receber'!G:G,'Ctas Receber'!E:E,'Clientes'!A:A,'Ctas Receber'!O:O,"Pago")</f>
        <v>0</v>
      </c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  <c r="AK945" s="71"/>
      <c r="AL945" s="71"/>
    </row>
    <row r="946" spans="1:38">
      <c r="A946" s="191"/>
      <c r="B946" s="191"/>
      <c r="C946" s="191"/>
      <c r="D946" s="191"/>
      <c r="E946" s="191"/>
      <c r="F946" s="191"/>
      <c r="G946" s="191"/>
      <c r="H946" s="191"/>
      <c r="I946" s="191"/>
      <c r="J946" s="191"/>
      <c r="K946" s="191"/>
      <c r="L946" s="191"/>
      <c r="M946" s="191"/>
      <c r="N946" s="191"/>
      <c r="O946" s="70">
        <f>SUMIFS('Ctas Receber'!G:G,'Ctas Receber'!E:E,'Clientes'!A:A,'Ctas Receber'!M:M,"")</f>
        <v>0</v>
      </c>
      <c r="P946" s="70">
        <f>SUMIFS('Ctas Receber'!G:G,'Ctas Receber'!E:E,'Clientes'!A:A,'Ctas Receber'!O:O,"Pago")</f>
        <v>0</v>
      </c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  <c r="AK946" s="71"/>
      <c r="AL946" s="71"/>
    </row>
    <row r="947" spans="1:38">
      <c r="A947" s="191"/>
      <c r="B947" s="191"/>
      <c r="C947" s="191"/>
      <c r="D947" s="191"/>
      <c r="E947" s="191"/>
      <c r="F947" s="191"/>
      <c r="G947" s="191"/>
      <c r="H947" s="191"/>
      <c r="I947" s="191"/>
      <c r="J947" s="191"/>
      <c r="K947" s="191"/>
      <c r="L947" s="191"/>
      <c r="M947" s="191"/>
      <c r="N947" s="191"/>
      <c r="O947" s="70">
        <f>SUMIFS('Ctas Receber'!G:G,'Ctas Receber'!E:E,'Clientes'!A:A,'Ctas Receber'!M:M,"")</f>
        <v>0</v>
      </c>
      <c r="P947" s="70">
        <f>SUMIFS('Ctas Receber'!G:G,'Ctas Receber'!E:E,'Clientes'!A:A,'Ctas Receber'!O:O,"Pago")</f>
        <v>0</v>
      </c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  <c r="AK947" s="71"/>
      <c r="AL947" s="71"/>
    </row>
    <row r="948" spans="1:38">
      <c r="A948" s="191"/>
      <c r="B948" s="191"/>
      <c r="C948" s="191"/>
      <c r="D948" s="191"/>
      <c r="E948" s="191"/>
      <c r="F948" s="191"/>
      <c r="G948" s="191"/>
      <c r="H948" s="191"/>
      <c r="I948" s="191"/>
      <c r="J948" s="191"/>
      <c r="K948" s="191"/>
      <c r="L948" s="191"/>
      <c r="M948" s="191"/>
      <c r="N948" s="191"/>
      <c r="O948" s="70">
        <f>SUMIFS('Ctas Receber'!G:G,'Ctas Receber'!E:E,'Clientes'!A:A,'Ctas Receber'!M:M,"")</f>
        <v>0</v>
      </c>
      <c r="P948" s="70">
        <f>SUMIFS('Ctas Receber'!G:G,'Ctas Receber'!E:E,'Clientes'!A:A,'Ctas Receber'!O:O,"Pago")</f>
        <v>0</v>
      </c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  <c r="AK948" s="71"/>
      <c r="AL948" s="71"/>
    </row>
    <row r="949" spans="1:38">
      <c r="A949" s="191"/>
      <c r="B949" s="191"/>
      <c r="C949" s="191"/>
      <c r="D949" s="191"/>
      <c r="E949" s="191"/>
      <c r="F949" s="191"/>
      <c r="G949" s="191"/>
      <c r="H949" s="191"/>
      <c r="I949" s="191"/>
      <c r="J949" s="191"/>
      <c r="K949" s="191"/>
      <c r="L949" s="191"/>
      <c r="M949" s="191"/>
      <c r="N949" s="191"/>
      <c r="O949" s="70">
        <f>SUMIFS('Ctas Receber'!G:G,'Ctas Receber'!E:E,'Clientes'!A:A,'Ctas Receber'!M:M,"")</f>
        <v>0</v>
      </c>
      <c r="P949" s="70">
        <f>SUMIFS('Ctas Receber'!G:G,'Ctas Receber'!E:E,'Clientes'!A:A,'Ctas Receber'!O:O,"Pago")</f>
        <v>0</v>
      </c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  <c r="AK949" s="71"/>
      <c r="AL949" s="71"/>
    </row>
    <row r="950" spans="1:38">
      <c r="A950" s="191"/>
      <c r="B950" s="191"/>
      <c r="C950" s="191"/>
      <c r="D950" s="191"/>
      <c r="E950" s="191"/>
      <c r="F950" s="191"/>
      <c r="G950" s="191"/>
      <c r="H950" s="191"/>
      <c r="I950" s="191"/>
      <c r="J950" s="191"/>
      <c r="K950" s="191"/>
      <c r="L950" s="191"/>
      <c r="M950" s="191"/>
      <c r="N950" s="191"/>
      <c r="O950" s="70">
        <f>SUMIFS('Ctas Receber'!G:G,'Ctas Receber'!E:E,'Clientes'!A:A,'Ctas Receber'!M:M,"")</f>
        <v>0</v>
      </c>
      <c r="P950" s="70">
        <f>SUMIFS('Ctas Receber'!G:G,'Ctas Receber'!E:E,'Clientes'!A:A,'Ctas Receber'!O:O,"Pago")</f>
        <v>0</v>
      </c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  <c r="AK950" s="71"/>
      <c r="AL950" s="71"/>
    </row>
    <row r="951" spans="1:38">
      <c r="A951" s="191"/>
      <c r="B951" s="191"/>
      <c r="C951" s="191"/>
      <c r="D951" s="191"/>
      <c r="E951" s="191"/>
      <c r="F951" s="191"/>
      <c r="G951" s="191"/>
      <c r="H951" s="191"/>
      <c r="I951" s="191"/>
      <c r="J951" s="191"/>
      <c r="K951" s="191"/>
      <c r="L951" s="191"/>
      <c r="M951" s="191"/>
      <c r="N951" s="191"/>
      <c r="O951" s="70">
        <f>SUMIFS('Ctas Receber'!G:G,'Ctas Receber'!E:E,'Clientes'!A:A,'Ctas Receber'!M:M,"")</f>
        <v>0</v>
      </c>
      <c r="P951" s="70">
        <f>SUMIFS('Ctas Receber'!G:G,'Ctas Receber'!E:E,'Clientes'!A:A,'Ctas Receber'!O:O,"Pago")</f>
        <v>0</v>
      </c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  <c r="AK951" s="71"/>
      <c r="AL951" s="71"/>
    </row>
    <row r="952" spans="1:38">
      <c r="A952" s="191"/>
      <c r="B952" s="191"/>
      <c r="C952" s="191"/>
      <c r="D952" s="191"/>
      <c r="E952" s="191"/>
      <c r="F952" s="191"/>
      <c r="G952" s="191"/>
      <c r="H952" s="191"/>
      <c r="I952" s="191"/>
      <c r="J952" s="191"/>
      <c r="K952" s="191"/>
      <c r="L952" s="191"/>
      <c r="M952" s="191"/>
      <c r="N952" s="191"/>
      <c r="O952" s="70">
        <f>SUMIFS('Ctas Receber'!G:G,'Ctas Receber'!E:E,'Clientes'!A:A,'Ctas Receber'!M:M,"")</f>
        <v>0</v>
      </c>
      <c r="P952" s="70">
        <f>SUMIFS('Ctas Receber'!G:G,'Ctas Receber'!E:E,'Clientes'!A:A,'Ctas Receber'!O:O,"Pago")</f>
        <v>0</v>
      </c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  <c r="AK952" s="71"/>
      <c r="AL952" s="71"/>
    </row>
    <row r="953" spans="1:38">
      <c r="A953" s="191"/>
      <c r="B953" s="191"/>
      <c r="C953" s="191"/>
      <c r="D953" s="191"/>
      <c r="E953" s="191"/>
      <c r="F953" s="191"/>
      <c r="G953" s="191"/>
      <c r="H953" s="191"/>
      <c r="I953" s="191"/>
      <c r="J953" s="191"/>
      <c r="K953" s="191"/>
      <c r="L953" s="191"/>
      <c r="M953" s="191"/>
      <c r="N953" s="191"/>
      <c r="O953" s="70">
        <f>SUMIFS('Ctas Receber'!G:G,'Ctas Receber'!E:E,'Clientes'!A:A,'Ctas Receber'!M:M,"")</f>
        <v>0</v>
      </c>
      <c r="P953" s="70">
        <f>SUMIFS('Ctas Receber'!G:G,'Ctas Receber'!E:E,'Clientes'!A:A,'Ctas Receber'!O:O,"Pago")</f>
        <v>0</v>
      </c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  <c r="AK953" s="71"/>
      <c r="AL953" s="71"/>
    </row>
    <row r="954" spans="1:38">
      <c r="A954" s="191"/>
      <c r="B954" s="191"/>
      <c r="C954" s="191"/>
      <c r="D954" s="191"/>
      <c r="E954" s="191"/>
      <c r="F954" s="191"/>
      <c r="G954" s="191"/>
      <c r="H954" s="191"/>
      <c r="I954" s="191"/>
      <c r="J954" s="191"/>
      <c r="K954" s="191"/>
      <c r="L954" s="191"/>
      <c r="M954" s="191"/>
      <c r="N954" s="191"/>
      <c r="O954" s="70">
        <f>SUMIFS('Ctas Receber'!G:G,'Ctas Receber'!E:E,'Clientes'!A:A,'Ctas Receber'!M:M,"")</f>
        <v>0</v>
      </c>
      <c r="P954" s="70">
        <f>SUMIFS('Ctas Receber'!G:G,'Ctas Receber'!E:E,'Clientes'!A:A,'Ctas Receber'!O:O,"Pago")</f>
        <v>0</v>
      </c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  <c r="AK954" s="71"/>
      <c r="AL954" s="71"/>
    </row>
    <row r="955" spans="1:38">
      <c r="A955" s="191"/>
      <c r="B955" s="191"/>
      <c r="C955" s="191"/>
      <c r="D955" s="191"/>
      <c r="E955" s="191"/>
      <c r="F955" s="191"/>
      <c r="G955" s="191"/>
      <c r="H955" s="191"/>
      <c r="I955" s="191"/>
      <c r="J955" s="191"/>
      <c r="K955" s="191"/>
      <c r="L955" s="191"/>
      <c r="M955" s="191"/>
      <c r="N955" s="191"/>
      <c r="O955" s="70">
        <f>SUMIFS('Ctas Receber'!G:G,'Ctas Receber'!E:E,'Clientes'!A:A,'Ctas Receber'!M:M,"")</f>
        <v>0</v>
      </c>
      <c r="P955" s="70">
        <f>SUMIFS('Ctas Receber'!G:G,'Ctas Receber'!E:E,'Clientes'!A:A,'Ctas Receber'!O:O,"Pago")</f>
        <v>0</v>
      </c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  <c r="AK955" s="71"/>
      <c r="AL955" s="71"/>
    </row>
    <row r="956" spans="1:38">
      <c r="A956" s="191"/>
      <c r="B956" s="191"/>
      <c r="C956" s="191"/>
      <c r="D956" s="191"/>
      <c r="E956" s="191"/>
      <c r="F956" s="191"/>
      <c r="G956" s="191"/>
      <c r="H956" s="191"/>
      <c r="I956" s="191"/>
      <c r="J956" s="191"/>
      <c r="K956" s="191"/>
      <c r="L956" s="191"/>
      <c r="M956" s="191"/>
      <c r="N956" s="191"/>
      <c r="O956" s="70">
        <f>SUMIFS('Ctas Receber'!G:G,'Ctas Receber'!E:E,'Clientes'!A:A,'Ctas Receber'!M:M,"")</f>
        <v>0</v>
      </c>
      <c r="P956" s="70">
        <f>SUMIFS('Ctas Receber'!G:G,'Ctas Receber'!E:E,'Clientes'!A:A,'Ctas Receber'!O:O,"Pago")</f>
        <v>0</v>
      </c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  <c r="AK956" s="71"/>
      <c r="AL956" s="71"/>
    </row>
    <row r="957" spans="1:38">
      <c r="A957" s="191"/>
      <c r="B957" s="191"/>
      <c r="C957" s="191"/>
      <c r="D957" s="191"/>
      <c r="E957" s="191"/>
      <c r="F957" s="191"/>
      <c r="G957" s="191"/>
      <c r="H957" s="191"/>
      <c r="I957" s="191"/>
      <c r="J957" s="191"/>
      <c r="K957" s="191"/>
      <c r="L957" s="191"/>
      <c r="M957" s="191"/>
      <c r="N957" s="191"/>
      <c r="O957" s="70">
        <f>SUMIFS('Ctas Receber'!G:G,'Ctas Receber'!E:E,'Clientes'!A:A,'Ctas Receber'!M:M,"")</f>
        <v>0</v>
      </c>
      <c r="P957" s="70">
        <f>SUMIFS('Ctas Receber'!G:G,'Ctas Receber'!E:E,'Clientes'!A:A,'Ctas Receber'!O:O,"Pago")</f>
        <v>0</v>
      </c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  <c r="AK957" s="71"/>
      <c r="AL957" s="71"/>
    </row>
    <row r="958" spans="1:38">
      <c r="A958" s="191"/>
      <c r="B958" s="191"/>
      <c r="C958" s="191"/>
      <c r="D958" s="191"/>
      <c r="E958" s="191"/>
      <c r="F958" s="191"/>
      <c r="G958" s="191"/>
      <c r="H958" s="191"/>
      <c r="I958" s="191"/>
      <c r="J958" s="191"/>
      <c r="K958" s="191"/>
      <c r="L958" s="191"/>
      <c r="M958" s="191"/>
      <c r="N958" s="191"/>
      <c r="O958" s="70">
        <f>SUMIFS('Ctas Receber'!G:G,'Ctas Receber'!E:E,'Clientes'!A:A,'Ctas Receber'!M:M,"")</f>
        <v>0</v>
      </c>
      <c r="P958" s="70">
        <f>SUMIFS('Ctas Receber'!G:G,'Ctas Receber'!E:E,'Clientes'!A:A,'Ctas Receber'!O:O,"Pago")</f>
        <v>0</v>
      </c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  <c r="AK958" s="71"/>
      <c r="AL958" s="71"/>
    </row>
    <row r="959" spans="1:38">
      <c r="A959" s="191"/>
      <c r="B959" s="191"/>
      <c r="C959" s="191"/>
      <c r="D959" s="191"/>
      <c r="E959" s="191"/>
      <c r="F959" s="191"/>
      <c r="G959" s="191"/>
      <c r="H959" s="191"/>
      <c r="I959" s="191"/>
      <c r="J959" s="191"/>
      <c r="K959" s="191"/>
      <c r="L959" s="191"/>
      <c r="M959" s="191"/>
      <c r="N959" s="191"/>
      <c r="O959" s="70">
        <f>SUMIFS('Ctas Receber'!G:G,'Ctas Receber'!E:E,'Clientes'!A:A,'Ctas Receber'!M:M,"")</f>
        <v>0</v>
      </c>
      <c r="P959" s="70">
        <f>SUMIFS('Ctas Receber'!G:G,'Ctas Receber'!E:E,'Clientes'!A:A,'Ctas Receber'!O:O,"Pago")</f>
        <v>0</v>
      </c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  <c r="AK959" s="71"/>
      <c r="AL959" s="71"/>
    </row>
    <row r="960" spans="1:38">
      <c r="A960" s="191"/>
      <c r="B960" s="191"/>
      <c r="C960" s="191"/>
      <c r="D960" s="191"/>
      <c r="E960" s="191"/>
      <c r="F960" s="191"/>
      <c r="G960" s="191"/>
      <c r="H960" s="191"/>
      <c r="I960" s="191"/>
      <c r="J960" s="191"/>
      <c r="K960" s="191"/>
      <c r="L960" s="191"/>
      <c r="M960" s="191"/>
      <c r="N960" s="191"/>
      <c r="O960" s="70">
        <f>SUMIFS('Ctas Receber'!G:G,'Ctas Receber'!E:E,'Clientes'!A:A,'Ctas Receber'!M:M,"")</f>
        <v>0</v>
      </c>
      <c r="P960" s="70">
        <f>SUMIFS('Ctas Receber'!G:G,'Ctas Receber'!E:E,'Clientes'!A:A,'Ctas Receber'!O:O,"Pago")</f>
        <v>0</v>
      </c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  <c r="AK960" s="71"/>
      <c r="AL960" s="71"/>
    </row>
    <row r="961" spans="1:38">
      <c r="A961" s="191"/>
      <c r="B961" s="191"/>
      <c r="C961" s="191"/>
      <c r="D961" s="191"/>
      <c r="E961" s="191"/>
      <c r="F961" s="191"/>
      <c r="G961" s="191"/>
      <c r="H961" s="191"/>
      <c r="I961" s="191"/>
      <c r="J961" s="191"/>
      <c r="K961" s="191"/>
      <c r="L961" s="191"/>
      <c r="M961" s="191"/>
      <c r="N961" s="191"/>
      <c r="O961" s="70">
        <f>SUMIFS('Ctas Receber'!G:G,'Ctas Receber'!E:E,'Clientes'!A:A,'Ctas Receber'!M:M,"")</f>
        <v>0</v>
      </c>
      <c r="P961" s="70">
        <f>SUMIFS('Ctas Receber'!G:G,'Ctas Receber'!E:E,'Clientes'!A:A,'Ctas Receber'!O:O,"Pago")</f>
        <v>0</v>
      </c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  <c r="AK961" s="71"/>
      <c r="AL961" s="71"/>
    </row>
    <row r="962" spans="1:38">
      <c r="A962" s="191"/>
      <c r="B962" s="191"/>
      <c r="C962" s="191"/>
      <c r="D962" s="191"/>
      <c r="E962" s="191"/>
      <c r="F962" s="191"/>
      <c r="G962" s="191"/>
      <c r="H962" s="191"/>
      <c r="I962" s="191"/>
      <c r="J962" s="191"/>
      <c r="K962" s="191"/>
      <c r="L962" s="191"/>
      <c r="M962" s="191"/>
      <c r="N962" s="191"/>
      <c r="O962" s="70">
        <f>SUMIFS('Ctas Receber'!G:G,'Ctas Receber'!E:E,'Clientes'!A:A,'Ctas Receber'!M:M,"")</f>
        <v>0</v>
      </c>
      <c r="P962" s="70">
        <f>SUMIFS('Ctas Receber'!G:G,'Ctas Receber'!E:E,'Clientes'!A:A,'Ctas Receber'!O:O,"Pago")</f>
        <v>0</v>
      </c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  <c r="AK962" s="71"/>
      <c r="AL962" s="71"/>
    </row>
    <row r="963" spans="1:38">
      <c r="A963" s="191"/>
      <c r="B963" s="191"/>
      <c r="C963" s="191"/>
      <c r="D963" s="191"/>
      <c r="E963" s="191"/>
      <c r="F963" s="191"/>
      <c r="G963" s="191"/>
      <c r="H963" s="191"/>
      <c r="I963" s="191"/>
      <c r="J963" s="191"/>
      <c r="K963" s="191"/>
      <c r="L963" s="191"/>
      <c r="M963" s="191"/>
      <c r="N963" s="191"/>
      <c r="O963" s="70">
        <f>SUMIFS('Ctas Receber'!G:G,'Ctas Receber'!E:E,'Clientes'!A:A,'Ctas Receber'!M:M,"")</f>
        <v>0</v>
      </c>
      <c r="P963" s="70">
        <f>SUMIFS('Ctas Receber'!G:G,'Ctas Receber'!E:E,'Clientes'!A:A,'Ctas Receber'!O:O,"Pago")</f>
        <v>0</v>
      </c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  <c r="AK963" s="71"/>
      <c r="AL963" s="71"/>
    </row>
    <row r="964" spans="1:38">
      <c r="A964" s="191"/>
      <c r="B964" s="191"/>
      <c r="C964" s="191"/>
      <c r="D964" s="191"/>
      <c r="E964" s="191"/>
      <c r="F964" s="191"/>
      <c r="G964" s="191"/>
      <c r="H964" s="191"/>
      <c r="I964" s="191"/>
      <c r="J964" s="191"/>
      <c r="K964" s="191"/>
      <c r="L964" s="191"/>
      <c r="M964" s="191"/>
      <c r="N964" s="191"/>
      <c r="O964" s="70">
        <f>SUMIFS('Ctas Receber'!G:G,'Ctas Receber'!E:E,'Clientes'!A:A,'Ctas Receber'!M:M,"")</f>
        <v>0</v>
      </c>
      <c r="P964" s="70">
        <f>SUMIFS('Ctas Receber'!G:G,'Ctas Receber'!E:E,'Clientes'!A:A,'Ctas Receber'!O:O,"Pago")</f>
        <v>0</v>
      </c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  <c r="AK964" s="71"/>
      <c r="AL964" s="71"/>
    </row>
    <row r="965" spans="1:38">
      <c r="A965" s="191"/>
      <c r="B965" s="191"/>
      <c r="C965" s="191"/>
      <c r="D965" s="191"/>
      <c r="E965" s="191"/>
      <c r="F965" s="191"/>
      <c r="G965" s="191"/>
      <c r="H965" s="191"/>
      <c r="I965" s="191"/>
      <c r="J965" s="191"/>
      <c r="K965" s="191"/>
      <c r="L965" s="191"/>
      <c r="M965" s="191"/>
      <c r="N965" s="191"/>
      <c r="O965" s="70">
        <f>SUMIFS('Ctas Receber'!G:G,'Ctas Receber'!E:E,'Clientes'!A:A,'Ctas Receber'!M:M,"")</f>
        <v>0</v>
      </c>
      <c r="P965" s="70">
        <f>SUMIFS('Ctas Receber'!G:G,'Ctas Receber'!E:E,'Clientes'!A:A,'Ctas Receber'!O:O,"Pago")</f>
        <v>0</v>
      </c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  <c r="AK965" s="71"/>
      <c r="AL965" s="71"/>
    </row>
    <row r="966" spans="1:38">
      <c r="A966" s="191"/>
      <c r="B966" s="191"/>
      <c r="C966" s="191"/>
      <c r="D966" s="191"/>
      <c r="E966" s="191"/>
      <c r="F966" s="191"/>
      <c r="G966" s="191"/>
      <c r="H966" s="191"/>
      <c r="I966" s="191"/>
      <c r="J966" s="191"/>
      <c r="K966" s="191"/>
      <c r="L966" s="191"/>
      <c r="M966" s="191"/>
      <c r="N966" s="191"/>
      <c r="O966" s="70">
        <f>SUMIFS('Ctas Receber'!G:G,'Ctas Receber'!E:E,'Clientes'!A:A,'Ctas Receber'!M:M,"")</f>
        <v>0</v>
      </c>
      <c r="P966" s="70">
        <f>SUMIFS('Ctas Receber'!G:G,'Ctas Receber'!E:E,'Clientes'!A:A,'Ctas Receber'!O:O,"Pago")</f>
        <v>0</v>
      </c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  <c r="AK966" s="71"/>
      <c r="AL966" s="71"/>
    </row>
    <row r="967" spans="1:38">
      <c r="A967" s="191"/>
      <c r="B967" s="191"/>
      <c r="C967" s="191"/>
      <c r="D967" s="191"/>
      <c r="E967" s="191"/>
      <c r="F967" s="191"/>
      <c r="G967" s="191"/>
      <c r="H967" s="191"/>
      <c r="I967" s="191"/>
      <c r="J967" s="191"/>
      <c r="K967" s="191"/>
      <c r="L967" s="191"/>
      <c r="M967" s="191"/>
      <c r="N967" s="191"/>
      <c r="O967" s="70">
        <f>SUMIFS('Ctas Receber'!G:G,'Ctas Receber'!E:E,'Clientes'!A:A,'Ctas Receber'!M:M,"")</f>
        <v>0</v>
      </c>
      <c r="P967" s="70">
        <f>SUMIFS('Ctas Receber'!G:G,'Ctas Receber'!E:E,'Clientes'!A:A,'Ctas Receber'!O:O,"Pago")</f>
        <v>0</v>
      </c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  <c r="AK967" s="71"/>
      <c r="AL967" s="71"/>
    </row>
    <row r="968" spans="1:38">
      <c r="A968" s="191"/>
      <c r="B968" s="191"/>
      <c r="C968" s="191"/>
      <c r="D968" s="191"/>
      <c r="E968" s="191"/>
      <c r="F968" s="191"/>
      <c r="G968" s="191"/>
      <c r="H968" s="191"/>
      <c r="I968" s="191"/>
      <c r="J968" s="191"/>
      <c r="K968" s="191"/>
      <c r="L968" s="191"/>
      <c r="M968" s="191"/>
      <c r="N968" s="191"/>
      <c r="O968" s="70">
        <f>SUMIFS('Ctas Receber'!G:G,'Ctas Receber'!E:E,'Clientes'!A:A,'Ctas Receber'!M:M,"")</f>
        <v>0</v>
      </c>
      <c r="P968" s="70">
        <f>SUMIFS('Ctas Receber'!G:G,'Ctas Receber'!E:E,'Clientes'!A:A,'Ctas Receber'!O:O,"Pago")</f>
        <v>0</v>
      </c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  <c r="AK968" s="71"/>
      <c r="AL968" s="71"/>
    </row>
    <row r="969" spans="1:38">
      <c r="A969" s="191"/>
      <c r="B969" s="191"/>
      <c r="C969" s="191"/>
      <c r="D969" s="191"/>
      <c r="E969" s="191"/>
      <c r="F969" s="191"/>
      <c r="G969" s="191"/>
      <c r="H969" s="191"/>
      <c r="I969" s="191"/>
      <c r="J969" s="191"/>
      <c r="K969" s="191"/>
      <c r="L969" s="191"/>
      <c r="M969" s="191"/>
      <c r="N969" s="191"/>
      <c r="O969" s="70">
        <f>SUMIFS('Ctas Receber'!G:G,'Ctas Receber'!E:E,'Clientes'!A:A,'Ctas Receber'!M:M,"")</f>
        <v>0</v>
      </c>
      <c r="P969" s="70">
        <f>SUMIFS('Ctas Receber'!G:G,'Ctas Receber'!E:E,'Clientes'!A:A,'Ctas Receber'!O:O,"Pago")</f>
        <v>0</v>
      </c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  <c r="AK969" s="71"/>
      <c r="AL969" s="71"/>
    </row>
    <row r="970" spans="1:38">
      <c r="A970" s="191"/>
      <c r="B970" s="191"/>
      <c r="C970" s="191"/>
      <c r="D970" s="191"/>
      <c r="E970" s="191"/>
      <c r="F970" s="191"/>
      <c r="G970" s="191"/>
      <c r="H970" s="191"/>
      <c r="I970" s="191"/>
      <c r="J970" s="191"/>
      <c r="K970" s="191"/>
      <c r="L970" s="191"/>
      <c r="M970" s="191"/>
      <c r="N970" s="191"/>
      <c r="O970" s="70">
        <f>SUMIFS('Ctas Receber'!G:G,'Ctas Receber'!E:E,'Clientes'!A:A,'Ctas Receber'!M:M,"")</f>
        <v>0</v>
      </c>
      <c r="P970" s="70">
        <f>SUMIFS('Ctas Receber'!G:G,'Ctas Receber'!E:E,'Clientes'!A:A,'Ctas Receber'!O:O,"Pago")</f>
        <v>0</v>
      </c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  <c r="AK970" s="71"/>
      <c r="AL970" s="71"/>
    </row>
    <row r="971" spans="1:38">
      <c r="A971" s="191"/>
      <c r="B971" s="191"/>
      <c r="C971" s="191"/>
      <c r="D971" s="191"/>
      <c r="E971" s="191"/>
      <c r="F971" s="191"/>
      <c r="G971" s="191"/>
      <c r="H971" s="191"/>
      <c r="I971" s="191"/>
      <c r="J971" s="191"/>
      <c r="K971" s="191"/>
      <c r="L971" s="191"/>
      <c r="M971" s="191"/>
      <c r="N971" s="191"/>
      <c r="O971" s="70">
        <f>SUMIFS('Ctas Receber'!G:G,'Ctas Receber'!E:E,'Clientes'!A:A,'Ctas Receber'!M:M,"")</f>
        <v>0</v>
      </c>
      <c r="P971" s="70">
        <f>SUMIFS('Ctas Receber'!G:G,'Ctas Receber'!E:E,'Clientes'!A:A,'Ctas Receber'!O:O,"Pago")</f>
        <v>0</v>
      </c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  <c r="AK971" s="71"/>
      <c r="AL971" s="71"/>
    </row>
    <row r="972" spans="1:38">
      <c r="A972" s="191"/>
      <c r="B972" s="191"/>
      <c r="C972" s="191"/>
      <c r="D972" s="191"/>
      <c r="E972" s="191"/>
      <c r="F972" s="191"/>
      <c r="G972" s="191"/>
      <c r="H972" s="191"/>
      <c r="I972" s="191"/>
      <c r="J972" s="191"/>
      <c r="K972" s="191"/>
      <c r="L972" s="191"/>
      <c r="M972" s="191"/>
      <c r="N972" s="191"/>
      <c r="O972" s="70">
        <f>SUMIFS('Ctas Receber'!G:G,'Ctas Receber'!E:E,'Clientes'!A:A,'Ctas Receber'!M:M,"")</f>
        <v>0</v>
      </c>
      <c r="P972" s="70">
        <f>SUMIFS('Ctas Receber'!G:G,'Ctas Receber'!E:E,'Clientes'!A:A,'Ctas Receber'!O:O,"Pago")</f>
        <v>0</v>
      </c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  <c r="AK972" s="71"/>
      <c r="AL972" s="71"/>
    </row>
    <row r="973" spans="1:38">
      <c r="A973" s="191"/>
      <c r="B973" s="191"/>
      <c r="C973" s="191"/>
      <c r="D973" s="191"/>
      <c r="E973" s="191"/>
      <c r="F973" s="191"/>
      <c r="G973" s="191"/>
      <c r="H973" s="191"/>
      <c r="I973" s="191"/>
      <c r="J973" s="191"/>
      <c r="K973" s="191"/>
      <c r="L973" s="191"/>
      <c r="M973" s="191"/>
      <c r="N973" s="191"/>
      <c r="O973" s="70">
        <f>SUMIFS('Ctas Receber'!G:G,'Ctas Receber'!E:E,'Clientes'!A:A,'Ctas Receber'!M:M,"")</f>
        <v>0</v>
      </c>
      <c r="P973" s="70">
        <f>SUMIFS('Ctas Receber'!G:G,'Ctas Receber'!E:E,'Clientes'!A:A,'Ctas Receber'!O:O,"Pago")</f>
        <v>0</v>
      </c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  <c r="AK973" s="71"/>
      <c r="AL973" s="71"/>
    </row>
    <row r="974" spans="1:38">
      <c r="A974" s="191"/>
      <c r="B974" s="191"/>
      <c r="C974" s="191"/>
      <c r="D974" s="191"/>
      <c r="E974" s="191"/>
      <c r="F974" s="191"/>
      <c r="G974" s="191"/>
      <c r="H974" s="191"/>
      <c r="I974" s="191"/>
      <c r="J974" s="191"/>
      <c r="K974" s="191"/>
      <c r="L974" s="191"/>
      <c r="M974" s="191"/>
      <c r="N974" s="191"/>
      <c r="O974" s="70">
        <f>SUMIFS('Ctas Receber'!G:G,'Ctas Receber'!E:E,'Clientes'!A:A,'Ctas Receber'!M:M,"")</f>
        <v>0</v>
      </c>
      <c r="P974" s="70">
        <f>SUMIFS('Ctas Receber'!G:G,'Ctas Receber'!E:E,'Clientes'!A:A,'Ctas Receber'!O:O,"Pago")</f>
        <v>0</v>
      </c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  <c r="AK974" s="71"/>
      <c r="AL974" s="71"/>
    </row>
    <row r="975" spans="1:38">
      <c r="A975" s="191"/>
      <c r="B975" s="191"/>
      <c r="C975" s="191"/>
      <c r="D975" s="191"/>
      <c r="E975" s="191"/>
      <c r="F975" s="191"/>
      <c r="G975" s="191"/>
      <c r="H975" s="191"/>
      <c r="I975" s="191"/>
      <c r="J975" s="191"/>
      <c r="K975" s="191"/>
      <c r="L975" s="191"/>
      <c r="M975" s="191"/>
      <c r="N975" s="191"/>
      <c r="O975" s="70">
        <f>SUMIFS('Ctas Receber'!G:G,'Ctas Receber'!E:E,'Clientes'!A:A,'Ctas Receber'!M:M,"")</f>
        <v>0</v>
      </c>
      <c r="P975" s="70">
        <f>SUMIFS('Ctas Receber'!G:G,'Ctas Receber'!E:E,'Clientes'!A:A,'Ctas Receber'!O:O,"Pago")</f>
        <v>0</v>
      </c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  <c r="AK975" s="71"/>
      <c r="AL975" s="71"/>
    </row>
    <row r="976" spans="1:38">
      <c r="A976" s="191"/>
      <c r="B976" s="191"/>
      <c r="C976" s="191"/>
      <c r="D976" s="191"/>
      <c r="E976" s="191"/>
      <c r="F976" s="191"/>
      <c r="G976" s="191"/>
      <c r="H976" s="191"/>
      <c r="I976" s="191"/>
      <c r="J976" s="191"/>
      <c r="K976" s="191"/>
      <c r="L976" s="191"/>
      <c r="M976" s="191"/>
      <c r="N976" s="191"/>
      <c r="O976" s="70">
        <f>SUMIFS('Ctas Receber'!G:G,'Ctas Receber'!E:E,'Clientes'!A:A,'Ctas Receber'!M:M,"")</f>
        <v>0</v>
      </c>
      <c r="P976" s="70">
        <f>SUMIFS('Ctas Receber'!G:G,'Ctas Receber'!E:E,'Clientes'!A:A,'Ctas Receber'!O:O,"Pago")</f>
        <v>0</v>
      </c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  <c r="AK976" s="71"/>
      <c r="AL976" s="71"/>
    </row>
    <row r="977" spans="1:38">
      <c r="A977" s="191"/>
      <c r="B977" s="191"/>
      <c r="C977" s="191"/>
      <c r="D977" s="191"/>
      <c r="E977" s="191"/>
      <c r="F977" s="191"/>
      <c r="G977" s="191"/>
      <c r="H977" s="191"/>
      <c r="I977" s="191"/>
      <c r="J977" s="191"/>
      <c r="K977" s="191"/>
      <c r="L977" s="191"/>
      <c r="M977" s="191"/>
      <c r="N977" s="191"/>
      <c r="O977" s="70">
        <f>SUMIFS('Ctas Receber'!G:G,'Ctas Receber'!E:E,'Clientes'!A:A,'Ctas Receber'!M:M,"")</f>
        <v>0</v>
      </c>
      <c r="P977" s="70">
        <f>SUMIFS('Ctas Receber'!G:G,'Ctas Receber'!E:E,'Clientes'!A:A,'Ctas Receber'!O:O,"Pago")</f>
        <v>0</v>
      </c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  <c r="AK977" s="71"/>
      <c r="AL977" s="71"/>
    </row>
    <row r="978" spans="1:38">
      <c r="A978" s="191"/>
      <c r="B978" s="191"/>
      <c r="C978" s="191"/>
      <c r="D978" s="191"/>
      <c r="E978" s="191"/>
      <c r="F978" s="191"/>
      <c r="G978" s="191"/>
      <c r="H978" s="191"/>
      <c r="I978" s="191"/>
      <c r="J978" s="191"/>
      <c r="K978" s="191"/>
      <c r="L978" s="191"/>
      <c r="M978" s="191"/>
      <c r="N978" s="191"/>
      <c r="O978" s="70">
        <f>SUMIFS('Ctas Receber'!G:G,'Ctas Receber'!E:E,'Clientes'!A:A,'Ctas Receber'!M:M,"")</f>
        <v>0</v>
      </c>
      <c r="P978" s="70">
        <f>SUMIFS('Ctas Receber'!G:G,'Ctas Receber'!E:E,'Clientes'!A:A,'Ctas Receber'!O:O,"Pago")</f>
        <v>0</v>
      </c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  <c r="AK978" s="71"/>
      <c r="AL978" s="71"/>
    </row>
    <row r="979" spans="1:38">
      <c r="A979" s="191"/>
      <c r="B979" s="191"/>
      <c r="C979" s="191"/>
      <c r="D979" s="191"/>
      <c r="E979" s="191"/>
      <c r="F979" s="191"/>
      <c r="G979" s="191"/>
      <c r="H979" s="191"/>
      <c r="I979" s="191"/>
      <c r="J979" s="191"/>
      <c r="K979" s="191"/>
      <c r="L979" s="191"/>
      <c r="M979" s="191"/>
      <c r="N979" s="191"/>
      <c r="O979" s="70">
        <f>SUMIFS('Ctas Receber'!G:G,'Ctas Receber'!E:E,'Clientes'!A:A,'Ctas Receber'!M:M,"")</f>
        <v>0</v>
      </c>
      <c r="P979" s="70">
        <f>SUMIFS('Ctas Receber'!G:G,'Ctas Receber'!E:E,'Clientes'!A:A,'Ctas Receber'!O:O,"Pago")</f>
        <v>0</v>
      </c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  <c r="AK979" s="71"/>
      <c r="AL979" s="71"/>
    </row>
    <row r="980" spans="1:38">
      <c r="A980" s="191"/>
      <c r="B980" s="191"/>
      <c r="C980" s="191"/>
      <c r="D980" s="191"/>
      <c r="E980" s="191"/>
      <c r="F980" s="191"/>
      <c r="G980" s="191"/>
      <c r="H980" s="191"/>
      <c r="I980" s="191"/>
      <c r="J980" s="191"/>
      <c r="K980" s="191"/>
      <c r="L980" s="191"/>
      <c r="M980" s="191"/>
      <c r="N980" s="191"/>
      <c r="O980" s="70">
        <f>SUMIFS('Ctas Receber'!G:G,'Ctas Receber'!E:E,'Clientes'!A:A,'Ctas Receber'!M:M,"")</f>
        <v>0</v>
      </c>
      <c r="P980" s="70">
        <f>SUMIFS('Ctas Receber'!G:G,'Ctas Receber'!E:E,'Clientes'!A:A,'Ctas Receber'!O:O,"Pago")</f>
        <v>0</v>
      </c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  <c r="AK980" s="71"/>
      <c r="AL980" s="71"/>
    </row>
    <row r="981" spans="1:38">
      <c r="A981" s="191"/>
      <c r="B981" s="191"/>
      <c r="C981" s="191"/>
      <c r="D981" s="191"/>
      <c r="E981" s="191"/>
      <c r="F981" s="191"/>
      <c r="G981" s="191"/>
      <c r="H981" s="191"/>
      <c r="I981" s="191"/>
      <c r="J981" s="191"/>
      <c r="K981" s="191"/>
      <c r="L981" s="191"/>
      <c r="M981" s="191"/>
      <c r="N981" s="191"/>
      <c r="O981" s="70">
        <f>SUMIFS('Ctas Receber'!G:G,'Ctas Receber'!E:E,'Clientes'!A:A,'Ctas Receber'!M:M,"")</f>
        <v>0</v>
      </c>
      <c r="P981" s="70">
        <f>SUMIFS('Ctas Receber'!G:G,'Ctas Receber'!E:E,'Clientes'!A:A,'Ctas Receber'!O:O,"Pago")</f>
        <v>0</v>
      </c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  <c r="AK981" s="71"/>
      <c r="AL981" s="71"/>
    </row>
    <row r="982" spans="1:38">
      <c r="A982" s="191"/>
      <c r="B982" s="191"/>
      <c r="C982" s="191"/>
      <c r="D982" s="191"/>
      <c r="E982" s="191"/>
      <c r="F982" s="191"/>
      <c r="G982" s="191"/>
      <c r="H982" s="191"/>
      <c r="I982" s="191"/>
      <c r="J982" s="191"/>
      <c r="K982" s="191"/>
      <c r="L982" s="191"/>
      <c r="M982" s="191"/>
      <c r="N982" s="191"/>
      <c r="O982" s="70">
        <f>SUMIFS('Ctas Receber'!G:G,'Ctas Receber'!E:E,'Clientes'!A:A,'Ctas Receber'!M:M,"")</f>
        <v>0</v>
      </c>
      <c r="P982" s="70">
        <f>SUMIFS('Ctas Receber'!G:G,'Ctas Receber'!E:E,'Clientes'!A:A,'Ctas Receber'!O:O,"Pago")</f>
        <v>0</v>
      </c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  <c r="AK982" s="71"/>
      <c r="AL982" s="71"/>
    </row>
    <row r="983" spans="1:38">
      <c r="A983" s="191"/>
      <c r="B983" s="191"/>
      <c r="C983" s="191"/>
      <c r="D983" s="191"/>
      <c r="E983" s="191"/>
      <c r="F983" s="191"/>
      <c r="G983" s="191"/>
      <c r="H983" s="191"/>
      <c r="I983" s="191"/>
      <c r="J983" s="191"/>
      <c r="K983" s="191"/>
      <c r="L983" s="191"/>
      <c r="M983" s="191"/>
      <c r="N983" s="191"/>
      <c r="O983" s="70">
        <f>SUMIFS('Ctas Receber'!G:G,'Ctas Receber'!E:E,'Clientes'!A:A,'Ctas Receber'!M:M,"")</f>
        <v>0</v>
      </c>
      <c r="P983" s="70">
        <f>SUMIFS('Ctas Receber'!G:G,'Ctas Receber'!E:E,'Clientes'!A:A,'Ctas Receber'!O:O,"Pago")</f>
        <v>0</v>
      </c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  <c r="AK983" s="71"/>
      <c r="AL983" s="71"/>
    </row>
    <row r="984" spans="1:38">
      <c r="A984" s="191"/>
      <c r="B984" s="191"/>
      <c r="C984" s="191"/>
      <c r="D984" s="191"/>
      <c r="E984" s="191"/>
      <c r="F984" s="191"/>
      <c r="G984" s="191"/>
      <c r="H984" s="191"/>
      <c r="I984" s="191"/>
      <c r="J984" s="191"/>
      <c r="K984" s="191"/>
      <c r="L984" s="191"/>
      <c r="M984" s="191"/>
      <c r="N984" s="191"/>
      <c r="O984" s="70">
        <f>SUMIFS('Ctas Receber'!G:G,'Ctas Receber'!E:E,'Clientes'!A:A,'Ctas Receber'!M:M,"")</f>
        <v>0</v>
      </c>
      <c r="P984" s="70">
        <f>SUMIFS('Ctas Receber'!G:G,'Ctas Receber'!E:E,'Clientes'!A:A,'Ctas Receber'!O:O,"Pago")</f>
        <v>0</v>
      </c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  <c r="AK984" s="71"/>
      <c r="AL984" s="71"/>
    </row>
    <row r="985" spans="1:38">
      <c r="A985" s="191"/>
      <c r="B985" s="191"/>
      <c r="C985" s="191"/>
      <c r="D985" s="191"/>
      <c r="E985" s="191"/>
      <c r="F985" s="191"/>
      <c r="G985" s="191"/>
      <c r="H985" s="191"/>
      <c r="I985" s="191"/>
      <c r="J985" s="191"/>
      <c r="K985" s="191"/>
      <c r="L985" s="191"/>
      <c r="M985" s="191"/>
      <c r="N985" s="191"/>
      <c r="O985" s="70">
        <f>SUMIFS('Ctas Receber'!G:G,'Ctas Receber'!E:E,'Clientes'!A:A,'Ctas Receber'!M:M,"")</f>
        <v>0</v>
      </c>
      <c r="P985" s="70">
        <f>SUMIFS('Ctas Receber'!G:G,'Ctas Receber'!E:E,'Clientes'!A:A,'Ctas Receber'!O:O,"Pago")</f>
        <v>0</v>
      </c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  <c r="AK985" s="71"/>
      <c r="AL985" s="71"/>
    </row>
    <row r="986" spans="1:38">
      <c r="A986" s="191"/>
      <c r="B986" s="191"/>
      <c r="C986" s="191"/>
      <c r="D986" s="191"/>
      <c r="E986" s="191"/>
      <c r="F986" s="191"/>
      <c r="G986" s="191"/>
      <c r="H986" s="191"/>
      <c r="I986" s="191"/>
      <c r="J986" s="191"/>
      <c r="K986" s="191"/>
      <c r="L986" s="191"/>
      <c r="M986" s="191"/>
      <c r="N986" s="191"/>
      <c r="O986" s="70">
        <f>SUMIFS('Ctas Receber'!G:G,'Ctas Receber'!E:E,'Clientes'!A:A,'Ctas Receber'!M:M,"")</f>
        <v>0</v>
      </c>
      <c r="P986" s="70">
        <f>SUMIFS('Ctas Receber'!G:G,'Ctas Receber'!E:E,'Clientes'!A:A,'Ctas Receber'!O:O,"Pago")</f>
        <v>0</v>
      </c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  <c r="AK986" s="71"/>
      <c r="AL986" s="71"/>
    </row>
    <row r="987" spans="1:38">
      <c r="A987" s="191"/>
      <c r="B987" s="191"/>
      <c r="C987" s="191"/>
      <c r="D987" s="191"/>
      <c r="E987" s="191"/>
      <c r="F987" s="191"/>
      <c r="G987" s="191"/>
      <c r="H987" s="191"/>
      <c r="I987" s="191"/>
      <c r="J987" s="191"/>
      <c r="K987" s="191"/>
      <c r="L987" s="191"/>
      <c r="M987" s="191"/>
      <c r="N987" s="191"/>
      <c r="O987" s="70">
        <f>SUMIFS('Ctas Receber'!G:G,'Ctas Receber'!E:E,'Clientes'!A:A,'Ctas Receber'!M:M,"")</f>
        <v>0</v>
      </c>
      <c r="P987" s="70">
        <f>SUMIFS('Ctas Receber'!G:G,'Ctas Receber'!E:E,'Clientes'!A:A,'Ctas Receber'!O:O,"Pago")</f>
        <v>0</v>
      </c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  <c r="AK987" s="71"/>
      <c r="AL987" s="71"/>
    </row>
    <row r="988" spans="1:38">
      <c r="A988" s="191"/>
      <c r="B988" s="191"/>
      <c r="C988" s="191"/>
      <c r="D988" s="191"/>
      <c r="E988" s="191"/>
      <c r="F988" s="191"/>
      <c r="G988" s="191"/>
      <c r="H988" s="191"/>
      <c r="I988" s="191"/>
      <c r="J988" s="191"/>
      <c r="K988" s="191"/>
      <c r="L988" s="191"/>
      <c r="M988" s="191"/>
      <c r="N988" s="191"/>
      <c r="O988" s="70">
        <f>SUMIFS('Ctas Receber'!G:G,'Ctas Receber'!E:E,'Clientes'!A:A,'Ctas Receber'!M:M,"")</f>
        <v>0</v>
      </c>
      <c r="P988" s="70">
        <f>SUMIFS('Ctas Receber'!G:G,'Ctas Receber'!E:E,'Clientes'!A:A,'Ctas Receber'!O:O,"Pago")</f>
        <v>0</v>
      </c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  <c r="AK988" s="71"/>
      <c r="AL988" s="71"/>
    </row>
    <row r="989" spans="1:38">
      <c r="A989" s="191"/>
      <c r="B989" s="191"/>
      <c r="C989" s="191"/>
      <c r="D989" s="191"/>
      <c r="E989" s="191"/>
      <c r="F989" s="191"/>
      <c r="G989" s="191"/>
      <c r="H989" s="191"/>
      <c r="I989" s="191"/>
      <c r="J989" s="191"/>
      <c r="K989" s="191"/>
      <c r="L989" s="191"/>
      <c r="M989" s="191"/>
      <c r="N989" s="191"/>
      <c r="O989" s="70">
        <f>SUMIFS('Ctas Receber'!G:G,'Ctas Receber'!E:E,'Clientes'!A:A,'Ctas Receber'!M:M,"")</f>
        <v>0</v>
      </c>
      <c r="P989" s="70">
        <f>SUMIFS('Ctas Receber'!G:G,'Ctas Receber'!E:E,'Clientes'!A:A,'Ctas Receber'!O:O,"Pago")</f>
        <v>0</v>
      </c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  <c r="AK989" s="71"/>
      <c r="AL989" s="71"/>
    </row>
    <row r="990" spans="1:38">
      <c r="A990" s="191"/>
      <c r="B990" s="191"/>
      <c r="C990" s="191"/>
      <c r="D990" s="191"/>
      <c r="E990" s="191"/>
      <c r="F990" s="191"/>
      <c r="G990" s="191"/>
      <c r="H990" s="191"/>
      <c r="I990" s="191"/>
      <c r="J990" s="191"/>
      <c r="K990" s="191"/>
      <c r="L990" s="191"/>
      <c r="M990" s="191"/>
      <c r="N990" s="191"/>
      <c r="O990" s="70">
        <f>SUMIFS('Ctas Receber'!G:G,'Ctas Receber'!E:E,'Clientes'!A:A,'Ctas Receber'!M:M,"")</f>
        <v>0</v>
      </c>
      <c r="P990" s="70">
        <f>SUMIFS('Ctas Receber'!G:G,'Ctas Receber'!E:E,'Clientes'!A:A,'Ctas Receber'!O:O,"Pago")</f>
        <v>0</v>
      </c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  <c r="AK990" s="71"/>
      <c r="AL990" s="71"/>
    </row>
    <row r="991" spans="1:38">
      <c r="A991" s="191"/>
      <c r="B991" s="191"/>
      <c r="C991" s="191"/>
      <c r="D991" s="191"/>
      <c r="E991" s="191"/>
      <c r="F991" s="191"/>
      <c r="G991" s="191"/>
      <c r="H991" s="191"/>
      <c r="I991" s="191"/>
      <c r="J991" s="191"/>
      <c r="K991" s="191"/>
      <c r="L991" s="191"/>
      <c r="M991" s="191"/>
      <c r="N991" s="191"/>
      <c r="O991" s="70">
        <f>SUMIFS('Ctas Receber'!G:G,'Ctas Receber'!E:E,'Clientes'!A:A,'Ctas Receber'!M:M,"")</f>
        <v>0</v>
      </c>
      <c r="P991" s="70">
        <f>SUMIFS('Ctas Receber'!G:G,'Ctas Receber'!E:E,'Clientes'!A:A,'Ctas Receber'!O:O,"Pago")</f>
        <v>0</v>
      </c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  <c r="AK991" s="71"/>
      <c r="AL991" s="71"/>
    </row>
    <row r="992" spans="1:38">
      <c r="A992" s="191"/>
      <c r="B992" s="191"/>
      <c r="C992" s="191"/>
      <c r="D992" s="191"/>
      <c r="E992" s="191"/>
      <c r="F992" s="191"/>
      <c r="G992" s="191"/>
      <c r="H992" s="191"/>
      <c r="I992" s="191"/>
      <c r="J992" s="191"/>
      <c r="K992" s="191"/>
      <c r="L992" s="191"/>
      <c r="M992" s="191"/>
      <c r="N992" s="191"/>
      <c r="O992" s="70">
        <f>SUMIFS('Ctas Receber'!G:G,'Ctas Receber'!E:E,'Clientes'!A:A,'Ctas Receber'!M:M,"")</f>
        <v>0</v>
      </c>
      <c r="P992" s="70">
        <f>SUMIFS('Ctas Receber'!G:G,'Ctas Receber'!E:E,'Clientes'!A:A,'Ctas Receber'!O:O,"Pago")</f>
        <v>0</v>
      </c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  <c r="AK992" s="71"/>
      <c r="AL992" s="71"/>
    </row>
    <row r="993" spans="1:38">
      <c r="A993" s="191"/>
      <c r="B993" s="191"/>
      <c r="C993" s="191"/>
      <c r="D993" s="191"/>
      <c r="E993" s="191"/>
      <c r="F993" s="191"/>
      <c r="G993" s="191"/>
      <c r="H993" s="191"/>
      <c r="I993" s="191"/>
      <c r="J993" s="191"/>
      <c r="K993" s="191"/>
      <c r="L993" s="191"/>
      <c r="M993" s="191"/>
      <c r="N993" s="191"/>
      <c r="O993" s="70">
        <f>SUMIFS('Ctas Receber'!G:G,'Ctas Receber'!E:E,'Clientes'!A:A,'Ctas Receber'!M:M,"")</f>
        <v>0</v>
      </c>
      <c r="P993" s="70">
        <f>SUMIFS('Ctas Receber'!G:G,'Ctas Receber'!E:E,'Clientes'!A:A,'Ctas Receber'!O:O,"Pago")</f>
        <v>0</v>
      </c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  <c r="AK993" s="71"/>
      <c r="AL993" s="71"/>
    </row>
    <row r="994" spans="1:38">
      <c r="A994" s="191"/>
      <c r="B994" s="191"/>
      <c r="C994" s="191"/>
      <c r="D994" s="191"/>
      <c r="E994" s="191"/>
      <c r="F994" s="191"/>
      <c r="G994" s="191"/>
      <c r="H994" s="191"/>
      <c r="I994" s="191"/>
      <c r="J994" s="191"/>
      <c r="K994" s="191"/>
      <c r="L994" s="191"/>
      <c r="M994" s="191"/>
      <c r="N994" s="191"/>
      <c r="O994" s="70">
        <f>SUMIFS('Ctas Receber'!G:G,'Ctas Receber'!E:E,'Clientes'!A:A,'Ctas Receber'!M:M,"")</f>
        <v>0</v>
      </c>
      <c r="P994" s="70">
        <f>SUMIFS('Ctas Receber'!G:G,'Ctas Receber'!E:E,'Clientes'!A:A,'Ctas Receber'!O:O,"Pago")</f>
        <v>0</v>
      </c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  <c r="AK994" s="71"/>
      <c r="AL994" s="71"/>
    </row>
    <row r="995" spans="1:38">
      <c r="A995" s="191"/>
      <c r="B995" s="191"/>
      <c r="C995" s="191"/>
      <c r="D995" s="191"/>
      <c r="E995" s="191"/>
      <c r="F995" s="191"/>
      <c r="G995" s="191"/>
      <c r="H995" s="191"/>
      <c r="I995" s="191"/>
      <c r="J995" s="191"/>
      <c r="K995" s="191"/>
      <c r="L995" s="191"/>
      <c r="M995" s="191"/>
      <c r="N995" s="191"/>
      <c r="O995" s="70">
        <f>SUMIFS('Ctas Receber'!G:G,'Ctas Receber'!E:E,'Clientes'!A:A,'Ctas Receber'!M:M,"")</f>
        <v>0</v>
      </c>
      <c r="P995" s="70">
        <f>SUMIFS('Ctas Receber'!G:G,'Ctas Receber'!E:E,'Clientes'!A:A,'Ctas Receber'!O:O,"Pago")</f>
        <v>0</v>
      </c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  <c r="AK995" s="71"/>
      <c r="AL995" s="71"/>
    </row>
    <row r="996" spans="1:38">
      <c r="A996" s="191"/>
      <c r="B996" s="191"/>
      <c r="C996" s="191"/>
      <c r="D996" s="191"/>
      <c r="E996" s="191"/>
      <c r="F996" s="191"/>
      <c r="G996" s="191"/>
      <c r="H996" s="191"/>
      <c r="I996" s="191"/>
      <c r="J996" s="191"/>
      <c r="K996" s="191"/>
      <c r="L996" s="191"/>
      <c r="M996" s="191"/>
      <c r="N996" s="191"/>
      <c r="O996" s="70">
        <f>SUMIFS('Ctas Receber'!G:G,'Ctas Receber'!E:E,'Clientes'!A:A,'Ctas Receber'!M:M,"")</f>
        <v>0</v>
      </c>
      <c r="P996" s="70">
        <f>SUMIFS('Ctas Receber'!G:G,'Ctas Receber'!E:E,'Clientes'!A:A,'Ctas Receber'!O:O,"Pago")</f>
        <v>0</v>
      </c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  <c r="AK996" s="71"/>
      <c r="AL996" s="71"/>
    </row>
    <row r="997" spans="1:38">
      <c r="A997" s="191"/>
      <c r="B997" s="191"/>
      <c r="C997" s="191"/>
      <c r="D997" s="191"/>
      <c r="E997" s="191"/>
      <c r="F997" s="191"/>
      <c r="G997" s="191"/>
      <c r="H997" s="191"/>
      <c r="I997" s="191"/>
      <c r="J997" s="191"/>
      <c r="K997" s="191"/>
      <c r="L997" s="191"/>
      <c r="M997" s="191"/>
      <c r="N997" s="191"/>
      <c r="O997" s="70">
        <f>SUMIFS('Ctas Receber'!G:G,'Ctas Receber'!E:E,'Clientes'!A:A,'Ctas Receber'!M:M,"")</f>
        <v>0</v>
      </c>
      <c r="P997" s="70">
        <f>SUMIFS('Ctas Receber'!G:G,'Ctas Receber'!E:E,'Clientes'!A:A,'Ctas Receber'!O:O,"Pago")</f>
        <v>0</v>
      </c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  <c r="AK997" s="71"/>
      <c r="AL997" s="71"/>
    </row>
    <row r="998" spans="1:38">
      <c r="A998" s="191"/>
      <c r="B998" s="191"/>
      <c r="C998" s="191"/>
      <c r="D998" s="191"/>
      <c r="E998" s="191"/>
      <c r="F998" s="191"/>
      <c r="G998" s="191"/>
      <c r="H998" s="191"/>
      <c r="I998" s="191"/>
      <c r="J998" s="191"/>
      <c r="K998" s="191"/>
      <c r="L998" s="191"/>
      <c r="M998" s="191"/>
      <c r="N998" s="191"/>
      <c r="O998" s="70">
        <f>SUMIFS('Ctas Receber'!G:G,'Ctas Receber'!E:E,'Clientes'!A:A,'Ctas Receber'!M:M,"")</f>
        <v>0</v>
      </c>
      <c r="P998" s="70">
        <f>SUMIFS('Ctas Receber'!G:G,'Ctas Receber'!E:E,'Clientes'!A:A,'Ctas Receber'!O:O,"Pago")</f>
        <v>0</v>
      </c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  <c r="AK998" s="71"/>
      <c r="AL998" s="71"/>
    </row>
    <row r="999" spans="1:38">
      <c r="A999" s="191"/>
      <c r="B999" s="191"/>
      <c r="C999" s="191"/>
      <c r="D999" s="191"/>
      <c r="E999" s="191"/>
      <c r="F999" s="191"/>
      <c r="G999" s="191"/>
      <c r="H999" s="191"/>
      <c r="I999" s="191"/>
      <c r="J999" s="191"/>
      <c r="K999" s="191"/>
      <c r="L999" s="191"/>
      <c r="M999" s="191"/>
      <c r="N999" s="191"/>
      <c r="O999" s="70">
        <f>SUMIFS('Ctas Receber'!G:G,'Ctas Receber'!E:E,'Clientes'!A:A,'Ctas Receber'!M:M,"")</f>
        <v>0</v>
      </c>
      <c r="P999" s="70">
        <f>SUMIFS('Ctas Receber'!G:G,'Ctas Receber'!E:E,'Clientes'!A:A,'Ctas Receber'!O:O,"Pago")</f>
        <v>0</v>
      </c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  <c r="AK999" s="71"/>
      <c r="AL999" s="71"/>
    </row>
    <row r="1000" spans="1:38">
      <c r="A1000" s="191"/>
      <c r="B1000" s="191"/>
      <c r="C1000" s="191"/>
      <c r="D1000" s="191"/>
      <c r="E1000" s="191"/>
      <c r="F1000" s="191"/>
      <c r="G1000" s="191"/>
      <c r="H1000" s="191"/>
      <c r="I1000" s="191"/>
      <c r="J1000" s="191"/>
      <c r="K1000" s="191"/>
      <c r="L1000" s="191"/>
      <c r="M1000" s="191"/>
      <c r="N1000" s="191"/>
      <c r="O1000" s="70">
        <f>SUMIFS('Ctas Receber'!G:G,'Ctas Receber'!E:E,'Clientes'!A:A,'Ctas Receber'!M:M,"")</f>
        <v>0</v>
      </c>
      <c r="P1000" s="70">
        <f>SUMIFS('Ctas Receber'!G:G,'Ctas Receber'!E:E,'Clientes'!A:A,'Ctas Receber'!O:O,"Pago")</f>
        <v>0</v>
      </c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  <c r="AK1000" s="71"/>
      <c r="AL1000" s="71"/>
    </row>
    <row r="1001" spans="1:38">
      <c r="A1001" s="191"/>
      <c r="B1001" s="191"/>
      <c r="C1001" s="191"/>
      <c r="D1001" s="191"/>
      <c r="E1001" s="191"/>
      <c r="F1001" s="191"/>
      <c r="G1001" s="191"/>
      <c r="H1001" s="191"/>
      <c r="I1001" s="191"/>
      <c r="J1001" s="191"/>
      <c r="K1001" s="191"/>
      <c r="L1001" s="191"/>
      <c r="M1001" s="191"/>
      <c r="N1001" s="191"/>
      <c r="O1001" s="70">
        <f>SUMIFS('Ctas Receber'!G:G,'Ctas Receber'!E:E,'Clientes'!A:A,'Ctas Receber'!M:M,"")</f>
        <v>0</v>
      </c>
      <c r="P1001" s="70">
        <f>SUMIFS('Ctas Receber'!G:G,'Ctas Receber'!E:E,'Clientes'!A:A,'Ctas Receber'!O:O,"Pago")</f>
        <v>0</v>
      </c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  <c r="AA1001" s="71"/>
      <c r="AB1001" s="71"/>
      <c r="AC1001" s="71"/>
      <c r="AD1001" s="71"/>
      <c r="AE1001" s="71"/>
      <c r="AF1001" s="71"/>
      <c r="AG1001" s="71"/>
      <c r="AH1001" s="71"/>
      <c r="AI1001" s="71"/>
      <c r="AJ1001" s="71"/>
      <c r="AK1001" s="71"/>
      <c r="AL1001" s="71"/>
    </row>
    <row r="1002" spans="1:38">
      <c r="A1002" s="191"/>
      <c r="B1002" s="191"/>
      <c r="C1002" s="191"/>
      <c r="D1002" s="191"/>
      <c r="E1002" s="191"/>
      <c r="F1002" s="191"/>
      <c r="G1002" s="191"/>
      <c r="H1002" s="191"/>
      <c r="I1002" s="191"/>
      <c r="J1002" s="191"/>
      <c r="K1002" s="191"/>
      <c r="L1002" s="191"/>
      <c r="M1002" s="191"/>
      <c r="N1002" s="191"/>
      <c r="O1002" s="70">
        <f>SUMIFS('Ctas Receber'!G:G,'Ctas Receber'!E:E,'Clientes'!A:A,'Ctas Receber'!M:M,"")</f>
        <v>0</v>
      </c>
      <c r="P1002" s="70">
        <f>SUMIFS('Ctas Receber'!G:G,'Ctas Receber'!E:E,'Clientes'!A:A,'Ctas Receber'!O:O,"Pago")</f>
        <v>0</v>
      </c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  <c r="AA1002" s="71"/>
      <c r="AB1002" s="71"/>
      <c r="AC1002" s="71"/>
      <c r="AD1002" s="71"/>
      <c r="AE1002" s="71"/>
      <c r="AF1002" s="71"/>
      <c r="AG1002" s="71"/>
      <c r="AH1002" s="71"/>
      <c r="AI1002" s="71"/>
      <c r="AJ1002" s="71"/>
      <c r="AK1002" s="71"/>
      <c r="AL1002" s="71"/>
    </row>
    <row r="1003" spans="1:38">
      <c r="A1003" s="191"/>
      <c r="B1003" s="191"/>
      <c r="C1003" s="191"/>
      <c r="D1003" s="191"/>
      <c r="E1003" s="191"/>
      <c r="F1003" s="191"/>
      <c r="G1003" s="191"/>
      <c r="H1003" s="191"/>
      <c r="I1003" s="191"/>
      <c r="J1003" s="191"/>
      <c r="K1003" s="191"/>
      <c r="L1003" s="191"/>
      <c r="M1003" s="191"/>
      <c r="N1003" s="191"/>
      <c r="O1003" s="70">
        <f>SUMIFS('Ctas Receber'!G:G,'Ctas Receber'!E:E,'Clientes'!A:A,'Ctas Receber'!M:M,"")</f>
        <v>0</v>
      </c>
      <c r="P1003" s="70">
        <f>SUMIFS('Ctas Receber'!G:G,'Ctas Receber'!E:E,'Clientes'!A:A,'Ctas Receber'!O:O,"Pago")</f>
        <v>0</v>
      </c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  <c r="AA1003" s="71"/>
      <c r="AB1003" s="71"/>
      <c r="AC1003" s="71"/>
      <c r="AD1003" s="71"/>
      <c r="AE1003" s="71"/>
      <c r="AF1003" s="71"/>
      <c r="AG1003" s="71"/>
      <c r="AH1003" s="71"/>
      <c r="AI1003" s="71"/>
      <c r="AJ1003" s="71"/>
      <c r="AK1003" s="71"/>
      <c r="AL1003" s="71"/>
    </row>
    <row r="1004" spans="1:38">
      <c r="A1004" s="191"/>
      <c r="B1004" s="191"/>
      <c r="C1004" s="191"/>
      <c r="D1004" s="191"/>
      <c r="E1004" s="191"/>
      <c r="F1004" s="191"/>
      <c r="G1004" s="191"/>
      <c r="H1004" s="191"/>
      <c r="I1004" s="191"/>
      <c r="J1004" s="191"/>
      <c r="K1004" s="191"/>
      <c r="L1004" s="191"/>
      <c r="M1004" s="191"/>
      <c r="N1004" s="191"/>
      <c r="O1004" s="70">
        <f>SUMIFS('Ctas Receber'!G:G,'Ctas Receber'!E:E,'Clientes'!A:A,'Ctas Receber'!M:M,"")</f>
        <v>0</v>
      </c>
      <c r="P1004" s="70">
        <f>SUMIFS('Ctas Receber'!G:G,'Ctas Receber'!E:E,'Clientes'!A:A,'Ctas Receber'!O:O,"Pago")</f>
        <v>0</v>
      </c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  <c r="AA1004" s="71"/>
      <c r="AB1004" s="71"/>
      <c r="AC1004" s="71"/>
      <c r="AD1004" s="71"/>
      <c r="AE1004" s="71"/>
      <c r="AF1004" s="71"/>
      <c r="AG1004" s="71"/>
      <c r="AH1004" s="71"/>
      <c r="AI1004" s="71"/>
      <c r="AJ1004" s="71"/>
      <c r="AK1004" s="71"/>
      <c r="AL1004" s="71"/>
    </row>
    <row r="1005" spans="1:38">
      <c r="A1005" s="191"/>
      <c r="B1005" s="191"/>
      <c r="C1005" s="191"/>
      <c r="D1005" s="191"/>
      <c r="E1005" s="191"/>
      <c r="F1005" s="191"/>
      <c r="G1005" s="191"/>
      <c r="H1005" s="191"/>
      <c r="I1005" s="191"/>
      <c r="J1005" s="191"/>
      <c r="K1005" s="191"/>
      <c r="L1005" s="191"/>
      <c r="M1005" s="191"/>
      <c r="N1005" s="191"/>
      <c r="O1005" s="70">
        <f>SUMIFS('Ctas Receber'!G:G,'Ctas Receber'!E:E,'Clientes'!A:A,'Ctas Receber'!M:M,"")</f>
        <v>0</v>
      </c>
      <c r="P1005" s="70">
        <f>SUMIFS('Ctas Receber'!G:G,'Ctas Receber'!E:E,'Clientes'!A:A,'Ctas Receber'!O:O,"Pago")</f>
        <v>0</v>
      </c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  <c r="AA1005" s="71"/>
      <c r="AB1005" s="71"/>
      <c r="AC1005" s="71"/>
      <c r="AD1005" s="71"/>
      <c r="AE1005" s="71"/>
      <c r="AF1005" s="71"/>
      <c r="AG1005" s="71"/>
      <c r="AH1005" s="71"/>
      <c r="AI1005" s="71"/>
      <c r="AJ1005" s="71"/>
      <c r="AK1005" s="71"/>
      <c r="AL1005" s="71"/>
    </row>
    <row r="1006" spans="1:38">
      <c r="A1006" s="191"/>
      <c r="B1006" s="191"/>
      <c r="C1006" s="191"/>
      <c r="D1006" s="191"/>
      <c r="E1006" s="191"/>
      <c r="F1006" s="191"/>
      <c r="G1006" s="191"/>
      <c r="H1006" s="191"/>
      <c r="I1006" s="191"/>
      <c r="J1006" s="191"/>
      <c r="K1006" s="191"/>
      <c r="L1006" s="191"/>
      <c r="M1006" s="191"/>
      <c r="N1006" s="191"/>
      <c r="O1006" s="70">
        <f>SUMIFS('Ctas Receber'!G:G,'Ctas Receber'!E:E,'Clientes'!A:A,'Ctas Receber'!M:M,"")</f>
        <v>0</v>
      </c>
      <c r="P1006" s="70">
        <f>SUMIFS('Ctas Receber'!G:G,'Ctas Receber'!E:E,'Clientes'!A:A,'Ctas Receber'!O:O,"Pago")</f>
        <v>0</v>
      </c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  <c r="AA1006" s="71"/>
      <c r="AB1006" s="71"/>
      <c r="AC1006" s="71"/>
      <c r="AD1006" s="71"/>
      <c r="AE1006" s="71"/>
      <c r="AF1006" s="71"/>
      <c r="AG1006" s="71"/>
      <c r="AH1006" s="71"/>
      <c r="AI1006" s="71"/>
      <c r="AJ1006" s="71"/>
      <c r="AK1006" s="71"/>
      <c r="AL1006" s="71"/>
    </row>
    <row r="1007" spans="1:38">
      <c r="A1007" s="191"/>
      <c r="B1007" s="191"/>
      <c r="C1007" s="191"/>
      <c r="D1007" s="191"/>
      <c r="E1007" s="191"/>
      <c r="F1007" s="191"/>
      <c r="G1007" s="191"/>
      <c r="H1007" s="191"/>
      <c r="I1007" s="191"/>
      <c r="J1007" s="191"/>
      <c r="K1007" s="191"/>
      <c r="L1007" s="191"/>
      <c r="M1007" s="191"/>
      <c r="N1007" s="191"/>
      <c r="O1007" s="70">
        <f>SUMIFS('Ctas Receber'!G:G,'Ctas Receber'!E:E,'Clientes'!A:A,'Ctas Receber'!M:M,"")</f>
        <v>0</v>
      </c>
      <c r="P1007" s="70">
        <f>SUMIFS('Ctas Receber'!G:G,'Ctas Receber'!E:E,'Clientes'!A:A,'Ctas Receber'!O:O,"Pago")</f>
        <v>0</v>
      </c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  <c r="AA1007" s="71"/>
      <c r="AB1007" s="71"/>
      <c r="AC1007" s="71"/>
      <c r="AD1007" s="71"/>
      <c r="AE1007" s="71"/>
      <c r="AF1007" s="71"/>
      <c r="AG1007" s="71"/>
      <c r="AH1007" s="71"/>
      <c r="AI1007" s="71"/>
      <c r="AJ1007" s="71"/>
      <c r="AK1007" s="71"/>
      <c r="AL1007" s="71"/>
    </row>
    <row r="1008" spans="1:38">
      <c r="A1008" s="191"/>
      <c r="B1008" s="191"/>
      <c r="C1008" s="191"/>
      <c r="D1008" s="191"/>
      <c r="E1008" s="191"/>
      <c r="F1008" s="191"/>
      <c r="G1008" s="191"/>
      <c r="H1008" s="191"/>
      <c r="I1008" s="191"/>
      <c r="J1008" s="191"/>
      <c r="K1008" s="191"/>
      <c r="L1008" s="191"/>
      <c r="M1008" s="191"/>
      <c r="N1008" s="191"/>
      <c r="O1008" s="70">
        <f>SUMIFS('Ctas Receber'!G:G,'Ctas Receber'!E:E,'Clientes'!A:A,'Ctas Receber'!M:M,"")</f>
        <v>0</v>
      </c>
      <c r="P1008" s="70">
        <f>SUMIFS('Ctas Receber'!G:G,'Ctas Receber'!E:E,'Clientes'!A:A,'Ctas Receber'!O:O,"Pago")</f>
        <v>0</v>
      </c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  <c r="AA1008" s="71"/>
      <c r="AB1008" s="71"/>
      <c r="AC1008" s="71"/>
      <c r="AD1008" s="71"/>
      <c r="AE1008" s="71"/>
      <c r="AF1008" s="71"/>
      <c r="AG1008" s="71"/>
      <c r="AH1008" s="71"/>
      <c r="AI1008" s="71"/>
      <c r="AJ1008" s="71"/>
      <c r="AK1008" s="71"/>
      <c r="AL1008" s="71"/>
    </row>
    <row r="1009" spans="1:38">
      <c r="A1009" s="191"/>
      <c r="B1009" s="191"/>
      <c r="C1009" s="191"/>
      <c r="D1009" s="191"/>
      <c r="E1009" s="191"/>
      <c r="F1009" s="191"/>
      <c r="G1009" s="191"/>
      <c r="H1009" s="191"/>
      <c r="I1009" s="191"/>
      <c r="J1009" s="191"/>
      <c r="K1009" s="191"/>
      <c r="L1009" s="191"/>
      <c r="M1009" s="191"/>
      <c r="N1009" s="191"/>
      <c r="O1009" s="70">
        <f>SUMIFS('Ctas Receber'!G:G,'Ctas Receber'!E:E,'Clientes'!A:A,'Ctas Receber'!M:M,"")</f>
        <v>0</v>
      </c>
      <c r="P1009" s="70">
        <f>SUMIFS('Ctas Receber'!G:G,'Ctas Receber'!E:E,'Clientes'!A:A,'Ctas Receber'!O:O,"Pago")</f>
        <v>0</v>
      </c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  <c r="AA1009" s="71"/>
      <c r="AB1009" s="71"/>
      <c r="AC1009" s="71"/>
      <c r="AD1009" s="71"/>
      <c r="AE1009" s="71"/>
      <c r="AF1009" s="71"/>
      <c r="AG1009" s="71"/>
      <c r="AH1009" s="71"/>
      <c r="AI1009" s="71"/>
      <c r="AJ1009" s="71"/>
      <c r="AK1009" s="71"/>
      <c r="AL1009" s="71"/>
    </row>
    <row r="1010" spans="1:38">
      <c r="A1010" s="191"/>
      <c r="B1010" s="191"/>
      <c r="C1010" s="191"/>
      <c r="D1010" s="191"/>
      <c r="E1010" s="191"/>
      <c r="F1010" s="191"/>
      <c r="G1010" s="191"/>
      <c r="H1010" s="191"/>
      <c r="I1010" s="191"/>
      <c r="J1010" s="191"/>
      <c r="K1010" s="191"/>
      <c r="L1010" s="191"/>
      <c r="M1010" s="191"/>
      <c r="N1010" s="191"/>
      <c r="O1010" s="70">
        <f>SUMIFS('Ctas Receber'!G:G,'Ctas Receber'!E:E,'Clientes'!A:A,'Ctas Receber'!M:M,"")</f>
        <v>0</v>
      </c>
      <c r="P1010" s="70">
        <f>SUMIFS('Ctas Receber'!G:G,'Ctas Receber'!E:E,'Clientes'!A:A,'Ctas Receber'!O:O,"Pago")</f>
        <v>0</v>
      </c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  <c r="AA1010" s="71"/>
      <c r="AB1010" s="71"/>
      <c r="AC1010" s="71"/>
      <c r="AD1010" s="71"/>
      <c r="AE1010" s="71"/>
      <c r="AF1010" s="71"/>
      <c r="AG1010" s="71"/>
      <c r="AH1010" s="71"/>
      <c r="AI1010" s="71"/>
      <c r="AJ1010" s="71"/>
      <c r="AK1010" s="71"/>
      <c r="AL1010" s="71"/>
    </row>
    <row r="1011" spans="1:38">
      <c r="A1011" s="191"/>
      <c r="B1011" s="191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70">
        <f>SUMIFS('Ctas Receber'!G:G,'Ctas Receber'!E:E,'Clientes'!A:A,'Ctas Receber'!M:M,"")</f>
        <v>0</v>
      </c>
      <c r="P1011" s="70">
        <f>SUMIFS('Ctas Receber'!G:G,'Ctas Receber'!E:E,'Clientes'!A:A,'Ctas Receber'!O:O,"Pago")</f>
        <v>0</v>
      </c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  <c r="AA1011" s="71"/>
      <c r="AB1011" s="71"/>
      <c r="AC1011" s="71"/>
      <c r="AD1011" s="71"/>
      <c r="AE1011" s="71"/>
      <c r="AF1011" s="71"/>
      <c r="AG1011" s="71"/>
      <c r="AH1011" s="71"/>
      <c r="AI1011" s="71"/>
      <c r="AJ1011" s="71"/>
      <c r="AK1011" s="71"/>
      <c r="AL1011" s="71"/>
    </row>
    <row r="1012" spans="1:38">
      <c r="A1012" s="191"/>
      <c r="B1012" s="191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70">
        <f>SUMIFS('Ctas Receber'!G:G,'Ctas Receber'!E:E,'Clientes'!A:A,'Ctas Receber'!M:M,"")</f>
        <v>0</v>
      </c>
      <c r="P1012" s="70">
        <f>SUMIFS('Ctas Receber'!G:G,'Ctas Receber'!E:E,'Clientes'!A:A,'Ctas Receber'!O:O,"Pago")</f>
        <v>0</v>
      </c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  <c r="AA1012" s="71"/>
      <c r="AB1012" s="71"/>
      <c r="AC1012" s="71"/>
      <c r="AD1012" s="71"/>
      <c r="AE1012" s="71"/>
      <c r="AF1012" s="71"/>
      <c r="AG1012" s="71"/>
      <c r="AH1012" s="71"/>
      <c r="AI1012" s="71"/>
      <c r="AJ1012" s="71"/>
      <c r="AK1012" s="71"/>
      <c r="AL1012" s="71"/>
    </row>
    <row r="1013" spans="1:38">
      <c r="A1013" s="191"/>
      <c r="B1013" s="191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70">
        <f>SUMIFS('Ctas Receber'!G:G,'Ctas Receber'!E:E,'Clientes'!A:A,'Ctas Receber'!M:M,"")</f>
        <v>0</v>
      </c>
      <c r="P1013" s="70">
        <f>SUMIFS('Ctas Receber'!G:G,'Ctas Receber'!E:E,'Clientes'!A:A,'Ctas Receber'!O:O,"Pago")</f>
        <v>0</v>
      </c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  <c r="AA1013" s="71"/>
      <c r="AB1013" s="71"/>
      <c r="AC1013" s="71"/>
      <c r="AD1013" s="71"/>
      <c r="AE1013" s="71"/>
      <c r="AF1013" s="71"/>
      <c r="AG1013" s="71"/>
      <c r="AH1013" s="71"/>
      <c r="AI1013" s="71"/>
      <c r="AJ1013" s="71"/>
      <c r="AK1013" s="71"/>
      <c r="AL1013" s="71"/>
    </row>
    <row r="1014" spans="1:38">
      <c r="A1014" s="191"/>
      <c r="B1014" s="19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70">
        <f>SUMIFS('Ctas Receber'!G:G,'Ctas Receber'!E:E,'Clientes'!A:A,'Ctas Receber'!M:M,"")</f>
        <v>0</v>
      </c>
      <c r="P1014" s="70">
        <f>SUMIFS('Ctas Receber'!G:G,'Ctas Receber'!E:E,'Clientes'!A:A,'Ctas Receber'!O:O,"Pago")</f>
        <v>0</v>
      </c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  <c r="AA1014" s="71"/>
      <c r="AB1014" s="71"/>
      <c r="AC1014" s="71"/>
      <c r="AD1014" s="71"/>
      <c r="AE1014" s="71"/>
      <c r="AF1014" s="71"/>
      <c r="AG1014" s="71"/>
      <c r="AH1014" s="71"/>
      <c r="AI1014" s="71"/>
      <c r="AJ1014" s="71"/>
      <c r="AK1014" s="71"/>
      <c r="AL1014" s="71"/>
    </row>
    <row r="1015" spans="1:38">
      <c r="A1015" s="191"/>
      <c r="B1015" s="191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70">
        <f>SUMIFS('Ctas Receber'!G:G,'Ctas Receber'!E:E,'Clientes'!A:A,'Ctas Receber'!M:M,"")</f>
        <v>0</v>
      </c>
      <c r="P1015" s="70">
        <f>SUMIFS('Ctas Receber'!G:G,'Ctas Receber'!E:E,'Clientes'!A:A,'Ctas Receber'!O:O,"Pago")</f>
        <v>0</v>
      </c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  <c r="AA1015" s="71"/>
      <c r="AB1015" s="71"/>
      <c r="AC1015" s="71"/>
      <c r="AD1015" s="71"/>
      <c r="AE1015" s="71"/>
      <c r="AF1015" s="71"/>
      <c r="AG1015" s="71"/>
      <c r="AH1015" s="71"/>
      <c r="AI1015" s="71"/>
      <c r="AJ1015" s="71"/>
      <c r="AK1015" s="71"/>
      <c r="AL1015" s="71"/>
    </row>
    <row r="1016" spans="1:38">
      <c r="A1016" s="191"/>
      <c r="B1016" s="191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70">
        <f>SUMIFS('Ctas Receber'!G:G,'Ctas Receber'!E:E,'Clientes'!A:A,'Ctas Receber'!M:M,"")</f>
        <v>0</v>
      </c>
      <c r="P1016" s="70">
        <f>SUMIFS('Ctas Receber'!G:G,'Ctas Receber'!E:E,'Clientes'!A:A,'Ctas Receber'!O:O,"Pago")</f>
        <v>0</v>
      </c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  <c r="AA1016" s="71"/>
      <c r="AB1016" s="71"/>
      <c r="AC1016" s="71"/>
      <c r="AD1016" s="71"/>
      <c r="AE1016" s="71"/>
      <c r="AF1016" s="71"/>
      <c r="AG1016" s="71"/>
      <c r="AH1016" s="71"/>
      <c r="AI1016" s="71"/>
      <c r="AJ1016" s="71"/>
      <c r="AK1016" s="71"/>
      <c r="AL1016" s="71"/>
    </row>
    <row r="1017" spans="1:38">
      <c r="A1017" s="191"/>
      <c r="B1017" s="19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70">
        <f>SUMIFS('Ctas Receber'!G:G,'Ctas Receber'!E:E,'Clientes'!A:A,'Ctas Receber'!M:M,"")</f>
        <v>0</v>
      </c>
      <c r="P1017" s="70">
        <f>SUMIFS('Ctas Receber'!G:G,'Ctas Receber'!E:E,'Clientes'!A:A,'Ctas Receber'!O:O,"Pago")</f>
        <v>0</v>
      </c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  <c r="AA1017" s="71"/>
      <c r="AB1017" s="71"/>
      <c r="AC1017" s="71"/>
      <c r="AD1017" s="71"/>
      <c r="AE1017" s="71"/>
      <c r="AF1017" s="71"/>
      <c r="AG1017" s="71"/>
      <c r="AH1017" s="71"/>
      <c r="AI1017" s="71"/>
      <c r="AJ1017" s="71"/>
      <c r="AK1017" s="71"/>
      <c r="AL1017" s="71"/>
    </row>
    <row r="1018" spans="1:38">
      <c r="A1018" s="191"/>
      <c r="B1018" s="191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70">
        <f>SUMIFS('Ctas Receber'!G:G,'Ctas Receber'!E:E,'Clientes'!A:A,'Ctas Receber'!M:M,"")</f>
        <v>0</v>
      </c>
      <c r="P1018" s="70">
        <f>SUMIFS('Ctas Receber'!G:G,'Ctas Receber'!E:E,'Clientes'!A:A,'Ctas Receber'!O:O,"Pago")</f>
        <v>0</v>
      </c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  <c r="AA1018" s="71"/>
      <c r="AB1018" s="71"/>
      <c r="AC1018" s="71"/>
      <c r="AD1018" s="71"/>
      <c r="AE1018" s="71"/>
      <c r="AF1018" s="71"/>
      <c r="AG1018" s="71"/>
      <c r="AH1018" s="71"/>
      <c r="AI1018" s="71"/>
      <c r="AJ1018" s="71"/>
      <c r="AK1018" s="71"/>
      <c r="AL1018" s="71"/>
    </row>
    <row r="1019" spans="1:38">
      <c r="A1019" s="191"/>
      <c r="B1019" s="191"/>
      <c r="C1019" s="191"/>
      <c r="D1019" s="191"/>
      <c r="E1019" s="191"/>
      <c r="F1019" s="191"/>
      <c r="G1019" s="191"/>
      <c r="H1019" s="191"/>
      <c r="I1019" s="191"/>
      <c r="J1019" s="191"/>
      <c r="K1019" s="191"/>
      <c r="L1019" s="191"/>
      <c r="M1019" s="191"/>
      <c r="N1019" s="191"/>
      <c r="O1019" s="70">
        <f>SUMIFS('Ctas Receber'!G:G,'Ctas Receber'!E:E,'Clientes'!A:A,'Ctas Receber'!M:M,"")</f>
        <v>0</v>
      </c>
      <c r="P1019" s="70">
        <f>SUMIFS('Ctas Receber'!G:G,'Ctas Receber'!E:E,'Clientes'!A:A,'Ctas Receber'!O:O,"Pago")</f>
        <v>0</v>
      </c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  <c r="AA1019" s="71"/>
      <c r="AB1019" s="71"/>
      <c r="AC1019" s="71"/>
      <c r="AD1019" s="71"/>
      <c r="AE1019" s="71"/>
      <c r="AF1019" s="71"/>
      <c r="AG1019" s="71"/>
      <c r="AH1019" s="71"/>
      <c r="AI1019" s="71"/>
      <c r="AJ1019" s="71"/>
      <c r="AK1019" s="71"/>
      <c r="AL1019" s="71"/>
    </row>
    <row r="1020" spans="1:38">
      <c r="A1020" s="191"/>
      <c r="B1020" s="1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70">
        <f>SUMIFS('Ctas Receber'!G:G,'Ctas Receber'!E:E,'Clientes'!A:A,'Ctas Receber'!M:M,"")</f>
        <v>0</v>
      </c>
      <c r="P1020" s="70">
        <f>SUMIFS('Ctas Receber'!G:G,'Ctas Receber'!E:E,'Clientes'!A:A,'Ctas Receber'!O:O,"Pago")</f>
        <v>0</v>
      </c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  <c r="AA1020" s="71"/>
      <c r="AB1020" s="71"/>
      <c r="AC1020" s="71"/>
      <c r="AD1020" s="71"/>
      <c r="AE1020" s="71"/>
      <c r="AF1020" s="71"/>
      <c r="AG1020" s="71"/>
      <c r="AH1020" s="71"/>
      <c r="AI1020" s="71"/>
      <c r="AJ1020" s="71"/>
      <c r="AK1020" s="71"/>
      <c r="AL1020" s="71"/>
    </row>
    <row r="1021" spans="1:38">
      <c r="A1021" s="191"/>
      <c r="B1021" s="191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70">
        <f>SUMIFS('Ctas Receber'!G:G,'Ctas Receber'!E:E,'Clientes'!A:A,'Ctas Receber'!M:M,"")</f>
        <v>0</v>
      </c>
      <c r="P1021" s="70">
        <f>SUMIFS('Ctas Receber'!G:G,'Ctas Receber'!E:E,'Clientes'!A:A,'Ctas Receber'!O:O,"Pago")</f>
        <v>0</v>
      </c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  <c r="AA1021" s="71"/>
      <c r="AB1021" s="71"/>
      <c r="AC1021" s="71"/>
      <c r="AD1021" s="71"/>
      <c r="AE1021" s="71"/>
      <c r="AF1021" s="71"/>
      <c r="AG1021" s="71"/>
      <c r="AH1021" s="71"/>
      <c r="AI1021" s="71"/>
      <c r="AJ1021" s="71"/>
      <c r="AK1021" s="71"/>
      <c r="AL1021" s="71"/>
    </row>
    <row r="1022" spans="1:38">
      <c r="A1022" s="191"/>
      <c r="B1022" s="191"/>
      <c r="C1022" s="191"/>
      <c r="D1022" s="191"/>
      <c r="E1022" s="191"/>
      <c r="F1022" s="191"/>
      <c r="G1022" s="191"/>
      <c r="H1022" s="191"/>
      <c r="I1022" s="191"/>
      <c r="J1022" s="191"/>
      <c r="K1022" s="191"/>
      <c r="L1022" s="191"/>
      <c r="M1022" s="191"/>
      <c r="N1022" s="191"/>
      <c r="O1022" s="70">
        <f>SUMIFS('Ctas Receber'!G:G,'Ctas Receber'!E:E,'Clientes'!A:A,'Ctas Receber'!M:M,"")</f>
        <v>0</v>
      </c>
      <c r="P1022" s="70">
        <f>SUMIFS('Ctas Receber'!G:G,'Ctas Receber'!E:E,'Clientes'!A:A,'Ctas Receber'!O:O,"Pago")</f>
        <v>0</v>
      </c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  <c r="AA1022" s="71"/>
      <c r="AB1022" s="71"/>
      <c r="AC1022" s="71"/>
      <c r="AD1022" s="71"/>
      <c r="AE1022" s="71"/>
      <c r="AF1022" s="71"/>
      <c r="AG1022" s="71"/>
      <c r="AH1022" s="71"/>
      <c r="AI1022" s="71"/>
      <c r="AJ1022" s="71"/>
      <c r="AK1022" s="71"/>
      <c r="AL1022" s="71"/>
    </row>
    <row r="1023" spans="1:38">
      <c r="A1023" s="191"/>
      <c r="B1023" s="191"/>
      <c r="C1023" s="191"/>
      <c r="D1023" s="191"/>
      <c r="E1023" s="191"/>
      <c r="F1023" s="191"/>
      <c r="G1023" s="191"/>
      <c r="H1023" s="191"/>
      <c r="I1023" s="191"/>
      <c r="J1023" s="191"/>
      <c r="K1023" s="191"/>
      <c r="L1023" s="191"/>
      <c r="M1023" s="191"/>
      <c r="N1023" s="191"/>
      <c r="O1023" s="70">
        <f>SUMIFS('Ctas Receber'!G:G,'Ctas Receber'!E:E,'Clientes'!A:A,'Ctas Receber'!M:M,"")</f>
        <v>0</v>
      </c>
      <c r="P1023" s="70">
        <f>SUMIFS('Ctas Receber'!G:G,'Ctas Receber'!E:E,'Clientes'!A:A,'Ctas Receber'!O:O,"Pago")</f>
        <v>0</v>
      </c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  <c r="AA1023" s="71"/>
      <c r="AB1023" s="71"/>
      <c r="AC1023" s="71"/>
      <c r="AD1023" s="71"/>
      <c r="AE1023" s="71"/>
      <c r="AF1023" s="71"/>
      <c r="AG1023" s="71"/>
      <c r="AH1023" s="71"/>
      <c r="AI1023" s="71"/>
      <c r="AJ1023" s="71"/>
      <c r="AK1023" s="71"/>
      <c r="AL1023" s="71"/>
    </row>
    <row r="1024" spans="1:38">
      <c r="A1024" s="191"/>
      <c r="B1024" s="191"/>
      <c r="C1024" s="191"/>
      <c r="D1024" s="191"/>
      <c r="E1024" s="191"/>
      <c r="F1024" s="191"/>
      <c r="G1024" s="191"/>
      <c r="H1024" s="191"/>
      <c r="I1024" s="191"/>
      <c r="J1024" s="191"/>
      <c r="K1024" s="191"/>
      <c r="L1024" s="191"/>
      <c r="M1024" s="191"/>
      <c r="N1024" s="191"/>
      <c r="O1024" s="70">
        <f>SUMIFS('Ctas Receber'!G:G,'Ctas Receber'!E:E,'Clientes'!A:A,'Ctas Receber'!M:M,"")</f>
        <v>0</v>
      </c>
      <c r="P1024" s="70">
        <f>SUMIFS('Ctas Receber'!G:G,'Ctas Receber'!E:E,'Clientes'!A:A,'Ctas Receber'!O:O,"Pago")</f>
        <v>0</v>
      </c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  <c r="AA1024" s="71"/>
      <c r="AB1024" s="71"/>
      <c r="AC1024" s="71"/>
      <c r="AD1024" s="71"/>
      <c r="AE1024" s="71"/>
      <c r="AF1024" s="71"/>
      <c r="AG1024" s="71"/>
      <c r="AH1024" s="71"/>
      <c r="AI1024" s="71"/>
      <c r="AJ1024" s="71"/>
      <c r="AK1024" s="71"/>
      <c r="AL1024" s="71"/>
    </row>
    <row r="1025" spans="1:38">
      <c r="A1025" s="191"/>
      <c r="B1025" s="191"/>
      <c r="C1025" s="191"/>
      <c r="D1025" s="191"/>
      <c r="E1025" s="191"/>
      <c r="F1025" s="191"/>
      <c r="G1025" s="191"/>
      <c r="H1025" s="191"/>
      <c r="I1025" s="191"/>
      <c r="J1025" s="191"/>
      <c r="K1025" s="191"/>
      <c r="L1025" s="191"/>
      <c r="M1025" s="191"/>
      <c r="N1025" s="191"/>
      <c r="O1025" s="70">
        <f>SUMIFS('Ctas Receber'!G:G,'Ctas Receber'!E:E,'Clientes'!A:A,'Ctas Receber'!M:M,"")</f>
        <v>0</v>
      </c>
      <c r="P1025" s="70">
        <f>SUMIFS('Ctas Receber'!G:G,'Ctas Receber'!E:E,'Clientes'!A:A,'Ctas Receber'!O:O,"Pago")</f>
        <v>0</v>
      </c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  <c r="AA1025" s="71"/>
      <c r="AB1025" s="71"/>
      <c r="AC1025" s="71"/>
      <c r="AD1025" s="71"/>
      <c r="AE1025" s="71"/>
      <c r="AF1025" s="71"/>
      <c r="AG1025" s="71"/>
      <c r="AH1025" s="71"/>
      <c r="AI1025" s="71"/>
      <c r="AJ1025" s="71"/>
      <c r="AK1025" s="71"/>
      <c r="AL1025" s="71"/>
    </row>
    <row r="1026" spans="1:38">
      <c r="A1026" s="191"/>
      <c r="B1026" s="191"/>
      <c r="C1026" s="191"/>
      <c r="D1026" s="191"/>
      <c r="E1026" s="191"/>
      <c r="F1026" s="191"/>
      <c r="G1026" s="191"/>
      <c r="H1026" s="191"/>
      <c r="I1026" s="191"/>
      <c r="J1026" s="191"/>
      <c r="K1026" s="191"/>
      <c r="L1026" s="191"/>
      <c r="M1026" s="191"/>
      <c r="N1026" s="191"/>
      <c r="O1026" s="70">
        <f>SUMIFS('Ctas Receber'!G:G,'Ctas Receber'!E:E,'Clientes'!A:A,'Ctas Receber'!M:M,"")</f>
        <v>0</v>
      </c>
      <c r="P1026" s="70">
        <f>SUMIFS('Ctas Receber'!G:G,'Ctas Receber'!E:E,'Clientes'!A:A,'Ctas Receber'!O:O,"Pago")</f>
        <v>0</v>
      </c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  <c r="AA1026" s="71"/>
      <c r="AB1026" s="71"/>
      <c r="AC1026" s="71"/>
      <c r="AD1026" s="71"/>
      <c r="AE1026" s="71"/>
      <c r="AF1026" s="71"/>
      <c r="AG1026" s="71"/>
      <c r="AH1026" s="71"/>
      <c r="AI1026" s="71"/>
      <c r="AJ1026" s="71"/>
      <c r="AK1026" s="71"/>
      <c r="AL1026" s="71"/>
    </row>
    <row r="1027" spans="1:38">
      <c r="A1027" s="191"/>
      <c r="B1027" s="191"/>
      <c r="C1027" s="191"/>
      <c r="D1027" s="191"/>
      <c r="E1027" s="191"/>
      <c r="F1027" s="191"/>
      <c r="G1027" s="191"/>
      <c r="H1027" s="191"/>
      <c r="I1027" s="191"/>
      <c r="J1027" s="191"/>
      <c r="K1027" s="191"/>
      <c r="L1027" s="191"/>
      <c r="M1027" s="191"/>
      <c r="N1027" s="191"/>
      <c r="O1027" s="70">
        <f>SUMIFS('Ctas Receber'!G:G,'Ctas Receber'!E:E,'Clientes'!A:A,'Ctas Receber'!M:M,"")</f>
        <v>0</v>
      </c>
      <c r="P1027" s="70">
        <f>SUMIFS('Ctas Receber'!G:G,'Ctas Receber'!E:E,'Clientes'!A:A,'Ctas Receber'!O:O,"Pago")</f>
        <v>0</v>
      </c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  <c r="AA1027" s="71"/>
      <c r="AB1027" s="71"/>
      <c r="AC1027" s="71"/>
      <c r="AD1027" s="71"/>
      <c r="AE1027" s="71"/>
      <c r="AF1027" s="71"/>
      <c r="AG1027" s="71"/>
      <c r="AH1027" s="71"/>
      <c r="AI1027" s="71"/>
      <c r="AJ1027" s="71"/>
      <c r="AK1027" s="71"/>
      <c r="AL1027" s="71"/>
    </row>
    <row r="1028" spans="1:38">
      <c r="A1028" s="191"/>
      <c r="B1028" s="191"/>
      <c r="C1028" s="191"/>
      <c r="D1028" s="191"/>
      <c r="E1028" s="191"/>
      <c r="F1028" s="191"/>
      <c r="G1028" s="191"/>
      <c r="H1028" s="191"/>
      <c r="I1028" s="191"/>
      <c r="J1028" s="191"/>
      <c r="K1028" s="191"/>
      <c r="L1028" s="191"/>
      <c r="M1028" s="191"/>
      <c r="N1028" s="191"/>
      <c r="O1028" s="70">
        <f>SUMIFS('Ctas Receber'!G:G,'Ctas Receber'!E:E,'Clientes'!A:A,'Ctas Receber'!M:M,"")</f>
        <v>0</v>
      </c>
      <c r="P1028" s="70">
        <f>SUMIFS('Ctas Receber'!G:G,'Ctas Receber'!E:E,'Clientes'!A:A,'Ctas Receber'!O:O,"Pago")</f>
        <v>0</v>
      </c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  <c r="AA1028" s="71"/>
      <c r="AB1028" s="71"/>
      <c r="AC1028" s="71"/>
      <c r="AD1028" s="71"/>
      <c r="AE1028" s="71"/>
      <c r="AF1028" s="71"/>
      <c r="AG1028" s="71"/>
      <c r="AH1028" s="71"/>
      <c r="AI1028" s="71"/>
      <c r="AJ1028" s="71"/>
      <c r="AK1028" s="71"/>
      <c r="AL1028" s="71"/>
    </row>
    <row r="1029" spans="1:38">
      <c r="A1029" s="191"/>
      <c r="B1029" s="191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70">
        <f>SUMIFS('Ctas Receber'!G:G,'Ctas Receber'!E:E,'Clientes'!A:A,'Ctas Receber'!M:M,"")</f>
        <v>0</v>
      </c>
      <c r="P1029" s="70">
        <f>SUMIFS('Ctas Receber'!G:G,'Ctas Receber'!E:E,'Clientes'!A:A,'Ctas Receber'!O:O,"Pago")</f>
        <v>0</v>
      </c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  <c r="AA1029" s="71"/>
      <c r="AB1029" s="71"/>
      <c r="AC1029" s="71"/>
      <c r="AD1029" s="71"/>
      <c r="AE1029" s="71"/>
      <c r="AF1029" s="71"/>
      <c r="AG1029" s="71"/>
      <c r="AH1029" s="71"/>
      <c r="AI1029" s="71"/>
      <c r="AJ1029" s="71"/>
      <c r="AK1029" s="71"/>
      <c r="AL1029" s="71"/>
    </row>
    <row r="1030" spans="1:38">
      <c r="A1030" s="191"/>
      <c r="B1030" s="191"/>
      <c r="C1030" s="191"/>
      <c r="D1030" s="191"/>
      <c r="E1030" s="191"/>
      <c r="F1030" s="191"/>
      <c r="G1030" s="191"/>
      <c r="H1030" s="191"/>
      <c r="I1030" s="191"/>
      <c r="J1030" s="191"/>
      <c r="K1030" s="191"/>
      <c r="L1030" s="191"/>
      <c r="M1030" s="191"/>
      <c r="N1030" s="191"/>
      <c r="O1030" s="70">
        <f>SUMIFS('Ctas Receber'!G:G,'Ctas Receber'!E:E,'Clientes'!A:A,'Ctas Receber'!M:M,"")</f>
        <v>0</v>
      </c>
      <c r="P1030" s="70">
        <f>SUMIFS('Ctas Receber'!G:G,'Ctas Receber'!E:E,'Clientes'!A:A,'Ctas Receber'!O:O,"Pago")</f>
        <v>0</v>
      </c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  <c r="AA1030" s="71"/>
      <c r="AB1030" s="71"/>
      <c r="AC1030" s="71"/>
      <c r="AD1030" s="71"/>
      <c r="AE1030" s="71"/>
      <c r="AF1030" s="71"/>
      <c r="AG1030" s="71"/>
      <c r="AH1030" s="71"/>
      <c r="AI1030" s="71"/>
      <c r="AJ1030" s="71"/>
      <c r="AK1030" s="71"/>
      <c r="AL1030" s="71"/>
    </row>
    <row r="1031" spans="1:38">
      <c r="A1031" s="191"/>
      <c r="B1031" s="191"/>
      <c r="C1031" s="191"/>
      <c r="D1031" s="191"/>
      <c r="E1031" s="191"/>
      <c r="F1031" s="191"/>
      <c r="G1031" s="191"/>
      <c r="H1031" s="191"/>
      <c r="I1031" s="191"/>
      <c r="J1031" s="191"/>
      <c r="K1031" s="191"/>
      <c r="L1031" s="191"/>
      <c r="M1031" s="191"/>
      <c r="N1031" s="191"/>
      <c r="O1031" s="70">
        <f>SUMIFS('Ctas Receber'!G:G,'Ctas Receber'!E:E,'Clientes'!A:A,'Ctas Receber'!M:M,"")</f>
        <v>0</v>
      </c>
      <c r="P1031" s="70">
        <f>SUMIFS('Ctas Receber'!G:G,'Ctas Receber'!E:E,'Clientes'!A:A,'Ctas Receber'!O:O,"Pago")</f>
        <v>0</v>
      </c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  <c r="AA1031" s="71"/>
      <c r="AB1031" s="71"/>
      <c r="AC1031" s="71"/>
      <c r="AD1031" s="71"/>
      <c r="AE1031" s="71"/>
      <c r="AF1031" s="71"/>
      <c r="AG1031" s="71"/>
      <c r="AH1031" s="71"/>
      <c r="AI1031" s="71"/>
      <c r="AJ1031" s="71"/>
      <c r="AK1031" s="71"/>
      <c r="AL1031" s="71"/>
    </row>
    <row r="1032" spans="1:38">
      <c r="A1032" s="191"/>
      <c r="B1032" s="191"/>
      <c r="C1032" s="191"/>
      <c r="D1032" s="191"/>
      <c r="E1032" s="191"/>
      <c r="F1032" s="191"/>
      <c r="G1032" s="191"/>
      <c r="H1032" s="191"/>
      <c r="I1032" s="191"/>
      <c r="J1032" s="191"/>
      <c r="K1032" s="191"/>
      <c r="L1032" s="191"/>
      <c r="M1032" s="191"/>
      <c r="N1032" s="191"/>
      <c r="O1032" s="70">
        <f>SUMIFS('Ctas Receber'!G:G,'Ctas Receber'!E:E,'Clientes'!A:A,'Ctas Receber'!M:M,"")</f>
        <v>0</v>
      </c>
      <c r="P1032" s="70">
        <f>SUMIFS('Ctas Receber'!G:G,'Ctas Receber'!E:E,'Clientes'!A:A,'Ctas Receber'!O:O,"Pago")</f>
        <v>0</v>
      </c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  <c r="AA1032" s="71"/>
      <c r="AB1032" s="71"/>
      <c r="AC1032" s="71"/>
      <c r="AD1032" s="71"/>
      <c r="AE1032" s="71"/>
      <c r="AF1032" s="71"/>
      <c r="AG1032" s="71"/>
      <c r="AH1032" s="71"/>
      <c r="AI1032" s="71"/>
      <c r="AJ1032" s="71"/>
      <c r="AK1032" s="71"/>
      <c r="AL1032" s="71"/>
    </row>
    <row r="1033" spans="1:38">
      <c r="A1033" s="191"/>
      <c r="B1033" s="191"/>
      <c r="C1033" s="191"/>
      <c r="D1033" s="191"/>
      <c r="E1033" s="191"/>
      <c r="F1033" s="191"/>
      <c r="G1033" s="191"/>
      <c r="H1033" s="191"/>
      <c r="I1033" s="191"/>
      <c r="J1033" s="191"/>
      <c r="K1033" s="191"/>
      <c r="L1033" s="191"/>
      <c r="M1033" s="191"/>
      <c r="N1033" s="191"/>
      <c r="O1033" s="70">
        <f>SUMIFS('Ctas Receber'!G:G,'Ctas Receber'!E:E,'Clientes'!A:A,'Ctas Receber'!M:M,"")</f>
        <v>0</v>
      </c>
      <c r="P1033" s="70">
        <f>SUMIFS('Ctas Receber'!G:G,'Ctas Receber'!E:E,'Clientes'!A:A,'Ctas Receber'!O:O,"Pago")</f>
        <v>0</v>
      </c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  <c r="AA1033" s="71"/>
      <c r="AB1033" s="71"/>
      <c r="AC1033" s="71"/>
      <c r="AD1033" s="71"/>
      <c r="AE1033" s="71"/>
      <c r="AF1033" s="71"/>
      <c r="AG1033" s="71"/>
      <c r="AH1033" s="71"/>
      <c r="AI1033" s="71"/>
      <c r="AJ1033" s="71"/>
      <c r="AK1033" s="71"/>
      <c r="AL1033" s="71"/>
    </row>
    <row r="1034" spans="1:38">
      <c r="A1034" s="191"/>
      <c r="B1034" s="191"/>
      <c r="C1034" s="191"/>
      <c r="D1034" s="191"/>
      <c r="E1034" s="191"/>
      <c r="F1034" s="191"/>
      <c r="G1034" s="191"/>
      <c r="H1034" s="191"/>
      <c r="I1034" s="191"/>
      <c r="J1034" s="191"/>
      <c r="K1034" s="191"/>
      <c r="L1034" s="191"/>
      <c r="M1034" s="191"/>
      <c r="N1034" s="191"/>
      <c r="O1034" s="70">
        <f>SUMIFS('Ctas Receber'!G:G,'Ctas Receber'!E:E,'Clientes'!A:A,'Ctas Receber'!M:M,"")</f>
        <v>0</v>
      </c>
      <c r="P1034" s="70">
        <f>SUMIFS('Ctas Receber'!G:G,'Ctas Receber'!E:E,'Clientes'!A:A,'Ctas Receber'!O:O,"Pago")</f>
        <v>0</v>
      </c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  <c r="AA1034" s="71"/>
      <c r="AB1034" s="71"/>
      <c r="AC1034" s="71"/>
      <c r="AD1034" s="71"/>
      <c r="AE1034" s="71"/>
      <c r="AF1034" s="71"/>
      <c r="AG1034" s="71"/>
      <c r="AH1034" s="71"/>
      <c r="AI1034" s="71"/>
      <c r="AJ1034" s="71"/>
      <c r="AK1034" s="71"/>
      <c r="AL1034" s="71"/>
    </row>
    <row r="1035" spans="1:38">
      <c r="A1035" s="191"/>
      <c r="B1035" s="191"/>
      <c r="C1035" s="191"/>
      <c r="D1035" s="191"/>
      <c r="E1035" s="191"/>
      <c r="F1035" s="191"/>
      <c r="G1035" s="191"/>
      <c r="H1035" s="191"/>
      <c r="I1035" s="191"/>
      <c r="J1035" s="191"/>
      <c r="K1035" s="191"/>
      <c r="L1035" s="191"/>
      <c r="M1035" s="191"/>
      <c r="N1035" s="191"/>
      <c r="O1035" s="70">
        <f>SUMIFS('Ctas Receber'!G:G,'Ctas Receber'!E:E,'Clientes'!A:A,'Ctas Receber'!M:M,"")</f>
        <v>0</v>
      </c>
      <c r="P1035" s="70">
        <f>SUMIFS('Ctas Receber'!G:G,'Ctas Receber'!E:E,'Clientes'!A:A,'Ctas Receber'!O:O,"Pago")</f>
        <v>0</v>
      </c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  <c r="AA1035" s="71"/>
      <c r="AB1035" s="71"/>
      <c r="AC1035" s="71"/>
      <c r="AD1035" s="71"/>
      <c r="AE1035" s="71"/>
      <c r="AF1035" s="71"/>
      <c r="AG1035" s="71"/>
      <c r="AH1035" s="71"/>
      <c r="AI1035" s="71"/>
      <c r="AJ1035" s="71"/>
      <c r="AK1035" s="71"/>
      <c r="AL1035" s="71"/>
    </row>
    <row r="1036" spans="1:38">
      <c r="A1036" s="191"/>
      <c r="B1036" s="191"/>
      <c r="C1036" s="191"/>
      <c r="D1036" s="191"/>
      <c r="E1036" s="191"/>
      <c r="F1036" s="191"/>
      <c r="G1036" s="191"/>
      <c r="H1036" s="191"/>
      <c r="I1036" s="191"/>
      <c r="J1036" s="191"/>
      <c r="K1036" s="191"/>
      <c r="L1036" s="191"/>
      <c r="M1036" s="191"/>
      <c r="N1036" s="191"/>
      <c r="O1036" s="70">
        <f>SUMIFS('Ctas Receber'!G:G,'Ctas Receber'!E:E,'Clientes'!A:A,'Ctas Receber'!M:M,"")</f>
        <v>0</v>
      </c>
      <c r="P1036" s="70">
        <f>SUMIFS('Ctas Receber'!G:G,'Ctas Receber'!E:E,'Clientes'!A:A,'Ctas Receber'!O:O,"Pago")</f>
        <v>0</v>
      </c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  <c r="AA1036" s="71"/>
      <c r="AB1036" s="71"/>
      <c r="AC1036" s="71"/>
      <c r="AD1036" s="71"/>
      <c r="AE1036" s="71"/>
      <c r="AF1036" s="71"/>
      <c r="AG1036" s="71"/>
      <c r="AH1036" s="71"/>
      <c r="AI1036" s="71"/>
      <c r="AJ1036" s="71"/>
      <c r="AK1036" s="71"/>
      <c r="AL1036" s="71"/>
    </row>
    <row r="1037" spans="1:38">
      <c r="A1037" s="191"/>
      <c r="B1037" s="191"/>
      <c r="C1037" s="191"/>
      <c r="D1037" s="191"/>
      <c r="E1037" s="191"/>
      <c r="F1037" s="191"/>
      <c r="G1037" s="191"/>
      <c r="H1037" s="191"/>
      <c r="I1037" s="191"/>
      <c r="J1037" s="191"/>
      <c r="K1037" s="191"/>
      <c r="L1037" s="191"/>
      <c r="M1037" s="191"/>
      <c r="N1037" s="191"/>
      <c r="O1037" s="70">
        <f>SUMIFS('Ctas Receber'!G:G,'Ctas Receber'!E:E,'Clientes'!A:A,'Ctas Receber'!M:M,"")</f>
        <v>0</v>
      </c>
      <c r="P1037" s="70">
        <f>SUMIFS('Ctas Receber'!G:G,'Ctas Receber'!E:E,'Clientes'!A:A,'Ctas Receber'!O:O,"Pago")</f>
        <v>0</v>
      </c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  <c r="AA1037" s="71"/>
      <c r="AB1037" s="71"/>
      <c r="AC1037" s="71"/>
      <c r="AD1037" s="71"/>
      <c r="AE1037" s="71"/>
      <c r="AF1037" s="71"/>
      <c r="AG1037" s="71"/>
      <c r="AH1037" s="71"/>
      <c r="AI1037" s="71"/>
      <c r="AJ1037" s="71"/>
      <c r="AK1037" s="71"/>
      <c r="AL1037" s="71"/>
    </row>
    <row r="1038" spans="1:38">
      <c r="A1038" s="191"/>
      <c r="B1038" s="191"/>
      <c r="C1038" s="191"/>
      <c r="D1038" s="191"/>
      <c r="E1038" s="191"/>
      <c r="F1038" s="191"/>
      <c r="G1038" s="191"/>
      <c r="H1038" s="191"/>
      <c r="I1038" s="191"/>
      <c r="J1038" s="191"/>
      <c r="K1038" s="191"/>
      <c r="L1038" s="191"/>
      <c r="M1038" s="191"/>
      <c r="N1038" s="191"/>
      <c r="O1038" s="70">
        <f>SUMIFS('Ctas Receber'!G:G,'Ctas Receber'!E:E,'Clientes'!A:A,'Ctas Receber'!M:M,"")</f>
        <v>0</v>
      </c>
      <c r="P1038" s="70">
        <f>SUMIFS('Ctas Receber'!G:G,'Ctas Receber'!E:E,'Clientes'!A:A,'Ctas Receber'!O:O,"Pago")</f>
        <v>0</v>
      </c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  <c r="AA1038" s="71"/>
      <c r="AB1038" s="71"/>
      <c r="AC1038" s="71"/>
      <c r="AD1038" s="71"/>
      <c r="AE1038" s="71"/>
      <c r="AF1038" s="71"/>
      <c r="AG1038" s="71"/>
      <c r="AH1038" s="71"/>
      <c r="AI1038" s="71"/>
      <c r="AJ1038" s="71"/>
      <c r="AK1038" s="71"/>
      <c r="AL1038" s="71"/>
    </row>
    <row r="1039" spans="1:38">
      <c r="A1039" s="191"/>
      <c r="B1039" s="191"/>
      <c r="C1039" s="191"/>
      <c r="D1039" s="191"/>
      <c r="E1039" s="191"/>
      <c r="F1039" s="191"/>
      <c r="G1039" s="191"/>
      <c r="H1039" s="191"/>
      <c r="I1039" s="191"/>
      <c r="J1039" s="191"/>
      <c r="K1039" s="191"/>
      <c r="L1039" s="191"/>
      <c r="M1039" s="191"/>
      <c r="N1039" s="191"/>
      <c r="O1039" s="70">
        <f>SUMIFS('Ctas Receber'!G:G,'Ctas Receber'!E:E,'Clientes'!A:A,'Ctas Receber'!M:M,"")</f>
        <v>0</v>
      </c>
      <c r="P1039" s="70">
        <f>SUMIFS('Ctas Receber'!G:G,'Ctas Receber'!E:E,'Clientes'!A:A,'Ctas Receber'!O:O,"Pago")</f>
        <v>0</v>
      </c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  <c r="AA1039" s="71"/>
      <c r="AB1039" s="71"/>
      <c r="AC1039" s="71"/>
      <c r="AD1039" s="71"/>
      <c r="AE1039" s="71"/>
      <c r="AF1039" s="71"/>
      <c r="AG1039" s="71"/>
      <c r="AH1039" s="71"/>
      <c r="AI1039" s="71"/>
      <c r="AJ1039" s="71"/>
      <c r="AK1039" s="71"/>
      <c r="AL1039" s="71"/>
    </row>
    <row r="1040" spans="1:38">
      <c r="A1040" s="191"/>
      <c r="B1040" s="191"/>
      <c r="C1040" s="191"/>
      <c r="D1040" s="191"/>
      <c r="E1040" s="191"/>
      <c r="F1040" s="191"/>
      <c r="G1040" s="191"/>
      <c r="H1040" s="191"/>
      <c r="I1040" s="191"/>
      <c r="J1040" s="191"/>
      <c r="K1040" s="191"/>
      <c r="L1040" s="191"/>
      <c r="M1040" s="191"/>
      <c r="N1040" s="191"/>
      <c r="O1040" s="70">
        <f>SUMIFS('Ctas Receber'!G:G,'Ctas Receber'!E:E,'Clientes'!A:A,'Ctas Receber'!M:M,"")</f>
        <v>0</v>
      </c>
      <c r="P1040" s="70">
        <f>SUMIFS('Ctas Receber'!G:G,'Ctas Receber'!E:E,'Clientes'!A:A,'Ctas Receber'!O:O,"Pago")</f>
        <v>0</v>
      </c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  <c r="AA1040" s="71"/>
      <c r="AB1040" s="71"/>
      <c r="AC1040" s="71"/>
      <c r="AD1040" s="71"/>
      <c r="AE1040" s="71"/>
      <c r="AF1040" s="71"/>
      <c r="AG1040" s="71"/>
      <c r="AH1040" s="71"/>
      <c r="AI1040" s="71"/>
      <c r="AJ1040" s="71"/>
      <c r="AK1040" s="71"/>
      <c r="AL1040" s="71"/>
    </row>
    <row r="1041" spans="1:38">
      <c r="A1041" s="191"/>
      <c r="B1041" s="191"/>
      <c r="C1041" s="191"/>
      <c r="D1041" s="191"/>
      <c r="E1041" s="191"/>
      <c r="F1041" s="191"/>
      <c r="G1041" s="191"/>
      <c r="H1041" s="191"/>
      <c r="I1041" s="191"/>
      <c r="J1041" s="191"/>
      <c r="K1041" s="191"/>
      <c r="L1041" s="191"/>
      <c r="M1041" s="191"/>
      <c r="N1041" s="191"/>
      <c r="O1041" s="70">
        <f>SUMIFS('Ctas Receber'!G:G,'Ctas Receber'!E:E,'Clientes'!A:A,'Ctas Receber'!M:M,"")</f>
        <v>0</v>
      </c>
      <c r="P1041" s="70">
        <f>SUMIFS('Ctas Receber'!G:G,'Ctas Receber'!E:E,'Clientes'!A:A,'Ctas Receber'!O:O,"Pago")</f>
        <v>0</v>
      </c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  <c r="AA1041" s="71"/>
      <c r="AB1041" s="71"/>
      <c r="AC1041" s="71"/>
      <c r="AD1041" s="71"/>
      <c r="AE1041" s="71"/>
      <c r="AF1041" s="71"/>
      <c r="AG1041" s="71"/>
      <c r="AH1041" s="71"/>
      <c r="AI1041" s="71"/>
      <c r="AJ1041" s="71"/>
      <c r="AK1041" s="71"/>
      <c r="AL1041" s="71"/>
    </row>
    <row r="1042" spans="1:38">
      <c r="A1042" s="191"/>
      <c r="B1042" s="191"/>
      <c r="C1042" s="191"/>
      <c r="D1042" s="191"/>
      <c r="E1042" s="191"/>
      <c r="F1042" s="191"/>
      <c r="G1042" s="191"/>
      <c r="H1042" s="191"/>
      <c r="I1042" s="191"/>
      <c r="J1042" s="191"/>
      <c r="K1042" s="191"/>
      <c r="L1042" s="191"/>
      <c r="M1042" s="191"/>
      <c r="N1042" s="191"/>
      <c r="O1042" s="70">
        <f>SUMIFS('Ctas Receber'!G:G,'Ctas Receber'!E:E,'Clientes'!A:A,'Ctas Receber'!M:M,"")</f>
        <v>0</v>
      </c>
      <c r="P1042" s="70">
        <f>SUMIFS('Ctas Receber'!G:G,'Ctas Receber'!E:E,'Clientes'!A:A,'Ctas Receber'!O:O,"Pago")</f>
        <v>0</v>
      </c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  <c r="AA1042" s="71"/>
      <c r="AB1042" s="71"/>
      <c r="AC1042" s="71"/>
      <c r="AD1042" s="71"/>
      <c r="AE1042" s="71"/>
      <c r="AF1042" s="71"/>
      <c r="AG1042" s="71"/>
      <c r="AH1042" s="71"/>
      <c r="AI1042" s="71"/>
      <c r="AJ1042" s="71"/>
      <c r="AK1042" s="71"/>
      <c r="AL1042" s="71"/>
    </row>
    <row r="1043" spans="1:38">
      <c r="A1043" s="191"/>
      <c r="B1043" s="191"/>
      <c r="C1043" s="191"/>
      <c r="D1043" s="191"/>
      <c r="E1043" s="191"/>
      <c r="F1043" s="191"/>
      <c r="G1043" s="191"/>
      <c r="H1043" s="191"/>
      <c r="I1043" s="191"/>
      <c r="J1043" s="191"/>
      <c r="K1043" s="191"/>
      <c r="L1043" s="191"/>
      <c r="M1043" s="191"/>
      <c r="N1043" s="191"/>
      <c r="O1043" s="70">
        <f>SUMIFS('Ctas Receber'!G:G,'Ctas Receber'!E:E,'Clientes'!A:A,'Ctas Receber'!M:M,"")</f>
        <v>0</v>
      </c>
      <c r="P1043" s="70">
        <f>SUMIFS('Ctas Receber'!G:G,'Ctas Receber'!E:E,'Clientes'!A:A,'Ctas Receber'!O:O,"Pago")</f>
        <v>0</v>
      </c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  <c r="AA1043" s="71"/>
      <c r="AB1043" s="71"/>
      <c r="AC1043" s="71"/>
      <c r="AD1043" s="71"/>
      <c r="AE1043" s="71"/>
      <c r="AF1043" s="71"/>
      <c r="AG1043" s="71"/>
      <c r="AH1043" s="71"/>
      <c r="AI1043" s="71"/>
      <c r="AJ1043" s="71"/>
      <c r="AK1043" s="71"/>
      <c r="AL1043" s="71"/>
    </row>
    <row r="1044" spans="1:38">
      <c r="A1044" s="191"/>
      <c r="B1044" s="191"/>
      <c r="C1044" s="191"/>
      <c r="D1044" s="191"/>
      <c r="E1044" s="191"/>
      <c r="F1044" s="191"/>
      <c r="G1044" s="191"/>
      <c r="H1044" s="191"/>
      <c r="I1044" s="191"/>
      <c r="J1044" s="191"/>
      <c r="K1044" s="191"/>
      <c r="L1044" s="191"/>
      <c r="M1044" s="191"/>
      <c r="N1044" s="191"/>
      <c r="O1044" s="70">
        <f>SUMIFS('Ctas Receber'!G:G,'Ctas Receber'!E:E,'Clientes'!A:A,'Ctas Receber'!M:M,"")</f>
        <v>0</v>
      </c>
      <c r="P1044" s="70">
        <f>SUMIFS('Ctas Receber'!G:G,'Ctas Receber'!E:E,'Clientes'!A:A,'Ctas Receber'!O:O,"Pago")</f>
        <v>0</v>
      </c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  <c r="AA1044" s="71"/>
      <c r="AB1044" s="71"/>
      <c r="AC1044" s="71"/>
      <c r="AD1044" s="71"/>
      <c r="AE1044" s="71"/>
      <c r="AF1044" s="71"/>
      <c r="AG1044" s="71"/>
      <c r="AH1044" s="71"/>
      <c r="AI1044" s="71"/>
      <c r="AJ1044" s="71"/>
      <c r="AK1044" s="71"/>
      <c r="AL1044" s="71"/>
    </row>
    <row r="1045" spans="1:38">
      <c r="A1045" s="191"/>
      <c r="B1045" s="191"/>
      <c r="C1045" s="191"/>
      <c r="D1045" s="191"/>
      <c r="E1045" s="191"/>
      <c r="F1045" s="191"/>
      <c r="G1045" s="191"/>
      <c r="H1045" s="191"/>
      <c r="I1045" s="191"/>
      <c r="J1045" s="191"/>
      <c r="K1045" s="191"/>
      <c r="L1045" s="191"/>
      <c r="M1045" s="191"/>
      <c r="N1045" s="191"/>
      <c r="O1045" s="70">
        <f>SUMIFS('Ctas Receber'!G:G,'Ctas Receber'!E:E,'Clientes'!A:A,'Ctas Receber'!M:M,"")</f>
        <v>0</v>
      </c>
      <c r="P1045" s="70">
        <f>SUMIFS('Ctas Receber'!G:G,'Ctas Receber'!E:E,'Clientes'!A:A,'Ctas Receber'!O:O,"Pago")</f>
        <v>0</v>
      </c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  <c r="AA1045" s="71"/>
      <c r="AB1045" s="71"/>
      <c r="AC1045" s="71"/>
      <c r="AD1045" s="71"/>
      <c r="AE1045" s="71"/>
      <c r="AF1045" s="71"/>
      <c r="AG1045" s="71"/>
      <c r="AH1045" s="71"/>
      <c r="AI1045" s="71"/>
      <c r="AJ1045" s="71"/>
      <c r="AK1045" s="71"/>
      <c r="AL1045" s="71"/>
    </row>
    <row r="1046" spans="1:38">
      <c r="A1046" s="191"/>
      <c r="B1046" s="191"/>
      <c r="C1046" s="191"/>
      <c r="D1046" s="191"/>
      <c r="E1046" s="191"/>
      <c r="F1046" s="191"/>
      <c r="G1046" s="191"/>
      <c r="H1046" s="191"/>
      <c r="I1046" s="191"/>
      <c r="J1046" s="191"/>
      <c r="K1046" s="191"/>
      <c r="L1046" s="191"/>
      <c r="M1046" s="191"/>
      <c r="N1046" s="191"/>
      <c r="O1046" s="70">
        <f>SUMIFS('Ctas Receber'!G:G,'Ctas Receber'!E:E,'Clientes'!A:A,'Ctas Receber'!M:M,"")</f>
        <v>0</v>
      </c>
      <c r="P1046" s="70">
        <f>SUMIFS('Ctas Receber'!G:G,'Ctas Receber'!E:E,'Clientes'!A:A,'Ctas Receber'!O:O,"Pago")</f>
        <v>0</v>
      </c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  <c r="AA1046" s="71"/>
      <c r="AB1046" s="71"/>
      <c r="AC1046" s="71"/>
      <c r="AD1046" s="71"/>
      <c r="AE1046" s="71"/>
      <c r="AF1046" s="71"/>
      <c r="AG1046" s="71"/>
      <c r="AH1046" s="71"/>
      <c r="AI1046" s="71"/>
      <c r="AJ1046" s="71"/>
      <c r="AK1046" s="71"/>
      <c r="AL1046" s="71"/>
    </row>
    <row r="1047" spans="1:38">
      <c r="A1047" s="191"/>
      <c r="B1047" s="191"/>
      <c r="C1047" s="191"/>
      <c r="D1047" s="191"/>
      <c r="E1047" s="191"/>
      <c r="F1047" s="191"/>
      <c r="G1047" s="191"/>
      <c r="H1047" s="191"/>
      <c r="I1047" s="191"/>
      <c r="J1047" s="191"/>
      <c r="K1047" s="191"/>
      <c r="L1047" s="191"/>
      <c r="M1047" s="191"/>
      <c r="N1047" s="191"/>
      <c r="O1047" s="70">
        <f>SUMIFS('Ctas Receber'!G:G,'Ctas Receber'!E:E,'Clientes'!A:A,'Ctas Receber'!M:M,"")</f>
        <v>0</v>
      </c>
      <c r="P1047" s="70">
        <f>SUMIFS('Ctas Receber'!G:G,'Ctas Receber'!E:E,'Clientes'!A:A,'Ctas Receber'!O:O,"Pago")</f>
        <v>0</v>
      </c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  <c r="AA1047" s="71"/>
      <c r="AB1047" s="71"/>
      <c r="AC1047" s="71"/>
      <c r="AD1047" s="71"/>
      <c r="AE1047" s="71"/>
      <c r="AF1047" s="71"/>
      <c r="AG1047" s="71"/>
      <c r="AH1047" s="71"/>
      <c r="AI1047" s="71"/>
      <c r="AJ1047" s="71"/>
      <c r="AK1047" s="71"/>
      <c r="AL1047" s="71"/>
    </row>
    <row r="1048" spans="1:38">
      <c r="A1048" s="191"/>
      <c r="B1048" s="191"/>
      <c r="C1048" s="191"/>
      <c r="D1048" s="191"/>
      <c r="E1048" s="191"/>
      <c r="F1048" s="191"/>
      <c r="G1048" s="191"/>
      <c r="H1048" s="191"/>
      <c r="I1048" s="191"/>
      <c r="J1048" s="191"/>
      <c r="K1048" s="191"/>
      <c r="L1048" s="191"/>
      <c r="M1048" s="191"/>
      <c r="N1048" s="191"/>
      <c r="O1048" s="70">
        <f>SUMIFS('Ctas Receber'!G:G,'Ctas Receber'!E:E,'Clientes'!A:A,'Ctas Receber'!M:M,"")</f>
        <v>0</v>
      </c>
      <c r="P1048" s="70">
        <f>SUMIFS('Ctas Receber'!G:G,'Ctas Receber'!E:E,'Clientes'!A:A,'Ctas Receber'!O:O,"Pago")</f>
        <v>0</v>
      </c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  <c r="AA1048" s="71"/>
      <c r="AB1048" s="71"/>
      <c r="AC1048" s="71"/>
      <c r="AD1048" s="71"/>
      <c r="AE1048" s="71"/>
      <c r="AF1048" s="71"/>
      <c r="AG1048" s="71"/>
      <c r="AH1048" s="71"/>
      <c r="AI1048" s="71"/>
      <c r="AJ1048" s="71"/>
      <c r="AK1048" s="71"/>
      <c r="AL1048" s="71"/>
    </row>
    <row r="1049" spans="1:38">
      <c r="A1049" s="191"/>
      <c r="B1049" s="191"/>
      <c r="C1049" s="191"/>
      <c r="D1049" s="191"/>
      <c r="E1049" s="191"/>
      <c r="F1049" s="191"/>
      <c r="G1049" s="191"/>
      <c r="H1049" s="191"/>
      <c r="I1049" s="191"/>
      <c r="J1049" s="191"/>
      <c r="K1049" s="191"/>
      <c r="L1049" s="191"/>
      <c r="M1049" s="191"/>
      <c r="N1049" s="191"/>
      <c r="O1049" s="70">
        <f>SUMIFS('Ctas Receber'!G:G,'Ctas Receber'!E:E,'Clientes'!A:A,'Ctas Receber'!M:M,"")</f>
        <v>0</v>
      </c>
      <c r="P1049" s="70">
        <f>SUMIFS('Ctas Receber'!G:G,'Ctas Receber'!E:E,'Clientes'!A:A,'Ctas Receber'!O:O,"Pago")</f>
        <v>0</v>
      </c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  <c r="AA1049" s="71"/>
      <c r="AB1049" s="71"/>
      <c r="AC1049" s="71"/>
      <c r="AD1049" s="71"/>
      <c r="AE1049" s="71"/>
      <c r="AF1049" s="71"/>
      <c r="AG1049" s="71"/>
      <c r="AH1049" s="71"/>
      <c r="AI1049" s="71"/>
      <c r="AJ1049" s="71"/>
      <c r="AK1049" s="71"/>
      <c r="AL1049" s="71"/>
    </row>
    <row r="1050" spans="1:38">
      <c r="A1050" s="191"/>
      <c r="B1050" s="191"/>
      <c r="C1050" s="191"/>
      <c r="D1050" s="191"/>
      <c r="E1050" s="191"/>
      <c r="F1050" s="191"/>
      <c r="G1050" s="191"/>
      <c r="H1050" s="191"/>
      <c r="I1050" s="191"/>
      <c r="J1050" s="191"/>
      <c r="K1050" s="191"/>
      <c r="L1050" s="191"/>
      <c r="M1050" s="191"/>
      <c r="N1050" s="191"/>
      <c r="O1050" s="70">
        <f>SUMIFS('Ctas Receber'!G:G,'Ctas Receber'!E:E,'Clientes'!A:A,'Ctas Receber'!M:M,"")</f>
        <v>0</v>
      </c>
      <c r="P1050" s="70">
        <f>SUMIFS('Ctas Receber'!G:G,'Ctas Receber'!E:E,'Clientes'!A:A,'Ctas Receber'!O:O,"Pago")</f>
        <v>0</v>
      </c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  <c r="AA1050" s="71"/>
      <c r="AB1050" s="71"/>
      <c r="AC1050" s="71"/>
      <c r="AD1050" s="71"/>
      <c r="AE1050" s="71"/>
      <c r="AF1050" s="71"/>
      <c r="AG1050" s="71"/>
      <c r="AH1050" s="71"/>
      <c r="AI1050" s="71"/>
      <c r="AJ1050" s="71"/>
      <c r="AK1050" s="71"/>
      <c r="AL1050" s="71"/>
    </row>
    <row r="1051" spans="1:38">
      <c r="A1051" s="191"/>
      <c r="B1051" s="191"/>
      <c r="C1051" s="191"/>
      <c r="D1051" s="191"/>
      <c r="E1051" s="191"/>
      <c r="F1051" s="191"/>
      <c r="G1051" s="191"/>
      <c r="H1051" s="191"/>
      <c r="I1051" s="191"/>
      <c r="J1051" s="191"/>
      <c r="K1051" s="191"/>
      <c r="L1051" s="191"/>
      <c r="M1051" s="191"/>
      <c r="N1051" s="191"/>
      <c r="O1051" s="70">
        <f>SUMIFS('Ctas Receber'!G:G,'Ctas Receber'!E:E,'Clientes'!A:A,'Ctas Receber'!M:M,"")</f>
        <v>0</v>
      </c>
      <c r="P1051" s="70">
        <f>SUMIFS('Ctas Receber'!G:G,'Ctas Receber'!E:E,'Clientes'!A:A,'Ctas Receber'!O:O,"Pago")</f>
        <v>0</v>
      </c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  <c r="AA1051" s="71"/>
      <c r="AB1051" s="71"/>
      <c r="AC1051" s="71"/>
      <c r="AD1051" s="71"/>
      <c r="AE1051" s="71"/>
      <c r="AF1051" s="71"/>
      <c r="AG1051" s="71"/>
      <c r="AH1051" s="71"/>
      <c r="AI1051" s="71"/>
      <c r="AJ1051" s="71"/>
      <c r="AK1051" s="71"/>
      <c r="AL1051" s="71"/>
    </row>
    <row r="1052" spans="1:38">
      <c r="A1052" s="191"/>
      <c r="B1052" s="191"/>
      <c r="C1052" s="191"/>
      <c r="D1052" s="191"/>
      <c r="E1052" s="191"/>
      <c r="F1052" s="191"/>
      <c r="G1052" s="191"/>
      <c r="H1052" s="191"/>
      <c r="I1052" s="191"/>
      <c r="J1052" s="191"/>
      <c r="K1052" s="191"/>
      <c r="L1052" s="191"/>
      <c r="M1052" s="191"/>
      <c r="N1052" s="191"/>
      <c r="O1052" s="70">
        <f>SUMIFS('Ctas Receber'!G:G,'Ctas Receber'!E:E,'Clientes'!A:A,'Ctas Receber'!M:M,"")</f>
        <v>0</v>
      </c>
      <c r="P1052" s="70">
        <f>SUMIFS('Ctas Receber'!G:G,'Ctas Receber'!E:E,'Clientes'!A:A,'Ctas Receber'!O:O,"Pago")</f>
        <v>0</v>
      </c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  <c r="AA1052" s="71"/>
      <c r="AB1052" s="71"/>
      <c r="AC1052" s="71"/>
      <c r="AD1052" s="71"/>
      <c r="AE1052" s="71"/>
      <c r="AF1052" s="71"/>
      <c r="AG1052" s="71"/>
      <c r="AH1052" s="71"/>
      <c r="AI1052" s="71"/>
      <c r="AJ1052" s="71"/>
      <c r="AK1052" s="71"/>
      <c r="AL1052" s="71"/>
    </row>
    <row r="1053" spans="1:38">
      <c r="A1053" s="191"/>
      <c r="B1053" s="191"/>
      <c r="C1053" s="191"/>
      <c r="D1053" s="191"/>
      <c r="E1053" s="191"/>
      <c r="F1053" s="191"/>
      <c r="G1053" s="191"/>
      <c r="H1053" s="191"/>
      <c r="I1053" s="191"/>
      <c r="J1053" s="191"/>
      <c r="K1053" s="191"/>
      <c r="L1053" s="191"/>
      <c r="M1053" s="191"/>
      <c r="N1053" s="191"/>
      <c r="O1053" s="70">
        <f>SUMIFS('Ctas Receber'!G:G,'Ctas Receber'!E:E,'Clientes'!A:A,'Ctas Receber'!M:M,"")</f>
        <v>0</v>
      </c>
      <c r="P1053" s="70">
        <f>SUMIFS('Ctas Receber'!G:G,'Ctas Receber'!E:E,'Clientes'!A:A,'Ctas Receber'!O:O,"Pago")</f>
        <v>0</v>
      </c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  <c r="AA1053" s="71"/>
      <c r="AB1053" s="71"/>
      <c r="AC1053" s="71"/>
      <c r="AD1053" s="71"/>
      <c r="AE1053" s="71"/>
      <c r="AF1053" s="71"/>
      <c r="AG1053" s="71"/>
      <c r="AH1053" s="71"/>
      <c r="AI1053" s="71"/>
      <c r="AJ1053" s="71"/>
      <c r="AK1053" s="71"/>
      <c r="AL1053" s="71"/>
    </row>
    <row r="1054" spans="1:38">
      <c r="A1054" s="191"/>
      <c r="B1054" s="191"/>
      <c r="C1054" s="191"/>
      <c r="D1054" s="191"/>
      <c r="E1054" s="191"/>
      <c r="F1054" s="191"/>
      <c r="G1054" s="191"/>
      <c r="H1054" s="191"/>
      <c r="I1054" s="191"/>
      <c r="J1054" s="191"/>
      <c r="K1054" s="191"/>
      <c r="L1054" s="191"/>
      <c r="M1054" s="191"/>
      <c r="N1054" s="191"/>
      <c r="O1054" s="70">
        <f>SUMIFS('Ctas Receber'!G:G,'Ctas Receber'!E:E,'Clientes'!A:A,'Ctas Receber'!M:M,"")</f>
        <v>0</v>
      </c>
      <c r="P1054" s="70">
        <f>SUMIFS('Ctas Receber'!G:G,'Ctas Receber'!E:E,'Clientes'!A:A,'Ctas Receber'!O:O,"Pago")</f>
        <v>0</v>
      </c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  <c r="AA1054" s="71"/>
      <c r="AB1054" s="71"/>
      <c r="AC1054" s="71"/>
      <c r="AD1054" s="71"/>
      <c r="AE1054" s="71"/>
      <c r="AF1054" s="71"/>
      <c r="AG1054" s="71"/>
      <c r="AH1054" s="71"/>
      <c r="AI1054" s="71"/>
      <c r="AJ1054" s="71"/>
      <c r="AK1054" s="71"/>
      <c r="AL1054" s="71"/>
    </row>
    <row r="1055" spans="1:38">
      <c r="A1055" s="191"/>
      <c r="B1055" s="191"/>
      <c r="C1055" s="191"/>
      <c r="D1055" s="191"/>
      <c r="E1055" s="191"/>
      <c r="F1055" s="191"/>
      <c r="G1055" s="191"/>
      <c r="H1055" s="191"/>
      <c r="I1055" s="191"/>
      <c r="J1055" s="191"/>
      <c r="K1055" s="191"/>
      <c r="L1055" s="191"/>
      <c r="M1055" s="191"/>
      <c r="N1055" s="191"/>
      <c r="O1055" s="70">
        <f>SUMIFS('Ctas Receber'!G:G,'Ctas Receber'!E:E,'Clientes'!A:A,'Ctas Receber'!M:M,"")</f>
        <v>0</v>
      </c>
      <c r="P1055" s="70">
        <f>SUMIFS('Ctas Receber'!G:G,'Ctas Receber'!E:E,'Clientes'!A:A,'Ctas Receber'!O:O,"Pago")</f>
        <v>0</v>
      </c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  <c r="AA1055" s="71"/>
      <c r="AB1055" s="71"/>
      <c r="AC1055" s="71"/>
      <c r="AD1055" s="71"/>
      <c r="AE1055" s="71"/>
      <c r="AF1055" s="71"/>
      <c r="AG1055" s="71"/>
      <c r="AH1055" s="71"/>
      <c r="AI1055" s="71"/>
      <c r="AJ1055" s="71"/>
      <c r="AK1055" s="71"/>
      <c r="AL1055" s="71"/>
    </row>
    <row r="1056" spans="1:38">
      <c r="A1056" s="191"/>
      <c r="B1056" s="191"/>
      <c r="C1056" s="191"/>
      <c r="D1056" s="191"/>
      <c r="E1056" s="191"/>
      <c r="F1056" s="191"/>
      <c r="G1056" s="191"/>
      <c r="H1056" s="191"/>
      <c r="I1056" s="191"/>
      <c r="J1056" s="191"/>
      <c r="K1056" s="191"/>
      <c r="L1056" s="191"/>
      <c r="M1056" s="191"/>
      <c r="N1056" s="191"/>
      <c r="O1056" s="70">
        <f>SUMIFS('Ctas Receber'!G:G,'Ctas Receber'!E:E,'Clientes'!A:A,'Ctas Receber'!M:M,"")</f>
        <v>0</v>
      </c>
      <c r="P1056" s="70">
        <f>SUMIFS('Ctas Receber'!G:G,'Ctas Receber'!E:E,'Clientes'!A:A,'Ctas Receber'!O:O,"Pago")</f>
        <v>0</v>
      </c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  <c r="AA1056" s="71"/>
      <c r="AB1056" s="71"/>
      <c r="AC1056" s="71"/>
      <c r="AD1056" s="71"/>
      <c r="AE1056" s="71"/>
      <c r="AF1056" s="71"/>
      <c r="AG1056" s="71"/>
      <c r="AH1056" s="71"/>
      <c r="AI1056" s="71"/>
      <c r="AJ1056" s="71"/>
      <c r="AK1056" s="71"/>
      <c r="AL1056" s="71"/>
    </row>
    <row r="1057" spans="1:38">
      <c r="A1057" s="191"/>
      <c r="B1057" s="191"/>
      <c r="C1057" s="191"/>
      <c r="D1057" s="191"/>
      <c r="E1057" s="191"/>
      <c r="F1057" s="191"/>
      <c r="G1057" s="191"/>
      <c r="H1057" s="191"/>
      <c r="I1057" s="191"/>
      <c r="J1057" s="191"/>
      <c r="K1057" s="191"/>
      <c r="L1057" s="191"/>
      <c r="M1057" s="191"/>
      <c r="N1057" s="191"/>
      <c r="O1057" s="70">
        <f>SUMIFS('Ctas Receber'!G:G,'Ctas Receber'!E:E,'Clientes'!A:A,'Ctas Receber'!M:M,"")</f>
        <v>0</v>
      </c>
      <c r="P1057" s="70">
        <f>SUMIFS('Ctas Receber'!G:G,'Ctas Receber'!E:E,'Clientes'!A:A,'Ctas Receber'!O:O,"Pago")</f>
        <v>0</v>
      </c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  <c r="AA1057" s="71"/>
      <c r="AB1057" s="71"/>
      <c r="AC1057" s="71"/>
      <c r="AD1057" s="71"/>
      <c r="AE1057" s="71"/>
      <c r="AF1057" s="71"/>
      <c r="AG1057" s="71"/>
      <c r="AH1057" s="71"/>
      <c r="AI1057" s="71"/>
      <c r="AJ1057" s="71"/>
      <c r="AK1057" s="71"/>
      <c r="AL1057" s="71"/>
    </row>
    <row r="1058" spans="1:38">
      <c r="A1058" s="191"/>
      <c r="B1058" s="191"/>
      <c r="C1058" s="191"/>
      <c r="D1058" s="191"/>
      <c r="E1058" s="191"/>
      <c r="F1058" s="191"/>
      <c r="G1058" s="191"/>
      <c r="H1058" s="191"/>
      <c r="I1058" s="191"/>
      <c r="J1058" s="191"/>
      <c r="K1058" s="191"/>
      <c r="L1058" s="191"/>
      <c r="M1058" s="191"/>
      <c r="N1058" s="191"/>
      <c r="O1058" s="70">
        <f>SUMIFS('Ctas Receber'!G:G,'Ctas Receber'!E:E,'Clientes'!A:A,'Ctas Receber'!M:M,"")</f>
        <v>0</v>
      </c>
      <c r="P1058" s="70">
        <f>SUMIFS('Ctas Receber'!G:G,'Ctas Receber'!E:E,'Clientes'!A:A,'Ctas Receber'!O:O,"Pago")</f>
        <v>0</v>
      </c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  <c r="AA1058" s="71"/>
      <c r="AB1058" s="71"/>
      <c r="AC1058" s="71"/>
      <c r="AD1058" s="71"/>
      <c r="AE1058" s="71"/>
      <c r="AF1058" s="71"/>
      <c r="AG1058" s="71"/>
      <c r="AH1058" s="71"/>
      <c r="AI1058" s="71"/>
      <c r="AJ1058" s="71"/>
      <c r="AK1058" s="71"/>
      <c r="AL1058" s="71"/>
    </row>
    <row r="1059" spans="1:38">
      <c r="A1059" s="191"/>
      <c r="B1059" s="191"/>
      <c r="C1059" s="191"/>
      <c r="D1059" s="191"/>
      <c r="E1059" s="191"/>
      <c r="F1059" s="191"/>
      <c r="G1059" s="191"/>
      <c r="H1059" s="191"/>
      <c r="I1059" s="191"/>
      <c r="J1059" s="191"/>
      <c r="K1059" s="191"/>
      <c r="L1059" s="191"/>
      <c r="M1059" s="191"/>
      <c r="N1059" s="191"/>
      <c r="O1059" s="70">
        <f>SUMIFS('Ctas Receber'!G:G,'Ctas Receber'!E:E,'Clientes'!A:A,'Ctas Receber'!M:M,"")</f>
        <v>0</v>
      </c>
      <c r="P1059" s="70">
        <f>SUMIFS('Ctas Receber'!G:G,'Ctas Receber'!E:E,'Clientes'!A:A,'Ctas Receber'!O:O,"Pago")</f>
        <v>0</v>
      </c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  <c r="AA1059" s="71"/>
      <c r="AB1059" s="71"/>
      <c r="AC1059" s="71"/>
      <c r="AD1059" s="71"/>
      <c r="AE1059" s="71"/>
      <c r="AF1059" s="71"/>
      <c r="AG1059" s="71"/>
      <c r="AH1059" s="71"/>
      <c r="AI1059" s="71"/>
      <c r="AJ1059" s="71"/>
      <c r="AK1059" s="71"/>
      <c r="AL1059" s="71"/>
    </row>
    <row r="1060" spans="1:38">
      <c r="A1060" s="191"/>
      <c r="B1060" s="191"/>
      <c r="C1060" s="191"/>
      <c r="D1060" s="191"/>
      <c r="E1060" s="191"/>
      <c r="F1060" s="191"/>
      <c r="G1060" s="191"/>
      <c r="H1060" s="191"/>
      <c r="I1060" s="191"/>
      <c r="J1060" s="191"/>
      <c r="K1060" s="191"/>
      <c r="L1060" s="191"/>
      <c r="M1060" s="191"/>
      <c r="N1060" s="191"/>
      <c r="O1060" s="70">
        <f>SUMIFS('Ctas Receber'!G:G,'Ctas Receber'!E:E,'Clientes'!A:A,'Ctas Receber'!M:M,"")</f>
        <v>0</v>
      </c>
      <c r="P1060" s="70">
        <f>SUMIFS('Ctas Receber'!G:G,'Ctas Receber'!E:E,'Clientes'!A:A,'Ctas Receber'!O:O,"Pago")</f>
        <v>0</v>
      </c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  <c r="AA1060" s="71"/>
      <c r="AB1060" s="71"/>
      <c r="AC1060" s="71"/>
      <c r="AD1060" s="71"/>
      <c r="AE1060" s="71"/>
      <c r="AF1060" s="71"/>
      <c r="AG1060" s="71"/>
      <c r="AH1060" s="71"/>
      <c r="AI1060" s="71"/>
      <c r="AJ1060" s="71"/>
      <c r="AK1060" s="71"/>
      <c r="AL1060" s="71"/>
    </row>
    <row r="1061" spans="1:38">
      <c r="A1061" s="191"/>
      <c r="B1061" s="191"/>
      <c r="C1061" s="191"/>
      <c r="D1061" s="191"/>
      <c r="E1061" s="191"/>
      <c r="F1061" s="191"/>
      <c r="G1061" s="191"/>
      <c r="H1061" s="191"/>
      <c r="I1061" s="191"/>
      <c r="J1061" s="191"/>
      <c r="K1061" s="191"/>
      <c r="L1061" s="191"/>
      <c r="M1061" s="191"/>
      <c r="N1061" s="191"/>
      <c r="O1061" s="70">
        <f>SUMIFS('Ctas Receber'!G:G,'Ctas Receber'!E:E,'Clientes'!A:A,'Ctas Receber'!M:M,"")</f>
        <v>0</v>
      </c>
      <c r="P1061" s="70">
        <f>SUMIFS('Ctas Receber'!G:G,'Ctas Receber'!E:E,'Clientes'!A:A,'Ctas Receber'!O:O,"Pago")</f>
        <v>0</v>
      </c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  <c r="AA1061" s="71"/>
      <c r="AB1061" s="71"/>
      <c r="AC1061" s="71"/>
      <c r="AD1061" s="71"/>
      <c r="AE1061" s="71"/>
      <c r="AF1061" s="71"/>
      <c r="AG1061" s="71"/>
      <c r="AH1061" s="71"/>
      <c r="AI1061" s="71"/>
      <c r="AJ1061" s="71"/>
      <c r="AK1061" s="71"/>
      <c r="AL1061" s="71"/>
    </row>
    <row r="1062" spans="1:38">
      <c r="A1062" s="191"/>
      <c r="B1062" s="191"/>
      <c r="C1062" s="191"/>
      <c r="D1062" s="191"/>
      <c r="E1062" s="191"/>
      <c r="F1062" s="191"/>
      <c r="G1062" s="191"/>
      <c r="H1062" s="191"/>
      <c r="I1062" s="191"/>
      <c r="J1062" s="191"/>
      <c r="K1062" s="191"/>
      <c r="L1062" s="191"/>
      <c r="M1062" s="191"/>
      <c r="N1062" s="191"/>
      <c r="O1062" s="70">
        <f>SUMIFS('Ctas Receber'!G:G,'Ctas Receber'!E:E,'Clientes'!A:A,'Ctas Receber'!M:M,"")</f>
        <v>0</v>
      </c>
      <c r="P1062" s="70">
        <f>SUMIFS('Ctas Receber'!G:G,'Ctas Receber'!E:E,'Clientes'!A:A,'Ctas Receber'!O:O,"Pago")</f>
        <v>0</v>
      </c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  <c r="AA1062" s="71"/>
      <c r="AB1062" s="71"/>
      <c r="AC1062" s="71"/>
      <c r="AD1062" s="71"/>
      <c r="AE1062" s="71"/>
      <c r="AF1062" s="71"/>
      <c r="AG1062" s="71"/>
      <c r="AH1062" s="71"/>
      <c r="AI1062" s="71"/>
      <c r="AJ1062" s="71"/>
      <c r="AK1062" s="71"/>
      <c r="AL1062" s="71"/>
    </row>
    <row r="1063" spans="1:38">
      <c r="A1063" s="191"/>
      <c r="B1063" s="191"/>
      <c r="C1063" s="191"/>
      <c r="D1063" s="191"/>
      <c r="E1063" s="191"/>
      <c r="F1063" s="191"/>
      <c r="G1063" s="191"/>
      <c r="H1063" s="191"/>
      <c r="I1063" s="191"/>
      <c r="J1063" s="191"/>
      <c r="K1063" s="191"/>
      <c r="L1063" s="191"/>
      <c r="M1063" s="191"/>
      <c r="N1063" s="191"/>
      <c r="O1063" s="70">
        <f>SUMIFS('Ctas Receber'!G:G,'Ctas Receber'!E:E,'Clientes'!A:A,'Ctas Receber'!M:M,"")</f>
        <v>0</v>
      </c>
      <c r="P1063" s="70">
        <f>SUMIFS('Ctas Receber'!G:G,'Ctas Receber'!E:E,'Clientes'!A:A,'Ctas Receber'!O:O,"Pago")</f>
        <v>0</v>
      </c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  <c r="AA1063" s="71"/>
      <c r="AB1063" s="71"/>
      <c r="AC1063" s="71"/>
      <c r="AD1063" s="71"/>
      <c r="AE1063" s="71"/>
      <c r="AF1063" s="71"/>
      <c r="AG1063" s="71"/>
      <c r="AH1063" s="71"/>
      <c r="AI1063" s="71"/>
      <c r="AJ1063" s="71"/>
      <c r="AK1063" s="71"/>
      <c r="AL1063" s="71"/>
    </row>
    <row r="1064" spans="1:38">
      <c r="A1064" s="191"/>
      <c r="B1064" s="191"/>
      <c r="C1064" s="191"/>
      <c r="D1064" s="191"/>
      <c r="E1064" s="191"/>
      <c r="F1064" s="191"/>
      <c r="G1064" s="191"/>
      <c r="H1064" s="191"/>
      <c r="I1064" s="191"/>
      <c r="J1064" s="191"/>
      <c r="K1064" s="191"/>
      <c r="L1064" s="191"/>
      <c r="M1064" s="191"/>
      <c r="N1064" s="191"/>
      <c r="O1064" s="70">
        <f>SUMIFS('Ctas Receber'!G:G,'Ctas Receber'!E:E,'Clientes'!A:A,'Ctas Receber'!M:M,"")</f>
        <v>0</v>
      </c>
      <c r="P1064" s="70">
        <f>SUMIFS('Ctas Receber'!G:G,'Ctas Receber'!E:E,'Clientes'!A:A,'Ctas Receber'!O:O,"Pago")</f>
        <v>0</v>
      </c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  <c r="AA1064" s="71"/>
      <c r="AB1064" s="71"/>
      <c r="AC1064" s="71"/>
      <c r="AD1064" s="71"/>
      <c r="AE1064" s="71"/>
      <c r="AF1064" s="71"/>
      <c r="AG1064" s="71"/>
      <c r="AH1064" s="71"/>
      <c r="AI1064" s="71"/>
      <c r="AJ1064" s="71"/>
      <c r="AK1064" s="71"/>
      <c r="AL1064" s="71"/>
    </row>
    <row r="1065" spans="1:38">
      <c r="A1065" s="191"/>
      <c r="B1065" s="191"/>
      <c r="C1065" s="191"/>
      <c r="D1065" s="191"/>
      <c r="E1065" s="191"/>
      <c r="F1065" s="191"/>
      <c r="G1065" s="191"/>
      <c r="H1065" s="191"/>
      <c r="I1065" s="191"/>
      <c r="J1065" s="191"/>
      <c r="K1065" s="191"/>
      <c r="L1065" s="191"/>
      <c r="M1065" s="191"/>
      <c r="N1065" s="191"/>
      <c r="O1065" s="70">
        <f>SUMIFS('Ctas Receber'!G:G,'Ctas Receber'!E:E,'Clientes'!A:A,'Ctas Receber'!M:M,"")</f>
        <v>0</v>
      </c>
      <c r="P1065" s="70">
        <f>SUMIFS('Ctas Receber'!G:G,'Ctas Receber'!E:E,'Clientes'!A:A,'Ctas Receber'!O:O,"Pago")</f>
        <v>0</v>
      </c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  <c r="AA1065" s="71"/>
      <c r="AB1065" s="71"/>
      <c r="AC1065" s="71"/>
      <c r="AD1065" s="71"/>
      <c r="AE1065" s="71"/>
      <c r="AF1065" s="71"/>
      <c r="AG1065" s="71"/>
      <c r="AH1065" s="71"/>
      <c r="AI1065" s="71"/>
      <c r="AJ1065" s="71"/>
      <c r="AK1065" s="71"/>
      <c r="AL1065" s="71"/>
    </row>
    <row r="1066" spans="1:38">
      <c r="A1066" s="191"/>
      <c r="B1066" s="191"/>
      <c r="C1066" s="191"/>
      <c r="D1066" s="191"/>
      <c r="E1066" s="191"/>
      <c r="F1066" s="191"/>
      <c r="G1066" s="191"/>
      <c r="H1066" s="191"/>
      <c r="I1066" s="191"/>
      <c r="J1066" s="191"/>
      <c r="K1066" s="191"/>
      <c r="L1066" s="191"/>
      <c r="M1066" s="191"/>
      <c r="N1066" s="191"/>
      <c r="O1066" s="70">
        <f>SUMIFS('Ctas Receber'!G:G,'Ctas Receber'!E:E,'Clientes'!A:A,'Ctas Receber'!M:M,"")</f>
        <v>0</v>
      </c>
      <c r="P1066" s="70">
        <f>SUMIFS('Ctas Receber'!G:G,'Ctas Receber'!E:E,'Clientes'!A:A,'Ctas Receber'!O:O,"Pago")</f>
        <v>0</v>
      </c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  <c r="AA1066" s="71"/>
      <c r="AB1066" s="71"/>
      <c r="AC1066" s="71"/>
      <c r="AD1066" s="71"/>
      <c r="AE1066" s="71"/>
      <c r="AF1066" s="71"/>
      <c r="AG1066" s="71"/>
      <c r="AH1066" s="71"/>
      <c r="AI1066" s="71"/>
      <c r="AJ1066" s="71"/>
      <c r="AK1066" s="71"/>
      <c r="AL1066" s="71"/>
    </row>
    <row r="1067" spans="1:38">
      <c r="A1067" s="191"/>
      <c r="B1067" s="191"/>
      <c r="C1067" s="191"/>
      <c r="D1067" s="191"/>
      <c r="E1067" s="191"/>
      <c r="F1067" s="191"/>
      <c r="G1067" s="191"/>
      <c r="H1067" s="191"/>
      <c r="I1067" s="191"/>
      <c r="J1067" s="191"/>
      <c r="K1067" s="191"/>
      <c r="L1067" s="191"/>
      <c r="M1067" s="191"/>
      <c r="N1067" s="191"/>
      <c r="O1067" s="70">
        <f>SUMIFS('Ctas Receber'!G:G,'Ctas Receber'!E:E,'Clientes'!A:A,'Ctas Receber'!M:M,"")</f>
        <v>0</v>
      </c>
      <c r="P1067" s="70">
        <f>SUMIFS('Ctas Receber'!G:G,'Ctas Receber'!E:E,'Clientes'!A:A,'Ctas Receber'!O:O,"Pago")</f>
        <v>0</v>
      </c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  <c r="AA1067" s="71"/>
      <c r="AB1067" s="71"/>
      <c r="AC1067" s="71"/>
      <c r="AD1067" s="71"/>
      <c r="AE1067" s="71"/>
      <c r="AF1067" s="71"/>
      <c r="AG1067" s="71"/>
      <c r="AH1067" s="71"/>
      <c r="AI1067" s="71"/>
      <c r="AJ1067" s="71"/>
      <c r="AK1067" s="71"/>
      <c r="AL1067" s="71"/>
    </row>
    <row r="1068" spans="1:38">
      <c r="A1068" s="191"/>
      <c r="B1068" s="191"/>
      <c r="C1068" s="191"/>
      <c r="D1068" s="191"/>
      <c r="E1068" s="191"/>
      <c r="F1068" s="191"/>
      <c r="G1068" s="191"/>
      <c r="H1068" s="191"/>
      <c r="I1068" s="191"/>
      <c r="J1068" s="191"/>
      <c r="K1068" s="191"/>
      <c r="L1068" s="191"/>
      <c r="M1068" s="191"/>
      <c r="N1068" s="191"/>
      <c r="O1068" s="70">
        <f>SUMIFS('Ctas Receber'!G:G,'Ctas Receber'!E:E,'Clientes'!A:A,'Ctas Receber'!M:M,"")</f>
        <v>0</v>
      </c>
      <c r="P1068" s="70">
        <f>SUMIFS('Ctas Receber'!G:G,'Ctas Receber'!E:E,'Clientes'!A:A,'Ctas Receber'!O:O,"Pago")</f>
        <v>0</v>
      </c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  <c r="AA1068" s="71"/>
      <c r="AB1068" s="71"/>
      <c r="AC1068" s="71"/>
      <c r="AD1068" s="71"/>
      <c r="AE1068" s="71"/>
      <c r="AF1068" s="71"/>
      <c r="AG1068" s="71"/>
      <c r="AH1068" s="71"/>
      <c r="AI1068" s="71"/>
      <c r="AJ1068" s="71"/>
      <c r="AK1068" s="71"/>
      <c r="AL1068" s="71"/>
    </row>
    <row r="1069" spans="1:38">
      <c r="A1069" s="191"/>
      <c r="B1069" s="191"/>
      <c r="C1069" s="191"/>
      <c r="D1069" s="191"/>
      <c r="E1069" s="191"/>
      <c r="F1069" s="191"/>
      <c r="G1069" s="191"/>
      <c r="H1069" s="191"/>
      <c r="I1069" s="191"/>
      <c r="J1069" s="191"/>
      <c r="K1069" s="191"/>
      <c r="L1069" s="191"/>
      <c r="M1069" s="191"/>
      <c r="N1069" s="191"/>
      <c r="O1069" s="70">
        <f>SUMIFS('Ctas Receber'!G:G,'Ctas Receber'!E:E,'Clientes'!A:A,'Ctas Receber'!M:M,"")</f>
        <v>0</v>
      </c>
      <c r="P1069" s="70">
        <f>SUMIFS('Ctas Receber'!G:G,'Ctas Receber'!E:E,'Clientes'!A:A,'Ctas Receber'!O:O,"Pago")</f>
        <v>0</v>
      </c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  <c r="AA1069" s="71"/>
      <c r="AB1069" s="71"/>
      <c r="AC1069" s="71"/>
      <c r="AD1069" s="71"/>
      <c r="AE1069" s="71"/>
      <c r="AF1069" s="71"/>
      <c r="AG1069" s="71"/>
      <c r="AH1069" s="71"/>
      <c r="AI1069" s="71"/>
      <c r="AJ1069" s="71"/>
      <c r="AK1069" s="71"/>
      <c r="AL1069" s="71"/>
    </row>
    <row r="1070" spans="1:38">
      <c r="A1070" s="191"/>
      <c r="B1070" s="191"/>
      <c r="C1070" s="191"/>
      <c r="D1070" s="191"/>
      <c r="E1070" s="191"/>
      <c r="F1070" s="191"/>
      <c r="G1070" s="191"/>
      <c r="H1070" s="191"/>
      <c r="I1070" s="191"/>
      <c r="J1070" s="191"/>
      <c r="K1070" s="191"/>
      <c r="L1070" s="191"/>
      <c r="M1070" s="191"/>
      <c r="N1070" s="191"/>
      <c r="O1070" s="70">
        <f>SUMIFS('Ctas Receber'!G:G,'Ctas Receber'!E:E,'Clientes'!A:A,'Ctas Receber'!M:M,"")</f>
        <v>0</v>
      </c>
      <c r="P1070" s="70">
        <f>SUMIFS('Ctas Receber'!G:G,'Ctas Receber'!E:E,'Clientes'!A:A,'Ctas Receber'!O:O,"Pago")</f>
        <v>0</v>
      </c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  <c r="AA1070" s="71"/>
      <c r="AB1070" s="71"/>
      <c r="AC1070" s="71"/>
      <c r="AD1070" s="71"/>
      <c r="AE1070" s="71"/>
      <c r="AF1070" s="71"/>
      <c r="AG1070" s="71"/>
      <c r="AH1070" s="71"/>
      <c r="AI1070" s="71"/>
      <c r="AJ1070" s="71"/>
      <c r="AK1070" s="71"/>
      <c r="AL1070" s="71"/>
    </row>
    <row r="1071" spans="1:38">
      <c r="A1071" s="191"/>
      <c r="B1071" s="191"/>
      <c r="C1071" s="191"/>
      <c r="D1071" s="191"/>
      <c r="E1071" s="191"/>
      <c r="F1071" s="191"/>
      <c r="G1071" s="191"/>
      <c r="H1071" s="191"/>
      <c r="I1071" s="191"/>
      <c r="J1071" s="191"/>
      <c r="K1071" s="191"/>
      <c r="L1071" s="191"/>
      <c r="M1071" s="191"/>
      <c r="N1071" s="191"/>
      <c r="O1071" s="70">
        <f>SUMIFS('Ctas Receber'!G:G,'Ctas Receber'!E:E,'Clientes'!A:A,'Ctas Receber'!M:M,"")</f>
        <v>0</v>
      </c>
      <c r="P1071" s="70">
        <f>SUMIFS('Ctas Receber'!G:G,'Ctas Receber'!E:E,'Clientes'!A:A,'Ctas Receber'!O:O,"Pago")</f>
        <v>0</v>
      </c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  <c r="AA1071" s="71"/>
      <c r="AB1071" s="71"/>
      <c r="AC1071" s="71"/>
      <c r="AD1071" s="71"/>
      <c r="AE1071" s="71"/>
      <c r="AF1071" s="71"/>
      <c r="AG1071" s="71"/>
      <c r="AH1071" s="71"/>
      <c r="AI1071" s="71"/>
      <c r="AJ1071" s="71"/>
      <c r="AK1071" s="71"/>
      <c r="AL1071" s="71"/>
    </row>
    <row r="1072" spans="1:38">
      <c r="A1072" s="191"/>
      <c r="B1072" s="191"/>
      <c r="C1072" s="191"/>
      <c r="D1072" s="191"/>
      <c r="E1072" s="191"/>
      <c r="F1072" s="191"/>
      <c r="G1072" s="191"/>
      <c r="H1072" s="191"/>
      <c r="I1072" s="191"/>
      <c r="J1072" s="191"/>
      <c r="K1072" s="191"/>
      <c r="L1072" s="191"/>
      <c r="M1072" s="191"/>
      <c r="N1072" s="191"/>
      <c r="O1072" s="70">
        <f>SUMIFS('Ctas Receber'!G:G,'Ctas Receber'!E:E,'Clientes'!A:A,'Ctas Receber'!M:M,"")</f>
        <v>0</v>
      </c>
      <c r="P1072" s="70">
        <f>SUMIFS('Ctas Receber'!G:G,'Ctas Receber'!E:E,'Clientes'!A:A,'Ctas Receber'!O:O,"Pago")</f>
        <v>0</v>
      </c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  <c r="AA1072" s="71"/>
      <c r="AB1072" s="71"/>
      <c r="AC1072" s="71"/>
      <c r="AD1072" s="71"/>
      <c r="AE1072" s="71"/>
      <c r="AF1072" s="71"/>
      <c r="AG1072" s="71"/>
      <c r="AH1072" s="71"/>
      <c r="AI1072" s="71"/>
      <c r="AJ1072" s="71"/>
      <c r="AK1072" s="71"/>
      <c r="AL1072" s="71"/>
    </row>
    <row r="1073" spans="1:38">
      <c r="A1073" s="191"/>
      <c r="B1073" s="191"/>
      <c r="C1073" s="191"/>
      <c r="D1073" s="191"/>
      <c r="E1073" s="191"/>
      <c r="F1073" s="191"/>
      <c r="G1073" s="191"/>
      <c r="H1073" s="191"/>
      <c r="I1073" s="191"/>
      <c r="J1073" s="191"/>
      <c r="K1073" s="191"/>
      <c r="L1073" s="191"/>
      <c r="M1073" s="191"/>
      <c r="N1073" s="191"/>
      <c r="O1073" s="70">
        <f>SUMIFS('Ctas Receber'!G:G,'Ctas Receber'!E:E,'Clientes'!A:A,'Ctas Receber'!M:M,"")</f>
        <v>0</v>
      </c>
      <c r="P1073" s="70">
        <f>SUMIFS('Ctas Receber'!G:G,'Ctas Receber'!E:E,'Clientes'!A:A,'Ctas Receber'!O:O,"Pago")</f>
        <v>0</v>
      </c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  <c r="AA1073" s="71"/>
      <c r="AB1073" s="71"/>
      <c r="AC1073" s="71"/>
      <c r="AD1073" s="71"/>
      <c r="AE1073" s="71"/>
      <c r="AF1073" s="71"/>
      <c r="AG1073" s="71"/>
      <c r="AH1073" s="71"/>
      <c r="AI1073" s="71"/>
      <c r="AJ1073" s="71"/>
      <c r="AK1073" s="71"/>
      <c r="AL1073" s="71"/>
    </row>
    <row r="1074" spans="1:38">
      <c r="A1074" s="191"/>
      <c r="B1074" s="191"/>
      <c r="C1074" s="191"/>
      <c r="D1074" s="191"/>
      <c r="E1074" s="191"/>
      <c r="F1074" s="191"/>
      <c r="G1074" s="191"/>
      <c r="H1074" s="191"/>
      <c r="I1074" s="191"/>
      <c r="J1074" s="191"/>
      <c r="K1074" s="191"/>
      <c r="L1074" s="191"/>
      <c r="M1074" s="191"/>
      <c r="N1074" s="191"/>
      <c r="O1074" s="70">
        <f>SUMIFS('Ctas Receber'!G:G,'Ctas Receber'!E:E,'Clientes'!A:A,'Ctas Receber'!M:M,"")</f>
        <v>0</v>
      </c>
      <c r="P1074" s="70">
        <f>SUMIFS('Ctas Receber'!G:G,'Ctas Receber'!E:E,'Clientes'!A:A,'Ctas Receber'!O:O,"Pago")</f>
        <v>0</v>
      </c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  <c r="AA1074" s="71"/>
      <c r="AB1074" s="71"/>
      <c r="AC1074" s="71"/>
      <c r="AD1074" s="71"/>
      <c r="AE1074" s="71"/>
      <c r="AF1074" s="71"/>
      <c r="AG1074" s="71"/>
      <c r="AH1074" s="71"/>
      <c r="AI1074" s="71"/>
      <c r="AJ1074" s="71"/>
      <c r="AK1074" s="71"/>
      <c r="AL1074" s="71"/>
    </row>
    <row r="1075" spans="1:38">
      <c r="A1075" s="191"/>
      <c r="B1075" s="191"/>
      <c r="C1075" s="191"/>
      <c r="D1075" s="191"/>
      <c r="E1075" s="191"/>
      <c r="F1075" s="191"/>
      <c r="G1075" s="191"/>
      <c r="H1075" s="191"/>
      <c r="I1075" s="191"/>
      <c r="J1075" s="191"/>
      <c r="K1075" s="191"/>
      <c r="L1075" s="191"/>
      <c r="M1075" s="191"/>
      <c r="N1075" s="191"/>
      <c r="O1075" s="70">
        <f>SUMIFS('Ctas Receber'!G:G,'Ctas Receber'!E:E,'Clientes'!A:A,'Ctas Receber'!M:M,"")</f>
        <v>0</v>
      </c>
      <c r="P1075" s="70">
        <f>SUMIFS('Ctas Receber'!G:G,'Ctas Receber'!E:E,'Clientes'!A:A,'Ctas Receber'!O:O,"Pago")</f>
        <v>0</v>
      </c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  <c r="AA1075" s="71"/>
      <c r="AB1075" s="71"/>
      <c r="AC1075" s="71"/>
      <c r="AD1075" s="71"/>
      <c r="AE1075" s="71"/>
      <c r="AF1075" s="71"/>
      <c r="AG1075" s="71"/>
      <c r="AH1075" s="71"/>
      <c r="AI1075" s="71"/>
      <c r="AJ1075" s="71"/>
      <c r="AK1075" s="71"/>
      <c r="AL1075" s="71"/>
    </row>
    <row r="1076" spans="1:38">
      <c r="A1076" s="191"/>
      <c r="B1076" s="191"/>
      <c r="C1076" s="191"/>
      <c r="D1076" s="191"/>
      <c r="E1076" s="191"/>
      <c r="F1076" s="191"/>
      <c r="G1076" s="191"/>
      <c r="H1076" s="191"/>
      <c r="I1076" s="191"/>
      <c r="J1076" s="191"/>
      <c r="K1076" s="191"/>
      <c r="L1076" s="191"/>
      <c r="M1076" s="191"/>
      <c r="N1076" s="191"/>
      <c r="O1076" s="70">
        <f>SUMIFS('Ctas Receber'!G:G,'Ctas Receber'!E:E,'Clientes'!A:A,'Ctas Receber'!M:M,"")</f>
        <v>0</v>
      </c>
      <c r="P1076" s="70">
        <f>SUMIFS('Ctas Receber'!G:G,'Ctas Receber'!E:E,'Clientes'!A:A,'Ctas Receber'!O:O,"Pago")</f>
        <v>0</v>
      </c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  <c r="AA1076" s="71"/>
      <c r="AB1076" s="71"/>
      <c r="AC1076" s="71"/>
      <c r="AD1076" s="71"/>
      <c r="AE1076" s="71"/>
      <c r="AF1076" s="71"/>
      <c r="AG1076" s="71"/>
      <c r="AH1076" s="71"/>
      <c r="AI1076" s="71"/>
      <c r="AJ1076" s="71"/>
      <c r="AK1076" s="71"/>
      <c r="AL1076" s="71"/>
    </row>
    <row r="1077" spans="1:38">
      <c r="A1077" s="191"/>
      <c r="B1077" s="191"/>
      <c r="C1077" s="191"/>
      <c r="D1077" s="191"/>
      <c r="E1077" s="191"/>
      <c r="F1077" s="191"/>
      <c r="G1077" s="191"/>
      <c r="H1077" s="191"/>
      <c r="I1077" s="191"/>
      <c r="J1077" s="191"/>
      <c r="K1077" s="191"/>
      <c r="L1077" s="191"/>
      <c r="M1077" s="191"/>
      <c r="N1077" s="191"/>
      <c r="O1077" s="70">
        <f>SUMIFS('Ctas Receber'!G:G,'Ctas Receber'!E:E,'Clientes'!A:A,'Ctas Receber'!M:M,"")</f>
        <v>0</v>
      </c>
      <c r="P1077" s="70">
        <f>SUMIFS('Ctas Receber'!G:G,'Ctas Receber'!E:E,'Clientes'!A:A,'Ctas Receber'!O:O,"Pago")</f>
        <v>0</v>
      </c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  <c r="AA1077" s="71"/>
      <c r="AB1077" s="71"/>
      <c r="AC1077" s="71"/>
      <c r="AD1077" s="71"/>
      <c r="AE1077" s="71"/>
      <c r="AF1077" s="71"/>
      <c r="AG1077" s="71"/>
      <c r="AH1077" s="71"/>
      <c r="AI1077" s="71"/>
      <c r="AJ1077" s="71"/>
      <c r="AK1077" s="71"/>
      <c r="AL1077" s="71"/>
    </row>
    <row r="1078" spans="1:38">
      <c r="A1078" s="191"/>
      <c r="B1078" s="191"/>
      <c r="C1078" s="191"/>
      <c r="D1078" s="191"/>
      <c r="E1078" s="191"/>
      <c r="F1078" s="191"/>
      <c r="G1078" s="191"/>
      <c r="H1078" s="191"/>
      <c r="I1078" s="191"/>
      <c r="J1078" s="191"/>
      <c r="K1078" s="191"/>
      <c r="L1078" s="191"/>
      <c r="M1078" s="191"/>
      <c r="N1078" s="191"/>
      <c r="O1078" s="70">
        <f>SUMIFS('Ctas Receber'!G:G,'Ctas Receber'!E:E,'Clientes'!A:A,'Ctas Receber'!M:M,"")</f>
        <v>0</v>
      </c>
      <c r="P1078" s="70">
        <f>SUMIFS('Ctas Receber'!G:G,'Ctas Receber'!E:E,'Clientes'!A:A,'Ctas Receber'!O:O,"Pago")</f>
        <v>0</v>
      </c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  <c r="AA1078" s="71"/>
      <c r="AB1078" s="71"/>
      <c r="AC1078" s="71"/>
      <c r="AD1078" s="71"/>
      <c r="AE1078" s="71"/>
      <c r="AF1078" s="71"/>
      <c r="AG1078" s="71"/>
      <c r="AH1078" s="71"/>
      <c r="AI1078" s="71"/>
      <c r="AJ1078" s="71"/>
      <c r="AK1078" s="71"/>
      <c r="AL1078" s="71"/>
    </row>
    <row r="1079" spans="1:38">
      <c r="A1079" s="191"/>
      <c r="B1079" s="191"/>
      <c r="C1079" s="191"/>
      <c r="D1079" s="191"/>
      <c r="E1079" s="191"/>
      <c r="F1079" s="191"/>
      <c r="G1079" s="191"/>
      <c r="H1079" s="191"/>
      <c r="I1079" s="191"/>
      <c r="J1079" s="191"/>
      <c r="K1079" s="191"/>
      <c r="L1079" s="191"/>
      <c r="M1079" s="191"/>
      <c r="N1079" s="191"/>
      <c r="O1079" s="70">
        <f>SUMIFS('Ctas Receber'!G:G,'Ctas Receber'!E:E,'Clientes'!A:A,'Ctas Receber'!M:M,"")</f>
        <v>0</v>
      </c>
      <c r="P1079" s="70">
        <f>SUMIFS('Ctas Receber'!G:G,'Ctas Receber'!E:E,'Clientes'!A:A,'Ctas Receber'!O:O,"Pago")</f>
        <v>0</v>
      </c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  <c r="AA1079" s="71"/>
      <c r="AB1079" s="71"/>
      <c r="AC1079" s="71"/>
      <c r="AD1079" s="71"/>
      <c r="AE1079" s="71"/>
      <c r="AF1079" s="71"/>
      <c r="AG1079" s="71"/>
      <c r="AH1079" s="71"/>
      <c r="AI1079" s="71"/>
      <c r="AJ1079" s="71"/>
      <c r="AK1079" s="71"/>
      <c r="AL1079" s="71"/>
    </row>
    <row r="1080" spans="1:38">
      <c r="A1080" s="191"/>
      <c r="B1080" s="191"/>
      <c r="C1080" s="191"/>
      <c r="D1080" s="191"/>
      <c r="E1080" s="191"/>
      <c r="F1080" s="191"/>
      <c r="G1080" s="191"/>
      <c r="H1080" s="191"/>
      <c r="I1080" s="191"/>
      <c r="J1080" s="191"/>
      <c r="K1080" s="191"/>
      <c r="L1080" s="191"/>
      <c r="M1080" s="191"/>
      <c r="N1080" s="191"/>
      <c r="O1080" s="70">
        <f>SUMIFS('Ctas Receber'!G:G,'Ctas Receber'!E:E,'Clientes'!A:A,'Ctas Receber'!M:M,"")</f>
        <v>0</v>
      </c>
      <c r="P1080" s="70">
        <f>SUMIFS('Ctas Receber'!G:G,'Ctas Receber'!E:E,'Clientes'!A:A,'Ctas Receber'!O:O,"Pago")</f>
        <v>0</v>
      </c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  <c r="AA1080" s="71"/>
      <c r="AB1080" s="71"/>
      <c r="AC1080" s="71"/>
      <c r="AD1080" s="71"/>
      <c r="AE1080" s="71"/>
      <c r="AF1080" s="71"/>
      <c r="AG1080" s="71"/>
      <c r="AH1080" s="71"/>
      <c r="AI1080" s="71"/>
      <c r="AJ1080" s="71"/>
      <c r="AK1080" s="71"/>
      <c r="AL1080" s="71"/>
    </row>
    <row r="1081" spans="1:38">
      <c r="A1081" s="191"/>
      <c r="B1081" s="191"/>
      <c r="C1081" s="191"/>
      <c r="D1081" s="191"/>
      <c r="E1081" s="191"/>
      <c r="F1081" s="191"/>
      <c r="G1081" s="191"/>
      <c r="H1081" s="191"/>
      <c r="I1081" s="191"/>
      <c r="J1081" s="191"/>
      <c r="K1081" s="191"/>
      <c r="L1081" s="191"/>
      <c r="M1081" s="191"/>
      <c r="N1081" s="191"/>
      <c r="O1081" s="70">
        <f>SUMIFS('Ctas Receber'!G:G,'Ctas Receber'!E:E,'Clientes'!A:A,'Ctas Receber'!M:M,"")</f>
        <v>0</v>
      </c>
      <c r="P1081" s="70">
        <f>SUMIFS('Ctas Receber'!G:G,'Ctas Receber'!E:E,'Clientes'!A:A,'Ctas Receber'!O:O,"Pago")</f>
        <v>0</v>
      </c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  <c r="AA1081" s="71"/>
      <c r="AB1081" s="71"/>
      <c r="AC1081" s="71"/>
      <c r="AD1081" s="71"/>
      <c r="AE1081" s="71"/>
      <c r="AF1081" s="71"/>
      <c r="AG1081" s="71"/>
      <c r="AH1081" s="71"/>
      <c r="AI1081" s="71"/>
      <c r="AJ1081" s="71"/>
      <c r="AK1081" s="71"/>
      <c r="AL1081" s="71"/>
    </row>
    <row r="1082" spans="1:38">
      <c r="A1082" s="191"/>
      <c r="B1082" s="191"/>
      <c r="C1082" s="191"/>
      <c r="D1082" s="191"/>
      <c r="E1082" s="191"/>
      <c r="F1082" s="191"/>
      <c r="G1082" s="191"/>
      <c r="H1082" s="191"/>
      <c r="I1082" s="191"/>
      <c r="J1082" s="191"/>
      <c r="K1082" s="191"/>
      <c r="L1082" s="191"/>
      <c r="M1082" s="191"/>
      <c r="N1082" s="191"/>
      <c r="O1082" s="70">
        <f>SUMIFS('Ctas Receber'!G:G,'Ctas Receber'!E:E,'Clientes'!A:A,'Ctas Receber'!M:M,"")</f>
        <v>0</v>
      </c>
      <c r="P1082" s="70">
        <f>SUMIFS('Ctas Receber'!G:G,'Ctas Receber'!E:E,'Clientes'!A:A,'Ctas Receber'!O:O,"Pago")</f>
        <v>0</v>
      </c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  <c r="AA1082" s="71"/>
      <c r="AB1082" s="71"/>
      <c r="AC1082" s="71"/>
      <c r="AD1082" s="71"/>
      <c r="AE1082" s="71"/>
      <c r="AF1082" s="71"/>
      <c r="AG1082" s="71"/>
      <c r="AH1082" s="71"/>
      <c r="AI1082" s="71"/>
      <c r="AJ1082" s="71"/>
      <c r="AK1082" s="71"/>
      <c r="AL1082" s="71"/>
    </row>
    <row r="1083" spans="1:38">
      <c r="A1083" s="191"/>
      <c r="B1083" s="191"/>
      <c r="C1083" s="191"/>
      <c r="D1083" s="191"/>
      <c r="E1083" s="191"/>
      <c r="F1083" s="191"/>
      <c r="G1083" s="191"/>
      <c r="H1083" s="191"/>
      <c r="I1083" s="191"/>
      <c r="J1083" s="191"/>
      <c r="K1083" s="191"/>
      <c r="L1083" s="191"/>
      <c r="M1083" s="191"/>
      <c r="N1083" s="191"/>
      <c r="O1083" s="70">
        <f>SUMIFS('Ctas Receber'!G:G,'Ctas Receber'!E:E,'Clientes'!A:A,'Ctas Receber'!M:M,"")</f>
        <v>0</v>
      </c>
      <c r="P1083" s="70">
        <f>SUMIFS('Ctas Receber'!G:G,'Ctas Receber'!E:E,'Clientes'!A:A,'Ctas Receber'!O:O,"Pago")</f>
        <v>0</v>
      </c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  <c r="AA1083" s="71"/>
      <c r="AB1083" s="71"/>
      <c r="AC1083" s="71"/>
      <c r="AD1083" s="71"/>
      <c r="AE1083" s="71"/>
      <c r="AF1083" s="71"/>
      <c r="AG1083" s="71"/>
      <c r="AH1083" s="71"/>
      <c r="AI1083" s="71"/>
      <c r="AJ1083" s="71"/>
      <c r="AK1083" s="71"/>
      <c r="AL1083" s="71"/>
    </row>
    <row r="1084" spans="1:38">
      <c r="A1084" s="191"/>
      <c r="B1084" s="191"/>
      <c r="C1084" s="191"/>
      <c r="D1084" s="191"/>
      <c r="E1084" s="191"/>
      <c r="F1084" s="191"/>
      <c r="G1084" s="191"/>
      <c r="H1084" s="191"/>
      <c r="I1084" s="191"/>
      <c r="J1084" s="191"/>
      <c r="K1084" s="191"/>
      <c r="L1084" s="191"/>
      <c r="M1084" s="191"/>
      <c r="N1084" s="191"/>
      <c r="O1084" s="70">
        <f>SUMIFS('Ctas Receber'!G:G,'Ctas Receber'!E:E,'Clientes'!A:A,'Ctas Receber'!M:M,"")</f>
        <v>0</v>
      </c>
      <c r="P1084" s="70">
        <f>SUMIFS('Ctas Receber'!G:G,'Ctas Receber'!E:E,'Clientes'!A:A,'Ctas Receber'!O:O,"Pago")</f>
        <v>0</v>
      </c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  <c r="AA1084" s="71"/>
      <c r="AB1084" s="71"/>
      <c r="AC1084" s="71"/>
      <c r="AD1084" s="71"/>
      <c r="AE1084" s="71"/>
      <c r="AF1084" s="71"/>
      <c r="AG1084" s="71"/>
      <c r="AH1084" s="71"/>
      <c r="AI1084" s="71"/>
      <c r="AJ1084" s="71"/>
      <c r="AK1084" s="71"/>
      <c r="AL1084" s="71"/>
    </row>
    <row r="1085" spans="1:38">
      <c r="A1085" s="191"/>
      <c r="B1085" s="191"/>
      <c r="C1085" s="191"/>
      <c r="D1085" s="191"/>
      <c r="E1085" s="191"/>
      <c r="F1085" s="191"/>
      <c r="G1085" s="191"/>
      <c r="H1085" s="191"/>
      <c r="I1085" s="191"/>
      <c r="J1085" s="191"/>
      <c r="K1085" s="191"/>
      <c r="L1085" s="191"/>
      <c r="M1085" s="191"/>
      <c r="N1085" s="191"/>
      <c r="O1085" s="70">
        <f>SUMIFS('Ctas Receber'!G:G,'Ctas Receber'!E:E,'Clientes'!A:A,'Ctas Receber'!M:M,"")</f>
        <v>0</v>
      </c>
      <c r="P1085" s="70">
        <f>SUMIFS('Ctas Receber'!G:G,'Ctas Receber'!E:E,'Clientes'!A:A,'Ctas Receber'!O:O,"Pago")</f>
        <v>0</v>
      </c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  <c r="AA1085" s="71"/>
      <c r="AB1085" s="71"/>
      <c r="AC1085" s="71"/>
      <c r="AD1085" s="71"/>
      <c r="AE1085" s="71"/>
      <c r="AF1085" s="71"/>
      <c r="AG1085" s="71"/>
      <c r="AH1085" s="71"/>
      <c r="AI1085" s="71"/>
      <c r="AJ1085" s="71"/>
      <c r="AK1085" s="71"/>
      <c r="AL1085" s="71"/>
    </row>
    <row r="1086" spans="1:38">
      <c r="A1086" s="191"/>
      <c r="B1086" s="191"/>
      <c r="C1086" s="191"/>
      <c r="D1086" s="191"/>
      <c r="E1086" s="191"/>
      <c r="F1086" s="191"/>
      <c r="G1086" s="191"/>
      <c r="H1086" s="191"/>
      <c r="I1086" s="191"/>
      <c r="J1086" s="191"/>
      <c r="K1086" s="191"/>
      <c r="L1086" s="191"/>
      <c r="M1086" s="191"/>
      <c r="N1086" s="191"/>
      <c r="O1086" s="70">
        <f>SUMIFS('Ctas Receber'!G:G,'Ctas Receber'!E:E,'Clientes'!A:A,'Ctas Receber'!M:M,"")</f>
        <v>0</v>
      </c>
      <c r="P1086" s="70">
        <f>SUMIFS('Ctas Receber'!G:G,'Ctas Receber'!E:E,'Clientes'!A:A,'Ctas Receber'!O:O,"Pago")</f>
        <v>0</v>
      </c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  <c r="AA1086" s="71"/>
      <c r="AB1086" s="71"/>
      <c r="AC1086" s="71"/>
      <c r="AD1086" s="71"/>
      <c r="AE1086" s="71"/>
      <c r="AF1086" s="71"/>
      <c r="AG1086" s="71"/>
      <c r="AH1086" s="71"/>
      <c r="AI1086" s="71"/>
      <c r="AJ1086" s="71"/>
      <c r="AK1086" s="71"/>
      <c r="AL1086" s="71"/>
    </row>
    <row r="1087" spans="1:38">
      <c r="A1087" s="191"/>
      <c r="B1087" s="191"/>
      <c r="C1087" s="191"/>
      <c r="D1087" s="191"/>
      <c r="E1087" s="191"/>
      <c r="F1087" s="191"/>
      <c r="G1087" s="191"/>
      <c r="H1087" s="191"/>
      <c r="I1087" s="191"/>
      <c r="J1087" s="191"/>
      <c r="K1087" s="191"/>
      <c r="L1087" s="191"/>
      <c r="M1087" s="191"/>
      <c r="N1087" s="191"/>
      <c r="O1087" s="70">
        <f>SUMIFS('Ctas Receber'!G:G,'Ctas Receber'!E:E,'Clientes'!A:A,'Ctas Receber'!M:M,"")</f>
        <v>0</v>
      </c>
      <c r="P1087" s="70">
        <f>SUMIFS('Ctas Receber'!G:G,'Ctas Receber'!E:E,'Clientes'!A:A,'Ctas Receber'!O:O,"Pago")</f>
        <v>0</v>
      </c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  <c r="AA1087" s="71"/>
      <c r="AB1087" s="71"/>
      <c r="AC1087" s="71"/>
      <c r="AD1087" s="71"/>
      <c r="AE1087" s="71"/>
      <c r="AF1087" s="71"/>
      <c r="AG1087" s="71"/>
      <c r="AH1087" s="71"/>
      <c r="AI1087" s="71"/>
      <c r="AJ1087" s="71"/>
      <c r="AK1087" s="71"/>
      <c r="AL1087" s="71"/>
    </row>
    <row r="1088" spans="1:38">
      <c r="A1088" s="191"/>
      <c r="B1088" s="191"/>
      <c r="C1088" s="191"/>
      <c r="D1088" s="191"/>
      <c r="E1088" s="191"/>
      <c r="F1088" s="191"/>
      <c r="G1088" s="191"/>
      <c r="H1088" s="191"/>
      <c r="I1088" s="191"/>
      <c r="J1088" s="191"/>
      <c r="K1088" s="191"/>
      <c r="L1088" s="191"/>
      <c r="M1088" s="191"/>
      <c r="N1088" s="191"/>
      <c r="O1088" s="70">
        <f>SUMIFS('Ctas Receber'!G:G,'Ctas Receber'!E:E,'Clientes'!A:A,'Ctas Receber'!M:M,"")</f>
        <v>0</v>
      </c>
      <c r="P1088" s="70">
        <f>SUMIFS('Ctas Receber'!G:G,'Ctas Receber'!E:E,'Clientes'!A:A,'Ctas Receber'!O:O,"Pago")</f>
        <v>0</v>
      </c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  <c r="AA1088" s="71"/>
      <c r="AB1088" s="71"/>
      <c r="AC1088" s="71"/>
      <c r="AD1088" s="71"/>
      <c r="AE1088" s="71"/>
      <c r="AF1088" s="71"/>
      <c r="AG1088" s="71"/>
      <c r="AH1088" s="71"/>
      <c r="AI1088" s="71"/>
      <c r="AJ1088" s="71"/>
      <c r="AK1088" s="71"/>
      <c r="AL1088" s="71"/>
    </row>
    <row r="1089" spans="1:38">
      <c r="A1089" s="191"/>
      <c r="B1089" s="191"/>
      <c r="C1089" s="191"/>
      <c r="D1089" s="191"/>
      <c r="E1089" s="191"/>
      <c r="F1089" s="191"/>
      <c r="G1089" s="191"/>
      <c r="H1089" s="191"/>
      <c r="I1089" s="191"/>
      <c r="J1089" s="191"/>
      <c r="K1089" s="191"/>
      <c r="L1089" s="191"/>
      <c r="M1089" s="191"/>
      <c r="N1089" s="191"/>
      <c r="O1089" s="70">
        <f>SUMIFS('Ctas Receber'!G:G,'Ctas Receber'!E:E,'Clientes'!A:A,'Ctas Receber'!M:M,"")</f>
        <v>0</v>
      </c>
      <c r="P1089" s="70">
        <f>SUMIFS('Ctas Receber'!G:G,'Ctas Receber'!E:E,'Clientes'!A:A,'Ctas Receber'!O:O,"Pago")</f>
        <v>0</v>
      </c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  <c r="AA1089" s="71"/>
      <c r="AB1089" s="71"/>
      <c r="AC1089" s="71"/>
      <c r="AD1089" s="71"/>
      <c r="AE1089" s="71"/>
      <c r="AF1089" s="71"/>
      <c r="AG1089" s="71"/>
      <c r="AH1089" s="71"/>
      <c r="AI1089" s="71"/>
      <c r="AJ1089" s="71"/>
      <c r="AK1089" s="71"/>
      <c r="AL1089" s="71"/>
    </row>
    <row r="1090" spans="1:38">
      <c r="A1090" s="191"/>
      <c r="B1090" s="191"/>
      <c r="C1090" s="191"/>
      <c r="D1090" s="191"/>
      <c r="E1090" s="191"/>
      <c r="F1090" s="191"/>
      <c r="G1090" s="191"/>
      <c r="H1090" s="191"/>
      <c r="I1090" s="191"/>
      <c r="J1090" s="191"/>
      <c r="K1090" s="191"/>
      <c r="L1090" s="191"/>
      <c r="M1090" s="191"/>
      <c r="N1090" s="191"/>
      <c r="O1090" s="70">
        <f>SUMIFS('Ctas Receber'!G:G,'Ctas Receber'!E:E,'Clientes'!A:A,'Ctas Receber'!M:M,"")</f>
        <v>0</v>
      </c>
      <c r="P1090" s="70">
        <f>SUMIFS('Ctas Receber'!G:G,'Ctas Receber'!E:E,'Clientes'!A:A,'Ctas Receber'!O:O,"Pago")</f>
        <v>0</v>
      </c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  <c r="AA1090" s="71"/>
      <c r="AB1090" s="71"/>
      <c r="AC1090" s="71"/>
      <c r="AD1090" s="71"/>
      <c r="AE1090" s="71"/>
      <c r="AF1090" s="71"/>
      <c r="AG1090" s="71"/>
      <c r="AH1090" s="71"/>
      <c r="AI1090" s="71"/>
      <c r="AJ1090" s="71"/>
      <c r="AK1090" s="71"/>
      <c r="AL1090" s="71"/>
    </row>
    <row r="1091" spans="1:38">
      <c r="A1091" s="191"/>
      <c r="B1091" s="191"/>
      <c r="C1091" s="191"/>
      <c r="D1091" s="191"/>
      <c r="E1091" s="191"/>
      <c r="F1091" s="191"/>
      <c r="G1091" s="191"/>
      <c r="H1091" s="191"/>
      <c r="I1091" s="191"/>
      <c r="J1091" s="191"/>
      <c r="K1091" s="191"/>
      <c r="L1091" s="191"/>
      <c r="M1091" s="191"/>
      <c r="N1091" s="191"/>
      <c r="O1091" s="70">
        <f>SUMIFS('Ctas Receber'!G:G,'Ctas Receber'!E:E,'Clientes'!A:A,'Ctas Receber'!M:M,"")</f>
        <v>0</v>
      </c>
      <c r="P1091" s="70">
        <f>SUMIFS('Ctas Receber'!G:G,'Ctas Receber'!E:E,'Clientes'!A:A,'Ctas Receber'!O:O,"Pago")</f>
        <v>0</v>
      </c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  <c r="AA1091" s="71"/>
      <c r="AB1091" s="71"/>
      <c r="AC1091" s="71"/>
      <c r="AD1091" s="71"/>
      <c r="AE1091" s="71"/>
      <c r="AF1091" s="71"/>
      <c r="AG1091" s="71"/>
      <c r="AH1091" s="71"/>
      <c r="AI1091" s="71"/>
      <c r="AJ1091" s="71"/>
      <c r="AK1091" s="71"/>
      <c r="AL1091" s="71"/>
    </row>
    <row r="1092" spans="1:38">
      <c r="A1092" s="191"/>
      <c r="B1092" s="191"/>
      <c r="C1092" s="191"/>
      <c r="D1092" s="191"/>
      <c r="E1092" s="191"/>
      <c r="F1092" s="191"/>
      <c r="G1092" s="191"/>
      <c r="H1092" s="191"/>
      <c r="I1092" s="191"/>
      <c r="J1092" s="191"/>
      <c r="K1092" s="191"/>
      <c r="L1092" s="191"/>
      <c r="M1092" s="191"/>
      <c r="N1092" s="191"/>
      <c r="O1092" s="70">
        <f>SUMIFS('Ctas Receber'!G:G,'Ctas Receber'!E:E,'Clientes'!A:A,'Ctas Receber'!M:M,"")</f>
        <v>0</v>
      </c>
      <c r="P1092" s="70">
        <f>SUMIFS('Ctas Receber'!G:G,'Ctas Receber'!E:E,'Clientes'!A:A,'Ctas Receber'!O:O,"Pago")</f>
        <v>0</v>
      </c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  <c r="AA1092" s="71"/>
      <c r="AB1092" s="71"/>
      <c r="AC1092" s="71"/>
      <c r="AD1092" s="71"/>
      <c r="AE1092" s="71"/>
      <c r="AF1092" s="71"/>
      <c r="AG1092" s="71"/>
      <c r="AH1092" s="71"/>
      <c r="AI1092" s="71"/>
      <c r="AJ1092" s="71"/>
      <c r="AK1092" s="71"/>
      <c r="AL1092" s="71"/>
    </row>
    <row r="1093" spans="1:38">
      <c r="A1093" s="191"/>
      <c r="B1093" s="191"/>
      <c r="C1093" s="191"/>
      <c r="D1093" s="191"/>
      <c r="E1093" s="191"/>
      <c r="F1093" s="191"/>
      <c r="G1093" s="191"/>
      <c r="H1093" s="191"/>
      <c r="I1093" s="191"/>
      <c r="J1093" s="191"/>
      <c r="K1093" s="191"/>
      <c r="L1093" s="191"/>
      <c r="M1093" s="191"/>
      <c r="N1093" s="191"/>
      <c r="O1093" s="70">
        <f>SUMIFS('Ctas Receber'!G:G,'Ctas Receber'!E:E,'Clientes'!A:A,'Ctas Receber'!M:M,"")</f>
        <v>0</v>
      </c>
      <c r="P1093" s="70">
        <f>SUMIFS('Ctas Receber'!G:G,'Ctas Receber'!E:E,'Clientes'!A:A,'Ctas Receber'!O:O,"Pago")</f>
        <v>0</v>
      </c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  <c r="AA1093" s="71"/>
      <c r="AB1093" s="71"/>
      <c r="AC1093" s="71"/>
      <c r="AD1093" s="71"/>
      <c r="AE1093" s="71"/>
      <c r="AF1093" s="71"/>
      <c r="AG1093" s="71"/>
      <c r="AH1093" s="71"/>
      <c r="AI1093" s="71"/>
      <c r="AJ1093" s="71"/>
      <c r="AK1093" s="71"/>
      <c r="AL1093" s="71"/>
    </row>
    <row r="1094" spans="1:38">
      <c r="A1094" s="191"/>
      <c r="B1094" s="191"/>
      <c r="C1094" s="191"/>
      <c r="D1094" s="191"/>
      <c r="E1094" s="191"/>
      <c r="F1094" s="191"/>
      <c r="G1094" s="191"/>
      <c r="H1094" s="191"/>
      <c r="I1094" s="191"/>
      <c r="J1094" s="191"/>
      <c r="K1094" s="191"/>
      <c r="L1094" s="191"/>
      <c r="M1094" s="191"/>
      <c r="N1094" s="191"/>
      <c r="O1094" s="70">
        <f>SUMIFS('Ctas Receber'!G:G,'Ctas Receber'!E:E,'Clientes'!A:A,'Ctas Receber'!M:M,"")</f>
        <v>0</v>
      </c>
      <c r="P1094" s="70">
        <f>SUMIFS('Ctas Receber'!G:G,'Ctas Receber'!E:E,'Clientes'!A:A,'Ctas Receber'!O:O,"Pago")</f>
        <v>0</v>
      </c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  <c r="AA1094" s="71"/>
      <c r="AB1094" s="71"/>
      <c r="AC1094" s="71"/>
      <c r="AD1094" s="71"/>
      <c r="AE1094" s="71"/>
      <c r="AF1094" s="71"/>
      <c r="AG1094" s="71"/>
      <c r="AH1094" s="71"/>
      <c r="AI1094" s="71"/>
      <c r="AJ1094" s="71"/>
      <c r="AK1094" s="71"/>
      <c r="AL1094" s="71"/>
    </row>
    <row r="1095" spans="1:38">
      <c r="A1095" s="191"/>
      <c r="B1095" s="191"/>
      <c r="C1095" s="191"/>
      <c r="D1095" s="191"/>
      <c r="E1095" s="191"/>
      <c r="F1095" s="191"/>
      <c r="G1095" s="191"/>
      <c r="H1095" s="191"/>
      <c r="I1095" s="191"/>
      <c r="J1095" s="191"/>
      <c r="K1095" s="191"/>
      <c r="L1095" s="191"/>
      <c r="M1095" s="191"/>
      <c r="N1095" s="191"/>
      <c r="O1095" s="70">
        <f>SUMIFS('Ctas Receber'!G:G,'Ctas Receber'!E:E,'Clientes'!A:A,'Ctas Receber'!M:M,"")</f>
        <v>0</v>
      </c>
      <c r="P1095" s="70">
        <f>SUMIFS('Ctas Receber'!G:G,'Ctas Receber'!E:E,'Clientes'!A:A,'Ctas Receber'!O:O,"Pago")</f>
        <v>0</v>
      </c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  <c r="AA1095" s="71"/>
      <c r="AB1095" s="71"/>
      <c r="AC1095" s="71"/>
      <c r="AD1095" s="71"/>
      <c r="AE1095" s="71"/>
      <c r="AF1095" s="71"/>
      <c r="AG1095" s="71"/>
      <c r="AH1095" s="71"/>
      <c r="AI1095" s="71"/>
      <c r="AJ1095" s="71"/>
      <c r="AK1095" s="71"/>
      <c r="AL1095" s="71"/>
    </row>
    <row r="1096" spans="1:38">
      <c r="A1096" s="191"/>
      <c r="B1096" s="191"/>
      <c r="C1096" s="191"/>
      <c r="D1096" s="191"/>
      <c r="E1096" s="191"/>
      <c r="F1096" s="191"/>
      <c r="G1096" s="191"/>
      <c r="H1096" s="191"/>
      <c r="I1096" s="191"/>
      <c r="J1096" s="191"/>
      <c r="K1096" s="191"/>
      <c r="L1096" s="191"/>
      <c r="M1096" s="191"/>
      <c r="N1096" s="191"/>
      <c r="O1096" s="70">
        <f>SUMIFS('Ctas Receber'!G:G,'Ctas Receber'!E:E,'Clientes'!A:A,'Ctas Receber'!M:M,"")</f>
        <v>0</v>
      </c>
      <c r="P1096" s="70">
        <f>SUMIFS('Ctas Receber'!G:G,'Ctas Receber'!E:E,'Clientes'!A:A,'Ctas Receber'!O:O,"Pago")</f>
        <v>0</v>
      </c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  <c r="AA1096" s="71"/>
      <c r="AB1096" s="71"/>
      <c r="AC1096" s="71"/>
      <c r="AD1096" s="71"/>
      <c r="AE1096" s="71"/>
      <c r="AF1096" s="71"/>
      <c r="AG1096" s="71"/>
      <c r="AH1096" s="71"/>
      <c r="AI1096" s="71"/>
      <c r="AJ1096" s="71"/>
      <c r="AK1096" s="71"/>
      <c r="AL1096" s="71"/>
    </row>
    <row r="1097" spans="1:38">
      <c r="A1097" s="191"/>
      <c r="B1097" s="191"/>
      <c r="C1097" s="191"/>
      <c r="D1097" s="191"/>
      <c r="E1097" s="191"/>
      <c r="F1097" s="191"/>
      <c r="G1097" s="191"/>
      <c r="H1097" s="191"/>
      <c r="I1097" s="191"/>
      <c r="J1097" s="191"/>
      <c r="K1097" s="191"/>
      <c r="L1097" s="191"/>
      <c r="M1097" s="191"/>
      <c r="N1097" s="191"/>
      <c r="O1097" s="70">
        <f>SUMIFS('Ctas Receber'!G:G,'Ctas Receber'!E:E,'Clientes'!A:A,'Ctas Receber'!M:M,"")</f>
        <v>0</v>
      </c>
      <c r="P1097" s="70">
        <f>SUMIFS('Ctas Receber'!G:G,'Ctas Receber'!E:E,'Clientes'!A:A,'Ctas Receber'!O:O,"Pago")</f>
        <v>0</v>
      </c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  <c r="AA1097" s="71"/>
      <c r="AB1097" s="71"/>
      <c r="AC1097" s="71"/>
      <c r="AD1097" s="71"/>
      <c r="AE1097" s="71"/>
      <c r="AF1097" s="71"/>
      <c r="AG1097" s="71"/>
      <c r="AH1097" s="71"/>
      <c r="AI1097" s="71"/>
      <c r="AJ1097" s="71"/>
      <c r="AK1097" s="71"/>
      <c r="AL1097" s="71"/>
    </row>
    <row r="1098" spans="1:38">
      <c r="A1098" s="191"/>
      <c r="B1098" s="191"/>
      <c r="C1098" s="191"/>
      <c r="D1098" s="191"/>
      <c r="E1098" s="191"/>
      <c r="F1098" s="191"/>
      <c r="G1098" s="191"/>
      <c r="H1098" s="191"/>
      <c r="I1098" s="191"/>
      <c r="J1098" s="191"/>
      <c r="K1098" s="191"/>
      <c r="L1098" s="191"/>
      <c r="M1098" s="191"/>
      <c r="N1098" s="191"/>
      <c r="O1098" s="70">
        <f>SUMIFS('Ctas Receber'!G:G,'Ctas Receber'!E:E,'Clientes'!A:A,'Ctas Receber'!M:M,"")</f>
        <v>0</v>
      </c>
      <c r="P1098" s="70">
        <f>SUMIFS('Ctas Receber'!G:G,'Ctas Receber'!E:E,'Clientes'!A:A,'Ctas Receber'!O:O,"Pago")</f>
        <v>0</v>
      </c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  <c r="AA1098" s="71"/>
      <c r="AB1098" s="71"/>
      <c r="AC1098" s="71"/>
      <c r="AD1098" s="71"/>
      <c r="AE1098" s="71"/>
      <c r="AF1098" s="71"/>
      <c r="AG1098" s="71"/>
      <c r="AH1098" s="71"/>
      <c r="AI1098" s="71"/>
      <c r="AJ1098" s="71"/>
      <c r="AK1098" s="71"/>
      <c r="AL1098" s="71"/>
    </row>
    <row r="1099" spans="1:38">
      <c r="A1099" s="191"/>
      <c r="B1099" s="191"/>
      <c r="C1099" s="191"/>
      <c r="D1099" s="191"/>
      <c r="E1099" s="191"/>
      <c r="F1099" s="191"/>
      <c r="G1099" s="191"/>
      <c r="H1099" s="191"/>
      <c r="I1099" s="191"/>
      <c r="J1099" s="191"/>
      <c r="K1099" s="191"/>
      <c r="L1099" s="191"/>
      <c r="M1099" s="191"/>
      <c r="N1099" s="191"/>
      <c r="O1099" s="70">
        <f>SUMIFS('Ctas Receber'!G:G,'Ctas Receber'!E:E,'Clientes'!A:A,'Ctas Receber'!M:M,"")</f>
        <v>0</v>
      </c>
      <c r="P1099" s="70">
        <f>SUMIFS('Ctas Receber'!G:G,'Ctas Receber'!E:E,'Clientes'!A:A,'Ctas Receber'!O:O,"Pago")</f>
        <v>0</v>
      </c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  <c r="AA1099" s="71"/>
      <c r="AB1099" s="71"/>
      <c r="AC1099" s="71"/>
      <c r="AD1099" s="71"/>
      <c r="AE1099" s="71"/>
      <c r="AF1099" s="71"/>
      <c r="AG1099" s="71"/>
      <c r="AH1099" s="71"/>
      <c r="AI1099" s="71"/>
      <c r="AJ1099" s="71"/>
      <c r="AK1099" s="71"/>
      <c r="AL1099" s="71"/>
    </row>
    <row r="1100" spans="1:38">
      <c r="A1100" s="191"/>
      <c r="B1100" s="191"/>
      <c r="C1100" s="191"/>
      <c r="D1100" s="191"/>
      <c r="E1100" s="191"/>
      <c r="F1100" s="191"/>
      <c r="G1100" s="191"/>
      <c r="H1100" s="191"/>
      <c r="I1100" s="191"/>
      <c r="J1100" s="191"/>
      <c r="K1100" s="191"/>
      <c r="L1100" s="191"/>
      <c r="M1100" s="191"/>
      <c r="N1100" s="191"/>
      <c r="O1100" s="70">
        <f>SUMIFS('Ctas Receber'!G:G,'Ctas Receber'!E:E,'Clientes'!A:A,'Ctas Receber'!M:M,"")</f>
        <v>0</v>
      </c>
      <c r="P1100" s="70">
        <f>SUMIFS('Ctas Receber'!G:G,'Ctas Receber'!E:E,'Clientes'!A:A,'Ctas Receber'!O:O,"Pago")</f>
        <v>0</v>
      </c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  <c r="AA1100" s="71"/>
      <c r="AB1100" s="71"/>
      <c r="AC1100" s="71"/>
      <c r="AD1100" s="71"/>
      <c r="AE1100" s="71"/>
      <c r="AF1100" s="71"/>
      <c r="AG1100" s="71"/>
      <c r="AH1100" s="71"/>
      <c r="AI1100" s="71"/>
      <c r="AJ1100" s="71"/>
      <c r="AK1100" s="71"/>
      <c r="AL1100" s="71"/>
    </row>
    <row r="1101" spans="1:38">
      <c r="A1101" s="191"/>
      <c r="B1101" s="191"/>
      <c r="C1101" s="191"/>
      <c r="D1101" s="191"/>
      <c r="E1101" s="191"/>
      <c r="F1101" s="191"/>
      <c r="G1101" s="191"/>
      <c r="H1101" s="191"/>
      <c r="I1101" s="191"/>
      <c r="J1101" s="191"/>
      <c r="K1101" s="191"/>
      <c r="L1101" s="191"/>
      <c r="M1101" s="191"/>
      <c r="N1101" s="191"/>
      <c r="O1101" s="70">
        <f>SUMIFS('Ctas Receber'!G:G,'Ctas Receber'!E:E,'Clientes'!A:A,'Ctas Receber'!M:M,"")</f>
        <v>0</v>
      </c>
      <c r="P1101" s="70">
        <f>SUMIFS('Ctas Receber'!G:G,'Ctas Receber'!E:E,'Clientes'!A:A,'Ctas Receber'!O:O,"Pago")</f>
        <v>0</v>
      </c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  <c r="AA1101" s="71"/>
      <c r="AB1101" s="71"/>
      <c r="AC1101" s="71"/>
      <c r="AD1101" s="71"/>
      <c r="AE1101" s="71"/>
      <c r="AF1101" s="71"/>
      <c r="AG1101" s="71"/>
      <c r="AH1101" s="71"/>
      <c r="AI1101" s="71"/>
      <c r="AJ1101" s="71"/>
      <c r="AK1101" s="71"/>
      <c r="AL1101" s="71"/>
    </row>
    <row r="1102" spans="1:38">
      <c r="A1102" s="191"/>
      <c r="B1102" s="191"/>
      <c r="C1102" s="191"/>
      <c r="D1102" s="191"/>
      <c r="E1102" s="191"/>
      <c r="F1102" s="191"/>
      <c r="G1102" s="191"/>
      <c r="H1102" s="191"/>
      <c r="I1102" s="191"/>
      <c r="J1102" s="191"/>
      <c r="K1102" s="191"/>
      <c r="L1102" s="191"/>
      <c r="M1102" s="191"/>
      <c r="N1102" s="191"/>
      <c r="O1102" s="70">
        <f>SUMIFS('Ctas Receber'!G:G,'Ctas Receber'!E:E,'Clientes'!A:A,'Ctas Receber'!M:M,"")</f>
        <v>0</v>
      </c>
      <c r="P1102" s="70">
        <f>SUMIFS('Ctas Receber'!G:G,'Ctas Receber'!E:E,'Clientes'!A:A,'Ctas Receber'!O:O,"Pago")</f>
        <v>0</v>
      </c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  <c r="AA1102" s="71"/>
      <c r="AB1102" s="71"/>
      <c r="AC1102" s="71"/>
      <c r="AD1102" s="71"/>
      <c r="AE1102" s="71"/>
      <c r="AF1102" s="71"/>
      <c r="AG1102" s="71"/>
      <c r="AH1102" s="71"/>
      <c r="AI1102" s="71"/>
      <c r="AJ1102" s="71"/>
      <c r="AK1102" s="71"/>
      <c r="AL1102" s="71"/>
    </row>
    <row r="1103" spans="1:38">
      <c r="A1103" s="191"/>
      <c r="B1103" s="191"/>
      <c r="C1103" s="191"/>
      <c r="D1103" s="191"/>
      <c r="E1103" s="191"/>
      <c r="F1103" s="191"/>
      <c r="G1103" s="191"/>
      <c r="H1103" s="191"/>
      <c r="I1103" s="191"/>
      <c r="J1103" s="191"/>
      <c r="K1103" s="191"/>
      <c r="L1103" s="191"/>
      <c r="M1103" s="191"/>
      <c r="N1103" s="191"/>
      <c r="O1103" s="70">
        <f>SUMIFS('Ctas Receber'!G:G,'Ctas Receber'!E:E,'Clientes'!A:A,'Ctas Receber'!M:M,"")</f>
        <v>0</v>
      </c>
      <c r="P1103" s="70">
        <f>SUMIFS('Ctas Receber'!G:G,'Ctas Receber'!E:E,'Clientes'!A:A,'Ctas Receber'!O:O,"Pago")</f>
        <v>0</v>
      </c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  <c r="AA1103" s="71"/>
      <c r="AB1103" s="71"/>
      <c r="AC1103" s="71"/>
      <c r="AD1103" s="71"/>
      <c r="AE1103" s="71"/>
      <c r="AF1103" s="71"/>
      <c r="AG1103" s="71"/>
      <c r="AH1103" s="71"/>
      <c r="AI1103" s="71"/>
      <c r="AJ1103" s="71"/>
      <c r="AK1103" s="71"/>
      <c r="AL1103" s="71"/>
    </row>
    <row r="1104" spans="1:38">
      <c r="A1104" s="191"/>
      <c r="B1104" s="191"/>
      <c r="C1104" s="191"/>
      <c r="D1104" s="191"/>
      <c r="E1104" s="191"/>
      <c r="F1104" s="191"/>
      <c r="G1104" s="191"/>
      <c r="H1104" s="191"/>
      <c r="I1104" s="191"/>
      <c r="J1104" s="191"/>
      <c r="K1104" s="191"/>
      <c r="L1104" s="191"/>
      <c r="M1104" s="191"/>
      <c r="N1104" s="191"/>
      <c r="O1104" s="70">
        <f>SUMIFS('Ctas Receber'!G:G,'Ctas Receber'!E:E,'Clientes'!A:A,'Ctas Receber'!M:M,"")</f>
        <v>0</v>
      </c>
      <c r="P1104" s="70">
        <f>SUMIFS('Ctas Receber'!G:G,'Ctas Receber'!E:E,'Clientes'!A:A,'Ctas Receber'!O:O,"Pago")</f>
        <v>0</v>
      </c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  <c r="AA1104" s="71"/>
      <c r="AB1104" s="71"/>
      <c r="AC1104" s="71"/>
      <c r="AD1104" s="71"/>
      <c r="AE1104" s="71"/>
      <c r="AF1104" s="71"/>
      <c r="AG1104" s="71"/>
      <c r="AH1104" s="71"/>
      <c r="AI1104" s="71"/>
      <c r="AJ1104" s="71"/>
      <c r="AK1104" s="71"/>
      <c r="AL1104" s="71"/>
    </row>
    <row r="1105" spans="1:38">
      <c r="A1105" s="191"/>
      <c r="B1105" s="191"/>
      <c r="C1105" s="191"/>
      <c r="D1105" s="191"/>
      <c r="E1105" s="191"/>
      <c r="F1105" s="191"/>
      <c r="G1105" s="191"/>
      <c r="H1105" s="191"/>
      <c r="I1105" s="191"/>
      <c r="J1105" s="191"/>
      <c r="K1105" s="191"/>
      <c r="L1105" s="191"/>
      <c r="M1105" s="191"/>
      <c r="N1105" s="191"/>
      <c r="O1105" s="70">
        <f>SUMIFS('Ctas Receber'!G:G,'Ctas Receber'!E:E,'Clientes'!A:A,'Ctas Receber'!M:M,"")</f>
        <v>0</v>
      </c>
      <c r="P1105" s="70">
        <f>SUMIFS('Ctas Receber'!G:G,'Ctas Receber'!E:E,'Clientes'!A:A,'Ctas Receber'!O:O,"Pago")</f>
        <v>0</v>
      </c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  <c r="AA1105" s="71"/>
      <c r="AB1105" s="71"/>
      <c r="AC1105" s="71"/>
      <c r="AD1105" s="71"/>
      <c r="AE1105" s="71"/>
      <c r="AF1105" s="71"/>
      <c r="AG1105" s="71"/>
      <c r="AH1105" s="71"/>
      <c r="AI1105" s="71"/>
      <c r="AJ1105" s="71"/>
      <c r="AK1105" s="71"/>
      <c r="AL1105" s="71"/>
    </row>
    <row r="1106" spans="1:38">
      <c r="A1106" s="191"/>
      <c r="B1106" s="191"/>
      <c r="C1106" s="191"/>
      <c r="D1106" s="191"/>
      <c r="E1106" s="191"/>
      <c r="F1106" s="191"/>
      <c r="G1106" s="191"/>
      <c r="H1106" s="191"/>
      <c r="I1106" s="191"/>
      <c r="J1106" s="191"/>
      <c r="K1106" s="191"/>
      <c r="L1106" s="191"/>
      <c r="M1106" s="191"/>
      <c r="N1106" s="191"/>
      <c r="O1106" s="70">
        <f>SUMIFS('Ctas Receber'!G:G,'Ctas Receber'!E:E,'Clientes'!A:A,'Ctas Receber'!M:M,"")</f>
        <v>0</v>
      </c>
      <c r="P1106" s="70">
        <f>SUMIFS('Ctas Receber'!G:G,'Ctas Receber'!E:E,'Clientes'!A:A,'Ctas Receber'!O:O,"Pago")</f>
        <v>0</v>
      </c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  <c r="AA1106" s="71"/>
      <c r="AB1106" s="71"/>
      <c r="AC1106" s="71"/>
      <c r="AD1106" s="71"/>
      <c r="AE1106" s="71"/>
      <c r="AF1106" s="71"/>
      <c r="AG1106" s="71"/>
      <c r="AH1106" s="71"/>
      <c r="AI1106" s="71"/>
      <c r="AJ1106" s="71"/>
      <c r="AK1106" s="71"/>
      <c r="AL1106" s="71"/>
    </row>
    <row r="1107" spans="1:38">
      <c r="A1107" s="191"/>
      <c r="B1107" s="191"/>
      <c r="C1107" s="191"/>
      <c r="D1107" s="191"/>
      <c r="E1107" s="191"/>
      <c r="F1107" s="191"/>
      <c r="G1107" s="191"/>
      <c r="H1107" s="191"/>
      <c r="I1107" s="191"/>
      <c r="J1107" s="191"/>
      <c r="K1107" s="191"/>
      <c r="L1107" s="191"/>
      <c r="M1107" s="191"/>
      <c r="N1107" s="191"/>
      <c r="O1107" s="70">
        <f>SUMIFS('Ctas Receber'!G:G,'Ctas Receber'!E:E,'Clientes'!A:A,'Ctas Receber'!M:M,"")</f>
        <v>0</v>
      </c>
      <c r="P1107" s="70">
        <f>SUMIFS('Ctas Receber'!G:G,'Ctas Receber'!E:E,'Clientes'!A:A,'Ctas Receber'!O:O,"Pago")</f>
        <v>0</v>
      </c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  <c r="AA1107" s="71"/>
      <c r="AB1107" s="71"/>
      <c r="AC1107" s="71"/>
      <c r="AD1107" s="71"/>
      <c r="AE1107" s="71"/>
      <c r="AF1107" s="71"/>
      <c r="AG1107" s="71"/>
      <c r="AH1107" s="71"/>
      <c r="AI1107" s="71"/>
      <c r="AJ1107" s="71"/>
      <c r="AK1107" s="71"/>
      <c r="AL1107" s="71"/>
    </row>
    <row r="1108" spans="1:38">
      <c r="A1108" s="191"/>
      <c r="B1108" s="191"/>
      <c r="C1108" s="191"/>
      <c r="D1108" s="191"/>
      <c r="E1108" s="191"/>
      <c r="F1108" s="191"/>
      <c r="G1108" s="191"/>
      <c r="H1108" s="191"/>
      <c r="I1108" s="191"/>
      <c r="J1108" s="191"/>
      <c r="K1108" s="191"/>
      <c r="L1108" s="191"/>
      <c r="M1108" s="191"/>
      <c r="N1108" s="191"/>
      <c r="O1108" s="70">
        <f>SUMIFS('Ctas Receber'!G:G,'Ctas Receber'!E:E,'Clientes'!A:A,'Ctas Receber'!M:M,"")</f>
        <v>0</v>
      </c>
      <c r="P1108" s="70">
        <f>SUMIFS('Ctas Receber'!G:G,'Ctas Receber'!E:E,'Clientes'!A:A,'Ctas Receber'!O:O,"Pago")</f>
        <v>0</v>
      </c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  <c r="AA1108" s="71"/>
      <c r="AB1108" s="71"/>
      <c r="AC1108" s="71"/>
      <c r="AD1108" s="71"/>
      <c r="AE1108" s="71"/>
      <c r="AF1108" s="71"/>
      <c r="AG1108" s="71"/>
      <c r="AH1108" s="71"/>
      <c r="AI1108" s="71"/>
      <c r="AJ1108" s="71"/>
      <c r="AK1108" s="71"/>
      <c r="AL1108" s="71"/>
    </row>
    <row r="1109" spans="1:38">
      <c r="A1109" s="191"/>
      <c r="B1109" s="191"/>
      <c r="C1109" s="191"/>
      <c r="D1109" s="191"/>
      <c r="E1109" s="191"/>
      <c r="F1109" s="191"/>
      <c r="G1109" s="191"/>
      <c r="H1109" s="191"/>
      <c r="I1109" s="191"/>
      <c r="J1109" s="191"/>
      <c r="K1109" s="191"/>
      <c r="L1109" s="191"/>
      <c r="M1109" s="191"/>
      <c r="N1109" s="191"/>
      <c r="O1109" s="70">
        <f>SUMIFS('Ctas Receber'!G:G,'Ctas Receber'!E:E,'Clientes'!A:A,'Ctas Receber'!M:M,"")</f>
        <v>0</v>
      </c>
      <c r="P1109" s="70">
        <f>SUMIFS('Ctas Receber'!G:G,'Ctas Receber'!E:E,'Clientes'!A:A,'Ctas Receber'!O:O,"Pago")</f>
        <v>0</v>
      </c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  <c r="AA1109" s="71"/>
      <c r="AB1109" s="71"/>
      <c r="AC1109" s="71"/>
      <c r="AD1109" s="71"/>
      <c r="AE1109" s="71"/>
      <c r="AF1109" s="71"/>
      <c r="AG1109" s="71"/>
      <c r="AH1109" s="71"/>
      <c r="AI1109" s="71"/>
      <c r="AJ1109" s="71"/>
      <c r="AK1109" s="71"/>
      <c r="AL1109" s="71"/>
    </row>
    <row r="1110" spans="1:38">
      <c r="A1110" s="191"/>
      <c r="B1110" s="191"/>
      <c r="C1110" s="191"/>
      <c r="D1110" s="191"/>
      <c r="E1110" s="191"/>
      <c r="F1110" s="191"/>
      <c r="G1110" s="191"/>
      <c r="H1110" s="191"/>
      <c r="I1110" s="191"/>
      <c r="J1110" s="191"/>
      <c r="K1110" s="191"/>
      <c r="L1110" s="191"/>
      <c r="M1110" s="191"/>
      <c r="N1110" s="191"/>
      <c r="O1110" s="70">
        <f>SUMIFS('Ctas Receber'!G:G,'Ctas Receber'!E:E,'Clientes'!A:A,'Ctas Receber'!M:M,"")</f>
        <v>0</v>
      </c>
      <c r="P1110" s="70">
        <f>SUMIFS('Ctas Receber'!G:G,'Ctas Receber'!E:E,'Clientes'!A:A,'Ctas Receber'!O:O,"Pago")</f>
        <v>0</v>
      </c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  <c r="AA1110" s="71"/>
      <c r="AB1110" s="71"/>
      <c r="AC1110" s="71"/>
      <c r="AD1110" s="71"/>
      <c r="AE1110" s="71"/>
      <c r="AF1110" s="71"/>
      <c r="AG1110" s="71"/>
      <c r="AH1110" s="71"/>
      <c r="AI1110" s="71"/>
      <c r="AJ1110" s="71"/>
      <c r="AK1110" s="71"/>
      <c r="AL1110" s="71"/>
    </row>
    <row r="1111" spans="1:38">
      <c r="A1111" s="191"/>
      <c r="B1111" s="191"/>
      <c r="C1111" s="191"/>
      <c r="D1111" s="191"/>
      <c r="E1111" s="191"/>
      <c r="F1111" s="191"/>
      <c r="G1111" s="191"/>
      <c r="H1111" s="191"/>
      <c r="I1111" s="191"/>
      <c r="J1111" s="191"/>
      <c r="K1111" s="191"/>
      <c r="L1111" s="191"/>
      <c r="M1111" s="191"/>
      <c r="N1111" s="191"/>
      <c r="O1111" s="70">
        <f>SUMIFS('Ctas Receber'!G:G,'Ctas Receber'!E:E,'Clientes'!A:A,'Ctas Receber'!M:M,"")</f>
        <v>0</v>
      </c>
      <c r="P1111" s="70">
        <f>SUMIFS('Ctas Receber'!G:G,'Ctas Receber'!E:E,'Clientes'!A:A,'Ctas Receber'!O:O,"Pago")</f>
        <v>0</v>
      </c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  <c r="AA1111" s="71"/>
      <c r="AB1111" s="71"/>
      <c r="AC1111" s="71"/>
      <c r="AD1111" s="71"/>
      <c r="AE1111" s="71"/>
      <c r="AF1111" s="71"/>
      <c r="AG1111" s="71"/>
      <c r="AH1111" s="71"/>
      <c r="AI1111" s="71"/>
      <c r="AJ1111" s="71"/>
      <c r="AK1111" s="71"/>
      <c r="AL1111" s="71"/>
    </row>
    <row r="1112" spans="1:38">
      <c r="A1112" s="191"/>
      <c r="B1112" s="191"/>
      <c r="C1112" s="191"/>
      <c r="D1112" s="191"/>
      <c r="E1112" s="191"/>
      <c r="F1112" s="191"/>
      <c r="G1112" s="191"/>
      <c r="H1112" s="191"/>
      <c r="I1112" s="191"/>
      <c r="J1112" s="191"/>
      <c r="K1112" s="191"/>
      <c r="L1112" s="191"/>
      <c r="M1112" s="191"/>
      <c r="N1112" s="191"/>
      <c r="O1112" s="70">
        <f>SUMIFS('Ctas Receber'!G:G,'Ctas Receber'!E:E,'Clientes'!A:A,'Ctas Receber'!M:M,"")</f>
        <v>0</v>
      </c>
      <c r="P1112" s="70">
        <f>SUMIFS('Ctas Receber'!G:G,'Ctas Receber'!E:E,'Clientes'!A:A,'Ctas Receber'!O:O,"Pago")</f>
        <v>0</v>
      </c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  <c r="AA1112" s="71"/>
      <c r="AB1112" s="71"/>
      <c r="AC1112" s="71"/>
      <c r="AD1112" s="71"/>
      <c r="AE1112" s="71"/>
      <c r="AF1112" s="71"/>
      <c r="AG1112" s="71"/>
      <c r="AH1112" s="71"/>
      <c r="AI1112" s="71"/>
      <c r="AJ1112" s="71"/>
      <c r="AK1112" s="71"/>
      <c r="AL1112" s="71"/>
    </row>
    <row r="1113" spans="1:38">
      <c r="A1113" s="191"/>
      <c r="B1113" s="191"/>
      <c r="C1113" s="191"/>
      <c r="D1113" s="191"/>
      <c r="E1113" s="191"/>
      <c r="F1113" s="191"/>
      <c r="G1113" s="191"/>
      <c r="H1113" s="191"/>
      <c r="I1113" s="191"/>
      <c r="J1113" s="191"/>
      <c r="K1113" s="191"/>
      <c r="L1113" s="191"/>
      <c r="M1113" s="191"/>
      <c r="N1113" s="191"/>
      <c r="O1113" s="70">
        <f>SUMIFS('Ctas Receber'!G:G,'Ctas Receber'!E:E,'Clientes'!A:A,'Ctas Receber'!M:M,"")</f>
        <v>0</v>
      </c>
      <c r="P1113" s="70">
        <f>SUMIFS('Ctas Receber'!G:G,'Ctas Receber'!E:E,'Clientes'!A:A,'Ctas Receber'!O:O,"Pago")</f>
        <v>0</v>
      </c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  <c r="AA1113" s="71"/>
      <c r="AB1113" s="71"/>
      <c r="AC1113" s="71"/>
      <c r="AD1113" s="71"/>
      <c r="AE1113" s="71"/>
      <c r="AF1113" s="71"/>
      <c r="AG1113" s="71"/>
      <c r="AH1113" s="71"/>
      <c r="AI1113" s="71"/>
      <c r="AJ1113" s="71"/>
      <c r="AK1113" s="71"/>
      <c r="AL1113" s="71"/>
    </row>
    <row r="1114" spans="1:38">
      <c r="A1114" s="191"/>
      <c r="B1114" s="191"/>
      <c r="C1114" s="191"/>
      <c r="D1114" s="191"/>
      <c r="E1114" s="191"/>
      <c r="F1114" s="191"/>
      <c r="G1114" s="191"/>
      <c r="H1114" s="191"/>
      <c r="I1114" s="191"/>
      <c r="J1114" s="191"/>
      <c r="K1114" s="191"/>
      <c r="L1114" s="191"/>
      <c r="M1114" s="191"/>
      <c r="N1114" s="191"/>
      <c r="O1114" s="70">
        <f>SUMIFS('Ctas Receber'!G:G,'Ctas Receber'!E:E,'Clientes'!A:A,'Ctas Receber'!M:M,"")</f>
        <v>0</v>
      </c>
      <c r="P1114" s="70">
        <f>SUMIFS('Ctas Receber'!G:G,'Ctas Receber'!E:E,'Clientes'!A:A,'Ctas Receber'!O:O,"Pago")</f>
        <v>0</v>
      </c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  <c r="AA1114" s="71"/>
      <c r="AB1114" s="71"/>
      <c r="AC1114" s="71"/>
      <c r="AD1114" s="71"/>
      <c r="AE1114" s="71"/>
      <c r="AF1114" s="71"/>
      <c r="AG1114" s="71"/>
      <c r="AH1114" s="71"/>
      <c r="AI1114" s="71"/>
      <c r="AJ1114" s="71"/>
      <c r="AK1114" s="71"/>
      <c r="AL1114" s="71"/>
    </row>
    <row r="1115" spans="1:38">
      <c r="A1115" s="191"/>
      <c r="B1115" s="191"/>
      <c r="C1115" s="191"/>
      <c r="D1115" s="191"/>
      <c r="E1115" s="191"/>
      <c r="F1115" s="191"/>
      <c r="G1115" s="191"/>
      <c r="H1115" s="191"/>
      <c r="I1115" s="191"/>
      <c r="J1115" s="191"/>
      <c r="K1115" s="191"/>
      <c r="L1115" s="191"/>
      <c r="M1115" s="191"/>
      <c r="N1115" s="191"/>
      <c r="O1115" s="70">
        <f>SUMIFS('Ctas Receber'!G:G,'Ctas Receber'!E:E,'Clientes'!A:A,'Ctas Receber'!M:M,"")</f>
        <v>0</v>
      </c>
      <c r="P1115" s="70">
        <f>SUMIFS('Ctas Receber'!G:G,'Ctas Receber'!E:E,'Clientes'!A:A,'Ctas Receber'!O:O,"Pago")</f>
        <v>0</v>
      </c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  <c r="AA1115" s="71"/>
      <c r="AB1115" s="71"/>
      <c r="AC1115" s="71"/>
      <c r="AD1115" s="71"/>
      <c r="AE1115" s="71"/>
      <c r="AF1115" s="71"/>
      <c r="AG1115" s="71"/>
      <c r="AH1115" s="71"/>
      <c r="AI1115" s="71"/>
      <c r="AJ1115" s="71"/>
      <c r="AK1115" s="71"/>
      <c r="AL1115" s="71"/>
    </row>
    <row r="1116" spans="1:38">
      <c r="A1116" s="191"/>
      <c r="B1116" s="191"/>
      <c r="C1116" s="191"/>
      <c r="D1116" s="191"/>
      <c r="E1116" s="191"/>
      <c r="F1116" s="191"/>
      <c r="G1116" s="191"/>
      <c r="H1116" s="191"/>
      <c r="I1116" s="191"/>
      <c r="J1116" s="191"/>
      <c r="K1116" s="191"/>
      <c r="L1116" s="191"/>
      <c r="M1116" s="191"/>
      <c r="N1116" s="191"/>
      <c r="O1116" s="70">
        <f>SUMIFS('Ctas Receber'!G:G,'Ctas Receber'!E:E,'Clientes'!A:A,'Ctas Receber'!M:M,"")</f>
        <v>0</v>
      </c>
      <c r="P1116" s="70">
        <f>SUMIFS('Ctas Receber'!G:G,'Ctas Receber'!E:E,'Clientes'!A:A,'Ctas Receber'!O:O,"Pago")</f>
        <v>0</v>
      </c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  <c r="AA1116" s="71"/>
      <c r="AB1116" s="71"/>
      <c r="AC1116" s="71"/>
      <c r="AD1116" s="71"/>
      <c r="AE1116" s="71"/>
      <c r="AF1116" s="71"/>
      <c r="AG1116" s="71"/>
      <c r="AH1116" s="71"/>
      <c r="AI1116" s="71"/>
      <c r="AJ1116" s="71"/>
      <c r="AK1116" s="71"/>
      <c r="AL1116" s="71"/>
    </row>
    <row r="1117" spans="1:38">
      <c r="A1117" s="191"/>
      <c r="B1117" s="191"/>
      <c r="C1117" s="191"/>
      <c r="D1117" s="191"/>
      <c r="E1117" s="191"/>
      <c r="F1117" s="191"/>
      <c r="G1117" s="191"/>
      <c r="H1117" s="191"/>
      <c r="I1117" s="191"/>
      <c r="J1117" s="191"/>
      <c r="K1117" s="191"/>
      <c r="L1117" s="191"/>
      <c r="M1117" s="191"/>
      <c r="N1117" s="191"/>
      <c r="O1117" s="70">
        <f>SUMIFS('Ctas Receber'!G:G,'Ctas Receber'!E:E,'Clientes'!A:A,'Ctas Receber'!M:M,"")</f>
        <v>0</v>
      </c>
      <c r="P1117" s="70">
        <f>SUMIFS('Ctas Receber'!G:G,'Ctas Receber'!E:E,'Clientes'!A:A,'Ctas Receber'!O:O,"Pago")</f>
        <v>0</v>
      </c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  <c r="AA1117" s="71"/>
      <c r="AB1117" s="71"/>
      <c r="AC1117" s="71"/>
      <c r="AD1117" s="71"/>
      <c r="AE1117" s="71"/>
      <c r="AF1117" s="71"/>
      <c r="AG1117" s="71"/>
      <c r="AH1117" s="71"/>
      <c r="AI1117" s="71"/>
      <c r="AJ1117" s="71"/>
      <c r="AK1117" s="71"/>
      <c r="AL1117" s="71"/>
    </row>
    <row r="1118" spans="1:38">
      <c r="A1118" s="191"/>
      <c r="B1118" s="191"/>
      <c r="C1118" s="191"/>
      <c r="D1118" s="191"/>
      <c r="E1118" s="191"/>
      <c r="F1118" s="191"/>
      <c r="G1118" s="191"/>
      <c r="H1118" s="191"/>
      <c r="I1118" s="191"/>
      <c r="J1118" s="191"/>
      <c r="K1118" s="191"/>
      <c r="L1118" s="191"/>
      <c r="M1118" s="191"/>
      <c r="N1118" s="191"/>
      <c r="O1118" s="70">
        <f>SUMIFS('Ctas Receber'!G:G,'Ctas Receber'!E:E,'Clientes'!A:A,'Ctas Receber'!M:M,"")</f>
        <v>0</v>
      </c>
      <c r="P1118" s="70">
        <f>SUMIFS('Ctas Receber'!G:G,'Ctas Receber'!E:E,'Clientes'!A:A,'Ctas Receber'!O:O,"Pago")</f>
        <v>0</v>
      </c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  <c r="AA1118" s="71"/>
      <c r="AB1118" s="71"/>
      <c r="AC1118" s="71"/>
      <c r="AD1118" s="71"/>
      <c r="AE1118" s="71"/>
      <c r="AF1118" s="71"/>
      <c r="AG1118" s="71"/>
      <c r="AH1118" s="71"/>
      <c r="AI1118" s="71"/>
      <c r="AJ1118" s="71"/>
      <c r="AK1118" s="71"/>
      <c r="AL1118" s="71"/>
    </row>
    <row r="1119" spans="1:38">
      <c r="A1119" s="191"/>
      <c r="B1119" s="191"/>
      <c r="C1119" s="191"/>
      <c r="D1119" s="191"/>
      <c r="E1119" s="191"/>
      <c r="F1119" s="191"/>
      <c r="G1119" s="191"/>
      <c r="H1119" s="191"/>
      <c r="I1119" s="191"/>
      <c r="J1119" s="191"/>
      <c r="K1119" s="191"/>
      <c r="L1119" s="191"/>
      <c r="M1119" s="191"/>
      <c r="N1119" s="191"/>
      <c r="O1119" s="70">
        <f>SUMIFS('Ctas Receber'!G:G,'Ctas Receber'!E:E,'Clientes'!A:A,'Ctas Receber'!M:M,"")</f>
        <v>0</v>
      </c>
      <c r="P1119" s="70">
        <f>SUMIFS('Ctas Receber'!G:G,'Ctas Receber'!E:E,'Clientes'!A:A,'Ctas Receber'!O:O,"Pago")</f>
        <v>0</v>
      </c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  <c r="AA1119" s="71"/>
      <c r="AB1119" s="71"/>
      <c r="AC1119" s="71"/>
      <c r="AD1119" s="71"/>
      <c r="AE1119" s="71"/>
      <c r="AF1119" s="71"/>
      <c r="AG1119" s="71"/>
      <c r="AH1119" s="71"/>
      <c r="AI1119" s="71"/>
      <c r="AJ1119" s="71"/>
      <c r="AK1119" s="71"/>
      <c r="AL1119" s="71"/>
    </row>
    <row r="1120" spans="1:38">
      <c r="A1120" s="191"/>
      <c r="B1120" s="191"/>
      <c r="C1120" s="191"/>
      <c r="D1120" s="191"/>
      <c r="E1120" s="191"/>
      <c r="F1120" s="191"/>
      <c r="G1120" s="191"/>
      <c r="H1120" s="191"/>
      <c r="I1120" s="191"/>
      <c r="J1120" s="191"/>
      <c r="K1120" s="191"/>
      <c r="L1120" s="191"/>
      <c r="M1120" s="191"/>
      <c r="N1120" s="191"/>
      <c r="O1120" s="70">
        <f>SUMIFS('Ctas Receber'!G:G,'Ctas Receber'!E:E,'Clientes'!A:A,'Ctas Receber'!M:M,"")</f>
        <v>0</v>
      </c>
      <c r="P1120" s="70">
        <f>SUMIFS('Ctas Receber'!G:G,'Ctas Receber'!E:E,'Clientes'!A:A,'Ctas Receber'!O:O,"Pago")</f>
        <v>0</v>
      </c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  <c r="AA1120" s="71"/>
      <c r="AB1120" s="71"/>
      <c r="AC1120" s="71"/>
      <c r="AD1120" s="71"/>
      <c r="AE1120" s="71"/>
      <c r="AF1120" s="71"/>
      <c r="AG1120" s="71"/>
      <c r="AH1120" s="71"/>
      <c r="AI1120" s="71"/>
      <c r="AJ1120" s="71"/>
      <c r="AK1120" s="71"/>
      <c r="AL1120" s="71"/>
    </row>
    <row r="1121" spans="1:38">
      <c r="A1121" s="191"/>
      <c r="B1121" s="191"/>
      <c r="C1121" s="191"/>
      <c r="D1121" s="191"/>
      <c r="E1121" s="191"/>
      <c r="F1121" s="191"/>
      <c r="G1121" s="191"/>
      <c r="H1121" s="191"/>
      <c r="I1121" s="191"/>
      <c r="J1121" s="191"/>
      <c r="K1121" s="191"/>
      <c r="L1121" s="191"/>
      <c r="M1121" s="191"/>
      <c r="N1121" s="191"/>
      <c r="O1121" s="70">
        <f>SUMIFS('Ctas Receber'!G:G,'Ctas Receber'!E:E,'Clientes'!A:A,'Ctas Receber'!M:M,"")</f>
        <v>0</v>
      </c>
      <c r="P1121" s="70">
        <f>SUMIFS('Ctas Receber'!G:G,'Ctas Receber'!E:E,'Clientes'!A:A,'Ctas Receber'!O:O,"Pago")</f>
        <v>0</v>
      </c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  <c r="AA1121" s="71"/>
      <c r="AB1121" s="71"/>
      <c r="AC1121" s="71"/>
      <c r="AD1121" s="71"/>
      <c r="AE1121" s="71"/>
      <c r="AF1121" s="71"/>
      <c r="AG1121" s="71"/>
      <c r="AH1121" s="71"/>
      <c r="AI1121" s="71"/>
      <c r="AJ1121" s="71"/>
      <c r="AK1121" s="71"/>
      <c r="AL1121" s="71"/>
    </row>
    <row r="1122" spans="1:38">
      <c r="A1122" s="191"/>
      <c r="B1122" s="191"/>
      <c r="C1122" s="191"/>
      <c r="D1122" s="191"/>
      <c r="E1122" s="191"/>
      <c r="F1122" s="191"/>
      <c r="G1122" s="191"/>
      <c r="H1122" s="191"/>
      <c r="I1122" s="191"/>
      <c r="J1122" s="191"/>
      <c r="K1122" s="191"/>
      <c r="L1122" s="191"/>
      <c r="M1122" s="191"/>
      <c r="N1122" s="191"/>
      <c r="O1122" s="70">
        <f>SUMIFS('Ctas Receber'!G:G,'Ctas Receber'!E:E,'Clientes'!A:A,'Ctas Receber'!M:M,"")</f>
        <v>0</v>
      </c>
      <c r="P1122" s="70">
        <f>SUMIFS('Ctas Receber'!G:G,'Ctas Receber'!E:E,'Clientes'!A:A,'Ctas Receber'!O:O,"Pago")</f>
        <v>0</v>
      </c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  <c r="AA1122" s="71"/>
      <c r="AB1122" s="71"/>
      <c r="AC1122" s="71"/>
      <c r="AD1122" s="71"/>
      <c r="AE1122" s="71"/>
      <c r="AF1122" s="71"/>
      <c r="AG1122" s="71"/>
      <c r="AH1122" s="71"/>
      <c r="AI1122" s="71"/>
      <c r="AJ1122" s="71"/>
      <c r="AK1122" s="71"/>
      <c r="AL1122" s="71"/>
    </row>
    <row r="1123" spans="1:38">
      <c r="A1123" s="191"/>
      <c r="B1123" s="191"/>
      <c r="C1123" s="191"/>
      <c r="D1123" s="191"/>
      <c r="E1123" s="191"/>
      <c r="F1123" s="191"/>
      <c r="G1123" s="191"/>
      <c r="H1123" s="191"/>
      <c r="I1123" s="191"/>
      <c r="J1123" s="191"/>
      <c r="K1123" s="191"/>
      <c r="L1123" s="191"/>
      <c r="M1123" s="191"/>
      <c r="N1123" s="191"/>
      <c r="O1123" s="70">
        <f>SUMIFS('Ctas Receber'!G:G,'Ctas Receber'!E:E,'Clientes'!A:A,'Ctas Receber'!M:M,"")</f>
        <v>0</v>
      </c>
      <c r="P1123" s="70">
        <f>SUMIFS('Ctas Receber'!G:G,'Ctas Receber'!E:E,'Clientes'!A:A,'Ctas Receber'!O:O,"Pago")</f>
        <v>0</v>
      </c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  <c r="AA1123" s="71"/>
      <c r="AB1123" s="71"/>
      <c r="AC1123" s="71"/>
      <c r="AD1123" s="71"/>
      <c r="AE1123" s="71"/>
      <c r="AF1123" s="71"/>
      <c r="AG1123" s="71"/>
      <c r="AH1123" s="71"/>
      <c r="AI1123" s="71"/>
      <c r="AJ1123" s="71"/>
      <c r="AK1123" s="71"/>
      <c r="AL1123" s="71"/>
    </row>
    <row r="1124" spans="1:38">
      <c r="A1124" s="191"/>
      <c r="B1124" s="191"/>
      <c r="C1124" s="191"/>
      <c r="D1124" s="191"/>
      <c r="E1124" s="191"/>
      <c r="F1124" s="191"/>
      <c r="G1124" s="191"/>
      <c r="H1124" s="191"/>
      <c r="I1124" s="191"/>
      <c r="J1124" s="191"/>
      <c r="K1124" s="191"/>
      <c r="L1124" s="191"/>
      <c r="M1124" s="191"/>
      <c r="N1124" s="191"/>
      <c r="O1124" s="70">
        <f>SUMIFS('Ctas Receber'!G:G,'Ctas Receber'!E:E,'Clientes'!A:A,'Ctas Receber'!M:M,"")</f>
        <v>0</v>
      </c>
      <c r="P1124" s="70">
        <f>SUMIFS('Ctas Receber'!G:G,'Ctas Receber'!E:E,'Clientes'!A:A,'Ctas Receber'!O:O,"Pago")</f>
        <v>0</v>
      </c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  <c r="AA1124" s="71"/>
      <c r="AB1124" s="71"/>
      <c r="AC1124" s="71"/>
      <c r="AD1124" s="71"/>
      <c r="AE1124" s="71"/>
      <c r="AF1124" s="71"/>
      <c r="AG1124" s="71"/>
      <c r="AH1124" s="71"/>
      <c r="AI1124" s="71"/>
      <c r="AJ1124" s="71"/>
      <c r="AK1124" s="71"/>
      <c r="AL1124" s="71"/>
    </row>
    <row r="1125" spans="1:38">
      <c r="A1125" s="191"/>
      <c r="B1125" s="191"/>
      <c r="C1125" s="191"/>
      <c r="D1125" s="191"/>
      <c r="E1125" s="191"/>
      <c r="F1125" s="191"/>
      <c r="G1125" s="191"/>
      <c r="H1125" s="191"/>
      <c r="I1125" s="191"/>
      <c r="J1125" s="191"/>
      <c r="K1125" s="191"/>
      <c r="L1125" s="191"/>
      <c r="M1125" s="191"/>
      <c r="N1125" s="191"/>
      <c r="O1125" s="70">
        <f>SUMIFS('Ctas Receber'!G:G,'Ctas Receber'!E:E,'Clientes'!A:A,'Ctas Receber'!M:M,"")</f>
        <v>0</v>
      </c>
      <c r="P1125" s="70">
        <f>SUMIFS('Ctas Receber'!G:G,'Ctas Receber'!E:E,'Clientes'!A:A,'Ctas Receber'!O:O,"Pago")</f>
        <v>0</v>
      </c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  <c r="AA1125" s="71"/>
      <c r="AB1125" s="71"/>
      <c r="AC1125" s="71"/>
      <c r="AD1125" s="71"/>
      <c r="AE1125" s="71"/>
      <c r="AF1125" s="71"/>
      <c r="AG1125" s="71"/>
      <c r="AH1125" s="71"/>
      <c r="AI1125" s="71"/>
      <c r="AJ1125" s="71"/>
      <c r="AK1125" s="71"/>
      <c r="AL1125" s="71"/>
    </row>
    <row r="1126" spans="1:38">
      <c r="A1126" s="191"/>
      <c r="B1126" s="191"/>
      <c r="C1126" s="191"/>
      <c r="D1126" s="191"/>
      <c r="E1126" s="191"/>
      <c r="F1126" s="191"/>
      <c r="G1126" s="191"/>
      <c r="H1126" s="191"/>
      <c r="I1126" s="191"/>
      <c r="J1126" s="191"/>
      <c r="K1126" s="191"/>
      <c r="L1126" s="191"/>
      <c r="M1126" s="191"/>
      <c r="N1126" s="191"/>
      <c r="O1126" s="70">
        <f>SUMIFS('Ctas Receber'!G:G,'Ctas Receber'!E:E,'Clientes'!A:A,'Ctas Receber'!M:M,"")</f>
        <v>0</v>
      </c>
      <c r="P1126" s="70">
        <f>SUMIFS('Ctas Receber'!G:G,'Ctas Receber'!E:E,'Clientes'!A:A,'Ctas Receber'!O:O,"Pago")</f>
        <v>0</v>
      </c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  <c r="AA1126" s="71"/>
      <c r="AB1126" s="71"/>
      <c r="AC1126" s="71"/>
      <c r="AD1126" s="71"/>
      <c r="AE1126" s="71"/>
      <c r="AF1126" s="71"/>
      <c r="AG1126" s="71"/>
      <c r="AH1126" s="71"/>
      <c r="AI1126" s="71"/>
      <c r="AJ1126" s="71"/>
      <c r="AK1126" s="71"/>
      <c r="AL1126" s="71"/>
    </row>
    <row r="1127" spans="1:38">
      <c r="A1127" s="191"/>
      <c r="B1127" s="191"/>
      <c r="C1127" s="191"/>
      <c r="D1127" s="191"/>
      <c r="E1127" s="191"/>
      <c r="F1127" s="191"/>
      <c r="G1127" s="191"/>
      <c r="H1127" s="191"/>
      <c r="I1127" s="191"/>
      <c r="J1127" s="191"/>
      <c r="K1127" s="191"/>
      <c r="L1127" s="191"/>
      <c r="M1127" s="191"/>
      <c r="N1127" s="191"/>
      <c r="O1127" s="70">
        <f>SUMIFS('Ctas Receber'!G:G,'Ctas Receber'!E:E,'Clientes'!A:A,'Ctas Receber'!M:M,"")</f>
        <v>0</v>
      </c>
      <c r="P1127" s="70">
        <f>SUMIFS('Ctas Receber'!G:G,'Ctas Receber'!E:E,'Clientes'!A:A,'Ctas Receber'!O:O,"Pago")</f>
        <v>0</v>
      </c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  <c r="AA1127" s="71"/>
      <c r="AB1127" s="71"/>
      <c r="AC1127" s="71"/>
      <c r="AD1127" s="71"/>
      <c r="AE1127" s="71"/>
      <c r="AF1127" s="71"/>
      <c r="AG1127" s="71"/>
      <c r="AH1127" s="71"/>
      <c r="AI1127" s="71"/>
      <c r="AJ1127" s="71"/>
      <c r="AK1127" s="71"/>
      <c r="AL1127" s="71"/>
    </row>
    <row r="1128" spans="1:38">
      <c r="A1128" s="191"/>
      <c r="B1128" s="191"/>
      <c r="C1128" s="191"/>
      <c r="D1128" s="191"/>
      <c r="E1128" s="191"/>
      <c r="F1128" s="191"/>
      <c r="G1128" s="191"/>
      <c r="H1128" s="191"/>
      <c r="I1128" s="191"/>
      <c r="J1128" s="191"/>
      <c r="K1128" s="191"/>
      <c r="L1128" s="191"/>
      <c r="M1128" s="191"/>
      <c r="N1128" s="191"/>
      <c r="O1128" s="70">
        <f>SUMIFS('Ctas Receber'!G:G,'Ctas Receber'!E:E,'Clientes'!A:A,'Ctas Receber'!M:M,"")</f>
        <v>0</v>
      </c>
      <c r="P1128" s="70">
        <f>SUMIFS('Ctas Receber'!G:G,'Ctas Receber'!E:E,'Clientes'!A:A,'Ctas Receber'!O:O,"Pago")</f>
        <v>0</v>
      </c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  <c r="AA1128" s="71"/>
      <c r="AB1128" s="71"/>
      <c r="AC1128" s="71"/>
      <c r="AD1128" s="71"/>
      <c r="AE1128" s="71"/>
      <c r="AF1128" s="71"/>
      <c r="AG1128" s="71"/>
      <c r="AH1128" s="71"/>
      <c r="AI1128" s="71"/>
      <c r="AJ1128" s="71"/>
      <c r="AK1128" s="71"/>
      <c r="AL1128" s="71"/>
    </row>
    <row r="1129" spans="1:38">
      <c r="A1129" s="191"/>
      <c r="B1129" s="191"/>
      <c r="C1129" s="191"/>
      <c r="D1129" s="191"/>
      <c r="E1129" s="191"/>
      <c r="F1129" s="191"/>
      <c r="G1129" s="191"/>
      <c r="H1129" s="191"/>
      <c r="I1129" s="191"/>
      <c r="J1129" s="191"/>
      <c r="K1129" s="191"/>
      <c r="L1129" s="191"/>
      <c r="M1129" s="191"/>
      <c r="N1129" s="191"/>
      <c r="O1129" s="70">
        <f>SUMIFS('Ctas Receber'!G:G,'Ctas Receber'!E:E,'Clientes'!A:A,'Ctas Receber'!M:M,"")</f>
        <v>0</v>
      </c>
      <c r="P1129" s="70">
        <f>SUMIFS('Ctas Receber'!G:G,'Ctas Receber'!E:E,'Clientes'!A:A,'Ctas Receber'!O:O,"Pago")</f>
        <v>0</v>
      </c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  <c r="AA1129" s="71"/>
      <c r="AB1129" s="71"/>
      <c r="AC1129" s="71"/>
      <c r="AD1129" s="71"/>
      <c r="AE1129" s="71"/>
      <c r="AF1129" s="71"/>
      <c r="AG1129" s="71"/>
      <c r="AH1129" s="71"/>
      <c r="AI1129" s="71"/>
      <c r="AJ1129" s="71"/>
      <c r="AK1129" s="71"/>
      <c r="AL1129" s="71"/>
    </row>
    <row r="1130" spans="1:38">
      <c r="A1130" s="191"/>
      <c r="B1130" s="191"/>
      <c r="C1130" s="191"/>
      <c r="D1130" s="191"/>
      <c r="E1130" s="191"/>
      <c r="F1130" s="191"/>
      <c r="G1130" s="191"/>
      <c r="H1130" s="191"/>
      <c r="I1130" s="191"/>
      <c r="J1130" s="191"/>
      <c r="K1130" s="191"/>
      <c r="L1130" s="191"/>
      <c r="M1130" s="191"/>
      <c r="N1130" s="191"/>
      <c r="O1130" s="70">
        <f>SUMIFS('Ctas Receber'!G:G,'Ctas Receber'!E:E,'Clientes'!A:A,'Ctas Receber'!M:M,"")</f>
        <v>0</v>
      </c>
      <c r="P1130" s="70">
        <f>SUMIFS('Ctas Receber'!G:G,'Ctas Receber'!E:E,'Clientes'!A:A,'Ctas Receber'!O:O,"Pago")</f>
        <v>0</v>
      </c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  <c r="AA1130" s="71"/>
      <c r="AB1130" s="71"/>
      <c r="AC1130" s="71"/>
      <c r="AD1130" s="71"/>
      <c r="AE1130" s="71"/>
      <c r="AF1130" s="71"/>
      <c r="AG1130" s="71"/>
      <c r="AH1130" s="71"/>
      <c r="AI1130" s="71"/>
      <c r="AJ1130" s="71"/>
      <c r="AK1130" s="71"/>
      <c r="AL1130" s="71"/>
    </row>
    <row r="1131" spans="1:38">
      <c r="A1131" s="191"/>
      <c r="B1131" s="191"/>
      <c r="C1131" s="191"/>
      <c r="D1131" s="191"/>
      <c r="E1131" s="191"/>
      <c r="F1131" s="191"/>
      <c r="G1131" s="191"/>
      <c r="H1131" s="191"/>
      <c r="I1131" s="191"/>
      <c r="J1131" s="191"/>
      <c r="K1131" s="191"/>
      <c r="L1131" s="191"/>
      <c r="M1131" s="191"/>
      <c r="N1131" s="191"/>
      <c r="O1131" s="70">
        <f>SUMIFS('Ctas Receber'!G:G,'Ctas Receber'!E:E,'Clientes'!A:A,'Ctas Receber'!M:M,"")</f>
        <v>0</v>
      </c>
      <c r="P1131" s="70">
        <f>SUMIFS('Ctas Receber'!G:G,'Ctas Receber'!E:E,'Clientes'!A:A,'Ctas Receber'!O:O,"Pago")</f>
        <v>0</v>
      </c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  <c r="AA1131" s="71"/>
      <c r="AB1131" s="71"/>
      <c r="AC1131" s="71"/>
      <c r="AD1131" s="71"/>
      <c r="AE1131" s="71"/>
      <c r="AF1131" s="71"/>
      <c r="AG1131" s="71"/>
      <c r="AH1131" s="71"/>
      <c r="AI1131" s="71"/>
      <c r="AJ1131" s="71"/>
      <c r="AK1131" s="71"/>
      <c r="AL1131" s="71"/>
    </row>
    <row r="1132" spans="1:38">
      <c r="A1132" s="191"/>
      <c r="B1132" s="191"/>
      <c r="C1132" s="191"/>
      <c r="D1132" s="191"/>
      <c r="E1132" s="191"/>
      <c r="F1132" s="191"/>
      <c r="G1132" s="191"/>
      <c r="H1132" s="191"/>
      <c r="I1132" s="191"/>
      <c r="J1132" s="191"/>
      <c r="K1132" s="191"/>
      <c r="L1132" s="191"/>
      <c r="M1132" s="191"/>
      <c r="N1132" s="191"/>
      <c r="O1132" s="70">
        <f>SUMIFS('Ctas Receber'!G:G,'Ctas Receber'!E:E,'Clientes'!A:A,'Ctas Receber'!M:M,"")</f>
        <v>0</v>
      </c>
      <c r="P1132" s="70">
        <f>SUMIFS('Ctas Receber'!G:G,'Ctas Receber'!E:E,'Clientes'!A:A,'Ctas Receber'!O:O,"Pago")</f>
        <v>0</v>
      </c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  <c r="AA1132" s="71"/>
      <c r="AB1132" s="71"/>
      <c r="AC1132" s="71"/>
      <c r="AD1132" s="71"/>
      <c r="AE1132" s="71"/>
      <c r="AF1132" s="71"/>
      <c r="AG1132" s="71"/>
      <c r="AH1132" s="71"/>
      <c r="AI1132" s="71"/>
      <c r="AJ1132" s="71"/>
      <c r="AK1132" s="71"/>
      <c r="AL1132" s="71"/>
    </row>
    <row r="1133" spans="1:38">
      <c r="A1133" s="191"/>
      <c r="B1133" s="191"/>
      <c r="C1133" s="191"/>
      <c r="D1133" s="191"/>
      <c r="E1133" s="191"/>
      <c r="F1133" s="191"/>
      <c r="G1133" s="191"/>
      <c r="H1133" s="191"/>
      <c r="I1133" s="191"/>
      <c r="J1133" s="191"/>
      <c r="K1133" s="191"/>
      <c r="L1133" s="191"/>
      <c r="M1133" s="191"/>
      <c r="N1133" s="191"/>
      <c r="O1133" s="70">
        <f>SUMIFS('Ctas Receber'!G:G,'Ctas Receber'!E:E,'Clientes'!A:A,'Ctas Receber'!M:M,"")</f>
        <v>0</v>
      </c>
      <c r="P1133" s="70">
        <f>SUMIFS('Ctas Receber'!G:G,'Ctas Receber'!E:E,'Clientes'!A:A,'Ctas Receber'!O:O,"Pago")</f>
        <v>0</v>
      </c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  <c r="AA1133" s="71"/>
      <c r="AB1133" s="71"/>
      <c r="AC1133" s="71"/>
      <c r="AD1133" s="71"/>
      <c r="AE1133" s="71"/>
      <c r="AF1133" s="71"/>
      <c r="AG1133" s="71"/>
      <c r="AH1133" s="71"/>
      <c r="AI1133" s="71"/>
      <c r="AJ1133" s="71"/>
      <c r="AK1133" s="71"/>
      <c r="AL1133" s="71"/>
    </row>
    <row r="1134" spans="1:38">
      <c r="A1134" s="191"/>
      <c r="B1134" s="191"/>
      <c r="C1134" s="191"/>
      <c r="D1134" s="191"/>
      <c r="E1134" s="191"/>
      <c r="F1134" s="191"/>
      <c r="G1134" s="191"/>
      <c r="H1134" s="191"/>
      <c r="I1134" s="191"/>
      <c r="J1134" s="191"/>
      <c r="K1134" s="191"/>
      <c r="L1134" s="191"/>
      <c r="M1134" s="191"/>
      <c r="N1134" s="191"/>
      <c r="O1134" s="70">
        <f>SUMIFS('Ctas Receber'!G:G,'Ctas Receber'!E:E,'Clientes'!A:A,'Ctas Receber'!M:M,"")</f>
        <v>0</v>
      </c>
      <c r="P1134" s="70">
        <f>SUMIFS('Ctas Receber'!G:G,'Ctas Receber'!E:E,'Clientes'!A:A,'Ctas Receber'!O:O,"Pago")</f>
        <v>0</v>
      </c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  <c r="AA1134" s="71"/>
      <c r="AB1134" s="71"/>
      <c r="AC1134" s="71"/>
      <c r="AD1134" s="71"/>
      <c r="AE1134" s="71"/>
      <c r="AF1134" s="71"/>
      <c r="AG1134" s="71"/>
      <c r="AH1134" s="71"/>
      <c r="AI1134" s="71"/>
      <c r="AJ1134" s="71"/>
      <c r="AK1134" s="71"/>
      <c r="AL1134" s="71"/>
    </row>
    <row r="1135" spans="1:38">
      <c r="A1135" s="191"/>
      <c r="B1135" s="191"/>
      <c r="C1135" s="191"/>
      <c r="D1135" s="191"/>
      <c r="E1135" s="191"/>
      <c r="F1135" s="191"/>
      <c r="G1135" s="191"/>
      <c r="H1135" s="191"/>
      <c r="I1135" s="191"/>
      <c r="J1135" s="191"/>
      <c r="K1135" s="191"/>
      <c r="L1135" s="191"/>
      <c r="M1135" s="191"/>
      <c r="N1135" s="191"/>
      <c r="O1135" s="70">
        <f>SUMIFS('Ctas Receber'!G:G,'Ctas Receber'!E:E,'Clientes'!A:A,'Ctas Receber'!M:M,"")</f>
        <v>0</v>
      </c>
      <c r="P1135" s="70">
        <f>SUMIFS('Ctas Receber'!G:G,'Ctas Receber'!E:E,'Clientes'!A:A,'Ctas Receber'!O:O,"Pago")</f>
        <v>0</v>
      </c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  <c r="AA1135" s="71"/>
      <c r="AB1135" s="71"/>
      <c r="AC1135" s="71"/>
      <c r="AD1135" s="71"/>
      <c r="AE1135" s="71"/>
      <c r="AF1135" s="71"/>
      <c r="AG1135" s="71"/>
      <c r="AH1135" s="71"/>
      <c r="AI1135" s="71"/>
      <c r="AJ1135" s="71"/>
      <c r="AK1135" s="71"/>
      <c r="AL1135" s="71"/>
    </row>
    <row r="1136" spans="1:38">
      <c r="A1136" s="191"/>
      <c r="B1136" s="191"/>
      <c r="C1136" s="191"/>
      <c r="D1136" s="191"/>
      <c r="E1136" s="191"/>
      <c r="F1136" s="191"/>
      <c r="G1136" s="191"/>
      <c r="H1136" s="191"/>
      <c r="I1136" s="191"/>
      <c r="J1136" s="191"/>
      <c r="K1136" s="191"/>
      <c r="L1136" s="191"/>
      <c r="M1136" s="191"/>
      <c r="N1136" s="191"/>
      <c r="O1136" s="70">
        <f>SUMIFS('Ctas Receber'!G:G,'Ctas Receber'!E:E,'Clientes'!A:A,'Ctas Receber'!M:M,"")</f>
        <v>0</v>
      </c>
      <c r="P1136" s="70">
        <f>SUMIFS('Ctas Receber'!G:G,'Ctas Receber'!E:E,'Clientes'!A:A,'Ctas Receber'!O:O,"Pago")</f>
        <v>0</v>
      </c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  <c r="AA1136" s="71"/>
      <c r="AB1136" s="71"/>
      <c r="AC1136" s="71"/>
      <c r="AD1136" s="71"/>
      <c r="AE1136" s="71"/>
      <c r="AF1136" s="71"/>
      <c r="AG1136" s="71"/>
      <c r="AH1136" s="71"/>
      <c r="AI1136" s="71"/>
      <c r="AJ1136" s="71"/>
      <c r="AK1136" s="71"/>
      <c r="AL1136" s="71"/>
    </row>
    <row r="1137" spans="1:38">
      <c r="A1137" s="191"/>
      <c r="B1137" s="191"/>
      <c r="C1137" s="191"/>
      <c r="D1137" s="191"/>
      <c r="E1137" s="191"/>
      <c r="F1137" s="191"/>
      <c r="G1137" s="191"/>
      <c r="H1137" s="191"/>
      <c r="I1137" s="191"/>
      <c r="J1137" s="191"/>
      <c r="K1137" s="191"/>
      <c r="L1137" s="191"/>
      <c r="M1137" s="191"/>
      <c r="N1137" s="191"/>
      <c r="O1137" s="70">
        <f>SUMIFS('Ctas Receber'!G:G,'Ctas Receber'!E:E,'Clientes'!A:A,'Ctas Receber'!M:M,"")</f>
        <v>0</v>
      </c>
      <c r="P1137" s="70">
        <f>SUMIFS('Ctas Receber'!G:G,'Ctas Receber'!E:E,'Clientes'!A:A,'Ctas Receber'!O:O,"Pago")</f>
        <v>0</v>
      </c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  <c r="AA1137" s="71"/>
      <c r="AB1137" s="71"/>
      <c r="AC1137" s="71"/>
      <c r="AD1137" s="71"/>
      <c r="AE1137" s="71"/>
      <c r="AF1137" s="71"/>
      <c r="AG1137" s="71"/>
      <c r="AH1137" s="71"/>
      <c r="AI1137" s="71"/>
      <c r="AJ1137" s="71"/>
      <c r="AK1137" s="71"/>
      <c r="AL1137" s="71"/>
    </row>
    <row r="1138" spans="1:38">
      <c r="A1138" s="191"/>
      <c r="B1138" s="191"/>
      <c r="C1138" s="191"/>
      <c r="D1138" s="191"/>
      <c r="E1138" s="191"/>
      <c r="F1138" s="191"/>
      <c r="G1138" s="191"/>
      <c r="H1138" s="191"/>
      <c r="I1138" s="191"/>
      <c r="J1138" s="191"/>
      <c r="K1138" s="191"/>
      <c r="L1138" s="191"/>
      <c r="M1138" s="191"/>
      <c r="N1138" s="191"/>
      <c r="O1138" s="70">
        <f>SUMIFS('Ctas Receber'!G:G,'Ctas Receber'!E:E,'Clientes'!A:A,'Ctas Receber'!M:M,"")</f>
        <v>0</v>
      </c>
      <c r="P1138" s="70">
        <f>SUMIFS('Ctas Receber'!G:G,'Ctas Receber'!E:E,'Clientes'!A:A,'Ctas Receber'!O:O,"Pago")</f>
        <v>0</v>
      </c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  <c r="AA1138" s="71"/>
      <c r="AB1138" s="71"/>
      <c r="AC1138" s="71"/>
      <c r="AD1138" s="71"/>
      <c r="AE1138" s="71"/>
      <c r="AF1138" s="71"/>
      <c r="AG1138" s="71"/>
      <c r="AH1138" s="71"/>
      <c r="AI1138" s="71"/>
      <c r="AJ1138" s="71"/>
      <c r="AK1138" s="71"/>
      <c r="AL1138" s="71"/>
    </row>
    <row r="1139" spans="1:38">
      <c r="A1139" s="191"/>
      <c r="B1139" s="191"/>
      <c r="C1139" s="191"/>
      <c r="D1139" s="191"/>
      <c r="E1139" s="191"/>
      <c r="F1139" s="191"/>
      <c r="G1139" s="191"/>
      <c r="H1139" s="191"/>
      <c r="I1139" s="191"/>
      <c r="J1139" s="191"/>
      <c r="K1139" s="191"/>
      <c r="L1139" s="191"/>
      <c r="M1139" s="191"/>
      <c r="N1139" s="191"/>
      <c r="O1139" s="70">
        <f>SUMIFS('Ctas Receber'!G:G,'Ctas Receber'!E:E,'Clientes'!A:A,'Ctas Receber'!M:M,"")</f>
        <v>0</v>
      </c>
      <c r="P1139" s="70">
        <f>SUMIFS('Ctas Receber'!G:G,'Ctas Receber'!E:E,'Clientes'!A:A,'Ctas Receber'!O:O,"Pago")</f>
        <v>0</v>
      </c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  <c r="AA1139" s="71"/>
      <c r="AB1139" s="71"/>
      <c r="AC1139" s="71"/>
      <c r="AD1139" s="71"/>
      <c r="AE1139" s="71"/>
      <c r="AF1139" s="71"/>
      <c r="AG1139" s="71"/>
      <c r="AH1139" s="71"/>
      <c r="AI1139" s="71"/>
      <c r="AJ1139" s="71"/>
      <c r="AK1139" s="71"/>
      <c r="AL1139" s="71"/>
    </row>
    <row r="1140" spans="1:38">
      <c r="A1140" s="191"/>
      <c r="B1140" s="191"/>
      <c r="C1140" s="191"/>
      <c r="D1140" s="191"/>
      <c r="E1140" s="191"/>
      <c r="F1140" s="191"/>
      <c r="G1140" s="191"/>
      <c r="H1140" s="191"/>
      <c r="I1140" s="191"/>
      <c r="J1140" s="191"/>
      <c r="K1140" s="191"/>
      <c r="L1140" s="191"/>
      <c r="M1140" s="191"/>
      <c r="N1140" s="191"/>
      <c r="O1140" s="70">
        <f>SUMIFS('Ctas Receber'!G:G,'Ctas Receber'!E:E,'Clientes'!A:A,'Ctas Receber'!M:M,"")</f>
        <v>0</v>
      </c>
      <c r="P1140" s="70">
        <f>SUMIFS('Ctas Receber'!G:G,'Ctas Receber'!E:E,'Clientes'!A:A,'Ctas Receber'!O:O,"Pago")</f>
        <v>0</v>
      </c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  <c r="AA1140" s="71"/>
      <c r="AB1140" s="71"/>
      <c r="AC1140" s="71"/>
      <c r="AD1140" s="71"/>
      <c r="AE1140" s="71"/>
      <c r="AF1140" s="71"/>
      <c r="AG1140" s="71"/>
      <c r="AH1140" s="71"/>
      <c r="AI1140" s="71"/>
      <c r="AJ1140" s="71"/>
      <c r="AK1140" s="71"/>
      <c r="AL1140" s="71"/>
    </row>
    <row r="1141" spans="1:38">
      <c r="A1141" s="191"/>
      <c r="B1141" s="191"/>
      <c r="C1141" s="191"/>
      <c r="D1141" s="191"/>
      <c r="E1141" s="191"/>
      <c r="F1141" s="191"/>
      <c r="G1141" s="191"/>
      <c r="H1141" s="191"/>
      <c r="I1141" s="191"/>
      <c r="J1141" s="191"/>
      <c r="K1141" s="191"/>
      <c r="L1141" s="191"/>
      <c r="M1141" s="191"/>
      <c r="N1141" s="191"/>
      <c r="O1141" s="70">
        <f>SUMIFS('Ctas Receber'!G:G,'Ctas Receber'!E:E,'Clientes'!A:A,'Ctas Receber'!M:M,"")</f>
        <v>0</v>
      </c>
      <c r="P1141" s="70">
        <f>SUMIFS('Ctas Receber'!G:G,'Ctas Receber'!E:E,'Clientes'!A:A,'Ctas Receber'!O:O,"Pago")</f>
        <v>0</v>
      </c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  <c r="AA1141" s="71"/>
      <c r="AB1141" s="71"/>
      <c r="AC1141" s="71"/>
      <c r="AD1141" s="71"/>
      <c r="AE1141" s="71"/>
      <c r="AF1141" s="71"/>
      <c r="AG1141" s="71"/>
      <c r="AH1141" s="71"/>
      <c r="AI1141" s="71"/>
      <c r="AJ1141" s="71"/>
      <c r="AK1141" s="71"/>
      <c r="AL1141" s="71"/>
    </row>
    <row r="1142" spans="1:38">
      <c r="A1142" s="191"/>
      <c r="B1142" s="191"/>
      <c r="C1142" s="191"/>
      <c r="D1142" s="191"/>
      <c r="E1142" s="191"/>
      <c r="F1142" s="191"/>
      <c r="G1142" s="191"/>
      <c r="H1142" s="191"/>
      <c r="I1142" s="191"/>
      <c r="J1142" s="191"/>
      <c r="K1142" s="191"/>
      <c r="L1142" s="191"/>
      <c r="M1142" s="191"/>
      <c r="N1142" s="191"/>
      <c r="O1142" s="70">
        <f>SUMIFS('Ctas Receber'!G:G,'Ctas Receber'!E:E,'Clientes'!A:A,'Ctas Receber'!M:M,"")</f>
        <v>0</v>
      </c>
      <c r="P1142" s="70">
        <f>SUMIFS('Ctas Receber'!G:G,'Ctas Receber'!E:E,'Clientes'!A:A,'Ctas Receber'!O:O,"Pago")</f>
        <v>0</v>
      </c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  <c r="AA1142" s="71"/>
      <c r="AB1142" s="71"/>
      <c r="AC1142" s="71"/>
      <c r="AD1142" s="71"/>
      <c r="AE1142" s="71"/>
      <c r="AF1142" s="71"/>
      <c r="AG1142" s="71"/>
      <c r="AH1142" s="71"/>
      <c r="AI1142" s="71"/>
      <c r="AJ1142" s="71"/>
      <c r="AK1142" s="71"/>
      <c r="AL1142" s="71"/>
    </row>
    <row r="1143" spans="1:38">
      <c r="A1143" s="191"/>
      <c r="B1143" s="191"/>
      <c r="C1143" s="191"/>
      <c r="D1143" s="191"/>
      <c r="E1143" s="191"/>
      <c r="F1143" s="191"/>
      <c r="G1143" s="191"/>
      <c r="H1143" s="191"/>
      <c r="I1143" s="191"/>
      <c r="J1143" s="191"/>
      <c r="K1143" s="191"/>
      <c r="L1143" s="191"/>
      <c r="M1143" s="191"/>
      <c r="N1143" s="191"/>
      <c r="O1143" s="70">
        <f>SUMIFS('Ctas Receber'!G:G,'Ctas Receber'!E:E,'Clientes'!A:A,'Ctas Receber'!M:M,"")</f>
        <v>0</v>
      </c>
      <c r="P1143" s="70">
        <f>SUMIFS('Ctas Receber'!G:G,'Ctas Receber'!E:E,'Clientes'!A:A,'Ctas Receber'!O:O,"Pago")</f>
        <v>0</v>
      </c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  <c r="AA1143" s="71"/>
      <c r="AB1143" s="71"/>
      <c r="AC1143" s="71"/>
      <c r="AD1143" s="71"/>
      <c r="AE1143" s="71"/>
      <c r="AF1143" s="71"/>
      <c r="AG1143" s="71"/>
      <c r="AH1143" s="71"/>
      <c r="AI1143" s="71"/>
      <c r="AJ1143" s="71"/>
      <c r="AK1143" s="71"/>
      <c r="AL1143" s="71"/>
    </row>
    <row r="1144" spans="1:38">
      <c r="A1144" s="191"/>
      <c r="B1144" s="191"/>
      <c r="C1144" s="191"/>
      <c r="D1144" s="191"/>
      <c r="E1144" s="191"/>
      <c r="F1144" s="191"/>
      <c r="G1144" s="191"/>
      <c r="H1144" s="191"/>
      <c r="I1144" s="191"/>
      <c r="J1144" s="191"/>
      <c r="K1144" s="191"/>
      <c r="L1144" s="191"/>
      <c r="M1144" s="191"/>
      <c r="N1144" s="191"/>
      <c r="O1144" s="70">
        <f>SUMIFS('Ctas Receber'!G:G,'Ctas Receber'!E:E,'Clientes'!A:A,'Ctas Receber'!M:M,"")</f>
        <v>0</v>
      </c>
      <c r="P1144" s="70">
        <f>SUMIFS('Ctas Receber'!G:G,'Ctas Receber'!E:E,'Clientes'!A:A,'Ctas Receber'!O:O,"Pago")</f>
        <v>0</v>
      </c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  <c r="AA1144" s="71"/>
      <c r="AB1144" s="71"/>
      <c r="AC1144" s="71"/>
      <c r="AD1144" s="71"/>
      <c r="AE1144" s="71"/>
      <c r="AF1144" s="71"/>
      <c r="AG1144" s="71"/>
      <c r="AH1144" s="71"/>
      <c r="AI1144" s="71"/>
      <c r="AJ1144" s="71"/>
      <c r="AK1144" s="71"/>
      <c r="AL1144" s="71"/>
    </row>
    <row r="1145" spans="1:38">
      <c r="A1145" s="191"/>
      <c r="B1145" s="191"/>
      <c r="C1145" s="191"/>
      <c r="D1145" s="191"/>
      <c r="E1145" s="191"/>
      <c r="F1145" s="191"/>
      <c r="G1145" s="191"/>
      <c r="H1145" s="191"/>
      <c r="I1145" s="191"/>
      <c r="J1145" s="191"/>
      <c r="K1145" s="191"/>
      <c r="L1145" s="191"/>
      <c r="M1145" s="191"/>
      <c r="N1145" s="191"/>
      <c r="O1145" s="70">
        <f>SUMIFS('Ctas Receber'!G:G,'Ctas Receber'!E:E,'Clientes'!A:A,'Ctas Receber'!M:M,"")</f>
        <v>0</v>
      </c>
      <c r="P1145" s="70">
        <f>SUMIFS('Ctas Receber'!G:G,'Ctas Receber'!E:E,'Clientes'!A:A,'Ctas Receber'!O:O,"Pago")</f>
        <v>0</v>
      </c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  <c r="AA1145" s="71"/>
      <c r="AB1145" s="71"/>
      <c r="AC1145" s="71"/>
      <c r="AD1145" s="71"/>
      <c r="AE1145" s="71"/>
      <c r="AF1145" s="71"/>
      <c r="AG1145" s="71"/>
      <c r="AH1145" s="71"/>
      <c r="AI1145" s="71"/>
      <c r="AJ1145" s="71"/>
      <c r="AK1145" s="71"/>
      <c r="AL1145" s="71"/>
    </row>
    <row r="1146" spans="1:38">
      <c r="A1146" s="191"/>
      <c r="B1146" s="191"/>
      <c r="C1146" s="191"/>
      <c r="D1146" s="191"/>
      <c r="E1146" s="191"/>
      <c r="F1146" s="191"/>
      <c r="G1146" s="191"/>
      <c r="H1146" s="191"/>
      <c r="I1146" s="191"/>
      <c r="J1146" s="191"/>
      <c r="K1146" s="191"/>
      <c r="L1146" s="191"/>
      <c r="M1146" s="191"/>
      <c r="N1146" s="191"/>
      <c r="O1146" s="70">
        <f>SUMIFS('Ctas Receber'!G:G,'Ctas Receber'!E:E,'Clientes'!A:A,'Ctas Receber'!M:M,"")</f>
        <v>0</v>
      </c>
      <c r="P1146" s="70">
        <f>SUMIFS('Ctas Receber'!G:G,'Ctas Receber'!E:E,'Clientes'!A:A,'Ctas Receber'!O:O,"Pago")</f>
        <v>0</v>
      </c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  <c r="AA1146" s="71"/>
      <c r="AB1146" s="71"/>
      <c r="AC1146" s="71"/>
      <c r="AD1146" s="71"/>
      <c r="AE1146" s="71"/>
      <c r="AF1146" s="71"/>
      <c r="AG1146" s="71"/>
      <c r="AH1146" s="71"/>
      <c r="AI1146" s="71"/>
      <c r="AJ1146" s="71"/>
      <c r="AK1146" s="71"/>
      <c r="AL1146" s="71"/>
    </row>
    <row r="1147" spans="1:38">
      <c r="A1147" s="191"/>
      <c r="B1147" s="191"/>
      <c r="C1147" s="191"/>
      <c r="D1147" s="191"/>
      <c r="E1147" s="191"/>
      <c r="F1147" s="191"/>
      <c r="G1147" s="191"/>
      <c r="H1147" s="191"/>
      <c r="I1147" s="191"/>
      <c r="J1147" s="191"/>
      <c r="K1147" s="191"/>
      <c r="L1147" s="191"/>
      <c r="M1147" s="191"/>
      <c r="N1147" s="191"/>
      <c r="O1147" s="70">
        <f>SUMIFS('Ctas Receber'!G:G,'Ctas Receber'!E:E,'Clientes'!A:A,'Ctas Receber'!M:M,"")</f>
        <v>0</v>
      </c>
      <c r="P1147" s="70">
        <f>SUMIFS('Ctas Receber'!G:G,'Ctas Receber'!E:E,'Clientes'!A:A,'Ctas Receber'!O:O,"Pago")</f>
        <v>0</v>
      </c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  <c r="AA1147" s="71"/>
      <c r="AB1147" s="71"/>
      <c r="AC1147" s="71"/>
      <c r="AD1147" s="71"/>
      <c r="AE1147" s="71"/>
      <c r="AF1147" s="71"/>
      <c r="AG1147" s="71"/>
      <c r="AH1147" s="71"/>
      <c r="AI1147" s="71"/>
      <c r="AJ1147" s="71"/>
      <c r="AK1147" s="71"/>
      <c r="AL1147" s="71"/>
    </row>
    <row r="1148" spans="1:38">
      <c r="A1148" s="191"/>
      <c r="B1148" s="191"/>
      <c r="C1148" s="191"/>
      <c r="D1148" s="191"/>
      <c r="E1148" s="191"/>
      <c r="F1148" s="191"/>
      <c r="G1148" s="191"/>
      <c r="H1148" s="191"/>
      <c r="I1148" s="191"/>
      <c r="J1148" s="191"/>
      <c r="K1148" s="191"/>
      <c r="L1148" s="191"/>
      <c r="M1148" s="191"/>
      <c r="N1148" s="191"/>
      <c r="O1148" s="70">
        <f>SUMIFS('Ctas Receber'!G:G,'Ctas Receber'!E:E,'Clientes'!A:A,'Ctas Receber'!M:M,"")</f>
        <v>0</v>
      </c>
      <c r="P1148" s="70">
        <f>SUMIFS('Ctas Receber'!G:G,'Ctas Receber'!E:E,'Clientes'!A:A,'Ctas Receber'!O:O,"Pago")</f>
        <v>0</v>
      </c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  <c r="AA1148" s="71"/>
      <c r="AB1148" s="71"/>
      <c r="AC1148" s="71"/>
      <c r="AD1148" s="71"/>
      <c r="AE1148" s="71"/>
      <c r="AF1148" s="71"/>
      <c r="AG1148" s="71"/>
      <c r="AH1148" s="71"/>
      <c r="AI1148" s="71"/>
      <c r="AJ1148" s="71"/>
      <c r="AK1148" s="71"/>
      <c r="AL1148" s="71"/>
    </row>
    <row r="1149" spans="1:38">
      <c r="A1149" s="191"/>
      <c r="B1149" s="191"/>
      <c r="C1149" s="191"/>
      <c r="D1149" s="191"/>
      <c r="E1149" s="191"/>
      <c r="F1149" s="191"/>
      <c r="G1149" s="191"/>
      <c r="H1149" s="191"/>
      <c r="I1149" s="191"/>
      <c r="J1149" s="191"/>
      <c r="K1149" s="191"/>
      <c r="L1149" s="191"/>
      <c r="M1149" s="191"/>
      <c r="N1149" s="191"/>
      <c r="O1149" s="70">
        <f>SUMIFS('Ctas Receber'!G:G,'Ctas Receber'!E:E,'Clientes'!A:A,'Ctas Receber'!M:M,"")</f>
        <v>0</v>
      </c>
      <c r="P1149" s="70">
        <f>SUMIFS('Ctas Receber'!G:G,'Ctas Receber'!E:E,'Clientes'!A:A,'Ctas Receber'!O:O,"Pago")</f>
        <v>0</v>
      </c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  <c r="AA1149" s="71"/>
      <c r="AB1149" s="71"/>
      <c r="AC1149" s="71"/>
      <c r="AD1149" s="71"/>
      <c r="AE1149" s="71"/>
      <c r="AF1149" s="71"/>
      <c r="AG1149" s="71"/>
      <c r="AH1149" s="71"/>
      <c r="AI1149" s="71"/>
      <c r="AJ1149" s="71"/>
      <c r="AK1149" s="71"/>
      <c r="AL1149" s="71"/>
    </row>
    <row r="1150" spans="1:38">
      <c r="A1150" s="191"/>
      <c r="B1150" s="191"/>
      <c r="C1150" s="191"/>
      <c r="D1150" s="191"/>
      <c r="E1150" s="191"/>
      <c r="F1150" s="191"/>
      <c r="G1150" s="191"/>
      <c r="H1150" s="191"/>
      <c r="I1150" s="191"/>
      <c r="J1150" s="191"/>
      <c r="K1150" s="191"/>
      <c r="L1150" s="191"/>
      <c r="M1150" s="191"/>
      <c r="N1150" s="191"/>
      <c r="O1150" s="70">
        <f>SUMIFS('Ctas Receber'!G:G,'Ctas Receber'!E:E,'Clientes'!A:A,'Ctas Receber'!M:M,"")</f>
        <v>0</v>
      </c>
      <c r="P1150" s="70">
        <f>SUMIFS('Ctas Receber'!G:G,'Ctas Receber'!E:E,'Clientes'!A:A,'Ctas Receber'!O:O,"Pago")</f>
        <v>0</v>
      </c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  <c r="AA1150" s="71"/>
      <c r="AB1150" s="71"/>
      <c r="AC1150" s="71"/>
      <c r="AD1150" s="71"/>
      <c r="AE1150" s="71"/>
      <c r="AF1150" s="71"/>
      <c r="AG1150" s="71"/>
      <c r="AH1150" s="71"/>
      <c r="AI1150" s="71"/>
      <c r="AJ1150" s="71"/>
      <c r="AK1150" s="71"/>
      <c r="AL1150" s="71"/>
    </row>
    <row r="1151" spans="1:38">
      <c r="A1151" s="191"/>
      <c r="B1151" s="191"/>
      <c r="C1151" s="191"/>
      <c r="D1151" s="191"/>
      <c r="E1151" s="191"/>
      <c r="F1151" s="191"/>
      <c r="G1151" s="191"/>
      <c r="H1151" s="191"/>
      <c r="I1151" s="191"/>
      <c r="J1151" s="191"/>
      <c r="K1151" s="191"/>
      <c r="L1151" s="191"/>
      <c r="M1151" s="191"/>
      <c r="N1151" s="191"/>
      <c r="O1151" s="70">
        <f>SUMIFS('Ctas Receber'!G:G,'Ctas Receber'!E:E,'Clientes'!A:A,'Ctas Receber'!M:M,"")</f>
        <v>0</v>
      </c>
      <c r="P1151" s="70">
        <f>SUMIFS('Ctas Receber'!G:G,'Ctas Receber'!E:E,'Clientes'!A:A,'Ctas Receber'!O:O,"Pago")</f>
        <v>0</v>
      </c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  <c r="AA1151" s="71"/>
      <c r="AB1151" s="71"/>
      <c r="AC1151" s="71"/>
      <c r="AD1151" s="71"/>
      <c r="AE1151" s="71"/>
      <c r="AF1151" s="71"/>
      <c r="AG1151" s="71"/>
      <c r="AH1151" s="71"/>
      <c r="AI1151" s="71"/>
      <c r="AJ1151" s="71"/>
      <c r="AK1151" s="71"/>
      <c r="AL1151" s="71"/>
    </row>
    <row r="1152" spans="1:38">
      <c r="A1152" s="191"/>
      <c r="B1152" s="191"/>
      <c r="C1152" s="191"/>
      <c r="D1152" s="191"/>
      <c r="E1152" s="191"/>
      <c r="F1152" s="191"/>
      <c r="G1152" s="191"/>
      <c r="H1152" s="191"/>
      <c r="I1152" s="191"/>
      <c r="J1152" s="191"/>
      <c r="K1152" s="191"/>
      <c r="L1152" s="191"/>
      <c r="M1152" s="191"/>
      <c r="N1152" s="191"/>
      <c r="O1152" s="70">
        <f>SUMIFS('Ctas Receber'!G:G,'Ctas Receber'!E:E,'Clientes'!A:A,'Ctas Receber'!M:M,"")</f>
        <v>0</v>
      </c>
      <c r="P1152" s="70">
        <f>SUMIFS('Ctas Receber'!G:G,'Ctas Receber'!E:E,'Clientes'!A:A,'Ctas Receber'!O:O,"Pago")</f>
        <v>0</v>
      </c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  <c r="AA1152" s="71"/>
      <c r="AB1152" s="71"/>
      <c r="AC1152" s="71"/>
      <c r="AD1152" s="71"/>
      <c r="AE1152" s="71"/>
      <c r="AF1152" s="71"/>
      <c r="AG1152" s="71"/>
      <c r="AH1152" s="71"/>
      <c r="AI1152" s="71"/>
      <c r="AJ1152" s="71"/>
      <c r="AK1152" s="71"/>
      <c r="AL1152" s="71"/>
    </row>
    <row r="1153" spans="1:38">
      <c r="A1153" s="191"/>
      <c r="B1153" s="191"/>
      <c r="C1153" s="191"/>
      <c r="D1153" s="191"/>
      <c r="E1153" s="191"/>
      <c r="F1153" s="191"/>
      <c r="G1153" s="191"/>
      <c r="H1153" s="191"/>
      <c r="I1153" s="191"/>
      <c r="J1153" s="191"/>
      <c r="K1153" s="191"/>
      <c r="L1153" s="191"/>
      <c r="M1153" s="191"/>
      <c r="N1153" s="191"/>
      <c r="O1153" s="70">
        <f>SUMIFS('Ctas Receber'!G:G,'Ctas Receber'!E:E,'Clientes'!A:A,'Ctas Receber'!M:M,"")</f>
        <v>0</v>
      </c>
      <c r="P1153" s="70">
        <f>SUMIFS('Ctas Receber'!G:G,'Ctas Receber'!E:E,'Clientes'!A:A,'Ctas Receber'!O:O,"Pago")</f>
        <v>0</v>
      </c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  <c r="AA1153" s="71"/>
      <c r="AB1153" s="71"/>
      <c r="AC1153" s="71"/>
      <c r="AD1153" s="71"/>
      <c r="AE1153" s="71"/>
      <c r="AF1153" s="71"/>
      <c r="AG1153" s="71"/>
      <c r="AH1153" s="71"/>
      <c r="AI1153" s="71"/>
      <c r="AJ1153" s="71"/>
      <c r="AK1153" s="71"/>
      <c r="AL1153" s="71"/>
    </row>
    <row r="1154" spans="1:38">
      <c r="A1154" s="191"/>
      <c r="B1154" s="191"/>
      <c r="C1154" s="191"/>
      <c r="D1154" s="191"/>
      <c r="E1154" s="191"/>
      <c r="F1154" s="191"/>
      <c r="G1154" s="191"/>
      <c r="H1154" s="191"/>
      <c r="I1154" s="191"/>
      <c r="J1154" s="191"/>
      <c r="K1154" s="191"/>
      <c r="L1154" s="191"/>
      <c r="M1154" s="191"/>
      <c r="N1154" s="191"/>
      <c r="O1154" s="70">
        <f>SUMIFS('Ctas Receber'!G:G,'Ctas Receber'!E:E,'Clientes'!A:A,'Ctas Receber'!M:M,"")</f>
        <v>0</v>
      </c>
      <c r="P1154" s="70">
        <f>SUMIFS('Ctas Receber'!G:G,'Ctas Receber'!E:E,'Clientes'!A:A,'Ctas Receber'!O:O,"Pago")</f>
        <v>0</v>
      </c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  <c r="AA1154" s="71"/>
      <c r="AB1154" s="71"/>
      <c r="AC1154" s="71"/>
      <c r="AD1154" s="71"/>
      <c r="AE1154" s="71"/>
      <c r="AF1154" s="71"/>
      <c r="AG1154" s="71"/>
      <c r="AH1154" s="71"/>
      <c r="AI1154" s="71"/>
      <c r="AJ1154" s="71"/>
      <c r="AK1154" s="71"/>
      <c r="AL1154" s="71"/>
    </row>
    <row r="1155" spans="1:38">
      <c r="A1155" s="191"/>
      <c r="B1155" s="191"/>
      <c r="C1155" s="191"/>
      <c r="D1155" s="191"/>
      <c r="E1155" s="191"/>
      <c r="F1155" s="191"/>
      <c r="G1155" s="191"/>
      <c r="H1155" s="191"/>
      <c r="I1155" s="191"/>
      <c r="J1155" s="191"/>
      <c r="K1155" s="191"/>
      <c r="L1155" s="191"/>
      <c r="M1155" s="191"/>
      <c r="N1155" s="191"/>
      <c r="O1155" s="70">
        <f>SUMIFS('Ctas Receber'!G:G,'Ctas Receber'!E:E,'Clientes'!A:A,'Ctas Receber'!M:M,"")</f>
        <v>0</v>
      </c>
      <c r="P1155" s="70">
        <f>SUMIFS('Ctas Receber'!G:G,'Ctas Receber'!E:E,'Clientes'!A:A,'Ctas Receber'!O:O,"Pago")</f>
        <v>0</v>
      </c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  <c r="AA1155" s="71"/>
      <c r="AB1155" s="71"/>
      <c r="AC1155" s="71"/>
      <c r="AD1155" s="71"/>
      <c r="AE1155" s="71"/>
      <c r="AF1155" s="71"/>
      <c r="AG1155" s="71"/>
      <c r="AH1155" s="71"/>
      <c r="AI1155" s="71"/>
      <c r="AJ1155" s="71"/>
      <c r="AK1155" s="71"/>
      <c r="AL1155" s="71"/>
    </row>
    <row r="1156" spans="1:38">
      <c r="A1156" s="191"/>
      <c r="B1156" s="191"/>
      <c r="C1156" s="191"/>
      <c r="D1156" s="191"/>
      <c r="E1156" s="191"/>
      <c r="F1156" s="191"/>
      <c r="G1156" s="191"/>
      <c r="H1156" s="191"/>
      <c r="I1156" s="191"/>
      <c r="J1156" s="191"/>
      <c r="K1156" s="191"/>
      <c r="L1156" s="191"/>
      <c r="M1156" s="191"/>
      <c r="N1156" s="191"/>
      <c r="O1156" s="70">
        <f>SUMIFS('Ctas Receber'!G:G,'Ctas Receber'!E:E,'Clientes'!A:A,'Ctas Receber'!M:M,"")</f>
        <v>0</v>
      </c>
      <c r="P1156" s="70">
        <f>SUMIFS('Ctas Receber'!G:G,'Ctas Receber'!E:E,'Clientes'!A:A,'Ctas Receber'!O:O,"Pago")</f>
        <v>0</v>
      </c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  <c r="AA1156" s="71"/>
      <c r="AB1156" s="71"/>
      <c r="AC1156" s="71"/>
      <c r="AD1156" s="71"/>
      <c r="AE1156" s="71"/>
      <c r="AF1156" s="71"/>
      <c r="AG1156" s="71"/>
      <c r="AH1156" s="71"/>
      <c r="AI1156" s="71"/>
      <c r="AJ1156" s="71"/>
      <c r="AK1156" s="71"/>
      <c r="AL1156" s="71"/>
    </row>
    <row r="1157" spans="1:38">
      <c r="A1157" s="191"/>
      <c r="B1157" s="191"/>
      <c r="C1157" s="191"/>
      <c r="D1157" s="191"/>
      <c r="E1157" s="191"/>
      <c r="F1157" s="191"/>
      <c r="G1157" s="191"/>
      <c r="H1157" s="191"/>
      <c r="I1157" s="191"/>
      <c r="J1157" s="191"/>
      <c r="K1157" s="191"/>
      <c r="L1157" s="191"/>
      <c r="M1157" s="191"/>
      <c r="N1157" s="191"/>
      <c r="O1157" s="70">
        <f>SUMIFS('Ctas Receber'!G:G,'Ctas Receber'!E:E,'Clientes'!A:A,'Ctas Receber'!M:M,"")</f>
        <v>0</v>
      </c>
      <c r="P1157" s="70">
        <f>SUMIFS('Ctas Receber'!G:G,'Ctas Receber'!E:E,'Clientes'!A:A,'Ctas Receber'!O:O,"Pago")</f>
        <v>0</v>
      </c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  <c r="AA1157" s="71"/>
      <c r="AB1157" s="71"/>
      <c r="AC1157" s="71"/>
      <c r="AD1157" s="71"/>
      <c r="AE1157" s="71"/>
      <c r="AF1157" s="71"/>
      <c r="AG1157" s="71"/>
      <c r="AH1157" s="71"/>
      <c r="AI1157" s="71"/>
      <c r="AJ1157" s="71"/>
      <c r="AK1157" s="71"/>
      <c r="AL1157" s="71"/>
    </row>
    <row r="1158" spans="1:38">
      <c r="A1158" s="191"/>
      <c r="B1158" s="191"/>
      <c r="C1158" s="191"/>
      <c r="D1158" s="191"/>
      <c r="E1158" s="191"/>
      <c r="F1158" s="191"/>
      <c r="G1158" s="191"/>
      <c r="H1158" s="191"/>
      <c r="I1158" s="191"/>
      <c r="J1158" s="191"/>
      <c r="K1158" s="191"/>
      <c r="L1158" s="191"/>
      <c r="M1158" s="191"/>
      <c r="N1158" s="191"/>
      <c r="O1158" s="70">
        <f>SUMIFS('Ctas Receber'!G:G,'Ctas Receber'!E:E,'Clientes'!A:A,'Ctas Receber'!M:M,"")</f>
        <v>0</v>
      </c>
      <c r="P1158" s="70">
        <f>SUMIFS('Ctas Receber'!G:G,'Ctas Receber'!E:E,'Clientes'!A:A,'Ctas Receber'!O:O,"Pago")</f>
        <v>0</v>
      </c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  <c r="AA1158" s="71"/>
      <c r="AB1158" s="71"/>
      <c r="AC1158" s="71"/>
      <c r="AD1158" s="71"/>
      <c r="AE1158" s="71"/>
      <c r="AF1158" s="71"/>
      <c r="AG1158" s="71"/>
      <c r="AH1158" s="71"/>
      <c r="AI1158" s="71"/>
      <c r="AJ1158" s="71"/>
      <c r="AK1158" s="71"/>
      <c r="AL1158" s="71"/>
    </row>
    <row r="1159" spans="1:38">
      <c r="A1159" s="191"/>
      <c r="B1159" s="191"/>
      <c r="C1159" s="191"/>
      <c r="D1159" s="191"/>
      <c r="E1159" s="191"/>
      <c r="F1159" s="191"/>
      <c r="G1159" s="191"/>
      <c r="H1159" s="191"/>
      <c r="I1159" s="191"/>
      <c r="J1159" s="191"/>
      <c r="K1159" s="191"/>
      <c r="L1159" s="191"/>
      <c r="M1159" s="191"/>
      <c r="N1159" s="191"/>
      <c r="O1159" s="70">
        <f>SUMIFS('Ctas Receber'!G:G,'Ctas Receber'!E:E,'Clientes'!A:A,'Ctas Receber'!M:M,"")</f>
        <v>0</v>
      </c>
      <c r="P1159" s="70">
        <f>SUMIFS('Ctas Receber'!G:G,'Ctas Receber'!E:E,'Clientes'!A:A,'Ctas Receber'!O:O,"Pago")</f>
        <v>0</v>
      </c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  <c r="AA1159" s="71"/>
      <c r="AB1159" s="71"/>
      <c r="AC1159" s="71"/>
      <c r="AD1159" s="71"/>
      <c r="AE1159" s="71"/>
      <c r="AF1159" s="71"/>
      <c r="AG1159" s="71"/>
      <c r="AH1159" s="71"/>
      <c r="AI1159" s="71"/>
      <c r="AJ1159" s="71"/>
      <c r="AK1159" s="71"/>
      <c r="AL1159" s="71"/>
    </row>
    <row r="1160" spans="1:38">
      <c r="A1160" s="191"/>
      <c r="B1160" s="191"/>
      <c r="C1160" s="191"/>
      <c r="D1160" s="191"/>
      <c r="E1160" s="191"/>
      <c r="F1160" s="191"/>
      <c r="G1160" s="191"/>
      <c r="H1160" s="191"/>
      <c r="I1160" s="191"/>
      <c r="J1160" s="191"/>
      <c r="K1160" s="191"/>
      <c r="L1160" s="191"/>
      <c r="M1160" s="191"/>
      <c r="N1160" s="191"/>
      <c r="O1160" s="70">
        <f>SUMIFS('Ctas Receber'!G:G,'Ctas Receber'!E:E,'Clientes'!A:A,'Ctas Receber'!M:M,"")</f>
        <v>0</v>
      </c>
      <c r="P1160" s="70">
        <f>SUMIFS('Ctas Receber'!G:G,'Ctas Receber'!E:E,'Clientes'!A:A,'Ctas Receber'!O:O,"Pago")</f>
        <v>0</v>
      </c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  <c r="AA1160" s="71"/>
      <c r="AB1160" s="71"/>
      <c r="AC1160" s="71"/>
      <c r="AD1160" s="71"/>
      <c r="AE1160" s="71"/>
      <c r="AF1160" s="71"/>
      <c r="AG1160" s="71"/>
      <c r="AH1160" s="71"/>
      <c r="AI1160" s="71"/>
      <c r="AJ1160" s="71"/>
      <c r="AK1160" s="71"/>
      <c r="AL1160" s="71"/>
    </row>
    <row r="1161" spans="1:38">
      <c r="A1161" s="191"/>
      <c r="B1161" s="191"/>
      <c r="C1161" s="191"/>
      <c r="D1161" s="191"/>
      <c r="E1161" s="191"/>
      <c r="F1161" s="191"/>
      <c r="G1161" s="191"/>
      <c r="H1161" s="191"/>
      <c r="I1161" s="191"/>
      <c r="J1161" s="191"/>
      <c r="K1161" s="191"/>
      <c r="L1161" s="191"/>
      <c r="M1161" s="191"/>
      <c r="N1161" s="191"/>
      <c r="O1161" s="70">
        <f>SUMIFS('Ctas Receber'!G:G,'Ctas Receber'!E:E,'Clientes'!A:A,'Ctas Receber'!M:M,"")</f>
        <v>0</v>
      </c>
      <c r="P1161" s="70">
        <f>SUMIFS('Ctas Receber'!G:G,'Ctas Receber'!E:E,'Clientes'!A:A,'Ctas Receber'!O:O,"Pago")</f>
        <v>0</v>
      </c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  <c r="AA1161" s="71"/>
      <c r="AB1161" s="71"/>
      <c r="AC1161" s="71"/>
      <c r="AD1161" s="71"/>
      <c r="AE1161" s="71"/>
      <c r="AF1161" s="71"/>
      <c r="AG1161" s="71"/>
      <c r="AH1161" s="71"/>
      <c r="AI1161" s="71"/>
      <c r="AJ1161" s="71"/>
      <c r="AK1161" s="71"/>
      <c r="AL1161" s="71"/>
    </row>
    <row r="1162" spans="1:38">
      <c r="A1162" s="191"/>
      <c r="B1162" s="191"/>
      <c r="C1162" s="191"/>
      <c r="D1162" s="191"/>
      <c r="E1162" s="191"/>
      <c r="F1162" s="191"/>
      <c r="G1162" s="191"/>
      <c r="H1162" s="191"/>
      <c r="I1162" s="191"/>
      <c r="J1162" s="191"/>
      <c r="K1162" s="191"/>
      <c r="L1162" s="191"/>
      <c r="M1162" s="191"/>
      <c r="N1162" s="191"/>
      <c r="O1162" s="70">
        <f>SUMIFS('Ctas Receber'!G:G,'Ctas Receber'!E:E,'Clientes'!A:A,'Ctas Receber'!M:M,"")</f>
        <v>0</v>
      </c>
      <c r="P1162" s="70">
        <f>SUMIFS('Ctas Receber'!G:G,'Ctas Receber'!E:E,'Clientes'!A:A,'Ctas Receber'!O:O,"Pago")</f>
        <v>0</v>
      </c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  <c r="AA1162" s="71"/>
      <c r="AB1162" s="71"/>
      <c r="AC1162" s="71"/>
      <c r="AD1162" s="71"/>
      <c r="AE1162" s="71"/>
      <c r="AF1162" s="71"/>
      <c r="AG1162" s="71"/>
      <c r="AH1162" s="71"/>
      <c r="AI1162" s="71"/>
      <c r="AJ1162" s="71"/>
      <c r="AK1162" s="71"/>
      <c r="AL1162" s="71"/>
    </row>
    <row r="1163" spans="1:38">
      <c r="A1163" s="191"/>
      <c r="B1163" s="191"/>
      <c r="C1163" s="191"/>
      <c r="D1163" s="191"/>
      <c r="E1163" s="191"/>
      <c r="F1163" s="191"/>
      <c r="G1163" s="191"/>
      <c r="H1163" s="191"/>
      <c r="I1163" s="191"/>
      <c r="J1163" s="191"/>
      <c r="K1163" s="191"/>
      <c r="L1163" s="191"/>
      <c r="M1163" s="191"/>
      <c r="N1163" s="191"/>
      <c r="O1163" s="70">
        <f>SUMIFS('Ctas Receber'!G:G,'Ctas Receber'!E:E,'Clientes'!A:A,'Ctas Receber'!M:M,"")</f>
        <v>0</v>
      </c>
      <c r="P1163" s="70">
        <f>SUMIFS('Ctas Receber'!G:G,'Ctas Receber'!E:E,'Clientes'!A:A,'Ctas Receber'!O:O,"Pago")</f>
        <v>0</v>
      </c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  <c r="AA1163" s="71"/>
      <c r="AB1163" s="71"/>
      <c r="AC1163" s="71"/>
      <c r="AD1163" s="71"/>
      <c r="AE1163" s="71"/>
      <c r="AF1163" s="71"/>
      <c r="AG1163" s="71"/>
      <c r="AH1163" s="71"/>
      <c r="AI1163" s="71"/>
      <c r="AJ1163" s="71"/>
      <c r="AK1163" s="71"/>
      <c r="AL1163" s="71"/>
    </row>
    <row r="1164" spans="1:38">
      <c r="A1164" s="191"/>
      <c r="B1164" s="191"/>
      <c r="C1164" s="191"/>
      <c r="D1164" s="191"/>
      <c r="E1164" s="191"/>
      <c r="F1164" s="191"/>
      <c r="G1164" s="191"/>
      <c r="H1164" s="191"/>
      <c r="I1164" s="191"/>
      <c r="J1164" s="191"/>
      <c r="K1164" s="191"/>
      <c r="L1164" s="191"/>
      <c r="M1164" s="191"/>
      <c r="N1164" s="191"/>
      <c r="O1164" s="70">
        <f>SUMIFS('Ctas Receber'!G:G,'Ctas Receber'!E:E,'Clientes'!A:A,'Ctas Receber'!M:M,"")</f>
        <v>0</v>
      </c>
      <c r="P1164" s="70">
        <f>SUMIFS('Ctas Receber'!G:G,'Ctas Receber'!E:E,'Clientes'!A:A,'Ctas Receber'!O:O,"Pago")</f>
        <v>0</v>
      </c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  <c r="AA1164" s="71"/>
      <c r="AB1164" s="71"/>
      <c r="AC1164" s="71"/>
      <c r="AD1164" s="71"/>
      <c r="AE1164" s="71"/>
      <c r="AF1164" s="71"/>
      <c r="AG1164" s="71"/>
      <c r="AH1164" s="71"/>
      <c r="AI1164" s="71"/>
      <c r="AJ1164" s="71"/>
      <c r="AK1164" s="71"/>
      <c r="AL1164" s="71"/>
    </row>
    <row r="1165" spans="1:38">
      <c r="A1165" s="191"/>
      <c r="B1165" s="191"/>
      <c r="C1165" s="191"/>
      <c r="D1165" s="191"/>
      <c r="E1165" s="191"/>
      <c r="F1165" s="191"/>
      <c r="G1165" s="191"/>
      <c r="H1165" s="191"/>
      <c r="I1165" s="191"/>
      <c r="J1165" s="191"/>
      <c r="K1165" s="191"/>
      <c r="L1165" s="191"/>
      <c r="M1165" s="191"/>
      <c r="N1165" s="191"/>
      <c r="O1165" s="70">
        <f>SUMIFS('Ctas Receber'!G:G,'Ctas Receber'!E:E,'Clientes'!A:A,'Ctas Receber'!M:M,"")</f>
        <v>0</v>
      </c>
      <c r="P1165" s="70">
        <f>SUMIFS('Ctas Receber'!G:G,'Ctas Receber'!E:E,'Clientes'!A:A,'Ctas Receber'!O:O,"Pago")</f>
        <v>0</v>
      </c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  <c r="AA1165" s="71"/>
      <c r="AB1165" s="71"/>
      <c r="AC1165" s="71"/>
      <c r="AD1165" s="71"/>
      <c r="AE1165" s="71"/>
      <c r="AF1165" s="71"/>
      <c r="AG1165" s="71"/>
      <c r="AH1165" s="71"/>
      <c r="AI1165" s="71"/>
      <c r="AJ1165" s="71"/>
      <c r="AK1165" s="71"/>
      <c r="AL1165" s="71"/>
    </row>
    <row r="1166" spans="1:38">
      <c r="A1166" s="191"/>
      <c r="B1166" s="191"/>
      <c r="C1166" s="191"/>
      <c r="D1166" s="191"/>
      <c r="E1166" s="191"/>
      <c r="F1166" s="191"/>
      <c r="G1166" s="191"/>
      <c r="H1166" s="191"/>
      <c r="I1166" s="191"/>
      <c r="J1166" s="191"/>
      <c r="K1166" s="191"/>
      <c r="L1166" s="191"/>
      <c r="M1166" s="191"/>
      <c r="N1166" s="191"/>
      <c r="O1166" s="70">
        <f>SUMIFS('Ctas Receber'!G:G,'Ctas Receber'!E:E,'Clientes'!A:A,'Ctas Receber'!M:M,"")</f>
        <v>0</v>
      </c>
      <c r="P1166" s="70">
        <f>SUMIFS('Ctas Receber'!G:G,'Ctas Receber'!E:E,'Clientes'!A:A,'Ctas Receber'!O:O,"Pago")</f>
        <v>0</v>
      </c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  <c r="AA1166" s="71"/>
      <c r="AB1166" s="71"/>
      <c r="AC1166" s="71"/>
      <c r="AD1166" s="71"/>
      <c r="AE1166" s="71"/>
      <c r="AF1166" s="71"/>
      <c r="AG1166" s="71"/>
      <c r="AH1166" s="71"/>
      <c r="AI1166" s="71"/>
      <c r="AJ1166" s="71"/>
      <c r="AK1166" s="71"/>
      <c r="AL1166" s="71"/>
    </row>
    <row r="1167" spans="1:38">
      <c r="A1167" s="191"/>
      <c r="B1167" s="191"/>
      <c r="C1167" s="191"/>
      <c r="D1167" s="191"/>
      <c r="E1167" s="191"/>
      <c r="F1167" s="191"/>
      <c r="G1167" s="191"/>
      <c r="H1167" s="191"/>
      <c r="I1167" s="191"/>
      <c r="J1167" s="191"/>
      <c r="K1167" s="191"/>
      <c r="L1167" s="191"/>
      <c r="M1167" s="191"/>
      <c r="N1167" s="191"/>
      <c r="O1167" s="70">
        <f>SUMIFS('Ctas Receber'!G:G,'Ctas Receber'!E:E,'Clientes'!A:A,'Ctas Receber'!M:M,"")</f>
        <v>0</v>
      </c>
      <c r="P1167" s="70">
        <f>SUMIFS('Ctas Receber'!G:G,'Ctas Receber'!E:E,'Clientes'!A:A,'Ctas Receber'!O:O,"Pago")</f>
        <v>0</v>
      </c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  <c r="AA1167" s="71"/>
      <c r="AB1167" s="71"/>
      <c r="AC1167" s="71"/>
      <c r="AD1167" s="71"/>
      <c r="AE1167" s="71"/>
      <c r="AF1167" s="71"/>
      <c r="AG1167" s="71"/>
      <c r="AH1167" s="71"/>
      <c r="AI1167" s="71"/>
      <c r="AJ1167" s="71"/>
      <c r="AK1167" s="71"/>
      <c r="AL1167" s="71"/>
    </row>
    <row r="1168" spans="1:38">
      <c r="A1168" s="191"/>
      <c r="B1168" s="191"/>
      <c r="C1168" s="191"/>
      <c r="D1168" s="191"/>
      <c r="E1168" s="191"/>
      <c r="F1168" s="191"/>
      <c r="G1168" s="191"/>
      <c r="H1168" s="191"/>
      <c r="I1168" s="191"/>
      <c r="J1168" s="191"/>
      <c r="K1168" s="191"/>
      <c r="L1168" s="191"/>
      <c r="M1168" s="191"/>
      <c r="N1168" s="191"/>
      <c r="O1168" s="70">
        <f>SUMIFS('Ctas Receber'!G:G,'Ctas Receber'!E:E,'Clientes'!A:A,'Ctas Receber'!M:M,"")</f>
        <v>0</v>
      </c>
      <c r="P1168" s="70">
        <f>SUMIFS('Ctas Receber'!G:G,'Ctas Receber'!E:E,'Clientes'!A:A,'Ctas Receber'!O:O,"Pago")</f>
        <v>0</v>
      </c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  <c r="AA1168" s="71"/>
      <c r="AB1168" s="71"/>
      <c r="AC1168" s="71"/>
      <c r="AD1168" s="71"/>
      <c r="AE1168" s="71"/>
      <c r="AF1168" s="71"/>
      <c r="AG1168" s="71"/>
      <c r="AH1168" s="71"/>
      <c r="AI1168" s="71"/>
      <c r="AJ1168" s="71"/>
      <c r="AK1168" s="71"/>
      <c r="AL1168" s="71"/>
    </row>
    <row r="1169" spans="1:38">
      <c r="A1169" s="191"/>
      <c r="B1169" s="191"/>
      <c r="C1169" s="191"/>
      <c r="D1169" s="191"/>
      <c r="E1169" s="191"/>
      <c r="F1169" s="191"/>
      <c r="G1169" s="191"/>
      <c r="H1169" s="191"/>
      <c r="I1169" s="191"/>
      <c r="J1169" s="191"/>
      <c r="K1169" s="191"/>
      <c r="L1169" s="191"/>
      <c r="M1169" s="191"/>
      <c r="N1169" s="191"/>
      <c r="O1169" s="70">
        <f>SUMIFS('Ctas Receber'!G:G,'Ctas Receber'!E:E,'Clientes'!A:A,'Ctas Receber'!M:M,"")</f>
        <v>0</v>
      </c>
      <c r="P1169" s="70">
        <f>SUMIFS('Ctas Receber'!G:G,'Ctas Receber'!E:E,'Clientes'!A:A,'Ctas Receber'!O:O,"Pago")</f>
        <v>0</v>
      </c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  <c r="AA1169" s="71"/>
      <c r="AB1169" s="71"/>
      <c r="AC1169" s="71"/>
      <c r="AD1169" s="71"/>
      <c r="AE1169" s="71"/>
      <c r="AF1169" s="71"/>
      <c r="AG1169" s="71"/>
      <c r="AH1169" s="71"/>
      <c r="AI1169" s="71"/>
      <c r="AJ1169" s="71"/>
      <c r="AK1169" s="71"/>
      <c r="AL1169" s="71"/>
    </row>
    <row r="1170" spans="1:38">
      <c r="A1170" s="191"/>
      <c r="B1170" s="191"/>
      <c r="C1170" s="191"/>
      <c r="D1170" s="191"/>
      <c r="E1170" s="191"/>
      <c r="F1170" s="191"/>
      <c r="G1170" s="191"/>
      <c r="H1170" s="191"/>
      <c r="I1170" s="191"/>
      <c r="J1170" s="191"/>
      <c r="K1170" s="191"/>
      <c r="L1170" s="191"/>
      <c r="M1170" s="191"/>
      <c r="N1170" s="191"/>
      <c r="O1170" s="70">
        <f>SUMIFS('Ctas Receber'!G:G,'Ctas Receber'!E:E,'Clientes'!A:A,'Ctas Receber'!M:M,"")</f>
        <v>0</v>
      </c>
      <c r="P1170" s="70">
        <f>SUMIFS('Ctas Receber'!G:G,'Ctas Receber'!E:E,'Clientes'!A:A,'Ctas Receber'!O:O,"Pago")</f>
        <v>0</v>
      </c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  <c r="AA1170" s="71"/>
      <c r="AB1170" s="71"/>
      <c r="AC1170" s="71"/>
      <c r="AD1170" s="71"/>
      <c r="AE1170" s="71"/>
      <c r="AF1170" s="71"/>
      <c r="AG1170" s="71"/>
      <c r="AH1170" s="71"/>
      <c r="AI1170" s="71"/>
      <c r="AJ1170" s="71"/>
      <c r="AK1170" s="71"/>
      <c r="AL1170" s="71"/>
    </row>
    <row r="1171" spans="1:38">
      <c r="A1171" s="191"/>
      <c r="B1171" s="191"/>
      <c r="C1171" s="191"/>
      <c r="D1171" s="191"/>
      <c r="E1171" s="191"/>
      <c r="F1171" s="191"/>
      <c r="G1171" s="191"/>
      <c r="H1171" s="191"/>
      <c r="I1171" s="191"/>
      <c r="J1171" s="191"/>
      <c r="K1171" s="191"/>
      <c r="L1171" s="191"/>
      <c r="M1171" s="191"/>
      <c r="N1171" s="191"/>
      <c r="O1171" s="70">
        <f>SUMIFS('Ctas Receber'!G:G,'Ctas Receber'!E:E,'Clientes'!A:A,'Ctas Receber'!M:M,"")</f>
        <v>0</v>
      </c>
      <c r="P1171" s="70">
        <f>SUMIFS('Ctas Receber'!G:G,'Ctas Receber'!E:E,'Clientes'!A:A,'Ctas Receber'!O:O,"Pago")</f>
        <v>0</v>
      </c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  <c r="AA1171" s="71"/>
      <c r="AB1171" s="71"/>
      <c r="AC1171" s="71"/>
      <c r="AD1171" s="71"/>
      <c r="AE1171" s="71"/>
      <c r="AF1171" s="71"/>
      <c r="AG1171" s="71"/>
      <c r="AH1171" s="71"/>
      <c r="AI1171" s="71"/>
      <c r="AJ1171" s="71"/>
      <c r="AK1171" s="71"/>
      <c r="AL1171" s="71"/>
    </row>
    <row r="1172" spans="1:38">
      <c r="A1172" s="191"/>
      <c r="B1172" s="191"/>
      <c r="C1172" s="191"/>
      <c r="D1172" s="191"/>
      <c r="E1172" s="191"/>
      <c r="F1172" s="191"/>
      <c r="G1172" s="191"/>
      <c r="H1172" s="191"/>
      <c r="I1172" s="191"/>
      <c r="J1172" s="191"/>
      <c r="K1172" s="191"/>
      <c r="L1172" s="191"/>
      <c r="M1172" s="191"/>
      <c r="N1172" s="191"/>
      <c r="O1172" s="70">
        <f>SUMIFS('Ctas Receber'!G:G,'Ctas Receber'!E:E,'Clientes'!A:A,'Ctas Receber'!M:M,"")</f>
        <v>0</v>
      </c>
      <c r="P1172" s="70">
        <f>SUMIFS('Ctas Receber'!G:G,'Ctas Receber'!E:E,'Clientes'!A:A,'Ctas Receber'!O:O,"Pago")</f>
        <v>0</v>
      </c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  <c r="AA1172" s="71"/>
      <c r="AB1172" s="71"/>
      <c r="AC1172" s="71"/>
      <c r="AD1172" s="71"/>
      <c r="AE1172" s="71"/>
      <c r="AF1172" s="71"/>
      <c r="AG1172" s="71"/>
      <c r="AH1172" s="71"/>
      <c r="AI1172" s="71"/>
      <c r="AJ1172" s="71"/>
      <c r="AK1172" s="71"/>
      <c r="AL1172" s="71"/>
    </row>
    <row r="1173" spans="1:38">
      <c r="A1173" s="191"/>
      <c r="B1173" s="191"/>
      <c r="C1173" s="191"/>
      <c r="D1173" s="191"/>
      <c r="E1173" s="191"/>
      <c r="F1173" s="191"/>
      <c r="G1173" s="191"/>
      <c r="H1173" s="191"/>
      <c r="I1173" s="191"/>
      <c r="J1173" s="191"/>
      <c r="K1173" s="191"/>
      <c r="L1173" s="191"/>
      <c r="M1173" s="191"/>
      <c r="N1173" s="191"/>
      <c r="O1173" s="70">
        <f>SUMIFS('Ctas Receber'!G:G,'Ctas Receber'!E:E,'Clientes'!A:A,'Ctas Receber'!M:M,"")</f>
        <v>0</v>
      </c>
      <c r="P1173" s="70">
        <f>SUMIFS('Ctas Receber'!G:G,'Ctas Receber'!E:E,'Clientes'!A:A,'Ctas Receber'!O:O,"Pago")</f>
        <v>0</v>
      </c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  <c r="AA1173" s="71"/>
      <c r="AB1173" s="71"/>
      <c r="AC1173" s="71"/>
      <c r="AD1173" s="71"/>
      <c r="AE1173" s="71"/>
      <c r="AF1173" s="71"/>
      <c r="AG1173" s="71"/>
      <c r="AH1173" s="71"/>
      <c r="AI1173" s="71"/>
      <c r="AJ1173" s="71"/>
      <c r="AK1173" s="71"/>
      <c r="AL1173" s="71"/>
    </row>
    <row r="1174" spans="1:38">
      <c r="A1174" s="191"/>
      <c r="B1174" s="191"/>
      <c r="C1174" s="191"/>
      <c r="D1174" s="191"/>
      <c r="E1174" s="191"/>
      <c r="F1174" s="191"/>
      <c r="G1174" s="191"/>
      <c r="H1174" s="191"/>
      <c r="I1174" s="191"/>
      <c r="J1174" s="191"/>
      <c r="K1174" s="191"/>
      <c r="L1174" s="191"/>
      <c r="M1174" s="191"/>
      <c r="N1174" s="191"/>
      <c r="O1174" s="70">
        <f>SUMIFS('Ctas Receber'!G:G,'Ctas Receber'!E:E,'Clientes'!A:A,'Ctas Receber'!M:M,"")</f>
        <v>0</v>
      </c>
      <c r="P1174" s="70">
        <f>SUMIFS('Ctas Receber'!G:G,'Ctas Receber'!E:E,'Clientes'!A:A,'Ctas Receber'!O:O,"Pago")</f>
        <v>0</v>
      </c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  <c r="AA1174" s="71"/>
      <c r="AB1174" s="71"/>
      <c r="AC1174" s="71"/>
      <c r="AD1174" s="71"/>
      <c r="AE1174" s="71"/>
      <c r="AF1174" s="71"/>
      <c r="AG1174" s="71"/>
      <c r="AH1174" s="71"/>
      <c r="AI1174" s="71"/>
      <c r="AJ1174" s="71"/>
      <c r="AK1174" s="71"/>
      <c r="AL1174" s="71"/>
    </row>
    <row r="1175" spans="1:38">
      <c r="A1175" s="191"/>
      <c r="B1175" s="191"/>
      <c r="C1175" s="191"/>
      <c r="D1175" s="191"/>
      <c r="E1175" s="191"/>
      <c r="F1175" s="191"/>
      <c r="G1175" s="191"/>
      <c r="H1175" s="191"/>
      <c r="I1175" s="191"/>
      <c r="J1175" s="191"/>
      <c r="K1175" s="191"/>
      <c r="L1175" s="191"/>
      <c r="M1175" s="191"/>
      <c r="N1175" s="191"/>
      <c r="O1175" s="70">
        <f>SUMIFS('Ctas Receber'!G:G,'Ctas Receber'!E:E,'Clientes'!A:A,'Ctas Receber'!M:M,"")</f>
        <v>0</v>
      </c>
      <c r="P1175" s="70">
        <f>SUMIFS('Ctas Receber'!G:G,'Ctas Receber'!E:E,'Clientes'!A:A,'Ctas Receber'!O:O,"Pago")</f>
        <v>0</v>
      </c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  <c r="AA1175" s="71"/>
      <c r="AB1175" s="71"/>
      <c r="AC1175" s="71"/>
      <c r="AD1175" s="71"/>
      <c r="AE1175" s="71"/>
      <c r="AF1175" s="71"/>
      <c r="AG1175" s="71"/>
      <c r="AH1175" s="71"/>
      <c r="AI1175" s="71"/>
      <c r="AJ1175" s="71"/>
      <c r="AK1175" s="71"/>
      <c r="AL1175" s="71"/>
    </row>
    <row r="1176" spans="1:38">
      <c r="A1176" s="191"/>
      <c r="B1176" s="191"/>
      <c r="C1176" s="191"/>
      <c r="D1176" s="191"/>
      <c r="E1176" s="191"/>
      <c r="F1176" s="191"/>
      <c r="G1176" s="191"/>
      <c r="H1176" s="191"/>
      <c r="I1176" s="191"/>
      <c r="J1176" s="191"/>
      <c r="K1176" s="191"/>
      <c r="L1176" s="191"/>
      <c r="M1176" s="191"/>
      <c r="N1176" s="191"/>
      <c r="O1176" s="70">
        <f>SUMIFS('Ctas Receber'!G:G,'Ctas Receber'!E:E,'Clientes'!A:A,'Ctas Receber'!M:M,"")</f>
        <v>0</v>
      </c>
      <c r="P1176" s="70">
        <f>SUMIFS('Ctas Receber'!G:G,'Ctas Receber'!E:E,'Clientes'!A:A,'Ctas Receber'!O:O,"Pago")</f>
        <v>0</v>
      </c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  <c r="AA1176" s="71"/>
      <c r="AB1176" s="71"/>
      <c r="AC1176" s="71"/>
      <c r="AD1176" s="71"/>
      <c r="AE1176" s="71"/>
      <c r="AF1176" s="71"/>
      <c r="AG1176" s="71"/>
      <c r="AH1176" s="71"/>
      <c r="AI1176" s="71"/>
      <c r="AJ1176" s="71"/>
      <c r="AK1176" s="71"/>
      <c r="AL1176" s="71"/>
    </row>
    <row r="1177" spans="1:38">
      <c r="A1177" s="191"/>
      <c r="B1177" s="191"/>
      <c r="C1177" s="191"/>
      <c r="D1177" s="191"/>
      <c r="E1177" s="191"/>
      <c r="F1177" s="191"/>
      <c r="G1177" s="191"/>
      <c r="H1177" s="191"/>
      <c r="I1177" s="191"/>
      <c r="J1177" s="191"/>
      <c r="K1177" s="191"/>
      <c r="L1177" s="191"/>
      <c r="M1177" s="191"/>
      <c r="N1177" s="191"/>
      <c r="O1177" s="70">
        <f>SUMIFS('Ctas Receber'!G:G,'Ctas Receber'!E:E,'Clientes'!A:A,'Ctas Receber'!M:M,"")</f>
        <v>0</v>
      </c>
      <c r="P1177" s="70">
        <f>SUMIFS('Ctas Receber'!G:G,'Ctas Receber'!E:E,'Clientes'!A:A,'Ctas Receber'!O:O,"Pago")</f>
        <v>0</v>
      </c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  <c r="AA1177" s="71"/>
      <c r="AB1177" s="71"/>
      <c r="AC1177" s="71"/>
      <c r="AD1177" s="71"/>
      <c r="AE1177" s="71"/>
      <c r="AF1177" s="71"/>
      <c r="AG1177" s="71"/>
      <c r="AH1177" s="71"/>
      <c r="AI1177" s="71"/>
      <c r="AJ1177" s="71"/>
      <c r="AK1177" s="71"/>
      <c r="AL1177" s="71"/>
    </row>
    <row r="1178" spans="1:38">
      <c r="A1178" s="191"/>
      <c r="B1178" s="191"/>
      <c r="C1178" s="191"/>
      <c r="D1178" s="191"/>
      <c r="E1178" s="191"/>
      <c r="F1178" s="191"/>
      <c r="G1178" s="191"/>
      <c r="H1178" s="191"/>
      <c r="I1178" s="191"/>
      <c r="J1178" s="191"/>
      <c r="K1178" s="191"/>
      <c r="L1178" s="191"/>
      <c r="M1178" s="191"/>
      <c r="N1178" s="191"/>
      <c r="O1178" s="70">
        <f>SUMIFS('Ctas Receber'!G:G,'Ctas Receber'!E:E,'Clientes'!A:A,'Ctas Receber'!M:M,"")</f>
        <v>0</v>
      </c>
      <c r="P1178" s="70">
        <f>SUMIFS('Ctas Receber'!G:G,'Ctas Receber'!E:E,'Clientes'!A:A,'Ctas Receber'!O:O,"Pago")</f>
        <v>0</v>
      </c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  <c r="AA1178" s="71"/>
      <c r="AB1178" s="71"/>
      <c r="AC1178" s="71"/>
      <c r="AD1178" s="71"/>
      <c r="AE1178" s="71"/>
      <c r="AF1178" s="71"/>
      <c r="AG1178" s="71"/>
      <c r="AH1178" s="71"/>
      <c r="AI1178" s="71"/>
      <c r="AJ1178" s="71"/>
      <c r="AK1178" s="71"/>
      <c r="AL1178" s="71"/>
    </row>
    <row r="1179" spans="1:38">
      <c r="A1179" s="191"/>
      <c r="B1179" s="191"/>
      <c r="C1179" s="191"/>
      <c r="D1179" s="191"/>
      <c r="E1179" s="191"/>
      <c r="F1179" s="191"/>
      <c r="G1179" s="191"/>
      <c r="H1179" s="191"/>
      <c r="I1179" s="191"/>
      <c r="J1179" s="191"/>
      <c r="K1179" s="191"/>
      <c r="L1179" s="191"/>
      <c r="M1179" s="191"/>
      <c r="N1179" s="191"/>
      <c r="O1179" s="70">
        <f>SUMIFS('Ctas Receber'!G:G,'Ctas Receber'!E:E,'Clientes'!A:A,'Ctas Receber'!M:M,"")</f>
        <v>0</v>
      </c>
      <c r="P1179" s="70">
        <f>SUMIFS('Ctas Receber'!G:G,'Ctas Receber'!E:E,'Clientes'!A:A,'Ctas Receber'!O:O,"Pago")</f>
        <v>0</v>
      </c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  <c r="AA1179" s="71"/>
      <c r="AB1179" s="71"/>
      <c r="AC1179" s="71"/>
      <c r="AD1179" s="71"/>
      <c r="AE1179" s="71"/>
      <c r="AF1179" s="71"/>
      <c r="AG1179" s="71"/>
      <c r="AH1179" s="71"/>
      <c r="AI1179" s="71"/>
      <c r="AJ1179" s="71"/>
      <c r="AK1179" s="71"/>
      <c r="AL1179" s="71"/>
    </row>
    <row r="1180" spans="1:38">
      <c r="A1180" s="191"/>
      <c r="B1180" s="191"/>
      <c r="C1180" s="191"/>
      <c r="D1180" s="191"/>
      <c r="E1180" s="191"/>
      <c r="F1180" s="191"/>
      <c r="G1180" s="191"/>
      <c r="H1180" s="191"/>
      <c r="I1180" s="191"/>
      <c r="J1180" s="191"/>
      <c r="K1180" s="191"/>
      <c r="L1180" s="191"/>
      <c r="M1180" s="191"/>
      <c r="N1180" s="191"/>
      <c r="O1180" s="70">
        <f>SUMIFS('Ctas Receber'!G:G,'Ctas Receber'!E:E,'Clientes'!A:A,'Ctas Receber'!M:M,"")</f>
        <v>0</v>
      </c>
      <c r="P1180" s="70">
        <f>SUMIFS('Ctas Receber'!G:G,'Ctas Receber'!E:E,'Clientes'!A:A,'Ctas Receber'!O:O,"Pago")</f>
        <v>0</v>
      </c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  <c r="AA1180" s="71"/>
      <c r="AB1180" s="71"/>
      <c r="AC1180" s="71"/>
      <c r="AD1180" s="71"/>
      <c r="AE1180" s="71"/>
      <c r="AF1180" s="71"/>
      <c r="AG1180" s="71"/>
      <c r="AH1180" s="71"/>
      <c r="AI1180" s="71"/>
      <c r="AJ1180" s="71"/>
      <c r="AK1180" s="71"/>
      <c r="AL1180" s="71"/>
    </row>
    <row r="1181" spans="1:38">
      <c r="A1181" s="191"/>
      <c r="B1181" s="191"/>
      <c r="C1181" s="191"/>
      <c r="D1181" s="191"/>
      <c r="E1181" s="191"/>
      <c r="F1181" s="191"/>
      <c r="G1181" s="191"/>
      <c r="H1181" s="191"/>
      <c r="I1181" s="191"/>
      <c r="J1181" s="191"/>
      <c r="K1181" s="191"/>
      <c r="L1181" s="191"/>
      <c r="M1181" s="191"/>
      <c r="N1181" s="191"/>
      <c r="O1181" s="70">
        <f>SUMIFS('Ctas Receber'!G:G,'Ctas Receber'!E:E,'Clientes'!A:A,'Ctas Receber'!M:M,"")</f>
        <v>0</v>
      </c>
      <c r="P1181" s="70">
        <f>SUMIFS('Ctas Receber'!G:G,'Ctas Receber'!E:E,'Clientes'!A:A,'Ctas Receber'!O:O,"Pago")</f>
        <v>0</v>
      </c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  <c r="AA1181" s="71"/>
      <c r="AB1181" s="71"/>
      <c r="AC1181" s="71"/>
      <c r="AD1181" s="71"/>
      <c r="AE1181" s="71"/>
      <c r="AF1181" s="71"/>
      <c r="AG1181" s="71"/>
      <c r="AH1181" s="71"/>
      <c r="AI1181" s="71"/>
      <c r="AJ1181" s="71"/>
      <c r="AK1181" s="71"/>
      <c r="AL1181" s="71"/>
    </row>
    <row r="1182" spans="1:38">
      <c r="A1182" s="191"/>
      <c r="B1182" s="191"/>
      <c r="C1182" s="191"/>
      <c r="D1182" s="191"/>
      <c r="E1182" s="191"/>
      <c r="F1182" s="191"/>
      <c r="G1182" s="191"/>
      <c r="H1182" s="191"/>
      <c r="I1182" s="191"/>
      <c r="J1182" s="191"/>
      <c r="K1182" s="191"/>
      <c r="L1182" s="191"/>
      <c r="M1182" s="191"/>
      <c r="N1182" s="191"/>
      <c r="O1182" s="70">
        <f>SUMIFS('Ctas Receber'!G:G,'Ctas Receber'!E:E,'Clientes'!A:A,'Ctas Receber'!M:M,"")</f>
        <v>0</v>
      </c>
      <c r="P1182" s="70">
        <f>SUMIFS('Ctas Receber'!G:G,'Ctas Receber'!E:E,'Clientes'!A:A,'Ctas Receber'!O:O,"Pago")</f>
        <v>0</v>
      </c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  <c r="AA1182" s="71"/>
      <c r="AB1182" s="71"/>
      <c r="AC1182" s="71"/>
      <c r="AD1182" s="71"/>
      <c r="AE1182" s="71"/>
      <c r="AF1182" s="71"/>
      <c r="AG1182" s="71"/>
      <c r="AH1182" s="71"/>
      <c r="AI1182" s="71"/>
      <c r="AJ1182" s="71"/>
      <c r="AK1182" s="71"/>
      <c r="AL1182" s="71"/>
    </row>
    <row r="1183" spans="1:38">
      <c r="A1183" s="191"/>
      <c r="B1183" s="191"/>
      <c r="C1183" s="191"/>
      <c r="D1183" s="191"/>
      <c r="E1183" s="191"/>
      <c r="F1183" s="191"/>
      <c r="G1183" s="191"/>
      <c r="H1183" s="191"/>
      <c r="I1183" s="191"/>
      <c r="J1183" s="191"/>
      <c r="K1183" s="191"/>
      <c r="L1183" s="191"/>
      <c r="M1183" s="191"/>
      <c r="N1183" s="191"/>
      <c r="O1183" s="70">
        <f>SUMIFS('Ctas Receber'!G:G,'Ctas Receber'!E:E,'Clientes'!A:A,'Ctas Receber'!M:M,"")</f>
        <v>0</v>
      </c>
      <c r="P1183" s="70">
        <f>SUMIFS('Ctas Receber'!G:G,'Ctas Receber'!E:E,'Clientes'!A:A,'Ctas Receber'!O:O,"Pago")</f>
        <v>0</v>
      </c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  <c r="AA1183" s="71"/>
      <c r="AB1183" s="71"/>
      <c r="AC1183" s="71"/>
      <c r="AD1183" s="71"/>
      <c r="AE1183" s="71"/>
      <c r="AF1183" s="71"/>
      <c r="AG1183" s="71"/>
      <c r="AH1183" s="71"/>
      <c r="AI1183" s="71"/>
      <c r="AJ1183" s="71"/>
      <c r="AK1183" s="71"/>
      <c r="AL1183" s="71"/>
    </row>
    <row r="1184" spans="1:38">
      <c r="A1184" s="191"/>
      <c r="B1184" s="191"/>
      <c r="C1184" s="191"/>
      <c r="D1184" s="191"/>
      <c r="E1184" s="191"/>
      <c r="F1184" s="191"/>
      <c r="G1184" s="191"/>
      <c r="H1184" s="191"/>
      <c r="I1184" s="191"/>
      <c r="J1184" s="191"/>
      <c r="K1184" s="191"/>
      <c r="L1184" s="191"/>
      <c r="M1184" s="191"/>
      <c r="N1184" s="191"/>
      <c r="O1184" s="70">
        <f>SUMIFS('Ctas Receber'!G:G,'Ctas Receber'!E:E,'Clientes'!A:A,'Ctas Receber'!M:M,"")</f>
        <v>0</v>
      </c>
      <c r="P1184" s="70">
        <f>SUMIFS('Ctas Receber'!G:G,'Ctas Receber'!E:E,'Clientes'!A:A,'Ctas Receber'!O:O,"Pago")</f>
        <v>0</v>
      </c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  <c r="AA1184" s="71"/>
      <c r="AB1184" s="71"/>
      <c r="AC1184" s="71"/>
      <c r="AD1184" s="71"/>
      <c r="AE1184" s="71"/>
      <c r="AF1184" s="71"/>
      <c r="AG1184" s="71"/>
      <c r="AH1184" s="71"/>
      <c r="AI1184" s="71"/>
      <c r="AJ1184" s="71"/>
      <c r="AK1184" s="71"/>
      <c r="AL1184" s="71"/>
    </row>
    <row r="1185" spans="1:38">
      <c r="A1185" s="191"/>
      <c r="B1185" s="191"/>
      <c r="C1185" s="191"/>
      <c r="D1185" s="191"/>
      <c r="E1185" s="191"/>
      <c r="F1185" s="191"/>
      <c r="G1185" s="191"/>
      <c r="H1185" s="191"/>
      <c r="I1185" s="191"/>
      <c r="J1185" s="191"/>
      <c r="K1185" s="191"/>
      <c r="L1185" s="191"/>
      <c r="M1185" s="191"/>
      <c r="N1185" s="191"/>
      <c r="O1185" s="70">
        <f>SUMIFS('Ctas Receber'!G:G,'Ctas Receber'!E:E,'Clientes'!A:A,'Ctas Receber'!M:M,"")</f>
        <v>0</v>
      </c>
      <c r="P1185" s="70">
        <f>SUMIFS('Ctas Receber'!G:G,'Ctas Receber'!E:E,'Clientes'!A:A,'Ctas Receber'!O:O,"Pago")</f>
        <v>0</v>
      </c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  <c r="AA1185" s="71"/>
      <c r="AB1185" s="71"/>
      <c r="AC1185" s="71"/>
      <c r="AD1185" s="71"/>
      <c r="AE1185" s="71"/>
      <c r="AF1185" s="71"/>
      <c r="AG1185" s="71"/>
      <c r="AH1185" s="71"/>
      <c r="AI1185" s="71"/>
      <c r="AJ1185" s="71"/>
      <c r="AK1185" s="71"/>
      <c r="AL1185" s="71"/>
    </row>
    <row r="1186" spans="1:38">
      <c r="A1186" s="191"/>
      <c r="B1186" s="191"/>
      <c r="C1186" s="191"/>
      <c r="D1186" s="191"/>
      <c r="E1186" s="191"/>
      <c r="F1186" s="191"/>
      <c r="G1186" s="191"/>
      <c r="H1186" s="191"/>
      <c r="I1186" s="191"/>
      <c r="J1186" s="191"/>
      <c r="K1186" s="191"/>
      <c r="L1186" s="191"/>
      <c r="M1186" s="191"/>
      <c r="N1186" s="191"/>
      <c r="O1186" s="70">
        <f>SUMIFS('Ctas Receber'!G:G,'Ctas Receber'!E:E,'Clientes'!A:A,'Ctas Receber'!M:M,"")</f>
        <v>0</v>
      </c>
      <c r="P1186" s="70">
        <f>SUMIFS('Ctas Receber'!G:G,'Ctas Receber'!E:E,'Clientes'!A:A,'Ctas Receber'!O:O,"Pago")</f>
        <v>0</v>
      </c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  <c r="AA1186" s="71"/>
      <c r="AB1186" s="71"/>
      <c r="AC1186" s="71"/>
      <c r="AD1186" s="71"/>
      <c r="AE1186" s="71"/>
      <c r="AF1186" s="71"/>
      <c r="AG1186" s="71"/>
      <c r="AH1186" s="71"/>
      <c r="AI1186" s="71"/>
      <c r="AJ1186" s="71"/>
      <c r="AK1186" s="71"/>
      <c r="AL1186" s="71"/>
    </row>
    <row r="1187" spans="1:38">
      <c r="A1187" s="191"/>
      <c r="B1187" s="191"/>
      <c r="C1187" s="191"/>
      <c r="D1187" s="191"/>
      <c r="E1187" s="191"/>
      <c r="F1187" s="191"/>
      <c r="G1187" s="191"/>
      <c r="H1187" s="191"/>
      <c r="I1187" s="191"/>
      <c r="J1187" s="191"/>
      <c r="K1187" s="191"/>
      <c r="L1187" s="191"/>
      <c r="M1187" s="191"/>
      <c r="N1187" s="191"/>
      <c r="O1187" s="70">
        <f>SUMIFS('Ctas Receber'!G:G,'Ctas Receber'!E:E,'Clientes'!A:A,'Ctas Receber'!M:M,"")</f>
        <v>0</v>
      </c>
      <c r="P1187" s="70">
        <f>SUMIFS('Ctas Receber'!G:G,'Ctas Receber'!E:E,'Clientes'!A:A,'Ctas Receber'!O:O,"Pago")</f>
        <v>0</v>
      </c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  <c r="AA1187" s="71"/>
      <c r="AB1187" s="71"/>
      <c r="AC1187" s="71"/>
      <c r="AD1187" s="71"/>
      <c r="AE1187" s="71"/>
      <c r="AF1187" s="71"/>
      <c r="AG1187" s="71"/>
      <c r="AH1187" s="71"/>
      <c r="AI1187" s="71"/>
      <c r="AJ1187" s="71"/>
      <c r="AK1187" s="71"/>
      <c r="AL1187" s="71"/>
    </row>
    <row r="1188" spans="1:38">
      <c r="A1188" s="191"/>
      <c r="B1188" s="191"/>
      <c r="C1188" s="191"/>
      <c r="D1188" s="191"/>
      <c r="E1188" s="191"/>
      <c r="F1188" s="191"/>
      <c r="G1188" s="191"/>
      <c r="H1188" s="191"/>
      <c r="I1188" s="191"/>
      <c r="J1188" s="191"/>
      <c r="K1188" s="191"/>
      <c r="L1188" s="191"/>
      <c r="M1188" s="191"/>
      <c r="N1188" s="191"/>
      <c r="O1188" s="70">
        <f>SUMIFS('Ctas Receber'!G:G,'Ctas Receber'!E:E,'Clientes'!A:A,'Ctas Receber'!M:M,"")</f>
        <v>0</v>
      </c>
      <c r="P1188" s="70">
        <f>SUMIFS('Ctas Receber'!G:G,'Ctas Receber'!E:E,'Clientes'!A:A,'Ctas Receber'!O:O,"Pago")</f>
        <v>0</v>
      </c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  <c r="AA1188" s="71"/>
      <c r="AB1188" s="71"/>
      <c r="AC1188" s="71"/>
      <c r="AD1188" s="71"/>
      <c r="AE1188" s="71"/>
      <c r="AF1188" s="71"/>
      <c r="AG1188" s="71"/>
      <c r="AH1188" s="71"/>
      <c r="AI1188" s="71"/>
      <c r="AJ1188" s="71"/>
      <c r="AK1188" s="71"/>
      <c r="AL1188" s="71"/>
    </row>
    <row r="1189" spans="1:38">
      <c r="A1189" s="191"/>
      <c r="B1189" s="191"/>
      <c r="C1189" s="191"/>
      <c r="D1189" s="191"/>
      <c r="E1189" s="191"/>
      <c r="F1189" s="191"/>
      <c r="G1189" s="191"/>
      <c r="H1189" s="191"/>
      <c r="I1189" s="191"/>
      <c r="J1189" s="191"/>
      <c r="K1189" s="191"/>
      <c r="L1189" s="191"/>
      <c r="M1189" s="191"/>
      <c r="N1189" s="191"/>
      <c r="O1189" s="70">
        <f>SUMIFS('Ctas Receber'!G:G,'Ctas Receber'!E:E,'Clientes'!A:A,'Ctas Receber'!M:M,"")</f>
        <v>0</v>
      </c>
      <c r="P1189" s="70">
        <f>SUMIFS('Ctas Receber'!G:G,'Ctas Receber'!E:E,'Clientes'!A:A,'Ctas Receber'!O:O,"Pago")</f>
        <v>0</v>
      </c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  <c r="AA1189" s="71"/>
      <c r="AB1189" s="71"/>
      <c r="AC1189" s="71"/>
      <c r="AD1189" s="71"/>
      <c r="AE1189" s="71"/>
      <c r="AF1189" s="71"/>
      <c r="AG1189" s="71"/>
      <c r="AH1189" s="71"/>
      <c r="AI1189" s="71"/>
      <c r="AJ1189" s="71"/>
      <c r="AK1189" s="71"/>
      <c r="AL1189" s="71"/>
    </row>
    <row r="1190" spans="1:38">
      <c r="A1190" s="191"/>
      <c r="B1190" s="191"/>
      <c r="C1190" s="191"/>
      <c r="D1190" s="191"/>
      <c r="E1190" s="191"/>
      <c r="F1190" s="191"/>
      <c r="G1190" s="191"/>
      <c r="H1190" s="191"/>
      <c r="I1190" s="191"/>
      <c r="J1190" s="191"/>
      <c r="K1190" s="191"/>
      <c r="L1190" s="191"/>
      <c r="M1190" s="191"/>
      <c r="N1190" s="191"/>
      <c r="O1190" s="70">
        <f>SUMIFS('Ctas Receber'!G:G,'Ctas Receber'!E:E,'Clientes'!A:A,'Ctas Receber'!M:M,"")</f>
        <v>0</v>
      </c>
      <c r="P1190" s="70">
        <f>SUMIFS('Ctas Receber'!G:G,'Ctas Receber'!E:E,'Clientes'!A:A,'Ctas Receber'!O:O,"Pago")</f>
        <v>0</v>
      </c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  <c r="AA1190" s="71"/>
      <c r="AB1190" s="71"/>
      <c r="AC1190" s="71"/>
      <c r="AD1190" s="71"/>
      <c r="AE1190" s="71"/>
      <c r="AF1190" s="71"/>
      <c r="AG1190" s="71"/>
      <c r="AH1190" s="71"/>
      <c r="AI1190" s="71"/>
      <c r="AJ1190" s="71"/>
      <c r="AK1190" s="71"/>
      <c r="AL1190" s="71"/>
    </row>
    <row r="1191" spans="1:38">
      <c r="A1191" s="191"/>
      <c r="B1191" s="191"/>
      <c r="C1191" s="191"/>
      <c r="D1191" s="191"/>
      <c r="E1191" s="191"/>
      <c r="F1191" s="191"/>
      <c r="G1191" s="191"/>
      <c r="H1191" s="191"/>
      <c r="I1191" s="191"/>
      <c r="J1191" s="191"/>
      <c r="K1191" s="191"/>
      <c r="L1191" s="191"/>
      <c r="M1191" s="191"/>
      <c r="N1191" s="191"/>
      <c r="O1191" s="70">
        <f>SUMIFS('Ctas Receber'!G:G,'Ctas Receber'!E:E,'Clientes'!A:A,'Ctas Receber'!M:M,"")</f>
        <v>0</v>
      </c>
      <c r="P1191" s="70">
        <f>SUMIFS('Ctas Receber'!G:G,'Ctas Receber'!E:E,'Clientes'!A:A,'Ctas Receber'!O:O,"Pago")</f>
        <v>0</v>
      </c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  <c r="AA1191" s="71"/>
      <c r="AB1191" s="71"/>
      <c r="AC1191" s="71"/>
      <c r="AD1191" s="71"/>
      <c r="AE1191" s="71"/>
      <c r="AF1191" s="71"/>
      <c r="AG1191" s="71"/>
      <c r="AH1191" s="71"/>
      <c r="AI1191" s="71"/>
      <c r="AJ1191" s="71"/>
      <c r="AK1191" s="71"/>
      <c r="AL1191" s="71"/>
    </row>
    <row r="1192" spans="1:38">
      <c r="A1192" s="191"/>
      <c r="B1192" s="191"/>
      <c r="C1192" s="191"/>
      <c r="D1192" s="191"/>
      <c r="E1192" s="191"/>
      <c r="F1192" s="191"/>
      <c r="G1192" s="191"/>
      <c r="H1192" s="191"/>
      <c r="I1192" s="191"/>
      <c r="J1192" s="191"/>
      <c r="K1192" s="191"/>
      <c r="L1192" s="191"/>
      <c r="M1192" s="191"/>
      <c r="N1192" s="191"/>
      <c r="O1192" s="70">
        <f>SUMIFS('Ctas Receber'!G:G,'Ctas Receber'!E:E,'Clientes'!A:A,'Ctas Receber'!M:M,"")</f>
        <v>0</v>
      </c>
      <c r="P1192" s="70">
        <f>SUMIFS('Ctas Receber'!G:G,'Ctas Receber'!E:E,'Clientes'!A:A,'Ctas Receber'!O:O,"Pago")</f>
        <v>0</v>
      </c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  <c r="AA1192" s="71"/>
      <c r="AB1192" s="71"/>
      <c r="AC1192" s="71"/>
      <c r="AD1192" s="71"/>
      <c r="AE1192" s="71"/>
      <c r="AF1192" s="71"/>
      <c r="AG1192" s="71"/>
      <c r="AH1192" s="71"/>
      <c r="AI1192" s="71"/>
      <c r="AJ1192" s="71"/>
      <c r="AK1192" s="71"/>
      <c r="AL1192" s="71"/>
    </row>
    <row r="1193" spans="1:38">
      <c r="A1193" s="191"/>
      <c r="B1193" s="191"/>
      <c r="C1193" s="191"/>
      <c r="D1193" s="191"/>
      <c r="E1193" s="191"/>
      <c r="F1193" s="191"/>
      <c r="G1193" s="191"/>
      <c r="H1193" s="191"/>
      <c r="I1193" s="191"/>
      <c r="J1193" s="191"/>
      <c r="K1193" s="191"/>
      <c r="L1193" s="191"/>
      <c r="M1193" s="191"/>
      <c r="N1193" s="191"/>
      <c r="O1193" s="70">
        <f>SUMIFS('Ctas Receber'!G:G,'Ctas Receber'!E:E,'Clientes'!A:A,'Ctas Receber'!M:M,"")</f>
        <v>0</v>
      </c>
      <c r="P1193" s="70">
        <f>SUMIFS('Ctas Receber'!G:G,'Ctas Receber'!E:E,'Clientes'!A:A,'Ctas Receber'!O:O,"Pago")</f>
        <v>0</v>
      </c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  <c r="AA1193" s="71"/>
      <c r="AB1193" s="71"/>
      <c r="AC1193" s="71"/>
      <c r="AD1193" s="71"/>
      <c r="AE1193" s="71"/>
      <c r="AF1193" s="71"/>
      <c r="AG1193" s="71"/>
      <c r="AH1193" s="71"/>
      <c r="AI1193" s="71"/>
      <c r="AJ1193" s="71"/>
      <c r="AK1193" s="71"/>
      <c r="AL1193" s="71"/>
    </row>
    <row r="1194" spans="1:38">
      <c r="A1194" s="191"/>
      <c r="B1194" s="191"/>
      <c r="C1194" s="191"/>
      <c r="D1194" s="191"/>
      <c r="E1194" s="191"/>
      <c r="F1194" s="191"/>
      <c r="G1194" s="191"/>
      <c r="H1194" s="191"/>
      <c r="I1194" s="191"/>
      <c r="J1194" s="191"/>
      <c r="K1194" s="191"/>
      <c r="L1194" s="191"/>
      <c r="M1194" s="191"/>
      <c r="N1194" s="191"/>
      <c r="O1194" s="70">
        <f>SUMIFS('Ctas Receber'!G:G,'Ctas Receber'!E:E,'Clientes'!A:A,'Ctas Receber'!M:M,"")</f>
        <v>0</v>
      </c>
      <c r="P1194" s="70">
        <f>SUMIFS('Ctas Receber'!G:G,'Ctas Receber'!E:E,'Clientes'!A:A,'Ctas Receber'!O:O,"Pago")</f>
        <v>0</v>
      </c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  <c r="AA1194" s="71"/>
      <c r="AB1194" s="71"/>
      <c r="AC1194" s="71"/>
      <c r="AD1194" s="71"/>
      <c r="AE1194" s="71"/>
      <c r="AF1194" s="71"/>
      <c r="AG1194" s="71"/>
      <c r="AH1194" s="71"/>
      <c r="AI1194" s="71"/>
      <c r="AJ1194" s="71"/>
      <c r="AK1194" s="71"/>
      <c r="AL1194" s="71"/>
    </row>
    <row r="1195" spans="1:38">
      <c r="A1195" s="191"/>
      <c r="B1195" s="191"/>
      <c r="C1195" s="191"/>
      <c r="D1195" s="191"/>
      <c r="E1195" s="191"/>
      <c r="F1195" s="191"/>
      <c r="G1195" s="191"/>
      <c r="H1195" s="191"/>
      <c r="I1195" s="191"/>
      <c r="J1195" s="191"/>
      <c r="K1195" s="191"/>
      <c r="L1195" s="191"/>
      <c r="M1195" s="191"/>
      <c r="N1195" s="191"/>
      <c r="O1195" s="70">
        <f>SUMIFS('Ctas Receber'!G:G,'Ctas Receber'!E:E,'Clientes'!A:A,'Ctas Receber'!M:M,"")</f>
        <v>0</v>
      </c>
      <c r="P1195" s="70">
        <f>SUMIFS('Ctas Receber'!G:G,'Ctas Receber'!E:E,'Clientes'!A:A,'Ctas Receber'!O:O,"Pago")</f>
        <v>0</v>
      </c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  <c r="AA1195" s="71"/>
      <c r="AB1195" s="71"/>
      <c r="AC1195" s="71"/>
      <c r="AD1195" s="71"/>
      <c r="AE1195" s="71"/>
      <c r="AF1195" s="71"/>
      <c r="AG1195" s="71"/>
      <c r="AH1195" s="71"/>
      <c r="AI1195" s="71"/>
      <c r="AJ1195" s="71"/>
      <c r="AK1195" s="71"/>
      <c r="AL1195" s="71"/>
    </row>
    <row r="1196" spans="1:38">
      <c r="A1196" s="191"/>
      <c r="B1196" s="191"/>
      <c r="C1196" s="191"/>
      <c r="D1196" s="191"/>
      <c r="E1196" s="191"/>
      <c r="F1196" s="191"/>
      <c r="G1196" s="191"/>
      <c r="H1196" s="191"/>
      <c r="I1196" s="191"/>
      <c r="J1196" s="191"/>
      <c r="K1196" s="191"/>
      <c r="L1196" s="191"/>
      <c r="M1196" s="191"/>
      <c r="N1196" s="191"/>
      <c r="O1196" s="70">
        <f>SUMIFS('Ctas Receber'!G:G,'Ctas Receber'!E:E,'Clientes'!A:A,'Ctas Receber'!M:M,"")</f>
        <v>0</v>
      </c>
      <c r="P1196" s="70">
        <f>SUMIFS('Ctas Receber'!G:G,'Ctas Receber'!E:E,'Clientes'!A:A,'Ctas Receber'!O:O,"Pago")</f>
        <v>0</v>
      </c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  <c r="AA1196" s="71"/>
      <c r="AB1196" s="71"/>
      <c r="AC1196" s="71"/>
      <c r="AD1196" s="71"/>
      <c r="AE1196" s="71"/>
      <c r="AF1196" s="71"/>
      <c r="AG1196" s="71"/>
      <c r="AH1196" s="71"/>
      <c r="AI1196" s="71"/>
      <c r="AJ1196" s="71"/>
      <c r="AK1196" s="71"/>
      <c r="AL1196" s="71"/>
    </row>
    <row r="1197" spans="1:38">
      <c r="A1197" s="191"/>
      <c r="B1197" s="191"/>
      <c r="C1197" s="191"/>
      <c r="D1197" s="191"/>
      <c r="E1197" s="191"/>
      <c r="F1197" s="191"/>
      <c r="G1197" s="191"/>
      <c r="H1197" s="191"/>
      <c r="I1197" s="191"/>
      <c r="J1197" s="191"/>
      <c r="K1197" s="191"/>
      <c r="L1197" s="191"/>
      <c r="M1197" s="191"/>
      <c r="N1197" s="191"/>
      <c r="O1197" s="70">
        <f>SUMIFS('Ctas Receber'!G:G,'Ctas Receber'!E:E,'Clientes'!A:A,'Ctas Receber'!M:M,"")</f>
        <v>0</v>
      </c>
      <c r="P1197" s="70">
        <f>SUMIFS('Ctas Receber'!G:G,'Ctas Receber'!E:E,'Clientes'!A:A,'Ctas Receber'!O:O,"Pago")</f>
        <v>0</v>
      </c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  <c r="AA1197" s="71"/>
      <c r="AB1197" s="71"/>
      <c r="AC1197" s="71"/>
      <c r="AD1197" s="71"/>
      <c r="AE1197" s="71"/>
      <c r="AF1197" s="71"/>
      <c r="AG1197" s="71"/>
      <c r="AH1197" s="71"/>
      <c r="AI1197" s="71"/>
      <c r="AJ1197" s="71"/>
      <c r="AK1197" s="71"/>
      <c r="AL1197" s="71"/>
    </row>
    <row r="1198" spans="1:38">
      <c r="A1198" s="191"/>
      <c r="B1198" s="191"/>
      <c r="C1198" s="191"/>
      <c r="D1198" s="191"/>
      <c r="E1198" s="191"/>
      <c r="F1198" s="191"/>
      <c r="G1198" s="191"/>
      <c r="H1198" s="191"/>
      <c r="I1198" s="191"/>
      <c r="J1198" s="191"/>
      <c r="K1198" s="191"/>
      <c r="L1198" s="191"/>
      <c r="M1198" s="191"/>
      <c r="N1198" s="191"/>
      <c r="O1198" s="70">
        <f>SUMIFS('Ctas Receber'!G:G,'Ctas Receber'!E:E,'Clientes'!A:A,'Ctas Receber'!M:M,"")</f>
        <v>0</v>
      </c>
      <c r="P1198" s="70">
        <f>SUMIFS('Ctas Receber'!G:G,'Ctas Receber'!E:E,'Clientes'!A:A,'Ctas Receber'!O:O,"Pago")</f>
        <v>0</v>
      </c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  <c r="AA1198" s="71"/>
      <c r="AB1198" s="71"/>
      <c r="AC1198" s="71"/>
      <c r="AD1198" s="71"/>
      <c r="AE1198" s="71"/>
      <c r="AF1198" s="71"/>
      <c r="AG1198" s="71"/>
      <c r="AH1198" s="71"/>
      <c r="AI1198" s="71"/>
      <c r="AJ1198" s="71"/>
      <c r="AK1198" s="71"/>
      <c r="AL1198" s="71"/>
    </row>
    <row r="1199" spans="1:38">
      <c r="A1199" s="191"/>
      <c r="B1199" s="191"/>
      <c r="C1199" s="191"/>
      <c r="D1199" s="191"/>
      <c r="E1199" s="191"/>
      <c r="F1199" s="191"/>
      <c r="G1199" s="191"/>
      <c r="H1199" s="191"/>
      <c r="I1199" s="191"/>
      <c r="J1199" s="191"/>
      <c r="K1199" s="191"/>
      <c r="L1199" s="191"/>
      <c r="M1199" s="191"/>
      <c r="N1199" s="191"/>
      <c r="O1199" s="70">
        <f>SUMIFS('Ctas Receber'!G:G,'Ctas Receber'!E:E,'Clientes'!A:A,'Ctas Receber'!M:M,"")</f>
        <v>0</v>
      </c>
      <c r="P1199" s="70">
        <f>SUMIFS('Ctas Receber'!G:G,'Ctas Receber'!E:E,'Clientes'!A:A,'Ctas Receber'!O:O,"Pago")</f>
        <v>0</v>
      </c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  <c r="AA1199" s="71"/>
      <c r="AB1199" s="71"/>
      <c r="AC1199" s="71"/>
      <c r="AD1199" s="71"/>
      <c r="AE1199" s="71"/>
      <c r="AF1199" s="71"/>
      <c r="AG1199" s="71"/>
      <c r="AH1199" s="71"/>
      <c r="AI1199" s="71"/>
      <c r="AJ1199" s="71"/>
      <c r="AK1199" s="71"/>
      <c r="AL1199" s="71"/>
    </row>
    <row r="1200" spans="1:38">
      <c r="A1200" s="191"/>
      <c r="B1200" s="191"/>
      <c r="C1200" s="191"/>
      <c r="D1200" s="191"/>
      <c r="E1200" s="191"/>
      <c r="F1200" s="191"/>
      <c r="G1200" s="191"/>
      <c r="H1200" s="191"/>
      <c r="I1200" s="191"/>
      <c r="J1200" s="191"/>
      <c r="K1200" s="191"/>
      <c r="L1200" s="191"/>
      <c r="M1200" s="191"/>
      <c r="N1200" s="191"/>
      <c r="O1200" s="70">
        <f>SUMIFS('Ctas Receber'!G:G,'Ctas Receber'!E:E,'Clientes'!A:A,'Ctas Receber'!M:M,"")</f>
        <v>0</v>
      </c>
      <c r="P1200" s="70">
        <f>SUMIFS('Ctas Receber'!G:G,'Ctas Receber'!E:E,'Clientes'!A:A,'Ctas Receber'!O:O,"Pago")</f>
        <v>0</v>
      </c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  <c r="AA1200" s="71"/>
      <c r="AB1200" s="71"/>
      <c r="AC1200" s="71"/>
      <c r="AD1200" s="71"/>
      <c r="AE1200" s="71"/>
      <c r="AF1200" s="71"/>
      <c r="AG1200" s="71"/>
      <c r="AH1200" s="71"/>
      <c r="AI1200" s="71"/>
      <c r="AJ1200" s="71"/>
      <c r="AK1200" s="71"/>
      <c r="AL1200" s="71"/>
    </row>
    <row r="1201" spans="1:38">
      <c r="A1201" s="191"/>
      <c r="B1201" s="191"/>
      <c r="C1201" s="191"/>
      <c r="D1201" s="191"/>
      <c r="E1201" s="191"/>
      <c r="F1201" s="191"/>
      <c r="G1201" s="191"/>
      <c r="H1201" s="191"/>
      <c r="I1201" s="191"/>
      <c r="J1201" s="191"/>
      <c r="K1201" s="191"/>
      <c r="L1201" s="191"/>
      <c r="M1201" s="191"/>
      <c r="N1201" s="191"/>
      <c r="O1201" s="70">
        <f>SUMIFS('Ctas Receber'!G:G,'Ctas Receber'!E:E,'Clientes'!A:A,'Ctas Receber'!M:M,"")</f>
        <v>0</v>
      </c>
      <c r="P1201" s="70">
        <f>SUMIFS('Ctas Receber'!G:G,'Ctas Receber'!E:E,'Clientes'!A:A,'Ctas Receber'!O:O,"Pago")</f>
        <v>0</v>
      </c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  <c r="AA1201" s="71"/>
      <c r="AB1201" s="71"/>
      <c r="AC1201" s="71"/>
      <c r="AD1201" s="71"/>
      <c r="AE1201" s="71"/>
      <c r="AF1201" s="71"/>
      <c r="AG1201" s="71"/>
      <c r="AH1201" s="71"/>
      <c r="AI1201" s="71"/>
      <c r="AJ1201" s="71"/>
      <c r="AK1201" s="71"/>
      <c r="AL1201" s="71"/>
    </row>
    <row r="1202" spans="1:38">
      <c r="A1202" s="191"/>
      <c r="B1202" s="191"/>
      <c r="C1202" s="191"/>
      <c r="D1202" s="191"/>
      <c r="E1202" s="191"/>
      <c r="F1202" s="191"/>
      <c r="G1202" s="191"/>
      <c r="H1202" s="191"/>
      <c r="I1202" s="191"/>
      <c r="J1202" s="191"/>
      <c r="K1202" s="191"/>
      <c r="L1202" s="191"/>
      <c r="M1202" s="191"/>
      <c r="N1202" s="191"/>
      <c r="O1202" s="70">
        <f>SUMIFS('Ctas Receber'!G:G,'Ctas Receber'!E:E,'Clientes'!A:A,'Ctas Receber'!M:M,"")</f>
        <v>0</v>
      </c>
      <c r="P1202" s="70">
        <f>SUMIFS('Ctas Receber'!G:G,'Ctas Receber'!E:E,'Clientes'!A:A,'Ctas Receber'!O:O,"Pago")</f>
        <v>0</v>
      </c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  <c r="AA1202" s="71"/>
      <c r="AB1202" s="71"/>
      <c r="AC1202" s="71"/>
      <c r="AD1202" s="71"/>
      <c r="AE1202" s="71"/>
      <c r="AF1202" s="71"/>
      <c r="AG1202" s="71"/>
      <c r="AH1202" s="71"/>
      <c r="AI1202" s="71"/>
      <c r="AJ1202" s="71"/>
      <c r="AK1202" s="71"/>
      <c r="AL1202" s="71"/>
    </row>
    <row r="1203" spans="1:38">
      <c r="A1203" s="191"/>
      <c r="B1203" s="191"/>
      <c r="C1203" s="191"/>
      <c r="D1203" s="191"/>
      <c r="E1203" s="191"/>
      <c r="F1203" s="191"/>
      <c r="G1203" s="191"/>
      <c r="H1203" s="191"/>
      <c r="I1203" s="191"/>
      <c r="J1203" s="191"/>
      <c r="K1203" s="191"/>
      <c r="L1203" s="191"/>
      <c r="M1203" s="191"/>
      <c r="N1203" s="191"/>
      <c r="O1203" s="70">
        <f>SUMIFS('Ctas Receber'!G:G,'Ctas Receber'!E:E,'Clientes'!A:A,'Ctas Receber'!M:M,"")</f>
        <v>0</v>
      </c>
      <c r="P1203" s="70">
        <f>SUMIFS('Ctas Receber'!G:G,'Ctas Receber'!E:E,'Clientes'!A:A,'Ctas Receber'!O:O,"Pago")</f>
        <v>0</v>
      </c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  <c r="AA1203" s="71"/>
      <c r="AB1203" s="71"/>
      <c r="AC1203" s="71"/>
      <c r="AD1203" s="71"/>
      <c r="AE1203" s="71"/>
      <c r="AF1203" s="71"/>
      <c r="AG1203" s="71"/>
      <c r="AH1203" s="71"/>
      <c r="AI1203" s="71"/>
      <c r="AJ1203" s="71"/>
      <c r="AK1203" s="71"/>
      <c r="AL1203" s="71"/>
    </row>
    <row r="1204" spans="1:38">
      <c r="A1204" s="191"/>
      <c r="B1204" s="191"/>
      <c r="C1204" s="191"/>
      <c r="D1204" s="191"/>
      <c r="E1204" s="191"/>
      <c r="F1204" s="191"/>
      <c r="G1204" s="191"/>
      <c r="H1204" s="191"/>
      <c r="I1204" s="191"/>
      <c r="J1204" s="191"/>
      <c r="K1204" s="191"/>
      <c r="L1204" s="191"/>
      <c r="M1204" s="191"/>
      <c r="N1204" s="191"/>
      <c r="O1204" s="70">
        <f>SUMIFS('Ctas Receber'!G:G,'Ctas Receber'!E:E,'Clientes'!A:A,'Ctas Receber'!M:M,"")</f>
        <v>0</v>
      </c>
      <c r="P1204" s="70">
        <f>SUMIFS('Ctas Receber'!G:G,'Ctas Receber'!E:E,'Clientes'!A:A,'Ctas Receber'!O:O,"Pago")</f>
        <v>0</v>
      </c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  <c r="AA1204" s="71"/>
      <c r="AB1204" s="71"/>
      <c r="AC1204" s="71"/>
      <c r="AD1204" s="71"/>
      <c r="AE1204" s="71"/>
      <c r="AF1204" s="71"/>
      <c r="AG1204" s="71"/>
      <c r="AH1204" s="71"/>
      <c r="AI1204" s="71"/>
      <c r="AJ1204" s="71"/>
      <c r="AK1204" s="71"/>
      <c r="AL1204" s="71"/>
    </row>
    <row r="1205" spans="1:38">
      <c r="A1205" s="191"/>
      <c r="B1205" s="191"/>
      <c r="C1205" s="191"/>
      <c r="D1205" s="191"/>
      <c r="E1205" s="191"/>
      <c r="F1205" s="191"/>
      <c r="G1205" s="191"/>
      <c r="H1205" s="191"/>
      <c r="I1205" s="191"/>
      <c r="J1205" s="191"/>
      <c r="K1205" s="191"/>
      <c r="L1205" s="191"/>
      <c r="M1205" s="191"/>
      <c r="N1205" s="191"/>
      <c r="O1205" s="70">
        <f>SUMIFS('Ctas Receber'!G:G,'Ctas Receber'!E:E,'Clientes'!A:A,'Ctas Receber'!M:M,"")</f>
        <v>0</v>
      </c>
      <c r="P1205" s="70">
        <f>SUMIFS('Ctas Receber'!G:G,'Ctas Receber'!E:E,'Clientes'!A:A,'Ctas Receber'!O:O,"Pago")</f>
        <v>0</v>
      </c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  <c r="AA1205" s="71"/>
      <c r="AB1205" s="71"/>
      <c r="AC1205" s="71"/>
      <c r="AD1205" s="71"/>
      <c r="AE1205" s="71"/>
      <c r="AF1205" s="71"/>
      <c r="AG1205" s="71"/>
      <c r="AH1205" s="71"/>
      <c r="AI1205" s="71"/>
      <c r="AJ1205" s="71"/>
      <c r="AK1205" s="71"/>
      <c r="AL1205" s="71"/>
    </row>
    <row r="1206" spans="1:38">
      <c r="A1206" s="191"/>
      <c r="B1206" s="191"/>
      <c r="C1206" s="191"/>
      <c r="D1206" s="191"/>
      <c r="E1206" s="191"/>
      <c r="F1206" s="191"/>
      <c r="G1206" s="191"/>
      <c r="H1206" s="191"/>
      <c r="I1206" s="191"/>
      <c r="J1206" s="191"/>
      <c r="K1206" s="191"/>
      <c r="L1206" s="191"/>
      <c r="M1206" s="191"/>
      <c r="N1206" s="191"/>
      <c r="O1206" s="70">
        <f>SUMIFS('Ctas Receber'!G:G,'Ctas Receber'!E:E,'Clientes'!A:A,'Ctas Receber'!M:M,"")</f>
        <v>0</v>
      </c>
      <c r="P1206" s="70">
        <f>SUMIFS('Ctas Receber'!G:G,'Ctas Receber'!E:E,'Clientes'!A:A,'Ctas Receber'!O:O,"Pago")</f>
        <v>0</v>
      </c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  <c r="AA1206" s="71"/>
      <c r="AB1206" s="71"/>
      <c r="AC1206" s="71"/>
      <c r="AD1206" s="71"/>
      <c r="AE1206" s="71"/>
      <c r="AF1206" s="71"/>
      <c r="AG1206" s="71"/>
      <c r="AH1206" s="71"/>
      <c r="AI1206" s="71"/>
      <c r="AJ1206" s="71"/>
      <c r="AK1206" s="71"/>
      <c r="AL1206" s="71"/>
    </row>
    <row r="1207" spans="1:38">
      <c r="A1207" s="191"/>
      <c r="B1207" s="191"/>
      <c r="C1207" s="191"/>
      <c r="D1207" s="191"/>
      <c r="E1207" s="191"/>
      <c r="F1207" s="191"/>
      <c r="G1207" s="191"/>
      <c r="H1207" s="191"/>
      <c r="I1207" s="191"/>
      <c r="J1207" s="191"/>
      <c r="K1207" s="191"/>
      <c r="L1207" s="191"/>
      <c r="M1207" s="191"/>
      <c r="N1207" s="191"/>
      <c r="O1207" s="70">
        <f>SUMIFS('Ctas Receber'!G:G,'Ctas Receber'!E:E,'Clientes'!A:A,'Ctas Receber'!M:M,"")</f>
        <v>0</v>
      </c>
      <c r="P1207" s="70">
        <f>SUMIFS('Ctas Receber'!G:G,'Ctas Receber'!E:E,'Clientes'!A:A,'Ctas Receber'!O:O,"Pago")</f>
        <v>0</v>
      </c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  <c r="AA1207" s="71"/>
      <c r="AB1207" s="71"/>
      <c r="AC1207" s="71"/>
      <c r="AD1207" s="71"/>
      <c r="AE1207" s="71"/>
      <c r="AF1207" s="71"/>
      <c r="AG1207" s="71"/>
      <c r="AH1207" s="71"/>
      <c r="AI1207" s="71"/>
      <c r="AJ1207" s="71"/>
      <c r="AK1207" s="71"/>
      <c r="AL1207" s="71"/>
    </row>
    <row r="1208" spans="1:38">
      <c r="A1208" s="191"/>
      <c r="B1208" s="191"/>
      <c r="C1208" s="191"/>
      <c r="D1208" s="191"/>
      <c r="E1208" s="191"/>
      <c r="F1208" s="191"/>
      <c r="G1208" s="191"/>
      <c r="H1208" s="191"/>
      <c r="I1208" s="191"/>
      <c r="J1208" s="191"/>
      <c r="K1208" s="191"/>
      <c r="L1208" s="191"/>
      <c r="M1208" s="191"/>
      <c r="N1208" s="191"/>
      <c r="O1208" s="70">
        <f>SUMIFS('Ctas Receber'!G:G,'Ctas Receber'!E:E,'Clientes'!A:A,'Ctas Receber'!M:M,"")</f>
        <v>0</v>
      </c>
      <c r="P1208" s="70">
        <f>SUMIFS('Ctas Receber'!G:G,'Ctas Receber'!E:E,'Clientes'!A:A,'Ctas Receber'!O:O,"Pago")</f>
        <v>0</v>
      </c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  <c r="AA1208" s="71"/>
      <c r="AB1208" s="71"/>
      <c r="AC1208" s="71"/>
      <c r="AD1208" s="71"/>
      <c r="AE1208" s="71"/>
      <c r="AF1208" s="71"/>
      <c r="AG1208" s="71"/>
      <c r="AH1208" s="71"/>
      <c r="AI1208" s="71"/>
      <c r="AJ1208" s="71"/>
      <c r="AK1208" s="71"/>
      <c r="AL1208" s="71"/>
    </row>
    <row r="1209" spans="1:38">
      <c r="A1209" s="191"/>
      <c r="B1209" s="191"/>
      <c r="C1209" s="191"/>
      <c r="D1209" s="191"/>
      <c r="E1209" s="191"/>
      <c r="F1209" s="191"/>
      <c r="G1209" s="191"/>
      <c r="H1209" s="191"/>
      <c r="I1209" s="191"/>
      <c r="J1209" s="191"/>
      <c r="K1209" s="191"/>
      <c r="L1209" s="191"/>
      <c r="M1209" s="191"/>
      <c r="N1209" s="191"/>
      <c r="O1209" s="70">
        <f>SUMIFS('Ctas Receber'!G:G,'Ctas Receber'!E:E,'Clientes'!A:A,'Ctas Receber'!M:M,"")</f>
        <v>0</v>
      </c>
      <c r="P1209" s="70">
        <f>SUMIFS('Ctas Receber'!G:G,'Ctas Receber'!E:E,'Clientes'!A:A,'Ctas Receber'!O:O,"Pago")</f>
        <v>0</v>
      </c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  <c r="AA1209" s="71"/>
      <c r="AB1209" s="71"/>
      <c r="AC1209" s="71"/>
      <c r="AD1209" s="71"/>
      <c r="AE1209" s="71"/>
      <c r="AF1209" s="71"/>
      <c r="AG1209" s="71"/>
      <c r="AH1209" s="71"/>
      <c r="AI1209" s="71"/>
      <c r="AJ1209" s="71"/>
      <c r="AK1209" s="71"/>
      <c r="AL1209" s="71"/>
    </row>
    <row r="1210" spans="1:38">
      <c r="A1210" s="191"/>
      <c r="B1210" s="191"/>
      <c r="C1210" s="191"/>
      <c r="D1210" s="191"/>
      <c r="E1210" s="191"/>
      <c r="F1210" s="191"/>
      <c r="G1210" s="191"/>
      <c r="H1210" s="191"/>
      <c r="I1210" s="191"/>
      <c r="J1210" s="191"/>
      <c r="K1210" s="191"/>
      <c r="L1210" s="191"/>
      <c r="M1210" s="191"/>
      <c r="N1210" s="191"/>
      <c r="O1210" s="70">
        <f>SUMIFS('Ctas Receber'!G:G,'Ctas Receber'!E:E,'Clientes'!A:A,'Ctas Receber'!M:M,"")</f>
        <v>0</v>
      </c>
      <c r="P1210" s="70">
        <f>SUMIFS('Ctas Receber'!G:G,'Ctas Receber'!E:E,'Clientes'!A:A,'Ctas Receber'!O:O,"Pago")</f>
        <v>0</v>
      </c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  <c r="AA1210" s="71"/>
      <c r="AB1210" s="71"/>
      <c r="AC1210" s="71"/>
      <c r="AD1210" s="71"/>
      <c r="AE1210" s="71"/>
      <c r="AF1210" s="71"/>
      <c r="AG1210" s="71"/>
      <c r="AH1210" s="71"/>
      <c r="AI1210" s="71"/>
      <c r="AJ1210" s="71"/>
      <c r="AK1210" s="71"/>
      <c r="AL1210" s="71"/>
    </row>
    <row r="1211" spans="1:38">
      <c r="A1211" s="191"/>
      <c r="B1211" s="191"/>
      <c r="C1211" s="191"/>
      <c r="D1211" s="191"/>
      <c r="E1211" s="191"/>
      <c r="F1211" s="191"/>
      <c r="G1211" s="191"/>
      <c r="H1211" s="191"/>
      <c r="I1211" s="191"/>
      <c r="J1211" s="191"/>
      <c r="K1211" s="191"/>
      <c r="L1211" s="191"/>
      <c r="M1211" s="191"/>
      <c r="N1211" s="191"/>
      <c r="O1211" s="70">
        <f>SUMIFS('Ctas Receber'!G:G,'Ctas Receber'!E:E,'Clientes'!A:A,'Ctas Receber'!M:M,"")</f>
        <v>0</v>
      </c>
      <c r="P1211" s="70">
        <f>SUMIFS('Ctas Receber'!G:G,'Ctas Receber'!E:E,'Clientes'!A:A,'Ctas Receber'!O:O,"Pago")</f>
        <v>0</v>
      </c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  <c r="AA1211" s="71"/>
      <c r="AB1211" s="71"/>
      <c r="AC1211" s="71"/>
      <c r="AD1211" s="71"/>
      <c r="AE1211" s="71"/>
      <c r="AF1211" s="71"/>
      <c r="AG1211" s="71"/>
      <c r="AH1211" s="71"/>
      <c r="AI1211" s="71"/>
      <c r="AJ1211" s="71"/>
      <c r="AK1211" s="71"/>
      <c r="AL1211" s="71"/>
    </row>
    <row r="1212" spans="1:38">
      <c r="A1212" s="191"/>
      <c r="B1212" s="191"/>
      <c r="C1212" s="191"/>
      <c r="D1212" s="191"/>
      <c r="E1212" s="191"/>
      <c r="F1212" s="191"/>
      <c r="G1212" s="191"/>
      <c r="H1212" s="191"/>
      <c r="I1212" s="191"/>
      <c r="J1212" s="191"/>
      <c r="K1212" s="191"/>
      <c r="L1212" s="191"/>
      <c r="M1212" s="191"/>
      <c r="N1212" s="191"/>
      <c r="O1212" s="70">
        <f>SUMIFS('Ctas Receber'!G:G,'Ctas Receber'!E:E,'Clientes'!A:A,'Ctas Receber'!M:M,"")</f>
        <v>0</v>
      </c>
      <c r="P1212" s="70">
        <f>SUMIFS('Ctas Receber'!G:G,'Ctas Receber'!E:E,'Clientes'!A:A,'Ctas Receber'!O:O,"Pago")</f>
        <v>0</v>
      </c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  <c r="AA1212" s="71"/>
      <c r="AB1212" s="71"/>
      <c r="AC1212" s="71"/>
      <c r="AD1212" s="71"/>
      <c r="AE1212" s="71"/>
      <c r="AF1212" s="71"/>
      <c r="AG1212" s="71"/>
      <c r="AH1212" s="71"/>
      <c r="AI1212" s="71"/>
      <c r="AJ1212" s="71"/>
      <c r="AK1212" s="71"/>
      <c r="AL1212" s="71"/>
    </row>
    <row r="1213" spans="1:38">
      <c r="A1213" s="191"/>
      <c r="B1213" s="191"/>
      <c r="C1213" s="191"/>
      <c r="D1213" s="191"/>
      <c r="E1213" s="191"/>
      <c r="F1213" s="191"/>
      <c r="G1213" s="191"/>
      <c r="H1213" s="191"/>
      <c r="I1213" s="191"/>
      <c r="J1213" s="191"/>
      <c r="K1213" s="191"/>
      <c r="L1213" s="191"/>
      <c r="M1213" s="191"/>
      <c r="N1213" s="191"/>
      <c r="O1213" s="70">
        <f>SUMIFS('Ctas Receber'!G:G,'Ctas Receber'!E:E,'Clientes'!A:A,'Ctas Receber'!M:M,"")</f>
        <v>0</v>
      </c>
      <c r="P1213" s="70">
        <f>SUMIFS('Ctas Receber'!G:G,'Ctas Receber'!E:E,'Clientes'!A:A,'Ctas Receber'!O:O,"Pago")</f>
        <v>0</v>
      </c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  <c r="AA1213" s="71"/>
      <c r="AB1213" s="71"/>
      <c r="AC1213" s="71"/>
      <c r="AD1213" s="71"/>
      <c r="AE1213" s="71"/>
      <c r="AF1213" s="71"/>
      <c r="AG1213" s="71"/>
      <c r="AH1213" s="71"/>
      <c r="AI1213" s="71"/>
      <c r="AJ1213" s="71"/>
      <c r="AK1213" s="71"/>
      <c r="AL1213" s="71"/>
    </row>
    <row r="1214" spans="1:38">
      <c r="A1214" s="191"/>
      <c r="B1214" s="191"/>
      <c r="C1214" s="191"/>
      <c r="D1214" s="191"/>
      <c r="E1214" s="191"/>
      <c r="F1214" s="191"/>
      <c r="G1214" s="191"/>
      <c r="H1214" s="191"/>
      <c r="I1214" s="191"/>
      <c r="J1214" s="191"/>
      <c r="K1214" s="191"/>
      <c r="L1214" s="191"/>
      <c r="M1214" s="191"/>
      <c r="N1214" s="191"/>
      <c r="O1214" s="70">
        <f>SUMIFS('Ctas Receber'!G:G,'Ctas Receber'!E:E,'Clientes'!A:A,'Ctas Receber'!M:M,"")</f>
        <v>0</v>
      </c>
      <c r="P1214" s="70">
        <f>SUMIFS('Ctas Receber'!G:G,'Ctas Receber'!E:E,'Clientes'!A:A,'Ctas Receber'!O:O,"Pago")</f>
        <v>0</v>
      </c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  <c r="AA1214" s="71"/>
      <c r="AB1214" s="71"/>
      <c r="AC1214" s="71"/>
      <c r="AD1214" s="71"/>
      <c r="AE1214" s="71"/>
      <c r="AF1214" s="71"/>
      <c r="AG1214" s="71"/>
      <c r="AH1214" s="71"/>
      <c r="AI1214" s="71"/>
      <c r="AJ1214" s="71"/>
      <c r="AK1214" s="71"/>
      <c r="AL1214" s="71"/>
    </row>
    <row r="1215" spans="1:38">
      <c r="A1215" s="191"/>
      <c r="B1215" s="191"/>
      <c r="C1215" s="191"/>
      <c r="D1215" s="191"/>
      <c r="E1215" s="191"/>
      <c r="F1215" s="191"/>
      <c r="G1215" s="191"/>
      <c r="H1215" s="191"/>
      <c r="I1215" s="191"/>
      <c r="J1215" s="191"/>
      <c r="K1215" s="191"/>
      <c r="L1215" s="191"/>
      <c r="M1215" s="191"/>
      <c r="N1215" s="191"/>
      <c r="O1215" s="70">
        <f>SUMIFS('Ctas Receber'!G:G,'Ctas Receber'!E:E,'Clientes'!A:A,'Ctas Receber'!M:M,"")</f>
        <v>0</v>
      </c>
      <c r="P1215" s="70">
        <f>SUMIFS('Ctas Receber'!G:G,'Ctas Receber'!E:E,'Clientes'!A:A,'Ctas Receber'!O:O,"Pago")</f>
        <v>0</v>
      </c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  <c r="AA1215" s="71"/>
      <c r="AB1215" s="71"/>
      <c r="AC1215" s="71"/>
      <c r="AD1215" s="71"/>
      <c r="AE1215" s="71"/>
      <c r="AF1215" s="71"/>
      <c r="AG1215" s="71"/>
      <c r="AH1215" s="71"/>
      <c r="AI1215" s="71"/>
      <c r="AJ1215" s="71"/>
      <c r="AK1215" s="71"/>
      <c r="AL1215" s="71"/>
    </row>
    <row r="1216" spans="1:38">
      <c r="A1216" s="191"/>
      <c r="B1216" s="191"/>
      <c r="C1216" s="191"/>
      <c r="D1216" s="191"/>
      <c r="E1216" s="191"/>
      <c r="F1216" s="191"/>
      <c r="G1216" s="191"/>
      <c r="H1216" s="191"/>
      <c r="I1216" s="191"/>
      <c r="J1216" s="191"/>
      <c r="K1216" s="191"/>
      <c r="L1216" s="191"/>
      <c r="M1216" s="191"/>
      <c r="N1216" s="191"/>
      <c r="O1216" s="70">
        <f>SUMIFS('Ctas Receber'!G:G,'Ctas Receber'!E:E,'Clientes'!A:A,'Ctas Receber'!M:M,"")</f>
        <v>0</v>
      </c>
      <c r="P1216" s="70">
        <f>SUMIFS('Ctas Receber'!G:G,'Ctas Receber'!E:E,'Clientes'!A:A,'Ctas Receber'!O:O,"Pago")</f>
        <v>0</v>
      </c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  <c r="AA1216" s="71"/>
      <c r="AB1216" s="71"/>
      <c r="AC1216" s="71"/>
      <c r="AD1216" s="71"/>
      <c r="AE1216" s="71"/>
      <c r="AF1216" s="71"/>
      <c r="AG1216" s="71"/>
      <c r="AH1216" s="71"/>
      <c r="AI1216" s="71"/>
      <c r="AJ1216" s="71"/>
      <c r="AK1216" s="71"/>
      <c r="AL1216" s="71"/>
    </row>
    <row r="1217" spans="1:38">
      <c r="A1217" s="191"/>
      <c r="B1217" s="191"/>
      <c r="C1217" s="191"/>
      <c r="D1217" s="191"/>
      <c r="E1217" s="191"/>
      <c r="F1217" s="191"/>
      <c r="G1217" s="191"/>
      <c r="H1217" s="191"/>
      <c r="I1217" s="191"/>
      <c r="J1217" s="191"/>
      <c r="K1217" s="191"/>
      <c r="L1217" s="191"/>
      <c r="M1217" s="191"/>
      <c r="N1217" s="191"/>
      <c r="O1217" s="70">
        <f>SUMIFS('Ctas Receber'!G:G,'Ctas Receber'!E:E,'Clientes'!A:A,'Ctas Receber'!M:M,"")</f>
        <v>0</v>
      </c>
      <c r="P1217" s="70">
        <f>SUMIFS('Ctas Receber'!G:G,'Ctas Receber'!E:E,'Clientes'!A:A,'Ctas Receber'!O:O,"Pago")</f>
        <v>0</v>
      </c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  <c r="AA1217" s="71"/>
      <c r="AB1217" s="71"/>
      <c r="AC1217" s="71"/>
      <c r="AD1217" s="71"/>
      <c r="AE1217" s="71"/>
      <c r="AF1217" s="71"/>
      <c r="AG1217" s="71"/>
      <c r="AH1217" s="71"/>
      <c r="AI1217" s="71"/>
      <c r="AJ1217" s="71"/>
      <c r="AK1217" s="71"/>
      <c r="AL1217" s="71"/>
    </row>
    <row r="1218" spans="1:38">
      <c r="A1218" s="191"/>
      <c r="B1218" s="191"/>
      <c r="C1218" s="191"/>
      <c r="D1218" s="191"/>
      <c r="E1218" s="191"/>
      <c r="F1218" s="191"/>
      <c r="G1218" s="191"/>
      <c r="H1218" s="191"/>
      <c r="I1218" s="191"/>
      <c r="J1218" s="191"/>
      <c r="K1218" s="191"/>
      <c r="L1218" s="191"/>
      <c r="M1218" s="191"/>
      <c r="N1218" s="191"/>
      <c r="O1218" s="70">
        <f>SUMIFS('Ctas Receber'!G:G,'Ctas Receber'!E:E,'Clientes'!A:A,'Ctas Receber'!M:M,"")</f>
        <v>0</v>
      </c>
      <c r="P1218" s="70">
        <f>SUMIFS('Ctas Receber'!G:G,'Ctas Receber'!E:E,'Clientes'!A:A,'Ctas Receber'!O:O,"Pago")</f>
        <v>0</v>
      </c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  <c r="AA1218" s="71"/>
      <c r="AB1218" s="71"/>
      <c r="AC1218" s="71"/>
      <c r="AD1218" s="71"/>
      <c r="AE1218" s="71"/>
      <c r="AF1218" s="71"/>
      <c r="AG1218" s="71"/>
      <c r="AH1218" s="71"/>
      <c r="AI1218" s="71"/>
      <c r="AJ1218" s="71"/>
      <c r="AK1218" s="71"/>
      <c r="AL1218" s="71"/>
    </row>
    <row r="1219" spans="1:38">
      <c r="A1219" s="191"/>
      <c r="B1219" s="191"/>
      <c r="C1219" s="191"/>
      <c r="D1219" s="191"/>
      <c r="E1219" s="191"/>
      <c r="F1219" s="191"/>
      <c r="G1219" s="191"/>
      <c r="H1219" s="191"/>
      <c r="I1219" s="191"/>
      <c r="J1219" s="191"/>
      <c r="K1219" s="191"/>
      <c r="L1219" s="191"/>
      <c r="M1219" s="191"/>
      <c r="N1219" s="191"/>
      <c r="O1219" s="70">
        <f>SUMIFS('Ctas Receber'!G:G,'Ctas Receber'!E:E,'Clientes'!A:A,'Ctas Receber'!M:M,"")</f>
        <v>0</v>
      </c>
      <c r="P1219" s="70">
        <f>SUMIFS('Ctas Receber'!G:G,'Ctas Receber'!E:E,'Clientes'!A:A,'Ctas Receber'!O:O,"Pago")</f>
        <v>0</v>
      </c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  <c r="AA1219" s="71"/>
      <c r="AB1219" s="71"/>
      <c r="AC1219" s="71"/>
      <c r="AD1219" s="71"/>
      <c r="AE1219" s="71"/>
      <c r="AF1219" s="71"/>
      <c r="AG1219" s="71"/>
      <c r="AH1219" s="71"/>
      <c r="AI1219" s="71"/>
      <c r="AJ1219" s="71"/>
      <c r="AK1219" s="71"/>
      <c r="AL1219" s="71"/>
    </row>
    <row r="1220" spans="1:38">
      <c r="A1220" s="191"/>
      <c r="B1220" s="191"/>
      <c r="C1220" s="191"/>
      <c r="D1220" s="191"/>
      <c r="E1220" s="191"/>
      <c r="F1220" s="191"/>
      <c r="G1220" s="191"/>
      <c r="H1220" s="191"/>
      <c r="I1220" s="191"/>
      <c r="J1220" s="191"/>
      <c r="K1220" s="191"/>
      <c r="L1220" s="191"/>
      <c r="M1220" s="191"/>
      <c r="N1220" s="191"/>
      <c r="O1220" s="70">
        <f>SUMIFS('Ctas Receber'!G:G,'Ctas Receber'!E:E,'Clientes'!A:A,'Ctas Receber'!M:M,"")</f>
        <v>0</v>
      </c>
      <c r="P1220" s="70">
        <f>SUMIFS('Ctas Receber'!G:G,'Ctas Receber'!E:E,'Clientes'!A:A,'Ctas Receber'!O:O,"Pago")</f>
        <v>0</v>
      </c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  <c r="AA1220" s="71"/>
      <c r="AB1220" s="71"/>
      <c r="AC1220" s="71"/>
      <c r="AD1220" s="71"/>
      <c r="AE1220" s="71"/>
      <c r="AF1220" s="71"/>
      <c r="AG1220" s="71"/>
      <c r="AH1220" s="71"/>
      <c r="AI1220" s="71"/>
      <c r="AJ1220" s="71"/>
      <c r="AK1220" s="71"/>
      <c r="AL1220" s="71"/>
    </row>
    <row r="1221" spans="1:38">
      <c r="A1221" s="191"/>
      <c r="B1221" s="191"/>
      <c r="C1221" s="191"/>
      <c r="D1221" s="191"/>
      <c r="E1221" s="191"/>
      <c r="F1221" s="191"/>
      <c r="G1221" s="191"/>
      <c r="H1221" s="191"/>
      <c r="I1221" s="191"/>
      <c r="J1221" s="191"/>
      <c r="K1221" s="191"/>
      <c r="L1221" s="191"/>
      <c r="M1221" s="191"/>
      <c r="N1221" s="191"/>
      <c r="O1221" s="70">
        <f>SUMIFS('Ctas Receber'!G:G,'Ctas Receber'!E:E,'Clientes'!A:A,'Ctas Receber'!M:M,"")</f>
        <v>0</v>
      </c>
      <c r="P1221" s="70">
        <f>SUMIFS('Ctas Receber'!G:G,'Ctas Receber'!E:E,'Clientes'!A:A,'Ctas Receber'!O:O,"Pago")</f>
        <v>0</v>
      </c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  <c r="AA1221" s="71"/>
      <c r="AB1221" s="71"/>
      <c r="AC1221" s="71"/>
      <c r="AD1221" s="71"/>
      <c r="AE1221" s="71"/>
      <c r="AF1221" s="71"/>
      <c r="AG1221" s="71"/>
      <c r="AH1221" s="71"/>
      <c r="AI1221" s="71"/>
      <c r="AJ1221" s="71"/>
      <c r="AK1221" s="71"/>
      <c r="AL1221" s="71"/>
    </row>
    <row r="1222" spans="1:38">
      <c r="A1222" s="191"/>
      <c r="B1222" s="191"/>
      <c r="C1222" s="191"/>
      <c r="D1222" s="191"/>
      <c r="E1222" s="191"/>
      <c r="F1222" s="191"/>
      <c r="G1222" s="191"/>
      <c r="H1222" s="191"/>
      <c r="I1222" s="191"/>
      <c r="J1222" s="191"/>
      <c r="K1222" s="191"/>
      <c r="L1222" s="191"/>
      <c r="M1222" s="191"/>
      <c r="N1222" s="191"/>
      <c r="O1222" s="70">
        <f>SUMIFS('Ctas Receber'!G:G,'Ctas Receber'!E:E,'Clientes'!A:A,'Ctas Receber'!M:M,"")</f>
        <v>0</v>
      </c>
      <c r="P1222" s="70">
        <f>SUMIFS('Ctas Receber'!G:G,'Ctas Receber'!E:E,'Clientes'!A:A,'Ctas Receber'!O:O,"Pago")</f>
        <v>0</v>
      </c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  <c r="AA1222" s="71"/>
      <c r="AB1222" s="71"/>
      <c r="AC1222" s="71"/>
      <c r="AD1222" s="71"/>
      <c r="AE1222" s="71"/>
      <c r="AF1222" s="71"/>
      <c r="AG1222" s="71"/>
      <c r="AH1222" s="71"/>
      <c r="AI1222" s="71"/>
      <c r="AJ1222" s="71"/>
      <c r="AK1222" s="71"/>
      <c r="AL1222" s="71"/>
    </row>
    <row r="1223" spans="1:38">
      <c r="A1223" s="191"/>
      <c r="B1223" s="191"/>
      <c r="C1223" s="191"/>
      <c r="D1223" s="191"/>
      <c r="E1223" s="191"/>
      <c r="F1223" s="191"/>
      <c r="G1223" s="191"/>
      <c r="H1223" s="191"/>
      <c r="I1223" s="191"/>
      <c r="J1223" s="191"/>
      <c r="K1223" s="191"/>
      <c r="L1223" s="191"/>
      <c r="M1223" s="191"/>
      <c r="N1223" s="191"/>
      <c r="O1223" s="70">
        <f>SUMIFS('Ctas Receber'!G:G,'Ctas Receber'!E:E,'Clientes'!A:A,'Ctas Receber'!M:M,"")</f>
        <v>0</v>
      </c>
      <c r="P1223" s="70">
        <f>SUMIFS('Ctas Receber'!G:G,'Ctas Receber'!E:E,'Clientes'!A:A,'Ctas Receber'!O:O,"Pago")</f>
        <v>0</v>
      </c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  <c r="AA1223" s="71"/>
      <c r="AB1223" s="71"/>
      <c r="AC1223" s="71"/>
      <c r="AD1223" s="71"/>
      <c r="AE1223" s="71"/>
      <c r="AF1223" s="71"/>
      <c r="AG1223" s="71"/>
      <c r="AH1223" s="71"/>
      <c r="AI1223" s="71"/>
      <c r="AJ1223" s="71"/>
      <c r="AK1223" s="71"/>
      <c r="AL1223" s="71"/>
    </row>
    <row r="1224" spans="1:38">
      <c r="A1224" s="191"/>
      <c r="B1224" s="191"/>
      <c r="C1224" s="191"/>
      <c r="D1224" s="191"/>
      <c r="E1224" s="191"/>
      <c r="F1224" s="191"/>
      <c r="G1224" s="191"/>
      <c r="H1224" s="191"/>
      <c r="I1224" s="191"/>
      <c r="J1224" s="191"/>
      <c r="K1224" s="191"/>
      <c r="L1224" s="191"/>
      <c r="M1224" s="191"/>
      <c r="N1224" s="191"/>
      <c r="O1224" s="70">
        <f>SUMIFS('Ctas Receber'!G:G,'Ctas Receber'!E:E,'Clientes'!A:A,'Ctas Receber'!M:M,"")</f>
        <v>0</v>
      </c>
      <c r="P1224" s="70">
        <f>SUMIFS('Ctas Receber'!G:G,'Ctas Receber'!E:E,'Clientes'!A:A,'Ctas Receber'!O:O,"Pago")</f>
        <v>0</v>
      </c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  <c r="AA1224" s="71"/>
      <c r="AB1224" s="71"/>
      <c r="AC1224" s="71"/>
      <c r="AD1224" s="71"/>
      <c r="AE1224" s="71"/>
      <c r="AF1224" s="71"/>
      <c r="AG1224" s="71"/>
      <c r="AH1224" s="71"/>
      <c r="AI1224" s="71"/>
      <c r="AJ1224" s="71"/>
      <c r="AK1224" s="71"/>
      <c r="AL1224" s="71"/>
    </row>
    <row r="1225" spans="1:38">
      <c r="A1225" s="191"/>
      <c r="B1225" s="191"/>
      <c r="C1225" s="191"/>
      <c r="D1225" s="191"/>
      <c r="E1225" s="191"/>
      <c r="F1225" s="191"/>
      <c r="G1225" s="191"/>
      <c r="H1225" s="191"/>
      <c r="I1225" s="191"/>
      <c r="J1225" s="191"/>
      <c r="K1225" s="191"/>
      <c r="L1225" s="191"/>
      <c r="M1225" s="191"/>
      <c r="N1225" s="191"/>
      <c r="O1225" s="70">
        <f>SUMIFS('Ctas Receber'!G:G,'Ctas Receber'!E:E,'Clientes'!A:A,'Ctas Receber'!M:M,"")</f>
        <v>0</v>
      </c>
      <c r="P1225" s="70">
        <f>SUMIFS('Ctas Receber'!G:G,'Ctas Receber'!E:E,'Clientes'!A:A,'Ctas Receber'!O:O,"Pago")</f>
        <v>0</v>
      </c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  <c r="AA1225" s="71"/>
      <c r="AB1225" s="71"/>
      <c r="AC1225" s="71"/>
      <c r="AD1225" s="71"/>
      <c r="AE1225" s="71"/>
      <c r="AF1225" s="71"/>
      <c r="AG1225" s="71"/>
      <c r="AH1225" s="71"/>
      <c r="AI1225" s="71"/>
      <c r="AJ1225" s="71"/>
      <c r="AK1225" s="71"/>
      <c r="AL1225" s="71"/>
    </row>
    <row r="1226" spans="1:38">
      <c r="A1226" s="191"/>
      <c r="B1226" s="191"/>
      <c r="C1226" s="191"/>
      <c r="D1226" s="191"/>
      <c r="E1226" s="191"/>
      <c r="F1226" s="191"/>
      <c r="G1226" s="191"/>
      <c r="H1226" s="191"/>
      <c r="I1226" s="191"/>
      <c r="J1226" s="191"/>
      <c r="K1226" s="191"/>
      <c r="L1226" s="191"/>
      <c r="M1226" s="191"/>
      <c r="N1226" s="191"/>
      <c r="O1226" s="70">
        <f>SUMIFS('Ctas Receber'!G:G,'Ctas Receber'!E:E,'Clientes'!A:A,'Ctas Receber'!M:M,"")</f>
        <v>0</v>
      </c>
      <c r="P1226" s="70">
        <f>SUMIFS('Ctas Receber'!G:G,'Ctas Receber'!E:E,'Clientes'!A:A,'Ctas Receber'!O:O,"Pago")</f>
        <v>0</v>
      </c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  <c r="AA1226" s="71"/>
      <c r="AB1226" s="71"/>
      <c r="AC1226" s="71"/>
      <c r="AD1226" s="71"/>
      <c r="AE1226" s="71"/>
      <c r="AF1226" s="71"/>
      <c r="AG1226" s="71"/>
      <c r="AH1226" s="71"/>
      <c r="AI1226" s="71"/>
      <c r="AJ1226" s="71"/>
      <c r="AK1226" s="71"/>
      <c r="AL1226" s="71"/>
    </row>
    <row r="1227" spans="1:38">
      <c r="A1227" s="191"/>
      <c r="B1227" s="191"/>
      <c r="C1227" s="191"/>
      <c r="D1227" s="191"/>
      <c r="E1227" s="191"/>
      <c r="F1227" s="191"/>
      <c r="G1227" s="191"/>
      <c r="H1227" s="191"/>
      <c r="I1227" s="191"/>
      <c r="J1227" s="191"/>
      <c r="K1227" s="191"/>
      <c r="L1227" s="191"/>
      <c r="M1227" s="191"/>
      <c r="N1227" s="191"/>
      <c r="O1227" s="70">
        <f>SUMIFS('Ctas Receber'!G:G,'Ctas Receber'!E:E,'Clientes'!A:A,'Ctas Receber'!M:M,"")</f>
        <v>0</v>
      </c>
      <c r="P1227" s="70">
        <f>SUMIFS('Ctas Receber'!G:G,'Ctas Receber'!E:E,'Clientes'!A:A,'Ctas Receber'!O:O,"Pago")</f>
        <v>0</v>
      </c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  <c r="AA1227" s="71"/>
      <c r="AB1227" s="71"/>
      <c r="AC1227" s="71"/>
      <c r="AD1227" s="71"/>
      <c r="AE1227" s="71"/>
      <c r="AF1227" s="71"/>
      <c r="AG1227" s="71"/>
      <c r="AH1227" s="71"/>
      <c r="AI1227" s="71"/>
      <c r="AJ1227" s="71"/>
      <c r="AK1227" s="71"/>
      <c r="AL1227" s="71"/>
    </row>
    <row r="1228" spans="1:38">
      <c r="A1228" s="191"/>
      <c r="B1228" s="191"/>
      <c r="C1228" s="191"/>
      <c r="D1228" s="191"/>
      <c r="E1228" s="191"/>
      <c r="F1228" s="191"/>
      <c r="G1228" s="191"/>
      <c r="H1228" s="191"/>
      <c r="I1228" s="191"/>
      <c r="J1228" s="191"/>
      <c r="K1228" s="191"/>
      <c r="L1228" s="191"/>
      <c r="M1228" s="191"/>
      <c r="N1228" s="191"/>
      <c r="O1228" s="70">
        <f>SUMIFS('Ctas Receber'!G:G,'Ctas Receber'!E:E,'Clientes'!A:A,'Ctas Receber'!M:M,"")</f>
        <v>0</v>
      </c>
      <c r="P1228" s="70">
        <f>SUMIFS('Ctas Receber'!G:G,'Ctas Receber'!E:E,'Clientes'!A:A,'Ctas Receber'!O:O,"Pago")</f>
        <v>0</v>
      </c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  <c r="AA1228" s="71"/>
      <c r="AB1228" s="71"/>
      <c r="AC1228" s="71"/>
      <c r="AD1228" s="71"/>
      <c r="AE1228" s="71"/>
      <c r="AF1228" s="71"/>
      <c r="AG1228" s="71"/>
      <c r="AH1228" s="71"/>
      <c r="AI1228" s="71"/>
      <c r="AJ1228" s="71"/>
      <c r="AK1228" s="71"/>
      <c r="AL1228" s="71"/>
    </row>
    <row r="1229" spans="1:38">
      <c r="A1229" s="191"/>
      <c r="B1229" s="191"/>
      <c r="C1229" s="191"/>
      <c r="D1229" s="191"/>
      <c r="E1229" s="191"/>
      <c r="F1229" s="191"/>
      <c r="G1229" s="191"/>
      <c r="H1229" s="191"/>
      <c r="I1229" s="191"/>
      <c r="J1229" s="191"/>
      <c r="K1229" s="191"/>
      <c r="L1229" s="191"/>
      <c r="M1229" s="191"/>
      <c r="N1229" s="191"/>
      <c r="O1229" s="70">
        <f>SUMIFS('Ctas Receber'!G:G,'Ctas Receber'!E:E,'Clientes'!A:A,'Ctas Receber'!M:M,"")</f>
        <v>0</v>
      </c>
      <c r="P1229" s="70">
        <f>SUMIFS('Ctas Receber'!G:G,'Ctas Receber'!E:E,'Clientes'!A:A,'Ctas Receber'!O:O,"Pago")</f>
        <v>0</v>
      </c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  <c r="AA1229" s="71"/>
      <c r="AB1229" s="71"/>
      <c r="AC1229" s="71"/>
      <c r="AD1229" s="71"/>
      <c r="AE1229" s="71"/>
      <c r="AF1229" s="71"/>
      <c r="AG1229" s="71"/>
      <c r="AH1229" s="71"/>
      <c r="AI1229" s="71"/>
      <c r="AJ1229" s="71"/>
      <c r="AK1229" s="71"/>
      <c r="AL1229" s="71"/>
    </row>
    <row r="1230" spans="1:38">
      <c r="A1230" s="191"/>
      <c r="B1230" s="191"/>
      <c r="C1230" s="191"/>
      <c r="D1230" s="191"/>
      <c r="E1230" s="191"/>
      <c r="F1230" s="191"/>
      <c r="G1230" s="191"/>
      <c r="H1230" s="191"/>
      <c r="I1230" s="191"/>
      <c r="J1230" s="191"/>
      <c r="K1230" s="191"/>
      <c r="L1230" s="191"/>
      <c r="M1230" s="191"/>
      <c r="N1230" s="191"/>
      <c r="O1230" s="70">
        <f>SUMIFS('Ctas Receber'!G:G,'Ctas Receber'!E:E,'Clientes'!A:A,'Ctas Receber'!M:M,"")</f>
        <v>0</v>
      </c>
      <c r="P1230" s="70">
        <f>SUMIFS('Ctas Receber'!G:G,'Ctas Receber'!E:E,'Clientes'!A:A,'Ctas Receber'!O:O,"Pago")</f>
        <v>0</v>
      </c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  <c r="AA1230" s="71"/>
      <c r="AB1230" s="71"/>
      <c r="AC1230" s="71"/>
      <c r="AD1230" s="71"/>
      <c r="AE1230" s="71"/>
      <c r="AF1230" s="71"/>
      <c r="AG1230" s="71"/>
      <c r="AH1230" s="71"/>
      <c r="AI1230" s="71"/>
      <c r="AJ1230" s="71"/>
      <c r="AK1230" s="71"/>
      <c r="AL1230" s="71"/>
    </row>
    <row r="1231" spans="1:38">
      <c r="A1231" s="191"/>
      <c r="B1231" s="191"/>
      <c r="C1231" s="191"/>
      <c r="D1231" s="191"/>
      <c r="E1231" s="191"/>
      <c r="F1231" s="191"/>
      <c r="G1231" s="191"/>
      <c r="H1231" s="191"/>
      <c r="I1231" s="191"/>
      <c r="J1231" s="191"/>
      <c r="K1231" s="191"/>
      <c r="L1231" s="191"/>
      <c r="M1231" s="191"/>
      <c r="N1231" s="191"/>
      <c r="O1231" s="70">
        <f>SUMIFS('Ctas Receber'!G:G,'Ctas Receber'!E:E,'Clientes'!A:A,'Ctas Receber'!M:M,"")</f>
        <v>0</v>
      </c>
      <c r="P1231" s="70">
        <f>SUMIFS('Ctas Receber'!G:G,'Ctas Receber'!E:E,'Clientes'!A:A,'Ctas Receber'!O:O,"Pago")</f>
        <v>0</v>
      </c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  <c r="AA1231" s="71"/>
      <c r="AB1231" s="71"/>
      <c r="AC1231" s="71"/>
      <c r="AD1231" s="71"/>
      <c r="AE1231" s="71"/>
      <c r="AF1231" s="71"/>
      <c r="AG1231" s="71"/>
      <c r="AH1231" s="71"/>
      <c r="AI1231" s="71"/>
      <c r="AJ1231" s="71"/>
      <c r="AK1231" s="71"/>
      <c r="AL1231" s="71"/>
    </row>
    <row r="1232" spans="1:38">
      <c r="A1232" s="191"/>
      <c r="B1232" s="191"/>
      <c r="C1232" s="191"/>
      <c r="D1232" s="191"/>
      <c r="E1232" s="191"/>
      <c r="F1232" s="191"/>
      <c r="G1232" s="191"/>
      <c r="H1232" s="191"/>
      <c r="I1232" s="191"/>
      <c r="J1232" s="191"/>
      <c r="K1232" s="191"/>
      <c r="L1232" s="191"/>
      <c r="M1232" s="191"/>
      <c r="N1232" s="191"/>
      <c r="O1232" s="70">
        <f>SUMIFS('Ctas Receber'!G:G,'Ctas Receber'!E:E,'Clientes'!A:A,'Ctas Receber'!M:M,"")</f>
        <v>0</v>
      </c>
      <c r="P1232" s="70">
        <f>SUMIFS('Ctas Receber'!G:G,'Ctas Receber'!E:E,'Clientes'!A:A,'Ctas Receber'!O:O,"Pago")</f>
        <v>0</v>
      </c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  <c r="AA1232" s="71"/>
      <c r="AB1232" s="71"/>
      <c r="AC1232" s="71"/>
      <c r="AD1232" s="71"/>
      <c r="AE1232" s="71"/>
      <c r="AF1232" s="71"/>
      <c r="AG1232" s="71"/>
      <c r="AH1232" s="71"/>
      <c r="AI1232" s="71"/>
      <c r="AJ1232" s="71"/>
      <c r="AK1232" s="71"/>
      <c r="AL1232" s="71"/>
    </row>
    <row r="1233" spans="1:38">
      <c r="A1233" s="191"/>
      <c r="B1233" s="191"/>
      <c r="C1233" s="191"/>
      <c r="D1233" s="191"/>
      <c r="E1233" s="191"/>
      <c r="F1233" s="191"/>
      <c r="G1233" s="191"/>
      <c r="H1233" s="191"/>
      <c r="I1233" s="191"/>
      <c r="J1233" s="191"/>
      <c r="K1233" s="191"/>
      <c r="L1233" s="191"/>
      <c r="M1233" s="191"/>
      <c r="N1233" s="191"/>
      <c r="O1233" s="70">
        <f>SUMIFS('Ctas Receber'!G:G,'Ctas Receber'!E:E,'Clientes'!A:A,'Ctas Receber'!M:M,"")</f>
        <v>0</v>
      </c>
      <c r="P1233" s="70">
        <f>SUMIFS('Ctas Receber'!G:G,'Ctas Receber'!E:E,'Clientes'!A:A,'Ctas Receber'!O:O,"Pago")</f>
        <v>0</v>
      </c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  <c r="AA1233" s="71"/>
      <c r="AB1233" s="71"/>
      <c r="AC1233" s="71"/>
      <c r="AD1233" s="71"/>
      <c r="AE1233" s="71"/>
      <c r="AF1233" s="71"/>
      <c r="AG1233" s="71"/>
      <c r="AH1233" s="71"/>
      <c r="AI1233" s="71"/>
      <c r="AJ1233" s="71"/>
      <c r="AK1233" s="71"/>
      <c r="AL1233" s="71"/>
    </row>
    <row r="1234" spans="1:38">
      <c r="A1234" s="191"/>
      <c r="B1234" s="191"/>
      <c r="C1234" s="191"/>
      <c r="D1234" s="191"/>
      <c r="E1234" s="191"/>
      <c r="F1234" s="191"/>
      <c r="G1234" s="191"/>
      <c r="H1234" s="191"/>
      <c r="I1234" s="191"/>
      <c r="J1234" s="191"/>
      <c r="K1234" s="191"/>
      <c r="L1234" s="191"/>
      <c r="M1234" s="191"/>
      <c r="N1234" s="191"/>
      <c r="O1234" s="70">
        <f>SUMIFS('Ctas Receber'!G:G,'Ctas Receber'!E:E,'Clientes'!A:A,'Ctas Receber'!M:M,"")</f>
        <v>0</v>
      </c>
      <c r="P1234" s="70">
        <f>SUMIFS('Ctas Receber'!G:G,'Ctas Receber'!E:E,'Clientes'!A:A,'Ctas Receber'!O:O,"Pago")</f>
        <v>0</v>
      </c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  <c r="AA1234" s="71"/>
      <c r="AB1234" s="71"/>
      <c r="AC1234" s="71"/>
      <c r="AD1234" s="71"/>
      <c r="AE1234" s="71"/>
      <c r="AF1234" s="71"/>
      <c r="AG1234" s="71"/>
      <c r="AH1234" s="71"/>
      <c r="AI1234" s="71"/>
      <c r="AJ1234" s="71"/>
      <c r="AK1234" s="71"/>
      <c r="AL1234" s="71"/>
    </row>
    <row r="1235" spans="1:38">
      <c r="A1235" s="191"/>
      <c r="B1235" s="191"/>
      <c r="C1235" s="191"/>
      <c r="D1235" s="191"/>
      <c r="E1235" s="191"/>
      <c r="F1235" s="191"/>
      <c r="G1235" s="191"/>
      <c r="H1235" s="191"/>
      <c r="I1235" s="191"/>
      <c r="J1235" s="191"/>
      <c r="K1235" s="191"/>
      <c r="L1235" s="191"/>
      <c r="M1235" s="191"/>
      <c r="N1235" s="191"/>
      <c r="O1235" s="70">
        <f>SUMIFS('Ctas Receber'!G:G,'Ctas Receber'!E:E,'Clientes'!A:A,'Ctas Receber'!M:M,"")</f>
        <v>0</v>
      </c>
      <c r="P1235" s="70">
        <f>SUMIFS('Ctas Receber'!G:G,'Ctas Receber'!E:E,'Clientes'!A:A,'Ctas Receber'!O:O,"Pago")</f>
        <v>0</v>
      </c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  <c r="AA1235" s="71"/>
      <c r="AB1235" s="71"/>
      <c r="AC1235" s="71"/>
      <c r="AD1235" s="71"/>
      <c r="AE1235" s="71"/>
      <c r="AF1235" s="71"/>
      <c r="AG1235" s="71"/>
      <c r="AH1235" s="71"/>
      <c r="AI1235" s="71"/>
      <c r="AJ1235" s="71"/>
      <c r="AK1235" s="71"/>
      <c r="AL1235" s="71"/>
    </row>
    <row r="1236" spans="1:38">
      <c r="A1236" s="191"/>
      <c r="B1236" s="191"/>
      <c r="C1236" s="191"/>
      <c r="D1236" s="191"/>
      <c r="E1236" s="191"/>
      <c r="F1236" s="191"/>
      <c r="G1236" s="191"/>
      <c r="H1236" s="191"/>
      <c r="I1236" s="191"/>
      <c r="J1236" s="191"/>
      <c r="K1236" s="191"/>
      <c r="L1236" s="191"/>
      <c r="M1236" s="191"/>
      <c r="N1236" s="191"/>
      <c r="O1236" s="70">
        <f>SUMIFS('Ctas Receber'!G:G,'Ctas Receber'!E:E,'Clientes'!A:A,'Ctas Receber'!M:M,"")</f>
        <v>0</v>
      </c>
      <c r="P1236" s="70">
        <f>SUMIFS('Ctas Receber'!G:G,'Ctas Receber'!E:E,'Clientes'!A:A,'Ctas Receber'!O:O,"Pago")</f>
        <v>0</v>
      </c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  <c r="AA1236" s="71"/>
      <c r="AB1236" s="71"/>
      <c r="AC1236" s="71"/>
      <c r="AD1236" s="71"/>
      <c r="AE1236" s="71"/>
      <c r="AF1236" s="71"/>
      <c r="AG1236" s="71"/>
      <c r="AH1236" s="71"/>
      <c r="AI1236" s="71"/>
      <c r="AJ1236" s="71"/>
      <c r="AK1236" s="71"/>
      <c r="AL1236" s="71"/>
    </row>
    <row r="1237" spans="1:38">
      <c r="A1237" s="191"/>
      <c r="B1237" s="191"/>
      <c r="C1237" s="191"/>
      <c r="D1237" s="191"/>
      <c r="E1237" s="191"/>
      <c r="F1237" s="191"/>
      <c r="G1237" s="191"/>
      <c r="H1237" s="191"/>
      <c r="I1237" s="191"/>
      <c r="J1237" s="191"/>
      <c r="K1237" s="191"/>
      <c r="L1237" s="191"/>
      <c r="M1237" s="191"/>
      <c r="N1237" s="191"/>
      <c r="O1237" s="70">
        <f>SUMIFS('Ctas Receber'!G:G,'Ctas Receber'!E:E,'Clientes'!A:A,'Ctas Receber'!M:M,"")</f>
        <v>0</v>
      </c>
      <c r="P1237" s="70">
        <f>SUMIFS('Ctas Receber'!G:G,'Ctas Receber'!E:E,'Clientes'!A:A,'Ctas Receber'!O:O,"Pago")</f>
        <v>0</v>
      </c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  <c r="AA1237" s="71"/>
      <c r="AB1237" s="71"/>
      <c r="AC1237" s="71"/>
      <c r="AD1237" s="71"/>
      <c r="AE1237" s="71"/>
      <c r="AF1237" s="71"/>
      <c r="AG1237" s="71"/>
      <c r="AH1237" s="71"/>
      <c r="AI1237" s="71"/>
      <c r="AJ1237" s="71"/>
      <c r="AK1237" s="71"/>
      <c r="AL1237" s="71"/>
    </row>
    <row r="1238" spans="1:38">
      <c r="A1238" s="191"/>
      <c r="B1238" s="191"/>
      <c r="C1238" s="191"/>
      <c r="D1238" s="191"/>
      <c r="E1238" s="191"/>
      <c r="F1238" s="191"/>
      <c r="G1238" s="191"/>
      <c r="H1238" s="191"/>
      <c r="I1238" s="191"/>
      <c r="J1238" s="191"/>
      <c r="K1238" s="191"/>
      <c r="L1238" s="191"/>
      <c r="M1238" s="191"/>
      <c r="N1238" s="191"/>
      <c r="O1238" s="70">
        <f>SUMIFS('Ctas Receber'!G:G,'Ctas Receber'!E:E,'Clientes'!A:A,'Ctas Receber'!M:M,"")</f>
        <v>0</v>
      </c>
      <c r="P1238" s="70">
        <f>SUMIFS('Ctas Receber'!G:G,'Ctas Receber'!E:E,'Clientes'!A:A,'Ctas Receber'!O:O,"Pago")</f>
        <v>0</v>
      </c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  <c r="AA1238" s="71"/>
      <c r="AB1238" s="71"/>
      <c r="AC1238" s="71"/>
      <c r="AD1238" s="71"/>
      <c r="AE1238" s="71"/>
      <c r="AF1238" s="71"/>
      <c r="AG1238" s="71"/>
      <c r="AH1238" s="71"/>
      <c r="AI1238" s="71"/>
      <c r="AJ1238" s="71"/>
      <c r="AK1238" s="71"/>
      <c r="AL1238" s="71"/>
    </row>
    <row r="1239" spans="1:38">
      <c r="A1239" s="191"/>
      <c r="B1239" s="191"/>
      <c r="C1239" s="191"/>
      <c r="D1239" s="191"/>
      <c r="E1239" s="191"/>
      <c r="F1239" s="191"/>
      <c r="G1239" s="191"/>
      <c r="H1239" s="191"/>
      <c r="I1239" s="191"/>
      <c r="J1239" s="191"/>
      <c r="K1239" s="191"/>
      <c r="L1239" s="191"/>
      <c r="M1239" s="191"/>
      <c r="N1239" s="191"/>
      <c r="O1239" s="70">
        <f>SUMIFS('Ctas Receber'!G:G,'Ctas Receber'!E:E,'Clientes'!A:A,'Ctas Receber'!M:M,"")</f>
        <v>0</v>
      </c>
      <c r="P1239" s="70">
        <f>SUMIFS('Ctas Receber'!G:G,'Ctas Receber'!E:E,'Clientes'!A:A,'Ctas Receber'!O:O,"Pago")</f>
        <v>0</v>
      </c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  <c r="AA1239" s="71"/>
      <c r="AB1239" s="71"/>
      <c r="AC1239" s="71"/>
      <c r="AD1239" s="71"/>
      <c r="AE1239" s="71"/>
      <c r="AF1239" s="71"/>
      <c r="AG1239" s="71"/>
      <c r="AH1239" s="71"/>
      <c r="AI1239" s="71"/>
      <c r="AJ1239" s="71"/>
      <c r="AK1239" s="71"/>
      <c r="AL1239" s="71"/>
    </row>
    <row r="1240" spans="1:38">
      <c r="A1240" s="191"/>
      <c r="B1240" s="191"/>
      <c r="C1240" s="191"/>
      <c r="D1240" s="191"/>
      <c r="E1240" s="191"/>
      <c r="F1240" s="191"/>
      <c r="G1240" s="191"/>
      <c r="H1240" s="191"/>
      <c r="I1240" s="191"/>
      <c r="J1240" s="191"/>
      <c r="K1240" s="191"/>
      <c r="L1240" s="191"/>
      <c r="M1240" s="191"/>
      <c r="N1240" s="191"/>
      <c r="O1240" s="70">
        <f>SUMIFS('Ctas Receber'!G:G,'Ctas Receber'!E:E,'Clientes'!A:A,'Ctas Receber'!M:M,"")</f>
        <v>0</v>
      </c>
      <c r="P1240" s="70">
        <f>SUMIFS('Ctas Receber'!G:G,'Ctas Receber'!E:E,'Clientes'!A:A,'Ctas Receber'!O:O,"Pago")</f>
        <v>0</v>
      </c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  <c r="AA1240" s="71"/>
      <c r="AB1240" s="71"/>
      <c r="AC1240" s="71"/>
      <c r="AD1240" s="71"/>
      <c r="AE1240" s="71"/>
      <c r="AF1240" s="71"/>
      <c r="AG1240" s="71"/>
      <c r="AH1240" s="71"/>
      <c r="AI1240" s="71"/>
      <c r="AJ1240" s="71"/>
      <c r="AK1240" s="71"/>
      <c r="AL1240" s="71"/>
    </row>
    <row r="1241" spans="1:38">
      <c r="A1241" s="191"/>
      <c r="B1241" s="191"/>
      <c r="C1241" s="191"/>
      <c r="D1241" s="191"/>
      <c r="E1241" s="191"/>
      <c r="F1241" s="191"/>
      <c r="G1241" s="191"/>
      <c r="H1241" s="191"/>
      <c r="I1241" s="191"/>
      <c r="J1241" s="191"/>
      <c r="K1241" s="191"/>
      <c r="L1241" s="191"/>
      <c r="M1241" s="191"/>
      <c r="N1241" s="191"/>
      <c r="O1241" s="70">
        <f>SUMIFS('Ctas Receber'!G:G,'Ctas Receber'!E:E,'Clientes'!A:A,'Ctas Receber'!M:M,"")</f>
        <v>0</v>
      </c>
      <c r="P1241" s="70">
        <f>SUMIFS('Ctas Receber'!G:G,'Ctas Receber'!E:E,'Clientes'!A:A,'Ctas Receber'!O:O,"Pago")</f>
        <v>0</v>
      </c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  <c r="AA1241" s="71"/>
      <c r="AB1241" s="71"/>
      <c r="AC1241" s="71"/>
      <c r="AD1241" s="71"/>
      <c r="AE1241" s="71"/>
      <c r="AF1241" s="71"/>
      <c r="AG1241" s="71"/>
      <c r="AH1241" s="71"/>
      <c r="AI1241" s="71"/>
      <c r="AJ1241" s="71"/>
      <c r="AK1241" s="71"/>
      <c r="AL1241" s="71"/>
    </row>
    <row r="1242" spans="1:38">
      <c r="A1242" s="191"/>
      <c r="B1242" s="191"/>
      <c r="C1242" s="191"/>
      <c r="D1242" s="191"/>
      <c r="E1242" s="191"/>
      <c r="F1242" s="191"/>
      <c r="G1242" s="191"/>
      <c r="H1242" s="191"/>
      <c r="I1242" s="191"/>
      <c r="J1242" s="191"/>
      <c r="K1242" s="191"/>
      <c r="L1242" s="191"/>
      <c r="M1242" s="191"/>
      <c r="N1242" s="191"/>
      <c r="O1242" s="70">
        <f>SUMIFS('Ctas Receber'!G:G,'Ctas Receber'!E:E,'Clientes'!A:A,'Ctas Receber'!M:M,"")</f>
        <v>0</v>
      </c>
      <c r="P1242" s="70">
        <f>SUMIFS('Ctas Receber'!G:G,'Ctas Receber'!E:E,'Clientes'!A:A,'Ctas Receber'!O:O,"Pago")</f>
        <v>0</v>
      </c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  <c r="AA1242" s="71"/>
      <c r="AB1242" s="71"/>
      <c r="AC1242" s="71"/>
      <c r="AD1242" s="71"/>
      <c r="AE1242" s="71"/>
      <c r="AF1242" s="71"/>
      <c r="AG1242" s="71"/>
      <c r="AH1242" s="71"/>
      <c r="AI1242" s="71"/>
      <c r="AJ1242" s="71"/>
      <c r="AK1242" s="71"/>
      <c r="AL1242" s="71"/>
    </row>
    <row r="1243" spans="1:38">
      <c r="A1243" s="191"/>
      <c r="B1243" s="191"/>
      <c r="C1243" s="191"/>
      <c r="D1243" s="191"/>
      <c r="E1243" s="191"/>
      <c r="F1243" s="191"/>
      <c r="G1243" s="191"/>
      <c r="H1243" s="191"/>
      <c r="I1243" s="191"/>
      <c r="J1243" s="191"/>
      <c r="K1243" s="191"/>
      <c r="L1243" s="191"/>
      <c r="M1243" s="191"/>
      <c r="N1243" s="191"/>
      <c r="O1243" s="70">
        <f>SUMIFS('Ctas Receber'!G:G,'Ctas Receber'!E:E,'Clientes'!A:A,'Ctas Receber'!M:M,"")</f>
        <v>0</v>
      </c>
      <c r="P1243" s="70">
        <f>SUMIFS('Ctas Receber'!G:G,'Ctas Receber'!E:E,'Clientes'!A:A,'Ctas Receber'!O:O,"Pago")</f>
        <v>0</v>
      </c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  <c r="AA1243" s="71"/>
      <c r="AB1243" s="71"/>
      <c r="AC1243" s="71"/>
      <c r="AD1243" s="71"/>
      <c r="AE1243" s="71"/>
      <c r="AF1243" s="71"/>
      <c r="AG1243" s="71"/>
      <c r="AH1243" s="71"/>
      <c r="AI1243" s="71"/>
      <c r="AJ1243" s="71"/>
      <c r="AK1243" s="71"/>
      <c r="AL1243" s="71"/>
    </row>
    <row r="1244" spans="1:38">
      <c r="A1244" s="191"/>
      <c r="B1244" s="191"/>
      <c r="C1244" s="191"/>
      <c r="D1244" s="191"/>
      <c r="E1244" s="191"/>
      <c r="F1244" s="191"/>
      <c r="G1244" s="191"/>
      <c r="H1244" s="191"/>
      <c r="I1244" s="191"/>
      <c r="J1244" s="191"/>
      <c r="K1244" s="191"/>
      <c r="L1244" s="191"/>
      <c r="M1244" s="191"/>
      <c r="N1244" s="191"/>
      <c r="O1244" s="70">
        <f>SUMIFS('Ctas Receber'!G:G,'Ctas Receber'!E:E,'Clientes'!A:A,'Ctas Receber'!M:M,"")</f>
        <v>0</v>
      </c>
      <c r="P1244" s="70">
        <f>SUMIFS('Ctas Receber'!G:G,'Ctas Receber'!E:E,'Clientes'!A:A,'Ctas Receber'!O:O,"Pago")</f>
        <v>0</v>
      </c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  <c r="AA1244" s="71"/>
      <c r="AB1244" s="71"/>
      <c r="AC1244" s="71"/>
      <c r="AD1244" s="71"/>
      <c r="AE1244" s="71"/>
      <c r="AF1244" s="71"/>
      <c r="AG1244" s="71"/>
      <c r="AH1244" s="71"/>
      <c r="AI1244" s="71"/>
      <c r="AJ1244" s="71"/>
      <c r="AK1244" s="71"/>
      <c r="AL1244" s="71"/>
    </row>
    <row r="1245" spans="1:38">
      <c r="A1245" s="191"/>
      <c r="B1245" s="191"/>
      <c r="C1245" s="191"/>
      <c r="D1245" s="191"/>
      <c r="E1245" s="191"/>
      <c r="F1245" s="191"/>
      <c r="G1245" s="191"/>
      <c r="H1245" s="191"/>
      <c r="I1245" s="191"/>
      <c r="J1245" s="191"/>
      <c r="K1245" s="191"/>
      <c r="L1245" s="191"/>
      <c r="M1245" s="191"/>
      <c r="N1245" s="191"/>
      <c r="O1245" s="70">
        <f>SUMIFS('Ctas Receber'!G:G,'Ctas Receber'!E:E,'Clientes'!A:A,'Ctas Receber'!M:M,"")</f>
        <v>0</v>
      </c>
      <c r="P1245" s="70">
        <f>SUMIFS('Ctas Receber'!G:G,'Ctas Receber'!E:E,'Clientes'!A:A,'Ctas Receber'!O:O,"Pago")</f>
        <v>0</v>
      </c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  <c r="AA1245" s="71"/>
      <c r="AB1245" s="71"/>
      <c r="AC1245" s="71"/>
      <c r="AD1245" s="71"/>
      <c r="AE1245" s="71"/>
      <c r="AF1245" s="71"/>
      <c r="AG1245" s="71"/>
      <c r="AH1245" s="71"/>
      <c r="AI1245" s="71"/>
      <c r="AJ1245" s="71"/>
      <c r="AK1245" s="71"/>
      <c r="AL1245" s="71"/>
    </row>
    <row r="1246" spans="1:38">
      <c r="A1246" s="191"/>
      <c r="B1246" s="191"/>
      <c r="C1246" s="191"/>
      <c r="D1246" s="191"/>
      <c r="E1246" s="191"/>
      <c r="F1246" s="191"/>
      <c r="G1246" s="191"/>
      <c r="H1246" s="191"/>
      <c r="I1246" s="191"/>
      <c r="J1246" s="191"/>
      <c r="K1246" s="191"/>
      <c r="L1246" s="191"/>
      <c r="M1246" s="191"/>
      <c r="N1246" s="191"/>
      <c r="O1246" s="70">
        <f>SUMIFS('Ctas Receber'!G:G,'Ctas Receber'!E:E,'Clientes'!A:A,'Ctas Receber'!M:M,"")</f>
        <v>0</v>
      </c>
      <c r="P1246" s="70">
        <f>SUMIFS('Ctas Receber'!G:G,'Ctas Receber'!E:E,'Clientes'!A:A,'Ctas Receber'!O:O,"Pago")</f>
        <v>0</v>
      </c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  <c r="AA1246" s="71"/>
      <c r="AB1246" s="71"/>
      <c r="AC1246" s="71"/>
      <c r="AD1246" s="71"/>
      <c r="AE1246" s="71"/>
      <c r="AF1246" s="71"/>
      <c r="AG1246" s="71"/>
      <c r="AH1246" s="71"/>
      <c r="AI1246" s="71"/>
      <c r="AJ1246" s="71"/>
      <c r="AK1246" s="71"/>
      <c r="AL1246" s="71"/>
    </row>
    <row r="1247" spans="1:38">
      <c r="A1247" s="191"/>
      <c r="B1247" s="191"/>
      <c r="C1247" s="191"/>
      <c r="D1247" s="191"/>
      <c r="E1247" s="191"/>
      <c r="F1247" s="191"/>
      <c r="G1247" s="191"/>
      <c r="H1247" s="191"/>
      <c r="I1247" s="191"/>
      <c r="J1247" s="191"/>
      <c r="K1247" s="191"/>
      <c r="L1247" s="191"/>
      <c r="M1247" s="191"/>
      <c r="N1247" s="191"/>
      <c r="O1247" s="70">
        <f>SUMIFS('Ctas Receber'!G:G,'Ctas Receber'!E:E,'Clientes'!A:A,'Ctas Receber'!M:M,"")</f>
        <v>0</v>
      </c>
      <c r="P1247" s="70">
        <f>SUMIFS('Ctas Receber'!G:G,'Ctas Receber'!E:E,'Clientes'!A:A,'Ctas Receber'!O:O,"Pago")</f>
        <v>0</v>
      </c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  <c r="AA1247" s="71"/>
      <c r="AB1247" s="71"/>
      <c r="AC1247" s="71"/>
      <c r="AD1247" s="71"/>
      <c r="AE1247" s="71"/>
      <c r="AF1247" s="71"/>
      <c r="AG1247" s="71"/>
      <c r="AH1247" s="71"/>
      <c r="AI1247" s="71"/>
      <c r="AJ1247" s="71"/>
      <c r="AK1247" s="71"/>
      <c r="AL1247" s="71"/>
    </row>
    <row r="1248" spans="1:38">
      <c r="A1248" s="191"/>
      <c r="B1248" s="191"/>
      <c r="C1248" s="191"/>
      <c r="D1248" s="191"/>
      <c r="E1248" s="191"/>
      <c r="F1248" s="191"/>
      <c r="G1248" s="191"/>
      <c r="H1248" s="191"/>
      <c r="I1248" s="191"/>
      <c r="J1248" s="191"/>
      <c r="K1248" s="191"/>
      <c r="L1248" s="191"/>
      <c r="M1248" s="191"/>
      <c r="N1248" s="191"/>
      <c r="O1248" s="70">
        <f>SUMIFS('Ctas Receber'!G:G,'Ctas Receber'!E:E,'Clientes'!A:A,'Ctas Receber'!M:M,"")</f>
        <v>0</v>
      </c>
      <c r="P1248" s="70">
        <f>SUMIFS('Ctas Receber'!G:G,'Ctas Receber'!E:E,'Clientes'!A:A,'Ctas Receber'!O:O,"Pago")</f>
        <v>0</v>
      </c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  <c r="AA1248" s="71"/>
      <c r="AB1248" s="71"/>
      <c r="AC1248" s="71"/>
      <c r="AD1248" s="71"/>
      <c r="AE1248" s="71"/>
      <c r="AF1248" s="71"/>
      <c r="AG1248" s="71"/>
      <c r="AH1248" s="71"/>
      <c r="AI1248" s="71"/>
      <c r="AJ1248" s="71"/>
      <c r="AK1248" s="71"/>
      <c r="AL1248" s="71"/>
    </row>
    <row r="1249" spans="1:38">
      <c r="A1249" s="191"/>
      <c r="B1249" s="191"/>
      <c r="C1249" s="191"/>
      <c r="D1249" s="191"/>
      <c r="E1249" s="191"/>
      <c r="F1249" s="191"/>
      <c r="G1249" s="191"/>
      <c r="H1249" s="191"/>
      <c r="I1249" s="191"/>
      <c r="J1249" s="191"/>
      <c r="K1249" s="191"/>
      <c r="L1249" s="191"/>
      <c r="M1249" s="191"/>
      <c r="N1249" s="191"/>
      <c r="O1249" s="70">
        <f>SUMIFS('Ctas Receber'!G:G,'Ctas Receber'!E:E,'Clientes'!A:A,'Ctas Receber'!M:M,"")</f>
        <v>0</v>
      </c>
      <c r="P1249" s="70">
        <f>SUMIFS('Ctas Receber'!G:G,'Ctas Receber'!E:E,'Clientes'!A:A,'Ctas Receber'!O:O,"Pago")</f>
        <v>0</v>
      </c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  <c r="AA1249" s="71"/>
      <c r="AB1249" s="71"/>
      <c r="AC1249" s="71"/>
      <c r="AD1249" s="71"/>
      <c r="AE1249" s="71"/>
      <c r="AF1249" s="71"/>
      <c r="AG1249" s="71"/>
      <c r="AH1249" s="71"/>
      <c r="AI1249" s="71"/>
      <c r="AJ1249" s="71"/>
      <c r="AK1249" s="71"/>
      <c r="AL1249" s="71"/>
    </row>
    <row r="1250" spans="1:38">
      <c r="A1250" s="191"/>
      <c r="B1250" s="191"/>
      <c r="C1250" s="191"/>
      <c r="D1250" s="191"/>
      <c r="E1250" s="191"/>
      <c r="F1250" s="191"/>
      <c r="G1250" s="191"/>
      <c r="H1250" s="191"/>
      <c r="I1250" s="191"/>
      <c r="J1250" s="191"/>
      <c r="K1250" s="191"/>
      <c r="L1250" s="191"/>
      <c r="M1250" s="191"/>
      <c r="N1250" s="191"/>
      <c r="O1250" s="70">
        <f>SUMIFS('Ctas Receber'!G:G,'Ctas Receber'!E:E,'Clientes'!A:A,'Ctas Receber'!M:M,"")</f>
        <v>0</v>
      </c>
      <c r="P1250" s="70">
        <f>SUMIFS('Ctas Receber'!G:G,'Ctas Receber'!E:E,'Clientes'!A:A,'Ctas Receber'!O:O,"Pago")</f>
        <v>0</v>
      </c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  <c r="AA1250" s="71"/>
      <c r="AB1250" s="71"/>
      <c r="AC1250" s="71"/>
      <c r="AD1250" s="71"/>
      <c r="AE1250" s="71"/>
      <c r="AF1250" s="71"/>
      <c r="AG1250" s="71"/>
      <c r="AH1250" s="71"/>
      <c r="AI1250" s="71"/>
      <c r="AJ1250" s="71"/>
      <c r="AK1250" s="71"/>
      <c r="AL1250" s="71"/>
    </row>
    <row r="1251" spans="1:38">
      <c r="A1251" s="191"/>
      <c r="B1251" s="191"/>
      <c r="C1251" s="191"/>
      <c r="D1251" s="191"/>
      <c r="E1251" s="191"/>
      <c r="F1251" s="191"/>
      <c r="G1251" s="191"/>
      <c r="H1251" s="191"/>
      <c r="I1251" s="191"/>
      <c r="J1251" s="191"/>
      <c r="K1251" s="191"/>
      <c r="L1251" s="191"/>
      <c r="M1251" s="191"/>
      <c r="N1251" s="191"/>
      <c r="O1251" s="70">
        <f>SUMIFS('Ctas Receber'!G:G,'Ctas Receber'!E:E,'Clientes'!A:A,'Ctas Receber'!M:M,"")</f>
        <v>0</v>
      </c>
      <c r="P1251" s="70">
        <f>SUMIFS('Ctas Receber'!G:G,'Ctas Receber'!E:E,'Clientes'!A:A,'Ctas Receber'!O:O,"Pago")</f>
        <v>0</v>
      </c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  <c r="AA1251" s="71"/>
      <c r="AB1251" s="71"/>
      <c r="AC1251" s="71"/>
      <c r="AD1251" s="71"/>
      <c r="AE1251" s="71"/>
      <c r="AF1251" s="71"/>
      <c r="AG1251" s="71"/>
      <c r="AH1251" s="71"/>
      <c r="AI1251" s="71"/>
      <c r="AJ1251" s="71"/>
      <c r="AK1251" s="71"/>
      <c r="AL1251" s="71"/>
    </row>
    <row r="1252" spans="1:38">
      <c r="A1252" s="191"/>
      <c r="B1252" s="191"/>
      <c r="C1252" s="191"/>
      <c r="D1252" s="191"/>
      <c r="E1252" s="191"/>
      <c r="F1252" s="191"/>
      <c r="G1252" s="191"/>
      <c r="H1252" s="191"/>
      <c r="I1252" s="191"/>
      <c r="J1252" s="191"/>
      <c r="K1252" s="191"/>
      <c r="L1252" s="191"/>
      <c r="M1252" s="191"/>
      <c r="N1252" s="191"/>
      <c r="O1252" s="70">
        <f>SUMIFS('Ctas Receber'!G:G,'Ctas Receber'!E:E,'Clientes'!A:A,'Ctas Receber'!M:M,"")</f>
        <v>0</v>
      </c>
      <c r="P1252" s="70">
        <f>SUMIFS('Ctas Receber'!G:G,'Ctas Receber'!E:E,'Clientes'!A:A,'Ctas Receber'!O:O,"Pago")</f>
        <v>0</v>
      </c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  <c r="AA1252" s="71"/>
      <c r="AB1252" s="71"/>
      <c r="AC1252" s="71"/>
      <c r="AD1252" s="71"/>
      <c r="AE1252" s="71"/>
      <c r="AF1252" s="71"/>
      <c r="AG1252" s="71"/>
      <c r="AH1252" s="71"/>
      <c r="AI1252" s="71"/>
      <c r="AJ1252" s="71"/>
      <c r="AK1252" s="71"/>
      <c r="AL1252" s="71"/>
    </row>
    <row r="1253" spans="1:38">
      <c r="A1253" s="191"/>
      <c r="B1253" s="191"/>
      <c r="C1253" s="191"/>
      <c r="D1253" s="191"/>
      <c r="E1253" s="191"/>
      <c r="F1253" s="191"/>
      <c r="G1253" s="191"/>
      <c r="H1253" s="191"/>
      <c r="I1253" s="191"/>
      <c r="J1253" s="191"/>
      <c r="K1253" s="191"/>
      <c r="L1253" s="191"/>
      <c r="M1253" s="191"/>
      <c r="N1253" s="191"/>
      <c r="O1253" s="70">
        <f>SUMIFS('Ctas Receber'!G:G,'Ctas Receber'!E:E,'Clientes'!A:A,'Ctas Receber'!M:M,"")</f>
        <v>0</v>
      </c>
      <c r="P1253" s="70">
        <f>SUMIFS('Ctas Receber'!G:G,'Ctas Receber'!E:E,'Clientes'!A:A,'Ctas Receber'!O:O,"Pago")</f>
        <v>0</v>
      </c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  <c r="AA1253" s="71"/>
      <c r="AB1253" s="71"/>
      <c r="AC1253" s="71"/>
      <c r="AD1253" s="71"/>
      <c r="AE1253" s="71"/>
      <c r="AF1253" s="71"/>
      <c r="AG1253" s="71"/>
      <c r="AH1253" s="71"/>
      <c r="AI1253" s="71"/>
      <c r="AJ1253" s="71"/>
      <c r="AK1253" s="71"/>
      <c r="AL1253" s="71"/>
    </row>
    <row r="1254" spans="1:38">
      <c r="A1254" s="191"/>
      <c r="B1254" s="191"/>
      <c r="C1254" s="191"/>
      <c r="D1254" s="191"/>
      <c r="E1254" s="191"/>
      <c r="F1254" s="191"/>
      <c r="G1254" s="191"/>
      <c r="H1254" s="191"/>
      <c r="I1254" s="191"/>
      <c r="J1254" s="191"/>
      <c r="K1254" s="191"/>
      <c r="L1254" s="191"/>
      <c r="M1254" s="191"/>
      <c r="N1254" s="191"/>
      <c r="O1254" s="70">
        <f>SUMIFS('Ctas Receber'!G:G,'Ctas Receber'!E:E,'Clientes'!A:A,'Ctas Receber'!M:M,"")</f>
        <v>0</v>
      </c>
      <c r="P1254" s="70">
        <f>SUMIFS('Ctas Receber'!G:G,'Ctas Receber'!E:E,'Clientes'!A:A,'Ctas Receber'!O:O,"Pago")</f>
        <v>0</v>
      </c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  <c r="AA1254" s="71"/>
      <c r="AB1254" s="71"/>
      <c r="AC1254" s="71"/>
      <c r="AD1254" s="71"/>
      <c r="AE1254" s="71"/>
      <c r="AF1254" s="71"/>
      <c r="AG1254" s="71"/>
      <c r="AH1254" s="71"/>
      <c r="AI1254" s="71"/>
      <c r="AJ1254" s="71"/>
      <c r="AK1254" s="71"/>
      <c r="AL1254" s="71"/>
    </row>
    <row r="1255" spans="1:38">
      <c r="A1255" s="191"/>
      <c r="B1255" s="191"/>
      <c r="C1255" s="191"/>
      <c r="D1255" s="191"/>
      <c r="E1255" s="191"/>
      <c r="F1255" s="191"/>
      <c r="G1255" s="191"/>
      <c r="H1255" s="191"/>
      <c r="I1255" s="191"/>
      <c r="J1255" s="191"/>
      <c r="K1255" s="191"/>
      <c r="L1255" s="191"/>
      <c r="M1255" s="191"/>
      <c r="N1255" s="191"/>
      <c r="O1255" s="70">
        <f>SUMIFS('Ctas Receber'!G:G,'Ctas Receber'!E:E,'Clientes'!A:A,'Ctas Receber'!M:M,"")</f>
        <v>0</v>
      </c>
      <c r="P1255" s="70">
        <f>SUMIFS('Ctas Receber'!G:G,'Ctas Receber'!E:E,'Clientes'!A:A,'Ctas Receber'!O:O,"Pago")</f>
        <v>0</v>
      </c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  <c r="AA1255" s="71"/>
      <c r="AB1255" s="71"/>
      <c r="AC1255" s="71"/>
      <c r="AD1255" s="71"/>
      <c r="AE1255" s="71"/>
      <c r="AF1255" s="71"/>
      <c r="AG1255" s="71"/>
      <c r="AH1255" s="71"/>
      <c r="AI1255" s="71"/>
      <c r="AJ1255" s="71"/>
      <c r="AK1255" s="71"/>
      <c r="AL1255" s="71"/>
    </row>
    <row r="1256" spans="1:38">
      <c r="A1256" s="191"/>
      <c r="B1256" s="191"/>
      <c r="C1256" s="191"/>
      <c r="D1256" s="191"/>
      <c r="E1256" s="191"/>
      <c r="F1256" s="191"/>
      <c r="G1256" s="191"/>
      <c r="H1256" s="191"/>
      <c r="I1256" s="191"/>
      <c r="J1256" s="191"/>
      <c r="K1256" s="191"/>
      <c r="L1256" s="191"/>
      <c r="M1256" s="191"/>
      <c r="N1256" s="191"/>
      <c r="O1256" s="70">
        <f>SUMIFS('Ctas Receber'!G:G,'Ctas Receber'!E:E,'Clientes'!A:A,'Ctas Receber'!M:M,"")</f>
        <v>0</v>
      </c>
      <c r="P1256" s="70">
        <f>SUMIFS('Ctas Receber'!G:G,'Ctas Receber'!E:E,'Clientes'!A:A,'Ctas Receber'!O:O,"Pago")</f>
        <v>0</v>
      </c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  <c r="AA1256" s="71"/>
      <c r="AB1256" s="71"/>
      <c r="AC1256" s="71"/>
      <c r="AD1256" s="71"/>
      <c r="AE1256" s="71"/>
      <c r="AF1256" s="71"/>
      <c r="AG1256" s="71"/>
      <c r="AH1256" s="71"/>
      <c r="AI1256" s="71"/>
      <c r="AJ1256" s="71"/>
      <c r="AK1256" s="71"/>
      <c r="AL1256" s="71"/>
    </row>
    <row r="1257" spans="1:38">
      <c r="A1257" s="191"/>
      <c r="B1257" s="191"/>
      <c r="C1257" s="191"/>
      <c r="D1257" s="191"/>
      <c r="E1257" s="191"/>
      <c r="F1257" s="191"/>
      <c r="G1257" s="191"/>
      <c r="H1257" s="191"/>
      <c r="I1257" s="191"/>
      <c r="J1257" s="191"/>
      <c r="K1257" s="191"/>
      <c r="L1257" s="191"/>
      <c r="M1257" s="191"/>
      <c r="N1257" s="191"/>
      <c r="O1257" s="70">
        <f>SUMIFS('Ctas Receber'!G:G,'Ctas Receber'!E:E,'Clientes'!A:A,'Ctas Receber'!M:M,"")</f>
        <v>0</v>
      </c>
      <c r="P1257" s="70">
        <f>SUMIFS('Ctas Receber'!G:G,'Ctas Receber'!E:E,'Clientes'!A:A,'Ctas Receber'!O:O,"Pago")</f>
        <v>0</v>
      </c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  <c r="AA1257" s="71"/>
      <c r="AB1257" s="71"/>
      <c r="AC1257" s="71"/>
      <c r="AD1257" s="71"/>
      <c r="AE1257" s="71"/>
      <c r="AF1257" s="71"/>
      <c r="AG1257" s="71"/>
      <c r="AH1257" s="71"/>
      <c r="AI1257" s="71"/>
      <c r="AJ1257" s="71"/>
      <c r="AK1257" s="71"/>
      <c r="AL1257" s="71"/>
    </row>
    <row r="1258" spans="1:38">
      <c r="A1258" s="191"/>
      <c r="B1258" s="191"/>
      <c r="C1258" s="191"/>
      <c r="D1258" s="191"/>
      <c r="E1258" s="191"/>
      <c r="F1258" s="191"/>
      <c r="G1258" s="191"/>
      <c r="H1258" s="191"/>
      <c r="I1258" s="191"/>
      <c r="J1258" s="191"/>
      <c r="K1258" s="191"/>
      <c r="L1258" s="191"/>
      <c r="M1258" s="191"/>
      <c r="N1258" s="191"/>
      <c r="O1258" s="70">
        <f>SUMIFS('Ctas Receber'!G:G,'Ctas Receber'!E:E,'Clientes'!A:A,'Ctas Receber'!M:M,"")</f>
        <v>0</v>
      </c>
      <c r="P1258" s="70">
        <f>SUMIFS('Ctas Receber'!G:G,'Ctas Receber'!E:E,'Clientes'!A:A,'Ctas Receber'!O:O,"Pago")</f>
        <v>0</v>
      </c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  <c r="AA1258" s="71"/>
      <c r="AB1258" s="71"/>
      <c r="AC1258" s="71"/>
      <c r="AD1258" s="71"/>
      <c r="AE1258" s="71"/>
      <c r="AF1258" s="71"/>
      <c r="AG1258" s="71"/>
      <c r="AH1258" s="71"/>
      <c r="AI1258" s="71"/>
      <c r="AJ1258" s="71"/>
      <c r="AK1258" s="71"/>
      <c r="AL1258" s="71"/>
    </row>
    <row r="1259" spans="1:38">
      <c r="A1259" s="191"/>
      <c r="B1259" s="191"/>
      <c r="C1259" s="191"/>
      <c r="D1259" s="191"/>
      <c r="E1259" s="191"/>
      <c r="F1259" s="191"/>
      <c r="G1259" s="191"/>
      <c r="H1259" s="191"/>
      <c r="I1259" s="191"/>
      <c r="J1259" s="191"/>
      <c r="K1259" s="191"/>
      <c r="L1259" s="191"/>
      <c r="M1259" s="191"/>
      <c r="N1259" s="191"/>
      <c r="O1259" s="70">
        <f>SUMIFS('Ctas Receber'!G:G,'Ctas Receber'!E:E,'Clientes'!A:A,'Ctas Receber'!M:M,"")</f>
        <v>0</v>
      </c>
      <c r="P1259" s="70">
        <f>SUMIFS('Ctas Receber'!G:G,'Ctas Receber'!E:E,'Clientes'!A:A,'Ctas Receber'!O:O,"Pago")</f>
        <v>0</v>
      </c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  <c r="AA1259" s="71"/>
      <c r="AB1259" s="71"/>
      <c r="AC1259" s="71"/>
      <c r="AD1259" s="71"/>
      <c r="AE1259" s="71"/>
      <c r="AF1259" s="71"/>
      <c r="AG1259" s="71"/>
      <c r="AH1259" s="71"/>
      <c r="AI1259" s="71"/>
      <c r="AJ1259" s="71"/>
      <c r="AK1259" s="71"/>
      <c r="AL1259" s="71"/>
    </row>
    <row r="1260" spans="1:38">
      <c r="A1260" s="191"/>
      <c r="B1260" s="191"/>
      <c r="C1260" s="191"/>
      <c r="D1260" s="191"/>
      <c r="E1260" s="191"/>
      <c r="F1260" s="191"/>
      <c r="G1260" s="191"/>
      <c r="H1260" s="191"/>
      <c r="I1260" s="191"/>
      <c r="J1260" s="191"/>
      <c r="K1260" s="191"/>
      <c r="L1260" s="191"/>
      <c r="M1260" s="191"/>
      <c r="N1260" s="191"/>
      <c r="O1260" s="70">
        <f>SUMIFS('Ctas Receber'!G:G,'Ctas Receber'!E:E,'Clientes'!A:A,'Ctas Receber'!M:M,"")</f>
        <v>0</v>
      </c>
      <c r="P1260" s="70">
        <f>SUMIFS('Ctas Receber'!G:G,'Ctas Receber'!E:E,'Clientes'!A:A,'Ctas Receber'!O:O,"Pago")</f>
        <v>0</v>
      </c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  <c r="AA1260" s="71"/>
      <c r="AB1260" s="71"/>
      <c r="AC1260" s="71"/>
      <c r="AD1260" s="71"/>
      <c r="AE1260" s="71"/>
      <c r="AF1260" s="71"/>
      <c r="AG1260" s="71"/>
      <c r="AH1260" s="71"/>
      <c r="AI1260" s="71"/>
      <c r="AJ1260" s="71"/>
      <c r="AK1260" s="71"/>
      <c r="AL1260" s="71"/>
    </row>
    <row r="1261" spans="1:38">
      <c r="A1261" s="191"/>
      <c r="B1261" s="191"/>
      <c r="C1261" s="191"/>
      <c r="D1261" s="191"/>
      <c r="E1261" s="191"/>
      <c r="F1261" s="191"/>
      <c r="G1261" s="191"/>
      <c r="H1261" s="191"/>
      <c r="I1261" s="191"/>
      <c r="J1261" s="191"/>
      <c r="K1261" s="191"/>
      <c r="L1261" s="191"/>
      <c r="M1261" s="191"/>
      <c r="N1261" s="191"/>
      <c r="O1261" s="70">
        <f>SUMIFS('Ctas Receber'!G:G,'Ctas Receber'!E:E,'Clientes'!A:A,'Ctas Receber'!M:M,"")</f>
        <v>0</v>
      </c>
      <c r="P1261" s="70">
        <f>SUMIFS('Ctas Receber'!G:G,'Ctas Receber'!E:E,'Clientes'!A:A,'Ctas Receber'!O:O,"Pago")</f>
        <v>0</v>
      </c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  <c r="AA1261" s="71"/>
      <c r="AB1261" s="71"/>
      <c r="AC1261" s="71"/>
      <c r="AD1261" s="71"/>
      <c r="AE1261" s="71"/>
      <c r="AF1261" s="71"/>
      <c r="AG1261" s="71"/>
      <c r="AH1261" s="71"/>
      <c r="AI1261" s="71"/>
      <c r="AJ1261" s="71"/>
      <c r="AK1261" s="71"/>
      <c r="AL1261" s="71"/>
    </row>
    <row r="1262" spans="1:38">
      <c r="A1262" s="191"/>
      <c r="B1262" s="191"/>
      <c r="C1262" s="191"/>
      <c r="D1262" s="191"/>
      <c r="E1262" s="191"/>
      <c r="F1262" s="191"/>
      <c r="G1262" s="191"/>
      <c r="H1262" s="191"/>
      <c r="I1262" s="191"/>
      <c r="J1262" s="191"/>
      <c r="K1262" s="191"/>
      <c r="L1262" s="191"/>
      <c r="M1262" s="191"/>
      <c r="N1262" s="191"/>
      <c r="O1262" s="70">
        <f>SUMIFS('Ctas Receber'!G:G,'Ctas Receber'!E:E,'Clientes'!A:A,'Ctas Receber'!M:M,"")</f>
        <v>0</v>
      </c>
      <c r="P1262" s="70">
        <f>SUMIFS('Ctas Receber'!G:G,'Ctas Receber'!E:E,'Clientes'!A:A,'Ctas Receber'!O:O,"Pago")</f>
        <v>0</v>
      </c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  <c r="AA1262" s="71"/>
      <c r="AB1262" s="71"/>
      <c r="AC1262" s="71"/>
      <c r="AD1262" s="71"/>
      <c r="AE1262" s="71"/>
      <c r="AF1262" s="71"/>
      <c r="AG1262" s="71"/>
      <c r="AH1262" s="71"/>
      <c r="AI1262" s="71"/>
      <c r="AJ1262" s="71"/>
      <c r="AK1262" s="71"/>
      <c r="AL1262" s="71"/>
    </row>
    <row r="1263" spans="1:38">
      <c r="A1263" s="191"/>
      <c r="B1263" s="191"/>
      <c r="C1263" s="191"/>
      <c r="D1263" s="191"/>
      <c r="E1263" s="191"/>
      <c r="F1263" s="191"/>
      <c r="G1263" s="191"/>
      <c r="H1263" s="191"/>
      <c r="I1263" s="191"/>
      <c r="J1263" s="191"/>
      <c r="K1263" s="191"/>
      <c r="L1263" s="191"/>
      <c r="M1263" s="191"/>
      <c r="N1263" s="191"/>
      <c r="O1263" s="70">
        <f>SUMIFS('Ctas Receber'!G:G,'Ctas Receber'!E:E,'Clientes'!A:A,'Ctas Receber'!M:M,"")</f>
        <v>0</v>
      </c>
      <c r="P1263" s="70">
        <f>SUMIFS('Ctas Receber'!G:G,'Ctas Receber'!E:E,'Clientes'!A:A,'Ctas Receber'!O:O,"Pago")</f>
        <v>0</v>
      </c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  <c r="AA1263" s="71"/>
      <c r="AB1263" s="71"/>
      <c r="AC1263" s="71"/>
      <c r="AD1263" s="71"/>
      <c r="AE1263" s="71"/>
      <c r="AF1263" s="71"/>
      <c r="AG1263" s="71"/>
      <c r="AH1263" s="71"/>
      <c r="AI1263" s="71"/>
      <c r="AJ1263" s="71"/>
      <c r="AK1263" s="71"/>
      <c r="AL1263" s="71"/>
    </row>
    <row r="1264" spans="1:38">
      <c r="A1264" s="191"/>
      <c r="B1264" s="191"/>
      <c r="C1264" s="191"/>
      <c r="D1264" s="191"/>
      <c r="E1264" s="191"/>
      <c r="F1264" s="191"/>
      <c r="G1264" s="191"/>
      <c r="H1264" s="191"/>
      <c r="I1264" s="191"/>
      <c r="J1264" s="191"/>
      <c r="K1264" s="191"/>
      <c r="L1264" s="191"/>
      <c r="M1264" s="191"/>
      <c r="N1264" s="191"/>
      <c r="O1264" s="70">
        <f>SUMIFS('Ctas Receber'!G:G,'Ctas Receber'!E:E,'Clientes'!A:A,'Ctas Receber'!M:M,"")</f>
        <v>0</v>
      </c>
      <c r="P1264" s="70">
        <f>SUMIFS('Ctas Receber'!G:G,'Ctas Receber'!E:E,'Clientes'!A:A,'Ctas Receber'!O:O,"Pago")</f>
        <v>0</v>
      </c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  <c r="AA1264" s="71"/>
      <c r="AB1264" s="71"/>
      <c r="AC1264" s="71"/>
      <c r="AD1264" s="71"/>
      <c r="AE1264" s="71"/>
      <c r="AF1264" s="71"/>
      <c r="AG1264" s="71"/>
      <c r="AH1264" s="71"/>
      <c r="AI1264" s="71"/>
      <c r="AJ1264" s="71"/>
      <c r="AK1264" s="71"/>
      <c r="AL1264" s="71"/>
    </row>
    <row r="1265" spans="1:38">
      <c r="A1265" s="191"/>
      <c r="B1265" s="191"/>
      <c r="C1265" s="191"/>
      <c r="D1265" s="191"/>
      <c r="E1265" s="191"/>
      <c r="F1265" s="191"/>
      <c r="G1265" s="191"/>
      <c r="H1265" s="191"/>
      <c r="I1265" s="191"/>
      <c r="J1265" s="191"/>
      <c r="K1265" s="191"/>
      <c r="L1265" s="191"/>
      <c r="M1265" s="191"/>
      <c r="N1265" s="191"/>
      <c r="O1265" s="70">
        <f>SUMIFS('Ctas Receber'!G:G,'Ctas Receber'!E:E,'Clientes'!A:A,'Ctas Receber'!M:M,"")</f>
        <v>0</v>
      </c>
      <c r="P1265" s="70">
        <f>SUMIFS('Ctas Receber'!G:G,'Ctas Receber'!E:E,'Clientes'!A:A,'Ctas Receber'!O:O,"Pago")</f>
        <v>0</v>
      </c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  <c r="AA1265" s="71"/>
      <c r="AB1265" s="71"/>
      <c r="AC1265" s="71"/>
      <c r="AD1265" s="71"/>
      <c r="AE1265" s="71"/>
      <c r="AF1265" s="71"/>
      <c r="AG1265" s="71"/>
      <c r="AH1265" s="71"/>
      <c r="AI1265" s="71"/>
      <c r="AJ1265" s="71"/>
      <c r="AK1265" s="71"/>
      <c r="AL1265" s="71"/>
    </row>
    <row r="1266" spans="1:38">
      <c r="A1266" s="191"/>
      <c r="B1266" s="191"/>
      <c r="C1266" s="191"/>
      <c r="D1266" s="191"/>
      <c r="E1266" s="191"/>
      <c r="F1266" s="191"/>
      <c r="G1266" s="191"/>
      <c r="H1266" s="191"/>
      <c r="I1266" s="191"/>
      <c r="J1266" s="191"/>
      <c r="K1266" s="191"/>
      <c r="L1266" s="191"/>
      <c r="M1266" s="191"/>
      <c r="N1266" s="191"/>
      <c r="O1266" s="70">
        <f>SUMIFS('Ctas Receber'!G:G,'Ctas Receber'!E:E,'Clientes'!A:A,'Ctas Receber'!M:M,"")</f>
        <v>0</v>
      </c>
      <c r="P1266" s="70">
        <f>SUMIFS('Ctas Receber'!G:G,'Ctas Receber'!E:E,'Clientes'!A:A,'Ctas Receber'!O:O,"Pago")</f>
        <v>0</v>
      </c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  <c r="AA1266" s="71"/>
      <c r="AB1266" s="71"/>
      <c r="AC1266" s="71"/>
      <c r="AD1266" s="71"/>
      <c r="AE1266" s="71"/>
      <c r="AF1266" s="71"/>
      <c r="AG1266" s="71"/>
      <c r="AH1266" s="71"/>
      <c r="AI1266" s="71"/>
      <c r="AJ1266" s="71"/>
      <c r="AK1266" s="71"/>
      <c r="AL1266" s="71"/>
    </row>
    <row r="1267" spans="1:38">
      <c r="A1267" s="191"/>
      <c r="B1267" s="191"/>
      <c r="C1267" s="191"/>
      <c r="D1267" s="191"/>
      <c r="E1267" s="191"/>
      <c r="F1267" s="191"/>
      <c r="G1267" s="191"/>
      <c r="H1267" s="191"/>
      <c r="I1267" s="191"/>
      <c r="J1267" s="191"/>
      <c r="K1267" s="191"/>
      <c r="L1267" s="191"/>
      <c r="M1267" s="191"/>
      <c r="N1267" s="191"/>
      <c r="O1267" s="70">
        <f>SUMIFS('Ctas Receber'!G:G,'Ctas Receber'!E:E,'Clientes'!A:A,'Ctas Receber'!M:M,"")</f>
        <v>0</v>
      </c>
      <c r="P1267" s="70">
        <f>SUMIFS('Ctas Receber'!G:G,'Ctas Receber'!E:E,'Clientes'!A:A,'Ctas Receber'!O:O,"Pago")</f>
        <v>0</v>
      </c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  <c r="AA1267" s="71"/>
      <c r="AB1267" s="71"/>
      <c r="AC1267" s="71"/>
      <c r="AD1267" s="71"/>
      <c r="AE1267" s="71"/>
      <c r="AF1267" s="71"/>
      <c r="AG1267" s="71"/>
      <c r="AH1267" s="71"/>
      <c r="AI1267" s="71"/>
      <c r="AJ1267" s="71"/>
      <c r="AK1267" s="71"/>
      <c r="AL1267" s="71"/>
    </row>
    <row r="1268" spans="1:38">
      <c r="A1268" s="191"/>
      <c r="B1268" s="191"/>
      <c r="C1268" s="191"/>
      <c r="D1268" s="191"/>
      <c r="E1268" s="191"/>
      <c r="F1268" s="191"/>
      <c r="G1268" s="191"/>
      <c r="H1268" s="191"/>
      <c r="I1268" s="191"/>
      <c r="J1268" s="191"/>
      <c r="K1268" s="191"/>
      <c r="L1268" s="191"/>
      <c r="M1268" s="191"/>
      <c r="N1268" s="191"/>
      <c r="O1268" s="70">
        <f>SUMIFS('Ctas Receber'!G:G,'Ctas Receber'!E:E,'Clientes'!A:A,'Ctas Receber'!M:M,"")</f>
        <v>0</v>
      </c>
      <c r="P1268" s="70">
        <f>SUMIFS('Ctas Receber'!G:G,'Ctas Receber'!E:E,'Clientes'!A:A,'Ctas Receber'!O:O,"Pago")</f>
        <v>0</v>
      </c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  <c r="AA1268" s="71"/>
      <c r="AB1268" s="71"/>
      <c r="AC1268" s="71"/>
      <c r="AD1268" s="71"/>
      <c r="AE1268" s="71"/>
      <c r="AF1268" s="71"/>
      <c r="AG1268" s="71"/>
      <c r="AH1268" s="71"/>
      <c r="AI1268" s="71"/>
      <c r="AJ1268" s="71"/>
      <c r="AK1268" s="71"/>
      <c r="AL1268" s="71"/>
    </row>
    <row r="1269" spans="1:38">
      <c r="A1269" s="191"/>
      <c r="B1269" s="191"/>
      <c r="C1269" s="191"/>
      <c r="D1269" s="191"/>
      <c r="E1269" s="191"/>
      <c r="F1269" s="191"/>
      <c r="G1269" s="191"/>
      <c r="H1269" s="191"/>
      <c r="I1269" s="191"/>
      <c r="J1269" s="191"/>
      <c r="K1269" s="191"/>
      <c r="L1269" s="191"/>
      <c r="M1269" s="191"/>
      <c r="N1269" s="191"/>
      <c r="O1269" s="70">
        <f>SUMIFS('Ctas Receber'!G:G,'Ctas Receber'!E:E,'Clientes'!A:A,'Ctas Receber'!M:M,"")</f>
        <v>0</v>
      </c>
      <c r="P1269" s="70">
        <f>SUMIFS('Ctas Receber'!G:G,'Ctas Receber'!E:E,'Clientes'!A:A,'Ctas Receber'!O:O,"Pago")</f>
        <v>0</v>
      </c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  <c r="AA1269" s="71"/>
      <c r="AB1269" s="71"/>
      <c r="AC1269" s="71"/>
      <c r="AD1269" s="71"/>
      <c r="AE1269" s="71"/>
      <c r="AF1269" s="71"/>
      <c r="AG1269" s="71"/>
      <c r="AH1269" s="71"/>
      <c r="AI1269" s="71"/>
      <c r="AJ1269" s="71"/>
      <c r="AK1269" s="71"/>
      <c r="AL1269" s="71"/>
    </row>
    <row r="1270" spans="1:38">
      <c r="A1270" s="191"/>
      <c r="B1270" s="191"/>
      <c r="C1270" s="191"/>
      <c r="D1270" s="191"/>
      <c r="E1270" s="191"/>
      <c r="F1270" s="191"/>
      <c r="G1270" s="191"/>
      <c r="H1270" s="191"/>
      <c r="I1270" s="191"/>
      <c r="J1270" s="191"/>
      <c r="K1270" s="191"/>
      <c r="L1270" s="191"/>
      <c r="M1270" s="191"/>
      <c r="N1270" s="191"/>
      <c r="O1270" s="70">
        <f>SUMIFS('Ctas Receber'!G:G,'Ctas Receber'!E:E,'Clientes'!A:A,'Ctas Receber'!M:M,"")</f>
        <v>0</v>
      </c>
      <c r="P1270" s="70">
        <f>SUMIFS('Ctas Receber'!G:G,'Ctas Receber'!E:E,'Clientes'!A:A,'Ctas Receber'!O:O,"Pago")</f>
        <v>0</v>
      </c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  <c r="AA1270" s="71"/>
      <c r="AB1270" s="71"/>
      <c r="AC1270" s="71"/>
      <c r="AD1270" s="71"/>
      <c r="AE1270" s="71"/>
      <c r="AF1270" s="71"/>
      <c r="AG1270" s="71"/>
      <c r="AH1270" s="71"/>
      <c r="AI1270" s="71"/>
      <c r="AJ1270" s="71"/>
      <c r="AK1270" s="71"/>
      <c r="AL1270" s="71"/>
    </row>
    <row r="1271" spans="1:38">
      <c r="A1271" s="191"/>
      <c r="B1271" s="191"/>
      <c r="C1271" s="191"/>
      <c r="D1271" s="191"/>
      <c r="E1271" s="191"/>
      <c r="F1271" s="191"/>
      <c r="G1271" s="191"/>
      <c r="H1271" s="191"/>
      <c r="I1271" s="191"/>
      <c r="J1271" s="191"/>
      <c r="K1271" s="191"/>
      <c r="L1271" s="191"/>
      <c r="M1271" s="191"/>
      <c r="N1271" s="191"/>
      <c r="O1271" s="70">
        <f>SUMIFS('Ctas Receber'!G:G,'Ctas Receber'!E:E,'Clientes'!A:A,'Ctas Receber'!M:M,"")</f>
        <v>0</v>
      </c>
      <c r="P1271" s="70">
        <f>SUMIFS('Ctas Receber'!G:G,'Ctas Receber'!E:E,'Clientes'!A:A,'Ctas Receber'!O:O,"Pago")</f>
        <v>0</v>
      </c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  <c r="AA1271" s="71"/>
      <c r="AB1271" s="71"/>
      <c r="AC1271" s="71"/>
      <c r="AD1271" s="71"/>
      <c r="AE1271" s="71"/>
      <c r="AF1271" s="71"/>
      <c r="AG1271" s="71"/>
      <c r="AH1271" s="71"/>
      <c r="AI1271" s="71"/>
      <c r="AJ1271" s="71"/>
      <c r="AK1271" s="71"/>
      <c r="AL1271" s="71"/>
    </row>
    <row r="1272" spans="1:38">
      <c r="A1272" s="191"/>
      <c r="B1272" s="191"/>
      <c r="C1272" s="191"/>
      <c r="D1272" s="191"/>
      <c r="E1272" s="191"/>
      <c r="F1272" s="191"/>
      <c r="G1272" s="191"/>
      <c r="H1272" s="191"/>
      <c r="I1272" s="191"/>
      <c r="J1272" s="191"/>
      <c r="K1272" s="191"/>
      <c r="L1272" s="191"/>
      <c r="M1272" s="191"/>
      <c r="N1272" s="191"/>
      <c r="O1272" s="70">
        <f>SUMIFS('Ctas Receber'!G:G,'Ctas Receber'!E:E,'Clientes'!A:A,'Ctas Receber'!M:M,"")</f>
        <v>0</v>
      </c>
      <c r="P1272" s="70">
        <f>SUMIFS('Ctas Receber'!G:G,'Ctas Receber'!E:E,'Clientes'!A:A,'Ctas Receber'!O:O,"Pago")</f>
        <v>0</v>
      </c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  <c r="AA1272" s="71"/>
      <c r="AB1272" s="71"/>
      <c r="AC1272" s="71"/>
      <c r="AD1272" s="71"/>
      <c r="AE1272" s="71"/>
      <c r="AF1272" s="71"/>
      <c r="AG1272" s="71"/>
      <c r="AH1272" s="71"/>
      <c r="AI1272" s="71"/>
      <c r="AJ1272" s="71"/>
      <c r="AK1272" s="71"/>
      <c r="AL1272" s="71"/>
    </row>
    <row r="1273" spans="1:38">
      <c r="A1273" s="191"/>
      <c r="B1273" s="191"/>
      <c r="C1273" s="191"/>
      <c r="D1273" s="191"/>
      <c r="E1273" s="191"/>
      <c r="F1273" s="191"/>
      <c r="G1273" s="191"/>
      <c r="H1273" s="191"/>
      <c r="I1273" s="191"/>
      <c r="J1273" s="191"/>
      <c r="K1273" s="191"/>
      <c r="L1273" s="191"/>
      <c r="M1273" s="191"/>
      <c r="N1273" s="191"/>
      <c r="O1273" s="70">
        <f>SUMIFS('Ctas Receber'!G:G,'Ctas Receber'!E:E,'Clientes'!A:A,'Ctas Receber'!M:M,"")</f>
        <v>0</v>
      </c>
      <c r="P1273" s="70">
        <f>SUMIFS('Ctas Receber'!G:G,'Ctas Receber'!E:E,'Clientes'!A:A,'Ctas Receber'!O:O,"Pago")</f>
        <v>0</v>
      </c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  <c r="AA1273" s="71"/>
      <c r="AB1273" s="71"/>
      <c r="AC1273" s="71"/>
      <c r="AD1273" s="71"/>
      <c r="AE1273" s="71"/>
      <c r="AF1273" s="71"/>
      <c r="AG1273" s="71"/>
      <c r="AH1273" s="71"/>
      <c r="AI1273" s="71"/>
      <c r="AJ1273" s="71"/>
      <c r="AK1273" s="71"/>
      <c r="AL1273" s="71"/>
    </row>
    <row r="1274" spans="1:38">
      <c r="A1274" s="191"/>
      <c r="B1274" s="191"/>
      <c r="C1274" s="191"/>
      <c r="D1274" s="191"/>
      <c r="E1274" s="191"/>
      <c r="F1274" s="191"/>
      <c r="G1274" s="191"/>
      <c r="H1274" s="191"/>
      <c r="I1274" s="191"/>
      <c r="J1274" s="191"/>
      <c r="K1274" s="191"/>
      <c r="L1274" s="191"/>
      <c r="M1274" s="191"/>
      <c r="N1274" s="191"/>
      <c r="O1274" s="70">
        <f>SUMIFS('Ctas Receber'!G:G,'Ctas Receber'!E:E,'Clientes'!A:A,'Ctas Receber'!M:M,"")</f>
        <v>0</v>
      </c>
      <c r="P1274" s="70">
        <f>SUMIFS('Ctas Receber'!G:G,'Ctas Receber'!E:E,'Clientes'!A:A,'Ctas Receber'!O:O,"Pago")</f>
        <v>0</v>
      </c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  <c r="AA1274" s="71"/>
      <c r="AB1274" s="71"/>
      <c r="AC1274" s="71"/>
      <c r="AD1274" s="71"/>
      <c r="AE1274" s="71"/>
      <c r="AF1274" s="71"/>
      <c r="AG1274" s="71"/>
      <c r="AH1274" s="71"/>
      <c r="AI1274" s="71"/>
      <c r="AJ1274" s="71"/>
      <c r="AK1274" s="71"/>
      <c r="AL1274" s="71"/>
    </row>
    <row r="1275" spans="1:38">
      <c r="A1275" s="191"/>
      <c r="B1275" s="191"/>
      <c r="C1275" s="191"/>
      <c r="D1275" s="191"/>
      <c r="E1275" s="191"/>
      <c r="F1275" s="191"/>
      <c r="G1275" s="191"/>
      <c r="H1275" s="191"/>
      <c r="I1275" s="191"/>
      <c r="J1275" s="191"/>
      <c r="K1275" s="191"/>
      <c r="L1275" s="191"/>
      <c r="M1275" s="191"/>
      <c r="N1275" s="191"/>
      <c r="O1275" s="70">
        <f>SUMIFS('Ctas Receber'!G:G,'Ctas Receber'!E:E,'Clientes'!A:A,'Ctas Receber'!M:M,"")</f>
        <v>0</v>
      </c>
      <c r="P1275" s="70">
        <f>SUMIFS('Ctas Receber'!G:G,'Ctas Receber'!E:E,'Clientes'!A:A,'Ctas Receber'!O:O,"Pago")</f>
        <v>0</v>
      </c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  <c r="AA1275" s="71"/>
      <c r="AB1275" s="71"/>
      <c r="AC1275" s="71"/>
      <c r="AD1275" s="71"/>
      <c r="AE1275" s="71"/>
      <c r="AF1275" s="71"/>
      <c r="AG1275" s="71"/>
      <c r="AH1275" s="71"/>
      <c r="AI1275" s="71"/>
      <c r="AJ1275" s="71"/>
      <c r="AK1275" s="71"/>
      <c r="AL1275" s="71"/>
    </row>
    <row r="1276" spans="1:38">
      <c r="A1276" s="191"/>
      <c r="B1276" s="191"/>
      <c r="C1276" s="191"/>
      <c r="D1276" s="191"/>
      <c r="E1276" s="191"/>
      <c r="F1276" s="191"/>
      <c r="G1276" s="191"/>
      <c r="H1276" s="191"/>
      <c r="I1276" s="191"/>
      <c r="J1276" s="191"/>
      <c r="K1276" s="191"/>
      <c r="L1276" s="191"/>
      <c r="M1276" s="191"/>
      <c r="N1276" s="191"/>
      <c r="O1276" s="70">
        <f>SUMIFS('Ctas Receber'!G:G,'Ctas Receber'!E:E,'Clientes'!A:A,'Ctas Receber'!M:M,"")</f>
        <v>0</v>
      </c>
      <c r="P1276" s="70">
        <f>SUMIFS('Ctas Receber'!G:G,'Ctas Receber'!E:E,'Clientes'!A:A,'Ctas Receber'!O:O,"Pago")</f>
        <v>0</v>
      </c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  <c r="AA1276" s="71"/>
      <c r="AB1276" s="71"/>
      <c r="AC1276" s="71"/>
      <c r="AD1276" s="71"/>
      <c r="AE1276" s="71"/>
      <c r="AF1276" s="71"/>
      <c r="AG1276" s="71"/>
      <c r="AH1276" s="71"/>
      <c r="AI1276" s="71"/>
      <c r="AJ1276" s="71"/>
      <c r="AK1276" s="71"/>
      <c r="AL1276" s="71"/>
    </row>
    <row r="1277" spans="1:38">
      <c r="A1277" s="191"/>
      <c r="B1277" s="191"/>
      <c r="C1277" s="191"/>
      <c r="D1277" s="191"/>
      <c r="E1277" s="191"/>
      <c r="F1277" s="191"/>
      <c r="G1277" s="191"/>
      <c r="H1277" s="191"/>
      <c r="I1277" s="191"/>
      <c r="J1277" s="191"/>
      <c r="K1277" s="191"/>
      <c r="L1277" s="191"/>
      <c r="M1277" s="191"/>
      <c r="N1277" s="191"/>
      <c r="O1277" s="70">
        <f>SUMIFS('Ctas Receber'!G:G,'Ctas Receber'!E:E,'Clientes'!A:A,'Ctas Receber'!M:M,"")</f>
        <v>0</v>
      </c>
      <c r="P1277" s="70">
        <f>SUMIFS('Ctas Receber'!G:G,'Ctas Receber'!E:E,'Clientes'!A:A,'Ctas Receber'!O:O,"Pago")</f>
        <v>0</v>
      </c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  <c r="AA1277" s="71"/>
      <c r="AB1277" s="71"/>
      <c r="AC1277" s="71"/>
      <c r="AD1277" s="71"/>
      <c r="AE1277" s="71"/>
      <c r="AF1277" s="71"/>
      <c r="AG1277" s="71"/>
      <c r="AH1277" s="71"/>
      <c r="AI1277" s="71"/>
      <c r="AJ1277" s="71"/>
      <c r="AK1277" s="71"/>
      <c r="AL1277" s="71"/>
    </row>
    <row r="1278" spans="1:38">
      <c r="A1278" s="191"/>
      <c r="B1278" s="191"/>
      <c r="C1278" s="191"/>
      <c r="D1278" s="191"/>
      <c r="E1278" s="191"/>
      <c r="F1278" s="191"/>
      <c r="G1278" s="191"/>
      <c r="H1278" s="191"/>
      <c r="I1278" s="191"/>
      <c r="J1278" s="191"/>
      <c r="K1278" s="191"/>
      <c r="L1278" s="191"/>
      <c r="M1278" s="191"/>
      <c r="N1278" s="191"/>
      <c r="O1278" s="70">
        <f>SUMIFS('Ctas Receber'!G:G,'Ctas Receber'!E:E,'Clientes'!A:A,'Ctas Receber'!M:M,"")</f>
        <v>0</v>
      </c>
      <c r="P1278" s="70">
        <f>SUMIFS('Ctas Receber'!G:G,'Ctas Receber'!E:E,'Clientes'!A:A,'Ctas Receber'!O:O,"Pago")</f>
        <v>0</v>
      </c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  <c r="AA1278" s="71"/>
      <c r="AB1278" s="71"/>
      <c r="AC1278" s="71"/>
      <c r="AD1278" s="71"/>
      <c r="AE1278" s="71"/>
      <c r="AF1278" s="71"/>
      <c r="AG1278" s="71"/>
      <c r="AH1278" s="71"/>
      <c r="AI1278" s="71"/>
      <c r="AJ1278" s="71"/>
      <c r="AK1278" s="71"/>
      <c r="AL1278" s="71"/>
    </row>
    <row r="1279" spans="1:38">
      <c r="A1279" s="191"/>
      <c r="B1279" s="191"/>
      <c r="C1279" s="191"/>
      <c r="D1279" s="191"/>
      <c r="E1279" s="191"/>
      <c r="F1279" s="191"/>
      <c r="G1279" s="191"/>
      <c r="H1279" s="191"/>
      <c r="I1279" s="191"/>
      <c r="J1279" s="191"/>
      <c r="K1279" s="191"/>
      <c r="L1279" s="191"/>
      <c r="M1279" s="191"/>
      <c r="N1279" s="191"/>
      <c r="O1279" s="70">
        <f>SUMIFS('Ctas Receber'!G:G,'Ctas Receber'!E:E,'Clientes'!A:A,'Ctas Receber'!M:M,"")</f>
        <v>0</v>
      </c>
      <c r="P1279" s="70">
        <f>SUMIFS('Ctas Receber'!G:G,'Ctas Receber'!E:E,'Clientes'!A:A,'Ctas Receber'!O:O,"Pago")</f>
        <v>0</v>
      </c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  <c r="AA1279" s="71"/>
      <c r="AB1279" s="71"/>
      <c r="AC1279" s="71"/>
      <c r="AD1279" s="71"/>
      <c r="AE1279" s="71"/>
      <c r="AF1279" s="71"/>
      <c r="AG1279" s="71"/>
      <c r="AH1279" s="71"/>
      <c r="AI1279" s="71"/>
      <c r="AJ1279" s="71"/>
      <c r="AK1279" s="71"/>
      <c r="AL1279" s="71"/>
    </row>
    <row r="1280" spans="1:38">
      <c r="A1280" s="191"/>
      <c r="B1280" s="191"/>
      <c r="C1280" s="191"/>
      <c r="D1280" s="191"/>
      <c r="E1280" s="191"/>
      <c r="F1280" s="191"/>
      <c r="G1280" s="191"/>
      <c r="H1280" s="191"/>
      <c r="I1280" s="191"/>
      <c r="J1280" s="191"/>
      <c r="K1280" s="191"/>
      <c r="L1280" s="191"/>
      <c r="M1280" s="191"/>
      <c r="N1280" s="191"/>
      <c r="O1280" s="70">
        <f>SUMIFS('Ctas Receber'!G:G,'Ctas Receber'!E:E,'Clientes'!A:A,'Ctas Receber'!M:M,"")</f>
        <v>0</v>
      </c>
      <c r="P1280" s="70">
        <f>SUMIFS('Ctas Receber'!G:G,'Ctas Receber'!E:E,'Clientes'!A:A,'Ctas Receber'!O:O,"Pago")</f>
        <v>0</v>
      </c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  <c r="AA1280" s="71"/>
      <c r="AB1280" s="71"/>
      <c r="AC1280" s="71"/>
      <c r="AD1280" s="71"/>
      <c r="AE1280" s="71"/>
      <c r="AF1280" s="71"/>
      <c r="AG1280" s="71"/>
      <c r="AH1280" s="71"/>
      <c r="AI1280" s="71"/>
      <c r="AJ1280" s="71"/>
      <c r="AK1280" s="71"/>
      <c r="AL1280" s="71"/>
    </row>
    <row r="1281" spans="1:38">
      <c r="A1281" s="191"/>
      <c r="B1281" s="191"/>
      <c r="C1281" s="191"/>
      <c r="D1281" s="191"/>
      <c r="E1281" s="191"/>
      <c r="F1281" s="191"/>
      <c r="G1281" s="191"/>
      <c r="H1281" s="191"/>
      <c r="I1281" s="191"/>
      <c r="J1281" s="191"/>
      <c r="K1281" s="191"/>
      <c r="L1281" s="191"/>
      <c r="M1281" s="191"/>
      <c r="N1281" s="191"/>
      <c r="O1281" s="70">
        <f>SUMIFS('Ctas Receber'!G:G,'Ctas Receber'!E:E,'Clientes'!A:A,'Ctas Receber'!M:M,"")</f>
        <v>0</v>
      </c>
      <c r="P1281" s="70">
        <f>SUMIFS('Ctas Receber'!G:G,'Ctas Receber'!E:E,'Clientes'!A:A,'Ctas Receber'!O:O,"Pago")</f>
        <v>0</v>
      </c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  <c r="AA1281" s="71"/>
      <c r="AB1281" s="71"/>
      <c r="AC1281" s="71"/>
      <c r="AD1281" s="71"/>
      <c r="AE1281" s="71"/>
      <c r="AF1281" s="71"/>
      <c r="AG1281" s="71"/>
      <c r="AH1281" s="71"/>
      <c r="AI1281" s="71"/>
      <c r="AJ1281" s="71"/>
      <c r="AK1281" s="71"/>
      <c r="AL1281" s="71"/>
    </row>
    <row r="1282" spans="1:38">
      <c r="A1282" s="191"/>
      <c r="B1282" s="191"/>
      <c r="C1282" s="191"/>
      <c r="D1282" s="191"/>
      <c r="E1282" s="191"/>
      <c r="F1282" s="191"/>
      <c r="G1282" s="191"/>
      <c r="H1282" s="191"/>
      <c r="I1282" s="191"/>
      <c r="J1282" s="191"/>
      <c r="K1282" s="191"/>
      <c r="L1282" s="191"/>
      <c r="M1282" s="191"/>
      <c r="N1282" s="191"/>
      <c r="O1282" s="70">
        <f>SUMIFS('Ctas Receber'!G:G,'Ctas Receber'!E:E,'Clientes'!A:A,'Ctas Receber'!M:M,"")</f>
        <v>0</v>
      </c>
      <c r="P1282" s="70">
        <f>SUMIFS('Ctas Receber'!G:G,'Ctas Receber'!E:E,'Clientes'!A:A,'Ctas Receber'!O:O,"Pago")</f>
        <v>0</v>
      </c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  <c r="AA1282" s="71"/>
      <c r="AB1282" s="71"/>
      <c r="AC1282" s="71"/>
      <c r="AD1282" s="71"/>
      <c r="AE1282" s="71"/>
      <c r="AF1282" s="71"/>
      <c r="AG1282" s="71"/>
      <c r="AH1282" s="71"/>
      <c r="AI1282" s="71"/>
      <c r="AJ1282" s="71"/>
      <c r="AK1282" s="71"/>
      <c r="AL1282" s="71"/>
    </row>
    <row r="1283" spans="1:38">
      <c r="A1283" s="191"/>
      <c r="B1283" s="191"/>
      <c r="C1283" s="191"/>
      <c r="D1283" s="191"/>
      <c r="E1283" s="191"/>
      <c r="F1283" s="191"/>
      <c r="G1283" s="191"/>
      <c r="H1283" s="191"/>
      <c r="I1283" s="191"/>
      <c r="J1283" s="191"/>
      <c r="K1283" s="191"/>
      <c r="L1283" s="191"/>
      <c r="M1283" s="191"/>
      <c r="N1283" s="191"/>
      <c r="O1283" s="70">
        <f>SUMIFS('Ctas Receber'!G:G,'Ctas Receber'!E:E,'Clientes'!A:A,'Ctas Receber'!M:M,"")</f>
        <v>0</v>
      </c>
      <c r="P1283" s="70">
        <f>SUMIFS('Ctas Receber'!G:G,'Ctas Receber'!E:E,'Clientes'!A:A,'Ctas Receber'!O:O,"Pago")</f>
        <v>0</v>
      </c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  <c r="AA1283" s="71"/>
      <c r="AB1283" s="71"/>
      <c r="AC1283" s="71"/>
      <c r="AD1283" s="71"/>
      <c r="AE1283" s="71"/>
      <c r="AF1283" s="71"/>
      <c r="AG1283" s="71"/>
      <c r="AH1283" s="71"/>
      <c r="AI1283" s="71"/>
      <c r="AJ1283" s="71"/>
      <c r="AK1283" s="71"/>
      <c r="AL1283" s="71"/>
    </row>
    <row r="1284" spans="1:38">
      <c r="A1284" s="191"/>
      <c r="B1284" s="191"/>
      <c r="C1284" s="191"/>
      <c r="D1284" s="191"/>
      <c r="E1284" s="191"/>
      <c r="F1284" s="191"/>
      <c r="G1284" s="191"/>
      <c r="H1284" s="191"/>
      <c r="I1284" s="191"/>
      <c r="J1284" s="191"/>
      <c r="K1284" s="191"/>
      <c r="L1284" s="191"/>
      <c r="M1284" s="191"/>
      <c r="N1284" s="191"/>
      <c r="O1284" s="70">
        <f>SUMIFS('Ctas Receber'!G:G,'Ctas Receber'!E:E,'Clientes'!A:A,'Ctas Receber'!M:M,"")</f>
        <v>0</v>
      </c>
      <c r="P1284" s="70">
        <f>SUMIFS('Ctas Receber'!G:G,'Ctas Receber'!E:E,'Clientes'!A:A,'Ctas Receber'!O:O,"Pago")</f>
        <v>0</v>
      </c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  <c r="AA1284" s="71"/>
      <c r="AB1284" s="71"/>
      <c r="AC1284" s="71"/>
      <c r="AD1284" s="71"/>
      <c r="AE1284" s="71"/>
      <c r="AF1284" s="71"/>
      <c r="AG1284" s="71"/>
      <c r="AH1284" s="71"/>
      <c r="AI1284" s="71"/>
      <c r="AJ1284" s="71"/>
      <c r="AK1284" s="71"/>
      <c r="AL1284" s="71"/>
    </row>
    <row r="1285" spans="1:38">
      <c r="A1285" s="191"/>
      <c r="B1285" s="191"/>
      <c r="C1285" s="191"/>
      <c r="D1285" s="191"/>
      <c r="E1285" s="191"/>
      <c r="F1285" s="191"/>
      <c r="G1285" s="191"/>
      <c r="H1285" s="191"/>
      <c r="I1285" s="191"/>
      <c r="J1285" s="191"/>
      <c r="K1285" s="191"/>
      <c r="L1285" s="191"/>
      <c r="M1285" s="191"/>
      <c r="N1285" s="191"/>
      <c r="O1285" s="70">
        <f>SUMIFS('Ctas Receber'!G:G,'Ctas Receber'!E:E,'Clientes'!A:A,'Ctas Receber'!M:M,"")</f>
        <v>0</v>
      </c>
      <c r="P1285" s="70">
        <f>SUMIFS('Ctas Receber'!G:G,'Ctas Receber'!E:E,'Clientes'!A:A,'Ctas Receber'!O:O,"Pago")</f>
        <v>0</v>
      </c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  <c r="AA1285" s="71"/>
      <c r="AB1285" s="71"/>
      <c r="AC1285" s="71"/>
      <c r="AD1285" s="71"/>
      <c r="AE1285" s="71"/>
      <c r="AF1285" s="71"/>
      <c r="AG1285" s="71"/>
      <c r="AH1285" s="71"/>
      <c r="AI1285" s="71"/>
      <c r="AJ1285" s="71"/>
      <c r="AK1285" s="71"/>
      <c r="AL1285" s="71"/>
    </row>
    <row r="1286" spans="1:38">
      <c r="A1286" s="191"/>
      <c r="B1286" s="191"/>
      <c r="C1286" s="191"/>
      <c r="D1286" s="191"/>
      <c r="E1286" s="191"/>
      <c r="F1286" s="191"/>
      <c r="G1286" s="191"/>
      <c r="H1286" s="191"/>
      <c r="I1286" s="191"/>
      <c r="J1286" s="191"/>
      <c r="K1286" s="191"/>
      <c r="L1286" s="191"/>
      <c r="M1286" s="191"/>
      <c r="N1286" s="191"/>
      <c r="O1286" s="70">
        <f>SUMIFS('Ctas Receber'!G:G,'Ctas Receber'!E:E,'Clientes'!A:A,'Ctas Receber'!M:M,"")</f>
        <v>0</v>
      </c>
      <c r="P1286" s="70">
        <f>SUMIFS('Ctas Receber'!G:G,'Ctas Receber'!E:E,'Clientes'!A:A,'Ctas Receber'!O:O,"Pago")</f>
        <v>0</v>
      </c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  <c r="AA1286" s="71"/>
      <c r="AB1286" s="71"/>
      <c r="AC1286" s="71"/>
      <c r="AD1286" s="71"/>
      <c r="AE1286" s="71"/>
      <c r="AF1286" s="71"/>
      <c r="AG1286" s="71"/>
      <c r="AH1286" s="71"/>
      <c r="AI1286" s="71"/>
      <c r="AJ1286" s="71"/>
      <c r="AK1286" s="71"/>
      <c r="AL1286" s="71"/>
    </row>
    <row r="1287" spans="1:38">
      <c r="A1287" s="191"/>
      <c r="B1287" s="191"/>
      <c r="C1287" s="191"/>
      <c r="D1287" s="191"/>
      <c r="E1287" s="191"/>
      <c r="F1287" s="191"/>
      <c r="G1287" s="191"/>
      <c r="H1287" s="191"/>
      <c r="I1287" s="191"/>
      <c r="J1287" s="191"/>
      <c r="K1287" s="191"/>
      <c r="L1287" s="191"/>
      <c r="M1287" s="191"/>
      <c r="N1287" s="191"/>
      <c r="O1287" s="70">
        <f>SUMIFS('Ctas Receber'!G:G,'Ctas Receber'!E:E,'Clientes'!A:A,'Ctas Receber'!M:M,"")</f>
        <v>0</v>
      </c>
      <c r="P1287" s="70">
        <f>SUMIFS('Ctas Receber'!G:G,'Ctas Receber'!E:E,'Clientes'!A:A,'Ctas Receber'!O:O,"Pago")</f>
        <v>0</v>
      </c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  <c r="AA1287" s="71"/>
      <c r="AB1287" s="71"/>
      <c r="AC1287" s="71"/>
      <c r="AD1287" s="71"/>
      <c r="AE1287" s="71"/>
      <c r="AF1287" s="71"/>
      <c r="AG1287" s="71"/>
      <c r="AH1287" s="71"/>
      <c r="AI1287" s="71"/>
      <c r="AJ1287" s="71"/>
      <c r="AK1287" s="71"/>
      <c r="AL1287" s="71"/>
    </row>
    <row r="1288" spans="1:38">
      <c r="A1288" s="191"/>
      <c r="B1288" s="191"/>
      <c r="C1288" s="191"/>
      <c r="D1288" s="191"/>
      <c r="E1288" s="191"/>
      <c r="F1288" s="191"/>
      <c r="G1288" s="191"/>
      <c r="H1288" s="191"/>
      <c r="I1288" s="191"/>
      <c r="J1288" s="191"/>
      <c r="K1288" s="191"/>
      <c r="L1288" s="191"/>
      <c r="M1288" s="191"/>
      <c r="N1288" s="191"/>
      <c r="O1288" s="70">
        <f>SUMIFS('Ctas Receber'!G:G,'Ctas Receber'!E:E,'Clientes'!A:A,'Ctas Receber'!M:M,"")</f>
        <v>0</v>
      </c>
      <c r="P1288" s="70">
        <f>SUMIFS('Ctas Receber'!G:G,'Ctas Receber'!E:E,'Clientes'!A:A,'Ctas Receber'!O:O,"Pago")</f>
        <v>0</v>
      </c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  <c r="AA1288" s="71"/>
      <c r="AB1288" s="71"/>
      <c r="AC1288" s="71"/>
      <c r="AD1288" s="71"/>
      <c r="AE1288" s="71"/>
      <c r="AF1288" s="71"/>
      <c r="AG1288" s="71"/>
      <c r="AH1288" s="71"/>
      <c r="AI1288" s="71"/>
      <c r="AJ1288" s="71"/>
      <c r="AK1288" s="71"/>
      <c r="AL1288" s="71"/>
    </row>
    <row r="1289" spans="1:38">
      <c r="A1289" s="191"/>
      <c r="B1289" s="191"/>
      <c r="C1289" s="191"/>
      <c r="D1289" s="191"/>
      <c r="E1289" s="191"/>
      <c r="F1289" s="191"/>
      <c r="G1289" s="191"/>
      <c r="H1289" s="191"/>
      <c r="I1289" s="191"/>
      <c r="J1289" s="191"/>
      <c r="K1289" s="191"/>
      <c r="L1289" s="191"/>
      <c r="M1289" s="191"/>
      <c r="N1289" s="191"/>
      <c r="O1289" s="70">
        <f>SUMIFS('Ctas Receber'!G:G,'Ctas Receber'!E:E,'Clientes'!A:A,'Ctas Receber'!M:M,"")</f>
        <v>0</v>
      </c>
      <c r="P1289" s="70">
        <f>SUMIFS('Ctas Receber'!G:G,'Ctas Receber'!E:E,'Clientes'!A:A,'Ctas Receber'!O:O,"Pago")</f>
        <v>0</v>
      </c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  <c r="AA1289" s="71"/>
      <c r="AB1289" s="71"/>
      <c r="AC1289" s="71"/>
      <c r="AD1289" s="71"/>
      <c r="AE1289" s="71"/>
      <c r="AF1289" s="71"/>
      <c r="AG1289" s="71"/>
      <c r="AH1289" s="71"/>
      <c r="AI1289" s="71"/>
      <c r="AJ1289" s="71"/>
      <c r="AK1289" s="71"/>
      <c r="AL1289" s="71"/>
    </row>
    <row r="1290" spans="1:38">
      <c r="A1290" s="191"/>
      <c r="B1290" s="191"/>
      <c r="C1290" s="191"/>
      <c r="D1290" s="191"/>
      <c r="E1290" s="191"/>
      <c r="F1290" s="191"/>
      <c r="G1290" s="191"/>
      <c r="H1290" s="191"/>
      <c r="I1290" s="191"/>
      <c r="J1290" s="191"/>
      <c r="K1290" s="191"/>
      <c r="L1290" s="191"/>
      <c r="M1290" s="191"/>
      <c r="N1290" s="191"/>
      <c r="O1290" s="70">
        <f>SUMIFS('Ctas Receber'!G:G,'Ctas Receber'!E:E,'Clientes'!A:A,'Ctas Receber'!M:M,"")</f>
        <v>0</v>
      </c>
      <c r="P1290" s="70">
        <f>SUMIFS('Ctas Receber'!G:G,'Ctas Receber'!E:E,'Clientes'!A:A,'Ctas Receber'!O:O,"Pago")</f>
        <v>0</v>
      </c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  <c r="AA1290" s="71"/>
      <c r="AB1290" s="71"/>
      <c r="AC1290" s="71"/>
      <c r="AD1290" s="71"/>
      <c r="AE1290" s="71"/>
      <c r="AF1290" s="71"/>
      <c r="AG1290" s="71"/>
      <c r="AH1290" s="71"/>
      <c r="AI1290" s="71"/>
      <c r="AJ1290" s="71"/>
      <c r="AK1290" s="71"/>
      <c r="AL1290" s="71"/>
    </row>
    <row r="1291" spans="1:38">
      <c r="A1291" s="191"/>
      <c r="B1291" s="191"/>
      <c r="C1291" s="191"/>
      <c r="D1291" s="191"/>
      <c r="E1291" s="191"/>
      <c r="F1291" s="191"/>
      <c r="G1291" s="191"/>
      <c r="H1291" s="191"/>
      <c r="I1291" s="191"/>
      <c r="J1291" s="191"/>
      <c r="K1291" s="191"/>
      <c r="L1291" s="191"/>
      <c r="M1291" s="191"/>
      <c r="N1291" s="191"/>
      <c r="O1291" s="70">
        <f>SUMIFS('Ctas Receber'!G:G,'Ctas Receber'!E:E,'Clientes'!A:A,'Ctas Receber'!M:M,"")</f>
        <v>0</v>
      </c>
      <c r="P1291" s="70">
        <f>SUMIFS('Ctas Receber'!G:G,'Ctas Receber'!E:E,'Clientes'!A:A,'Ctas Receber'!O:O,"Pago")</f>
        <v>0</v>
      </c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  <c r="AA1291" s="71"/>
      <c r="AB1291" s="71"/>
      <c r="AC1291" s="71"/>
      <c r="AD1291" s="71"/>
      <c r="AE1291" s="71"/>
      <c r="AF1291" s="71"/>
      <c r="AG1291" s="71"/>
      <c r="AH1291" s="71"/>
      <c r="AI1291" s="71"/>
      <c r="AJ1291" s="71"/>
      <c r="AK1291" s="71"/>
      <c r="AL1291" s="71"/>
    </row>
    <row r="1292" spans="1:38">
      <c r="A1292" s="191"/>
      <c r="B1292" s="191"/>
      <c r="C1292" s="191"/>
      <c r="D1292" s="191"/>
      <c r="E1292" s="191"/>
      <c r="F1292" s="191"/>
      <c r="G1292" s="191"/>
      <c r="H1292" s="191"/>
      <c r="I1292" s="191"/>
      <c r="J1292" s="191"/>
      <c r="K1292" s="191"/>
      <c r="L1292" s="191"/>
      <c r="M1292" s="191"/>
      <c r="N1292" s="191"/>
      <c r="O1292" s="70">
        <f>SUMIFS('Ctas Receber'!G:G,'Ctas Receber'!E:E,'Clientes'!A:A,'Ctas Receber'!M:M,"")</f>
        <v>0</v>
      </c>
      <c r="P1292" s="70">
        <f>SUMIFS('Ctas Receber'!G:G,'Ctas Receber'!E:E,'Clientes'!A:A,'Ctas Receber'!O:O,"Pago")</f>
        <v>0</v>
      </c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  <c r="AA1292" s="71"/>
      <c r="AB1292" s="71"/>
      <c r="AC1292" s="71"/>
      <c r="AD1292" s="71"/>
      <c r="AE1292" s="71"/>
      <c r="AF1292" s="71"/>
      <c r="AG1292" s="71"/>
      <c r="AH1292" s="71"/>
      <c r="AI1292" s="71"/>
      <c r="AJ1292" s="71"/>
      <c r="AK1292" s="71"/>
      <c r="AL1292" s="71"/>
    </row>
    <row r="1293" spans="1:38">
      <c r="A1293" s="191"/>
      <c r="B1293" s="191"/>
      <c r="C1293" s="191"/>
      <c r="D1293" s="191"/>
      <c r="E1293" s="191"/>
      <c r="F1293" s="191"/>
      <c r="G1293" s="191"/>
      <c r="H1293" s="191"/>
      <c r="I1293" s="191"/>
      <c r="J1293" s="191"/>
      <c r="K1293" s="191"/>
      <c r="L1293" s="191"/>
      <c r="M1293" s="191"/>
      <c r="N1293" s="191"/>
      <c r="O1293" s="70">
        <f>SUMIFS('Ctas Receber'!G:G,'Ctas Receber'!E:E,'Clientes'!A:A,'Ctas Receber'!M:M,"")</f>
        <v>0</v>
      </c>
      <c r="P1293" s="70">
        <f>SUMIFS('Ctas Receber'!G:G,'Ctas Receber'!E:E,'Clientes'!A:A,'Ctas Receber'!O:O,"Pago")</f>
        <v>0</v>
      </c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  <c r="AA1293" s="71"/>
      <c r="AB1293" s="71"/>
      <c r="AC1293" s="71"/>
      <c r="AD1293" s="71"/>
      <c r="AE1293" s="71"/>
      <c r="AF1293" s="71"/>
      <c r="AG1293" s="71"/>
      <c r="AH1293" s="71"/>
      <c r="AI1293" s="71"/>
      <c r="AJ1293" s="71"/>
      <c r="AK1293" s="71"/>
      <c r="AL1293" s="71"/>
    </row>
    <row r="1294" spans="1:38">
      <c r="A1294" s="191"/>
      <c r="B1294" s="191"/>
      <c r="C1294" s="191"/>
      <c r="D1294" s="191"/>
      <c r="E1294" s="191"/>
      <c r="F1294" s="191"/>
      <c r="G1294" s="191"/>
      <c r="H1294" s="191"/>
      <c r="I1294" s="191"/>
      <c r="J1294" s="191"/>
      <c r="K1294" s="191"/>
      <c r="L1294" s="191"/>
      <c r="M1294" s="191"/>
      <c r="N1294" s="191"/>
      <c r="O1294" s="70">
        <f>SUMIFS('Ctas Receber'!G:G,'Ctas Receber'!E:E,'Clientes'!A:A,'Ctas Receber'!M:M,"")</f>
        <v>0</v>
      </c>
      <c r="P1294" s="70">
        <f>SUMIFS('Ctas Receber'!G:G,'Ctas Receber'!E:E,'Clientes'!A:A,'Ctas Receber'!O:O,"Pago")</f>
        <v>0</v>
      </c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  <c r="AA1294" s="71"/>
      <c r="AB1294" s="71"/>
      <c r="AC1294" s="71"/>
      <c r="AD1294" s="71"/>
      <c r="AE1294" s="71"/>
      <c r="AF1294" s="71"/>
      <c r="AG1294" s="71"/>
      <c r="AH1294" s="71"/>
      <c r="AI1294" s="71"/>
      <c r="AJ1294" s="71"/>
      <c r="AK1294" s="71"/>
      <c r="AL1294" s="71"/>
    </row>
    <row r="1295" spans="1:38">
      <c r="A1295" s="191"/>
      <c r="B1295" s="191"/>
      <c r="C1295" s="191"/>
      <c r="D1295" s="191"/>
      <c r="E1295" s="191"/>
      <c r="F1295" s="191"/>
      <c r="G1295" s="191"/>
      <c r="H1295" s="191"/>
      <c r="I1295" s="191"/>
      <c r="J1295" s="191"/>
      <c r="K1295" s="191"/>
      <c r="L1295" s="191"/>
      <c r="M1295" s="191"/>
      <c r="N1295" s="191"/>
      <c r="O1295" s="70">
        <f>SUMIFS('Ctas Receber'!G:G,'Ctas Receber'!E:E,'Clientes'!A:A,'Ctas Receber'!M:M,"")</f>
        <v>0</v>
      </c>
      <c r="P1295" s="70">
        <f>SUMIFS('Ctas Receber'!G:G,'Ctas Receber'!E:E,'Clientes'!A:A,'Ctas Receber'!O:O,"Pago")</f>
        <v>0</v>
      </c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  <c r="AA1295" s="71"/>
      <c r="AB1295" s="71"/>
      <c r="AC1295" s="71"/>
      <c r="AD1295" s="71"/>
      <c r="AE1295" s="71"/>
      <c r="AF1295" s="71"/>
      <c r="AG1295" s="71"/>
      <c r="AH1295" s="71"/>
      <c r="AI1295" s="71"/>
      <c r="AJ1295" s="71"/>
      <c r="AK1295" s="71"/>
      <c r="AL1295" s="71"/>
    </row>
    <row r="1296" spans="1:38">
      <c r="A1296" s="191"/>
      <c r="B1296" s="191"/>
      <c r="C1296" s="191"/>
      <c r="D1296" s="191"/>
      <c r="E1296" s="191"/>
      <c r="F1296" s="191"/>
      <c r="G1296" s="191"/>
      <c r="H1296" s="191"/>
      <c r="I1296" s="191"/>
      <c r="J1296" s="191"/>
      <c r="K1296" s="191"/>
      <c r="L1296" s="191"/>
      <c r="M1296" s="191"/>
      <c r="N1296" s="191"/>
      <c r="O1296" s="70">
        <f>SUMIFS('Ctas Receber'!G:G,'Ctas Receber'!E:E,'Clientes'!A:A,'Ctas Receber'!M:M,"")</f>
        <v>0</v>
      </c>
      <c r="P1296" s="70">
        <f>SUMIFS('Ctas Receber'!G:G,'Ctas Receber'!E:E,'Clientes'!A:A,'Ctas Receber'!O:O,"Pago")</f>
        <v>0</v>
      </c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  <c r="AA1296" s="71"/>
      <c r="AB1296" s="71"/>
      <c r="AC1296" s="71"/>
      <c r="AD1296" s="71"/>
      <c r="AE1296" s="71"/>
      <c r="AF1296" s="71"/>
      <c r="AG1296" s="71"/>
      <c r="AH1296" s="71"/>
      <c r="AI1296" s="71"/>
      <c r="AJ1296" s="71"/>
      <c r="AK1296" s="71"/>
      <c r="AL1296" s="71"/>
    </row>
    <row r="1297" spans="1:38">
      <c r="A1297" s="191"/>
      <c r="B1297" s="191"/>
      <c r="C1297" s="191"/>
      <c r="D1297" s="191"/>
      <c r="E1297" s="191"/>
      <c r="F1297" s="191"/>
      <c r="G1297" s="191"/>
      <c r="H1297" s="191"/>
      <c r="I1297" s="191"/>
      <c r="J1297" s="191"/>
      <c r="K1297" s="191"/>
      <c r="L1297" s="191"/>
      <c r="M1297" s="191"/>
      <c r="N1297" s="191"/>
      <c r="O1297" s="70">
        <f>SUMIFS('Ctas Receber'!G:G,'Ctas Receber'!E:E,'Clientes'!A:A,'Ctas Receber'!M:M,"")</f>
        <v>0</v>
      </c>
      <c r="P1297" s="70">
        <f>SUMIFS('Ctas Receber'!G:G,'Ctas Receber'!E:E,'Clientes'!A:A,'Ctas Receber'!O:O,"Pago")</f>
        <v>0</v>
      </c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  <c r="AA1297" s="71"/>
      <c r="AB1297" s="71"/>
      <c r="AC1297" s="71"/>
      <c r="AD1297" s="71"/>
      <c r="AE1297" s="71"/>
      <c r="AF1297" s="71"/>
      <c r="AG1297" s="71"/>
      <c r="AH1297" s="71"/>
      <c r="AI1297" s="71"/>
      <c r="AJ1297" s="71"/>
      <c r="AK1297" s="71"/>
      <c r="AL1297" s="71"/>
    </row>
    <row r="1298" spans="1:38">
      <c r="A1298" s="191"/>
      <c r="B1298" s="191"/>
      <c r="C1298" s="191"/>
      <c r="D1298" s="191"/>
      <c r="E1298" s="191"/>
      <c r="F1298" s="191"/>
      <c r="G1298" s="191"/>
      <c r="H1298" s="191"/>
      <c r="I1298" s="191"/>
      <c r="J1298" s="191"/>
      <c r="K1298" s="191"/>
      <c r="L1298" s="191"/>
      <c r="M1298" s="191"/>
      <c r="N1298" s="191"/>
      <c r="O1298" s="70">
        <f>SUMIFS('Ctas Receber'!G:G,'Ctas Receber'!E:E,'Clientes'!A:A,'Ctas Receber'!M:M,"")</f>
        <v>0</v>
      </c>
      <c r="P1298" s="70">
        <f>SUMIFS('Ctas Receber'!G:G,'Ctas Receber'!E:E,'Clientes'!A:A,'Ctas Receber'!O:O,"Pago")</f>
        <v>0</v>
      </c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  <c r="AA1298" s="71"/>
      <c r="AB1298" s="71"/>
      <c r="AC1298" s="71"/>
      <c r="AD1298" s="71"/>
      <c r="AE1298" s="71"/>
      <c r="AF1298" s="71"/>
      <c r="AG1298" s="71"/>
      <c r="AH1298" s="71"/>
      <c r="AI1298" s="71"/>
      <c r="AJ1298" s="71"/>
      <c r="AK1298" s="71"/>
      <c r="AL1298" s="71"/>
    </row>
    <row r="1299" spans="1:38">
      <c r="A1299" s="191"/>
      <c r="B1299" s="191"/>
      <c r="C1299" s="191"/>
      <c r="D1299" s="191"/>
      <c r="E1299" s="191"/>
      <c r="F1299" s="191"/>
      <c r="G1299" s="191"/>
      <c r="H1299" s="191"/>
      <c r="I1299" s="191"/>
      <c r="J1299" s="191"/>
      <c r="K1299" s="191"/>
      <c r="L1299" s="191"/>
      <c r="M1299" s="191"/>
      <c r="N1299" s="191"/>
      <c r="O1299" s="70">
        <f>SUMIFS('Ctas Receber'!G:G,'Ctas Receber'!E:E,'Clientes'!A:A,'Ctas Receber'!M:M,"")</f>
        <v>0</v>
      </c>
      <c r="P1299" s="70">
        <f>SUMIFS('Ctas Receber'!G:G,'Ctas Receber'!E:E,'Clientes'!A:A,'Ctas Receber'!O:O,"Pago")</f>
        <v>0</v>
      </c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  <c r="AA1299" s="71"/>
      <c r="AB1299" s="71"/>
      <c r="AC1299" s="71"/>
      <c r="AD1299" s="71"/>
      <c r="AE1299" s="71"/>
      <c r="AF1299" s="71"/>
      <c r="AG1299" s="71"/>
      <c r="AH1299" s="71"/>
      <c r="AI1299" s="71"/>
      <c r="AJ1299" s="71"/>
      <c r="AK1299" s="71"/>
      <c r="AL1299" s="71"/>
    </row>
    <row r="1300" spans="1:38">
      <c r="A1300" s="191"/>
      <c r="B1300" s="191"/>
      <c r="C1300" s="191"/>
      <c r="D1300" s="191"/>
      <c r="E1300" s="191"/>
      <c r="F1300" s="191"/>
      <c r="G1300" s="191"/>
      <c r="H1300" s="191"/>
      <c r="I1300" s="191"/>
      <c r="J1300" s="191"/>
      <c r="K1300" s="191"/>
      <c r="L1300" s="191"/>
      <c r="M1300" s="191"/>
      <c r="N1300" s="191"/>
      <c r="O1300" s="70">
        <f>SUMIFS('Ctas Receber'!G:G,'Ctas Receber'!E:E,'Clientes'!A:A,'Ctas Receber'!M:M,"")</f>
        <v>0</v>
      </c>
      <c r="P1300" s="70">
        <f>SUMIFS('Ctas Receber'!G:G,'Ctas Receber'!E:E,'Clientes'!A:A,'Ctas Receber'!O:O,"Pago")</f>
        <v>0</v>
      </c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  <c r="AA1300" s="71"/>
      <c r="AB1300" s="71"/>
      <c r="AC1300" s="71"/>
      <c r="AD1300" s="71"/>
      <c r="AE1300" s="71"/>
      <c r="AF1300" s="71"/>
      <c r="AG1300" s="71"/>
      <c r="AH1300" s="71"/>
      <c r="AI1300" s="71"/>
      <c r="AJ1300" s="71"/>
      <c r="AK1300" s="71"/>
      <c r="AL1300" s="71"/>
    </row>
    <row r="1301" spans="1:38">
      <c r="A1301" s="191"/>
      <c r="B1301" s="191"/>
      <c r="C1301" s="191"/>
      <c r="D1301" s="191"/>
      <c r="E1301" s="191"/>
      <c r="F1301" s="191"/>
      <c r="G1301" s="191"/>
      <c r="H1301" s="191"/>
      <c r="I1301" s="191"/>
      <c r="J1301" s="191"/>
      <c r="K1301" s="191"/>
      <c r="L1301" s="191"/>
      <c r="M1301" s="191"/>
      <c r="N1301" s="191"/>
      <c r="O1301" s="70">
        <f>SUMIFS('Ctas Receber'!G:G,'Ctas Receber'!E:E,'Clientes'!A:A,'Ctas Receber'!M:M,"")</f>
        <v>0</v>
      </c>
      <c r="P1301" s="70">
        <f>SUMIFS('Ctas Receber'!G:G,'Ctas Receber'!E:E,'Clientes'!A:A,'Ctas Receber'!O:O,"Pago")</f>
        <v>0</v>
      </c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  <c r="AA1301" s="71"/>
      <c r="AB1301" s="71"/>
      <c r="AC1301" s="71"/>
      <c r="AD1301" s="71"/>
      <c r="AE1301" s="71"/>
      <c r="AF1301" s="71"/>
      <c r="AG1301" s="71"/>
      <c r="AH1301" s="71"/>
      <c r="AI1301" s="71"/>
      <c r="AJ1301" s="71"/>
      <c r="AK1301" s="71"/>
      <c r="AL1301" s="71"/>
    </row>
    <row r="1302" spans="1:38">
      <c r="A1302" s="191"/>
      <c r="B1302" s="191"/>
      <c r="C1302" s="191"/>
      <c r="D1302" s="191"/>
      <c r="E1302" s="191"/>
      <c r="F1302" s="191"/>
      <c r="G1302" s="191"/>
      <c r="H1302" s="191"/>
      <c r="I1302" s="191"/>
      <c r="J1302" s="191"/>
      <c r="K1302" s="191"/>
      <c r="L1302" s="191"/>
      <c r="M1302" s="191"/>
      <c r="N1302" s="191"/>
      <c r="O1302" s="70">
        <f>SUMIFS('Ctas Receber'!G:G,'Ctas Receber'!E:E,'Clientes'!A:A,'Ctas Receber'!M:M,"")</f>
        <v>0</v>
      </c>
      <c r="P1302" s="70">
        <f>SUMIFS('Ctas Receber'!G:G,'Ctas Receber'!E:E,'Clientes'!A:A,'Ctas Receber'!O:O,"Pago")</f>
        <v>0</v>
      </c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  <c r="AA1302" s="71"/>
      <c r="AB1302" s="71"/>
      <c r="AC1302" s="71"/>
      <c r="AD1302" s="71"/>
      <c r="AE1302" s="71"/>
      <c r="AF1302" s="71"/>
      <c r="AG1302" s="71"/>
      <c r="AH1302" s="71"/>
      <c r="AI1302" s="71"/>
      <c r="AJ1302" s="71"/>
      <c r="AK1302" s="71"/>
      <c r="AL1302" s="71"/>
    </row>
    <row r="1303" spans="1:38">
      <c r="A1303" s="191"/>
      <c r="B1303" s="191"/>
      <c r="C1303" s="191"/>
      <c r="D1303" s="191"/>
      <c r="E1303" s="191"/>
      <c r="F1303" s="191"/>
      <c r="G1303" s="191"/>
      <c r="H1303" s="191"/>
      <c r="I1303" s="191"/>
      <c r="J1303" s="191"/>
      <c r="K1303" s="191"/>
      <c r="L1303" s="191"/>
      <c r="M1303" s="191"/>
      <c r="N1303" s="191"/>
      <c r="O1303" s="70">
        <f>SUMIFS('Ctas Receber'!G:G,'Ctas Receber'!E:E,'Clientes'!A:A,'Ctas Receber'!M:M,"")</f>
        <v>0</v>
      </c>
      <c r="P1303" s="70">
        <f>SUMIFS('Ctas Receber'!G:G,'Ctas Receber'!E:E,'Clientes'!A:A,'Ctas Receber'!O:O,"Pago")</f>
        <v>0</v>
      </c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  <c r="AA1303" s="71"/>
      <c r="AB1303" s="71"/>
      <c r="AC1303" s="71"/>
      <c r="AD1303" s="71"/>
      <c r="AE1303" s="71"/>
      <c r="AF1303" s="71"/>
      <c r="AG1303" s="71"/>
      <c r="AH1303" s="71"/>
      <c r="AI1303" s="71"/>
      <c r="AJ1303" s="71"/>
      <c r="AK1303" s="71"/>
      <c r="AL1303" s="71"/>
    </row>
    <row r="1304" spans="1:38">
      <c r="A1304" s="191"/>
      <c r="B1304" s="191"/>
      <c r="C1304" s="191"/>
      <c r="D1304" s="191"/>
      <c r="E1304" s="191"/>
      <c r="F1304" s="191"/>
      <c r="G1304" s="191"/>
      <c r="H1304" s="191"/>
      <c r="I1304" s="191"/>
      <c r="J1304" s="191"/>
      <c r="K1304" s="191"/>
      <c r="L1304" s="191"/>
      <c r="M1304" s="191"/>
      <c r="N1304" s="191"/>
      <c r="O1304" s="70">
        <f>SUMIFS('Ctas Receber'!G:G,'Ctas Receber'!E:E,'Clientes'!A:A,'Ctas Receber'!M:M,"")</f>
        <v>0</v>
      </c>
      <c r="P1304" s="70">
        <f>SUMIFS('Ctas Receber'!G:G,'Ctas Receber'!E:E,'Clientes'!A:A,'Ctas Receber'!O:O,"Pago")</f>
        <v>0</v>
      </c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  <c r="AA1304" s="71"/>
      <c r="AB1304" s="71"/>
      <c r="AC1304" s="71"/>
      <c r="AD1304" s="71"/>
      <c r="AE1304" s="71"/>
      <c r="AF1304" s="71"/>
      <c r="AG1304" s="71"/>
      <c r="AH1304" s="71"/>
      <c r="AI1304" s="71"/>
      <c r="AJ1304" s="71"/>
      <c r="AK1304" s="71"/>
      <c r="AL1304" s="71"/>
    </row>
    <row r="1305" spans="1:38">
      <c r="A1305" s="191"/>
      <c r="B1305" s="191"/>
      <c r="C1305" s="191"/>
      <c r="D1305" s="191"/>
      <c r="E1305" s="191"/>
      <c r="F1305" s="191"/>
      <c r="G1305" s="191"/>
      <c r="H1305" s="191"/>
      <c r="I1305" s="191"/>
      <c r="J1305" s="191"/>
      <c r="K1305" s="191"/>
      <c r="L1305" s="191"/>
      <c r="M1305" s="191"/>
      <c r="N1305" s="191"/>
      <c r="O1305" s="70">
        <f>SUMIFS('Ctas Receber'!G:G,'Ctas Receber'!E:E,'Clientes'!A:A,'Ctas Receber'!M:M,"")</f>
        <v>0</v>
      </c>
      <c r="P1305" s="70">
        <f>SUMIFS('Ctas Receber'!G:G,'Ctas Receber'!E:E,'Clientes'!A:A,'Ctas Receber'!O:O,"Pago")</f>
        <v>0</v>
      </c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  <c r="AA1305" s="71"/>
      <c r="AB1305" s="71"/>
      <c r="AC1305" s="71"/>
      <c r="AD1305" s="71"/>
      <c r="AE1305" s="71"/>
      <c r="AF1305" s="71"/>
      <c r="AG1305" s="71"/>
      <c r="AH1305" s="71"/>
      <c r="AI1305" s="71"/>
      <c r="AJ1305" s="71"/>
      <c r="AK1305" s="71"/>
      <c r="AL1305" s="71"/>
    </row>
    <row r="1306" spans="1:38">
      <c r="A1306" s="191"/>
      <c r="B1306" s="191"/>
      <c r="C1306" s="191"/>
      <c r="D1306" s="191"/>
      <c r="E1306" s="191"/>
      <c r="F1306" s="191"/>
      <c r="G1306" s="191"/>
      <c r="H1306" s="191"/>
      <c r="I1306" s="191"/>
      <c r="J1306" s="191"/>
      <c r="K1306" s="191"/>
      <c r="L1306" s="191"/>
      <c r="M1306" s="191"/>
      <c r="N1306" s="191"/>
      <c r="O1306" s="70">
        <f>SUMIFS('Ctas Receber'!G:G,'Ctas Receber'!E:E,'Clientes'!A:A,'Ctas Receber'!M:M,"")</f>
        <v>0</v>
      </c>
      <c r="P1306" s="70">
        <f>SUMIFS('Ctas Receber'!G:G,'Ctas Receber'!E:E,'Clientes'!A:A,'Ctas Receber'!O:O,"Pago")</f>
        <v>0</v>
      </c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  <c r="AA1306" s="71"/>
      <c r="AB1306" s="71"/>
      <c r="AC1306" s="71"/>
      <c r="AD1306" s="71"/>
      <c r="AE1306" s="71"/>
      <c r="AF1306" s="71"/>
      <c r="AG1306" s="71"/>
      <c r="AH1306" s="71"/>
      <c r="AI1306" s="71"/>
      <c r="AJ1306" s="71"/>
      <c r="AK1306" s="71"/>
      <c r="AL1306" s="71"/>
    </row>
    <row r="1307" spans="1:38">
      <c r="A1307" s="191"/>
      <c r="B1307" s="191"/>
      <c r="C1307" s="191"/>
      <c r="D1307" s="191"/>
      <c r="E1307" s="191"/>
      <c r="F1307" s="191"/>
      <c r="G1307" s="191"/>
      <c r="H1307" s="191"/>
      <c r="I1307" s="191"/>
      <c r="J1307" s="191"/>
      <c r="K1307" s="191"/>
      <c r="L1307" s="191"/>
      <c r="M1307" s="191"/>
      <c r="N1307" s="191"/>
      <c r="O1307" s="70">
        <f>SUMIFS('Ctas Receber'!G:G,'Ctas Receber'!E:E,'Clientes'!A:A,'Ctas Receber'!M:M,"")</f>
        <v>0</v>
      </c>
      <c r="P1307" s="70">
        <f>SUMIFS('Ctas Receber'!G:G,'Ctas Receber'!E:E,'Clientes'!A:A,'Ctas Receber'!O:O,"Pago")</f>
        <v>0</v>
      </c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  <c r="AA1307" s="71"/>
      <c r="AB1307" s="71"/>
      <c r="AC1307" s="71"/>
      <c r="AD1307" s="71"/>
      <c r="AE1307" s="71"/>
      <c r="AF1307" s="71"/>
      <c r="AG1307" s="71"/>
      <c r="AH1307" s="71"/>
      <c r="AI1307" s="71"/>
      <c r="AJ1307" s="71"/>
      <c r="AK1307" s="71"/>
      <c r="AL1307" s="71"/>
    </row>
    <row r="1308" spans="1:38">
      <c r="A1308" s="191"/>
      <c r="B1308" s="191"/>
      <c r="C1308" s="191"/>
      <c r="D1308" s="191"/>
      <c r="E1308" s="191"/>
      <c r="F1308" s="191"/>
      <c r="G1308" s="191"/>
      <c r="H1308" s="191"/>
      <c r="I1308" s="191"/>
      <c r="J1308" s="191"/>
      <c r="K1308" s="191"/>
      <c r="L1308" s="191"/>
      <c r="M1308" s="191"/>
      <c r="N1308" s="191"/>
      <c r="O1308" s="70">
        <f>SUMIFS('Ctas Receber'!G:G,'Ctas Receber'!E:E,'Clientes'!A:A,'Ctas Receber'!M:M,"")</f>
        <v>0</v>
      </c>
      <c r="P1308" s="70">
        <f>SUMIFS('Ctas Receber'!G:G,'Ctas Receber'!E:E,'Clientes'!A:A,'Ctas Receber'!O:O,"Pago")</f>
        <v>0</v>
      </c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  <c r="AA1308" s="71"/>
      <c r="AB1308" s="71"/>
      <c r="AC1308" s="71"/>
      <c r="AD1308" s="71"/>
      <c r="AE1308" s="71"/>
      <c r="AF1308" s="71"/>
      <c r="AG1308" s="71"/>
      <c r="AH1308" s="71"/>
      <c r="AI1308" s="71"/>
      <c r="AJ1308" s="71"/>
      <c r="AK1308" s="71"/>
      <c r="AL1308" s="71"/>
    </row>
    <row r="1309" spans="1:38">
      <c r="A1309" s="191"/>
      <c r="B1309" s="191"/>
      <c r="C1309" s="191"/>
      <c r="D1309" s="191"/>
      <c r="E1309" s="191"/>
      <c r="F1309" s="191"/>
      <c r="G1309" s="191"/>
      <c r="H1309" s="191"/>
      <c r="I1309" s="191"/>
      <c r="J1309" s="191"/>
      <c r="K1309" s="191"/>
      <c r="L1309" s="191"/>
      <c r="M1309" s="191"/>
      <c r="N1309" s="191"/>
      <c r="O1309" s="70">
        <f>SUMIFS('Ctas Receber'!G:G,'Ctas Receber'!E:E,'Clientes'!A:A,'Ctas Receber'!M:M,"")</f>
        <v>0</v>
      </c>
      <c r="P1309" s="70">
        <f>SUMIFS('Ctas Receber'!G:G,'Ctas Receber'!E:E,'Clientes'!A:A,'Ctas Receber'!O:O,"Pago")</f>
        <v>0</v>
      </c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  <c r="AA1309" s="71"/>
      <c r="AB1309" s="71"/>
      <c r="AC1309" s="71"/>
      <c r="AD1309" s="71"/>
      <c r="AE1309" s="71"/>
      <c r="AF1309" s="71"/>
      <c r="AG1309" s="71"/>
      <c r="AH1309" s="71"/>
      <c r="AI1309" s="71"/>
      <c r="AJ1309" s="71"/>
      <c r="AK1309" s="71"/>
      <c r="AL1309" s="71"/>
    </row>
    <row r="1310" spans="1:38">
      <c r="A1310" s="191"/>
      <c r="B1310" s="191"/>
      <c r="C1310" s="191"/>
      <c r="D1310" s="191"/>
      <c r="E1310" s="191"/>
      <c r="F1310" s="191"/>
      <c r="G1310" s="191"/>
      <c r="H1310" s="191"/>
      <c r="I1310" s="191"/>
      <c r="J1310" s="191"/>
      <c r="K1310" s="191"/>
      <c r="L1310" s="191"/>
      <c r="M1310" s="191"/>
      <c r="N1310" s="191"/>
      <c r="O1310" s="70">
        <f>SUMIFS('Ctas Receber'!G:G,'Ctas Receber'!E:E,'Clientes'!A:A,'Ctas Receber'!M:M,"")</f>
        <v>0</v>
      </c>
      <c r="P1310" s="70">
        <f>SUMIFS('Ctas Receber'!G:G,'Ctas Receber'!E:E,'Clientes'!A:A,'Ctas Receber'!O:O,"Pago")</f>
        <v>0</v>
      </c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  <c r="AA1310" s="71"/>
      <c r="AB1310" s="71"/>
      <c r="AC1310" s="71"/>
      <c r="AD1310" s="71"/>
      <c r="AE1310" s="71"/>
      <c r="AF1310" s="71"/>
      <c r="AG1310" s="71"/>
      <c r="AH1310" s="71"/>
      <c r="AI1310" s="71"/>
      <c r="AJ1310" s="71"/>
      <c r="AK1310" s="71"/>
      <c r="AL1310" s="71"/>
    </row>
    <row r="1311" spans="1:38">
      <c r="A1311" s="191"/>
      <c r="B1311" s="191"/>
      <c r="C1311" s="191"/>
      <c r="D1311" s="191"/>
      <c r="E1311" s="191"/>
      <c r="F1311" s="191"/>
      <c r="G1311" s="191"/>
      <c r="H1311" s="191"/>
      <c r="I1311" s="191"/>
      <c r="J1311" s="191"/>
      <c r="K1311" s="191"/>
      <c r="L1311" s="191"/>
      <c r="M1311" s="191"/>
      <c r="N1311" s="191"/>
      <c r="O1311" s="70">
        <f>SUMIFS('Ctas Receber'!G:G,'Ctas Receber'!E:E,'Clientes'!A:A,'Ctas Receber'!M:M,"")</f>
        <v>0</v>
      </c>
      <c r="P1311" s="70">
        <f>SUMIFS('Ctas Receber'!G:G,'Ctas Receber'!E:E,'Clientes'!A:A,'Ctas Receber'!O:O,"Pago")</f>
        <v>0</v>
      </c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  <c r="AA1311" s="71"/>
      <c r="AB1311" s="71"/>
      <c r="AC1311" s="71"/>
      <c r="AD1311" s="71"/>
      <c r="AE1311" s="71"/>
      <c r="AF1311" s="71"/>
      <c r="AG1311" s="71"/>
      <c r="AH1311" s="71"/>
      <c r="AI1311" s="71"/>
      <c r="AJ1311" s="71"/>
      <c r="AK1311" s="71"/>
      <c r="AL1311" s="71"/>
    </row>
    <row r="1312" spans="1:38">
      <c r="A1312" s="191"/>
      <c r="B1312" s="191"/>
      <c r="C1312" s="191"/>
      <c r="D1312" s="191"/>
      <c r="E1312" s="191"/>
      <c r="F1312" s="191"/>
      <c r="G1312" s="191"/>
      <c r="H1312" s="191"/>
      <c r="I1312" s="191"/>
      <c r="J1312" s="191"/>
      <c r="K1312" s="191"/>
      <c r="L1312" s="191"/>
      <c r="M1312" s="191"/>
      <c r="N1312" s="191"/>
      <c r="O1312" s="70">
        <f>SUMIFS('Ctas Receber'!G:G,'Ctas Receber'!E:E,'Clientes'!A:A,'Ctas Receber'!M:M,"")</f>
        <v>0</v>
      </c>
      <c r="P1312" s="70">
        <f>SUMIFS('Ctas Receber'!G:G,'Ctas Receber'!E:E,'Clientes'!A:A,'Ctas Receber'!O:O,"Pago")</f>
        <v>0</v>
      </c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  <c r="AA1312" s="71"/>
      <c r="AB1312" s="71"/>
      <c r="AC1312" s="71"/>
      <c r="AD1312" s="71"/>
      <c r="AE1312" s="71"/>
      <c r="AF1312" s="71"/>
      <c r="AG1312" s="71"/>
      <c r="AH1312" s="71"/>
      <c r="AI1312" s="71"/>
      <c r="AJ1312" s="71"/>
      <c r="AK1312" s="71"/>
      <c r="AL1312" s="71"/>
    </row>
    <row r="1313" spans="1:38">
      <c r="A1313" s="191"/>
      <c r="B1313" s="191"/>
      <c r="C1313" s="191"/>
      <c r="D1313" s="191"/>
      <c r="E1313" s="191"/>
      <c r="F1313" s="191"/>
      <c r="G1313" s="191"/>
      <c r="H1313" s="191"/>
      <c r="I1313" s="191"/>
      <c r="J1313" s="191"/>
      <c r="K1313" s="191"/>
      <c r="L1313" s="191"/>
      <c r="M1313" s="191"/>
      <c r="N1313" s="191"/>
      <c r="O1313" s="70">
        <f>SUMIFS('Ctas Receber'!G:G,'Ctas Receber'!E:E,'Clientes'!A:A,'Ctas Receber'!M:M,"")</f>
        <v>0</v>
      </c>
      <c r="P1313" s="70">
        <f>SUMIFS('Ctas Receber'!G:G,'Ctas Receber'!E:E,'Clientes'!A:A,'Ctas Receber'!O:O,"Pago")</f>
        <v>0</v>
      </c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  <c r="AA1313" s="71"/>
      <c r="AB1313" s="71"/>
      <c r="AC1313" s="71"/>
      <c r="AD1313" s="71"/>
      <c r="AE1313" s="71"/>
      <c r="AF1313" s="71"/>
      <c r="AG1313" s="71"/>
      <c r="AH1313" s="71"/>
      <c r="AI1313" s="71"/>
      <c r="AJ1313" s="71"/>
      <c r="AK1313" s="71"/>
      <c r="AL1313" s="71"/>
    </row>
    <row r="1314" spans="1:38">
      <c r="A1314" s="191"/>
      <c r="B1314" s="191"/>
      <c r="C1314" s="191"/>
      <c r="D1314" s="191"/>
      <c r="E1314" s="191"/>
      <c r="F1314" s="191"/>
      <c r="G1314" s="191"/>
      <c r="H1314" s="191"/>
      <c r="I1314" s="191"/>
      <c r="J1314" s="191"/>
      <c r="K1314" s="191"/>
      <c r="L1314" s="191"/>
      <c r="M1314" s="191"/>
      <c r="N1314" s="191"/>
      <c r="O1314" s="70">
        <f>SUMIFS('Ctas Receber'!G:G,'Ctas Receber'!E:E,'Clientes'!A:A,'Ctas Receber'!M:M,"")</f>
        <v>0</v>
      </c>
      <c r="P1314" s="70">
        <f>SUMIFS('Ctas Receber'!G:G,'Ctas Receber'!E:E,'Clientes'!A:A,'Ctas Receber'!O:O,"Pago")</f>
        <v>0</v>
      </c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  <c r="AA1314" s="71"/>
      <c r="AB1314" s="71"/>
      <c r="AC1314" s="71"/>
      <c r="AD1314" s="71"/>
      <c r="AE1314" s="71"/>
      <c r="AF1314" s="71"/>
      <c r="AG1314" s="71"/>
      <c r="AH1314" s="71"/>
      <c r="AI1314" s="71"/>
      <c r="AJ1314" s="71"/>
      <c r="AK1314" s="71"/>
      <c r="AL1314" s="71"/>
    </row>
    <row r="1315" spans="1:38">
      <c r="A1315" s="191"/>
      <c r="B1315" s="191"/>
      <c r="C1315" s="191"/>
      <c r="D1315" s="191"/>
      <c r="E1315" s="191"/>
      <c r="F1315" s="191"/>
      <c r="G1315" s="191"/>
      <c r="H1315" s="191"/>
      <c r="I1315" s="191"/>
      <c r="J1315" s="191"/>
      <c r="K1315" s="191"/>
      <c r="L1315" s="191"/>
      <c r="M1315" s="191"/>
      <c r="N1315" s="191"/>
      <c r="O1315" s="70">
        <f>SUMIFS('Ctas Receber'!G:G,'Ctas Receber'!E:E,'Clientes'!A:A,'Ctas Receber'!M:M,"")</f>
        <v>0</v>
      </c>
      <c r="P1315" s="70">
        <f>SUMIFS('Ctas Receber'!G:G,'Ctas Receber'!E:E,'Clientes'!A:A,'Ctas Receber'!O:O,"Pago")</f>
        <v>0</v>
      </c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  <c r="AA1315" s="71"/>
      <c r="AB1315" s="71"/>
      <c r="AC1315" s="71"/>
      <c r="AD1315" s="71"/>
      <c r="AE1315" s="71"/>
      <c r="AF1315" s="71"/>
      <c r="AG1315" s="71"/>
      <c r="AH1315" s="71"/>
      <c r="AI1315" s="71"/>
      <c r="AJ1315" s="71"/>
      <c r="AK1315" s="71"/>
      <c r="AL1315" s="71"/>
    </row>
    <row r="1316" spans="1:38">
      <c r="A1316" s="191"/>
      <c r="B1316" s="191"/>
      <c r="C1316" s="191"/>
      <c r="D1316" s="191"/>
      <c r="E1316" s="191"/>
      <c r="F1316" s="191"/>
      <c r="G1316" s="191"/>
      <c r="H1316" s="191"/>
      <c r="I1316" s="191"/>
      <c r="J1316" s="191"/>
      <c r="K1316" s="191"/>
      <c r="L1316" s="191"/>
      <c r="M1316" s="191"/>
      <c r="N1316" s="191"/>
      <c r="O1316" s="70">
        <f>SUMIFS('Ctas Receber'!G:G,'Ctas Receber'!E:E,'Clientes'!A:A,'Ctas Receber'!M:M,"")</f>
        <v>0</v>
      </c>
      <c r="P1316" s="70">
        <f>SUMIFS('Ctas Receber'!G:G,'Ctas Receber'!E:E,'Clientes'!A:A,'Ctas Receber'!O:O,"Pago")</f>
        <v>0</v>
      </c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  <c r="AA1316" s="71"/>
      <c r="AB1316" s="71"/>
      <c r="AC1316" s="71"/>
      <c r="AD1316" s="71"/>
      <c r="AE1316" s="71"/>
      <c r="AF1316" s="71"/>
      <c r="AG1316" s="71"/>
      <c r="AH1316" s="71"/>
      <c r="AI1316" s="71"/>
      <c r="AJ1316" s="71"/>
      <c r="AK1316" s="71"/>
      <c r="AL1316" s="71"/>
    </row>
    <row r="1317" spans="1:38">
      <c r="A1317" s="191"/>
      <c r="B1317" s="191"/>
      <c r="C1317" s="191"/>
      <c r="D1317" s="191"/>
      <c r="E1317" s="191"/>
      <c r="F1317" s="191"/>
      <c r="G1317" s="191"/>
      <c r="H1317" s="191"/>
      <c r="I1317" s="191"/>
      <c r="J1317" s="191"/>
      <c r="K1317" s="191"/>
      <c r="L1317" s="191"/>
      <c r="M1317" s="191"/>
      <c r="N1317" s="191"/>
      <c r="O1317" s="70">
        <f>SUMIFS('Ctas Receber'!G:G,'Ctas Receber'!E:E,'Clientes'!A:A,'Ctas Receber'!M:M,"")</f>
        <v>0</v>
      </c>
      <c r="P1317" s="70">
        <f>SUMIFS('Ctas Receber'!G:G,'Ctas Receber'!E:E,'Clientes'!A:A,'Ctas Receber'!O:O,"Pago")</f>
        <v>0</v>
      </c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  <c r="AA1317" s="71"/>
      <c r="AB1317" s="71"/>
      <c r="AC1317" s="71"/>
      <c r="AD1317" s="71"/>
      <c r="AE1317" s="71"/>
      <c r="AF1317" s="71"/>
      <c r="AG1317" s="71"/>
      <c r="AH1317" s="71"/>
      <c r="AI1317" s="71"/>
      <c r="AJ1317" s="71"/>
      <c r="AK1317" s="71"/>
      <c r="AL1317" s="71"/>
    </row>
    <row r="1318" spans="1:38">
      <c r="A1318" s="191"/>
      <c r="B1318" s="191"/>
      <c r="C1318" s="191"/>
      <c r="D1318" s="191"/>
      <c r="E1318" s="191"/>
      <c r="F1318" s="191"/>
      <c r="G1318" s="191"/>
      <c r="H1318" s="191"/>
      <c r="I1318" s="191"/>
      <c r="J1318" s="191"/>
      <c r="K1318" s="191"/>
      <c r="L1318" s="191"/>
      <c r="M1318" s="191"/>
      <c r="N1318" s="191"/>
      <c r="O1318" s="70">
        <f>SUMIFS('Ctas Receber'!G:G,'Ctas Receber'!E:E,'Clientes'!A:A,'Ctas Receber'!M:M,"")</f>
        <v>0</v>
      </c>
      <c r="P1318" s="70">
        <f>SUMIFS('Ctas Receber'!G:G,'Ctas Receber'!E:E,'Clientes'!A:A,'Ctas Receber'!O:O,"Pago")</f>
        <v>0</v>
      </c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  <c r="AA1318" s="71"/>
      <c r="AB1318" s="71"/>
      <c r="AC1318" s="71"/>
      <c r="AD1318" s="71"/>
      <c r="AE1318" s="71"/>
      <c r="AF1318" s="71"/>
      <c r="AG1318" s="71"/>
      <c r="AH1318" s="71"/>
      <c r="AI1318" s="71"/>
      <c r="AJ1318" s="71"/>
      <c r="AK1318" s="71"/>
      <c r="AL1318" s="71"/>
    </row>
    <row r="1319" spans="1:38">
      <c r="A1319" s="191"/>
      <c r="B1319" s="191"/>
      <c r="C1319" s="191"/>
      <c r="D1319" s="191"/>
      <c r="E1319" s="191"/>
      <c r="F1319" s="191"/>
      <c r="G1319" s="191"/>
      <c r="H1319" s="191"/>
      <c r="I1319" s="191"/>
      <c r="J1319" s="191"/>
      <c r="K1319" s="191"/>
      <c r="L1319" s="191"/>
      <c r="M1319" s="191"/>
      <c r="N1319" s="191"/>
      <c r="O1319" s="70">
        <f>SUMIFS('Ctas Receber'!G:G,'Ctas Receber'!E:E,'Clientes'!A:A,'Ctas Receber'!M:M,"")</f>
        <v>0</v>
      </c>
      <c r="P1319" s="70">
        <f>SUMIFS('Ctas Receber'!G:G,'Ctas Receber'!E:E,'Clientes'!A:A,'Ctas Receber'!O:O,"Pago")</f>
        <v>0</v>
      </c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  <c r="AA1319" s="71"/>
      <c r="AB1319" s="71"/>
      <c r="AC1319" s="71"/>
      <c r="AD1319" s="71"/>
      <c r="AE1319" s="71"/>
      <c r="AF1319" s="71"/>
      <c r="AG1319" s="71"/>
      <c r="AH1319" s="71"/>
      <c r="AI1319" s="71"/>
      <c r="AJ1319" s="71"/>
      <c r="AK1319" s="71"/>
      <c r="AL1319" s="71"/>
    </row>
    <row r="1320" spans="1:38">
      <c r="A1320" s="191"/>
      <c r="B1320" s="191"/>
      <c r="C1320" s="191"/>
      <c r="D1320" s="191"/>
      <c r="E1320" s="191"/>
      <c r="F1320" s="191"/>
      <c r="G1320" s="191"/>
      <c r="H1320" s="191"/>
      <c r="I1320" s="191"/>
      <c r="J1320" s="191"/>
      <c r="K1320" s="191"/>
      <c r="L1320" s="191"/>
      <c r="M1320" s="191"/>
      <c r="N1320" s="191"/>
      <c r="O1320" s="70">
        <f>SUMIFS('Ctas Receber'!G:G,'Ctas Receber'!E:E,'Clientes'!A:A,'Ctas Receber'!M:M,"")</f>
        <v>0</v>
      </c>
      <c r="P1320" s="70">
        <f>SUMIFS('Ctas Receber'!G:G,'Ctas Receber'!E:E,'Clientes'!A:A,'Ctas Receber'!O:O,"Pago")</f>
        <v>0</v>
      </c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  <c r="AA1320" s="71"/>
      <c r="AB1320" s="71"/>
      <c r="AC1320" s="71"/>
      <c r="AD1320" s="71"/>
      <c r="AE1320" s="71"/>
      <c r="AF1320" s="71"/>
      <c r="AG1320" s="71"/>
      <c r="AH1320" s="71"/>
      <c r="AI1320" s="71"/>
      <c r="AJ1320" s="71"/>
      <c r="AK1320" s="71"/>
      <c r="AL1320" s="71"/>
    </row>
    <row r="1321" spans="1:38">
      <c r="A1321" s="191"/>
      <c r="B1321" s="191"/>
      <c r="C1321" s="191"/>
      <c r="D1321" s="191"/>
      <c r="E1321" s="191"/>
      <c r="F1321" s="191"/>
      <c r="G1321" s="191"/>
      <c r="H1321" s="191"/>
      <c r="I1321" s="191"/>
      <c r="J1321" s="191"/>
      <c r="K1321" s="191"/>
      <c r="L1321" s="191"/>
      <c r="M1321" s="191"/>
      <c r="N1321" s="191"/>
      <c r="O1321" s="70">
        <f>SUMIFS('Ctas Receber'!G:G,'Ctas Receber'!E:E,'Clientes'!A:A,'Ctas Receber'!M:M,"")</f>
        <v>0</v>
      </c>
      <c r="P1321" s="70">
        <f>SUMIFS('Ctas Receber'!G:G,'Ctas Receber'!E:E,'Clientes'!A:A,'Ctas Receber'!O:O,"Pago")</f>
        <v>0</v>
      </c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  <c r="AA1321" s="71"/>
      <c r="AB1321" s="71"/>
      <c r="AC1321" s="71"/>
      <c r="AD1321" s="71"/>
      <c r="AE1321" s="71"/>
      <c r="AF1321" s="71"/>
      <c r="AG1321" s="71"/>
      <c r="AH1321" s="71"/>
      <c r="AI1321" s="71"/>
      <c r="AJ1321" s="71"/>
      <c r="AK1321" s="71"/>
      <c r="AL1321" s="71"/>
    </row>
    <row r="1322" spans="1:38">
      <c r="A1322" s="191"/>
      <c r="B1322" s="191"/>
      <c r="C1322" s="191"/>
      <c r="D1322" s="191"/>
      <c r="E1322" s="191"/>
      <c r="F1322" s="191"/>
      <c r="G1322" s="191"/>
      <c r="H1322" s="191"/>
      <c r="I1322" s="191"/>
      <c r="J1322" s="191"/>
      <c r="K1322" s="191"/>
      <c r="L1322" s="191"/>
      <c r="M1322" s="191"/>
      <c r="N1322" s="191"/>
      <c r="O1322" s="70">
        <f>SUMIFS('Ctas Receber'!G:G,'Ctas Receber'!E:E,'Clientes'!A:A,'Ctas Receber'!M:M,"")</f>
        <v>0</v>
      </c>
      <c r="P1322" s="70">
        <f>SUMIFS('Ctas Receber'!G:G,'Ctas Receber'!E:E,'Clientes'!A:A,'Ctas Receber'!O:O,"Pago")</f>
        <v>0</v>
      </c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  <c r="AA1322" s="71"/>
      <c r="AB1322" s="71"/>
      <c r="AC1322" s="71"/>
      <c r="AD1322" s="71"/>
      <c r="AE1322" s="71"/>
      <c r="AF1322" s="71"/>
      <c r="AG1322" s="71"/>
      <c r="AH1322" s="71"/>
      <c r="AI1322" s="71"/>
      <c r="AJ1322" s="71"/>
      <c r="AK1322" s="71"/>
      <c r="AL1322" s="71"/>
    </row>
    <row r="1323" spans="1:38">
      <c r="A1323" s="191"/>
      <c r="B1323" s="191"/>
      <c r="C1323" s="191"/>
      <c r="D1323" s="191"/>
      <c r="E1323" s="191"/>
      <c r="F1323" s="191"/>
      <c r="G1323" s="191"/>
      <c r="H1323" s="191"/>
      <c r="I1323" s="191"/>
      <c r="J1323" s="191"/>
      <c r="K1323" s="191"/>
      <c r="L1323" s="191"/>
      <c r="M1323" s="191"/>
      <c r="N1323" s="191"/>
      <c r="O1323" s="70">
        <f>SUMIFS('Ctas Receber'!G:G,'Ctas Receber'!E:E,'Clientes'!A:A,'Ctas Receber'!M:M,"")</f>
        <v>0</v>
      </c>
      <c r="P1323" s="70">
        <f>SUMIFS('Ctas Receber'!G:G,'Ctas Receber'!E:E,'Clientes'!A:A,'Ctas Receber'!O:O,"Pago")</f>
        <v>0</v>
      </c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  <c r="AA1323" s="71"/>
      <c r="AB1323" s="71"/>
      <c r="AC1323" s="71"/>
      <c r="AD1323" s="71"/>
      <c r="AE1323" s="71"/>
      <c r="AF1323" s="71"/>
      <c r="AG1323" s="71"/>
      <c r="AH1323" s="71"/>
      <c r="AI1323" s="71"/>
      <c r="AJ1323" s="71"/>
      <c r="AK1323" s="71"/>
      <c r="AL1323" s="71"/>
    </row>
    <row r="1324" spans="1:38">
      <c r="A1324" s="191"/>
      <c r="B1324" s="191"/>
      <c r="C1324" s="191"/>
      <c r="D1324" s="191"/>
      <c r="E1324" s="191"/>
      <c r="F1324" s="191"/>
      <c r="G1324" s="191"/>
      <c r="H1324" s="191"/>
      <c r="I1324" s="191"/>
      <c r="J1324" s="191"/>
      <c r="K1324" s="191"/>
      <c r="L1324" s="191"/>
      <c r="M1324" s="191"/>
      <c r="N1324" s="191"/>
      <c r="O1324" s="70">
        <f>SUMIFS('Ctas Receber'!G:G,'Ctas Receber'!E:E,'Clientes'!A:A,'Ctas Receber'!M:M,"")</f>
        <v>0</v>
      </c>
      <c r="P1324" s="70">
        <f>SUMIFS('Ctas Receber'!G:G,'Ctas Receber'!E:E,'Clientes'!A:A,'Ctas Receber'!O:O,"Pago")</f>
        <v>0</v>
      </c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  <c r="AA1324" s="71"/>
      <c r="AB1324" s="71"/>
      <c r="AC1324" s="71"/>
      <c r="AD1324" s="71"/>
      <c r="AE1324" s="71"/>
      <c r="AF1324" s="71"/>
      <c r="AG1324" s="71"/>
      <c r="AH1324" s="71"/>
      <c r="AI1324" s="71"/>
      <c r="AJ1324" s="71"/>
      <c r="AK1324" s="71"/>
      <c r="AL1324" s="71"/>
    </row>
    <row r="1325" spans="1:38">
      <c r="A1325" s="191"/>
      <c r="B1325" s="191"/>
      <c r="C1325" s="191"/>
      <c r="D1325" s="191"/>
      <c r="E1325" s="191"/>
      <c r="F1325" s="191"/>
      <c r="G1325" s="191"/>
      <c r="H1325" s="191"/>
      <c r="I1325" s="191"/>
      <c r="J1325" s="191"/>
      <c r="K1325" s="191"/>
      <c r="L1325" s="191"/>
      <c r="M1325" s="191"/>
      <c r="N1325" s="191"/>
      <c r="O1325" s="70">
        <f>SUMIFS('Ctas Receber'!G:G,'Ctas Receber'!E:E,'Clientes'!A:A,'Ctas Receber'!M:M,"")</f>
        <v>0</v>
      </c>
      <c r="P1325" s="70">
        <f>SUMIFS('Ctas Receber'!G:G,'Ctas Receber'!E:E,'Clientes'!A:A,'Ctas Receber'!O:O,"Pago")</f>
        <v>0</v>
      </c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  <c r="AA1325" s="71"/>
      <c r="AB1325" s="71"/>
      <c r="AC1325" s="71"/>
      <c r="AD1325" s="71"/>
      <c r="AE1325" s="71"/>
      <c r="AF1325" s="71"/>
      <c r="AG1325" s="71"/>
      <c r="AH1325" s="71"/>
      <c r="AI1325" s="71"/>
      <c r="AJ1325" s="71"/>
      <c r="AK1325" s="71"/>
      <c r="AL1325" s="71"/>
    </row>
    <row r="1326" spans="1:38">
      <c r="A1326" s="191"/>
      <c r="B1326" s="191"/>
      <c r="C1326" s="191"/>
      <c r="D1326" s="191"/>
      <c r="E1326" s="191"/>
      <c r="F1326" s="191"/>
      <c r="G1326" s="191"/>
      <c r="H1326" s="191"/>
      <c r="I1326" s="191"/>
      <c r="J1326" s="191"/>
      <c r="K1326" s="191"/>
      <c r="L1326" s="191"/>
      <c r="M1326" s="191"/>
      <c r="N1326" s="191"/>
      <c r="O1326" s="70">
        <f>SUMIFS('Ctas Receber'!G:G,'Ctas Receber'!E:E,'Clientes'!A:A,'Ctas Receber'!M:M,"")</f>
        <v>0</v>
      </c>
      <c r="P1326" s="70">
        <f>SUMIFS('Ctas Receber'!G:G,'Ctas Receber'!E:E,'Clientes'!A:A,'Ctas Receber'!O:O,"Pago")</f>
        <v>0</v>
      </c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  <c r="AA1326" s="71"/>
      <c r="AB1326" s="71"/>
      <c r="AC1326" s="71"/>
      <c r="AD1326" s="71"/>
      <c r="AE1326" s="71"/>
      <c r="AF1326" s="71"/>
      <c r="AG1326" s="71"/>
      <c r="AH1326" s="71"/>
      <c r="AI1326" s="71"/>
      <c r="AJ1326" s="71"/>
      <c r="AK1326" s="71"/>
      <c r="AL1326" s="71"/>
    </row>
    <row r="1327" spans="1:38">
      <c r="A1327" s="191"/>
      <c r="B1327" s="191"/>
      <c r="C1327" s="191"/>
      <c r="D1327" s="191"/>
      <c r="E1327" s="191"/>
      <c r="F1327" s="191"/>
      <c r="G1327" s="191"/>
      <c r="H1327" s="191"/>
      <c r="I1327" s="191"/>
      <c r="J1327" s="191"/>
      <c r="K1327" s="191"/>
      <c r="L1327" s="191"/>
      <c r="M1327" s="191"/>
      <c r="N1327" s="191"/>
      <c r="O1327" s="70">
        <f>SUMIFS('Ctas Receber'!G:G,'Ctas Receber'!E:E,'Clientes'!A:A,'Ctas Receber'!M:M,"")</f>
        <v>0</v>
      </c>
      <c r="P1327" s="70">
        <f>SUMIFS('Ctas Receber'!G:G,'Ctas Receber'!E:E,'Clientes'!A:A,'Ctas Receber'!O:O,"Pago")</f>
        <v>0</v>
      </c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  <c r="AA1327" s="71"/>
      <c r="AB1327" s="71"/>
      <c r="AC1327" s="71"/>
      <c r="AD1327" s="71"/>
      <c r="AE1327" s="71"/>
      <c r="AF1327" s="71"/>
      <c r="AG1327" s="71"/>
      <c r="AH1327" s="71"/>
      <c r="AI1327" s="71"/>
      <c r="AJ1327" s="71"/>
      <c r="AK1327" s="71"/>
      <c r="AL1327" s="71"/>
    </row>
    <row r="1328" spans="1:38">
      <c r="A1328" s="191"/>
      <c r="B1328" s="191"/>
      <c r="C1328" s="191"/>
      <c r="D1328" s="191"/>
      <c r="E1328" s="191"/>
      <c r="F1328" s="191"/>
      <c r="G1328" s="191"/>
      <c r="H1328" s="191"/>
      <c r="I1328" s="191"/>
      <c r="J1328" s="191"/>
      <c r="K1328" s="191"/>
      <c r="L1328" s="191"/>
      <c r="M1328" s="191"/>
      <c r="N1328" s="191"/>
      <c r="O1328" s="70">
        <f>SUMIFS('Ctas Receber'!G:G,'Ctas Receber'!E:E,'Clientes'!A:A,'Ctas Receber'!M:M,"")</f>
        <v>0</v>
      </c>
      <c r="P1328" s="70">
        <f>SUMIFS('Ctas Receber'!G:G,'Ctas Receber'!E:E,'Clientes'!A:A,'Ctas Receber'!O:O,"Pago")</f>
        <v>0</v>
      </c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  <c r="AA1328" s="71"/>
      <c r="AB1328" s="71"/>
      <c r="AC1328" s="71"/>
      <c r="AD1328" s="71"/>
      <c r="AE1328" s="71"/>
      <c r="AF1328" s="71"/>
      <c r="AG1328" s="71"/>
      <c r="AH1328" s="71"/>
      <c r="AI1328" s="71"/>
      <c r="AJ1328" s="71"/>
      <c r="AK1328" s="71"/>
      <c r="AL1328" s="71"/>
    </row>
    <row r="1329" spans="1:38">
      <c r="A1329" s="191"/>
      <c r="B1329" s="191"/>
      <c r="C1329" s="191"/>
      <c r="D1329" s="191"/>
      <c r="E1329" s="191"/>
      <c r="F1329" s="191"/>
      <c r="G1329" s="191"/>
      <c r="H1329" s="191"/>
      <c r="I1329" s="191"/>
      <c r="J1329" s="191"/>
      <c r="K1329" s="191"/>
      <c r="L1329" s="191"/>
      <c r="M1329" s="191"/>
      <c r="N1329" s="191"/>
      <c r="O1329" s="70">
        <f>SUMIFS('Ctas Receber'!G:G,'Ctas Receber'!E:E,'Clientes'!A:A,'Ctas Receber'!M:M,"")</f>
        <v>0</v>
      </c>
      <c r="P1329" s="70">
        <f>SUMIFS('Ctas Receber'!G:G,'Ctas Receber'!E:E,'Clientes'!A:A,'Ctas Receber'!O:O,"Pago")</f>
        <v>0</v>
      </c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  <c r="AA1329" s="71"/>
      <c r="AB1329" s="71"/>
      <c r="AC1329" s="71"/>
      <c r="AD1329" s="71"/>
      <c r="AE1329" s="71"/>
      <c r="AF1329" s="71"/>
      <c r="AG1329" s="71"/>
      <c r="AH1329" s="71"/>
      <c r="AI1329" s="71"/>
      <c r="AJ1329" s="71"/>
      <c r="AK1329" s="71"/>
      <c r="AL1329" s="71"/>
    </row>
    <row r="1330" spans="1:38">
      <c r="A1330" s="191"/>
      <c r="B1330" s="191"/>
      <c r="C1330" s="191"/>
      <c r="D1330" s="191"/>
      <c r="E1330" s="191"/>
      <c r="F1330" s="191"/>
      <c r="G1330" s="191"/>
      <c r="H1330" s="191"/>
      <c r="I1330" s="191"/>
      <c r="J1330" s="191"/>
      <c r="K1330" s="191"/>
      <c r="L1330" s="191"/>
      <c r="M1330" s="191"/>
      <c r="N1330" s="191"/>
      <c r="O1330" s="70">
        <f>SUMIFS('Ctas Receber'!G:G,'Ctas Receber'!E:E,'Clientes'!A:A,'Ctas Receber'!M:M,"")</f>
        <v>0</v>
      </c>
      <c r="P1330" s="70">
        <f>SUMIFS('Ctas Receber'!G:G,'Ctas Receber'!E:E,'Clientes'!A:A,'Ctas Receber'!O:O,"Pago")</f>
        <v>0</v>
      </c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  <c r="AA1330" s="71"/>
      <c r="AB1330" s="71"/>
      <c r="AC1330" s="71"/>
      <c r="AD1330" s="71"/>
      <c r="AE1330" s="71"/>
      <c r="AF1330" s="71"/>
      <c r="AG1330" s="71"/>
      <c r="AH1330" s="71"/>
      <c r="AI1330" s="71"/>
      <c r="AJ1330" s="71"/>
      <c r="AK1330" s="71"/>
      <c r="AL1330" s="71"/>
    </row>
    <row r="1331" spans="1:38">
      <c r="A1331" s="191"/>
      <c r="B1331" s="191"/>
      <c r="C1331" s="191"/>
      <c r="D1331" s="191"/>
      <c r="E1331" s="191"/>
      <c r="F1331" s="191"/>
      <c r="G1331" s="191"/>
      <c r="H1331" s="191"/>
      <c r="I1331" s="191"/>
      <c r="J1331" s="191"/>
      <c r="K1331" s="191"/>
      <c r="L1331" s="191"/>
      <c r="M1331" s="191"/>
      <c r="N1331" s="191"/>
      <c r="O1331" s="70">
        <f>SUMIFS('Ctas Receber'!G:G,'Ctas Receber'!E:E,'Clientes'!A:A,'Ctas Receber'!M:M,"")</f>
        <v>0</v>
      </c>
      <c r="P1331" s="70">
        <f>SUMIFS('Ctas Receber'!G:G,'Ctas Receber'!E:E,'Clientes'!A:A,'Ctas Receber'!O:O,"Pago")</f>
        <v>0</v>
      </c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  <c r="AA1331" s="71"/>
      <c r="AB1331" s="71"/>
      <c r="AC1331" s="71"/>
      <c r="AD1331" s="71"/>
      <c r="AE1331" s="71"/>
      <c r="AF1331" s="71"/>
      <c r="AG1331" s="71"/>
      <c r="AH1331" s="71"/>
      <c r="AI1331" s="71"/>
      <c r="AJ1331" s="71"/>
      <c r="AK1331" s="71"/>
      <c r="AL1331" s="71"/>
    </row>
    <row r="1332" spans="1:38">
      <c r="A1332" s="191"/>
      <c r="B1332" s="191"/>
      <c r="C1332" s="191"/>
      <c r="D1332" s="191"/>
      <c r="E1332" s="191"/>
      <c r="F1332" s="191"/>
      <c r="G1332" s="191"/>
      <c r="H1332" s="191"/>
      <c r="I1332" s="191"/>
      <c r="J1332" s="191"/>
      <c r="K1332" s="191"/>
      <c r="L1332" s="191"/>
      <c r="M1332" s="191"/>
      <c r="N1332" s="191"/>
      <c r="O1332" s="70">
        <f>SUMIFS('Ctas Receber'!G:G,'Ctas Receber'!E:E,'Clientes'!A:A,'Ctas Receber'!M:M,"")</f>
        <v>0</v>
      </c>
      <c r="P1332" s="70">
        <f>SUMIFS('Ctas Receber'!G:G,'Ctas Receber'!E:E,'Clientes'!A:A,'Ctas Receber'!O:O,"Pago")</f>
        <v>0</v>
      </c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  <c r="AA1332" s="71"/>
      <c r="AB1332" s="71"/>
      <c r="AC1332" s="71"/>
      <c r="AD1332" s="71"/>
      <c r="AE1332" s="71"/>
      <c r="AF1332" s="71"/>
      <c r="AG1332" s="71"/>
      <c r="AH1332" s="71"/>
      <c r="AI1332" s="71"/>
      <c r="AJ1332" s="71"/>
      <c r="AK1332" s="71"/>
      <c r="AL1332" s="71"/>
    </row>
    <row r="1333" spans="1:38">
      <c r="A1333" s="191"/>
      <c r="B1333" s="191"/>
      <c r="C1333" s="191"/>
      <c r="D1333" s="191"/>
      <c r="E1333" s="191"/>
      <c r="F1333" s="191"/>
      <c r="G1333" s="191"/>
      <c r="H1333" s="191"/>
      <c r="I1333" s="191"/>
      <c r="J1333" s="191"/>
      <c r="K1333" s="191"/>
      <c r="L1333" s="191"/>
      <c r="M1333" s="191"/>
      <c r="N1333" s="191"/>
      <c r="O1333" s="70">
        <f>SUMIFS('Ctas Receber'!G:G,'Ctas Receber'!E:E,'Clientes'!A:A,'Ctas Receber'!M:M,"")</f>
        <v>0</v>
      </c>
      <c r="P1333" s="70">
        <f>SUMIFS('Ctas Receber'!G:G,'Ctas Receber'!E:E,'Clientes'!A:A,'Ctas Receber'!O:O,"Pago")</f>
        <v>0</v>
      </c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  <c r="AA1333" s="71"/>
      <c r="AB1333" s="71"/>
      <c r="AC1333" s="71"/>
      <c r="AD1333" s="71"/>
      <c r="AE1333" s="71"/>
      <c r="AF1333" s="71"/>
      <c r="AG1333" s="71"/>
      <c r="AH1333" s="71"/>
      <c r="AI1333" s="71"/>
      <c r="AJ1333" s="71"/>
      <c r="AK1333" s="71"/>
      <c r="AL1333" s="71"/>
    </row>
    <row r="1334" spans="1:38">
      <c r="A1334" s="191"/>
      <c r="B1334" s="191"/>
      <c r="C1334" s="191"/>
      <c r="D1334" s="191"/>
      <c r="E1334" s="191"/>
      <c r="F1334" s="191"/>
      <c r="G1334" s="191"/>
      <c r="H1334" s="191"/>
      <c r="I1334" s="191"/>
      <c r="J1334" s="191"/>
      <c r="K1334" s="191"/>
      <c r="L1334" s="191"/>
      <c r="M1334" s="191"/>
      <c r="N1334" s="191"/>
      <c r="O1334" s="70">
        <f>SUMIFS('Ctas Receber'!G:G,'Ctas Receber'!E:E,'Clientes'!A:A,'Ctas Receber'!M:M,"")</f>
        <v>0</v>
      </c>
      <c r="P1334" s="70">
        <f>SUMIFS('Ctas Receber'!G:G,'Ctas Receber'!E:E,'Clientes'!A:A,'Ctas Receber'!O:O,"Pago")</f>
        <v>0</v>
      </c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  <c r="AA1334" s="71"/>
      <c r="AB1334" s="71"/>
      <c r="AC1334" s="71"/>
      <c r="AD1334" s="71"/>
      <c r="AE1334" s="71"/>
      <c r="AF1334" s="71"/>
      <c r="AG1334" s="71"/>
      <c r="AH1334" s="71"/>
      <c r="AI1334" s="71"/>
      <c r="AJ1334" s="71"/>
      <c r="AK1334" s="71"/>
      <c r="AL1334" s="71"/>
    </row>
    <row r="1335" spans="1:38">
      <c r="A1335" s="191"/>
      <c r="B1335" s="191"/>
      <c r="C1335" s="191"/>
      <c r="D1335" s="191"/>
      <c r="E1335" s="191"/>
      <c r="F1335" s="191"/>
      <c r="G1335" s="191"/>
      <c r="H1335" s="191"/>
      <c r="I1335" s="191"/>
      <c r="J1335" s="191"/>
      <c r="K1335" s="191"/>
      <c r="L1335" s="191"/>
      <c r="M1335" s="191"/>
      <c r="N1335" s="191"/>
      <c r="O1335" s="70">
        <f>SUMIFS('Ctas Receber'!G:G,'Ctas Receber'!E:E,'Clientes'!A:A,'Ctas Receber'!M:M,"")</f>
        <v>0</v>
      </c>
      <c r="P1335" s="70">
        <f>SUMIFS('Ctas Receber'!G:G,'Ctas Receber'!E:E,'Clientes'!A:A,'Ctas Receber'!O:O,"Pago")</f>
        <v>0</v>
      </c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  <c r="AA1335" s="71"/>
      <c r="AB1335" s="71"/>
      <c r="AC1335" s="71"/>
      <c r="AD1335" s="71"/>
      <c r="AE1335" s="71"/>
      <c r="AF1335" s="71"/>
      <c r="AG1335" s="71"/>
      <c r="AH1335" s="71"/>
      <c r="AI1335" s="71"/>
      <c r="AJ1335" s="71"/>
      <c r="AK1335" s="71"/>
      <c r="AL1335" s="71"/>
    </row>
    <row r="1336" spans="1:38">
      <c r="A1336" s="191"/>
      <c r="B1336" s="191"/>
      <c r="C1336" s="191"/>
      <c r="D1336" s="191"/>
      <c r="E1336" s="191"/>
      <c r="F1336" s="191"/>
      <c r="G1336" s="191"/>
      <c r="H1336" s="191"/>
      <c r="I1336" s="191"/>
      <c r="J1336" s="191"/>
      <c r="K1336" s="191"/>
      <c r="L1336" s="191"/>
      <c r="M1336" s="191"/>
      <c r="N1336" s="191"/>
      <c r="O1336" s="70">
        <f>SUMIFS('Ctas Receber'!G:G,'Ctas Receber'!E:E,'Clientes'!A:A,'Ctas Receber'!M:M,"")</f>
        <v>0</v>
      </c>
      <c r="P1336" s="70">
        <f>SUMIFS('Ctas Receber'!G:G,'Ctas Receber'!E:E,'Clientes'!A:A,'Ctas Receber'!O:O,"Pago")</f>
        <v>0</v>
      </c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  <c r="AA1336" s="71"/>
      <c r="AB1336" s="71"/>
      <c r="AC1336" s="71"/>
      <c r="AD1336" s="71"/>
      <c r="AE1336" s="71"/>
      <c r="AF1336" s="71"/>
      <c r="AG1336" s="71"/>
      <c r="AH1336" s="71"/>
      <c r="AI1336" s="71"/>
      <c r="AJ1336" s="71"/>
      <c r="AK1336" s="71"/>
      <c r="AL1336" s="71"/>
    </row>
    <row r="1337" spans="1:38">
      <c r="A1337" s="191"/>
      <c r="B1337" s="191"/>
      <c r="C1337" s="191"/>
      <c r="D1337" s="191"/>
      <c r="E1337" s="191"/>
      <c r="F1337" s="191"/>
      <c r="G1337" s="191"/>
      <c r="H1337" s="191"/>
      <c r="I1337" s="191"/>
      <c r="J1337" s="191"/>
      <c r="K1337" s="191"/>
      <c r="L1337" s="191"/>
      <c r="M1337" s="191"/>
      <c r="N1337" s="191"/>
      <c r="O1337" s="70">
        <f>SUMIFS('Ctas Receber'!G:G,'Ctas Receber'!E:E,'Clientes'!A:A,'Ctas Receber'!M:M,"")</f>
        <v>0</v>
      </c>
      <c r="P1337" s="70">
        <f>SUMIFS('Ctas Receber'!G:G,'Ctas Receber'!E:E,'Clientes'!A:A,'Ctas Receber'!O:O,"Pago")</f>
        <v>0</v>
      </c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  <c r="AA1337" s="71"/>
      <c r="AB1337" s="71"/>
      <c r="AC1337" s="71"/>
      <c r="AD1337" s="71"/>
      <c r="AE1337" s="71"/>
      <c r="AF1337" s="71"/>
      <c r="AG1337" s="71"/>
      <c r="AH1337" s="71"/>
      <c r="AI1337" s="71"/>
      <c r="AJ1337" s="71"/>
      <c r="AK1337" s="71"/>
      <c r="AL1337" s="71"/>
    </row>
    <row r="1338" spans="1:38">
      <c r="A1338" s="191"/>
      <c r="B1338" s="191"/>
      <c r="C1338" s="191"/>
      <c r="D1338" s="191"/>
      <c r="E1338" s="191"/>
      <c r="F1338" s="191"/>
      <c r="G1338" s="191"/>
      <c r="H1338" s="191"/>
      <c r="I1338" s="191"/>
      <c r="J1338" s="191"/>
      <c r="K1338" s="191"/>
      <c r="L1338" s="191"/>
      <c r="M1338" s="191"/>
      <c r="N1338" s="191"/>
      <c r="O1338" s="70">
        <f>SUMIFS('Ctas Receber'!G:G,'Ctas Receber'!E:E,'Clientes'!A:A,'Ctas Receber'!M:M,"")</f>
        <v>0</v>
      </c>
      <c r="P1338" s="70">
        <f>SUMIFS('Ctas Receber'!G:G,'Ctas Receber'!E:E,'Clientes'!A:A,'Ctas Receber'!O:O,"Pago")</f>
        <v>0</v>
      </c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  <c r="AA1338" s="71"/>
      <c r="AB1338" s="71"/>
      <c r="AC1338" s="71"/>
      <c r="AD1338" s="71"/>
      <c r="AE1338" s="71"/>
      <c r="AF1338" s="71"/>
      <c r="AG1338" s="71"/>
      <c r="AH1338" s="71"/>
      <c r="AI1338" s="71"/>
      <c r="AJ1338" s="71"/>
      <c r="AK1338" s="71"/>
      <c r="AL1338" s="71"/>
    </row>
    <row r="1339" spans="1:38">
      <c r="A1339" s="191"/>
      <c r="B1339" s="191"/>
      <c r="C1339" s="191"/>
      <c r="D1339" s="191"/>
      <c r="E1339" s="191"/>
      <c r="F1339" s="191"/>
      <c r="G1339" s="191"/>
      <c r="H1339" s="191"/>
      <c r="I1339" s="191"/>
      <c r="J1339" s="191"/>
      <c r="K1339" s="191"/>
      <c r="L1339" s="191"/>
      <c r="M1339" s="191"/>
      <c r="N1339" s="191"/>
      <c r="O1339" s="70">
        <f>SUMIFS('Ctas Receber'!G:G,'Ctas Receber'!E:E,'Clientes'!A:A,'Ctas Receber'!M:M,"")</f>
        <v>0</v>
      </c>
      <c r="P1339" s="70">
        <f>SUMIFS('Ctas Receber'!G:G,'Ctas Receber'!E:E,'Clientes'!A:A,'Ctas Receber'!O:O,"Pago")</f>
        <v>0</v>
      </c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  <c r="AA1339" s="71"/>
      <c r="AB1339" s="71"/>
      <c r="AC1339" s="71"/>
      <c r="AD1339" s="71"/>
      <c r="AE1339" s="71"/>
      <c r="AF1339" s="71"/>
      <c r="AG1339" s="71"/>
      <c r="AH1339" s="71"/>
      <c r="AI1339" s="71"/>
      <c r="AJ1339" s="71"/>
      <c r="AK1339" s="71"/>
      <c r="AL1339" s="71"/>
    </row>
    <row r="1340" spans="1:38">
      <c r="A1340" s="191"/>
      <c r="B1340" s="191"/>
      <c r="C1340" s="191"/>
      <c r="D1340" s="191"/>
      <c r="E1340" s="191"/>
      <c r="F1340" s="191"/>
      <c r="G1340" s="191"/>
      <c r="H1340" s="191"/>
      <c r="I1340" s="191"/>
      <c r="J1340" s="191"/>
      <c r="K1340" s="191"/>
      <c r="L1340" s="191"/>
      <c r="M1340" s="191"/>
      <c r="N1340" s="191"/>
      <c r="O1340" s="70">
        <f>SUMIFS('Ctas Receber'!G:G,'Ctas Receber'!E:E,'Clientes'!A:A,'Ctas Receber'!M:M,"")</f>
        <v>0</v>
      </c>
      <c r="P1340" s="70">
        <f>SUMIFS('Ctas Receber'!G:G,'Ctas Receber'!E:E,'Clientes'!A:A,'Ctas Receber'!O:O,"Pago")</f>
        <v>0</v>
      </c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  <c r="AA1340" s="71"/>
      <c r="AB1340" s="71"/>
      <c r="AC1340" s="71"/>
      <c r="AD1340" s="71"/>
      <c r="AE1340" s="71"/>
      <c r="AF1340" s="71"/>
      <c r="AG1340" s="71"/>
      <c r="AH1340" s="71"/>
      <c r="AI1340" s="71"/>
      <c r="AJ1340" s="71"/>
      <c r="AK1340" s="71"/>
      <c r="AL1340" s="71"/>
    </row>
    <row r="1341" spans="1:38">
      <c r="A1341" s="191"/>
      <c r="B1341" s="191"/>
      <c r="C1341" s="191"/>
      <c r="D1341" s="191"/>
      <c r="E1341" s="191"/>
      <c r="F1341" s="191"/>
      <c r="G1341" s="191"/>
      <c r="H1341" s="191"/>
      <c r="I1341" s="191"/>
      <c r="J1341" s="191"/>
      <c r="K1341" s="191"/>
      <c r="L1341" s="191"/>
      <c r="M1341" s="191"/>
      <c r="N1341" s="191"/>
      <c r="O1341" s="70">
        <f>SUMIFS('Ctas Receber'!G:G,'Ctas Receber'!E:E,'Clientes'!A:A,'Ctas Receber'!M:M,"")</f>
        <v>0</v>
      </c>
      <c r="P1341" s="70">
        <f>SUMIFS('Ctas Receber'!G:G,'Ctas Receber'!E:E,'Clientes'!A:A,'Ctas Receber'!O:O,"Pago")</f>
        <v>0</v>
      </c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  <c r="AA1341" s="71"/>
      <c r="AB1341" s="71"/>
      <c r="AC1341" s="71"/>
      <c r="AD1341" s="71"/>
      <c r="AE1341" s="71"/>
      <c r="AF1341" s="71"/>
      <c r="AG1341" s="71"/>
      <c r="AH1341" s="71"/>
      <c r="AI1341" s="71"/>
      <c r="AJ1341" s="71"/>
      <c r="AK1341" s="71"/>
      <c r="AL1341" s="71"/>
    </row>
    <row r="1342" spans="1:38">
      <c r="A1342" s="191"/>
      <c r="B1342" s="191"/>
      <c r="C1342" s="191"/>
      <c r="D1342" s="191"/>
      <c r="E1342" s="191"/>
      <c r="F1342" s="191"/>
      <c r="G1342" s="191"/>
      <c r="H1342" s="191"/>
      <c r="I1342" s="191"/>
      <c r="J1342" s="191"/>
      <c r="K1342" s="191"/>
      <c r="L1342" s="191"/>
      <c r="M1342" s="191"/>
      <c r="N1342" s="191"/>
      <c r="O1342" s="70">
        <f>SUMIFS('Ctas Receber'!G:G,'Ctas Receber'!E:E,'Clientes'!A:A,'Ctas Receber'!M:M,"")</f>
        <v>0</v>
      </c>
      <c r="P1342" s="70">
        <f>SUMIFS('Ctas Receber'!G:G,'Ctas Receber'!E:E,'Clientes'!A:A,'Ctas Receber'!O:O,"Pago")</f>
        <v>0</v>
      </c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  <c r="AA1342" s="71"/>
      <c r="AB1342" s="71"/>
      <c r="AC1342" s="71"/>
      <c r="AD1342" s="71"/>
      <c r="AE1342" s="71"/>
      <c r="AF1342" s="71"/>
      <c r="AG1342" s="71"/>
      <c r="AH1342" s="71"/>
      <c r="AI1342" s="71"/>
      <c r="AJ1342" s="71"/>
      <c r="AK1342" s="71"/>
      <c r="AL1342" s="71"/>
    </row>
    <row r="1343" spans="1:38">
      <c r="A1343" s="191"/>
      <c r="B1343" s="191"/>
      <c r="C1343" s="191"/>
      <c r="D1343" s="191"/>
      <c r="E1343" s="191"/>
      <c r="F1343" s="191"/>
      <c r="G1343" s="191"/>
      <c r="H1343" s="191"/>
      <c r="I1343" s="191"/>
      <c r="J1343" s="191"/>
      <c r="K1343" s="191"/>
      <c r="L1343" s="191"/>
      <c r="M1343" s="191"/>
      <c r="N1343" s="191"/>
      <c r="O1343" s="70">
        <f>SUMIFS('Ctas Receber'!G:G,'Ctas Receber'!E:E,'Clientes'!A:A,'Ctas Receber'!M:M,"")</f>
        <v>0</v>
      </c>
      <c r="P1343" s="70">
        <f>SUMIFS('Ctas Receber'!G:G,'Ctas Receber'!E:E,'Clientes'!A:A,'Ctas Receber'!O:O,"Pago")</f>
        <v>0</v>
      </c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  <c r="AA1343" s="71"/>
      <c r="AB1343" s="71"/>
      <c r="AC1343" s="71"/>
      <c r="AD1343" s="71"/>
      <c r="AE1343" s="71"/>
      <c r="AF1343" s="71"/>
      <c r="AG1343" s="71"/>
      <c r="AH1343" s="71"/>
      <c r="AI1343" s="71"/>
      <c r="AJ1343" s="71"/>
      <c r="AK1343" s="71"/>
      <c r="AL1343" s="71"/>
    </row>
    <row r="1344" spans="1:38">
      <c r="A1344" s="191"/>
      <c r="B1344" s="191"/>
      <c r="C1344" s="191"/>
      <c r="D1344" s="191"/>
      <c r="E1344" s="191"/>
      <c r="F1344" s="191"/>
      <c r="G1344" s="191"/>
      <c r="H1344" s="191"/>
      <c r="I1344" s="191"/>
      <c r="J1344" s="191"/>
      <c r="K1344" s="191"/>
      <c r="L1344" s="191"/>
      <c r="M1344" s="191"/>
      <c r="N1344" s="191"/>
      <c r="O1344" s="70">
        <f>SUMIFS('Ctas Receber'!G:G,'Ctas Receber'!E:E,'Clientes'!A:A,'Ctas Receber'!M:M,"")</f>
        <v>0</v>
      </c>
      <c r="P1344" s="70">
        <f>SUMIFS('Ctas Receber'!G:G,'Ctas Receber'!E:E,'Clientes'!A:A,'Ctas Receber'!O:O,"Pago")</f>
        <v>0</v>
      </c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  <c r="AA1344" s="71"/>
      <c r="AB1344" s="71"/>
      <c r="AC1344" s="71"/>
      <c r="AD1344" s="71"/>
      <c r="AE1344" s="71"/>
      <c r="AF1344" s="71"/>
      <c r="AG1344" s="71"/>
      <c r="AH1344" s="71"/>
      <c r="AI1344" s="71"/>
      <c r="AJ1344" s="71"/>
      <c r="AK1344" s="71"/>
      <c r="AL1344" s="71"/>
    </row>
    <row r="1345" spans="1:38">
      <c r="A1345" s="191"/>
      <c r="B1345" s="191"/>
      <c r="C1345" s="191"/>
      <c r="D1345" s="191"/>
      <c r="E1345" s="191"/>
      <c r="F1345" s="191"/>
      <c r="G1345" s="191"/>
      <c r="H1345" s="191"/>
      <c r="I1345" s="191"/>
      <c r="J1345" s="191"/>
      <c r="K1345" s="191"/>
      <c r="L1345" s="191"/>
      <c r="M1345" s="191"/>
      <c r="N1345" s="191"/>
      <c r="O1345" s="70">
        <f>SUMIFS('Ctas Receber'!G:G,'Ctas Receber'!E:E,'Clientes'!A:A,'Ctas Receber'!M:M,"")</f>
        <v>0</v>
      </c>
      <c r="P1345" s="70">
        <f>SUMIFS('Ctas Receber'!G:G,'Ctas Receber'!E:E,'Clientes'!A:A,'Ctas Receber'!O:O,"Pago")</f>
        <v>0</v>
      </c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  <c r="AA1345" s="71"/>
      <c r="AB1345" s="71"/>
      <c r="AC1345" s="71"/>
      <c r="AD1345" s="71"/>
      <c r="AE1345" s="71"/>
      <c r="AF1345" s="71"/>
      <c r="AG1345" s="71"/>
      <c r="AH1345" s="71"/>
      <c r="AI1345" s="71"/>
      <c r="AJ1345" s="71"/>
      <c r="AK1345" s="71"/>
      <c r="AL1345" s="71"/>
    </row>
    <row r="1346" spans="1:38">
      <c r="A1346" s="191"/>
      <c r="B1346" s="191"/>
      <c r="C1346" s="191"/>
      <c r="D1346" s="191"/>
      <c r="E1346" s="191"/>
      <c r="F1346" s="191"/>
      <c r="G1346" s="191"/>
      <c r="H1346" s="191"/>
      <c r="I1346" s="191"/>
      <c r="J1346" s="191"/>
      <c r="K1346" s="191"/>
      <c r="L1346" s="191"/>
      <c r="M1346" s="191"/>
      <c r="N1346" s="191"/>
      <c r="O1346" s="70">
        <f>SUMIFS('Ctas Receber'!G:G,'Ctas Receber'!E:E,'Clientes'!A:A,'Ctas Receber'!M:M,"")</f>
        <v>0</v>
      </c>
      <c r="P1346" s="70">
        <f>SUMIFS('Ctas Receber'!G:G,'Ctas Receber'!E:E,'Clientes'!A:A,'Ctas Receber'!O:O,"Pago")</f>
        <v>0</v>
      </c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  <c r="AA1346" s="71"/>
      <c r="AB1346" s="71"/>
      <c r="AC1346" s="71"/>
      <c r="AD1346" s="71"/>
      <c r="AE1346" s="71"/>
      <c r="AF1346" s="71"/>
      <c r="AG1346" s="71"/>
      <c r="AH1346" s="71"/>
      <c r="AI1346" s="71"/>
      <c r="AJ1346" s="71"/>
      <c r="AK1346" s="71"/>
      <c r="AL1346" s="71"/>
    </row>
    <row r="1347" spans="1:38">
      <c r="A1347" s="191"/>
      <c r="B1347" s="191"/>
      <c r="C1347" s="191"/>
      <c r="D1347" s="191"/>
      <c r="E1347" s="191"/>
      <c r="F1347" s="191"/>
      <c r="G1347" s="191"/>
      <c r="H1347" s="191"/>
      <c r="I1347" s="191"/>
      <c r="J1347" s="191"/>
      <c r="K1347" s="191"/>
      <c r="L1347" s="191"/>
      <c r="M1347" s="191"/>
      <c r="N1347" s="191"/>
      <c r="O1347" s="70">
        <f>SUMIFS('Ctas Receber'!G:G,'Ctas Receber'!E:E,'Clientes'!A:A,'Ctas Receber'!M:M,"")</f>
        <v>0</v>
      </c>
      <c r="P1347" s="70">
        <f>SUMIFS('Ctas Receber'!G:G,'Ctas Receber'!E:E,'Clientes'!A:A,'Ctas Receber'!O:O,"Pago")</f>
        <v>0</v>
      </c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  <c r="AA1347" s="71"/>
      <c r="AB1347" s="71"/>
      <c r="AC1347" s="71"/>
      <c r="AD1347" s="71"/>
      <c r="AE1347" s="71"/>
      <c r="AF1347" s="71"/>
      <c r="AG1347" s="71"/>
      <c r="AH1347" s="71"/>
      <c r="AI1347" s="71"/>
      <c r="AJ1347" s="71"/>
      <c r="AK1347" s="71"/>
      <c r="AL1347" s="71"/>
    </row>
    <row r="1348" spans="1:38">
      <c r="A1348" s="191"/>
      <c r="B1348" s="191"/>
      <c r="C1348" s="191"/>
      <c r="D1348" s="191"/>
      <c r="E1348" s="191"/>
      <c r="F1348" s="191"/>
      <c r="G1348" s="191"/>
      <c r="H1348" s="191"/>
      <c r="I1348" s="191"/>
      <c r="J1348" s="191"/>
      <c r="K1348" s="191"/>
      <c r="L1348" s="191"/>
      <c r="M1348" s="191"/>
      <c r="N1348" s="191"/>
      <c r="O1348" s="70">
        <f>SUMIFS('Ctas Receber'!G:G,'Ctas Receber'!E:E,'Clientes'!A:A,'Ctas Receber'!M:M,"")</f>
        <v>0</v>
      </c>
      <c r="P1348" s="70">
        <f>SUMIFS('Ctas Receber'!G:G,'Ctas Receber'!E:E,'Clientes'!A:A,'Ctas Receber'!O:O,"Pago")</f>
        <v>0</v>
      </c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  <c r="AA1348" s="71"/>
      <c r="AB1348" s="71"/>
      <c r="AC1348" s="71"/>
      <c r="AD1348" s="71"/>
      <c r="AE1348" s="71"/>
      <c r="AF1348" s="71"/>
      <c r="AG1348" s="71"/>
      <c r="AH1348" s="71"/>
      <c r="AI1348" s="71"/>
      <c r="AJ1348" s="71"/>
      <c r="AK1348" s="71"/>
      <c r="AL1348" s="71"/>
    </row>
    <row r="1349" spans="1:38">
      <c r="A1349" s="191"/>
      <c r="B1349" s="191"/>
      <c r="C1349" s="191"/>
      <c r="D1349" s="191"/>
      <c r="E1349" s="191"/>
      <c r="F1349" s="191"/>
      <c r="G1349" s="191"/>
      <c r="H1349" s="191"/>
      <c r="I1349" s="191"/>
      <c r="J1349" s="191"/>
      <c r="K1349" s="191"/>
      <c r="L1349" s="191"/>
      <c r="M1349" s="191"/>
      <c r="N1349" s="191"/>
      <c r="O1349" s="70">
        <f>SUMIFS('Ctas Receber'!G:G,'Ctas Receber'!E:E,'Clientes'!A:A,'Ctas Receber'!M:M,"")</f>
        <v>0</v>
      </c>
      <c r="P1349" s="70">
        <f>SUMIFS('Ctas Receber'!G:G,'Ctas Receber'!E:E,'Clientes'!A:A,'Ctas Receber'!O:O,"Pago")</f>
        <v>0</v>
      </c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  <c r="AA1349" s="71"/>
      <c r="AB1349" s="71"/>
      <c r="AC1349" s="71"/>
      <c r="AD1349" s="71"/>
      <c r="AE1349" s="71"/>
      <c r="AF1349" s="71"/>
      <c r="AG1349" s="71"/>
      <c r="AH1349" s="71"/>
      <c r="AI1349" s="71"/>
      <c r="AJ1349" s="71"/>
      <c r="AK1349" s="71"/>
      <c r="AL1349" s="71"/>
    </row>
    <row r="1350" spans="1:38">
      <c r="A1350" s="191"/>
      <c r="B1350" s="191"/>
      <c r="C1350" s="191"/>
      <c r="D1350" s="191"/>
      <c r="E1350" s="191"/>
      <c r="F1350" s="191"/>
      <c r="G1350" s="191"/>
      <c r="H1350" s="191"/>
      <c r="I1350" s="191"/>
      <c r="J1350" s="191"/>
      <c r="K1350" s="191"/>
      <c r="L1350" s="191"/>
      <c r="M1350" s="191"/>
      <c r="N1350" s="191"/>
      <c r="O1350" s="70">
        <f>SUMIFS('Ctas Receber'!G:G,'Ctas Receber'!E:E,'Clientes'!A:A,'Ctas Receber'!M:M,"")</f>
        <v>0</v>
      </c>
      <c r="P1350" s="70">
        <f>SUMIFS('Ctas Receber'!G:G,'Ctas Receber'!E:E,'Clientes'!A:A,'Ctas Receber'!O:O,"Pago")</f>
        <v>0</v>
      </c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  <c r="AA1350" s="71"/>
      <c r="AB1350" s="71"/>
      <c r="AC1350" s="71"/>
      <c r="AD1350" s="71"/>
      <c r="AE1350" s="71"/>
      <c r="AF1350" s="71"/>
      <c r="AG1350" s="71"/>
      <c r="AH1350" s="71"/>
      <c r="AI1350" s="71"/>
      <c r="AJ1350" s="71"/>
      <c r="AK1350" s="71"/>
      <c r="AL1350" s="71"/>
    </row>
    <row r="1351" spans="1:38">
      <c r="A1351" s="191"/>
      <c r="B1351" s="191"/>
      <c r="C1351" s="191"/>
      <c r="D1351" s="191"/>
      <c r="E1351" s="191"/>
      <c r="F1351" s="191"/>
      <c r="G1351" s="191"/>
      <c r="H1351" s="191"/>
      <c r="I1351" s="191"/>
      <c r="J1351" s="191"/>
      <c r="K1351" s="191"/>
      <c r="L1351" s="191"/>
      <c r="M1351" s="191"/>
      <c r="N1351" s="191"/>
      <c r="O1351" s="70">
        <f>SUMIFS('Ctas Receber'!G:G,'Ctas Receber'!E:E,'Clientes'!A:A,'Ctas Receber'!M:M,"")</f>
        <v>0</v>
      </c>
      <c r="P1351" s="70">
        <f>SUMIFS('Ctas Receber'!G:G,'Ctas Receber'!E:E,'Clientes'!A:A,'Ctas Receber'!O:O,"Pago")</f>
        <v>0</v>
      </c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  <c r="AA1351" s="71"/>
      <c r="AB1351" s="71"/>
      <c r="AC1351" s="71"/>
      <c r="AD1351" s="71"/>
      <c r="AE1351" s="71"/>
      <c r="AF1351" s="71"/>
      <c r="AG1351" s="71"/>
      <c r="AH1351" s="71"/>
      <c r="AI1351" s="71"/>
      <c r="AJ1351" s="71"/>
      <c r="AK1351" s="71"/>
      <c r="AL1351" s="71"/>
    </row>
    <row r="1352" spans="1:38">
      <c r="A1352" s="191"/>
      <c r="B1352" s="191"/>
      <c r="C1352" s="191"/>
      <c r="D1352" s="191"/>
      <c r="E1352" s="191"/>
      <c r="F1352" s="191"/>
      <c r="G1352" s="191"/>
      <c r="H1352" s="191"/>
      <c r="I1352" s="191"/>
      <c r="J1352" s="191"/>
      <c r="K1352" s="191"/>
      <c r="L1352" s="191"/>
      <c r="M1352" s="191"/>
      <c r="N1352" s="191"/>
      <c r="O1352" s="70">
        <f>SUMIFS('Ctas Receber'!G:G,'Ctas Receber'!E:E,'Clientes'!A:A,'Ctas Receber'!M:M,"")</f>
        <v>0</v>
      </c>
      <c r="P1352" s="70">
        <f>SUMIFS('Ctas Receber'!G:G,'Ctas Receber'!E:E,'Clientes'!A:A,'Ctas Receber'!O:O,"Pago")</f>
        <v>0</v>
      </c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  <c r="AA1352" s="71"/>
      <c r="AB1352" s="71"/>
      <c r="AC1352" s="71"/>
      <c r="AD1352" s="71"/>
      <c r="AE1352" s="71"/>
      <c r="AF1352" s="71"/>
      <c r="AG1352" s="71"/>
      <c r="AH1352" s="71"/>
      <c r="AI1352" s="71"/>
      <c r="AJ1352" s="71"/>
      <c r="AK1352" s="71"/>
      <c r="AL1352" s="71"/>
    </row>
    <row r="1353" spans="1:38">
      <c r="A1353" s="191"/>
      <c r="B1353" s="191"/>
      <c r="C1353" s="191"/>
      <c r="D1353" s="191"/>
      <c r="E1353" s="191"/>
      <c r="F1353" s="191"/>
      <c r="G1353" s="191"/>
      <c r="H1353" s="191"/>
      <c r="I1353" s="191"/>
      <c r="J1353" s="191"/>
      <c r="K1353" s="191"/>
      <c r="L1353" s="191"/>
      <c r="M1353" s="191"/>
      <c r="N1353" s="191"/>
      <c r="O1353" s="70">
        <f>SUMIFS('Ctas Receber'!G:G,'Ctas Receber'!E:E,'Clientes'!A:A,'Ctas Receber'!M:M,"")</f>
        <v>0</v>
      </c>
      <c r="P1353" s="70">
        <f>SUMIFS('Ctas Receber'!G:G,'Ctas Receber'!E:E,'Clientes'!A:A,'Ctas Receber'!O:O,"Pago")</f>
        <v>0</v>
      </c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  <c r="AA1353" s="71"/>
      <c r="AB1353" s="71"/>
      <c r="AC1353" s="71"/>
      <c r="AD1353" s="71"/>
      <c r="AE1353" s="71"/>
      <c r="AF1353" s="71"/>
      <c r="AG1353" s="71"/>
      <c r="AH1353" s="71"/>
      <c r="AI1353" s="71"/>
      <c r="AJ1353" s="71"/>
      <c r="AK1353" s="71"/>
      <c r="AL1353" s="71"/>
    </row>
    <row r="1354" spans="1:38">
      <c r="A1354" s="191"/>
      <c r="B1354" s="191"/>
      <c r="C1354" s="191"/>
      <c r="D1354" s="191"/>
      <c r="E1354" s="191"/>
      <c r="F1354" s="191"/>
      <c r="G1354" s="191"/>
      <c r="H1354" s="191"/>
      <c r="I1354" s="191"/>
      <c r="J1354" s="191"/>
      <c r="K1354" s="191"/>
      <c r="L1354" s="191"/>
      <c r="M1354" s="191"/>
      <c r="N1354" s="191"/>
      <c r="O1354" s="70">
        <f>SUMIFS('Ctas Receber'!G:G,'Ctas Receber'!E:E,'Clientes'!A:A,'Ctas Receber'!M:M,"")</f>
        <v>0</v>
      </c>
      <c r="P1354" s="70">
        <f>SUMIFS('Ctas Receber'!G:G,'Ctas Receber'!E:E,'Clientes'!A:A,'Ctas Receber'!O:O,"Pago")</f>
        <v>0</v>
      </c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  <c r="AA1354" s="71"/>
      <c r="AB1354" s="71"/>
      <c r="AC1354" s="71"/>
      <c r="AD1354" s="71"/>
      <c r="AE1354" s="71"/>
      <c r="AF1354" s="71"/>
      <c r="AG1354" s="71"/>
      <c r="AH1354" s="71"/>
      <c r="AI1354" s="71"/>
      <c r="AJ1354" s="71"/>
      <c r="AK1354" s="71"/>
      <c r="AL1354" s="71"/>
    </row>
    <row r="1355" spans="1:38">
      <c r="A1355" s="191"/>
      <c r="B1355" s="191"/>
      <c r="C1355" s="191"/>
      <c r="D1355" s="191"/>
      <c r="E1355" s="191"/>
      <c r="F1355" s="191"/>
      <c r="G1355" s="191"/>
      <c r="H1355" s="191"/>
      <c r="I1355" s="191"/>
      <c r="J1355" s="191"/>
      <c r="K1355" s="191"/>
      <c r="L1355" s="191"/>
      <c r="M1355" s="191"/>
      <c r="N1355" s="191"/>
      <c r="O1355" s="70">
        <f>SUMIFS('Ctas Receber'!G:G,'Ctas Receber'!E:E,'Clientes'!A:A,'Ctas Receber'!M:M,"")</f>
        <v>0</v>
      </c>
      <c r="P1355" s="70">
        <f>SUMIFS('Ctas Receber'!G:G,'Ctas Receber'!E:E,'Clientes'!A:A,'Ctas Receber'!O:O,"Pago")</f>
        <v>0</v>
      </c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  <c r="AA1355" s="71"/>
      <c r="AB1355" s="71"/>
      <c r="AC1355" s="71"/>
      <c r="AD1355" s="71"/>
      <c r="AE1355" s="71"/>
      <c r="AF1355" s="71"/>
      <c r="AG1355" s="71"/>
      <c r="AH1355" s="71"/>
      <c r="AI1355" s="71"/>
      <c r="AJ1355" s="71"/>
      <c r="AK1355" s="71"/>
      <c r="AL1355" s="71"/>
    </row>
    <row r="1356" spans="1:38">
      <c r="A1356" s="191"/>
      <c r="B1356" s="191"/>
      <c r="C1356" s="191"/>
      <c r="D1356" s="191"/>
      <c r="E1356" s="191"/>
      <c r="F1356" s="191"/>
      <c r="G1356" s="191"/>
      <c r="H1356" s="191"/>
      <c r="I1356" s="191"/>
      <c r="J1356" s="191"/>
      <c r="K1356" s="191"/>
      <c r="L1356" s="191"/>
      <c r="M1356" s="191"/>
      <c r="N1356" s="191"/>
      <c r="O1356" s="70">
        <f>SUMIFS('Ctas Receber'!G:G,'Ctas Receber'!E:E,'Clientes'!A:A,'Ctas Receber'!M:M,"")</f>
        <v>0</v>
      </c>
      <c r="P1356" s="70">
        <f>SUMIFS('Ctas Receber'!G:G,'Ctas Receber'!E:E,'Clientes'!A:A,'Ctas Receber'!O:O,"Pago")</f>
        <v>0</v>
      </c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  <c r="AA1356" s="71"/>
      <c r="AB1356" s="71"/>
      <c r="AC1356" s="71"/>
      <c r="AD1356" s="71"/>
      <c r="AE1356" s="71"/>
      <c r="AF1356" s="71"/>
      <c r="AG1356" s="71"/>
      <c r="AH1356" s="71"/>
      <c r="AI1356" s="71"/>
      <c r="AJ1356" s="71"/>
      <c r="AK1356" s="71"/>
      <c r="AL1356" s="71"/>
    </row>
    <row r="1357" spans="1:38">
      <c r="A1357" s="191"/>
      <c r="B1357" s="191"/>
      <c r="C1357" s="191"/>
      <c r="D1357" s="191"/>
      <c r="E1357" s="191"/>
      <c r="F1357" s="191"/>
      <c r="G1357" s="191"/>
      <c r="H1357" s="191"/>
      <c r="I1357" s="191"/>
      <c r="J1357" s="191"/>
      <c r="K1357" s="191"/>
      <c r="L1357" s="191"/>
      <c r="M1357" s="191"/>
      <c r="N1357" s="191"/>
      <c r="O1357" s="70">
        <f>SUMIFS('Ctas Receber'!G:G,'Ctas Receber'!E:E,'Clientes'!A:A,'Ctas Receber'!M:M,"")</f>
        <v>0</v>
      </c>
      <c r="P1357" s="70">
        <f>SUMIFS('Ctas Receber'!G:G,'Ctas Receber'!E:E,'Clientes'!A:A,'Ctas Receber'!O:O,"Pago")</f>
        <v>0</v>
      </c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  <c r="AA1357" s="71"/>
      <c r="AB1357" s="71"/>
      <c r="AC1357" s="71"/>
      <c r="AD1357" s="71"/>
      <c r="AE1357" s="71"/>
      <c r="AF1357" s="71"/>
      <c r="AG1357" s="71"/>
      <c r="AH1357" s="71"/>
      <c r="AI1357" s="71"/>
      <c r="AJ1357" s="71"/>
      <c r="AK1357" s="71"/>
      <c r="AL1357" s="71"/>
    </row>
    <row r="1358" spans="1:38">
      <c r="A1358" s="191"/>
      <c r="B1358" s="191"/>
      <c r="C1358" s="191"/>
      <c r="D1358" s="191"/>
      <c r="E1358" s="191"/>
      <c r="F1358" s="191"/>
      <c r="G1358" s="191"/>
      <c r="H1358" s="191"/>
      <c r="I1358" s="191"/>
      <c r="J1358" s="191"/>
      <c r="K1358" s="191"/>
      <c r="L1358" s="191"/>
      <c r="M1358" s="191"/>
      <c r="N1358" s="191"/>
      <c r="O1358" s="70">
        <f>SUMIFS('Ctas Receber'!G:G,'Ctas Receber'!E:E,'Clientes'!A:A,'Ctas Receber'!M:M,"")</f>
        <v>0</v>
      </c>
      <c r="P1358" s="70">
        <f>SUMIFS('Ctas Receber'!G:G,'Ctas Receber'!E:E,'Clientes'!A:A,'Ctas Receber'!O:O,"Pago")</f>
        <v>0</v>
      </c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  <c r="AA1358" s="71"/>
      <c r="AB1358" s="71"/>
      <c r="AC1358" s="71"/>
      <c r="AD1358" s="71"/>
      <c r="AE1358" s="71"/>
      <c r="AF1358" s="71"/>
      <c r="AG1358" s="71"/>
      <c r="AH1358" s="71"/>
      <c r="AI1358" s="71"/>
      <c r="AJ1358" s="71"/>
      <c r="AK1358" s="71"/>
      <c r="AL1358" s="71"/>
    </row>
    <row r="1359" spans="1:38">
      <c r="A1359" s="191"/>
      <c r="B1359" s="191"/>
      <c r="C1359" s="191"/>
      <c r="D1359" s="191"/>
      <c r="E1359" s="191"/>
      <c r="F1359" s="191"/>
      <c r="G1359" s="191"/>
      <c r="H1359" s="191"/>
      <c r="I1359" s="191"/>
      <c r="J1359" s="191"/>
      <c r="K1359" s="191"/>
      <c r="L1359" s="191"/>
      <c r="M1359" s="191"/>
      <c r="N1359" s="191"/>
      <c r="O1359" s="70">
        <f>SUMIFS('Ctas Receber'!G:G,'Ctas Receber'!E:E,'Clientes'!A:A,'Ctas Receber'!M:M,"")</f>
        <v>0</v>
      </c>
      <c r="P1359" s="70">
        <f>SUMIFS('Ctas Receber'!G:G,'Ctas Receber'!E:E,'Clientes'!A:A,'Ctas Receber'!O:O,"Pago")</f>
        <v>0</v>
      </c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  <c r="AA1359" s="71"/>
      <c r="AB1359" s="71"/>
      <c r="AC1359" s="71"/>
      <c r="AD1359" s="71"/>
      <c r="AE1359" s="71"/>
      <c r="AF1359" s="71"/>
      <c r="AG1359" s="71"/>
      <c r="AH1359" s="71"/>
      <c r="AI1359" s="71"/>
      <c r="AJ1359" s="71"/>
      <c r="AK1359" s="71"/>
      <c r="AL1359" s="71"/>
    </row>
    <row r="1360" spans="1:38">
      <c r="A1360" s="191"/>
      <c r="B1360" s="191"/>
      <c r="C1360" s="191"/>
      <c r="D1360" s="191"/>
      <c r="E1360" s="191"/>
      <c r="F1360" s="191"/>
      <c r="G1360" s="191"/>
      <c r="H1360" s="191"/>
      <c r="I1360" s="191"/>
      <c r="J1360" s="191"/>
      <c r="K1360" s="191"/>
      <c r="L1360" s="191"/>
      <c r="M1360" s="191"/>
      <c r="N1360" s="191"/>
      <c r="O1360" s="70">
        <f>SUMIFS('Ctas Receber'!G:G,'Ctas Receber'!E:E,'Clientes'!A:A,'Ctas Receber'!M:M,"")</f>
        <v>0</v>
      </c>
      <c r="P1360" s="70">
        <f>SUMIFS('Ctas Receber'!G:G,'Ctas Receber'!E:E,'Clientes'!A:A,'Ctas Receber'!O:O,"Pago")</f>
        <v>0</v>
      </c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  <c r="AA1360" s="71"/>
      <c r="AB1360" s="71"/>
      <c r="AC1360" s="71"/>
      <c r="AD1360" s="71"/>
      <c r="AE1360" s="71"/>
      <c r="AF1360" s="71"/>
      <c r="AG1360" s="71"/>
      <c r="AH1360" s="71"/>
      <c r="AI1360" s="71"/>
      <c r="AJ1360" s="71"/>
      <c r="AK1360" s="71"/>
      <c r="AL1360" s="71"/>
    </row>
    <row r="1361" spans="1:38">
      <c r="A1361" s="191"/>
      <c r="B1361" s="191"/>
      <c r="C1361" s="191"/>
      <c r="D1361" s="191"/>
      <c r="E1361" s="191"/>
      <c r="F1361" s="191"/>
      <c r="G1361" s="191"/>
      <c r="H1361" s="191"/>
      <c r="I1361" s="191"/>
      <c r="J1361" s="191"/>
      <c r="K1361" s="191"/>
      <c r="L1361" s="191"/>
      <c r="M1361" s="191"/>
      <c r="N1361" s="191"/>
      <c r="O1361" s="70">
        <f>SUMIFS('Ctas Receber'!G:G,'Ctas Receber'!E:E,'Clientes'!A:A,'Ctas Receber'!M:M,"")</f>
        <v>0</v>
      </c>
      <c r="P1361" s="70">
        <f>SUMIFS('Ctas Receber'!G:G,'Ctas Receber'!E:E,'Clientes'!A:A,'Ctas Receber'!O:O,"Pago")</f>
        <v>0</v>
      </c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  <c r="AA1361" s="71"/>
      <c r="AB1361" s="71"/>
      <c r="AC1361" s="71"/>
      <c r="AD1361" s="71"/>
      <c r="AE1361" s="71"/>
      <c r="AF1361" s="71"/>
      <c r="AG1361" s="71"/>
      <c r="AH1361" s="71"/>
      <c r="AI1361" s="71"/>
      <c r="AJ1361" s="71"/>
      <c r="AK1361" s="71"/>
      <c r="AL1361" s="71"/>
    </row>
    <row r="1362" spans="1:38">
      <c r="A1362" s="191"/>
      <c r="B1362" s="191"/>
      <c r="C1362" s="191"/>
      <c r="D1362" s="191"/>
      <c r="E1362" s="191"/>
      <c r="F1362" s="191"/>
      <c r="G1362" s="191"/>
      <c r="H1362" s="191"/>
      <c r="I1362" s="191"/>
      <c r="J1362" s="191"/>
      <c r="K1362" s="191"/>
      <c r="L1362" s="191"/>
      <c r="M1362" s="191"/>
      <c r="N1362" s="191"/>
      <c r="O1362" s="70">
        <f>SUMIFS('Ctas Receber'!G:G,'Ctas Receber'!E:E,'Clientes'!A:A,'Ctas Receber'!M:M,"")</f>
        <v>0</v>
      </c>
      <c r="P1362" s="70">
        <f>SUMIFS('Ctas Receber'!G:G,'Ctas Receber'!E:E,'Clientes'!A:A,'Ctas Receber'!O:O,"Pago")</f>
        <v>0</v>
      </c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  <c r="AA1362" s="71"/>
      <c r="AB1362" s="71"/>
      <c r="AC1362" s="71"/>
      <c r="AD1362" s="71"/>
      <c r="AE1362" s="71"/>
      <c r="AF1362" s="71"/>
      <c r="AG1362" s="71"/>
      <c r="AH1362" s="71"/>
      <c r="AI1362" s="71"/>
      <c r="AJ1362" s="71"/>
      <c r="AK1362" s="71"/>
      <c r="AL1362" s="71"/>
    </row>
    <row r="1363" spans="1:38">
      <c r="A1363" s="191"/>
      <c r="B1363" s="191"/>
      <c r="C1363" s="191"/>
      <c r="D1363" s="191"/>
      <c r="E1363" s="191"/>
      <c r="F1363" s="191"/>
      <c r="G1363" s="191"/>
      <c r="H1363" s="191"/>
      <c r="I1363" s="191"/>
      <c r="J1363" s="191"/>
      <c r="K1363" s="191"/>
      <c r="L1363" s="191"/>
      <c r="M1363" s="191"/>
      <c r="N1363" s="191"/>
      <c r="O1363" s="70">
        <f>SUMIFS('Ctas Receber'!G:G,'Ctas Receber'!E:E,'Clientes'!A:A,'Ctas Receber'!M:M,"")</f>
        <v>0</v>
      </c>
      <c r="P1363" s="70">
        <f>SUMIFS('Ctas Receber'!G:G,'Ctas Receber'!E:E,'Clientes'!A:A,'Ctas Receber'!O:O,"Pago")</f>
        <v>0</v>
      </c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  <c r="AA1363" s="71"/>
      <c r="AB1363" s="71"/>
      <c r="AC1363" s="71"/>
      <c r="AD1363" s="71"/>
      <c r="AE1363" s="71"/>
      <c r="AF1363" s="71"/>
      <c r="AG1363" s="71"/>
      <c r="AH1363" s="71"/>
      <c r="AI1363" s="71"/>
      <c r="AJ1363" s="71"/>
      <c r="AK1363" s="71"/>
      <c r="AL1363" s="71"/>
    </row>
    <row r="1364" spans="1:38">
      <c r="A1364" s="191"/>
      <c r="B1364" s="191"/>
      <c r="C1364" s="191"/>
      <c r="D1364" s="191"/>
      <c r="E1364" s="191"/>
      <c r="F1364" s="191"/>
      <c r="G1364" s="191"/>
      <c r="H1364" s="191"/>
      <c r="I1364" s="191"/>
      <c r="J1364" s="191"/>
      <c r="K1364" s="191"/>
      <c r="L1364" s="191"/>
      <c r="M1364" s="191"/>
      <c r="N1364" s="191"/>
      <c r="O1364" s="70">
        <f>SUMIFS('Ctas Receber'!G:G,'Ctas Receber'!E:E,'Clientes'!A:A,'Ctas Receber'!M:M,"")</f>
        <v>0</v>
      </c>
      <c r="P1364" s="70">
        <f>SUMIFS('Ctas Receber'!G:G,'Ctas Receber'!E:E,'Clientes'!A:A,'Ctas Receber'!O:O,"Pago")</f>
        <v>0</v>
      </c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  <c r="AA1364" s="71"/>
      <c r="AB1364" s="71"/>
      <c r="AC1364" s="71"/>
      <c r="AD1364" s="71"/>
      <c r="AE1364" s="71"/>
      <c r="AF1364" s="71"/>
      <c r="AG1364" s="71"/>
      <c r="AH1364" s="71"/>
      <c r="AI1364" s="71"/>
      <c r="AJ1364" s="71"/>
      <c r="AK1364" s="71"/>
      <c r="AL1364" s="71"/>
    </row>
    <row r="1365" spans="1:38">
      <c r="A1365" s="191"/>
      <c r="B1365" s="191"/>
      <c r="C1365" s="191"/>
      <c r="D1365" s="191"/>
      <c r="E1365" s="191"/>
      <c r="F1365" s="191"/>
      <c r="G1365" s="191"/>
      <c r="H1365" s="191"/>
      <c r="I1365" s="191"/>
      <c r="J1365" s="191"/>
      <c r="K1365" s="191"/>
      <c r="L1365" s="191"/>
      <c r="M1365" s="191"/>
      <c r="N1365" s="191"/>
      <c r="O1365" s="70">
        <f>SUMIFS('Ctas Receber'!G:G,'Ctas Receber'!E:E,'Clientes'!A:A,'Ctas Receber'!M:M,"")</f>
        <v>0</v>
      </c>
      <c r="P1365" s="70">
        <f>SUMIFS('Ctas Receber'!G:G,'Ctas Receber'!E:E,'Clientes'!A:A,'Ctas Receber'!O:O,"Pago")</f>
        <v>0</v>
      </c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  <c r="AA1365" s="71"/>
      <c r="AB1365" s="71"/>
      <c r="AC1365" s="71"/>
      <c r="AD1365" s="71"/>
      <c r="AE1365" s="71"/>
      <c r="AF1365" s="71"/>
      <c r="AG1365" s="71"/>
      <c r="AH1365" s="71"/>
      <c r="AI1365" s="71"/>
      <c r="AJ1365" s="71"/>
      <c r="AK1365" s="71"/>
      <c r="AL1365" s="71"/>
    </row>
    <row r="1366" spans="1:38">
      <c r="A1366" s="191"/>
      <c r="B1366" s="191"/>
      <c r="C1366" s="191"/>
      <c r="D1366" s="191"/>
      <c r="E1366" s="191"/>
      <c r="F1366" s="191"/>
      <c r="G1366" s="191"/>
      <c r="H1366" s="191"/>
      <c r="I1366" s="191"/>
      <c r="J1366" s="191"/>
      <c r="K1366" s="191"/>
      <c r="L1366" s="191"/>
      <c r="M1366" s="191"/>
      <c r="N1366" s="191"/>
      <c r="O1366" s="70">
        <f>SUMIFS('Ctas Receber'!G:G,'Ctas Receber'!E:E,'Clientes'!A:A,'Ctas Receber'!M:M,"")</f>
        <v>0</v>
      </c>
      <c r="P1366" s="70">
        <f>SUMIFS('Ctas Receber'!G:G,'Ctas Receber'!E:E,'Clientes'!A:A,'Ctas Receber'!O:O,"Pago")</f>
        <v>0</v>
      </c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  <c r="AA1366" s="71"/>
      <c r="AB1366" s="71"/>
      <c r="AC1366" s="71"/>
      <c r="AD1366" s="71"/>
      <c r="AE1366" s="71"/>
      <c r="AF1366" s="71"/>
      <c r="AG1366" s="71"/>
      <c r="AH1366" s="71"/>
      <c r="AI1366" s="71"/>
      <c r="AJ1366" s="71"/>
      <c r="AK1366" s="71"/>
      <c r="AL1366" s="71"/>
    </row>
    <row r="1367" spans="1:38">
      <c r="A1367" s="191"/>
      <c r="B1367" s="191"/>
      <c r="C1367" s="191"/>
      <c r="D1367" s="191"/>
      <c r="E1367" s="191"/>
      <c r="F1367" s="191"/>
      <c r="G1367" s="191"/>
      <c r="H1367" s="191"/>
      <c r="I1367" s="191"/>
      <c r="J1367" s="191"/>
      <c r="K1367" s="191"/>
      <c r="L1367" s="191"/>
      <c r="M1367" s="191"/>
      <c r="N1367" s="191"/>
      <c r="O1367" s="70">
        <f>SUMIFS('Ctas Receber'!G:G,'Ctas Receber'!E:E,'Clientes'!A:A,'Ctas Receber'!M:M,"")</f>
        <v>0</v>
      </c>
      <c r="P1367" s="70">
        <f>SUMIFS('Ctas Receber'!G:G,'Ctas Receber'!E:E,'Clientes'!A:A,'Ctas Receber'!O:O,"Pago")</f>
        <v>0</v>
      </c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  <c r="AA1367" s="71"/>
      <c r="AB1367" s="71"/>
      <c r="AC1367" s="71"/>
      <c r="AD1367" s="71"/>
      <c r="AE1367" s="71"/>
      <c r="AF1367" s="71"/>
      <c r="AG1367" s="71"/>
      <c r="AH1367" s="71"/>
      <c r="AI1367" s="71"/>
      <c r="AJ1367" s="71"/>
      <c r="AK1367" s="71"/>
      <c r="AL1367" s="71"/>
    </row>
    <row r="1368" spans="1:38">
      <c r="A1368" s="191"/>
      <c r="B1368" s="191"/>
      <c r="C1368" s="191"/>
      <c r="D1368" s="191"/>
      <c r="E1368" s="191"/>
      <c r="F1368" s="191"/>
      <c r="G1368" s="191"/>
      <c r="H1368" s="191"/>
      <c r="I1368" s="191"/>
      <c r="J1368" s="191"/>
      <c r="K1368" s="191"/>
      <c r="L1368" s="191"/>
      <c r="M1368" s="191"/>
      <c r="N1368" s="191"/>
      <c r="O1368" s="70">
        <f>SUMIFS('Ctas Receber'!G:G,'Ctas Receber'!E:E,'Clientes'!A:A,'Ctas Receber'!M:M,"")</f>
        <v>0</v>
      </c>
      <c r="P1368" s="70">
        <f>SUMIFS('Ctas Receber'!G:G,'Ctas Receber'!E:E,'Clientes'!A:A,'Ctas Receber'!O:O,"Pago")</f>
        <v>0</v>
      </c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  <c r="AA1368" s="71"/>
      <c r="AB1368" s="71"/>
      <c r="AC1368" s="71"/>
      <c r="AD1368" s="71"/>
      <c r="AE1368" s="71"/>
      <c r="AF1368" s="71"/>
      <c r="AG1368" s="71"/>
      <c r="AH1368" s="71"/>
      <c r="AI1368" s="71"/>
      <c r="AJ1368" s="71"/>
      <c r="AK1368" s="71"/>
      <c r="AL1368" s="71"/>
    </row>
    <row r="1369" spans="1:38">
      <c r="A1369" s="191"/>
      <c r="B1369" s="191"/>
      <c r="C1369" s="191"/>
      <c r="D1369" s="191"/>
      <c r="E1369" s="191"/>
      <c r="F1369" s="191"/>
      <c r="G1369" s="191"/>
      <c r="H1369" s="191"/>
      <c r="I1369" s="191"/>
      <c r="J1369" s="191"/>
      <c r="K1369" s="191"/>
      <c r="L1369" s="191"/>
      <c r="M1369" s="191"/>
      <c r="N1369" s="191"/>
      <c r="O1369" s="70">
        <f>SUMIFS('Ctas Receber'!G:G,'Ctas Receber'!E:E,'Clientes'!A:A,'Ctas Receber'!M:M,"")</f>
        <v>0</v>
      </c>
      <c r="P1369" s="70">
        <f>SUMIFS('Ctas Receber'!G:G,'Ctas Receber'!E:E,'Clientes'!A:A,'Ctas Receber'!O:O,"Pago")</f>
        <v>0</v>
      </c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  <c r="AA1369" s="71"/>
      <c r="AB1369" s="71"/>
      <c r="AC1369" s="71"/>
      <c r="AD1369" s="71"/>
      <c r="AE1369" s="71"/>
      <c r="AF1369" s="71"/>
      <c r="AG1369" s="71"/>
      <c r="AH1369" s="71"/>
      <c r="AI1369" s="71"/>
      <c r="AJ1369" s="71"/>
      <c r="AK1369" s="71"/>
      <c r="AL1369" s="71"/>
    </row>
    <row r="1370" spans="1:38">
      <c r="A1370" s="191"/>
      <c r="B1370" s="191"/>
      <c r="C1370" s="191"/>
      <c r="D1370" s="191"/>
      <c r="E1370" s="191"/>
      <c r="F1370" s="191"/>
      <c r="G1370" s="191"/>
      <c r="H1370" s="191"/>
      <c r="I1370" s="191"/>
      <c r="J1370" s="191"/>
      <c r="K1370" s="191"/>
      <c r="L1370" s="191"/>
      <c r="M1370" s="191"/>
      <c r="N1370" s="191"/>
      <c r="O1370" s="70">
        <f>SUMIFS('Ctas Receber'!G:G,'Ctas Receber'!E:E,'Clientes'!A:A,'Ctas Receber'!M:M,"")</f>
        <v>0</v>
      </c>
      <c r="P1370" s="70">
        <f>SUMIFS('Ctas Receber'!G:G,'Ctas Receber'!E:E,'Clientes'!A:A,'Ctas Receber'!O:O,"Pago")</f>
        <v>0</v>
      </c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  <c r="AA1370" s="71"/>
      <c r="AB1370" s="71"/>
      <c r="AC1370" s="71"/>
      <c r="AD1370" s="71"/>
      <c r="AE1370" s="71"/>
      <c r="AF1370" s="71"/>
      <c r="AG1370" s="71"/>
      <c r="AH1370" s="71"/>
      <c r="AI1370" s="71"/>
      <c r="AJ1370" s="71"/>
      <c r="AK1370" s="71"/>
      <c r="AL1370" s="71"/>
    </row>
    <row r="1371" spans="1:38">
      <c r="A1371" s="191"/>
      <c r="B1371" s="191"/>
      <c r="C1371" s="191"/>
      <c r="D1371" s="191"/>
      <c r="E1371" s="191"/>
      <c r="F1371" s="191"/>
      <c r="G1371" s="191"/>
      <c r="H1371" s="191"/>
      <c r="I1371" s="191"/>
      <c r="J1371" s="191"/>
      <c r="K1371" s="191"/>
      <c r="L1371" s="191"/>
      <c r="M1371" s="191"/>
      <c r="N1371" s="191"/>
      <c r="O1371" s="70">
        <f>SUMIFS('Ctas Receber'!G:G,'Ctas Receber'!E:E,'Clientes'!A:A,'Ctas Receber'!M:M,"")</f>
        <v>0</v>
      </c>
      <c r="P1371" s="70">
        <f>SUMIFS('Ctas Receber'!G:G,'Ctas Receber'!E:E,'Clientes'!A:A,'Ctas Receber'!O:O,"Pago")</f>
        <v>0</v>
      </c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  <c r="AA1371" s="71"/>
      <c r="AB1371" s="71"/>
      <c r="AC1371" s="71"/>
      <c r="AD1371" s="71"/>
      <c r="AE1371" s="71"/>
      <c r="AF1371" s="71"/>
      <c r="AG1371" s="71"/>
      <c r="AH1371" s="71"/>
      <c r="AI1371" s="71"/>
      <c r="AJ1371" s="71"/>
      <c r="AK1371" s="71"/>
      <c r="AL1371" s="71"/>
    </row>
    <row r="1372" spans="1:38">
      <c r="A1372" s="191"/>
      <c r="B1372" s="191"/>
      <c r="C1372" s="191"/>
      <c r="D1372" s="191"/>
      <c r="E1372" s="191"/>
      <c r="F1372" s="191"/>
      <c r="G1372" s="191"/>
      <c r="H1372" s="191"/>
      <c r="I1372" s="191"/>
      <c r="J1372" s="191"/>
      <c r="K1372" s="191"/>
      <c r="L1372" s="191"/>
      <c r="M1372" s="191"/>
      <c r="N1372" s="191"/>
      <c r="O1372" s="70">
        <f>SUMIFS('Ctas Receber'!G:G,'Ctas Receber'!E:E,'Clientes'!A:A,'Ctas Receber'!M:M,"")</f>
        <v>0</v>
      </c>
      <c r="P1372" s="70">
        <f>SUMIFS('Ctas Receber'!G:G,'Ctas Receber'!E:E,'Clientes'!A:A,'Ctas Receber'!O:O,"Pago")</f>
        <v>0</v>
      </c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  <c r="AA1372" s="71"/>
      <c r="AB1372" s="71"/>
      <c r="AC1372" s="71"/>
      <c r="AD1372" s="71"/>
      <c r="AE1372" s="71"/>
      <c r="AF1372" s="71"/>
      <c r="AG1372" s="71"/>
      <c r="AH1372" s="71"/>
      <c r="AI1372" s="71"/>
      <c r="AJ1372" s="71"/>
      <c r="AK1372" s="71"/>
      <c r="AL1372" s="71"/>
    </row>
    <row r="1373" spans="1:38">
      <c r="A1373" s="191"/>
      <c r="B1373" s="191"/>
      <c r="C1373" s="191"/>
      <c r="D1373" s="191"/>
      <c r="E1373" s="191"/>
      <c r="F1373" s="191"/>
      <c r="G1373" s="191"/>
      <c r="H1373" s="191"/>
      <c r="I1373" s="191"/>
      <c r="J1373" s="191"/>
      <c r="K1373" s="191"/>
      <c r="L1373" s="191"/>
      <c r="M1373" s="191"/>
      <c r="N1373" s="191"/>
      <c r="O1373" s="70">
        <f>SUMIFS('Ctas Receber'!G:G,'Ctas Receber'!E:E,'Clientes'!A:A,'Ctas Receber'!M:M,"")</f>
        <v>0</v>
      </c>
      <c r="P1373" s="70">
        <f>SUMIFS('Ctas Receber'!G:G,'Ctas Receber'!E:E,'Clientes'!A:A,'Ctas Receber'!O:O,"Pago")</f>
        <v>0</v>
      </c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  <c r="AA1373" s="71"/>
      <c r="AB1373" s="71"/>
      <c r="AC1373" s="71"/>
      <c r="AD1373" s="71"/>
      <c r="AE1373" s="71"/>
      <c r="AF1373" s="71"/>
      <c r="AG1373" s="71"/>
      <c r="AH1373" s="71"/>
      <c r="AI1373" s="71"/>
      <c r="AJ1373" s="71"/>
      <c r="AK1373" s="71"/>
      <c r="AL1373" s="71"/>
    </row>
    <row r="1374" spans="1:38">
      <c r="A1374" s="191"/>
      <c r="B1374" s="191"/>
      <c r="C1374" s="191"/>
      <c r="D1374" s="191"/>
      <c r="E1374" s="191"/>
      <c r="F1374" s="191"/>
      <c r="G1374" s="191"/>
      <c r="H1374" s="191"/>
      <c r="I1374" s="191"/>
      <c r="J1374" s="191"/>
      <c r="K1374" s="191"/>
      <c r="L1374" s="191"/>
      <c r="M1374" s="191"/>
      <c r="N1374" s="191"/>
      <c r="O1374" s="70">
        <f>SUMIFS('Ctas Receber'!G:G,'Ctas Receber'!E:E,'Clientes'!A:A,'Ctas Receber'!M:M,"")</f>
        <v>0</v>
      </c>
      <c r="P1374" s="70">
        <f>SUMIFS('Ctas Receber'!G:G,'Ctas Receber'!E:E,'Clientes'!A:A,'Ctas Receber'!O:O,"Pago")</f>
        <v>0</v>
      </c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  <c r="AA1374" s="71"/>
      <c r="AB1374" s="71"/>
      <c r="AC1374" s="71"/>
      <c r="AD1374" s="71"/>
      <c r="AE1374" s="71"/>
      <c r="AF1374" s="71"/>
      <c r="AG1374" s="71"/>
      <c r="AH1374" s="71"/>
      <c r="AI1374" s="71"/>
      <c r="AJ1374" s="71"/>
      <c r="AK1374" s="71"/>
      <c r="AL1374" s="71"/>
    </row>
    <row r="1375" spans="1:38">
      <c r="A1375" s="191"/>
      <c r="B1375" s="191"/>
      <c r="C1375" s="191"/>
      <c r="D1375" s="191"/>
      <c r="E1375" s="191"/>
      <c r="F1375" s="191"/>
      <c r="G1375" s="191"/>
      <c r="H1375" s="191"/>
      <c r="I1375" s="191"/>
      <c r="J1375" s="191"/>
      <c r="K1375" s="191"/>
      <c r="L1375" s="191"/>
      <c r="M1375" s="191"/>
      <c r="N1375" s="191"/>
      <c r="O1375" s="70">
        <f>SUMIFS('Ctas Receber'!G:G,'Ctas Receber'!E:E,'Clientes'!A:A,'Ctas Receber'!M:M,"")</f>
        <v>0</v>
      </c>
      <c r="P1375" s="70">
        <f>SUMIFS('Ctas Receber'!G:G,'Ctas Receber'!E:E,'Clientes'!A:A,'Ctas Receber'!O:O,"Pago")</f>
        <v>0</v>
      </c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  <c r="AA1375" s="71"/>
      <c r="AB1375" s="71"/>
      <c r="AC1375" s="71"/>
      <c r="AD1375" s="71"/>
      <c r="AE1375" s="71"/>
      <c r="AF1375" s="71"/>
      <c r="AG1375" s="71"/>
      <c r="AH1375" s="71"/>
      <c r="AI1375" s="71"/>
      <c r="AJ1375" s="71"/>
      <c r="AK1375" s="71"/>
      <c r="AL1375" s="71"/>
    </row>
    <row r="1376" spans="1:38">
      <c r="A1376" s="191"/>
      <c r="B1376" s="191"/>
      <c r="C1376" s="191"/>
      <c r="D1376" s="191"/>
      <c r="E1376" s="191"/>
      <c r="F1376" s="191"/>
      <c r="G1376" s="191"/>
      <c r="H1376" s="191"/>
      <c r="I1376" s="191"/>
      <c r="J1376" s="191"/>
      <c r="K1376" s="191"/>
      <c r="L1376" s="191"/>
      <c r="M1376" s="191"/>
      <c r="N1376" s="191"/>
      <c r="O1376" s="70">
        <f>SUMIFS('Ctas Receber'!G:G,'Ctas Receber'!E:E,'Clientes'!A:A,'Ctas Receber'!M:M,"")</f>
        <v>0</v>
      </c>
      <c r="P1376" s="70">
        <f>SUMIFS('Ctas Receber'!G:G,'Ctas Receber'!E:E,'Clientes'!A:A,'Ctas Receber'!O:O,"Pago")</f>
        <v>0</v>
      </c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  <c r="AA1376" s="71"/>
      <c r="AB1376" s="71"/>
      <c r="AC1376" s="71"/>
      <c r="AD1376" s="71"/>
      <c r="AE1376" s="71"/>
      <c r="AF1376" s="71"/>
      <c r="AG1376" s="71"/>
      <c r="AH1376" s="71"/>
      <c r="AI1376" s="71"/>
      <c r="AJ1376" s="71"/>
      <c r="AK1376" s="71"/>
      <c r="AL1376" s="71"/>
    </row>
    <row r="1377" spans="1:38">
      <c r="A1377" s="191"/>
      <c r="B1377" s="191"/>
      <c r="C1377" s="191"/>
      <c r="D1377" s="191"/>
      <c r="E1377" s="191"/>
      <c r="F1377" s="191"/>
      <c r="G1377" s="191"/>
      <c r="H1377" s="191"/>
      <c r="I1377" s="191"/>
      <c r="J1377" s="191"/>
      <c r="K1377" s="191"/>
      <c r="L1377" s="191"/>
      <c r="M1377" s="191"/>
      <c r="N1377" s="191"/>
      <c r="O1377" s="70">
        <f>SUMIFS('Ctas Receber'!G:G,'Ctas Receber'!E:E,'Clientes'!A:A,'Ctas Receber'!M:M,"")</f>
        <v>0</v>
      </c>
      <c r="P1377" s="70">
        <f>SUMIFS('Ctas Receber'!G:G,'Ctas Receber'!E:E,'Clientes'!A:A,'Ctas Receber'!O:O,"Pago")</f>
        <v>0</v>
      </c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  <c r="AA1377" s="71"/>
      <c r="AB1377" s="71"/>
      <c r="AC1377" s="71"/>
      <c r="AD1377" s="71"/>
      <c r="AE1377" s="71"/>
      <c r="AF1377" s="71"/>
      <c r="AG1377" s="71"/>
      <c r="AH1377" s="71"/>
      <c r="AI1377" s="71"/>
      <c r="AJ1377" s="71"/>
      <c r="AK1377" s="71"/>
      <c r="AL1377" s="71"/>
    </row>
    <row r="1378" spans="1:38">
      <c r="A1378" s="191"/>
      <c r="B1378" s="191"/>
      <c r="C1378" s="191"/>
      <c r="D1378" s="191"/>
      <c r="E1378" s="191"/>
      <c r="F1378" s="191"/>
      <c r="G1378" s="191"/>
      <c r="H1378" s="191"/>
      <c r="I1378" s="191"/>
      <c r="J1378" s="191"/>
      <c r="K1378" s="191"/>
      <c r="L1378" s="191"/>
      <c r="M1378" s="191"/>
      <c r="N1378" s="191"/>
      <c r="O1378" s="70">
        <f>SUMIFS('Ctas Receber'!G:G,'Ctas Receber'!E:E,'Clientes'!A:A,'Ctas Receber'!M:M,"")</f>
        <v>0</v>
      </c>
      <c r="P1378" s="70">
        <f>SUMIFS('Ctas Receber'!G:G,'Ctas Receber'!E:E,'Clientes'!A:A,'Ctas Receber'!O:O,"Pago")</f>
        <v>0</v>
      </c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  <c r="AA1378" s="71"/>
      <c r="AB1378" s="71"/>
      <c r="AC1378" s="71"/>
      <c r="AD1378" s="71"/>
      <c r="AE1378" s="71"/>
      <c r="AF1378" s="71"/>
      <c r="AG1378" s="71"/>
      <c r="AH1378" s="71"/>
      <c r="AI1378" s="71"/>
      <c r="AJ1378" s="71"/>
      <c r="AK1378" s="71"/>
      <c r="AL1378" s="71"/>
    </row>
    <row r="1379" spans="1:38">
      <c r="A1379" s="191"/>
      <c r="B1379" s="191"/>
      <c r="C1379" s="191"/>
      <c r="D1379" s="191"/>
      <c r="E1379" s="191"/>
      <c r="F1379" s="191"/>
      <c r="G1379" s="191"/>
      <c r="H1379" s="191"/>
      <c r="I1379" s="191"/>
      <c r="J1379" s="191"/>
      <c r="K1379" s="191"/>
      <c r="L1379" s="191"/>
      <c r="M1379" s="191"/>
      <c r="N1379" s="191"/>
      <c r="O1379" s="70">
        <f>SUMIFS('Ctas Receber'!G:G,'Ctas Receber'!E:E,'Clientes'!A:A,'Ctas Receber'!M:M,"")</f>
        <v>0</v>
      </c>
      <c r="P1379" s="70">
        <f>SUMIFS('Ctas Receber'!G:G,'Ctas Receber'!E:E,'Clientes'!A:A,'Ctas Receber'!O:O,"Pago")</f>
        <v>0</v>
      </c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  <c r="AA1379" s="71"/>
      <c r="AB1379" s="71"/>
      <c r="AC1379" s="71"/>
      <c r="AD1379" s="71"/>
      <c r="AE1379" s="71"/>
      <c r="AF1379" s="71"/>
      <c r="AG1379" s="71"/>
      <c r="AH1379" s="71"/>
      <c r="AI1379" s="71"/>
      <c r="AJ1379" s="71"/>
      <c r="AK1379" s="71"/>
      <c r="AL1379" s="71"/>
    </row>
    <row r="1380" spans="1:38">
      <c r="A1380" s="191"/>
      <c r="B1380" s="191"/>
      <c r="C1380" s="191"/>
      <c r="D1380" s="191"/>
      <c r="E1380" s="191"/>
      <c r="F1380" s="191"/>
      <c r="G1380" s="191"/>
      <c r="H1380" s="191"/>
      <c r="I1380" s="191"/>
      <c r="J1380" s="191"/>
      <c r="K1380" s="191"/>
      <c r="L1380" s="191"/>
      <c r="M1380" s="191"/>
      <c r="N1380" s="191"/>
      <c r="O1380" s="70">
        <f>SUMIFS('Ctas Receber'!G:G,'Ctas Receber'!E:E,'Clientes'!A:A,'Ctas Receber'!M:M,"")</f>
        <v>0</v>
      </c>
      <c r="P1380" s="70">
        <f>SUMIFS('Ctas Receber'!G:G,'Ctas Receber'!E:E,'Clientes'!A:A,'Ctas Receber'!O:O,"Pago")</f>
        <v>0</v>
      </c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  <c r="AA1380" s="71"/>
      <c r="AB1380" s="71"/>
      <c r="AC1380" s="71"/>
      <c r="AD1380" s="71"/>
      <c r="AE1380" s="71"/>
      <c r="AF1380" s="71"/>
      <c r="AG1380" s="71"/>
      <c r="AH1380" s="71"/>
      <c r="AI1380" s="71"/>
      <c r="AJ1380" s="71"/>
      <c r="AK1380" s="71"/>
      <c r="AL1380" s="71"/>
    </row>
    <row r="1381" spans="1:38">
      <c r="A1381" s="191"/>
      <c r="B1381" s="191"/>
      <c r="C1381" s="191"/>
      <c r="D1381" s="191"/>
      <c r="E1381" s="191"/>
      <c r="F1381" s="191"/>
      <c r="G1381" s="191"/>
      <c r="H1381" s="191"/>
      <c r="I1381" s="191"/>
      <c r="J1381" s="191"/>
      <c r="K1381" s="191"/>
      <c r="L1381" s="191"/>
      <c r="M1381" s="191"/>
      <c r="N1381" s="191"/>
      <c r="O1381" s="70">
        <f>SUMIFS('Ctas Receber'!G:G,'Ctas Receber'!E:E,'Clientes'!A:A,'Ctas Receber'!M:M,"")</f>
        <v>0</v>
      </c>
      <c r="P1381" s="70">
        <f>SUMIFS('Ctas Receber'!G:G,'Ctas Receber'!E:E,'Clientes'!A:A,'Ctas Receber'!O:O,"Pago")</f>
        <v>0</v>
      </c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  <c r="AA1381" s="71"/>
      <c r="AB1381" s="71"/>
      <c r="AC1381" s="71"/>
      <c r="AD1381" s="71"/>
      <c r="AE1381" s="71"/>
      <c r="AF1381" s="71"/>
      <c r="AG1381" s="71"/>
      <c r="AH1381" s="71"/>
      <c r="AI1381" s="71"/>
      <c r="AJ1381" s="71"/>
      <c r="AK1381" s="71"/>
      <c r="AL1381" s="71"/>
    </row>
    <row r="1382" spans="1:38">
      <c r="A1382" s="191"/>
      <c r="B1382" s="191"/>
      <c r="C1382" s="191"/>
      <c r="D1382" s="191"/>
      <c r="E1382" s="191"/>
      <c r="F1382" s="191"/>
      <c r="G1382" s="191"/>
      <c r="H1382" s="191"/>
      <c r="I1382" s="191"/>
      <c r="J1382" s="191"/>
      <c r="K1382" s="191"/>
      <c r="L1382" s="191"/>
      <c r="M1382" s="191"/>
      <c r="N1382" s="191"/>
      <c r="O1382" s="70">
        <f>SUMIFS('Ctas Receber'!G:G,'Ctas Receber'!E:E,'Clientes'!A:A,'Ctas Receber'!M:M,"")</f>
        <v>0</v>
      </c>
      <c r="P1382" s="70">
        <f>SUMIFS('Ctas Receber'!G:G,'Ctas Receber'!E:E,'Clientes'!A:A,'Ctas Receber'!O:O,"Pago")</f>
        <v>0</v>
      </c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  <c r="AA1382" s="71"/>
      <c r="AB1382" s="71"/>
      <c r="AC1382" s="71"/>
      <c r="AD1382" s="71"/>
      <c r="AE1382" s="71"/>
      <c r="AF1382" s="71"/>
      <c r="AG1382" s="71"/>
      <c r="AH1382" s="71"/>
      <c r="AI1382" s="71"/>
      <c r="AJ1382" s="71"/>
      <c r="AK1382" s="71"/>
      <c r="AL1382" s="71"/>
    </row>
    <row r="1383" spans="1:38">
      <c r="A1383" s="191"/>
      <c r="B1383" s="191"/>
      <c r="C1383" s="191"/>
      <c r="D1383" s="191"/>
      <c r="E1383" s="191"/>
      <c r="F1383" s="191"/>
      <c r="G1383" s="191"/>
      <c r="H1383" s="191"/>
      <c r="I1383" s="191"/>
      <c r="J1383" s="191"/>
      <c r="K1383" s="191"/>
      <c r="L1383" s="191"/>
      <c r="M1383" s="191"/>
      <c r="N1383" s="191"/>
      <c r="O1383" s="70">
        <f>SUMIFS('Ctas Receber'!G:G,'Ctas Receber'!E:E,'Clientes'!A:A,'Ctas Receber'!M:M,"")</f>
        <v>0</v>
      </c>
      <c r="P1383" s="70">
        <f>SUMIFS('Ctas Receber'!G:G,'Ctas Receber'!E:E,'Clientes'!A:A,'Ctas Receber'!O:O,"Pago")</f>
        <v>0</v>
      </c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  <c r="AA1383" s="71"/>
      <c r="AB1383" s="71"/>
      <c r="AC1383" s="71"/>
      <c r="AD1383" s="71"/>
      <c r="AE1383" s="71"/>
      <c r="AF1383" s="71"/>
      <c r="AG1383" s="71"/>
      <c r="AH1383" s="71"/>
      <c r="AI1383" s="71"/>
      <c r="AJ1383" s="71"/>
      <c r="AK1383" s="71"/>
      <c r="AL1383" s="71"/>
    </row>
    <row r="1384" spans="1:38">
      <c r="A1384" s="191"/>
      <c r="B1384" s="191"/>
      <c r="C1384" s="191"/>
      <c r="D1384" s="191"/>
      <c r="E1384" s="191"/>
      <c r="F1384" s="191"/>
      <c r="G1384" s="191"/>
      <c r="H1384" s="191"/>
      <c r="I1384" s="191"/>
      <c r="J1384" s="191"/>
      <c r="K1384" s="191"/>
      <c r="L1384" s="191"/>
      <c r="M1384" s="191"/>
      <c r="N1384" s="191"/>
      <c r="O1384" s="70">
        <f>SUMIFS('Ctas Receber'!G:G,'Ctas Receber'!E:E,'Clientes'!A:A,'Ctas Receber'!M:M,"")</f>
        <v>0</v>
      </c>
      <c r="P1384" s="70">
        <f>SUMIFS('Ctas Receber'!G:G,'Ctas Receber'!E:E,'Clientes'!A:A,'Ctas Receber'!O:O,"Pago")</f>
        <v>0</v>
      </c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  <c r="AA1384" s="71"/>
      <c r="AB1384" s="71"/>
      <c r="AC1384" s="71"/>
      <c r="AD1384" s="71"/>
      <c r="AE1384" s="71"/>
      <c r="AF1384" s="71"/>
      <c r="AG1384" s="71"/>
      <c r="AH1384" s="71"/>
      <c r="AI1384" s="71"/>
      <c r="AJ1384" s="71"/>
      <c r="AK1384" s="71"/>
      <c r="AL1384" s="71"/>
    </row>
    <row r="1385" spans="1:38">
      <c r="A1385" s="191"/>
      <c r="B1385" s="191"/>
      <c r="C1385" s="191"/>
      <c r="D1385" s="191"/>
      <c r="E1385" s="191"/>
      <c r="F1385" s="191"/>
      <c r="G1385" s="191"/>
      <c r="H1385" s="191"/>
      <c r="I1385" s="191"/>
      <c r="J1385" s="191"/>
      <c r="K1385" s="191"/>
      <c r="L1385" s="191"/>
      <c r="M1385" s="191"/>
      <c r="N1385" s="191"/>
      <c r="O1385" s="70">
        <f>SUMIFS('Ctas Receber'!G:G,'Ctas Receber'!E:E,'Clientes'!A:A,'Ctas Receber'!M:M,"")</f>
        <v>0</v>
      </c>
      <c r="P1385" s="70">
        <f>SUMIFS('Ctas Receber'!G:G,'Ctas Receber'!E:E,'Clientes'!A:A,'Ctas Receber'!O:O,"Pago")</f>
        <v>0</v>
      </c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  <c r="AA1385" s="71"/>
      <c r="AB1385" s="71"/>
      <c r="AC1385" s="71"/>
      <c r="AD1385" s="71"/>
      <c r="AE1385" s="71"/>
      <c r="AF1385" s="71"/>
      <c r="AG1385" s="71"/>
      <c r="AH1385" s="71"/>
      <c r="AI1385" s="71"/>
      <c r="AJ1385" s="71"/>
      <c r="AK1385" s="71"/>
      <c r="AL1385" s="71"/>
    </row>
    <row r="1386" spans="1:38">
      <c r="A1386" s="191"/>
      <c r="B1386" s="191"/>
      <c r="C1386" s="191"/>
      <c r="D1386" s="191"/>
      <c r="E1386" s="191"/>
      <c r="F1386" s="191"/>
      <c r="G1386" s="191"/>
      <c r="H1386" s="191"/>
      <c r="I1386" s="191"/>
      <c r="J1386" s="191"/>
      <c r="K1386" s="191"/>
      <c r="L1386" s="191"/>
      <c r="M1386" s="191"/>
      <c r="N1386" s="191"/>
      <c r="O1386" s="70">
        <f>SUMIFS('Ctas Receber'!G:G,'Ctas Receber'!E:E,'Clientes'!A:A,'Ctas Receber'!M:M,"")</f>
        <v>0</v>
      </c>
      <c r="P1386" s="70">
        <f>SUMIFS('Ctas Receber'!G:G,'Ctas Receber'!E:E,'Clientes'!A:A,'Ctas Receber'!O:O,"Pago")</f>
        <v>0</v>
      </c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  <c r="AA1386" s="71"/>
      <c r="AB1386" s="71"/>
      <c r="AC1386" s="71"/>
      <c r="AD1386" s="71"/>
      <c r="AE1386" s="71"/>
      <c r="AF1386" s="71"/>
      <c r="AG1386" s="71"/>
      <c r="AH1386" s="71"/>
      <c r="AI1386" s="71"/>
      <c r="AJ1386" s="71"/>
      <c r="AK1386" s="71"/>
      <c r="AL1386" s="71"/>
    </row>
    <row r="1387" spans="1:38">
      <c r="A1387" s="191"/>
      <c r="B1387" s="191"/>
      <c r="C1387" s="191"/>
      <c r="D1387" s="191"/>
      <c r="E1387" s="191"/>
      <c r="F1387" s="191"/>
      <c r="G1387" s="191"/>
      <c r="H1387" s="191"/>
      <c r="I1387" s="191"/>
      <c r="J1387" s="191"/>
      <c r="K1387" s="191"/>
      <c r="L1387" s="191"/>
      <c r="M1387" s="191"/>
      <c r="N1387" s="191"/>
      <c r="O1387" s="70">
        <f>SUMIFS('Ctas Receber'!G:G,'Ctas Receber'!E:E,'Clientes'!A:A,'Ctas Receber'!M:M,"")</f>
        <v>0</v>
      </c>
      <c r="P1387" s="70">
        <f>SUMIFS('Ctas Receber'!G:G,'Ctas Receber'!E:E,'Clientes'!A:A,'Ctas Receber'!O:O,"Pago")</f>
        <v>0</v>
      </c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  <c r="AA1387" s="71"/>
      <c r="AB1387" s="71"/>
      <c r="AC1387" s="71"/>
      <c r="AD1387" s="71"/>
      <c r="AE1387" s="71"/>
      <c r="AF1387" s="71"/>
      <c r="AG1387" s="71"/>
      <c r="AH1387" s="71"/>
      <c r="AI1387" s="71"/>
      <c r="AJ1387" s="71"/>
      <c r="AK1387" s="71"/>
      <c r="AL1387" s="71"/>
    </row>
    <row r="1388" spans="1:38">
      <c r="A1388" s="191"/>
      <c r="B1388" s="191"/>
      <c r="C1388" s="191"/>
      <c r="D1388" s="191"/>
      <c r="E1388" s="191"/>
      <c r="F1388" s="191"/>
      <c r="G1388" s="191"/>
      <c r="H1388" s="191"/>
      <c r="I1388" s="191"/>
      <c r="J1388" s="191"/>
      <c r="K1388" s="191"/>
      <c r="L1388" s="191"/>
      <c r="M1388" s="191"/>
      <c r="N1388" s="191"/>
      <c r="O1388" s="70">
        <f>SUMIFS('Ctas Receber'!G:G,'Ctas Receber'!E:E,'Clientes'!A:A,'Ctas Receber'!M:M,"")</f>
        <v>0</v>
      </c>
      <c r="P1388" s="70">
        <f>SUMIFS('Ctas Receber'!G:G,'Ctas Receber'!E:E,'Clientes'!A:A,'Ctas Receber'!O:O,"Pago")</f>
        <v>0</v>
      </c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  <c r="AA1388" s="71"/>
      <c r="AB1388" s="71"/>
      <c r="AC1388" s="71"/>
      <c r="AD1388" s="71"/>
      <c r="AE1388" s="71"/>
      <c r="AF1388" s="71"/>
      <c r="AG1388" s="71"/>
      <c r="AH1388" s="71"/>
      <c r="AI1388" s="71"/>
      <c r="AJ1388" s="71"/>
      <c r="AK1388" s="71"/>
      <c r="AL1388" s="71"/>
    </row>
    <row r="1389" spans="1:38">
      <c r="A1389" s="191"/>
      <c r="B1389" s="191"/>
      <c r="C1389" s="191"/>
      <c r="D1389" s="191"/>
      <c r="E1389" s="191"/>
      <c r="F1389" s="191"/>
      <c r="G1389" s="191"/>
      <c r="H1389" s="191"/>
      <c r="I1389" s="191"/>
      <c r="J1389" s="191"/>
      <c r="K1389" s="191"/>
      <c r="L1389" s="191"/>
      <c r="M1389" s="191"/>
      <c r="N1389" s="191"/>
      <c r="O1389" s="70">
        <f>SUMIFS('Ctas Receber'!G:G,'Ctas Receber'!E:E,'Clientes'!A:A,'Ctas Receber'!M:M,"")</f>
        <v>0</v>
      </c>
      <c r="P1389" s="70">
        <f>SUMIFS('Ctas Receber'!G:G,'Ctas Receber'!E:E,'Clientes'!A:A,'Ctas Receber'!O:O,"Pago")</f>
        <v>0</v>
      </c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  <c r="AA1389" s="71"/>
      <c r="AB1389" s="71"/>
      <c r="AC1389" s="71"/>
      <c r="AD1389" s="71"/>
      <c r="AE1389" s="71"/>
      <c r="AF1389" s="71"/>
      <c r="AG1389" s="71"/>
      <c r="AH1389" s="71"/>
      <c r="AI1389" s="71"/>
      <c r="AJ1389" s="71"/>
      <c r="AK1389" s="71"/>
      <c r="AL1389" s="71"/>
    </row>
    <row r="1390" spans="1:38">
      <c r="A1390" s="191"/>
      <c r="B1390" s="191"/>
      <c r="C1390" s="191"/>
      <c r="D1390" s="191"/>
      <c r="E1390" s="191"/>
      <c r="F1390" s="191"/>
      <c r="G1390" s="191"/>
      <c r="H1390" s="191"/>
      <c r="I1390" s="191"/>
      <c r="J1390" s="191"/>
      <c r="K1390" s="191"/>
      <c r="L1390" s="191"/>
      <c r="M1390" s="191"/>
      <c r="N1390" s="191"/>
      <c r="O1390" s="70">
        <f>SUMIFS('Ctas Receber'!G:G,'Ctas Receber'!E:E,'Clientes'!A:A,'Ctas Receber'!M:M,"")</f>
        <v>0</v>
      </c>
      <c r="P1390" s="70">
        <f>SUMIFS('Ctas Receber'!G:G,'Ctas Receber'!E:E,'Clientes'!A:A,'Ctas Receber'!O:O,"Pago")</f>
        <v>0</v>
      </c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  <c r="AA1390" s="71"/>
      <c r="AB1390" s="71"/>
      <c r="AC1390" s="71"/>
      <c r="AD1390" s="71"/>
      <c r="AE1390" s="71"/>
      <c r="AF1390" s="71"/>
      <c r="AG1390" s="71"/>
      <c r="AH1390" s="71"/>
      <c r="AI1390" s="71"/>
      <c r="AJ1390" s="71"/>
      <c r="AK1390" s="71"/>
      <c r="AL1390" s="71"/>
    </row>
    <row r="1391" spans="1:38">
      <c r="A1391" s="191"/>
      <c r="B1391" s="191"/>
      <c r="C1391" s="191"/>
      <c r="D1391" s="191"/>
      <c r="E1391" s="191"/>
      <c r="F1391" s="191"/>
      <c r="G1391" s="191"/>
      <c r="H1391" s="191"/>
      <c r="I1391" s="191"/>
      <c r="J1391" s="191"/>
      <c r="K1391" s="191"/>
      <c r="L1391" s="191"/>
      <c r="M1391" s="191"/>
      <c r="N1391" s="191"/>
      <c r="O1391" s="70">
        <f>SUMIFS('Ctas Receber'!G:G,'Ctas Receber'!E:E,'Clientes'!A:A,'Ctas Receber'!M:M,"")</f>
        <v>0</v>
      </c>
      <c r="P1391" s="70">
        <f>SUMIFS('Ctas Receber'!G:G,'Ctas Receber'!E:E,'Clientes'!A:A,'Ctas Receber'!O:O,"Pago")</f>
        <v>0</v>
      </c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  <c r="AA1391" s="71"/>
      <c r="AB1391" s="71"/>
      <c r="AC1391" s="71"/>
      <c r="AD1391" s="71"/>
      <c r="AE1391" s="71"/>
      <c r="AF1391" s="71"/>
      <c r="AG1391" s="71"/>
      <c r="AH1391" s="71"/>
      <c r="AI1391" s="71"/>
      <c r="AJ1391" s="71"/>
      <c r="AK1391" s="71"/>
      <c r="AL1391" s="71"/>
    </row>
    <row r="1392" spans="1:38">
      <c r="A1392" s="191"/>
      <c r="B1392" s="191"/>
      <c r="C1392" s="191"/>
      <c r="D1392" s="191"/>
      <c r="E1392" s="191"/>
      <c r="F1392" s="191"/>
      <c r="G1392" s="191"/>
      <c r="H1392" s="191"/>
      <c r="I1392" s="191"/>
      <c r="J1392" s="191"/>
      <c r="K1392" s="191"/>
      <c r="L1392" s="191"/>
      <c r="M1392" s="191"/>
      <c r="N1392" s="191"/>
      <c r="O1392" s="70">
        <f>SUMIFS('Ctas Receber'!G:G,'Ctas Receber'!E:E,'Clientes'!A:A,'Ctas Receber'!M:M,"")</f>
        <v>0</v>
      </c>
      <c r="P1392" s="70">
        <f>SUMIFS('Ctas Receber'!G:G,'Ctas Receber'!E:E,'Clientes'!A:A,'Ctas Receber'!O:O,"Pago")</f>
        <v>0</v>
      </c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  <c r="AA1392" s="71"/>
      <c r="AB1392" s="71"/>
      <c r="AC1392" s="71"/>
      <c r="AD1392" s="71"/>
      <c r="AE1392" s="71"/>
      <c r="AF1392" s="71"/>
      <c r="AG1392" s="71"/>
      <c r="AH1392" s="71"/>
      <c r="AI1392" s="71"/>
      <c r="AJ1392" s="71"/>
      <c r="AK1392" s="71"/>
      <c r="AL1392" s="71"/>
    </row>
    <row r="1393" spans="1:38">
      <c r="A1393" s="191"/>
      <c r="B1393" s="191"/>
      <c r="C1393" s="191"/>
      <c r="D1393" s="191"/>
      <c r="E1393" s="191"/>
      <c r="F1393" s="191"/>
      <c r="G1393" s="191"/>
      <c r="H1393" s="191"/>
      <c r="I1393" s="191"/>
      <c r="J1393" s="191"/>
      <c r="K1393" s="191"/>
      <c r="L1393" s="191"/>
      <c r="M1393" s="191"/>
      <c r="N1393" s="191"/>
      <c r="O1393" s="70">
        <f>SUMIFS('Ctas Receber'!G:G,'Ctas Receber'!E:E,'Clientes'!A:A,'Ctas Receber'!M:M,"")</f>
        <v>0</v>
      </c>
      <c r="P1393" s="70">
        <f>SUMIFS('Ctas Receber'!G:G,'Ctas Receber'!E:E,'Clientes'!A:A,'Ctas Receber'!O:O,"Pago")</f>
        <v>0</v>
      </c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  <c r="AA1393" s="71"/>
      <c r="AB1393" s="71"/>
      <c r="AC1393" s="71"/>
      <c r="AD1393" s="71"/>
      <c r="AE1393" s="71"/>
      <c r="AF1393" s="71"/>
      <c r="AG1393" s="71"/>
      <c r="AH1393" s="71"/>
      <c r="AI1393" s="71"/>
      <c r="AJ1393" s="71"/>
      <c r="AK1393" s="71"/>
      <c r="AL1393" s="71"/>
    </row>
    <row r="1394" spans="1:38">
      <c r="A1394" s="191"/>
      <c r="B1394" s="191"/>
      <c r="C1394" s="191"/>
      <c r="D1394" s="191"/>
      <c r="E1394" s="191"/>
      <c r="F1394" s="191"/>
      <c r="G1394" s="191"/>
      <c r="H1394" s="191"/>
      <c r="I1394" s="191"/>
      <c r="J1394" s="191"/>
      <c r="K1394" s="191"/>
      <c r="L1394" s="191"/>
      <c r="M1394" s="191"/>
      <c r="N1394" s="191"/>
      <c r="O1394" s="70">
        <f>SUMIFS('Ctas Receber'!G:G,'Ctas Receber'!E:E,'Clientes'!A:A,'Ctas Receber'!M:M,"")</f>
        <v>0</v>
      </c>
      <c r="P1394" s="70">
        <f>SUMIFS('Ctas Receber'!G:G,'Ctas Receber'!E:E,'Clientes'!A:A,'Ctas Receber'!O:O,"Pago")</f>
        <v>0</v>
      </c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  <c r="AA1394" s="71"/>
      <c r="AB1394" s="71"/>
      <c r="AC1394" s="71"/>
      <c r="AD1394" s="71"/>
      <c r="AE1394" s="71"/>
      <c r="AF1394" s="71"/>
      <c r="AG1394" s="71"/>
      <c r="AH1394" s="71"/>
      <c r="AI1394" s="71"/>
      <c r="AJ1394" s="71"/>
      <c r="AK1394" s="71"/>
      <c r="AL1394" s="71"/>
    </row>
    <row r="1395" spans="1:38">
      <c r="A1395" s="191"/>
      <c r="B1395" s="191"/>
      <c r="C1395" s="191"/>
      <c r="D1395" s="191"/>
      <c r="E1395" s="191"/>
      <c r="F1395" s="191"/>
      <c r="G1395" s="191"/>
      <c r="H1395" s="191"/>
      <c r="I1395" s="191"/>
      <c r="J1395" s="191"/>
      <c r="K1395" s="191"/>
      <c r="L1395" s="191"/>
      <c r="M1395" s="191"/>
      <c r="N1395" s="191"/>
      <c r="O1395" s="70">
        <f>SUMIFS('Ctas Receber'!G:G,'Ctas Receber'!E:E,'Clientes'!A:A,'Ctas Receber'!M:M,"")</f>
        <v>0</v>
      </c>
      <c r="P1395" s="70">
        <f>SUMIFS('Ctas Receber'!G:G,'Ctas Receber'!E:E,'Clientes'!A:A,'Ctas Receber'!O:O,"Pago")</f>
        <v>0</v>
      </c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  <c r="AA1395" s="71"/>
      <c r="AB1395" s="71"/>
      <c r="AC1395" s="71"/>
      <c r="AD1395" s="71"/>
      <c r="AE1395" s="71"/>
      <c r="AF1395" s="71"/>
      <c r="AG1395" s="71"/>
      <c r="AH1395" s="71"/>
      <c r="AI1395" s="71"/>
      <c r="AJ1395" s="71"/>
      <c r="AK1395" s="71"/>
      <c r="AL1395" s="71"/>
    </row>
    <row r="1396" spans="1:38">
      <c r="A1396" s="191"/>
      <c r="B1396" s="191"/>
      <c r="C1396" s="191"/>
      <c r="D1396" s="191"/>
      <c r="E1396" s="191"/>
      <c r="F1396" s="191"/>
      <c r="G1396" s="191"/>
      <c r="H1396" s="191"/>
      <c r="I1396" s="191"/>
      <c r="J1396" s="191"/>
      <c r="K1396" s="191"/>
      <c r="L1396" s="191"/>
      <c r="M1396" s="191"/>
      <c r="N1396" s="191"/>
      <c r="O1396" s="70">
        <f>SUMIFS('Ctas Receber'!G:G,'Ctas Receber'!E:E,'Clientes'!A:A,'Ctas Receber'!M:M,"")</f>
        <v>0</v>
      </c>
      <c r="P1396" s="70">
        <f>SUMIFS('Ctas Receber'!G:G,'Ctas Receber'!E:E,'Clientes'!A:A,'Ctas Receber'!O:O,"Pago")</f>
        <v>0</v>
      </c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  <c r="AA1396" s="71"/>
      <c r="AB1396" s="71"/>
      <c r="AC1396" s="71"/>
      <c r="AD1396" s="71"/>
      <c r="AE1396" s="71"/>
      <c r="AF1396" s="71"/>
      <c r="AG1396" s="71"/>
      <c r="AH1396" s="71"/>
      <c r="AI1396" s="71"/>
      <c r="AJ1396" s="71"/>
      <c r="AK1396" s="71"/>
      <c r="AL1396" s="71"/>
    </row>
    <row r="1397" spans="1:38">
      <c r="A1397" s="191"/>
      <c r="B1397" s="191"/>
      <c r="C1397" s="191"/>
      <c r="D1397" s="191"/>
      <c r="E1397" s="191"/>
      <c r="F1397" s="191"/>
      <c r="G1397" s="191"/>
      <c r="H1397" s="191"/>
      <c r="I1397" s="191"/>
      <c r="J1397" s="191"/>
      <c r="K1397" s="191"/>
      <c r="L1397" s="191"/>
      <c r="M1397" s="191"/>
      <c r="N1397" s="191"/>
      <c r="O1397" s="70">
        <f>SUMIFS('Ctas Receber'!G:G,'Ctas Receber'!E:E,'Clientes'!A:A,'Ctas Receber'!M:M,"")</f>
        <v>0</v>
      </c>
      <c r="P1397" s="70">
        <f>SUMIFS('Ctas Receber'!G:G,'Ctas Receber'!E:E,'Clientes'!A:A,'Ctas Receber'!O:O,"Pago")</f>
        <v>0</v>
      </c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  <c r="AA1397" s="71"/>
      <c r="AB1397" s="71"/>
      <c r="AC1397" s="71"/>
      <c r="AD1397" s="71"/>
      <c r="AE1397" s="71"/>
      <c r="AF1397" s="71"/>
      <c r="AG1397" s="71"/>
      <c r="AH1397" s="71"/>
      <c r="AI1397" s="71"/>
      <c r="AJ1397" s="71"/>
      <c r="AK1397" s="71"/>
      <c r="AL1397" s="71"/>
    </row>
    <row r="1398" spans="1:38">
      <c r="A1398" s="191"/>
      <c r="B1398" s="191"/>
      <c r="C1398" s="191"/>
      <c r="D1398" s="191"/>
      <c r="E1398" s="191"/>
      <c r="F1398" s="191"/>
      <c r="G1398" s="191"/>
      <c r="H1398" s="191"/>
      <c r="I1398" s="191"/>
      <c r="J1398" s="191"/>
      <c r="K1398" s="191"/>
      <c r="L1398" s="191"/>
      <c r="M1398" s="191"/>
      <c r="N1398" s="191"/>
      <c r="O1398" s="70">
        <f>SUMIFS('Ctas Receber'!G:G,'Ctas Receber'!E:E,'Clientes'!A:A,'Ctas Receber'!M:M,"")</f>
        <v>0</v>
      </c>
      <c r="P1398" s="70">
        <f>SUMIFS('Ctas Receber'!G:G,'Ctas Receber'!E:E,'Clientes'!A:A,'Ctas Receber'!O:O,"Pago")</f>
        <v>0</v>
      </c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  <c r="AA1398" s="71"/>
      <c r="AB1398" s="71"/>
      <c r="AC1398" s="71"/>
      <c r="AD1398" s="71"/>
      <c r="AE1398" s="71"/>
      <c r="AF1398" s="71"/>
      <c r="AG1398" s="71"/>
      <c r="AH1398" s="71"/>
      <c r="AI1398" s="71"/>
      <c r="AJ1398" s="71"/>
      <c r="AK1398" s="71"/>
      <c r="AL1398" s="71"/>
    </row>
    <row r="1399" spans="1:38">
      <c r="A1399" s="191"/>
      <c r="B1399" s="191"/>
      <c r="C1399" s="191"/>
      <c r="D1399" s="191"/>
      <c r="E1399" s="191"/>
      <c r="F1399" s="191"/>
      <c r="G1399" s="191"/>
      <c r="H1399" s="191"/>
      <c r="I1399" s="191"/>
      <c r="J1399" s="191"/>
      <c r="K1399" s="191"/>
      <c r="L1399" s="191"/>
      <c r="M1399" s="191"/>
      <c r="N1399" s="191"/>
      <c r="O1399" s="70">
        <f>SUMIFS('Ctas Receber'!G:G,'Ctas Receber'!E:E,'Clientes'!A:A,'Ctas Receber'!M:M,"")</f>
        <v>0</v>
      </c>
      <c r="P1399" s="70">
        <f>SUMIFS('Ctas Receber'!G:G,'Ctas Receber'!E:E,'Clientes'!A:A,'Ctas Receber'!O:O,"Pago")</f>
        <v>0</v>
      </c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  <c r="AA1399" s="71"/>
      <c r="AB1399" s="71"/>
      <c r="AC1399" s="71"/>
      <c r="AD1399" s="71"/>
      <c r="AE1399" s="71"/>
      <c r="AF1399" s="71"/>
      <c r="AG1399" s="71"/>
      <c r="AH1399" s="71"/>
      <c r="AI1399" s="71"/>
      <c r="AJ1399" s="71"/>
      <c r="AK1399" s="71"/>
      <c r="AL1399" s="71"/>
    </row>
    <row r="1400" spans="1:38">
      <c r="A1400" s="191"/>
      <c r="B1400" s="191"/>
      <c r="C1400" s="191"/>
      <c r="D1400" s="191"/>
      <c r="E1400" s="191"/>
      <c r="F1400" s="191"/>
      <c r="G1400" s="191"/>
      <c r="H1400" s="191"/>
      <c r="I1400" s="191"/>
      <c r="J1400" s="191"/>
      <c r="K1400" s="191"/>
      <c r="L1400" s="191"/>
      <c r="M1400" s="191"/>
      <c r="N1400" s="191"/>
      <c r="O1400" s="70">
        <f>SUMIFS('Ctas Receber'!G:G,'Ctas Receber'!E:E,'Clientes'!A:A,'Ctas Receber'!M:M,"")</f>
        <v>0</v>
      </c>
      <c r="P1400" s="70">
        <f>SUMIFS('Ctas Receber'!G:G,'Ctas Receber'!E:E,'Clientes'!A:A,'Ctas Receber'!O:O,"Pago")</f>
        <v>0</v>
      </c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  <c r="AA1400" s="71"/>
      <c r="AB1400" s="71"/>
      <c r="AC1400" s="71"/>
      <c r="AD1400" s="71"/>
      <c r="AE1400" s="71"/>
      <c r="AF1400" s="71"/>
      <c r="AG1400" s="71"/>
      <c r="AH1400" s="71"/>
      <c r="AI1400" s="71"/>
      <c r="AJ1400" s="71"/>
      <c r="AK1400" s="71"/>
      <c r="AL1400" s="71"/>
    </row>
    <row r="1401" spans="1:38">
      <c r="A1401" s="191"/>
      <c r="B1401" s="191"/>
      <c r="C1401" s="191"/>
      <c r="D1401" s="191"/>
      <c r="E1401" s="191"/>
      <c r="F1401" s="191"/>
      <c r="G1401" s="191"/>
      <c r="H1401" s="191"/>
      <c r="I1401" s="191"/>
      <c r="J1401" s="191"/>
      <c r="K1401" s="191"/>
      <c r="L1401" s="191"/>
      <c r="M1401" s="191"/>
      <c r="N1401" s="191"/>
      <c r="O1401" s="70">
        <f>SUMIFS('Ctas Receber'!G:G,'Ctas Receber'!E:E,'Clientes'!A:A,'Ctas Receber'!M:M,"")</f>
        <v>0</v>
      </c>
      <c r="P1401" s="70">
        <f>SUMIFS('Ctas Receber'!G:G,'Ctas Receber'!E:E,'Clientes'!A:A,'Ctas Receber'!O:O,"Pago")</f>
        <v>0</v>
      </c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  <c r="AA1401" s="71"/>
      <c r="AB1401" s="71"/>
      <c r="AC1401" s="71"/>
      <c r="AD1401" s="71"/>
      <c r="AE1401" s="71"/>
      <c r="AF1401" s="71"/>
      <c r="AG1401" s="71"/>
      <c r="AH1401" s="71"/>
      <c r="AI1401" s="71"/>
      <c r="AJ1401" s="71"/>
      <c r="AK1401" s="71"/>
      <c r="AL1401" s="71"/>
    </row>
    <row r="1402" spans="1:38">
      <c r="A1402" s="191"/>
      <c r="B1402" s="191"/>
      <c r="C1402" s="191"/>
      <c r="D1402" s="191"/>
      <c r="E1402" s="191"/>
      <c r="F1402" s="191"/>
      <c r="G1402" s="191"/>
      <c r="H1402" s="191"/>
      <c r="I1402" s="191"/>
      <c r="J1402" s="191"/>
      <c r="K1402" s="191"/>
      <c r="L1402" s="191"/>
      <c r="M1402" s="191"/>
      <c r="N1402" s="191"/>
      <c r="O1402" s="70">
        <f>SUMIFS('Ctas Receber'!G:G,'Ctas Receber'!E:E,'Clientes'!A:A,'Ctas Receber'!M:M,"")</f>
        <v>0</v>
      </c>
      <c r="P1402" s="70">
        <f>SUMIFS('Ctas Receber'!G:G,'Ctas Receber'!E:E,'Clientes'!A:A,'Ctas Receber'!O:O,"Pago")</f>
        <v>0</v>
      </c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  <c r="AA1402" s="71"/>
      <c r="AB1402" s="71"/>
      <c r="AC1402" s="71"/>
      <c r="AD1402" s="71"/>
      <c r="AE1402" s="71"/>
      <c r="AF1402" s="71"/>
      <c r="AG1402" s="71"/>
      <c r="AH1402" s="71"/>
      <c r="AI1402" s="71"/>
      <c r="AJ1402" s="71"/>
      <c r="AK1402" s="71"/>
      <c r="AL1402" s="71"/>
    </row>
    <row r="1403" spans="1:38">
      <c r="A1403" s="191"/>
      <c r="B1403" s="191"/>
      <c r="C1403" s="191"/>
      <c r="D1403" s="191"/>
      <c r="E1403" s="191"/>
      <c r="F1403" s="191"/>
      <c r="G1403" s="191"/>
      <c r="H1403" s="191"/>
      <c r="I1403" s="191"/>
      <c r="J1403" s="191"/>
      <c r="K1403" s="191"/>
      <c r="L1403" s="191"/>
      <c r="M1403" s="191"/>
      <c r="N1403" s="191"/>
      <c r="O1403" s="70">
        <f>SUMIFS('Ctas Receber'!G:G,'Ctas Receber'!E:E,'Clientes'!A:A,'Ctas Receber'!M:M,"")</f>
        <v>0</v>
      </c>
      <c r="P1403" s="70">
        <f>SUMIFS('Ctas Receber'!G:G,'Ctas Receber'!E:E,'Clientes'!A:A,'Ctas Receber'!O:O,"Pago")</f>
        <v>0</v>
      </c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  <c r="AA1403" s="71"/>
      <c r="AB1403" s="71"/>
      <c r="AC1403" s="71"/>
      <c r="AD1403" s="71"/>
      <c r="AE1403" s="71"/>
      <c r="AF1403" s="71"/>
      <c r="AG1403" s="71"/>
      <c r="AH1403" s="71"/>
      <c r="AI1403" s="71"/>
      <c r="AJ1403" s="71"/>
      <c r="AK1403" s="71"/>
      <c r="AL1403" s="71"/>
    </row>
    <row r="1404" spans="1:38">
      <c r="A1404" s="191"/>
      <c r="B1404" s="191"/>
      <c r="C1404" s="191"/>
      <c r="D1404" s="191"/>
      <c r="E1404" s="191"/>
      <c r="F1404" s="191"/>
      <c r="G1404" s="191"/>
      <c r="H1404" s="191"/>
      <c r="I1404" s="191"/>
      <c r="J1404" s="191"/>
      <c r="K1404" s="191"/>
      <c r="L1404" s="191"/>
      <c r="M1404" s="191"/>
      <c r="N1404" s="191"/>
      <c r="O1404" s="70">
        <f>SUMIFS('Ctas Receber'!G:G,'Ctas Receber'!E:E,'Clientes'!A:A,'Ctas Receber'!M:M,"")</f>
        <v>0</v>
      </c>
      <c r="P1404" s="70">
        <f>SUMIFS('Ctas Receber'!G:G,'Ctas Receber'!E:E,'Clientes'!A:A,'Ctas Receber'!O:O,"Pago")</f>
        <v>0</v>
      </c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  <c r="AA1404" s="71"/>
      <c r="AB1404" s="71"/>
      <c r="AC1404" s="71"/>
      <c r="AD1404" s="71"/>
      <c r="AE1404" s="71"/>
      <c r="AF1404" s="71"/>
      <c r="AG1404" s="71"/>
      <c r="AH1404" s="71"/>
      <c r="AI1404" s="71"/>
      <c r="AJ1404" s="71"/>
      <c r="AK1404" s="71"/>
      <c r="AL1404" s="71"/>
    </row>
    <row r="1405" spans="1:38">
      <c r="A1405" s="191"/>
      <c r="B1405" s="191"/>
      <c r="C1405" s="191"/>
      <c r="D1405" s="191"/>
      <c r="E1405" s="191"/>
      <c r="F1405" s="191"/>
      <c r="G1405" s="191"/>
      <c r="H1405" s="191"/>
      <c r="I1405" s="191"/>
      <c r="J1405" s="191"/>
      <c r="K1405" s="191"/>
      <c r="L1405" s="191"/>
      <c r="M1405" s="191"/>
      <c r="N1405" s="191"/>
      <c r="O1405" s="70">
        <f>SUMIFS('Ctas Receber'!G:G,'Ctas Receber'!E:E,'Clientes'!A:A,'Ctas Receber'!M:M,"")</f>
        <v>0</v>
      </c>
      <c r="P1405" s="70">
        <f>SUMIFS('Ctas Receber'!G:G,'Ctas Receber'!E:E,'Clientes'!A:A,'Ctas Receber'!O:O,"Pago")</f>
        <v>0</v>
      </c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  <c r="AA1405" s="71"/>
      <c r="AB1405" s="71"/>
      <c r="AC1405" s="71"/>
      <c r="AD1405" s="71"/>
      <c r="AE1405" s="71"/>
      <c r="AF1405" s="71"/>
      <c r="AG1405" s="71"/>
      <c r="AH1405" s="71"/>
      <c r="AI1405" s="71"/>
      <c r="AJ1405" s="71"/>
      <c r="AK1405" s="71"/>
      <c r="AL1405" s="71"/>
    </row>
    <row r="1406" spans="1:38">
      <c r="A1406" s="191"/>
      <c r="B1406" s="191"/>
      <c r="C1406" s="191"/>
      <c r="D1406" s="191"/>
      <c r="E1406" s="191"/>
      <c r="F1406" s="191"/>
      <c r="G1406" s="191"/>
      <c r="H1406" s="191"/>
      <c r="I1406" s="191"/>
      <c r="J1406" s="191"/>
      <c r="K1406" s="191"/>
      <c r="L1406" s="191"/>
      <c r="M1406" s="191"/>
      <c r="N1406" s="191"/>
      <c r="O1406" s="70">
        <f>SUMIFS('Ctas Receber'!G:G,'Ctas Receber'!E:E,'Clientes'!A:A,'Ctas Receber'!M:M,"")</f>
        <v>0</v>
      </c>
      <c r="P1406" s="70">
        <f>SUMIFS('Ctas Receber'!G:G,'Ctas Receber'!E:E,'Clientes'!A:A,'Ctas Receber'!O:O,"Pago")</f>
        <v>0</v>
      </c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  <c r="AA1406" s="71"/>
      <c r="AB1406" s="71"/>
      <c r="AC1406" s="71"/>
      <c r="AD1406" s="71"/>
      <c r="AE1406" s="71"/>
      <c r="AF1406" s="71"/>
      <c r="AG1406" s="71"/>
      <c r="AH1406" s="71"/>
      <c r="AI1406" s="71"/>
      <c r="AJ1406" s="71"/>
      <c r="AK1406" s="71"/>
      <c r="AL1406" s="71"/>
    </row>
    <row r="1407" spans="1:38">
      <c r="A1407" s="191"/>
      <c r="B1407" s="191"/>
      <c r="C1407" s="191"/>
      <c r="D1407" s="191"/>
      <c r="E1407" s="191"/>
      <c r="F1407" s="191"/>
      <c r="G1407" s="191"/>
      <c r="H1407" s="191"/>
      <c r="I1407" s="191"/>
      <c r="J1407" s="191"/>
      <c r="K1407" s="191"/>
      <c r="L1407" s="191"/>
      <c r="M1407" s="191"/>
      <c r="N1407" s="191"/>
      <c r="O1407" s="70">
        <f>SUMIFS('Ctas Receber'!G:G,'Ctas Receber'!E:E,'Clientes'!A:A,'Ctas Receber'!M:M,"")</f>
        <v>0</v>
      </c>
      <c r="P1407" s="70">
        <f>SUMIFS('Ctas Receber'!G:G,'Ctas Receber'!E:E,'Clientes'!A:A,'Ctas Receber'!O:O,"Pago")</f>
        <v>0</v>
      </c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  <c r="AA1407" s="71"/>
      <c r="AB1407" s="71"/>
      <c r="AC1407" s="71"/>
      <c r="AD1407" s="71"/>
      <c r="AE1407" s="71"/>
      <c r="AF1407" s="71"/>
      <c r="AG1407" s="71"/>
      <c r="AH1407" s="71"/>
      <c r="AI1407" s="71"/>
      <c r="AJ1407" s="71"/>
      <c r="AK1407" s="71"/>
      <c r="AL1407" s="71"/>
    </row>
    <row r="1408" spans="1:38">
      <c r="A1408" s="191"/>
      <c r="B1408" s="191"/>
      <c r="C1408" s="191"/>
      <c r="D1408" s="191"/>
      <c r="E1408" s="191"/>
      <c r="F1408" s="191"/>
      <c r="G1408" s="191"/>
      <c r="H1408" s="191"/>
      <c r="I1408" s="191"/>
      <c r="J1408" s="191"/>
      <c r="K1408" s="191"/>
      <c r="L1408" s="191"/>
      <c r="M1408" s="191"/>
      <c r="N1408" s="191"/>
      <c r="O1408" s="70">
        <f>SUMIFS('Ctas Receber'!G:G,'Ctas Receber'!E:E,'Clientes'!A:A,'Ctas Receber'!M:M,"")</f>
        <v>0</v>
      </c>
      <c r="P1408" s="70">
        <f>SUMIFS('Ctas Receber'!G:G,'Ctas Receber'!E:E,'Clientes'!A:A,'Ctas Receber'!O:O,"Pago")</f>
        <v>0</v>
      </c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  <c r="AA1408" s="71"/>
      <c r="AB1408" s="71"/>
      <c r="AC1408" s="71"/>
      <c r="AD1408" s="71"/>
      <c r="AE1408" s="71"/>
      <c r="AF1408" s="71"/>
      <c r="AG1408" s="71"/>
      <c r="AH1408" s="71"/>
      <c r="AI1408" s="71"/>
      <c r="AJ1408" s="71"/>
      <c r="AK1408" s="71"/>
      <c r="AL1408" s="71"/>
    </row>
    <row r="1409" spans="1:38">
      <c r="A1409" s="191"/>
      <c r="B1409" s="191"/>
      <c r="C1409" s="191"/>
      <c r="D1409" s="191"/>
      <c r="E1409" s="191"/>
      <c r="F1409" s="191"/>
      <c r="G1409" s="191"/>
      <c r="H1409" s="191"/>
      <c r="I1409" s="191"/>
      <c r="J1409" s="191"/>
      <c r="K1409" s="191"/>
      <c r="L1409" s="191"/>
      <c r="M1409" s="191"/>
      <c r="N1409" s="191"/>
      <c r="O1409" s="70">
        <f>SUMIFS('Ctas Receber'!G:G,'Ctas Receber'!E:E,'Clientes'!A:A,'Ctas Receber'!M:M,"")</f>
        <v>0</v>
      </c>
      <c r="P1409" s="70">
        <f>SUMIFS('Ctas Receber'!G:G,'Ctas Receber'!E:E,'Clientes'!A:A,'Ctas Receber'!O:O,"Pago")</f>
        <v>0</v>
      </c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  <c r="AA1409" s="71"/>
      <c r="AB1409" s="71"/>
      <c r="AC1409" s="71"/>
      <c r="AD1409" s="71"/>
      <c r="AE1409" s="71"/>
      <c r="AF1409" s="71"/>
      <c r="AG1409" s="71"/>
      <c r="AH1409" s="71"/>
      <c r="AI1409" s="71"/>
      <c r="AJ1409" s="71"/>
      <c r="AK1409" s="71"/>
      <c r="AL1409" s="71"/>
    </row>
    <row r="1410" spans="1:38">
      <c r="A1410" s="191"/>
      <c r="B1410" s="191"/>
      <c r="C1410" s="191"/>
      <c r="D1410" s="191"/>
      <c r="E1410" s="191"/>
      <c r="F1410" s="191"/>
      <c r="G1410" s="191"/>
      <c r="H1410" s="191"/>
      <c r="I1410" s="191"/>
      <c r="J1410" s="191"/>
      <c r="K1410" s="191"/>
      <c r="L1410" s="191"/>
      <c r="M1410" s="191"/>
      <c r="N1410" s="191"/>
      <c r="O1410" s="70">
        <f>SUMIFS('Ctas Receber'!G:G,'Ctas Receber'!E:E,'Clientes'!A:A,'Ctas Receber'!M:M,"")</f>
        <v>0</v>
      </c>
      <c r="P1410" s="70">
        <f>SUMIFS('Ctas Receber'!G:G,'Ctas Receber'!E:E,'Clientes'!A:A,'Ctas Receber'!O:O,"Pago")</f>
        <v>0</v>
      </c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  <c r="AA1410" s="71"/>
      <c r="AB1410" s="71"/>
      <c r="AC1410" s="71"/>
      <c r="AD1410" s="71"/>
      <c r="AE1410" s="71"/>
      <c r="AF1410" s="71"/>
      <c r="AG1410" s="71"/>
      <c r="AH1410" s="71"/>
      <c r="AI1410" s="71"/>
      <c r="AJ1410" s="71"/>
      <c r="AK1410" s="71"/>
      <c r="AL1410" s="71"/>
    </row>
    <row r="1411" spans="1:38">
      <c r="A1411" s="191"/>
      <c r="B1411" s="191"/>
      <c r="C1411" s="191"/>
      <c r="D1411" s="191"/>
      <c r="E1411" s="191"/>
      <c r="F1411" s="191"/>
      <c r="G1411" s="191"/>
      <c r="H1411" s="191"/>
      <c r="I1411" s="191"/>
      <c r="J1411" s="191"/>
      <c r="K1411" s="191"/>
      <c r="L1411" s="191"/>
      <c r="M1411" s="191"/>
      <c r="N1411" s="191"/>
      <c r="O1411" s="70">
        <f>SUMIFS('Ctas Receber'!G:G,'Ctas Receber'!E:E,'Clientes'!A:A,'Ctas Receber'!M:M,"")</f>
        <v>0</v>
      </c>
      <c r="P1411" s="70">
        <f>SUMIFS('Ctas Receber'!G:G,'Ctas Receber'!E:E,'Clientes'!A:A,'Ctas Receber'!O:O,"Pago")</f>
        <v>0</v>
      </c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  <c r="AA1411" s="71"/>
      <c r="AB1411" s="71"/>
      <c r="AC1411" s="71"/>
      <c r="AD1411" s="71"/>
      <c r="AE1411" s="71"/>
      <c r="AF1411" s="71"/>
      <c r="AG1411" s="71"/>
      <c r="AH1411" s="71"/>
      <c r="AI1411" s="71"/>
      <c r="AJ1411" s="71"/>
      <c r="AK1411" s="71"/>
      <c r="AL1411" s="71"/>
    </row>
    <row r="1412" spans="1:38">
      <c r="A1412" s="191"/>
      <c r="B1412" s="191"/>
      <c r="C1412" s="191"/>
      <c r="D1412" s="191"/>
      <c r="E1412" s="191"/>
      <c r="F1412" s="191"/>
      <c r="G1412" s="191"/>
      <c r="H1412" s="191"/>
      <c r="I1412" s="191"/>
      <c r="J1412" s="191"/>
      <c r="K1412" s="191"/>
      <c r="L1412" s="191"/>
      <c r="M1412" s="191"/>
      <c r="N1412" s="191"/>
      <c r="O1412" s="70">
        <f>SUMIFS('Ctas Receber'!G:G,'Ctas Receber'!E:E,'Clientes'!A:A,'Ctas Receber'!M:M,"")</f>
        <v>0</v>
      </c>
      <c r="P1412" s="70">
        <f>SUMIFS('Ctas Receber'!G:G,'Ctas Receber'!E:E,'Clientes'!A:A,'Ctas Receber'!O:O,"Pago")</f>
        <v>0</v>
      </c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  <c r="AA1412" s="71"/>
      <c r="AB1412" s="71"/>
      <c r="AC1412" s="71"/>
      <c r="AD1412" s="71"/>
      <c r="AE1412" s="71"/>
      <c r="AF1412" s="71"/>
      <c r="AG1412" s="71"/>
      <c r="AH1412" s="71"/>
      <c r="AI1412" s="71"/>
      <c r="AJ1412" s="71"/>
      <c r="AK1412" s="71"/>
      <c r="AL1412" s="71"/>
    </row>
    <row r="1413" spans="1:38">
      <c r="A1413" s="191"/>
      <c r="B1413" s="191"/>
      <c r="C1413" s="191"/>
      <c r="D1413" s="191"/>
      <c r="E1413" s="191"/>
      <c r="F1413" s="191"/>
      <c r="G1413" s="191"/>
      <c r="H1413" s="191"/>
      <c r="I1413" s="191"/>
      <c r="J1413" s="191"/>
      <c r="K1413" s="191"/>
      <c r="L1413" s="191"/>
      <c r="M1413" s="191"/>
      <c r="N1413" s="191"/>
      <c r="O1413" s="70">
        <f>SUMIFS('Ctas Receber'!G:G,'Ctas Receber'!E:E,'Clientes'!A:A,'Ctas Receber'!M:M,"")</f>
        <v>0</v>
      </c>
      <c r="P1413" s="70">
        <f>SUMIFS('Ctas Receber'!G:G,'Ctas Receber'!E:E,'Clientes'!A:A,'Ctas Receber'!O:O,"Pago")</f>
        <v>0</v>
      </c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  <c r="AA1413" s="71"/>
      <c r="AB1413" s="71"/>
      <c r="AC1413" s="71"/>
      <c r="AD1413" s="71"/>
      <c r="AE1413" s="71"/>
      <c r="AF1413" s="71"/>
      <c r="AG1413" s="71"/>
      <c r="AH1413" s="71"/>
      <c r="AI1413" s="71"/>
      <c r="AJ1413" s="71"/>
      <c r="AK1413" s="71"/>
      <c r="AL1413" s="71"/>
    </row>
    <row r="1414" spans="1:38">
      <c r="A1414" s="191"/>
      <c r="B1414" s="191"/>
      <c r="C1414" s="191"/>
      <c r="D1414" s="191"/>
      <c r="E1414" s="191"/>
      <c r="F1414" s="191"/>
      <c r="G1414" s="191"/>
      <c r="H1414" s="191"/>
      <c r="I1414" s="191"/>
      <c r="J1414" s="191"/>
      <c r="K1414" s="191"/>
      <c r="L1414" s="191"/>
      <c r="M1414" s="191"/>
      <c r="N1414" s="191"/>
      <c r="O1414" s="70">
        <f>SUMIFS('Ctas Receber'!G:G,'Ctas Receber'!E:E,'Clientes'!A:A,'Ctas Receber'!M:M,"")</f>
        <v>0</v>
      </c>
      <c r="P1414" s="70">
        <f>SUMIFS('Ctas Receber'!G:G,'Ctas Receber'!E:E,'Clientes'!A:A,'Ctas Receber'!O:O,"Pago")</f>
        <v>0</v>
      </c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  <c r="AA1414" s="71"/>
      <c r="AB1414" s="71"/>
      <c r="AC1414" s="71"/>
      <c r="AD1414" s="71"/>
      <c r="AE1414" s="71"/>
      <c r="AF1414" s="71"/>
      <c r="AG1414" s="71"/>
      <c r="AH1414" s="71"/>
      <c r="AI1414" s="71"/>
      <c r="AJ1414" s="71"/>
      <c r="AK1414" s="71"/>
      <c r="AL1414" s="71"/>
    </row>
    <row r="1415" spans="1:38">
      <c r="A1415" s="191"/>
      <c r="B1415" s="191"/>
      <c r="C1415" s="191"/>
      <c r="D1415" s="191"/>
      <c r="E1415" s="191"/>
      <c r="F1415" s="191"/>
      <c r="G1415" s="191"/>
      <c r="H1415" s="191"/>
      <c r="I1415" s="191"/>
      <c r="J1415" s="191"/>
      <c r="K1415" s="191"/>
      <c r="L1415" s="191"/>
      <c r="M1415" s="191"/>
      <c r="N1415" s="191"/>
      <c r="O1415" s="70">
        <f>SUMIFS('Ctas Receber'!G:G,'Ctas Receber'!E:E,'Clientes'!A:A,'Ctas Receber'!M:M,"")</f>
        <v>0</v>
      </c>
      <c r="P1415" s="70">
        <f>SUMIFS('Ctas Receber'!G:G,'Ctas Receber'!E:E,'Clientes'!A:A,'Ctas Receber'!O:O,"Pago")</f>
        <v>0</v>
      </c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  <c r="AA1415" s="71"/>
      <c r="AB1415" s="71"/>
      <c r="AC1415" s="71"/>
      <c r="AD1415" s="71"/>
      <c r="AE1415" s="71"/>
      <c r="AF1415" s="71"/>
      <c r="AG1415" s="71"/>
      <c r="AH1415" s="71"/>
      <c r="AI1415" s="71"/>
      <c r="AJ1415" s="71"/>
      <c r="AK1415" s="71"/>
      <c r="AL1415" s="71"/>
    </row>
    <row r="1416" spans="1:38">
      <c r="A1416" s="191"/>
      <c r="B1416" s="191"/>
      <c r="C1416" s="191"/>
      <c r="D1416" s="191"/>
      <c r="E1416" s="191"/>
      <c r="F1416" s="191"/>
      <c r="G1416" s="191"/>
      <c r="H1416" s="191"/>
      <c r="I1416" s="191"/>
      <c r="J1416" s="191"/>
      <c r="K1416" s="191"/>
      <c r="L1416" s="191"/>
      <c r="M1416" s="191"/>
      <c r="N1416" s="191"/>
      <c r="O1416" s="70">
        <f>SUMIFS('Ctas Receber'!G:G,'Ctas Receber'!E:E,'Clientes'!A:A,'Ctas Receber'!M:M,"")</f>
        <v>0</v>
      </c>
      <c r="P1416" s="70">
        <f>SUMIFS('Ctas Receber'!G:G,'Ctas Receber'!E:E,'Clientes'!A:A,'Ctas Receber'!O:O,"Pago")</f>
        <v>0</v>
      </c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  <c r="AA1416" s="71"/>
      <c r="AB1416" s="71"/>
      <c r="AC1416" s="71"/>
      <c r="AD1416" s="71"/>
      <c r="AE1416" s="71"/>
      <c r="AF1416" s="71"/>
      <c r="AG1416" s="71"/>
      <c r="AH1416" s="71"/>
      <c r="AI1416" s="71"/>
      <c r="AJ1416" s="71"/>
      <c r="AK1416" s="71"/>
      <c r="AL1416" s="71"/>
    </row>
    <row r="1417" spans="1:38">
      <c r="A1417" s="191"/>
      <c r="B1417" s="191"/>
      <c r="C1417" s="191"/>
      <c r="D1417" s="191"/>
      <c r="E1417" s="191"/>
      <c r="F1417" s="191"/>
      <c r="G1417" s="191"/>
      <c r="H1417" s="191"/>
      <c r="I1417" s="191"/>
      <c r="J1417" s="191"/>
      <c r="K1417" s="191"/>
      <c r="L1417" s="191"/>
      <c r="M1417" s="191"/>
      <c r="N1417" s="191"/>
      <c r="O1417" s="70">
        <f>SUMIFS('Ctas Receber'!G:G,'Ctas Receber'!E:E,'Clientes'!A:A,'Ctas Receber'!M:M,"")</f>
        <v>0</v>
      </c>
      <c r="P1417" s="70">
        <f>SUMIFS('Ctas Receber'!G:G,'Ctas Receber'!E:E,'Clientes'!A:A,'Ctas Receber'!O:O,"Pago")</f>
        <v>0</v>
      </c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  <c r="AA1417" s="71"/>
      <c r="AB1417" s="71"/>
      <c r="AC1417" s="71"/>
      <c r="AD1417" s="71"/>
      <c r="AE1417" s="71"/>
      <c r="AF1417" s="71"/>
      <c r="AG1417" s="71"/>
      <c r="AH1417" s="71"/>
      <c r="AI1417" s="71"/>
      <c r="AJ1417" s="71"/>
      <c r="AK1417" s="71"/>
      <c r="AL1417" s="71"/>
    </row>
    <row r="1418" spans="1:38">
      <c r="A1418" s="191"/>
      <c r="B1418" s="191"/>
      <c r="C1418" s="191"/>
      <c r="D1418" s="191"/>
      <c r="E1418" s="191"/>
      <c r="F1418" s="191"/>
      <c r="G1418" s="191"/>
      <c r="H1418" s="191"/>
      <c r="I1418" s="191"/>
      <c r="J1418" s="191"/>
      <c r="K1418" s="191"/>
      <c r="L1418" s="191"/>
      <c r="M1418" s="191"/>
      <c r="N1418" s="191"/>
      <c r="O1418" s="70">
        <f>SUMIFS('Ctas Receber'!G:G,'Ctas Receber'!E:E,'Clientes'!A:A,'Ctas Receber'!M:M,"")</f>
        <v>0</v>
      </c>
      <c r="P1418" s="70">
        <f>SUMIFS('Ctas Receber'!G:G,'Ctas Receber'!E:E,'Clientes'!A:A,'Ctas Receber'!O:O,"Pago")</f>
        <v>0</v>
      </c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  <c r="AA1418" s="71"/>
      <c r="AB1418" s="71"/>
      <c r="AC1418" s="71"/>
      <c r="AD1418" s="71"/>
      <c r="AE1418" s="71"/>
      <c r="AF1418" s="71"/>
      <c r="AG1418" s="71"/>
      <c r="AH1418" s="71"/>
      <c r="AI1418" s="71"/>
      <c r="AJ1418" s="71"/>
      <c r="AK1418" s="71"/>
      <c r="AL1418" s="71"/>
    </row>
    <row r="1419" spans="1:38">
      <c r="A1419" s="191"/>
      <c r="B1419" s="191"/>
      <c r="C1419" s="191"/>
      <c r="D1419" s="191"/>
      <c r="E1419" s="191"/>
      <c r="F1419" s="191"/>
      <c r="G1419" s="191"/>
      <c r="H1419" s="191"/>
      <c r="I1419" s="191"/>
      <c r="J1419" s="191"/>
      <c r="K1419" s="191"/>
      <c r="L1419" s="191"/>
      <c r="M1419" s="191"/>
      <c r="N1419" s="191"/>
      <c r="O1419" s="70">
        <f>SUMIFS('Ctas Receber'!G:G,'Ctas Receber'!E:E,'Clientes'!A:A,'Ctas Receber'!M:M,"")</f>
        <v>0</v>
      </c>
      <c r="P1419" s="70">
        <f>SUMIFS('Ctas Receber'!G:G,'Ctas Receber'!E:E,'Clientes'!A:A,'Ctas Receber'!O:O,"Pago")</f>
        <v>0</v>
      </c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  <c r="AA1419" s="71"/>
      <c r="AB1419" s="71"/>
      <c r="AC1419" s="71"/>
      <c r="AD1419" s="71"/>
      <c r="AE1419" s="71"/>
      <c r="AF1419" s="71"/>
      <c r="AG1419" s="71"/>
      <c r="AH1419" s="71"/>
      <c r="AI1419" s="71"/>
      <c r="AJ1419" s="71"/>
      <c r="AK1419" s="71"/>
      <c r="AL1419" s="71"/>
    </row>
    <row r="1420" spans="1:38">
      <c r="A1420" s="191"/>
      <c r="B1420" s="191"/>
      <c r="C1420" s="191"/>
      <c r="D1420" s="191"/>
      <c r="E1420" s="191"/>
      <c r="F1420" s="191"/>
      <c r="G1420" s="191"/>
      <c r="H1420" s="191"/>
      <c r="I1420" s="191"/>
      <c r="J1420" s="191"/>
      <c r="K1420" s="191"/>
      <c r="L1420" s="191"/>
      <c r="M1420" s="191"/>
      <c r="N1420" s="191"/>
      <c r="O1420" s="70">
        <f>SUMIFS('Ctas Receber'!G:G,'Ctas Receber'!E:E,'Clientes'!A:A,'Ctas Receber'!M:M,"")</f>
        <v>0</v>
      </c>
      <c r="P1420" s="70">
        <f>SUMIFS('Ctas Receber'!G:G,'Ctas Receber'!E:E,'Clientes'!A:A,'Ctas Receber'!O:O,"Pago")</f>
        <v>0</v>
      </c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  <c r="AA1420" s="71"/>
      <c r="AB1420" s="71"/>
      <c r="AC1420" s="71"/>
      <c r="AD1420" s="71"/>
      <c r="AE1420" s="71"/>
      <c r="AF1420" s="71"/>
      <c r="AG1420" s="71"/>
      <c r="AH1420" s="71"/>
      <c r="AI1420" s="71"/>
      <c r="AJ1420" s="71"/>
      <c r="AK1420" s="71"/>
      <c r="AL1420" s="71"/>
    </row>
    <row r="1421" spans="1:38">
      <c r="A1421" s="191"/>
      <c r="B1421" s="191"/>
      <c r="C1421" s="191"/>
      <c r="D1421" s="191"/>
      <c r="E1421" s="191"/>
      <c r="F1421" s="191"/>
      <c r="G1421" s="191"/>
      <c r="H1421" s="191"/>
      <c r="I1421" s="191"/>
      <c r="J1421" s="191"/>
      <c r="K1421" s="191"/>
      <c r="L1421" s="191"/>
      <c r="M1421" s="191"/>
      <c r="N1421" s="191"/>
      <c r="O1421" s="70">
        <f>SUMIFS('Ctas Receber'!G:G,'Ctas Receber'!E:E,'Clientes'!A:A,'Ctas Receber'!M:M,"")</f>
        <v>0</v>
      </c>
      <c r="P1421" s="70">
        <f>SUMIFS('Ctas Receber'!G:G,'Ctas Receber'!E:E,'Clientes'!A:A,'Ctas Receber'!O:O,"Pago")</f>
        <v>0</v>
      </c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  <c r="AA1421" s="71"/>
      <c r="AB1421" s="71"/>
      <c r="AC1421" s="71"/>
      <c r="AD1421" s="71"/>
      <c r="AE1421" s="71"/>
      <c r="AF1421" s="71"/>
      <c r="AG1421" s="71"/>
      <c r="AH1421" s="71"/>
      <c r="AI1421" s="71"/>
      <c r="AJ1421" s="71"/>
      <c r="AK1421" s="71"/>
      <c r="AL1421" s="71"/>
    </row>
    <row r="1422" spans="1:38">
      <c r="A1422" s="191"/>
      <c r="B1422" s="191"/>
      <c r="C1422" s="191"/>
      <c r="D1422" s="191"/>
      <c r="E1422" s="191"/>
      <c r="F1422" s="191"/>
      <c r="G1422" s="191"/>
      <c r="H1422" s="191"/>
      <c r="I1422" s="191"/>
      <c r="J1422" s="191"/>
      <c r="K1422" s="191"/>
      <c r="L1422" s="191"/>
      <c r="M1422" s="191"/>
      <c r="N1422" s="191"/>
      <c r="O1422" s="70">
        <f>SUMIFS('Ctas Receber'!G:G,'Ctas Receber'!E:E,'Clientes'!A:A,'Ctas Receber'!M:M,"")</f>
        <v>0</v>
      </c>
      <c r="P1422" s="70">
        <f>SUMIFS('Ctas Receber'!G:G,'Ctas Receber'!E:E,'Clientes'!A:A,'Ctas Receber'!O:O,"Pago")</f>
        <v>0</v>
      </c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  <c r="AA1422" s="71"/>
      <c r="AB1422" s="71"/>
      <c r="AC1422" s="71"/>
      <c r="AD1422" s="71"/>
      <c r="AE1422" s="71"/>
      <c r="AF1422" s="71"/>
      <c r="AG1422" s="71"/>
      <c r="AH1422" s="71"/>
      <c r="AI1422" s="71"/>
      <c r="AJ1422" s="71"/>
      <c r="AK1422" s="71"/>
      <c r="AL1422" s="71"/>
    </row>
    <row r="1423" spans="1:38">
      <c r="A1423" s="191"/>
      <c r="B1423" s="191"/>
      <c r="C1423" s="191"/>
      <c r="D1423" s="191"/>
      <c r="E1423" s="191"/>
      <c r="F1423" s="191"/>
      <c r="G1423" s="191"/>
      <c r="H1423" s="191"/>
      <c r="I1423" s="191"/>
      <c r="J1423" s="191"/>
      <c r="K1423" s="191"/>
      <c r="L1423" s="191"/>
      <c r="M1423" s="191"/>
      <c r="N1423" s="191"/>
      <c r="O1423" s="70">
        <f>SUMIFS('Ctas Receber'!G:G,'Ctas Receber'!E:E,'Clientes'!A:A,'Ctas Receber'!M:M,"")</f>
        <v>0</v>
      </c>
      <c r="P1423" s="70">
        <f>SUMIFS('Ctas Receber'!G:G,'Ctas Receber'!E:E,'Clientes'!A:A,'Ctas Receber'!O:O,"Pago")</f>
        <v>0</v>
      </c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  <c r="AA1423" s="71"/>
      <c r="AB1423" s="71"/>
      <c r="AC1423" s="71"/>
      <c r="AD1423" s="71"/>
      <c r="AE1423" s="71"/>
      <c r="AF1423" s="71"/>
      <c r="AG1423" s="71"/>
      <c r="AH1423" s="71"/>
      <c r="AI1423" s="71"/>
      <c r="AJ1423" s="71"/>
      <c r="AK1423" s="71"/>
      <c r="AL1423" s="71"/>
    </row>
    <row r="1424" spans="1:38">
      <c r="A1424" s="191"/>
      <c r="B1424" s="191"/>
      <c r="C1424" s="191"/>
      <c r="D1424" s="191"/>
      <c r="E1424" s="191"/>
      <c r="F1424" s="191"/>
      <c r="G1424" s="191"/>
      <c r="H1424" s="191"/>
      <c r="I1424" s="191"/>
      <c r="J1424" s="191"/>
      <c r="K1424" s="191"/>
      <c r="L1424" s="191"/>
      <c r="M1424" s="191"/>
      <c r="N1424" s="191"/>
      <c r="O1424" s="70">
        <f>SUMIFS('Ctas Receber'!G:G,'Ctas Receber'!E:E,'Clientes'!A:A,'Ctas Receber'!M:M,"")</f>
        <v>0</v>
      </c>
      <c r="P1424" s="70">
        <f>SUMIFS('Ctas Receber'!G:G,'Ctas Receber'!E:E,'Clientes'!A:A,'Ctas Receber'!O:O,"Pago")</f>
        <v>0</v>
      </c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  <c r="AA1424" s="71"/>
      <c r="AB1424" s="71"/>
      <c r="AC1424" s="71"/>
      <c r="AD1424" s="71"/>
      <c r="AE1424" s="71"/>
      <c r="AF1424" s="71"/>
      <c r="AG1424" s="71"/>
      <c r="AH1424" s="71"/>
      <c r="AI1424" s="71"/>
      <c r="AJ1424" s="71"/>
      <c r="AK1424" s="71"/>
      <c r="AL1424" s="71"/>
    </row>
    <row r="1425" spans="1:38">
      <c r="A1425" s="191"/>
      <c r="B1425" s="191"/>
      <c r="C1425" s="191"/>
      <c r="D1425" s="191"/>
      <c r="E1425" s="191"/>
      <c r="F1425" s="191"/>
      <c r="G1425" s="191"/>
      <c r="H1425" s="191"/>
      <c r="I1425" s="191"/>
      <c r="J1425" s="191"/>
      <c r="K1425" s="191"/>
      <c r="L1425" s="191"/>
      <c r="M1425" s="191"/>
      <c r="N1425" s="191"/>
      <c r="O1425" s="70">
        <f>SUMIFS('Ctas Receber'!G:G,'Ctas Receber'!E:E,'Clientes'!A:A,'Ctas Receber'!M:M,"")</f>
        <v>0</v>
      </c>
      <c r="P1425" s="70">
        <f>SUMIFS('Ctas Receber'!G:G,'Ctas Receber'!E:E,'Clientes'!A:A,'Ctas Receber'!O:O,"Pago")</f>
        <v>0</v>
      </c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  <c r="AA1425" s="71"/>
      <c r="AB1425" s="71"/>
      <c r="AC1425" s="71"/>
      <c r="AD1425" s="71"/>
      <c r="AE1425" s="71"/>
      <c r="AF1425" s="71"/>
      <c r="AG1425" s="71"/>
      <c r="AH1425" s="71"/>
      <c r="AI1425" s="71"/>
      <c r="AJ1425" s="71"/>
      <c r="AK1425" s="71"/>
      <c r="AL1425" s="71"/>
    </row>
    <row r="1426" spans="1:38">
      <c r="A1426" s="191"/>
      <c r="B1426" s="191"/>
      <c r="C1426" s="191"/>
      <c r="D1426" s="191"/>
      <c r="E1426" s="191"/>
      <c r="F1426" s="191"/>
      <c r="G1426" s="191"/>
      <c r="H1426" s="191"/>
      <c r="I1426" s="191"/>
      <c r="J1426" s="191"/>
      <c r="K1426" s="191"/>
      <c r="L1426" s="191"/>
      <c r="M1426" s="191"/>
      <c r="N1426" s="191"/>
      <c r="O1426" s="70">
        <f>SUMIFS('Ctas Receber'!G:G,'Ctas Receber'!E:E,'Clientes'!A:A,'Ctas Receber'!M:M,"")</f>
        <v>0</v>
      </c>
      <c r="P1426" s="70">
        <f>SUMIFS('Ctas Receber'!G:G,'Ctas Receber'!E:E,'Clientes'!A:A,'Ctas Receber'!O:O,"Pago")</f>
        <v>0</v>
      </c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  <c r="AA1426" s="71"/>
      <c r="AB1426" s="71"/>
      <c r="AC1426" s="71"/>
      <c r="AD1426" s="71"/>
      <c r="AE1426" s="71"/>
      <c r="AF1426" s="71"/>
      <c r="AG1426" s="71"/>
      <c r="AH1426" s="71"/>
      <c r="AI1426" s="71"/>
      <c r="AJ1426" s="71"/>
      <c r="AK1426" s="71"/>
      <c r="AL1426" s="71"/>
    </row>
    <row r="1427" spans="1:38">
      <c r="A1427" s="191"/>
      <c r="B1427" s="191"/>
      <c r="C1427" s="191"/>
      <c r="D1427" s="191"/>
      <c r="E1427" s="191"/>
      <c r="F1427" s="191"/>
      <c r="G1427" s="191"/>
      <c r="H1427" s="191"/>
      <c r="I1427" s="191"/>
      <c r="J1427" s="191"/>
      <c r="K1427" s="191"/>
      <c r="L1427" s="191"/>
      <c r="M1427" s="191"/>
      <c r="N1427" s="191"/>
      <c r="O1427" s="70">
        <f>SUMIFS('Ctas Receber'!G:G,'Ctas Receber'!E:E,'Clientes'!A:A,'Ctas Receber'!M:M,"")</f>
        <v>0</v>
      </c>
      <c r="P1427" s="70">
        <f>SUMIFS('Ctas Receber'!G:G,'Ctas Receber'!E:E,'Clientes'!A:A,'Ctas Receber'!O:O,"Pago")</f>
        <v>0</v>
      </c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  <c r="AA1427" s="71"/>
      <c r="AB1427" s="71"/>
      <c r="AC1427" s="71"/>
      <c r="AD1427" s="71"/>
      <c r="AE1427" s="71"/>
      <c r="AF1427" s="71"/>
      <c r="AG1427" s="71"/>
      <c r="AH1427" s="71"/>
      <c r="AI1427" s="71"/>
      <c r="AJ1427" s="71"/>
      <c r="AK1427" s="71"/>
      <c r="AL1427" s="71"/>
    </row>
    <row r="1428" spans="1:38">
      <c r="A1428" s="191"/>
      <c r="B1428" s="191"/>
      <c r="C1428" s="191"/>
      <c r="D1428" s="191"/>
      <c r="E1428" s="191"/>
      <c r="F1428" s="191"/>
      <c r="G1428" s="191"/>
      <c r="H1428" s="191"/>
      <c r="I1428" s="191"/>
      <c r="J1428" s="191"/>
      <c r="K1428" s="191"/>
      <c r="L1428" s="191"/>
      <c r="M1428" s="191"/>
      <c r="N1428" s="191"/>
      <c r="O1428" s="70">
        <f>SUMIFS('Ctas Receber'!G:G,'Ctas Receber'!E:E,'Clientes'!A:A,'Ctas Receber'!M:M,"")</f>
        <v>0</v>
      </c>
      <c r="P1428" s="70">
        <f>SUMIFS('Ctas Receber'!G:G,'Ctas Receber'!E:E,'Clientes'!A:A,'Ctas Receber'!O:O,"Pago")</f>
        <v>0</v>
      </c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  <c r="AA1428" s="71"/>
      <c r="AB1428" s="71"/>
      <c r="AC1428" s="71"/>
      <c r="AD1428" s="71"/>
      <c r="AE1428" s="71"/>
      <c r="AF1428" s="71"/>
      <c r="AG1428" s="71"/>
      <c r="AH1428" s="71"/>
      <c r="AI1428" s="71"/>
      <c r="AJ1428" s="71"/>
      <c r="AK1428" s="71"/>
      <c r="AL1428" s="71"/>
    </row>
    <row r="1429" spans="1:38">
      <c r="A1429" s="191"/>
      <c r="B1429" s="191"/>
      <c r="C1429" s="191"/>
      <c r="D1429" s="191"/>
      <c r="E1429" s="191"/>
      <c r="F1429" s="191"/>
      <c r="G1429" s="191"/>
      <c r="H1429" s="191"/>
      <c r="I1429" s="191"/>
      <c r="J1429" s="191"/>
      <c r="K1429" s="191"/>
      <c r="L1429" s="191"/>
      <c r="M1429" s="191"/>
      <c r="N1429" s="191"/>
      <c r="O1429" s="70">
        <f>SUMIFS('Ctas Receber'!G:G,'Ctas Receber'!E:E,'Clientes'!A:A,'Ctas Receber'!M:M,"")</f>
        <v>0</v>
      </c>
      <c r="P1429" s="70">
        <f>SUMIFS('Ctas Receber'!G:G,'Ctas Receber'!E:E,'Clientes'!A:A,'Ctas Receber'!O:O,"Pago")</f>
        <v>0</v>
      </c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  <c r="AA1429" s="71"/>
      <c r="AB1429" s="71"/>
      <c r="AC1429" s="71"/>
      <c r="AD1429" s="71"/>
      <c r="AE1429" s="71"/>
      <c r="AF1429" s="71"/>
      <c r="AG1429" s="71"/>
      <c r="AH1429" s="71"/>
      <c r="AI1429" s="71"/>
      <c r="AJ1429" s="71"/>
      <c r="AK1429" s="71"/>
      <c r="AL1429" s="71"/>
    </row>
    <row r="1430" spans="1:38">
      <c r="A1430" s="191"/>
      <c r="B1430" s="191"/>
      <c r="C1430" s="191"/>
      <c r="D1430" s="191"/>
      <c r="E1430" s="191"/>
      <c r="F1430" s="191"/>
      <c r="G1430" s="191"/>
      <c r="H1430" s="191"/>
      <c r="I1430" s="191"/>
      <c r="J1430" s="191"/>
      <c r="K1430" s="191"/>
      <c r="L1430" s="191"/>
      <c r="M1430" s="191"/>
      <c r="N1430" s="191"/>
      <c r="O1430" s="70">
        <f>SUMIFS('Ctas Receber'!G:G,'Ctas Receber'!E:E,'Clientes'!A:A,'Ctas Receber'!M:M,"")</f>
        <v>0</v>
      </c>
      <c r="P1430" s="70">
        <f>SUMIFS('Ctas Receber'!G:G,'Ctas Receber'!E:E,'Clientes'!A:A,'Ctas Receber'!O:O,"Pago")</f>
        <v>0</v>
      </c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  <c r="AA1430" s="71"/>
      <c r="AB1430" s="71"/>
      <c r="AC1430" s="71"/>
      <c r="AD1430" s="71"/>
      <c r="AE1430" s="71"/>
      <c r="AF1430" s="71"/>
      <c r="AG1430" s="71"/>
      <c r="AH1430" s="71"/>
      <c r="AI1430" s="71"/>
      <c r="AJ1430" s="71"/>
      <c r="AK1430" s="71"/>
      <c r="AL1430" s="71"/>
    </row>
    <row r="1431" spans="1:38">
      <c r="A1431" s="191"/>
      <c r="B1431" s="191"/>
      <c r="C1431" s="191"/>
      <c r="D1431" s="191"/>
      <c r="E1431" s="191"/>
      <c r="F1431" s="191"/>
      <c r="G1431" s="191"/>
      <c r="H1431" s="191"/>
      <c r="I1431" s="191"/>
      <c r="J1431" s="191"/>
      <c r="K1431" s="191"/>
      <c r="L1431" s="191"/>
      <c r="M1431" s="191"/>
      <c r="N1431" s="191"/>
      <c r="O1431" s="70">
        <f>SUMIFS('Ctas Receber'!G:G,'Ctas Receber'!E:E,'Clientes'!A:A,'Ctas Receber'!M:M,"")</f>
        <v>0</v>
      </c>
      <c r="P1431" s="70">
        <f>SUMIFS('Ctas Receber'!G:G,'Ctas Receber'!E:E,'Clientes'!A:A,'Ctas Receber'!O:O,"Pago")</f>
        <v>0</v>
      </c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  <c r="AA1431" s="71"/>
      <c r="AB1431" s="71"/>
      <c r="AC1431" s="71"/>
      <c r="AD1431" s="71"/>
      <c r="AE1431" s="71"/>
      <c r="AF1431" s="71"/>
      <c r="AG1431" s="71"/>
      <c r="AH1431" s="71"/>
      <c r="AI1431" s="71"/>
      <c r="AJ1431" s="71"/>
      <c r="AK1431" s="71"/>
      <c r="AL1431" s="71"/>
    </row>
    <row r="1432" spans="1:38">
      <c r="A1432" s="191"/>
      <c r="B1432" s="191"/>
      <c r="C1432" s="191"/>
      <c r="D1432" s="191"/>
      <c r="E1432" s="191"/>
      <c r="F1432" s="191"/>
      <c r="G1432" s="191"/>
      <c r="H1432" s="191"/>
      <c r="I1432" s="191"/>
      <c r="J1432" s="191"/>
      <c r="K1432" s="191"/>
      <c r="L1432" s="191"/>
      <c r="M1432" s="191"/>
      <c r="N1432" s="191"/>
      <c r="O1432" s="70">
        <f>SUMIFS('Ctas Receber'!G:G,'Ctas Receber'!E:E,'Clientes'!A:A,'Ctas Receber'!M:M,"")</f>
        <v>0</v>
      </c>
      <c r="P1432" s="70">
        <f>SUMIFS('Ctas Receber'!G:G,'Ctas Receber'!E:E,'Clientes'!A:A,'Ctas Receber'!O:O,"Pago")</f>
        <v>0</v>
      </c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  <c r="AA1432" s="71"/>
      <c r="AB1432" s="71"/>
      <c r="AC1432" s="71"/>
      <c r="AD1432" s="71"/>
      <c r="AE1432" s="71"/>
      <c r="AF1432" s="71"/>
      <c r="AG1432" s="71"/>
      <c r="AH1432" s="71"/>
      <c r="AI1432" s="71"/>
      <c r="AJ1432" s="71"/>
      <c r="AK1432" s="71"/>
      <c r="AL1432" s="71"/>
    </row>
    <row r="1433" spans="1:38">
      <c r="A1433" s="191"/>
      <c r="B1433" s="191"/>
      <c r="C1433" s="191"/>
      <c r="D1433" s="191"/>
      <c r="E1433" s="191"/>
      <c r="F1433" s="191"/>
      <c r="G1433" s="191"/>
      <c r="H1433" s="191"/>
      <c r="I1433" s="191"/>
      <c r="J1433" s="191"/>
      <c r="K1433" s="191"/>
      <c r="L1433" s="191"/>
      <c r="M1433" s="191"/>
      <c r="N1433" s="191"/>
      <c r="O1433" s="70">
        <f>SUMIFS('Ctas Receber'!G:G,'Ctas Receber'!E:E,'Clientes'!A:A,'Ctas Receber'!M:M,"")</f>
        <v>0</v>
      </c>
      <c r="P1433" s="70">
        <f>SUMIFS('Ctas Receber'!G:G,'Ctas Receber'!E:E,'Clientes'!A:A,'Ctas Receber'!O:O,"Pago")</f>
        <v>0</v>
      </c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  <c r="AA1433" s="71"/>
      <c r="AB1433" s="71"/>
      <c r="AC1433" s="71"/>
      <c r="AD1433" s="71"/>
      <c r="AE1433" s="71"/>
      <c r="AF1433" s="71"/>
      <c r="AG1433" s="71"/>
      <c r="AH1433" s="71"/>
      <c r="AI1433" s="71"/>
      <c r="AJ1433" s="71"/>
      <c r="AK1433" s="71"/>
      <c r="AL1433" s="71"/>
    </row>
    <row r="1434" spans="1:38">
      <c r="A1434" s="191"/>
      <c r="B1434" s="191"/>
      <c r="C1434" s="191"/>
      <c r="D1434" s="191"/>
      <c r="E1434" s="191"/>
      <c r="F1434" s="191"/>
      <c r="G1434" s="191"/>
      <c r="H1434" s="191"/>
      <c r="I1434" s="191"/>
      <c r="J1434" s="191"/>
      <c r="K1434" s="191"/>
      <c r="L1434" s="191"/>
      <c r="M1434" s="191"/>
      <c r="N1434" s="191"/>
      <c r="O1434" s="70">
        <f>SUMIFS('Ctas Receber'!G:G,'Ctas Receber'!E:E,'Clientes'!A:A,'Ctas Receber'!M:M,"")</f>
        <v>0</v>
      </c>
      <c r="P1434" s="70">
        <f>SUMIFS('Ctas Receber'!G:G,'Ctas Receber'!E:E,'Clientes'!A:A,'Ctas Receber'!O:O,"Pago")</f>
        <v>0</v>
      </c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  <c r="AA1434" s="71"/>
      <c r="AB1434" s="71"/>
      <c r="AC1434" s="71"/>
      <c r="AD1434" s="71"/>
      <c r="AE1434" s="71"/>
      <c r="AF1434" s="71"/>
      <c r="AG1434" s="71"/>
      <c r="AH1434" s="71"/>
      <c r="AI1434" s="71"/>
      <c r="AJ1434" s="71"/>
      <c r="AK1434" s="71"/>
      <c r="AL1434" s="71"/>
    </row>
    <row r="1435" spans="1:38">
      <c r="A1435" s="191"/>
      <c r="B1435" s="191"/>
      <c r="C1435" s="191"/>
      <c r="D1435" s="191"/>
      <c r="E1435" s="191"/>
      <c r="F1435" s="191"/>
      <c r="G1435" s="191"/>
      <c r="H1435" s="191"/>
      <c r="I1435" s="191"/>
      <c r="J1435" s="191"/>
      <c r="K1435" s="191"/>
      <c r="L1435" s="191"/>
      <c r="M1435" s="191"/>
      <c r="N1435" s="191"/>
      <c r="O1435" s="70">
        <f>SUMIFS('Ctas Receber'!G:G,'Ctas Receber'!E:E,'Clientes'!A:A,'Ctas Receber'!M:M,"")</f>
        <v>0</v>
      </c>
      <c r="P1435" s="70">
        <f>SUMIFS('Ctas Receber'!G:G,'Ctas Receber'!E:E,'Clientes'!A:A,'Ctas Receber'!O:O,"Pago")</f>
        <v>0</v>
      </c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  <c r="AA1435" s="71"/>
      <c r="AB1435" s="71"/>
      <c r="AC1435" s="71"/>
      <c r="AD1435" s="71"/>
      <c r="AE1435" s="71"/>
      <c r="AF1435" s="71"/>
      <c r="AG1435" s="71"/>
      <c r="AH1435" s="71"/>
      <c r="AI1435" s="71"/>
      <c r="AJ1435" s="71"/>
      <c r="AK1435" s="71"/>
      <c r="AL1435" s="71"/>
    </row>
    <row r="1436" spans="1:38">
      <c r="A1436" s="191"/>
      <c r="B1436" s="191"/>
      <c r="C1436" s="191"/>
      <c r="D1436" s="191"/>
      <c r="E1436" s="191"/>
      <c r="F1436" s="191"/>
      <c r="G1436" s="191"/>
      <c r="H1436" s="191"/>
      <c r="I1436" s="191"/>
      <c r="J1436" s="191"/>
      <c r="K1436" s="191"/>
      <c r="L1436" s="191"/>
      <c r="M1436" s="191"/>
      <c r="N1436" s="191"/>
      <c r="O1436" s="70">
        <f>SUMIFS('Ctas Receber'!G:G,'Ctas Receber'!E:E,'Clientes'!A:A,'Ctas Receber'!M:M,"")</f>
        <v>0</v>
      </c>
      <c r="P1436" s="70">
        <f>SUMIFS('Ctas Receber'!G:G,'Ctas Receber'!E:E,'Clientes'!A:A,'Ctas Receber'!O:O,"Pago")</f>
        <v>0</v>
      </c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  <c r="AA1436" s="71"/>
      <c r="AB1436" s="71"/>
      <c r="AC1436" s="71"/>
      <c r="AD1436" s="71"/>
      <c r="AE1436" s="71"/>
      <c r="AF1436" s="71"/>
      <c r="AG1436" s="71"/>
      <c r="AH1436" s="71"/>
      <c r="AI1436" s="71"/>
      <c r="AJ1436" s="71"/>
      <c r="AK1436" s="71"/>
      <c r="AL1436" s="71"/>
    </row>
    <row r="1437" spans="1:38">
      <c r="A1437" s="191"/>
      <c r="B1437" s="191"/>
      <c r="C1437" s="191"/>
      <c r="D1437" s="191"/>
      <c r="E1437" s="191"/>
      <c r="F1437" s="191"/>
      <c r="G1437" s="191"/>
      <c r="H1437" s="191"/>
      <c r="I1437" s="191"/>
      <c r="J1437" s="191"/>
      <c r="K1437" s="191"/>
      <c r="L1437" s="191"/>
      <c r="M1437" s="191"/>
      <c r="N1437" s="191"/>
      <c r="O1437" s="70">
        <f>SUMIFS('Ctas Receber'!G:G,'Ctas Receber'!E:E,'Clientes'!A:A,'Ctas Receber'!M:M,"")</f>
        <v>0</v>
      </c>
      <c r="P1437" s="70">
        <f>SUMIFS('Ctas Receber'!G:G,'Ctas Receber'!E:E,'Clientes'!A:A,'Ctas Receber'!O:O,"Pago")</f>
        <v>0</v>
      </c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  <c r="AA1437" s="71"/>
      <c r="AB1437" s="71"/>
      <c r="AC1437" s="71"/>
      <c r="AD1437" s="71"/>
      <c r="AE1437" s="71"/>
      <c r="AF1437" s="71"/>
      <c r="AG1437" s="71"/>
      <c r="AH1437" s="71"/>
      <c r="AI1437" s="71"/>
      <c r="AJ1437" s="71"/>
      <c r="AK1437" s="71"/>
      <c r="AL1437" s="71"/>
    </row>
    <row r="1438" spans="1:38">
      <c r="A1438" s="191"/>
      <c r="B1438" s="191"/>
      <c r="C1438" s="191"/>
      <c r="D1438" s="191"/>
      <c r="E1438" s="191"/>
      <c r="F1438" s="191"/>
      <c r="G1438" s="191"/>
      <c r="H1438" s="191"/>
      <c r="I1438" s="191"/>
      <c r="J1438" s="191"/>
      <c r="K1438" s="191"/>
      <c r="L1438" s="191"/>
      <c r="M1438" s="191"/>
      <c r="N1438" s="191"/>
      <c r="O1438" s="70">
        <f>SUMIFS('Ctas Receber'!G:G,'Ctas Receber'!E:E,'Clientes'!A:A,'Ctas Receber'!M:M,"")</f>
        <v>0</v>
      </c>
      <c r="P1438" s="70">
        <f>SUMIFS('Ctas Receber'!G:G,'Ctas Receber'!E:E,'Clientes'!A:A,'Ctas Receber'!O:O,"Pago")</f>
        <v>0</v>
      </c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  <c r="AA1438" s="71"/>
      <c r="AB1438" s="71"/>
      <c r="AC1438" s="71"/>
      <c r="AD1438" s="71"/>
      <c r="AE1438" s="71"/>
      <c r="AF1438" s="71"/>
      <c r="AG1438" s="71"/>
      <c r="AH1438" s="71"/>
      <c r="AI1438" s="71"/>
      <c r="AJ1438" s="71"/>
      <c r="AK1438" s="71"/>
      <c r="AL1438" s="71"/>
    </row>
    <row r="1439" spans="1:38">
      <c r="A1439" s="191"/>
      <c r="B1439" s="191"/>
      <c r="C1439" s="191"/>
      <c r="D1439" s="191"/>
      <c r="E1439" s="191"/>
      <c r="F1439" s="191"/>
      <c r="G1439" s="191"/>
      <c r="H1439" s="191"/>
      <c r="I1439" s="191"/>
      <c r="J1439" s="191"/>
      <c r="K1439" s="191"/>
      <c r="L1439" s="191"/>
      <c r="M1439" s="191"/>
      <c r="N1439" s="191"/>
      <c r="O1439" s="70">
        <f>SUMIFS('Ctas Receber'!G:G,'Ctas Receber'!E:E,'Clientes'!A:A,'Ctas Receber'!M:M,"")</f>
        <v>0</v>
      </c>
      <c r="P1439" s="70">
        <f>SUMIFS('Ctas Receber'!G:G,'Ctas Receber'!E:E,'Clientes'!A:A,'Ctas Receber'!O:O,"Pago")</f>
        <v>0</v>
      </c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  <c r="AA1439" s="71"/>
      <c r="AB1439" s="71"/>
      <c r="AC1439" s="71"/>
      <c r="AD1439" s="71"/>
      <c r="AE1439" s="71"/>
      <c r="AF1439" s="71"/>
      <c r="AG1439" s="71"/>
      <c r="AH1439" s="71"/>
      <c r="AI1439" s="71"/>
      <c r="AJ1439" s="71"/>
      <c r="AK1439" s="71"/>
      <c r="AL1439" s="71"/>
    </row>
    <row r="1440" spans="1:38">
      <c r="A1440" s="191"/>
      <c r="B1440" s="191"/>
      <c r="C1440" s="191"/>
      <c r="D1440" s="191"/>
      <c r="E1440" s="191"/>
      <c r="F1440" s="191"/>
      <c r="G1440" s="191"/>
      <c r="H1440" s="191"/>
      <c r="I1440" s="191"/>
      <c r="J1440" s="191"/>
      <c r="K1440" s="191"/>
      <c r="L1440" s="191"/>
      <c r="M1440" s="191"/>
      <c r="N1440" s="191"/>
      <c r="O1440" s="70">
        <f>SUMIFS('Ctas Receber'!G:G,'Ctas Receber'!E:E,'Clientes'!A:A,'Ctas Receber'!M:M,"")</f>
        <v>0</v>
      </c>
      <c r="P1440" s="70">
        <f>SUMIFS('Ctas Receber'!G:G,'Ctas Receber'!E:E,'Clientes'!A:A,'Ctas Receber'!O:O,"Pago")</f>
        <v>0</v>
      </c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  <c r="AA1440" s="71"/>
      <c r="AB1440" s="71"/>
      <c r="AC1440" s="71"/>
      <c r="AD1440" s="71"/>
      <c r="AE1440" s="71"/>
      <c r="AF1440" s="71"/>
      <c r="AG1440" s="71"/>
      <c r="AH1440" s="71"/>
      <c r="AI1440" s="71"/>
      <c r="AJ1440" s="71"/>
      <c r="AK1440" s="71"/>
      <c r="AL1440" s="71"/>
    </row>
    <row r="1441" spans="1:38">
      <c r="A1441" s="191"/>
      <c r="B1441" s="191"/>
      <c r="C1441" s="191"/>
      <c r="D1441" s="191"/>
      <c r="E1441" s="191"/>
      <c r="F1441" s="191"/>
      <c r="G1441" s="191"/>
      <c r="H1441" s="191"/>
      <c r="I1441" s="191"/>
      <c r="J1441" s="191"/>
      <c r="K1441" s="191"/>
      <c r="L1441" s="191"/>
      <c r="M1441" s="191"/>
      <c r="N1441" s="191"/>
      <c r="O1441" s="70">
        <f>SUMIFS('Ctas Receber'!G:G,'Ctas Receber'!E:E,'Clientes'!A:A,'Ctas Receber'!M:M,"")</f>
        <v>0</v>
      </c>
      <c r="P1441" s="70">
        <f>SUMIFS('Ctas Receber'!G:G,'Ctas Receber'!E:E,'Clientes'!A:A,'Ctas Receber'!O:O,"Pago")</f>
        <v>0</v>
      </c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  <c r="AA1441" s="71"/>
      <c r="AB1441" s="71"/>
      <c r="AC1441" s="71"/>
      <c r="AD1441" s="71"/>
      <c r="AE1441" s="71"/>
      <c r="AF1441" s="71"/>
      <c r="AG1441" s="71"/>
      <c r="AH1441" s="71"/>
      <c r="AI1441" s="71"/>
      <c r="AJ1441" s="71"/>
      <c r="AK1441" s="71"/>
      <c r="AL1441" s="71"/>
    </row>
    <row r="1442" spans="1:38">
      <c r="A1442" s="191"/>
      <c r="B1442" s="191"/>
      <c r="C1442" s="191"/>
      <c r="D1442" s="191"/>
      <c r="E1442" s="191"/>
      <c r="F1442" s="191"/>
      <c r="G1442" s="191"/>
      <c r="H1442" s="191"/>
      <c r="I1442" s="191"/>
      <c r="J1442" s="191"/>
      <c r="K1442" s="191"/>
      <c r="L1442" s="191"/>
      <c r="M1442" s="191"/>
      <c r="N1442" s="191"/>
      <c r="O1442" s="70">
        <f>SUMIFS('Ctas Receber'!G:G,'Ctas Receber'!E:E,'Clientes'!A:A,'Ctas Receber'!M:M,"")</f>
        <v>0</v>
      </c>
      <c r="P1442" s="70">
        <f>SUMIFS('Ctas Receber'!G:G,'Ctas Receber'!E:E,'Clientes'!A:A,'Ctas Receber'!O:O,"Pago")</f>
        <v>0</v>
      </c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  <c r="AA1442" s="71"/>
      <c r="AB1442" s="71"/>
      <c r="AC1442" s="71"/>
      <c r="AD1442" s="71"/>
      <c r="AE1442" s="71"/>
      <c r="AF1442" s="71"/>
      <c r="AG1442" s="71"/>
      <c r="AH1442" s="71"/>
      <c r="AI1442" s="71"/>
      <c r="AJ1442" s="71"/>
      <c r="AK1442" s="71"/>
      <c r="AL1442" s="71"/>
    </row>
    <row r="1443" spans="1:38">
      <c r="A1443" s="191"/>
      <c r="B1443" s="191"/>
      <c r="C1443" s="191"/>
      <c r="D1443" s="191"/>
      <c r="E1443" s="191"/>
      <c r="F1443" s="191"/>
      <c r="G1443" s="191"/>
      <c r="H1443" s="191"/>
      <c r="I1443" s="191"/>
      <c r="J1443" s="191"/>
      <c r="K1443" s="191"/>
      <c r="L1443" s="191"/>
      <c r="M1443" s="191"/>
      <c r="N1443" s="191"/>
      <c r="O1443" s="70">
        <f>SUMIFS('Ctas Receber'!G:G,'Ctas Receber'!E:E,'Clientes'!A:A,'Ctas Receber'!M:M,"")</f>
        <v>0</v>
      </c>
      <c r="P1443" s="70">
        <f>SUMIFS('Ctas Receber'!G:G,'Ctas Receber'!E:E,'Clientes'!A:A,'Ctas Receber'!O:O,"Pago")</f>
        <v>0</v>
      </c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  <c r="AA1443" s="71"/>
      <c r="AB1443" s="71"/>
      <c r="AC1443" s="71"/>
      <c r="AD1443" s="71"/>
      <c r="AE1443" s="71"/>
      <c r="AF1443" s="71"/>
      <c r="AG1443" s="71"/>
      <c r="AH1443" s="71"/>
      <c r="AI1443" s="71"/>
      <c r="AJ1443" s="71"/>
      <c r="AK1443" s="71"/>
      <c r="AL1443" s="71"/>
    </row>
    <row r="1444" spans="1:38">
      <c r="A1444" s="191"/>
      <c r="B1444" s="191"/>
      <c r="C1444" s="191"/>
      <c r="D1444" s="191"/>
      <c r="E1444" s="191"/>
      <c r="F1444" s="191"/>
      <c r="G1444" s="191"/>
      <c r="H1444" s="191"/>
      <c r="I1444" s="191"/>
      <c r="J1444" s="191"/>
      <c r="K1444" s="191"/>
      <c r="L1444" s="191"/>
      <c r="M1444" s="191"/>
      <c r="N1444" s="191"/>
      <c r="O1444" s="70">
        <f>SUMIFS('Ctas Receber'!G:G,'Ctas Receber'!E:E,'Clientes'!A:A,'Ctas Receber'!M:M,"")</f>
        <v>0</v>
      </c>
      <c r="P1444" s="70">
        <f>SUMIFS('Ctas Receber'!G:G,'Ctas Receber'!E:E,'Clientes'!A:A,'Ctas Receber'!O:O,"Pago")</f>
        <v>0</v>
      </c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  <c r="AA1444" s="71"/>
      <c r="AB1444" s="71"/>
      <c r="AC1444" s="71"/>
      <c r="AD1444" s="71"/>
      <c r="AE1444" s="71"/>
      <c r="AF1444" s="71"/>
      <c r="AG1444" s="71"/>
      <c r="AH1444" s="71"/>
      <c r="AI1444" s="71"/>
      <c r="AJ1444" s="71"/>
      <c r="AK1444" s="71"/>
      <c r="AL1444" s="71"/>
    </row>
    <row r="1445" spans="1:38">
      <c r="A1445" s="191"/>
      <c r="B1445" s="191"/>
      <c r="C1445" s="191"/>
      <c r="D1445" s="191"/>
      <c r="E1445" s="191"/>
      <c r="F1445" s="191"/>
      <c r="G1445" s="191"/>
      <c r="H1445" s="191"/>
      <c r="I1445" s="191"/>
      <c r="J1445" s="191"/>
      <c r="K1445" s="191"/>
      <c r="L1445" s="191"/>
      <c r="M1445" s="191"/>
      <c r="N1445" s="191"/>
      <c r="O1445" s="70">
        <f>SUMIFS('Ctas Receber'!G:G,'Ctas Receber'!E:E,'Clientes'!A:A,'Ctas Receber'!M:M,"")</f>
        <v>0</v>
      </c>
      <c r="P1445" s="70">
        <f>SUMIFS('Ctas Receber'!G:G,'Ctas Receber'!E:E,'Clientes'!A:A,'Ctas Receber'!O:O,"Pago")</f>
        <v>0</v>
      </c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  <c r="AA1445" s="71"/>
      <c r="AB1445" s="71"/>
      <c r="AC1445" s="71"/>
      <c r="AD1445" s="71"/>
      <c r="AE1445" s="71"/>
      <c r="AF1445" s="71"/>
      <c r="AG1445" s="71"/>
      <c r="AH1445" s="71"/>
      <c r="AI1445" s="71"/>
      <c r="AJ1445" s="71"/>
      <c r="AK1445" s="71"/>
      <c r="AL1445" s="71"/>
    </row>
    <row r="1446" spans="1:38">
      <c r="A1446" s="191"/>
      <c r="B1446" s="191"/>
      <c r="C1446" s="191"/>
      <c r="D1446" s="191"/>
      <c r="E1446" s="191"/>
      <c r="F1446" s="191"/>
      <c r="G1446" s="191"/>
      <c r="H1446" s="191"/>
      <c r="I1446" s="191"/>
      <c r="J1446" s="191"/>
      <c r="K1446" s="191"/>
      <c r="L1446" s="191"/>
      <c r="M1446" s="191"/>
      <c r="N1446" s="191"/>
      <c r="O1446" s="70">
        <f>SUMIFS('Ctas Receber'!G:G,'Ctas Receber'!E:E,'Clientes'!A:A,'Ctas Receber'!M:M,"")</f>
        <v>0</v>
      </c>
      <c r="P1446" s="70">
        <f>SUMIFS('Ctas Receber'!G:G,'Ctas Receber'!E:E,'Clientes'!A:A,'Ctas Receber'!O:O,"Pago")</f>
        <v>0</v>
      </c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  <c r="AA1446" s="71"/>
      <c r="AB1446" s="71"/>
      <c r="AC1446" s="71"/>
      <c r="AD1446" s="71"/>
      <c r="AE1446" s="71"/>
      <c r="AF1446" s="71"/>
      <c r="AG1446" s="71"/>
      <c r="AH1446" s="71"/>
      <c r="AI1446" s="71"/>
      <c r="AJ1446" s="71"/>
      <c r="AK1446" s="71"/>
      <c r="AL1446" s="71"/>
    </row>
    <row r="1447" spans="1:38">
      <c r="A1447" s="191"/>
      <c r="B1447" s="191"/>
      <c r="C1447" s="191"/>
      <c r="D1447" s="191"/>
      <c r="E1447" s="191"/>
      <c r="F1447" s="191"/>
      <c r="G1447" s="191"/>
      <c r="H1447" s="191"/>
      <c r="I1447" s="191"/>
      <c r="J1447" s="191"/>
      <c r="K1447" s="191"/>
      <c r="L1447" s="191"/>
      <c r="M1447" s="191"/>
      <c r="N1447" s="191"/>
      <c r="O1447" s="70">
        <f>SUMIFS('Ctas Receber'!G:G,'Ctas Receber'!E:E,'Clientes'!A:A,'Ctas Receber'!M:M,"")</f>
        <v>0</v>
      </c>
      <c r="P1447" s="70">
        <f>SUMIFS('Ctas Receber'!G:G,'Ctas Receber'!E:E,'Clientes'!A:A,'Ctas Receber'!O:O,"Pago")</f>
        <v>0</v>
      </c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  <c r="AA1447" s="71"/>
      <c r="AB1447" s="71"/>
      <c r="AC1447" s="71"/>
      <c r="AD1447" s="71"/>
      <c r="AE1447" s="71"/>
      <c r="AF1447" s="71"/>
      <c r="AG1447" s="71"/>
      <c r="AH1447" s="71"/>
      <c r="AI1447" s="71"/>
      <c r="AJ1447" s="71"/>
      <c r="AK1447" s="71"/>
      <c r="AL1447" s="71"/>
    </row>
    <row r="1448" spans="1:38">
      <c r="A1448" s="191"/>
      <c r="B1448" s="191"/>
      <c r="C1448" s="191"/>
      <c r="D1448" s="191"/>
      <c r="E1448" s="191"/>
      <c r="F1448" s="191"/>
      <c r="G1448" s="191"/>
      <c r="H1448" s="191"/>
      <c r="I1448" s="191"/>
      <c r="J1448" s="191"/>
      <c r="K1448" s="191"/>
      <c r="L1448" s="191"/>
      <c r="M1448" s="191"/>
      <c r="N1448" s="191"/>
      <c r="O1448" s="70">
        <f>SUMIFS('Ctas Receber'!G:G,'Ctas Receber'!E:E,'Clientes'!A:A,'Ctas Receber'!M:M,"")</f>
        <v>0</v>
      </c>
      <c r="P1448" s="70">
        <f>SUMIFS('Ctas Receber'!G:G,'Ctas Receber'!E:E,'Clientes'!A:A,'Ctas Receber'!O:O,"Pago")</f>
        <v>0</v>
      </c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  <c r="AA1448" s="71"/>
      <c r="AB1448" s="71"/>
      <c r="AC1448" s="71"/>
      <c r="AD1448" s="71"/>
      <c r="AE1448" s="71"/>
      <c r="AF1448" s="71"/>
      <c r="AG1448" s="71"/>
      <c r="AH1448" s="71"/>
      <c r="AI1448" s="71"/>
      <c r="AJ1448" s="71"/>
      <c r="AK1448" s="71"/>
      <c r="AL1448" s="71"/>
    </row>
    <row r="1449" spans="1:38">
      <c r="A1449" s="191"/>
      <c r="B1449" s="191"/>
      <c r="C1449" s="191"/>
      <c r="D1449" s="191"/>
      <c r="E1449" s="191"/>
      <c r="F1449" s="191"/>
      <c r="G1449" s="191"/>
      <c r="H1449" s="191"/>
      <c r="I1449" s="191"/>
      <c r="J1449" s="191"/>
      <c r="K1449" s="191"/>
      <c r="L1449" s="191"/>
      <c r="M1449" s="191"/>
      <c r="N1449" s="191"/>
      <c r="O1449" s="70">
        <f>SUMIFS('Ctas Receber'!G:G,'Ctas Receber'!E:E,'Clientes'!A:A,'Ctas Receber'!M:M,"")</f>
        <v>0</v>
      </c>
      <c r="P1449" s="70">
        <f>SUMIFS('Ctas Receber'!G:G,'Ctas Receber'!E:E,'Clientes'!A:A,'Ctas Receber'!O:O,"Pago")</f>
        <v>0</v>
      </c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  <c r="AA1449" s="71"/>
      <c r="AB1449" s="71"/>
      <c r="AC1449" s="71"/>
      <c r="AD1449" s="71"/>
      <c r="AE1449" s="71"/>
      <c r="AF1449" s="71"/>
      <c r="AG1449" s="71"/>
      <c r="AH1449" s="71"/>
      <c r="AI1449" s="71"/>
      <c r="AJ1449" s="71"/>
      <c r="AK1449" s="71"/>
      <c r="AL1449" s="71"/>
    </row>
    <row r="1450" spans="1:38">
      <c r="A1450" s="191"/>
      <c r="B1450" s="191"/>
      <c r="C1450" s="191"/>
      <c r="D1450" s="191"/>
      <c r="E1450" s="191"/>
      <c r="F1450" s="191"/>
      <c r="G1450" s="191"/>
      <c r="H1450" s="191"/>
      <c r="I1450" s="191"/>
      <c r="J1450" s="191"/>
      <c r="K1450" s="191"/>
      <c r="L1450" s="191"/>
      <c r="M1450" s="191"/>
      <c r="N1450" s="191"/>
      <c r="O1450" s="70">
        <f>SUMIFS('Ctas Receber'!G:G,'Ctas Receber'!E:E,'Clientes'!A:A,'Ctas Receber'!M:M,"")</f>
        <v>0</v>
      </c>
      <c r="P1450" s="70">
        <f>SUMIFS('Ctas Receber'!G:G,'Ctas Receber'!E:E,'Clientes'!A:A,'Ctas Receber'!O:O,"Pago")</f>
        <v>0</v>
      </c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  <c r="AA1450" s="71"/>
      <c r="AB1450" s="71"/>
      <c r="AC1450" s="71"/>
      <c r="AD1450" s="71"/>
      <c r="AE1450" s="71"/>
      <c r="AF1450" s="71"/>
      <c r="AG1450" s="71"/>
      <c r="AH1450" s="71"/>
      <c r="AI1450" s="71"/>
      <c r="AJ1450" s="71"/>
      <c r="AK1450" s="71"/>
      <c r="AL1450" s="71"/>
    </row>
    <row r="1451" spans="1:38">
      <c r="A1451" s="191"/>
      <c r="B1451" s="191"/>
      <c r="C1451" s="191"/>
      <c r="D1451" s="191"/>
      <c r="E1451" s="191"/>
      <c r="F1451" s="191"/>
      <c r="G1451" s="191"/>
      <c r="H1451" s="191"/>
      <c r="I1451" s="191"/>
      <c r="J1451" s="191"/>
      <c r="K1451" s="191"/>
      <c r="L1451" s="191"/>
      <c r="M1451" s="191"/>
      <c r="N1451" s="191"/>
      <c r="O1451" s="70">
        <f>SUMIFS('Ctas Receber'!G:G,'Ctas Receber'!E:E,'Clientes'!A:A,'Ctas Receber'!M:M,"")</f>
        <v>0</v>
      </c>
      <c r="P1451" s="70">
        <f>SUMIFS('Ctas Receber'!G:G,'Ctas Receber'!E:E,'Clientes'!A:A,'Ctas Receber'!O:O,"Pago")</f>
        <v>0</v>
      </c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  <c r="AA1451" s="71"/>
      <c r="AB1451" s="71"/>
      <c r="AC1451" s="71"/>
      <c r="AD1451" s="71"/>
      <c r="AE1451" s="71"/>
      <c r="AF1451" s="71"/>
      <c r="AG1451" s="71"/>
      <c r="AH1451" s="71"/>
      <c r="AI1451" s="71"/>
      <c r="AJ1451" s="71"/>
      <c r="AK1451" s="71"/>
      <c r="AL1451" s="71"/>
    </row>
    <row r="1452" spans="1:38">
      <c r="A1452" s="191"/>
      <c r="B1452" s="191"/>
      <c r="C1452" s="191"/>
      <c r="D1452" s="191"/>
      <c r="E1452" s="191"/>
      <c r="F1452" s="191"/>
      <c r="G1452" s="191"/>
      <c r="H1452" s="191"/>
      <c r="I1452" s="191"/>
      <c r="J1452" s="191"/>
      <c r="K1452" s="191"/>
      <c r="L1452" s="191"/>
      <c r="M1452" s="191"/>
      <c r="N1452" s="191"/>
      <c r="O1452" s="70">
        <f>SUMIFS('Ctas Receber'!G:G,'Ctas Receber'!E:E,'Clientes'!A:A,'Ctas Receber'!M:M,"")</f>
        <v>0</v>
      </c>
      <c r="P1452" s="70">
        <f>SUMIFS('Ctas Receber'!G:G,'Ctas Receber'!E:E,'Clientes'!A:A,'Ctas Receber'!O:O,"Pago")</f>
        <v>0</v>
      </c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  <c r="AA1452" s="71"/>
      <c r="AB1452" s="71"/>
      <c r="AC1452" s="71"/>
      <c r="AD1452" s="71"/>
      <c r="AE1452" s="71"/>
      <c r="AF1452" s="71"/>
      <c r="AG1452" s="71"/>
      <c r="AH1452" s="71"/>
      <c r="AI1452" s="71"/>
      <c r="AJ1452" s="71"/>
      <c r="AK1452" s="71"/>
      <c r="AL1452" s="71"/>
    </row>
    <row r="1453" spans="1:38">
      <c r="A1453" s="191"/>
      <c r="B1453" s="191"/>
      <c r="C1453" s="191"/>
      <c r="D1453" s="191"/>
      <c r="E1453" s="191"/>
      <c r="F1453" s="191"/>
      <c r="G1453" s="191"/>
      <c r="H1453" s="191"/>
      <c r="I1453" s="191"/>
      <c r="J1453" s="191"/>
      <c r="K1453" s="191"/>
      <c r="L1453" s="191"/>
      <c r="M1453" s="191"/>
      <c r="N1453" s="191"/>
      <c r="O1453" s="70">
        <f>SUMIFS('Ctas Receber'!G:G,'Ctas Receber'!E:E,'Clientes'!A:A,'Ctas Receber'!M:M,"")</f>
        <v>0</v>
      </c>
      <c r="P1453" s="70">
        <f>SUMIFS('Ctas Receber'!G:G,'Ctas Receber'!E:E,'Clientes'!A:A,'Ctas Receber'!O:O,"Pago")</f>
        <v>0</v>
      </c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  <c r="AA1453" s="71"/>
      <c r="AB1453" s="71"/>
      <c r="AC1453" s="71"/>
      <c r="AD1453" s="71"/>
      <c r="AE1453" s="71"/>
      <c r="AF1453" s="71"/>
      <c r="AG1453" s="71"/>
      <c r="AH1453" s="71"/>
      <c r="AI1453" s="71"/>
      <c r="AJ1453" s="71"/>
      <c r="AK1453" s="71"/>
      <c r="AL1453" s="71"/>
    </row>
    <row r="1454" spans="1:38">
      <c r="A1454" s="191"/>
      <c r="B1454" s="191"/>
      <c r="C1454" s="191"/>
      <c r="D1454" s="191"/>
      <c r="E1454" s="191"/>
      <c r="F1454" s="191"/>
      <c r="G1454" s="191"/>
      <c r="H1454" s="191"/>
      <c r="I1454" s="191"/>
      <c r="J1454" s="191"/>
      <c r="K1454" s="191"/>
      <c r="L1454" s="191"/>
      <c r="M1454" s="191"/>
      <c r="N1454" s="191"/>
      <c r="O1454" s="70">
        <f>SUMIFS('Ctas Receber'!G:G,'Ctas Receber'!E:E,'Clientes'!A:A,'Ctas Receber'!M:M,"")</f>
        <v>0</v>
      </c>
      <c r="P1454" s="70">
        <f>SUMIFS('Ctas Receber'!G:G,'Ctas Receber'!E:E,'Clientes'!A:A,'Ctas Receber'!O:O,"Pago")</f>
        <v>0</v>
      </c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  <c r="AA1454" s="71"/>
      <c r="AB1454" s="71"/>
      <c r="AC1454" s="71"/>
      <c r="AD1454" s="71"/>
      <c r="AE1454" s="71"/>
      <c r="AF1454" s="71"/>
      <c r="AG1454" s="71"/>
      <c r="AH1454" s="71"/>
      <c r="AI1454" s="71"/>
      <c r="AJ1454" s="71"/>
      <c r="AK1454" s="71"/>
      <c r="AL1454" s="71"/>
    </row>
    <row r="1455" spans="1:38">
      <c r="A1455" s="191"/>
      <c r="B1455" s="191"/>
      <c r="C1455" s="191"/>
      <c r="D1455" s="191"/>
      <c r="E1455" s="191"/>
      <c r="F1455" s="191"/>
      <c r="G1455" s="191"/>
      <c r="H1455" s="191"/>
      <c r="I1455" s="191"/>
      <c r="J1455" s="191"/>
      <c r="K1455" s="191"/>
      <c r="L1455" s="191"/>
      <c r="M1455" s="191"/>
      <c r="N1455" s="191"/>
      <c r="O1455" s="70">
        <f>SUMIFS('Ctas Receber'!G:G,'Ctas Receber'!E:E,'Clientes'!A:A,'Ctas Receber'!M:M,"")</f>
        <v>0</v>
      </c>
      <c r="P1455" s="70">
        <f>SUMIFS('Ctas Receber'!G:G,'Ctas Receber'!E:E,'Clientes'!A:A,'Ctas Receber'!O:O,"Pago")</f>
        <v>0</v>
      </c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  <c r="AA1455" s="71"/>
      <c r="AB1455" s="71"/>
      <c r="AC1455" s="71"/>
      <c r="AD1455" s="71"/>
      <c r="AE1455" s="71"/>
      <c r="AF1455" s="71"/>
      <c r="AG1455" s="71"/>
      <c r="AH1455" s="71"/>
      <c r="AI1455" s="71"/>
      <c r="AJ1455" s="71"/>
      <c r="AK1455" s="71"/>
      <c r="AL1455" s="71"/>
    </row>
    <row r="1456" spans="1:38">
      <c r="A1456" s="191"/>
      <c r="B1456" s="191"/>
      <c r="C1456" s="191"/>
      <c r="D1456" s="191"/>
      <c r="E1456" s="191"/>
      <c r="F1456" s="191"/>
      <c r="G1456" s="191"/>
      <c r="H1456" s="191"/>
      <c r="I1456" s="191"/>
      <c r="J1456" s="191"/>
      <c r="K1456" s="191"/>
      <c r="L1456" s="191"/>
      <c r="M1456" s="191"/>
      <c r="N1456" s="191"/>
      <c r="O1456" s="70">
        <f>SUMIFS('Ctas Receber'!G:G,'Ctas Receber'!E:E,'Clientes'!A:A,'Ctas Receber'!M:M,"")</f>
        <v>0</v>
      </c>
      <c r="P1456" s="70">
        <f>SUMIFS('Ctas Receber'!G:G,'Ctas Receber'!E:E,'Clientes'!A:A,'Ctas Receber'!O:O,"Pago")</f>
        <v>0</v>
      </c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  <c r="AA1456" s="71"/>
      <c r="AB1456" s="71"/>
      <c r="AC1456" s="71"/>
      <c r="AD1456" s="71"/>
      <c r="AE1456" s="71"/>
      <c r="AF1456" s="71"/>
      <c r="AG1456" s="71"/>
      <c r="AH1456" s="71"/>
      <c r="AI1456" s="71"/>
      <c r="AJ1456" s="71"/>
      <c r="AK1456" s="71"/>
      <c r="AL1456" s="71"/>
    </row>
    <row r="1457" spans="1:38">
      <c r="A1457" s="191"/>
      <c r="B1457" s="191"/>
      <c r="C1457" s="191"/>
      <c r="D1457" s="191"/>
      <c r="E1457" s="191"/>
      <c r="F1457" s="191"/>
      <c r="G1457" s="191"/>
      <c r="H1457" s="191"/>
      <c r="I1457" s="191"/>
      <c r="J1457" s="191"/>
      <c r="K1457" s="191"/>
      <c r="L1457" s="191"/>
      <c r="M1457" s="191"/>
      <c r="N1457" s="191"/>
      <c r="O1457" s="70">
        <f>SUMIFS('Ctas Receber'!G:G,'Ctas Receber'!E:E,'Clientes'!A:A,'Ctas Receber'!M:M,"")</f>
        <v>0</v>
      </c>
      <c r="P1457" s="70">
        <f>SUMIFS('Ctas Receber'!G:G,'Ctas Receber'!E:E,'Clientes'!A:A,'Ctas Receber'!O:O,"Pago")</f>
        <v>0</v>
      </c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  <c r="AA1457" s="71"/>
      <c r="AB1457" s="71"/>
      <c r="AC1457" s="71"/>
      <c r="AD1457" s="71"/>
      <c r="AE1457" s="71"/>
      <c r="AF1457" s="71"/>
      <c r="AG1457" s="71"/>
      <c r="AH1457" s="71"/>
      <c r="AI1457" s="71"/>
      <c r="AJ1457" s="71"/>
      <c r="AK1457" s="71"/>
      <c r="AL1457" s="71"/>
    </row>
    <row r="1458" spans="1:38">
      <c r="A1458" s="191"/>
      <c r="B1458" s="191"/>
      <c r="C1458" s="191"/>
      <c r="D1458" s="191"/>
      <c r="E1458" s="191"/>
      <c r="F1458" s="191"/>
      <c r="G1458" s="191"/>
      <c r="H1458" s="191"/>
      <c r="I1458" s="191"/>
      <c r="J1458" s="191"/>
      <c r="K1458" s="191"/>
      <c r="L1458" s="191"/>
      <c r="M1458" s="191"/>
      <c r="N1458" s="191"/>
      <c r="O1458" s="70">
        <f>SUMIFS('Ctas Receber'!G:G,'Ctas Receber'!E:E,'Clientes'!A:A,'Ctas Receber'!M:M,"")</f>
        <v>0</v>
      </c>
      <c r="P1458" s="70">
        <f>SUMIFS('Ctas Receber'!G:G,'Ctas Receber'!E:E,'Clientes'!A:A,'Ctas Receber'!O:O,"Pago")</f>
        <v>0</v>
      </c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  <c r="AA1458" s="71"/>
      <c r="AB1458" s="71"/>
      <c r="AC1458" s="71"/>
      <c r="AD1458" s="71"/>
      <c r="AE1458" s="71"/>
      <c r="AF1458" s="71"/>
      <c r="AG1458" s="71"/>
      <c r="AH1458" s="71"/>
      <c r="AI1458" s="71"/>
      <c r="AJ1458" s="71"/>
      <c r="AK1458" s="71"/>
      <c r="AL1458" s="71"/>
    </row>
    <row r="1459" spans="1:38">
      <c r="A1459" s="191"/>
      <c r="B1459" s="191"/>
      <c r="C1459" s="191"/>
      <c r="D1459" s="191"/>
      <c r="E1459" s="191"/>
      <c r="F1459" s="191"/>
      <c r="G1459" s="191"/>
      <c r="H1459" s="191"/>
      <c r="I1459" s="191"/>
      <c r="J1459" s="191"/>
      <c r="K1459" s="191"/>
      <c r="L1459" s="191"/>
      <c r="M1459" s="191"/>
      <c r="N1459" s="191"/>
      <c r="O1459" s="70">
        <f>SUMIFS('Ctas Receber'!G:G,'Ctas Receber'!E:E,'Clientes'!A:A,'Ctas Receber'!M:M,"")</f>
        <v>0</v>
      </c>
      <c r="P1459" s="70">
        <f>SUMIFS('Ctas Receber'!G:G,'Ctas Receber'!E:E,'Clientes'!A:A,'Ctas Receber'!O:O,"Pago")</f>
        <v>0</v>
      </c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  <c r="AA1459" s="71"/>
      <c r="AB1459" s="71"/>
      <c r="AC1459" s="71"/>
      <c r="AD1459" s="71"/>
      <c r="AE1459" s="71"/>
      <c r="AF1459" s="71"/>
      <c r="AG1459" s="71"/>
      <c r="AH1459" s="71"/>
      <c r="AI1459" s="71"/>
      <c r="AJ1459" s="71"/>
      <c r="AK1459" s="71"/>
      <c r="AL1459" s="71"/>
    </row>
    <row r="1460" spans="1:38">
      <c r="A1460" s="191"/>
      <c r="B1460" s="191"/>
      <c r="C1460" s="191"/>
      <c r="D1460" s="191"/>
      <c r="E1460" s="191"/>
      <c r="F1460" s="191"/>
      <c r="G1460" s="191"/>
      <c r="H1460" s="191"/>
      <c r="I1460" s="191"/>
      <c r="J1460" s="191"/>
      <c r="K1460" s="191"/>
      <c r="L1460" s="191"/>
      <c r="M1460" s="191"/>
      <c r="N1460" s="191"/>
      <c r="O1460" s="70">
        <f>SUMIFS('Ctas Receber'!G:G,'Ctas Receber'!E:E,'Clientes'!A:A,'Ctas Receber'!M:M,"")</f>
        <v>0</v>
      </c>
      <c r="P1460" s="70">
        <f>SUMIFS('Ctas Receber'!G:G,'Ctas Receber'!E:E,'Clientes'!A:A,'Ctas Receber'!O:O,"Pago")</f>
        <v>0</v>
      </c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  <c r="AA1460" s="71"/>
      <c r="AB1460" s="71"/>
      <c r="AC1460" s="71"/>
      <c r="AD1460" s="71"/>
      <c r="AE1460" s="71"/>
      <c r="AF1460" s="71"/>
      <c r="AG1460" s="71"/>
      <c r="AH1460" s="71"/>
      <c r="AI1460" s="71"/>
      <c r="AJ1460" s="71"/>
      <c r="AK1460" s="71"/>
      <c r="AL1460" s="71"/>
    </row>
    <row r="1461" spans="1:38">
      <c r="A1461" s="191"/>
      <c r="B1461" s="191"/>
      <c r="C1461" s="191"/>
      <c r="D1461" s="191"/>
      <c r="E1461" s="191"/>
      <c r="F1461" s="191"/>
      <c r="G1461" s="191"/>
      <c r="H1461" s="191"/>
      <c r="I1461" s="191"/>
      <c r="J1461" s="191"/>
      <c r="K1461" s="191"/>
      <c r="L1461" s="191"/>
      <c r="M1461" s="191"/>
      <c r="N1461" s="191"/>
      <c r="O1461" s="70">
        <f>SUMIFS('Ctas Receber'!G:G,'Ctas Receber'!E:E,'Clientes'!A:A,'Ctas Receber'!M:M,"")</f>
        <v>0</v>
      </c>
      <c r="P1461" s="70">
        <f>SUMIFS('Ctas Receber'!G:G,'Ctas Receber'!E:E,'Clientes'!A:A,'Ctas Receber'!O:O,"Pago")</f>
        <v>0</v>
      </c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  <c r="AA1461" s="71"/>
      <c r="AB1461" s="71"/>
      <c r="AC1461" s="71"/>
      <c r="AD1461" s="71"/>
      <c r="AE1461" s="71"/>
      <c r="AF1461" s="71"/>
      <c r="AG1461" s="71"/>
      <c r="AH1461" s="71"/>
      <c r="AI1461" s="71"/>
      <c r="AJ1461" s="71"/>
      <c r="AK1461" s="71"/>
      <c r="AL1461" s="71"/>
    </row>
    <row r="1462" spans="1:38">
      <c r="A1462" s="191"/>
      <c r="B1462" s="191"/>
      <c r="C1462" s="191"/>
      <c r="D1462" s="191"/>
      <c r="E1462" s="191"/>
      <c r="F1462" s="191"/>
      <c r="G1462" s="191"/>
      <c r="H1462" s="191"/>
      <c r="I1462" s="191"/>
      <c r="J1462" s="191"/>
      <c r="K1462" s="191"/>
      <c r="L1462" s="191"/>
      <c r="M1462" s="191"/>
      <c r="N1462" s="191"/>
      <c r="O1462" s="70">
        <f>SUMIFS('Ctas Receber'!G:G,'Ctas Receber'!E:E,'Clientes'!A:A,'Ctas Receber'!M:M,"")</f>
        <v>0</v>
      </c>
      <c r="P1462" s="70">
        <f>SUMIFS('Ctas Receber'!G:G,'Ctas Receber'!E:E,'Clientes'!A:A,'Ctas Receber'!O:O,"Pago")</f>
        <v>0</v>
      </c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  <c r="AA1462" s="71"/>
      <c r="AB1462" s="71"/>
      <c r="AC1462" s="71"/>
      <c r="AD1462" s="71"/>
      <c r="AE1462" s="71"/>
      <c r="AF1462" s="71"/>
      <c r="AG1462" s="71"/>
      <c r="AH1462" s="71"/>
      <c r="AI1462" s="71"/>
      <c r="AJ1462" s="71"/>
      <c r="AK1462" s="71"/>
      <c r="AL1462" s="71"/>
    </row>
    <row r="1463" spans="1:38">
      <c r="A1463" s="191"/>
      <c r="B1463" s="191"/>
      <c r="C1463" s="191"/>
      <c r="D1463" s="191"/>
      <c r="E1463" s="191"/>
      <c r="F1463" s="191"/>
      <c r="G1463" s="191"/>
      <c r="H1463" s="191"/>
      <c r="I1463" s="191"/>
      <c r="J1463" s="191"/>
      <c r="K1463" s="191"/>
      <c r="L1463" s="191"/>
      <c r="M1463" s="191"/>
      <c r="N1463" s="191"/>
      <c r="O1463" s="70">
        <f>SUMIFS('Ctas Receber'!G:G,'Ctas Receber'!E:E,'Clientes'!A:A,'Ctas Receber'!M:M,"")</f>
        <v>0</v>
      </c>
      <c r="P1463" s="70">
        <f>SUMIFS('Ctas Receber'!G:G,'Ctas Receber'!E:E,'Clientes'!A:A,'Ctas Receber'!O:O,"Pago")</f>
        <v>0</v>
      </c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  <c r="AA1463" s="71"/>
      <c r="AB1463" s="71"/>
      <c r="AC1463" s="71"/>
      <c r="AD1463" s="71"/>
      <c r="AE1463" s="71"/>
      <c r="AF1463" s="71"/>
      <c r="AG1463" s="71"/>
      <c r="AH1463" s="71"/>
      <c r="AI1463" s="71"/>
      <c r="AJ1463" s="71"/>
      <c r="AK1463" s="71"/>
      <c r="AL1463" s="71"/>
    </row>
    <row r="1464" spans="1:38">
      <c r="A1464" s="191"/>
      <c r="B1464" s="191"/>
      <c r="C1464" s="191"/>
      <c r="D1464" s="191"/>
      <c r="E1464" s="191"/>
      <c r="F1464" s="191"/>
      <c r="G1464" s="191"/>
      <c r="H1464" s="191"/>
      <c r="I1464" s="191"/>
      <c r="J1464" s="191"/>
      <c r="K1464" s="191"/>
      <c r="L1464" s="191"/>
      <c r="M1464" s="191"/>
      <c r="N1464" s="191"/>
      <c r="O1464" s="70">
        <f>SUMIFS('Ctas Receber'!G:G,'Ctas Receber'!E:E,'Clientes'!A:A,'Ctas Receber'!M:M,"")</f>
        <v>0</v>
      </c>
      <c r="P1464" s="70">
        <f>SUMIFS('Ctas Receber'!G:G,'Ctas Receber'!E:E,'Clientes'!A:A,'Ctas Receber'!O:O,"Pago")</f>
        <v>0</v>
      </c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  <c r="AA1464" s="71"/>
      <c r="AB1464" s="71"/>
      <c r="AC1464" s="71"/>
      <c r="AD1464" s="71"/>
      <c r="AE1464" s="71"/>
      <c r="AF1464" s="71"/>
      <c r="AG1464" s="71"/>
      <c r="AH1464" s="71"/>
      <c r="AI1464" s="71"/>
      <c r="AJ1464" s="71"/>
      <c r="AK1464" s="71"/>
      <c r="AL1464" s="71"/>
    </row>
    <row r="1465" spans="1:38">
      <c r="A1465" s="191"/>
      <c r="B1465" s="191"/>
      <c r="C1465" s="191"/>
      <c r="D1465" s="191"/>
      <c r="E1465" s="191"/>
      <c r="F1465" s="191"/>
      <c r="G1465" s="191"/>
      <c r="H1465" s="191"/>
      <c r="I1465" s="191"/>
      <c r="J1465" s="191"/>
      <c r="K1465" s="191"/>
      <c r="L1465" s="191"/>
      <c r="M1465" s="191"/>
      <c r="N1465" s="191"/>
      <c r="O1465" s="70">
        <f>SUMIFS('Ctas Receber'!G:G,'Ctas Receber'!E:E,'Clientes'!A:A,'Ctas Receber'!M:M,"")</f>
        <v>0</v>
      </c>
      <c r="P1465" s="70">
        <f>SUMIFS('Ctas Receber'!G:G,'Ctas Receber'!E:E,'Clientes'!A:A,'Ctas Receber'!O:O,"Pago")</f>
        <v>0</v>
      </c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  <c r="AA1465" s="71"/>
      <c r="AB1465" s="71"/>
      <c r="AC1465" s="71"/>
      <c r="AD1465" s="71"/>
      <c r="AE1465" s="71"/>
      <c r="AF1465" s="71"/>
      <c r="AG1465" s="71"/>
      <c r="AH1465" s="71"/>
      <c r="AI1465" s="71"/>
      <c r="AJ1465" s="71"/>
      <c r="AK1465" s="71"/>
      <c r="AL1465" s="71"/>
    </row>
    <row r="1466" spans="1:38">
      <c r="A1466" s="191"/>
      <c r="B1466" s="191"/>
      <c r="C1466" s="191"/>
      <c r="D1466" s="191"/>
      <c r="E1466" s="191"/>
      <c r="F1466" s="191"/>
      <c r="G1466" s="191"/>
      <c r="H1466" s="191"/>
      <c r="I1466" s="191"/>
      <c r="J1466" s="191"/>
      <c r="K1466" s="191"/>
      <c r="L1466" s="191"/>
      <c r="M1466" s="191"/>
      <c r="N1466" s="191"/>
      <c r="O1466" s="70">
        <f>SUMIFS('Ctas Receber'!G:G,'Ctas Receber'!E:E,'Clientes'!A:A,'Ctas Receber'!M:M,"")</f>
        <v>0</v>
      </c>
      <c r="P1466" s="70">
        <f>SUMIFS('Ctas Receber'!G:G,'Ctas Receber'!E:E,'Clientes'!A:A,'Ctas Receber'!O:O,"Pago")</f>
        <v>0</v>
      </c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  <c r="AA1466" s="71"/>
      <c r="AB1466" s="71"/>
      <c r="AC1466" s="71"/>
      <c r="AD1466" s="71"/>
      <c r="AE1466" s="71"/>
      <c r="AF1466" s="71"/>
      <c r="AG1466" s="71"/>
      <c r="AH1466" s="71"/>
      <c r="AI1466" s="71"/>
      <c r="AJ1466" s="71"/>
      <c r="AK1466" s="71"/>
      <c r="AL1466" s="71"/>
    </row>
    <row r="1467" spans="1:38">
      <c r="A1467" s="191"/>
      <c r="B1467" s="191"/>
      <c r="C1467" s="191"/>
      <c r="D1467" s="191"/>
      <c r="E1467" s="191"/>
      <c r="F1467" s="191"/>
      <c r="G1467" s="191"/>
      <c r="H1467" s="191"/>
      <c r="I1467" s="191"/>
      <c r="J1467" s="191"/>
      <c r="K1467" s="191"/>
      <c r="L1467" s="191"/>
      <c r="M1467" s="191"/>
      <c r="N1467" s="191"/>
      <c r="O1467" s="70">
        <f>SUMIFS('Ctas Receber'!G:G,'Ctas Receber'!E:E,'Clientes'!A:A,'Ctas Receber'!M:M,"")</f>
        <v>0</v>
      </c>
      <c r="P1467" s="70">
        <f>SUMIFS('Ctas Receber'!G:G,'Ctas Receber'!E:E,'Clientes'!A:A,'Ctas Receber'!O:O,"Pago")</f>
        <v>0</v>
      </c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  <c r="AA1467" s="71"/>
      <c r="AB1467" s="71"/>
      <c r="AC1467" s="71"/>
      <c r="AD1467" s="71"/>
      <c r="AE1467" s="71"/>
      <c r="AF1467" s="71"/>
      <c r="AG1467" s="71"/>
      <c r="AH1467" s="71"/>
      <c r="AI1467" s="71"/>
      <c r="AJ1467" s="71"/>
      <c r="AK1467" s="71"/>
      <c r="AL1467" s="71"/>
    </row>
    <row r="1468" spans="1:38">
      <c r="A1468" s="191"/>
      <c r="B1468" s="191"/>
      <c r="C1468" s="191"/>
      <c r="D1468" s="191"/>
      <c r="E1468" s="191"/>
      <c r="F1468" s="191"/>
      <c r="G1468" s="191"/>
      <c r="H1468" s="191"/>
      <c r="I1468" s="191"/>
      <c r="J1468" s="191"/>
      <c r="K1468" s="191"/>
      <c r="L1468" s="191"/>
      <c r="M1468" s="191"/>
      <c r="N1468" s="191"/>
      <c r="O1468" s="70">
        <f>SUMIFS('Ctas Receber'!G:G,'Ctas Receber'!E:E,'Clientes'!A:A,'Ctas Receber'!M:M,"")</f>
        <v>0</v>
      </c>
      <c r="P1468" s="70">
        <f>SUMIFS('Ctas Receber'!G:G,'Ctas Receber'!E:E,'Clientes'!A:A,'Ctas Receber'!O:O,"Pago")</f>
        <v>0</v>
      </c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  <c r="AA1468" s="71"/>
      <c r="AB1468" s="71"/>
      <c r="AC1468" s="71"/>
      <c r="AD1468" s="71"/>
      <c r="AE1468" s="71"/>
      <c r="AF1468" s="71"/>
      <c r="AG1468" s="71"/>
      <c r="AH1468" s="71"/>
      <c r="AI1468" s="71"/>
      <c r="AJ1468" s="71"/>
      <c r="AK1468" s="71"/>
      <c r="AL1468" s="71"/>
    </row>
    <row r="1469" spans="1:38">
      <c r="A1469" s="191"/>
      <c r="B1469" s="191"/>
      <c r="C1469" s="191"/>
      <c r="D1469" s="191"/>
      <c r="E1469" s="191"/>
      <c r="F1469" s="191"/>
      <c r="G1469" s="191"/>
      <c r="H1469" s="191"/>
      <c r="I1469" s="191"/>
      <c r="J1469" s="191"/>
      <c r="K1469" s="191"/>
      <c r="L1469" s="191"/>
      <c r="M1469" s="191"/>
      <c r="N1469" s="191"/>
      <c r="O1469" s="70">
        <f>SUMIFS('Ctas Receber'!G:G,'Ctas Receber'!E:E,'Clientes'!A:A,'Ctas Receber'!M:M,"")</f>
        <v>0</v>
      </c>
      <c r="P1469" s="70">
        <f>SUMIFS('Ctas Receber'!G:G,'Ctas Receber'!E:E,'Clientes'!A:A,'Ctas Receber'!O:O,"Pago")</f>
        <v>0</v>
      </c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  <c r="AA1469" s="71"/>
      <c r="AB1469" s="71"/>
      <c r="AC1469" s="71"/>
      <c r="AD1469" s="71"/>
      <c r="AE1469" s="71"/>
      <c r="AF1469" s="71"/>
      <c r="AG1469" s="71"/>
      <c r="AH1469" s="71"/>
      <c r="AI1469" s="71"/>
      <c r="AJ1469" s="71"/>
      <c r="AK1469" s="71"/>
      <c r="AL1469" s="71"/>
    </row>
    <row r="1470" spans="1:38">
      <c r="A1470" s="191"/>
      <c r="B1470" s="191"/>
      <c r="C1470" s="191"/>
      <c r="D1470" s="191"/>
      <c r="E1470" s="191"/>
      <c r="F1470" s="191"/>
      <c r="G1470" s="191"/>
      <c r="H1470" s="191"/>
      <c r="I1470" s="191"/>
      <c r="J1470" s="191"/>
      <c r="K1470" s="191"/>
      <c r="L1470" s="191"/>
      <c r="M1470" s="191"/>
      <c r="N1470" s="191"/>
      <c r="O1470" s="70">
        <f>SUMIFS('Ctas Receber'!G:G,'Ctas Receber'!E:E,'Clientes'!A:A,'Ctas Receber'!M:M,"")</f>
        <v>0</v>
      </c>
      <c r="P1470" s="70">
        <f>SUMIFS('Ctas Receber'!G:G,'Ctas Receber'!E:E,'Clientes'!A:A,'Ctas Receber'!O:O,"Pago")</f>
        <v>0</v>
      </c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  <c r="AA1470" s="71"/>
      <c r="AB1470" s="71"/>
      <c r="AC1470" s="71"/>
      <c r="AD1470" s="71"/>
      <c r="AE1470" s="71"/>
      <c r="AF1470" s="71"/>
      <c r="AG1470" s="71"/>
      <c r="AH1470" s="71"/>
      <c r="AI1470" s="71"/>
      <c r="AJ1470" s="71"/>
      <c r="AK1470" s="71"/>
      <c r="AL1470" s="71"/>
    </row>
    <row r="1471" spans="1:38">
      <c r="A1471" s="191"/>
      <c r="B1471" s="191"/>
      <c r="C1471" s="191"/>
      <c r="D1471" s="191"/>
      <c r="E1471" s="191"/>
      <c r="F1471" s="191"/>
      <c r="G1471" s="191"/>
      <c r="H1471" s="191"/>
      <c r="I1471" s="191"/>
      <c r="J1471" s="191"/>
      <c r="K1471" s="191"/>
      <c r="L1471" s="191"/>
      <c r="M1471" s="191"/>
      <c r="N1471" s="191"/>
      <c r="O1471" s="70">
        <f>SUMIFS('Ctas Receber'!G:G,'Ctas Receber'!E:E,'Clientes'!A:A,'Ctas Receber'!M:M,"")</f>
        <v>0</v>
      </c>
      <c r="P1471" s="70">
        <f>SUMIFS('Ctas Receber'!G:G,'Ctas Receber'!E:E,'Clientes'!A:A,'Ctas Receber'!O:O,"Pago")</f>
        <v>0</v>
      </c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  <c r="AA1471" s="71"/>
      <c r="AB1471" s="71"/>
      <c r="AC1471" s="71"/>
      <c r="AD1471" s="71"/>
      <c r="AE1471" s="71"/>
      <c r="AF1471" s="71"/>
      <c r="AG1471" s="71"/>
      <c r="AH1471" s="71"/>
      <c r="AI1471" s="71"/>
      <c r="AJ1471" s="71"/>
      <c r="AK1471" s="71"/>
      <c r="AL1471" s="71"/>
    </row>
    <row r="1472" spans="1:38">
      <c r="A1472" s="191"/>
      <c r="B1472" s="191"/>
      <c r="C1472" s="191"/>
      <c r="D1472" s="191"/>
      <c r="E1472" s="191"/>
      <c r="F1472" s="191"/>
      <c r="G1472" s="191"/>
      <c r="H1472" s="191"/>
      <c r="I1472" s="191"/>
      <c r="J1472" s="191"/>
      <c r="K1472" s="191"/>
      <c r="L1472" s="191"/>
      <c r="M1472" s="191"/>
      <c r="N1472" s="191"/>
      <c r="O1472" s="70">
        <f>SUMIFS('Ctas Receber'!G:G,'Ctas Receber'!E:E,'Clientes'!A:A,'Ctas Receber'!M:M,"")</f>
        <v>0</v>
      </c>
      <c r="P1472" s="70">
        <f>SUMIFS('Ctas Receber'!G:G,'Ctas Receber'!E:E,'Clientes'!A:A,'Ctas Receber'!O:O,"Pago")</f>
        <v>0</v>
      </c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  <c r="AA1472" s="71"/>
      <c r="AB1472" s="71"/>
      <c r="AC1472" s="71"/>
      <c r="AD1472" s="71"/>
      <c r="AE1472" s="71"/>
      <c r="AF1472" s="71"/>
      <c r="AG1472" s="71"/>
      <c r="AH1472" s="71"/>
      <c r="AI1472" s="71"/>
      <c r="AJ1472" s="71"/>
      <c r="AK1472" s="71"/>
      <c r="AL1472" s="71"/>
    </row>
    <row r="1473" spans="1:38">
      <c r="A1473" s="191"/>
      <c r="B1473" s="191"/>
      <c r="C1473" s="191"/>
      <c r="D1473" s="191"/>
      <c r="E1473" s="191"/>
      <c r="F1473" s="191"/>
      <c r="G1473" s="191"/>
      <c r="H1473" s="191"/>
      <c r="I1473" s="191"/>
      <c r="J1473" s="191"/>
      <c r="K1473" s="191"/>
      <c r="L1473" s="191"/>
      <c r="M1473" s="191"/>
      <c r="N1473" s="191"/>
      <c r="O1473" s="70">
        <f>SUMIFS('Ctas Receber'!G:G,'Ctas Receber'!E:E,'Clientes'!A:A,'Ctas Receber'!M:M,"")</f>
        <v>0</v>
      </c>
      <c r="P1473" s="70">
        <f>SUMIFS('Ctas Receber'!G:G,'Ctas Receber'!E:E,'Clientes'!A:A,'Ctas Receber'!O:O,"Pago")</f>
        <v>0</v>
      </c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  <c r="AA1473" s="71"/>
      <c r="AB1473" s="71"/>
      <c r="AC1473" s="71"/>
      <c r="AD1473" s="71"/>
      <c r="AE1473" s="71"/>
      <c r="AF1473" s="71"/>
      <c r="AG1473" s="71"/>
      <c r="AH1473" s="71"/>
      <c r="AI1473" s="71"/>
      <c r="AJ1473" s="71"/>
      <c r="AK1473" s="71"/>
      <c r="AL1473" s="71"/>
    </row>
    <row r="1474" spans="1:38">
      <c r="A1474" s="191"/>
      <c r="B1474" s="191"/>
      <c r="C1474" s="191"/>
      <c r="D1474" s="191"/>
      <c r="E1474" s="191"/>
      <c r="F1474" s="191"/>
      <c r="G1474" s="191"/>
      <c r="H1474" s="191"/>
      <c r="I1474" s="191"/>
      <c r="J1474" s="191"/>
      <c r="K1474" s="191"/>
      <c r="L1474" s="191"/>
      <c r="M1474" s="191"/>
      <c r="N1474" s="191"/>
      <c r="O1474" s="70">
        <f>SUMIFS('Ctas Receber'!G:G,'Ctas Receber'!E:E,'Clientes'!A:A,'Ctas Receber'!M:M,"")</f>
        <v>0</v>
      </c>
      <c r="P1474" s="70">
        <f>SUMIFS('Ctas Receber'!G:G,'Ctas Receber'!E:E,'Clientes'!A:A,'Ctas Receber'!O:O,"Pago")</f>
        <v>0</v>
      </c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  <c r="AA1474" s="71"/>
      <c r="AB1474" s="71"/>
      <c r="AC1474" s="71"/>
      <c r="AD1474" s="71"/>
      <c r="AE1474" s="71"/>
      <c r="AF1474" s="71"/>
      <c r="AG1474" s="71"/>
      <c r="AH1474" s="71"/>
      <c r="AI1474" s="71"/>
      <c r="AJ1474" s="71"/>
      <c r="AK1474" s="71"/>
      <c r="AL1474" s="71"/>
    </row>
    <row r="1475" spans="1:38">
      <c r="A1475" s="191"/>
      <c r="B1475" s="191"/>
      <c r="C1475" s="191"/>
      <c r="D1475" s="191"/>
      <c r="E1475" s="191"/>
      <c r="F1475" s="191"/>
      <c r="G1475" s="191"/>
      <c r="H1475" s="191"/>
      <c r="I1475" s="191"/>
      <c r="J1475" s="191"/>
      <c r="K1475" s="191"/>
      <c r="L1475" s="191"/>
      <c r="M1475" s="191"/>
      <c r="N1475" s="191"/>
      <c r="O1475" s="70">
        <f>SUMIFS('Ctas Receber'!G:G,'Ctas Receber'!E:E,'Clientes'!A:A,'Ctas Receber'!M:M,"")</f>
        <v>0</v>
      </c>
      <c r="P1475" s="70">
        <f>SUMIFS('Ctas Receber'!G:G,'Ctas Receber'!E:E,'Clientes'!A:A,'Ctas Receber'!O:O,"Pago")</f>
        <v>0</v>
      </c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  <c r="AA1475" s="71"/>
      <c r="AB1475" s="71"/>
      <c r="AC1475" s="71"/>
      <c r="AD1475" s="71"/>
      <c r="AE1475" s="71"/>
      <c r="AF1475" s="71"/>
      <c r="AG1475" s="71"/>
      <c r="AH1475" s="71"/>
      <c r="AI1475" s="71"/>
      <c r="AJ1475" s="71"/>
      <c r="AK1475" s="71"/>
      <c r="AL1475" s="71"/>
    </row>
    <row r="1476" spans="1:38">
      <c r="A1476" s="191"/>
      <c r="B1476" s="191"/>
      <c r="C1476" s="191"/>
      <c r="D1476" s="191"/>
      <c r="E1476" s="191"/>
      <c r="F1476" s="191"/>
      <c r="G1476" s="191"/>
      <c r="H1476" s="191"/>
      <c r="I1476" s="191"/>
      <c r="J1476" s="191"/>
      <c r="K1476" s="191"/>
      <c r="L1476" s="191"/>
      <c r="M1476" s="191"/>
      <c r="N1476" s="191"/>
      <c r="O1476" s="70">
        <f>SUMIFS('Ctas Receber'!G:G,'Ctas Receber'!E:E,'Clientes'!A:A,'Ctas Receber'!M:M,"")</f>
        <v>0</v>
      </c>
      <c r="P1476" s="70">
        <f>SUMIFS('Ctas Receber'!G:G,'Ctas Receber'!E:E,'Clientes'!A:A,'Ctas Receber'!O:O,"Pago")</f>
        <v>0</v>
      </c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  <c r="AA1476" s="71"/>
      <c r="AB1476" s="71"/>
      <c r="AC1476" s="71"/>
      <c r="AD1476" s="71"/>
      <c r="AE1476" s="71"/>
      <c r="AF1476" s="71"/>
      <c r="AG1476" s="71"/>
      <c r="AH1476" s="71"/>
      <c r="AI1476" s="71"/>
      <c r="AJ1476" s="71"/>
      <c r="AK1476" s="71"/>
      <c r="AL1476" s="71"/>
    </row>
    <row r="1477" spans="1:38">
      <c r="A1477" s="191"/>
      <c r="B1477" s="191"/>
      <c r="C1477" s="191"/>
      <c r="D1477" s="191"/>
      <c r="E1477" s="191"/>
      <c r="F1477" s="191"/>
      <c r="G1477" s="191"/>
      <c r="H1477" s="191"/>
      <c r="I1477" s="191"/>
      <c r="J1477" s="191"/>
      <c r="K1477" s="191"/>
      <c r="L1477" s="191"/>
      <c r="M1477" s="191"/>
      <c r="N1477" s="191"/>
      <c r="O1477" s="70">
        <f>SUMIFS('Ctas Receber'!G:G,'Ctas Receber'!E:E,'Clientes'!A:A,'Ctas Receber'!M:M,"")</f>
        <v>0</v>
      </c>
      <c r="P1477" s="70">
        <f>SUMIFS('Ctas Receber'!G:G,'Ctas Receber'!E:E,'Clientes'!A:A,'Ctas Receber'!O:O,"Pago")</f>
        <v>0</v>
      </c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  <c r="AA1477" s="71"/>
      <c r="AB1477" s="71"/>
      <c r="AC1477" s="71"/>
      <c r="AD1477" s="71"/>
      <c r="AE1477" s="71"/>
      <c r="AF1477" s="71"/>
      <c r="AG1477" s="71"/>
      <c r="AH1477" s="71"/>
      <c r="AI1477" s="71"/>
      <c r="AJ1477" s="71"/>
      <c r="AK1477" s="71"/>
      <c r="AL1477" s="71"/>
    </row>
    <row r="1478" spans="1:38">
      <c r="A1478" s="191"/>
      <c r="B1478" s="191"/>
      <c r="C1478" s="191"/>
      <c r="D1478" s="191"/>
      <c r="E1478" s="191"/>
      <c r="F1478" s="191"/>
      <c r="G1478" s="191"/>
      <c r="H1478" s="191"/>
      <c r="I1478" s="191"/>
      <c r="J1478" s="191"/>
      <c r="K1478" s="191"/>
      <c r="L1478" s="191"/>
      <c r="M1478" s="191"/>
      <c r="N1478" s="191"/>
      <c r="O1478" s="70">
        <f>SUMIFS('Ctas Receber'!G:G,'Ctas Receber'!E:E,'Clientes'!A:A,'Ctas Receber'!M:M,"")</f>
        <v>0</v>
      </c>
      <c r="P1478" s="70">
        <f>SUMIFS('Ctas Receber'!G:G,'Ctas Receber'!E:E,'Clientes'!A:A,'Ctas Receber'!O:O,"Pago")</f>
        <v>0</v>
      </c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  <c r="AA1478" s="71"/>
      <c r="AB1478" s="71"/>
      <c r="AC1478" s="71"/>
      <c r="AD1478" s="71"/>
      <c r="AE1478" s="71"/>
      <c r="AF1478" s="71"/>
      <c r="AG1478" s="71"/>
      <c r="AH1478" s="71"/>
      <c r="AI1478" s="71"/>
      <c r="AJ1478" s="71"/>
      <c r="AK1478" s="71"/>
      <c r="AL1478" s="71"/>
    </row>
    <row r="1479" spans="1:38">
      <c r="A1479" s="191"/>
      <c r="B1479" s="191"/>
      <c r="C1479" s="191"/>
      <c r="D1479" s="191"/>
      <c r="E1479" s="191"/>
      <c r="F1479" s="191"/>
      <c r="G1479" s="191"/>
      <c r="H1479" s="191"/>
      <c r="I1479" s="191"/>
      <c r="J1479" s="191"/>
      <c r="K1479" s="191"/>
      <c r="L1479" s="191"/>
      <c r="M1479" s="191"/>
      <c r="N1479" s="191"/>
      <c r="O1479" s="70">
        <f>SUMIFS('Ctas Receber'!G:G,'Ctas Receber'!E:E,'Clientes'!A:A,'Ctas Receber'!M:M,"")</f>
        <v>0</v>
      </c>
      <c r="P1479" s="70">
        <f>SUMIFS('Ctas Receber'!G:G,'Ctas Receber'!E:E,'Clientes'!A:A,'Ctas Receber'!O:O,"Pago")</f>
        <v>0</v>
      </c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  <c r="AA1479" s="71"/>
      <c r="AB1479" s="71"/>
      <c r="AC1479" s="71"/>
      <c r="AD1479" s="71"/>
      <c r="AE1479" s="71"/>
      <c r="AF1479" s="71"/>
      <c r="AG1479" s="71"/>
      <c r="AH1479" s="71"/>
      <c r="AI1479" s="71"/>
      <c r="AJ1479" s="71"/>
      <c r="AK1479" s="71"/>
      <c r="AL1479" s="71"/>
    </row>
    <row r="1480" spans="1:38">
      <c r="A1480" s="191"/>
      <c r="B1480" s="191"/>
      <c r="C1480" s="191"/>
      <c r="D1480" s="191"/>
      <c r="E1480" s="191"/>
      <c r="F1480" s="191"/>
      <c r="G1480" s="191"/>
      <c r="H1480" s="191"/>
      <c r="I1480" s="191"/>
      <c r="J1480" s="191"/>
      <c r="K1480" s="191"/>
      <c r="L1480" s="191"/>
      <c r="M1480" s="191"/>
      <c r="N1480" s="191"/>
      <c r="O1480" s="70">
        <f>SUMIFS('Ctas Receber'!G:G,'Ctas Receber'!E:E,'Clientes'!A:A,'Ctas Receber'!M:M,"")</f>
        <v>0</v>
      </c>
      <c r="P1480" s="70">
        <f>SUMIFS('Ctas Receber'!G:G,'Ctas Receber'!E:E,'Clientes'!A:A,'Ctas Receber'!O:O,"Pago")</f>
        <v>0</v>
      </c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  <c r="AA1480" s="71"/>
      <c r="AB1480" s="71"/>
      <c r="AC1480" s="71"/>
      <c r="AD1480" s="71"/>
      <c r="AE1480" s="71"/>
      <c r="AF1480" s="71"/>
      <c r="AG1480" s="71"/>
      <c r="AH1480" s="71"/>
      <c r="AI1480" s="71"/>
      <c r="AJ1480" s="71"/>
      <c r="AK1480" s="71"/>
      <c r="AL1480" s="71"/>
    </row>
    <row r="1481" spans="1:38">
      <c r="A1481" s="191"/>
      <c r="B1481" s="191"/>
      <c r="C1481" s="191"/>
      <c r="D1481" s="191"/>
      <c r="E1481" s="191"/>
      <c r="F1481" s="191"/>
      <c r="G1481" s="191"/>
      <c r="H1481" s="191"/>
      <c r="I1481" s="191"/>
      <c r="J1481" s="191"/>
      <c r="K1481" s="191"/>
      <c r="L1481" s="191"/>
      <c r="M1481" s="191"/>
      <c r="N1481" s="191"/>
      <c r="O1481" s="70">
        <f>SUMIFS('Ctas Receber'!G:G,'Ctas Receber'!E:E,'Clientes'!A:A,'Ctas Receber'!M:M,"")</f>
        <v>0</v>
      </c>
      <c r="P1481" s="70">
        <f>SUMIFS('Ctas Receber'!G:G,'Ctas Receber'!E:E,'Clientes'!A:A,'Ctas Receber'!O:O,"Pago")</f>
        <v>0</v>
      </c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  <c r="AA1481" s="71"/>
      <c r="AB1481" s="71"/>
      <c r="AC1481" s="71"/>
      <c r="AD1481" s="71"/>
      <c r="AE1481" s="71"/>
      <c r="AF1481" s="71"/>
      <c r="AG1481" s="71"/>
      <c r="AH1481" s="71"/>
      <c r="AI1481" s="71"/>
      <c r="AJ1481" s="71"/>
      <c r="AK1481" s="71"/>
      <c r="AL1481" s="71"/>
    </row>
    <row r="1482" spans="1:38">
      <c r="A1482" s="191"/>
      <c r="B1482" s="191"/>
      <c r="C1482" s="191"/>
      <c r="D1482" s="191"/>
      <c r="E1482" s="191"/>
      <c r="F1482" s="191"/>
      <c r="G1482" s="191"/>
      <c r="H1482" s="191"/>
      <c r="I1482" s="191"/>
      <c r="J1482" s="191"/>
      <c r="K1482" s="191"/>
      <c r="L1482" s="191"/>
      <c r="M1482" s="191"/>
      <c r="N1482" s="191"/>
      <c r="O1482" s="70">
        <f>SUMIFS('Ctas Receber'!G:G,'Ctas Receber'!E:E,'Clientes'!A:A,'Ctas Receber'!M:M,"")</f>
        <v>0</v>
      </c>
      <c r="P1482" s="70">
        <f>SUMIFS('Ctas Receber'!G:G,'Ctas Receber'!E:E,'Clientes'!A:A,'Ctas Receber'!O:O,"Pago")</f>
        <v>0</v>
      </c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  <c r="AA1482" s="71"/>
      <c r="AB1482" s="71"/>
      <c r="AC1482" s="71"/>
      <c r="AD1482" s="71"/>
      <c r="AE1482" s="71"/>
      <c r="AF1482" s="71"/>
      <c r="AG1482" s="71"/>
      <c r="AH1482" s="71"/>
      <c r="AI1482" s="71"/>
      <c r="AJ1482" s="71"/>
      <c r="AK1482" s="71"/>
      <c r="AL1482" s="71"/>
    </row>
    <row r="1483" spans="1:38">
      <c r="A1483" s="191"/>
      <c r="B1483" s="191"/>
      <c r="C1483" s="191"/>
      <c r="D1483" s="191"/>
      <c r="E1483" s="191"/>
      <c r="F1483" s="191"/>
      <c r="G1483" s="191"/>
      <c r="H1483" s="191"/>
      <c r="I1483" s="191"/>
      <c r="J1483" s="191"/>
      <c r="K1483" s="191"/>
      <c r="L1483" s="191"/>
      <c r="M1483" s="191"/>
      <c r="N1483" s="191"/>
      <c r="O1483" s="70">
        <f>SUMIFS('Ctas Receber'!G:G,'Ctas Receber'!E:E,'Clientes'!A:A,'Ctas Receber'!M:M,"")</f>
        <v>0</v>
      </c>
      <c r="P1483" s="70">
        <f>SUMIFS('Ctas Receber'!G:G,'Ctas Receber'!E:E,'Clientes'!A:A,'Ctas Receber'!O:O,"Pago")</f>
        <v>0</v>
      </c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  <c r="AA1483" s="71"/>
      <c r="AB1483" s="71"/>
      <c r="AC1483" s="71"/>
      <c r="AD1483" s="71"/>
      <c r="AE1483" s="71"/>
      <c r="AF1483" s="71"/>
      <c r="AG1483" s="71"/>
      <c r="AH1483" s="71"/>
      <c r="AI1483" s="71"/>
      <c r="AJ1483" s="71"/>
      <c r="AK1483" s="71"/>
      <c r="AL1483" s="71"/>
    </row>
    <row r="1484" spans="1:38">
      <c r="A1484" s="191"/>
      <c r="B1484" s="191"/>
      <c r="C1484" s="191"/>
      <c r="D1484" s="191"/>
      <c r="E1484" s="191"/>
      <c r="F1484" s="191"/>
      <c r="G1484" s="191"/>
      <c r="H1484" s="191"/>
      <c r="I1484" s="191"/>
      <c r="J1484" s="191"/>
      <c r="K1484" s="191"/>
      <c r="L1484" s="191"/>
      <c r="M1484" s="191"/>
      <c r="N1484" s="191"/>
      <c r="O1484" s="70">
        <f>SUMIFS('Ctas Receber'!G:G,'Ctas Receber'!E:E,'Clientes'!A:A,'Ctas Receber'!M:M,"")</f>
        <v>0</v>
      </c>
      <c r="P1484" s="70">
        <f>SUMIFS('Ctas Receber'!G:G,'Ctas Receber'!E:E,'Clientes'!A:A,'Ctas Receber'!O:O,"Pago")</f>
        <v>0</v>
      </c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  <c r="AA1484" s="71"/>
      <c r="AB1484" s="71"/>
      <c r="AC1484" s="71"/>
      <c r="AD1484" s="71"/>
      <c r="AE1484" s="71"/>
      <c r="AF1484" s="71"/>
      <c r="AG1484" s="71"/>
      <c r="AH1484" s="71"/>
      <c r="AI1484" s="71"/>
      <c r="AJ1484" s="71"/>
      <c r="AK1484" s="71"/>
      <c r="AL1484" s="71"/>
    </row>
    <row r="1485" spans="1:38">
      <c r="A1485" s="191"/>
      <c r="B1485" s="191"/>
      <c r="C1485" s="191"/>
      <c r="D1485" s="191"/>
      <c r="E1485" s="191"/>
      <c r="F1485" s="191"/>
      <c r="G1485" s="191"/>
      <c r="H1485" s="191"/>
      <c r="I1485" s="191"/>
      <c r="J1485" s="191"/>
      <c r="K1485" s="191"/>
      <c r="L1485" s="191"/>
      <c r="M1485" s="191"/>
      <c r="N1485" s="191"/>
      <c r="O1485" s="70">
        <f>SUMIFS('Ctas Receber'!G:G,'Ctas Receber'!E:E,'Clientes'!A:A,'Ctas Receber'!M:M,"")</f>
        <v>0</v>
      </c>
      <c r="P1485" s="70">
        <f>SUMIFS('Ctas Receber'!G:G,'Ctas Receber'!E:E,'Clientes'!A:A,'Ctas Receber'!O:O,"Pago")</f>
        <v>0</v>
      </c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  <c r="AA1485" s="71"/>
      <c r="AB1485" s="71"/>
      <c r="AC1485" s="71"/>
      <c r="AD1485" s="71"/>
      <c r="AE1485" s="71"/>
      <c r="AF1485" s="71"/>
      <c r="AG1485" s="71"/>
      <c r="AH1485" s="71"/>
      <c r="AI1485" s="71"/>
      <c r="AJ1485" s="71"/>
      <c r="AK1485" s="71"/>
      <c r="AL1485" s="71"/>
    </row>
    <row r="1486" spans="1:38">
      <c r="A1486" s="191"/>
      <c r="B1486" s="191"/>
      <c r="C1486" s="191"/>
      <c r="D1486" s="191"/>
      <c r="E1486" s="191"/>
      <c r="F1486" s="191"/>
      <c r="G1486" s="191"/>
      <c r="H1486" s="191"/>
      <c r="I1486" s="191"/>
      <c r="J1486" s="191"/>
      <c r="K1486" s="191"/>
      <c r="L1486" s="191"/>
      <c r="M1486" s="191"/>
      <c r="N1486" s="191"/>
      <c r="O1486" s="70">
        <f>SUMIFS('Ctas Receber'!G:G,'Ctas Receber'!E:E,'Clientes'!A:A,'Ctas Receber'!M:M,"")</f>
        <v>0</v>
      </c>
      <c r="P1486" s="70">
        <f>SUMIFS('Ctas Receber'!G:G,'Ctas Receber'!E:E,'Clientes'!A:A,'Ctas Receber'!O:O,"Pago")</f>
        <v>0</v>
      </c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  <c r="AA1486" s="71"/>
      <c r="AB1486" s="71"/>
      <c r="AC1486" s="71"/>
      <c r="AD1486" s="71"/>
      <c r="AE1486" s="71"/>
      <c r="AF1486" s="71"/>
      <c r="AG1486" s="71"/>
      <c r="AH1486" s="71"/>
      <c r="AI1486" s="71"/>
      <c r="AJ1486" s="71"/>
      <c r="AK1486" s="71"/>
      <c r="AL1486" s="71"/>
    </row>
    <row r="1487" spans="1:38">
      <c r="A1487" s="191"/>
      <c r="B1487" s="191"/>
      <c r="C1487" s="191"/>
      <c r="D1487" s="191"/>
      <c r="E1487" s="191"/>
      <c r="F1487" s="191"/>
      <c r="G1487" s="191"/>
      <c r="H1487" s="191"/>
      <c r="I1487" s="191"/>
      <c r="J1487" s="191"/>
      <c r="K1487" s="191"/>
      <c r="L1487" s="191"/>
      <c r="M1487" s="191"/>
      <c r="N1487" s="191"/>
      <c r="O1487" s="70">
        <f>SUMIFS('Ctas Receber'!G:G,'Ctas Receber'!E:E,'Clientes'!A:A,'Ctas Receber'!M:M,"")</f>
        <v>0</v>
      </c>
      <c r="P1487" s="70">
        <f>SUMIFS('Ctas Receber'!G:G,'Ctas Receber'!E:E,'Clientes'!A:A,'Ctas Receber'!O:O,"Pago")</f>
        <v>0</v>
      </c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  <c r="AA1487" s="71"/>
      <c r="AB1487" s="71"/>
      <c r="AC1487" s="71"/>
      <c r="AD1487" s="71"/>
      <c r="AE1487" s="71"/>
      <c r="AF1487" s="71"/>
      <c r="AG1487" s="71"/>
      <c r="AH1487" s="71"/>
      <c r="AI1487" s="71"/>
      <c r="AJ1487" s="71"/>
      <c r="AK1487" s="71"/>
      <c r="AL1487" s="71"/>
    </row>
    <row r="1488" spans="1:38">
      <c r="A1488" s="191"/>
      <c r="B1488" s="191"/>
      <c r="C1488" s="191"/>
      <c r="D1488" s="191"/>
      <c r="E1488" s="191"/>
      <c r="F1488" s="191"/>
      <c r="G1488" s="191"/>
      <c r="H1488" s="191"/>
      <c r="I1488" s="191"/>
      <c r="J1488" s="191"/>
      <c r="K1488" s="191"/>
      <c r="L1488" s="191"/>
      <c r="M1488" s="191"/>
      <c r="N1488" s="191"/>
      <c r="O1488" s="70">
        <f>SUMIFS('Ctas Receber'!G:G,'Ctas Receber'!E:E,'Clientes'!A:A,'Ctas Receber'!M:M,"")</f>
        <v>0</v>
      </c>
      <c r="P1488" s="70">
        <f>SUMIFS('Ctas Receber'!G:G,'Ctas Receber'!E:E,'Clientes'!A:A,'Ctas Receber'!O:O,"Pago")</f>
        <v>0</v>
      </c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  <c r="AA1488" s="71"/>
      <c r="AB1488" s="71"/>
      <c r="AC1488" s="71"/>
      <c r="AD1488" s="71"/>
      <c r="AE1488" s="71"/>
      <c r="AF1488" s="71"/>
      <c r="AG1488" s="71"/>
      <c r="AH1488" s="71"/>
      <c r="AI1488" s="71"/>
      <c r="AJ1488" s="71"/>
      <c r="AK1488" s="71"/>
      <c r="AL1488" s="71"/>
    </row>
    <row r="1489" spans="1:38">
      <c r="A1489" s="191"/>
      <c r="B1489" s="191"/>
      <c r="C1489" s="191"/>
      <c r="D1489" s="191"/>
      <c r="E1489" s="191"/>
      <c r="F1489" s="191"/>
      <c r="G1489" s="191"/>
      <c r="H1489" s="191"/>
      <c r="I1489" s="191"/>
      <c r="J1489" s="191"/>
      <c r="K1489" s="191"/>
      <c r="L1489" s="191"/>
      <c r="M1489" s="191"/>
      <c r="N1489" s="191"/>
      <c r="O1489" s="70">
        <f>SUMIFS('Ctas Receber'!G:G,'Ctas Receber'!E:E,'Clientes'!A:A,'Ctas Receber'!M:M,"")</f>
        <v>0</v>
      </c>
      <c r="P1489" s="70">
        <f>SUMIFS('Ctas Receber'!G:G,'Ctas Receber'!E:E,'Clientes'!A:A,'Ctas Receber'!O:O,"Pago")</f>
        <v>0</v>
      </c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  <c r="AA1489" s="71"/>
      <c r="AB1489" s="71"/>
      <c r="AC1489" s="71"/>
      <c r="AD1489" s="71"/>
      <c r="AE1489" s="71"/>
      <c r="AF1489" s="71"/>
      <c r="AG1489" s="71"/>
      <c r="AH1489" s="71"/>
      <c r="AI1489" s="71"/>
      <c r="AJ1489" s="71"/>
      <c r="AK1489" s="71"/>
      <c r="AL1489" s="71"/>
    </row>
    <row r="1490" spans="1:38">
      <c r="A1490" s="191"/>
      <c r="B1490" s="191"/>
      <c r="C1490" s="191"/>
      <c r="D1490" s="191"/>
      <c r="E1490" s="191"/>
      <c r="F1490" s="191"/>
      <c r="G1490" s="191"/>
      <c r="H1490" s="191"/>
      <c r="I1490" s="191"/>
      <c r="J1490" s="191"/>
      <c r="K1490" s="191"/>
      <c r="L1490" s="191"/>
      <c r="M1490" s="191"/>
      <c r="N1490" s="191"/>
      <c r="O1490" s="70">
        <f>SUMIFS('Ctas Receber'!G:G,'Ctas Receber'!E:E,'Clientes'!A:A,'Ctas Receber'!M:M,"")</f>
        <v>0</v>
      </c>
      <c r="P1490" s="70">
        <f>SUMIFS('Ctas Receber'!G:G,'Ctas Receber'!E:E,'Clientes'!A:A,'Ctas Receber'!O:O,"Pago")</f>
        <v>0</v>
      </c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  <c r="AA1490" s="71"/>
      <c r="AB1490" s="71"/>
      <c r="AC1490" s="71"/>
      <c r="AD1490" s="71"/>
      <c r="AE1490" s="71"/>
      <c r="AF1490" s="71"/>
      <c r="AG1490" s="71"/>
      <c r="AH1490" s="71"/>
      <c r="AI1490" s="71"/>
      <c r="AJ1490" s="71"/>
      <c r="AK1490" s="71"/>
      <c r="AL1490" s="71"/>
    </row>
    <row r="1491" spans="1:38">
      <c r="A1491" s="191"/>
      <c r="B1491" s="191"/>
      <c r="C1491" s="191"/>
      <c r="D1491" s="191"/>
      <c r="E1491" s="191"/>
      <c r="F1491" s="191"/>
      <c r="G1491" s="191"/>
      <c r="H1491" s="191"/>
      <c r="I1491" s="191"/>
      <c r="J1491" s="191"/>
      <c r="K1491" s="191"/>
      <c r="L1491" s="191"/>
      <c r="M1491" s="191"/>
      <c r="N1491" s="191"/>
      <c r="O1491" s="70">
        <f>SUMIFS('Ctas Receber'!G:G,'Ctas Receber'!E:E,'Clientes'!A:A,'Ctas Receber'!M:M,"")</f>
        <v>0</v>
      </c>
      <c r="P1491" s="70">
        <f>SUMIFS('Ctas Receber'!G:G,'Ctas Receber'!E:E,'Clientes'!A:A,'Ctas Receber'!O:O,"Pago")</f>
        <v>0</v>
      </c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  <c r="AA1491" s="71"/>
      <c r="AB1491" s="71"/>
      <c r="AC1491" s="71"/>
      <c r="AD1491" s="71"/>
      <c r="AE1491" s="71"/>
      <c r="AF1491" s="71"/>
      <c r="AG1491" s="71"/>
      <c r="AH1491" s="71"/>
      <c r="AI1491" s="71"/>
      <c r="AJ1491" s="71"/>
      <c r="AK1491" s="71"/>
      <c r="AL1491" s="71"/>
    </row>
    <row r="1492" spans="1:38">
      <c r="A1492" s="191"/>
      <c r="B1492" s="191"/>
      <c r="C1492" s="191"/>
      <c r="D1492" s="191"/>
      <c r="E1492" s="191"/>
      <c r="F1492" s="191"/>
      <c r="G1492" s="191"/>
      <c r="H1492" s="191"/>
      <c r="I1492" s="191"/>
      <c r="J1492" s="191"/>
      <c r="K1492" s="191"/>
      <c r="L1492" s="191"/>
      <c r="M1492" s="191"/>
      <c r="N1492" s="191"/>
      <c r="O1492" s="70">
        <f>SUMIFS('Ctas Receber'!G:G,'Ctas Receber'!E:E,'Clientes'!A:A,'Ctas Receber'!M:M,"")</f>
        <v>0</v>
      </c>
      <c r="P1492" s="70">
        <f>SUMIFS('Ctas Receber'!G:G,'Ctas Receber'!E:E,'Clientes'!A:A,'Ctas Receber'!O:O,"Pago")</f>
        <v>0</v>
      </c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  <c r="AA1492" s="71"/>
      <c r="AB1492" s="71"/>
      <c r="AC1492" s="71"/>
      <c r="AD1492" s="71"/>
      <c r="AE1492" s="71"/>
      <c r="AF1492" s="71"/>
      <c r="AG1492" s="71"/>
      <c r="AH1492" s="71"/>
      <c r="AI1492" s="71"/>
      <c r="AJ1492" s="71"/>
      <c r="AK1492" s="71"/>
      <c r="AL1492" s="71"/>
    </row>
    <row r="1493" spans="1:38">
      <c r="A1493" s="191"/>
      <c r="B1493" s="191"/>
      <c r="C1493" s="191"/>
      <c r="D1493" s="191"/>
      <c r="E1493" s="191"/>
      <c r="F1493" s="191"/>
      <c r="G1493" s="191"/>
      <c r="H1493" s="191"/>
      <c r="I1493" s="191"/>
      <c r="J1493" s="191"/>
      <c r="K1493" s="191"/>
      <c r="L1493" s="191"/>
      <c r="M1493" s="191"/>
      <c r="N1493" s="191"/>
      <c r="O1493" s="70">
        <f>SUMIFS('Ctas Receber'!G:G,'Ctas Receber'!E:E,'Clientes'!A:A,'Ctas Receber'!M:M,"")</f>
        <v>0</v>
      </c>
      <c r="P1493" s="70">
        <f>SUMIFS('Ctas Receber'!G:G,'Ctas Receber'!E:E,'Clientes'!A:A,'Ctas Receber'!O:O,"Pago")</f>
        <v>0</v>
      </c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  <c r="AA1493" s="71"/>
      <c r="AB1493" s="71"/>
      <c r="AC1493" s="71"/>
      <c r="AD1493" s="71"/>
      <c r="AE1493" s="71"/>
      <c r="AF1493" s="71"/>
      <c r="AG1493" s="71"/>
      <c r="AH1493" s="71"/>
      <c r="AI1493" s="71"/>
      <c r="AJ1493" s="71"/>
      <c r="AK1493" s="71"/>
      <c r="AL1493" s="71"/>
    </row>
    <row r="1494" spans="1:38">
      <c r="A1494" s="191"/>
      <c r="B1494" s="191"/>
      <c r="C1494" s="191"/>
      <c r="D1494" s="191"/>
      <c r="E1494" s="191"/>
      <c r="F1494" s="191"/>
      <c r="G1494" s="191"/>
      <c r="H1494" s="191"/>
      <c r="I1494" s="191"/>
      <c r="J1494" s="191"/>
      <c r="K1494" s="191"/>
      <c r="L1494" s="191"/>
      <c r="M1494" s="191"/>
      <c r="N1494" s="191"/>
      <c r="O1494" s="70">
        <f>SUMIFS('Ctas Receber'!G:G,'Ctas Receber'!E:E,'Clientes'!A:A,'Ctas Receber'!M:M,"")</f>
        <v>0</v>
      </c>
      <c r="P1494" s="70">
        <f>SUMIFS('Ctas Receber'!G:G,'Ctas Receber'!E:E,'Clientes'!A:A,'Ctas Receber'!O:O,"Pago")</f>
        <v>0</v>
      </c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  <c r="AA1494" s="71"/>
      <c r="AB1494" s="71"/>
      <c r="AC1494" s="71"/>
      <c r="AD1494" s="71"/>
      <c r="AE1494" s="71"/>
      <c r="AF1494" s="71"/>
      <c r="AG1494" s="71"/>
      <c r="AH1494" s="71"/>
      <c r="AI1494" s="71"/>
      <c r="AJ1494" s="71"/>
      <c r="AK1494" s="71"/>
      <c r="AL1494" s="71"/>
    </row>
    <row r="1495" spans="1:38">
      <c r="A1495" s="191"/>
      <c r="B1495" s="191"/>
      <c r="C1495" s="191"/>
      <c r="D1495" s="191"/>
      <c r="E1495" s="191"/>
      <c r="F1495" s="191"/>
      <c r="G1495" s="191"/>
      <c r="H1495" s="191"/>
      <c r="I1495" s="191"/>
      <c r="J1495" s="191"/>
      <c r="K1495" s="191"/>
      <c r="L1495" s="191"/>
      <c r="M1495" s="191"/>
      <c r="N1495" s="191"/>
      <c r="O1495" s="70">
        <f>SUMIFS('Ctas Receber'!G:G,'Ctas Receber'!E:E,'Clientes'!A:A,'Ctas Receber'!M:M,"")</f>
        <v>0</v>
      </c>
      <c r="P1495" s="70">
        <f>SUMIFS('Ctas Receber'!G:G,'Ctas Receber'!E:E,'Clientes'!A:A,'Ctas Receber'!O:O,"Pago")</f>
        <v>0</v>
      </c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  <c r="AA1495" s="71"/>
      <c r="AB1495" s="71"/>
      <c r="AC1495" s="71"/>
      <c r="AD1495" s="71"/>
      <c r="AE1495" s="71"/>
      <c r="AF1495" s="71"/>
      <c r="AG1495" s="71"/>
      <c r="AH1495" s="71"/>
      <c r="AI1495" s="71"/>
      <c r="AJ1495" s="71"/>
      <c r="AK1495" s="71"/>
      <c r="AL1495" s="71"/>
    </row>
    <row r="1496" spans="1:38">
      <c r="A1496" s="191"/>
      <c r="B1496" s="191"/>
      <c r="C1496" s="191"/>
      <c r="D1496" s="191"/>
      <c r="E1496" s="191"/>
      <c r="F1496" s="191"/>
      <c r="G1496" s="191"/>
      <c r="H1496" s="191"/>
      <c r="I1496" s="191"/>
      <c r="J1496" s="191"/>
      <c r="K1496" s="191"/>
      <c r="L1496" s="191"/>
      <c r="M1496" s="191"/>
      <c r="N1496" s="191"/>
      <c r="O1496" s="70">
        <f>SUMIFS('Ctas Receber'!G:G,'Ctas Receber'!E:E,'Clientes'!A:A,'Ctas Receber'!M:M,"")</f>
        <v>0</v>
      </c>
      <c r="P1496" s="70">
        <f>SUMIFS('Ctas Receber'!G:G,'Ctas Receber'!E:E,'Clientes'!A:A,'Ctas Receber'!O:O,"Pago")</f>
        <v>0</v>
      </c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  <c r="AA1496" s="71"/>
      <c r="AB1496" s="71"/>
      <c r="AC1496" s="71"/>
      <c r="AD1496" s="71"/>
      <c r="AE1496" s="71"/>
      <c r="AF1496" s="71"/>
      <c r="AG1496" s="71"/>
      <c r="AH1496" s="71"/>
      <c r="AI1496" s="71"/>
      <c r="AJ1496" s="71"/>
      <c r="AK1496" s="71"/>
      <c r="AL1496" s="71"/>
    </row>
    <row r="1497" spans="1:38">
      <c r="A1497" s="191"/>
      <c r="B1497" s="191"/>
      <c r="C1497" s="191"/>
      <c r="D1497" s="191"/>
      <c r="E1497" s="191"/>
      <c r="F1497" s="191"/>
      <c r="G1497" s="191"/>
      <c r="H1497" s="191"/>
      <c r="I1497" s="191"/>
      <c r="J1497" s="191"/>
      <c r="K1497" s="191"/>
      <c r="L1497" s="191"/>
      <c r="M1497" s="191"/>
      <c r="N1497" s="191"/>
      <c r="O1497" s="70">
        <f>SUMIFS('Ctas Receber'!G:G,'Ctas Receber'!E:E,'Clientes'!A:A,'Ctas Receber'!M:M,"")</f>
        <v>0</v>
      </c>
      <c r="P1497" s="70">
        <f>SUMIFS('Ctas Receber'!G:G,'Ctas Receber'!E:E,'Clientes'!A:A,'Ctas Receber'!O:O,"Pago")</f>
        <v>0</v>
      </c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  <c r="AA1497" s="71"/>
      <c r="AB1497" s="71"/>
      <c r="AC1497" s="71"/>
      <c r="AD1497" s="71"/>
      <c r="AE1497" s="71"/>
      <c r="AF1497" s="71"/>
      <c r="AG1497" s="71"/>
      <c r="AH1497" s="71"/>
      <c r="AI1497" s="71"/>
      <c r="AJ1497" s="71"/>
      <c r="AK1497" s="71"/>
      <c r="AL1497" s="71"/>
    </row>
    <row r="1498" spans="1:38">
      <c r="A1498" s="191"/>
      <c r="B1498" s="191"/>
      <c r="C1498" s="191"/>
      <c r="D1498" s="191"/>
      <c r="E1498" s="191"/>
      <c r="F1498" s="191"/>
      <c r="G1498" s="191"/>
      <c r="H1498" s="191"/>
      <c r="I1498" s="191"/>
      <c r="J1498" s="191"/>
      <c r="K1498" s="191"/>
      <c r="L1498" s="191"/>
      <c r="M1498" s="191"/>
      <c r="N1498" s="191"/>
      <c r="O1498" s="70">
        <f>SUMIFS('Ctas Receber'!G:G,'Ctas Receber'!E:E,'Clientes'!A:A,'Ctas Receber'!M:M,"")</f>
        <v>0</v>
      </c>
      <c r="P1498" s="70">
        <f>SUMIFS('Ctas Receber'!G:G,'Ctas Receber'!E:E,'Clientes'!A:A,'Ctas Receber'!O:O,"Pago")</f>
        <v>0</v>
      </c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  <c r="AA1498" s="71"/>
      <c r="AB1498" s="71"/>
      <c r="AC1498" s="71"/>
      <c r="AD1498" s="71"/>
      <c r="AE1498" s="71"/>
      <c r="AF1498" s="71"/>
      <c r="AG1498" s="71"/>
      <c r="AH1498" s="71"/>
      <c r="AI1498" s="71"/>
      <c r="AJ1498" s="71"/>
      <c r="AK1498" s="71"/>
      <c r="AL1498" s="71"/>
    </row>
    <row r="1499" spans="1:38">
      <c r="A1499" s="191"/>
      <c r="B1499" s="191"/>
      <c r="C1499" s="191"/>
      <c r="D1499" s="191"/>
      <c r="E1499" s="191"/>
      <c r="F1499" s="191"/>
      <c r="G1499" s="191"/>
      <c r="H1499" s="191"/>
      <c r="I1499" s="191"/>
      <c r="J1499" s="191"/>
      <c r="K1499" s="191"/>
      <c r="L1499" s="191"/>
      <c r="M1499" s="191"/>
      <c r="N1499" s="191"/>
      <c r="O1499" s="70">
        <f>SUMIFS('Ctas Receber'!G:G,'Ctas Receber'!E:E,'Clientes'!A:A,'Ctas Receber'!M:M,"")</f>
        <v>0</v>
      </c>
      <c r="P1499" s="70">
        <f>SUMIFS('Ctas Receber'!G:G,'Ctas Receber'!E:E,'Clientes'!A:A,'Ctas Receber'!O:O,"Pago")</f>
        <v>0</v>
      </c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  <c r="AA1499" s="71"/>
      <c r="AB1499" s="71"/>
      <c r="AC1499" s="71"/>
      <c r="AD1499" s="71"/>
      <c r="AE1499" s="71"/>
      <c r="AF1499" s="71"/>
      <c r="AG1499" s="71"/>
      <c r="AH1499" s="71"/>
      <c r="AI1499" s="71"/>
      <c r="AJ1499" s="71"/>
      <c r="AK1499" s="71"/>
      <c r="AL1499" s="71"/>
    </row>
    <row r="1500" spans="1:38">
      <c r="A1500" s="191"/>
      <c r="B1500" s="191"/>
      <c r="C1500" s="191"/>
      <c r="D1500" s="191"/>
      <c r="E1500" s="191"/>
      <c r="F1500" s="191"/>
      <c r="G1500" s="191"/>
      <c r="H1500" s="191"/>
      <c r="I1500" s="191"/>
      <c r="J1500" s="191"/>
      <c r="K1500" s="191"/>
      <c r="L1500" s="191"/>
      <c r="M1500" s="191"/>
      <c r="N1500" s="191"/>
      <c r="O1500" s="70">
        <f>SUMIFS('Ctas Receber'!G:G,'Ctas Receber'!E:E,'Clientes'!A:A,'Ctas Receber'!M:M,"")</f>
        <v>0</v>
      </c>
      <c r="P1500" s="70">
        <f>SUMIFS('Ctas Receber'!G:G,'Ctas Receber'!E:E,'Clientes'!A:A,'Ctas Receber'!O:O,"Pago")</f>
        <v>0</v>
      </c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  <c r="AA1500" s="71"/>
      <c r="AB1500" s="71"/>
      <c r="AC1500" s="71"/>
      <c r="AD1500" s="71"/>
      <c r="AE1500" s="71"/>
      <c r="AF1500" s="71"/>
      <c r="AG1500" s="71"/>
      <c r="AH1500" s="71"/>
      <c r="AI1500" s="71"/>
      <c r="AJ1500" s="71"/>
      <c r="AK1500" s="71"/>
      <c r="AL1500" s="71"/>
    </row>
    <row r="1501" spans="1:38">
      <c r="A1501" s="191"/>
      <c r="B1501" s="191"/>
      <c r="C1501" s="191"/>
      <c r="D1501" s="191"/>
      <c r="E1501" s="191"/>
      <c r="F1501" s="191"/>
      <c r="G1501" s="191"/>
      <c r="H1501" s="191"/>
      <c r="I1501" s="191"/>
      <c r="J1501" s="191"/>
      <c r="K1501" s="191"/>
      <c r="L1501" s="191"/>
      <c r="M1501" s="191"/>
      <c r="N1501" s="191"/>
      <c r="O1501" s="70">
        <f>SUMIFS('Ctas Receber'!G:G,'Ctas Receber'!E:E,'Clientes'!A:A,'Ctas Receber'!M:M,"")</f>
        <v>0</v>
      </c>
      <c r="P1501" s="70">
        <f>SUMIFS('Ctas Receber'!G:G,'Ctas Receber'!E:E,'Clientes'!A:A,'Ctas Receber'!O:O,"Pago")</f>
        <v>0</v>
      </c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  <c r="AA1501" s="71"/>
      <c r="AB1501" s="71"/>
      <c r="AC1501" s="71"/>
      <c r="AD1501" s="71"/>
      <c r="AE1501" s="71"/>
      <c r="AF1501" s="71"/>
      <c r="AG1501" s="71"/>
      <c r="AH1501" s="71"/>
      <c r="AI1501" s="71"/>
      <c r="AJ1501" s="71"/>
      <c r="AK1501" s="71"/>
      <c r="AL1501" s="71"/>
    </row>
    <row r="1502" spans="1:38">
      <c r="A1502" s="191"/>
      <c r="B1502" s="191"/>
      <c r="C1502" s="191"/>
      <c r="D1502" s="191"/>
      <c r="E1502" s="191"/>
      <c r="F1502" s="191"/>
      <c r="G1502" s="191"/>
      <c r="H1502" s="191"/>
      <c r="I1502" s="191"/>
      <c r="J1502" s="191"/>
      <c r="K1502" s="191"/>
      <c r="L1502" s="191"/>
      <c r="M1502" s="191"/>
      <c r="N1502" s="191"/>
      <c r="O1502" s="70">
        <f>SUMIFS('Ctas Receber'!G:G,'Ctas Receber'!E:E,'Clientes'!A:A,'Ctas Receber'!M:M,"")</f>
        <v>0</v>
      </c>
      <c r="P1502" s="70">
        <f>SUMIFS('Ctas Receber'!G:G,'Ctas Receber'!E:E,'Clientes'!A:A,'Ctas Receber'!O:O,"Pago")</f>
        <v>0</v>
      </c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  <c r="AA1502" s="71"/>
      <c r="AB1502" s="71"/>
      <c r="AC1502" s="71"/>
      <c r="AD1502" s="71"/>
      <c r="AE1502" s="71"/>
      <c r="AF1502" s="71"/>
      <c r="AG1502" s="71"/>
      <c r="AH1502" s="71"/>
      <c r="AI1502" s="71"/>
      <c r="AJ1502" s="71"/>
      <c r="AK1502" s="71"/>
      <c r="AL1502" s="71"/>
    </row>
    <row r="1503" spans="1:38">
      <c r="A1503" s="191"/>
      <c r="B1503" s="191"/>
      <c r="C1503" s="191"/>
      <c r="D1503" s="191"/>
      <c r="E1503" s="191"/>
      <c r="F1503" s="191"/>
      <c r="G1503" s="191"/>
      <c r="H1503" s="191"/>
      <c r="I1503" s="191"/>
      <c r="J1503" s="191"/>
      <c r="K1503" s="191"/>
      <c r="L1503" s="191"/>
      <c r="M1503" s="191"/>
      <c r="N1503" s="191"/>
      <c r="O1503" s="70">
        <f>SUMIFS('Ctas Receber'!G:G,'Ctas Receber'!E:E,'Clientes'!A:A,'Ctas Receber'!M:M,"")</f>
        <v>0</v>
      </c>
      <c r="P1503" s="70">
        <f>SUMIFS('Ctas Receber'!G:G,'Ctas Receber'!E:E,'Clientes'!A:A,'Ctas Receber'!O:O,"Pago")</f>
        <v>0</v>
      </c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  <c r="AA1503" s="71"/>
      <c r="AB1503" s="71"/>
      <c r="AC1503" s="71"/>
      <c r="AD1503" s="71"/>
      <c r="AE1503" s="71"/>
      <c r="AF1503" s="71"/>
      <c r="AG1503" s="71"/>
      <c r="AH1503" s="71"/>
      <c r="AI1503" s="71"/>
      <c r="AJ1503" s="71"/>
      <c r="AK1503" s="71"/>
      <c r="AL1503" s="71"/>
    </row>
    <row r="1504" spans="1:38">
      <c r="A1504" s="191"/>
      <c r="B1504" s="191"/>
      <c r="C1504" s="191"/>
      <c r="D1504" s="191"/>
      <c r="E1504" s="191"/>
      <c r="F1504" s="191"/>
      <c r="G1504" s="191"/>
      <c r="H1504" s="191"/>
      <c r="I1504" s="191"/>
      <c r="J1504" s="191"/>
      <c r="K1504" s="191"/>
      <c r="L1504" s="191"/>
      <c r="M1504" s="191"/>
      <c r="N1504" s="191"/>
      <c r="O1504" s="70">
        <f>SUMIFS('Ctas Receber'!G:G,'Ctas Receber'!E:E,'Clientes'!A:A,'Ctas Receber'!M:M,"")</f>
        <v>0</v>
      </c>
      <c r="P1504" s="70">
        <f>SUMIFS('Ctas Receber'!G:G,'Ctas Receber'!E:E,'Clientes'!A:A,'Ctas Receber'!O:O,"Pago")</f>
        <v>0</v>
      </c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  <c r="AA1504" s="71"/>
      <c r="AB1504" s="71"/>
      <c r="AC1504" s="71"/>
      <c r="AD1504" s="71"/>
      <c r="AE1504" s="71"/>
      <c r="AF1504" s="71"/>
      <c r="AG1504" s="71"/>
      <c r="AH1504" s="71"/>
      <c r="AI1504" s="71"/>
      <c r="AJ1504" s="71"/>
      <c r="AK1504" s="71"/>
      <c r="AL1504" s="71"/>
    </row>
    <row r="1505" spans="1:38">
      <c r="A1505" s="191"/>
      <c r="B1505" s="191"/>
      <c r="C1505" s="191"/>
      <c r="D1505" s="191"/>
      <c r="E1505" s="191"/>
      <c r="F1505" s="191"/>
      <c r="G1505" s="191"/>
      <c r="H1505" s="191"/>
      <c r="I1505" s="191"/>
      <c r="J1505" s="191"/>
      <c r="K1505" s="191"/>
      <c r="L1505" s="191"/>
      <c r="M1505" s="191"/>
      <c r="N1505" s="191"/>
      <c r="O1505" s="70">
        <f>SUMIFS('Ctas Receber'!G:G,'Ctas Receber'!E:E,'Clientes'!A:A,'Ctas Receber'!M:M,"")</f>
        <v>0</v>
      </c>
      <c r="P1505" s="70">
        <f>SUMIFS('Ctas Receber'!G:G,'Ctas Receber'!E:E,'Clientes'!A:A,'Ctas Receber'!O:O,"Pago")</f>
        <v>0</v>
      </c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  <c r="AA1505" s="71"/>
      <c r="AB1505" s="71"/>
      <c r="AC1505" s="71"/>
      <c r="AD1505" s="71"/>
      <c r="AE1505" s="71"/>
      <c r="AF1505" s="71"/>
      <c r="AG1505" s="71"/>
      <c r="AH1505" s="71"/>
      <c r="AI1505" s="71"/>
      <c r="AJ1505" s="71"/>
      <c r="AK1505" s="71"/>
      <c r="AL1505" s="71"/>
    </row>
    <row r="1506" spans="1:38">
      <c r="A1506" s="191"/>
      <c r="B1506" s="191"/>
      <c r="C1506" s="191"/>
      <c r="D1506" s="191"/>
      <c r="E1506" s="191"/>
      <c r="F1506" s="191"/>
      <c r="G1506" s="191"/>
      <c r="H1506" s="191"/>
      <c r="I1506" s="191"/>
      <c r="J1506" s="191"/>
      <c r="K1506" s="191"/>
      <c r="L1506" s="191"/>
      <c r="M1506" s="191"/>
      <c r="N1506" s="191"/>
      <c r="O1506" s="70">
        <f>SUMIFS('Ctas Receber'!G:G,'Ctas Receber'!E:E,'Clientes'!A:A,'Ctas Receber'!M:M,"")</f>
        <v>0</v>
      </c>
      <c r="P1506" s="70">
        <f>SUMIFS('Ctas Receber'!G:G,'Ctas Receber'!E:E,'Clientes'!A:A,'Ctas Receber'!O:O,"Pago")</f>
        <v>0</v>
      </c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  <c r="AA1506" s="71"/>
      <c r="AB1506" s="71"/>
      <c r="AC1506" s="71"/>
      <c r="AD1506" s="71"/>
      <c r="AE1506" s="71"/>
      <c r="AF1506" s="71"/>
      <c r="AG1506" s="71"/>
      <c r="AH1506" s="71"/>
      <c r="AI1506" s="71"/>
      <c r="AJ1506" s="71"/>
      <c r="AK1506" s="71"/>
      <c r="AL1506" s="71"/>
    </row>
    <row r="1507" spans="1:38">
      <c r="A1507" s="191"/>
      <c r="B1507" s="191"/>
      <c r="C1507" s="191"/>
      <c r="D1507" s="191"/>
      <c r="E1507" s="191"/>
      <c r="F1507" s="191"/>
      <c r="G1507" s="191"/>
      <c r="H1507" s="191"/>
      <c r="I1507" s="191"/>
      <c r="J1507" s="191"/>
      <c r="K1507" s="191"/>
      <c r="L1507" s="191"/>
      <c r="M1507" s="191"/>
      <c r="N1507" s="191"/>
      <c r="O1507" s="70">
        <f>SUMIFS('Ctas Receber'!G:G,'Ctas Receber'!E:E,'Clientes'!A:A,'Ctas Receber'!M:M,"")</f>
        <v>0</v>
      </c>
      <c r="P1507" s="70">
        <f>SUMIFS('Ctas Receber'!G:G,'Ctas Receber'!E:E,'Clientes'!A:A,'Ctas Receber'!O:O,"Pago")</f>
        <v>0</v>
      </c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  <c r="AA1507" s="71"/>
      <c r="AB1507" s="71"/>
      <c r="AC1507" s="71"/>
      <c r="AD1507" s="71"/>
      <c r="AE1507" s="71"/>
      <c r="AF1507" s="71"/>
      <c r="AG1507" s="71"/>
      <c r="AH1507" s="71"/>
      <c r="AI1507" s="71"/>
      <c r="AJ1507" s="71"/>
      <c r="AK1507" s="71"/>
      <c r="AL1507" s="71"/>
    </row>
    <row r="1508" spans="1:38">
      <c r="A1508" s="191"/>
      <c r="B1508" s="191"/>
      <c r="C1508" s="191"/>
      <c r="D1508" s="191"/>
      <c r="E1508" s="191"/>
      <c r="F1508" s="191"/>
      <c r="G1508" s="191"/>
      <c r="H1508" s="191"/>
      <c r="I1508" s="191"/>
      <c r="J1508" s="191"/>
      <c r="K1508" s="191"/>
      <c r="L1508" s="191"/>
      <c r="M1508" s="191"/>
      <c r="N1508" s="191"/>
      <c r="O1508" s="70">
        <f>SUMIFS('Ctas Receber'!G:G,'Ctas Receber'!E:E,'Clientes'!A:A,'Ctas Receber'!M:M,"")</f>
        <v>0</v>
      </c>
      <c r="P1508" s="70">
        <f>SUMIFS('Ctas Receber'!G:G,'Ctas Receber'!E:E,'Clientes'!A:A,'Ctas Receber'!O:O,"Pago")</f>
        <v>0</v>
      </c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  <c r="AA1508" s="71"/>
      <c r="AB1508" s="71"/>
      <c r="AC1508" s="71"/>
      <c r="AD1508" s="71"/>
      <c r="AE1508" s="71"/>
      <c r="AF1508" s="71"/>
      <c r="AG1508" s="71"/>
      <c r="AH1508" s="71"/>
      <c r="AI1508" s="71"/>
      <c r="AJ1508" s="71"/>
      <c r="AK1508" s="71"/>
      <c r="AL1508" s="71"/>
    </row>
    <row r="1509" spans="1:38">
      <c r="A1509" s="191"/>
      <c r="B1509" s="191"/>
      <c r="C1509" s="191"/>
      <c r="D1509" s="191"/>
      <c r="E1509" s="191"/>
      <c r="F1509" s="191"/>
      <c r="G1509" s="191"/>
      <c r="H1509" s="191"/>
      <c r="I1509" s="191"/>
      <c r="J1509" s="191"/>
      <c r="K1509" s="191"/>
      <c r="L1509" s="191"/>
      <c r="M1509" s="191"/>
      <c r="N1509" s="191"/>
      <c r="O1509" s="70">
        <f>SUMIFS('Ctas Receber'!G:G,'Ctas Receber'!E:E,'Clientes'!A:A,'Ctas Receber'!M:M,"")</f>
        <v>0</v>
      </c>
      <c r="P1509" s="70">
        <f>SUMIFS('Ctas Receber'!G:G,'Ctas Receber'!E:E,'Clientes'!A:A,'Ctas Receber'!O:O,"Pago")</f>
        <v>0</v>
      </c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  <c r="AA1509" s="71"/>
      <c r="AB1509" s="71"/>
      <c r="AC1509" s="71"/>
      <c r="AD1509" s="71"/>
      <c r="AE1509" s="71"/>
      <c r="AF1509" s="71"/>
      <c r="AG1509" s="71"/>
      <c r="AH1509" s="71"/>
      <c r="AI1509" s="71"/>
      <c r="AJ1509" s="71"/>
      <c r="AK1509" s="71"/>
      <c r="AL1509" s="71"/>
    </row>
    <row r="1510" spans="1:38">
      <c r="A1510" s="191"/>
      <c r="B1510" s="191"/>
      <c r="C1510" s="191"/>
      <c r="D1510" s="191"/>
      <c r="E1510" s="191"/>
      <c r="F1510" s="191"/>
      <c r="G1510" s="191"/>
      <c r="H1510" s="191"/>
      <c r="I1510" s="191"/>
      <c r="J1510" s="191"/>
      <c r="K1510" s="191"/>
      <c r="L1510" s="191"/>
      <c r="M1510" s="191"/>
      <c r="N1510" s="191"/>
      <c r="O1510" s="70">
        <f>SUMIFS('Ctas Receber'!G:G,'Ctas Receber'!E:E,'Clientes'!A:A,'Ctas Receber'!M:M,"")</f>
        <v>0</v>
      </c>
      <c r="P1510" s="70">
        <f>SUMIFS('Ctas Receber'!G:G,'Ctas Receber'!E:E,'Clientes'!A:A,'Ctas Receber'!O:O,"Pago")</f>
        <v>0</v>
      </c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  <c r="AA1510" s="71"/>
      <c r="AB1510" s="71"/>
      <c r="AC1510" s="71"/>
      <c r="AD1510" s="71"/>
      <c r="AE1510" s="71"/>
      <c r="AF1510" s="71"/>
      <c r="AG1510" s="71"/>
      <c r="AH1510" s="71"/>
      <c r="AI1510" s="71"/>
      <c r="AJ1510" s="71"/>
      <c r="AK1510" s="71"/>
      <c r="AL1510" s="71"/>
    </row>
    <row r="1511" spans="1:38">
      <c r="A1511" s="191"/>
      <c r="B1511" s="191"/>
      <c r="C1511" s="191"/>
      <c r="D1511" s="191"/>
      <c r="E1511" s="191"/>
      <c r="F1511" s="191"/>
      <c r="G1511" s="191"/>
      <c r="H1511" s="191"/>
      <c r="I1511" s="191"/>
      <c r="J1511" s="191"/>
      <c r="K1511" s="191"/>
      <c r="L1511" s="191"/>
      <c r="M1511" s="191"/>
      <c r="N1511" s="191"/>
      <c r="O1511" s="70">
        <f>SUMIFS('Ctas Receber'!G:G,'Ctas Receber'!E:E,'Clientes'!A:A,'Ctas Receber'!M:M,"")</f>
        <v>0</v>
      </c>
      <c r="P1511" s="70">
        <f>SUMIFS('Ctas Receber'!G:G,'Ctas Receber'!E:E,'Clientes'!A:A,'Ctas Receber'!O:O,"Pago")</f>
        <v>0</v>
      </c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  <c r="AA1511" s="71"/>
      <c r="AB1511" s="71"/>
      <c r="AC1511" s="71"/>
      <c r="AD1511" s="71"/>
      <c r="AE1511" s="71"/>
      <c r="AF1511" s="71"/>
      <c r="AG1511" s="71"/>
      <c r="AH1511" s="71"/>
      <c r="AI1511" s="71"/>
      <c r="AJ1511" s="71"/>
      <c r="AK1511" s="71"/>
      <c r="AL1511" s="71"/>
    </row>
    <row r="1512" spans="1:38">
      <c r="A1512" s="191"/>
      <c r="B1512" s="191"/>
      <c r="C1512" s="191"/>
      <c r="D1512" s="191"/>
      <c r="E1512" s="191"/>
      <c r="F1512" s="191"/>
      <c r="G1512" s="191"/>
      <c r="H1512" s="191"/>
      <c r="I1512" s="191"/>
      <c r="J1512" s="191"/>
      <c r="K1512" s="191"/>
      <c r="L1512" s="191"/>
      <c r="M1512" s="191"/>
      <c r="N1512" s="191"/>
      <c r="O1512" s="70">
        <f>SUMIFS('Ctas Receber'!G:G,'Ctas Receber'!E:E,'Clientes'!A:A,'Ctas Receber'!M:M,"")</f>
        <v>0</v>
      </c>
      <c r="P1512" s="70">
        <f>SUMIFS('Ctas Receber'!G:G,'Ctas Receber'!E:E,'Clientes'!A:A,'Ctas Receber'!O:O,"Pago")</f>
        <v>0</v>
      </c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  <c r="AA1512" s="71"/>
      <c r="AB1512" s="71"/>
      <c r="AC1512" s="71"/>
      <c r="AD1512" s="71"/>
      <c r="AE1512" s="71"/>
      <c r="AF1512" s="71"/>
      <c r="AG1512" s="71"/>
      <c r="AH1512" s="71"/>
      <c r="AI1512" s="71"/>
      <c r="AJ1512" s="71"/>
      <c r="AK1512" s="71"/>
      <c r="AL1512" s="71"/>
    </row>
    <row r="1513" spans="1:38">
      <c r="A1513" s="191"/>
      <c r="B1513" s="191"/>
      <c r="C1513" s="191"/>
      <c r="D1513" s="191"/>
      <c r="E1513" s="191"/>
      <c r="F1513" s="191"/>
      <c r="G1513" s="191"/>
      <c r="H1513" s="191"/>
      <c r="I1513" s="191"/>
      <c r="J1513" s="191"/>
      <c r="K1513" s="191"/>
      <c r="L1513" s="191"/>
      <c r="M1513" s="191"/>
      <c r="N1513" s="191"/>
      <c r="O1513" s="70">
        <f>SUMIFS('Ctas Receber'!G:G,'Ctas Receber'!E:E,'Clientes'!A:A,'Ctas Receber'!M:M,"")</f>
        <v>0</v>
      </c>
      <c r="P1513" s="70">
        <f>SUMIFS('Ctas Receber'!G:G,'Ctas Receber'!E:E,'Clientes'!A:A,'Ctas Receber'!O:O,"Pago")</f>
        <v>0</v>
      </c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  <c r="AA1513" s="71"/>
      <c r="AB1513" s="71"/>
      <c r="AC1513" s="71"/>
      <c r="AD1513" s="71"/>
      <c r="AE1513" s="71"/>
      <c r="AF1513" s="71"/>
      <c r="AG1513" s="71"/>
      <c r="AH1513" s="71"/>
      <c r="AI1513" s="71"/>
      <c r="AJ1513" s="71"/>
      <c r="AK1513" s="71"/>
      <c r="AL1513" s="71"/>
    </row>
    <row r="1514" spans="1:38">
      <c r="A1514" s="191"/>
      <c r="B1514" s="191"/>
      <c r="C1514" s="191"/>
      <c r="D1514" s="191"/>
      <c r="E1514" s="191"/>
      <c r="F1514" s="191"/>
      <c r="G1514" s="191"/>
      <c r="H1514" s="191"/>
      <c r="I1514" s="191"/>
      <c r="J1514" s="191"/>
      <c r="K1514" s="191"/>
      <c r="L1514" s="191"/>
      <c r="M1514" s="191"/>
      <c r="N1514" s="191"/>
      <c r="O1514" s="70">
        <f>SUMIFS('Ctas Receber'!G:G,'Ctas Receber'!E:E,'Clientes'!A:A,'Ctas Receber'!M:M,"")</f>
        <v>0</v>
      </c>
      <c r="P1514" s="70">
        <f>SUMIFS('Ctas Receber'!G:G,'Ctas Receber'!E:E,'Clientes'!A:A,'Ctas Receber'!O:O,"Pago")</f>
        <v>0</v>
      </c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  <c r="AA1514" s="71"/>
      <c r="AB1514" s="71"/>
      <c r="AC1514" s="71"/>
      <c r="AD1514" s="71"/>
      <c r="AE1514" s="71"/>
      <c r="AF1514" s="71"/>
      <c r="AG1514" s="71"/>
      <c r="AH1514" s="71"/>
      <c r="AI1514" s="71"/>
      <c r="AJ1514" s="71"/>
      <c r="AK1514" s="71"/>
      <c r="AL1514" s="71"/>
    </row>
    <row r="1515" spans="1:38">
      <c r="A1515" s="191"/>
      <c r="B1515" s="191"/>
      <c r="C1515" s="191"/>
      <c r="D1515" s="191"/>
      <c r="E1515" s="191"/>
      <c r="F1515" s="191"/>
      <c r="G1515" s="191"/>
      <c r="H1515" s="191"/>
      <c r="I1515" s="191"/>
      <c r="J1515" s="191"/>
      <c r="K1515" s="191"/>
      <c r="L1515" s="191"/>
      <c r="M1515" s="191"/>
      <c r="N1515" s="191"/>
      <c r="O1515" s="70">
        <f>SUMIFS('Ctas Receber'!G:G,'Ctas Receber'!E:E,'Clientes'!A:A,'Ctas Receber'!M:M,"")</f>
        <v>0</v>
      </c>
      <c r="P1515" s="70">
        <f>SUMIFS('Ctas Receber'!G:G,'Ctas Receber'!E:E,'Clientes'!A:A,'Ctas Receber'!O:O,"Pago")</f>
        <v>0</v>
      </c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  <c r="AA1515" s="71"/>
      <c r="AB1515" s="71"/>
      <c r="AC1515" s="71"/>
      <c r="AD1515" s="71"/>
      <c r="AE1515" s="71"/>
      <c r="AF1515" s="71"/>
      <c r="AG1515" s="71"/>
      <c r="AH1515" s="71"/>
      <c r="AI1515" s="71"/>
      <c r="AJ1515" s="71"/>
      <c r="AK1515" s="71"/>
      <c r="AL1515" s="71"/>
    </row>
    <row r="1516" spans="1:38">
      <c r="A1516" s="191"/>
      <c r="B1516" s="191"/>
      <c r="C1516" s="191"/>
      <c r="D1516" s="191"/>
      <c r="E1516" s="191"/>
      <c r="F1516" s="191"/>
      <c r="G1516" s="191"/>
      <c r="H1516" s="191"/>
      <c r="I1516" s="191"/>
      <c r="J1516" s="191"/>
      <c r="K1516" s="191"/>
      <c r="L1516" s="191"/>
      <c r="M1516" s="191"/>
      <c r="N1516" s="191"/>
      <c r="O1516" s="70">
        <f>SUMIFS('Ctas Receber'!G:G,'Ctas Receber'!E:E,'Clientes'!A:A,'Ctas Receber'!M:M,"")</f>
        <v>0</v>
      </c>
      <c r="P1516" s="70">
        <f>SUMIFS('Ctas Receber'!G:G,'Ctas Receber'!E:E,'Clientes'!A:A,'Ctas Receber'!O:O,"Pago")</f>
        <v>0</v>
      </c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  <c r="AA1516" s="71"/>
      <c r="AB1516" s="71"/>
      <c r="AC1516" s="71"/>
      <c r="AD1516" s="71"/>
      <c r="AE1516" s="71"/>
      <c r="AF1516" s="71"/>
      <c r="AG1516" s="71"/>
      <c r="AH1516" s="71"/>
      <c r="AI1516" s="71"/>
      <c r="AJ1516" s="71"/>
      <c r="AK1516" s="71"/>
      <c r="AL1516" s="71"/>
    </row>
    <row r="1517" spans="1:38">
      <c r="A1517" s="191"/>
      <c r="B1517" s="191"/>
      <c r="C1517" s="191"/>
      <c r="D1517" s="191"/>
      <c r="E1517" s="191"/>
      <c r="F1517" s="191"/>
      <c r="G1517" s="191"/>
      <c r="H1517" s="191"/>
      <c r="I1517" s="191"/>
      <c r="J1517" s="191"/>
      <c r="K1517" s="191"/>
      <c r="L1517" s="191"/>
      <c r="M1517" s="191"/>
      <c r="N1517" s="191"/>
      <c r="O1517" s="70">
        <f>SUMIFS('Ctas Receber'!G:G,'Ctas Receber'!E:E,'Clientes'!A:A,'Ctas Receber'!M:M,"")</f>
        <v>0</v>
      </c>
      <c r="P1517" s="70">
        <f>SUMIFS('Ctas Receber'!G:G,'Ctas Receber'!E:E,'Clientes'!A:A,'Ctas Receber'!O:O,"Pago")</f>
        <v>0</v>
      </c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  <c r="AA1517" s="71"/>
      <c r="AB1517" s="71"/>
      <c r="AC1517" s="71"/>
      <c r="AD1517" s="71"/>
      <c r="AE1517" s="71"/>
      <c r="AF1517" s="71"/>
      <c r="AG1517" s="71"/>
      <c r="AH1517" s="71"/>
      <c r="AI1517" s="71"/>
      <c r="AJ1517" s="71"/>
      <c r="AK1517" s="71"/>
      <c r="AL1517" s="71"/>
    </row>
    <row r="1518" spans="1:38">
      <c r="A1518" s="191"/>
      <c r="B1518" s="191"/>
      <c r="C1518" s="191"/>
      <c r="D1518" s="191"/>
      <c r="E1518" s="191"/>
      <c r="F1518" s="191"/>
      <c r="G1518" s="191"/>
      <c r="H1518" s="191"/>
      <c r="I1518" s="191"/>
      <c r="J1518" s="191"/>
      <c r="K1518" s="191"/>
      <c r="L1518" s="191"/>
      <c r="M1518" s="191"/>
      <c r="N1518" s="191"/>
      <c r="O1518" s="70">
        <f>SUMIFS('Ctas Receber'!G:G,'Ctas Receber'!E:E,'Clientes'!A:A,'Ctas Receber'!M:M,"")</f>
        <v>0</v>
      </c>
      <c r="P1518" s="70">
        <f>SUMIFS('Ctas Receber'!G:G,'Ctas Receber'!E:E,'Clientes'!A:A,'Ctas Receber'!O:O,"Pago")</f>
        <v>0</v>
      </c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  <c r="AA1518" s="71"/>
      <c r="AB1518" s="71"/>
      <c r="AC1518" s="71"/>
      <c r="AD1518" s="71"/>
      <c r="AE1518" s="71"/>
      <c r="AF1518" s="71"/>
      <c r="AG1518" s="71"/>
      <c r="AH1518" s="71"/>
      <c r="AI1518" s="71"/>
      <c r="AJ1518" s="71"/>
      <c r="AK1518" s="71"/>
      <c r="AL1518" s="71"/>
    </row>
    <row r="1519" spans="1:38">
      <c r="A1519" s="191"/>
      <c r="B1519" s="191"/>
      <c r="C1519" s="191"/>
      <c r="D1519" s="191"/>
      <c r="E1519" s="191"/>
      <c r="F1519" s="191"/>
      <c r="G1519" s="191"/>
      <c r="H1519" s="191"/>
      <c r="I1519" s="191"/>
      <c r="J1519" s="191"/>
      <c r="K1519" s="191"/>
      <c r="L1519" s="191"/>
      <c r="M1519" s="191"/>
      <c r="N1519" s="191"/>
      <c r="O1519" s="70">
        <f>SUMIFS('Ctas Receber'!G:G,'Ctas Receber'!E:E,'Clientes'!A:A,'Ctas Receber'!M:M,"")</f>
        <v>0</v>
      </c>
      <c r="P1519" s="70">
        <f>SUMIFS('Ctas Receber'!G:G,'Ctas Receber'!E:E,'Clientes'!A:A,'Ctas Receber'!O:O,"Pago")</f>
        <v>0</v>
      </c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  <c r="AA1519" s="71"/>
      <c r="AB1519" s="71"/>
      <c r="AC1519" s="71"/>
      <c r="AD1519" s="71"/>
      <c r="AE1519" s="71"/>
      <c r="AF1519" s="71"/>
      <c r="AG1519" s="71"/>
      <c r="AH1519" s="71"/>
      <c r="AI1519" s="71"/>
      <c r="AJ1519" s="71"/>
      <c r="AK1519" s="71"/>
      <c r="AL1519" s="71"/>
    </row>
    <row r="1520" spans="1:38">
      <c r="A1520" s="191"/>
      <c r="B1520" s="191"/>
      <c r="C1520" s="191"/>
      <c r="D1520" s="191"/>
      <c r="E1520" s="191"/>
      <c r="F1520" s="191"/>
      <c r="G1520" s="191"/>
      <c r="H1520" s="191"/>
      <c r="I1520" s="191"/>
      <c r="J1520" s="191"/>
      <c r="K1520" s="191"/>
      <c r="L1520" s="191"/>
      <c r="M1520" s="191"/>
      <c r="N1520" s="191"/>
      <c r="O1520" s="70">
        <f>SUMIFS('Ctas Receber'!G:G,'Ctas Receber'!E:E,'Clientes'!A:A,'Ctas Receber'!M:M,"")</f>
        <v>0</v>
      </c>
      <c r="P1520" s="70">
        <f>SUMIFS('Ctas Receber'!G:G,'Ctas Receber'!E:E,'Clientes'!A:A,'Ctas Receber'!O:O,"Pago")</f>
        <v>0</v>
      </c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  <c r="AA1520" s="71"/>
      <c r="AB1520" s="71"/>
      <c r="AC1520" s="71"/>
      <c r="AD1520" s="71"/>
      <c r="AE1520" s="71"/>
      <c r="AF1520" s="71"/>
      <c r="AG1520" s="71"/>
      <c r="AH1520" s="71"/>
      <c r="AI1520" s="71"/>
      <c r="AJ1520" s="71"/>
      <c r="AK1520" s="71"/>
      <c r="AL1520" s="71"/>
    </row>
    <row r="1521" spans="1:38">
      <c r="A1521" s="191"/>
      <c r="B1521" s="191"/>
      <c r="C1521" s="191"/>
      <c r="D1521" s="191"/>
      <c r="E1521" s="191"/>
      <c r="F1521" s="191"/>
      <c r="G1521" s="191"/>
      <c r="H1521" s="191"/>
      <c r="I1521" s="191"/>
      <c r="J1521" s="191"/>
      <c r="K1521" s="191"/>
      <c r="L1521" s="191"/>
      <c r="M1521" s="191"/>
      <c r="N1521" s="191"/>
      <c r="O1521" s="70">
        <f>SUMIFS('Ctas Receber'!G:G,'Ctas Receber'!E:E,'Clientes'!A:A,'Ctas Receber'!M:M,"")</f>
        <v>0</v>
      </c>
      <c r="P1521" s="70">
        <f>SUMIFS('Ctas Receber'!G:G,'Ctas Receber'!E:E,'Clientes'!A:A,'Ctas Receber'!O:O,"Pago")</f>
        <v>0</v>
      </c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  <c r="AA1521" s="71"/>
      <c r="AB1521" s="71"/>
      <c r="AC1521" s="71"/>
      <c r="AD1521" s="71"/>
      <c r="AE1521" s="71"/>
      <c r="AF1521" s="71"/>
      <c r="AG1521" s="71"/>
      <c r="AH1521" s="71"/>
      <c r="AI1521" s="71"/>
      <c r="AJ1521" s="71"/>
      <c r="AK1521" s="71"/>
      <c r="AL1521" s="71"/>
    </row>
    <row r="1522" spans="1:38">
      <c r="A1522" s="191"/>
      <c r="B1522" s="191"/>
      <c r="C1522" s="191"/>
      <c r="D1522" s="191"/>
      <c r="E1522" s="191"/>
      <c r="F1522" s="191"/>
      <c r="G1522" s="191"/>
      <c r="H1522" s="191"/>
      <c r="I1522" s="191"/>
      <c r="J1522" s="191"/>
      <c r="K1522" s="191"/>
      <c r="L1522" s="191"/>
      <c r="M1522" s="191"/>
      <c r="N1522" s="191"/>
      <c r="O1522" s="70">
        <f>SUMIFS('Ctas Receber'!G:G,'Ctas Receber'!E:E,'Clientes'!A:A,'Ctas Receber'!M:M,"")</f>
        <v>0</v>
      </c>
      <c r="P1522" s="70">
        <f>SUMIFS('Ctas Receber'!G:G,'Ctas Receber'!E:E,'Clientes'!A:A,'Ctas Receber'!O:O,"Pago")</f>
        <v>0</v>
      </c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  <c r="AA1522" s="71"/>
      <c r="AB1522" s="71"/>
      <c r="AC1522" s="71"/>
      <c r="AD1522" s="71"/>
      <c r="AE1522" s="71"/>
      <c r="AF1522" s="71"/>
      <c r="AG1522" s="71"/>
      <c r="AH1522" s="71"/>
      <c r="AI1522" s="71"/>
      <c r="AJ1522" s="71"/>
      <c r="AK1522" s="71"/>
      <c r="AL1522" s="71"/>
    </row>
    <row r="1523" spans="1:38">
      <c r="A1523" s="191"/>
      <c r="B1523" s="191"/>
      <c r="C1523" s="191"/>
      <c r="D1523" s="191"/>
      <c r="E1523" s="191"/>
      <c r="F1523" s="191"/>
      <c r="G1523" s="191"/>
      <c r="H1523" s="191"/>
      <c r="I1523" s="191"/>
      <c r="J1523" s="191"/>
      <c r="K1523" s="191"/>
      <c r="L1523" s="191"/>
      <c r="M1523" s="191"/>
      <c r="N1523" s="191"/>
      <c r="O1523" s="70">
        <f>SUMIFS('Ctas Receber'!G:G,'Ctas Receber'!E:E,'Clientes'!A:A,'Ctas Receber'!M:M,"")</f>
        <v>0</v>
      </c>
      <c r="P1523" s="70">
        <f>SUMIFS('Ctas Receber'!G:G,'Ctas Receber'!E:E,'Clientes'!A:A,'Ctas Receber'!O:O,"Pago")</f>
        <v>0</v>
      </c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  <c r="AA1523" s="71"/>
      <c r="AB1523" s="71"/>
      <c r="AC1523" s="71"/>
      <c r="AD1523" s="71"/>
      <c r="AE1523" s="71"/>
      <c r="AF1523" s="71"/>
      <c r="AG1523" s="71"/>
      <c r="AH1523" s="71"/>
      <c r="AI1523" s="71"/>
      <c r="AJ1523" s="71"/>
      <c r="AK1523" s="71"/>
      <c r="AL1523" s="71"/>
    </row>
    <row r="1524" spans="1:38">
      <c r="A1524" s="191"/>
      <c r="B1524" s="191"/>
      <c r="C1524" s="191"/>
      <c r="D1524" s="191"/>
      <c r="E1524" s="191"/>
      <c r="F1524" s="191"/>
      <c r="G1524" s="191"/>
      <c r="H1524" s="191"/>
      <c r="I1524" s="191"/>
      <c r="J1524" s="191"/>
      <c r="K1524" s="191"/>
      <c r="L1524" s="191"/>
      <c r="M1524" s="191"/>
      <c r="N1524" s="191"/>
      <c r="O1524" s="70">
        <f>SUMIFS('Ctas Receber'!G:G,'Ctas Receber'!E:E,'Clientes'!A:A,'Ctas Receber'!M:M,"")</f>
        <v>0</v>
      </c>
      <c r="P1524" s="70">
        <f>SUMIFS('Ctas Receber'!G:G,'Ctas Receber'!E:E,'Clientes'!A:A,'Ctas Receber'!O:O,"Pago")</f>
        <v>0</v>
      </c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  <c r="AA1524" s="71"/>
      <c r="AB1524" s="71"/>
      <c r="AC1524" s="71"/>
      <c r="AD1524" s="71"/>
      <c r="AE1524" s="71"/>
      <c r="AF1524" s="71"/>
      <c r="AG1524" s="71"/>
      <c r="AH1524" s="71"/>
      <c r="AI1524" s="71"/>
      <c r="AJ1524" s="71"/>
      <c r="AK1524" s="71"/>
      <c r="AL1524" s="71"/>
    </row>
    <row r="1525" spans="1:38">
      <c r="A1525" s="191"/>
      <c r="B1525" s="191"/>
      <c r="C1525" s="191"/>
      <c r="D1525" s="191"/>
      <c r="E1525" s="191"/>
      <c r="F1525" s="191"/>
      <c r="G1525" s="191"/>
      <c r="H1525" s="191"/>
      <c r="I1525" s="191"/>
      <c r="J1525" s="191"/>
      <c r="K1525" s="191"/>
      <c r="L1525" s="191"/>
      <c r="M1525" s="191"/>
      <c r="N1525" s="191"/>
      <c r="O1525" s="70">
        <f>SUMIFS('Ctas Receber'!G:G,'Ctas Receber'!E:E,'Clientes'!A:A,'Ctas Receber'!M:M,"")</f>
        <v>0</v>
      </c>
      <c r="P1525" s="70">
        <f>SUMIFS('Ctas Receber'!G:G,'Ctas Receber'!E:E,'Clientes'!A:A,'Ctas Receber'!O:O,"Pago")</f>
        <v>0</v>
      </c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  <c r="AA1525" s="71"/>
      <c r="AB1525" s="71"/>
      <c r="AC1525" s="71"/>
      <c r="AD1525" s="71"/>
      <c r="AE1525" s="71"/>
      <c r="AF1525" s="71"/>
      <c r="AG1525" s="71"/>
      <c r="AH1525" s="71"/>
      <c r="AI1525" s="71"/>
      <c r="AJ1525" s="71"/>
      <c r="AK1525" s="71"/>
      <c r="AL1525" s="71"/>
    </row>
    <row r="1526" spans="1:38">
      <c r="A1526" s="191"/>
      <c r="B1526" s="191"/>
      <c r="C1526" s="191"/>
      <c r="D1526" s="191"/>
      <c r="E1526" s="191"/>
      <c r="F1526" s="191"/>
      <c r="G1526" s="191"/>
      <c r="H1526" s="191"/>
      <c r="I1526" s="191"/>
      <c r="J1526" s="191"/>
      <c r="K1526" s="191"/>
      <c r="L1526" s="191"/>
      <c r="M1526" s="191"/>
      <c r="N1526" s="191"/>
      <c r="O1526" s="70">
        <f>SUMIFS('Ctas Receber'!G:G,'Ctas Receber'!E:E,'Clientes'!A:A,'Ctas Receber'!M:M,"")</f>
        <v>0</v>
      </c>
      <c r="P1526" s="70">
        <f>SUMIFS('Ctas Receber'!G:G,'Ctas Receber'!E:E,'Clientes'!A:A,'Ctas Receber'!O:O,"Pago")</f>
        <v>0</v>
      </c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  <c r="AA1526" s="71"/>
      <c r="AB1526" s="71"/>
      <c r="AC1526" s="71"/>
      <c r="AD1526" s="71"/>
      <c r="AE1526" s="71"/>
      <c r="AF1526" s="71"/>
      <c r="AG1526" s="71"/>
      <c r="AH1526" s="71"/>
      <c r="AI1526" s="71"/>
      <c r="AJ1526" s="71"/>
      <c r="AK1526" s="71"/>
      <c r="AL1526" s="71"/>
    </row>
    <row r="1527" spans="1:38">
      <c r="A1527" s="191"/>
      <c r="B1527" s="191"/>
      <c r="C1527" s="191"/>
      <c r="D1527" s="191"/>
      <c r="E1527" s="191"/>
      <c r="F1527" s="191"/>
      <c r="G1527" s="191"/>
      <c r="H1527" s="191"/>
      <c r="I1527" s="191"/>
      <c r="J1527" s="191"/>
      <c r="K1527" s="191"/>
      <c r="L1527" s="191"/>
      <c r="M1527" s="191"/>
      <c r="N1527" s="191"/>
      <c r="O1527" s="70">
        <f>SUMIFS('Ctas Receber'!G:G,'Ctas Receber'!E:E,'Clientes'!A:A,'Ctas Receber'!M:M,"")</f>
        <v>0</v>
      </c>
      <c r="P1527" s="70">
        <f>SUMIFS('Ctas Receber'!G:G,'Ctas Receber'!E:E,'Clientes'!A:A,'Ctas Receber'!O:O,"Pago")</f>
        <v>0</v>
      </c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  <c r="AA1527" s="71"/>
      <c r="AB1527" s="71"/>
      <c r="AC1527" s="71"/>
      <c r="AD1527" s="71"/>
      <c r="AE1527" s="71"/>
      <c r="AF1527" s="71"/>
      <c r="AG1527" s="71"/>
      <c r="AH1527" s="71"/>
      <c r="AI1527" s="71"/>
      <c r="AJ1527" s="71"/>
      <c r="AK1527" s="71"/>
      <c r="AL1527" s="71"/>
    </row>
    <row r="1528" spans="1:38">
      <c r="A1528" s="191"/>
      <c r="B1528" s="191"/>
      <c r="C1528" s="191"/>
      <c r="D1528" s="191"/>
      <c r="E1528" s="191"/>
      <c r="F1528" s="191"/>
      <c r="G1528" s="191"/>
      <c r="H1528" s="191"/>
      <c r="I1528" s="191"/>
      <c r="J1528" s="191"/>
      <c r="K1528" s="191"/>
      <c r="L1528" s="191"/>
      <c r="M1528" s="191"/>
      <c r="N1528" s="191"/>
      <c r="O1528" s="70">
        <f>SUMIFS('Ctas Receber'!G:G,'Ctas Receber'!E:E,'Clientes'!A:A,'Ctas Receber'!M:M,"")</f>
        <v>0</v>
      </c>
      <c r="P1528" s="70">
        <f>SUMIFS('Ctas Receber'!G:G,'Ctas Receber'!E:E,'Clientes'!A:A,'Ctas Receber'!O:O,"Pago")</f>
        <v>0</v>
      </c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  <c r="AA1528" s="71"/>
      <c r="AB1528" s="71"/>
      <c r="AC1528" s="71"/>
      <c r="AD1528" s="71"/>
      <c r="AE1528" s="71"/>
      <c r="AF1528" s="71"/>
      <c r="AG1528" s="71"/>
      <c r="AH1528" s="71"/>
      <c r="AI1528" s="71"/>
      <c r="AJ1528" s="71"/>
      <c r="AK1528" s="71"/>
      <c r="AL1528" s="71"/>
    </row>
    <row r="1529" spans="1:38">
      <c r="A1529" s="191"/>
      <c r="B1529" s="191"/>
      <c r="C1529" s="191"/>
      <c r="D1529" s="191"/>
      <c r="E1529" s="191"/>
      <c r="F1529" s="191"/>
      <c r="G1529" s="191"/>
      <c r="H1529" s="191"/>
      <c r="I1529" s="191"/>
      <c r="J1529" s="191"/>
      <c r="K1529" s="191"/>
      <c r="L1529" s="191"/>
      <c r="M1529" s="191"/>
      <c r="N1529" s="191"/>
      <c r="O1529" s="70">
        <f>SUMIFS('Ctas Receber'!G:G,'Ctas Receber'!E:E,'Clientes'!A:A,'Ctas Receber'!M:M,"")</f>
        <v>0</v>
      </c>
      <c r="P1529" s="70">
        <f>SUMIFS('Ctas Receber'!G:G,'Ctas Receber'!E:E,'Clientes'!A:A,'Ctas Receber'!O:O,"Pago")</f>
        <v>0</v>
      </c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  <c r="AA1529" s="71"/>
      <c r="AB1529" s="71"/>
      <c r="AC1529" s="71"/>
      <c r="AD1529" s="71"/>
      <c r="AE1529" s="71"/>
      <c r="AF1529" s="71"/>
      <c r="AG1529" s="71"/>
      <c r="AH1529" s="71"/>
      <c r="AI1529" s="71"/>
      <c r="AJ1529" s="71"/>
      <c r="AK1529" s="71"/>
      <c r="AL1529" s="71"/>
    </row>
    <row r="1530" spans="1:38">
      <c r="A1530" s="191"/>
      <c r="B1530" s="191"/>
      <c r="C1530" s="191"/>
      <c r="D1530" s="191"/>
      <c r="E1530" s="191"/>
      <c r="F1530" s="191"/>
      <c r="G1530" s="191"/>
      <c r="H1530" s="191"/>
      <c r="I1530" s="191"/>
      <c r="J1530" s="191"/>
      <c r="K1530" s="191"/>
      <c r="L1530" s="191"/>
      <c r="M1530" s="191"/>
      <c r="N1530" s="191"/>
      <c r="O1530" s="70">
        <f>SUMIFS('Ctas Receber'!G:G,'Ctas Receber'!E:E,'Clientes'!A:A,'Ctas Receber'!M:M,"")</f>
        <v>0</v>
      </c>
      <c r="P1530" s="70">
        <f>SUMIFS('Ctas Receber'!G:G,'Ctas Receber'!E:E,'Clientes'!A:A,'Ctas Receber'!O:O,"Pago")</f>
        <v>0</v>
      </c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  <c r="AA1530" s="71"/>
      <c r="AB1530" s="71"/>
      <c r="AC1530" s="71"/>
      <c r="AD1530" s="71"/>
      <c r="AE1530" s="71"/>
      <c r="AF1530" s="71"/>
      <c r="AG1530" s="71"/>
      <c r="AH1530" s="71"/>
      <c r="AI1530" s="71"/>
      <c r="AJ1530" s="71"/>
      <c r="AK1530" s="71"/>
      <c r="AL1530" s="71"/>
    </row>
    <row r="1531" spans="1:38">
      <c r="A1531" s="191"/>
      <c r="B1531" s="191"/>
      <c r="C1531" s="191"/>
      <c r="D1531" s="191"/>
      <c r="E1531" s="191"/>
      <c r="F1531" s="191"/>
      <c r="G1531" s="191"/>
      <c r="H1531" s="191"/>
      <c r="I1531" s="191"/>
      <c r="J1531" s="191"/>
      <c r="K1531" s="191"/>
      <c r="L1531" s="191"/>
      <c r="M1531" s="191"/>
      <c r="N1531" s="191"/>
      <c r="O1531" s="70">
        <f>SUMIFS('Ctas Receber'!G:G,'Ctas Receber'!E:E,'Clientes'!A:A,'Ctas Receber'!M:M,"")</f>
        <v>0</v>
      </c>
      <c r="P1531" s="70">
        <f>SUMIFS('Ctas Receber'!G:G,'Ctas Receber'!E:E,'Clientes'!A:A,'Ctas Receber'!O:O,"Pago")</f>
        <v>0</v>
      </c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  <c r="AA1531" s="71"/>
      <c r="AB1531" s="71"/>
      <c r="AC1531" s="71"/>
      <c r="AD1531" s="71"/>
      <c r="AE1531" s="71"/>
      <c r="AF1531" s="71"/>
      <c r="AG1531" s="71"/>
      <c r="AH1531" s="71"/>
      <c r="AI1531" s="71"/>
      <c r="AJ1531" s="71"/>
      <c r="AK1531" s="71"/>
      <c r="AL1531" s="71"/>
    </row>
    <row r="1532" spans="1:38">
      <c r="A1532" s="191"/>
      <c r="B1532" s="191"/>
      <c r="C1532" s="191"/>
      <c r="D1532" s="191"/>
      <c r="E1532" s="191"/>
      <c r="F1532" s="191"/>
      <c r="G1532" s="191"/>
      <c r="H1532" s="191"/>
      <c r="I1532" s="191"/>
      <c r="J1532" s="191"/>
      <c r="K1532" s="191"/>
      <c r="L1532" s="191"/>
      <c r="M1532" s="191"/>
      <c r="N1532" s="191"/>
      <c r="O1532" s="70">
        <f>SUMIFS('Ctas Receber'!G:G,'Ctas Receber'!E:E,'Clientes'!A:A,'Ctas Receber'!M:M,"")</f>
        <v>0</v>
      </c>
      <c r="P1532" s="70">
        <f>SUMIFS('Ctas Receber'!G:G,'Ctas Receber'!E:E,'Clientes'!A:A,'Ctas Receber'!O:O,"Pago")</f>
        <v>0</v>
      </c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  <c r="AA1532" s="71"/>
      <c r="AB1532" s="71"/>
      <c r="AC1532" s="71"/>
      <c r="AD1532" s="71"/>
      <c r="AE1532" s="71"/>
      <c r="AF1532" s="71"/>
      <c r="AG1532" s="71"/>
      <c r="AH1532" s="71"/>
      <c r="AI1532" s="71"/>
      <c r="AJ1532" s="71"/>
      <c r="AK1532" s="71"/>
      <c r="AL1532" s="71"/>
    </row>
    <row r="1533" spans="1:38">
      <c r="A1533" s="191"/>
      <c r="B1533" s="191"/>
      <c r="C1533" s="191"/>
      <c r="D1533" s="191"/>
      <c r="E1533" s="191"/>
      <c r="F1533" s="191"/>
      <c r="G1533" s="191"/>
      <c r="H1533" s="191"/>
      <c r="I1533" s="191"/>
      <c r="J1533" s="191"/>
      <c r="K1533" s="191"/>
      <c r="L1533" s="191"/>
      <c r="M1533" s="191"/>
      <c r="N1533" s="191"/>
      <c r="O1533" s="70">
        <f>SUMIFS('Ctas Receber'!G:G,'Ctas Receber'!E:E,'Clientes'!A:A,'Ctas Receber'!M:M,"")</f>
        <v>0</v>
      </c>
      <c r="P1533" s="70">
        <f>SUMIFS('Ctas Receber'!G:G,'Ctas Receber'!E:E,'Clientes'!A:A,'Ctas Receber'!O:O,"Pago")</f>
        <v>0</v>
      </c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  <c r="AA1533" s="71"/>
      <c r="AB1533" s="71"/>
      <c r="AC1533" s="71"/>
      <c r="AD1533" s="71"/>
      <c r="AE1533" s="71"/>
      <c r="AF1533" s="71"/>
      <c r="AG1533" s="71"/>
      <c r="AH1533" s="71"/>
      <c r="AI1533" s="71"/>
      <c r="AJ1533" s="71"/>
      <c r="AK1533" s="71"/>
      <c r="AL1533" s="71"/>
    </row>
    <row r="1534" spans="1:38">
      <c r="A1534" s="191"/>
      <c r="B1534" s="191"/>
      <c r="C1534" s="191"/>
      <c r="D1534" s="191"/>
      <c r="E1534" s="191"/>
      <c r="F1534" s="191"/>
      <c r="G1534" s="191"/>
      <c r="H1534" s="191"/>
      <c r="I1534" s="191"/>
      <c r="J1534" s="191"/>
      <c r="K1534" s="191"/>
      <c r="L1534" s="191"/>
      <c r="M1534" s="191"/>
      <c r="N1534" s="191"/>
      <c r="O1534" s="70">
        <f>SUMIFS('Ctas Receber'!G:G,'Ctas Receber'!E:E,'Clientes'!A:A,'Ctas Receber'!M:M,"")</f>
        <v>0</v>
      </c>
      <c r="P1534" s="70">
        <f>SUMIFS('Ctas Receber'!G:G,'Ctas Receber'!E:E,'Clientes'!A:A,'Ctas Receber'!O:O,"Pago")</f>
        <v>0</v>
      </c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  <c r="AA1534" s="71"/>
      <c r="AB1534" s="71"/>
      <c r="AC1534" s="71"/>
      <c r="AD1534" s="71"/>
      <c r="AE1534" s="71"/>
      <c r="AF1534" s="71"/>
      <c r="AG1534" s="71"/>
      <c r="AH1534" s="71"/>
      <c r="AI1534" s="71"/>
      <c r="AJ1534" s="71"/>
      <c r="AK1534" s="71"/>
      <c r="AL1534" s="71"/>
    </row>
    <row r="1535" spans="1:38">
      <c r="A1535" s="191"/>
      <c r="B1535" s="191"/>
      <c r="C1535" s="191"/>
      <c r="D1535" s="191"/>
      <c r="E1535" s="191"/>
      <c r="F1535" s="191"/>
      <c r="G1535" s="191"/>
      <c r="H1535" s="191"/>
      <c r="I1535" s="191"/>
      <c r="J1535" s="191"/>
      <c r="K1535" s="191"/>
      <c r="L1535" s="191"/>
      <c r="M1535" s="191"/>
      <c r="N1535" s="191"/>
      <c r="O1535" s="70">
        <f>SUMIFS('Ctas Receber'!G:G,'Ctas Receber'!E:E,'Clientes'!A:A,'Ctas Receber'!M:M,"")</f>
        <v>0</v>
      </c>
      <c r="P1535" s="70">
        <f>SUMIFS('Ctas Receber'!G:G,'Ctas Receber'!E:E,'Clientes'!A:A,'Ctas Receber'!O:O,"Pago")</f>
        <v>0</v>
      </c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  <c r="AA1535" s="71"/>
      <c r="AB1535" s="71"/>
      <c r="AC1535" s="71"/>
      <c r="AD1535" s="71"/>
      <c r="AE1535" s="71"/>
      <c r="AF1535" s="71"/>
      <c r="AG1535" s="71"/>
      <c r="AH1535" s="71"/>
      <c r="AI1535" s="71"/>
      <c r="AJ1535" s="71"/>
      <c r="AK1535" s="71"/>
      <c r="AL1535" s="71"/>
    </row>
    <row r="1536" spans="1:38">
      <c r="A1536" s="191"/>
      <c r="B1536" s="191"/>
      <c r="C1536" s="191"/>
      <c r="D1536" s="191"/>
      <c r="E1536" s="191"/>
      <c r="F1536" s="191"/>
      <c r="G1536" s="191"/>
      <c r="H1536" s="191"/>
      <c r="I1536" s="191"/>
      <c r="J1536" s="191"/>
      <c r="K1536" s="191"/>
      <c r="L1536" s="191"/>
      <c r="M1536" s="191"/>
      <c r="N1536" s="191"/>
      <c r="O1536" s="70">
        <f>SUMIFS('Ctas Receber'!G:G,'Ctas Receber'!E:E,'Clientes'!A:A,'Ctas Receber'!M:M,"")</f>
        <v>0</v>
      </c>
      <c r="P1536" s="70">
        <f>SUMIFS('Ctas Receber'!G:G,'Ctas Receber'!E:E,'Clientes'!A:A,'Ctas Receber'!O:O,"Pago")</f>
        <v>0</v>
      </c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  <c r="AA1536" s="71"/>
      <c r="AB1536" s="71"/>
      <c r="AC1536" s="71"/>
      <c r="AD1536" s="71"/>
      <c r="AE1536" s="71"/>
      <c r="AF1536" s="71"/>
      <c r="AG1536" s="71"/>
      <c r="AH1536" s="71"/>
      <c r="AI1536" s="71"/>
      <c r="AJ1536" s="71"/>
      <c r="AK1536" s="71"/>
      <c r="AL1536" s="71"/>
    </row>
    <row r="1537" spans="1:38">
      <c r="A1537" s="191"/>
      <c r="B1537" s="191"/>
      <c r="C1537" s="191"/>
      <c r="D1537" s="191"/>
      <c r="E1537" s="191"/>
      <c r="F1537" s="191"/>
      <c r="G1537" s="191"/>
      <c r="H1537" s="191"/>
      <c r="I1537" s="191"/>
      <c r="J1537" s="191"/>
      <c r="K1537" s="191"/>
      <c r="L1537" s="191"/>
      <c r="M1537" s="191"/>
      <c r="N1537" s="191"/>
      <c r="O1537" s="70">
        <f>SUMIFS('Ctas Receber'!G:G,'Ctas Receber'!E:E,'Clientes'!A:A,'Ctas Receber'!M:M,"")</f>
        <v>0</v>
      </c>
      <c r="P1537" s="70">
        <f>SUMIFS('Ctas Receber'!G:G,'Ctas Receber'!E:E,'Clientes'!A:A,'Ctas Receber'!O:O,"Pago")</f>
        <v>0</v>
      </c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  <c r="AA1537" s="71"/>
      <c r="AB1537" s="71"/>
      <c r="AC1537" s="71"/>
      <c r="AD1537" s="71"/>
      <c r="AE1537" s="71"/>
      <c r="AF1537" s="71"/>
      <c r="AG1537" s="71"/>
      <c r="AH1537" s="71"/>
      <c r="AI1537" s="71"/>
      <c r="AJ1537" s="71"/>
      <c r="AK1537" s="71"/>
      <c r="AL1537" s="71"/>
    </row>
    <row r="1538" spans="1:38">
      <c r="A1538" s="191"/>
      <c r="B1538" s="191"/>
      <c r="C1538" s="191"/>
      <c r="D1538" s="191"/>
      <c r="E1538" s="191"/>
      <c r="F1538" s="191"/>
      <c r="G1538" s="191"/>
      <c r="H1538" s="191"/>
      <c r="I1538" s="191"/>
      <c r="J1538" s="191"/>
      <c r="K1538" s="191"/>
      <c r="L1538" s="191"/>
      <c r="M1538" s="191"/>
      <c r="N1538" s="191"/>
      <c r="O1538" s="70">
        <f>SUMIFS('Ctas Receber'!G:G,'Ctas Receber'!E:E,'Clientes'!A:A,'Ctas Receber'!M:M,"")</f>
        <v>0</v>
      </c>
      <c r="P1538" s="70">
        <f>SUMIFS('Ctas Receber'!G:G,'Ctas Receber'!E:E,'Clientes'!A:A,'Ctas Receber'!O:O,"Pago")</f>
        <v>0</v>
      </c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  <c r="AA1538" s="71"/>
      <c r="AB1538" s="71"/>
      <c r="AC1538" s="71"/>
      <c r="AD1538" s="71"/>
      <c r="AE1538" s="71"/>
      <c r="AF1538" s="71"/>
      <c r="AG1538" s="71"/>
      <c r="AH1538" s="71"/>
      <c r="AI1538" s="71"/>
      <c r="AJ1538" s="71"/>
      <c r="AK1538" s="71"/>
      <c r="AL1538" s="71"/>
    </row>
    <row r="1539" spans="1:38">
      <c r="A1539" s="191"/>
      <c r="B1539" s="191"/>
      <c r="C1539" s="191"/>
      <c r="D1539" s="191"/>
      <c r="E1539" s="191"/>
      <c r="F1539" s="191"/>
      <c r="G1539" s="191"/>
      <c r="H1539" s="191"/>
      <c r="I1539" s="191"/>
      <c r="J1539" s="191"/>
      <c r="K1539" s="191"/>
      <c r="L1539" s="191"/>
      <c r="M1539" s="191"/>
      <c r="N1539" s="191"/>
      <c r="O1539" s="70">
        <f>SUMIFS('Ctas Receber'!G:G,'Ctas Receber'!E:E,'Clientes'!A:A,'Ctas Receber'!M:M,"")</f>
        <v>0</v>
      </c>
      <c r="P1539" s="70">
        <f>SUMIFS('Ctas Receber'!G:G,'Ctas Receber'!E:E,'Clientes'!A:A,'Ctas Receber'!O:O,"Pago")</f>
        <v>0</v>
      </c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  <c r="AA1539" s="71"/>
      <c r="AB1539" s="71"/>
      <c r="AC1539" s="71"/>
      <c r="AD1539" s="71"/>
      <c r="AE1539" s="71"/>
      <c r="AF1539" s="71"/>
      <c r="AG1539" s="71"/>
      <c r="AH1539" s="71"/>
      <c r="AI1539" s="71"/>
      <c r="AJ1539" s="71"/>
      <c r="AK1539" s="71"/>
      <c r="AL1539" s="71"/>
    </row>
    <row r="1540" spans="1:38">
      <c r="A1540" s="191"/>
      <c r="B1540" s="191"/>
      <c r="C1540" s="191"/>
      <c r="D1540" s="191"/>
      <c r="E1540" s="191"/>
      <c r="F1540" s="191"/>
      <c r="G1540" s="191"/>
      <c r="H1540" s="191"/>
      <c r="I1540" s="191"/>
      <c r="J1540" s="191"/>
      <c r="K1540" s="191"/>
      <c r="L1540" s="191"/>
      <c r="M1540" s="191"/>
      <c r="N1540" s="191"/>
      <c r="O1540" s="70">
        <f>SUMIFS('Ctas Receber'!G:G,'Ctas Receber'!E:E,'Clientes'!A:A,'Ctas Receber'!M:M,"")</f>
        <v>0</v>
      </c>
      <c r="P1540" s="70">
        <f>SUMIFS('Ctas Receber'!G:G,'Ctas Receber'!E:E,'Clientes'!A:A,'Ctas Receber'!O:O,"Pago")</f>
        <v>0</v>
      </c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  <c r="AA1540" s="71"/>
      <c r="AB1540" s="71"/>
      <c r="AC1540" s="71"/>
      <c r="AD1540" s="71"/>
      <c r="AE1540" s="71"/>
      <c r="AF1540" s="71"/>
      <c r="AG1540" s="71"/>
      <c r="AH1540" s="71"/>
      <c r="AI1540" s="71"/>
      <c r="AJ1540" s="71"/>
      <c r="AK1540" s="71"/>
      <c r="AL1540" s="71"/>
    </row>
    <row r="1541" spans="1:38">
      <c r="A1541" s="191"/>
      <c r="B1541" s="191"/>
      <c r="C1541" s="191"/>
      <c r="D1541" s="191"/>
      <c r="E1541" s="191"/>
      <c r="F1541" s="191"/>
      <c r="G1541" s="191"/>
      <c r="H1541" s="191"/>
      <c r="I1541" s="191"/>
      <c r="J1541" s="191"/>
      <c r="K1541" s="191"/>
      <c r="L1541" s="191"/>
      <c r="M1541" s="191"/>
      <c r="N1541" s="191"/>
      <c r="O1541" s="70">
        <f>SUMIFS('Ctas Receber'!G:G,'Ctas Receber'!E:E,'Clientes'!A:A,'Ctas Receber'!M:M,"")</f>
        <v>0</v>
      </c>
      <c r="P1541" s="70">
        <f>SUMIFS('Ctas Receber'!G:G,'Ctas Receber'!E:E,'Clientes'!A:A,'Ctas Receber'!O:O,"Pago")</f>
        <v>0</v>
      </c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  <c r="AA1541" s="71"/>
      <c r="AB1541" s="71"/>
      <c r="AC1541" s="71"/>
      <c r="AD1541" s="71"/>
      <c r="AE1541" s="71"/>
      <c r="AF1541" s="71"/>
      <c r="AG1541" s="71"/>
      <c r="AH1541" s="71"/>
      <c r="AI1541" s="71"/>
      <c r="AJ1541" s="71"/>
      <c r="AK1541" s="71"/>
      <c r="AL1541" s="71"/>
    </row>
    <row r="1542" spans="1:38">
      <c r="A1542" s="191"/>
      <c r="B1542" s="191"/>
      <c r="C1542" s="191"/>
      <c r="D1542" s="191"/>
      <c r="E1542" s="191"/>
      <c r="F1542" s="191"/>
      <c r="G1542" s="191"/>
      <c r="H1542" s="191"/>
      <c r="I1542" s="191"/>
      <c r="J1542" s="191"/>
      <c r="K1542" s="191"/>
      <c r="L1542" s="191"/>
      <c r="M1542" s="191"/>
      <c r="N1542" s="191"/>
      <c r="O1542" s="70">
        <f>SUMIFS('Ctas Receber'!G:G,'Ctas Receber'!E:E,'Clientes'!A:A,'Ctas Receber'!M:M,"")</f>
        <v>0</v>
      </c>
      <c r="P1542" s="70">
        <f>SUMIFS('Ctas Receber'!G:G,'Ctas Receber'!E:E,'Clientes'!A:A,'Ctas Receber'!O:O,"Pago")</f>
        <v>0</v>
      </c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  <c r="AA1542" s="71"/>
      <c r="AB1542" s="71"/>
      <c r="AC1542" s="71"/>
      <c r="AD1542" s="71"/>
      <c r="AE1542" s="71"/>
      <c r="AF1542" s="71"/>
      <c r="AG1542" s="71"/>
      <c r="AH1542" s="71"/>
      <c r="AI1542" s="71"/>
      <c r="AJ1542" s="71"/>
      <c r="AK1542" s="71"/>
      <c r="AL1542" s="71"/>
    </row>
    <row r="1543" spans="1:38">
      <c r="A1543" s="191"/>
      <c r="B1543" s="191"/>
      <c r="C1543" s="191"/>
      <c r="D1543" s="191"/>
      <c r="E1543" s="191"/>
      <c r="F1543" s="191"/>
      <c r="G1543" s="191"/>
      <c r="H1543" s="191"/>
      <c r="I1543" s="191"/>
      <c r="J1543" s="191"/>
      <c r="K1543" s="191"/>
      <c r="L1543" s="191"/>
      <c r="M1543" s="191"/>
      <c r="N1543" s="191"/>
      <c r="O1543" s="70">
        <f>SUMIFS('Ctas Receber'!G:G,'Ctas Receber'!E:E,'Clientes'!A:A,'Ctas Receber'!M:M,"")</f>
        <v>0</v>
      </c>
      <c r="P1543" s="70">
        <f>SUMIFS('Ctas Receber'!G:G,'Ctas Receber'!E:E,'Clientes'!A:A,'Ctas Receber'!O:O,"Pago")</f>
        <v>0</v>
      </c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  <c r="AA1543" s="71"/>
      <c r="AB1543" s="71"/>
      <c r="AC1543" s="71"/>
      <c r="AD1543" s="71"/>
      <c r="AE1543" s="71"/>
      <c r="AF1543" s="71"/>
      <c r="AG1543" s="71"/>
      <c r="AH1543" s="71"/>
      <c r="AI1543" s="71"/>
      <c r="AJ1543" s="71"/>
      <c r="AK1543" s="71"/>
      <c r="AL1543" s="71"/>
    </row>
    <row r="1544" spans="1:38">
      <c r="A1544" s="191"/>
      <c r="B1544" s="191"/>
      <c r="C1544" s="191"/>
      <c r="D1544" s="191"/>
      <c r="E1544" s="191"/>
      <c r="F1544" s="191"/>
      <c r="G1544" s="191"/>
      <c r="H1544" s="191"/>
      <c r="I1544" s="191"/>
      <c r="J1544" s="191"/>
      <c r="K1544" s="191"/>
      <c r="L1544" s="191"/>
      <c r="M1544" s="191"/>
      <c r="N1544" s="191"/>
      <c r="O1544" s="70">
        <f>SUMIFS('Ctas Receber'!G:G,'Ctas Receber'!E:E,'Clientes'!A:A,'Ctas Receber'!M:M,"")</f>
        <v>0</v>
      </c>
      <c r="P1544" s="70">
        <f>SUMIFS('Ctas Receber'!G:G,'Ctas Receber'!E:E,'Clientes'!A:A,'Ctas Receber'!O:O,"Pago")</f>
        <v>0</v>
      </c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  <c r="AA1544" s="71"/>
      <c r="AB1544" s="71"/>
      <c r="AC1544" s="71"/>
      <c r="AD1544" s="71"/>
      <c r="AE1544" s="71"/>
      <c r="AF1544" s="71"/>
      <c r="AG1544" s="71"/>
      <c r="AH1544" s="71"/>
      <c r="AI1544" s="71"/>
      <c r="AJ1544" s="71"/>
      <c r="AK1544" s="71"/>
      <c r="AL1544" s="71"/>
    </row>
    <row r="1545" spans="1:38">
      <c r="A1545" s="191"/>
      <c r="B1545" s="191"/>
      <c r="C1545" s="191"/>
      <c r="D1545" s="191"/>
      <c r="E1545" s="191"/>
      <c r="F1545" s="191"/>
      <c r="G1545" s="191"/>
      <c r="H1545" s="191"/>
      <c r="I1545" s="191"/>
      <c r="J1545" s="191"/>
      <c r="K1545" s="191"/>
      <c r="L1545" s="191"/>
      <c r="M1545" s="191"/>
      <c r="N1545" s="191"/>
      <c r="O1545" s="70">
        <f>SUMIFS('Ctas Receber'!G:G,'Ctas Receber'!E:E,'Clientes'!A:A,'Ctas Receber'!M:M,"")</f>
        <v>0</v>
      </c>
      <c r="P1545" s="70">
        <f>SUMIFS('Ctas Receber'!G:G,'Ctas Receber'!E:E,'Clientes'!A:A,'Ctas Receber'!O:O,"Pago")</f>
        <v>0</v>
      </c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  <c r="AA1545" s="71"/>
      <c r="AB1545" s="71"/>
      <c r="AC1545" s="71"/>
      <c r="AD1545" s="71"/>
      <c r="AE1545" s="71"/>
      <c r="AF1545" s="71"/>
      <c r="AG1545" s="71"/>
      <c r="AH1545" s="71"/>
      <c r="AI1545" s="71"/>
      <c r="AJ1545" s="71"/>
      <c r="AK1545" s="71"/>
      <c r="AL1545" s="71"/>
    </row>
    <row r="1546" spans="1:38">
      <c r="A1546" s="191"/>
      <c r="B1546" s="191"/>
      <c r="C1546" s="191"/>
      <c r="D1546" s="191"/>
      <c r="E1546" s="191"/>
      <c r="F1546" s="191"/>
      <c r="G1546" s="191"/>
      <c r="H1546" s="191"/>
      <c r="I1546" s="191"/>
      <c r="J1546" s="191"/>
      <c r="K1546" s="191"/>
      <c r="L1546" s="191"/>
      <c r="M1546" s="191"/>
      <c r="N1546" s="191"/>
      <c r="O1546" s="70">
        <f>SUMIFS('Ctas Receber'!G:G,'Ctas Receber'!E:E,'Clientes'!A:A,'Ctas Receber'!M:M,"")</f>
        <v>0</v>
      </c>
      <c r="P1546" s="70">
        <f>SUMIFS('Ctas Receber'!G:G,'Ctas Receber'!E:E,'Clientes'!A:A,'Ctas Receber'!O:O,"Pago")</f>
        <v>0</v>
      </c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  <c r="AA1546" s="71"/>
      <c r="AB1546" s="71"/>
      <c r="AC1546" s="71"/>
      <c r="AD1546" s="71"/>
      <c r="AE1546" s="71"/>
      <c r="AF1546" s="71"/>
      <c r="AG1546" s="71"/>
      <c r="AH1546" s="71"/>
      <c r="AI1546" s="71"/>
      <c r="AJ1546" s="71"/>
      <c r="AK1546" s="71"/>
      <c r="AL1546" s="71"/>
    </row>
    <row r="1547" spans="1:38">
      <c r="A1547" s="191"/>
      <c r="B1547" s="191"/>
      <c r="C1547" s="191"/>
      <c r="D1547" s="191"/>
      <c r="E1547" s="191"/>
      <c r="F1547" s="191"/>
      <c r="G1547" s="191"/>
      <c r="H1547" s="191"/>
      <c r="I1547" s="191"/>
      <c r="J1547" s="191"/>
      <c r="K1547" s="191"/>
      <c r="L1547" s="191"/>
      <c r="M1547" s="191"/>
      <c r="N1547" s="191"/>
      <c r="O1547" s="70">
        <f>SUMIFS('Ctas Receber'!G:G,'Ctas Receber'!E:E,'Clientes'!A:A,'Ctas Receber'!M:M,"")</f>
        <v>0</v>
      </c>
      <c r="P1547" s="70">
        <f>SUMIFS('Ctas Receber'!G:G,'Ctas Receber'!E:E,'Clientes'!A:A,'Ctas Receber'!O:O,"Pago")</f>
        <v>0</v>
      </c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  <c r="AA1547" s="71"/>
      <c r="AB1547" s="71"/>
      <c r="AC1547" s="71"/>
      <c r="AD1547" s="71"/>
      <c r="AE1547" s="71"/>
      <c r="AF1547" s="71"/>
      <c r="AG1547" s="71"/>
      <c r="AH1547" s="71"/>
      <c r="AI1547" s="71"/>
      <c r="AJ1547" s="71"/>
      <c r="AK1547" s="71"/>
      <c r="AL1547" s="71"/>
    </row>
    <row r="1548" spans="1:38">
      <c r="A1548" s="191"/>
      <c r="B1548" s="191"/>
      <c r="C1548" s="191"/>
      <c r="D1548" s="191"/>
      <c r="E1548" s="191"/>
      <c r="F1548" s="191"/>
      <c r="G1548" s="191"/>
      <c r="H1548" s="191"/>
      <c r="I1548" s="191"/>
      <c r="J1548" s="191"/>
      <c r="K1548" s="191"/>
      <c r="L1548" s="191"/>
      <c r="M1548" s="191"/>
      <c r="N1548" s="191"/>
      <c r="O1548" s="70">
        <f>SUMIFS('Ctas Receber'!G:G,'Ctas Receber'!E:E,'Clientes'!A:A,'Ctas Receber'!M:M,"")</f>
        <v>0</v>
      </c>
      <c r="P1548" s="70">
        <f>SUMIFS('Ctas Receber'!G:G,'Ctas Receber'!E:E,'Clientes'!A:A,'Ctas Receber'!O:O,"Pago")</f>
        <v>0</v>
      </c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  <c r="AA1548" s="71"/>
      <c r="AB1548" s="71"/>
      <c r="AC1548" s="71"/>
      <c r="AD1548" s="71"/>
      <c r="AE1548" s="71"/>
      <c r="AF1548" s="71"/>
      <c r="AG1548" s="71"/>
      <c r="AH1548" s="71"/>
      <c r="AI1548" s="71"/>
      <c r="AJ1548" s="71"/>
      <c r="AK1548" s="71"/>
      <c r="AL1548" s="71"/>
    </row>
    <row r="1549" spans="1:38">
      <c r="A1549" s="191"/>
      <c r="B1549" s="191"/>
      <c r="C1549" s="191"/>
      <c r="D1549" s="191"/>
      <c r="E1549" s="191"/>
      <c r="F1549" s="191"/>
      <c r="G1549" s="191"/>
      <c r="H1549" s="191"/>
      <c r="I1549" s="191"/>
      <c r="J1549" s="191"/>
      <c r="K1549" s="191"/>
      <c r="L1549" s="191"/>
      <c r="M1549" s="191"/>
      <c r="N1549" s="191"/>
      <c r="O1549" s="70">
        <f>SUMIFS('Ctas Receber'!G:G,'Ctas Receber'!E:E,'Clientes'!A:A,'Ctas Receber'!M:M,"")</f>
        <v>0</v>
      </c>
      <c r="P1549" s="70">
        <f>SUMIFS('Ctas Receber'!G:G,'Ctas Receber'!E:E,'Clientes'!A:A,'Ctas Receber'!O:O,"Pago")</f>
        <v>0</v>
      </c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  <c r="AA1549" s="71"/>
      <c r="AB1549" s="71"/>
      <c r="AC1549" s="71"/>
      <c r="AD1549" s="71"/>
      <c r="AE1549" s="71"/>
      <c r="AF1549" s="71"/>
      <c r="AG1549" s="71"/>
      <c r="AH1549" s="71"/>
      <c r="AI1549" s="71"/>
      <c r="AJ1549" s="71"/>
      <c r="AK1549" s="71"/>
      <c r="AL1549" s="71"/>
    </row>
    <row r="1550" spans="1:38">
      <c r="A1550" s="191"/>
      <c r="B1550" s="191"/>
      <c r="C1550" s="191"/>
      <c r="D1550" s="191"/>
      <c r="E1550" s="191"/>
      <c r="F1550" s="191"/>
      <c r="G1550" s="191"/>
      <c r="H1550" s="191"/>
      <c r="I1550" s="191"/>
      <c r="J1550" s="191"/>
      <c r="K1550" s="191"/>
      <c r="L1550" s="191"/>
      <c r="M1550" s="191"/>
      <c r="N1550" s="191"/>
      <c r="O1550" s="70">
        <f>SUMIFS('Ctas Receber'!G:G,'Ctas Receber'!E:E,'Clientes'!A:A,'Ctas Receber'!M:M,"")</f>
        <v>0</v>
      </c>
      <c r="P1550" s="70">
        <f>SUMIFS('Ctas Receber'!G:G,'Ctas Receber'!E:E,'Clientes'!A:A,'Ctas Receber'!O:O,"Pago")</f>
        <v>0</v>
      </c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  <c r="AA1550" s="71"/>
      <c r="AB1550" s="71"/>
      <c r="AC1550" s="71"/>
      <c r="AD1550" s="71"/>
      <c r="AE1550" s="71"/>
      <c r="AF1550" s="71"/>
      <c r="AG1550" s="71"/>
      <c r="AH1550" s="71"/>
      <c r="AI1550" s="71"/>
      <c r="AJ1550" s="71"/>
      <c r="AK1550" s="71"/>
      <c r="AL1550" s="71"/>
    </row>
    <row r="1551" spans="1:38">
      <c r="A1551" s="191"/>
      <c r="B1551" s="191"/>
      <c r="C1551" s="191"/>
      <c r="D1551" s="191"/>
      <c r="E1551" s="191"/>
      <c r="F1551" s="191"/>
      <c r="G1551" s="191"/>
      <c r="H1551" s="191"/>
      <c r="I1551" s="191"/>
      <c r="J1551" s="191"/>
      <c r="K1551" s="191"/>
      <c r="L1551" s="191"/>
      <c r="M1551" s="191"/>
      <c r="N1551" s="191"/>
      <c r="O1551" s="70">
        <f>SUMIFS('Ctas Receber'!G:G,'Ctas Receber'!E:E,'Clientes'!A:A,'Ctas Receber'!M:M,"")</f>
        <v>0</v>
      </c>
      <c r="P1551" s="70">
        <f>SUMIFS('Ctas Receber'!G:G,'Ctas Receber'!E:E,'Clientes'!A:A,'Ctas Receber'!O:O,"Pago")</f>
        <v>0</v>
      </c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  <c r="AA1551" s="71"/>
      <c r="AB1551" s="71"/>
      <c r="AC1551" s="71"/>
      <c r="AD1551" s="71"/>
      <c r="AE1551" s="71"/>
      <c r="AF1551" s="71"/>
      <c r="AG1551" s="71"/>
      <c r="AH1551" s="71"/>
      <c r="AI1551" s="71"/>
      <c r="AJ1551" s="71"/>
      <c r="AK1551" s="71"/>
      <c r="AL1551" s="71"/>
    </row>
    <row r="1552" spans="1:38">
      <c r="A1552" s="191"/>
      <c r="B1552" s="191"/>
      <c r="C1552" s="191"/>
      <c r="D1552" s="191"/>
      <c r="E1552" s="191"/>
      <c r="F1552" s="191"/>
      <c r="G1552" s="191"/>
      <c r="H1552" s="191"/>
      <c r="I1552" s="191"/>
      <c r="J1552" s="191"/>
      <c r="K1552" s="191"/>
      <c r="L1552" s="191"/>
      <c r="M1552" s="191"/>
      <c r="N1552" s="191"/>
      <c r="O1552" s="70">
        <f>SUMIFS('Ctas Receber'!G:G,'Ctas Receber'!E:E,'Clientes'!A:A,'Ctas Receber'!M:M,"")</f>
        <v>0</v>
      </c>
      <c r="P1552" s="70">
        <f>SUMIFS('Ctas Receber'!G:G,'Ctas Receber'!E:E,'Clientes'!A:A,'Ctas Receber'!O:O,"Pago")</f>
        <v>0</v>
      </c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  <c r="AA1552" s="71"/>
      <c r="AB1552" s="71"/>
      <c r="AC1552" s="71"/>
      <c r="AD1552" s="71"/>
      <c r="AE1552" s="71"/>
      <c r="AF1552" s="71"/>
      <c r="AG1552" s="71"/>
      <c r="AH1552" s="71"/>
      <c r="AI1552" s="71"/>
      <c r="AJ1552" s="71"/>
      <c r="AK1552" s="71"/>
      <c r="AL1552" s="71"/>
    </row>
    <row r="1553" spans="1:38">
      <c r="A1553" s="191"/>
      <c r="B1553" s="191"/>
      <c r="C1553" s="191"/>
      <c r="D1553" s="191"/>
      <c r="E1553" s="191"/>
      <c r="F1553" s="191"/>
      <c r="G1553" s="191"/>
      <c r="H1553" s="191"/>
      <c r="I1553" s="191"/>
      <c r="J1553" s="191"/>
      <c r="K1553" s="191"/>
      <c r="L1553" s="191"/>
      <c r="M1553" s="191"/>
      <c r="N1553" s="191"/>
      <c r="O1553" s="70">
        <f>SUMIFS('Ctas Receber'!G:G,'Ctas Receber'!E:E,'Clientes'!A:A,'Ctas Receber'!M:M,"")</f>
        <v>0</v>
      </c>
      <c r="P1553" s="70">
        <f>SUMIFS('Ctas Receber'!G:G,'Ctas Receber'!E:E,'Clientes'!A:A,'Ctas Receber'!O:O,"Pago")</f>
        <v>0</v>
      </c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  <c r="AA1553" s="71"/>
      <c r="AB1553" s="71"/>
      <c r="AC1553" s="71"/>
      <c r="AD1553" s="71"/>
      <c r="AE1553" s="71"/>
      <c r="AF1553" s="71"/>
      <c r="AG1553" s="71"/>
      <c r="AH1553" s="71"/>
      <c r="AI1553" s="71"/>
      <c r="AJ1553" s="71"/>
      <c r="AK1553" s="71"/>
      <c r="AL1553" s="71"/>
    </row>
    <row r="1554" spans="1:38">
      <c r="A1554" s="191"/>
      <c r="B1554" s="191"/>
      <c r="C1554" s="191"/>
      <c r="D1554" s="191"/>
      <c r="E1554" s="191"/>
      <c r="F1554" s="191"/>
      <c r="G1554" s="191"/>
      <c r="H1554" s="191"/>
      <c r="I1554" s="191"/>
      <c r="J1554" s="191"/>
      <c r="K1554" s="191"/>
      <c r="L1554" s="191"/>
      <c r="M1554" s="191"/>
      <c r="N1554" s="191"/>
      <c r="O1554" s="70">
        <f>SUMIFS('Ctas Receber'!G:G,'Ctas Receber'!E:E,'Clientes'!A:A,'Ctas Receber'!M:M,"")</f>
        <v>0</v>
      </c>
      <c r="P1554" s="70">
        <f>SUMIFS('Ctas Receber'!G:G,'Ctas Receber'!E:E,'Clientes'!A:A,'Ctas Receber'!O:O,"Pago")</f>
        <v>0</v>
      </c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  <c r="AA1554" s="71"/>
      <c r="AB1554" s="71"/>
      <c r="AC1554" s="71"/>
      <c r="AD1554" s="71"/>
      <c r="AE1554" s="71"/>
      <c r="AF1554" s="71"/>
      <c r="AG1554" s="71"/>
      <c r="AH1554" s="71"/>
      <c r="AI1554" s="71"/>
      <c r="AJ1554" s="71"/>
      <c r="AK1554" s="71"/>
      <c r="AL1554" s="71"/>
    </row>
    <row r="1555" spans="1:38">
      <c r="A1555" s="191"/>
      <c r="B1555" s="191"/>
      <c r="C1555" s="191"/>
      <c r="D1555" s="191"/>
      <c r="E1555" s="191"/>
      <c r="F1555" s="191"/>
      <c r="G1555" s="191"/>
      <c r="H1555" s="191"/>
      <c r="I1555" s="191"/>
      <c r="J1555" s="191"/>
      <c r="K1555" s="191"/>
      <c r="L1555" s="191"/>
      <c r="M1555" s="191"/>
      <c r="N1555" s="191"/>
      <c r="O1555" s="70">
        <f>SUMIFS('Ctas Receber'!G:G,'Ctas Receber'!E:E,'Clientes'!A:A,'Ctas Receber'!M:M,"")</f>
        <v>0</v>
      </c>
      <c r="P1555" s="70">
        <f>SUMIFS('Ctas Receber'!G:G,'Ctas Receber'!E:E,'Clientes'!A:A,'Ctas Receber'!O:O,"Pago")</f>
        <v>0</v>
      </c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  <c r="AA1555" s="71"/>
      <c r="AB1555" s="71"/>
      <c r="AC1555" s="71"/>
      <c r="AD1555" s="71"/>
      <c r="AE1555" s="71"/>
      <c r="AF1555" s="71"/>
      <c r="AG1555" s="71"/>
      <c r="AH1555" s="71"/>
      <c r="AI1555" s="71"/>
      <c r="AJ1555" s="71"/>
      <c r="AK1555" s="71"/>
      <c r="AL1555" s="71"/>
    </row>
    <row r="1556" spans="1:38">
      <c r="A1556" s="191"/>
      <c r="B1556" s="191"/>
      <c r="C1556" s="191"/>
      <c r="D1556" s="191"/>
      <c r="E1556" s="191"/>
      <c r="F1556" s="191"/>
      <c r="G1556" s="191"/>
      <c r="H1556" s="191"/>
      <c r="I1556" s="191"/>
      <c r="J1556" s="191"/>
      <c r="K1556" s="191"/>
      <c r="L1556" s="191"/>
      <c r="M1556" s="191"/>
      <c r="N1556" s="191"/>
      <c r="O1556" s="70">
        <f>SUMIFS('Ctas Receber'!G:G,'Ctas Receber'!E:E,'Clientes'!A:A,'Ctas Receber'!M:M,"")</f>
        <v>0</v>
      </c>
      <c r="P1556" s="70">
        <f>SUMIFS('Ctas Receber'!G:G,'Ctas Receber'!E:E,'Clientes'!A:A,'Ctas Receber'!O:O,"Pago")</f>
        <v>0</v>
      </c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  <c r="AA1556" s="71"/>
      <c r="AB1556" s="71"/>
      <c r="AC1556" s="71"/>
      <c r="AD1556" s="71"/>
      <c r="AE1556" s="71"/>
      <c r="AF1556" s="71"/>
      <c r="AG1556" s="71"/>
      <c r="AH1556" s="71"/>
      <c r="AI1556" s="71"/>
      <c r="AJ1556" s="71"/>
      <c r="AK1556" s="71"/>
      <c r="AL1556" s="71"/>
    </row>
    <row r="1557" spans="1:38">
      <c r="A1557" s="191"/>
      <c r="B1557" s="191"/>
      <c r="C1557" s="191"/>
      <c r="D1557" s="191"/>
      <c r="E1557" s="191"/>
      <c r="F1557" s="191"/>
      <c r="G1557" s="191"/>
      <c r="H1557" s="191"/>
      <c r="I1557" s="191"/>
      <c r="J1557" s="191"/>
      <c r="K1557" s="191"/>
      <c r="L1557" s="191"/>
      <c r="M1557" s="191"/>
      <c r="N1557" s="191"/>
      <c r="O1557" s="70">
        <f>SUMIFS('Ctas Receber'!G:G,'Ctas Receber'!E:E,'Clientes'!A:A,'Ctas Receber'!M:M,"")</f>
        <v>0</v>
      </c>
      <c r="P1557" s="70">
        <f>SUMIFS('Ctas Receber'!G:G,'Ctas Receber'!E:E,'Clientes'!A:A,'Ctas Receber'!O:O,"Pago")</f>
        <v>0</v>
      </c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  <c r="AA1557" s="71"/>
      <c r="AB1557" s="71"/>
      <c r="AC1557" s="71"/>
      <c r="AD1557" s="71"/>
      <c r="AE1557" s="71"/>
      <c r="AF1557" s="71"/>
      <c r="AG1557" s="71"/>
      <c r="AH1557" s="71"/>
      <c r="AI1557" s="71"/>
      <c r="AJ1557" s="71"/>
      <c r="AK1557" s="71"/>
      <c r="AL1557" s="71"/>
    </row>
    <row r="1558" spans="1:38">
      <c r="A1558" s="191"/>
      <c r="B1558" s="191"/>
      <c r="C1558" s="191"/>
      <c r="D1558" s="191"/>
      <c r="E1558" s="191"/>
      <c r="F1558" s="191"/>
      <c r="G1558" s="191"/>
      <c r="H1558" s="191"/>
      <c r="I1558" s="191"/>
      <c r="J1558" s="191"/>
      <c r="K1558" s="191"/>
      <c r="L1558" s="191"/>
      <c r="M1558" s="191"/>
      <c r="N1558" s="191"/>
      <c r="O1558" s="70">
        <f>SUMIFS('Ctas Receber'!G:G,'Ctas Receber'!E:E,'Clientes'!A:A,'Ctas Receber'!M:M,"")</f>
        <v>0</v>
      </c>
      <c r="P1558" s="70">
        <f>SUMIFS('Ctas Receber'!G:G,'Ctas Receber'!E:E,'Clientes'!A:A,'Ctas Receber'!O:O,"Pago")</f>
        <v>0</v>
      </c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  <c r="AA1558" s="71"/>
      <c r="AB1558" s="71"/>
      <c r="AC1558" s="71"/>
      <c r="AD1558" s="71"/>
      <c r="AE1558" s="71"/>
      <c r="AF1558" s="71"/>
      <c r="AG1558" s="71"/>
      <c r="AH1558" s="71"/>
      <c r="AI1558" s="71"/>
      <c r="AJ1558" s="71"/>
      <c r="AK1558" s="71"/>
      <c r="AL1558" s="71"/>
    </row>
    <row r="1559" spans="1:38">
      <c r="A1559" s="191"/>
      <c r="B1559" s="191"/>
      <c r="C1559" s="191"/>
      <c r="D1559" s="191"/>
      <c r="E1559" s="191"/>
      <c r="F1559" s="191"/>
      <c r="G1559" s="191"/>
      <c r="H1559" s="191"/>
      <c r="I1559" s="191"/>
      <c r="J1559" s="191"/>
      <c r="K1559" s="191"/>
      <c r="L1559" s="191"/>
      <c r="M1559" s="191"/>
      <c r="N1559" s="191"/>
      <c r="O1559" s="70">
        <f>SUMIFS('Ctas Receber'!G:G,'Ctas Receber'!E:E,'Clientes'!A:A,'Ctas Receber'!M:M,"")</f>
        <v>0</v>
      </c>
      <c r="P1559" s="70">
        <f>SUMIFS('Ctas Receber'!G:G,'Ctas Receber'!E:E,'Clientes'!A:A,'Ctas Receber'!O:O,"Pago")</f>
        <v>0</v>
      </c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  <c r="AA1559" s="71"/>
      <c r="AB1559" s="71"/>
      <c r="AC1559" s="71"/>
      <c r="AD1559" s="71"/>
      <c r="AE1559" s="71"/>
      <c r="AF1559" s="71"/>
      <c r="AG1559" s="71"/>
      <c r="AH1559" s="71"/>
      <c r="AI1559" s="71"/>
      <c r="AJ1559" s="71"/>
      <c r="AK1559" s="71"/>
      <c r="AL1559" s="71"/>
    </row>
    <row r="1560" spans="1:38">
      <c r="A1560" s="191"/>
      <c r="B1560" s="191"/>
      <c r="C1560" s="191"/>
      <c r="D1560" s="191"/>
      <c r="E1560" s="191"/>
      <c r="F1560" s="191"/>
      <c r="G1560" s="191"/>
      <c r="H1560" s="191"/>
      <c r="I1560" s="191"/>
      <c r="J1560" s="191"/>
      <c r="K1560" s="191"/>
      <c r="L1560" s="191"/>
      <c r="M1560" s="191"/>
      <c r="N1560" s="191"/>
      <c r="O1560" s="70">
        <f>SUMIFS('Ctas Receber'!G:G,'Ctas Receber'!E:E,'Clientes'!A:A,'Ctas Receber'!M:M,"")</f>
        <v>0</v>
      </c>
      <c r="P1560" s="70">
        <f>SUMIFS('Ctas Receber'!G:G,'Ctas Receber'!E:E,'Clientes'!A:A,'Ctas Receber'!O:O,"Pago")</f>
        <v>0</v>
      </c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  <c r="AA1560" s="71"/>
      <c r="AB1560" s="71"/>
      <c r="AC1560" s="71"/>
      <c r="AD1560" s="71"/>
      <c r="AE1560" s="71"/>
      <c r="AF1560" s="71"/>
      <c r="AG1560" s="71"/>
      <c r="AH1560" s="71"/>
      <c r="AI1560" s="71"/>
      <c r="AJ1560" s="71"/>
      <c r="AK1560" s="71"/>
      <c r="AL1560" s="71"/>
    </row>
    <row r="1561" spans="1:38">
      <c r="A1561" s="191"/>
      <c r="B1561" s="191"/>
      <c r="C1561" s="191"/>
      <c r="D1561" s="191"/>
      <c r="E1561" s="191"/>
      <c r="F1561" s="191"/>
      <c r="G1561" s="191"/>
      <c r="H1561" s="191"/>
      <c r="I1561" s="191"/>
      <c r="J1561" s="191"/>
      <c r="K1561" s="191"/>
      <c r="L1561" s="191"/>
      <c r="M1561" s="191"/>
      <c r="N1561" s="191"/>
      <c r="O1561" s="70">
        <f>SUMIFS('Ctas Receber'!G:G,'Ctas Receber'!E:E,'Clientes'!A:A,'Ctas Receber'!M:M,"")</f>
        <v>0</v>
      </c>
      <c r="P1561" s="70">
        <f>SUMIFS('Ctas Receber'!G:G,'Ctas Receber'!E:E,'Clientes'!A:A,'Ctas Receber'!O:O,"Pago")</f>
        <v>0</v>
      </c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  <c r="AA1561" s="71"/>
      <c r="AB1561" s="71"/>
      <c r="AC1561" s="71"/>
      <c r="AD1561" s="71"/>
      <c r="AE1561" s="71"/>
      <c r="AF1561" s="71"/>
      <c r="AG1561" s="71"/>
      <c r="AH1561" s="71"/>
      <c r="AI1561" s="71"/>
      <c r="AJ1561" s="71"/>
      <c r="AK1561" s="71"/>
      <c r="AL1561" s="71"/>
    </row>
    <row r="1562" spans="1:38">
      <c r="A1562" s="191"/>
      <c r="B1562" s="191"/>
      <c r="C1562" s="191"/>
      <c r="D1562" s="191"/>
      <c r="E1562" s="191"/>
      <c r="F1562" s="191"/>
      <c r="G1562" s="191"/>
      <c r="H1562" s="191"/>
      <c r="I1562" s="191"/>
      <c r="J1562" s="191"/>
      <c r="K1562" s="191"/>
      <c r="L1562" s="191"/>
      <c r="M1562" s="191"/>
      <c r="N1562" s="191"/>
      <c r="O1562" s="70">
        <f>SUMIFS('Ctas Receber'!G:G,'Ctas Receber'!E:E,'Clientes'!A:A,'Ctas Receber'!M:M,"")</f>
        <v>0</v>
      </c>
      <c r="P1562" s="70">
        <f>SUMIFS('Ctas Receber'!G:G,'Ctas Receber'!E:E,'Clientes'!A:A,'Ctas Receber'!O:O,"Pago")</f>
        <v>0</v>
      </c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  <c r="AA1562" s="71"/>
      <c r="AB1562" s="71"/>
      <c r="AC1562" s="71"/>
      <c r="AD1562" s="71"/>
      <c r="AE1562" s="71"/>
      <c r="AF1562" s="71"/>
      <c r="AG1562" s="71"/>
      <c r="AH1562" s="71"/>
      <c r="AI1562" s="71"/>
      <c r="AJ1562" s="71"/>
      <c r="AK1562" s="71"/>
      <c r="AL1562" s="71"/>
    </row>
    <row r="1563" spans="1:38">
      <c r="A1563" s="191"/>
      <c r="B1563" s="191"/>
      <c r="C1563" s="191"/>
      <c r="D1563" s="191"/>
      <c r="E1563" s="191"/>
      <c r="F1563" s="191"/>
      <c r="G1563" s="191"/>
      <c r="H1563" s="191"/>
      <c r="I1563" s="191"/>
      <c r="J1563" s="191"/>
      <c r="K1563" s="191"/>
      <c r="L1563" s="191"/>
      <c r="M1563" s="191"/>
      <c r="N1563" s="191"/>
      <c r="O1563" s="70">
        <f>SUMIFS('Ctas Receber'!G:G,'Ctas Receber'!E:E,'Clientes'!A:A,'Ctas Receber'!M:M,"")</f>
        <v>0</v>
      </c>
      <c r="P1563" s="70">
        <f>SUMIFS('Ctas Receber'!G:G,'Ctas Receber'!E:E,'Clientes'!A:A,'Ctas Receber'!O:O,"Pago")</f>
        <v>0</v>
      </c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  <c r="AA1563" s="71"/>
      <c r="AB1563" s="71"/>
      <c r="AC1563" s="71"/>
      <c r="AD1563" s="71"/>
      <c r="AE1563" s="71"/>
      <c r="AF1563" s="71"/>
      <c r="AG1563" s="71"/>
      <c r="AH1563" s="71"/>
      <c r="AI1563" s="71"/>
      <c r="AJ1563" s="71"/>
      <c r="AK1563" s="71"/>
      <c r="AL1563" s="71"/>
    </row>
    <row r="1564" spans="1:38">
      <c r="A1564" s="191"/>
      <c r="B1564" s="191"/>
      <c r="C1564" s="191"/>
      <c r="D1564" s="191"/>
      <c r="E1564" s="191"/>
      <c r="F1564" s="191"/>
      <c r="G1564" s="191"/>
      <c r="H1564" s="191"/>
      <c r="I1564" s="191"/>
      <c r="J1564" s="191"/>
      <c r="K1564" s="191"/>
      <c r="L1564" s="191"/>
      <c r="M1564" s="191"/>
      <c r="N1564" s="191"/>
      <c r="O1564" s="70">
        <f>SUMIFS('Ctas Receber'!G:G,'Ctas Receber'!E:E,'Clientes'!A:A,'Ctas Receber'!M:M,"")</f>
        <v>0</v>
      </c>
      <c r="P1564" s="70">
        <f>SUMIFS('Ctas Receber'!G:G,'Ctas Receber'!E:E,'Clientes'!A:A,'Ctas Receber'!O:O,"Pago")</f>
        <v>0</v>
      </c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  <c r="AA1564" s="71"/>
      <c r="AB1564" s="71"/>
      <c r="AC1564" s="71"/>
      <c r="AD1564" s="71"/>
      <c r="AE1564" s="71"/>
      <c r="AF1564" s="71"/>
      <c r="AG1564" s="71"/>
      <c r="AH1564" s="71"/>
      <c r="AI1564" s="71"/>
      <c r="AJ1564" s="71"/>
      <c r="AK1564" s="71"/>
      <c r="AL1564" s="71"/>
    </row>
    <row r="1565" spans="1:38">
      <c r="A1565" s="191"/>
      <c r="B1565" s="191"/>
      <c r="C1565" s="191"/>
      <c r="D1565" s="191"/>
      <c r="E1565" s="191"/>
      <c r="F1565" s="191"/>
      <c r="G1565" s="191"/>
      <c r="H1565" s="191"/>
      <c r="I1565" s="191"/>
      <c r="J1565" s="191"/>
      <c r="K1565" s="191"/>
      <c r="L1565" s="191"/>
      <c r="M1565" s="191"/>
      <c r="N1565" s="191"/>
      <c r="O1565" s="70">
        <f>SUMIFS('Ctas Receber'!G:G,'Ctas Receber'!E:E,'Clientes'!A:A,'Ctas Receber'!M:M,"")</f>
        <v>0</v>
      </c>
      <c r="P1565" s="70">
        <f>SUMIFS('Ctas Receber'!G:G,'Ctas Receber'!E:E,'Clientes'!A:A,'Ctas Receber'!O:O,"Pago")</f>
        <v>0</v>
      </c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  <c r="AA1565" s="71"/>
      <c r="AB1565" s="71"/>
      <c r="AC1565" s="71"/>
      <c r="AD1565" s="71"/>
      <c r="AE1565" s="71"/>
      <c r="AF1565" s="71"/>
      <c r="AG1565" s="71"/>
      <c r="AH1565" s="71"/>
      <c r="AI1565" s="71"/>
      <c r="AJ1565" s="71"/>
      <c r="AK1565" s="71"/>
      <c r="AL1565" s="71"/>
    </row>
    <row r="1566" spans="1:38">
      <c r="A1566" s="191"/>
      <c r="B1566" s="191"/>
      <c r="C1566" s="191"/>
      <c r="D1566" s="191"/>
      <c r="E1566" s="191"/>
      <c r="F1566" s="191"/>
      <c r="G1566" s="191"/>
      <c r="H1566" s="191"/>
      <c r="I1566" s="191"/>
      <c r="J1566" s="191"/>
      <c r="K1566" s="191"/>
      <c r="L1566" s="191"/>
      <c r="M1566" s="191"/>
      <c r="N1566" s="191"/>
      <c r="O1566" s="70">
        <f>SUMIFS('Ctas Receber'!G:G,'Ctas Receber'!E:E,'Clientes'!A:A,'Ctas Receber'!M:M,"")</f>
        <v>0</v>
      </c>
      <c r="P1566" s="70">
        <f>SUMIFS('Ctas Receber'!G:G,'Ctas Receber'!E:E,'Clientes'!A:A,'Ctas Receber'!O:O,"Pago")</f>
        <v>0</v>
      </c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  <c r="AA1566" s="71"/>
      <c r="AB1566" s="71"/>
      <c r="AC1566" s="71"/>
      <c r="AD1566" s="71"/>
      <c r="AE1566" s="71"/>
      <c r="AF1566" s="71"/>
      <c r="AG1566" s="71"/>
      <c r="AH1566" s="71"/>
      <c r="AI1566" s="71"/>
      <c r="AJ1566" s="71"/>
      <c r="AK1566" s="71"/>
      <c r="AL1566" s="71"/>
    </row>
    <row r="1567" spans="1:38">
      <c r="A1567" s="191"/>
      <c r="B1567" s="191"/>
      <c r="C1567" s="191"/>
      <c r="D1567" s="191"/>
      <c r="E1567" s="191"/>
      <c r="F1567" s="191"/>
      <c r="G1567" s="191"/>
      <c r="H1567" s="191"/>
      <c r="I1567" s="191"/>
      <c r="J1567" s="191"/>
      <c r="K1567" s="191"/>
      <c r="L1567" s="191"/>
      <c r="M1567" s="191"/>
      <c r="N1567" s="191"/>
      <c r="O1567" s="70">
        <f>SUMIFS('Ctas Receber'!G:G,'Ctas Receber'!E:E,'Clientes'!A:A,'Ctas Receber'!M:M,"")</f>
        <v>0</v>
      </c>
      <c r="P1567" s="70">
        <f>SUMIFS('Ctas Receber'!G:G,'Ctas Receber'!E:E,'Clientes'!A:A,'Ctas Receber'!O:O,"Pago")</f>
        <v>0</v>
      </c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  <c r="AA1567" s="71"/>
      <c r="AB1567" s="71"/>
      <c r="AC1567" s="71"/>
      <c r="AD1567" s="71"/>
      <c r="AE1567" s="71"/>
      <c r="AF1567" s="71"/>
      <c r="AG1567" s="71"/>
      <c r="AH1567" s="71"/>
      <c r="AI1567" s="71"/>
      <c r="AJ1567" s="71"/>
      <c r="AK1567" s="71"/>
      <c r="AL1567" s="71"/>
    </row>
    <row r="1568" spans="1:38">
      <c r="A1568" s="191"/>
      <c r="B1568" s="191"/>
      <c r="C1568" s="191"/>
      <c r="D1568" s="191"/>
      <c r="E1568" s="191"/>
      <c r="F1568" s="191"/>
      <c r="G1568" s="191"/>
      <c r="H1568" s="191"/>
      <c r="I1568" s="191"/>
      <c r="J1568" s="191"/>
      <c r="K1568" s="191"/>
      <c r="L1568" s="191"/>
      <c r="M1568" s="191"/>
      <c r="N1568" s="191"/>
      <c r="O1568" s="70">
        <f>SUMIFS('Ctas Receber'!G:G,'Ctas Receber'!E:E,'Clientes'!A:A,'Ctas Receber'!M:M,"")</f>
        <v>0</v>
      </c>
      <c r="P1568" s="70">
        <f>SUMIFS('Ctas Receber'!G:G,'Ctas Receber'!E:E,'Clientes'!A:A,'Ctas Receber'!O:O,"Pago")</f>
        <v>0</v>
      </c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  <c r="AA1568" s="71"/>
      <c r="AB1568" s="71"/>
      <c r="AC1568" s="71"/>
      <c r="AD1568" s="71"/>
      <c r="AE1568" s="71"/>
      <c r="AF1568" s="71"/>
      <c r="AG1568" s="71"/>
      <c r="AH1568" s="71"/>
      <c r="AI1568" s="71"/>
      <c r="AJ1568" s="71"/>
      <c r="AK1568" s="71"/>
      <c r="AL1568" s="71"/>
    </row>
    <row r="1569" spans="1:38">
      <c r="A1569" s="191"/>
      <c r="B1569" s="191"/>
      <c r="C1569" s="191"/>
      <c r="D1569" s="191"/>
      <c r="E1569" s="191"/>
      <c r="F1569" s="191"/>
      <c r="G1569" s="191"/>
      <c r="H1569" s="191"/>
      <c r="I1569" s="191"/>
      <c r="J1569" s="191"/>
      <c r="K1569" s="191"/>
      <c r="L1569" s="191"/>
      <c r="M1569" s="191"/>
      <c r="N1569" s="191"/>
      <c r="O1569" s="70">
        <f>SUMIFS('Ctas Receber'!G:G,'Ctas Receber'!E:E,'Clientes'!A:A,'Ctas Receber'!M:M,"")</f>
        <v>0</v>
      </c>
      <c r="P1569" s="70">
        <f>SUMIFS('Ctas Receber'!G:G,'Ctas Receber'!E:E,'Clientes'!A:A,'Ctas Receber'!O:O,"Pago")</f>
        <v>0</v>
      </c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  <c r="AA1569" s="71"/>
      <c r="AB1569" s="71"/>
      <c r="AC1569" s="71"/>
      <c r="AD1569" s="71"/>
      <c r="AE1569" s="71"/>
      <c r="AF1569" s="71"/>
      <c r="AG1569" s="71"/>
      <c r="AH1569" s="71"/>
      <c r="AI1569" s="71"/>
      <c r="AJ1569" s="71"/>
      <c r="AK1569" s="71"/>
      <c r="AL1569" s="71"/>
    </row>
    <row r="1570" spans="1:38">
      <c r="A1570" s="191"/>
      <c r="B1570" s="191"/>
      <c r="C1570" s="191"/>
      <c r="D1570" s="191"/>
      <c r="E1570" s="191"/>
      <c r="F1570" s="191"/>
      <c r="G1570" s="191"/>
      <c r="H1570" s="191"/>
      <c r="I1570" s="191"/>
      <c r="J1570" s="191"/>
      <c r="K1570" s="191"/>
      <c r="L1570" s="191"/>
      <c r="M1570" s="191"/>
      <c r="N1570" s="191"/>
      <c r="O1570" s="70">
        <f>SUMIFS('Ctas Receber'!G:G,'Ctas Receber'!E:E,'Clientes'!A:A,'Ctas Receber'!M:M,"")</f>
        <v>0</v>
      </c>
      <c r="P1570" s="70">
        <f>SUMIFS('Ctas Receber'!G:G,'Ctas Receber'!E:E,'Clientes'!A:A,'Ctas Receber'!O:O,"Pago")</f>
        <v>0</v>
      </c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  <c r="AA1570" s="71"/>
      <c r="AB1570" s="71"/>
      <c r="AC1570" s="71"/>
      <c r="AD1570" s="71"/>
      <c r="AE1570" s="71"/>
      <c r="AF1570" s="71"/>
      <c r="AG1570" s="71"/>
      <c r="AH1570" s="71"/>
      <c r="AI1570" s="71"/>
      <c r="AJ1570" s="71"/>
      <c r="AK1570" s="71"/>
      <c r="AL1570" s="71"/>
    </row>
    <row r="1571" spans="1:38">
      <c r="A1571" s="191"/>
      <c r="B1571" s="191"/>
      <c r="C1571" s="191"/>
      <c r="D1571" s="191"/>
      <c r="E1571" s="191"/>
      <c r="F1571" s="191"/>
      <c r="G1571" s="191"/>
      <c r="H1571" s="191"/>
      <c r="I1571" s="191"/>
      <c r="J1571" s="191"/>
      <c r="K1571" s="191"/>
      <c r="L1571" s="191"/>
      <c r="M1571" s="191"/>
      <c r="N1571" s="191"/>
      <c r="O1571" s="70">
        <f>SUMIFS('Ctas Receber'!G:G,'Ctas Receber'!E:E,'Clientes'!A:A,'Ctas Receber'!M:M,"")</f>
        <v>0</v>
      </c>
      <c r="P1571" s="70">
        <f>SUMIFS('Ctas Receber'!G:G,'Ctas Receber'!E:E,'Clientes'!A:A,'Ctas Receber'!O:O,"Pago")</f>
        <v>0</v>
      </c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  <c r="AA1571" s="71"/>
      <c r="AB1571" s="71"/>
      <c r="AC1571" s="71"/>
      <c r="AD1571" s="71"/>
      <c r="AE1571" s="71"/>
      <c r="AF1571" s="71"/>
      <c r="AG1571" s="71"/>
      <c r="AH1571" s="71"/>
      <c r="AI1571" s="71"/>
      <c r="AJ1571" s="71"/>
      <c r="AK1571" s="71"/>
      <c r="AL1571" s="71"/>
    </row>
    <row r="1572" spans="1:38">
      <c r="A1572" s="191"/>
      <c r="B1572" s="191"/>
      <c r="C1572" s="191"/>
      <c r="D1572" s="191"/>
      <c r="E1572" s="191"/>
      <c r="F1572" s="191"/>
      <c r="G1572" s="191"/>
      <c r="H1572" s="191"/>
      <c r="I1572" s="191"/>
      <c r="J1572" s="191"/>
      <c r="K1572" s="191"/>
      <c r="L1572" s="191"/>
      <c r="M1572" s="191"/>
      <c r="N1572" s="191"/>
      <c r="O1572" s="70">
        <f>SUMIFS('Ctas Receber'!G:G,'Ctas Receber'!E:E,'Clientes'!A:A,'Ctas Receber'!M:M,"")</f>
        <v>0</v>
      </c>
      <c r="P1572" s="70">
        <f>SUMIFS('Ctas Receber'!G:G,'Ctas Receber'!E:E,'Clientes'!A:A,'Ctas Receber'!O:O,"Pago")</f>
        <v>0</v>
      </c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  <c r="AA1572" s="71"/>
      <c r="AB1572" s="71"/>
      <c r="AC1572" s="71"/>
      <c r="AD1572" s="71"/>
      <c r="AE1572" s="71"/>
      <c r="AF1572" s="71"/>
      <c r="AG1572" s="71"/>
      <c r="AH1572" s="71"/>
      <c r="AI1572" s="71"/>
      <c r="AJ1572" s="71"/>
      <c r="AK1572" s="71"/>
      <c r="AL1572" s="71"/>
    </row>
    <row r="1573" spans="1:38">
      <c r="A1573" s="191"/>
      <c r="B1573" s="191"/>
      <c r="C1573" s="191"/>
      <c r="D1573" s="191"/>
      <c r="E1573" s="191"/>
      <c r="F1573" s="191"/>
      <c r="G1573" s="191"/>
      <c r="H1573" s="191"/>
      <c r="I1573" s="191"/>
      <c r="J1573" s="191"/>
      <c r="K1573" s="191"/>
      <c r="L1573" s="191"/>
      <c r="M1573" s="191"/>
      <c r="N1573" s="191"/>
      <c r="O1573" s="70">
        <f>SUMIFS('Ctas Receber'!G:G,'Ctas Receber'!E:E,'Clientes'!A:A,'Ctas Receber'!M:M,"")</f>
        <v>0</v>
      </c>
      <c r="P1573" s="70">
        <f>SUMIFS('Ctas Receber'!G:G,'Ctas Receber'!E:E,'Clientes'!A:A,'Ctas Receber'!O:O,"Pago")</f>
        <v>0</v>
      </c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  <c r="AA1573" s="71"/>
      <c r="AB1573" s="71"/>
      <c r="AC1573" s="71"/>
      <c r="AD1573" s="71"/>
      <c r="AE1573" s="71"/>
      <c r="AF1573" s="71"/>
      <c r="AG1573" s="71"/>
      <c r="AH1573" s="71"/>
      <c r="AI1573" s="71"/>
      <c r="AJ1573" s="71"/>
      <c r="AK1573" s="71"/>
      <c r="AL1573" s="71"/>
    </row>
    <row r="1574" spans="1:38">
      <c r="A1574" s="191"/>
      <c r="B1574" s="191"/>
      <c r="C1574" s="191"/>
      <c r="D1574" s="191"/>
      <c r="E1574" s="191"/>
      <c r="F1574" s="191"/>
      <c r="G1574" s="191"/>
      <c r="H1574" s="191"/>
      <c r="I1574" s="191"/>
      <c r="J1574" s="191"/>
      <c r="K1574" s="191"/>
      <c r="L1574" s="191"/>
      <c r="M1574" s="191"/>
      <c r="N1574" s="191"/>
      <c r="O1574" s="70">
        <f>SUMIFS('Ctas Receber'!G:G,'Ctas Receber'!E:E,'Clientes'!A:A,'Ctas Receber'!M:M,"")</f>
        <v>0</v>
      </c>
      <c r="P1574" s="70">
        <f>SUMIFS('Ctas Receber'!G:G,'Ctas Receber'!E:E,'Clientes'!A:A,'Ctas Receber'!O:O,"Pago")</f>
        <v>0</v>
      </c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  <c r="AA1574" s="71"/>
      <c r="AB1574" s="71"/>
      <c r="AC1574" s="71"/>
      <c r="AD1574" s="71"/>
      <c r="AE1574" s="71"/>
      <c r="AF1574" s="71"/>
      <c r="AG1574" s="71"/>
      <c r="AH1574" s="71"/>
      <c r="AI1574" s="71"/>
      <c r="AJ1574" s="71"/>
      <c r="AK1574" s="71"/>
      <c r="AL1574" s="71"/>
    </row>
    <row r="1575" spans="1:38">
      <c r="A1575" s="191"/>
      <c r="B1575" s="191"/>
      <c r="C1575" s="191"/>
      <c r="D1575" s="191"/>
      <c r="E1575" s="191"/>
      <c r="F1575" s="191"/>
      <c r="G1575" s="191"/>
      <c r="H1575" s="191"/>
      <c r="I1575" s="191"/>
      <c r="J1575" s="191"/>
      <c r="K1575" s="191"/>
      <c r="L1575" s="191"/>
      <c r="M1575" s="191"/>
      <c r="N1575" s="191"/>
      <c r="O1575" s="70">
        <f>SUMIFS('Ctas Receber'!G:G,'Ctas Receber'!E:E,'Clientes'!A:A,'Ctas Receber'!M:M,"")</f>
        <v>0</v>
      </c>
      <c r="P1575" s="70">
        <f>SUMIFS('Ctas Receber'!G:G,'Ctas Receber'!E:E,'Clientes'!A:A,'Ctas Receber'!O:O,"Pago")</f>
        <v>0</v>
      </c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  <c r="AA1575" s="71"/>
      <c r="AB1575" s="71"/>
      <c r="AC1575" s="71"/>
      <c r="AD1575" s="71"/>
      <c r="AE1575" s="71"/>
      <c r="AF1575" s="71"/>
      <c r="AG1575" s="71"/>
      <c r="AH1575" s="71"/>
      <c r="AI1575" s="71"/>
      <c r="AJ1575" s="71"/>
      <c r="AK1575" s="71"/>
      <c r="AL1575" s="71"/>
    </row>
    <row r="1576" spans="1:38">
      <c r="A1576" s="191"/>
      <c r="B1576" s="191"/>
      <c r="C1576" s="191"/>
      <c r="D1576" s="191"/>
      <c r="E1576" s="191"/>
      <c r="F1576" s="191"/>
      <c r="G1576" s="191"/>
      <c r="H1576" s="191"/>
      <c r="I1576" s="191"/>
      <c r="J1576" s="191"/>
      <c r="K1576" s="191"/>
      <c r="L1576" s="191"/>
      <c r="M1576" s="191"/>
      <c r="N1576" s="191"/>
      <c r="O1576" s="70">
        <f>SUMIFS('Ctas Receber'!G:G,'Ctas Receber'!E:E,'Clientes'!A:A,'Ctas Receber'!M:M,"")</f>
        <v>0</v>
      </c>
      <c r="P1576" s="70">
        <f>SUMIFS('Ctas Receber'!G:G,'Ctas Receber'!E:E,'Clientes'!A:A,'Ctas Receber'!O:O,"Pago")</f>
        <v>0</v>
      </c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  <c r="AA1576" s="71"/>
      <c r="AB1576" s="71"/>
      <c r="AC1576" s="71"/>
      <c r="AD1576" s="71"/>
      <c r="AE1576" s="71"/>
      <c r="AF1576" s="71"/>
      <c r="AG1576" s="71"/>
      <c r="AH1576" s="71"/>
      <c r="AI1576" s="71"/>
      <c r="AJ1576" s="71"/>
      <c r="AK1576" s="71"/>
      <c r="AL1576" s="71"/>
    </row>
    <row r="1577" spans="1:38">
      <c r="A1577" s="191"/>
      <c r="B1577" s="191"/>
      <c r="C1577" s="191"/>
      <c r="D1577" s="191"/>
      <c r="E1577" s="191"/>
      <c r="F1577" s="191"/>
      <c r="G1577" s="191"/>
      <c r="H1577" s="191"/>
      <c r="I1577" s="191"/>
      <c r="J1577" s="191"/>
      <c r="K1577" s="191"/>
      <c r="L1577" s="191"/>
      <c r="M1577" s="191"/>
      <c r="N1577" s="191"/>
      <c r="O1577" s="70">
        <f>SUMIFS('Ctas Receber'!G:G,'Ctas Receber'!E:E,'Clientes'!A:A,'Ctas Receber'!M:M,"")</f>
        <v>0</v>
      </c>
      <c r="P1577" s="70">
        <f>SUMIFS('Ctas Receber'!G:G,'Ctas Receber'!E:E,'Clientes'!A:A,'Ctas Receber'!O:O,"Pago")</f>
        <v>0</v>
      </c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  <c r="AA1577" s="71"/>
      <c r="AB1577" s="71"/>
      <c r="AC1577" s="71"/>
      <c r="AD1577" s="71"/>
      <c r="AE1577" s="71"/>
      <c r="AF1577" s="71"/>
      <c r="AG1577" s="71"/>
      <c r="AH1577" s="71"/>
      <c r="AI1577" s="71"/>
      <c r="AJ1577" s="71"/>
      <c r="AK1577" s="71"/>
      <c r="AL1577" s="71"/>
    </row>
    <row r="1578" spans="1:38">
      <c r="A1578" s="191"/>
      <c r="B1578" s="191"/>
      <c r="C1578" s="191"/>
      <c r="D1578" s="191"/>
      <c r="E1578" s="191"/>
      <c r="F1578" s="191"/>
      <c r="G1578" s="191"/>
      <c r="H1578" s="191"/>
      <c r="I1578" s="191"/>
      <c r="J1578" s="191"/>
      <c r="K1578" s="191"/>
      <c r="L1578" s="191"/>
      <c r="M1578" s="191"/>
      <c r="N1578" s="191"/>
      <c r="O1578" s="70">
        <f>SUMIFS('Ctas Receber'!G:G,'Ctas Receber'!E:E,'Clientes'!A:A,'Ctas Receber'!M:M,"")</f>
        <v>0</v>
      </c>
      <c r="P1578" s="70">
        <f>SUMIFS('Ctas Receber'!G:G,'Ctas Receber'!E:E,'Clientes'!A:A,'Ctas Receber'!O:O,"Pago")</f>
        <v>0</v>
      </c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  <c r="AA1578" s="71"/>
      <c r="AB1578" s="71"/>
      <c r="AC1578" s="71"/>
      <c r="AD1578" s="71"/>
      <c r="AE1578" s="71"/>
      <c r="AF1578" s="71"/>
      <c r="AG1578" s="71"/>
      <c r="AH1578" s="71"/>
      <c r="AI1578" s="71"/>
      <c r="AJ1578" s="71"/>
      <c r="AK1578" s="71"/>
      <c r="AL1578" s="71"/>
    </row>
    <row r="1579" spans="1:38">
      <c r="A1579" s="191"/>
      <c r="B1579" s="191"/>
      <c r="C1579" s="191"/>
      <c r="D1579" s="191"/>
      <c r="E1579" s="191"/>
      <c r="F1579" s="191"/>
      <c r="G1579" s="191"/>
      <c r="H1579" s="191"/>
      <c r="I1579" s="191"/>
      <c r="J1579" s="191"/>
      <c r="K1579" s="191"/>
      <c r="L1579" s="191"/>
      <c r="M1579" s="191"/>
      <c r="N1579" s="191"/>
      <c r="O1579" s="70">
        <f>SUMIFS('Ctas Receber'!G:G,'Ctas Receber'!E:E,'Clientes'!A:A,'Ctas Receber'!M:M,"")</f>
        <v>0</v>
      </c>
      <c r="P1579" s="70">
        <f>SUMIFS('Ctas Receber'!G:G,'Ctas Receber'!E:E,'Clientes'!A:A,'Ctas Receber'!O:O,"Pago")</f>
        <v>0</v>
      </c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  <c r="AA1579" s="71"/>
      <c r="AB1579" s="71"/>
      <c r="AC1579" s="71"/>
      <c r="AD1579" s="71"/>
      <c r="AE1579" s="71"/>
      <c r="AF1579" s="71"/>
      <c r="AG1579" s="71"/>
      <c r="AH1579" s="71"/>
      <c r="AI1579" s="71"/>
      <c r="AJ1579" s="71"/>
      <c r="AK1579" s="71"/>
      <c r="AL1579" s="71"/>
    </row>
    <row r="1580" spans="1:38">
      <c r="A1580" s="191"/>
      <c r="B1580" s="191"/>
      <c r="C1580" s="191"/>
      <c r="D1580" s="191"/>
      <c r="E1580" s="191"/>
      <c r="F1580" s="191"/>
      <c r="G1580" s="191"/>
      <c r="H1580" s="191"/>
      <c r="I1580" s="191"/>
      <c r="J1580" s="191"/>
      <c r="K1580" s="191"/>
      <c r="L1580" s="191"/>
      <c r="M1580" s="191"/>
      <c r="N1580" s="191"/>
      <c r="O1580" s="70">
        <f>SUMIFS('Ctas Receber'!G:G,'Ctas Receber'!E:E,'Clientes'!A:A,'Ctas Receber'!M:M,"")</f>
        <v>0</v>
      </c>
      <c r="P1580" s="70">
        <f>SUMIFS('Ctas Receber'!G:G,'Ctas Receber'!E:E,'Clientes'!A:A,'Ctas Receber'!O:O,"Pago")</f>
        <v>0</v>
      </c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  <c r="AA1580" s="71"/>
      <c r="AB1580" s="71"/>
      <c r="AC1580" s="71"/>
      <c r="AD1580" s="71"/>
      <c r="AE1580" s="71"/>
      <c r="AF1580" s="71"/>
      <c r="AG1580" s="71"/>
      <c r="AH1580" s="71"/>
      <c r="AI1580" s="71"/>
      <c r="AJ1580" s="71"/>
      <c r="AK1580" s="71"/>
      <c r="AL1580" s="71"/>
    </row>
    <row r="1581" spans="1:38">
      <c r="A1581" s="191"/>
      <c r="B1581" s="191"/>
      <c r="C1581" s="191"/>
      <c r="D1581" s="191"/>
      <c r="E1581" s="191"/>
      <c r="F1581" s="191"/>
      <c r="G1581" s="191"/>
      <c r="H1581" s="191"/>
      <c r="I1581" s="191"/>
      <c r="J1581" s="191"/>
      <c r="K1581" s="191"/>
      <c r="L1581" s="191"/>
      <c r="M1581" s="191"/>
      <c r="N1581" s="191"/>
      <c r="O1581" s="70">
        <f>SUMIFS('Ctas Receber'!G:G,'Ctas Receber'!E:E,'Clientes'!A:A,'Ctas Receber'!M:M,"")</f>
        <v>0</v>
      </c>
      <c r="P1581" s="70">
        <f>SUMIFS('Ctas Receber'!G:G,'Ctas Receber'!E:E,'Clientes'!A:A,'Ctas Receber'!O:O,"Pago")</f>
        <v>0</v>
      </c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  <c r="AA1581" s="71"/>
      <c r="AB1581" s="71"/>
      <c r="AC1581" s="71"/>
      <c r="AD1581" s="71"/>
      <c r="AE1581" s="71"/>
      <c r="AF1581" s="71"/>
      <c r="AG1581" s="71"/>
      <c r="AH1581" s="71"/>
      <c r="AI1581" s="71"/>
      <c r="AJ1581" s="71"/>
      <c r="AK1581" s="71"/>
      <c r="AL1581" s="71"/>
    </row>
    <row r="1582" spans="1:38">
      <c r="A1582" s="191"/>
      <c r="B1582" s="191"/>
      <c r="C1582" s="191"/>
      <c r="D1582" s="191"/>
      <c r="E1582" s="191"/>
      <c r="F1582" s="191"/>
      <c r="G1582" s="191"/>
      <c r="H1582" s="191"/>
      <c r="I1582" s="191"/>
      <c r="J1582" s="191"/>
      <c r="K1582" s="191"/>
      <c r="L1582" s="191"/>
      <c r="M1582" s="191"/>
      <c r="N1582" s="191"/>
      <c r="O1582" s="70">
        <f>SUMIFS('Ctas Receber'!G:G,'Ctas Receber'!E:E,'Clientes'!A:A,'Ctas Receber'!M:M,"")</f>
        <v>0</v>
      </c>
      <c r="P1582" s="70">
        <f>SUMIFS('Ctas Receber'!G:G,'Ctas Receber'!E:E,'Clientes'!A:A,'Ctas Receber'!O:O,"Pago")</f>
        <v>0</v>
      </c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  <c r="AA1582" s="71"/>
      <c r="AB1582" s="71"/>
      <c r="AC1582" s="71"/>
      <c r="AD1582" s="71"/>
      <c r="AE1582" s="71"/>
      <c r="AF1582" s="71"/>
      <c r="AG1582" s="71"/>
      <c r="AH1582" s="71"/>
      <c r="AI1582" s="71"/>
      <c r="AJ1582" s="71"/>
      <c r="AK1582" s="71"/>
      <c r="AL1582" s="71"/>
    </row>
    <row r="1583" spans="1:38">
      <c r="A1583" s="191"/>
      <c r="B1583" s="191"/>
      <c r="C1583" s="191"/>
      <c r="D1583" s="191"/>
      <c r="E1583" s="191"/>
      <c r="F1583" s="191"/>
      <c r="G1583" s="191"/>
      <c r="H1583" s="191"/>
      <c r="I1583" s="191"/>
      <c r="J1583" s="191"/>
      <c r="K1583" s="191"/>
      <c r="L1583" s="191"/>
      <c r="M1583" s="191"/>
      <c r="N1583" s="191"/>
      <c r="O1583" s="70">
        <f>SUMIFS('Ctas Receber'!G:G,'Ctas Receber'!E:E,'Clientes'!A:A,'Ctas Receber'!M:M,"")</f>
        <v>0</v>
      </c>
      <c r="P1583" s="70">
        <f>SUMIFS('Ctas Receber'!G:G,'Ctas Receber'!E:E,'Clientes'!A:A,'Ctas Receber'!O:O,"Pago")</f>
        <v>0</v>
      </c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  <c r="AA1583" s="71"/>
      <c r="AB1583" s="71"/>
      <c r="AC1583" s="71"/>
      <c r="AD1583" s="71"/>
      <c r="AE1583" s="71"/>
      <c r="AF1583" s="71"/>
      <c r="AG1583" s="71"/>
      <c r="AH1583" s="71"/>
      <c r="AI1583" s="71"/>
      <c r="AJ1583" s="71"/>
      <c r="AK1583" s="71"/>
      <c r="AL1583" s="71"/>
    </row>
    <row r="1584" spans="1:38">
      <c r="A1584" s="191"/>
      <c r="B1584" s="191"/>
      <c r="C1584" s="191"/>
      <c r="D1584" s="191"/>
      <c r="E1584" s="191"/>
      <c r="F1584" s="191"/>
      <c r="G1584" s="191"/>
      <c r="H1584" s="191"/>
      <c r="I1584" s="191"/>
      <c r="J1584" s="191"/>
      <c r="K1584" s="191"/>
      <c r="L1584" s="191"/>
      <c r="M1584" s="191"/>
      <c r="N1584" s="191"/>
      <c r="O1584" s="70">
        <f>SUMIFS('Ctas Receber'!G:G,'Ctas Receber'!E:E,'Clientes'!A:A,'Ctas Receber'!M:M,"")</f>
        <v>0</v>
      </c>
      <c r="P1584" s="70">
        <f>SUMIFS('Ctas Receber'!G:G,'Ctas Receber'!E:E,'Clientes'!A:A,'Ctas Receber'!O:O,"Pago")</f>
        <v>0</v>
      </c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  <c r="AA1584" s="71"/>
      <c r="AB1584" s="71"/>
      <c r="AC1584" s="71"/>
      <c r="AD1584" s="71"/>
      <c r="AE1584" s="71"/>
      <c r="AF1584" s="71"/>
      <c r="AG1584" s="71"/>
      <c r="AH1584" s="71"/>
      <c r="AI1584" s="71"/>
      <c r="AJ1584" s="71"/>
      <c r="AK1584" s="71"/>
      <c r="AL1584" s="71"/>
    </row>
    <row r="1585" spans="1:38">
      <c r="A1585" s="191"/>
      <c r="B1585" s="191"/>
      <c r="C1585" s="191"/>
      <c r="D1585" s="191"/>
      <c r="E1585" s="191"/>
      <c r="F1585" s="191"/>
      <c r="G1585" s="191"/>
      <c r="H1585" s="191"/>
      <c r="I1585" s="191"/>
      <c r="J1585" s="191"/>
      <c r="K1585" s="191"/>
      <c r="L1585" s="191"/>
      <c r="M1585" s="191"/>
      <c r="N1585" s="191"/>
      <c r="O1585" s="70">
        <f>SUMIFS('Ctas Receber'!G:G,'Ctas Receber'!E:E,'Clientes'!A:A,'Ctas Receber'!M:M,"")</f>
        <v>0</v>
      </c>
      <c r="P1585" s="70">
        <f>SUMIFS('Ctas Receber'!G:G,'Ctas Receber'!E:E,'Clientes'!A:A,'Ctas Receber'!O:O,"Pago")</f>
        <v>0</v>
      </c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  <c r="AA1585" s="71"/>
      <c r="AB1585" s="71"/>
      <c r="AC1585" s="71"/>
      <c r="AD1585" s="71"/>
      <c r="AE1585" s="71"/>
      <c r="AF1585" s="71"/>
      <c r="AG1585" s="71"/>
      <c r="AH1585" s="71"/>
      <c r="AI1585" s="71"/>
      <c r="AJ1585" s="71"/>
      <c r="AK1585" s="71"/>
      <c r="AL1585" s="71"/>
    </row>
    <row r="1586" spans="1:38">
      <c r="A1586" s="191"/>
      <c r="B1586" s="191"/>
      <c r="C1586" s="191"/>
      <c r="D1586" s="191"/>
      <c r="E1586" s="191"/>
      <c r="F1586" s="191"/>
      <c r="G1586" s="191"/>
      <c r="H1586" s="191"/>
      <c r="I1586" s="191"/>
      <c r="J1586" s="191"/>
      <c r="K1586" s="191"/>
      <c r="L1586" s="191"/>
      <c r="M1586" s="191"/>
      <c r="N1586" s="191"/>
      <c r="O1586" s="70">
        <f>SUMIFS('Ctas Receber'!G:G,'Ctas Receber'!E:E,'Clientes'!A:A,'Ctas Receber'!M:M,"")</f>
        <v>0</v>
      </c>
      <c r="P1586" s="70">
        <f>SUMIFS('Ctas Receber'!G:G,'Ctas Receber'!E:E,'Clientes'!A:A,'Ctas Receber'!O:O,"Pago")</f>
        <v>0</v>
      </c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  <c r="AA1586" s="71"/>
      <c r="AB1586" s="71"/>
      <c r="AC1586" s="71"/>
      <c r="AD1586" s="71"/>
      <c r="AE1586" s="71"/>
      <c r="AF1586" s="71"/>
      <c r="AG1586" s="71"/>
      <c r="AH1586" s="71"/>
      <c r="AI1586" s="71"/>
      <c r="AJ1586" s="71"/>
      <c r="AK1586" s="71"/>
      <c r="AL1586" s="71"/>
    </row>
    <row r="1587" spans="1:38">
      <c r="A1587" s="191"/>
      <c r="B1587" s="191"/>
      <c r="C1587" s="191"/>
      <c r="D1587" s="191"/>
      <c r="E1587" s="191"/>
      <c r="F1587" s="191"/>
      <c r="G1587" s="191"/>
      <c r="H1587" s="191"/>
      <c r="I1587" s="191"/>
      <c r="J1587" s="191"/>
      <c r="K1587" s="191"/>
      <c r="L1587" s="191"/>
      <c r="M1587" s="191"/>
      <c r="N1587" s="191"/>
      <c r="O1587" s="70">
        <f>SUMIFS('Ctas Receber'!G:G,'Ctas Receber'!E:E,'Clientes'!A:A,'Ctas Receber'!M:M,"")</f>
        <v>0</v>
      </c>
      <c r="P1587" s="70">
        <f>SUMIFS('Ctas Receber'!G:G,'Ctas Receber'!E:E,'Clientes'!A:A,'Ctas Receber'!O:O,"Pago")</f>
        <v>0</v>
      </c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  <c r="AA1587" s="71"/>
      <c r="AB1587" s="71"/>
      <c r="AC1587" s="71"/>
      <c r="AD1587" s="71"/>
      <c r="AE1587" s="71"/>
      <c r="AF1587" s="71"/>
      <c r="AG1587" s="71"/>
      <c r="AH1587" s="71"/>
      <c r="AI1587" s="71"/>
      <c r="AJ1587" s="71"/>
      <c r="AK1587" s="71"/>
      <c r="AL1587" s="71"/>
    </row>
    <row r="1588" spans="1:38">
      <c r="A1588" s="191"/>
      <c r="B1588" s="191"/>
      <c r="C1588" s="191"/>
      <c r="D1588" s="191"/>
      <c r="E1588" s="191"/>
      <c r="F1588" s="191"/>
      <c r="G1588" s="191"/>
      <c r="H1588" s="191"/>
      <c r="I1588" s="191"/>
      <c r="J1588" s="191"/>
      <c r="K1588" s="191"/>
      <c r="L1588" s="191"/>
      <c r="M1588" s="191"/>
      <c r="N1588" s="191"/>
      <c r="O1588" s="70">
        <f>SUMIFS('Ctas Receber'!G:G,'Ctas Receber'!E:E,'Clientes'!A:A,'Ctas Receber'!M:M,"")</f>
        <v>0</v>
      </c>
      <c r="P1588" s="70">
        <f>SUMIFS('Ctas Receber'!G:G,'Ctas Receber'!E:E,'Clientes'!A:A,'Ctas Receber'!O:O,"Pago")</f>
        <v>0</v>
      </c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  <c r="AA1588" s="71"/>
      <c r="AB1588" s="71"/>
      <c r="AC1588" s="71"/>
      <c r="AD1588" s="71"/>
      <c r="AE1588" s="71"/>
      <c r="AF1588" s="71"/>
      <c r="AG1588" s="71"/>
      <c r="AH1588" s="71"/>
      <c r="AI1588" s="71"/>
      <c r="AJ1588" s="71"/>
      <c r="AK1588" s="71"/>
      <c r="AL1588" s="71"/>
    </row>
    <row r="1589" spans="1:38">
      <c r="A1589" s="191"/>
      <c r="B1589" s="191"/>
      <c r="C1589" s="191"/>
      <c r="D1589" s="191"/>
      <c r="E1589" s="191"/>
      <c r="F1589" s="191"/>
      <c r="G1589" s="191"/>
      <c r="H1589" s="191"/>
      <c r="I1589" s="191"/>
      <c r="J1589" s="191"/>
      <c r="K1589" s="191"/>
      <c r="L1589" s="191"/>
      <c r="M1589" s="191"/>
      <c r="N1589" s="191"/>
      <c r="O1589" s="70">
        <f>SUMIFS('Ctas Receber'!G:G,'Ctas Receber'!E:E,'Clientes'!A:A,'Ctas Receber'!M:M,"")</f>
        <v>0</v>
      </c>
      <c r="P1589" s="70">
        <f>SUMIFS('Ctas Receber'!G:G,'Ctas Receber'!E:E,'Clientes'!A:A,'Ctas Receber'!O:O,"Pago")</f>
        <v>0</v>
      </c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  <c r="AA1589" s="71"/>
      <c r="AB1589" s="71"/>
      <c r="AC1589" s="71"/>
      <c r="AD1589" s="71"/>
      <c r="AE1589" s="71"/>
      <c r="AF1589" s="71"/>
      <c r="AG1589" s="71"/>
      <c r="AH1589" s="71"/>
      <c r="AI1589" s="71"/>
      <c r="AJ1589" s="71"/>
      <c r="AK1589" s="71"/>
      <c r="AL1589" s="71"/>
    </row>
    <row r="1590" spans="1:38">
      <c r="A1590" s="191"/>
      <c r="B1590" s="191"/>
      <c r="C1590" s="191"/>
      <c r="D1590" s="191"/>
      <c r="E1590" s="191"/>
      <c r="F1590" s="191"/>
      <c r="G1590" s="191"/>
      <c r="H1590" s="191"/>
      <c r="I1590" s="191"/>
      <c r="J1590" s="191"/>
      <c r="K1590" s="191"/>
      <c r="L1590" s="191"/>
      <c r="M1590" s="191"/>
      <c r="N1590" s="191"/>
      <c r="O1590" s="70">
        <f>SUMIFS('Ctas Receber'!G:G,'Ctas Receber'!E:E,'Clientes'!A:A,'Ctas Receber'!M:M,"")</f>
        <v>0</v>
      </c>
      <c r="P1590" s="70">
        <f>SUMIFS('Ctas Receber'!G:G,'Ctas Receber'!E:E,'Clientes'!A:A,'Ctas Receber'!O:O,"Pago")</f>
        <v>0</v>
      </c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  <c r="AA1590" s="71"/>
      <c r="AB1590" s="71"/>
      <c r="AC1590" s="71"/>
      <c r="AD1590" s="71"/>
      <c r="AE1590" s="71"/>
      <c r="AF1590" s="71"/>
      <c r="AG1590" s="71"/>
      <c r="AH1590" s="71"/>
      <c r="AI1590" s="71"/>
      <c r="AJ1590" s="71"/>
      <c r="AK1590" s="71"/>
      <c r="AL1590" s="71"/>
    </row>
    <row r="1591" spans="1:38">
      <c r="A1591" s="191"/>
      <c r="B1591" s="191"/>
      <c r="C1591" s="191"/>
      <c r="D1591" s="191"/>
      <c r="E1591" s="191"/>
      <c r="F1591" s="191"/>
      <c r="G1591" s="191"/>
      <c r="H1591" s="191"/>
      <c r="I1591" s="191"/>
      <c r="J1591" s="191"/>
      <c r="K1591" s="191"/>
      <c r="L1591" s="191"/>
      <c r="M1591" s="191"/>
      <c r="N1591" s="191"/>
      <c r="O1591" s="70">
        <f>SUMIFS('Ctas Receber'!G:G,'Ctas Receber'!E:E,'Clientes'!A:A,'Ctas Receber'!M:M,"")</f>
        <v>0</v>
      </c>
      <c r="P1591" s="70">
        <f>SUMIFS('Ctas Receber'!G:G,'Ctas Receber'!E:E,'Clientes'!A:A,'Ctas Receber'!O:O,"Pago")</f>
        <v>0</v>
      </c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  <c r="AA1591" s="71"/>
      <c r="AB1591" s="71"/>
      <c r="AC1591" s="71"/>
      <c r="AD1591" s="71"/>
      <c r="AE1591" s="71"/>
      <c r="AF1591" s="71"/>
      <c r="AG1591" s="71"/>
      <c r="AH1591" s="71"/>
      <c r="AI1591" s="71"/>
      <c r="AJ1591" s="71"/>
      <c r="AK1591" s="71"/>
      <c r="AL1591" s="71"/>
    </row>
    <row r="1592" spans="1:38">
      <c r="A1592" s="191"/>
      <c r="B1592" s="191"/>
      <c r="C1592" s="191"/>
      <c r="D1592" s="191"/>
      <c r="E1592" s="191"/>
      <c r="F1592" s="191"/>
      <c r="G1592" s="191"/>
      <c r="H1592" s="191"/>
      <c r="I1592" s="191"/>
      <c r="J1592" s="191"/>
      <c r="K1592" s="191"/>
      <c r="L1592" s="191"/>
      <c r="M1592" s="191"/>
      <c r="N1592" s="191"/>
      <c r="O1592" s="70">
        <f>SUMIFS('Ctas Receber'!G:G,'Ctas Receber'!E:E,'Clientes'!A:A,'Ctas Receber'!M:M,"")</f>
        <v>0</v>
      </c>
      <c r="P1592" s="70">
        <f>SUMIFS('Ctas Receber'!G:G,'Ctas Receber'!E:E,'Clientes'!A:A,'Ctas Receber'!O:O,"Pago")</f>
        <v>0</v>
      </c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  <c r="AA1592" s="71"/>
      <c r="AB1592" s="71"/>
      <c r="AC1592" s="71"/>
      <c r="AD1592" s="71"/>
      <c r="AE1592" s="71"/>
      <c r="AF1592" s="71"/>
      <c r="AG1592" s="71"/>
      <c r="AH1592" s="71"/>
      <c r="AI1592" s="71"/>
      <c r="AJ1592" s="71"/>
      <c r="AK1592" s="71"/>
      <c r="AL1592" s="71"/>
    </row>
    <row r="1593" spans="1:38">
      <c r="A1593" s="191"/>
      <c r="B1593" s="191"/>
      <c r="C1593" s="191"/>
      <c r="D1593" s="191"/>
      <c r="E1593" s="191"/>
      <c r="F1593" s="191"/>
      <c r="G1593" s="191"/>
      <c r="H1593" s="191"/>
      <c r="I1593" s="191"/>
      <c r="J1593" s="191"/>
      <c r="K1593" s="191"/>
      <c r="L1593" s="191"/>
      <c r="M1593" s="191"/>
      <c r="N1593" s="191"/>
      <c r="O1593" s="70">
        <f>SUMIFS('Ctas Receber'!G:G,'Ctas Receber'!E:E,'Clientes'!A:A,'Ctas Receber'!M:M,"")</f>
        <v>0</v>
      </c>
      <c r="P1593" s="70">
        <f>SUMIFS('Ctas Receber'!G:G,'Ctas Receber'!E:E,'Clientes'!A:A,'Ctas Receber'!O:O,"Pago")</f>
        <v>0</v>
      </c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  <c r="AA1593" s="71"/>
      <c r="AB1593" s="71"/>
      <c r="AC1593" s="71"/>
      <c r="AD1593" s="71"/>
      <c r="AE1593" s="71"/>
      <c r="AF1593" s="71"/>
      <c r="AG1593" s="71"/>
      <c r="AH1593" s="71"/>
      <c r="AI1593" s="71"/>
      <c r="AJ1593" s="71"/>
      <c r="AK1593" s="71"/>
      <c r="AL1593" s="71"/>
    </row>
    <row r="1594" spans="1:38">
      <c r="A1594" s="191"/>
      <c r="B1594" s="191"/>
      <c r="C1594" s="191"/>
      <c r="D1594" s="191"/>
      <c r="E1594" s="191"/>
      <c r="F1594" s="191"/>
      <c r="G1594" s="191"/>
      <c r="H1594" s="191"/>
      <c r="I1594" s="191"/>
      <c r="J1594" s="191"/>
      <c r="K1594" s="191"/>
      <c r="L1594" s="191"/>
      <c r="M1594" s="191"/>
      <c r="N1594" s="191"/>
      <c r="O1594" s="70">
        <f>SUMIFS('Ctas Receber'!G:G,'Ctas Receber'!E:E,'Clientes'!A:A,'Ctas Receber'!M:M,"")</f>
        <v>0</v>
      </c>
      <c r="P1594" s="70">
        <f>SUMIFS('Ctas Receber'!G:G,'Ctas Receber'!E:E,'Clientes'!A:A,'Ctas Receber'!O:O,"Pago")</f>
        <v>0</v>
      </c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  <c r="AA1594" s="71"/>
      <c r="AB1594" s="71"/>
      <c r="AC1594" s="71"/>
      <c r="AD1594" s="71"/>
      <c r="AE1594" s="71"/>
      <c r="AF1594" s="71"/>
      <c r="AG1594" s="71"/>
      <c r="AH1594" s="71"/>
      <c r="AI1594" s="71"/>
      <c r="AJ1594" s="71"/>
      <c r="AK1594" s="71"/>
      <c r="AL1594" s="71"/>
    </row>
    <row r="1595" spans="1:38">
      <c r="A1595" s="191"/>
      <c r="B1595" s="191"/>
      <c r="C1595" s="191"/>
      <c r="D1595" s="191"/>
      <c r="E1595" s="191"/>
      <c r="F1595" s="191"/>
      <c r="G1595" s="191"/>
      <c r="H1595" s="191"/>
      <c r="I1595" s="191"/>
      <c r="J1595" s="191"/>
      <c r="K1595" s="191"/>
      <c r="L1595" s="191"/>
      <c r="M1595" s="191"/>
      <c r="N1595" s="191"/>
      <c r="O1595" s="70">
        <f>SUMIFS('Ctas Receber'!G:G,'Ctas Receber'!E:E,'Clientes'!A:A,'Ctas Receber'!M:M,"")</f>
        <v>0</v>
      </c>
      <c r="P1595" s="70">
        <f>SUMIFS('Ctas Receber'!G:G,'Ctas Receber'!E:E,'Clientes'!A:A,'Ctas Receber'!O:O,"Pago")</f>
        <v>0</v>
      </c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  <c r="AA1595" s="71"/>
      <c r="AB1595" s="71"/>
      <c r="AC1595" s="71"/>
      <c r="AD1595" s="71"/>
      <c r="AE1595" s="71"/>
      <c r="AF1595" s="71"/>
      <c r="AG1595" s="71"/>
      <c r="AH1595" s="71"/>
      <c r="AI1595" s="71"/>
      <c r="AJ1595" s="71"/>
      <c r="AK1595" s="71"/>
      <c r="AL1595" s="71"/>
    </row>
    <row r="1596" spans="1:38">
      <c r="A1596" s="191"/>
      <c r="B1596" s="191"/>
      <c r="C1596" s="191"/>
      <c r="D1596" s="191"/>
      <c r="E1596" s="191"/>
      <c r="F1596" s="191"/>
      <c r="G1596" s="191"/>
      <c r="H1596" s="191"/>
      <c r="I1596" s="191"/>
      <c r="J1596" s="191"/>
      <c r="K1596" s="191"/>
      <c r="L1596" s="191"/>
      <c r="M1596" s="191"/>
      <c r="N1596" s="191"/>
      <c r="O1596" s="70">
        <f>SUMIFS('Ctas Receber'!G:G,'Ctas Receber'!E:E,'Clientes'!A:A,'Ctas Receber'!M:M,"")</f>
        <v>0</v>
      </c>
      <c r="P1596" s="70">
        <f>SUMIFS('Ctas Receber'!G:G,'Ctas Receber'!E:E,'Clientes'!A:A,'Ctas Receber'!O:O,"Pago")</f>
        <v>0</v>
      </c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  <c r="AA1596" s="71"/>
      <c r="AB1596" s="71"/>
      <c r="AC1596" s="71"/>
      <c r="AD1596" s="71"/>
      <c r="AE1596" s="71"/>
      <c r="AF1596" s="71"/>
      <c r="AG1596" s="71"/>
      <c r="AH1596" s="71"/>
      <c r="AI1596" s="71"/>
      <c r="AJ1596" s="71"/>
      <c r="AK1596" s="71"/>
      <c r="AL1596" s="71"/>
    </row>
    <row r="1597" spans="1:38">
      <c r="A1597" s="191"/>
      <c r="B1597" s="191"/>
      <c r="C1597" s="191"/>
      <c r="D1597" s="191"/>
      <c r="E1597" s="191"/>
      <c r="F1597" s="191"/>
      <c r="G1597" s="191"/>
      <c r="H1597" s="191"/>
      <c r="I1597" s="191"/>
      <c r="J1597" s="191"/>
      <c r="K1597" s="191"/>
      <c r="L1597" s="191"/>
      <c r="M1597" s="191"/>
      <c r="N1597" s="191"/>
      <c r="O1597" s="70">
        <f>SUMIFS('Ctas Receber'!G:G,'Ctas Receber'!E:E,'Clientes'!A:A,'Ctas Receber'!M:M,"")</f>
        <v>0</v>
      </c>
      <c r="P1597" s="70">
        <f>SUMIFS('Ctas Receber'!G:G,'Ctas Receber'!E:E,'Clientes'!A:A,'Ctas Receber'!O:O,"Pago")</f>
        <v>0</v>
      </c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  <c r="AA1597" s="71"/>
      <c r="AB1597" s="71"/>
      <c r="AC1597" s="71"/>
      <c r="AD1597" s="71"/>
      <c r="AE1597" s="71"/>
      <c r="AF1597" s="71"/>
      <c r="AG1597" s="71"/>
      <c r="AH1597" s="71"/>
      <c r="AI1597" s="71"/>
      <c r="AJ1597" s="71"/>
      <c r="AK1597" s="71"/>
      <c r="AL1597" s="71"/>
    </row>
    <row r="1598" spans="1:38">
      <c r="A1598" s="191"/>
      <c r="B1598" s="191"/>
      <c r="C1598" s="191"/>
      <c r="D1598" s="191"/>
      <c r="E1598" s="191"/>
      <c r="F1598" s="191"/>
      <c r="G1598" s="191"/>
      <c r="H1598" s="191"/>
      <c r="I1598" s="191"/>
      <c r="J1598" s="191"/>
      <c r="K1598" s="191"/>
      <c r="L1598" s="191"/>
      <c r="M1598" s="191"/>
      <c r="N1598" s="191"/>
      <c r="O1598" s="70">
        <f>SUMIFS('Ctas Receber'!G:G,'Ctas Receber'!E:E,'Clientes'!A:A,'Ctas Receber'!M:M,"")</f>
        <v>0</v>
      </c>
      <c r="P1598" s="70">
        <f>SUMIFS('Ctas Receber'!G:G,'Ctas Receber'!E:E,'Clientes'!A:A,'Ctas Receber'!O:O,"Pago")</f>
        <v>0</v>
      </c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  <c r="AA1598" s="71"/>
      <c r="AB1598" s="71"/>
      <c r="AC1598" s="71"/>
      <c r="AD1598" s="71"/>
      <c r="AE1598" s="71"/>
      <c r="AF1598" s="71"/>
      <c r="AG1598" s="71"/>
      <c r="AH1598" s="71"/>
      <c r="AI1598" s="71"/>
      <c r="AJ1598" s="71"/>
      <c r="AK1598" s="71"/>
      <c r="AL1598" s="71"/>
    </row>
    <row r="1599" spans="1:38">
      <c r="A1599" s="191"/>
      <c r="B1599" s="191"/>
      <c r="C1599" s="191"/>
      <c r="D1599" s="191"/>
      <c r="E1599" s="191"/>
      <c r="F1599" s="191"/>
      <c r="G1599" s="191"/>
      <c r="H1599" s="191"/>
      <c r="I1599" s="191"/>
      <c r="J1599" s="191"/>
      <c r="K1599" s="191"/>
      <c r="L1599" s="191"/>
      <c r="M1599" s="191"/>
      <c r="N1599" s="191"/>
      <c r="O1599" s="70">
        <f>SUMIFS('Ctas Receber'!G:G,'Ctas Receber'!E:E,'Clientes'!A:A,'Ctas Receber'!M:M,"")</f>
        <v>0</v>
      </c>
      <c r="P1599" s="70">
        <f>SUMIFS('Ctas Receber'!G:G,'Ctas Receber'!E:E,'Clientes'!A:A,'Ctas Receber'!O:O,"Pago")</f>
        <v>0</v>
      </c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  <c r="AA1599" s="71"/>
      <c r="AB1599" s="71"/>
      <c r="AC1599" s="71"/>
      <c r="AD1599" s="71"/>
      <c r="AE1599" s="71"/>
      <c r="AF1599" s="71"/>
      <c r="AG1599" s="71"/>
      <c r="AH1599" s="71"/>
      <c r="AI1599" s="71"/>
      <c r="AJ1599" s="71"/>
      <c r="AK1599" s="71"/>
      <c r="AL1599" s="71"/>
    </row>
    <row r="1600" spans="1:38">
      <c r="A1600" s="191"/>
      <c r="B1600" s="191"/>
      <c r="C1600" s="191"/>
      <c r="D1600" s="191"/>
      <c r="E1600" s="191"/>
      <c r="F1600" s="191"/>
      <c r="G1600" s="191"/>
      <c r="H1600" s="191"/>
      <c r="I1600" s="191"/>
      <c r="J1600" s="191"/>
      <c r="K1600" s="191"/>
      <c r="L1600" s="191"/>
      <c r="M1600" s="191"/>
      <c r="N1600" s="191"/>
      <c r="O1600" s="70">
        <f>SUMIFS('Ctas Receber'!G:G,'Ctas Receber'!E:E,'Clientes'!A:A,'Ctas Receber'!M:M,"")</f>
        <v>0</v>
      </c>
      <c r="P1600" s="70">
        <f>SUMIFS('Ctas Receber'!G:G,'Ctas Receber'!E:E,'Clientes'!A:A,'Ctas Receber'!O:O,"Pago")</f>
        <v>0</v>
      </c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  <c r="AA1600" s="71"/>
      <c r="AB1600" s="71"/>
      <c r="AC1600" s="71"/>
      <c r="AD1600" s="71"/>
      <c r="AE1600" s="71"/>
      <c r="AF1600" s="71"/>
      <c r="AG1600" s="71"/>
      <c r="AH1600" s="71"/>
      <c r="AI1600" s="71"/>
      <c r="AJ1600" s="71"/>
      <c r="AK1600" s="71"/>
      <c r="AL1600" s="71"/>
    </row>
    <row r="1601" spans="1:38">
      <c r="A1601" s="191"/>
      <c r="B1601" s="191"/>
      <c r="C1601" s="191"/>
      <c r="D1601" s="191"/>
      <c r="E1601" s="191"/>
      <c r="F1601" s="191"/>
      <c r="G1601" s="191"/>
      <c r="H1601" s="191"/>
      <c r="I1601" s="191"/>
      <c r="J1601" s="191"/>
      <c r="K1601" s="191"/>
      <c r="L1601" s="191"/>
      <c r="M1601" s="191"/>
      <c r="N1601" s="191"/>
      <c r="O1601" s="70">
        <f>SUMIFS('Ctas Receber'!G:G,'Ctas Receber'!E:E,'Clientes'!A:A,'Ctas Receber'!M:M,"")</f>
        <v>0</v>
      </c>
      <c r="P1601" s="70">
        <f>SUMIFS('Ctas Receber'!G:G,'Ctas Receber'!E:E,'Clientes'!A:A,'Ctas Receber'!O:O,"Pago")</f>
        <v>0</v>
      </c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  <c r="AA1601" s="71"/>
      <c r="AB1601" s="71"/>
      <c r="AC1601" s="71"/>
      <c r="AD1601" s="71"/>
      <c r="AE1601" s="71"/>
      <c r="AF1601" s="71"/>
      <c r="AG1601" s="71"/>
      <c r="AH1601" s="71"/>
      <c r="AI1601" s="71"/>
      <c r="AJ1601" s="71"/>
      <c r="AK1601" s="71"/>
      <c r="AL1601" s="71"/>
    </row>
    <row r="1602" spans="1:38">
      <c r="A1602" s="191"/>
      <c r="B1602" s="191"/>
      <c r="C1602" s="191"/>
      <c r="D1602" s="191"/>
      <c r="E1602" s="191"/>
      <c r="F1602" s="191"/>
      <c r="G1602" s="191"/>
      <c r="H1602" s="191"/>
      <c r="I1602" s="191"/>
      <c r="J1602" s="191"/>
      <c r="K1602" s="191"/>
      <c r="L1602" s="191"/>
      <c r="M1602" s="191"/>
      <c r="N1602" s="191"/>
      <c r="O1602" s="70">
        <f>SUMIFS('Ctas Receber'!G:G,'Ctas Receber'!E:E,'Clientes'!A:A,'Ctas Receber'!M:M,"")</f>
        <v>0</v>
      </c>
      <c r="P1602" s="70">
        <f>SUMIFS('Ctas Receber'!G:G,'Ctas Receber'!E:E,'Clientes'!A:A,'Ctas Receber'!O:O,"Pago")</f>
        <v>0</v>
      </c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  <c r="AA1602" s="71"/>
      <c r="AB1602" s="71"/>
      <c r="AC1602" s="71"/>
      <c r="AD1602" s="71"/>
      <c r="AE1602" s="71"/>
      <c r="AF1602" s="71"/>
      <c r="AG1602" s="71"/>
      <c r="AH1602" s="71"/>
      <c r="AI1602" s="71"/>
      <c r="AJ1602" s="71"/>
      <c r="AK1602" s="71"/>
      <c r="AL1602" s="71"/>
    </row>
    <row r="1603" spans="1:38">
      <c r="A1603" s="191"/>
      <c r="B1603" s="191"/>
      <c r="C1603" s="191"/>
      <c r="D1603" s="191"/>
      <c r="E1603" s="191"/>
      <c r="F1603" s="191"/>
      <c r="G1603" s="191"/>
      <c r="H1603" s="191"/>
      <c r="I1603" s="191"/>
      <c r="J1603" s="191"/>
      <c r="K1603" s="191"/>
      <c r="L1603" s="191"/>
      <c r="M1603" s="191"/>
      <c r="N1603" s="191"/>
      <c r="O1603" s="70">
        <f>SUMIFS('Ctas Receber'!G:G,'Ctas Receber'!E:E,'Clientes'!A:A,'Ctas Receber'!M:M,"")</f>
        <v>0</v>
      </c>
      <c r="P1603" s="70">
        <f>SUMIFS('Ctas Receber'!G:G,'Ctas Receber'!E:E,'Clientes'!A:A,'Ctas Receber'!O:O,"Pago")</f>
        <v>0</v>
      </c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  <c r="AA1603" s="71"/>
      <c r="AB1603" s="71"/>
      <c r="AC1603" s="71"/>
      <c r="AD1603" s="71"/>
      <c r="AE1603" s="71"/>
      <c r="AF1603" s="71"/>
      <c r="AG1603" s="71"/>
      <c r="AH1603" s="71"/>
      <c r="AI1603" s="71"/>
      <c r="AJ1603" s="71"/>
      <c r="AK1603" s="71"/>
      <c r="AL1603" s="71"/>
    </row>
    <row r="1604" spans="1:38">
      <c r="A1604" s="191"/>
      <c r="B1604" s="191"/>
      <c r="C1604" s="191"/>
      <c r="D1604" s="191"/>
      <c r="E1604" s="191"/>
      <c r="F1604" s="191"/>
      <c r="G1604" s="191"/>
      <c r="H1604" s="191"/>
      <c r="I1604" s="191"/>
      <c r="J1604" s="191"/>
      <c r="K1604" s="191"/>
      <c r="L1604" s="191"/>
      <c r="M1604" s="191"/>
      <c r="N1604" s="191"/>
      <c r="O1604" s="70">
        <f>SUMIFS('Ctas Receber'!G:G,'Ctas Receber'!E:E,'Clientes'!A:A,'Ctas Receber'!M:M,"")</f>
        <v>0</v>
      </c>
      <c r="P1604" s="70">
        <f>SUMIFS('Ctas Receber'!G:G,'Ctas Receber'!E:E,'Clientes'!A:A,'Ctas Receber'!O:O,"Pago")</f>
        <v>0</v>
      </c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  <c r="AA1604" s="71"/>
      <c r="AB1604" s="71"/>
      <c r="AC1604" s="71"/>
      <c r="AD1604" s="71"/>
      <c r="AE1604" s="71"/>
      <c r="AF1604" s="71"/>
      <c r="AG1604" s="71"/>
      <c r="AH1604" s="71"/>
      <c r="AI1604" s="71"/>
      <c r="AJ1604" s="71"/>
      <c r="AK1604" s="71"/>
      <c r="AL1604" s="71"/>
    </row>
    <row r="1605" spans="1:38">
      <c r="A1605" s="191"/>
      <c r="B1605" s="191"/>
      <c r="C1605" s="191"/>
      <c r="D1605" s="191"/>
      <c r="E1605" s="191"/>
      <c r="F1605" s="191"/>
      <c r="G1605" s="191"/>
      <c r="H1605" s="191"/>
      <c r="I1605" s="191"/>
      <c r="J1605" s="191"/>
      <c r="K1605" s="191"/>
      <c r="L1605" s="191"/>
      <c r="M1605" s="191"/>
      <c r="N1605" s="191"/>
      <c r="O1605" s="70">
        <f>SUMIFS('Ctas Receber'!G:G,'Ctas Receber'!E:E,'Clientes'!A:A,'Ctas Receber'!M:M,"")</f>
        <v>0</v>
      </c>
      <c r="P1605" s="70">
        <f>SUMIFS('Ctas Receber'!G:G,'Ctas Receber'!E:E,'Clientes'!A:A,'Ctas Receber'!O:O,"Pago")</f>
        <v>0</v>
      </c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  <c r="AA1605" s="71"/>
      <c r="AB1605" s="71"/>
      <c r="AC1605" s="71"/>
      <c r="AD1605" s="71"/>
      <c r="AE1605" s="71"/>
      <c r="AF1605" s="71"/>
      <c r="AG1605" s="71"/>
      <c r="AH1605" s="71"/>
      <c r="AI1605" s="71"/>
      <c r="AJ1605" s="71"/>
      <c r="AK1605" s="71"/>
      <c r="AL1605" s="71"/>
    </row>
    <row r="1606" spans="1:38">
      <c r="A1606" s="191"/>
      <c r="B1606" s="191"/>
      <c r="C1606" s="191"/>
      <c r="D1606" s="191"/>
      <c r="E1606" s="191"/>
      <c r="F1606" s="191"/>
      <c r="G1606" s="191"/>
      <c r="H1606" s="191"/>
      <c r="I1606" s="191"/>
      <c r="J1606" s="191"/>
      <c r="K1606" s="191"/>
      <c r="L1606" s="191"/>
      <c r="M1606" s="191"/>
      <c r="N1606" s="191"/>
      <c r="O1606" s="70">
        <f>SUMIFS('Ctas Receber'!G:G,'Ctas Receber'!E:E,'Clientes'!A:A,'Ctas Receber'!M:M,"")</f>
        <v>0</v>
      </c>
      <c r="P1606" s="70">
        <f>SUMIFS('Ctas Receber'!G:G,'Ctas Receber'!E:E,'Clientes'!A:A,'Ctas Receber'!O:O,"Pago")</f>
        <v>0</v>
      </c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  <c r="AA1606" s="71"/>
      <c r="AB1606" s="71"/>
      <c r="AC1606" s="71"/>
      <c r="AD1606" s="71"/>
      <c r="AE1606" s="71"/>
      <c r="AF1606" s="71"/>
      <c r="AG1606" s="71"/>
      <c r="AH1606" s="71"/>
      <c r="AI1606" s="71"/>
      <c r="AJ1606" s="71"/>
      <c r="AK1606" s="71"/>
      <c r="AL1606" s="71"/>
    </row>
    <row r="1607" spans="1:38">
      <c r="A1607" s="191"/>
      <c r="B1607" s="191"/>
      <c r="C1607" s="191"/>
      <c r="D1607" s="191"/>
      <c r="E1607" s="191"/>
      <c r="F1607" s="191"/>
      <c r="G1607" s="191"/>
      <c r="H1607" s="191"/>
      <c r="I1607" s="191"/>
      <c r="J1607" s="191"/>
      <c r="K1607" s="191"/>
      <c r="L1607" s="191"/>
      <c r="M1607" s="191"/>
      <c r="N1607" s="191"/>
      <c r="O1607" s="70">
        <f>SUMIFS('Ctas Receber'!G:G,'Ctas Receber'!E:E,'Clientes'!A:A,'Ctas Receber'!M:M,"")</f>
        <v>0</v>
      </c>
      <c r="P1607" s="70">
        <f>SUMIFS('Ctas Receber'!G:G,'Ctas Receber'!E:E,'Clientes'!A:A,'Ctas Receber'!O:O,"Pago")</f>
        <v>0</v>
      </c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  <c r="AA1607" s="71"/>
      <c r="AB1607" s="71"/>
      <c r="AC1607" s="71"/>
      <c r="AD1607" s="71"/>
      <c r="AE1607" s="71"/>
      <c r="AF1607" s="71"/>
      <c r="AG1607" s="71"/>
      <c r="AH1607" s="71"/>
      <c r="AI1607" s="71"/>
      <c r="AJ1607" s="71"/>
      <c r="AK1607" s="71"/>
      <c r="AL1607" s="71"/>
    </row>
    <row r="1608" spans="1:38">
      <c r="A1608" s="191"/>
      <c r="B1608" s="191"/>
      <c r="C1608" s="191"/>
      <c r="D1608" s="191"/>
      <c r="E1608" s="191"/>
      <c r="F1608" s="191"/>
      <c r="G1608" s="191"/>
      <c r="H1608" s="191"/>
      <c r="I1608" s="191"/>
      <c r="J1608" s="191"/>
      <c r="K1608" s="191"/>
      <c r="L1608" s="191"/>
      <c r="M1608" s="191"/>
      <c r="N1608" s="191"/>
      <c r="O1608" s="70">
        <f>SUMIFS('Ctas Receber'!G:G,'Ctas Receber'!E:E,'Clientes'!A:A,'Ctas Receber'!M:M,"")</f>
        <v>0</v>
      </c>
      <c r="P1608" s="70">
        <f>SUMIFS('Ctas Receber'!G:G,'Ctas Receber'!E:E,'Clientes'!A:A,'Ctas Receber'!O:O,"Pago")</f>
        <v>0</v>
      </c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  <c r="AA1608" s="71"/>
      <c r="AB1608" s="71"/>
      <c r="AC1608" s="71"/>
      <c r="AD1608" s="71"/>
      <c r="AE1608" s="71"/>
      <c r="AF1608" s="71"/>
      <c r="AG1608" s="71"/>
      <c r="AH1608" s="71"/>
      <c r="AI1608" s="71"/>
      <c r="AJ1608" s="71"/>
      <c r="AK1608" s="71"/>
      <c r="AL1608" s="71"/>
    </row>
    <row r="1609" spans="1:38">
      <c r="A1609" s="191"/>
      <c r="B1609" s="191"/>
      <c r="C1609" s="191"/>
      <c r="D1609" s="191"/>
      <c r="E1609" s="191"/>
      <c r="F1609" s="191"/>
      <c r="G1609" s="191"/>
      <c r="H1609" s="191"/>
      <c r="I1609" s="191"/>
      <c r="J1609" s="191"/>
      <c r="K1609" s="191"/>
      <c r="L1609" s="191"/>
      <c r="M1609" s="191"/>
      <c r="N1609" s="191"/>
      <c r="O1609" s="70">
        <f>SUMIFS('Ctas Receber'!G:G,'Ctas Receber'!E:E,'Clientes'!A:A,'Ctas Receber'!M:M,"")</f>
        <v>0</v>
      </c>
      <c r="P1609" s="70">
        <f>SUMIFS('Ctas Receber'!G:G,'Ctas Receber'!E:E,'Clientes'!A:A,'Ctas Receber'!O:O,"Pago")</f>
        <v>0</v>
      </c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  <c r="AA1609" s="71"/>
      <c r="AB1609" s="71"/>
      <c r="AC1609" s="71"/>
      <c r="AD1609" s="71"/>
      <c r="AE1609" s="71"/>
      <c r="AF1609" s="71"/>
      <c r="AG1609" s="71"/>
      <c r="AH1609" s="71"/>
      <c r="AI1609" s="71"/>
      <c r="AJ1609" s="71"/>
      <c r="AK1609" s="71"/>
      <c r="AL1609" s="71"/>
    </row>
    <row r="1610" spans="1:38">
      <c r="A1610" s="191"/>
      <c r="B1610" s="191"/>
      <c r="C1610" s="191"/>
      <c r="D1610" s="191"/>
      <c r="E1610" s="191"/>
      <c r="F1610" s="191"/>
      <c r="G1610" s="191"/>
      <c r="H1610" s="191"/>
      <c r="I1610" s="191"/>
      <c r="J1610" s="191"/>
      <c r="K1610" s="191"/>
      <c r="L1610" s="191"/>
      <c r="M1610" s="191"/>
      <c r="N1610" s="191"/>
      <c r="O1610" s="70">
        <f>SUMIFS('Ctas Receber'!G:G,'Ctas Receber'!E:E,'Clientes'!A:A,'Ctas Receber'!M:M,"")</f>
        <v>0</v>
      </c>
      <c r="P1610" s="70">
        <f>SUMIFS('Ctas Receber'!G:G,'Ctas Receber'!E:E,'Clientes'!A:A,'Ctas Receber'!O:O,"Pago")</f>
        <v>0</v>
      </c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  <c r="AA1610" s="71"/>
      <c r="AB1610" s="71"/>
      <c r="AC1610" s="71"/>
      <c r="AD1610" s="71"/>
      <c r="AE1610" s="71"/>
      <c r="AF1610" s="71"/>
      <c r="AG1610" s="71"/>
      <c r="AH1610" s="71"/>
      <c r="AI1610" s="71"/>
      <c r="AJ1610" s="71"/>
      <c r="AK1610" s="71"/>
      <c r="AL1610" s="71"/>
    </row>
    <row r="1611" spans="1:38">
      <c r="A1611" s="191"/>
      <c r="B1611" s="191"/>
      <c r="C1611" s="191"/>
      <c r="D1611" s="191"/>
      <c r="E1611" s="191"/>
      <c r="F1611" s="191"/>
      <c r="G1611" s="191"/>
      <c r="H1611" s="191"/>
      <c r="I1611" s="191"/>
      <c r="J1611" s="191"/>
      <c r="K1611" s="191"/>
      <c r="L1611" s="191"/>
      <c r="M1611" s="191"/>
      <c r="N1611" s="191"/>
      <c r="O1611" s="70">
        <f>SUMIFS('Ctas Receber'!G:G,'Ctas Receber'!E:E,'Clientes'!A:A,'Ctas Receber'!M:M,"")</f>
        <v>0</v>
      </c>
      <c r="P1611" s="70">
        <f>SUMIFS('Ctas Receber'!G:G,'Ctas Receber'!E:E,'Clientes'!A:A,'Ctas Receber'!O:O,"Pago")</f>
        <v>0</v>
      </c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  <c r="AA1611" s="71"/>
      <c r="AB1611" s="71"/>
      <c r="AC1611" s="71"/>
      <c r="AD1611" s="71"/>
      <c r="AE1611" s="71"/>
      <c r="AF1611" s="71"/>
      <c r="AG1611" s="71"/>
      <c r="AH1611" s="71"/>
      <c r="AI1611" s="71"/>
      <c r="AJ1611" s="71"/>
      <c r="AK1611" s="71"/>
      <c r="AL1611" s="71"/>
    </row>
    <row r="1612" spans="1:38">
      <c r="A1612" s="191"/>
      <c r="B1612" s="191"/>
      <c r="C1612" s="191"/>
      <c r="D1612" s="191"/>
      <c r="E1612" s="191"/>
      <c r="F1612" s="191"/>
      <c r="G1612" s="191"/>
      <c r="H1612" s="191"/>
      <c r="I1612" s="191"/>
      <c r="J1612" s="191"/>
      <c r="K1612" s="191"/>
      <c r="L1612" s="191"/>
      <c r="M1612" s="191"/>
      <c r="N1612" s="191"/>
      <c r="O1612" s="70">
        <f>SUMIFS('Ctas Receber'!G:G,'Ctas Receber'!E:E,'Clientes'!A:A,'Ctas Receber'!M:M,"")</f>
        <v>0</v>
      </c>
      <c r="P1612" s="70">
        <f>SUMIFS('Ctas Receber'!G:G,'Ctas Receber'!E:E,'Clientes'!A:A,'Ctas Receber'!O:O,"Pago")</f>
        <v>0</v>
      </c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  <c r="AA1612" s="71"/>
      <c r="AB1612" s="71"/>
      <c r="AC1612" s="71"/>
      <c r="AD1612" s="71"/>
      <c r="AE1612" s="71"/>
      <c r="AF1612" s="71"/>
      <c r="AG1612" s="71"/>
      <c r="AH1612" s="71"/>
      <c r="AI1612" s="71"/>
      <c r="AJ1612" s="71"/>
      <c r="AK1612" s="71"/>
      <c r="AL1612" s="71"/>
    </row>
    <row r="1613" spans="1:38">
      <c r="A1613" s="191"/>
      <c r="B1613" s="191"/>
      <c r="C1613" s="191"/>
      <c r="D1613" s="191"/>
      <c r="E1613" s="191"/>
      <c r="F1613" s="191"/>
      <c r="G1613" s="191"/>
      <c r="H1613" s="191"/>
      <c r="I1613" s="191"/>
      <c r="J1613" s="191"/>
      <c r="K1613" s="191"/>
      <c r="L1613" s="191"/>
      <c r="M1613" s="191"/>
      <c r="N1613" s="191"/>
      <c r="O1613" s="70">
        <f>SUMIFS('Ctas Receber'!G:G,'Ctas Receber'!E:E,'Clientes'!A:A,'Ctas Receber'!M:M,"")</f>
        <v>0</v>
      </c>
      <c r="P1613" s="70">
        <f>SUMIFS('Ctas Receber'!G:G,'Ctas Receber'!E:E,'Clientes'!A:A,'Ctas Receber'!O:O,"Pago")</f>
        <v>0</v>
      </c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  <c r="AA1613" s="71"/>
      <c r="AB1613" s="71"/>
      <c r="AC1613" s="71"/>
      <c r="AD1613" s="71"/>
      <c r="AE1613" s="71"/>
      <c r="AF1613" s="71"/>
      <c r="AG1613" s="71"/>
      <c r="AH1613" s="71"/>
      <c r="AI1613" s="71"/>
      <c r="AJ1613" s="71"/>
      <c r="AK1613" s="71"/>
      <c r="AL1613" s="71"/>
    </row>
    <row r="1614" spans="1:38">
      <c r="A1614" s="191"/>
      <c r="B1614" s="191"/>
      <c r="C1614" s="191"/>
      <c r="D1614" s="191"/>
      <c r="E1614" s="191"/>
      <c r="F1614" s="191"/>
      <c r="G1614" s="191"/>
      <c r="H1614" s="191"/>
      <c r="I1614" s="191"/>
      <c r="J1614" s="191"/>
      <c r="K1614" s="191"/>
      <c r="L1614" s="191"/>
      <c r="M1614" s="191"/>
      <c r="N1614" s="191"/>
      <c r="O1614" s="70">
        <f>SUMIFS('Ctas Receber'!G:G,'Ctas Receber'!E:E,'Clientes'!A:A,'Ctas Receber'!M:M,"")</f>
        <v>0</v>
      </c>
      <c r="P1614" s="70">
        <f>SUMIFS('Ctas Receber'!G:G,'Ctas Receber'!E:E,'Clientes'!A:A,'Ctas Receber'!O:O,"Pago")</f>
        <v>0</v>
      </c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  <c r="AA1614" s="71"/>
      <c r="AB1614" s="71"/>
      <c r="AC1614" s="71"/>
      <c r="AD1614" s="71"/>
      <c r="AE1614" s="71"/>
      <c r="AF1614" s="71"/>
      <c r="AG1614" s="71"/>
      <c r="AH1614" s="71"/>
      <c r="AI1614" s="71"/>
      <c r="AJ1614" s="71"/>
      <c r="AK1614" s="71"/>
      <c r="AL1614" s="71"/>
    </row>
    <row r="1615" spans="1:38">
      <c r="A1615" s="191"/>
      <c r="B1615" s="191"/>
      <c r="C1615" s="191"/>
      <c r="D1615" s="191"/>
      <c r="E1615" s="191"/>
      <c r="F1615" s="191"/>
      <c r="G1615" s="191"/>
      <c r="H1615" s="191"/>
      <c r="I1615" s="191"/>
      <c r="J1615" s="191"/>
      <c r="K1615" s="191"/>
      <c r="L1615" s="191"/>
      <c r="M1615" s="191"/>
      <c r="N1615" s="191"/>
      <c r="O1615" s="70">
        <f>SUMIFS('Ctas Receber'!G:G,'Ctas Receber'!E:E,'Clientes'!A:A,'Ctas Receber'!M:M,"")</f>
        <v>0</v>
      </c>
      <c r="P1615" s="70">
        <f>SUMIFS('Ctas Receber'!G:G,'Ctas Receber'!E:E,'Clientes'!A:A,'Ctas Receber'!O:O,"Pago")</f>
        <v>0</v>
      </c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  <c r="AA1615" s="71"/>
      <c r="AB1615" s="71"/>
      <c r="AC1615" s="71"/>
      <c r="AD1615" s="71"/>
      <c r="AE1615" s="71"/>
      <c r="AF1615" s="71"/>
      <c r="AG1615" s="71"/>
      <c r="AH1615" s="71"/>
      <c r="AI1615" s="71"/>
      <c r="AJ1615" s="71"/>
      <c r="AK1615" s="71"/>
      <c r="AL1615" s="71"/>
    </row>
    <row r="1616" spans="1:38">
      <c r="A1616" s="191"/>
      <c r="B1616" s="191"/>
      <c r="C1616" s="191"/>
      <c r="D1616" s="191"/>
      <c r="E1616" s="191"/>
      <c r="F1616" s="191"/>
      <c r="G1616" s="191"/>
      <c r="H1616" s="191"/>
      <c r="I1616" s="191"/>
      <c r="J1616" s="191"/>
      <c r="K1616" s="191"/>
      <c r="L1616" s="191"/>
      <c r="M1616" s="191"/>
      <c r="N1616" s="191"/>
      <c r="O1616" s="70">
        <f>SUMIFS('Ctas Receber'!G:G,'Ctas Receber'!E:E,'Clientes'!A:A,'Ctas Receber'!M:M,"")</f>
        <v>0</v>
      </c>
      <c r="P1616" s="70">
        <f>SUMIFS('Ctas Receber'!G:G,'Ctas Receber'!E:E,'Clientes'!A:A,'Ctas Receber'!O:O,"Pago")</f>
        <v>0</v>
      </c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  <c r="AA1616" s="71"/>
      <c r="AB1616" s="71"/>
      <c r="AC1616" s="71"/>
      <c r="AD1616" s="71"/>
      <c r="AE1616" s="71"/>
      <c r="AF1616" s="71"/>
      <c r="AG1616" s="71"/>
      <c r="AH1616" s="71"/>
      <c r="AI1616" s="71"/>
      <c r="AJ1616" s="71"/>
      <c r="AK1616" s="71"/>
      <c r="AL1616" s="71"/>
    </row>
    <row r="1617" spans="1:38">
      <c r="A1617" s="191"/>
      <c r="B1617" s="191"/>
      <c r="C1617" s="191"/>
      <c r="D1617" s="191"/>
      <c r="E1617" s="191"/>
      <c r="F1617" s="191"/>
      <c r="G1617" s="191"/>
      <c r="H1617" s="191"/>
      <c r="I1617" s="191"/>
      <c r="J1617" s="191"/>
      <c r="K1617" s="191"/>
      <c r="L1617" s="191"/>
      <c r="M1617" s="191"/>
      <c r="N1617" s="191"/>
      <c r="O1617" s="70">
        <f>SUMIFS('Ctas Receber'!G:G,'Ctas Receber'!E:E,'Clientes'!A:A,'Ctas Receber'!M:M,"")</f>
        <v>0</v>
      </c>
      <c r="P1617" s="70">
        <f>SUMIFS('Ctas Receber'!G:G,'Ctas Receber'!E:E,'Clientes'!A:A,'Ctas Receber'!O:O,"Pago")</f>
        <v>0</v>
      </c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  <c r="AA1617" s="71"/>
      <c r="AB1617" s="71"/>
      <c r="AC1617" s="71"/>
      <c r="AD1617" s="71"/>
      <c r="AE1617" s="71"/>
      <c r="AF1617" s="71"/>
      <c r="AG1617" s="71"/>
      <c r="AH1617" s="71"/>
      <c r="AI1617" s="71"/>
      <c r="AJ1617" s="71"/>
      <c r="AK1617" s="71"/>
      <c r="AL1617" s="71"/>
    </row>
    <row r="1618" spans="1:38">
      <c r="A1618" s="191"/>
      <c r="B1618" s="191"/>
      <c r="C1618" s="191"/>
      <c r="D1618" s="191"/>
      <c r="E1618" s="191"/>
      <c r="F1618" s="191"/>
      <c r="G1618" s="191"/>
      <c r="H1618" s="191"/>
      <c r="I1618" s="191"/>
      <c r="J1618" s="191"/>
      <c r="K1618" s="191"/>
      <c r="L1618" s="191"/>
      <c r="M1618" s="191"/>
      <c r="N1618" s="191"/>
      <c r="O1618" s="70">
        <f>SUMIFS('Ctas Receber'!G:G,'Ctas Receber'!E:E,'Clientes'!A:A,'Ctas Receber'!M:M,"")</f>
        <v>0</v>
      </c>
      <c r="P1618" s="70">
        <f>SUMIFS('Ctas Receber'!G:G,'Ctas Receber'!E:E,'Clientes'!A:A,'Ctas Receber'!O:O,"Pago")</f>
        <v>0</v>
      </c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  <c r="AA1618" s="71"/>
      <c r="AB1618" s="71"/>
      <c r="AC1618" s="71"/>
      <c r="AD1618" s="71"/>
      <c r="AE1618" s="71"/>
      <c r="AF1618" s="71"/>
      <c r="AG1618" s="71"/>
      <c r="AH1618" s="71"/>
      <c r="AI1618" s="71"/>
      <c r="AJ1618" s="71"/>
      <c r="AK1618" s="71"/>
      <c r="AL1618" s="71"/>
    </row>
    <row r="1619" spans="1:38">
      <c r="A1619" s="191"/>
      <c r="B1619" s="191"/>
      <c r="C1619" s="191"/>
      <c r="D1619" s="191"/>
      <c r="E1619" s="191"/>
      <c r="F1619" s="191"/>
      <c r="G1619" s="191"/>
      <c r="H1619" s="191"/>
      <c r="I1619" s="191"/>
      <c r="J1619" s="191"/>
      <c r="K1619" s="191"/>
      <c r="L1619" s="191"/>
      <c r="M1619" s="191"/>
      <c r="N1619" s="191"/>
      <c r="O1619" s="70">
        <f>SUMIFS('Ctas Receber'!G:G,'Ctas Receber'!E:E,'Clientes'!A:A,'Ctas Receber'!M:M,"")</f>
        <v>0</v>
      </c>
      <c r="P1619" s="70">
        <f>SUMIFS('Ctas Receber'!G:G,'Ctas Receber'!E:E,'Clientes'!A:A,'Ctas Receber'!O:O,"Pago")</f>
        <v>0</v>
      </c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  <c r="AA1619" s="71"/>
      <c r="AB1619" s="71"/>
      <c r="AC1619" s="71"/>
      <c r="AD1619" s="71"/>
      <c r="AE1619" s="71"/>
      <c r="AF1619" s="71"/>
      <c r="AG1619" s="71"/>
      <c r="AH1619" s="71"/>
      <c r="AI1619" s="71"/>
      <c r="AJ1619" s="71"/>
      <c r="AK1619" s="71"/>
      <c r="AL1619" s="71"/>
    </row>
    <row r="1620" spans="1:38">
      <c r="A1620" s="191"/>
      <c r="B1620" s="191"/>
      <c r="C1620" s="191"/>
      <c r="D1620" s="191"/>
      <c r="E1620" s="191"/>
      <c r="F1620" s="191"/>
      <c r="G1620" s="191"/>
      <c r="H1620" s="191"/>
      <c r="I1620" s="191"/>
      <c r="J1620" s="191"/>
      <c r="K1620" s="191"/>
      <c r="L1620" s="191"/>
      <c r="M1620" s="191"/>
      <c r="N1620" s="191"/>
      <c r="O1620" s="70">
        <f>SUMIFS('Ctas Receber'!G:G,'Ctas Receber'!E:E,'Clientes'!A:A,'Ctas Receber'!M:M,"")</f>
        <v>0</v>
      </c>
      <c r="P1620" s="70">
        <f>SUMIFS('Ctas Receber'!G:G,'Ctas Receber'!E:E,'Clientes'!A:A,'Ctas Receber'!O:O,"Pago")</f>
        <v>0</v>
      </c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  <c r="AA1620" s="71"/>
      <c r="AB1620" s="71"/>
      <c r="AC1620" s="71"/>
      <c r="AD1620" s="71"/>
      <c r="AE1620" s="71"/>
      <c r="AF1620" s="71"/>
      <c r="AG1620" s="71"/>
      <c r="AH1620" s="71"/>
      <c r="AI1620" s="71"/>
      <c r="AJ1620" s="71"/>
      <c r="AK1620" s="71"/>
      <c r="AL1620" s="71"/>
    </row>
    <row r="1621" spans="1:38">
      <c r="A1621" s="191"/>
      <c r="B1621" s="191"/>
      <c r="C1621" s="191"/>
      <c r="D1621" s="191"/>
      <c r="E1621" s="191"/>
      <c r="F1621" s="191"/>
      <c r="G1621" s="191"/>
      <c r="H1621" s="191"/>
      <c r="I1621" s="191"/>
      <c r="J1621" s="191"/>
      <c r="K1621" s="191"/>
      <c r="L1621" s="191"/>
      <c r="M1621" s="191"/>
      <c r="N1621" s="191"/>
      <c r="O1621" s="70">
        <f>SUMIFS('Ctas Receber'!G:G,'Ctas Receber'!E:E,'Clientes'!A:A,'Ctas Receber'!M:M,"")</f>
        <v>0</v>
      </c>
      <c r="P1621" s="70">
        <f>SUMIFS('Ctas Receber'!G:G,'Ctas Receber'!E:E,'Clientes'!A:A,'Ctas Receber'!O:O,"Pago")</f>
        <v>0</v>
      </c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  <c r="AA1621" s="71"/>
      <c r="AB1621" s="71"/>
      <c r="AC1621" s="71"/>
      <c r="AD1621" s="71"/>
      <c r="AE1621" s="71"/>
      <c r="AF1621" s="71"/>
      <c r="AG1621" s="71"/>
      <c r="AH1621" s="71"/>
      <c r="AI1621" s="71"/>
      <c r="AJ1621" s="71"/>
      <c r="AK1621" s="71"/>
      <c r="AL1621" s="71"/>
    </row>
    <row r="1622" spans="1:38">
      <c r="A1622" s="191"/>
      <c r="B1622" s="191"/>
      <c r="C1622" s="191"/>
      <c r="D1622" s="191"/>
      <c r="E1622" s="191"/>
      <c r="F1622" s="191"/>
      <c r="G1622" s="191"/>
      <c r="H1622" s="191"/>
      <c r="I1622" s="191"/>
      <c r="J1622" s="191"/>
      <c r="K1622" s="191"/>
      <c r="L1622" s="191"/>
      <c r="M1622" s="191"/>
      <c r="N1622" s="191"/>
      <c r="O1622" s="70">
        <f>SUMIFS('Ctas Receber'!G:G,'Ctas Receber'!E:E,'Clientes'!A:A,'Ctas Receber'!M:M,"")</f>
        <v>0</v>
      </c>
      <c r="P1622" s="70">
        <f>SUMIFS('Ctas Receber'!G:G,'Ctas Receber'!E:E,'Clientes'!A:A,'Ctas Receber'!O:O,"Pago")</f>
        <v>0</v>
      </c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  <c r="AA1622" s="71"/>
      <c r="AB1622" s="71"/>
      <c r="AC1622" s="71"/>
      <c r="AD1622" s="71"/>
      <c r="AE1622" s="71"/>
      <c r="AF1622" s="71"/>
      <c r="AG1622" s="71"/>
      <c r="AH1622" s="71"/>
      <c r="AI1622" s="71"/>
      <c r="AJ1622" s="71"/>
      <c r="AK1622" s="71"/>
      <c r="AL1622" s="71"/>
    </row>
    <row r="1623" spans="1:38">
      <c r="A1623" s="191"/>
      <c r="B1623" s="191"/>
      <c r="C1623" s="191"/>
      <c r="D1623" s="191"/>
      <c r="E1623" s="191"/>
      <c r="F1623" s="191"/>
      <c r="G1623" s="191"/>
      <c r="H1623" s="191"/>
      <c r="I1623" s="191"/>
      <c r="J1623" s="191"/>
      <c r="K1623" s="191"/>
      <c r="L1623" s="191"/>
      <c r="M1623" s="191"/>
      <c r="N1623" s="191"/>
      <c r="O1623" s="70">
        <f>SUMIFS('Ctas Receber'!G:G,'Ctas Receber'!E:E,'Clientes'!A:A,'Ctas Receber'!M:M,"")</f>
        <v>0</v>
      </c>
      <c r="P1623" s="70">
        <f>SUMIFS('Ctas Receber'!G:G,'Ctas Receber'!E:E,'Clientes'!A:A,'Ctas Receber'!O:O,"Pago")</f>
        <v>0</v>
      </c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  <c r="AA1623" s="71"/>
      <c r="AB1623" s="71"/>
      <c r="AC1623" s="71"/>
      <c r="AD1623" s="71"/>
      <c r="AE1623" s="71"/>
      <c r="AF1623" s="71"/>
      <c r="AG1623" s="71"/>
      <c r="AH1623" s="71"/>
      <c r="AI1623" s="71"/>
      <c r="AJ1623" s="71"/>
      <c r="AK1623" s="71"/>
      <c r="AL1623" s="71"/>
    </row>
    <row r="1624" spans="1:38">
      <c r="A1624" s="191"/>
      <c r="B1624" s="191"/>
      <c r="C1624" s="191"/>
      <c r="D1624" s="191"/>
      <c r="E1624" s="191"/>
      <c r="F1624" s="191"/>
      <c r="G1624" s="191"/>
      <c r="H1624" s="191"/>
      <c r="I1624" s="191"/>
      <c r="J1624" s="191"/>
      <c r="K1624" s="191"/>
      <c r="L1624" s="191"/>
      <c r="M1624" s="191"/>
      <c r="N1624" s="191"/>
      <c r="O1624" s="70">
        <f>SUMIFS('Ctas Receber'!G:G,'Ctas Receber'!E:E,'Clientes'!A:A,'Ctas Receber'!M:M,"")</f>
        <v>0</v>
      </c>
      <c r="P1624" s="70">
        <f>SUMIFS('Ctas Receber'!G:G,'Ctas Receber'!E:E,'Clientes'!A:A,'Ctas Receber'!O:O,"Pago")</f>
        <v>0</v>
      </c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  <c r="AA1624" s="71"/>
      <c r="AB1624" s="71"/>
      <c r="AC1624" s="71"/>
      <c r="AD1624" s="71"/>
      <c r="AE1624" s="71"/>
      <c r="AF1624" s="71"/>
      <c r="AG1624" s="71"/>
      <c r="AH1624" s="71"/>
      <c r="AI1624" s="71"/>
      <c r="AJ1624" s="71"/>
      <c r="AK1624" s="71"/>
      <c r="AL1624" s="71"/>
    </row>
    <row r="1625" spans="1:38">
      <c r="A1625" s="191"/>
      <c r="B1625" s="191"/>
      <c r="C1625" s="191"/>
      <c r="D1625" s="191"/>
      <c r="E1625" s="191"/>
      <c r="F1625" s="191"/>
      <c r="G1625" s="191"/>
      <c r="H1625" s="191"/>
      <c r="I1625" s="191"/>
      <c r="J1625" s="191"/>
      <c r="K1625" s="191"/>
      <c r="L1625" s="191"/>
      <c r="M1625" s="191"/>
      <c r="N1625" s="191"/>
      <c r="O1625" s="70">
        <f>SUMIFS('Ctas Receber'!G:G,'Ctas Receber'!E:E,'Clientes'!A:A,'Ctas Receber'!M:M,"")</f>
        <v>0</v>
      </c>
      <c r="P1625" s="70">
        <f>SUMIFS('Ctas Receber'!G:G,'Ctas Receber'!E:E,'Clientes'!A:A,'Ctas Receber'!O:O,"Pago")</f>
        <v>0</v>
      </c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  <c r="AA1625" s="71"/>
      <c r="AB1625" s="71"/>
      <c r="AC1625" s="71"/>
      <c r="AD1625" s="71"/>
      <c r="AE1625" s="71"/>
      <c r="AF1625" s="71"/>
      <c r="AG1625" s="71"/>
      <c r="AH1625" s="71"/>
      <c r="AI1625" s="71"/>
      <c r="AJ1625" s="71"/>
      <c r="AK1625" s="71"/>
      <c r="AL1625" s="71"/>
    </row>
    <row r="1626" spans="1:38">
      <c r="A1626" s="191"/>
      <c r="B1626" s="191"/>
      <c r="C1626" s="191"/>
      <c r="D1626" s="191"/>
      <c r="E1626" s="191"/>
      <c r="F1626" s="191"/>
      <c r="G1626" s="191"/>
      <c r="H1626" s="191"/>
      <c r="I1626" s="191"/>
      <c r="J1626" s="191"/>
      <c r="K1626" s="191"/>
      <c r="L1626" s="191"/>
      <c r="M1626" s="191"/>
      <c r="N1626" s="191"/>
      <c r="O1626" s="70">
        <f>SUMIFS('Ctas Receber'!G:G,'Ctas Receber'!E:E,'Clientes'!A:A,'Ctas Receber'!M:M,"")</f>
        <v>0</v>
      </c>
      <c r="P1626" s="70">
        <f>SUMIFS('Ctas Receber'!G:G,'Ctas Receber'!E:E,'Clientes'!A:A,'Ctas Receber'!O:O,"Pago")</f>
        <v>0</v>
      </c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  <c r="AA1626" s="71"/>
      <c r="AB1626" s="71"/>
      <c r="AC1626" s="71"/>
      <c r="AD1626" s="71"/>
      <c r="AE1626" s="71"/>
      <c r="AF1626" s="71"/>
      <c r="AG1626" s="71"/>
      <c r="AH1626" s="71"/>
      <c r="AI1626" s="71"/>
      <c r="AJ1626" s="71"/>
      <c r="AK1626" s="71"/>
      <c r="AL1626" s="71"/>
    </row>
    <row r="1627" spans="1:38">
      <c r="A1627" s="191"/>
      <c r="B1627" s="191"/>
      <c r="C1627" s="191"/>
      <c r="D1627" s="191"/>
      <c r="E1627" s="191"/>
      <c r="F1627" s="191"/>
      <c r="G1627" s="191"/>
      <c r="H1627" s="191"/>
      <c r="I1627" s="191"/>
      <c r="J1627" s="191"/>
      <c r="K1627" s="191"/>
      <c r="L1627" s="191"/>
      <c r="M1627" s="191"/>
      <c r="N1627" s="191"/>
      <c r="O1627" s="70">
        <f>SUMIFS('Ctas Receber'!G:G,'Ctas Receber'!E:E,'Clientes'!A:A,'Ctas Receber'!M:M,"")</f>
        <v>0</v>
      </c>
      <c r="P1627" s="70">
        <f>SUMIFS('Ctas Receber'!G:G,'Ctas Receber'!E:E,'Clientes'!A:A,'Ctas Receber'!O:O,"Pago")</f>
        <v>0</v>
      </c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  <c r="AA1627" s="71"/>
      <c r="AB1627" s="71"/>
      <c r="AC1627" s="71"/>
      <c r="AD1627" s="71"/>
      <c r="AE1627" s="71"/>
      <c r="AF1627" s="71"/>
      <c r="AG1627" s="71"/>
      <c r="AH1627" s="71"/>
      <c r="AI1627" s="71"/>
      <c r="AJ1627" s="71"/>
      <c r="AK1627" s="71"/>
      <c r="AL1627" s="71"/>
    </row>
    <row r="1628" spans="1:38">
      <c r="A1628" s="191"/>
      <c r="B1628" s="191"/>
      <c r="C1628" s="191"/>
      <c r="D1628" s="191"/>
      <c r="E1628" s="191"/>
      <c r="F1628" s="191"/>
      <c r="G1628" s="191"/>
      <c r="H1628" s="191"/>
      <c r="I1628" s="191"/>
      <c r="J1628" s="191"/>
      <c r="K1628" s="191"/>
      <c r="L1628" s="191"/>
      <c r="M1628" s="191"/>
      <c r="N1628" s="191"/>
      <c r="O1628" s="70">
        <f>SUMIFS('Ctas Receber'!G:G,'Ctas Receber'!E:E,'Clientes'!A:A,'Ctas Receber'!M:M,"")</f>
        <v>0</v>
      </c>
      <c r="P1628" s="70">
        <f>SUMIFS('Ctas Receber'!G:G,'Ctas Receber'!E:E,'Clientes'!A:A,'Ctas Receber'!O:O,"Pago")</f>
        <v>0</v>
      </c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  <c r="AA1628" s="71"/>
      <c r="AB1628" s="71"/>
      <c r="AC1628" s="71"/>
      <c r="AD1628" s="71"/>
      <c r="AE1628" s="71"/>
      <c r="AF1628" s="71"/>
      <c r="AG1628" s="71"/>
      <c r="AH1628" s="71"/>
      <c r="AI1628" s="71"/>
      <c r="AJ1628" s="71"/>
      <c r="AK1628" s="71"/>
      <c r="AL1628" s="71"/>
    </row>
    <row r="1629" spans="1:38">
      <c r="A1629" s="191"/>
      <c r="B1629" s="191"/>
      <c r="C1629" s="191"/>
      <c r="D1629" s="191"/>
      <c r="E1629" s="191"/>
      <c r="F1629" s="191"/>
      <c r="G1629" s="191"/>
      <c r="H1629" s="191"/>
      <c r="I1629" s="191"/>
      <c r="J1629" s="191"/>
      <c r="K1629" s="191"/>
      <c r="L1629" s="191"/>
      <c r="M1629" s="191"/>
      <c r="N1629" s="191"/>
      <c r="O1629" s="70">
        <f>SUMIFS('Ctas Receber'!G:G,'Ctas Receber'!E:E,'Clientes'!A:A,'Ctas Receber'!M:M,"")</f>
        <v>0</v>
      </c>
      <c r="P1629" s="70">
        <f>SUMIFS('Ctas Receber'!G:G,'Ctas Receber'!E:E,'Clientes'!A:A,'Ctas Receber'!O:O,"Pago")</f>
        <v>0</v>
      </c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  <c r="AA1629" s="71"/>
      <c r="AB1629" s="71"/>
      <c r="AC1629" s="71"/>
      <c r="AD1629" s="71"/>
      <c r="AE1629" s="71"/>
      <c r="AF1629" s="71"/>
      <c r="AG1629" s="71"/>
      <c r="AH1629" s="71"/>
      <c r="AI1629" s="71"/>
      <c r="AJ1629" s="71"/>
      <c r="AK1629" s="71"/>
      <c r="AL1629" s="71"/>
    </row>
    <row r="1630" spans="1:38">
      <c r="A1630" s="191"/>
      <c r="B1630" s="191"/>
      <c r="C1630" s="191"/>
      <c r="D1630" s="191"/>
      <c r="E1630" s="191"/>
      <c r="F1630" s="191"/>
      <c r="G1630" s="191"/>
      <c r="H1630" s="191"/>
      <c r="I1630" s="191"/>
      <c r="J1630" s="191"/>
      <c r="K1630" s="191"/>
      <c r="L1630" s="191"/>
      <c r="M1630" s="191"/>
      <c r="N1630" s="191"/>
      <c r="O1630" s="70">
        <f>SUMIFS('Ctas Receber'!G:G,'Ctas Receber'!E:E,'Clientes'!A:A,'Ctas Receber'!M:M,"")</f>
        <v>0</v>
      </c>
      <c r="P1630" s="70">
        <f>SUMIFS('Ctas Receber'!G:G,'Ctas Receber'!E:E,'Clientes'!A:A,'Ctas Receber'!O:O,"Pago")</f>
        <v>0</v>
      </c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  <c r="AA1630" s="71"/>
      <c r="AB1630" s="71"/>
      <c r="AC1630" s="71"/>
      <c r="AD1630" s="71"/>
      <c r="AE1630" s="71"/>
      <c r="AF1630" s="71"/>
      <c r="AG1630" s="71"/>
      <c r="AH1630" s="71"/>
      <c r="AI1630" s="71"/>
      <c r="AJ1630" s="71"/>
      <c r="AK1630" s="71"/>
      <c r="AL1630" s="71"/>
    </row>
    <row r="1631" spans="1:38">
      <c r="A1631" s="191"/>
      <c r="B1631" s="191"/>
      <c r="C1631" s="191"/>
      <c r="D1631" s="191"/>
      <c r="E1631" s="191"/>
      <c r="F1631" s="191"/>
      <c r="G1631" s="191"/>
      <c r="H1631" s="191"/>
      <c r="I1631" s="191"/>
      <c r="J1631" s="191"/>
      <c r="K1631" s="191"/>
      <c r="L1631" s="191"/>
      <c r="M1631" s="191"/>
      <c r="N1631" s="191"/>
      <c r="O1631" s="70">
        <f>SUMIFS('Ctas Receber'!G:G,'Ctas Receber'!E:E,'Clientes'!A:A,'Ctas Receber'!M:M,"")</f>
        <v>0</v>
      </c>
      <c r="P1631" s="70">
        <f>SUMIFS('Ctas Receber'!G:G,'Ctas Receber'!E:E,'Clientes'!A:A,'Ctas Receber'!O:O,"Pago")</f>
        <v>0</v>
      </c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  <c r="AA1631" s="71"/>
      <c r="AB1631" s="71"/>
      <c r="AC1631" s="71"/>
      <c r="AD1631" s="71"/>
      <c r="AE1631" s="71"/>
      <c r="AF1631" s="71"/>
      <c r="AG1631" s="71"/>
      <c r="AH1631" s="71"/>
      <c r="AI1631" s="71"/>
      <c r="AJ1631" s="71"/>
      <c r="AK1631" s="71"/>
      <c r="AL1631" s="71"/>
    </row>
    <row r="1632" spans="1:38">
      <c r="A1632" s="191"/>
      <c r="B1632" s="191"/>
      <c r="C1632" s="191"/>
      <c r="D1632" s="191"/>
      <c r="E1632" s="191"/>
      <c r="F1632" s="191"/>
      <c r="G1632" s="191"/>
      <c r="H1632" s="191"/>
      <c r="I1632" s="191"/>
      <c r="J1632" s="191"/>
      <c r="K1632" s="191"/>
      <c r="L1632" s="191"/>
      <c r="M1632" s="191"/>
      <c r="N1632" s="191"/>
      <c r="O1632" s="70">
        <f>SUMIFS('Ctas Receber'!G:G,'Ctas Receber'!E:E,'Clientes'!A:A,'Ctas Receber'!M:M,"")</f>
        <v>0</v>
      </c>
      <c r="P1632" s="70">
        <f>SUMIFS('Ctas Receber'!G:G,'Ctas Receber'!E:E,'Clientes'!A:A,'Ctas Receber'!O:O,"Pago")</f>
        <v>0</v>
      </c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  <c r="AA1632" s="71"/>
      <c r="AB1632" s="71"/>
      <c r="AC1632" s="71"/>
      <c r="AD1632" s="71"/>
      <c r="AE1632" s="71"/>
      <c r="AF1632" s="71"/>
      <c r="AG1632" s="71"/>
      <c r="AH1632" s="71"/>
      <c r="AI1632" s="71"/>
      <c r="AJ1632" s="71"/>
      <c r="AK1632" s="71"/>
      <c r="AL1632" s="71"/>
    </row>
    <row r="1633" spans="1:38">
      <c r="A1633" s="191"/>
      <c r="B1633" s="191"/>
      <c r="C1633" s="191"/>
      <c r="D1633" s="191"/>
      <c r="E1633" s="191"/>
      <c r="F1633" s="191"/>
      <c r="G1633" s="191"/>
      <c r="H1633" s="191"/>
      <c r="I1633" s="191"/>
      <c r="J1633" s="191"/>
      <c r="K1633" s="191"/>
      <c r="L1633" s="191"/>
      <c r="M1633" s="191"/>
      <c r="N1633" s="191"/>
      <c r="O1633" s="70">
        <f>SUMIFS('Ctas Receber'!G:G,'Ctas Receber'!E:E,'Clientes'!A:A,'Ctas Receber'!M:M,"")</f>
        <v>0</v>
      </c>
      <c r="P1633" s="70">
        <f>SUMIFS('Ctas Receber'!G:G,'Ctas Receber'!E:E,'Clientes'!A:A,'Ctas Receber'!O:O,"Pago")</f>
        <v>0</v>
      </c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  <c r="AA1633" s="71"/>
      <c r="AB1633" s="71"/>
      <c r="AC1633" s="71"/>
      <c r="AD1633" s="71"/>
      <c r="AE1633" s="71"/>
      <c r="AF1633" s="71"/>
      <c r="AG1633" s="71"/>
      <c r="AH1633" s="71"/>
      <c r="AI1633" s="71"/>
      <c r="AJ1633" s="71"/>
      <c r="AK1633" s="71"/>
      <c r="AL1633" s="71"/>
    </row>
    <row r="1634" spans="1:38">
      <c r="A1634" s="191"/>
      <c r="B1634" s="191"/>
      <c r="C1634" s="191"/>
      <c r="D1634" s="191"/>
      <c r="E1634" s="191"/>
      <c r="F1634" s="191"/>
      <c r="G1634" s="191"/>
      <c r="H1634" s="191"/>
      <c r="I1634" s="191"/>
      <c r="J1634" s="191"/>
      <c r="K1634" s="191"/>
      <c r="L1634" s="191"/>
      <c r="M1634" s="191"/>
      <c r="N1634" s="191"/>
      <c r="O1634" s="70">
        <f>SUMIFS('Ctas Receber'!G:G,'Ctas Receber'!E:E,'Clientes'!A:A,'Ctas Receber'!M:M,"")</f>
        <v>0</v>
      </c>
      <c r="P1634" s="70">
        <f>SUMIFS('Ctas Receber'!G:G,'Ctas Receber'!E:E,'Clientes'!A:A,'Ctas Receber'!O:O,"Pago")</f>
        <v>0</v>
      </c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  <c r="AA1634" s="71"/>
      <c r="AB1634" s="71"/>
      <c r="AC1634" s="71"/>
      <c r="AD1634" s="71"/>
      <c r="AE1634" s="71"/>
      <c r="AF1634" s="71"/>
      <c r="AG1634" s="71"/>
      <c r="AH1634" s="71"/>
      <c r="AI1634" s="71"/>
      <c r="AJ1634" s="71"/>
      <c r="AK1634" s="71"/>
      <c r="AL1634" s="71"/>
    </row>
    <row r="1635" spans="1:38">
      <c r="A1635" s="191"/>
      <c r="B1635" s="191"/>
      <c r="C1635" s="191"/>
      <c r="D1635" s="191"/>
      <c r="E1635" s="191"/>
      <c r="F1635" s="191"/>
      <c r="G1635" s="191"/>
      <c r="H1635" s="191"/>
      <c r="I1635" s="191"/>
      <c r="J1635" s="191"/>
      <c r="K1635" s="191"/>
      <c r="L1635" s="191"/>
      <c r="M1635" s="191"/>
      <c r="N1635" s="191"/>
      <c r="O1635" s="70">
        <f>SUMIFS('Ctas Receber'!G:G,'Ctas Receber'!E:E,'Clientes'!A:A,'Ctas Receber'!M:M,"")</f>
        <v>0</v>
      </c>
      <c r="P1635" s="70">
        <f>SUMIFS('Ctas Receber'!G:G,'Ctas Receber'!E:E,'Clientes'!A:A,'Ctas Receber'!O:O,"Pago")</f>
        <v>0</v>
      </c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  <c r="AA1635" s="71"/>
      <c r="AB1635" s="71"/>
      <c r="AC1635" s="71"/>
      <c r="AD1635" s="71"/>
      <c r="AE1635" s="71"/>
      <c r="AF1635" s="71"/>
      <c r="AG1635" s="71"/>
      <c r="AH1635" s="71"/>
      <c r="AI1635" s="71"/>
      <c r="AJ1635" s="71"/>
      <c r="AK1635" s="71"/>
      <c r="AL1635" s="71"/>
    </row>
    <row r="1636" spans="1:38">
      <c r="A1636" s="191"/>
      <c r="B1636" s="191"/>
      <c r="C1636" s="191"/>
      <c r="D1636" s="191"/>
      <c r="E1636" s="191"/>
      <c r="F1636" s="191"/>
      <c r="G1636" s="191"/>
      <c r="H1636" s="191"/>
      <c r="I1636" s="191"/>
      <c r="J1636" s="191"/>
      <c r="K1636" s="191"/>
      <c r="L1636" s="191"/>
      <c r="M1636" s="191"/>
      <c r="N1636" s="191"/>
      <c r="O1636" s="70">
        <f>SUMIFS('Ctas Receber'!G:G,'Ctas Receber'!E:E,'Clientes'!A:A,'Ctas Receber'!M:M,"")</f>
        <v>0</v>
      </c>
      <c r="P1636" s="70">
        <f>SUMIFS('Ctas Receber'!G:G,'Ctas Receber'!E:E,'Clientes'!A:A,'Ctas Receber'!O:O,"Pago")</f>
        <v>0</v>
      </c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  <c r="AA1636" s="71"/>
      <c r="AB1636" s="71"/>
      <c r="AC1636" s="71"/>
      <c r="AD1636" s="71"/>
      <c r="AE1636" s="71"/>
      <c r="AF1636" s="71"/>
      <c r="AG1636" s="71"/>
      <c r="AH1636" s="71"/>
      <c r="AI1636" s="71"/>
      <c r="AJ1636" s="71"/>
      <c r="AK1636" s="71"/>
      <c r="AL1636" s="71"/>
    </row>
    <row r="1637" spans="1:38">
      <c r="A1637" s="191"/>
      <c r="B1637" s="191"/>
      <c r="C1637" s="191"/>
      <c r="D1637" s="191"/>
      <c r="E1637" s="191"/>
      <c r="F1637" s="191"/>
      <c r="G1637" s="191"/>
      <c r="H1637" s="191"/>
      <c r="I1637" s="191"/>
      <c r="J1637" s="191"/>
      <c r="K1637" s="191"/>
      <c r="L1637" s="191"/>
      <c r="M1637" s="191"/>
      <c r="N1637" s="191"/>
      <c r="O1637" s="70">
        <f>SUMIFS('Ctas Receber'!G:G,'Ctas Receber'!E:E,'Clientes'!A:A,'Ctas Receber'!M:M,"")</f>
        <v>0</v>
      </c>
      <c r="P1637" s="70">
        <f>SUMIFS('Ctas Receber'!G:G,'Ctas Receber'!E:E,'Clientes'!A:A,'Ctas Receber'!O:O,"Pago")</f>
        <v>0</v>
      </c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  <c r="AA1637" s="71"/>
      <c r="AB1637" s="71"/>
      <c r="AC1637" s="71"/>
      <c r="AD1637" s="71"/>
      <c r="AE1637" s="71"/>
      <c r="AF1637" s="71"/>
      <c r="AG1637" s="71"/>
      <c r="AH1637" s="71"/>
      <c r="AI1637" s="71"/>
      <c r="AJ1637" s="71"/>
      <c r="AK1637" s="71"/>
      <c r="AL1637" s="71"/>
    </row>
    <row r="1638" spans="1:38">
      <c r="A1638" s="191"/>
      <c r="B1638" s="191"/>
      <c r="C1638" s="191"/>
      <c r="D1638" s="191"/>
      <c r="E1638" s="191"/>
      <c r="F1638" s="191"/>
      <c r="G1638" s="191"/>
      <c r="H1638" s="191"/>
      <c r="I1638" s="191"/>
      <c r="J1638" s="191"/>
      <c r="K1638" s="191"/>
      <c r="L1638" s="191"/>
      <c r="M1638" s="191"/>
      <c r="N1638" s="191"/>
      <c r="O1638" s="70">
        <f>SUMIFS('Ctas Receber'!G:G,'Ctas Receber'!E:E,'Clientes'!A:A,'Ctas Receber'!M:M,"")</f>
        <v>0</v>
      </c>
      <c r="P1638" s="70">
        <f>SUMIFS('Ctas Receber'!G:G,'Ctas Receber'!E:E,'Clientes'!A:A,'Ctas Receber'!O:O,"Pago")</f>
        <v>0</v>
      </c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  <c r="AA1638" s="71"/>
      <c r="AB1638" s="71"/>
      <c r="AC1638" s="71"/>
      <c r="AD1638" s="71"/>
      <c r="AE1638" s="71"/>
      <c r="AF1638" s="71"/>
      <c r="AG1638" s="71"/>
      <c r="AH1638" s="71"/>
      <c r="AI1638" s="71"/>
      <c r="AJ1638" s="71"/>
      <c r="AK1638" s="71"/>
      <c r="AL1638" s="71"/>
    </row>
    <row r="1639" spans="1:38">
      <c r="A1639" s="191"/>
      <c r="B1639" s="191"/>
      <c r="C1639" s="191"/>
      <c r="D1639" s="191"/>
      <c r="E1639" s="191"/>
      <c r="F1639" s="191"/>
      <c r="G1639" s="191"/>
      <c r="H1639" s="191"/>
      <c r="I1639" s="191"/>
      <c r="J1639" s="191"/>
      <c r="K1639" s="191"/>
      <c r="L1639" s="191"/>
      <c r="M1639" s="191"/>
      <c r="N1639" s="191"/>
      <c r="O1639" s="70">
        <f>SUMIFS('Ctas Receber'!G:G,'Ctas Receber'!E:E,'Clientes'!A:A,'Ctas Receber'!M:M,"")</f>
        <v>0</v>
      </c>
      <c r="P1639" s="70">
        <f>SUMIFS('Ctas Receber'!G:G,'Ctas Receber'!E:E,'Clientes'!A:A,'Ctas Receber'!O:O,"Pago")</f>
        <v>0</v>
      </c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  <c r="AA1639" s="71"/>
      <c r="AB1639" s="71"/>
      <c r="AC1639" s="71"/>
      <c r="AD1639" s="71"/>
      <c r="AE1639" s="71"/>
      <c r="AF1639" s="71"/>
      <c r="AG1639" s="71"/>
      <c r="AH1639" s="71"/>
      <c r="AI1639" s="71"/>
      <c r="AJ1639" s="71"/>
      <c r="AK1639" s="71"/>
      <c r="AL1639" s="71"/>
    </row>
    <row r="1640" spans="1:38">
      <c r="A1640" s="191"/>
      <c r="B1640" s="191"/>
      <c r="C1640" s="191"/>
      <c r="D1640" s="191"/>
      <c r="E1640" s="191"/>
      <c r="F1640" s="191"/>
      <c r="G1640" s="191"/>
      <c r="H1640" s="191"/>
      <c r="I1640" s="191"/>
      <c r="J1640" s="191"/>
      <c r="K1640" s="191"/>
      <c r="L1640" s="191"/>
      <c r="M1640" s="191"/>
      <c r="N1640" s="191"/>
      <c r="O1640" s="70">
        <f>SUMIFS('Ctas Receber'!G:G,'Ctas Receber'!E:E,'Clientes'!A:A,'Ctas Receber'!M:M,"")</f>
        <v>0</v>
      </c>
      <c r="P1640" s="70">
        <f>SUMIFS('Ctas Receber'!G:G,'Ctas Receber'!E:E,'Clientes'!A:A,'Ctas Receber'!O:O,"Pago")</f>
        <v>0</v>
      </c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  <c r="AA1640" s="71"/>
      <c r="AB1640" s="71"/>
      <c r="AC1640" s="71"/>
      <c r="AD1640" s="71"/>
      <c r="AE1640" s="71"/>
      <c r="AF1640" s="71"/>
      <c r="AG1640" s="71"/>
      <c r="AH1640" s="71"/>
      <c r="AI1640" s="71"/>
      <c r="AJ1640" s="71"/>
      <c r="AK1640" s="71"/>
      <c r="AL1640" s="71"/>
    </row>
    <row r="1641" spans="1:38">
      <c r="A1641" s="191"/>
      <c r="B1641" s="191"/>
      <c r="C1641" s="191"/>
      <c r="D1641" s="191"/>
      <c r="E1641" s="191"/>
      <c r="F1641" s="191"/>
      <c r="G1641" s="191"/>
      <c r="H1641" s="191"/>
      <c r="I1641" s="191"/>
      <c r="J1641" s="191"/>
      <c r="K1641" s="191"/>
      <c r="L1641" s="191"/>
      <c r="M1641" s="191"/>
      <c r="N1641" s="191"/>
      <c r="O1641" s="70">
        <f>SUMIFS('Ctas Receber'!G:G,'Ctas Receber'!E:E,'Clientes'!A:A,'Ctas Receber'!M:M,"")</f>
        <v>0</v>
      </c>
      <c r="P1641" s="70">
        <f>SUMIFS('Ctas Receber'!G:G,'Ctas Receber'!E:E,'Clientes'!A:A,'Ctas Receber'!O:O,"Pago")</f>
        <v>0</v>
      </c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  <c r="AA1641" s="71"/>
      <c r="AB1641" s="71"/>
      <c r="AC1641" s="71"/>
      <c r="AD1641" s="71"/>
      <c r="AE1641" s="71"/>
      <c r="AF1641" s="71"/>
      <c r="AG1641" s="71"/>
      <c r="AH1641" s="71"/>
      <c r="AI1641" s="71"/>
      <c r="AJ1641" s="71"/>
      <c r="AK1641" s="71"/>
      <c r="AL1641" s="71"/>
    </row>
    <row r="1642" spans="1:38">
      <c r="A1642" s="191"/>
      <c r="B1642" s="191"/>
      <c r="C1642" s="191"/>
      <c r="D1642" s="191"/>
      <c r="E1642" s="191"/>
      <c r="F1642" s="191"/>
      <c r="G1642" s="191"/>
      <c r="H1642" s="191"/>
      <c r="I1642" s="191"/>
      <c r="J1642" s="191"/>
      <c r="K1642" s="191"/>
      <c r="L1642" s="191"/>
      <c r="M1642" s="191"/>
      <c r="N1642" s="191"/>
      <c r="O1642" s="70">
        <f>SUMIFS('Ctas Receber'!G:G,'Ctas Receber'!E:E,'Clientes'!A:A,'Ctas Receber'!M:M,"")</f>
        <v>0</v>
      </c>
      <c r="P1642" s="70">
        <f>SUMIFS('Ctas Receber'!G:G,'Ctas Receber'!E:E,'Clientes'!A:A,'Ctas Receber'!O:O,"Pago")</f>
        <v>0</v>
      </c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  <c r="AA1642" s="71"/>
      <c r="AB1642" s="71"/>
      <c r="AC1642" s="71"/>
      <c r="AD1642" s="71"/>
      <c r="AE1642" s="71"/>
      <c r="AF1642" s="71"/>
      <c r="AG1642" s="71"/>
      <c r="AH1642" s="71"/>
      <c r="AI1642" s="71"/>
      <c r="AJ1642" s="71"/>
      <c r="AK1642" s="71"/>
      <c r="AL1642" s="71"/>
    </row>
    <row r="1643" spans="1:38">
      <c r="A1643" s="191"/>
      <c r="B1643" s="191"/>
      <c r="C1643" s="191"/>
      <c r="D1643" s="191"/>
      <c r="E1643" s="191"/>
      <c r="F1643" s="191"/>
      <c r="G1643" s="191"/>
      <c r="H1643" s="191"/>
      <c r="I1643" s="191"/>
      <c r="J1643" s="191"/>
      <c r="K1643" s="191"/>
      <c r="L1643" s="191"/>
      <c r="M1643" s="191"/>
      <c r="N1643" s="191"/>
      <c r="O1643" s="70">
        <f>SUMIFS('Ctas Receber'!G:G,'Ctas Receber'!E:E,'Clientes'!A:A,'Ctas Receber'!M:M,"")</f>
        <v>0</v>
      </c>
      <c r="P1643" s="70">
        <f>SUMIFS('Ctas Receber'!G:G,'Ctas Receber'!E:E,'Clientes'!A:A,'Ctas Receber'!O:O,"Pago")</f>
        <v>0</v>
      </c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  <c r="AA1643" s="71"/>
      <c r="AB1643" s="71"/>
      <c r="AC1643" s="71"/>
      <c r="AD1643" s="71"/>
      <c r="AE1643" s="71"/>
      <c r="AF1643" s="71"/>
      <c r="AG1643" s="71"/>
      <c r="AH1643" s="71"/>
      <c r="AI1643" s="71"/>
      <c r="AJ1643" s="71"/>
      <c r="AK1643" s="71"/>
      <c r="AL1643" s="71"/>
    </row>
    <row r="1644" spans="1:38">
      <c r="A1644" s="191"/>
      <c r="B1644" s="191"/>
      <c r="C1644" s="191"/>
      <c r="D1644" s="191"/>
      <c r="E1644" s="191"/>
      <c r="F1644" s="191"/>
      <c r="G1644" s="191"/>
      <c r="H1644" s="191"/>
      <c r="I1644" s="191"/>
      <c r="J1644" s="191"/>
      <c r="K1644" s="191"/>
      <c r="L1644" s="191"/>
      <c r="M1644" s="191"/>
      <c r="N1644" s="191"/>
      <c r="O1644" s="70">
        <f>SUMIFS('Ctas Receber'!G:G,'Ctas Receber'!E:E,'Clientes'!A:A,'Ctas Receber'!M:M,"")</f>
        <v>0</v>
      </c>
      <c r="P1644" s="70">
        <f>SUMIFS('Ctas Receber'!G:G,'Ctas Receber'!E:E,'Clientes'!A:A,'Ctas Receber'!O:O,"Pago")</f>
        <v>0</v>
      </c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  <c r="AA1644" s="71"/>
      <c r="AB1644" s="71"/>
      <c r="AC1644" s="71"/>
      <c r="AD1644" s="71"/>
      <c r="AE1644" s="71"/>
      <c r="AF1644" s="71"/>
      <c r="AG1644" s="71"/>
      <c r="AH1644" s="71"/>
      <c r="AI1644" s="71"/>
      <c r="AJ1644" s="71"/>
      <c r="AK1644" s="71"/>
      <c r="AL1644" s="71"/>
    </row>
    <row r="1645" spans="1:38">
      <c r="A1645" s="191"/>
      <c r="B1645" s="191"/>
      <c r="C1645" s="191"/>
      <c r="D1645" s="191"/>
      <c r="E1645" s="191"/>
      <c r="F1645" s="191"/>
      <c r="G1645" s="191"/>
      <c r="H1645" s="191"/>
      <c r="I1645" s="191"/>
      <c r="J1645" s="191"/>
      <c r="K1645" s="191"/>
      <c r="L1645" s="191"/>
      <c r="M1645" s="191"/>
      <c r="N1645" s="191"/>
      <c r="O1645" s="70">
        <f>SUMIFS('Ctas Receber'!G:G,'Ctas Receber'!E:E,'Clientes'!A:A,'Ctas Receber'!M:M,"")</f>
        <v>0</v>
      </c>
      <c r="P1645" s="70">
        <f>SUMIFS('Ctas Receber'!G:G,'Ctas Receber'!E:E,'Clientes'!A:A,'Ctas Receber'!O:O,"Pago")</f>
        <v>0</v>
      </c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  <c r="AA1645" s="71"/>
      <c r="AB1645" s="71"/>
      <c r="AC1645" s="71"/>
      <c r="AD1645" s="71"/>
      <c r="AE1645" s="71"/>
      <c r="AF1645" s="71"/>
      <c r="AG1645" s="71"/>
      <c r="AH1645" s="71"/>
      <c r="AI1645" s="71"/>
      <c r="AJ1645" s="71"/>
      <c r="AK1645" s="71"/>
      <c r="AL1645" s="71"/>
    </row>
    <row r="1646" spans="1:38">
      <c r="A1646" s="191"/>
      <c r="B1646" s="191"/>
      <c r="C1646" s="191"/>
      <c r="D1646" s="191"/>
      <c r="E1646" s="191"/>
      <c r="F1646" s="191"/>
      <c r="G1646" s="191"/>
      <c r="H1646" s="191"/>
      <c r="I1646" s="191"/>
      <c r="J1646" s="191"/>
      <c r="K1646" s="191"/>
      <c r="L1646" s="191"/>
      <c r="M1646" s="191"/>
      <c r="N1646" s="191"/>
      <c r="O1646" s="70">
        <f>SUMIFS('Ctas Receber'!G:G,'Ctas Receber'!E:E,'Clientes'!A:A,'Ctas Receber'!M:M,"")</f>
        <v>0</v>
      </c>
      <c r="P1646" s="70">
        <f>SUMIFS('Ctas Receber'!G:G,'Ctas Receber'!E:E,'Clientes'!A:A,'Ctas Receber'!O:O,"Pago")</f>
        <v>0</v>
      </c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  <c r="AA1646" s="71"/>
      <c r="AB1646" s="71"/>
      <c r="AC1646" s="71"/>
      <c r="AD1646" s="71"/>
      <c r="AE1646" s="71"/>
      <c r="AF1646" s="71"/>
      <c r="AG1646" s="71"/>
      <c r="AH1646" s="71"/>
      <c r="AI1646" s="71"/>
      <c r="AJ1646" s="71"/>
      <c r="AK1646" s="71"/>
      <c r="AL1646" s="71"/>
    </row>
    <row r="1647" spans="1:38">
      <c r="A1647" s="191"/>
      <c r="B1647" s="191"/>
      <c r="C1647" s="191"/>
      <c r="D1647" s="191"/>
      <c r="E1647" s="191"/>
      <c r="F1647" s="191"/>
      <c r="G1647" s="191"/>
      <c r="H1647" s="191"/>
      <c r="I1647" s="191"/>
      <c r="J1647" s="191"/>
      <c r="K1647" s="191"/>
      <c r="L1647" s="191"/>
      <c r="M1647" s="191"/>
      <c r="N1647" s="191"/>
      <c r="O1647" s="70">
        <f>SUMIFS('Ctas Receber'!G:G,'Ctas Receber'!E:E,'Clientes'!A:A,'Ctas Receber'!M:M,"")</f>
        <v>0</v>
      </c>
      <c r="P1647" s="70">
        <f>SUMIFS('Ctas Receber'!G:G,'Ctas Receber'!E:E,'Clientes'!A:A,'Ctas Receber'!O:O,"Pago")</f>
        <v>0</v>
      </c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  <c r="AA1647" s="71"/>
      <c r="AB1647" s="71"/>
      <c r="AC1647" s="71"/>
      <c r="AD1647" s="71"/>
      <c r="AE1647" s="71"/>
      <c r="AF1647" s="71"/>
      <c r="AG1647" s="71"/>
      <c r="AH1647" s="71"/>
      <c r="AI1647" s="71"/>
      <c r="AJ1647" s="71"/>
      <c r="AK1647" s="71"/>
      <c r="AL1647" s="71"/>
    </row>
    <row r="1648" spans="1:38">
      <c r="A1648" s="191"/>
      <c r="B1648" s="191"/>
      <c r="C1648" s="191"/>
      <c r="D1648" s="191"/>
      <c r="E1648" s="191"/>
      <c r="F1648" s="191"/>
      <c r="G1648" s="191"/>
      <c r="H1648" s="191"/>
      <c r="I1648" s="191"/>
      <c r="J1648" s="191"/>
      <c r="K1648" s="191"/>
      <c r="L1648" s="191"/>
      <c r="M1648" s="191"/>
      <c r="N1648" s="191"/>
      <c r="O1648" s="70">
        <f>SUMIFS('Ctas Receber'!G:G,'Ctas Receber'!E:E,'Clientes'!A:A,'Ctas Receber'!M:M,"")</f>
        <v>0</v>
      </c>
      <c r="P1648" s="70">
        <f>SUMIFS('Ctas Receber'!G:G,'Ctas Receber'!E:E,'Clientes'!A:A,'Ctas Receber'!O:O,"Pago")</f>
        <v>0</v>
      </c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  <c r="AA1648" s="71"/>
      <c r="AB1648" s="71"/>
      <c r="AC1648" s="71"/>
      <c r="AD1648" s="71"/>
      <c r="AE1648" s="71"/>
      <c r="AF1648" s="71"/>
      <c r="AG1648" s="71"/>
      <c r="AH1648" s="71"/>
      <c r="AI1648" s="71"/>
      <c r="AJ1648" s="71"/>
      <c r="AK1648" s="71"/>
      <c r="AL1648" s="71"/>
    </row>
    <row r="1649" spans="1:38">
      <c r="A1649" s="191"/>
      <c r="B1649" s="191"/>
      <c r="C1649" s="191"/>
      <c r="D1649" s="191"/>
      <c r="E1649" s="191"/>
      <c r="F1649" s="191"/>
      <c r="G1649" s="191"/>
      <c r="H1649" s="191"/>
      <c r="I1649" s="191"/>
      <c r="J1649" s="191"/>
      <c r="K1649" s="191"/>
      <c r="L1649" s="191"/>
      <c r="M1649" s="191"/>
      <c r="N1649" s="191"/>
      <c r="O1649" s="70">
        <f>SUMIFS('Ctas Receber'!G:G,'Ctas Receber'!E:E,'Clientes'!A:A,'Ctas Receber'!M:M,"")</f>
        <v>0</v>
      </c>
      <c r="P1649" s="70">
        <f>SUMIFS('Ctas Receber'!G:G,'Ctas Receber'!E:E,'Clientes'!A:A,'Ctas Receber'!O:O,"Pago")</f>
        <v>0</v>
      </c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  <c r="AA1649" s="71"/>
      <c r="AB1649" s="71"/>
      <c r="AC1649" s="71"/>
      <c r="AD1649" s="71"/>
      <c r="AE1649" s="71"/>
      <c r="AF1649" s="71"/>
      <c r="AG1649" s="71"/>
      <c r="AH1649" s="71"/>
      <c r="AI1649" s="71"/>
      <c r="AJ1649" s="71"/>
      <c r="AK1649" s="71"/>
      <c r="AL1649" s="71"/>
    </row>
    <row r="1650" spans="1:38">
      <c r="A1650" s="191"/>
      <c r="B1650" s="191"/>
      <c r="C1650" s="191"/>
      <c r="D1650" s="191"/>
      <c r="E1650" s="191"/>
      <c r="F1650" s="191"/>
      <c r="G1650" s="191"/>
      <c r="H1650" s="191"/>
      <c r="I1650" s="191"/>
      <c r="J1650" s="191"/>
      <c r="K1650" s="191"/>
      <c r="L1650" s="191"/>
      <c r="M1650" s="191"/>
      <c r="N1650" s="191"/>
      <c r="O1650" s="70">
        <f>SUMIFS('Ctas Receber'!G:G,'Ctas Receber'!E:E,'Clientes'!A:A,'Ctas Receber'!M:M,"")</f>
        <v>0</v>
      </c>
      <c r="P1650" s="70">
        <f>SUMIFS('Ctas Receber'!G:G,'Ctas Receber'!E:E,'Clientes'!A:A,'Ctas Receber'!O:O,"Pago")</f>
        <v>0</v>
      </c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  <c r="AA1650" s="71"/>
      <c r="AB1650" s="71"/>
      <c r="AC1650" s="71"/>
      <c r="AD1650" s="71"/>
      <c r="AE1650" s="71"/>
      <c r="AF1650" s="71"/>
      <c r="AG1650" s="71"/>
      <c r="AH1650" s="71"/>
      <c r="AI1650" s="71"/>
      <c r="AJ1650" s="71"/>
      <c r="AK1650" s="71"/>
      <c r="AL1650" s="71"/>
    </row>
    <row r="1651" spans="1:38">
      <c r="A1651" s="191"/>
      <c r="B1651" s="191"/>
      <c r="C1651" s="191"/>
      <c r="D1651" s="191"/>
      <c r="E1651" s="191"/>
      <c r="F1651" s="191"/>
      <c r="G1651" s="191"/>
      <c r="H1651" s="191"/>
      <c r="I1651" s="191"/>
      <c r="J1651" s="191"/>
      <c r="K1651" s="191"/>
      <c r="L1651" s="191"/>
      <c r="M1651" s="191"/>
      <c r="N1651" s="191"/>
      <c r="O1651" s="70">
        <f>SUMIFS('Ctas Receber'!G:G,'Ctas Receber'!E:E,'Clientes'!A:A,'Ctas Receber'!M:M,"")</f>
        <v>0</v>
      </c>
      <c r="P1651" s="70">
        <f>SUMIFS('Ctas Receber'!G:G,'Ctas Receber'!E:E,'Clientes'!A:A,'Ctas Receber'!O:O,"Pago")</f>
        <v>0</v>
      </c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  <c r="AA1651" s="71"/>
      <c r="AB1651" s="71"/>
      <c r="AC1651" s="71"/>
      <c r="AD1651" s="71"/>
      <c r="AE1651" s="71"/>
      <c r="AF1651" s="71"/>
      <c r="AG1651" s="71"/>
      <c r="AH1651" s="71"/>
      <c r="AI1651" s="71"/>
      <c r="AJ1651" s="71"/>
      <c r="AK1651" s="71"/>
      <c r="AL1651" s="71"/>
    </row>
    <row r="1652" spans="1:38">
      <c r="A1652" s="191"/>
      <c r="B1652" s="191"/>
      <c r="C1652" s="191"/>
      <c r="D1652" s="191"/>
      <c r="E1652" s="191"/>
      <c r="F1652" s="191"/>
      <c r="G1652" s="191"/>
      <c r="H1652" s="191"/>
      <c r="I1652" s="191"/>
      <c r="J1652" s="191"/>
      <c r="K1652" s="191"/>
      <c r="L1652" s="191"/>
      <c r="M1652" s="191"/>
      <c r="N1652" s="191"/>
      <c r="O1652" s="70">
        <f>SUMIFS('Ctas Receber'!G:G,'Ctas Receber'!E:E,'Clientes'!A:A,'Ctas Receber'!M:M,"")</f>
        <v>0</v>
      </c>
      <c r="P1652" s="70">
        <f>SUMIFS('Ctas Receber'!G:G,'Ctas Receber'!E:E,'Clientes'!A:A,'Ctas Receber'!O:O,"Pago")</f>
        <v>0</v>
      </c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  <c r="AA1652" s="71"/>
      <c r="AB1652" s="71"/>
      <c r="AC1652" s="71"/>
      <c r="AD1652" s="71"/>
      <c r="AE1652" s="71"/>
      <c r="AF1652" s="71"/>
      <c r="AG1652" s="71"/>
      <c r="AH1652" s="71"/>
      <c r="AI1652" s="71"/>
      <c r="AJ1652" s="71"/>
      <c r="AK1652" s="71"/>
      <c r="AL1652" s="71"/>
    </row>
    <row r="1653" spans="1:38">
      <c r="A1653" s="191"/>
      <c r="B1653" s="191"/>
      <c r="C1653" s="191"/>
      <c r="D1653" s="191"/>
      <c r="E1653" s="191"/>
      <c r="F1653" s="191"/>
      <c r="G1653" s="191"/>
      <c r="H1653" s="191"/>
      <c r="I1653" s="191"/>
      <c r="J1653" s="191"/>
      <c r="K1653" s="191"/>
      <c r="L1653" s="191"/>
      <c r="M1653" s="191"/>
      <c r="N1653" s="191"/>
      <c r="O1653" s="70">
        <f>SUMIFS('Ctas Receber'!G:G,'Ctas Receber'!E:E,'Clientes'!A:A,'Ctas Receber'!M:M,"")</f>
        <v>0</v>
      </c>
      <c r="P1653" s="70">
        <f>SUMIFS('Ctas Receber'!G:G,'Ctas Receber'!E:E,'Clientes'!A:A,'Ctas Receber'!O:O,"Pago")</f>
        <v>0</v>
      </c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  <c r="AA1653" s="71"/>
      <c r="AB1653" s="71"/>
      <c r="AC1653" s="71"/>
      <c r="AD1653" s="71"/>
      <c r="AE1653" s="71"/>
      <c r="AF1653" s="71"/>
      <c r="AG1653" s="71"/>
      <c r="AH1653" s="71"/>
      <c r="AI1653" s="71"/>
      <c r="AJ1653" s="71"/>
      <c r="AK1653" s="71"/>
      <c r="AL1653" s="71"/>
    </row>
    <row r="1654" spans="1:38">
      <c r="A1654" s="191"/>
      <c r="B1654" s="191"/>
      <c r="C1654" s="191"/>
      <c r="D1654" s="191"/>
      <c r="E1654" s="191"/>
      <c r="F1654" s="191"/>
      <c r="G1654" s="191"/>
      <c r="H1654" s="191"/>
      <c r="I1654" s="191"/>
      <c r="J1654" s="191"/>
      <c r="K1654" s="191"/>
      <c r="L1654" s="191"/>
      <c r="M1654" s="191"/>
      <c r="N1654" s="191"/>
      <c r="O1654" s="70">
        <f>SUMIFS('Ctas Receber'!G:G,'Ctas Receber'!E:E,'Clientes'!A:A,'Ctas Receber'!M:M,"")</f>
        <v>0</v>
      </c>
      <c r="P1654" s="70">
        <f>SUMIFS('Ctas Receber'!G:G,'Ctas Receber'!E:E,'Clientes'!A:A,'Ctas Receber'!O:O,"Pago")</f>
        <v>0</v>
      </c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  <c r="AA1654" s="71"/>
      <c r="AB1654" s="71"/>
      <c r="AC1654" s="71"/>
      <c r="AD1654" s="71"/>
      <c r="AE1654" s="71"/>
      <c r="AF1654" s="71"/>
      <c r="AG1654" s="71"/>
      <c r="AH1654" s="71"/>
      <c r="AI1654" s="71"/>
      <c r="AJ1654" s="71"/>
      <c r="AK1654" s="71"/>
      <c r="AL1654" s="71"/>
    </row>
    <row r="1655" spans="1:38">
      <c r="A1655" s="191"/>
      <c r="B1655" s="191"/>
      <c r="C1655" s="191"/>
      <c r="D1655" s="191"/>
      <c r="E1655" s="191"/>
      <c r="F1655" s="191"/>
      <c r="G1655" s="191"/>
      <c r="H1655" s="191"/>
      <c r="I1655" s="191"/>
      <c r="J1655" s="191"/>
      <c r="K1655" s="191"/>
      <c r="L1655" s="191"/>
      <c r="M1655" s="191"/>
      <c r="N1655" s="191"/>
      <c r="O1655" s="70">
        <f>SUMIFS('Ctas Receber'!G:G,'Ctas Receber'!E:E,'Clientes'!A:A,'Ctas Receber'!M:M,"")</f>
        <v>0</v>
      </c>
      <c r="P1655" s="70">
        <f>SUMIFS('Ctas Receber'!G:G,'Ctas Receber'!E:E,'Clientes'!A:A,'Ctas Receber'!O:O,"Pago")</f>
        <v>0</v>
      </c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  <c r="AA1655" s="71"/>
      <c r="AB1655" s="71"/>
      <c r="AC1655" s="71"/>
      <c r="AD1655" s="71"/>
      <c r="AE1655" s="71"/>
      <c r="AF1655" s="71"/>
      <c r="AG1655" s="71"/>
      <c r="AH1655" s="71"/>
      <c r="AI1655" s="71"/>
      <c r="AJ1655" s="71"/>
      <c r="AK1655" s="71"/>
      <c r="AL1655" s="71"/>
    </row>
    <row r="1656" spans="1:38">
      <c r="A1656" s="191"/>
      <c r="B1656" s="191"/>
      <c r="C1656" s="191"/>
      <c r="D1656" s="191"/>
      <c r="E1656" s="191"/>
      <c r="F1656" s="191"/>
      <c r="G1656" s="191"/>
      <c r="H1656" s="191"/>
      <c r="I1656" s="191"/>
      <c r="J1656" s="191"/>
      <c r="K1656" s="191"/>
      <c r="L1656" s="191"/>
      <c r="M1656" s="191"/>
      <c r="N1656" s="191"/>
      <c r="O1656" s="70">
        <f>SUMIFS('Ctas Receber'!G:G,'Ctas Receber'!E:E,'Clientes'!A:A,'Ctas Receber'!M:M,"")</f>
        <v>0</v>
      </c>
      <c r="P1656" s="70">
        <f>SUMIFS('Ctas Receber'!G:G,'Ctas Receber'!E:E,'Clientes'!A:A,'Ctas Receber'!O:O,"Pago")</f>
        <v>0</v>
      </c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  <c r="AA1656" s="71"/>
      <c r="AB1656" s="71"/>
      <c r="AC1656" s="71"/>
      <c r="AD1656" s="71"/>
      <c r="AE1656" s="71"/>
      <c r="AF1656" s="71"/>
      <c r="AG1656" s="71"/>
      <c r="AH1656" s="71"/>
      <c r="AI1656" s="71"/>
      <c r="AJ1656" s="71"/>
      <c r="AK1656" s="71"/>
      <c r="AL1656" s="71"/>
    </row>
    <row r="1657" spans="1:38">
      <c r="A1657" s="191"/>
      <c r="B1657" s="191"/>
      <c r="C1657" s="191"/>
      <c r="D1657" s="191"/>
      <c r="E1657" s="191"/>
      <c r="F1657" s="191"/>
      <c r="G1657" s="191"/>
      <c r="H1657" s="191"/>
      <c r="I1657" s="191"/>
      <c r="J1657" s="191"/>
      <c r="K1657" s="191"/>
      <c r="L1657" s="191"/>
      <c r="M1657" s="191"/>
      <c r="N1657" s="191"/>
      <c r="O1657" s="70">
        <f>SUMIFS('Ctas Receber'!G:G,'Ctas Receber'!E:E,'Clientes'!A:A,'Ctas Receber'!M:M,"")</f>
        <v>0</v>
      </c>
      <c r="P1657" s="70">
        <f>SUMIFS('Ctas Receber'!G:G,'Ctas Receber'!E:E,'Clientes'!A:A,'Ctas Receber'!O:O,"Pago")</f>
        <v>0</v>
      </c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  <c r="AA1657" s="71"/>
      <c r="AB1657" s="71"/>
      <c r="AC1657" s="71"/>
      <c r="AD1657" s="71"/>
      <c r="AE1657" s="71"/>
      <c r="AF1657" s="71"/>
      <c r="AG1657" s="71"/>
      <c r="AH1657" s="71"/>
      <c r="AI1657" s="71"/>
      <c r="AJ1657" s="71"/>
      <c r="AK1657" s="71"/>
      <c r="AL1657" s="71"/>
    </row>
    <row r="1658" spans="1:38">
      <c r="A1658" s="191"/>
      <c r="B1658" s="191"/>
      <c r="C1658" s="191"/>
      <c r="D1658" s="191"/>
      <c r="E1658" s="191"/>
      <c r="F1658" s="191"/>
      <c r="G1658" s="191"/>
      <c r="H1658" s="191"/>
      <c r="I1658" s="191"/>
      <c r="J1658" s="191"/>
      <c r="K1658" s="191"/>
      <c r="L1658" s="191"/>
      <c r="M1658" s="191"/>
      <c r="N1658" s="191"/>
      <c r="O1658" s="70">
        <f>SUMIFS('Ctas Receber'!G:G,'Ctas Receber'!E:E,'Clientes'!A:A,'Ctas Receber'!M:M,"")</f>
        <v>0</v>
      </c>
      <c r="P1658" s="70">
        <f>SUMIFS('Ctas Receber'!G:G,'Ctas Receber'!E:E,'Clientes'!A:A,'Ctas Receber'!O:O,"Pago")</f>
        <v>0</v>
      </c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  <c r="AA1658" s="71"/>
      <c r="AB1658" s="71"/>
      <c r="AC1658" s="71"/>
      <c r="AD1658" s="71"/>
      <c r="AE1658" s="71"/>
      <c r="AF1658" s="71"/>
      <c r="AG1658" s="71"/>
      <c r="AH1658" s="71"/>
      <c r="AI1658" s="71"/>
      <c r="AJ1658" s="71"/>
      <c r="AK1658" s="71"/>
      <c r="AL1658" s="71"/>
    </row>
    <row r="1659" spans="1:38">
      <c r="A1659" s="191"/>
      <c r="B1659" s="191"/>
      <c r="C1659" s="191"/>
      <c r="D1659" s="191"/>
      <c r="E1659" s="191"/>
      <c r="F1659" s="191"/>
      <c r="G1659" s="191"/>
      <c r="H1659" s="191"/>
      <c r="I1659" s="191"/>
      <c r="J1659" s="191"/>
      <c r="K1659" s="191"/>
      <c r="L1659" s="191"/>
      <c r="M1659" s="191"/>
      <c r="N1659" s="191"/>
      <c r="O1659" s="70">
        <f>SUMIFS('Ctas Receber'!G:G,'Ctas Receber'!E:E,'Clientes'!A:A,'Ctas Receber'!M:M,"")</f>
        <v>0</v>
      </c>
      <c r="P1659" s="70">
        <f>SUMIFS('Ctas Receber'!G:G,'Ctas Receber'!E:E,'Clientes'!A:A,'Ctas Receber'!O:O,"Pago")</f>
        <v>0</v>
      </c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  <c r="AA1659" s="71"/>
      <c r="AB1659" s="71"/>
      <c r="AC1659" s="71"/>
      <c r="AD1659" s="71"/>
      <c r="AE1659" s="71"/>
      <c r="AF1659" s="71"/>
      <c r="AG1659" s="71"/>
      <c r="AH1659" s="71"/>
      <c r="AI1659" s="71"/>
      <c r="AJ1659" s="71"/>
      <c r="AK1659" s="71"/>
      <c r="AL1659" s="71"/>
    </row>
    <row r="1660" spans="1:38">
      <c r="A1660" s="191"/>
      <c r="B1660" s="191"/>
      <c r="C1660" s="191"/>
      <c r="D1660" s="191"/>
      <c r="E1660" s="191"/>
      <c r="F1660" s="191"/>
      <c r="G1660" s="191"/>
      <c r="H1660" s="191"/>
      <c r="I1660" s="191"/>
      <c r="J1660" s="191"/>
      <c r="K1660" s="191"/>
      <c r="L1660" s="191"/>
      <c r="M1660" s="191"/>
      <c r="N1660" s="191"/>
      <c r="O1660" s="70">
        <f>SUMIFS('Ctas Receber'!G:G,'Ctas Receber'!E:E,'Clientes'!A:A,'Ctas Receber'!M:M,"")</f>
        <v>0</v>
      </c>
      <c r="P1660" s="70">
        <f>SUMIFS('Ctas Receber'!G:G,'Ctas Receber'!E:E,'Clientes'!A:A,'Ctas Receber'!O:O,"Pago")</f>
        <v>0</v>
      </c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  <c r="AA1660" s="71"/>
      <c r="AB1660" s="71"/>
      <c r="AC1660" s="71"/>
      <c r="AD1660" s="71"/>
      <c r="AE1660" s="71"/>
      <c r="AF1660" s="71"/>
      <c r="AG1660" s="71"/>
      <c r="AH1660" s="71"/>
      <c r="AI1660" s="71"/>
      <c r="AJ1660" s="71"/>
      <c r="AK1660" s="71"/>
      <c r="AL1660" s="71"/>
    </row>
    <row r="1661" spans="1:38">
      <c r="A1661" s="191"/>
      <c r="B1661" s="191"/>
      <c r="C1661" s="191"/>
      <c r="D1661" s="191"/>
      <c r="E1661" s="191"/>
      <c r="F1661" s="191"/>
      <c r="G1661" s="191"/>
      <c r="H1661" s="191"/>
      <c r="I1661" s="191"/>
      <c r="J1661" s="191"/>
      <c r="K1661" s="191"/>
      <c r="L1661" s="191"/>
      <c r="M1661" s="191"/>
      <c r="N1661" s="191"/>
      <c r="O1661" s="70">
        <f>SUMIFS('Ctas Receber'!G:G,'Ctas Receber'!E:E,'Clientes'!A:A,'Ctas Receber'!M:M,"")</f>
        <v>0</v>
      </c>
      <c r="P1661" s="70">
        <f>SUMIFS('Ctas Receber'!G:G,'Ctas Receber'!E:E,'Clientes'!A:A,'Ctas Receber'!O:O,"Pago")</f>
        <v>0</v>
      </c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  <c r="AA1661" s="71"/>
      <c r="AB1661" s="71"/>
      <c r="AC1661" s="71"/>
      <c r="AD1661" s="71"/>
      <c r="AE1661" s="71"/>
      <c r="AF1661" s="71"/>
      <c r="AG1661" s="71"/>
      <c r="AH1661" s="71"/>
      <c r="AI1661" s="71"/>
      <c r="AJ1661" s="71"/>
      <c r="AK1661" s="71"/>
      <c r="AL1661" s="71"/>
    </row>
    <row r="1662" spans="1:38">
      <c r="A1662" s="191"/>
      <c r="B1662" s="191"/>
      <c r="C1662" s="191"/>
      <c r="D1662" s="191"/>
      <c r="E1662" s="191"/>
      <c r="F1662" s="191"/>
      <c r="G1662" s="191"/>
      <c r="H1662" s="191"/>
      <c r="I1662" s="191"/>
      <c r="J1662" s="191"/>
      <c r="K1662" s="191"/>
      <c r="L1662" s="191"/>
      <c r="M1662" s="191"/>
      <c r="N1662" s="191"/>
      <c r="O1662" s="70">
        <f>SUMIFS('Ctas Receber'!G:G,'Ctas Receber'!E:E,'Clientes'!A:A,'Ctas Receber'!M:M,"")</f>
        <v>0</v>
      </c>
      <c r="P1662" s="70">
        <f>SUMIFS('Ctas Receber'!G:G,'Ctas Receber'!E:E,'Clientes'!A:A,'Ctas Receber'!O:O,"Pago")</f>
        <v>0</v>
      </c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  <c r="AA1662" s="71"/>
      <c r="AB1662" s="71"/>
      <c r="AC1662" s="71"/>
      <c r="AD1662" s="71"/>
      <c r="AE1662" s="71"/>
      <c r="AF1662" s="71"/>
      <c r="AG1662" s="71"/>
      <c r="AH1662" s="71"/>
      <c r="AI1662" s="71"/>
      <c r="AJ1662" s="71"/>
      <c r="AK1662" s="71"/>
      <c r="AL1662" s="71"/>
    </row>
    <row r="1663" spans="1:38">
      <c r="A1663" s="191"/>
      <c r="B1663" s="191"/>
      <c r="C1663" s="191"/>
      <c r="D1663" s="191"/>
      <c r="E1663" s="191"/>
      <c r="F1663" s="191"/>
      <c r="G1663" s="191"/>
      <c r="H1663" s="191"/>
      <c r="I1663" s="191"/>
      <c r="J1663" s="191"/>
      <c r="K1663" s="191"/>
      <c r="L1663" s="191"/>
      <c r="M1663" s="191"/>
      <c r="N1663" s="191"/>
      <c r="O1663" s="70">
        <f>SUMIFS('Ctas Receber'!G:G,'Ctas Receber'!E:E,'Clientes'!A:A,'Ctas Receber'!M:M,"")</f>
        <v>0</v>
      </c>
      <c r="P1663" s="70">
        <f>SUMIFS('Ctas Receber'!G:G,'Ctas Receber'!E:E,'Clientes'!A:A,'Ctas Receber'!O:O,"Pago")</f>
        <v>0</v>
      </c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  <c r="AA1663" s="71"/>
      <c r="AB1663" s="71"/>
      <c r="AC1663" s="71"/>
      <c r="AD1663" s="71"/>
      <c r="AE1663" s="71"/>
      <c r="AF1663" s="71"/>
      <c r="AG1663" s="71"/>
      <c r="AH1663" s="71"/>
      <c r="AI1663" s="71"/>
      <c r="AJ1663" s="71"/>
      <c r="AK1663" s="71"/>
      <c r="AL1663" s="71"/>
    </row>
    <row r="1664" spans="1:38">
      <c r="A1664" s="191"/>
      <c r="B1664" s="191"/>
      <c r="C1664" s="191"/>
      <c r="D1664" s="191"/>
      <c r="E1664" s="191"/>
      <c r="F1664" s="191"/>
      <c r="G1664" s="191"/>
      <c r="H1664" s="191"/>
      <c r="I1664" s="191"/>
      <c r="J1664" s="191"/>
      <c r="K1664" s="191"/>
      <c r="L1664" s="191"/>
      <c r="M1664" s="191"/>
      <c r="N1664" s="191"/>
      <c r="O1664" s="70">
        <f>SUMIFS('Ctas Receber'!G:G,'Ctas Receber'!E:E,'Clientes'!A:A,'Ctas Receber'!M:M,"")</f>
        <v>0</v>
      </c>
      <c r="P1664" s="70">
        <f>SUMIFS('Ctas Receber'!G:G,'Ctas Receber'!E:E,'Clientes'!A:A,'Ctas Receber'!O:O,"Pago")</f>
        <v>0</v>
      </c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  <c r="AA1664" s="71"/>
      <c r="AB1664" s="71"/>
      <c r="AC1664" s="71"/>
      <c r="AD1664" s="71"/>
      <c r="AE1664" s="71"/>
      <c r="AF1664" s="71"/>
      <c r="AG1664" s="71"/>
      <c r="AH1664" s="71"/>
      <c r="AI1664" s="71"/>
      <c r="AJ1664" s="71"/>
      <c r="AK1664" s="71"/>
      <c r="AL1664" s="71"/>
    </row>
    <row r="1665" spans="1:38">
      <c r="A1665" s="191"/>
      <c r="B1665" s="191"/>
      <c r="C1665" s="191"/>
      <c r="D1665" s="191"/>
      <c r="E1665" s="191"/>
      <c r="F1665" s="191"/>
      <c r="G1665" s="191"/>
      <c r="H1665" s="191"/>
      <c r="I1665" s="191"/>
      <c r="J1665" s="191"/>
      <c r="K1665" s="191"/>
      <c r="L1665" s="191"/>
      <c r="M1665" s="191"/>
      <c r="N1665" s="191"/>
      <c r="O1665" s="70">
        <f>SUMIFS('Ctas Receber'!G:G,'Ctas Receber'!E:E,'Clientes'!A:A,'Ctas Receber'!M:M,"")</f>
        <v>0</v>
      </c>
      <c r="P1665" s="70">
        <f>SUMIFS('Ctas Receber'!G:G,'Ctas Receber'!E:E,'Clientes'!A:A,'Ctas Receber'!O:O,"Pago")</f>
        <v>0</v>
      </c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  <c r="AA1665" s="71"/>
      <c r="AB1665" s="71"/>
      <c r="AC1665" s="71"/>
      <c r="AD1665" s="71"/>
      <c r="AE1665" s="71"/>
      <c r="AF1665" s="71"/>
      <c r="AG1665" s="71"/>
      <c r="AH1665" s="71"/>
      <c r="AI1665" s="71"/>
      <c r="AJ1665" s="71"/>
      <c r="AK1665" s="71"/>
      <c r="AL1665" s="71"/>
    </row>
    <row r="1666" spans="1:38">
      <c r="A1666" s="191"/>
      <c r="B1666" s="191"/>
      <c r="C1666" s="191"/>
      <c r="D1666" s="191"/>
      <c r="E1666" s="191"/>
      <c r="F1666" s="191"/>
      <c r="G1666" s="191"/>
      <c r="H1666" s="191"/>
      <c r="I1666" s="191"/>
      <c r="J1666" s="191"/>
      <c r="K1666" s="191"/>
      <c r="L1666" s="191"/>
      <c r="M1666" s="191"/>
      <c r="N1666" s="191"/>
      <c r="O1666" s="70">
        <f>SUMIFS('Ctas Receber'!G:G,'Ctas Receber'!E:E,'Clientes'!A:A,'Ctas Receber'!M:M,"")</f>
        <v>0</v>
      </c>
      <c r="P1666" s="70">
        <f>SUMIFS('Ctas Receber'!G:G,'Ctas Receber'!E:E,'Clientes'!A:A,'Ctas Receber'!O:O,"Pago")</f>
        <v>0</v>
      </c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  <c r="AA1666" s="71"/>
      <c r="AB1666" s="71"/>
      <c r="AC1666" s="71"/>
      <c r="AD1666" s="71"/>
      <c r="AE1666" s="71"/>
      <c r="AF1666" s="71"/>
      <c r="AG1666" s="71"/>
      <c r="AH1666" s="71"/>
      <c r="AI1666" s="71"/>
      <c r="AJ1666" s="71"/>
      <c r="AK1666" s="71"/>
      <c r="AL1666" s="71"/>
    </row>
    <row r="1667" spans="1:38">
      <c r="A1667" s="191"/>
      <c r="B1667" s="191"/>
      <c r="C1667" s="191"/>
      <c r="D1667" s="191"/>
      <c r="E1667" s="191"/>
      <c r="F1667" s="191"/>
      <c r="G1667" s="191"/>
      <c r="H1667" s="191"/>
      <c r="I1667" s="191"/>
      <c r="J1667" s="191"/>
      <c r="K1667" s="191"/>
      <c r="L1667" s="191"/>
      <c r="M1667" s="191"/>
      <c r="N1667" s="191"/>
      <c r="O1667" s="70">
        <f>SUMIFS('Ctas Receber'!G:G,'Ctas Receber'!E:E,'Clientes'!A:A,'Ctas Receber'!M:M,"")</f>
        <v>0</v>
      </c>
      <c r="P1667" s="70">
        <f>SUMIFS('Ctas Receber'!G:G,'Ctas Receber'!E:E,'Clientes'!A:A,'Ctas Receber'!O:O,"Pago")</f>
        <v>0</v>
      </c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  <c r="AA1667" s="71"/>
      <c r="AB1667" s="71"/>
      <c r="AC1667" s="71"/>
      <c r="AD1667" s="71"/>
      <c r="AE1667" s="71"/>
      <c r="AF1667" s="71"/>
      <c r="AG1667" s="71"/>
      <c r="AH1667" s="71"/>
      <c r="AI1667" s="71"/>
      <c r="AJ1667" s="71"/>
      <c r="AK1667" s="71"/>
      <c r="AL1667" s="71"/>
    </row>
    <row r="1668" spans="1:38">
      <c r="A1668" s="191"/>
      <c r="B1668" s="191"/>
      <c r="C1668" s="191"/>
      <c r="D1668" s="191"/>
      <c r="E1668" s="191"/>
      <c r="F1668" s="191"/>
      <c r="G1668" s="191"/>
      <c r="H1668" s="191"/>
      <c r="I1668" s="191"/>
      <c r="J1668" s="191"/>
      <c r="K1668" s="191"/>
      <c r="L1668" s="191"/>
      <c r="M1668" s="191"/>
      <c r="N1668" s="191"/>
      <c r="O1668" s="70">
        <f>SUMIFS('Ctas Receber'!G:G,'Ctas Receber'!E:E,'Clientes'!A:A,'Ctas Receber'!M:M,"")</f>
        <v>0</v>
      </c>
      <c r="P1668" s="70">
        <f>SUMIFS('Ctas Receber'!G:G,'Ctas Receber'!E:E,'Clientes'!A:A,'Ctas Receber'!O:O,"Pago")</f>
        <v>0</v>
      </c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  <c r="AA1668" s="71"/>
      <c r="AB1668" s="71"/>
      <c r="AC1668" s="71"/>
      <c r="AD1668" s="71"/>
      <c r="AE1668" s="71"/>
      <c r="AF1668" s="71"/>
      <c r="AG1668" s="71"/>
      <c r="AH1668" s="71"/>
      <c r="AI1668" s="71"/>
      <c r="AJ1668" s="71"/>
      <c r="AK1668" s="71"/>
      <c r="AL1668" s="71"/>
    </row>
    <row r="1669" spans="1:38">
      <c r="A1669" s="191"/>
      <c r="B1669" s="191"/>
      <c r="C1669" s="191"/>
      <c r="D1669" s="191"/>
      <c r="E1669" s="191"/>
      <c r="F1669" s="191"/>
      <c r="G1669" s="191"/>
      <c r="H1669" s="191"/>
      <c r="I1669" s="191"/>
      <c r="J1669" s="191"/>
      <c r="K1669" s="191"/>
      <c r="L1669" s="191"/>
      <c r="M1669" s="191"/>
      <c r="N1669" s="191"/>
      <c r="O1669" s="70">
        <f>SUMIFS('Ctas Receber'!G:G,'Ctas Receber'!E:E,'Clientes'!A:A,'Ctas Receber'!M:M,"")</f>
        <v>0</v>
      </c>
      <c r="P1669" s="70">
        <f>SUMIFS('Ctas Receber'!G:G,'Ctas Receber'!E:E,'Clientes'!A:A,'Ctas Receber'!O:O,"Pago")</f>
        <v>0</v>
      </c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  <c r="AA1669" s="71"/>
      <c r="AB1669" s="71"/>
      <c r="AC1669" s="71"/>
      <c r="AD1669" s="71"/>
      <c r="AE1669" s="71"/>
      <c r="AF1669" s="71"/>
      <c r="AG1669" s="71"/>
      <c r="AH1669" s="71"/>
      <c r="AI1669" s="71"/>
      <c r="AJ1669" s="71"/>
      <c r="AK1669" s="71"/>
      <c r="AL1669" s="71"/>
    </row>
    <row r="1670" spans="1:38">
      <c r="A1670" s="191"/>
      <c r="B1670" s="191"/>
      <c r="C1670" s="191"/>
      <c r="D1670" s="191"/>
      <c r="E1670" s="191"/>
      <c r="F1670" s="191"/>
      <c r="G1670" s="191"/>
      <c r="H1670" s="191"/>
      <c r="I1670" s="191"/>
      <c r="J1670" s="191"/>
      <c r="K1670" s="191"/>
      <c r="L1670" s="191"/>
      <c r="M1670" s="191"/>
      <c r="N1670" s="191"/>
      <c r="O1670" s="70">
        <f>SUMIFS('Ctas Receber'!G:G,'Ctas Receber'!E:E,'Clientes'!A:A,'Ctas Receber'!M:M,"")</f>
        <v>0</v>
      </c>
      <c r="P1670" s="70">
        <f>SUMIFS('Ctas Receber'!G:G,'Ctas Receber'!E:E,'Clientes'!A:A,'Ctas Receber'!O:O,"Pago")</f>
        <v>0</v>
      </c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  <c r="AA1670" s="71"/>
      <c r="AB1670" s="71"/>
      <c r="AC1670" s="71"/>
      <c r="AD1670" s="71"/>
      <c r="AE1670" s="71"/>
      <c r="AF1670" s="71"/>
      <c r="AG1670" s="71"/>
      <c r="AH1670" s="71"/>
      <c r="AI1670" s="71"/>
      <c r="AJ1670" s="71"/>
      <c r="AK1670" s="71"/>
      <c r="AL1670" s="71"/>
    </row>
    <row r="1671" spans="1:38">
      <c r="A1671" s="191"/>
      <c r="B1671" s="191"/>
      <c r="C1671" s="191"/>
      <c r="D1671" s="191"/>
      <c r="E1671" s="191"/>
      <c r="F1671" s="191"/>
      <c r="G1671" s="191"/>
      <c r="H1671" s="191"/>
      <c r="I1671" s="191"/>
      <c r="J1671" s="191"/>
      <c r="K1671" s="191"/>
      <c r="L1671" s="191"/>
      <c r="M1671" s="191"/>
      <c r="N1671" s="191"/>
      <c r="O1671" s="70">
        <f>SUMIFS('Ctas Receber'!G:G,'Ctas Receber'!E:E,'Clientes'!A:A,'Ctas Receber'!M:M,"")</f>
        <v>0</v>
      </c>
      <c r="P1671" s="70">
        <f>SUMIFS('Ctas Receber'!G:G,'Ctas Receber'!E:E,'Clientes'!A:A,'Ctas Receber'!O:O,"Pago")</f>
        <v>0</v>
      </c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  <c r="AA1671" s="71"/>
      <c r="AB1671" s="71"/>
      <c r="AC1671" s="71"/>
      <c r="AD1671" s="71"/>
      <c r="AE1671" s="71"/>
      <c r="AF1671" s="71"/>
      <c r="AG1671" s="71"/>
      <c r="AH1671" s="71"/>
      <c r="AI1671" s="71"/>
      <c r="AJ1671" s="71"/>
      <c r="AK1671" s="71"/>
      <c r="AL1671" s="71"/>
    </row>
    <row r="1672" spans="1:38">
      <c r="A1672" s="191"/>
      <c r="B1672" s="191"/>
      <c r="C1672" s="191"/>
      <c r="D1672" s="191"/>
      <c r="E1672" s="191"/>
      <c r="F1672" s="191"/>
      <c r="G1672" s="191"/>
      <c r="H1672" s="191"/>
      <c r="I1672" s="191"/>
      <c r="J1672" s="191"/>
      <c r="K1672" s="191"/>
      <c r="L1672" s="191"/>
      <c r="M1672" s="191"/>
      <c r="N1672" s="191"/>
      <c r="O1672" s="70">
        <f>SUMIFS('Ctas Receber'!G:G,'Ctas Receber'!E:E,'Clientes'!A:A,'Ctas Receber'!M:M,"")</f>
        <v>0</v>
      </c>
      <c r="P1672" s="70">
        <f>SUMIFS('Ctas Receber'!G:G,'Ctas Receber'!E:E,'Clientes'!A:A,'Ctas Receber'!O:O,"Pago")</f>
        <v>0</v>
      </c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  <c r="AA1672" s="71"/>
      <c r="AB1672" s="71"/>
      <c r="AC1672" s="71"/>
      <c r="AD1672" s="71"/>
      <c r="AE1672" s="71"/>
      <c r="AF1672" s="71"/>
      <c r="AG1672" s="71"/>
      <c r="AH1672" s="71"/>
      <c r="AI1672" s="71"/>
      <c r="AJ1672" s="71"/>
      <c r="AK1672" s="71"/>
      <c r="AL1672" s="71"/>
    </row>
    <row r="1673" spans="1:38">
      <c r="A1673" s="191"/>
      <c r="B1673" s="191"/>
      <c r="C1673" s="191"/>
      <c r="D1673" s="191"/>
      <c r="E1673" s="191"/>
      <c r="F1673" s="191"/>
      <c r="G1673" s="191"/>
      <c r="H1673" s="191"/>
      <c r="I1673" s="191"/>
      <c r="J1673" s="191"/>
      <c r="K1673" s="191"/>
      <c r="L1673" s="191"/>
      <c r="M1673" s="191"/>
      <c r="N1673" s="191"/>
      <c r="O1673" s="70">
        <f>SUMIFS('Ctas Receber'!G:G,'Ctas Receber'!E:E,'Clientes'!A:A,'Ctas Receber'!M:M,"")</f>
        <v>0</v>
      </c>
      <c r="P1673" s="70">
        <f>SUMIFS('Ctas Receber'!G:G,'Ctas Receber'!E:E,'Clientes'!A:A,'Ctas Receber'!O:O,"Pago")</f>
        <v>0</v>
      </c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  <c r="AA1673" s="71"/>
      <c r="AB1673" s="71"/>
      <c r="AC1673" s="71"/>
      <c r="AD1673" s="71"/>
      <c r="AE1673" s="71"/>
      <c r="AF1673" s="71"/>
      <c r="AG1673" s="71"/>
      <c r="AH1673" s="71"/>
      <c r="AI1673" s="71"/>
      <c r="AJ1673" s="71"/>
      <c r="AK1673" s="71"/>
      <c r="AL1673" s="71"/>
    </row>
    <row r="1674" spans="1:38">
      <c r="A1674" s="191"/>
      <c r="B1674" s="191"/>
      <c r="C1674" s="191"/>
      <c r="D1674" s="191"/>
      <c r="E1674" s="191"/>
      <c r="F1674" s="191"/>
      <c r="G1674" s="191"/>
      <c r="H1674" s="191"/>
      <c r="I1674" s="191"/>
      <c r="J1674" s="191"/>
      <c r="K1674" s="191"/>
      <c r="L1674" s="191"/>
      <c r="M1674" s="191"/>
      <c r="N1674" s="191"/>
      <c r="O1674" s="70">
        <f>SUMIFS('Ctas Receber'!G:G,'Ctas Receber'!E:E,'Clientes'!A:A,'Ctas Receber'!M:M,"")</f>
        <v>0</v>
      </c>
      <c r="P1674" s="70">
        <f>SUMIFS('Ctas Receber'!G:G,'Ctas Receber'!E:E,'Clientes'!A:A,'Ctas Receber'!O:O,"Pago")</f>
        <v>0</v>
      </c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  <c r="AA1674" s="71"/>
      <c r="AB1674" s="71"/>
      <c r="AC1674" s="71"/>
      <c r="AD1674" s="71"/>
      <c r="AE1674" s="71"/>
      <c r="AF1674" s="71"/>
      <c r="AG1674" s="71"/>
      <c r="AH1674" s="71"/>
      <c r="AI1674" s="71"/>
      <c r="AJ1674" s="71"/>
      <c r="AK1674" s="71"/>
      <c r="AL1674" s="71"/>
    </row>
    <row r="1675" spans="1:38">
      <c r="A1675" s="191"/>
      <c r="B1675" s="191"/>
      <c r="C1675" s="191"/>
      <c r="D1675" s="191"/>
      <c r="E1675" s="191"/>
      <c r="F1675" s="191"/>
      <c r="G1675" s="191"/>
      <c r="H1675" s="191"/>
      <c r="I1675" s="191"/>
      <c r="J1675" s="191"/>
      <c r="K1675" s="191"/>
      <c r="L1675" s="191"/>
      <c r="M1675" s="191"/>
      <c r="N1675" s="191"/>
      <c r="O1675" s="70">
        <f>SUMIFS('Ctas Receber'!G:G,'Ctas Receber'!E:E,'Clientes'!A:A,'Ctas Receber'!M:M,"")</f>
        <v>0</v>
      </c>
      <c r="P1675" s="70">
        <f>SUMIFS('Ctas Receber'!G:G,'Ctas Receber'!E:E,'Clientes'!A:A,'Ctas Receber'!O:O,"Pago")</f>
        <v>0</v>
      </c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  <c r="AA1675" s="71"/>
      <c r="AB1675" s="71"/>
      <c r="AC1675" s="71"/>
      <c r="AD1675" s="71"/>
      <c r="AE1675" s="71"/>
      <c r="AF1675" s="71"/>
      <c r="AG1675" s="71"/>
      <c r="AH1675" s="71"/>
      <c r="AI1675" s="71"/>
      <c r="AJ1675" s="71"/>
      <c r="AK1675" s="71"/>
      <c r="AL1675" s="71"/>
    </row>
    <row r="1676" spans="1:38">
      <c r="A1676" s="191"/>
      <c r="B1676" s="191"/>
      <c r="C1676" s="191"/>
      <c r="D1676" s="191"/>
      <c r="E1676" s="191"/>
      <c r="F1676" s="191"/>
      <c r="G1676" s="191"/>
      <c r="H1676" s="191"/>
      <c r="I1676" s="191"/>
      <c r="J1676" s="191"/>
      <c r="K1676" s="191"/>
      <c r="L1676" s="191"/>
      <c r="M1676" s="191"/>
      <c r="N1676" s="191"/>
      <c r="O1676" s="70">
        <f>SUMIFS('Ctas Receber'!G:G,'Ctas Receber'!E:E,'Clientes'!A:A,'Ctas Receber'!M:M,"")</f>
        <v>0</v>
      </c>
      <c r="P1676" s="70">
        <f>SUMIFS('Ctas Receber'!G:G,'Ctas Receber'!E:E,'Clientes'!A:A,'Ctas Receber'!O:O,"Pago")</f>
        <v>0</v>
      </c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  <c r="AA1676" s="71"/>
      <c r="AB1676" s="71"/>
      <c r="AC1676" s="71"/>
      <c r="AD1676" s="71"/>
      <c r="AE1676" s="71"/>
      <c r="AF1676" s="71"/>
      <c r="AG1676" s="71"/>
      <c r="AH1676" s="71"/>
      <c r="AI1676" s="71"/>
      <c r="AJ1676" s="71"/>
      <c r="AK1676" s="71"/>
      <c r="AL1676" s="71"/>
    </row>
    <row r="1677" spans="1:38">
      <c r="A1677" s="191"/>
      <c r="B1677" s="191"/>
      <c r="C1677" s="191"/>
      <c r="D1677" s="191"/>
      <c r="E1677" s="191"/>
      <c r="F1677" s="191"/>
      <c r="G1677" s="191"/>
      <c r="H1677" s="191"/>
      <c r="I1677" s="191"/>
      <c r="J1677" s="191"/>
      <c r="K1677" s="191"/>
      <c r="L1677" s="191"/>
      <c r="M1677" s="191"/>
      <c r="N1677" s="191"/>
      <c r="O1677" s="70">
        <f>SUMIFS('Ctas Receber'!G:G,'Ctas Receber'!E:E,'Clientes'!A:A,'Ctas Receber'!M:M,"")</f>
        <v>0</v>
      </c>
      <c r="P1677" s="70">
        <f>SUMIFS('Ctas Receber'!G:G,'Ctas Receber'!E:E,'Clientes'!A:A,'Ctas Receber'!O:O,"Pago")</f>
        <v>0</v>
      </c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  <c r="AA1677" s="71"/>
      <c r="AB1677" s="71"/>
      <c r="AC1677" s="71"/>
      <c r="AD1677" s="71"/>
      <c r="AE1677" s="71"/>
      <c r="AF1677" s="71"/>
      <c r="AG1677" s="71"/>
      <c r="AH1677" s="71"/>
      <c r="AI1677" s="71"/>
      <c r="AJ1677" s="71"/>
      <c r="AK1677" s="71"/>
      <c r="AL1677" s="71"/>
    </row>
    <row r="1678" spans="1:38">
      <c r="A1678" s="191"/>
      <c r="B1678" s="191"/>
      <c r="C1678" s="191"/>
      <c r="D1678" s="191"/>
      <c r="E1678" s="191"/>
      <c r="F1678" s="191"/>
      <c r="G1678" s="191"/>
      <c r="H1678" s="191"/>
      <c r="I1678" s="191"/>
      <c r="J1678" s="191"/>
      <c r="K1678" s="191"/>
      <c r="L1678" s="191"/>
      <c r="M1678" s="191"/>
      <c r="N1678" s="191"/>
      <c r="O1678" s="70">
        <f>SUMIFS('Ctas Receber'!G:G,'Ctas Receber'!E:E,'Clientes'!A:A,'Ctas Receber'!M:M,"")</f>
        <v>0</v>
      </c>
      <c r="P1678" s="70">
        <f>SUMIFS('Ctas Receber'!G:G,'Ctas Receber'!E:E,'Clientes'!A:A,'Ctas Receber'!O:O,"Pago")</f>
        <v>0</v>
      </c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  <c r="AA1678" s="71"/>
      <c r="AB1678" s="71"/>
      <c r="AC1678" s="71"/>
      <c r="AD1678" s="71"/>
      <c r="AE1678" s="71"/>
      <c r="AF1678" s="71"/>
      <c r="AG1678" s="71"/>
      <c r="AH1678" s="71"/>
      <c r="AI1678" s="71"/>
      <c r="AJ1678" s="71"/>
      <c r="AK1678" s="71"/>
      <c r="AL1678" s="71"/>
    </row>
    <row r="1679" spans="1:38">
      <c r="A1679" s="191"/>
      <c r="B1679" s="191"/>
      <c r="C1679" s="191"/>
      <c r="D1679" s="191"/>
      <c r="E1679" s="191"/>
      <c r="F1679" s="191"/>
      <c r="G1679" s="191"/>
      <c r="H1679" s="191"/>
      <c r="I1679" s="191"/>
      <c r="J1679" s="191"/>
      <c r="K1679" s="191"/>
      <c r="L1679" s="191"/>
      <c r="M1679" s="191"/>
      <c r="N1679" s="191"/>
      <c r="O1679" s="70">
        <f>SUMIFS('Ctas Receber'!G:G,'Ctas Receber'!E:E,'Clientes'!A:A,'Ctas Receber'!M:M,"")</f>
        <v>0</v>
      </c>
      <c r="P1679" s="70">
        <f>SUMIFS('Ctas Receber'!G:G,'Ctas Receber'!E:E,'Clientes'!A:A,'Ctas Receber'!O:O,"Pago")</f>
        <v>0</v>
      </c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  <c r="AA1679" s="71"/>
      <c r="AB1679" s="71"/>
      <c r="AC1679" s="71"/>
      <c r="AD1679" s="71"/>
      <c r="AE1679" s="71"/>
      <c r="AF1679" s="71"/>
      <c r="AG1679" s="71"/>
      <c r="AH1679" s="71"/>
      <c r="AI1679" s="71"/>
      <c r="AJ1679" s="71"/>
      <c r="AK1679" s="71"/>
      <c r="AL1679" s="71"/>
    </row>
    <row r="1680" spans="1:38">
      <c r="A1680" s="191"/>
      <c r="B1680" s="191"/>
      <c r="C1680" s="191"/>
      <c r="D1680" s="191"/>
      <c r="E1680" s="191"/>
      <c r="F1680" s="191"/>
      <c r="G1680" s="191"/>
      <c r="H1680" s="191"/>
      <c r="I1680" s="191"/>
      <c r="J1680" s="191"/>
      <c r="K1680" s="191"/>
      <c r="L1680" s="191"/>
      <c r="M1680" s="191"/>
      <c r="N1680" s="191"/>
      <c r="O1680" s="70">
        <f>SUMIFS('Ctas Receber'!G:G,'Ctas Receber'!E:E,'Clientes'!A:A,'Ctas Receber'!M:M,"")</f>
        <v>0</v>
      </c>
      <c r="P1680" s="70">
        <f>SUMIFS('Ctas Receber'!G:G,'Ctas Receber'!E:E,'Clientes'!A:A,'Ctas Receber'!O:O,"Pago")</f>
        <v>0</v>
      </c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  <c r="AA1680" s="71"/>
      <c r="AB1680" s="71"/>
      <c r="AC1680" s="71"/>
      <c r="AD1680" s="71"/>
      <c r="AE1680" s="71"/>
      <c r="AF1680" s="71"/>
      <c r="AG1680" s="71"/>
      <c r="AH1680" s="71"/>
      <c r="AI1680" s="71"/>
      <c r="AJ1680" s="71"/>
      <c r="AK1680" s="71"/>
      <c r="AL1680" s="71"/>
    </row>
    <row r="1681" spans="1:38">
      <c r="A1681" s="191"/>
      <c r="B1681" s="191"/>
      <c r="C1681" s="191"/>
      <c r="D1681" s="191"/>
      <c r="E1681" s="191"/>
      <c r="F1681" s="191"/>
      <c r="G1681" s="191"/>
      <c r="H1681" s="191"/>
      <c r="I1681" s="191"/>
      <c r="J1681" s="191"/>
      <c r="K1681" s="191"/>
      <c r="L1681" s="191"/>
      <c r="M1681" s="191"/>
      <c r="N1681" s="191"/>
      <c r="O1681" s="70">
        <f>SUMIFS('Ctas Receber'!G:G,'Ctas Receber'!E:E,'Clientes'!A:A,'Ctas Receber'!M:M,"")</f>
        <v>0</v>
      </c>
      <c r="P1681" s="70">
        <f>SUMIFS('Ctas Receber'!G:G,'Ctas Receber'!E:E,'Clientes'!A:A,'Ctas Receber'!O:O,"Pago")</f>
        <v>0</v>
      </c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  <c r="AA1681" s="71"/>
      <c r="AB1681" s="71"/>
      <c r="AC1681" s="71"/>
      <c r="AD1681" s="71"/>
      <c r="AE1681" s="71"/>
      <c r="AF1681" s="71"/>
      <c r="AG1681" s="71"/>
      <c r="AH1681" s="71"/>
      <c r="AI1681" s="71"/>
      <c r="AJ1681" s="71"/>
      <c r="AK1681" s="71"/>
      <c r="AL1681" s="71"/>
    </row>
    <row r="1682" spans="1:38">
      <c r="A1682" s="191"/>
      <c r="B1682" s="191"/>
      <c r="C1682" s="191"/>
      <c r="D1682" s="191"/>
      <c r="E1682" s="191"/>
      <c r="F1682" s="191"/>
      <c r="G1682" s="191"/>
      <c r="H1682" s="191"/>
      <c r="I1682" s="191"/>
      <c r="J1682" s="191"/>
      <c r="K1682" s="191"/>
      <c r="L1682" s="191"/>
      <c r="M1682" s="191"/>
      <c r="N1682" s="191"/>
      <c r="O1682" s="70">
        <f>SUMIFS('Ctas Receber'!G:G,'Ctas Receber'!E:E,'Clientes'!A:A,'Ctas Receber'!M:M,"")</f>
        <v>0</v>
      </c>
      <c r="P1682" s="70">
        <f>SUMIFS('Ctas Receber'!G:G,'Ctas Receber'!E:E,'Clientes'!A:A,'Ctas Receber'!O:O,"Pago")</f>
        <v>0</v>
      </c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  <c r="AA1682" s="71"/>
      <c r="AB1682" s="71"/>
      <c r="AC1682" s="71"/>
      <c r="AD1682" s="71"/>
      <c r="AE1682" s="71"/>
      <c r="AF1682" s="71"/>
      <c r="AG1682" s="71"/>
      <c r="AH1682" s="71"/>
      <c r="AI1682" s="71"/>
      <c r="AJ1682" s="71"/>
      <c r="AK1682" s="71"/>
      <c r="AL1682" s="71"/>
    </row>
    <row r="1683" spans="1:38">
      <c r="A1683" s="191"/>
      <c r="B1683" s="191"/>
      <c r="C1683" s="191"/>
      <c r="D1683" s="191"/>
      <c r="E1683" s="191"/>
      <c r="F1683" s="191"/>
      <c r="G1683" s="191"/>
      <c r="H1683" s="191"/>
      <c r="I1683" s="191"/>
      <c r="J1683" s="191"/>
      <c r="K1683" s="191"/>
      <c r="L1683" s="191"/>
      <c r="M1683" s="191"/>
      <c r="N1683" s="191"/>
      <c r="O1683" s="70">
        <f>SUMIFS('Ctas Receber'!G:G,'Ctas Receber'!E:E,'Clientes'!A:A,'Ctas Receber'!M:M,"")</f>
        <v>0</v>
      </c>
      <c r="P1683" s="70">
        <f>SUMIFS('Ctas Receber'!G:G,'Ctas Receber'!E:E,'Clientes'!A:A,'Ctas Receber'!O:O,"Pago")</f>
        <v>0</v>
      </c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  <c r="AA1683" s="71"/>
      <c r="AB1683" s="71"/>
      <c r="AC1683" s="71"/>
      <c r="AD1683" s="71"/>
      <c r="AE1683" s="71"/>
      <c r="AF1683" s="71"/>
      <c r="AG1683" s="71"/>
      <c r="AH1683" s="71"/>
      <c r="AI1683" s="71"/>
      <c r="AJ1683" s="71"/>
      <c r="AK1683" s="71"/>
      <c r="AL1683" s="71"/>
    </row>
    <row r="1684" spans="1:38">
      <c r="A1684" s="191"/>
      <c r="B1684" s="191"/>
      <c r="C1684" s="191"/>
      <c r="D1684" s="191"/>
      <c r="E1684" s="191"/>
      <c r="F1684" s="191"/>
      <c r="G1684" s="191"/>
      <c r="H1684" s="191"/>
      <c r="I1684" s="191"/>
      <c r="J1684" s="191"/>
      <c r="K1684" s="191"/>
      <c r="L1684" s="191"/>
      <c r="M1684" s="191"/>
      <c r="N1684" s="191"/>
      <c r="O1684" s="70">
        <f>SUMIFS('Ctas Receber'!G:G,'Ctas Receber'!E:E,'Clientes'!A:A,'Ctas Receber'!M:M,"")</f>
        <v>0</v>
      </c>
      <c r="P1684" s="70">
        <f>SUMIFS('Ctas Receber'!G:G,'Ctas Receber'!E:E,'Clientes'!A:A,'Ctas Receber'!O:O,"Pago")</f>
        <v>0</v>
      </c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  <c r="AA1684" s="71"/>
      <c r="AB1684" s="71"/>
      <c r="AC1684" s="71"/>
      <c r="AD1684" s="71"/>
      <c r="AE1684" s="71"/>
      <c r="AF1684" s="71"/>
      <c r="AG1684" s="71"/>
      <c r="AH1684" s="71"/>
      <c r="AI1684" s="71"/>
      <c r="AJ1684" s="71"/>
      <c r="AK1684" s="71"/>
      <c r="AL1684" s="71"/>
    </row>
    <row r="1685" spans="1:38">
      <c r="A1685" s="191"/>
      <c r="B1685" s="191"/>
      <c r="C1685" s="191"/>
      <c r="D1685" s="191"/>
      <c r="E1685" s="191"/>
      <c r="F1685" s="191"/>
      <c r="G1685" s="191"/>
      <c r="H1685" s="191"/>
      <c r="I1685" s="191"/>
      <c r="J1685" s="191"/>
      <c r="K1685" s="191"/>
      <c r="L1685" s="191"/>
      <c r="M1685" s="191"/>
      <c r="N1685" s="191"/>
      <c r="O1685" s="70">
        <f>SUMIFS('Ctas Receber'!G:G,'Ctas Receber'!E:E,'Clientes'!A:A,'Ctas Receber'!M:M,"")</f>
        <v>0</v>
      </c>
      <c r="P1685" s="70">
        <f>SUMIFS('Ctas Receber'!G:G,'Ctas Receber'!E:E,'Clientes'!A:A,'Ctas Receber'!O:O,"Pago")</f>
        <v>0</v>
      </c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  <c r="AA1685" s="71"/>
      <c r="AB1685" s="71"/>
      <c r="AC1685" s="71"/>
      <c r="AD1685" s="71"/>
      <c r="AE1685" s="71"/>
      <c r="AF1685" s="71"/>
      <c r="AG1685" s="71"/>
      <c r="AH1685" s="71"/>
      <c r="AI1685" s="71"/>
      <c r="AJ1685" s="71"/>
      <c r="AK1685" s="71"/>
      <c r="AL1685" s="71"/>
    </row>
    <row r="1686" spans="1:38">
      <c r="A1686" s="191"/>
      <c r="B1686" s="191"/>
      <c r="C1686" s="191"/>
      <c r="D1686" s="191"/>
      <c r="E1686" s="191"/>
      <c r="F1686" s="191"/>
      <c r="G1686" s="191"/>
      <c r="H1686" s="191"/>
      <c r="I1686" s="191"/>
      <c r="J1686" s="191"/>
      <c r="K1686" s="191"/>
      <c r="L1686" s="191"/>
      <c r="M1686" s="191"/>
      <c r="N1686" s="191"/>
      <c r="O1686" s="70">
        <f>SUMIFS('Ctas Receber'!G:G,'Ctas Receber'!E:E,'Clientes'!A:A,'Ctas Receber'!M:M,"")</f>
        <v>0</v>
      </c>
      <c r="P1686" s="70">
        <f>SUMIFS('Ctas Receber'!G:G,'Ctas Receber'!E:E,'Clientes'!A:A,'Ctas Receber'!O:O,"Pago")</f>
        <v>0</v>
      </c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  <c r="AA1686" s="71"/>
      <c r="AB1686" s="71"/>
      <c r="AC1686" s="71"/>
      <c r="AD1686" s="71"/>
      <c r="AE1686" s="71"/>
      <c r="AF1686" s="71"/>
      <c r="AG1686" s="71"/>
      <c r="AH1686" s="71"/>
      <c r="AI1686" s="71"/>
      <c r="AJ1686" s="71"/>
      <c r="AK1686" s="71"/>
      <c r="AL1686" s="71"/>
    </row>
    <row r="1687" spans="1:38">
      <c r="A1687" s="191"/>
      <c r="B1687" s="191"/>
      <c r="C1687" s="191"/>
      <c r="D1687" s="191"/>
      <c r="E1687" s="191"/>
      <c r="F1687" s="191"/>
      <c r="G1687" s="191"/>
      <c r="H1687" s="191"/>
      <c r="I1687" s="191"/>
      <c r="J1687" s="191"/>
      <c r="K1687" s="191"/>
      <c r="L1687" s="191"/>
      <c r="M1687" s="191"/>
      <c r="N1687" s="191"/>
      <c r="O1687" s="70">
        <f>SUMIFS('Ctas Receber'!G:G,'Ctas Receber'!E:E,'Clientes'!A:A,'Ctas Receber'!M:M,"")</f>
        <v>0</v>
      </c>
      <c r="P1687" s="70">
        <f>SUMIFS('Ctas Receber'!G:G,'Ctas Receber'!E:E,'Clientes'!A:A,'Ctas Receber'!O:O,"Pago")</f>
        <v>0</v>
      </c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  <c r="AA1687" s="71"/>
      <c r="AB1687" s="71"/>
      <c r="AC1687" s="71"/>
      <c r="AD1687" s="71"/>
      <c r="AE1687" s="71"/>
      <c r="AF1687" s="71"/>
      <c r="AG1687" s="71"/>
      <c r="AH1687" s="71"/>
      <c r="AI1687" s="71"/>
      <c r="AJ1687" s="71"/>
      <c r="AK1687" s="71"/>
      <c r="AL1687" s="71"/>
    </row>
    <row r="1688" spans="1:38">
      <c r="A1688" s="191"/>
      <c r="B1688" s="191"/>
      <c r="C1688" s="191"/>
      <c r="D1688" s="191"/>
      <c r="E1688" s="191"/>
      <c r="F1688" s="191"/>
      <c r="G1688" s="191"/>
      <c r="H1688" s="191"/>
      <c r="I1688" s="191"/>
      <c r="J1688" s="191"/>
      <c r="K1688" s="191"/>
      <c r="L1688" s="191"/>
      <c r="M1688" s="191"/>
      <c r="N1688" s="191"/>
      <c r="O1688" s="70">
        <f>SUMIFS('Ctas Receber'!G:G,'Ctas Receber'!E:E,'Clientes'!A:A,'Ctas Receber'!M:M,"")</f>
        <v>0</v>
      </c>
      <c r="P1688" s="70">
        <f>SUMIFS('Ctas Receber'!G:G,'Ctas Receber'!E:E,'Clientes'!A:A,'Ctas Receber'!O:O,"Pago")</f>
        <v>0</v>
      </c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  <c r="AA1688" s="71"/>
      <c r="AB1688" s="71"/>
      <c r="AC1688" s="71"/>
      <c r="AD1688" s="71"/>
      <c r="AE1688" s="71"/>
      <c r="AF1688" s="71"/>
      <c r="AG1688" s="71"/>
      <c r="AH1688" s="71"/>
      <c r="AI1688" s="71"/>
      <c r="AJ1688" s="71"/>
      <c r="AK1688" s="71"/>
      <c r="AL1688" s="71"/>
    </row>
    <row r="1689" spans="1:38">
      <c r="A1689" s="191"/>
      <c r="B1689" s="191"/>
      <c r="C1689" s="191"/>
      <c r="D1689" s="191"/>
      <c r="E1689" s="191"/>
      <c r="F1689" s="191"/>
      <c r="G1689" s="191"/>
      <c r="H1689" s="191"/>
      <c r="I1689" s="191"/>
      <c r="J1689" s="191"/>
      <c r="K1689" s="191"/>
      <c r="L1689" s="191"/>
      <c r="M1689" s="191"/>
      <c r="N1689" s="191"/>
      <c r="O1689" s="70">
        <f>SUMIFS('Ctas Receber'!G:G,'Ctas Receber'!E:E,'Clientes'!A:A,'Ctas Receber'!M:M,"")</f>
        <v>0</v>
      </c>
      <c r="P1689" s="70">
        <f>SUMIFS('Ctas Receber'!G:G,'Ctas Receber'!E:E,'Clientes'!A:A,'Ctas Receber'!O:O,"Pago")</f>
        <v>0</v>
      </c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  <c r="AA1689" s="71"/>
      <c r="AB1689" s="71"/>
      <c r="AC1689" s="71"/>
      <c r="AD1689" s="71"/>
      <c r="AE1689" s="71"/>
      <c r="AF1689" s="71"/>
      <c r="AG1689" s="71"/>
      <c r="AH1689" s="71"/>
      <c r="AI1689" s="71"/>
      <c r="AJ1689" s="71"/>
      <c r="AK1689" s="71"/>
      <c r="AL1689" s="71"/>
    </row>
    <row r="1690" spans="1:38">
      <c r="A1690" s="191"/>
      <c r="B1690" s="191"/>
      <c r="C1690" s="191"/>
      <c r="D1690" s="191"/>
      <c r="E1690" s="191"/>
      <c r="F1690" s="191"/>
      <c r="G1690" s="191"/>
      <c r="H1690" s="191"/>
      <c r="I1690" s="191"/>
      <c r="J1690" s="191"/>
      <c r="K1690" s="191"/>
      <c r="L1690" s="191"/>
      <c r="M1690" s="191"/>
      <c r="N1690" s="191"/>
      <c r="O1690" s="70">
        <f>SUMIFS('Ctas Receber'!G:G,'Ctas Receber'!E:E,'Clientes'!A:A,'Ctas Receber'!M:M,"")</f>
        <v>0</v>
      </c>
      <c r="P1690" s="70">
        <f>SUMIFS('Ctas Receber'!G:G,'Ctas Receber'!E:E,'Clientes'!A:A,'Ctas Receber'!O:O,"Pago")</f>
        <v>0</v>
      </c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  <c r="AA1690" s="71"/>
      <c r="AB1690" s="71"/>
      <c r="AC1690" s="71"/>
      <c r="AD1690" s="71"/>
      <c r="AE1690" s="71"/>
      <c r="AF1690" s="71"/>
      <c r="AG1690" s="71"/>
      <c r="AH1690" s="71"/>
      <c r="AI1690" s="71"/>
      <c r="AJ1690" s="71"/>
      <c r="AK1690" s="71"/>
      <c r="AL1690" s="71"/>
    </row>
    <row r="1691" spans="1:38">
      <c r="A1691" s="191"/>
      <c r="B1691" s="191"/>
      <c r="C1691" s="191"/>
      <c r="D1691" s="191"/>
      <c r="E1691" s="191"/>
      <c r="F1691" s="191"/>
      <c r="G1691" s="191"/>
      <c r="H1691" s="191"/>
      <c r="I1691" s="191"/>
      <c r="J1691" s="191"/>
      <c r="K1691" s="191"/>
      <c r="L1691" s="191"/>
      <c r="M1691" s="191"/>
      <c r="N1691" s="191"/>
      <c r="O1691" s="70">
        <f>SUMIFS('Ctas Receber'!G:G,'Ctas Receber'!E:E,'Clientes'!A:A,'Ctas Receber'!M:M,"")</f>
        <v>0</v>
      </c>
      <c r="P1691" s="70">
        <f>SUMIFS('Ctas Receber'!G:G,'Ctas Receber'!E:E,'Clientes'!A:A,'Ctas Receber'!O:O,"Pago")</f>
        <v>0</v>
      </c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  <c r="AA1691" s="71"/>
      <c r="AB1691" s="71"/>
      <c r="AC1691" s="71"/>
      <c r="AD1691" s="71"/>
      <c r="AE1691" s="71"/>
      <c r="AF1691" s="71"/>
      <c r="AG1691" s="71"/>
      <c r="AH1691" s="71"/>
      <c r="AI1691" s="71"/>
      <c r="AJ1691" s="71"/>
      <c r="AK1691" s="71"/>
      <c r="AL1691" s="71"/>
    </row>
    <row r="1692" spans="1:38">
      <c r="A1692" s="191"/>
      <c r="B1692" s="191"/>
      <c r="C1692" s="191"/>
      <c r="D1692" s="191"/>
      <c r="E1692" s="191"/>
      <c r="F1692" s="191"/>
      <c r="G1692" s="191"/>
      <c r="H1692" s="191"/>
      <c r="I1692" s="191"/>
      <c r="J1692" s="191"/>
      <c r="K1692" s="191"/>
      <c r="L1692" s="191"/>
      <c r="M1692" s="191"/>
      <c r="N1692" s="191"/>
      <c r="O1692" s="70">
        <f>SUMIFS('Ctas Receber'!G:G,'Ctas Receber'!E:E,'Clientes'!A:A,'Ctas Receber'!M:M,"")</f>
        <v>0</v>
      </c>
      <c r="P1692" s="70">
        <f>SUMIFS('Ctas Receber'!G:G,'Ctas Receber'!E:E,'Clientes'!A:A,'Ctas Receber'!O:O,"Pago")</f>
        <v>0</v>
      </c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  <c r="AA1692" s="71"/>
      <c r="AB1692" s="71"/>
      <c r="AC1692" s="71"/>
      <c r="AD1692" s="71"/>
      <c r="AE1692" s="71"/>
      <c r="AF1692" s="71"/>
      <c r="AG1692" s="71"/>
      <c r="AH1692" s="71"/>
      <c r="AI1692" s="71"/>
      <c r="AJ1692" s="71"/>
      <c r="AK1692" s="71"/>
      <c r="AL1692" s="71"/>
    </row>
    <row r="1693" spans="1:38">
      <c r="A1693" s="191"/>
      <c r="B1693" s="191"/>
      <c r="C1693" s="191"/>
      <c r="D1693" s="191"/>
      <c r="E1693" s="191"/>
      <c r="F1693" s="191"/>
      <c r="G1693" s="191"/>
      <c r="H1693" s="191"/>
      <c r="I1693" s="191"/>
      <c r="J1693" s="191"/>
      <c r="K1693" s="191"/>
      <c r="L1693" s="191"/>
      <c r="M1693" s="191"/>
      <c r="N1693" s="191"/>
      <c r="O1693" s="70">
        <f>SUMIFS('Ctas Receber'!G:G,'Ctas Receber'!E:E,'Clientes'!A:A,'Ctas Receber'!M:M,"")</f>
        <v>0</v>
      </c>
      <c r="P1693" s="70">
        <f>SUMIFS('Ctas Receber'!G:G,'Ctas Receber'!E:E,'Clientes'!A:A,'Ctas Receber'!O:O,"Pago")</f>
        <v>0</v>
      </c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  <c r="AA1693" s="71"/>
      <c r="AB1693" s="71"/>
      <c r="AC1693" s="71"/>
      <c r="AD1693" s="71"/>
      <c r="AE1693" s="71"/>
      <c r="AF1693" s="71"/>
      <c r="AG1693" s="71"/>
      <c r="AH1693" s="71"/>
      <c r="AI1693" s="71"/>
      <c r="AJ1693" s="71"/>
      <c r="AK1693" s="71"/>
      <c r="AL1693" s="71"/>
    </row>
    <row r="1694" spans="1:38">
      <c r="A1694" s="191"/>
      <c r="B1694" s="191"/>
      <c r="C1694" s="191"/>
      <c r="D1694" s="191"/>
      <c r="E1694" s="191"/>
      <c r="F1694" s="191"/>
      <c r="G1694" s="191"/>
      <c r="H1694" s="191"/>
      <c r="I1694" s="191"/>
      <c r="J1694" s="191"/>
      <c r="K1694" s="191"/>
      <c r="L1694" s="191"/>
      <c r="M1694" s="191"/>
      <c r="N1694" s="191"/>
      <c r="O1694" s="70">
        <f>SUMIFS('Ctas Receber'!G:G,'Ctas Receber'!E:E,'Clientes'!A:A,'Ctas Receber'!M:M,"")</f>
        <v>0</v>
      </c>
      <c r="P1694" s="70">
        <f>SUMIFS('Ctas Receber'!G:G,'Ctas Receber'!E:E,'Clientes'!A:A,'Ctas Receber'!O:O,"Pago")</f>
        <v>0</v>
      </c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  <c r="AA1694" s="71"/>
      <c r="AB1694" s="71"/>
      <c r="AC1694" s="71"/>
      <c r="AD1694" s="71"/>
      <c r="AE1694" s="71"/>
      <c r="AF1694" s="71"/>
      <c r="AG1694" s="71"/>
      <c r="AH1694" s="71"/>
      <c r="AI1694" s="71"/>
      <c r="AJ1694" s="71"/>
      <c r="AK1694" s="71"/>
      <c r="AL1694" s="71"/>
    </row>
    <row r="1695" spans="1:38">
      <c r="A1695" s="191"/>
      <c r="B1695" s="191"/>
      <c r="C1695" s="191"/>
      <c r="D1695" s="191"/>
      <c r="E1695" s="191"/>
      <c r="F1695" s="191"/>
      <c r="G1695" s="191"/>
      <c r="H1695" s="191"/>
      <c r="I1695" s="191"/>
      <c r="J1695" s="191"/>
      <c r="K1695" s="191"/>
      <c r="L1695" s="191"/>
      <c r="M1695" s="191"/>
      <c r="N1695" s="191"/>
      <c r="O1695" s="70">
        <f>SUMIFS('Ctas Receber'!G:G,'Ctas Receber'!E:E,'Clientes'!A:A,'Ctas Receber'!M:M,"")</f>
        <v>0</v>
      </c>
      <c r="P1695" s="70">
        <f>SUMIFS('Ctas Receber'!G:G,'Ctas Receber'!E:E,'Clientes'!A:A,'Ctas Receber'!O:O,"Pago")</f>
        <v>0</v>
      </c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  <c r="AA1695" s="71"/>
      <c r="AB1695" s="71"/>
      <c r="AC1695" s="71"/>
      <c r="AD1695" s="71"/>
      <c r="AE1695" s="71"/>
      <c r="AF1695" s="71"/>
      <c r="AG1695" s="71"/>
      <c r="AH1695" s="71"/>
      <c r="AI1695" s="71"/>
      <c r="AJ1695" s="71"/>
      <c r="AK1695" s="71"/>
      <c r="AL1695" s="71"/>
    </row>
    <row r="1696" spans="1:38">
      <c r="A1696" s="191"/>
      <c r="B1696" s="191"/>
      <c r="C1696" s="191"/>
      <c r="D1696" s="191"/>
      <c r="E1696" s="191"/>
      <c r="F1696" s="191"/>
      <c r="G1696" s="191"/>
      <c r="H1696" s="191"/>
      <c r="I1696" s="191"/>
      <c r="J1696" s="191"/>
      <c r="K1696" s="191"/>
      <c r="L1696" s="191"/>
      <c r="M1696" s="191"/>
      <c r="N1696" s="191"/>
      <c r="O1696" s="70">
        <f>SUMIFS('Ctas Receber'!G:G,'Ctas Receber'!E:E,'Clientes'!A:A,'Ctas Receber'!M:M,"")</f>
        <v>0</v>
      </c>
      <c r="P1696" s="70">
        <f>SUMIFS('Ctas Receber'!G:G,'Ctas Receber'!E:E,'Clientes'!A:A,'Ctas Receber'!O:O,"Pago")</f>
        <v>0</v>
      </c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  <c r="AA1696" s="71"/>
      <c r="AB1696" s="71"/>
      <c r="AC1696" s="71"/>
      <c r="AD1696" s="71"/>
      <c r="AE1696" s="71"/>
      <c r="AF1696" s="71"/>
      <c r="AG1696" s="71"/>
      <c r="AH1696" s="71"/>
      <c r="AI1696" s="71"/>
      <c r="AJ1696" s="71"/>
      <c r="AK1696" s="71"/>
      <c r="AL1696" s="71"/>
    </row>
    <row r="1697" spans="1:38">
      <c r="A1697" s="191"/>
      <c r="B1697" s="191"/>
      <c r="C1697" s="191"/>
      <c r="D1697" s="191"/>
      <c r="E1697" s="191"/>
      <c r="F1697" s="191"/>
      <c r="G1697" s="191"/>
      <c r="H1697" s="191"/>
      <c r="I1697" s="191"/>
      <c r="J1697" s="191"/>
      <c r="K1697" s="191"/>
      <c r="L1697" s="191"/>
      <c r="M1697" s="191"/>
      <c r="N1697" s="191"/>
      <c r="O1697" s="70">
        <f>SUMIFS('Ctas Receber'!G:G,'Ctas Receber'!E:E,'Clientes'!A:A,'Ctas Receber'!M:M,"")</f>
        <v>0</v>
      </c>
      <c r="P1697" s="70">
        <f>SUMIFS('Ctas Receber'!G:G,'Ctas Receber'!E:E,'Clientes'!A:A,'Ctas Receber'!O:O,"Pago")</f>
        <v>0</v>
      </c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  <c r="AA1697" s="71"/>
      <c r="AB1697" s="71"/>
      <c r="AC1697" s="71"/>
      <c r="AD1697" s="71"/>
      <c r="AE1697" s="71"/>
      <c r="AF1697" s="71"/>
      <c r="AG1697" s="71"/>
      <c r="AH1697" s="71"/>
      <c r="AI1697" s="71"/>
      <c r="AJ1697" s="71"/>
      <c r="AK1697" s="71"/>
      <c r="AL1697" s="71"/>
    </row>
    <row r="1698" spans="1:38">
      <c r="A1698" s="191"/>
      <c r="B1698" s="191"/>
      <c r="C1698" s="191"/>
      <c r="D1698" s="191"/>
      <c r="E1698" s="191"/>
      <c r="F1698" s="191"/>
      <c r="G1698" s="191"/>
      <c r="H1698" s="191"/>
      <c r="I1698" s="191"/>
      <c r="J1698" s="191"/>
      <c r="K1698" s="191"/>
      <c r="L1698" s="191"/>
      <c r="M1698" s="191"/>
      <c r="N1698" s="191"/>
      <c r="O1698" s="70">
        <f>SUMIFS('Ctas Receber'!G:G,'Ctas Receber'!E:E,'Clientes'!A:A,'Ctas Receber'!M:M,"")</f>
        <v>0</v>
      </c>
      <c r="P1698" s="70">
        <f>SUMIFS('Ctas Receber'!G:G,'Ctas Receber'!E:E,'Clientes'!A:A,'Ctas Receber'!O:O,"Pago")</f>
        <v>0</v>
      </c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  <c r="AA1698" s="71"/>
      <c r="AB1698" s="71"/>
      <c r="AC1698" s="71"/>
      <c r="AD1698" s="71"/>
      <c r="AE1698" s="71"/>
      <c r="AF1698" s="71"/>
      <c r="AG1698" s="71"/>
      <c r="AH1698" s="71"/>
      <c r="AI1698" s="71"/>
      <c r="AJ1698" s="71"/>
      <c r="AK1698" s="71"/>
      <c r="AL1698" s="71"/>
    </row>
    <row r="1699" spans="1:38">
      <c r="A1699" s="191"/>
      <c r="B1699" s="191"/>
      <c r="C1699" s="191"/>
      <c r="D1699" s="191"/>
      <c r="E1699" s="191"/>
      <c r="F1699" s="191"/>
      <c r="G1699" s="191"/>
      <c r="H1699" s="191"/>
      <c r="I1699" s="191"/>
      <c r="J1699" s="191"/>
      <c r="K1699" s="191"/>
      <c r="L1699" s="191"/>
      <c r="M1699" s="191"/>
      <c r="N1699" s="191"/>
      <c r="O1699" s="70">
        <f>SUMIFS('Ctas Receber'!G:G,'Ctas Receber'!E:E,'Clientes'!A:A,'Ctas Receber'!M:M,"")</f>
        <v>0</v>
      </c>
      <c r="P1699" s="70">
        <f>SUMIFS('Ctas Receber'!G:G,'Ctas Receber'!E:E,'Clientes'!A:A,'Ctas Receber'!O:O,"Pago")</f>
        <v>0</v>
      </c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  <c r="AA1699" s="71"/>
      <c r="AB1699" s="71"/>
      <c r="AC1699" s="71"/>
      <c r="AD1699" s="71"/>
      <c r="AE1699" s="71"/>
      <c r="AF1699" s="71"/>
      <c r="AG1699" s="71"/>
      <c r="AH1699" s="71"/>
      <c r="AI1699" s="71"/>
      <c r="AJ1699" s="71"/>
      <c r="AK1699" s="71"/>
      <c r="AL1699" s="71"/>
    </row>
    <row r="1700" spans="1:38">
      <c r="A1700" s="191"/>
      <c r="B1700" s="191"/>
      <c r="C1700" s="191"/>
      <c r="D1700" s="191"/>
      <c r="E1700" s="191"/>
      <c r="F1700" s="191"/>
      <c r="G1700" s="191"/>
      <c r="H1700" s="191"/>
      <c r="I1700" s="191"/>
      <c r="J1700" s="191"/>
      <c r="K1700" s="191"/>
      <c r="L1700" s="191"/>
      <c r="M1700" s="191"/>
      <c r="N1700" s="191"/>
      <c r="O1700" s="70">
        <f>SUMIFS('Ctas Receber'!G:G,'Ctas Receber'!E:E,'Clientes'!A:A,'Ctas Receber'!M:M,"")</f>
        <v>0</v>
      </c>
      <c r="P1700" s="70">
        <f>SUMIFS('Ctas Receber'!G:G,'Ctas Receber'!E:E,'Clientes'!A:A,'Ctas Receber'!O:O,"Pago")</f>
        <v>0</v>
      </c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  <c r="AA1700" s="71"/>
      <c r="AB1700" s="71"/>
      <c r="AC1700" s="71"/>
      <c r="AD1700" s="71"/>
      <c r="AE1700" s="71"/>
      <c r="AF1700" s="71"/>
      <c r="AG1700" s="71"/>
      <c r="AH1700" s="71"/>
      <c r="AI1700" s="71"/>
      <c r="AJ1700" s="71"/>
      <c r="AK1700" s="71"/>
      <c r="AL1700" s="71"/>
    </row>
    <row r="1701" spans="1:38">
      <c r="A1701" s="191"/>
      <c r="B1701" s="191"/>
      <c r="C1701" s="191"/>
      <c r="D1701" s="191"/>
      <c r="E1701" s="191"/>
      <c r="F1701" s="191"/>
      <c r="G1701" s="191"/>
      <c r="H1701" s="191"/>
      <c r="I1701" s="191"/>
      <c r="J1701" s="191"/>
      <c r="K1701" s="191"/>
      <c r="L1701" s="191"/>
      <c r="M1701" s="191"/>
      <c r="N1701" s="191"/>
      <c r="O1701" s="70">
        <f>SUMIFS('Ctas Receber'!G:G,'Ctas Receber'!E:E,'Clientes'!A:A,'Ctas Receber'!M:M,"")</f>
        <v>0</v>
      </c>
      <c r="P1701" s="70">
        <f>SUMIFS('Ctas Receber'!G:G,'Ctas Receber'!E:E,'Clientes'!A:A,'Ctas Receber'!O:O,"Pago")</f>
        <v>0</v>
      </c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  <c r="AA1701" s="71"/>
      <c r="AB1701" s="71"/>
      <c r="AC1701" s="71"/>
      <c r="AD1701" s="71"/>
      <c r="AE1701" s="71"/>
      <c r="AF1701" s="71"/>
      <c r="AG1701" s="71"/>
      <c r="AH1701" s="71"/>
      <c r="AI1701" s="71"/>
      <c r="AJ1701" s="71"/>
      <c r="AK1701" s="71"/>
      <c r="AL1701" s="71"/>
    </row>
    <row r="1702" spans="1:38">
      <c r="A1702" s="191"/>
      <c r="B1702" s="191"/>
      <c r="C1702" s="191"/>
      <c r="D1702" s="191"/>
      <c r="E1702" s="191"/>
      <c r="F1702" s="191"/>
      <c r="G1702" s="191"/>
      <c r="H1702" s="191"/>
      <c r="I1702" s="191"/>
      <c r="J1702" s="191"/>
      <c r="K1702" s="191"/>
      <c r="L1702" s="191"/>
      <c r="M1702" s="191"/>
      <c r="N1702" s="191"/>
      <c r="O1702" s="70">
        <f>SUMIFS('Ctas Receber'!G:G,'Ctas Receber'!E:E,'Clientes'!A:A,'Ctas Receber'!M:M,"")</f>
        <v>0</v>
      </c>
      <c r="P1702" s="70">
        <f>SUMIFS('Ctas Receber'!G:G,'Ctas Receber'!E:E,'Clientes'!A:A,'Ctas Receber'!O:O,"Pago")</f>
        <v>0</v>
      </c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  <c r="AA1702" s="71"/>
      <c r="AB1702" s="71"/>
      <c r="AC1702" s="71"/>
      <c r="AD1702" s="71"/>
      <c r="AE1702" s="71"/>
      <c r="AF1702" s="71"/>
      <c r="AG1702" s="71"/>
      <c r="AH1702" s="71"/>
      <c r="AI1702" s="71"/>
      <c r="AJ1702" s="71"/>
      <c r="AK1702" s="71"/>
      <c r="AL1702" s="71"/>
    </row>
    <row r="1703" spans="1:38">
      <c r="A1703" s="191"/>
      <c r="B1703" s="191"/>
      <c r="C1703" s="191"/>
      <c r="D1703" s="191"/>
      <c r="E1703" s="191"/>
      <c r="F1703" s="191"/>
      <c r="G1703" s="191"/>
      <c r="H1703" s="191"/>
      <c r="I1703" s="191"/>
      <c r="J1703" s="191"/>
      <c r="K1703" s="191"/>
      <c r="L1703" s="191"/>
      <c r="M1703" s="191"/>
      <c r="N1703" s="191"/>
      <c r="O1703" s="70">
        <f>SUMIFS('Ctas Receber'!G:G,'Ctas Receber'!E:E,'Clientes'!A:A,'Ctas Receber'!M:M,"")</f>
        <v>0</v>
      </c>
      <c r="P1703" s="70">
        <f>SUMIFS('Ctas Receber'!G:G,'Ctas Receber'!E:E,'Clientes'!A:A,'Ctas Receber'!O:O,"Pago")</f>
        <v>0</v>
      </c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  <c r="AA1703" s="71"/>
      <c r="AB1703" s="71"/>
      <c r="AC1703" s="71"/>
      <c r="AD1703" s="71"/>
      <c r="AE1703" s="71"/>
      <c r="AF1703" s="71"/>
      <c r="AG1703" s="71"/>
      <c r="AH1703" s="71"/>
      <c r="AI1703" s="71"/>
      <c r="AJ1703" s="71"/>
      <c r="AK1703" s="71"/>
      <c r="AL1703" s="71"/>
    </row>
    <row r="1704" spans="1:38">
      <c r="A1704" s="191"/>
      <c r="B1704" s="191"/>
      <c r="C1704" s="191"/>
      <c r="D1704" s="191"/>
      <c r="E1704" s="191"/>
      <c r="F1704" s="191"/>
      <c r="G1704" s="191"/>
      <c r="H1704" s="191"/>
      <c r="I1704" s="191"/>
      <c r="J1704" s="191"/>
      <c r="K1704" s="191"/>
      <c r="L1704" s="191"/>
      <c r="M1704" s="191"/>
      <c r="N1704" s="191"/>
      <c r="O1704" s="70">
        <f>SUMIFS('Ctas Receber'!G:G,'Ctas Receber'!E:E,'Clientes'!A:A,'Ctas Receber'!M:M,"")</f>
        <v>0</v>
      </c>
      <c r="P1704" s="70">
        <f>SUMIFS('Ctas Receber'!G:G,'Ctas Receber'!E:E,'Clientes'!A:A,'Ctas Receber'!O:O,"Pago")</f>
        <v>0</v>
      </c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  <c r="AA1704" s="71"/>
      <c r="AB1704" s="71"/>
      <c r="AC1704" s="71"/>
      <c r="AD1704" s="71"/>
      <c r="AE1704" s="71"/>
      <c r="AF1704" s="71"/>
      <c r="AG1704" s="71"/>
      <c r="AH1704" s="71"/>
      <c r="AI1704" s="71"/>
      <c r="AJ1704" s="71"/>
      <c r="AK1704" s="71"/>
      <c r="AL1704" s="71"/>
    </row>
    <row r="1705" spans="1:38">
      <c r="A1705" s="191"/>
      <c r="B1705" s="191"/>
      <c r="C1705" s="191"/>
      <c r="D1705" s="191"/>
      <c r="E1705" s="191"/>
      <c r="F1705" s="191"/>
      <c r="G1705" s="191"/>
      <c r="H1705" s="191"/>
      <c r="I1705" s="191"/>
      <c r="J1705" s="191"/>
      <c r="K1705" s="191"/>
      <c r="L1705" s="191"/>
      <c r="M1705" s="191"/>
      <c r="N1705" s="191"/>
      <c r="O1705" s="70">
        <f>SUMIFS('Ctas Receber'!G:G,'Ctas Receber'!E:E,'Clientes'!A:A,'Ctas Receber'!M:M,"")</f>
        <v>0</v>
      </c>
      <c r="P1705" s="70">
        <f>SUMIFS('Ctas Receber'!G:G,'Ctas Receber'!E:E,'Clientes'!A:A,'Ctas Receber'!O:O,"Pago")</f>
        <v>0</v>
      </c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  <c r="AA1705" s="71"/>
      <c r="AB1705" s="71"/>
      <c r="AC1705" s="71"/>
      <c r="AD1705" s="71"/>
      <c r="AE1705" s="71"/>
      <c r="AF1705" s="71"/>
      <c r="AG1705" s="71"/>
      <c r="AH1705" s="71"/>
      <c r="AI1705" s="71"/>
      <c r="AJ1705" s="71"/>
      <c r="AK1705" s="71"/>
      <c r="AL1705" s="71"/>
    </row>
    <row r="1706" spans="1:38">
      <c r="A1706" s="191"/>
      <c r="B1706" s="191"/>
      <c r="C1706" s="191"/>
      <c r="D1706" s="191"/>
      <c r="E1706" s="191"/>
      <c r="F1706" s="191"/>
      <c r="G1706" s="191"/>
      <c r="H1706" s="191"/>
      <c r="I1706" s="191"/>
      <c r="J1706" s="191"/>
      <c r="K1706" s="191"/>
      <c r="L1706" s="191"/>
      <c r="M1706" s="191"/>
      <c r="N1706" s="191"/>
      <c r="O1706" s="70">
        <f>SUMIFS('Ctas Receber'!G:G,'Ctas Receber'!E:E,'Clientes'!A:A,'Ctas Receber'!M:M,"")</f>
        <v>0</v>
      </c>
      <c r="P1706" s="70">
        <f>SUMIFS('Ctas Receber'!G:G,'Ctas Receber'!E:E,'Clientes'!A:A,'Ctas Receber'!O:O,"Pago")</f>
        <v>0</v>
      </c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  <c r="AA1706" s="71"/>
      <c r="AB1706" s="71"/>
      <c r="AC1706" s="71"/>
      <c r="AD1706" s="71"/>
      <c r="AE1706" s="71"/>
      <c r="AF1706" s="71"/>
      <c r="AG1706" s="71"/>
      <c r="AH1706" s="71"/>
      <c r="AI1706" s="71"/>
      <c r="AJ1706" s="71"/>
      <c r="AK1706" s="71"/>
      <c r="AL1706" s="71"/>
    </row>
    <row r="1707" spans="1:38">
      <c r="A1707" s="191"/>
      <c r="B1707" s="191"/>
      <c r="C1707" s="191"/>
      <c r="D1707" s="191"/>
      <c r="E1707" s="191"/>
      <c r="F1707" s="191"/>
      <c r="G1707" s="191"/>
      <c r="H1707" s="191"/>
      <c r="I1707" s="191"/>
      <c r="J1707" s="191"/>
      <c r="K1707" s="191"/>
      <c r="L1707" s="191"/>
      <c r="M1707" s="191"/>
      <c r="N1707" s="191"/>
      <c r="O1707" s="70">
        <f>SUMIFS('Ctas Receber'!G:G,'Ctas Receber'!E:E,'Clientes'!A:A,'Ctas Receber'!M:M,"")</f>
        <v>0</v>
      </c>
      <c r="P1707" s="70">
        <f>SUMIFS('Ctas Receber'!G:G,'Ctas Receber'!E:E,'Clientes'!A:A,'Ctas Receber'!O:O,"Pago")</f>
        <v>0</v>
      </c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  <c r="AA1707" s="71"/>
      <c r="AB1707" s="71"/>
      <c r="AC1707" s="71"/>
      <c r="AD1707" s="71"/>
      <c r="AE1707" s="71"/>
      <c r="AF1707" s="71"/>
      <c r="AG1707" s="71"/>
      <c r="AH1707" s="71"/>
      <c r="AI1707" s="71"/>
      <c r="AJ1707" s="71"/>
      <c r="AK1707" s="71"/>
      <c r="AL1707" s="71"/>
    </row>
    <row r="1708" spans="1:38">
      <c r="A1708" s="191"/>
      <c r="B1708" s="191"/>
      <c r="C1708" s="191"/>
      <c r="D1708" s="191"/>
      <c r="E1708" s="191"/>
      <c r="F1708" s="191"/>
      <c r="G1708" s="191"/>
      <c r="H1708" s="191"/>
      <c r="I1708" s="191"/>
      <c r="J1708" s="191"/>
      <c r="K1708" s="191"/>
      <c r="L1708" s="191"/>
      <c r="M1708" s="191"/>
      <c r="N1708" s="191"/>
      <c r="O1708" s="70">
        <f>SUMIFS('Ctas Receber'!G:G,'Ctas Receber'!E:E,'Clientes'!A:A,'Ctas Receber'!M:M,"")</f>
        <v>0</v>
      </c>
      <c r="P1708" s="70">
        <f>SUMIFS('Ctas Receber'!G:G,'Ctas Receber'!E:E,'Clientes'!A:A,'Ctas Receber'!O:O,"Pago")</f>
        <v>0</v>
      </c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  <c r="AA1708" s="71"/>
      <c r="AB1708" s="71"/>
      <c r="AC1708" s="71"/>
      <c r="AD1708" s="71"/>
      <c r="AE1708" s="71"/>
      <c r="AF1708" s="71"/>
      <c r="AG1708" s="71"/>
      <c r="AH1708" s="71"/>
      <c r="AI1708" s="71"/>
      <c r="AJ1708" s="71"/>
      <c r="AK1708" s="71"/>
      <c r="AL1708" s="71"/>
    </row>
    <row r="1709" spans="1:38">
      <c r="A1709" s="191"/>
      <c r="B1709" s="191"/>
      <c r="C1709" s="191"/>
      <c r="D1709" s="191"/>
      <c r="E1709" s="191"/>
      <c r="F1709" s="191"/>
      <c r="G1709" s="191"/>
      <c r="H1709" s="191"/>
      <c r="I1709" s="191"/>
      <c r="J1709" s="191"/>
      <c r="K1709" s="191"/>
      <c r="L1709" s="191"/>
      <c r="M1709" s="191"/>
      <c r="N1709" s="191"/>
      <c r="O1709" s="70">
        <f>SUMIFS('Ctas Receber'!G:G,'Ctas Receber'!E:E,'Clientes'!A:A,'Ctas Receber'!M:M,"")</f>
        <v>0</v>
      </c>
      <c r="P1709" s="70">
        <f>SUMIFS('Ctas Receber'!G:G,'Ctas Receber'!E:E,'Clientes'!A:A,'Ctas Receber'!O:O,"Pago")</f>
        <v>0</v>
      </c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  <c r="AA1709" s="71"/>
      <c r="AB1709" s="71"/>
      <c r="AC1709" s="71"/>
      <c r="AD1709" s="71"/>
      <c r="AE1709" s="71"/>
      <c r="AF1709" s="71"/>
      <c r="AG1709" s="71"/>
      <c r="AH1709" s="71"/>
      <c r="AI1709" s="71"/>
      <c r="AJ1709" s="71"/>
      <c r="AK1709" s="71"/>
      <c r="AL1709" s="71"/>
    </row>
    <row r="1710" spans="1:38">
      <c r="A1710" s="191"/>
      <c r="B1710" s="191"/>
      <c r="C1710" s="191"/>
      <c r="D1710" s="191"/>
      <c r="E1710" s="191"/>
      <c r="F1710" s="191"/>
      <c r="G1710" s="191"/>
      <c r="H1710" s="191"/>
      <c r="I1710" s="191"/>
      <c r="J1710" s="191"/>
      <c r="K1710" s="191"/>
      <c r="L1710" s="191"/>
      <c r="M1710" s="191"/>
      <c r="N1710" s="191"/>
      <c r="O1710" s="70">
        <f>SUMIFS('Ctas Receber'!G:G,'Ctas Receber'!E:E,'Clientes'!A:A,'Ctas Receber'!M:M,"")</f>
        <v>0</v>
      </c>
      <c r="P1710" s="70">
        <f>SUMIFS('Ctas Receber'!G:G,'Ctas Receber'!E:E,'Clientes'!A:A,'Ctas Receber'!O:O,"Pago")</f>
        <v>0</v>
      </c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  <c r="AA1710" s="71"/>
      <c r="AB1710" s="71"/>
      <c r="AC1710" s="71"/>
      <c r="AD1710" s="71"/>
      <c r="AE1710" s="71"/>
      <c r="AF1710" s="71"/>
      <c r="AG1710" s="71"/>
      <c r="AH1710" s="71"/>
      <c r="AI1710" s="71"/>
      <c r="AJ1710" s="71"/>
      <c r="AK1710" s="71"/>
      <c r="AL1710" s="71"/>
    </row>
    <row r="1711" spans="1:38">
      <c r="A1711" s="191"/>
      <c r="B1711" s="191"/>
      <c r="C1711" s="191"/>
      <c r="D1711" s="191"/>
      <c r="E1711" s="191"/>
      <c r="F1711" s="191"/>
      <c r="G1711" s="191"/>
      <c r="H1711" s="191"/>
      <c r="I1711" s="191"/>
      <c r="J1711" s="191"/>
      <c r="K1711" s="191"/>
      <c r="L1711" s="191"/>
      <c r="M1711" s="191"/>
      <c r="N1711" s="191"/>
      <c r="O1711" s="70">
        <f>SUMIFS('Ctas Receber'!G:G,'Ctas Receber'!E:E,'Clientes'!A:A,'Ctas Receber'!M:M,"")</f>
        <v>0</v>
      </c>
      <c r="P1711" s="70">
        <f>SUMIFS('Ctas Receber'!G:G,'Ctas Receber'!E:E,'Clientes'!A:A,'Ctas Receber'!O:O,"Pago")</f>
        <v>0</v>
      </c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  <c r="AA1711" s="71"/>
      <c r="AB1711" s="71"/>
      <c r="AC1711" s="71"/>
      <c r="AD1711" s="71"/>
      <c r="AE1711" s="71"/>
      <c r="AF1711" s="71"/>
      <c r="AG1711" s="71"/>
      <c r="AH1711" s="71"/>
      <c r="AI1711" s="71"/>
      <c r="AJ1711" s="71"/>
      <c r="AK1711" s="71"/>
      <c r="AL1711" s="71"/>
    </row>
    <row r="1712" spans="1:38">
      <c r="A1712" s="191"/>
      <c r="B1712" s="191"/>
      <c r="C1712" s="191"/>
      <c r="D1712" s="191"/>
      <c r="E1712" s="191"/>
      <c r="F1712" s="191"/>
      <c r="G1712" s="191"/>
      <c r="H1712" s="191"/>
      <c r="I1712" s="191"/>
      <c r="J1712" s="191"/>
      <c r="K1712" s="191"/>
      <c r="L1712" s="191"/>
      <c r="M1712" s="191"/>
      <c r="N1712" s="191"/>
      <c r="O1712" s="70">
        <f>SUMIFS('Ctas Receber'!G:G,'Ctas Receber'!E:E,'Clientes'!A:A,'Ctas Receber'!M:M,"")</f>
        <v>0</v>
      </c>
      <c r="P1712" s="70">
        <f>SUMIFS('Ctas Receber'!G:G,'Ctas Receber'!E:E,'Clientes'!A:A,'Ctas Receber'!O:O,"Pago")</f>
        <v>0</v>
      </c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  <c r="AA1712" s="71"/>
      <c r="AB1712" s="71"/>
      <c r="AC1712" s="71"/>
      <c r="AD1712" s="71"/>
      <c r="AE1712" s="71"/>
      <c r="AF1712" s="71"/>
      <c r="AG1712" s="71"/>
      <c r="AH1712" s="71"/>
      <c r="AI1712" s="71"/>
      <c r="AJ1712" s="71"/>
      <c r="AK1712" s="71"/>
      <c r="AL1712" s="71"/>
    </row>
    <row r="1713" spans="1:38">
      <c r="A1713" s="191"/>
      <c r="B1713" s="191"/>
      <c r="C1713" s="191"/>
      <c r="D1713" s="191"/>
      <c r="E1713" s="191"/>
      <c r="F1713" s="191"/>
      <c r="G1713" s="191"/>
      <c r="H1713" s="191"/>
      <c r="I1713" s="191"/>
      <c r="J1713" s="191"/>
      <c r="K1713" s="191"/>
      <c r="L1713" s="191"/>
      <c r="M1713" s="191"/>
      <c r="N1713" s="191"/>
      <c r="O1713" s="70">
        <f>SUMIFS('Ctas Receber'!G:G,'Ctas Receber'!E:E,'Clientes'!A:A,'Ctas Receber'!M:M,"")</f>
        <v>0</v>
      </c>
      <c r="P1713" s="70">
        <f>SUMIFS('Ctas Receber'!G:G,'Ctas Receber'!E:E,'Clientes'!A:A,'Ctas Receber'!O:O,"Pago")</f>
        <v>0</v>
      </c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  <c r="AA1713" s="71"/>
      <c r="AB1713" s="71"/>
      <c r="AC1713" s="71"/>
      <c r="AD1713" s="71"/>
      <c r="AE1713" s="71"/>
      <c r="AF1713" s="71"/>
      <c r="AG1713" s="71"/>
      <c r="AH1713" s="71"/>
      <c r="AI1713" s="71"/>
      <c r="AJ1713" s="71"/>
      <c r="AK1713" s="71"/>
      <c r="AL1713" s="71"/>
    </row>
    <row r="1714" spans="1:38">
      <c r="A1714" s="191"/>
      <c r="B1714" s="191"/>
      <c r="C1714" s="191"/>
      <c r="D1714" s="191"/>
      <c r="E1714" s="191"/>
      <c r="F1714" s="191"/>
      <c r="G1714" s="191"/>
      <c r="H1714" s="191"/>
      <c r="I1714" s="191"/>
      <c r="J1714" s="191"/>
      <c r="K1714" s="191"/>
      <c r="L1714" s="191"/>
      <c r="M1714" s="191"/>
      <c r="N1714" s="191"/>
      <c r="O1714" s="70">
        <f>SUMIFS('Ctas Receber'!G:G,'Ctas Receber'!E:E,'Clientes'!A:A,'Ctas Receber'!M:M,"")</f>
        <v>0</v>
      </c>
      <c r="P1714" s="70">
        <f>SUMIFS('Ctas Receber'!G:G,'Ctas Receber'!E:E,'Clientes'!A:A,'Ctas Receber'!O:O,"Pago")</f>
        <v>0</v>
      </c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  <c r="AA1714" s="71"/>
      <c r="AB1714" s="71"/>
      <c r="AC1714" s="71"/>
      <c r="AD1714" s="71"/>
      <c r="AE1714" s="71"/>
      <c r="AF1714" s="71"/>
      <c r="AG1714" s="71"/>
      <c r="AH1714" s="71"/>
      <c r="AI1714" s="71"/>
      <c r="AJ1714" s="71"/>
      <c r="AK1714" s="71"/>
      <c r="AL1714" s="71"/>
    </row>
    <row r="1715" spans="1:38">
      <c r="A1715" s="191"/>
      <c r="B1715" s="191"/>
      <c r="C1715" s="191"/>
      <c r="D1715" s="191"/>
      <c r="E1715" s="191"/>
      <c r="F1715" s="191"/>
      <c r="G1715" s="191"/>
      <c r="H1715" s="191"/>
      <c r="I1715" s="191"/>
      <c r="J1715" s="191"/>
      <c r="K1715" s="191"/>
      <c r="L1715" s="191"/>
      <c r="M1715" s="191"/>
      <c r="N1715" s="191"/>
      <c r="O1715" s="70">
        <f>SUMIFS('Ctas Receber'!G:G,'Ctas Receber'!E:E,'Clientes'!A:A,'Ctas Receber'!M:M,"")</f>
        <v>0</v>
      </c>
      <c r="P1715" s="70">
        <f>SUMIFS('Ctas Receber'!G:G,'Ctas Receber'!E:E,'Clientes'!A:A,'Ctas Receber'!O:O,"Pago")</f>
        <v>0</v>
      </c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  <c r="AA1715" s="71"/>
      <c r="AB1715" s="71"/>
      <c r="AC1715" s="71"/>
      <c r="AD1715" s="71"/>
      <c r="AE1715" s="71"/>
      <c r="AF1715" s="71"/>
      <c r="AG1715" s="71"/>
      <c r="AH1715" s="71"/>
      <c r="AI1715" s="71"/>
      <c r="AJ1715" s="71"/>
      <c r="AK1715" s="71"/>
      <c r="AL1715" s="71"/>
    </row>
    <row r="1716" spans="1:38">
      <c r="A1716" s="191"/>
      <c r="B1716" s="191"/>
      <c r="C1716" s="191"/>
      <c r="D1716" s="191"/>
      <c r="E1716" s="191"/>
      <c r="F1716" s="191"/>
      <c r="G1716" s="191"/>
      <c r="H1716" s="191"/>
      <c r="I1716" s="191"/>
      <c r="J1716" s="191"/>
      <c r="K1716" s="191"/>
      <c r="L1716" s="191"/>
      <c r="M1716" s="191"/>
      <c r="N1716" s="191"/>
      <c r="O1716" s="70">
        <f>SUMIFS('Ctas Receber'!G:G,'Ctas Receber'!E:E,'Clientes'!A:A,'Ctas Receber'!M:M,"")</f>
        <v>0</v>
      </c>
      <c r="P1716" s="70">
        <f>SUMIFS('Ctas Receber'!G:G,'Ctas Receber'!E:E,'Clientes'!A:A,'Ctas Receber'!O:O,"Pago")</f>
        <v>0</v>
      </c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  <c r="AA1716" s="71"/>
      <c r="AB1716" s="71"/>
      <c r="AC1716" s="71"/>
      <c r="AD1716" s="71"/>
      <c r="AE1716" s="71"/>
      <c r="AF1716" s="71"/>
      <c r="AG1716" s="71"/>
      <c r="AH1716" s="71"/>
      <c r="AI1716" s="71"/>
      <c r="AJ1716" s="71"/>
      <c r="AK1716" s="71"/>
      <c r="AL1716" s="71"/>
    </row>
    <row r="1717" spans="1:38">
      <c r="A1717" s="191"/>
      <c r="B1717" s="191"/>
      <c r="C1717" s="191"/>
      <c r="D1717" s="191"/>
      <c r="E1717" s="191"/>
      <c r="F1717" s="191"/>
      <c r="G1717" s="191"/>
      <c r="H1717" s="191"/>
      <c r="I1717" s="191"/>
      <c r="J1717" s="191"/>
      <c r="K1717" s="191"/>
      <c r="L1717" s="191"/>
      <c r="M1717" s="191"/>
      <c r="N1717" s="191"/>
      <c r="O1717" s="70">
        <f>SUMIFS('Ctas Receber'!G:G,'Ctas Receber'!E:E,'Clientes'!A:A,'Ctas Receber'!M:M,"")</f>
        <v>0</v>
      </c>
      <c r="P1717" s="70">
        <f>SUMIFS('Ctas Receber'!G:G,'Ctas Receber'!E:E,'Clientes'!A:A,'Ctas Receber'!O:O,"Pago")</f>
        <v>0</v>
      </c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  <c r="AA1717" s="71"/>
      <c r="AB1717" s="71"/>
      <c r="AC1717" s="71"/>
      <c r="AD1717" s="71"/>
      <c r="AE1717" s="71"/>
      <c r="AF1717" s="71"/>
      <c r="AG1717" s="71"/>
      <c r="AH1717" s="71"/>
      <c r="AI1717" s="71"/>
      <c r="AJ1717" s="71"/>
      <c r="AK1717" s="71"/>
      <c r="AL1717" s="71"/>
    </row>
    <row r="1718" spans="1:38">
      <c r="A1718" s="191"/>
      <c r="B1718" s="191"/>
      <c r="C1718" s="191"/>
      <c r="D1718" s="191"/>
      <c r="E1718" s="191"/>
      <c r="F1718" s="191"/>
      <c r="G1718" s="191"/>
      <c r="H1718" s="191"/>
      <c r="I1718" s="191"/>
      <c r="J1718" s="191"/>
      <c r="K1718" s="191"/>
      <c r="L1718" s="191"/>
      <c r="M1718" s="191"/>
      <c r="N1718" s="191"/>
      <c r="O1718" s="70">
        <f>SUMIFS('Ctas Receber'!G:G,'Ctas Receber'!E:E,'Clientes'!A:A,'Ctas Receber'!M:M,"")</f>
        <v>0</v>
      </c>
      <c r="P1718" s="70">
        <f>SUMIFS('Ctas Receber'!G:G,'Ctas Receber'!E:E,'Clientes'!A:A,'Ctas Receber'!O:O,"Pago")</f>
        <v>0</v>
      </c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  <c r="AA1718" s="71"/>
      <c r="AB1718" s="71"/>
      <c r="AC1718" s="71"/>
      <c r="AD1718" s="71"/>
      <c r="AE1718" s="71"/>
      <c r="AF1718" s="71"/>
      <c r="AG1718" s="71"/>
      <c r="AH1718" s="71"/>
      <c r="AI1718" s="71"/>
      <c r="AJ1718" s="71"/>
      <c r="AK1718" s="71"/>
      <c r="AL1718" s="71"/>
    </row>
    <row r="1719" spans="1:38">
      <c r="A1719" s="191"/>
      <c r="B1719" s="191"/>
      <c r="C1719" s="191"/>
      <c r="D1719" s="191"/>
      <c r="E1719" s="191"/>
      <c r="F1719" s="191"/>
      <c r="G1719" s="191"/>
      <c r="H1719" s="191"/>
      <c r="I1719" s="191"/>
      <c r="J1719" s="191"/>
      <c r="K1719" s="191"/>
      <c r="L1719" s="191"/>
      <c r="M1719" s="191"/>
      <c r="N1719" s="191"/>
      <c r="O1719" s="70">
        <f>SUMIFS('Ctas Receber'!G:G,'Ctas Receber'!E:E,'Clientes'!A:A,'Ctas Receber'!M:M,"")</f>
        <v>0</v>
      </c>
      <c r="P1719" s="70">
        <f>SUMIFS('Ctas Receber'!G:G,'Ctas Receber'!E:E,'Clientes'!A:A,'Ctas Receber'!O:O,"Pago")</f>
        <v>0</v>
      </c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  <c r="AA1719" s="71"/>
      <c r="AB1719" s="71"/>
      <c r="AC1719" s="71"/>
      <c r="AD1719" s="71"/>
      <c r="AE1719" s="71"/>
      <c r="AF1719" s="71"/>
      <c r="AG1719" s="71"/>
      <c r="AH1719" s="71"/>
      <c r="AI1719" s="71"/>
      <c r="AJ1719" s="71"/>
      <c r="AK1719" s="71"/>
      <c r="AL1719" s="71"/>
    </row>
    <row r="1720" spans="1:38">
      <c r="A1720" s="191"/>
      <c r="B1720" s="191"/>
      <c r="C1720" s="191"/>
      <c r="D1720" s="191"/>
      <c r="E1720" s="191"/>
      <c r="F1720" s="191"/>
      <c r="G1720" s="191"/>
      <c r="H1720" s="191"/>
      <c r="I1720" s="191"/>
      <c r="J1720" s="191"/>
      <c r="K1720" s="191"/>
      <c r="L1720" s="191"/>
      <c r="M1720" s="191"/>
      <c r="N1720" s="191"/>
      <c r="O1720" s="70">
        <f>SUMIFS('Ctas Receber'!G:G,'Ctas Receber'!E:E,'Clientes'!A:A,'Ctas Receber'!M:M,"")</f>
        <v>0</v>
      </c>
      <c r="P1720" s="70">
        <f>SUMIFS('Ctas Receber'!G:G,'Ctas Receber'!E:E,'Clientes'!A:A,'Ctas Receber'!O:O,"Pago")</f>
        <v>0</v>
      </c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  <c r="AA1720" s="71"/>
      <c r="AB1720" s="71"/>
      <c r="AC1720" s="71"/>
      <c r="AD1720" s="71"/>
      <c r="AE1720" s="71"/>
      <c r="AF1720" s="71"/>
      <c r="AG1720" s="71"/>
      <c r="AH1720" s="71"/>
      <c r="AI1720" s="71"/>
      <c r="AJ1720" s="71"/>
      <c r="AK1720" s="71"/>
      <c r="AL1720" s="71"/>
    </row>
    <row r="1721" spans="1:38">
      <c r="A1721" s="191"/>
      <c r="B1721" s="191"/>
      <c r="C1721" s="191"/>
      <c r="D1721" s="191"/>
      <c r="E1721" s="191"/>
      <c r="F1721" s="191"/>
      <c r="G1721" s="191"/>
      <c r="H1721" s="191"/>
      <c r="I1721" s="191"/>
      <c r="J1721" s="191"/>
      <c r="K1721" s="191"/>
      <c r="L1721" s="191"/>
      <c r="M1721" s="191"/>
      <c r="N1721" s="191"/>
      <c r="O1721" s="70">
        <f>SUMIFS('Ctas Receber'!G:G,'Ctas Receber'!E:E,'Clientes'!A:A,'Ctas Receber'!M:M,"")</f>
        <v>0</v>
      </c>
      <c r="P1721" s="70">
        <f>SUMIFS('Ctas Receber'!G:G,'Ctas Receber'!E:E,'Clientes'!A:A,'Ctas Receber'!O:O,"Pago")</f>
        <v>0</v>
      </c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  <c r="AA1721" s="71"/>
      <c r="AB1721" s="71"/>
      <c r="AC1721" s="71"/>
      <c r="AD1721" s="71"/>
      <c r="AE1721" s="71"/>
      <c r="AF1721" s="71"/>
      <c r="AG1721" s="71"/>
      <c r="AH1721" s="71"/>
      <c r="AI1721" s="71"/>
      <c r="AJ1721" s="71"/>
      <c r="AK1721" s="71"/>
      <c r="AL1721" s="71"/>
    </row>
    <row r="1722" spans="1:38">
      <c r="A1722" s="191"/>
      <c r="B1722" s="191"/>
      <c r="C1722" s="191"/>
      <c r="D1722" s="191"/>
      <c r="E1722" s="191"/>
      <c r="F1722" s="191"/>
      <c r="G1722" s="191"/>
      <c r="H1722" s="191"/>
      <c r="I1722" s="191"/>
      <c r="J1722" s="191"/>
      <c r="K1722" s="191"/>
      <c r="L1722" s="191"/>
      <c r="M1722" s="191"/>
      <c r="N1722" s="191"/>
      <c r="O1722" s="70">
        <f>SUMIFS('Ctas Receber'!G:G,'Ctas Receber'!E:E,'Clientes'!A:A,'Ctas Receber'!M:M,"")</f>
        <v>0</v>
      </c>
      <c r="P1722" s="70">
        <f>SUMIFS('Ctas Receber'!G:G,'Ctas Receber'!E:E,'Clientes'!A:A,'Ctas Receber'!O:O,"Pago")</f>
        <v>0</v>
      </c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  <c r="AA1722" s="71"/>
      <c r="AB1722" s="71"/>
      <c r="AC1722" s="71"/>
      <c r="AD1722" s="71"/>
      <c r="AE1722" s="71"/>
      <c r="AF1722" s="71"/>
      <c r="AG1722" s="71"/>
      <c r="AH1722" s="71"/>
      <c r="AI1722" s="71"/>
      <c r="AJ1722" s="71"/>
      <c r="AK1722" s="71"/>
      <c r="AL1722" s="71"/>
    </row>
    <row r="1723" spans="1:38">
      <c r="A1723" s="191"/>
      <c r="B1723" s="191"/>
      <c r="C1723" s="191"/>
      <c r="D1723" s="191"/>
      <c r="E1723" s="191"/>
      <c r="F1723" s="191"/>
      <c r="G1723" s="191"/>
      <c r="H1723" s="191"/>
      <c r="I1723" s="191"/>
      <c r="J1723" s="191"/>
      <c r="K1723" s="191"/>
      <c r="L1723" s="191"/>
      <c r="M1723" s="191"/>
      <c r="N1723" s="191"/>
      <c r="O1723" s="70">
        <f>SUMIFS('Ctas Receber'!G:G,'Ctas Receber'!E:E,'Clientes'!A:A,'Ctas Receber'!M:M,"")</f>
        <v>0</v>
      </c>
      <c r="P1723" s="70">
        <f>SUMIFS('Ctas Receber'!G:G,'Ctas Receber'!E:E,'Clientes'!A:A,'Ctas Receber'!O:O,"Pago")</f>
        <v>0</v>
      </c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  <c r="AA1723" s="71"/>
      <c r="AB1723" s="71"/>
      <c r="AC1723" s="71"/>
      <c r="AD1723" s="71"/>
      <c r="AE1723" s="71"/>
      <c r="AF1723" s="71"/>
      <c r="AG1723" s="71"/>
      <c r="AH1723" s="71"/>
      <c r="AI1723" s="71"/>
      <c r="AJ1723" s="71"/>
      <c r="AK1723" s="71"/>
      <c r="AL1723" s="71"/>
    </row>
    <row r="1724" spans="1:38">
      <c r="A1724" s="191"/>
      <c r="B1724" s="191"/>
      <c r="C1724" s="191"/>
      <c r="D1724" s="191"/>
      <c r="E1724" s="191"/>
      <c r="F1724" s="191"/>
      <c r="G1724" s="191"/>
      <c r="H1724" s="191"/>
      <c r="I1724" s="191"/>
      <c r="J1724" s="191"/>
      <c r="K1724" s="191"/>
      <c r="L1724" s="191"/>
      <c r="M1724" s="191"/>
      <c r="N1724" s="191"/>
      <c r="O1724" s="70">
        <f>SUMIFS('Ctas Receber'!G:G,'Ctas Receber'!E:E,'Clientes'!A:A,'Ctas Receber'!M:M,"")</f>
        <v>0</v>
      </c>
      <c r="P1724" s="70">
        <f>SUMIFS('Ctas Receber'!G:G,'Ctas Receber'!E:E,'Clientes'!A:A,'Ctas Receber'!O:O,"Pago")</f>
        <v>0</v>
      </c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  <c r="AA1724" s="71"/>
      <c r="AB1724" s="71"/>
      <c r="AC1724" s="71"/>
      <c r="AD1724" s="71"/>
      <c r="AE1724" s="71"/>
      <c r="AF1724" s="71"/>
      <c r="AG1724" s="71"/>
      <c r="AH1724" s="71"/>
      <c r="AI1724" s="71"/>
      <c r="AJ1724" s="71"/>
      <c r="AK1724" s="71"/>
      <c r="AL1724" s="71"/>
    </row>
    <row r="1725" spans="1:38">
      <c r="A1725" s="191"/>
      <c r="B1725" s="191"/>
      <c r="C1725" s="191"/>
      <c r="D1725" s="191"/>
      <c r="E1725" s="191"/>
      <c r="F1725" s="191"/>
      <c r="G1725" s="191"/>
      <c r="H1725" s="191"/>
      <c r="I1725" s="191"/>
      <c r="J1725" s="191"/>
      <c r="K1725" s="191"/>
      <c r="L1725" s="191"/>
      <c r="M1725" s="191"/>
      <c r="N1725" s="191"/>
      <c r="O1725" s="70">
        <f>SUMIFS('Ctas Receber'!G:G,'Ctas Receber'!E:E,'Clientes'!A:A,'Ctas Receber'!M:M,"")</f>
        <v>0</v>
      </c>
      <c r="P1725" s="70">
        <f>SUMIFS('Ctas Receber'!G:G,'Ctas Receber'!E:E,'Clientes'!A:A,'Ctas Receber'!O:O,"Pago")</f>
        <v>0</v>
      </c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  <c r="AA1725" s="71"/>
      <c r="AB1725" s="71"/>
      <c r="AC1725" s="71"/>
      <c r="AD1725" s="71"/>
      <c r="AE1725" s="71"/>
      <c r="AF1725" s="71"/>
      <c r="AG1725" s="71"/>
      <c r="AH1725" s="71"/>
      <c r="AI1725" s="71"/>
      <c r="AJ1725" s="71"/>
      <c r="AK1725" s="71"/>
      <c r="AL1725" s="71"/>
    </row>
    <row r="1726" spans="1:38">
      <c r="A1726" s="191"/>
      <c r="B1726" s="191"/>
      <c r="C1726" s="191"/>
      <c r="D1726" s="191"/>
      <c r="E1726" s="191"/>
      <c r="F1726" s="191"/>
      <c r="G1726" s="191"/>
      <c r="H1726" s="191"/>
      <c r="I1726" s="191"/>
      <c r="J1726" s="191"/>
      <c r="K1726" s="191"/>
      <c r="L1726" s="191"/>
      <c r="M1726" s="191"/>
      <c r="N1726" s="191"/>
      <c r="O1726" s="70">
        <f>SUMIFS('Ctas Receber'!G:G,'Ctas Receber'!E:E,'Clientes'!A:A,'Ctas Receber'!M:M,"")</f>
        <v>0</v>
      </c>
      <c r="P1726" s="70">
        <f>SUMIFS('Ctas Receber'!G:G,'Ctas Receber'!E:E,'Clientes'!A:A,'Ctas Receber'!O:O,"Pago")</f>
        <v>0</v>
      </c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  <c r="AA1726" s="71"/>
      <c r="AB1726" s="71"/>
      <c r="AC1726" s="71"/>
      <c r="AD1726" s="71"/>
      <c r="AE1726" s="71"/>
      <c r="AF1726" s="71"/>
      <c r="AG1726" s="71"/>
      <c r="AH1726" s="71"/>
      <c r="AI1726" s="71"/>
      <c r="AJ1726" s="71"/>
      <c r="AK1726" s="71"/>
      <c r="AL1726" s="71"/>
    </row>
    <row r="1727" spans="1:38">
      <c r="A1727" s="191"/>
      <c r="B1727" s="191"/>
      <c r="C1727" s="191"/>
      <c r="D1727" s="191"/>
      <c r="E1727" s="191"/>
      <c r="F1727" s="191"/>
      <c r="G1727" s="191"/>
      <c r="H1727" s="191"/>
      <c r="I1727" s="191"/>
      <c r="J1727" s="191"/>
      <c r="K1727" s="191"/>
      <c r="L1727" s="191"/>
      <c r="M1727" s="191"/>
      <c r="N1727" s="191"/>
      <c r="O1727" s="70">
        <f>SUMIFS('Ctas Receber'!G:G,'Ctas Receber'!E:E,'Clientes'!A:A,'Ctas Receber'!M:M,"")</f>
        <v>0</v>
      </c>
      <c r="P1727" s="70">
        <f>SUMIFS('Ctas Receber'!G:G,'Ctas Receber'!E:E,'Clientes'!A:A,'Ctas Receber'!O:O,"Pago")</f>
        <v>0</v>
      </c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  <c r="AA1727" s="71"/>
      <c r="AB1727" s="71"/>
      <c r="AC1727" s="71"/>
      <c r="AD1727" s="71"/>
      <c r="AE1727" s="71"/>
      <c r="AF1727" s="71"/>
      <c r="AG1727" s="71"/>
      <c r="AH1727" s="71"/>
      <c r="AI1727" s="71"/>
      <c r="AJ1727" s="71"/>
      <c r="AK1727" s="71"/>
      <c r="AL1727" s="71"/>
    </row>
    <row r="1728" spans="1:38">
      <c r="A1728" s="191"/>
      <c r="B1728" s="191"/>
      <c r="C1728" s="191"/>
      <c r="D1728" s="191"/>
      <c r="E1728" s="191"/>
      <c r="F1728" s="191"/>
      <c r="G1728" s="191"/>
      <c r="H1728" s="191"/>
      <c r="I1728" s="191"/>
      <c r="J1728" s="191"/>
      <c r="K1728" s="191"/>
      <c r="L1728" s="191"/>
      <c r="M1728" s="191"/>
      <c r="N1728" s="191"/>
      <c r="O1728" s="70">
        <f>SUMIFS('Ctas Receber'!G:G,'Ctas Receber'!E:E,'Clientes'!A:A,'Ctas Receber'!M:M,"")</f>
        <v>0</v>
      </c>
      <c r="P1728" s="70">
        <f>SUMIFS('Ctas Receber'!G:G,'Ctas Receber'!E:E,'Clientes'!A:A,'Ctas Receber'!O:O,"Pago")</f>
        <v>0</v>
      </c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  <c r="AA1728" s="71"/>
      <c r="AB1728" s="71"/>
      <c r="AC1728" s="71"/>
      <c r="AD1728" s="71"/>
      <c r="AE1728" s="71"/>
      <c r="AF1728" s="71"/>
      <c r="AG1728" s="71"/>
      <c r="AH1728" s="71"/>
      <c r="AI1728" s="71"/>
      <c r="AJ1728" s="71"/>
      <c r="AK1728" s="71"/>
      <c r="AL1728" s="71"/>
    </row>
    <row r="1729" spans="1:38">
      <c r="A1729" s="191"/>
      <c r="B1729" s="191"/>
      <c r="C1729" s="191"/>
      <c r="D1729" s="191"/>
      <c r="E1729" s="191"/>
      <c r="F1729" s="191"/>
      <c r="G1729" s="191"/>
      <c r="H1729" s="191"/>
      <c r="I1729" s="191"/>
      <c r="J1729" s="191"/>
      <c r="K1729" s="191"/>
      <c r="L1729" s="191"/>
      <c r="M1729" s="191"/>
      <c r="N1729" s="191"/>
      <c r="O1729" s="70">
        <f>SUMIFS('Ctas Receber'!G:G,'Ctas Receber'!E:E,'Clientes'!A:A,'Ctas Receber'!M:M,"")</f>
        <v>0</v>
      </c>
      <c r="P1729" s="70">
        <f>SUMIFS('Ctas Receber'!G:G,'Ctas Receber'!E:E,'Clientes'!A:A,'Ctas Receber'!O:O,"Pago")</f>
        <v>0</v>
      </c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  <c r="AA1729" s="71"/>
      <c r="AB1729" s="71"/>
      <c r="AC1729" s="71"/>
      <c r="AD1729" s="71"/>
      <c r="AE1729" s="71"/>
      <c r="AF1729" s="71"/>
      <c r="AG1729" s="71"/>
      <c r="AH1729" s="71"/>
      <c r="AI1729" s="71"/>
      <c r="AJ1729" s="71"/>
      <c r="AK1729" s="71"/>
      <c r="AL1729" s="71"/>
    </row>
    <row r="1730" spans="1:38">
      <c r="A1730" s="191"/>
      <c r="B1730" s="191"/>
      <c r="C1730" s="191"/>
      <c r="D1730" s="191"/>
      <c r="E1730" s="191"/>
      <c r="F1730" s="191"/>
      <c r="G1730" s="191"/>
      <c r="H1730" s="191"/>
      <c r="I1730" s="191"/>
      <c r="J1730" s="191"/>
      <c r="K1730" s="191"/>
      <c r="L1730" s="191"/>
      <c r="M1730" s="191"/>
      <c r="N1730" s="191"/>
      <c r="O1730" s="70">
        <f>SUMIFS('Ctas Receber'!G:G,'Ctas Receber'!E:E,'Clientes'!A:A,'Ctas Receber'!M:M,"")</f>
        <v>0</v>
      </c>
      <c r="P1730" s="70">
        <f>SUMIFS('Ctas Receber'!G:G,'Ctas Receber'!E:E,'Clientes'!A:A,'Ctas Receber'!O:O,"Pago")</f>
        <v>0</v>
      </c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  <c r="AA1730" s="71"/>
      <c r="AB1730" s="71"/>
      <c r="AC1730" s="71"/>
      <c r="AD1730" s="71"/>
      <c r="AE1730" s="71"/>
      <c r="AF1730" s="71"/>
      <c r="AG1730" s="71"/>
      <c r="AH1730" s="71"/>
      <c r="AI1730" s="71"/>
      <c r="AJ1730" s="71"/>
      <c r="AK1730" s="71"/>
      <c r="AL1730" s="71"/>
    </row>
    <row r="1731" spans="1:38">
      <c r="A1731" s="191"/>
      <c r="B1731" s="191"/>
      <c r="C1731" s="191"/>
      <c r="D1731" s="191"/>
      <c r="E1731" s="191"/>
      <c r="F1731" s="191"/>
      <c r="G1731" s="191"/>
      <c r="H1731" s="191"/>
      <c r="I1731" s="191"/>
      <c r="J1731" s="191"/>
      <c r="K1731" s="191"/>
      <c r="L1731" s="191"/>
      <c r="M1731" s="191"/>
      <c r="N1731" s="191"/>
      <c r="O1731" s="70">
        <f>SUMIFS('Ctas Receber'!G:G,'Ctas Receber'!E:E,'Clientes'!A:A,'Ctas Receber'!M:M,"")</f>
        <v>0</v>
      </c>
      <c r="P1731" s="70">
        <f>SUMIFS('Ctas Receber'!G:G,'Ctas Receber'!E:E,'Clientes'!A:A,'Ctas Receber'!O:O,"Pago")</f>
        <v>0</v>
      </c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  <c r="AA1731" s="71"/>
      <c r="AB1731" s="71"/>
      <c r="AC1731" s="71"/>
      <c r="AD1731" s="71"/>
      <c r="AE1731" s="71"/>
      <c r="AF1731" s="71"/>
      <c r="AG1731" s="71"/>
      <c r="AH1731" s="71"/>
      <c r="AI1731" s="71"/>
      <c r="AJ1731" s="71"/>
      <c r="AK1731" s="71"/>
      <c r="AL1731" s="71"/>
    </row>
    <row r="1732" spans="1:38">
      <c r="A1732" s="191"/>
      <c r="B1732" s="191"/>
      <c r="C1732" s="191"/>
      <c r="D1732" s="191"/>
      <c r="E1732" s="191"/>
      <c r="F1732" s="191"/>
      <c r="G1732" s="191"/>
      <c r="H1732" s="191"/>
      <c r="I1732" s="191"/>
      <c r="J1732" s="191"/>
      <c r="K1732" s="191"/>
      <c r="L1732" s="191"/>
      <c r="M1732" s="191"/>
      <c r="N1732" s="191"/>
      <c r="O1732" s="70">
        <f>SUMIFS('Ctas Receber'!G:G,'Ctas Receber'!E:E,'Clientes'!A:A,'Ctas Receber'!M:M,"")</f>
        <v>0</v>
      </c>
      <c r="P1732" s="70">
        <f>SUMIFS('Ctas Receber'!G:G,'Ctas Receber'!E:E,'Clientes'!A:A,'Ctas Receber'!O:O,"Pago")</f>
        <v>0</v>
      </c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  <c r="AA1732" s="71"/>
      <c r="AB1732" s="71"/>
      <c r="AC1732" s="71"/>
      <c r="AD1732" s="71"/>
      <c r="AE1732" s="71"/>
      <c r="AF1732" s="71"/>
      <c r="AG1732" s="71"/>
      <c r="AH1732" s="71"/>
      <c r="AI1732" s="71"/>
      <c r="AJ1732" s="71"/>
      <c r="AK1732" s="71"/>
      <c r="AL1732" s="71"/>
    </row>
    <row r="1733" spans="1:38">
      <c r="A1733" s="191"/>
      <c r="B1733" s="191"/>
      <c r="C1733" s="191"/>
      <c r="D1733" s="191"/>
      <c r="E1733" s="191"/>
      <c r="F1733" s="191"/>
      <c r="G1733" s="191"/>
      <c r="H1733" s="191"/>
      <c r="I1733" s="191"/>
      <c r="J1733" s="191"/>
      <c r="K1733" s="191"/>
      <c r="L1733" s="191"/>
      <c r="M1733" s="191"/>
      <c r="N1733" s="191"/>
      <c r="O1733" s="70">
        <f>SUMIFS('Ctas Receber'!G:G,'Ctas Receber'!E:E,'Clientes'!A:A,'Ctas Receber'!M:M,"")</f>
        <v>0</v>
      </c>
      <c r="P1733" s="70">
        <f>SUMIFS('Ctas Receber'!G:G,'Ctas Receber'!E:E,'Clientes'!A:A,'Ctas Receber'!O:O,"Pago")</f>
        <v>0</v>
      </c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  <c r="AA1733" s="71"/>
      <c r="AB1733" s="71"/>
      <c r="AC1733" s="71"/>
      <c r="AD1733" s="71"/>
      <c r="AE1733" s="71"/>
      <c r="AF1733" s="71"/>
      <c r="AG1733" s="71"/>
      <c r="AH1733" s="71"/>
      <c r="AI1733" s="71"/>
      <c r="AJ1733" s="71"/>
      <c r="AK1733" s="71"/>
      <c r="AL1733" s="71"/>
    </row>
    <row r="1734" spans="1:38">
      <c r="A1734" s="191"/>
      <c r="B1734" s="191"/>
      <c r="C1734" s="191"/>
      <c r="D1734" s="191"/>
      <c r="E1734" s="191"/>
      <c r="F1734" s="191"/>
      <c r="G1734" s="191"/>
      <c r="H1734" s="191"/>
      <c r="I1734" s="191"/>
      <c r="J1734" s="191"/>
      <c r="K1734" s="191"/>
      <c r="L1734" s="191"/>
      <c r="M1734" s="191"/>
      <c r="N1734" s="191"/>
      <c r="O1734" s="70">
        <f>SUMIFS('Ctas Receber'!G:G,'Ctas Receber'!E:E,'Clientes'!A:A,'Ctas Receber'!M:M,"")</f>
        <v>0</v>
      </c>
      <c r="P1734" s="70">
        <f>SUMIFS('Ctas Receber'!G:G,'Ctas Receber'!E:E,'Clientes'!A:A,'Ctas Receber'!O:O,"Pago")</f>
        <v>0</v>
      </c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  <c r="AA1734" s="71"/>
      <c r="AB1734" s="71"/>
      <c r="AC1734" s="71"/>
      <c r="AD1734" s="71"/>
      <c r="AE1734" s="71"/>
      <c r="AF1734" s="71"/>
      <c r="AG1734" s="71"/>
      <c r="AH1734" s="71"/>
      <c r="AI1734" s="71"/>
      <c r="AJ1734" s="71"/>
      <c r="AK1734" s="71"/>
      <c r="AL1734" s="71"/>
    </row>
    <row r="1735" spans="1:38">
      <c r="A1735" s="191"/>
      <c r="B1735" s="191"/>
      <c r="C1735" s="191"/>
      <c r="D1735" s="191"/>
      <c r="E1735" s="191"/>
      <c r="F1735" s="191"/>
      <c r="G1735" s="191"/>
      <c r="H1735" s="191"/>
      <c r="I1735" s="191"/>
      <c r="J1735" s="191"/>
      <c r="K1735" s="191"/>
      <c r="L1735" s="191"/>
      <c r="M1735" s="191"/>
      <c r="N1735" s="191"/>
      <c r="O1735" s="70">
        <f>SUMIFS('Ctas Receber'!G:G,'Ctas Receber'!E:E,'Clientes'!A:A,'Ctas Receber'!M:M,"")</f>
        <v>0</v>
      </c>
      <c r="P1735" s="70">
        <f>SUMIFS('Ctas Receber'!G:G,'Ctas Receber'!E:E,'Clientes'!A:A,'Ctas Receber'!O:O,"Pago")</f>
        <v>0</v>
      </c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  <c r="AA1735" s="71"/>
      <c r="AB1735" s="71"/>
      <c r="AC1735" s="71"/>
      <c r="AD1735" s="71"/>
      <c r="AE1735" s="71"/>
      <c r="AF1735" s="71"/>
      <c r="AG1735" s="71"/>
      <c r="AH1735" s="71"/>
      <c r="AI1735" s="71"/>
      <c r="AJ1735" s="71"/>
      <c r="AK1735" s="71"/>
      <c r="AL1735" s="71"/>
    </row>
    <row r="1736" spans="1:38">
      <c r="A1736" s="191"/>
      <c r="B1736" s="191"/>
      <c r="C1736" s="191"/>
      <c r="D1736" s="191"/>
      <c r="E1736" s="191"/>
      <c r="F1736" s="191"/>
      <c r="G1736" s="191"/>
      <c r="H1736" s="191"/>
      <c r="I1736" s="191"/>
      <c r="J1736" s="191"/>
      <c r="K1736" s="191"/>
      <c r="L1736" s="191"/>
      <c r="M1736" s="191"/>
      <c r="N1736" s="191"/>
      <c r="O1736" s="70">
        <f>SUMIFS('Ctas Receber'!G:G,'Ctas Receber'!E:E,'Clientes'!A:A,'Ctas Receber'!M:M,"")</f>
        <v>0</v>
      </c>
      <c r="P1736" s="70">
        <f>SUMIFS('Ctas Receber'!G:G,'Ctas Receber'!E:E,'Clientes'!A:A,'Ctas Receber'!O:O,"Pago")</f>
        <v>0</v>
      </c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  <c r="AA1736" s="71"/>
      <c r="AB1736" s="71"/>
      <c r="AC1736" s="71"/>
      <c r="AD1736" s="71"/>
      <c r="AE1736" s="71"/>
      <c r="AF1736" s="71"/>
      <c r="AG1736" s="71"/>
      <c r="AH1736" s="71"/>
      <c r="AI1736" s="71"/>
      <c r="AJ1736" s="71"/>
      <c r="AK1736" s="71"/>
      <c r="AL1736" s="71"/>
    </row>
    <row r="1737" spans="1:38">
      <c r="A1737" s="191"/>
      <c r="B1737" s="191"/>
      <c r="C1737" s="191"/>
      <c r="D1737" s="191"/>
      <c r="E1737" s="191"/>
      <c r="F1737" s="191"/>
      <c r="G1737" s="191"/>
      <c r="H1737" s="191"/>
      <c r="I1737" s="191"/>
      <c r="J1737" s="191"/>
      <c r="K1737" s="191"/>
      <c r="L1737" s="191"/>
      <c r="M1737" s="191"/>
      <c r="N1737" s="191"/>
      <c r="O1737" s="70">
        <f>SUMIFS('Ctas Receber'!G:G,'Ctas Receber'!E:E,'Clientes'!A:A,'Ctas Receber'!M:M,"")</f>
        <v>0</v>
      </c>
      <c r="P1737" s="70">
        <f>SUMIFS('Ctas Receber'!G:G,'Ctas Receber'!E:E,'Clientes'!A:A,'Ctas Receber'!O:O,"Pago")</f>
        <v>0</v>
      </c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  <c r="AA1737" s="71"/>
      <c r="AB1737" s="71"/>
      <c r="AC1737" s="71"/>
      <c r="AD1737" s="71"/>
      <c r="AE1737" s="71"/>
      <c r="AF1737" s="71"/>
      <c r="AG1737" s="71"/>
      <c r="AH1737" s="71"/>
      <c r="AI1737" s="71"/>
      <c r="AJ1737" s="71"/>
      <c r="AK1737" s="71"/>
      <c r="AL1737" s="71"/>
    </row>
    <row r="1738" spans="1:38">
      <c r="A1738" s="191"/>
      <c r="B1738" s="191"/>
      <c r="C1738" s="191"/>
      <c r="D1738" s="191"/>
      <c r="E1738" s="191"/>
      <c r="F1738" s="191"/>
      <c r="G1738" s="191"/>
      <c r="H1738" s="191"/>
      <c r="I1738" s="191"/>
      <c r="J1738" s="191"/>
      <c r="K1738" s="191"/>
      <c r="L1738" s="191"/>
      <c r="M1738" s="191"/>
      <c r="N1738" s="191"/>
      <c r="O1738" s="70">
        <f>SUMIFS('Ctas Receber'!G:G,'Ctas Receber'!E:E,'Clientes'!A:A,'Ctas Receber'!M:M,"")</f>
        <v>0</v>
      </c>
      <c r="P1738" s="70">
        <f>SUMIFS('Ctas Receber'!G:G,'Ctas Receber'!E:E,'Clientes'!A:A,'Ctas Receber'!O:O,"Pago")</f>
        <v>0</v>
      </c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  <c r="AA1738" s="71"/>
      <c r="AB1738" s="71"/>
      <c r="AC1738" s="71"/>
      <c r="AD1738" s="71"/>
      <c r="AE1738" s="71"/>
      <c r="AF1738" s="71"/>
      <c r="AG1738" s="71"/>
      <c r="AH1738" s="71"/>
      <c r="AI1738" s="71"/>
      <c r="AJ1738" s="71"/>
      <c r="AK1738" s="71"/>
      <c r="AL1738" s="71"/>
    </row>
    <row r="1739" spans="1:38">
      <c r="A1739" s="191"/>
      <c r="B1739" s="191"/>
      <c r="C1739" s="191"/>
      <c r="D1739" s="191"/>
      <c r="E1739" s="191"/>
      <c r="F1739" s="191"/>
      <c r="G1739" s="191"/>
      <c r="H1739" s="191"/>
      <c r="I1739" s="191"/>
      <c r="J1739" s="191"/>
      <c r="K1739" s="191"/>
      <c r="L1739" s="191"/>
      <c r="M1739" s="191"/>
      <c r="N1739" s="191"/>
      <c r="O1739" s="70">
        <f>SUMIFS('Ctas Receber'!G:G,'Ctas Receber'!E:E,'Clientes'!A:A,'Ctas Receber'!M:M,"")</f>
        <v>0</v>
      </c>
      <c r="P1739" s="70">
        <f>SUMIFS('Ctas Receber'!G:G,'Ctas Receber'!E:E,'Clientes'!A:A,'Ctas Receber'!O:O,"Pago")</f>
        <v>0</v>
      </c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  <c r="AA1739" s="71"/>
      <c r="AB1739" s="71"/>
      <c r="AC1739" s="71"/>
      <c r="AD1739" s="71"/>
      <c r="AE1739" s="71"/>
      <c r="AF1739" s="71"/>
      <c r="AG1739" s="71"/>
      <c r="AH1739" s="71"/>
      <c r="AI1739" s="71"/>
      <c r="AJ1739" s="71"/>
      <c r="AK1739" s="71"/>
      <c r="AL1739" s="71"/>
    </row>
    <row r="1740" spans="1:38">
      <c r="A1740" s="191"/>
      <c r="B1740" s="191"/>
      <c r="C1740" s="191"/>
      <c r="D1740" s="191"/>
      <c r="E1740" s="191"/>
      <c r="F1740" s="191"/>
      <c r="G1740" s="191"/>
      <c r="H1740" s="191"/>
      <c r="I1740" s="191"/>
      <c r="J1740" s="191"/>
      <c r="K1740" s="191"/>
      <c r="L1740" s="191"/>
      <c r="M1740" s="191"/>
      <c r="N1740" s="191"/>
      <c r="O1740" s="70">
        <f>SUMIFS('Ctas Receber'!G:G,'Ctas Receber'!E:E,'Clientes'!A:A,'Ctas Receber'!M:M,"")</f>
        <v>0</v>
      </c>
      <c r="P1740" s="70">
        <f>SUMIFS('Ctas Receber'!G:G,'Ctas Receber'!E:E,'Clientes'!A:A,'Ctas Receber'!O:O,"Pago")</f>
        <v>0</v>
      </c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  <c r="AA1740" s="71"/>
      <c r="AB1740" s="71"/>
      <c r="AC1740" s="71"/>
      <c r="AD1740" s="71"/>
      <c r="AE1740" s="71"/>
      <c r="AF1740" s="71"/>
      <c r="AG1740" s="71"/>
      <c r="AH1740" s="71"/>
      <c r="AI1740" s="71"/>
      <c r="AJ1740" s="71"/>
      <c r="AK1740" s="71"/>
      <c r="AL1740" s="71"/>
    </row>
    <row r="1741" spans="1:38">
      <c r="A1741" s="191"/>
      <c r="B1741" s="191"/>
      <c r="C1741" s="191"/>
      <c r="D1741" s="191"/>
      <c r="E1741" s="191"/>
      <c r="F1741" s="191"/>
      <c r="G1741" s="191"/>
      <c r="H1741" s="191"/>
      <c r="I1741" s="191"/>
      <c r="J1741" s="191"/>
      <c r="K1741" s="191"/>
      <c r="L1741" s="191"/>
      <c r="M1741" s="191"/>
      <c r="N1741" s="191"/>
      <c r="O1741" s="70">
        <f>SUMIFS('Ctas Receber'!G:G,'Ctas Receber'!E:E,'Clientes'!A:A,'Ctas Receber'!M:M,"")</f>
        <v>0</v>
      </c>
      <c r="P1741" s="70">
        <f>SUMIFS('Ctas Receber'!G:G,'Ctas Receber'!E:E,'Clientes'!A:A,'Ctas Receber'!O:O,"Pago")</f>
        <v>0</v>
      </c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  <c r="AA1741" s="71"/>
      <c r="AB1741" s="71"/>
      <c r="AC1741" s="71"/>
      <c r="AD1741" s="71"/>
      <c r="AE1741" s="71"/>
      <c r="AF1741" s="71"/>
      <c r="AG1741" s="71"/>
      <c r="AH1741" s="71"/>
      <c r="AI1741" s="71"/>
      <c r="AJ1741" s="71"/>
      <c r="AK1741" s="71"/>
      <c r="AL1741" s="71"/>
    </row>
    <row r="1742" spans="1:38">
      <c r="A1742" s="191"/>
      <c r="B1742" s="191"/>
      <c r="C1742" s="191"/>
      <c r="D1742" s="191"/>
      <c r="E1742" s="191"/>
      <c r="F1742" s="191"/>
      <c r="G1742" s="191"/>
      <c r="H1742" s="191"/>
      <c r="I1742" s="191"/>
      <c r="J1742" s="191"/>
      <c r="K1742" s="191"/>
      <c r="L1742" s="191"/>
      <c r="M1742" s="191"/>
      <c r="N1742" s="191"/>
      <c r="O1742" s="70">
        <f>SUMIFS('Ctas Receber'!G:G,'Ctas Receber'!E:E,'Clientes'!A:A,'Ctas Receber'!M:M,"")</f>
        <v>0</v>
      </c>
      <c r="P1742" s="70">
        <f>SUMIFS('Ctas Receber'!G:G,'Ctas Receber'!E:E,'Clientes'!A:A,'Ctas Receber'!O:O,"Pago")</f>
        <v>0</v>
      </c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  <c r="AA1742" s="71"/>
      <c r="AB1742" s="71"/>
      <c r="AC1742" s="71"/>
      <c r="AD1742" s="71"/>
      <c r="AE1742" s="71"/>
      <c r="AF1742" s="71"/>
      <c r="AG1742" s="71"/>
      <c r="AH1742" s="71"/>
      <c r="AI1742" s="71"/>
      <c r="AJ1742" s="71"/>
      <c r="AK1742" s="71"/>
      <c r="AL1742" s="71"/>
    </row>
    <row r="1743" spans="1:38">
      <c r="A1743" s="191"/>
      <c r="B1743" s="191"/>
      <c r="C1743" s="191"/>
      <c r="D1743" s="191"/>
      <c r="E1743" s="191"/>
      <c r="F1743" s="191"/>
      <c r="G1743" s="191"/>
      <c r="H1743" s="191"/>
      <c r="I1743" s="191"/>
      <c r="J1743" s="191"/>
      <c r="K1743" s="191"/>
      <c r="L1743" s="191"/>
      <c r="M1743" s="191"/>
      <c r="N1743" s="191"/>
      <c r="O1743" s="70">
        <f>SUMIFS('Ctas Receber'!G:G,'Ctas Receber'!E:E,'Clientes'!A:A,'Ctas Receber'!M:M,"")</f>
        <v>0</v>
      </c>
      <c r="P1743" s="70">
        <f>SUMIFS('Ctas Receber'!G:G,'Ctas Receber'!E:E,'Clientes'!A:A,'Ctas Receber'!O:O,"Pago")</f>
        <v>0</v>
      </c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  <c r="AA1743" s="71"/>
      <c r="AB1743" s="71"/>
      <c r="AC1743" s="71"/>
      <c r="AD1743" s="71"/>
      <c r="AE1743" s="71"/>
      <c r="AF1743" s="71"/>
      <c r="AG1743" s="71"/>
      <c r="AH1743" s="71"/>
      <c r="AI1743" s="71"/>
      <c r="AJ1743" s="71"/>
      <c r="AK1743" s="71"/>
      <c r="AL1743" s="71"/>
    </row>
    <row r="1744" spans="1:38">
      <c r="A1744" s="191"/>
      <c r="B1744" s="191"/>
      <c r="C1744" s="191"/>
      <c r="D1744" s="191"/>
      <c r="E1744" s="191"/>
      <c r="F1744" s="191"/>
      <c r="G1744" s="191"/>
      <c r="H1744" s="191"/>
      <c r="I1744" s="191"/>
      <c r="J1744" s="191"/>
      <c r="K1744" s="191"/>
      <c r="L1744" s="191"/>
      <c r="M1744" s="191"/>
      <c r="N1744" s="191"/>
      <c r="O1744" s="70">
        <f>SUMIFS('Ctas Receber'!G:G,'Ctas Receber'!E:E,'Clientes'!A:A,'Ctas Receber'!M:M,"")</f>
        <v>0</v>
      </c>
      <c r="P1744" s="70">
        <f>SUMIFS('Ctas Receber'!G:G,'Ctas Receber'!E:E,'Clientes'!A:A,'Ctas Receber'!O:O,"Pago")</f>
        <v>0</v>
      </c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  <c r="AA1744" s="71"/>
      <c r="AB1744" s="71"/>
      <c r="AC1744" s="71"/>
      <c r="AD1744" s="71"/>
      <c r="AE1744" s="71"/>
      <c r="AF1744" s="71"/>
      <c r="AG1744" s="71"/>
      <c r="AH1744" s="71"/>
      <c r="AI1744" s="71"/>
      <c r="AJ1744" s="71"/>
      <c r="AK1744" s="71"/>
      <c r="AL1744" s="71"/>
    </row>
    <row r="1745" spans="1:38">
      <c r="A1745" s="191"/>
      <c r="B1745" s="191"/>
      <c r="C1745" s="191"/>
      <c r="D1745" s="191"/>
      <c r="E1745" s="191"/>
      <c r="F1745" s="191"/>
      <c r="G1745" s="191"/>
      <c r="H1745" s="191"/>
      <c r="I1745" s="191"/>
      <c r="J1745" s="191"/>
      <c r="K1745" s="191"/>
      <c r="L1745" s="191"/>
      <c r="M1745" s="191"/>
      <c r="N1745" s="191"/>
      <c r="O1745" s="70">
        <f>SUMIFS('Ctas Receber'!G:G,'Ctas Receber'!E:E,'Clientes'!A:A,'Ctas Receber'!M:M,"")</f>
        <v>0</v>
      </c>
      <c r="P1745" s="70">
        <f>SUMIFS('Ctas Receber'!G:G,'Ctas Receber'!E:E,'Clientes'!A:A,'Ctas Receber'!O:O,"Pago")</f>
        <v>0</v>
      </c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  <c r="AA1745" s="71"/>
      <c r="AB1745" s="71"/>
      <c r="AC1745" s="71"/>
      <c r="AD1745" s="71"/>
      <c r="AE1745" s="71"/>
      <c r="AF1745" s="71"/>
      <c r="AG1745" s="71"/>
      <c r="AH1745" s="71"/>
      <c r="AI1745" s="71"/>
      <c r="AJ1745" s="71"/>
      <c r="AK1745" s="71"/>
      <c r="AL1745" s="71"/>
    </row>
    <row r="1746" spans="1:38">
      <c r="A1746" s="191"/>
      <c r="B1746" s="191"/>
      <c r="C1746" s="191"/>
      <c r="D1746" s="191"/>
      <c r="E1746" s="191"/>
      <c r="F1746" s="191"/>
      <c r="G1746" s="191"/>
      <c r="H1746" s="191"/>
      <c r="I1746" s="191"/>
      <c r="J1746" s="191"/>
      <c r="K1746" s="191"/>
      <c r="L1746" s="191"/>
      <c r="M1746" s="191"/>
      <c r="N1746" s="191"/>
      <c r="O1746" s="70">
        <f>SUMIFS('Ctas Receber'!G:G,'Ctas Receber'!E:E,'Clientes'!A:A,'Ctas Receber'!M:M,"")</f>
        <v>0</v>
      </c>
      <c r="P1746" s="70">
        <f>SUMIFS('Ctas Receber'!G:G,'Ctas Receber'!E:E,'Clientes'!A:A,'Ctas Receber'!O:O,"Pago")</f>
        <v>0</v>
      </c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  <c r="AA1746" s="71"/>
      <c r="AB1746" s="71"/>
      <c r="AC1746" s="71"/>
      <c r="AD1746" s="71"/>
      <c r="AE1746" s="71"/>
      <c r="AF1746" s="71"/>
      <c r="AG1746" s="71"/>
      <c r="AH1746" s="71"/>
      <c r="AI1746" s="71"/>
      <c r="AJ1746" s="71"/>
      <c r="AK1746" s="71"/>
      <c r="AL1746" s="71"/>
    </row>
    <row r="1747" spans="1:38">
      <c r="A1747" s="191"/>
      <c r="B1747" s="191"/>
      <c r="C1747" s="191"/>
      <c r="D1747" s="191"/>
      <c r="E1747" s="191"/>
      <c r="F1747" s="191"/>
      <c r="G1747" s="191"/>
      <c r="H1747" s="191"/>
      <c r="I1747" s="191"/>
      <c r="J1747" s="191"/>
      <c r="K1747" s="191"/>
      <c r="L1747" s="191"/>
      <c r="M1747" s="191"/>
      <c r="N1747" s="191"/>
      <c r="O1747" s="70">
        <f>SUMIFS('Ctas Receber'!G:G,'Ctas Receber'!E:E,'Clientes'!A:A,'Ctas Receber'!M:M,"")</f>
        <v>0</v>
      </c>
      <c r="P1747" s="70">
        <f>SUMIFS('Ctas Receber'!G:G,'Ctas Receber'!E:E,'Clientes'!A:A,'Ctas Receber'!O:O,"Pago")</f>
        <v>0</v>
      </c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  <c r="AA1747" s="71"/>
      <c r="AB1747" s="71"/>
      <c r="AC1747" s="71"/>
      <c r="AD1747" s="71"/>
      <c r="AE1747" s="71"/>
      <c r="AF1747" s="71"/>
      <c r="AG1747" s="71"/>
      <c r="AH1747" s="71"/>
      <c r="AI1747" s="71"/>
      <c r="AJ1747" s="71"/>
      <c r="AK1747" s="71"/>
      <c r="AL1747" s="71"/>
    </row>
    <row r="1748" spans="1:38">
      <c r="A1748" s="191"/>
      <c r="B1748" s="191"/>
      <c r="C1748" s="191"/>
      <c r="D1748" s="191"/>
      <c r="E1748" s="191"/>
      <c r="F1748" s="191"/>
      <c r="G1748" s="191"/>
      <c r="H1748" s="191"/>
      <c r="I1748" s="191"/>
      <c r="J1748" s="191"/>
      <c r="K1748" s="191"/>
      <c r="L1748" s="191"/>
      <c r="M1748" s="191"/>
      <c r="N1748" s="191"/>
      <c r="O1748" s="70">
        <f>SUMIFS('Ctas Receber'!G:G,'Ctas Receber'!E:E,'Clientes'!A:A,'Ctas Receber'!M:M,"")</f>
        <v>0</v>
      </c>
      <c r="P1748" s="70">
        <f>SUMIFS('Ctas Receber'!G:G,'Ctas Receber'!E:E,'Clientes'!A:A,'Ctas Receber'!O:O,"Pago")</f>
        <v>0</v>
      </c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  <c r="AA1748" s="71"/>
      <c r="AB1748" s="71"/>
      <c r="AC1748" s="71"/>
      <c r="AD1748" s="71"/>
      <c r="AE1748" s="71"/>
      <c r="AF1748" s="71"/>
      <c r="AG1748" s="71"/>
      <c r="AH1748" s="71"/>
      <c r="AI1748" s="71"/>
      <c r="AJ1748" s="71"/>
      <c r="AK1748" s="71"/>
      <c r="AL1748" s="71"/>
    </row>
    <row r="1749" spans="1:38">
      <c r="A1749" s="191"/>
      <c r="B1749" s="191"/>
      <c r="C1749" s="191"/>
      <c r="D1749" s="191"/>
      <c r="E1749" s="191"/>
      <c r="F1749" s="191"/>
      <c r="G1749" s="191"/>
      <c r="H1749" s="191"/>
      <c r="I1749" s="191"/>
      <c r="J1749" s="191"/>
      <c r="K1749" s="191"/>
      <c r="L1749" s="191"/>
      <c r="M1749" s="191"/>
      <c r="N1749" s="191"/>
      <c r="O1749" s="70">
        <f>SUMIFS('Ctas Receber'!G:G,'Ctas Receber'!E:E,'Clientes'!A:A,'Ctas Receber'!M:M,"")</f>
        <v>0</v>
      </c>
      <c r="P1749" s="70">
        <f>SUMIFS('Ctas Receber'!G:G,'Ctas Receber'!E:E,'Clientes'!A:A,'Ctas Receber'!O:O,"Pago")</f>
        <v>0</v>
      </c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  <c r="AA1749" s="71"/>
      <c r="AB1749" s="71"/>
      <c r="AC1749" s="71"/>
      <c r="AD1749" s="71"/>
      <c r="AE1749" s="71"/>
      <c r="AF1749" s="71"/>
      <c r="AG1749" s="71"/>
      <c r="AH1749" s="71"/>
      <c r="AI1749" s="71"/>
      <c r="AJ1749" s="71"/>
      <c r="AK1749" s="71"/>
      <c r="AL1749" s="71"/>
    </row>
    <row r="1750" spans="1:38">
      <c r="A1750" s="191"/>
      <c r="B1750" s="191"/>
      <c r="C1750" s="191"/>
      <c r="D1750" s="191"/>
      <c r="E1750" s="191"/>
      <c r="F1750" s="191"/>
      <c r="G1750" s="191"/>
      <c r="H1750" s="191"/>
      <c r="I1750" s="191"/>
      <c r="J1750" s="191"/>
      <c r="K1750" s="191"/>
      <c r="L1750" s="191"/>
      <c r="M1750" s="191"/>
      <c r="N1750" s="191"/>
      <c r="O1750" s="70">
        <f>SUMIFS('Ctas Receber'!G:G,'Ctas Receber'!E:E,'Clientes'!A:A,'Ctas Receber'!M:M,"")</f>
        <v>0</v>
      </c>
      <c r="P1750" s="70">
        <f>SUMIFS('Ctas Receber'!G:G,'Ctas Receber'!E:E,'Clientes'!A:A,'Ctas Receber'!O:O,"Pago")</f>
        <v>0</v>
      </c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  <c r="AA1750" s="71"/>
      <c r="AB1750" s="71"/>
      <c r="AC1750" s="71"/>
      <c r="AD1750" s="71"/>
      <c r="AE1750" s="71"/>
      <c r="AF1750" s="71"/>
      <c r="AG1750" s="71"/>
      <c r="AH1750" s="71"/>
      <c r="AI1750" s="71"/>
      <c r="AJ1750" s="71"/>
      <c r="AK1750" s="71"/>
      <c r="AL1750" s="71"/>
    </row>
    <row r="1751" spans="1:38">
      <c r="A1751" s="191"/>
      <c r="B1751" s="191"/>
      <c r="C1751" s="191"/>
      <c r="D1751" s="191"/>
      <c r="E1751" s="191"/>
      <c r="F1751" s="191"/>
      <c r="G1751" s="191"/>
      <c r="H1751" s="191"/>
      <c r="I1751" s="191"/>
      <c r="J1751" s="191"/>
      <c r="K1751" s="191"/>
      <c r="L1751" s="191"/>
      <c r="M1751" s="191"/>
      <c r="N1751" s="191"/>
      <c r="O1751" s="70">
        <f>SUMIFS('Ctas Receber'!G:G,'Ctas Receber'!E:E,'Clientes'!A:A,'Ctas Receber'!M:M,"")</f>
        <v>0</v>
      </c>
      <c r="P1751" s="70">
        <f>SUMIFS('Ctas Receber'!G:G,'Ctas Receber'!E:E,'Clientes'!A:A,'Ctas Receber'!O:O,"Pago")</f>
        <v>0</v>
      </c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  <c r="AA1751" s="71"/>
      <c r="AB1751" s="71"/>
      <c r="AC1751" s="71"/>
      <c r="AD1751" s="71"/>
      <c r="AE1751" s="71"/>
      <c r="AF1751" s="71"/>
      <c r="AG1751" s="71"/>
      <c r="AH1751" s="71"/>
      <c r="AI1751" s="71"/>
      <c r="AJ1751" s="71"/>
      <c r="AK1751" s="71"/>
      <c r="AL1751" s="71"/>
    </row>
    <row r="1752" spans="1:38">
      <c r="A1752" s="191"/>
      <c r="B1752" s="191"/>
      <c r="C1752" s="191"/>
      <c r="D1752" s="191"/>
      <c r="E1752" s="191"/>
      <c r="F1752" s="191"/>
      <c r="G1752" s="191"/>
      <c r="H1752" s="191"/>
      <c r="I1752" s="191"/>
      <c r="J1752" s="191"/>
      <c r="K1752" s="191"/>
      <c r="L1752" s="191"/>
      <c r="M1752" s="191"/>
      <c r="N1752" s="191"/>
      <c r="O1752" s="70">
        <f>SUMIFS('Ctas Receber'!G:G,'Ctas Receber'!E:E,'Clientes'!A:A,'Ctas Receber'!M:M,"")</f>
        <v>0</v>
      </c>
      <c r="P1752" s="70">
        <f>SUMIFS('Ctas Receber'!G:G,'Ctas Receber'!E:E,'Clientes'!A:A,'Ctas Receber'!O:O,"Pago")</f>
        <v>0</v>
      </c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  <c r="AA1752" s="71"/>
      <c r="AB1752" s="71"/>
      <c r="AC1752" s="71"/>
      <c r="AD1752" s="71"/>
      <c r="AE1752" s="71"/>
      <c r="AF1752" s="71"/>
      <c r="AG1752" s="71"/>
      <c r="AH1752" s="71"/>
      <c r="AI1752" s="71"/>
      <c r="AJ1752" s="71"/>
      <c r="AK1752" s="71"/>
      <c r="AL1752" s="71"/>
    </row>
    <row r="1753" spans="1:38">
      <c r="A1753" s="191"/>
      <c r="B1753" s="191"/>
      <c r="C1753" s="191"/>
      <c r="D1753" s="191"/>
      <c r="E1753" s="191"/>
      <c r="F1753" s="191"/>
      <c r="G1753" s="191"/>
      <c r="H1753" s="191"/>
      <c r="I1753" s="191"/>
      <c r="J1753" s="191"/>
      <c r="K1753" s="191"/>
      <c r="L1753" s="191"/>
      <c r="M1753" s="191"/>
      <c r="N1753" s="191"/>
      <c r="O1753" s="70">
        <f>SUMIFS('Ctas Receber'!G:G,'Ctas Receber'!E:E,'Clientes'!A:A,'Ctas Receber'!M:M,"")</f>
        <v>0</v>
      </c>
      <c r="P1753" s="70">
        <f>SUMIFS('Ctas Receber'!G:G,'Ctas Receber'!E:E,'Clientes'!A:A,'Ctas Receber'!O:O,"Pago")</f>
        <v>0</v>
      </c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  <c r="AA1753" s="71"/>
      <c r="AB1753" s="71"/>
      <c r="AC1753" s="71"/>
      <c r="AD1753" s="71"/>
      <c r="AE1753" s="71"/>
      <c r="AF1753" s="71"/>
      <c r="AG1753" s="71"/>
      <c r="AH1753" s="71"/>
      <c r="AI1753" s="71"/>
      <c r="AJ1753" s="71"/>
      <c r="AK1753" s="71"/>
      <c r="AL1753" s="71"/>
    </row>
    <row r="1754" spans="1:38">
      <c r="A1754" s="191"/>
      <c r="B1754" s="191"/>
      <c r="C1754" s="191"/>
      <c r="D1754" s="191"/>
      <c r="E1754" s="191"/>
      <c r="F1754" s="191"/>
      <c r="G1754" s="191"/>
      <c r="H1754" s="191"/>
      <c r="I1754" s="191"/>
      <c r="J1754" s="191"/>
      <c r="K1754" s="191"/>
      <c r="L1754" s="191"/>
      <c r="M1754" s="191"/>
      <c r="N1754" s="191"/>
      <c r="O1754" s="70">
        <f>SUMIFS('Ctas Receber'!G:G,'Ctas Receber'!E:E,'Clientes'!A:A,'Ctas Receber'!M:M,"")</f>
        <v>0</v>
      </c>
      <c r="P1754" s="70">
        <f>SUMIFS('Ctas Receber'!G:G,'Ctas Receber'!E:E,'Clientes'!A:A,'Ctas Receber'!O:O,"Pago")</f>
        <v>0</v>
      </c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  <c r="AA1754" s="71"/>
      <c r="AB1754" s="71"/>
      <c r="AC1754" s="71"/>
      <c r="AD1754" s="71"/>
      <c r="AE1754" s="71"/>
      <c r="AF1754" s="71"/>
      <c r="AG1754" s="71"/>
      <c r="AH1754" s="71"/>
      <c r="AI1754" s="71"/>
      <c r="AJ1754" s="71"/>
      <c r="AK1754" s="71"/>
      <c r="AL1754" s="71"/>
    </row>
    <row r="1755" spans="1:38">
      <c r="A1755" s="191"/>
      <c r="B1755" s="191"/>
      <c r="C1755" s="191"/>
      <c r="D1755" s="191"/>
      <c r="E1755" s="191"/>
      <c r="F1755" s="191"/>
      <c r="G1755" s="191"/>
      <c r="H1755" s="191"/>
      <c r="I1755" s="191"/>
      <c r="J1755" s="191"/>
      <c r="K1755" s="191"/>
      <c r="L1755" s="191"/>
      <c r="M1755" s="191"/>
      <c r="N1755" s="191"/>
      <c r="O1755" s="70">
        <f>SUMIFS('Ctas Receber'!G:G,'Ctas Receber'!E:E,'Clientes'!A:A,'Ctas Receber'!M:M,"")</f>
        <v>0</v>
      </c>
      <c r="P1755" s="70">
        <f>SUMIFS('Ctas Receber'!G:G,'Ctas Receber'!E:E,'Clientes'!A:A,'Ctas Receber'!O:O,"Pago")</f>
        <v>0</v>
      </c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  <c r="AA1755" s="71"/>
      <c r="AB1755" s="71"/>
      <c r="AC1755" s="71"/>
      <c r="AD1755" s="71"/>
      <c r="AE1755" s="71"/>
      <c r="AF1755" s="71"/>
      <c r="AG1755" s="71"/>
      <c r="AH1755" s="71"/>
      <c r="AI1755" s="71"/>
      <c r="AJ1755" s="71"/>
      <c r="AK1755" s="71"/>
      <c r="AL1755" s="71"/>
    </row>
    <row r="1756" spans="1:38">
      <c r="A1756" s="191"/>
      <c r="B1756" s="191"/>
      <c r="C1756" s="191"/>
      <c r="D1756" s="191"/>
      <c r="E1756" s="191"/>
      <c r="F1756" s="191"/>
      <c r="G1756" s="191"/>
      <c r="H1756" s="191"/>
      <c r="I1756" s="191"/>
      <c r="J1756" s="191"/>
      <c r="K1756" s="191"/>
      <c r="L1756" s="191"/>
      <c r="M1756" s="191"/>
      <c r="N1756" s="191"/>
      <c r="O1756" s="70">
        <f>SUMIFS('Ctas Receber'!G:G,'Ctas Receber'!E:E,'Clientes'!A:A,'Ctas Receber'!M:M,"")</f>
        <v>0</v>
      </c>
      <c r="P1756" s="70">
        <f>SUMIFS('Ctas Receber'!G:G,'Ctas Receber'!E:E,'Clientes'!A:A,'Ctas Receber'!O:O,"Pago")</f>
        <v>0</v>
      </c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  <c r="AA1756" s="71"/>
      <c r="AB1756" s="71"/>
      <c r="AC1756" s="71"/>
      <c r="AD1756" s="71"/>
      <c r="AE1756" s="71"/>
      <c r="AF1756" s="71"/>
      <c r="AG1756" s="71"/>
      <c r="AH1756" s="71"/>
      <c r="AI1756" s="71"/>
      <c r="AJ1756" s="71"/>
      <c r="AK1756" s="71"/>
      <c r="AL1756" s="71"/>
    </row>
    <row r="1757" spans="1:38">
      <c r="A1757" s="191"/>
      <c r="B1757" s="191"/>
      <c r="C1757" s="191"/>
      <c r="D1757" s="191"/>
      <c r="E1757" s="191"/>
      <c r="F1757" s="191"/>
      <c r="G1757" s="191"/>
      <c r="H1757" s="191"/>
      <c r="I1757" s="191"/>
      <c r="J1757" s="191"/>
      <c r="K1757" s="191"/>
      <c r="L1757" s="191"/>
      <c r="M1757" s="191"/>
      <c r="N1757" s="191"/>
      <c r="O1757" s="70">
        <f>SUMIFS('Ctas Receber'!G:G,'Ctas Receber'!E:E,'Clientes'!A:A,'Ctas Receber'!M:M,"")</f>
        <v>0</v>
      </c>
      <c r="P1757" s="70">
        <f>SUMIFS('Ctas Receber'!G:G,'Ctas Receber'!E:E,'Clientes'!A:A,'Ctas Receber'!O:O,"Pago")</f>
        <v>0</v>
      </c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  <c r="AA1757" s="71"/>
      <c r="AB1757" s="71"/>
      <c r="AC1757" s="71"/>
      <c r="AD1757" s="71"/>
      <c r="AE1757" s="71"/>
      <c r="AF1757" s="71"/>
      <c r="AG1757" s="71"/>
      <c r="AH1757" s="71"/>
      <c r="AI1757" s="71"/>
      <c r="AJ1757" s="71"/>
      <c r="AK1757" s="71"/>
      <c r="AL1757" s="71"/>
    </row>
    <row r="1758" spans="1:38">
      <c r="A1758" s="191"/>
      <c r="B1758" s="191"/>
      <c r="C1758" s="191"/>
      <c r="D1758" s="191"/>
      <c r="E1758" s="191"/>
      <c r="F1758" s="191"/>
      <c r="G1758" s="191"/>
      <c r="H1758" s="191"/>
      <c r="I1758" s="191"/>
      <c r="J1758" s="191"/>
      <c r="K1758" s="191"/>
      <c r="L1758" s="191"/>
      <c r="M1758" s="191"/>
      <c r="N1758" s="191"/>
      <c r="O1758" s="70">
        <f>SUMIFS('Ctas Receber'!G:G,'Ctas Receber'!E:E,'Clientes'!A:A,'Ctas Receber'!M:M,"")</f>
        <v>0</v>
      </c>
      <c r="P1758" s="70">
        <f>SUMIFS('Ctas Receber'!G:G,'Ctas Receber'!E:E,'Clientes'!A:A,'Ctas Receber'!O:O,"Pago")</f>
        <v>0</v>
      </c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  <c r="AA1758" s="71"/>
      <c r="AB1758" s="71"/>
      <c r="AC1758" s="71"/>
      <c r="AD1758" s="71"/>
      <c r="AE1758" s="71"/>
      <c r="AF1758" s="71"/>
      <c r="AG1758" s="71"/>
      <c r="AH1758" s="71"/>
      <c r="AI1758" s="71"/>
      <c r="AJ1758" s="71"/>
      <c r="AK1758" s="71"/>
      <c r="AL1758" s="71"/>
    </row>
    <row r="1759" spans="1:38">
      <c r="A1759" s="191"/>
      <c r="B1759" s="191"/>
      <c r="C1759" s="191"/>
      <c r="D1759" s="191"/>
      <c r="E1759" s="191"/>
      <c r="F1759" s="191"/>
      <c r="G1759" s="191"/>
      <c r="H1759" s="191"/>
      <c r="I1759" s="191"/>
      <c r="J1759" s="191"/>
      <c r="K1759" s="191"/>
      <c r="L1759" s="191"/>
      <c r="M1759" s="191"/>
      <c r="N1759" s="191"/>
      <c r="O1759" s="70">
        <f>SUMIFS('Ctas Receber'!G:G,'Ctas Receber'!E:E,'Clientes'!A:A,'Ctas Receber'!M:M,"")</f>
        <v>0</v>
      </c>
      <c r="P1759" s="70">
        <f>SUMIFS('Ctas Receber'!G:G,'Ctas Receber'!E:E,'Clientes'!A:A,'Ctas Receber'!O:O,"Pago")</f>
        <v>0</v>
      </c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  <c r="AA1759" s="71"/>
      <c r="AB1759" s="71"/>
      <c r="AC1759" s="71"/>
      <c r="AD1759" s="71"/>
      <c r="AE1759" s="71"/>
      <c r="AF1759" s="71"/>
      <c r="AG1759" s="71"/>
      <c r="AH1759" s="71"/>
      <c r="AI1759" s="71"/>
      <c r="AJ1759" s="71"/>
      <c r="AK1759" s="71"/>
      <c r="AL1759" s="71"/>
    </row>
    <row r="1760" spans="1:38">
      <c r="A1760" s="191"/>
      <c r="B1760" s="191"/>
      <c r="C1760" s="191"/>
      <c r="D1760" s="191"/>
      <c r="E1760" s="191"/>
      <c r="F1760" s="191"/>
      <c r="G1760" s="191"/>
      <c r="H1760" s="191"/>
      <c r="I1760" s="191"/>
      <c r="J1760" s="191"/>
      <c r="K1760" s="191"/>
      <c r="L1760" s="191"/>
      <c r="M1760" s="191"/>
      <c r="N1760" s="191"/>
      <c r="O1760" s="70">
        <f>SUMIFS('Ctas Receber'!G:G,'Ctas Receber'!E:E,'Clientes'!A:A,'Ctas Receber'!M:M,"")</f>
        <v>0</v>
      </c>
      <c r="P1760" s="70">
        <f>SUMIFS('Ctas Receber'!G:G,'Ctas Receber'!E:E,'Clientes'!A:A,'Ctas Receber'!O:O,"Pago")</f>
        <v>0</v>
      </c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  <c r="AA1760" s="71"/>
      <c r="AB1760" s="71"/>
      <c r="AC1760" s="71"/>
      <c r="AD1760" s="71"/>
      <c r="AE1760" s="71"/>
      <c r="AF1760" s="71"/>
      <c r="AG1760" s="71"/>
      <c r="AH1760" s="71"/>
      <c r="AI1760" s="71"/>
      <c r="AJ1760" s="71"/>
      <c r="AK1760" s="71"/>
      <c r="AL1760" s="71"/>
    </row>
    <row r="1761" spans="1:38">
      <c r="A1761" s="191"/>
      <c r="B1761" s="191"/>
      <c r="C1761" s="191"/>
      <c r="D1761" s="191"/>
      <c r="E1761" s="191"/>
      <c r="F1761" s="191"/>
      <c r="G1761" s="191"/>
      <c r="H1761" s="191"/>
      <c r="I1761" s="191"/>
      <c r="J1761" s="191"/>
      <c r="K1761" s="191"/>
      <c r="L1761" s="191"/>
      <c r="M1761" s="191"/>
      <c r="N1761" s="191"/>
      <c r="O1761" s="70">
        <f>SUMIFS('Ctas Receber'!G:G,'Ctas Receber'!E:E,'Clientes'!A:A,'Ctas Receber'!M:M,"")</f>
        <v>0</v>
      </c>
      <c r="P1761" s="70">
        <f>SUMIFS('Ctas Receber'!G:G,'Ctas Receber'!E:E,'Clientes'!A:A,'Ctas Receber'!O:O,"Pago")</f>
        <v>0</v>
      </c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  <c r="AA1761" s="71"/>
      <c r="AB1761" s="71"/>
      <c r="AC1761" s="71"/>
      <c r="AD1761" s="71"/>
      <c r="AE1761" s="71"/>
      <c r="AF1761" s="71"/>
      <c r="AG1761" s="71"/>
      <c r="AH1761" s="71"/>
      <c r="AI1761" s="71"/>
      <c r="AJ1761" s="71"/>
      <c r="AK1761" s="71"/>
      <c r="AL1761" s="71"/>
    </row>
    <row r="1762" spans="1:38">
      <c r="A1762" s="191"/>
      <c r="B1762" s="191"/>
      <c r="C1762" s="191"/>
      <c r="D1762" s="191"/>
      <c r="E1762" s="191"/>
      <c r="F1762" s="191"/>
      <c r="G1762" s="191"/>
      <c r="H1762" s="191"/>
      <c r="I1762" s="191"/>
      <c r="J1762" s="191"/>
      <c r="K1762" s="191"/>
      <c r="L1762" s="191"/>
      <c r="M1762" s="191"/>
      <c r="N1762" s="191"/>
      <c r="O1762" s="70">
        <f>SUMIFS('Ctas Receber'!G:G,'Ctas Receber'!E:E,'Clientes'!A:A,'Ctas Receber'!M:M,"")</f>
        <v>0</v>
      </c>
      <c r="P1762" s="70">
        <f>SUMIFS('Ctas Receber'!G:G,'Ctas Receber'!E:E,'Clientes'!A:A,'Ctas Receber'!O:O,"Pago")</f>
        <v>0</v>
      </c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  <c r="AA1762" s="71"/>
      <c r="AB1762" s="71"/>
      <c r="AC1762" s="71"/>
      <c r="AD1762" s="71"/>
      <c r="AE1762" s="71"/>
      <c r="AF1762" s="71"/>
      <c r="AG1762" s="71"/>
      <c r="AH1762" s="71"/>
      <c r="AI1762" s="71"/>
      <c r="AJ1762" s="71"/>
      <c r="AK1762" s="71"/>
      <c r="AL1762" s="71"/>
    </row>
    <row r="1763" spans="1:38">
      <c r="A1763" s="191"/>
      <c r="B1763" s="191"/>
      <c r="C1763" s="191"/>
      <c r="D1763" s="191"/>
      <c r="E1763" s="191"/>
      <c r="F1763" s="191"/>
      <c r="G1763" s="191"/>
      <c r="H1763" s="191"/>
      <c r="I1763" s="191"/>
      <c r="J1763" s="191"/>
      <c r="K1763" s="191"/>
      <c r="L1763" s="191"/>
      <c r="M1763" s="191"/>
      <c r="N1763" s="191"/>
      <c r="O1763" s="70">
        <f>SUMIFS('Ctas Receber'!G:G,'Ctas Receber'!E:E,'Clientes'!A:A,'Ctas Receber'!M:M,"")</f>
        <v>0</v>
      </c>
      <c r="P1763" s="70">
        <f>SUMIFS('Ctas Receber'!G:G,'Ctas Receber'!E:E,'Clientes'!A:A,'Ctas Receber'!O:O,"Pago")</f>
        <v>0</v>
      </c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  <c r="AA1763" s="71"/>
      <c r="AB1763" s="71"/>
      <c r="AC1763" s="71"/>
      <c r="AD1763" s="71"/>
      <c r="AE1763" s="71"/>
      <c r="AF1763" s="71"/>
      <c r="AG1763" s="71"/>
      <c r="AH1763" s="71"/>
      <c r="AI1763" s="71"/>
      <c r="AJ1763" s="71"/>
      <c r="AK1763" s="71"/>
      <c r="AL1763" s="71"/>
    </row>
    <row r="1764" spans="1:38">
      <c r="A1764" s="191"/>
      <c r="B1764" s="191"/>
      <c r="C1764" s="191"/>
      <c r="D1764" s="191"/>
      <c r="E1764" s="191"/>
      <c r="F1764" s="191"/>
      <c r="G1764" s="191"/>
      <c r="H1764" s="191"/>
      <c r="I1764" s="191"/>
      <c r="J1764" s="191"/>
      <c r="K1764" s="191"/>
      <c r="L1764" s="191"/>
      <c r="M1764" s="191"/>
      <c r="N1764" s="191"/>
      <c r="O1764" s="70">
        <f>SUMIFS('Ctas Receber'!G:G,'Ctas Receber'!E:E,'Clientes'!A:A,'Ctas Receber'!M:M,"")</f>
        <v>0</v>
      </c>
      <c r="P1764" s="70">
        <f>SUMIFS('Ctas Receber'!G:G,'Ctas Receber'!E:E,'Clientes'!A:A,'Ctas Receber'!O:O,"Pago")</f>
        <v>0</v>
      </c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  <c r="AA1764" s="71"/>
      <c r="AB1764" s="71"/>
      <c r="AC1764" s="71"/>
      <c r="AD1764" s="71"/>
      <c r="AE1764" s="71"/>
      <c r="AF1764" s="71"/>
      <c r="AG1764" s="71"/>
      <c r="AH1764" s="71"/>
      <c r="AI1764" s="71"/>
      <c r="AJ1764" s="71"/>
      <c r="AK1764" s="71"/>
      <c r="AL1764" s="71"/>
    </row>
    <row r="1765" spans="1:38">
      <c r="A1765" s="191"/>
      <c r="B1765" s="191"/>
      <c r="C1765" s="191"/>
      <c r="D1765" s="191"/>
      <c r="E1765" s="191"/>
      <c r="F1765" s="191"/>
      <c r="G1765" s="191"/>
      <c r="H1765" s="191"/>
      <c r="I1765" s="191"/>
      <c r="J1765" s="191"/>
      <c r="K1765" s="191"/>
      <c r="L1765" s="191"/>
      <c r="M1765" s="191"/>
      <c r="N1765" s="191"/>
      <c r="O1765" s="70">
        <f>SUMIFS('Ctas Receber'!G:G,'Ctas Receber'!E:E,'Clientes'!A:A,'Ctas Receber'!M:M,"")</f>
        <v>0</v>
      </c>
      <c r="P1765" s="70">
        <f>SUMIFS('Ctas Receber'!G:G,'Ctas Receber'!E:E,'Clientes'!A:A,'Ctas Receber'!O:O,"Pago")</f>
        <v>0</v>
      </c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  <c r="AA1765" s="71"/>
      <c r="AB1765" s="71"/>
      <c r="AC1765" s="71"/>
      <c r="AD1765" s="71"/>
      <c r="AE1765" s="71"/>
      <c r="AF1765" s="71"/>
      <c r="AG1765" s="71"/>
      <c r="AH1765" s="71"/>
      <c r="AI1765" s="71"/>
      <c r="AJ1765" s="71"/>
      <c r="AK1765" s="71"/>
      <c r="AL1765" s="71"/>
    </row>
    <row r="1766" spans="1:38">
      <c r="A1766" s="191"/>
      <c r="B1766" s="191"/>
      <c r="C1766" s="191"/>
      <c r="D1766" s="191"/>
      <c r="E1766" s="191"/>
      <c r="F1766" s="191"/>
      <c r="G1766" s="191"/>
      <c r="H1766" s="191"/>
      <c r="I1766" s="191"/>
      <c r="J1766" s="191"/>
      <c r="K1766" s="191"/>
      <c r="L1766" s="191"/>
      <c r="M1766" s="191"/>
      <c r="N1766" s="191"/>
      <c r="O1766" s="70">
        <f>SUMIFS('Ctas Receber'!G:G,'Ctas Receber'!E:E,'Clientes'!A:A,'Ctas Receber'!M:M,"")</f>
        <v>0</v>
      </c>
      <c r="P1766" s="70">
        <f>SUMIFS('Ctas Receber'!G:G,'Ctas Receber'!E:E,'Clientes'!A:A,'Ctas Receber'!O:O,"Pago")</f>
        <v>0</v>
      </c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  <c r="AA1766" s="71"/>
      <c r="AB1766" s="71"/>
      <c r="AC1766" s="71"/>
      <c r="AD1766" s="71"/>
      <c r="AE1766" s="71"/>
      <c r="AF1766" s="71"/>
      <c r="AG1766" s="71"/>
      <c r="AH1766" s="71"/>
      <c r="AI1766" s="71"/>
      <c r="AJ1766" s="71"/>
      <c r="AK1766" s="71"/>
      <c r="AL1766" s="71"/>
    </row>
    <row r="1767" spans="1:38">
      <c r="A1767" s="191"/>
      <c r="B1767" s="191"/>
      <c r="C1767" s="191"/>
      <c r="D1767" s="191"/>
      <c r="E1767" s="191"/>
      <c r="F1767" s="191"/>
      <c r="G1767" s="191"/>
      <c r="H1767" s="191"/>
      <c r="I1767" s="191"/>
      <c r="J1767" s="191"/>
      <c r="K1767" s="191"/>
      <c r="L1767" s="191"/>
      <c r="M1767" s="191"/>
      <c r="N1767" s="191"/>
      <c r="O1767" s="70">
        <f>SUMIFS('Ctas Receber'!G:G,'Ctas Receber'!E:E,'Clientes'!A:A,'Ctas Receber'!M:M,"")</f>
        <v>0</v>
      </c>
      <c r="P1767" s="70">
        <f>SUMIFS('Ctas Receber'!G:G,'Ctas Receber'!E:E,'Clientes'!A:A,'Ctas Receber'!O:O,"Pago")</f>
        <v>0</v>
      </c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  <c r="AA1767" s="71"/>
      <c r="AB1767" s="71"/>
      <c r="AC1767" s="71"/>
      <c r="AD1767" s="71"/>
      <c r="AE1767" s="71"/>
      <c r="AF1767" s="71"/>
      <c r="AG1767" s="71"/>
      <c r="AH1767" s="71"/>
      <c r="AI1767" s="71"/>
      <c r="AJ1767" s="71"/>
      <c r="AK1767" s="71"/>
      <c r="AL1767" s="71"/>
    </row>
    <row r="1768" spans="1:38">
      <c r="A1768" s="191"/>
      <c r="B1768" s="191"/>
      <c r="C1768" s="191"/>
      <c r="D1768" s="191"/>
      <c r="E1768" s="191"/>
      <c r="F1768" s="191"/>
      <c r="G1768" s="191"/>
      <c r="H1768" s="191"/>
      <c r="I1768" s="191"/>
      <c r="J1768" s="191"/>
      <c r="K1768" s="191"/>
      <c r="L1768" s="191"/>
      <c r="M1768" s="191"/>
      <c r="N1768" s="191"/>
      <c r="O1768" s="70">
        <f>SUMIFS('Ctas Receber'!G:G,'Ctas Receber'!E:E,'Clientes'!A:A,'Ctas Receber'!M:M,"")</f>
        <v>0</v>
      </c>
      <c r="P1768" s="70">
        <f>SUMIFS('Ctas Receber'!G:G,'Ctas Receber'!E:E,'Clientes'!A:A,'Ctas Receber'!O:O,"Pago")</f>
        <v>0</v>
      </c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  <c r="AA1768" s="71"/>
      <c r="AB1768" s="71"/>
      <c r="AC1768" s="71"/>
      <c r="AD1768" s="71"/>
      <c r="AE1768" s="71"/>
      <c r="AF1768" s="71"/>
      <c r="AG1768" s="71"/>
      <c r="AH1768" s="71"/>
      <c r="AI1768" s="71"/>
      <c r="AJ1768" s="71"/>
      <c r="AK1768" s="71"/>
      <c r="AL1768" s="71"/>
    </row>
    <row r="1769" spans="1:38">
      <c r="A1769" s="191"/>
      <c r="B1769" s="191"/>
      <c r="C1769" s="191"/>
      <c r="D1769" s="191"/>
      <c r="E1769" s="191"/>
      <c r="F1769" s="191"/>
      <c r="G1769" s="191"/>
      <c r="H1769" s="191"/>
      <c r="I1769" s="191"/>
      <c r="J1769" s="191"/>
      <c r="K1769" s="191"/>
      <c r="L1769" s="191"/>
      <c r="M1769" s="191"/>
      <c r="N1769" s="191"/>
      <c r="O1769" s="70">
        <f>SUMIFS('Ctas Receber'!G:G,'Ctas Receber'!E:E,'Clientes'!A:A,'Ctas Receber'!M:M,"")</f>
        <v>0</v>
      </c>
      <c r="P1769" s="70">
        <f>SUMIFS('Ctas Receber'!G:G,'Ctas Receber'!E:E,'Clientes'!A:A,'Ctas Receber'!O:O,"Pago")</f>
        <v>0</v>
      </c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  <c r="AA1769" s="71"/>
      <c r="AB1769" s="71"/>
      <c r="AC1769" s="71"/>
      <c r="AD1769" s="71"/>
      <c r="AE1769" s="71"/>
      <c r="AF1769" s="71"/>
      <c r="AG1769" s="71"/>
      <c r="AH1769" s="71"/>
      <c r="AI1769" s="71"/>
      <c r="AJ1769" s="71"/>
      <c r="AK1769" s="71"/>
      <c r="AL1769" s="71"/>
    </row>
    <row r="1770" spans="1:38">
      <c r="A1770" s="191"/>
      <c r="B1770" s="191"/>
      <c r="C1770" s="191"/>
      <c r="D1770" s="191"/>
      <c r="E1770" s="191"/>
      <c r="F1770" s="191"/>
      <c r="G1770" s="191"/>
      <c r="H1770" s="191"/>
      <c r="I1770" s="191"/>
      <c r="J1770" s="191"/>
      <c r="K1770" s="191"/>
      <c r="L1770" s="191"/>
      <c r="M1770" s="191"/>
      <c r="N1770" s="191"/>
      <c r="O1770" s="70">
        <f>SUMIFS('Ctas Receber'!G:G,'Ctas Receber'!E:E,'Clientes'!A:A,'Ctas Receber'!M:M,"")</f>
        <v>0</v>
      </c>
      <c r="P1770" s="70">
        <f>SUMIFS('Ctas Receber'!G:G,'Ctas Receber'!E:E,'Clientes'!A:A,'Ctas Receber'!O:O,"Pago")</f>
        <v>0</v>
      </c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  <c r="AA1770" s="71"/>
      <c r="AB1770" s="71"/>
      <c r="AC1770" s="71"/>
      <c r="AD1770" s="71"/>
      <c r="AE1770" s="71"/>
      <c r="AF1770" s="71"/>
      <c r="AG1770" s="71"/>
      <c r="AH1770" s="71"/>
      <c r="AI1770" s="71"/>
      <c r="AJ1770" s="71"/>
      <c r="AK1770" s="71"/>
      <c r="AL1770" s="71"/>
    </row>
    <row r="1771" spans="1:38">
      <c r="A1771" s="191"/>
      <c r="B1771" s="191"/>
      <c r="C1771" s="191"/>
      <c r="D1771" s="191"/>
      <c r="E1771" s="191"/>
      <c r="F1771" s="191"/>
      <c r="G1771" s="191"/>
      <c r="H1771" s="191"/>
      <c r="I1771" s="191"/>
      <c r="J1771" s="191"/>
      <c r="K1771" s="191"/>
      <c r="L1771" s="191"/>
      <c r="M1771" s="191"/>
      <c r="N1771" s="191"/>
      <c r="O1771" s="70">
        <f>SUMIFS('Ctas Receber'!G:G,'Ctas Receber'!E:E,'Clientes'!A:A,'Ctas Receber'!M:M,"")</f>
        <v>0</v>
      </c>
      <c r="P1771" s="70">
        <f>SUMIFS('Ctas Receber'!G:G,'Ctas Receber'!E:E,'Clientes'!A:A,'Ctas Receber'!O:O,"Pago")</f>
        <v>0</v>
      </c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  <c r="AA1771" s="71"/>
      <c r="AB1771" s="71"/>
      <c r="AC1771" s="71"/>
      <c r="AD1771" s="71"/>
      <c r="AE1771" s="71"/>
      <c r="AF1771" s="71"/>
      <c r="AG1771" s="71"/>
      <c r="AH1771" s="71"/>
      <c r="AI1771" s="71"/>
      <c r="AJ1771" s="71"/>
      <c r="AK1771" s="71"/>
      <c r="AL1771" s="71"/>
    </row>
    <row r="1772" spans="1:38">
      <c r="A1772" s="191"/>
      <c r="B1772" s="191"/>
      <c r="C1772" s="191"/>
      <c r="D1772" s="191"/>
      <c r="E1772" s="191"/>
      <c r="F1772" s="191"/>
      <c r="G1772" s="191"/>
      <c r="H1772" s="191"/>
      <c r="I1772" s="191"/>
      <c r="J1772" s="191"/>
      <c r="K1772" s="191"/>
      <c r="L1772" s="191"/>
      <c r="M1772" s="191"/>
      <c r="N1772" s="191"/>
      <c r="O1772" s="70">
        <f>SUMIFS('Ctas Receber'!G:G,'Ctas Receber'!E:E,'Clientes'!A:A,'Ctas Receber'!M:M,"")</f>
        <v>0</v>
      </c>
      <c r="P1772" s="70">
        <f>SUMIFS('Ctas Receber'!G:G,'Ctas Receber'!E:E,'Clientes'!A:A,'Ctas Receber'!O:O,"Pago")</f>
        <v>0</v>
      </c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  <c r="AA1772" s="71"/>
      <c r="AB1772" s="71"/>
      <c r="AC1772" s="71"/>
      <c r="AD1772" s="71"/>
      <c r="AE1772" s="71"/>
      <c r="AF1772" s="71"/>
      <c r="AG1772" s="71"/>
      <c r="AH1772" s="71"/>
      <c r="AI1772" s="71"/>
      <c r="AJ1772" s="71"/>
      <c r="AK1772" s="71"/>
      <c r="AL1772" s="71"/>
    </row>
    <row r="1773" spans="1:38">
      <c r="A1773" s="191"/>
      <c r="B1773" s="191"/>
      <c r="C1773" s="191"/>
      <c r="D1773" s="191"/>
      <c r="E1773" s="191"/>
      <c r="F1773" s="191"/>
      <c r="G1773" s="191"/>
      <c r="H1773" s="191"/>
      <c r="I1773" s="191"/>
      <c r="J1773" s="191"/>
      <c r="K1773" s="191"/>
      <c r="L1773" s="191"/>
      <c r="M1773" s="191"/>
      <c r="N1773" s="191"/>
      <c r="O1773" s="70">
        <f>SUMIFS('Ctas Receber'!G:G,'Ctas Receber'!E:E,'Clientes'!A:A,'Ctas Receber'!M:M,"")</f>
        <v>0</v>
      </c>
      <c r="P1773" s="70">
        <f>SUMIFS('Ctas Receber'!G:G,'Ctas Receber'!E:E,'Clientes'!A:A,'Ctas Receber'!O:O,"Pago")</f>
        <v>0</v>
      </c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  <c r="AA1773" s="71"/>
      <c r="AB1773" s="71"/>
      <c r="AC1773" s="71"/>
      <c r="AD1773" s="71"/>
      <c r="AE1773" s="71"/>
      <c r="AF1773" s="71"/>
      <c r="AG1773" s="71"/>
      <c r="AH1773" s="71"/>
      <c r="AI1773" s="71"/>
      <c r="AJ1773" s="71"/>
      <c r="AK1773" s="71"/>
      <c r="AL1773" s="71"/>
    </row>
    <row r="1774" spans="1:38">
      <c r="A1774" s="191"/>
      <c r="B1774" s="191"/>
      <c r="C1774" s="191"/>
      <c r="D1774" s="191"/>
      <c r="E1774" s="191"/>
      <c r="F1774" s="191"/>
      <c r="G1774" s="191"/>
      <c r="H1774" s="191"/>
      <c r="I1774" s="191"/>
      <c r="J1774" s="191"/>
      <c r="K1774" s="191"/>
      <c r="L1774" s="191"/>
      <c r="M1774" s="191"/>
      <c r="N1774" s="191"/>
      <c r="O1774" s="70">
        <f>SUMIFS('Ctas Receber'!G:G,'Ctas Receber'!E:E,'Clientes'!A:A,'Ctas Receber'!M:M,"")</f>
        <v>0</v>
      </c>
      <c r="P1774" s="70">
        <f>SUMIFS('Ctas Receber'!G:G,'Ctas Receber'!E:E,'Clientes'!A:A,'Ctas Receber'!O:O,"Pago")</f>
        <v>0</v>
      </c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  <c r="AA1774" s="71"/>
      <c r="AB1774" s="71"/>
      <c r="AC1774" s="71"/>
      <c r="AD1774" s="71"/>
      <c r="AE1774" s="71"/>
      <c r="AF1774" s="71"/>
      <c r="AG1774" s="71"/>
      <c r="AH1774" s="71"/>
      <c r="AI1774" s="71"/>
      <c r="AJ1774" s="71"/>
      <c r="AK1774" s="71"/>
      <c r="AL1774" s="71"/>
    </row>
    <row r="1775" spans="1:38">
      <c r="A1775" s="191"/>
      <c r="B1775" s="191"/>
      <c r="C1775" s="191"/>
      <c r="D1775" s="191"/>
      <c r="E1775" s="191"/>
      <c r="F1775" s="191"/>
      <c r="G1775" s="191"/>
      <c r="H1775" s="191"/>
      <c r="I1775" s="191"/>
      <c r="J1775" s="191"/>
      <c r="K1775" s="191"/>
      <c r="L1775" s="191"/>
      <c r="M1775" s="191"/>
      <c r="N1775" s="191"/>
      <c r="O1775" s="70">
        <f>SUMIFS('Ctas Receber'!G:G,'Ctas Receber'!E:E,'Clientes'!A:A,'Ctas Receber'!M:M,"")</f>
        <v>0</v>
      </c>
      <c r="P1775" s="70">
        <f>SUMIFS('Ctas Receber'!G:G,'Ctas Receber'!E:E,'Clientes'!A:A,'Ctas Receber'!O:O,"Pago")</f>
        <v>0</v>
      </c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  <c r="AA1775" s="71"/>
      <c r="AB1775" s="71"/>
      <c r="AC1775" s="71"/>
      <c r="AD1775" s="71"/>
      <c r="AE1775" s="71"/>
      <c r="AF1775" s="71"/>
      <c r="AG1775" s="71"/>
      <c r="AH1775" s="71"/>
      <c r="AI1775" s="71"/>
      <c r="AJ1775" s="71"/>
      <c r="AK1775" s="71"/>
      <c r="AL1775" s="71"/>
    </row>
    <row r="1776" spans="1:38">
      <c r="A1776" s="191"/>
      <c r="B1776" s="191"/>
      <c r="C1776" s="191"/>
      <c r="D1776" s="191"/>
      <c r="E1776" s="191"/>
      <c r="F1776" s="191"/>
      <c r="G1776" s="191"/>
      <c r="H1776" s="191"/>
      <c r="I1776" s="191"/>
      <c r="J1776" s="191"/>
      <c r="K1776" s="191"/>
      <c r="L1776" s="191"/>
      <c r="M1776" s="191"/>
      <c r="N1776" s="191"/>
      <c r="O1776" s="70">
        <f>SUMIFS('Ctas Receber'!G:G,'Ctas Receber'!E:E,'Clientes'!A:A,'Ctas Receber'!M:M,"")</f>
        <v>0</v>
      </c>
      <c r="P1776" s="70">
        <f>SUMIFS('Ctas Receber'!G:G,'Ctas Receber'!E:E,'Clientes'!A:A,'Ctas Receber'!O:O,"Pago")</f>
        <v>0</v>
      </c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  <c r="AA1776" s="71"/>
      <c r="AB1776" s="71"/>
      <c r="AC1776" s="71"/>
      <c r="AD1776" s="71"/>
      <c r="AE1776" s="71"/>
      <c r="AF1776" s="71"/>
      <c r="AG1776" s="71"/>
      <c r="AH1776" s="71"/>
      <c r="AI1776" s="71"/>
      <c r="AJ1776" s="71"/>
      <c r="AK1776" s="71"/>
      <c r="AL1776" s="71"/>
    </row>
    <row r="1777" spans="1:38">
      <c r="A1777" s="191"/>
      <c r="B1777" s="191"/>
      <c r="C1777" s="191"/>
      <c r="D1777" s="191"/>
      <c r="E1777" s="191"/>
      <c r="F1777" s="191"/>
      <c r="G1777" s="191"/>
      <c r="H1777" s="191"/>
      <c r="I1777" s="191"/>
      <c r="J1777" s="191"/>
      <c r="K1777" s="191"/>
      <c r="L1777" s="191"/>
      <c r="M1777" s="191"/>
      <c r="N1777" s="191"/>
      <c r="O1777" s="70">
        <f>SUMIFS('Ctas Receber'!G:G,'Ctas Receber'!E:E,'Clientes'!A:A,'Ctas Receber'!M:M,"")</f>
        <v>0</v>
      </c>
      <c r="P1777" s="70">
        <f>SUMIFS('Ctas Receber'!G:G,'Ctas Receber'!E:E,'Clientes'!A:A,'Ctas Receber'!O:O,"Pago")</f>
        <v>0</v>
      </c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  <c r="AA1777" s="71"/>
      <c r="AB1777" s="71"/>
      <c r="AC1777" s="71"/>
      <c r="AD1777" s="71"/>
      <c r="AE1777" s="71"/>
      <c r="AF1777" s="71"/>
      <c r="AG1777" s="71"/>
      <c r="AH1777" s="71"/>
      <c r="AI1777" s="71"/>
      <c r="AJ1777" s="71"/>
      <c r="AK1777" s="71"/>
      <c r="AL1777" s="71"/>
    </row>
    <row r="1778" spans="1:38">
      <c r="A1778" s="191"/>
      <c r="B1778" s="191"/>
      <c r="C1778" s="191"/>
      <c r="D1778" s="191"/>
      <c r="E1778" s="191"/>
      <c r="F1778" s="191"/>
      <c r="G1778" s="191"/>
      <c r="H1778" s="191"/>
      <c r="I1778" s="191"/>
      <c r="J1778" s="191"/>
      <c r="K1778" s="191"/>
      <c r="L1778" s="191"/>
      <c r="M1778" s="191"/>
      <c r="N1778" s="191"/>
      <c r="O1778" s="70">
        <f>SUMIFS('Ctas Receber'!G:G,'Ctas Receber'!E:E,'Clientes'!A:A,'Ctas Receber'!M:M,"")</f>
        <v>0</v>
      </c>
      <c r="P1778" s="70">
        <f>SUMIFS('Ctas Receber'!G:G,'Ctas Receber'!E:E,'Clientes'!A:A,'Ctas Receber'!O:O,"Pago")</f>
        <v>0</v>
      </c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  <c r="AA1778" s="71"/>
      <c r="AB1778" s="71"/>
      <c r="AC1778" s="71"/>
      <c r="AD1778" s="71"/>
      <c r="AE1778" s="71"/>
      <c r="AF1778" s="71"/>
      <c r="AG1778" s="71"/>
      <c r="AH1778" s="71"/>
      <c r="AI1778" s="71"/>
      <c r="AJ1778" s="71"/>
      <c r="AK1778" s="71"/>
      <c r="AL1778" s="71"/>
    </row>
    <row r="1779" spans="1:38">
      <c r="A1779" s="191"/>
      <c r="B1779" s="191"/>
      <c r="C1779" s="191"/>
      <c r="D1779" s="191"/>
      <c r="E1779" s="191"/>
      <c r="F1779" s="191"/>
      <c r="G1779" s="191"/>
      <c r="H1779" s="191"/>
      <c r="I1779" s="191"/>
      <c r="J1779" s="191"/>
      <c r="K1779" s="191"/>
      <c r="L1779" s="191"/>
      <c r="M1779" s="191"/>
      <c r="N1779" s="191"/>
      <c r="O1779" s="70">
        <f>SUMIFS('Ctas Receber'!G:G,'Ctas Receber'!E:E,'Clientes'!A:A,'Ctas Receber'!M:M,"")</f>
        <v>0</v>
      </c>
      <c r="P1779" s="70">
        <f>SUMIFS('Ctas Receber'!G:G,'Ctas Receber'!E:E,'Clientes'!A:A,'Ctas Receber'!O:O,"Pago")</f>
        <v>0</v>
      </c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  <c r="AA1779" s="71"/>
      <c r="AB1779" s="71"/>
      <c r="AC1779" s="71"/>
      <c r="AD1779" s="71"/>
      <c r="AE1779" s="71"/>
      <c r="AF1779" s="71"/>
      <c r="AG1779" s="71"/>
      <c r="AH1779" s="71"/>
      <c r="AI1779" s="71"/>
      <c r="AJ1779" s="71"/>
      <c r="AK1779" s="71"/>
      <c r="AL1779" s="71"/>
    </row>
    <row r="1780" spans="1:38">
      <c r="A1780" s="191"/>
      <c r="B1780" s="191"/>
      <c r="C1780" s="191"/>
      <c r="D1780" s="191"/>
      <c r="E1780" s="191"/>
      <c r="F1780" s="191"/>
      <c r="G1780" s="191"/>
      <c r="H1780" s="191"/>
      <c r="I1780" s="191"/>
      <c r="J1780" s="191"/>
      <c r="K1780" s="191"/>
      <c r="L1780" s="191"/>
      <c r="M1780" s="191"/>
      <c r="N1780" s="191"/>
      <c r="O1780" s="70">
        <f>SUMIFS('Ctas Receber'!G:G,'Ctas Receber'!E:E,'Clientes'!A:A,'Ctas Receber'!M:M,"")</f>
        <v>0</v>
      </c>
      <c r="P1780" s="70">
        <f>SUMIFS('Ctas Receber'!G:G,'Ctas Receber'!E:E,'Clientes'!A:A,'Ctas Receber'!O:O,"Pago")</f>
        <v>0</v>
      </c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  <c r="AA1780" s="71"/>
      <c r="AB1780" s="71"/>
      <c r="AC1780" s="71"/>
      <c r="AD1780" s="71"/>
      <c r="AE1780" s="71"/>
      <c r="AF1780" s="71"/>
      <c r="AG1780" s="71"/>
      <c r="AH1780" s="71"/>
      <c r="AI1780" s="71"/>
      <c r="AJ1780" s="71"/>
      <c r="AK1780" s="71"/>
      <c r="AL1780" s="71"/>
    </row>
    <row r="1781" spans="1:38">
      <c r="A1781" s="191"/>
      <c r="B1781" s="191"/>
      <c r="C1781" s="191"/>
      <c r="D1781" s="191"/>
      <c r="E1781" s="191"/>
      <c r="F1781" s="191"/>
      <c r="G1781" s="191"/>
      <c r="H1781" s="191"/>
      <c r="I1781" s="191"/>
      <c r="J1781" s="191"/>
      <c r="K1781" s="191"/>
      <c r="L1781" s="191"/>
      <c r="M1781" s="191"/>
      <c r="N1781" s="191"/>
      <c r="O1781" s="70">
        <f>SUMIFS('Ctas Receber'!G:G,'Ctas Receber'!E:E,'Clientes'!A:A,'Ctas Receber'!M:M,"")</f>
        <v>0</v>
      </c>
      <c r="P1781" s="70">
        <f>SUMIFS('Ctas Receber'!G:G,'Ctas Receber'!E:E,'Clientes'!A:A,'Ctas Receber'!O:O,"Pago")</f>
        <v>0</v>
      </c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  <c r="AA1781" s="71"/>
      <c r="AB1781" s="71"/>
      <c r="AC1781" s="71"/>
      <c r="AD1781" s="71"/>
      <c r="AE1781" s="71"/>
      <c r="AF1781" s="71"/>
      <c r="AG1781" s="71"/>
      <c r="AH1781" s="71"/>
      <c r="AI1781" s="71"/>
      <c r="AJ1781" s="71"/>
      <c r="AK1781" s="71"/>
      <c r="AL1781" s="71"/>
    </row>
    <row r="1782" spans="1:38">
      <c r="A1782" s="191"/>
      <c r="B1782" s="191"/>
      <c r="C1782" s="191"/>
      <c r="D1782" s="191"/>
      <c r="E1782" s="191"/>
      <c r="F1782" s="191"/>
      <c r="G1782" s="191"/>
      <c r="H1782" s="191"/>
      <c r="I1782" s="191"/>
      <c r="J1782" s="191"/>
      <c r="K1782" s="191"/>
      <c r="L1782" s="191"/>
      <c r="M1782" s="191"/>
      <c r="N1782" s="191"/>
      <c r="O1782" s="70">
        <f>SUMIFS('Ctas Receber'!G:G,'Ctas Receber'!E:E,'Clientes'!A:A,'Ctas Receber'!M:M,"")</f>
        <v>0</v>
      </c>
      <c r="P1782" s="70">
        <f>SUMIFS('Ctas Receber'!G:G,'Ctas Receber'!E:E,'Clientes'!A:A,'Ctas Receber'!O:O,"Pago")</f>
        <v>0</v>
      </c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  <c r="AA1782" s="71"/>
      <c r="AB1782" s="71"/>
      <c r="AC1782" s="71"/>
      <c r="AD1782" s="71"/>
      <c r="AE1782" s="71"/>
      <c r="AF1782" s="71"/>
      <c r="AG1782" s="71"/>
      <c r="AH1782" s="71"/>
      <c r="AI1782" s="71"/>
      <c r="AJ1782" s="71"/>
      <c r="AK1782" s="71"/>
      <c r="AL1782" s="71"/>
    </row>
    <row r="1783" spans="1:38">
      <c r="A1783" s="191"/>
      <c r="B1783" s="191"/>
      <c r="C1783" s="191"/>
      <c r="D1783" s="191"/>
      <c r="E1783" s="191"/>
      <c r="F1783" s="191"/>
      <c r="G1783" s="191"/>
      <c r="H1783" s="191"/>
      <c r="I1783" s="191"/>
      <c r="J1783" s="191"/>
      <c r="K1783" s="191"/>
      <c r="L1783" s="191"/>
      <c r="M1783" s="191"/>
      <c r="N1783" s="191"/>
      <c r="O1783" s="70">
        <f>SUMIFS('Ctas Receber'!G:G,'Ctas Receber'!E:E,'Clientes'!A:A,'Ctas Receber'!M:M,"")</f>
        <v>0</v>
      </c>
      <c r="P1783" s="70">
        <f>SUMIFS('Ctas Receber'!G:G,'Ctas Receber'!E:E,'Clientes'!A:A,'Ctas Receber'!O:O,"Pago")</f>
        <v>0</v>
      </c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  <c r="AA1783" s="71"/>
      <c r="AB1783" s="71"/>
      <c r="AC1783" s="71"/>
      <c r="AD1783" s="71"/>
      <c r="AE1783" s="71"/>
      <c r="AF1783" s="71"/>
      <c r="AG1783" s="71"/>
      <c r="AH1783" s="71"/>
      <c r="AI1783" s="71"/>
      <c r="AJ1783" s="71"/>
      <c r="AK1783" s="71"/>
      <c r="AL1783" s="71"/>
    </row>
    <row r="1784" spans="1:38">
      <c r="A1784" s="191"/>
      <c r="B1784" s="191"/>
      <c r="C1784" s="191"/>
      <c r="D1784" s="191"/>
      <c r="E1784" s="191"/>
      <c r="F1784" s="191"/>
      <c r="G1784" s="191"/>
      <c r="H1784" s="191"/>
      <c r="I1784" s="191"/>
      <c r="J1784" s="191"/>
      <c r="K1784" s="191"/>
      <c r="L1784" s="191"/>
      <c r="M1784" s="191"/>
      <c r="N1784" s="191"/>
      <c r="O1784" s="70">
        <f>SUMIFS('Ctas Receber'!G:G,'Ctas Receber'!E:E,'Clientes'!A:A,'Ctas Receber'!M:M,"")</f>
        <v>0</v>
      </c>
      <c r="P1784" s="70">
        <f>SUMIFS('Ctas Receber'!G:G,'Ctas Receber'!E:E,'Clientes'!A:A,'Ctas Receber'!O:O,"Pago")</f>
        <v>0</v>
      </c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  <c r="AA1784" s="71"/>
      <c r="AB1784" s="71"/>
      <c r="AC1784" s="71"/>
      <c r="AD1784" s="71"/>
      <c r="AE1784" s="71"/>
      <c r="AF1784" s="71"/>
      <c r="AG1784" s="71"/>
      <c r="AH1784" s="71"/>
      <c r="AI1784" s="71"/>
      <c r="AJ1784" s="71"/>
      <c r="AK1784" s="71"/>
      <c r="AL1784" s="71"/>
    </row>
    <row r="1785" spans="1:38">
      <c r="A1785" s="191"/>
      <c r="B1785" s="191"/>
      <c r="C1785" s="191"/>
      <c r="D1785" s="191"/>
      <c r="E1785" s="191"/>
      <c r="F1785" s="191"/>
      <c r="G1785" s="191"/>
      <c r="H1785" s="191"/>
      <c r="I1785" s="191"/>
      <c r="J1785" s="191"/>
      <c r="K1785" s="191"/>
      <c r="L1785" s="191"/>
      <c r="M1785" s="191"/>
      <c r="N1785" s="191"/>
      <c r="O1785" s="70">
        <f>SUMIFS('Ctas Receber'!G:G,'Ctas Receber'!E:E,'Clientes'!A:A,'Ctas Receber'!M:M,"")</f>
        <v>0</v>
      </c>
      <c r="P1785" s="70">
        <f>SUMIFS('Ctas Receber'!G:G,'Ctas Receber'!E:E,'Clientes'!A:A,'Ctas Receber'!O:O,"Pago")</f>
        <v>0</v>
      </c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  <c r="AA1785" s="71"/>
      <c r="AB1785" s="71"/>
      <c r="AC1785" s="71"/>
      <c r="AD1785" s="71"/>
      <c r="AE1785" s="71"/>
      <c r="AF1785" s="71"/>
      <c r="AG1785" s="71"/>
      <c r="AH1785" s="71"/>
      <c r="AI1785" s="71"/>
      <c r="AJ1785" s="71"/>
      <c r="AK1785" s="71"/>
      <c r="AL1785" s="71"/>
    </row>
    <row r="1786" spans="1:38">
      <c r="A1786" s="191"/>
      <c r="B1786" s="191"/>
      <c r="C1786" s="191"/>
      <c r="D1786" s="191"/>
      <c r="E1786" s="191"/>
      <c r="F1786" s="191"/>
      <c r="G1786" s="191"/>
      <c r="H1786" s="191"/>
      <c r="I1786" s="191"/>
      <c r="J1786" s="191"/>
      <c r="K1786" s="191"/>
      <c r="L1786" s="191"/>
      <c r="M1786" s="191"/>
      <c r="N1786" s="191"/>
      <c r="O1786" s="70">
        <f>SUMIFS('Ctas Receber'!G:G,'Ctas Receber'!E:E,'Clientes'!A:A,'Ctas Receber'!M:M,"")</f>
        <v>0</v>
      </c>
      <c r="P1786" s="70">
        <f>SUMIFS('Ctas Receber'!G:G,'Ctas Receber'!E:E,'Clientes'!A:A,'Ctas Receber'!O:O,"Pago")</f>
        <v>0</v>
      </c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  <c r="AA1786" s="71"/>
      <c r="AB1786" s="71"/>
      <c r="AC1786" s="71"/>
      <c r="AD1786" s="71"/>
      <c r="AE1786" s="71"/>
      <c r="AF1786" s="71"/>
      <c r="AG1786" s="71"/>
      <c r="AH1786" s="71"/>
      <c r="AI1786" s="71"/>
      <c r="AJ1786" s="71"/>
      <c r="AK1786" s="71"/>
      <c r="AL1786" s="71"/>
    </row>
    <row r="1787" spans="1:38">
      <c r="A1787" s="191"/>
      <c r="B1787" s="191"/>
      <c r="C1787" s="191"/>
      <c r="D1787" s="191"/>
      <c r="E1787" s="191"/>
      <c r="F1787" s="191"/>
      <c r="G1787" s="191"/>
      <c r="H1787" s="191"/>
      <c r="I1787" s="191"/>
      <c r="J1787" s="191"/>
      <c r="K1787" s="191"/>
      <c r="L1787" s="191"/>
      <c r="M1787" s="191"/>
      <c r="N1787" s="191"/>
      <c r="O1787" s="70">
        <f>SUMIFS('Ctas Receber'!G:G,'Ctas Receber'!E:E,'Clientes'!A:A,'Ctas Receber'!M:M,"")</f>
        <v>0</v>
      </c>
      <c r="P1787" s="70">
        <f>SUMIFS('Ctas Receber'!G:G,'Ctas Receber'!E:E,'Clientes'!A:A,'Ctas Receber'!O:O,"Pago")</f>
        <v>0</v>
      </c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  <c r="AA1787" s="71"/>
      <c r="AB1787" s="71"/>
      <c r="AC1787" s="71"/>
      <c r="AD1787" s="71"/>
      <c r="AE1787" s="71"/>
      <c r="AF1787" s="71"/>
      <c r="AG1787" s="71"/>
      <c r="AH1787" s="71"/>
      <c r="AI1787" s="71"/>
      <c r="AJ1787" s="71"/>
      <c r="AK1787" s="71"/>
      <c r="AL1787" s="71"/>
    </row>
    <row r="1788" spans="1:38">
      <c r="A1788" s="191"/>
      <c r="B1788" s="191"/>
      <c r="C1788" s="191"/>
      <c r="D1788" s="191"/>
      <c r="E1788" s="191"/>
      <c r="F1788" s="191"/>
      <c r="G1788" s="191"/>
      <c r="H1788" s="191"/>
      <c r="I1788" s="191"/>
      <c r="J1788" s="191"/>
      <c r="K1788" s="191"/>
      <c r="L1788" s="191"/>
      <c r="M1788" s="191"/>
      <c r="N1788" s="191"/>
      <c r="O1788" s="70">
        <f>SUMIFS('Ctas Receber'!G:G,'Ctas Receber'!E:E,'Clientes'!A:A,'Ctas Receber'!M:M,"")</f>
        <v>0</v>
      </c>
      <c r="P1788" s="70">
        <f>SUMIFS('Ctas Receber'!G:G,'Ctas Receber'!E:E,'Clientes'!A:A,'Ctas Receber'!O:O,"Pago")</f>
        <v>0</v>
      </c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  <c r="AA1788" s="71"/>
      <c r="AB1788" s="71"/>
      <c r="AC1788" s="71"/>
      <c r="AD1788" s="71"/>
      <c r="AE1788" s="71"/>
      <c r="AF1788" s="71"/>
      <c r="AG1788" s="71"/>
      <c r="AH1788" s="71"/>
      <c r="AI1788" s="71"/>
      <c r="AJ1788" s="71"/>
      <c r="AK1788" s="71"/>
      <c r="AL1788" s="71"/>
    </row>
    <row r="1789" spans="1:38">
      <c r="A1789" s="191"/>
      <c r="B1789" s="191"/>
      <c r="C1789" s="191"/>
      <c r="D1789" s="191"/>
      <c r="E1789" s="191"/>
      <c r="F1789" s="191"/>
      <c r="G1789" s="191"/>
      <c r="H1789" s="191"/>
      <c r="I1789" s="191"/>
      <c r="J1789" s="191"/>
      <c r="K1789" s="191"/>
      <c r="L1789" s="191"/>
      <c r="M1789" s="191"/>
      <c r="N1789" s="191"/>
      <c r="O1789" s="70">
        <f>SUMIFS('Ctas Receber'!G:G,'Ctas Receber'!E:E,'Clientes'!A:A,'Ctas Receber'!M:M,"")</f>
        <v>0</v>
      </c>
      <c r="P1789" s="70">
        <f>SUMIFS('Ctas Receber'!G:G,'Ctas Receber'!E:E,'Clientes'!A:A,'Ctas Receber'!O:O,"Pago")</f>
        <v>0</v>
      </c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  <c r="AA1789" s="71"/>
      <c r="AB1789" s="71"/>
      <c r="AC1789" s="71"/>
      <c r="AD1789" s="71"/>
      <c r="AE1789" s="71"/>
      <c r="AF1789" s="71"/>
      <c r="AG1789" s="71"/>
      <c r="AH1789" s="71"/>
      <c r="AI1789" s="71"/>
      <c r="AJ1789" s="71"/>
      <c r="AK1789" s="71"/>
      <c r="AL1789" s="71"/>
    </row>
    <row r="1790" spans="1:38">
      <c r="A1790" s="191"/>
      <c r="B1790" s="191"/>
      <c r="C1790" s="191"/>
      <c r="D1790" s="191"/>
      <c r="E1790" s="191"/>
      <c r="F1790" s="191"/>
      <c r="G1790" s="191"/>
      <c r="H1790" s="191"/>
      <c r="I1790" s="191"/>
      <c r="J1790" s="191"/>
      <c r="K1790" s="191"/>
      <c r="L1790" s="191"/>
      <c r="M1790" s="191"/>
      <c r="N1790" s="191"/>
      <c r="O1790" s="70">
        <f>SUMIFS('Ctas Receber'!G:G,'Ctas Receber'!E:E,'Clientes'!A:A,'Ctas Receber'!M:M,"")</f>
        <v>0</v>
      </c>
      <c r="P1790" s="70">
        <f>SUMIFS('Ctas Receber'!G:G,'Ctas Receber'!E:E,'Clientes'!A:A,'Ctas Receber'!O:O,"Pago")</f>
        <v>0</v>
      </c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  <c r="AA1790" s="71"/>
      <c r="AB1790" s="71"/>
      <c r="AC1790" s="71"/>
      <c r="AD1790" s="71"/>
      <c r="AE1790" s="71"/>
      <c r="AF1790" s="71"/>
      <c r="AG1790" s="71"/>
      <c r="AH1790" s="71"/>
      <c r="AI1790" s="71"/>
      <c r="AJ1790" s="71"/>
      <c r="AK1790" s="71"/>
      <c r="AL1790" s="71"/>
    </row>
    <row r="1791" spans="1:38">
      <c r="A1791" s="191"/>
      <c r="B1791" s="191"/>
      <c r="C1791" s="191"/>
      <c r="D1791" s="191"/>
      <c r="E1791" s="191"/>
      <c r="F1791" s="191"/>
      <c r="G1791" s="191"/>
      <c r="H1791" s="191"/>
      <c r="I1791" s="191"/>
      <c r="J1791" s="191"/>
      <c r="K1791" s="191"/>
      <c r="L1791" s="191"/>
      <c r="M1791" s="191"/>
      <c r="N1791" s="191"/>
      <c r="O1791" s="70">
        <f>SUMIFS('Ctas Receber'!G:G,'Ctas Receber'!E:E,'Clientes'!A:A,'Ctas Receber'!M:M,"")</f>
        <v>0</v>
      </c>
      <c r="P1791" s="70">
        <f>SUMIFS('Ctas Receber'!G:G,'Ctas Receber'!E:E,'Clientes'!A:A,'Ctas Receber'!O:O,"Pago")</f>
        <v>0</v>
      </c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  <c r="AA1791" s="71"/>
      <c r="AB1791" s="71"/>
      <c r="AC1791" s="71"/>
      <c r="AD1791" s="71"/>
      <c r="AE1791" s="71"/>
      <c r="AF1791" s="71"/>
      <c r="AG1791" s="71"/>
      <c r="AH1791" s="71"/>
      <c r="AI1791" s="71"/>
      <c r="AJ1791" s="71"/>
      <c r="AK1791" s="71"/>
      <c r="AL1791" s="71"/>
    </row>
    <row r="1792" spans="1:38">
      <c r="A1792" s="191"/>
      <c r="B1792" s="191"/>
      <c r="C1792" s="191"/>
      <c r="D1792" s="191"/>
      <c r="E1792" s="191"/>
      <c r="F1792" s="191"/>
      <c r="G1792" s="191"/>
      <c r="H1792" s="191"/>
      <c r="I1792" s="191"/>
      <c r="J1792" s="191"/>
      <c r="K1792" s="191"/>
      <c r="L1792" s="191"/>
      <c r="M1792" s="191"/>
      <c r="N1792" s="191"/>
      <c r="O1792" s="70">
        <f>SUMIFS('Ctas Receber'!G:G,'Ctas Receber'!E:E,'Clientes'!A:A,'Ctas Receber'!M:M,"")</f>
        <v>0</v>
      </c>
      <c r="P1792" s="70">
        <f>SUMIFS('Ctas Receber'!G:G,'Ctas Receber'!E:E,'Clientes'!A:A,'Ctas Receber'!O:O,"Pago")</f>
        <v>0</v>
      </c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  <c r="AA1792" s="71"/>
      <c r="AB1792" s="71"/>
      <c r="AC1792" s="71"/>
      <c r="AD1792" s="71"/>
      <c r="AE1792" s="71"/>
      <c r="AF1792" s="71"/>
      <c r="AG1792" s="71"/>
      <c r="AH1792" s="71"/>
      <c r="AI1792" s="71"/>
      <c r="AJ1792" s="71"/>
      <c r="AK1792" s="71"/>
      <c r="AL1792" s="71"/>
    </row>
    <row r="1793" spans="1:38">
      <c r="A1793" s="191"/>
      <c r="B1793" s="191"/>
      <c r="C1793" s="191"/>
      <c r="D1793" s="191"/>
      <c r="E1793" s="191"/>
      <c r="F1793" s="191"/>
      <c r="G1793" s="191"/>
      <c r="H1793" s="191"/>
      <c r="I1793" s="191"/>
      <c r="J1793" s="191"/>
      <c r="K1793" s="191"/>
      <c r="L1793" s="191"/>
      <c r="M1793" s="191"/>
      <c r="N1793" s="191"/>
      <c r="O1793" s="70">
        <f>SUMIFS('Ctas Receber'!G:G,'Ctas Receber'!E:E,'Clientes'!A:A,'Ctas Receber'!M:M,"")</f>
        <v>0</v>
      </c>
      <c r="P1793" s="70">
        <f>SUMIFS('Ctas Receber'!G:G,'Ctas Receber'!E:E,'Clientes'!A:A,'Ctas Receber'!O:O,"Pago")</f>
        <v>0</v>
      </c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  <c r="AA1793" s="71"/>
      <c r="AB1793" s="71"/>
      <c r="AC1793" s="71"/>
      <c r="AD1793" s="71"/>
      <c r="AE1793" s="71"/>
      <c r="AF1793" s="71"/>
      <c r="AG1793" s="71"/>
      <c r="AH1793" s="71"/>
      <c r="AI1793" s="71"/>
      <c r="AJ1793" s="71"/>
      <c r="AK1793" s="71"/>
      <c r="AL1793" s="71"/>
    </row>
    <row r="1794" spans="1:38">
      <c r="A1794" s="191"/>
      <c r="B1794" s="191"/>
      <c r="C1794" s="191"/>
      <c r="D1794" s="191"/>
      <c r="E1794" s="191"/>
      <c r="F1794" s="191"/>
      <c r="G1794" s="191"/>
      <c r="H1794" s="191"/>
      <c r="I1794" s="191"/>
      <c r="J1794" s="191"/>
      <c r="K1794" s="191"/>
      <c r="L1794" s="191"/>
      <c r="M1794" s="191"/>
      <c r="N1794" s="191"/>
      <c r="O1794" s="70">
        <f>SUMIFS('Ctas Receber'!G:G,'Ctas Receber'!E:E,'Clientes'!A:A,'Ctas Receber'!M:M,"")</f>
        <v>0</v>
      </c>
      <c r="P1794" s="70">
        <f>SUMIFS('Ctas Receber'!G:G,'Ctas Receber'!E:E,'Clientes'!A:A,'Ctas Receber'!O:O,"Pago")</f>
        <v>0</v>
      </c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  <c r="AA1794" s="71"/>
      <c r="AB1794" s="71"/>
      <c r="AC1794" s="71"/>
      <c r="AD1794" s="71"/>
      <c r="AE1794" s="71"/>
      <c r="AF1794" s="71"/>
      <c r="AG1794" s="71"/>
      <c r="AH1794" s="71"/>
      <c r="AI1794" s="71"/>
      <c r="AJ1794" s="71"/>
      <c r="AK1794" s="71"/>
      <c r="AL1794" s="71"/>
    </row>
    <row r="1795" spans="1:38">
      <c r="A1795" s="191"/>
      <c r="B1795" s="191"/>
      <c r="C1795" s="191"/>
      <c r="D1795" s="191"/>
      <c r="E1795" s="191"/>
      <c r="F1795" s="191"/>
      <c r="G1795" s="191"/>
      <c r="H1795" s="191"/>
      <c r="I1795" s="191"/>
      <c r="J1795" s="191"/>
      <c r="K1795" s="191"/>
      <c r="L1795" s="191"/>
      <c r="M1795" s="191"/>
      <c r="N1795" s="191"/>
      <c r="O1795" s="70">
        <f>SUMIFS('Ctas Receber'!G:G,'Ctas Receber'!E:E,'Clientes'!A:A,'Ctas Receber'!M:M,"")</f>
        <v>0</v>
      </c>
      <c r="P1795" s="70">
        <f>SUMIFS('Ctas Receber'!G:G,'Ctas Receber'!E:E,'Clientes'!A:A,'Ctas Receber'!O:O,"Pago")</f>
        <v>0</v>
      </c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  <c r="AA1795" s="71"/>
      <c r="AB1795" s="71"/>
      <c r="AC1795" s="71"/>
      <c r="AD1795" s="71"/>
      <c r="AE1795" s="71"/>
      <c r="AF1795" s="71"/>
      <c r="AG1795" s="71"/>
      <c r="AH1795" s="71"/>
      <c r="AI1795" s="71"/>
      <c r="AJ1795" s="71"/>
      <c r="AK1795" s="71"/>
      <c r="AL1795" s="71"/>
    </row>
    <row r="1796" spans="1:38">
      <c r="A1796" s="191"/>
      <c r="B1796" s="191"/>
      <c r="C1796" s="191"/>
      <c r="D1796" s="191"/>
      <c r="E1796" s="191"/>
      <c r="F1796" s="191"/>
      <c r="G1796" s="191"/>
      <c r="H1796" s="191"/>
      <c r="I1796" s="191"/>
      <c r="J1796" s="191"/>
      <c r="K1796" s="191"/>
      <c r="L1796" s="191"/>
      <c r="M1796" s="191"/>
      <c r="N1796" s="191"/>
      <c r="O1796" s="70">
        <f>SUMIFS('Ctas Receber'!G:G,'Ctas Receber'!E:E,'Clientes'!A:A,'Ctas Receber'!M:M,"")</f>
        <v>0</v>
      </c>
      <c r="P1796" s="70">
        <f>SUMIFS('Ctas Receber'!G:G,'Ctas Receber'!E:E,'Clientes'!A:A,'Ctas Receber'!O:O,"Pago")</f>
        <v>0</v>
      </c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  <c r="AA1796" s="71"/>
      <c r="AB1796" s="71"/>
      <c r="AC1796" s="71"/>
      <c r="AD1796" s="71"/>
      <c r="AE1796" s="71"/>
      <c r="AF1796" s="71"/>
      <c r="AG1796" s="71"/>
      <c r="AH1796" s="71"/>
      <c r="AI1796" s="71"/>
      <c r="AJ1796" s="71"/>
      <c r="AK1796" s="71"/>
      <c r="AL1796" s="71"/>
    </row>
    <row r="1797" spans="1:38">
      <c r="A1797" s="191"/>
      <c r="B1797" s="191"/>
      <c r="C1797" s="191"/>
      <c r="D1797" s="191"/>
      <c r="E1797" s="191"/>
      <c r="F1797" s="191"/>
      <c r="G1797" s="191"/>
      <c r="H1797" s="191"/>
      <c r="I1797" s="191"/>
      <c r="J1797" s="191"/>
      <c r="K1797" s="191"/>
      <c r="L1797" s="191"/>
      <c r="M1797" s="191"/>
      <c r="N1797" s="191"/>
      <c r="O1797" s="70">
        <f>SUMIFS('Ctas Receber'!G:G,'Ctas Receber'!E:E,'Clientes'!A:A,'Ctas Receber'!M:M,"")</f>
        <v>0</v>
      </c>
      <c r="P1797" s="70">
        <f>SUMIFS('Ctas Receber'!G:G,'Ctas Receber'!E:E,'Clientes'!A:A,'Ctas Receber'!O:O,"Pago")</f>
        <v>0</v>
      </c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  <c r="AA1797" s="71"/>
      <c r="AB1797" s="71"/>
      <c r="AC1797" s="71"/>
      <c r="AD1797" s="71"/>
      <c r="AE1797" s="71"/>
      <c r="AF1797" s="71"/>
      <c r="AG1797" s="71"/>
      <c r="AH1797" s="71"/>
      <c r="AI1797" s="71"/>
      <c r="AJ1797" s="71"/>
      <c r="AK1797" s="71"/>
      <c r="AL1797" s="71"/>
    </row>
    <row r="1798" spans="1:38">
      <c r="A1798" s="191"/>
      <c r="B1798" s="191"/>
      <c r="C1798" s="191"/>
      <c r="D1798" s="191"/>
      <c r="E1798" s="191"/>
      <c r="F1798" s="191"/>
      <c r="G1798" s="191"/>
      <c r="H1798" s="191"/>
      <c r="I1798" s="191"/>
      <c r="J1798" s="191"/>
      <c r="K1798" s="191"/>
      <c r="L1798" s="191"/>
      <c r="M1798" s="191"/>
      <c r="N1798" s="191"/>
      <c r="O1798" s="70">
        <f>SUMIFS('Ctas Receber'!G:G,'Ctas Receber'!E:E,'Clientes'!A:A,'Ctas Receber'!M:M,"")</f>
        <v>0</v>
      </c>
      <c r="P1798" s="70">
        <f>SUMIFS('Ctas Receber'!G:G,'Ctas Receber'!E:E,'Clientes'!A:A,'Ctas Receber'!O:O,"Pago")</f>
        <v>0</v>
      </c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  <c r="AA1798" s="71"/>
      <c r="AB1798" s="71"/>
      <c r="AC1798" s="71"/>
      <c r="AD1798" s="71"/>
      <c r="AE1798" s="71"/>
      <c r="AF1798" s="71"/>
      <c r="AG1798" s="71"/>
      <c r="AH1798" s="71"/>
      <c r="AI1798" s="71"/>
      <c r="AJ1798" s="71"/>
      <c r="AK1798" s="71"/>
      <c r="AL1798" s="71"/>
    </row>
    <row r="1799" spans="1:38">
      <c r="A1799" s="191"/>
      <c r="B1799" s="191"/>
      <c r="C1799" s="191"/>
      <c r="D1799" s="191"/>
      <c r="E1799" s="191"/>
      <c r="F1799" s="191"/>
      <c r="G1799" s="191"/>
      <c r="H1799" s="191"/>
      <c r="I1799" s="191"/>
      <c r="J1799" s="191"/>
      <c r="K1799" s="191"/>
      <c r="L1799" s="191"/>
      <c r="M1799" s="191"/>
      <c r="N1799" s="191"/>
      <c r="O1799" s="70">
        <f>SUMIFS('Ctas Receber'!G:G,'Ctas Receber'!E:E,'Clientes'!A:A,'Ctas Receber'!M:M,"")</f>
        <v>0</v>
      </c>
      <c r="P1799" s="70">
        <f>SUMIFS('Ctas Receber'!G:G,'Ctas Receber'!E:E,'Clientes'!A:A,'Ctas Receber'!O:O,"Pago")</f>
        <v>0</v>
      </c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  <c r="AA1799" s="71"/>
      <c r="AB1799" s="71"/>
      <c r="AC1799" s="71"/>
      <c r="AD1799" s="71"/>
      <c r="AE1799" s="71"/>
      <c r="AF1799" s="71"/>
      <c r="AG1799" s="71"/>
      <c r="AH1799" s="71"/>
      <c r="AI1799" s="71"/>
      <c r="AJ1799" s="71"/>
      <c r="AK1799" s="71"/>
      <c r="AL1799" s="71"/>
    </row>
    <row r="1800" spans="1:38">
      <c r="A1800" s="191"/>
      <c r="B1800" s="191"/>
      <c r="C1800" s="191"/>
      <c r="D1800" s="191"/>
      <c r="E1800" s="191"/>
      <c r="F1800" s="191"/>
      <c r="G1800" s="191"/>
      <c r="H1800" s="191"/>
      <c r="I1800" s="191"/>
      <c r="J1800" s="191"/>
      <c r="K1800" s="191"/>
      <c r="L1800" s="191"/>
      <c r="M1800" s="191"/>
      <c r="N1800" s="191"/>
      <c r="O1800" s="70">
        <f>SUMIFS('Ctas Receber'!G:G,'Ctas Receber'!E:E,'Clientes'!A:A,'Ctas Receber'!M:M,"")</f>
        <v>0</v>
      </c>
      <c r="P1800" s="70">
        <f>SUMIFS('Ctas Receber'!G:G,'Ctas Receber'!E:E,'Clientes'!A:A,'Ctas Receber'!O:O,"Pago")</f>
        <v>0</v>
      </c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  <c r="AA1800" s="71"/>
      <c r="AB1800" s="71"/>
      <c r="AC1800" s="71"/>
      <c r="AD1800" s="71"/>
      <c r="AE1800" s="71"/>
      <c r="AF1800" s="71"/>
      <c r="AG1800" s="71"/>
      <c r="AH1800" s="71"/>
      <c r="AI1800" s="71"/>
      <c r="AJ1800" s="71"/>
      <c r="AK1800" s="71"/>
      <c r="AL1800" s="71"/>
    </row>
    <row r="1801" spans="1:38">
      <c r="A1801" s="191"/>
      <c r="B1801" s="191"/>
      <c r="C1801" s="191"/>
      <c r="D1801" s="191"/>
      <c r="E1801" s="191"/>
      <c r="F1801" s="191"/>
      <c r="G1801" s="191"/>
      <c r="H1801" s="191"/>
      <c r="I1801" s="191"/>
      <c r="J1801" s="191"/>
      <c r="K1801" s="191"/>
      <c r="L1801" s="191"/>
      <c r="M1801" s="191"/>
      <c r="N1801" s="191"/>
      <c r="O1801" s="70">
        <f>SUMIFS('Ctas Receber'!G:G,'Ctas Receber'!E:E,'Clientes'!A:A,'Ctas Receber'!M:M,"")</f>
        <v>0</v>
      </c>
      <c r="P1801" s="70">
        <f>SUMIFS('Ctas Receber'!G:G,'Ctas Receber'!E:E,'Clientes'!A:A,'Ctas Receber'!O:O,"Pago")</f>
        <v>0</v>
      </c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  <c r="AA1801" s="71"/>
      <c r="AB1801" s="71"/>
      <c r="AC1801" s="71"/>
      <c r="AD1801" s="71"/>
      <c r="AE1801" s="71"/>
      <c r="AF1801" s="71"/>
      <c r="AG1801" s="71"/>
      <c r="AH1801" s="71"/>
      <c r="AI1801" s="71"/>
      <c r="AJ1801" s="71"/>
      <c r="AK1801" s="71"/>
      <c r="AL1801" s="71"/>
    </row>
    <row r="1802" spans="1:38">
      <c r="A1802" s="191"/>
      <c r="B1802" s="191"/>
      <c r="C1802" s="191"/>
      <c r="D1802" s="191"/>
      <c r="E1802" s="191"/>
      <c r="F1802" s="191"/>
      <c r="G1802" s="191"/>
      <c r="H1802" s="191"/>
      <c r="I1802" s="191"/>
      <c r="J1802" s="191"/>
      <c r="K1802" s="191"/>
      <c r="L1802" s="191"/>
      <c r="M1802" s="191"/>
      <c r="N1802" s="191"/>
      <c r="O1802" s="70">
        <f>SUMIFS('Ctas Receber'!G:G,'Ctas Receber'!E:E,'Clientes'!A:A,'Ctas Receber'!M:M,"")</f>
        <v>0</v>
      </c>
      <c r="P1802" s="70">
        <f>SUMIFS('Ctas Receber'!G:G,'Ctas Receber'!E:E,'Clientes'!A:A,'Ctas Receber'!O:O,"Pago")</f>
        <v>0</v>
      </c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  <c r="AA1802" s="71"/>
      <c r="AB1802" s="71"/>
      <c r="AC1802" s="71"/>
      <c r="AD1802" s="71"/>
      <c r="AE1802" s="71"/>
      <c r="AF1802" s="71"/>
      <c r="AG1802" s="71"/>
      <c r="AH1802" s="71"/>
      <c r="AI1802" s="71"/>
      <c r="AJ1802" s="71"/>
      <c r="AK1802" s="71"/>
      <c r="AL1802" s="71"/>
    </row>
    <row r="1803" spans="1:38">
      <c r="A1803" s="191"/>
      <c r="B1803" s="191"/>
      <c r="C1803" s="191"/>
      <c r="D1803" s="191"/>
      <c r="E1803" s="191"/>
      <c r="F1803" s="191"/>
      <c r="G1803" s="191"/>
      <c r="H1803" s="191"/>
      <c r="I1803" s="191"/>
      <c r="J1803" s="191"/>
      <c r="K1803" s="191"/>
      <c r="L1803" s="191"/>
      <c r="M1803" s="191"/>
      <c r="N1803" s="191"/>
      <c r="O1803" s="70">
        <f>SUMIFS('Ctas Receber'!G:G,'Ctas Receber'!E:E,'Clientes'!A:A,'Ctas Receber'!M:M,"")</f>
        <v>0</v>
      </c>
      <c r="P1803" s="70">
        <f>SUMIFS('Ctas Receber'!G:G,'Ctas Receber'!E:E,'Clientes'!A:A,'Ctas Receber'!O:O,"Pago")</f>
        <v>0</v>
      </c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  <c r="AA1803" s="71"/>
      <c r="AB1803" s="71"/>
      <c r="AC1803" s="71"/>
      <c r="AD1803" s="71"/>
      <c r="AE1803" s="71"/>
      <c r="AF1803" s="71"/>
      <c r="AG1803" s="71"/>
      <c r="AH1803" s="71"/>
      <c r="AI1803" s="71"/>
      <c r="AJ1803" s="71"/>
      <c r="AK1803" s="71"/>
      <c r="AL1803" s="71"/>
    </row>
    <row r="1804" spans="1:38">
      <c r="A1804" s="191"/>
      <c r="B1804" s="191"/>
      <c r="C1804" s="191"/>
      <c r="D1804" s="191"/>
      <c r="E1804" s="191"/>
      <c r="F1804" s="191"/>
      <c r="G1804" s="191"/>
      <c r="H1804" s="191"/>
      <c r="I1804" s="191"/>
      <c r="J1804" s="191"/>
      <c r="K1804" s="191"/>
      <c r="L1804" s="191"/>
      <c r="M1804" s="191"/>
      <c r="N1804" s="191"/>
      <c r="O1804" s="70">
        <f>SUMIFS('Ctas Receber'!G:G,'Ctas Receber'!E:E,'Clientes'!A:A,'Ctas Receber'!M:M,"")</f>
        <v>0</v>
      </c>
      <c r="P1804" s="70">
        <f>SUMIFS('Ctas Receber'!G:G,'Ctas Receber'!E:E,'Clientes'!A:A,'Ctas Receber'!O:O,"Pago")</f>
        <v>0</v>
      </c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  <c r="AA1804" s="71"/>
      <c r="AB1804" s="71"/>
      <c r="AC1804" s="71"/>
      <c r="AD1804" s="71"/>
      <c r="AE1804" s="71"/>
      <c r="AF1804" s="71"/>
      <c r="AG1804" s="71"/>
      <c r="AH1804" s="71"/>
      <c r="AI1804" s="71"/>
      <c r="AJ1804" s="71"/>
      <c r="AK1804" s="71"/>
      <c r="AL1804" s="71"/>
    </row>
    <row r="1805" spans="1:38">
      <c r="A1805" s="191"/>
      <c r="B1805" s="191"/>
      <c r="C1805" s="191"/>
      <c r="D1805" s="191"/>
      <c r="E1805" s="191"/>
      <c r="F1805" s="191"/>
      <c r="G1805" s="191"/>
      <c r="H1805" s="191"/>
      <c r="I1805" s="191"/>
      <c r="J1805" s="191"/>
      <c r="K1805" s="191"/>
      <c r="L1805" s="191"/>
      <c r="M1805" s="191"/>
      <c r="N1805" s="191"/>
      <c r="O1805" s="70">
        <f>SUMIFS('Ctas Receber'!G:G,'Ctas Receber'!E:E,'Clientes'!A:A,'Ctas Receber'!M:M,"")</f>
        <v>0</v>
      </c>
      <c r="P1805" s="70">
        <f>SUMIFS('Ctas Receber'!G:G,'Ctas Receber'!E:E,'Clientes'!A:A,'Ctas Receber'!O:O,"Pago")</f>
        <v>0</v>
      </c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  <c r="AA1805" s="71"/>
      <c r="AB1805" s="71"/>
      <c r="AC1805" s="71"/>
      <c r="AD1805" s="71"/>
      <c r="AE1805" s="71"/>
      <c r="AF1805" s="71"/>
      <c r="AG1805" s="71"/>
      <c r="AH1805" s="71"/>
      <c r="AI1805" s="71"/>
      <c r="AJ1805" s="71"/>
      <c r="AK1805" s="71"/>
      <c r="AL1805" s="71"/>
    </row>
    <row r="1806" spans="1:38">
      <c r="A1806" s="191"/>
      <c r="B1806" s="191"/>
      <c r="C1806" s="191"/>
      <c r="D1806" s="191"/>
      <c r="E1806" s="191"/>
      <c r="F1806" s="191"/>
      <c r="G1806" s="191"/>
      <c r="H1806" s="191"/>
      <c r="I1806" s="191"/>
      <c r="J1806" s="191"/>
      <c r="K1806" s="191"/>
      <c r="L1806" s="191"/>
      <c r="M1806" s="191"/>
      <c r="N1806" s="191"/>
      <c r="O1806" s="70">
        <f>SUMIFS('Ctas Receber'!G:G,'Ctas Receber'!E:E,'Clientes'!A:A,'Ctas Receber'!M:M,"")</f>
        <v>0</v>
      </c>
      <c r="P1806" s="70">
        <f>SUMIFS('Ctas Receber'!G:G,'Ctas Receber'!E:E,'Clientes'!A:A,'Ctas Receber'!O:O,"Pago")</f>
        <v>0</v>
      </c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  <c r="AA1806" s="71"/>
      <c r="AB1806" s="71"/>
      <c r="AC1806" s="71"/>
      <c r="AD1806" s="71"/>
      <c r="AE1806" s="71"/>
      <c r="AF1806" s="71"/>
      <c r="AG1806" s="71"/>
      <c r="AH1806" s="71"/>
      <c r="AI1806" s="71"/>
      <c r="AJ1806" s="71"/>
      <c r="AK1806" s="71"/>
      <c r="AL1806" s="71"/>
    </row>
    <row r="1807" spans="1:38">
      <c r="A1807" s="191"/>
      <c r="B1807" s="191"/>
      <c r="C1807" s="191"/>
      <c r="D1807" s="191"/>
      <c r="E1807" s="191"/>
      <c r="F1807" s="191"/>
      <c r="G1807" s="191"/>
      <c r="H1807" s="191"/>
      <c r="I1807" s="191"/>
      <c r="J1807" s="191"/>
      <c r="K1807" s="191"/>
      <c r="L1807" s="191"/>
      <c r="M1807" s="191"/>
      <c r="N1807" s="191"/>
      <c r="O1807" s="70">
        <f>SUMIFS('Ctas Receber'!G:G,'Ctas Receber'!E:E,'Clientes'!A:A,'Ctas Receber'!M:M,"")</f>
        <v>0</v>
      </c>
      <c r="P1807" s="70">
        <f>SUMIFS('Ctas Receber'!G:G,'Ctas Receber'!E:E,'Clientes'!A:A,'Ctas Receber'!O:O,"Pago")</f>
        <v>0</v>
      </c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  <c r="AA1807" s="71"/>
      <c r="AB1807" s="71"/>
      <c r="AC1807" s="71"/>
      <c r="AD1807" s="71"/>
      <c r="AE1807" s="71"/>
      <c r="AF1807" s="71"/>
      <c r="AG1807" s="71"/>
      <c r="AH1807" s="71"/>
      <c r="AI1807" s="71"/>
      <c r="AJ1807" s="71"/>
      <c r="AK1807" s="71"/>
      <c r="AL1807" s="71"/>
    </row>
    <row r="1808" spans="1:38">
      <c r="A1808" s="191"/>
      <c r="B1808" s="191"/>
      <c r="C1808" s="191"/>
      <c r="D1808" s="191"/>
      <c r="E1808" s="191"/>
      <c r="F1808" s="191"/>
      <c r="G1808" s="191"/>
      <c r="H1808" s="191"/>
      <c r="I1808" s="191"/>
      <c r="J1808" s="191"/>
      <c r="K1808" s="191"/>
      <c r="L1808" s="191"/>
      <c r="M1808" s="191"/>
      <c r="N1808" s="191"/>
      <c r="O1808" s="70">
        <f>SUMIFS('Ctas Receber'!G:G,'Ctas Receber'!E:E,'Clientes'!A:A,'Ctas Receber'!M:M,"")</f>
        <v>0</v>
      </c>
      <c r="P1808" s="70">
        <f>SUMIFS('Ctas Receber'!G:G,'Ctas Receber'!E:E,'Clientes'!A:A,'Ctas Receber'!O:O,"Pago")</f>
        <v>0</v>
      </c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  <c r="AA1808" s="71"/>
      <c r="AB1808" s="71"/>
      <c r="AC1808" s="71"/>
      <c r="AD1808" s="71"/>
      <c r="AE1808" s="71"/>
      <c r="AF1808" s="71"/>
      <c r="AG1808" s="71"/>
      <c r="AH1808" s="71"/>
      <c r="AI1808" s="71"/>
      <c r="AJ1808" s="71"/>
      <c r="AK1808" s="71"/>
      <c r="AL1808" s="71"/>
    </row>
    <row r="1809" spans="1:38">
      <c r="A1809" s="191"/>
      <c r="B1809" s="191"/>
      <c r="C1809" s="191"/>
      <c r="D1809" s="191"/>
      <c r="E1809" s="191"/>
      <c r="F1809" s="191"/>
      <c r="G1809" s="191"/>
      <c r="H1809" s="191"/>
      <c r="I1809" s="191"/>
      <c r="J1809" s="191"/>
      <c r="K1809" s="191"/>
      <c r="L1809" s="191"/>
      <c r="M1809" s="191"/>
      <c r="N1809" s="191"/>
      <c r="O1809" s="70">
        <f>SUMIFS('Ctas Receber'!G:G,'Ctas Receber'!E:E,'Clientes'!A:A,'Ctas Receber'!M:M,"")</f>
        <v>0</v>
      </c>
      <c r="P1809" s="70">
        <f>SUMIFS('Ctas Receber'!G:G,'Ctas Receber'!E:E,'Clientes'!A:A,'Ctas Receber'!O:O,"Pago")</f>
        <v>0</v>
      </c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  <c r="AA1809" s="71"/>
      <c r="AB1809" s="71"/>
      <c r="AC1809" s="71"/>
      <c r="AD1809" s="71"/>
      <c r="AE1809" s="71"/>
      <c r="AF1809" s="71"/>
      <c r="AG1809" s="71"/>
      <c r="AH1809" s="71"/>
      <c r="AI1809" s="71"/>
      <c r="AJ1809" s="71"/>
      <c r="AK1809" s="71"/>
      <c r="AL1809" s="71"/>
    </row>
    <row r="1810" spans="1:38">
      <c r="A1810" s="191"/>
      <c r="B1810" s="191"/>
      <c r="C1810" s="191"/>
      <c r="D1810" s="191"/>
      <c r="E1810" s="191"/>
      <c r="F1810" s="191"/>
      <c r="G1810" s="191"/>
      <c r="H1810" s="191"/>
      <c r="I1810" s="191"/>
      <c r="J1810" s="191"/>
      <c r="K1810" s="191"/>
      <c r="L1810" s="191"/>
      <c r="M1810" s="191"/>
      <c r="N1810" s="191"/>
      <c r="O1810" s="70">
        <f>SUMIFS('Ctas Receber'!G:G,'Ctas Receber'!E:E,'Clientes'!A:A,'Ctas Receber'!M:M,"")</f>
        <v>0</v>
      </c>
      <c r="P1810" s="70">
        <f>SUMIFS('Ctas Receber'!G:G,'Ctas Receber'!E:E,'Clientes'!A:A,'Ctas Receber'!O:O,"Pago")</f>
        <v>0</v>
      </c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  <c r="AA1810" s="71"/>
      <c r="AB1810" s="71"/>
      <c r="AC1810" s="71"/>
      <c r="AD1810" s="71"/>
      <c r="AE1810" s="71"/>
      <c r="AF1810" s="71"/>
      <c r="AG1810" s="71"/>
      <c r="AH1810" s="71"/>
      <c r="AI1810" s="71"/>
      <c r="AJ1810" s="71"/>
      <c r="AK1810" s="71"/>
      <c r="AL1810" s="71"/>
    </row>
    <row r="1811" spans="1:38">
      <c r="A1811" s="191"/>
      <c r="B1811" s="191"/>
      <c r="C1811" s="191"/>
      <c r="D1811" s="191"/>
      <c r="E1811" s="191"/>
      <c r="F1811" s="191"/>
      <c r="G1811" s="191"/>
      <c r="H1811" s="191"/>
      <c r="I1811" s="191"/>
      <c r="J1811" s="191"/>
      <c r="K1811" s="191"/>
      <c r="L1811" s="191"/>
      <c r="M1811" s="191"/>
      <c r="N1811" s="191"/>
      <c r="O1811" s="70">
        <f>SUMIFS('Ctas Receber'!G:G,'Ctas Receber'!E:E,'Clientes'!A:A,'Ctas Receber'!M:M,"")</f>
        <v>0</v>
      </c>
      <c r="P1811" s="70">
        <f>SUMIFS('Ctas Receber'!G:G,'Ctas Receber'!E:E,'Clientes'!A:A,'Ctas Receber'!O:O,"Pago")</f>
        <v>0</v>
      </c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  <c r="AA1811" s="71"/>
      <c r="AB1811" s="71"/>
      <c r="AC1811" s="71"/>
      <c r="AD1811" s="71"/>
      <c r="AE1811" s="71"/>
      <c r="AF1811" s="71"/>
      <c r="AG1811" s="71"/>
      <c r="AH1811" s="71"/>
      <c r="AI1811" s="71"/>
      <c r="AJ1811" s="71"/>
      <c r="AK1811" s="71"/>
      <c r="AL1811" s="71"/>
    </row>
    <row r="1812" spans="1:38">
      <c r="A1812" s="191"/>
      <c r="B1812" s="191"/>
      <c r="C1812" s="191"/>
      <c r="D1812" s="191"/>
      <c r="E1812" s="191"/>
      <c r="F1812" s="191"/>
      <c r="G1812" s="191"/>
      <c r="H1812" s="191"/>
      <c r="I1812" s="191"/>
      <c r="J1812" s="191"/>
      <c r="K1812" s="191"/>
      <c r="L1812" s="191"/>
      <c r="M1812" s="191"/>
      <c r="N1812" s="191"/>
      <c r="O1812" s="70">
        <f>SUMIFS('Ctas Receber'!G:G,'Ctas Receber'!E:E,'Clientes'!A:A,'Ctas Receber'!M:M,"")</f>
        <v>0</v>
      </c>
      <c r="P1812" s="70">
        <f>SUMIFS('Ctas Receber'!G:G,'Ctas Receber'!E:E,'Clientes'!A:A,'Ctas Receber'!O:O,"Pago")</f>
        <v>0</v>
      </c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  <c r="AA1812" s="71"/>
      <c r="AB1812" s="71"/>
      <c r="AC1812" s="71"/>
      <c r="AD1812" s="71"/>
      <c r="AE1812" s="71"/>
      <c r="AF1812" s="71"/>
      <c r="AG1812" s="71"/>
      <c r="AH1812" s="71"/>
      <c r="AI1812" s="71"/>
      <c r="AJ1812" s="71"/>
      <c r="AK1812" s="71"/>
      <c r="AL1812" s="71"/>
    </row>
    <row r="1813" spans="1:38">
      <c r="A1813" s="191"/>
      <c r="B1813" s="191"/>
      <c r="C1813" s="191"/>
      <c r="D1813" s="191"/>
      <c r="E1813" s="191"/>
      <c r="F1813" s="191"/>
      <c r="G1813" s="191"/>
      <c r="H1813" s="191"/>
      <c r="I1813" s="191"/>
      <c r="J1813" s="191"/>
      <c r="K1813" s="191"/>
      <c r="L1813" s="191"/>
      <c r="M1813" s="191"/>
      <c r="N1813" s="191"/>
      <c r="O1813" s="70">
        <f>SUMIFS('Ctas Receber'!G:G,'Ctas Receber'!E:E,'Clientes'!A:A,'Ctas Receber'!M:M,"")</f>
        <v>0</v>
      </c>
      <c r="P1813" s="70">
        <f>SUMIFS('Ctas Receber'!G:G,'Ctas Receber'!E:E,'Clientes'!A:A,'Ctas Receber'!O:O,"Pago")</f>
        <v>0</v>
      </c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  <c r="AA1813" s="71"/>
      <c r="AB1813" s="71"/>
      <c r="AC1813" s="71"/>
      <c r="AD1813" s="71"/>
      <c r="AE1813" s="71"/>
      <c r="AF1813" s="71"/>
      <c r="AG1813" s="71"/>
      <c r="AH1813" s="71"/>
      <c r="AI1813" s="71"/>
      <c r="AJ1813" s="71"/>
      <c r="AK1813" s="71"/>
      <c r="AL1813" s="71"/>
    </row>
    <row r="1814" spans="1:38">
      <c r="A1814" s="191"/>
      <c r="B1814" s="191"/>
      <c r="C1814" s="191"/>
      <c r="D1814" s="191"/>
      <c r="E1814" s="191"/>
      <c r="F1814" s="191"/>
      <c r="G1814" s="191"/>
      <c r="H1814" s="191"/>
      <c r="I1814" s="191"/>
      <c r="J1814" s="191"/>
      <c r="K1814" s="191"/>
      <c r="L1814" s="191"/>
      <c r="M1814" s="191"/>
      <c r="N1814" s="191"/>
      <c r="O1814" s="70">
        <f>SUMIFS('Ctas Receber'!G:G,'Ctas Receber'!E:E,'Clientes'!A:A,'Ctas Receber'!M:M,"")</f>
        <v>0</v>
      </c>
      <c r="P1814" s="70">
        <f>SUMIFS('Ctas Receber'!G:G,'Ctas Receber'!E:E,'Clientes'!A:A,'Ctas Receber'!O:O,"Pago")</f>
        <v>0</v>
      </c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  <c r="AA1814" s="71"/>
      <c r="AB1814" s="71"/>
      <c r="AC1814" s="71"/>
      <c r="AD1814" s="71"/>
      <c r="AE1814" s="71"/>
      <c r="AF1814" s="71"/>
      <c r="AG1814" s="71"/>
      <c r="AH1814" s="71"/>
      <c r="AI1814" s="71"/>
      <c r="AJ1814" s="71"/>
      <c r="AK1814" s="71"/>
      <c r="AL1814" s="71"/>
    </row>
    <row r="1815" spans="1:38">
      <c r="A1815" s="191"/>
      <c r="B1815" s="191"/>
      <c r="C1815" s="191"/>
      <c r="D1815" s="191"/>
      <c r="E1815" s="191"/>
      <c r="F1815" s="191"/>
      <c r="G1815" s="191"/>
      <c r="H1815" s="191"/>
      <c r="I1815" s="191"/>
      <c r="J1815" s="191"/>
      <c r="K1815" s="191"/>
      <c r="L1815" s="191"/>
      <c r="M1815" s="191"/>
      <c r="N1815" s="191"/>
      <c r="O1815" s="70">
        <f>SUMIFS('Ctas Receber'!G:G,'Ctas Receber'!E:E,'Clientes'!A:A,'Ctas Receber'!M:M,"")</f>
        <v>0</v>
      </c>
      <c r="P1815" s="70">
        <f>SUMIFS('Ctas Receber'!G:G,'Ctas Receber'!E:E,'Clientes'!A:A,'Ctas Receber'!O:O,"Pago")</f>
        <v>0</v>
      </c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  <c r="AA1815" s="71"/>
      <c r="AB1815" s="71"/>
      <c r="AC1815" s="71"/>
      <c r="AD1815" s="71"/>
      <c r="AE1815" s="71"/>
      <c r="AF1815" s="71"/>
      <c r="AG1815" s="71"/>
      <c r="AH1815" s="71"/>
      <c r="AI1815" s="71"/>
      <c r="AJ1815" s="71"/>
      <c r="AK1815" s="71"/>
      <c r="AL1815" s="71"/>
    </row>
    <row r="1816" spans="1:38">
      <c r="A1816" s="191"/>
      <c r="B1816" s="191"/>
      <c r="C1816" s="191"/>
      <c r="D1816" s="191"/>
      <c r="E1816" s="191"/>
      <c r="F1816" s="191"/>
      <c r="G1816" s="191"/>
      <c r="H1816" s="191"/>
      <c r="I1816" s="191"/>
      <c r="J1816" s="191"/>
      <c r="K1816" s="191"/>
      <c r="L1816" s="191"/>
      <c r="M1816" s="191"/>
      <c r="N1816" s="191"/>
      <c r="O1816" s="70">
        <f>SUMIFS('Ctas Receber'!G:G,'Ctas Receber'!E:E,'Clientes'!A:A,'Ctas Receber'!M:M,"")</f>
        <v>0</v>
      </c>
      <c r="P1816" s="70">
        <f>SUMIFS('Ctas Receber'!G:G,'Ctas Receber'!E:E,'Clientes'!A:A,'Ctas Receber'!O:O,"Pago")</f>
        <v>0</v>
      </c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  <c r="AA1816" s="71"/>
      <c r="AB1816" s="71"/>
      <c r="AC1816" s="71"/>
      <c r="AD1816" s="71"/>
      <c r="AE1816" s="71"/>
      <c r="AF1816" s="71"/>
      <c r="AG1816" s="71"/>
      <c r="AH1816" s="71"/>
      <c r="AI1816" s="71"/>
      <c r="AJ1816" s="71"/>
      <c r="AK1816" s="71"/>
      <c r="AL1816" s="71"/>
    </row>
    <row r="1817" spans="1:38">
      <c r="A1817" s="191"/>
      <c r="B1817" s="191"/>
      <c r="C1817" s="191"/>
      <c r="D1817" s="191"/>
      <c r="E1817" s="191"/>
      <c r="F1817" s="191"/>
      <c r="G1817" s="191"/>
      <c r="H1817" s="191"/>
      <c r="I1817" s="191"/>
      <c r="J1817" s="191"/>
      <c r="K1817" s="191"/>
      <c r="L1817" s="191"/>
      <c r="M1817" s="191"/>
      <c r="N1817" s="191"/>
      <c r="O1817" s="70">
        <f>SUMIFS('Ctas Receber'!G:G,'Ctas Receber'!E:E,'Clientes'!A:A,'Ctas Receber'!M:M,"")</f>
        <v>0</v>
      </c>
      <c r="P1817" s="70">
        <f>SUMIFS('Ctas Receber'!G:G,'Ctas Receber'!E:E,'Clientes'!A:A,'Ctas Receber'!O:O,"Pago")</f>
        <v>0</v>
      </c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  <c r="AA1817" s="71"/>
      <c r="AB1817" s="71"/>
      <c r="AC1817" s="71"/>
      <c r="AD1817" s="71"/>
      <c r="AE1817" s="71"/>
      <c r="AF1817" s="71"/>
      <c r="AG1817" s="71"/>
      <c r="AH1817" s="71"/>
      <c r="AI1817" s="71"/>
      <c r="AJ1817" s="71"/>
      <c r="AK1817" s="71"/>
      <c r="AL1817" s="71"/>
    </row>
    <row r="1818" spans="1:38">
      <c r="A1818" s="191"/>
      <c r="B1818" s="191"/>
      <c r="C1818" s="191"/>
      <c r="D1818" s="191"/>
      <c r="E1818" s="191"/>
      <c r="F1818" s="191"/>
      <c r="G1818" s="191"/>
      <c r="H1818" s="191"/>
      <c r="I1818" s="191"/>
      <c r="J1818" s="191"/>
      <c r="K1818" s="191"/>
      <c r="L1818" s="191"/>
      <c r="M1818" s="191"/>
      <c r="N1818" s="191"/>
      <c r="O1818" s="70">
        <f>SUMIFS('Ctas Receber'!G:G,'Ctas Receber'!E:E,'Clientes'!A:A,'Ctas Receber'!M:M,"")</f>
        <v>0</v>
      </c>
      <c r="P1818" s="70">
        <f>SUMIFS('Ctas Receber'!G:G,'Ctas Receber'!E:E,'Clientes'!A:A,'Ctas Receber'!O:O,"Pago")</f>
        <v>0</v>
      </c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  <c r="AA1818" s="71"/>
      <c r="AB1818" s="71"/>
      <c r="AC1818" s="71"/>
      <c r="AD1818" s="71"/>
      <c r="AE1818" s="71"/>
      <c r="AF1818" s="71"/>
      <c r="AG1818" s="71"/>
      <c r="AH1818" s="71"/>
      <c r="AI1818" s="71"/>
      <c r="AJ1818" s="71"/>
      <c r="AK1818" s="71"/>
      <c r="AL1818" s="71"/>
    </row>
    <row r="1819" spans="1:38">
      <c r="A1819" s="191"/>
      <c r="B1819" s="191"/>
      <c r="C1819" s="191"/>
      <c r="D1819" s="191"/>
      <c r="E1819" s="191"/>
      <c r="F1819" s="191"/>
      <c r="G1819" s="191"/>
      <c r="H1819" s="191"/>
      <c r="I1819" s="191"/>
      <c r="J1819" s="191"/>
      <c r="K1819" s="191"/>
      <c r="L1819" s="191"/>
      <c r="M1819" s="191"/>
      <c r="N1819" s="191"/>
      <c r="O1819" s="70">
        <f>SUMIFS('Ctas Receber'!G:G,'Ctas Receber'!E:E,'Clientes'!A:A,'Ctas Receber'!M:M,"")</f>
        <v>0</v>
      </c>
      <c r="P1819" s="70">
        <f>SUMIFS('Ctas Receber'!G:G,'Ctas Receber'!E:E,'Clientes'!A:A,'Ctas Receber'!O:O,"Pago")</f>
        <v>0</v>
      </c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  <c r="AA1819" s="71"/>
      <c r="AB1819" s="71"/>
      <c r="AC1819" s="71"/>
      <c r="AD1819" s="71"/>
      <c r="AE1819" s="71"/>
      <c r="AF1819" s="71"/>
      <c r="AG1819" s="71"/>
      <c r="AH1819" s="71"/>
      <c r="AI1819" s="71"/>
      <c r="AJ1819" s="71"/>
      <c r="AK1819" s="71"/>
      <c r="AL1819" s="71"/>
    </row>
    <row r="1820" spans="1:38">
      <c r="A1820" s="191"/>
      <c r="B1820" s="191"/>
      <c r="C1820" s="191"/>
      <c r="D1820" s="191"/>
      <c r="E1820" s="191"/>
      <c r="F1820" s="191"/>
      <c r="G1820" s="191"/>
      <c r="H1820" s="191"/>
      <c r="I1820" s="191"/>
      <c r="J1820" s="191"/>
      <c r="K1820" s="191"/>
      <c r="L1820" s="191"/>
      <c r="M1820" s="191"/>
      <c r="N1820" s="191"/>
      <c r="O1820" s="70">
        <f>SUMIFS('Ctas Receber'!G:G,'Ctas Receber'!E:E,'Clientes'!A:A,'Ctas Receber'!M:M,"")</f>
        <v>0</v>
      </c>
      <c r="P1820" s="70">
        <f>SUMIFS('Ctas Receber'!G:G,'Ctas Receber'!E:E,'Clientes'!A:A,'Ctas Receber'!O:O,"Pago")</f>
        <v>0</v>
      </c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  <c r="AA1820" s="71"/>
      <c r="AB1820" s="71"/>
      <c r="AC1820" s="71"/>
      <c r="AD1820" s="71"/>
      <c r="AE1820" s="71"/>
      <c r="AF1820" s="71"/>
      <c r="AG1820" s="71"/>
      <c r="AH1820" s="71"/>
      <c r="AI1820" s="71"/>
      <c r="AJ1820" s="71"/>
      <c r="AK1820" s="71"/>
      <c r="AL1820" s="71"/>
    </row>
    <row r="1821" spans="1:38">
      <c r="A1821" s="191"/>
      <c r="B1821" s="191"/>
      <c r="C1821" s="191"/>
      <c r="D1821" s="191"/>
      <c r="E1821" s="191"/>
      <c r="F1821" s="191"/>
      <c r="G1821" s="191"/>
      <c r="H1821" s="191"/>
      <c r="I1821" s="191"/>
      <c r="J1821" s="191"/>
      <c r="K1821" s="191"/>
      <c r="L1821" s="191"/>
      <c r="M1821" s="191"/>
      <c r="N1821" s="191"/>
      <c r="O1821" s="70">
        <f>SUMIFS('Ctas Receber'!G:G,'Ctas Receber'!E:E,'Clientes'!A:A,'Ctas Receber'!M:M,"")</f>
        <v>0</v>
      </c>
      <c r="P1821" s="70">
        <f>SUMIFS('Ctas Receber'!G:G,'Ctas Receber'!E:E,'Clientes'!A:A,'Ctas Receber'!O:O,"Pago")</f>
        <v>0</v>
      </c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  <c r="AA1821" s="71"/>
      <c r="AB1821" s="71"/>
      <c r="AC1821" s="71"/>
      <c r="AD1821" s="71"/>
      <c r="AE1821" s="71"/>
      <c r="AF1821" s="71"/>
      <c r="AG1821" s="71"/>
      <c r="AH1821" s="71"/>
      <c r="AI1821" s="71"/>
      <c r="AJ1821" s="71"/>
      <c r="AK1821" s="71"/>
      <c r="AL1821" s="71"/>
    </row>
    <row r="1822" spans="1:38">
      <c r="A1822" s="191"/>
      <c r="B1822" s="191"/>
      <c r="C1822" s="191"/>
      <c r="D1822" s="191"/>
      <c r="E1822" s="191"/>
      <c r="F1822" s="191"/>
      <c r="G1822" s="191"/>
      <c r="H1822" s="191"/>
      <c r="I1822" s="191"/>
      <c r="J1822" s="191"/>
      <c r="K1822" s="191"/>
      <c r="L1822" s="191"/>
      <c r="M1822" s="191"/>
      <c r="N1822" s="191"/>
      <c r="O1822" s="70">
        <f>SUMIFS('Ctas Receber'!G:G,'Ctas Receber'!E:E,'Clientes'!A:A,'Ctas Receber'!M:M,"")</f>
        <v>0</v>
      </c>
      <c r="P1822" s="70">
        <f>SUMIFS('Ctas Receber'!G:G,'Ctas Receber'!E:E,'Clientes'!A:A,'Ctas Receber'!O:O,"Pago")</f>
        <v>0</v>
      </c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  <c r="AA1822" s="71"/>
      <c r="AB1822" s="71"/>
      <c r="AC1822" s="71"/>
      <c r="AD1822" s="71"/>
      <c r="AE1822" s="71"/>
      <c r="AF1822" s="71"/>
      <c r="AG1822" s="71"/>
      <c r="AH1822" s="71"/>
      <c r="AI1822" s="71"/>
      <c r="AJ1822" s="71"/>
      <c r="AK1822" s="71"/>
      <c r="AL1822" s="71"/>
    </row>
    <row r="1823" spans="1:38">
      <c r="A1823" s="191"/>
      <c r="B1823" s="191"/>
      <c r="C1823" s="191"/>
      <c r="D1823" s="191"/>
      <c r="E1823" s="191"/>
      <c r="F1823" s="191"/>
      <c r="G1823" s="191"/>
      <c r="H1823" s="191"/>
      <c r="I1823" s="191"/>
      <c r="J1823" s="191"/>
      <c r="K1823" s="191"/>
      <c r="L1823" s="191"/>
      <c r="M1823" s="191"/>
      <c r="N1823" s="191"/>
      <c r="O1823" s="70">
        <f>SUMIFS('Ctas Receber'!G:G,'Ctas Receber'!E:E,'Clientes'!A:A,'Ctas Receber'!M:M,"")</f>
        <v>0</v>
      </c>
      <c r="P1823" s="70">
        <f>SUMIFS('Ctas Receber'!G:G,'Ctas Receber'!E:E,'Clientes'!A:A,'Ctas Receber'!O:O,"Pago")</f>
        <v>0</v>
      </c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  <c r="AA1823" s="71"/>
      <c r="AB1823" s="71"/>
      <c r="AC1823" s="71"/>
      <c r="AD1823" s="71"/>
      <c r="AE1823" s="71"/>
      <c r="AF1823" s="71"/>
      <c r="AG1823" s="71"/>
      <c r="AH1823" s="71"/>
      <c r="AI1823" s="71"/>
      <c r="AJ1823" s="71"/>
      <c r="AK1823" s="71"/>
      <c r="AL1823" s="71"/>
    </row>
    <row r="1824" spans="1:38">
      <c r="A1824" s="191"/>
      <c r="B1824" s="191"/>
      <c r="C1824" s="191"/>
      <c r="D1824" s="191"/>
      <c r="E1824" s="191"/>
      <c r="F1824" s="191"/>
      <c r="G1824" s="191"/>
      <c r="H1824" s="191"/>
      <c r="I1824" s="191"/>
      <c r="J1824" s="191"/>
      <c r="K1824" s="191"/>
      <c r="L1824" s="191"/>
      <c r="M1824" s="191"/>
      <c r="N1824" s="191"/>
      <c r="O1824" s="70">
        <f>SUMIFS('Ctas Receber'!G:G,'Ctas Receber'!E:E,'Clientes'!A:A,'Ctas Receber'!M:M,"")</f>
        <v>0</v>
      </c>
      <c r="P1824" s="70">
        <f>SUMIFS('Ctas Receber'!G:G,'Ctas Receber'!E:E,'Clientes'!A:A,'Ctas Receber'!O:O,"Pago")</f>
        <v>0</v>
      </c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  <c r="AA1824" s="71"/>
      <c r="AB1824" s="71"/>
      <c r="AC1824" s="71"/>
      <c r="AD1824" s="71"/>
      <c r="AE1824" s="71"/>
      <c r="AF1824" s="71"/>
      <c r="AG1824" s="71"/>
      <c r="AH1824" s="71"/>
      <c r="AI1824" s="71"/>
      <c r="AJ1824" s="71"/>
      <c r="AK1824" s="71"/>
      <c r="AL1824" s="71"/>
    </row>
    <row r="1825" spans="1:38">
      <c r="A1825" s="191"/>
      <c r="B1825" s="191"/>
      <c r="C1825" s="191"/>
      <c r="D1825" s="191"/>
      <c r="E1825" s="191"/>
      <c r="F1825" s="191"/>
      <c r="G1825" s="191"/>
      <c r="H1825" s="191"/>
      <c r="I1825" s="191"/>
      <c r="J1825" s="191"/>
      <c r="K1825" s="191"/>
      <c r="L1825" s="191"/>
      <c r="M1825" s="191"/>
      <c r="N1825" s="191"/>
      <c r="O1825" s="70">
        <f>SUMIFS('Ctas Receber'!G:G,'Ctas Receber'!E:E,'Clientes'!A:A,'Ctas Receber'!M:M,"")</f>
        <v>0</v>
      </c>
      <c r="P1825" s="70">
        <f>SUMIFS('Ctas Receber'!G:G,'Ctas Receber'!E:E,'Clientes'!A:A,'Ctas Receber'!O:O,"Pago")</f>
        <v>0</v>
      </c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  <c r="AA1825" s="71"/>
      <c r="AB1825" s="71"/>
      <c r="AC1825" s="71"/>
      <c r="AD1825" s="71"/>
      <c r="AE1825" s="71"/>
      <c r="AF1825" s="71"/>
      <c r="AG1825" s="71"/>
      <c r="AH1825" s="71"/>
      <c r="AI1825" s="71"/>
      <c r="AJ1825" s="71"/>
      <c r="AK1825" s="71"/>
      <c r="AL1825" s="71"/>
    </row>
    <row r="1826" spans="1:38">
      <c r="A1826" s="191"/>
      <c r="B1826" s="191"/>
      <c r="C1826" s="191"/>
      <c r="D1826" s="191"/>
      <c r="E1826" s="191"/>
      <c r="F1826" s="191"/>
      <c r="G1826" s="191"/>
      <c r="H1826" s="191"/>
      <c r="I1826" s="191"/>
      <c r="J1826" s="191"/>
      <c r="K1826" s="191"/>
      <c r="L1826" s="191"/>
      <c r="M1826" s="191"/>
      <c r="N1826" s="191"/>
      <c r="O1826" s="70">
        <f>SUMIFS('Ctas Receber'!G:G,'Ctas Receber'!E:E,'Clientes'!A:A,'Ctas Receber'!M:M,"")</f>
        <v>0</v>
      </c>
      <c r="P1826" s="70">
        <f>SUMIFS('Ctas Receber'!G:G,'Ctas Receber'!E:E,'Clientes'!A:A,'Ctas Receber'!O:O,"Pago")</f>
        <v>0</v>
      </c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  <c r="AA1826" s="71"/>
      <c r="AB1826" s="71"/>
      <c r="AC1826" s="71"/>
      <c r="AD1826" s="71"/>
      <c r="AE1826" s="71"/>
      <c r="AF1826" s="71"/>
      <c r="AG1826" s="71"/>
      <c r="AH1826" s="71"/>
      <c r="AI1826" s="71"/>
      <c r="AJ1826" s="71"/>
      <c r="AK1826" s="71"/>
      <c r="AL1826" s="71"/>
    </row>
    <row r="1827" spans="1:38">
      <c r="A1827" s="191"/>
      <c r="B1827" s="191"/>
      <c r="C1827" s="191"/>
      <c r="D1827" s="191"/>
      <c r="E1827" s="191"/>
      <c r="F1827" s="191"/>
      <c r="G1827" s="191"/>
      <c r="H1827" s="191"/>
      <c r="I1827" s="191"/>
      <c r="J1827" s="191"/>
      <c r="K1827" s="191"/>
      <c r="L1827" s="191"/>
      <c r="M1827" s="191"/>
      <c r="N1827" s="191"/>
      <c r="O1827" s="70">
        <f>SUMIFS('Ctas Receber'!G:G,'Ctas Receber'!E:E,'Clientes'!A:A,'Ctas Receber'!M:M,"")</f>
        <v>0</v>
      </c>
      <c r="P1827" s="70">
        <f>SUMIFS('Ctas Receber'!G:G,'Ctas Receber'!E:E,'Clientes'!A:A,'Ctas Receber'!O:O,"Pago")</f>
        <v>0</v>
      </c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  <c r="AA1827" s="71"/>
      <c r="AB1827" s="71"/>
      <c r="AC1827" s="71"/>
      <c r="AD1827" s="71"/>
      <c r="AE1827" s="71"/>
      <c r="AF1827" s="71"/>
      <c r="AG1827" s="71"/>
      <c r="AH1827" s="71"/>
      <c r="AI1827" s="71"/>
      <c r="AJ1827" s="71"/>
      <c r="AK1827" s="71"/>
      <c r="AL1827" s="71"/>
    </row>
    <row r="1828" spans="1:38">
      <c r="A1828" s="191"/>
      <c r="B1828" s="191"/>
      <c r="C1828" s="191"/>
      <c r="D1828" s="191"/>
      <c r="E1828" s="191"/>
      <c r="F1828" s="191"/>
      <c r="G1828" s="191"/>
      <c r="H1828" s="191"/>
      <c r="I1828" s="191"/>
      <c r="J1828" s="191"/>
      <c r="K1828" s="191"/>
      <c r="L1828" s="191"/>
      <c r="M1828" s="191"/>
      <c r="N1828" s="191"/>
      <c r="O1828" s="70">
        <f>SUMIFS('Ctas Receber'!G:G,'Ctas Receber'!E:E,'Clientes'!A:A,'Ctas Receber'!M:M,"")</f>
        <v>0</v>
      </c>
      <c r="P1828" s="70">
        <f>SUMIFS('Ctas Receber'!G:G,'Ctas Receber'!E:E,'Clientes'!A:A,'Ctas Receber'!O:O,"Pago")</f>
        <v>0</v>
      </c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  <c r="AA1828" s="71"/>
      <c r="AB1828" s="71"/>
      <c r="AC1828" s="71"/>
      <c r="AD1828" s="71"/>
      <c r="AE1828" s="71"/>
      <c r="AF1828" s="71"/>
      <c r="AG1828" s="71"/>
      <c r="AH1828" s="71"/>
      <c r="AI1828" s="71"/>
      <c r="AJ1828" s="71"/>
      <c r="AK1828" s="71"/>
      <c r="AL1828" s="71"/>
    </row>
    <row r="1829" spans="1:38">
      <c r="A1829" s="191"/>
      <c r="B1829" s="191"/>
      <c r="C1829" s="191"/>
      <c r="D1829" s="191"/>
      <c r="E1829" s="191"/>
      <c r="F1829" s="191"/>
      <c r="G1829" s="191"/>
      <c r="H1829" s="191"/>
      <c r="I1829" s="191"/>
      <c r="J1829" s="191"/>
      <c r="K1829" s="191"/>
      <c r="L1829" s="191"/>
      <c r="M1829" s="191"/>
      <c r="N1829" s="191"/>
      <c r="O1829" s="70">
        <f>SUMIFS('Ctas Receber'!G:G,'Ctas Receber'!E:E,'Clientes'!A:A,'Ctas Receber'!M:M,"")</f>
        <v>0</v>
      </c>
      <c r="P1829" s="70">
        <f>SUMIFS('Ctas Receber'!G:G,'Ctas Receber'!E:E,'Clientes'!A:A,'Ctas Receber'!O:O,"Pago")</f>
        <v>0</v>
      </c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  <c r="AA1829" s="71"/>
      <c r="AB1829" s="71"/>
      <c r="AC1829" s="71"/>
      <c r="AD1829" s="71"/>
      <c r="AE1829" s="71"/>
      <c r="AF1829" s="71"/>
      <c r="AG1829" s="71"/>
      <c r="AH1829" s="71"/>
      <c r="AI1829" s="71"/>
      <c r="AJ1829" s="71"/>
      <c r="AK1829" s="71"/>
      <c r="AL1829" s="71"/>
    </row>
    <row r="1830" spans="1:38">
      <c r="A1830" s="191"/>
      <c r="B1830" s="191"/>
      <c r="C1830" s="191"/>
      <c r="D1830" s="191"/>
      <c r="E1830" s="191"/>
      <c r="F1830" s="191"/>
      <c r="G1830" s="191"/>
      <c r="H1830" s="191"/>
      <c r="I1830" s="191"/>
      <c r="J1830" s="191"/>
      <c r="K1830" s="191"/>
      <c r="L1830" s="191"/>
      <c r="M1830" s="191"/>
      <c r="N1830" s="191"/>
      <c r="O1830" s="70">
        <f>SUMIFS('Ctas Receber'!G:G,'Ctas Receber'!E:E,'Clientes'!A:A,'Ctas Receber'!M:M,"")</f>
        <v>0</v>
      </c>
      <c r="P1830" s="70">
        <f>SUMIFS('Ctas Receber'!G:G,'Ctas Receber'!E:E,'Clientes'!A:A,'Ctas Receber'!O:O,"Pago")</f>
        <v>0</v>
      </c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  <c r="AA1830" s="71"/>
      <c r="AB1830" s="71"/>
      <c r="AC1830" s="71"/>
      <c r="AD1830" s="71"/>
      <c r="AE1830" s="71"/>
      <c r="AF1830" s="71"/>
      <c r="AG1830" s="71"/>
      <c r="AH1830" s="71"/>
      <c r="AI1830" s="71"/>
      <c r="AJ1830" s="71"/>
      <c r="AK1830" s="71"/>
      <c r="AL1830" s="71"/>
    </row>
    <row r="1831" spans="1:38">
      <c r="A1831" s="191"/>
      <c r="B1831" s="191"/>
      <c r="C1831" s="191"/>
      <c r="D1831" s="191"/>
      <c r="E1831" s="191"/>
      <c r="F1831" s="191"/>
      <c r="G1831" s="191"/>
      <c r="H1831" s="191"/>
      <c r="I1831" s="191"/>
      <c r="J1831" s="191"/>
      <c r="K1831" s="191"/>
      <c r="L1831" s="191"/>
      <c r="M1831" s="191"/>
      <c r="N1831" s="191"/>
      <c r="O1831" s="70">
        <f>SUMIFS('Ctas Receber'!G:G,'Ctas Receber'!E:E,'Clientes'!A:A,'Ctas Receber'!M:M,"")</f>
        <v>0</v>
      </c>
      <c r="P1831" s="70">
        <f>SUMIFS('Ctas Receber'!G:G,'Ctas Receber'!E:E,'Clientes'!A:A,'Ctas Receber'!O:O,"Pago")</f>
        <v>0</v>
      </c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  <c r="AA1831" s="71"/>
      <c r="AB1831" s="71"/>
      <c r="AC1831" s="71"/>
      <c r="AD1831" s="71"/>
      <c r="AE1831" s="71"/>
      <c r="AF1831" s="71"/>
      <c r="AG1831" s="71"/>
      <c r="AH1831" s="71"/>
      <c r="AI1831" s="71"/>
      <c r="AJ1831" s="71"/>
      <c r="AK1831" s="71"/>
      <c r="AL1831" s="71"/>
    </row>
    <row r="1832" spans="1:38">
      <c r="A1832" s="191"/>
      <c r="B1832" s="191"/>
      <c r="C1832" s="191"/>
      <c r="D1832" s="191"/>
      <c r="E1832" s="191"/>
      <c r="F1832" s="191"/>
      <c r="G1832" s="191"/>
      <c r="H1832" s="191"/>
      <c r="I1832" s="191"/>
      <c r="J1832" s="191"/>
      <c r="K1832" s="191"/>
      <c r="L1832" s="191"/>
      <c r="M1832" s="191"/>
      <c r="N1832" s="191"/>
      <c r="O1832" s="70">
        <f>SUMIFS('Ctas Receber'!G:G,'Ctas Receber'!E:E,'Clientes'!A:A,'Ctas Receber'!M:M,"")</f>
        <v>0</v>
      </c>
      <c r="P1832" s="70">
        <f>SUMIFS('Ctas Receber'!G:G,'Ctas Receber'!E:E,'Clientes'!A:A,'Ctas Receber'!O:O,"Pago")</f>
        <v>0</v>
      </c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  <c r="AA1832" s="71"/>
      <c r="AB1832" s="71"/>
      <c r="AC1832" s="71"/>
      <c r="AD1832" s="71"/>
      <c r="AE1832" s="71"/>
      <c r="AF1832" s="71"/>
      <c r="AG1832" s="71"/>
      <c r="AH1832" s="71"/>
      <c r="AI1832" s="71"/>
      <c r="AJ1832" s="71"/>
      <c r="AK1832" s="71"/>
      <c r="AL1832" s="71"/>
    </row>
    <row r="1833" spans="1:38">
      <c r="A1833" s="191"/>
      <c r="B1833" s="191"/>
      <c r="C1833" s="191"/>
      <c r="D1833" s="191"/>
      <c r="E1833" s="191"/>
      <c r="F1833" s="191"/>
      <c r="G1833" s="191"/>
      <c r="H1833" s="191"/>
      <c r="I1833" s="191"/>
      <c r="J1833" s="191"/>
      <c r="K1833" s="191"/>
      <c r="L1833" s="191"/>
      <c r="M1833" s="191"/>
      <c r="N1833" s="191"/>
      <c r="O1833" s="70">
        <f>SUMIFS('Ctas Receber'!G:G,'Ctas Receber'!E:E,'Clientes'!A:A,'Ctas Receber'!M:M,"")</f>
        <v>0</v>
      </c>
      <c r="P1833" s="70">
        <f>SUMIFS('Ctas Receber'!G:G,'Ctas Receber'!E:E,'Clientes'!A:A,'Ctas Receber'!O:O,"Pago")</f>
        <v>0</v>
      </c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  <c r="AA1833" s="71"/>
      <c r="AB1833" s="71"/>
      <c r="AC1833" s="71"/>
      <c r="AD1833" s="71"/>
      <c r="AE1833" s="71"/>
      <c r="AF1833" s="71"/>
      <c r="AG1833" s="71"/>
      <c r="AH1833" s="71"/>
      <c r="AI1833" s="71"/>
      <c r="AJ1833" s="71"/>
      <c r="AK1833" s="71"/>
      <c r="AL1833" s="71"/>
    </row>
    <row r="1834" spans="1:38">
      <c r="A1834" s="191"/>
      <c r="B1834" s="191"/>
      <c r="C1834" s="191"/>
      <c r="D1834" s="191"/>
      <c r="E1834" s="191"/>
      <c r="F1834" s="191"/>
      <c r="G1834" s="191"/>
      <c r="H1834" s="191"/>
      <c r="I1834" s="191"/>
      <c r="J1834" s="191"/>
      <c r="K1834" s="191"/>
      <c r="L1834" s="191"/>
      <c r="M1834" s="191"/>
      <c r="N1834" s="191"/>
      <c r="O1834" s="70">
        <f>SUMIFS('Ctas Receber'!G:G,'Ctas Receber'!E:E,'Clientes'!A:A,'Ctas Receber'!M:M,"")</f>
        <v>0</v>
      </c>
      <c r="P1834" s="70">
        <f>SUMIFS('Ctas Receber'!G:G,'Ctas Receber'!E:E,'Clientes'!A:A,'Ctas Receber'!O:O,"Pago")</f>
        <v>0</v>
      </c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  <c r="AA1834" s="71"/>
      <c r="AB1834" s="71"/>
      <c r="AC1834" s="71"/>
      <c r="AD1834" s="71"/>
      <c r="AE1834" s="71"/>
      <c r="AF1834" s="71"/>
      <c r="AG1834" s="71"/>
      <c r="AH1834" s="71"/>
      <c r="AI1834" s="71"/>
      <c r="AJ1834" s="71"/>
      <c r="AK1834" s="71"/>
      <c r="AL1834" s="71"/>
    </row>
    <row r="1835" spans="1:38">
      <c r="A1835" s="191"/>
      <c r="B1835" s="191"/>
      <c r="C1835" s="191"/>
      <c r="D1835" s="191"/>
      <c r="E1835" s="191"/>
      <c r="F1835" s="191"/>
      <c r="G1835" s="191"/>
      <c r="H1835" s="191"/>
      <c r="I1835" s="191"/>
      <c r="J1835" s="191"/>
      <c r="K1835" s="191"/>
      <c r="L1835" s="191"/>
      <c r="M1835" s="191"/>
      <c r="N1835" s="191"/>
      <c r="O1835" s="70">
        <f>SUMIFS('Ctas Receber'!G:G,'Ctas Receber'!E:E,'Clientes'!A:A,'Ctas Receber'!M:M,"")</f>
        <v>0</v>
      </c>
      <c r="P1835" s="70">
        <f>SUMIFS('Ctas Receber'!G:G,'Ctas Receber'!E:E,'Clientes'!A:A,'Ctas Receber'!O:O,"Pago")</f>
        <v>0</v>
      </c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  <c r="AA1835" s="71"/>
      <c r="AB1835" s="71"/>
      <c r="AC1835" s="71"/>
      <c r="AD1835" s="71"/>
      <c r="AE1835" s="71"/>
      <c r="AF1835" s="71"/>
      <c r="AG1835" s="71"/>
      <c r="AH1835" s="71"/>
      <c r="AI1835" s="71"/>
      <c r="AJ1835" s="71"/>
      <c r="AK1835" s="71"/>
      <c r="AL1835" s="71"/>
    </row>
    <row r="1836" spans="1:38">
      <c r="A1836" s="191"/>
      <c r="B1836" s="191"/>
      <c r="C1836" s="191"/>
      <c r="D1836" s="191"/>
      <c r="E1836" s="191"/>
      <c r="F1836" s="191"/>
      <c r="G1836" s="191"/>
      <c r="H1836" s="191"/>
      <c r="I1836" s="191"/>
      <c r="J1836" s="191"/>
      <c r="K1836" s="191"/>
      <c r="L1836" s="191"/>
      <c r="M1836" s="191"/>
      <c r="N1836" s="191"/>
      <c r="O1836" s="70">
        <f>SUMIFS('Ctas Receber'!G:G,'Ctas Receber'!E:E,'Clientes'!A:A,'Ctas Receber'!M:M,"")</f>
        <v>0</v>
      </c>
      <c r="P1836" s="70">
        <f>SUMIFS('Ctas Receber'!G:G,'Ctas Receber'!E:E,'Clientes'!A:A,'Ctas Receber'!O:O,"Pago")</f>
        <v>0</v>
      </c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  <c r="AA1836" s="71"/>
      <c r="AB1836" s="71"/>
      <c r="AC1836" s="71"/>
      <c r="AD1836" s="71"/>
      <c r="AE1836" s="71"/>
      <c r="AF1836" s="71"/>
      <c r="AG1836" s="71"/>
      <c r="AH1836" s="71"/>
      <c r="AI1836" s="71"/>
      <c r="AJ1836" s="71"/>
      <c r="AK1836" s="71"/>
      <c r="AL1836" s="71"/>
    </row>
    <row r="1837" spans="1:38">
      <c r="A1837" s="191"/>
      <c r="B1837" s="191"/>
      <c r="C1837" s="191"/>
      <c r="D1837" s="191"/>
      <c r="E1837" s="191"/>
      <c r="F1837" s="191"/>
      <c r="G1837" s="191"/>
      <c r="H1837" s="191"/>
      <c r="I1837" s="191"/>
      <c r="J1837" s="191"/>
      <c r="K1837" s="191"/>
      <c r="L1837" s="191"/>
      <c r="M1837" s="191"/>
      <c r="N1837" s="191"/>
      <c r="O1837" s="70">
        <f>SUMIFS('Ctas Receber'!G:G,'Ctas Receber'!E:E,'Clientes'!A:A,'Ctas Receber'!M:M,"")</f>
        <v>0</v>
      </c>
      <c r="P1837" s="70">
        <f>SUMIFS('Ctas Receber'!G:G,'Ctas Receber'!E:E,'Clientes'!A:A,'Ctas Receber'!O:O,"Pago")</f>
        <v>0</v>
      </c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  <c r="AA1837" s="71"/>
      <c r="AB1837" s="71"/>
      <c r="AC1837" s="71"/>
      <c r="AD1837" s="71"/>
      <c r="AE1837" s="71"/>
      <c r="AF1837" s="71"/>
      <c r="AG1837" s="71"/>
      <c r="AH1837" s="71"/>
      <c r="AI1837" s="71"/>
      <c r="AJ1837" s="71"/>
      <c r="AK1837" s="71"/>
      <c r="AL1837" s="71"/>
    </row>
    <row r="1838" spans="1:38">
      <c r="A1838" s="191"/>
      <c r="B1838" s="191"/>
      <c r="C1838" s="191"/>
      <c r="D1838" s="191"/>
      <c r="E1838" s="191"/>
      <c r="F1838" s="191"/>
      <c r="G1838" s="191"/>
      <c r="H1838" s="191"/>
      <c r="I1838" s="191"/>
      <c r="J1838" s="191"/>
      <c r="K1838" s="191"/>
      <c r="L1838" s="191"/>
      <c r="M1838" s="191"/>
      <c r="N1838" s="191"/>
      <c r="O1838" s="70">
        <f>SUMIFS('Ctas Receber'!G:G,'Ctas Receber'!E:E,'Clientes'!A:A,'Ctas Receber'!M:M,"")</f>
        <v>0</v>
      </c>
      <c r="P1838" s="70">
        <f>SUMIFS('Ctas Receber'!G:G,'Ctas Receber'!E:E,'Clientes'!A:A,'Ctas Receber'!O:O,"Pago")</f>
        <v>0</v>
      </c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  <c r="AA1838" s="71"/>
      <c r="AB1838" s="71"/>
      <c r="AC1838" s="71"/>
      <c r="AD1838" s="71"/>
      <c r="AE1838" s="71"/>
      <c r="AF1838" s="71"/>
      <c r="AG1838" s="71"/>
      <c r="AH1838" s="71"/>
      <c r="AI1838" s="71"/>
      <c r="AJ1838" s="71"/>
      <c r="AK1838" s="71"/>
      <c r="AL1838" s="71"/>
    </row>
    <row r="1839" spans="1:38">
      <c r="A1839" s="191"/>
      <c r="B1839" s="191"/>
      <c r="C1839" s="191"/>
      <c r="D1839" s="191"/>
      <c r="E1839" s="191"/>
      <c r="F1839" s="191"/>
      <c r="G1839" s="191"/>
      <c r="H1839" s="191"/>
      <c r="I1839" s="191"/>
      <c r="J1839" s="191"/>
      <c r="K1839" s="191"/>
      <c r="L1839" s="191"/>
      <c r="M1839" s="191"/>
      <c r="N1839" s="191"/>
      <c r="O1839" s="70">
        <f>SUMIFS('Ctas Receber'!G:G,'Ctas Receber'!E:E,'Clientes'!A:A,'Ctas Receber'!M:M,"")</f>
        <v>0</v>
      </c>
      <c r="P1839" s="70">
        <f>SUMIFS('Ctas Receber'!G:G,'Ctas Receber'!E:E,'Clientes'!A:A,'Ctas Receber'!O:O,"Pago")</f>
        <v>0</v>
      </c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  <c r="AA1839" s="71"/>
      <c r="AB1839" s="71"/>
      <c r="AC1839" s="71"/>
      <c r="AD1839" s="71"/>
      <c r="AE1839" s="71"/>
      <c r="AF1839" s="71"/>
      <c r="AG1839" s="71"/>
      <c r="AH1839" s="71"/>
      <c r="AI1839" s="71"/>
      <c r="AJ1839" s="71"/>
      <c r="AK1839" s="71"/>
      <c r="AL1839" s="71"/>
    </row>
    <row r="1840" spans="1:38">
      <c r="A1840" s="191"/>
      <c r="B1840" s="191"/>
      <c r="C1840" s="191"/>
      <c r="D1840" s="191"/>
      <c r="E1840" s="191"/>
      <c r="F1840" s="191"/>
      <c r="G1840" s="191"/>
      <c r="H1840" s="191"/>
      <c r="I1840" s="191"/>
      <c r="J1840" s="191"/>
      <c r="K1840" s="191"/>
      <c r="L1840" s="191"/>
      <c r="M1840" s="191"/>
      <c r="N1840" s="191"/>
      <c r="O1840" s="70">
        <f>SUMIFS('Ctas Receber'!G:G,'Ctas Receber'!E:E,'Clientes'!A:A,'Ctas Receber'!M:M,"")</f>
        <v>0</v>
      </c>
      <c r="P1840" s="70">
        <f>SUMIFS('Ctas Receber'!G:G,'Ctas Receber'!E:E,'Clientes'!A:A,'Ctas Receber'!O:O,"Pago")</f>
        <v>0</v>
      </c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  <c r="AA1840" s="71"/>
      <c r="AB1840" s="71"/>
      <c r="AC1840" s="71"/>
      <c r="AD1840" s="71"/>
      <c r="AE1840" s="71"/>
      <c r="AF1840" s="71"/>
      <c r="AG1840" s="71"/>
      <c r="AH1840" s="71"/>
      <c r="AI1840" s="71"/>
      <c r="AJ1840" s="71"/>
      <c r="AK1840" s="71"/>
      <c r="AL1840" s="71"/>
    </row>
    <row r="1841" spans="1:38">
      <c r="A1841" s="191"/>
      <c r="B1841" s="191"/>
      <c r="C1841" s="191"/>
      <c r="D1841" s="191"/>
      <c r="E1841" s="191"/>
      <c r="F1841" s="191"/>
      <c r="G1841" s="191"/>
      <c r="H1841" s="191"/>
      <c r="I1841" s="191"/>
      <c r="J1841" s="191"/>
      <c r="K1841" s="191"/>
      <c r="L1841" s="191"/>
      <c r="M1841" s="191"/>
      <c r="N1841" s="191"/>
      <c r="O1841" s="70">
        <f>SUMIFS('Ctas Receber'!G:G,'Ctas Receber'!E:E,'Clientes'!A:A,'Ctas Receber'!M:M,"")</f>
        <v>0</v>
      </c>
      <c r="P1841" s="70">
        <f>SUMIFS('Ctas Receber'!G:G,'Ctas Receber'!E:E,'Clientes'!A:A,'Ctas Receber'!O:O,"Pago")</f>
        <v>0</v>
      </c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  <c r="AA1841" s="71"/>
      <c r="AB1841" s="71"/>
      <c r="AC1841" s="71"/>
      <c r="AD1841" s="71"/>
      <c r="AE1841" s="71"/>
      <c r="AF1841" s="71"/>
      <c r="AG1841" s="71"/>
      <c r="AH1841" s="71"/>
      <c r="AI1841" s="71"/>
      <c r="AJ1841" s="71"/>
      <c r="AK1841" s="71"/>
      <c r="AL1841" s="71"/>
    </row>
    <row r="1842" spans="1:38">
      <c r="A1842" s="191"/>
      <c r="B1842" s="191"/>
      <c r="C1842" s="191"/>
      <c r="D1842" s="191"/>
      <c r="E1842" s="191"/>
      <c r="F1842" s="191"/>
      <c r="G1842" s="191"/>
      <c r="H1842" s="191"/>
      <c r="I1842" s="191"/>
      <c r="J1842" s="191"/>
      <c r="K1842" s="191"/>
      <c r="L1842" s="191"/>
      <c r="M1842" s="191"/>
      <c r="N1842" s="191"/>
      <c r="O1842" s="70">
        <f>SUMIFS('Ctas Receber'!G:G,'Ctas Receber'!E:E,'Clientes'!A:A,'Ctas Receber'!M:M,"")</f>
        <v>0</v>
      </c>
      <c r="P1842" s="70">
        <f>SUMIFS('Ctas Receber'!G:G,'Ctas Receber'!E:E,'Clientes'!A:A,'Ctas Receber'!O:O,"Pago")</f>
        <v>0</v>
      </c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  <c r="AA1842" s="71"/>
      <c r="AB1842" s="71"/>
      <c r="AC1842" s="71"/>
      <c r="AD1842" s="71"/>
      <c r="AE1842" s="71"/>
      <c r="AF1842" s="71"/>
      <c r="AG1842" s="71"/>
      <c r="AH1842" s="71"/>
      <c r="AI1842" s="71"/>
      <c r="AJ1842" s="71"/>
      <c r="AK1842" s="71"/>
      <c r="AL1842" s="71"/>
    </row>
    <row r="1843" spans="1:38">
      <c r="A1843" s="191"/>
      <c r="B1843" s="191"/>
      <c r="C1843" s="191"/>
      <c r="D1843" s="191"/>
      <c r="E1843" s="191"/>
      <c r="F1843" s="191"/>
      <c r="G1843" s="191"/>
      <c r="H1843" s="191"/>
      <c r="I1843" s="191"/>
      <c r="J1843" s="191"/>
      <c r="K1843" s="191"/>
      <c r="L1843" s="191"/>
      <c r="M1843" s="191"/>
      <c r="N1843" s="191"/>
      <c r="O1843" s="70">
        <f>SUMIFS('Ctas Receber'!G:G,'Ctas Receber'!E:E,'Clientes'!A:A,'Ctas Receber'!M:M,"")</f>
        <v>0</v>
      </c>
      <c r="P1843" s="70">
        <f>SUMIFS('Ctas Receber'!G:G,'Ctas Receber'!E:E,'Clientes'!A:A,'Ctas Receber'!O:O,"Pago")</f>
        <v>0</v>
      </c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  <c r="AA1843" s="71"/>
      <c r="AB1843" s="71"/>
      <c r="AC1843" s="71"/>
      <c r="AD1843" s="71"/>
      <c r="AE1843" s="71"/>
      <c r="AF1843" s="71"/>
      <c r="AG1843" s="71"/>
      <c r="AH1843" s="71"/>
      <c r="AI1843" s="71"/>
      <c r="AJ1843" s="71"/>
      <c r="AK1843" s="71"/>
      <c r="AL1843" s="71"/>
    </row>
    <row r="1844" spans="1:38">
      <c r="A1844" s="191"/>
      <c r="B1844" s="191"/>
      <c r="C1844" s="191"/>
      <c r="D1844" s="191"/>
      <c r="E1844" s="191"/>
      <c r="F1844" s="191"/>
      <c r="G1844" s="191"/>
      <c r="H1844" s="191"/>
      <c r="I1844" s="191"/>
      <c r="J1844" s="191"/>
      <c r="K1844" s="191"/>
      <c r="L1844" s="191"/>
      <c r="M1844" s="191"/>
      <c r="N1844" s="191"/>
      <c r="O1844" s="70">
        <f>SUMIFS('Ctas Receber'!G:G,'Ctas Receber'!E:E,'Clientes'!A:A,'Ctas Receber'!M:M,"")</f>
        <v>0</v>
      </c>
      <c r="P1844" s="70">
        <f>SUMIFS('Ctas Receber'!G:G,'Ctas Receber'!E:E,'Clientes'!A:A,'Ctas Receber'!O:O,"Pago")</f>
        <v>0</v>
      </c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  <c r="AA1844" s="71"/>
      <c r="AB1844" s="71"/>
      <c r="AC1844" s="71"/>
      <c r="AD1844" s="71"/>
      <c r="AE1844" s="71"/>
      <c r="AF1844" s="71"/>
      <c r="AG1844" s="71"/>
      <c r="AH1844" s="71"/>
      <c r="AI1844" s="71"/>
      <c r="AJ1844" s="71"/>
      <c r="AK1844" s="71"/>
      <c r="AL1844" s="71"/>
    </row>
    <row r="1845" spans="1:38">
      <c r="A1845" s="191"/>
      <c r="B1845" s="191"/>
      <c r="C1845" s="191"/>
      <c r="D1845" s="191"/>
      <c r="E1845" s="191"/>
      <c r="F1845" s="191"/>
      <c r="G1845" s="191"/>
      <c r="H1845" s="191"/>
      <c r="I1845" s="191"/>
      <c r="J1845" s="191"/>
      <c r="K1845" s="191"/>
      <c r="L1845" s="191"/>
      <c r="M1845" s="191"/>
      <c r="N1845" s="191"/>
      <c r="O1845" s="70">
        <f>SUMIFS('Ctas Receber'!G:G,'Ctas Receber'!E:E,'Clientes'!A:A,'Ctas Receber'!M:M,"")</f>
        <v>0</v>
      </c>
      <c r="P1845" s="70">
        <f>SUMIFS('Ctas Receber'!G:G,'Ctas Receber'!E:E,'Clientes'!A:A,'Ctas Receber'!O:O,"Pago")</f>
        <v>0</v>
      </c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  <c r="AA1845" s="71"/>
      <c r="AB1845" s="71"/>
      <c r="AC1845" s="71"/>
      <c r="AD1845" s="71"/>
      <c r="AE1845" s="71"/>
      <c r="AF1845" s="71"/>
      <c r="AG1845" s="71"/>
      <c r="AH1845" s="71"/>
      <c r="AI1845" s="71"/>
      <c r="AJ1845" s="71"/>
      <c r="AK1845" s="71"/>
      <c r="AL1845" s="71"/>
    </row>
    <row r="1846" spans="1:38">
      <c r="A1846" s="191"/>
      <c r="B1846" s="191"/>
      <c r="C1846" s="191"/>
      <c r="D1846" s="191"/>
      <c r="E1846" s="191"/>
      <c r="F1846" s="191"/>
      <c r="G1846" s="191"/>
      <c r="H1846" s="191"/>
      <c r="I1846" s="191"/>
      <c r="J1846" s="191"/>
      <c r="K1846" s="191"/>
      <c r="L1846" s="191"/>
      <c r="M1846" s="191"/>
      <c r="N1846" s="191"/>
      <c r="O1846" s="70">
        <f>SUMIFS('Ctas Receber'!G:G,'Ctas Receber'!E:E,'Clientes'!A:A,'Ctas Receber'!M:M,"")</f>
        <v>0</v>
      </c>
      <c r="P1846" s="70">
        <f>SUMIFS('Ctas Receber'!G:G,'Ctas Receber'!E:E,'Clientes'!A:A,'Ctas Receber'!O:O,"Pago")</f>
        <v>0</v>
      </c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  <c r="AA1846" s="71"/>
      <c r="AB1846" s="71"/>
      <c r="AC1846" s="71"/>
      <c r="AD1846" s="71"/>
      <c r="AE1846" s="71"/>
      <c r="AF1846" s="71"/>
      <c r="AG1846" s="71"/>
      <c r="AH1846" s="71"/>
      <c r="AI1846" s="71"/>
      <c r="AJ1846" s="71"/>
      <c r="AK1846" s="71"/>
      <c r="AL1846" s="71"/>
    </row>
    <row r="1847" spans="1:38">
      <c r="A1847" s="191"/>
      <c r="B1847" s="191"/>
      <c r="C1847" s="191"/>
      <c r="D1847" s="191"/>
      <c r="E1847" s="191"/>
      <c r="F1847" s="191"/>
      <c r="G1847" s="191"/>
      <c r="H1847" s="191"/>
      <c r="I1847" s="191"/>
      <c r="J1847" s="191"/>
      <c r="K1847" s="191"/>
      <c r="L1847" s="191"/>
      <c r="M1847" s="191"/>
      <c r="N1847" s="191"/>
      <c r="O1847" s="70">
        <f>SUMIFS('Ctas Receber'!G:G,'Ctas Receber'!E:E,'Clientes'!A:A,'Ctas Receber'!M:M,"")</f>
        <v>0</v>
      </c>
      <c r="P1847" s="70">
        <f>SUMIFS('Ctas Receber'!G:G,'Ctas Receber'!E:E,'Clientes'!A:A,'Ctas Receber'!O:O,"Pago")</f>
        <v>0</v>
      </c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  <c r="AA1847" s="71"/>
      <c r="AB1847" s="71"/>
      <c r="AC1847" s="71"/>
      <c r="AD1847" s="71"/>
      <c r="AE1847" s="71"/>
      <c r="AF1847" s="71"/>
      <c r="AG1847" s="71"/>
      <c r="AH1847" s="71"/>
      <c r="AI1847" s="71"/>
      <c r="AJ1847" s="71"/>
      <c r="AK1847" s="71"/>
      <c r="AL1847" s="71"/>
    </row>
    <row r="1848" spans="1:38">
      <c r="A1848" s="191"/>
      <c r="B1848" s="191"/>
      <c r="C1848" s="191"/>
      <c r="D1848" s="191"/>
      <c r="E1848" s="191"/>
      <c r="F1848" s="191"/>
      <c r="G1848" s="191"/>
      <c r="H1848" s="191"/>
      <c r="I1848" s="191"/>
      <c r="J1848" s="191"/>
      <c r="K1848" s="191"/>
      <c r="L1848" s="191"/>
      <c r="M1848" s="191"/>
      <c r="N1848" s="191"/>
      <c r="O1848" s="70">
        <f>SUMIFS('Ctas Receber'!G:G,'Ctas Receber'!E:E,'Clientes'!A:A,'Ctas Receber'!M:M,"")</f>
        <v>0</v>
      </c>
      <c r="P1848" s="70">
        <f>SUMIFS('Ctas Receber'!G:G,'Ctas Receber'!E:E,'Clientes'!A:A,'Ctas Receber'!O:O,"Pago")</f>
        <v>0</v>
      </c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  <c r="AA1848" s="71"/>
      <c r="AB1848" s="71"/>
      <c r="AC1848" s="71"/>
      <c r="AD1848" s="71"/>
      <c r="AE1848" s="71"/>
      <c r="AF1848" s="71"/>
      <c r="AG1848" s="71"/>
      <c r="AH1848" s="71"/>
      <c r="AI1848" s="71"/>
      <c r="AJ1848" s="71"/>
      <c r="AK1848" s="71"/>
      <c r="AL1848" s="71"/>
    </row>
    <row r="1849" spans="1:38">
      <c r="A1849" s="191"/>
      <c r="B1849" s="191"/>
      <c r="C1849" s="191"/>
      <c r="D1849" s="191"/>
      <c r="E1849" s="191"/>
      <c r="F1849" s="191"/>
      <c r="G1849" s="191"/>
      <c r="H1849" s="191"/>
      <c r="I1849" s="191"/>
      <c r="J1849" s="191"/>
      <c r="K1849" s="191"/>
      <c r="L1849" s="191"/>
      <c r="M1849" s="191"/>
      <c r="N1849" s="191"/>
      <c r="O1849" s="70">
        <f>SUMIFS('Ctas Receber'!G:G,'Ctas Receber'!E:E,'Clientes'!A:A,'Ctas Receber'!M:M,"")</f>
        <v>0</v>
      </c>
      <c r="P1849" s="70">
        <f>SUMIFS('Ctas Receber'!G:G,'Ctas Receber'!E:E,'Clientes'!A:A,'Ctas Receber'!O:O,"Pago")</f>
        <v>0</v>
      </c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  <c r="AA1849" s="71"/>
      <c r="AB1849" s="71"/>
      <c r="AC1849" s="71"/>
      <c r="AD1849" s="71"/>
      <c r="AE1849" s="71"/>
      <c r="AF1849" s="71"/>
      <c r="AG1849" s="71"/>
      <c r="AH1849" s="71"/>
      <c r="AI1849" s="71"/>
      <c r="AJ1849" s="71"/>
      <c r="AK1849" s="71"/>
      <c r="AL1849" s="71"/>
    </row>
    <row r="1850" spans="1:38">
      <c r="A1850" s="191"/>
      <c r="B1850" s="191"/>
      <c r="C1850" s="191"/>
      <c r="D1850" s="191"/>
      <c r="E1850" s="191"/>
      <c r="F1850" s="191"/>
      <c r="G1850" s="191"/>
      <c r="H1850" s="191"/>
      <c r="I1850" s="191"/>
      <c r="J1850" s="191"/>
      <c r="K1850" s="191"/>
      <c r="L1850" s="191"/>
      <c r="M1850" s="191"/>
      <c r="N1850" s="191"/>
      <c r="O1850" s="70">
        <f>SUMIFS('Ctas Receber'!G:G,'Ctas Receber'!E:E,'Clientes'!A:A,'Ctas Receber'!M:M,"")</f>
        <v>0</v>
      </c>
      <c r="P1850" s="70">
        <f>SUMIFS('Ctas Receber'!G:G,'Ctas Receber'!E:E,'Clientes'!A:A,'Ctas Receber'!O:O,"Pago")</f>
        <v>0</v>
      </c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  <c r="AA1850" s="71"/>
      <c r="AB1850" s="71"/>
      <c r="AC1850" s="71"/>
      <c r="AD1850" s="71"/>
      <c r="AE1850" s="71"/>
      <c r="AF1850" s="71"/>
      <c r="AG1850" s="71"/>
      <c r="AH1850" s="71"/>
      <c r="AI1850" s="71"/>
      <c r="AJ1850" s="71"/>
      <c r="AK1850" s="71"/>
      <c r="AL1850" s="71"/>
    </row>
    <row r="1851" spans="1:38">
      <c r="A1851" s="191"/>
      <c r="B1851" s="191"/>
      <c r="C1851" s="191"/>
      <c r="D1851" s="191"/>
      <c r="E1851" s="191"/>
      <c r="F1851" s="191"/>
      <c r="G1851" s="191"/>
      <c r="H1851" s="191"/>
      <c r="I1851" s="191"/>
      <c r="J1851" s="191"/>
      <c r="K1851" s="191"/>
      <c r="L1851" s="191"/>
      <c r="M1851" s="191"/>
      <c r="N1851" s="191"/>
      <c r="O1851" s="70">
        <f>SUMIFS('Ctas Receber'!G:G,'Ctas Receber'!E:E,'Clientes'!A:A,'Ctas Receber'!M:M,"")</f>
        <v>0</v>
      </c>
      <c r="P1851" s="70">
        <f>SUMIFS('Ctas Receber'!G:G,'Ctas Receber'!E:E,'Clientes'!A:A,'Ctas Receber'!O:O,"Pago")</f>
        <v>0</v>
      </c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  <c r="AA1851" s="71"/>
      <c r="AB1851" s="71"/>
      <c r="AC1851" s="71"/>
      <c r="AD1851" s="71"/>
      <c r="AE1851" s="71"/>
      <c r="AF1851" s="71"/>
      <c r="AG1851" s="71"/>
      <c r="AH1851" s="71"/>
      <c r="AI1851" s="71"/>
      <c r="AJ1851" s="71"/>
      <c r="AK1851" s="71"/>
      <c r="AL1851" s="71"/>
    </row>
    <row r="1852" spans="1:38">
      <c r="A1852" s="191"/>
      <c r="B1852" s="191"/>
      <c r="C1852" s="191"/>
      <c r="D1852" s="191"/>
      <c r="E1852" s="191"/>
      <c r="F1852" s="191"/>
      <c r="G1852" s="191"/>
      <c r="H1852" s="191"/>
      <c r="I1852" s="191"/>
      <c r="J1852" s="191"/>
      <c r="K1852" s="191"/>
      <c r="L1852" s="191"/>
      <c r="M1852" s="191"/>
      <c r="N1852" s="191"/>
      <c r="O1852" s="70">
        <f>SUMIFS('Ctas Receber'!G:G,'Ctas Receber'!E:E,'Clientes'!A:A,'Ctas Receber'!M:M,"")</f>
        <v>0</v>
      </c>
      <c r="P1852" s="70">
        <f>SUMIFS('Ctas Receber'!G:G,'Ctas Receber'!E:E,'Clientes'!A:A,'Ctas Receber'!O:O,"Pago")</f>
        <v>0</v>
      </c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  <c r="AA1852" s="71"/>
      <c r="AB1852" s="71"/>
      <c r="AC1852" s="71"/>
      <c r="AD1852" s="71"/>
      <c r="AE1852" s="71"/>
      <c r="AF1852" s="71"/>
      <c r="AG1852" s="71"/>
      <c r="AH1852" s="71"/>
      <c r="AI1852" s="71"/>
      <c r="AJ1852" s="71"/>
      <c r="AK1852" s="71"/>
      <c r="AL1852" s="71"/>
    </row>
    <row r="1853" spans="1:38">
      <c r="A1853" s="191"/>
      <c r="B1853" s="191"/>
      <c r="C1853" s="191"/>
      <c r="D1853" s="191"/>
      <c r="E1853" s="191"/>
      <c r="F1853" s="191"/>
      <c r="G1853" s="191"/>
      <c r="H1853" s="191"/>
      <c r="I1853" s="191"/>
      <c r="J1853" s="191"/>
      <c r="K1853" s="191"/>
      <c r="L1853" s="191"/>
      <c r="M1853" s="191"/>
      <c r="N1853" s="191"/>
      <c r="O1853" s="70">
        <f>SUMIFS('Ctas Receber'!G:G,'Ctas Receber'!E:E,'Clientes'!A:A,'Ctas Receber'!M:M,"")</f>
        <v>0</v>
      </c>
      <c r="P1853" s="70">
        <f>SUMIFS('Ctas Receber'!G:G,'Ctas Receber'!E:E,'Clientes'!A:A,'Ctas Receber'!O:O,"Pago")</f>
        <v>0</v>
      </c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  <c r="AA1853" s="71"/>
      <c r="AB1853" s="71"/>
      <c r="AC1853" s="71"/>
      <c r="AD1853" s="71"/>
      <c r="AE1853" s="71"/>
      <c r="AF1853" s="71"/>
      <c r="AG1853" s="71"/>
      <c r="AH1853" s="71"/>
      <c r="AI1853" s="71"/>
      <c r="AJ1853" s="71"/>
      <c r="AK1853" s="71"/>
      <c r="AL1853" s="71"/>
    </row>
    <row r="1854" spans="1:38">
      <c r="A1854" s="191"/>
      <c r="B1854" s="191"/>
      <c r="C1854" s="191"/>
      <c r="D1854" s="191"/>
      <c r="E1854" s="191"/>
      <c r="F1854" s="191"/>
      <c r="G1854" s="191"/>
      <c r="H1854" s="191"/>
      <c r="I1854" s="191"/>
      <c r="J1854" s="191"/>
      <c r="K1854" s="191"/>
      <c r="L1854" s="191"/>
      <c r="M1854" s="191"/>
      <c r="N1854" s="191"/>
      <c r="O1854" s="70">
        <f>SUMIFS('Ctas Receber'!G:G,'Ctas Receber'!E:E,'Clientes'!A:A,'Ctas Receber'!M:M,"")</f>
        <v>0</v>
      </c>
      <c r="P1854" s="70">
        <f>SUMIFS('Ctas Receber'!G:G,'Ctas Receber'!E:E,'Clientes'!A:A,'Ctas Receber'!O:O,"Pago")</f>
        <v>0</v>
      </c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  <c r="AA1854" s="71"/>
      <c r="AB1854" s="71"/>
      <c r="AC1854" s="71"/>
      <c r="AD1854" s="71"/>
      <c r="AE1854" s="71"/>
      <c r="AF1854" s="71"/>
      <c r="AG1854" s="71"/>
      <c r="AH1854" s="71"/>
      <c r="AI1854" s="71"/>
      <c r="AJ1854" s="71"/>
      <c r="AK1854" s="71"/>
      <c r="AL1854" s="71"/>
    </row>
    <row r="1855" spans="1:38">
      <c r="A1855" s="191"/>
      <c r="B1855" s="191"/>
      <c r="C1855" s="191"/>
      <c r="D1855" s="191"/>
      <c r="E1855" s="191"/>
      <c r="F1855" s="191"/>
      <c r="G1855" s="191"/>
      <c r="H1855" s="191"/>
      <c r="I1855" s="191"/>
      <c r="J1855" s="191"/>
      <c r="K1855" s="191"/>
      <c r="L1855" s="191"/>
      <c r="M1855" s="191"/>
      <c r="N1855" s="191"/>
      <c r="O1855" s="70">
        <f>SUMIFS('Ctas Receber'!G:G,'Ctas Receber'!E:E,'Clientes'!A:A,'Ctas Receber'!M:M,"")</f>
        <v>0</v>
      </c>
      <c r="P1855" s="70">
        <f>SUMIFS('Ctas Receber'!G:G,'Ctas Receber'!E:E,'Clientes'!A:A,'Ctas Receber'!O:O,"Pago")</f>
        <v>0</v>
      </c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  <c r="AA1855" s="71"/>
      <c r="AB1855" s="71"/>
      <c r="AC1855" s="71"/>
      <c r="AD1855" s="71"/>
      <c r="AE1855" s="71"/>
      <c r="AF1855" s="71"/>
      <c r="AG1855" s="71"/>
      <c r="AH1855" s="71"/>
      <c r="AI1855" s="71"/>
      <c r="AJ1855" s="71"/>
      <c r="AK1855" s="71"/>
      <c r="AL1855" s="71"/>
    </row>
    <row r="1856" spans="1:38">
      <c r="A1856" s="191"/>
      <c r="B1856" s="191"/>
      <c r="C1856" s="191"/>
      <c r="D1856" s="191"/>
      <c r="E1856" s="191"/>
      <c r="F1856" s="191"/>
      <c r="G1856" s="191"/>
      <c r="H1856" s="191"/>
      <c r="I1856" s="191"/>
      <c r="J1856" s="191"/>
      <c r="K1856" s="191"/>
      <c r="L1856" s="191"/>
      <c r="M1856" s="191"/>
      <c r="N1856" s="191"/>
      <c r="O1856" s="70">
        <f>SUMIFS('Ctas Receber'!G:G,'Ctas Receber'!E:E,'Clientes'!A:A,'Ctas Receber'!M:M,"")</f>
        <v>0</v>
      </c>
      <c r="P1856" s="70">
        <f>SUMIFS('Ctas Receber'!G:G,'Ctas Receber'!E:E,'Clientes'!A:A,'Ctas Receber'!O:O,"Pago")</f>
        <v>0</v>
      </c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  <c r="AA1856" s="71"/>
      <c r="AB1856" s="71"/>
      <c r="AC1856" s="71"/>
      <c r="AD1856" s="71"/>
      <c r="AE1856" s="71"/>
      <c r="AF1856" s="71"/>
      <c r="AG1856" s="71"/>
      <c r="AH1856" s="71"/>
      <c r="AI1856" s="71"/>
      <c r="AJ1856" s="71"/>
      <c r="AK1856" s="71"/>
      <c r="AL1856" s="71"/>
    </row>
    <row r="1857" spans="1:38">
      <c r="A1857" s="191"/>
      <c r="B1857" s="191"/>
      <c r="C1857" s="191"/>
      <c r="D1857" s="191"/>
      <c r="E1857" s="191"/>
      <c r="F1857" s="191"/>
      <c r="G1857" s="191"/>
      <c r="H1857" s="191"/>
      <c r="I1857" s="191"/>
      <c r="J1857" s="191"/>
      <c r="K1857" s="191"/>
      <c r="L1857" s="191"/>
      <c r="M1857" s="191"/>
      <c r="N1857" s="191"/>
      <c r="O1857" s="70">
        <f>SUMIFS('Ctas Receber'!G:G,'Ctas Receber'!E:E,'Clientes'!A:A,'Ctas Receber'!M:M,"")</f>
        <v>0</v>
      </c>
      <c r="P1857" s="70">
        <f>SUMIFS('Ctas Receber'!G:G,'Ctas Receber'!E:E,'Clientes'!A:A,'Ctas Receber'!O:O,"Pago")</f>
        <v>0</v>
      </c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  <c r="AA1857" s="71"/>
      <c r="AB1857" s="71"/>
      <c r="AC1857" s="71"/>
      <c r="AD1857" s="71"/>
      <c r="AE1857" s="71"/>
      <c r="AF1857" s="71"/>
      <c r="AG1857" s="71"/>
      <c r="AH1857" s="71"/>
      <c r="AI1857" s="71"/>
      <c r="AJ1857" s="71"/>
      <c r="AK1857" s="71"/>
      <c r="AL1857" s="71"/>
    </row>
    <row r="1858" spans="1:38">
      <c r="A1858" s="191"/>
      <c r="B1858" s="191"/>
      <c r="C1858" s="191"/>
      <c r="D1858" s="191"/>
      <c r="E1858" s="191"/>
      <c r="F1858" s="191"/>
      <c r="G1858" s="191"/>
      <c r="H1858" s="191"/>
      <c r="I1858" s="191"/>
      <c r="J1858" s="191"/>
      <c r="K1858" s="191"/>
      <c r="L1858" s="191"/>
      <c r="M1858" s="191"/>
      <c r="N1858" s="191"/>
      <c r="O1858" s="70">
        <f>SUMIFS('Ctas Receber'!G:G,'Ctas Receber'!E:E,'Clientes'!A:A,'Ctas Receber'!M:M,"")</f>
        <v>0</v>
      </c>
      <c r="P1858" s="70">
        <f>SUMIFS('Ctas Receber'!G:G,'Ctas Receber'!E:E,'Clientes'!A:A,'Ctas Receber'!O:O,"Pago")</f>
        <v>0</v>
      </c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  <c r="AA1858" s="71"/>
      <c r="AB1858" s="71"/>
      <c r="AC1858" s="71"/>
      <c r="AD1858" s="71"/>
      <c r="AE1858" s="71"/>
      <c r="AF1858" s="71"/>
      <c r="AG1858" s="71"/>
      <c r="AH1858" s="71"/>
      <c r="AI1858" s="71"/>
      <c r="AJ1858" s="71"/>
      <c r="AK1858" s="71"/>
      <c r="AL1858" s="71"/>
    </row>
    <row r="1859" spans="1:38">
      <c r="A1859" s="191"/>
      <c r="B1859" s="191"/>
      <c r="C1859" s="191"/>
      <c r="D1859" s="191"/>
      <c r="E1859" s="191"/>
      <c r="F1859" s="191"/>
      <c r="G1859" s="191"/>
      <c r="H1859" s="191"/>
      <c r="I1859" s="191"/>
      <c r="J1859" s="191"/>
      <c r="K1859" s="191"/>
      <c r="L1859" s="191"/>
      <c r="M1859" s="191"/>
      <c r="N1859" s="191"/>
      <c r="O1859" s="70">
        <f>SUMIFS('Ctas Receber'!G:G,'Ctas Receber'!E:E,'Clientes'!A:A,'Ctas Receber'!M:M,"")</f>
        <v>0</v>
      </c>
      <c r="P1859" s="70">
        <f>SUMIFS('Ctas Receber'!G:G,'Ctas Receber'!E:E,'Clientes'!A:A,'Ctas Receber'!O:O,"Pago")</f>
        <v>0</v>
      </c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  <c r="AA1859" s="71"/>
      <c r="AB1859" s="71"/>
      <c r="AC1859" s="71"/>
      <c r="AD1859" s="71"/>
      <c r="AE1859" s="71"/>
      <c r="AF1859" s="71"/>
      <c r="AG1859" s="71"/>
      <c r="AH1859" s="71"/>
      <c r="AI1859" s="71"/>
      <c r="AJ1859" s="71"/>
      <c r="AK1859" s="71"/>
      <c r="AL1859" s="71"/>
    </row>
    <row r="1860" spans="1:38">
      <c r="A1860" s="191"/>
      <c r="B1860" s="191"/>
      <c r="C1860" s="191"/>
      <c r="D1860" s="191"/>
      <c r="E1860" s="191"/>
      <c r="F1860" s="191"/>
      <c r="G1860" s="191"/>
      <c r="H1860" s="191"/>
      <c r="I1860" s="191"/>
      <c r="J1860" s="191"/>
      <c r="K1860" s="191"/>
      <c r="L1860" s="191"/>
      <c r="M1860" s="191"/>
      <c r="N1860" s="191"/>
      <c r="O1860" s="70">
        <f>SUMIFS('Ctas Receber'!G:G,'Ctas Receber'!E:E,'Clientes'!A:A,'Ctas Receber'!M:M,"")</f>
        <v>0</v>
      </c>
      <c r="P1860" s="70">
        <f>SUMIFS('Ctas Receber'!G:G,'Ctas Receber'!E:E,'Clientes'!A:A,'Ctas Receber'!O:O,"Pago")</f>
        <v>0</v>
      </c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  <c r="AA1860" s="71"/>
      <c r="AB1860" s="71"/>
      <c r="AC1860" s="71"/>
      <c r="AD1860" s="71"/>
      <c r="AE1860" s="71"/>
      <c r="AF1860" s="71"/>
      <c r="AG1860" s="71"/>
      <c r="AH1860" s="71"/>
      <c r="AI1860" s="71"/>
      <c r="AJ1860" s="71"/>
      <c r="AK1860" s="71"/>
      <c r="AL1860" s="71"/>
    </row>
    <row r="1861" spans="1:38">
      <c r="A1861" s="191"/>
      <c r="B1861" s="191"/>
      <c r="C1861" s="191"/>
      <c r="D1861" s="191"/>
      <c r="E1861" s="191"/>
      <c r="F1861" s="191"/>
      <c r="G1861" s="191"/>
      <c r="H1861" s="191"/>
      <c r="I1861" s="191"/>
      <c r="J1861" s="191"/>
      <c r="K1861" s="191"/>
      <c r="L1861" s="191"/>
      <c r="M1861" s="191"/>
      <c r="N1861" s="191"/>
      <c r="O1861" s="70">
        <f>SUMIFS('Ctas Receber'!G:G,'Ctas Receber'!E:E,'Clientes'!A:A,'Ctas Receber'!M:M,"")</f>
        <v>0</v>
      </c>
      <c r="P1861" s="70">
        <f>SUMIFS('Ctas Receber'!G:G,'Ctas Receber'!E:E,'Clientes'!A:A,'Ctas Receber'!O:O,"Pago")</f>
        <v>0</v>
      </c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  <c r="AA1861" s="71"/>
      <c r="AB1861" s="71"/>
      <c r="AC1861" s="71"/>
      <c r="AD1861" s="71"/>
      <c r="AE1861" s="71"/>
      <c r="AF1861" s="71"/>
      <c r="AG1861" s="71"/>
      <c r="AH1861" s="71"/>
      <c r="AI1861" s="71"/>
      <c r="AJ1861" s="71"/>
      <c r="AK1861" s="71"/>
      <c r="AL1861" s="71"/>
    </row>
    <row r="1862" spans="1:38">
      <c r="A1862" s="191"/>
      <c r="B1862" s="191"/>
      <c r="C1862" s="191"/>
      <c r="D1862" s="191"/>
      <c r="E1862" s="191"/>
      <c r="F1862" s="191"/>
      <c r="G1862" s="191"/>
      <c r="H1862" s="191"/>
      <c r="I1862" s="191"/>
      <c r="J1862" s="191"/>
      <c r="K1862" s="191"/>
      <c r="L1862" s="191"/>
      <c r="M1862" s="191"/>
      <c r="N1862" s="191"/>
      <c r="O1862" s="70">
        <f>SUMIFS('Ctas Receber'!G:G,'Ctas Receber'!E:E,'Clientes'!A:A,'Ctas Receber'!M:M,"")</f>
        <v>0</v>
      </c>
      <c r="P1862" s="70">
        <f>SUMIFS('Ctas Receber'!G:G,'Ctas Receber'!E:E,'Clientes'!A:A,'Ctas Receber'!O:O,"Pago")</f>
        <v>0</v>
      </c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  <c r="AA1862" s="71"/>
      <c r="AB1862" s="71"/>
      <c r="AC1862" s="71"/>
      <c r="AD1862" s="71"/>
      <c r="AE1862" s="71"/>
      <c r="AF1862" s="71"/>
      <c r="AG1862" s="71"/>
      <c r="AH1862" s="71"/>
      <c r="AI1862" s="71"/>
      <c r="AJ1862" s="71"/>
      <c r="AK1862" s="71"/>
      <c r="AL1862" s="71"/>
    </row>
    <row r="1863" spans="1:38">
      <c r="A1863" s="191"/>
      <c r="B1863" s="191"/>
      <c r="C1863" s="191"/>
      <c r="D1863" s="191"/>
      <c r="E1863" s="191"/>
      <c r="F1863" s="191"/>
      <c r="G1863" s="191"/>
      <c r="H1863" s="191"/>
      <c r="I1863" s="191"/>
      <c r="J1863" s="191"/>
      <c r="K1863" s="191"/>
      <c r="L1863" s="191"/>
      <c r="M1863" s="191"/>
      <c r="N1863" s="191"/>
      <c r="O1863" s="70">
        <f>SUMIFS('Ctas Receber'!G:G,'Ctas Receber'!E:E,'Clientes'!A:A,'Ctas Receber'!M:M,"")</f>
        <v>0</v>
      </c>
      <c r="P1863" s="70">
        <f>SUMIFS('Ctas Receber'!G:G,'Ctas Receber'!E:E,'Clientes'!A:A,'Ctas Receber'!O:O,"Pago")</f>
        <v>0</v>
      </c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  <c r="AA1863" s="71"/>
      <c r="AB1863" s="71"/>
      <c r="AC1863" s="71"/>
      <c r="AD1863" s="71"/>
      <c r="AE1863" s="71"/>
      <c r="AF1863" s="71"/>
      <c r="AG1863" s="71"/>
      <c r="AH1863" s="71"/>
      <c r="AI1863" s="71"/>
      <c r="AJ1863" s="71"/>
      <c r="AK1863" s="71"/>
      <c r="AL1863" s="71"/>
    </row>
    <row r="1864" spans="1:38">
      <c r="A1864" s="191"/>
      <c r="B1864" s="191"/>
      <c r="C1864" s="191"/>
      <c r="D1864" s="191"/>
      <c r="E1864" s="191"/>
      <c r="F1864" s="191"/>
      <c r="G1864" s="191"/>
      <c r="H1864" s="191"/>
      <c r="I1864" s="191"/>
      <c r="J1864" s="191"/>
      <c r="K1864" s="191"/>
      <c r="L1864" s="191"/>
      <c r="M1864" s="191"/>
      <c r="N1864" s="191"/>
      <c r="O1864" s="70">
        <f>SUMIFS('Ctas Receber'!G:G,'Ctas Receber'!E:E,'Clientes'!A:A,'Ctas Receber'!M:M,"")</f>
        <v>0</v>
      </c>
      <c r="P1864" s="70">
        <f>SUMIFS('Ctas Receber'!G:G,'Ctas Receber'!E:E,'Clientes'!A:A,'Ctas Receber'!O:O,"Pago")</f>
        <v>0</v>
      </c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  <c r="AA1864" s="71"/>
      <c r="AB1864" s="71"/>
      <c r="AC1864" s="71"/>
      <c r="AD1864" s="71"/>
      <c r="AE1864" s="71"/>
      <c r="AF1864" s="71"/>
      <c r="AG1864" s="71"/>
      <c r="AH1864" s="71"/>
      <c r="AI1864" s="71"/>
      <c r="AJ1864" s="71"/>
      <c r="AK1864" s="71"/>
      <c r="AL1864" s="71"/>
    </row>
    <row r="1865" spans="1:38">
      <c r="A1865" s="191"/>
      <c r="B1865" s="191"/>
      <c r="C1865" s="191"/>
      <c r="D1865" s="191"/>
      <c r="E1865" s="191"/>
      <c r="F1865" s="191"/>
      <c r="G1865" s="191"/>
      <c r="H1865" s="191"/>
      <c r="I1865" s="191"/>
      <c r="J1865" s="191"/>
      <c r="K1865" s="191"/>
      <c r="L1865" s="191"/>
      <c r="M1865" s="191"/>
      <c r="N1865" s="191"/>
      <c r="O1865" s="70">
        <f>SUMIFS('Ctas Receber'!G:G,'Ctas Receber'!E:E,'Clientes'!A:A,'Ctas Receber'!M:M,"")</f>
        <v>0</v>
      </c>
      <c r="P1865" s="70">
        <f>SUMIFS('Ctas Receber'!G:G,'Ctas Receber'!E:E,'Clientes'!A:A,'Ctas Receber'!O:O,"Pago")</f>
        <v>0</v>
      </c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  <c r="AA1865" s="71"/>
      <c r="AB1865" s="71"/>
      <c r="AC1865" s="71"/>
      <c r="AD1865" s="71"/>
      <c r="AE1865" s="71"/>
      <c r="AF1865" s="71"/>
      <c r="AG1865" s="71"/>
      <c r="AH1865" s="71"/>
      <c r="AI1865" s="71"/>
      <c r="AJ1865" s="71"/>
      <c r="AK1865" s="71"/>
      <c r="AL1865" s="71"/>
    </row>
    <row r="1866" spans="1:38">
      <c r="A1866" s="191"/>
      <c r="B1866" s="191"/>
      <c r="C1866" s="191"/>
      <c r="D1866" s="191"/>
      <c r="E1866" s="191"/>
      <c r="F1866" s="191"/>
      <c r="G1866" s="191"/>
      <c r="H1866" s="191"/>
      <c r="I1866" s="191"/>
      <c r="J1866" s="191"/>
      <c r="K1866" s="191"/>
      <c r="L1866" s="191"/>
      <c r="M1866" s="191"/>
      <c r="N1866" s="191"/>
      <c r="O1866" s="70">
        <f>SUMIFS('Ctas Receber'!G:G,'Ctas Receber'!E:E,'Clientes'!A:A,'Ctas Receber'!M:M,"")</f>
        <v>0</v>
      </c>
      <c r="P1866" s="70">
        <f>SUMIFS('Ctas Receber'!G:G,'Ctas Receber'!E:E,'Clientes'!A:A,'Ctas Receber'!O:O,"Pago")</f>
        <v>0</v>
      </c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  <c r="AA1866" s="71"/>
      <c r="AB1866" s="71"/>
      <c r="AC1866" s="71"/>
      <c r="AD1866" s="71"/>
      <c r="AE1866" s="71"/>
      <c r="AF1866" s="71"/>
      <c r="AG1866" s="71"/>
      <c r="AH1866" s="71"/>
      <c r="AI1866" s="71"/>
      <c r="AJ1866" s="71"/>
      <c r="AK1866" s="71"/>
      <c r="AL1866" s="71"/>
    </row>
    <row r="1867" spans="1:38">
      <c r="A1867" s="191"/>
      <c r="B1867" s="191"/>
      <c r="C1867" s="191"/>
      <c r="D1867" s="191"/>
      <c r="E1867" s="191"/>
      <c r="F1867" s="191"/>
      <c r="G1867" s="191"/>
      <c r="H1867" s="191"/>
      <c r="I1867" s="191"/>
      <c r="J1867" s="191"/>
      <c r="K1867" s="191"/>
      <c r="L1867" s="191"/>
      <c r="M1867" s="191"/>
      <c r="N1867" s="191"/>
      <c r="O1867" s="70">
        <f>SUMIFS('Ctas Receber'!G:G,'Ctas Receber'!E:E,'Clientes'!A:A,'Ctas Receber'!M:M,"")</f>
        <v>0</v>
      </c>
      <c r="P1867" s="70">
        <f>SUMIFS('Ctas Receber'!G:G,'Ctas Receber'!E:E,'Clientes'!A:A,'Ctas Receber'!O:O,"Pago")</f>
        <v>0</v>
      </c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  <c r="AA1867" s="71"/>
      <c r="AB1867" s="71"/>
      <c r="AC1867" s="71"/>
      <c r="AD1867" s="71"/>
      <c r="AE1867" s="71"/>
      <c r="AF1867" s="71"/>
      <c r="AG1867" s="71"/>
      <c r="AH1867" s="71"/>
      <c r="AI1867" s="71"/>
      <c r="AJ1867" s="71"/>
      <c r="AK1867" s="71"/>
      <c r="AL1867" s="71"/>
    </row>
    <row r="1868" spans="1:38">
      <c r="A1868" s="191"/>
      <c r="B1868" s="191"/>
      <c r="C1868" s="191"/>
      <c r="D1868" s="191"/>
      <c r="E1868" s="191"/>
      <c r="F1868" s="191"/>
      <c r="G1868" s="191"/>
      <c r="H1868" s="191"/>
      <c r="I1868" s="191"/>
      <c r="J1868" s="191"/>
      <c r="K1868" s="191"/>
      <c r="L1868" s="191"/>
      <c r="M1868" s="191"/>
      <c r="N1868" s="191"/>
      <c r="O1868" s="70">
        <f>SUMIFS('Ctas Receber'!G:G,'Ctas Receber'!E:E,'Clientes'!A:A,'Ctas Receber'!M:M,"")</f>
        <v>0</v>
      </c>
      <c r="P1868" s="70">
        <f>SUMIFS('Ctas Receber'!G:G,'Ctas Receber'!E:E,'Clientes'!A:A,'Ctas Receber'!O:O,"Pago")</f>
        <v>0</v>
      </c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  <c r="AA1868" s="71"/>
      <c r="AB1868" s="71"/>
      <c r="AC1868" s="71"/>
      <c r="AD1868" s="71"/>
      <c r="AE1868" s="71"/>
      <c r="AF1868" s="71"/>
      <c r="AG1868" s="71"/>
      <c r="AH1868" s="71"/>
      <c r="AI1868" s="71"/>
      <c r="AJ1868" s="71"/>
      <c r="AK1868" s="71"/>
      <c r="AL1868" s="71"/>
    </row>
    <row r="1869" spans="1:38">
      <c r="A1869" s="191"/>
      <c r="B1869" s="191"/>
      <c r="C1869" s="191"/>
      <c r="D1869" s="191"/>
      <c r="E1869" s="191"/>
      <c r="F1869" s="191"/>
      <c r="G1869" s="191"/>
      <c r="H1869" s="191"/>
      <c r="I1869" s="191"/>
      <c r="J1869" s="191"/>
      <c r="K1869" s="191"/>
      <c r="L1869" s="191"/>
      <c r="M1869" s="191"/>
      <c r="N1869" s="191"/>
      <c r="O1869" s="70">
        <f>SUMIFS('Ctas Receber'!G:G,'Ctas Receber'!E:E,'Clientes'!A:A,'Ctas Receber'!M:M,"")</f>
        <v>0</v>
      </c>
      <c r="P1869" s="70">
        <f>SUMIFS('Ctas Receber'!G:G,'Ctas Receber'!E:E,'Clientes'!A:A,'Ctas Receber'!O:O,"Pago")</f>
        <v>0</v>
      </c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  <c r="AA1869" s="71"/>
      <c r="AB1869" s="71"/>
      <c r="AC1869" s="71"/>
      <c r="AD1869" s="71"/>
      <c r="AE1869" s="71"/>
      <c r="AF1869" s="71"/>
      <c r="AG1869" s="71"/>
      <c r="AH1869" s="71"/>
      <c r="AI1869" s="71"/>
      <c r="AJ1869" s="71"/>
      <c r="AK1869" s="71"/>
      <c r="AL1869" s="71"/>
    </row>
    <row r="1870" spans="1:38">
      <c r="A1870" s="191"/>
      <c r="B1870" s="191"/>
      <c r="C1870" s="191"/>
      <c r="D1870" s="191"/>
      <c r="E1870" s="191"/>
      <c r="F1870" s="191"/>
      <c r="G1870" s="191"/>
      <c r="H1870" s="191"/>
      <c r="I1870" s="191"/>
      <c r="J1870" s="191"/>
      <c r="K1870" s="191"/>
      <c r="L1870" s="191"/>
      <c r="M1870" s="191"/>
      <c r="N1870" s="191"/>
      <c r="O1870" s="70">
        <f>SUMIFS('Ctas Receber'!G:G,'Ctas Receber'!E:E,'Clientes'!A:A,'Ctas Receber'!M:M,"")</f>
        <v>0</v>
      </c>
      <c r="P1870" s="70">
        <f>SUMIFS('Ctas Receber'!G:G,'Ctas Receber'!E:E,'Clientes'!A:A,'Ctas Receber'!O:O,"Pago")</f>
        <v>0</v>
      </c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  <c r="AA1870" s="71"/>
      <c r="AB1870" s="71"/>
      <c r="AC1870" s="71"/>
      <c r="AD1870" s="71"/>
      <c r="AE1870" s="71"/>
      <c r="AF1870" s="71"/>
      <c r="AG1870" s="71"/>
      <c r="AH1870" s="71"/>
      <c r="AI1870" s="71"/>
      <c r="AJ1870" s="71"/>
      <c r="AK1870" s="71"/>
      <c r="AL1870" s="71"/>
    </row>
    <row r="1871" spans="1:38">
      <c r="A1871" s="191"/>
      <c r="B1871" s="191"/>
      <c r="C1871" s="191"/>
      <c r="D1871" s="191"/>
      <c r="E1871" s="191"/>
      <c r="F1871" s="191"/>
      <c r="G1871" s="191"/>
      <c r="H1871" s="191"/>
      <c r="I1871" s="191"/>
      <c r="J1871" s="191"/>
      <c r="K1871" s="191"/>
      <c r="L1871" s="191"/>
      <c r="M1871" s="191"/>
      <c r="N1871" s="191"/>
      <c r="O1871" s="70">
        <f>SUMIFS('Ctas Receber'!G:G,'Ctas Receber'!E:E,'Clientes'!A:A,'Ctas Receber'!M:M,"")</f>
        <v>0</v>
      </c>
      <c r="P1871" s="70">
        <f>SUMIFS('Ctas Receber'!G:G,'Ctas Receber'!E:E,'Clientes'!A:A,'Ctas Receber'!O:O,"Pago")</f>
        <v>0</v>
      </c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  <c r="AA1871" s="71"/>
      <c r="AB1871" s="71"/>
      <c r="AC1871" s="71"/>
      <c r="AD1871" s="71"/>
      <c r="AE1871" s="71"/>
      <c r="AF1871" s="71"/>
      <c r="AG1871" s="71"/>
      <c r="AH1871" s="71"/>
      <c r="AI1871" s="71"/>
      <c r="AJ1871" s="71"/>
      <c r="AK1871" s="71"/>
      <c r="AL1871" s="71"/>
    </row>
    <row r="1872" spans="1:38">
      <c r="A1872" s="191"/>
      <c r="B1872" s="191"/>
      <c r="C1872" s="191"/>
      <c r="D1872" s="191"/>
      <c r="E1872" s="191"/>
      <c r="F1872" s="191"/>
      <c r="G1872" s="191"/>
      <c r="H1872" s="191"/>
      <c r="I1872" s="191"/>
      <c r="J1872" s="191"/>
      <c r="K1872" s="191"/>
      <c r="L1872" s="191"/>
      <c r="M1872" s="191"/>
      <c r="N1872" s="191"/>
      <c r="O1872" s="70">
        <f>SUMIFS('Ctas Receber'!G:G,'Ctas Receber'!E:E,'Clientes'!A:A,'Ctas Receber'!M:M,"")</f>
        <v>0</v>
      </c>
      <c r="P1872" s="70">
        <f>SUMIFS('Ctas Receber'!G:G,'Ctas Receber'!E:E,'Clientes'!A:A,'Ctas Receber'!O:O,"Pago")</f>
        <v>0</v>
      </c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  <c r="AA1872" s="71"/>
      <c r="AB1872" s="71"/>
      <c r="AC1872" s="71"/>
      <c r="AD1872" s="71"/>
      <c r="AE1872" s="71"/>
      <c r="AF1872" s="71"/>
      <c r="AG1872" s="71"/>
      <c r="AH1872" s="71"/>
      <c r="AI1872" s="71"/>
      <c r="AJ1872" s="71"/>
      <c r="AK1872" s="71"/>
      <c r="AL1872" s="71"/>
    </row>
    <row r="1873" spans="1:38">
      <c r="A1873" s="191"/>
      <c r="B1873" s="191"/>
      <c r="C1873" s="191"/>
      <c r="D1873" s="191"/>
      <c r="E1873" s="191"/>
      <c r="F1873" s="191"/>
      <c r="G1873" s="191"/>
      <c r="H1873" s="191"/>
      <c r="I1873" s="191"/>
      <c r="J1873" s="191"/>
      <c r="K1873" s="191"/>
      <c r="L1873" s="191"/>
      <c r="M1873" s="191"/>
      <c r="N1873" s="191"/>
      <c r="O1873" s="70">
        <f>SUMIFS('Ctas Receber'!G:G,'Ctas Receber'!E:E,'Clientes'!A:A,'Ctas Receber'!M:M,"")</f>
        <v>0</v>
      </c>
      <c r="P1873" s="70">
        <f>SUMIFS('Ctas Receber'!G:G,'Ctas Receber'!E:E,'Clientes'!A:A,'Ctas Receber'!O:O,"Pago")</f>
        <v>0</v>
      </c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  <c r="AA1873" s="71"/>
      <c r="AB1873" s="71"/>
      <c r="AC1873" s="71"/>
      <c r="AD1873" s="71"/>
      <c r="AE1873" s="71"/>
      <c r="AF1873" s="71"/>
      <c r="AG1873" s="71"/>
      <c r="AH1873" s="71"/>
      <c r="AI1873" s="71"/>
      <c r="AJ1873" s="71"/>
      <c r="AK1873" s="71"/>
      <c r="AL1873" s="71"/>
    </row>
    <row r="1874" spans="1:38">
      <c r="A1874" s="191"/>
      <c r="B1874" s="191"/>
      <c r="C1874" s="191"/>
      <c r="D1874" s="191"/>
      <c r="E1874" s="191"/>
      <c r="F1874" s="191"/>
      <c r="G1874" s="191"/>
      <c r="H1874" s="191"/>
      <c r="I1874" s="191"/>
      <c r="J1874" s="191"/>
      <c r="K1874" s="191"/>
      <c r="L1874" s="191"/>
      <c r="M1874" s="191"/>
      <c r="N1874" s="191"/>
      <c r="O1874" s="70">
        <f>SUMIFS('Ctas Receber'!G:G,'Ctas Receber'!E:E,'Clientes'!A:A,'Ctas Receber'!M:M,"")</f>
        <v>0</v>
      </c>
      <c r="P1874" s="70">
        <f>SUMIFS('Ctas Receber'!G:G,'Ctas Receber'!E:E,'Clientes'!A:A,'Ctas Receber'!O:O,"Pago")</f>
        <v>0</v>
      </c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  <c r="AA1874" s="71"/>
      <c r="AB1874" s="71"/>
      <c r="AC1874" s="71"/>
      <c r="AD1874" s="71"/>
      <c r="AE1874" s="71"/>
      <c r="AF1874" s="71"/>
      <c r="AG1874" s="71"/>
      <c r="AH1874" s="71"/>
      <c r="AI1874" s="71"/>
      <c r="AJ1874" s="71"/>
      <c r="AK1874" s="71"/>
      <c r="AL1874" s="71"/>
    </row>
    <row r="1875" spans="1:38">
      <c r="A1875" s="191"/>
      <c r="B1875" s="191"/>
      <c r="C1875" s="191"/>
      <c r="D1875" s="191"/>
      <c r="E1875" s="191"/>
      <c r="F1875" s="191"/>
      <c r="G1875" s="191"/>
      <c r="H1875" s="191"/>
      <c r="I1875" s="191"/>
      <c r="J1875" s="191"/>
      <c r="K1875" s="191"/>
      <c r="L1875" s="191"/>
      <c r="M1875" s="191"/>
      <c r="N1875" s="191"/>
      <c r="O1875" s="70">
        <f>SUMIFS('Ctas Receber'!G:G,'Ctas Receber'!E:E,'Clientes'!A:A,'Ctas Receber'!M:M,"")</f>
        <v>0</v>
      </c>
      <c r="P1875" s="70">
        <f>SUMIFS('Ctas Receber'!G:G,'Ctas Receber'!E:E,'Clientes'!A:A,'Ctas Receber'!O:O,"Pago")</f>
        <v>0</v>
      </c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  <c r="AA1875" s="71"/>
      <c r="AB1875" s="71"/>
      <c r="AC1875" s="71"/>
      <c r="AD1875" s="71"/>
      <c r="AE1875" s="71"/>
      <c r="AF1875" s="71"/>
      <c r="AG1875" s="71"/>
      <c r="AH1875" s="71"/>
      <c r="AI1875" s="71"/>
      <c r="AJ1875" s="71"/>
      <c r="AK1875" s="71"/>
      <c r="AL1875" s="71"/>
    </row>
    <row r="1876" spans="1:38">
      <c r="A1876" s="191"/>
      <c r="B1876" s="191"/>
      <c r="C1876" s="191"/>
      <c r="D1876" s="191"/>
      <c r="E1876" s="191"/>
      <c r="F1876" s="191"/>
      <c r="G1876" s="191"/>
      <c r="H1876" s="191"/>
      <c r="I1876" s="191"/>
      <c r="J1876" s="191"/>
      <c r="K1876" s="191"/>
      <c r="L1876" s="191"/>
      <c r="M1876" s="191"/>
      <c r="N1876" s="191"/>
      <c r="O1876" s="70">
        <f>SUMIFS('Ctas Receber'!G:G,'Ctas Receber'!E:E,'Clientes'!A:A,'Ctas Receber'!M:M,"")</f>
        <v>0</v>
      </c>
      <c r="P1876" s="70">
        <f>SUMIFS('Ctas Receber'!G:G,'Ctas Receber'!E:E,'Clientes'!A:A,'Ctas Receber'!O:O,"Pago")</f>
        <v>0</v>
      </c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  <c r="AA1876" s="71"/>
      <c r="AB1876" s="71"/>
      <c r="AC1876" s="71"/>
      <c r="AD1876" s="71"/>
      <c r="AE1876" s="71"/>
      <c r="AF1876" s="71"/>
      <c r="AG1876" s="71"/>
      <c r="AH1876" s="71"/>
      <c r="AI1876" s="71"/>
      <c r="AJ1876" s="71"/>
      <c r="AK1876" s="71"/>
      <c r="AL1876" s="71"/>
    </row>
    <row r="1877" spans="1:38">
      <c r="A1877" s="191"/>
      <c r="B1877" s="191"/>
      <c r="C1877" s="191"/>
      <c r="D1877" s="191"/>
      <c r="E1877" s="191"/>
      <c r="F1877" s="191"/>
      <c r="G1877" s="191"/>
      <c r="H1877" s="191"/>
      <c r="I1877" s="191"/>
      <c r="J1877" s="191"/>
      <c r="K1877" s="191"/>
      <c r="L1877" s="191"/>
      <c r="M1877" s="191"/>
      <c r="N1877" s="191"/>
      <c r="O1877" s="70">
        <f>SUMIFS('Ctas Receber'!G:G,'Ctas Receber'!E:E,'Clientes'!A:A,'Ctas Receber'!M:M,"")</f>
        <v>0</v>
      </c>
      <c r="P1877" s="70">
        <f>SUMIFS('Ctas Receber'!G:G,'Ctas Receber'!E:E,'Clientes'!A:A,'Ctas Receber'!O:O,"Pago")</f>
        <v>0</v>
      </c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  <c r="AA1877" s="71"/>
      <c r="AB1877" s="71"/>
      <c r="AC1877" s="71"/>
      <c r="AD1877" s="71"/>
      <c r="AE1877" s="71"/>
      <c r="AF1877" s="71"/>
      <c r="AG1877" s="71"/>
      <c r="AH1877" s="71"/>
      <c r="AI1877" s="71"/>
      <c r="AJ1877" s="71"/>
      <c r="AK1877" s="71"/>
      <c r="AL1877" s="71"/>
    </row>
    <row r="1878" spans="1:38">
      <c r="A1878" s="191"/>
      <c r="B1878" s="191"/>
      <c r="C1878" s="191"/>
      <c r="D1878" s="191"/>
      <c r="E1878" s="191"/>
      <c r="F1878" s="191"/>
      <c r="G1878" s="191"/>
      <c r="H1878" s="191"/>
      <c r="I1878" s="191"/>
      <c r="J1878" s="191"/>
      <c r="K1878" s="191"/>
      <c r="L1878" s="191"/>
      <c r="M1878" s="191"/>
      <c r="N1878" s="191"/>
      <c r="O1878" s="70">
        <f>SUMIFS('Ctas Receber'!G:G,'Ctas Receber'!E:E,'Clientes'!A:A,'Ctas Receber'!M:M,"")</f>
        <v>0</v>
      </c>
      <c r="P1878" s="70">
        <f>SUMIFS('Ctas Receber'!G:G,'Ctas Receber'!E:E,'Clientes'!A:A,'Ctas Receber'!O:O,"Pago")</f>
        <v>0</v>
      </c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  <c r="AA1878" s="71"/>
      <c r="AB1878" s="71"/>
      <c r="AC1878" s="71"/>
      <c r="AD1878" s="71"/>
      <c r="AE1878" s="71"/>
      <c r="AF1878" s="71"/>
      <c r="AG1878" s="71"/>
      <c r="AH1878" s="71"/>
      <c r="AI1878" s="71"/>
      <c r="AJ1878" s="71"/>
      <c r="AK1878" s="71"/>
      <c r="AL1878" s="71"/>
    </row>
    <row r="1879" spans="1:38">
      <c r="A1879" s="191"/>
      <c r="B1879" s="191"/>
      <c r="C1879" s="191"/>
      <c r="D1879" s="191"/>
      <c r="E1879" s="191"/>
      <c r="F1879" s="191"/>
      <c r="G1879" s="191"/>
      <c r="H1879" s="191"/>
      <c r="I1879" s="191"/>
      <c r="J1879" s="191"/>
      <c r="K1879" s="191"/>
      <c r="L1879" s="191"/>
      <c r="M1879" s="191"/>
      <c r="N1879" s="191"/>
      <c r="O1879" s="70">
        <f>SUMIFS('Ctas Receber'!G:G,'Ctas Receber'!E:E,'Clientes'!A:A,'Ctas Receber'!M:M,"")</f>
        <v>0</v>
      </c>
      <c r="P1879" s="70">
        <f>SUMIFS('Ctas Receber'!G:G,'Ctas Receber'!E:E,'Clientes'!A:A,'Ctas Receber'!O:O,"Pago")</f>
        <v>0</v>
      </c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  <c r="AA1879" s="71"/>
      <c r="AB1879" s="71"/>
      <c r="AC1879" s="71"/>
      <c r="AD1879" s="71"/>
      <c r="AE1879" s="71"/>
      <c r="AF1879" s="71"/>
      <c r="AG1879" s="71"/>
      <c r="AH1879" s="71"/>
      <c r="AI1879" s="71"/>
      <c r="AJ1879" s="71"/>
      <c r="AK1879" s="71"/>
      <c r="AL1879" s="71"/>
    </row>
    <row r="1880" spans="1:38">
      <c r="A1880" s="191"/>
      <c r="B1880" s="191"/>
      <c r="C1880" s="191"/>
      <c r="D1880" s="191"/>
      <c r="E1880" s="191"/>
      <c r="F1880" s="191"/>
      <c r="G1880" s="191"/>
      <c r="H1880" s="191"/>
      <c r="I1880" s="191"/>
      <c r="J1880" s="191"/>
      <c r="K1880" s="191"/>
      <c r="L1880" s="191"/>
      <c r="M1880" s="191"/>
      <c r="N1880" s="191"/>
      <c r="O1880" s="70">
        <f>SUMIFS('Ctas Receber'!G:G,'Ctas Receber'!E:E,'Clientes'!A:A,'Ctas Receber'!M:M,"")</f>
        <v>0</v>
      </c>
      <c r="P1880" s="70">
        <f>SUMIFS('Ctas Receber'!G:G,'Ctas Receber'!E:E,'Clientes'!A:A,'Ctas Receber'!O:O,"Pago")</f>
        <v>0</v>
      </c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  <c r="AA1880" s="71"/>
      <c r="AB1880" s="71"/>
      <c r="AC1880" s="71"/>
      <c r="AD1880" s="71"/>
      <c r="AE1880" s="71"/>
      <c r="AF1880" s="71"/>
      <c r="AG1880" s="71"/>
      <c r="AH1880" s="71"/>
      <c r="AI1880" s="71"/>
      <c r="AJ1880" s="71"/>
      <c r="AK1880" s="71"/>
      <c r="AL1880" s="71"/>
    </row>
    <row r="1881" spans="1:38">
      <c r="A1881" s="191"/>
      <c r="B1881" s="191"/>
      <c r="C1881" s="191"/>
      <c r="D1881" s="191"/>
      <c r="E1881" s="191"/>
      <c r="F1881" s="191"/>
      <c r="G1881" s="191"/>
      <c r="H1881" s="191"/>
      <c r="I1881" s="191"/>
      <c r="J1881" s="191"/>
      <c r="K1881" s="191"/>
      <c r="L1881" s="191"/>
      <c r="M1881" s="191"/>
      <c r="N1881" s="191"/>
      <c r="O1881" s="70">
        <f>SUMIFS('Ctas Receber'!G:G,'Ctas Receber'!E:E,'Clientes'!A:A,'Ctas Receber'!M:M,"")</f>
        <v>0</v>
      </c>
      <c r="P1881" s="70">
        <f>SUMIFS('Ctas Receber'!G:G,'Ctas Receber'!E:E,'Clientes'!A:A,'Ctas Receber'!O:O,"Pago")</f>
        <v>0</v>
      </c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  <c r="AA1881" s="71"/>
      <c r="AB1881" s="71"/>
      <c r="AC1881" s="71"/>
      <c r="AD1881" s="71"/>
      <c r="AE1881" s="71"/>
      <c r="AF1881" s="71"/>
      <c r="AG1881" s="71"/>
      <c r="AH1881" s="71"/>
      <c r="AI1881" s="71"/>
      <c r="AJ1881" s="71"/>
      <c r="AK1881" s="71"/>
      <c r="AL1881" s="71"/>
    </row>
    <row r="1882" spans="1:38">
      <c r="A1882" s="191"/>
      <c r="B1882" s="191"/>
      <c r="C1882" s="191"/>
      <c r="D1882" s="191"/>
      <c r="E1882" s="191"/>
      <c r="F1882" s="191"/>
      <c r="G1882" s="191"/>
      <c r="H1882" s="191"/>
      <c r="I1882" s="191"/>
      <c r="J1882" s="191"/>
      <c r="K1882" s="191"/>
      <c r="L1882" s="191"/>
      <c r="M1882" s="191"/>
      <c r="N1882" s="191"/>
      <c r="O1882" s="70">
        <f>SUMIFS('Ctas Receber'!G:G,'Ctas Receber'!E:E,'Clientes'!A:A,'Ctas Receber'!M:M,"")</f>
        <v>0</v>
      </c>
      <c r="P1882" s="70">
        <f>SUMIFS('Ctas Receber'!G:G,'Ctas Receber'!E:E,'Clientes'!A:A,'Ctas Receber'!O:O,"Pago")</f>
        <v>0</v>
      </c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  <c r="AA1882" s="71"/>
      <c r="AB1882" s="71"/>
      <c r="AC1882" s="71"/>
      <c r="AD1882" s="71"/>
      <c r="AE1882" s="71"/>
      <c r="AF1882" s="71"/>
      <c r="AG1882" s="71"/>
      <c r="AH1882" s="71"/>
      <c r="AI1882" s="71"/>
      <c r="AJ1882" s="71"/>
      <c r="AK1882" s="71"/>
      <c r="AL1882" s="71"/>
    </row>
    <row r="1883" spans="1:38">
      <c r="A1883" s="191"/>
      <c r="B1883" s="191"/>
      <c r="C1883" s="191"/>
      <c r="D1883" s="191"/>
      <c r="E1883" s="191"/>
      <c r="F1883" s="191"/>
      <c r="G1883" s="191"/>
      <c r="H1883" s="191"/>
      <c r="I1883" s="191"/>
      <c r="J1883" s="191"/>
      <c r="K1883" s="191"/>
      <c r="L1883" s="191"/>
      <c r="M1883" s="191"/>
      <c r="N1883" s="191"/>
      <c r="O1883" s="70">
        <f>SUMIFS('Ctas Receber'!G:G,'Ctas Receber'!E:E,'Clientes'!A:A,'Ctas Receber'!M:M,"")</f>
        <v>0</v>
      </c>
      <c r="P1883" s="70">
        <f>SUMIFS('Ctas Receber'!G:G,'Ctas Receber'!E:E,'Clientes'!A:A,'Ctas Receber'!O:O,"Pago")</f>
        <v>0</v>
      </c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  <c r="AA1883" s="71"/>
      <c r="AB1883" s="71"/>
      <c r="AC1883" s="71"/>
      <c r="AD1883" s="71"/>
      <c r="AE1883" s="71"/>
      <c r="AF1883" s="71"/>
      <c r="AG1883" s="71"/>
      <c r="AH1883" s="71"/>
      <c r="AI1883" s="71"/>
      <c r="AJ1883" s="71"/>
      <c r="AK1883" s="71"/>
      <c r="AL1883" s="71"/>
    </row>
    <row r="1884" spans="1:38">
      <c r="A1884" s="191"/>
      <c r="B1884" s="191"/>
      <c r="C1884" s="191"/>
      <c r="D1884" s="191"/>
      <c r="E1884" s="191"/>
      <c r="F1884" s="191"/>
      <c r="G1884" s="191"/>
      <c r="H1884" s="191"/>
      <c r="I1884" s="191"/>
      <c r="J1884" s="191"/>
      <c r="K1884" s="191"/>
      <c r="L1884" s="191"/>
      <c r="M1884" s="191"/>
      <c r="N1884" s="191"/>
      <c r="O1884" s="70">
        <f>SUMIFS('Ctas Receber'!G:G,'Ctas Receber'!E:E,'Clientes'!A:A,'Ctas Receber'!M:M,"")</f>
        <v>0</v>
      </c>
      <c r="P1884" s="70">
        <f>SUMIFS('Ctas Receber'!G:G,'Ctas Receber'!E:E,'Clientes'!A:A,'Ctas Receber'!O:O,"Pago")</f>
        <v>0</v>
      </c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  <c r="AA1884" s="71"/>
      <c r="AB1884" s="71"/>
      <c r="AC1884" s="71"/>
      <c r="AD1884" s="71"/>
      <c r="AE1884" s="71"/>
      <c r="AF1884" s="71"/>
      <c r="AG1884" s="71"/>
      <c r="AH1884" s="71"/>
      <c r="AI1884" s="71"/>
      <c r="AJ1884" s="71"/>
      <c r="AK1884" s="71"/>
      <c r="AL1884" s="71"/>
    </row>
    <row r="1885" spans="1:38">
      <c r="A1885" s="191"/>
      <c r="B1885" s="191"/>
      <c r="C1885" s="191"/>
      <c r="D1885" s="191"/>
      <c r="E1885" s="191"/>
      <c r="F1885" s="191"/>
      <c r="G1885" s="191"/>
      <c r="H1885" s="191"/>
      <c r="I1885" s="191"/>
      <c r="J1885" s="191"/>
      <c r="K1885" s="191"/>
      <c r="L1885" s="191"/>
      <c r="M1885" s="191"/>
      <c r="N1885" s="191"/>
      <c r="O1885" s="70">
        <f>SUMIFS('Ctas Receber'!G:G,'Ctas Receber'!E:E,'Clientes'!A:A,'Ctas Receber'!M:M,"")</f>
        <v>0</v>
      </c>
      <c r="P1885" s="70">
        <f>SUMIFS('Ctas Receber'!G:G,'Ctas Receber'!E:E,'Clientes'!A:A,'Ctas Receber'!O:O,"Pago")</f>
        <v>0</v>
      </c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  <c r="AA1885" s="71"/>
      <c r="AB1885" s="71"/>
      <c r="AC1885" s="71"/>
      <c r="AD1885" s="71"/>
      <c r="AE1885" s="71"/>
      <c r="AF1885" s="71"/>
      <c r="AG1885" s="71"/>
      <c r="AH1885" s="71"/>
      <c r="AI1885" s="71"/>
      <c r="AJ1885" s="71"/>
      <c r="AK1885" s="71"/>
      <c r="AL1885" s="71"/>
    </row>
    <row r="1886" spans="1:38">
      <c r="A1886" s="191"/>
      <c r="B1886" s="191"/>
      <c r="C1886" s="191"/>
      <c r="D1886" s="191"/>
      <c r="E1886" s="191"/>
      <c r="F1886" s="191"/>
      <c r="G1886" s="191"/>
      <c r="H1886" s="191"/>
      <c r="I1886" s="191"/>
      <c r="J1886" s="191"/>
      <c r="K1886" s="191"/>
      <c r="L1886" s="191"/>
      <c r="M1886" s="191"/>
      <c r="N1886" s="191"/>
      <c r="O1886" s="70">
        <f>SUMIFS('Ctas Receber'!G:G,'Ctas Receber'!E:E,'Clientes'!A:A,'Ctas Receber'!M:M,"")</f>
        <v>0</v>
      </c>
      <c r="P1886" s="70">
        <f>SUMIFS('Ctas Receber'!G:G,'Ctas Receber'!E:E,'Clientes'!A:A,'Ctas Receber'!O:O,"Pago")</f>
        <v>0</v>
      </c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  <c r="AA1886" s="71"/>
      <c r="AB1886" s="71"/>
      <c r="AC1886" s="71"/>
      <c r="AD1886" s="71"/>
      <c r="AE1886" s="71"/>
      <c r="AF1886" s="71"/>
      <c r="AG1886" s="71"/>
      <c r="AH1886" s="71"/>
      <c r="AI1886" s="71"/>
      <c r="AJ1886" s="71"/>
      <c r="AK1886" s="71"/>
      <c r="AL1886" s="71"/>
    </row>
    <row r="1887" spans="1:38">
      <c r="A1887" s="191"/>
      <c r="B1887" s="191"/>
      <c r="C1887" s="191"/>
      <c r="D1887" s="191"/>
      <c r="E1887" s="191"/>
      <c r="F1887" s="191"/>
      <c r="G1887" s="191"/>
      <c r="H1887" s="191"/>
      <c r="I1887" s="191"/>
      <c r="J1887" s="191"/>
      <c r="K1887" s="191"/>
      <c r="L1887" s="191"/>
      <c r="M1887" s="191"/>
      <c r="N1887" s="191"/>
      <c r="O1887" s="70">
        <f>SUMIFS('Ctas Receber'!G:G,'Ctas Receber'!E:E,'Clientes'!A:A,'Ctas Receber'!M:M,"")</f>
        <v>0</v>
      </c>
      <c r="P1887" s="70">
        <f>SUMIFS('Ctas Receber'!G:G,'Ctas Receber'!E:E,'Clientes'!A:A,'Ctas Receber'!O:O,"Pago")</f>
        <v>0</v>
      </c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  <c r="AA1887" s="71"/>
      <c r="AB1887" s="71"/>
      <c r="AC1887" s="71"/>
      <c r="AD1887" s="71"/>
      <c r="AE1887" s="71"/>
      <c r="AF1887" s="71"/>
      <c r="AG1887" s="71"/>
      <c r="AH1887" s="71"/>
      <c r="AI1887" s="71"/>
      <c r="AJ1887" s="71"/>
      <c r="AK1887" s="71"/>
      <c r="AL1887" s="71"/>
    </row>
    <row r="1888" spans="1:38">
      <c r="A1888" s="191"/>
      <c r="B1888" s="191"/>
      <c r="C1888" s="191"/>
      <c r="D1888" s="191"/>
      <c r="E1888" s="191"/>
      <c r="F1888" s="191"/>
      <c r="G1888" s="191"/>
      <c r="H1888" s="191"/>
      <c r="I1888" s="191"/>
      <c r="J1888" s="191"/>
      <c r="K1888" s="191"/>
      <c r="L1888" s="191"/>
      <c r="M1888" s="191"/>
      <c r="N1888" s="191"/>
      <c r="O1888" s="70">
        <f>SUMIFS('Ctas Receber'!G:G,'Ctas Receber'!E:E,'Clientes'!A:A,'Ctas Receber'!M:M,"")</f>
        <v>0</v>
      </c>
      <c r="P1888" s="70">
        <f>SUMIFS('Ctas Receber'!G:G,'Ctas Receber'!E:E,'Clientes'!A:A,'Ctas Receber'!O:O,"Pago")</f>
        <v>0</v>
      </c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  <c r="AA1888" s="71"/>
      <c r="AB1888" s="71"/>
      <c r="AC1888" s="71"/>
      <c r="AD1888" s="71"/>
      <c r="AE1888" s="71"/>
      <c r="AF1888" s="71"/>
      <c r="AG1888" s="71"/>
      <c r="AH1888" s="71"/>
      <c r="AI1888" s="71"/>
      <c r="AJ1888" s="71"/>
      <c r="AK1888" s="71"/>
      <c r="AL1888" s="71"/>
    </row>
    <row r="1889" spans="1:38">
      <c r="A1889" s="191"/>
      <c r="B1889" s="191"/>
      <c r="C1889" s="191"/>
      <c r="D1889" s="191"/>
      <c r="E1889" s="191"/>
      <c r="F1889" s="191"/>
      <c r="G1889" s="191"/>
      <c r="H1889" s="191"/>
      <c r="I1889" s="191"/>
      <c r="J1889" s="191"/>
      <c r="K1889" s="191"/>
      <c r="L1889" s="191"/>
      <c r="M1889" s="191"/>
      <c r="N1889" s="191"/>
      <c r="O1889" s="70">
        <f>SUMIFS('Ctas Receber'!G:G,'Ctas Receber'!E:E,'Clientes'!A:A,'Ctas Receber'!M:M,"")</f>
        <v>0</v>
      </c>
      <c r="P1889" s="70">
        <f>SUMIFS('Ctas Receber'!G:G,'Ctas Receber'!E:E,'Clientes'!A:A,'Ctas Receber'!O:O,"Pago")</f>
        <v>0</v>
      </c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  <c r="AA1889" s="71"/>
      <c r="AB1889" s="71"/>
      <c r="AC1889" s="71"/>
      <c r="AD1889" s="71"/>
      <c r="AE1889" s="71"/>
      <c r="AF1889" s="71"/>
      <c r="AG1889" s="71"/>
      <c r="AH1889" s="71"/>
      <c r="AI1889" s="71"/>
      <c r="AJ1889" s="71"/>
      <c r="AK1889" s="71"/>
      <c r="AL1889" s="71"/>
    </row>
    <row r="1890" spans="1:38">
      <c r="A1890" s="191"/>
      <c r="B1890" s="191"/>
      <c r="C1890" s="191"/>
      <c r="D1890" s="191"/>
      <c r="E1890" s="191"/>
      <c r="F1890" s="191"/>
      <c r="G1890" s="191"/>
      <c r="H1890" s="191"/>
      <c r="I1890" s="191"/>
      <c r="J1890" s="191"/>
      <c r="K1890" s="191"/>
      <c r="L1890" s="191"/>
      <c r="M1890" s="191"/>
      <c r="N1890" s="191"/>
      <c r="O1890" s="70">
        <f>SUMIFS('Ctas Receber'!G:G,'Ctas Receber'!E:E,'Clientes'!A:A,'Ctas Receber'!M:M,"")</f>
        <v>0</v>
      </c>
      <c r="P1890" s="70">
        <f>SUMIFS('Ctas Receber'!G:G,'Ctas Receber'!E:E,'Clientes'!A:A,'Ctas Receber'!O:O,"Pago")</f>
        <v>0</v>
      </c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  <c r="AA1890" s="71"/>
      <c r="AB1890" s="71"/>
      <c r="AC1890" s="71"/>
      <c r="AD1890" s="71"/>
      <c r="AE1890" s="71"/>
      <c r="AF1890" s="71"/>
      <c r="AG1890" s="71"/>
      <c r="AH1890" s="71"/>
      <c r="AI1890" s="71"/>
      <c r="AJ1890" s="71"/>
      <c r="AK1890" s="71"/>
      <c r="AL1890" s="71"/>
    </row>
    <row r="1891" spans="1:38">
      <c r="A1891" s="191"/>
      <c r="B1891" s="191"/>
      <c r="C1891" s="191"/>
      <c r="D1891" s="191"/>
      <c r="E1891" s="191"/>
      <c r="F1891" s="191"/>
      <c r="G1891" s="191"/>
      <c r="H1891" s="191"/>
      <c r="I1891" s="191"/>
      <c r="J1891" s="191"/>
      <c r="K1891" s="191"/>
      <c r="L1891" s="191"/>
      <c r="M1891" s="191"/>
      <c r="N1891" s="191"/>
      <c r="O1891" s="70">
        <f>SUMIFS('Ctas Receber'!G:G,'Ctas Receber'!E:E,'Clientes'!A:A,'Ctas Receber'!M:M,"")</f>
        <v>0</v>
      </c>
      <c r="P1891" s="70">
        <f>SUMIFS('Ctas Receber'!G:G,'Ctas Receber'!E:E,'Clientes'!A:A,'Ctas Receber'!O:O,"Pago")</f>
        <v>0</v>
      </c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  <c r="AA1891" s="71"/>
      <c r="AB1891" s="71"/>
      <c r="AC1891" s="71"/>
      <c r="AD1891" s="71"/>
      <c r="AE1891" s="71"/>
      <c r="AF1891" s="71"/>
      <c r="AG1891" s="71"/>
      <c r="AH1891" s="71"/>
      <c r="AI1891" s="71"/>
      <c r="AJ1891" s="71"/>
      <c r="AK1891" s="71"/>
      <c r="AL1891" s="71"/>
    </row>
    <row r="1892" spans="1:38">
      <c r="A1892" s="191"/>
      <c r="B1892" s="191"/>
      <c r="C1892" s="191"/>
      <c r="D1892" s="191"/>
      <c r="E1892" s="191"/>
      <c r="F1892" s="191"/>
      <c r="G1892" s="191"/>
      <c r="H1892" s="191"/>
      <c r="I1892" s="191"/>
      <c r="J1892" s="191"/>
      <c r="K1892" s="191"/>
      <c r="L1892" s="191"/>
      <c r="M1892" s="191"/>
      <c r="N1892" s="191"/>
      <c r="O1892" s="70">
        <f>SUMIFS('Ctas Receber'!G:G,'Ctas Receber'!E:E,'Clientes'!A:A,'Ctas Receber'!M:M,"")</f>
        <v>0</v>
      </c>
      <c r="P1892" s="70">
        <f>SUMIFS('Ctas Receber'!G:G,'Ctas Receber'!E:E,'Clientes'!A:A,'Ctas Receber'!O:O,"Pago")</f>
        <v>0</v>
      </c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  <c r="AA1892" s="71"/>
      <c r="AB1892" s="71"/>
      <c r="AC1892" s="71"/>
      <c r="AD1892" s="71"/>
      <c r="AE1892" s="71"/>
      <c r="AF1892" s="71"/>
      <c r="AG1892" s="71"/>
      <c r="AH1892" s="71"/>
      <c r="AI1892" s="71"/>
      <c r="AJ1892" s="71"/>
      <c r="AK1892" s="71"/>
      <c r="AL1892" s="71"/>
    </row>
    <row r="1893" spans="1:38">
      <c r="A1893" s="191"/>
      <c r="B1893" s="191"/>
      <c r="C1893" s="191"/>
      <c r="D1893" s="191"/>
      <c r="E1893" s="191"/>
      <c r="F1893" s="191"/>
      <c r="G1893" s="191"/>
      <c r="H1893" s="191"/>
      <c r="I1893" s="191"/>
      <c r="J1893" s="191"/>
      <c r="K1893" s="191"/>
      <c r="L1893" s="191"/>
      <c r="M1893" s="191"/>
      <c r="N1893" s="191"/>
      <c r="O1893" s="70">
        <f>SUMIFS('Ctas Receber'!G:G,'Ctas Receber'!E:E,'Clientes'!A:A,'Ctas Receber'!M:M,"")</f>
        <v>0</v>
      </c>
      <c r="P1893" s="70">
        <f>SUMIFS('Ctas Receber'!G:G,'Ctas Receber'!E:E,'Clientes'!A:A,'Ctas Receber'!O:O,"Pago")</f>
        <v>0</v>
      </c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  <c r="AA1893" s="71"/>
      <c r="AB1893" s="71"/>
      <c r="AC1893" s="71"/>
      <c r="AD1893" s="71"/>
      <c r="AE1893" s="71"/>
      <c r="AF1893" s="71"/>
      <c r="AG1893" s="71"/>
      <c r="AH1893" s="71"/>
      <c r="AI1893" s="71"/>
      <c r="AJ1893" s="71"/>
      <c r="AK1893" s="71"/>
      <c r="AL1893" s="71"/>
    </row>
    <row r="1894" spans="1:38">
      <c r="A1894" s="191"/>
      <c r="B1894" s="191"/>
      <c r="C1894" s="191"/>
      <c r="D1894" s="191"/>
      <c r="E1894" s="191"/>
      <c r="F1894" s="191"/>
      <c r="G1894" s="191"/>
      <c r="H1894" s="191"/>
      <c r="I1894" s="191"/>
      <c r="J1894" s="191"/>
      <c r="K1894" s="191"/>
      <c r="L1894" s="191"/>
      <c r="M1894" s="191"/>
      <c r="N1894" s="191"/>
      <c r="O1894" s="70">
        <f>SUMIFS('Ctas Receber'!G:G,'Ctas Receber'!E:E,'Clientes'!A:A,'Ctas Receber'!M:M,"")</f>
        <v>0</v>
      </c>
      <c r="P1894" s="70">
        <f>SUMIFS('Ctas Receber'!G:G,'Ctas Receber'!E:E,'Clientes'!A:A,'Ctas Receber'!O:O,"Pago")</f>
        <v>0</v>
      </c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  <c r="AA1894" s="71"/>
      <c r="AB1894" s="71"/>
      <c r="AC1894" s="71"/>
      <c r="AD1894" s="71"/>
      <c r="AE1894" s="71"/>
      <c r="AF1894" s="71"/>
      <c r="AG1894" s="71"/>
      <c r="AH1894" s="71"/>
      <c r="AI1894" s="71"/>
      <c r="AJ1894" s="71"/>
      <c r="AK1894" s="71"/>
      <c r="AL1894" s="71"/>
    </row>
    <row r="1895" spans="1:38">
      <c r="A1895" s="191"/>
      <c r="B1895" s="191"/>
      <c r="C1895" s="191"/>
      <c r="D1895" s="191"/>
      <c r="E1895" s="191"/>
      <c r="F1895" s="191"/>
      <c r="G1895" s="191"/>
      <c r="H1895" s="191"/>
      <c r="I1895" s="191"/>
      <c r="J1895" s="191"/>
      <c r="K1895" s="191"/>
      <c r="L1895" s="191"/>
      <c r="M1895" s="191"/>
      <c r="N1895" s="191"/>
      <c r="O1895" s="70">
        <f>SUMIFS('Ctas Receber'!G:G,'Ctas Receber'!E:E,'Clientes'!A:A,'Ctas Receber'!M:M,"")</f>
        <v>0</v>
      </c>
      <c r="P1895" s="70">
        <f>SUMIFS('Ctas Receber'!G:G,'Ctas Receber'!E:E,'Clientes'!A:A,'Ctas Receber'!O:O,"Pago")</f>
        <v>0</v>
      </c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  <c r="AA1895" s="71"/>
      <c r="AB1895" s="71"/>
      <c r="AC1895" s="71"/>
      <c r="AD1895" s="71"/>
      <c r="AE1895" s="71"/>
      <c r="AF1895" s="71"/>
      <c r="AG1895" s="71"/>
      <c r="AH1895" s="71"/>
      <c r="AI1895" s="71"/>
      <c r="AJ1895" s="71"/>
      <c r="AK1895" s="71"/>
      <c r="AL1895" s="71"/>
    </row>
    <row r="1896" spans="1:38">
      <c r="A1896" s="191"/>
      <c r="B1896" s="191"/>
      <c r="C1896" s="191"/>
      <c r="D1896" s="191"/>
      <c r="E1896" s="191"/>
      <c r="F1896" s="191"/>
      <c r="G1896" s="191"/>
      <c r="H1896" s="191"/>
      <c r="I1896" s="191"/>
      <c r="J1896" s="191"/>
      <c r="K1896" s="191"/>
      <c r="L1896" s="191"/>
      <c r="M1896" s="191"/>
      <c r="N1896" s="191"/>
      <c r="O1896" s="70">
        <f>SUMIFS('Ctas Receber'!G:G,'Ctas Receber'!E:E,'Clientes'!A:A,'Ctas Receber'!M:M,"")</f>
        <v>0</v>
      </c>
      <c r="P1896" s="70">
        <f>SUMIFS('Ctas Receber'!G:G,'Ctas Receber'!E:E,'Clientes'!A:A,'Ctas Receber'!O:O,"Pago")</f>
        <v>0</v>
      </c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  <c r="AA1896" s="71"/>
      <c r="AB1896" s="71"/>
      <c r="AC1896" s="71"/>
      <c r="AD1896" s="71"/>
      <c r="AE1896" s="71"/>
      <c r="AF1896" s="71"/>
      <c r="AG1896" s="71"/>
      <c r="AH1896" s="71"/>
      <c r="AI1896" s="71"/>
      <c r="AJ1896" s="71"/>
      <c r="AK1896" s="71"/>
      <c r="AL1896" s="71"/>
    </row>
    <row r="1897" spans="1:38">
      <c r="A1897" s="191"/>
      <c r="B1897" s="191"/>
      <c r="C1897" s="191"/>
      <c r="D1897" s="191"/>
      <c r="E1897" s="191"/>
      <c r="F1897" s="191"/>
      <c r="G1897" s="191"/>
      <c r="H1897" s="191"/>
      <c r="I1897" s="191"/>
      <c r="J1897" s="191"/>
      <c r="K1897" s="191"/>
      <c r="L1897" s="191"/>
      <c r="M1897" s="191"/>
      <c r="N1897" s="191"/>
      <c r="O1897" s="70">
        <f>SUMIFS('Ctas Receber'!G:G,'Ctas Receber'!E:E,'Clientes'!A:A,'Ctas Receber'!M:M,"")</f>
        <v>0</v>
      </c>
      <c r="P1897" s="70">
        <f>SUMIFS('Ctas Receber'!G:G,'Ctas Receber'!E:E,'Clientes'!A:A,'Ctas Receber'!O:O,"Pago")</f>
        <v>0</v>
      </c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  <c r="AA1897" s="71"/>
      <c r="AB1897" s="71"/>
      <c r="AC1897" s="71"/>
      <c r="AD1897" s="71"/>
      <c r="AE1897" s="71"/>
      <c r="AF1897" s="71"/>
      <c r="AG1897" s="71"/>
      <c r="AH1897" s="71"/>
      <c r="AI1897" s="71"/>
      <c r="AJ1897" s="71"/>
      <c r="AK1897" s="71"/>
      <c r="AL1897" s="71"/>
    </row>
    <row r="1898" spans="1:38">
      <c r="A1898" s="191"/>
      <c r="B1898" s="191"/>
      <c r="C1898" s="191"/>
      <c r="D1898" s="191"/>
      <c r="E1898" s="191"/>
      <c r="F1898" s="191"/>
      <c r="G1898" s="191"/>
      <c r="H1898" s="191"/>
      <c r="I1898" s="191"/>
      <c r="J1898" s="191"/>
      <c r="K1898" s="191"/>
      <c r="L1898" s="191"/>
      <c r="M1898" s="191"/>
      <c r="N1898" s="191"/>
      <c r="O1898" s="70">
        <f>SUMIFS('Ctas Receber'!G:G,'Ctas Receber'!E:E,'Clientes'!A:A,'Ctas Receber'!M:M,"")</f>
        <v>0</v>
      </c>
      <c r="P1898" s="70">
        <f>SUMIFS('Ctas Receber'!G:G,'Ctas Receber'!E:E,'Clientes'!A:A,'Ctas Receber'!O:O,"Pago")</f>
        <v>0</v>
      </c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  <c r="AA1898" s="71"/>
      <c r="AB1898" s="71"/>
      <c r="AC1898" s="71"/>
      <c r="AD1898" s="71"/>
      <c r="AE1898" s="71"/>
      <c r="AF1898" s="71"/>
      <c r="AG1898" s="71"/>
      <c r="AH1898" s="71"/>
      <c r="AI1898" s="71"/>
      <c r="AJ1898" s="71"/>
      <c r="AK1898" s="71"/>
      <c r="AL1898" s="71"/>
    </row>
    <row r="1899" spans="1:38">
      <c r="A1899" s="191"/>
      <c r="B1899" s="191"/>
      <c r="C1899" s="191"/>
      <c r="D1899" s="191"/>
      <c r="E1899" s="191"/>
      <c r="F1899" s="191"/>
      <c r="G1899" s="191"/>
      <c r="H1899" s="191"/>
      <c r="I1899" s="191"/>
      <c r="J1899" s="191"/>
      <c r="K1899" s="191"/>
      <c r="L1899" s="191"/>
      <c r="M1899" s="191"/>
      <c r="N1899" s="191"/>
      <c r="O1899" s="70">
        <f>SUMIFS('Ctas Receber'!G:G,'Ctas Receber'!E:E,'Clientes'!A:A,'Ctas Receber'!M:M,"")</f>
        <v>0</v>
      </c>
      <c r="P1899" s="70">
        <f>SUMIFS('Ctas Receber'!G:G,'Ctas Receber'!E:E,'Clientes'!A:A,'Ctas Receber'!O:O,"Pago")</f>
        <v>0</v>
      </c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  <c r="AA1899" s="71"/>
      <c r="AB1899" s="71"/>
      <c r="AC1899" s="71"/>
      <c r="AD1899" s="71"/>
      <c r="AE1899" s="71"/>
      <c r="AF1899" s="71"/>
      <c r="AG1899" s="71"/>
      <c r="AH1899" s="71"/>
      <c r="AI1899" s="71"/>
      <c r="AJ1899" s="71"/>
      <c r="AK1899" s="71"/>
      <c r="AL1899" s="71"/>
    </row>
    <row r="1900" spans="1:38">
      <c r="A1900" s="191"/>
      <c r="B1900" s="191"/>
      <c r="C1900" s="191"/>
      <c r="D1900" s="191"/>
      <c r="E1900" s="191"/>
      <c r="F1900" s="191"/>
      <c r="G1900" s="191"/>
      <c r="H1900" s="191"/>
      <c r="I1900" s="191"/>
      <c r="J1900" s="191"/>
      <c r="K1900" s="191"/>
      <c r="L1900" s="191"/>
      <c r="M1900" s="191"/>
      <c r="N1900" s="191"/>
      <c r="O1900" s="70">
        <f>SUMIFS('Ctas Receber'!G:G,'Ctas Receber'!E:E,'Clientes'!A:A,'Ctas Receber'!M:M,"")</f>
        <v>0</v>
      </c>
      <c r="P1900" s="70">
        <f>SUMIFS('Ctas Receber'!G:G,'Ctas Receber'!E:E,'Clientes'!A:A,'Ctas Receber'!O:O,"Pago")</f>
        <v>0</v>
      </c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  <c r="AA1900" s="71"/>
      <c r="AB1900" s="71"/>
      <c r="AC1900" s="71"/>
      <c r="AD1900" s="71"/>
      <c r="AE1900" s="71"/>
      <c r="AF1900" s="71"/>
      <c r="AG1900" s="71"/>
      <c r="AH1900" s="71"/>
      <c r="AI1900" s="71"/>
      <c r="AJ1900" s="71"/>
      <c r="AK1900" s="71"/>
      <c r="AL1900" s="71"/>
    </row>
    <row r="1901" spans="1:38">
      <c r="A1901" s="191"/>
      <c r="B1901" s="191"/>
      <c r="C1901" s="191"/>
      <c r="D1901" s="191"/>
      <c r="E1901" s="191"/>
      <c r="F1901" s="191"/>
      <c r="G1901" s="191"/>
      <c r="H1901" s="191"/>
      <c r="I1901" s="191"/>
      <c r="J1901" s="191"/>
      <c r="K1901" s="191"/>
      <c r="L1901" s="191"/>
      <c r="M1901" s="191"/>
      <c r="N1901" s="191"/>
      <c r="O1901" s="70">
        <f>SUMIFS('Ctas Receber'!G:G,'Ctas Receber'!E:E,'Clientes'!A:A,'Ctas Receber'!M:M,"")</f>
        <v>0</v>
      </c>
      <c r="P1901" s="70">
        <f>SUMIFS('Ctas Receber'!G:G,'Ctas Receber'!E:E,'Clientes'!A:A,'Ctas Receber'!O:O,"Pago")</f>
        <v>0</v>
      </c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  <c r="AA1901" s="71"/>
      <c r="AB1901" s="71"/>
      <c r="AC1901" s="71"/>
      <c r="AD1901" s="71"/>
      <c r="AE1901" s="71"/>
      <c r="AF1901" s="71"/>
      <c r="AG1901" s="71"/>
      <c r="AH1901" s="71"/>
      <c r="AI1901" s="71"/>
      <c r="AJ1901" s="71"/>
      <c r="AK1901" s="71"/>
      <c r="AL1901" s="71"/>
    </row>
    <row r="1902" spans="1:38">
      <c r="A1902" s="191"/>
      <c r="B1902" s="191"/>
      <c r="C1902" s="191"/>
      <c r="D1902" s="191"/>
      <c r="E1902" s="191"/>
      <c r="F1902" s="191"/>
      <c r="G1902" s="191"/>
      <c r="H1902" s="191"/>
      <c r="I1902" s="191"/>
      <c r="J1902" s="191"/>
      <c r="K1902" s="191"/>
      <c r="L1902" s="191"/>
      <c r="M1902" s="191"/>
      <c r="N1902" s="191"/>
      <c r="O1902" s="70">
        <f>SUMIFS('Ctas Receber'!G:G,'Ctas Receber'!E:E,'Clientes'!A:A,'Ctas Receber'!M:M,"")</f>
        <v>0</v>
      </c>
      <c r="P1902" s="70">
        <f>SUMIFS('Ctas Receber'!G:G,'Ctas Receber'!E:E,'Clientes'!A:A,'Ctas Receber'!O:O,"Pago")</f>
        <v>0</v>
      </c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  <c r="AA1902" s="71"/>
      <c r="AB1902" s="71"/>
      <c r="AC1902" s="71"/>
      <c r="AD1902" s="71"/>
      <c r="AE1902" s="71"/>
      <c r="AF1902" s="71"/>
      <c r="AG1902" s="71"/>
      <c r="AH1902" s="71"/>
      <c r="AI1902" s="71"/>
      <c r="AJ1902" s="71"/>
      <c r="AK1902" s="71"/>
      <c r="AL1902" s="71"/>
    </row>
    <row r="1903" spans="1:38">
      <c r="A1903" s="191"/>
      <c r="B1903" s="191"/>
      <c r="C1903" s="191"/>
      <c r="D1903" s="191"/>
      <c r="E1903" s="191"/>
      <c r="F1903" s="191"/>
      <c r="G1903" s="191"/>
      <c r="H1903" s="191"/>
      <c r="I1903" s="191"/>
      <c r="J1903" s="191"/>
      <c r="K1903" s="191"/>
      <c r="L1903" s="191"/>
      <c r="M1903" s="191"/>
      <c r="N1903" s="191"/>
      <c r="O1903" s="70">
        <f>SUMIFS('Ctas Receber'!G:G,'Ctas Receber'!E:E,'Clientes'!A:A,'Ctas Receber'!M:M,"")</f>
        <v>0</v>
      </c>
      <c r="P1903" s="70">
        <f>SUMIFS('Ctas Receber'!G:G,'Ctas Receber'!E:E,'Clientes'!A:A,'Ctas Receber'!O:O,"Pago")</f>
        <v>0</v>
      </c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  <c r="AA1903" s="71"/>
      <c r="AB1903" s="71"/>
      <c r="AC1903" s="71"/>
      <c r="AD1903" s="71"/>
      <c r="AE1903" s="71"/>
      <c r="AF1903" s="71"/>
      <c r="AG1903" s="71"/>
      <c r="AH1903" s="71"/>
      <c r="AI1903" s="71"/>
      <c r="AJ1903" s="71"/>
      <c r="AK1903" s="71"/>
      <c r="AL1903" s="71"/>
    </row>
    <row r="1904" spans="1:38">
      <c r="A1904" s="191"/>
      <c r="B1904" s="191"/>
      <c r="C1904" s="191"/>
      <c r="D1904" s="191"/>
      <c r="E1904" s="191"/>
      <c r="F1904" s="191"/>
      <c r="G1904" s="191"/>
      <c r="H1904" s="191"/>
      <c r="I1904" s="191"/>
      <c r="J1904" s="191"/>
      <c r="K1904" s="191"/>
      <c r="L1904" s="191"/>
      <c r="M1904" s="191"/>
      <c r="N1904" s="191"/>
      <c r="O1904" s="70">
        <f>SUMIFS('Ctas Receber'!G:G,'Ctas Receber'!E:E,'Clientes'!A:A,'Ctas Receber'!M:M,"")</f>
        <v>0</v>
      </c>
      <c r="P1904" s="70">
        <f>SUMIFS('Ctas Receber'!G:G,'Ctas Receber'!E:E,'Clientes'!A:A,'Ctas Receber'!O:O,"Pago")</f>
        <v>0</v>
      </c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  <c r="AA1904" s="71"/>
      <c r="AB1904" s="71"/>
      <c r="AC1904" s="71"/>
      <c r="AD1904" s="71"/>
      <c r="AE1904" s="71"/>
      <c r="AF1904" s="71"/>
      <c r="AG1904" s="71"/>
      <c r="AH1904" s="71"/>
      <c r="AI1904" s="71"/>
      <c r="AJ1904" s="71"/>
      <c r="AK1904" s="71"/>
      <c r="AL1904" s="71"/>
    </row>
    <row r="1905" spans="1:38">
      <c r="A1905" s="191"/>
      <c r="B1905" s="191"/>
      <c r="C1905" s="191"/>
      <c r="D1905" s="191"/>
      <c r="E1905" s="191"/>
      <c r="F1905" s="191"/>
      <c r="G1905" s="191"/>
      <c r="H1905" s="191"/>
      <c r="I1905" s="191"/>
      <c r="J1905" s="191"/>
      <c r="K1905" s="191"/>
      <c r="L1905" s="191"/>
      <c r="M1905" s="191"/>
      <c r="N1905" s="191"/>
      <c r="O1905" s="70">
        <f>SUMIFS('Ctas Receber'!G:G,'Ctas Receber'!E:E,'Clientes'!A:A,'Ctas Receber'!M:M,"")</f>
        <v>0</v>
      </c>
      <c r="P1905" s="70">
        <f>SUMIFS('Ctas Receber'!G:G,'Ctas Receber'!E:E,'Clientes'!A:A,'Ctas Receber'!O:O,"Pago")</f>
        <v>0</v>
      </c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  <c r="AA1905" s="71"/>
      <c r="AB1905" s="71"/>
      <c r="AC1905" s="71"/>
      <c r="AD1905" s="71"/>
      <c r="AE1905" s="71"/>
      <c r="AF1905" s="71"/>
      <c r="AG1905" s="71"/>
      <c r="AH1905" s="71"/>
      <c r="AI1905" s="71"/>
      <c r="AJ1905" s="71"/>
      <c r="AK1905" s="71"/>
      <c r="AL1905" s="71"/>
    </row>
    <row r="1906" spans="1:38">
      <c r="A1906" s="191"/>
      <c r="B1906" s="191"/>
      <c r="C1906" s="191"/>
      <c r="D1906" s="191"/>
      <c r="E1906" s="191"/>
      <c r="F1906" s="191"/>
      <c r="G1906" s="191"/>
      <c r="H1906" s="191"/>
      <c r="I1906" s="191"/>
      <c r="J1906" s="191"/>
      <c r="K1906" s="191"/>
      <c r="L1906" s="191"/>
      <c r="M1906" s="191"/>
      <c r="N1906" s="191"/>
      <c r="O1906" s="70">
        <f>SUMIFS('Ctas Receber'!G:G,'Ctas Receber'!E:E,'Clientes'!A:A,'Ctas Receber'!M:M,"")</f>
        <v>0</v>
      </c>
      <c r="P1906" s="70">
        <f>SUMIFS('Ctas Receber'!G:G,'Ctas Receber'!E:E,'Clientes'!A:A,'Ctas Receber'!O:O,"Pago")</f>
        <v>0</v>
      </c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  <c r="AA1906" s="71"/>
      <c r="AB1906" s="71"/>
      <c r="AC1906" s="71"/>
      <c r="AD1906" s="71"/>
      <c r="AE1906" s="71"/>
      <c r="AF1906" s="71"/>
      <c r="AG1906" s="71"/>
      <c r="AH1906" s="71"/>
      <c r="AI1906" s="71"/>
      <c r="AJ1906" s="71"/>
      <c r="AK1906" s="71"/>
      <c r="AL1906" s="71"/>
    </row>
    <row r="1907" spans="1:38">
      <c r="A1907" s="191"/>
      <c r="B1907" s="191"/>
      <c r="C1907" s="191"/>
      <c r="D1907" s="191"/>
      <c r="E1907" s="191"/>
      <c r="F1907" s="191"/>
      <c r="G1907" s="191"/>
      <c r="H1907" s="191"/>
      <c r="I1907" s="191"/>
      <c r="J1907" s="191"/>
      <c r="K1907" s="191"/>
      <c r="L1907" s="191"/>
      <c r="M1907" s="191"/>
      <c r="N1907" s="191"/>
      <c r="O1907" s="70">
        <f>SUMIFS('Ctas Receber'!G:G,'Ctas Receber'!E:E,'Clientes'!A:A,'Ctas Receber'!M:M,"")</f>
        <v>0</v>
      </c>
      <c r="P1907" s="70">
        <f>SUMIFS('Ctas Receber'!G:G,'Ctas Receber'!E:E,'Clientes'!A:A,'Ctas Receber'!O:O,"Pago")</f>
        <v>0</v>
      </c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  <c r="AA1907" s="71"/>
      <c r="AB1907" s="71"/>
      <c r="AC1907" s="71"/>
      <c r="AD1907" s="71"/>
      <c r="AE1907" s="71"/>
      <c r="AF1907" s="71"/>
      <c r="AG1907" s="71"/>
      <c r="AH1907" s="71"/>
      <c r="AI1907" s="71"/>
      <c r="AJ1907" s="71"/>
      <c r="AK1907" s="71"/>
      <c r="AL1907" s="71"/>
    </row>
    <row r="1908" spans="1:38">
      <c r="A1908" s="191"/>
      <c r="B1908" s="191"/>
      <c r="C1908" s="191"/>
      <c r="D1908" s="191"/>
      <c r="E1908" s="191"/>
      <c r="F1908" s="191"/>
      <c r="G1908" s="191"/>
      <c r="H1908" s="191"/>
      <c r="I1908" s="191"/>
      <c r="J1908" s="191"/>
      <c r="K1908" s="191"/>
      <c r="L1908" s="191"/>
      <c r="M1908" s="191"/>
      <c r="N1908" s="191"/>
      <c r="O1908" s="70">
        <f>SUMIFS('Ctas Receber'!G:G,'Ctas Receber'!E:E,'Clientes'!A:A,'Ctas Receber'!M:M,"")</f>
        <v>0</v>
      </c>
      <c r="P1908" s="70">
        <f>SUMIFS('Ctas Receber'!G:G,'Ctas Receber'!E:E,'Clientes'!A:A,'Ctas Receber'!O:O,"Pago")</f>
        <v>0</v>
      </c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  <c r="AA1908" s="71"/>
      <c r="AB1908" s="71"/>
      <c r="AC1908" s="71"/>
      <c r="AD1908" s="71"/>
      <c r="AE1908" s="71"/>
      <c r="AF1908" s="71"/>
      <c r="AG1908" s="71"/>
      <c r="AH1908" s="71"/>
      <c r="AI1908" s="71"/>
      <c r="AJ1908" s="71"/>
      <c r="AK1908" s="71"/>
      <c r="AL1908" s="71"/>
    </row>
    <row r="1909" spans="1:38">
      <c r="A1909" s="191"/>
      <c r="B1909" s="191"/>
      <c r="C1909" s="191"/>
      <c r="D1909" s="191"/>
      <c r="E1909" s="191"/>
      <c r="F1909" s="191"/>
      <c r="G1909" s="191"/>
      <c r="H1909" s="191"/>
      <c r="I1909" s="191"/>
      <c r="J1909" s="191"/>
      <c r="K1909" s="191"/>
      <c r="L1909" s="191"/>
      <c r="M1909" s="191"/>
      <c r="N1909" s="191"/>
      <c r="O1909" s="70">
        <f>SUMIFS('Ctas Receber'!G:G,'Ctas Receber'!E:E,'Clientes'!A:A,'Ctas Receber'!M:M,"")</f>
        <v>0</v>
      </c>
      <c r="P1909" s="70">
        <f>SUMIFS('Ctas Receber'!G:G,'Ctas Receber'!E:E,'Clientes'!A:A,'Ctas Receber'!O:O,"Pago")</f>
        <v>0</v>
      </c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  <c r="AA1909" s="71"/>
      <c r="AB1909" s="71"/>
      <c r="AC1909" s="71"/>
      <c r="AD1909" s="71"/>
      <c r="AE1909" s="71"/>
      <c r="AF1909" s="71"/>
      <c r="AG1909" s="71"/>
      <c r="AH1909" s="71"/>
      <c r="AI1909" s="71"/>
      <c r="AJ1909" s="71"/>
      <c r="AK1909" s="71"/>
      <c r="AL1909" s="71"/>
    </row>
    <row r="1910" spans="1:38">
      <c r="A1910" s="191"/>
      <c r="B1910" s="191"/>
      <c r="C1910" s="191"/>
      <c r="D1910" s="191"/>
      <c r="E1910" s="191"/>
      <c r="F1910" s="191"/>
      <c r="G1910" s="191"/>
      <c r="H1910" s="191"/>
      <c r="I1910" s="191"/>
      <c r="J1910" s="191"/>
      <c r="K1910" s="191"/>
      <c r="L1910" s="191"/>
      <c r="M1910" s="191"/>
      <c r="N1910" s="191"/>
      <c r="O1910" s="70">
        <f>SUMIFS('Ctas Receber'!G:G,'Ctas Receber'!E:E,'Clientes'!A:A,'Ctas Receber'!M:M,"")</f>
        <v>0</v>
      </c>
      <c r="P1910" s="70">
        <f>SUMIFS('Ctas Receber'!G:G,'Ctas Receber'!E:E,'Clientes'!A:A,'Ctas Receber'!O:O,"Pago")</f>
        <v>0</v>
      </c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  <c r="AA1910" s="71"/>
      <c r="AB1910" s="71"/>
      <c r="AC1910" s="71"/>
      <c r="AD1910" s="71"/>
      <c r="AE1910" s="71"/>
      <c r="AF1910" s="71"/>
      <c r="AG1910" s="71"/>
      <c r="AH1910" s="71"/>
      <c r="AI1910" s="71"/>
      <c r="AJ1910" s="71"/>
      <c r="AK1910" s="71"/>
      <c r="AL1910" s="71"/>
    </row>
    <row r="1911" spans="1:38">
      <c r="A1911" s="191"/>
      <c r="B1911" s="191"/>
      <c r="C1911" s="191"/>
      <c r="D1911" s="191"/>
      <c r="E1911" s="191"/>
      <c r="F1911" s="191"/>
      <c r="G1911" s="191"/>
      <c r="H1911" s="191"/>
      <c r="I1911" s="191"/>
      <c r="J1911" s="191"/>
      <c r="K1911" s="191"/>
      <c r="L1911" s="191"/>
      <c r="M1911" s="191"/>
      <c r="N1911" s="191"/>
      <c r="O1911" s="70">
        <f>SUMIFS('Ctas Receber'!G:G,'Ctas Receber'!E:E,'Clientes'!A:A,'Ctas Receber'!M:M,"")</f>
        <v>0</v>
      </c>
      <c r="P1911" s="70">
        <f>SUMIFS('Ctas Receber'!G:G,'Ctas Receber'!E:E,'Clientes'!A:A,'Ctas Receber'!O:O,"Pago")</f>
        <v>0</v>
      </c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  <c r="AA1911" s="71"/>
      <c r="AB1911" s="71"/>
      <c r="AC1911" s="71"/>
      <c r="AD1911" s="71"/>
      <c r="AE1911" s="71"/>
      <c r="AF1911" s="71"/>
      <c r="AG1911" s="71"/>
      <c r="AH1911" s="71"/>
      <c r="AI1911" s="71"/>
      <c r="AJ1911" s="71"/>
      <c r="AK1911" s="71"/>
      <c r="AL1911" s="71"/>
    </row>
    <row r="1912" spans="1:38">
      <c r="A1912" s="191"/>
      <c r="B1912" s="191"/>
      <c r="C1912" s="191"/>
      <c r="D1912" s="191"/>
      <c r="E1912" s="191"/>
      <c r="F1912" s="191"/>
      <c r="G1912" s="191"/>
      <c r="H1912" s="191"/>
      <c r="I1912" s="191"/>
      <c r="J1912" s="191"/>
      <c r="K1912" s="191"/>
      <c r="L1912" s="191"/>
      <c r="M1912" s="191"/>
      <c r="N1912" s="191"/>
      <c r="O1912" s="70">
        <f>SUMIFS('Ctas Receber'!G:G,'Ctas Receber'!E:E,'Clientes'!A:A,'Ctas Receber'!M:M,"")</f>
        <v>0</v>
      </c>
      <c r="P1912" s="70">
        <f>SUMIFS('Ctas Receber'!G:G,'Ctas Receber'!E:E,'Clientes'!A:A,'Ctas Receber'!O:O,"Pago")</f>
        <v>0</v>
      </c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  <c r="AA1912" s="71"/>
      <c r="AB1912" s="71"/>
      <c r="AC1912" s="71"/>
      <c r="AD1912" s="71"/>
      <c r="AE1912" s="71"/>
      <c r="AF1912" s="71"/>
      <c r="AG1912" s="71"/>
      <c r="AH1912" s="71"/>
      <c r="AI1912" s="71"/>
      <c r="AJ1912" s="71"/>
      <c r="AK1912" s="71"/>
      <c r="AL1912" s="71"/>
    </row>
    <row r="1913" spans="1:38">
      <c r="A1913" s="191"/>
      <c r="B1913" s="191"/>
      <c r="C1913" s="191"/>
      <c r="D1913" s="191"/>
      <c r="E1913" s="191"/>
      <c r="F1913" s="191"/>
      <c r="G1913" s="191"/>
      <c r="H1913" s="191"/>
      <c r="I1913" s="191"/>
      <c r="J1913" s="191"/>
      <c r="K1913" s="191"/>
      <c r="L1913" s="191"/>
      <c r="M1913" s="191"/>
      <c r="N1913" s="191"/>
      <c r="O1913" s="70">
        <f>SUMIFS('Ctas Receber'!G:G,'Ctas Receber'!E:E,'Clientes'!A:A,'Ctas Receber'!M:M,"")</f>
        <v>0</v>
      </c>
      <c r="P1913" s="70">
        <f>SUMIFS('Ctas Receber'!G:G,'Ctas Receber'!E:E,'Clientes'!A:A,'Ctas Receber'!O:O,"Pago")</f>
        <v>0</v>
      </c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  <c r="AA1913" s="71"/>
      <c r="AB1913" s="71"/>
      <c r="AC1913" s="71"/>
      <c r="AD1913" s="71"/>
      <c r="AE1913" s="71"/>
      <c r="AF1913" s="71"/>
      <c r="AG1913" s="71"/>
      <c r="AH1913" s="71"/>
      <c r="AI1913" s="71"/>
      <c r="AJ1913" s="71"/>
      <c r="AK1913" s="71"/>
      <c r="AL1913" s="71"/>
    </row>
    <row r="1914" spans="1:38">
      <c r="A1914" s="191"/>
      <c r="B1914" s="191"/>
      <c r="C1914" s="191"/>
      <c r="D1914" s="191"/>
      <c r="E1914" s="191"/>
      <c r="F1914" s="191"/>
      <c r="G1914" s="191"/>
      <c r="H1914" s="191"/>
      <c r="I1914" s="191"/>
      <c r="J1914" s="191"/>
      <c r="K1914" s="191"/>
      <c r="L1914" s="191"/>
      <c r="M1914" s="191"/>
      <c r="N1914" s="191"/>
      <c r="O1914" s="70">
        <f>SUMIFS('Ctas Receber'!G:G,'Ctas Receber'!E:E,'Clientes'!A:A,'Ctas Receber'!M:M,"")</f>
        <v>0</v>
      </c>
      <c r="P1914" s="70">
        <f>SUMIFS('Ctas Receber'!G:G,'Ctas Receber'!E:E,'Clientes'!A:A,'Ctas Receber'!O:O,"Pago")</f>
        <v>0</v>
      </c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  <c r="AA1914" s="71"/>
      <c r="AB1914" s="71"/>
      <c r="AC1914" s="71"/>
      <c r="AD1914" s="71"/>
      <c r="AE1914" s="71"/>
      <c r="AF1914" s="71"/>
      <c r="AG1914" s="71"/>
      <c r="AH1914" s="71"/>
      <c r="AI1914" s="71"/>
      <c r="AJ1914" s="71"/>
      <c r="AK1914" s="71"/>
      <c r="AL1914" s="71"/>
    </row>
    <row r="1915" spans="1:38">
      <c r="A1915" s="191"/>
      <c r="B1915" s="191"/>
      <c r="C1915" s="191"/>
      <c r="D1915" s="191"/>
      <c r="E1915" s="191"/>
      <c r="F1915" s="191"/>
      <c r="G1915" s="191"/>
      <c r="H1915" s="191"/>
      <c r="I1915" s="191"/>
      <c r="J1915" s="191"/>
      <c r="K1915" s="191"/>
      <c r="L1915" s="191"/>
      <c r="M1915" s="191"/>
      <c r="N1915" s="191"/>
      <c r="O1915" s="70">
        <f>SUMIFS('Ctas Receber'!G:G,'Ctas Receber'!E:E,'Clientes'!A:A,'Ctas Receber'!M:M,"")</f>
        <v>0</v>
      </c>
      <c r="P1915" s="70">
        <f>SUMIFS('Ctas Receber'!G:G,'Ctas Receber'!E:E,'Clientes'!A:A,'Ctas Receber'!O:O,"Pago")</f>
        <v>0</v>
      </c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  <c r="AA1915" s="71"/>
      <c r="AB1915" s="71"/>
      <c r="AC1915" s="71"/>
      <c r="AD1915" s="71"/>
      <c r="AE1915" s="71"/>
      <c r="AF1915" s="71"/>
      <c r="AG1915" s="71"/>
      <c r="AH1915" s="71"/>
      <c r="AI1915" s="71"/>
      <c r="AJ1915" s="71"/>
      <c r="AK1915" s="71"/>
      <c r="AL1915" s="71"/>
    </row>
    <row r="1916" spans="1:38">
      <c r="A1916" s="191"/>
      <c r="B1916" s="191"/>
      <c r="C1916" s="191"/>
      <c r="D1916" s="191"/>
      <c r="E1916" s="191"/>
      <c r="F1916" s="191"/>
      <c r="G1916" s="191"/>
      <c r="H1916" s="191"/>
      <c r="I1916" s="191"/>
      <c r="J1916" s="191"/>
      <c r="K1916" s="191"/>
      <c r="L1916" s="191"/>
      <c r="M1916" s="191"/>
      <c r="N1916" s="191"/>
      <c r="O1916" s="70">
        <f>SUMIFS('Ctas Receber'!G:G,'Ctas Receber'!E:E,'Clientes'!A:A,'Ctas Receber'!M:M,"")</f>
        <v>0</v>
      </c>
      <c r="P1916" s="70">
        <f>SUMIFS('Ctas Receber'!G:G,'Ctas Receber'!E:E,'Clientes'!A:A,'Ctas Receber'!O:O,"Pago")</f>
        <v>0</v>
      </c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  <c r="AA1916" s="71"/>
      <c r="AB1916" s="71"/>
      <c r="AC1916" s="71"/>
      <c r="AD1916" s="71"/>
      <c r="AE1916" s="71"/>
      <c r="AF1916" s="71"/>
      <c r="AG1916" s="71"/>
      <c r="AH1916" s="71"/>
      <c r="AI1916" s="71"/>
      <c r="AJ1916" s="71"/>
      <c r="AK1916" s="71"/>
      <c r="AL1916" s="71"/>
    </row>
    <row r="1917" spans="1:38">
      <c r="A1917" s="191"/>
      <c r="B1917" s="191"/>
      <c r="C1917" s="191"/>
      <c r="D1917" s="191"/>
      <c r="E1917" s="191"/>
      <c r="F1917" s="191"/>
      <c r="G1917" s="191"/>
      <c r="H1917" s="191"/>
      <c r="I1917" s="191"/>
      <c r="J1917" s="191"/>
      <c r="K1917" s="191"/>
      <c r="L1917" s="191"/>
      <c r="M1917" s="191"/>
      <c r="N1917" s="191"/>
      <c r="O1917" s="70">
        <f>SUMIFS('Ctas Receber'!G:G,'Ctas Receber'!E:E,'Clientes'!A:A,'Ctas Receber'!M:M,"")</f>
        <v>0</v>
      </c>
      <c r="P1917" s="70">
        <f>SUMIFS('Ctas Receber'!G:G,'Ctas Receber'!E:E,'Clientes'!A:A,'Ctas Receber'!O:O,"Pago")</f>
        <v>0</v>
      </c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  <c r="AA1917" s="71"/>
      <c r="AB1917" s="71"/>
      <c r="AC1917" s="71"/>
      <c r="AD1917" s="71"/>
      <c r="AE1917" s="71"/>
      <c r="AF1917" s="71"/>
      <c r="AG1917" s="71"/>
      <c r="AH1917" s="71"/>
      <c r="AI1917" s="71"/>
      <c r="AJ1917" s="71"/>
      <c r="AK1917" s="71"/>
      <c r="AL1917" s="71"/>
    </row>
    <row r="1918" spans="1:38">
      <c r="A1918" s="191"/>
      <c r="B1918" s="191"/>
      <c r="C1918" s="191"/>
      <c r="D1918" s="191"/>
      <c r="E1918" s="191"/>
      <c r="F1918" s="191"/>
      <c r="G1918" s="191"/>
      <c r="H1918" s="191"/>
      <c r="I1918" s="191"/>
      <c r="J1918" s="191"/>
      <c r="K1918" s="191"/>
      <c r="L1918" s="191"/>
      <c r="M1918" s="191"/>
      <c r="N1918" s="191"/>
      <c r="O1918" s="70">
        <f>SUMIFS('Ctas Receber'!G:G,'Ctas Receber'!E:E,'Clientes'!A:A,'Ctas Receber'!M:M,"")</f>
        <v>0</v>
      </c>
      <c r="P1918" s="70">
        <f>SUMIFS('Ctas Receber'!G:G,'Ctas Receber'!E:E,'Clientes'!A:A,'Ctas Receber'!O:O,"Pago")</f>
        <v>0</v>
      </c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  <c r="AA1918" s="71"/>
      <c r="AB1918" s="71"/>
      <c r="AC1918" s="71"/>
      <c r="AD1918" s="71"/>
      <c r="AE1918" s="71"/>
      <c r="AF1918" s="71"/>
      <c r="AG1918" s="71"/>
      <c r="AH1918" s="71"/>
      <c r="AI1918" s="71"/>
      <c r="AJ1918" s="71"/>
      <c r="AK1918" s="71"/>
      <c r="AL1918" s="71"/>
    </row>
    <row r="1919" spans="1:38">
      <c r="A1919" s="191"/>
      <c r="B1919" s="191"/>
      <c r="C1919" s="191"/>
      <c r="D1919" s="191"/>
      <c r="E1919" s="191"/>
      <c r="F1919" s="191"/>
      <c r="G1919" s="191"/>
      <c r="H1919" s="191"/>
      <c r="I1919" s="191"/>
      <c r="J1919" s="191"/>
      <c r="K1919" s="191"/>
      <c r="L1919" s="191"/>
      <c r="M1919" s="191"/>
      <c r="N1919" s="191"/>
      <c r="O1919" s="70">
        <f>SUMIFS('Ctas Receber'!G:G,'Ctas Receber'!E:E,'Clientes'!A:A,'Ctas Receber'!M:M,"")</f>
        <v>0</v>
      </c>
      <c r="P1919" s="70">
        <f>SUMIFS('Ctas Receber'!G:G,'Ctas Receber'!E:E,'Clientes'!A:A,'Ctas Receber'!O:O,"Pago")</f>
        <v>0</v>
      </c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  <c r="AA1919" s="71"/>
      <c r="AB1919" s="71"/>
      <c r="AC1919" s="71"/>
      <c r="AD1919" s="71"/>
      <c r="AE1919" s="71"/>
      <c r="AF1919" s="71"/>
      <c r="AG1919" s="71"/>
      <c r="AH1919" s="71"/>
      <c r="AI1919" s="71"/>
      <c r="AJ1919" s="71"/>
      <c r="AK1919" s="71"/>
      <c r="AL1919" s="71"/>
    </row>
    <row r="1920" spans="1:38">
      <c r="A1920" s="191"/>
      <c r="B1920" s="191"/>
      <c r="C1920" s="191"/>
      <c r="D1920" s="191"/>
      <c r="E1920" s="191"/>
      <c r="F1920" s="191"/>
      <c r="G1920" s="191"/>
      <c r="H1920" s="191"/>
      <c r="I1920" s="191"/>
      <c r="J1920" s="191"/>
      <c r="K1920" s="191"/>
      <c r="L1920" s="191"/>
      <c r="M1920" s="191"/>
      <c r="N1920" s="191"/>
      <c r="O1920" s="70">
        <f>SUMIFS('Ctas Receber'!G:G,'Ctas Receber'!E:E,'Clientes'!A:A,'Ctas Receber'!M:M,"")</f>
        <v>0</v>
      </c>
      <c r="P1920" s="70">
        <f>SUMIFS('Ctas Receber'!G:G,'Ctas Receber'!E:E,'Clientes'!A:A,'Ctas Receber'!O:O,"Pago")</f>
        <v>0</v>
      </c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  <c r="AA1920" s="71"/>
      <c r="AB1920" s="71"/>
      <c r="AC1920" s="71"/>
      <c r="AD1920" s="71"/>
      <c r="AE1920" s="71"/>
      <c r="AF1920" s="71"/>
      <c r="AG1920" s="71"/>
      <c r="AH1920" s="71"/>
      <c r="AI1920" s="71"/>
      <c r="AJ1920" s="71"/>
      <c r="AK1920" s="71"/>
      <c r="AL1920" s="71"/>
    </row>
    <row r="1921" spans="1:38">
      <c r="A1921" s="191"/>
      <c r="B1921" s="191"/>
      <c r="C1921" s="191"/>
      <c r="D1921" s="191"/>
      <c r="E1921" s="191"/>
      <c r="F1921" s="191"/>
      <c r="G1921" s="191"/>
      <c r="H1921" s="191"/>
      <c r="I1921" s="191"/>
      <c r="J1921" s="191"/>
      <c r="K1921" s="191"/>
      <c r="L1921" s="191"/>
      <c r="M1921" s="191"/>
      <c r="N1921" s="191"/>
      <c r="O1921" s="70">
        <f>SUMIFS('Ctas Receber'!G:G,'Ctas Receber'!E:E,'Clientes'!A:A,'Ctas Receber'!M:M,"")</f>
        <v>0</v>
      </c>
      <c r="P1921" s="70">
        <f>SUMIFS('Ctas Receber'!G:G,'Ctas Receber'!E:E,'Clientes'!A:A,'Ctas Receber'!O:O,"Pago")</f>
        <v>0</v>
      </c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  <c r="AA1921" s="71"/>
      <c r="AB1921" s="71"/>
      <c r="AC1921" s="71"/>
      <c r="AD1921" s="71"/>
      <c r="AE1921" s="71"/>
      <c r="AF1921" s="71"/>
      <c r="AG1921" s="71"/>
      <c r="AH1921" s="71"/>
      <c r="AI1921" s="71"/>
      <c r="AJ1921" s="71"/>
      <c r="AK1921" s="71"/>
      <c r="AL1921" s="71"/>
    </row>
    <row r="1922" spans="1:38">
      <c r="A1922" s="191"/>
      <c r="B1922" s="191"/>
      <c r="C1922" s="191"/>
      <c r="D1922" s="191"/>
      <c r="E1922" s="191"/>
      <c r="F1922" s="191"/>
      <c r="G1922" s="191"/>
      <c r="H1922" s="191"/>
      <c r="I1922" s="191"/>
      <c r="J1922" s="191"/>
      <c r="K1922" s="191"/>
      <c r="L1922" s="191"/>
      <c r="M1922" s="191"/>
      <c r="N1922" s="191"/>
      <c r="O1922" s="70">
        <f>SUMIFS('Ctas Receber'!G:G,'Ctas Receber'!E:E,'Clientes'!A:A,'Ctas Receber'!M:M,"")</f>
        <v>0</v>
      </c>
      <c r="P1922" s="70">
        <f>SUMIFS('Ctas Receber'!G:G,'Ctas Receber'!E:E,'Clientes'!A:A,'Ctas Receber'!O:O,"Pago")</f>
        <v>0</v>
      </c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  <c r="AA1922" s="71"/>
      <c r="AB1922" s="71"/>
      <c r="AC1922" s="71"/>
      <c r="AD1922" s="71"/>
      <c r="AE1922" s="71"/>
      <c r="AF1922" s="71"/>
      <c r="AG1922" s="71"/>
      <c r="AH1922" s="71"/>
      <c r="AI1922" s="71"/>
      <c r="AJ1922" s="71"/>
      <c r="AK1922" s="71"/>
      <c r="AL1922" s="71"/>
    </row>
    <row r="1923" spans="1:38">
      <c r="A1923" s="191"/>
      <c r="B1923" s="191"/>
      <c r="C1923" s="191"/>
      <c r="D1923" s="191"/>
      <c r="E1923" s="191"/>
      <c r="F1923" s="191"/>
      <c r="G1923" s="191"/>
      <c r="H1923" s="191"/>
      <c r="I1923" s="191"/>
      <c r="J1923" s="191"/>
      <c r="K1923" s="191"/>
      <c r="L1923" s="191"/>
      <c r="M1923" s="191"/>
      <c r="N1923" s="191"/>
      <c r="O1923" s="70">
        <f>SUMIFS('Ctas Receber'!G:G,'Ctas Receber'!E:E,'Clientes'!A:A,'Ctas Receber'!M:M,"")</f>
        <v>0</v>
      </c>
      <c r="P1923" s="70">
        <f>SUMIFS('Ctas Receber'!G:G,'Ctas Receber'!E:E,'Clientes'!A:A,'Ctas Receber'!O:O,"Pago")</f>
        <v>0</v>
      </c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  <c r="AA1923" s="71"/>
      <c r="AB1923" s="71"/>
      <c r="AC1923" s="71"/>
      <c r="AD1923" s="71"/>
      <c r="AE1923" s="71"/>
      <c r="AF1923" s="71"/>
      <c r="AG1923" s="71"/>
      <c r="AH1923" s="71"/>
      <c r="AI1923" s="71"/>
      <c r="AJ1923" s="71"/>
      <c r="AK1923" s="71"/>
      <c r="AL1923" s="71"/>
    </row>
    <row r="1924" spans="1:38">
      <c r="A1924" s="191"/>
      <c r="B1924" s="191"/>
      <c r="C1924" s="191"/>
      <c r="D1924" s="191"/>
      <c r="E1924" s="191"/>
      <c r="F1924" s="191"/>
      <c r="G1924" s="191"/>
      <c r="H1924" s="191"/>
      <c r="I1924" s="191"/>
      <c r="J1924" s="191"/>
      <c r="K1924" s="191"/>
      <c r="L1924" s="191"/>
      <c r="M1924" s="191"/>
      <c r="N1924" s="191"/>
      <c r="O1924" s="70">
        <f>SUMIFS('Ctas Receber'!G:G,'Ctas Receber'!E:E,'Clientes'!A:A,'Ctas Receber'!M:M,"")</f>
        <v>0</v>
      </c>
      <c r="P1924" s="70">
        <f>SUMIFS('Ctas Receber'!G:G,'Ctas Receber'!E:E,'Clientes'!A:A,'Ctas Receber'!O:O,"Pago")</f>
        <v>0</v>
      </c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  <c r="AA1924" s="71"/>
      <c r="AB1924" s="71"/>
      <c r="AC1924" s="71"/>
      <c r="AD1924" s="71"/>
      <c r="AE1924" s="71"/>
      <c r="AF1924" s="71"/>
      <c r="AG1924" s="71"/>
      <c r="AH1924" s="71"/>
      <c r="AI1924" s="71"/>
      <c r="AJ1924" s="71"/>
      <c r="AK1924" s="71"/>
      <c r="AL1924" s="71"/>
    </row>
    <row r="1925" spans="1:38">
      <c r="A1925" s="191"/>
      <c r="B1925" s="191"/>
      <c r="C1925" s="191"/>
      <c r="D1925" s="191"/>
      <c r="E1925" s="191"/>
      <c r="F1925" s="191"/>
      <c r="G1925" s="191"/>
      <c r="H1925" s="191"/>
      <c r="I1925" s="191"/>
      <c r="J1925" s="191"/>
      <c r="K1925" s="191"/>
      <c r="L1925" s="191"/>
      <c r="M1925" s="191"/>
      <c r="N1925" s="191"/>
      <c r="O1925" s="70">
        <f>SUMIFS('Ctas Receber'!G:G,'Ctas Receber'!E:E,'Clientes'!A:A,'Ctas Receber'!M:M,"")</f>
        <v>0</v>
      </c>
      <c r="P1925" s="70">
        <f>SUMIFS('Ctas Receber'!G:G,'Ctas Receber'!E:E,'Clientes'!A:A,'Ctas Receber'!O:O,"Pago")</f>
        <v>0</v>
      </c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  <c r="AA1925" s="71"/>
      <c r="AB1925" s="71"/>
      <c r="AC1925" s="71"/>
      <c r="AD1925" s="71"/>
      <c r="AE1925" s="71"/>
      <c r="AF1925" s="71"/>
      <c r="AG1925" s="71"/>
      <c r="AH1925" s="71"/>
      <c r="AI1925" s="71"/>
      <c r="AJ1925" s="71"/>
      <c r="AK1925" s="71"/>
      <c r="AL1925" s="71"/>
    </row>
    <row r="1926" spans="1:38">
      <c r="A1926" s="191"/>
      <c r="B1926" s="191"/>
      <c r="C1926" s="191"/>
      <c r="D1926" s="191"/>
      <c r="E1926" s="191"/>
      <c r="F1926" s="191"/>
      <c r="G1926" s="191"/>
      <c r="H1926" s="191"/>
      <c r="I1926" s="191"/>
      <c r="J1926" s="191"/>
      <c r="K1926" s="191"/>
      <c r="L1926" s="191"/>
      <c r="M1926" s="191"/>
      <c r="N1926" s="191"/>
      <c r="O1926" s="70">
        <f>SUMIFS('Ctas Receber'!G:G,'Ctas Receber'!E:E,'Clientes'!A:A,'Ctas Receber'!M:M,"")</f>
        <v>0</v>
      </c>
      <c r="P1926" s="70">
        <f>SUMIFS('Ctas Receber'!G:G,'Ctas Receber'!E:E,'Clientes'!A:A,'Ctas Receber'!O:O,"Pago")</f>
        <v>0</v>
      </c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  <c r="AA1926" s="71"/>
      <c r="AB1926" s="71"/>
      <c r="AC1926" s="71"/>
      <c r="AD1926" s="71"/>
      <c r="AE1926" s="71"/>
      <c r="AF1926" s="71"/>
      <c r="AG1926" s="71"/>
      <c r="AH1926" s="71"/>
      <c r="AI1926" s="71"/>
      <c r="AJ1926" s="71"/>
      <c r="AK1926" s="71"/>
      <c r="AL1926" s="71"/>
    </row>
    <row r="1927" spans="1:38">
      <c r="A1927" s="191"/>
      <c r="B1927" s="191"/>
      <c r="C1927" s="191"/>
      <c r="D1927" s="191"/>
      <c r="E1927" s="191"/>
      <c r="F1927" s="191"/>
      <c r="G1927" s="191"/>
      <c r="H1927" s="191"/>
      <c r="I1927" s="191"/>
      <c r="J1927" s="191"/>
      <c r="K1927" s="191"/>
      <c r="L1927" s="191"/>
      <c r="M1927" s="191"/>
      <c r="N1927" s="191"/>
      <c r="O1927" s="70">
        <f>SUMIFS('Ctas Receber'!G:G,'Ctas Receber'!E:E,'Clientes'!A:A,'Ctas Receber'!M:M,"")</f>
        <v>0</v>
      </c>
      <c r="P1927" s="70">
        <f>SUMIFS('Ctas Receber'!G:G,'Ctas Receber'!E:E,'Clientes'!A:A,'Ctas Receber'!O:O,"Pago")</f>
        <v>0</v>
      </c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  <c r="AA1927" s="71"/>
      <c r="AB1927" s="71"/>
      <c r="AC1927" s="71"/>
      <c r="AD1927" s="71"/>
      <c r="AE1927" s="71"/>
      <c r="AF1927" s="71"/>
      <c r="AG1927" s="71"/>
      <c r="AH1927" s="71"/>
      <c r="AI1927" s="71"/>
      <c r="AJ1927" s="71"/>
      <c r="AK1927" s="71"/>
      <c r="AL1927" s="71"/>
    </row>
    <row r="1928" spans="1:38">
      <c r="A1928" s="191"/>
      <c r="B1928" s="191"/>
      <c r="C1928" s="191"/>
      <c r="D1928" s="191"/>
      <c r="E1928" s="191"/>
      <c r="F1928" s="191"/>
      <c r="G1928" s="191"/>
      <c r="H1928" s="191"/>
      <c r="I1928" s="191"/>
      <c r="J1928" s="191"/>
      <c r="K1928" s="191"/>
      <c r="L1928" s="191"/>
      <c r="M1928" s="191"/>
      <c r="N1928" s="191"/>
      <c r="O1928" s="70">
        <f>SUMIFS('Ctas Receber'!G:G,'Ctas Receber'!E:E,'Clientes'!A:A,'Ctas Receber'!M:M,"")</f>
        <v>0</v>
      </c>
      <c r="P1928" s="70">
        <f>SUMIFS('Ctas Receber'!G:G,'Ctas Receber'!E:E,'Clientes'!A:A,'Ctas Receber'!O:O,"Pago")</f>
        <v>0</v>
      </c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  <c r="AA1928" s="71"/>
      <c r="AB1928" s="71"/>
      <c r="AC1928" s="71"/>
      <c r="AD1928" s="71"/>
      <c r="AE1928" s="71"/>
      <c r="AF1928" s="71"/>
      <c r="AG1928" s="71"/>
      <c r="AH1928" s="71"/>
      <c r="AI1928" s="71"/>
      <c r="AJ1928" s="71"/>
      <c r="AK1928" s="71"/>
      <c r="AL1928" s="71"/>
    </row>
    <row r="1929" spans="1:38">
      <c r="A1929" s="191"/>
      <c r="B1929" s="191"/>
      <c r="C1929" s="191"/>
      <c r="D1929" s="191"/>
      <c r="E1929" s="191"/>
      <c r="F1929" s="191"/>
      <c r="G1929" s="191"/>
      <c r="H1929" s="191"/>
      <c r="I1929" s="191"/>
      <c r="J1929" s="191"/>
      <c r="K1929" s="191"/>
      <c r="L1929" s="191"/>
      <c r="M1929" s="191"/>
      <c r="N1929" s="191"/>
      <c r="O1929" s="70">
        <f>SUMIFS('Ctas Receber'!G:G,'Ctas Receber'!E:E,'Clientes'!A:A,'Ctas Receber'!M:M,"")</f>
        <v>0</v>
      </c>
      <c r="P1929" s="70">
        <f>SUMIFS('Ctas Receber'!G:G,'Ctas Receber'!E:E,'Clientes'!A:A,'Ctas Receber'!O:O,"Pago")</f>
        <v>0</v>
      </c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  <c r="AA1929" s="71"/>
      <c r="AB1929" s="71"/>
      <c r="AC1929" s="71"/>
      <c r="AD1929" s="71"/>
      <c r="AE1929" s="71"/>
      <c r="AF1929" s="71"/>
      <c r="AG1929" s="71"/>
      <c r="AH1929" s="71"/>
      <c r="AI1929" s="71"/>
      <c r="AJ1929" s="71"/>
      <c r="AK1929" s="71"/>
      <c r="AL1929" s="71"/>
    </row>
    <row r="1930" spans="1:38">
      <c r="A1930" s="191"/>
      <c r="B1930" s="191"/>
      <c r="C1930" s="191"/>
      <c r="D1930" s="191"/>
      <c r="E1930" s="191"/>
      <c r="F1930" s="191"/>
      <c r="G1930" s="191"/>
      <c r="H1930" s="191"/>
      <c r="I1930" s="191"/>
      <c r="J1930" s="191"/>
      <c r="K1930" s="191"/>
      <c r="L1930" s="191"/>
      <c r="M1930" s="191"/>
      <c r="N1930" s="191"/>
      <c r="O1930" s="70">
        <f>SUMIFS('Ctas Receber'!G:G,'Ctas Receber'!E:E,'Clientes'!A:A,'Ctas Receber'!M:M,"")</f>
        <v>0</v>
      </c>
      <c r="P1930" s="70">
        <f>SUMIFS('Ctas Receber'!G:G,'Ctas Receber'!E:E,'Clientes'!A:A,'Ctas Receber'!O:O,"Pago")</f>
        <v>0</v>
      </c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  <c r="AA1930" s="71"/>
      <c r="AB1930" s="71"/>
      <c r="AC1930" s="71"/>
      <c r="AD1930" s="71"/>
      <c r="AE1930" s="71"/>
      <c r="AF1930" s="71"/>
      <c r="AG1930" s="71"/>
      <c r="AH1930" s="71"/>
      <c r="AI1930" s="71"/>
      <c r="AJ1930" s="71"/>
      <c r="AK1930" s="71"/>
      <c r="AL1930" s="71"/>
    </row>
    <row r="1931" spans="1:38">
      <c r="A1931" s="191"/>
      <c r="B1931" s="191"/>
      <c r="C1931" s="191"/>
      <c r="D1931" s="191"/>
      <c r="E1931" s="191"/>
      <c r="F1931" s="191"/>
      <c r="G1931" s="191"/>
      <c r="H1931" s="191"/>
      <c r="I1931" s="191"/>
      <c r="J1931" s="191"/>
      <c r="K1931" s="191"/>
      <c r="L1931" s="191"/>
      <c r="M1931" s="191"/>
      <c r="N1931" s="191"/>
      <c r="O1931" s="70">
        <f>SUMIFS('Ctas Receber'!G:G,'Ctas Receber'!E:E,'Clientes'!A:A,'Ctas Receber'!M:M,"")</f>
        <v>0</v>
      </c>
      <c r="P1931" s="70">
        <f>SUMIFS('Ctas Receber'!G:G,'Ctas Receber'!E:E,'Clientes'!A:A,'Ctas Receber'!O:O,"Pago")</f>
        <v>0</v>
      </c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  <c r="AA1931" s="71"/>
      <c r="AB1931" s="71"/>
      <c r="AC1931" s="71"/>
      <c r="AD1931" s="71"/>
      <c r="AE1931" s="71"/>
      <c r="AF1931" s="71"/>
      <c r="AG1931" s="71"/>
      <c r="AH1931" s="71"/>
      <c r="AI1931" s="71"/>
      <c r="AJ1931" s="71"/>
      <c r="AK1931" s="71"/>
      <c r="AL1931" s="71"/>
    </row>
    <row r="1932" spans="1:38">
      <c r="A1932" s="191"/>
      <c r="B1932" s="191"/>
      <c r="C1932" s="191"/>
      <c r="D1932" s="191"/>
      <c r="E1932" s="191"/>
      <c r="F1932" s="191"/>
      <c r="G1932" s="191"/>
      <c r="H1932" s="191"/>
      <c r="I1932" s="191"/>
      <c r="J1932" s="191"/>
      <c r="K1932" s="191"/>
      <c r="L1932" s="191"/>
      <c r="M1932" s="191"/>
      <c r="N1932" s="191"/>
      <c r="O1932" s="70">
        <f>SUMIFS('Ctas Receber'!G:G,'Ctas Receber'!E:E,'Clientes'!A:A,'Ctas Receber'!M:M,"")</f>
        <v>0</v>
      </c>
      <c r="P1932" s="70">
        <f>SUMIFS('Ctas Receber'!G:G,'Ctas Receber'!E:E,'Clientes'!A:A,'Ctas Receber'!O:O,"Pago")</f>
        <v>0</v>
      </c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  <c r="AA1932" s="71"/>
      <c r="AB1932" s="71"/>
      <c r="AC1932" s="71"/>
      <c r="AD1932" s="71"/>
      <c r="AE1932" s="71"/>
      <c r="AF1932" s="71"/>
      <c r="AG1932" s="71"/>
      <c r="AH1932" s="71"/>
      <c r="AI1932" s="71"/>
      <c r="AJ1932" s="71"/>
      <c r="AK1932" s="71"/>
      <c r="AL1932" s="71"/>
    </row>
    <row r="1933" spans="1:38">
      <c r="A1933" s="191"/>
      <c r="B1933" s="191"/>
      <c r="C1933" s="191"/>
      <c r="D1933" s="191"/>
      <c r="E1933" s="191"/>
      <c r="F1933" s="191"/>
      <c r="G1933" s="191"/>
      <c r="H1933" s="191"/>
      <c r="I1933" s="191"/>
      <c r="J1933" s="191"/>
      <c r="K1933" s="191"/>
      <c r="L1933" s="191"/>
      <c r="M1933" s="191"/>
      <c r="N1933" s="191"/>
      <c r="O1933" s="70">
        <f>SUMIFS('Ctas Receber'!G:G,'Ctas Receber'!E:E,'Clientes'!A:A,'Ctas Receber'!M:M,"")</f>
        <v>0</v>
      </c>
      <c r="P1933" s="70">
        <f>SUMIFS('Ctas Receber'!G:G,'Ctas Receber'!E:E,'Clientes'!A:A,'Ctas Receber'!O:O,"Pago")</f>
        <v>0</v>
      </c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  <c r="AA1933" s="71"/>
      <c r="AB1933" s="71"/>
      <c r="AC1933" s="71"/>
      <c r="AD1933" s="71"/>
      <c r="AE1933" s="71"/>
      <c r="AF1933" s="71"/>
      <c r="AG1933" s="71"/>
      <c r="AH1933" s="71"/>
      <c r="AI1933" s="71"/>
      <c r="AJ1933" s="71"/>
      <c r="AK1933" s="71"/>
      <c r="AL1933" s="71"/>
    </row>
    <row r="1934" spans="1:38">
      <c r="A1934" s="191"/>
      <c r="B1934" s="191"/>
      <c r="C1934" s="191"/>
      <c r="D1934" s="191"/>
      <c r="E1934" s="191"/>
      <c r="F1934" s="191"/>
      <c r="G1934" s="191"/>
      <c r="H1934" s="191"/>
      <c r="I1934" s="191"/>
      <c r="J1934" s="191"/>
      <c r="K1934" s="191"/>
      <c r="L1934" s="191"/>
      <c r="M1934" s="191"/>
      <c r="N1934" s="191"/>
      <c r="O1934" s="70">
        <f>SUMIFS('Ctas Receber'!G:G,'Ctas Receber'!E:E,'Clientes'!A:A,'Ctas Receber'!M:M,"")</f>
        <v>0</v>
      </c>
      <c r="P1934" s="70">
        <f>SUMIFS('Ctas Receber'!G:G,'Ctas Receber'!E:E,'Clientes'!A:A,'Ctas Receber'!O:O,"Pago")</f>
        <v>0</v>
      </c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  <c r="AA1934" s="71"/>
      <c r="AB1934" s="71"/>
      <c r="AC1934" s="71"/>
      <c r="AD1934" s="71"/>
      <c r="AE1934" s="71"/>
      <c r="AF1934" s="71"/>
      <c r="AG1934" s="71"/>
      <c r="AH1934" s="71"/>
      <c r="AI1934" s="71"/>
      <c r="AJ1934" s="71"/>
      <c r="AK1934" s="71"/>
      <c r="AL1934" s="71"/>
    </row>
    <row r="1935" spans="1:38">
      <c r="A1935" s="191"/>
      <c r="B1935" s="191"/>
      <c r="C1935" s="191"/>
      <c r="D1935" s="191"/>
      <c r="E1935" s="191"/>
      <c r="F1935" s="191"/>
      <c r="G1935" s="191"/>
      <c r="H1935" s="191"/>
      <c r="I1935" s="191"/>
      <c r="J1935" s="191"/>
      <c r="K1935" s="191"/>
      <c r="L1935" s="191"/>
      <c r="M1935" s="191"/>
      <c r="N1935" s="191"/>
      <c r="O1935" s="70">
        <f>SUMIFS('Ctas Receber'!G:G,'Ctas Receber'!E:E,'Clientes'!A:A,'Ctas Receber'!M:M,"")</f>
        <v>0</v>
      </c>
      <c r="P1935" s="70">
        <f>SUMIFS('Ctas Receber'!G:G,'Ctas Receber'!E:E,'Clientes'!A:A,'Ctas Receber'!O:O,"Pago")</f>
        <v>0</v>
      </c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  <c r="AA1935" s="71"/>
      <c r="AB1935" s="71"/>
      <c r="AC1935" s="71"/>
      <c r="AD1935" s="71"/>
      <c r="AE1935" s="71"/>
      <c r="AF1935" s="71"/>
      <c r="AG1935" s="71"/>
      <c r="AH1935" s="71"/>
      <c r="AI1935" s="71"/>
      <c r="AJ1935" s="71"/>
      <c r="AK1935" s="71"/>
      <c r="AL1935" s="71"/>
    </row>
    <row r="1936" spans="1:38">
      <c r="A1936" s="191"/>
      <c r="B1936" s="191"/>
      <c r="C1936" s="191"/>
      <c r="D1936" s="191"/>
      <c r="E1936" s="191"/>
      <c r="F1936" s="191"/>
      <c r="G1936" s="191"/>
      <c r="H1936" s="191"/>
      <c r="I1936" s="191"/>
      <c r="J1936" s="191"/>
      <c r="K1936" s="191"/>
      <c r="L1936" s="191"/>
      <c r="M1936" s="191"/>
      <c r="N1936" s="191"/>
      <c r="O1936" s="70">
        <f>SUMIFS('Ctas Receber'!G:G,'Ctas Receber'!E:E,'Clientes'!A:A,'Ctas Receber'!M:M,"")</f>
        <v>0</v>
      </c>
      <c r="P1936" s="70">
        <f>SUMIFS('Ctas Receber'!G:G,'Ctas Receber'!E:E,'Clientes'!A:A,'Ctas Receber'!O:O,"Pago")</f>
        <v>0</v>
      </c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  <c r="AA1936" s="71"/>
      <c r="AB1936" s="71"/>
      <c r="AC1936" s="71"/>
      <c r="AD1936" s="71"/>
      <c r="AE1936" s="71"/>
      <c r="AF1936" s="71"/>
      <c r="AG1936" s="71"/>
      <c r="AH1936" s="71"/>
      <c r="AI1936" s="71"/>
      <c r="AJ1936" s="71"/>
      <c r="AK1936" s="71"/>
      <c r="AL1936" s="71"/>
    </row>
    <row r="1937" spans="1:38">
      <c r="A1937" s="191"/>
      <c r="B1937" s="191"/>
      <c r="C1937" s="191"/>
      <c r="D1937" s="191"/>
      <c r="E1937" s="191"/>
      <c r="F1937" s="191"/>
      <c r="G1937" s="191"/>
      <c r="H1937" s="191"/>
      <c r="I1937" s="191"/>
      <c r="J1937" s="191"/>
      <c r="K1937" s="191"/>
      <c r="L1937" s="191"/>
      <c r="M1937" s="191"/>
      <c r="N1937" s="191"/>
      <c r="O1937" s="70">
        <f>SUMIFS('Ctas Receber'!G:G,'Ctas Receber'!E:E,'Clientes'!A:A,'Ctas Receber'!M:M,"")</f>
        <v>0</v>
      </c>
      <c r="P1937" s="70">
        <f>SUMIFS('Ctas Receber'!G:G,'Ctas Receber'!E:E,'Clientes'!A:A,'Ctas Receber'!O:O,"Pago")</f>
        <v>0</v>
      </c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  <c r="AA1937" s="71"/>
      <c r="AB1937" s="71"/>
      <c r="AC1937" s="71"/>
      <c r="AD1937" s="71"/>
      <c r="AE1937" s="71"/>
      <c r="AF1937" s="71"/>
      <c r="AG1937" s="71"/>
      <c r="AH1937" s="71"/>
      <c r="AI1937" s="71"/>
      <c r="AJ1937" s="71"/>
      <c r="AK1937" s="71"/>
      <c r="AL1937" s="71"/>
    </row>
    <row r="1938" spans="1:38">
      <c r="A1938" s="191"/>
      <c r="B1938" s="191"/>
      <c r="C1938" s="191"/>
      <c r="D1938" s="191"/>
      <c r="E1938" s="191"/>
      <c r="F1938" s="191"/>
      <c r="G1938" s="191"/>
      <c r="H1938" s="191"/>
      <c r="I1938" s="191"/>
      <c r="J1938" s="191"/>
      <c r="K1938" s="191"/>
      <c r="L1938" s="191"/>
      <c r="M1938" s="191"/>
      <c r="N1938" s="191"/>
      <c r="O1938" s="70">
        <f>SUMIFS('Ctas Receber'!G:G,'Ctas Receber'!E:E,'Clientes'!A:A,'Ctas Receber'!M:M,"")</f>
        <v>0</v>
      </c>
      <c r="P1938" s="70">
        <f>SUMIFS('Ctas Receber'!G:G,'Ctas Receber'!E:E,'Clientes'!A:A,'Ctas Receber'!O:O,"Pago")</f>
        <v>0</v>
      </c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  <c r="AA1938" s="71"/>
      <c r="AB1938" s="71"/>
      <c r="AC1938" s="71"/>
      <c r="AD1938" s="71"/>
      <c r="AE1938" s="71"/>
      <c r="AF1938" s="71"/>
      <c r="AG1938" s="71"/>
      <c r="AH1938" s="71"/>
      <c r="AI1938" s="71"/>
      <c r="AJ1938" s="71"/>
      <c r="AK1938" s="71"/>
      <c r="AL1938" s="71"/>
    </row>
    <row r="1939" spans="1:38">
      <c r="A1939" s="191"/>
      <c r="B1939" s="191"/>
      <c r="C1939" s="191"/>
      <c r="D1939" s="191"/>
      <c r="E1939" s="191"/>
      <c r="F1939" s="191"/>
      <c r="G1939" s="191"/>
      <c r="H1939" s="191"/>
      <c r="I1939" s="191"/>
      <c r="J1939" s="191"/>
      <c r="K1939" s="191"/>
      <c r="L1939" s="191"/>
      <c r="M1939" s="191"/>
      <c r="N1939" s="191"/>
      <c r="O1939" s="70">
        <f>SUMIFS('Ctas Receber'!G:G,'Ctas Receber'!E:E,'Clientes'!A:A,'Ctas Receber'!M:M,"")</f>
        <v>0</v>
      </c>
      <c r="P1939" s="70">
        <f>SUMIFS('Ctas Receber'!G:G,'Ctas Receber'!E:E,'Clientes'!A:A,'Ctas Receber'!O:O,"Pago")</f>
        <v>0</v>
      </c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  <c r="AA1939" s="71"/>
      <c r="AB1939" s="71"/>
      <c r="AC1939" s="71"/>
      <c r="AD1939" s="71"/>
      <c r="AE1939" s="71"/>
      <c r="AF1939" s="71"/>
      <c r="AG1939" s="71"/>
      <c r="AH1939" s="71"/>
      <c r="AI1939" s="71"/>
      <c r="AJ1939" s="71"/>
      <c r="AK1939" s="71"/>
      <c r="AL1939" s="71"/>
    </row>
    <row r="1940" spans="1:38">
      <c r="A1940" s="191"/>
      <c r="B1940" s="191"/>
      <c r="C1940" s="191"/>
      <c r="D1940" s="191"/>
      <c r="E1940" s="191"/>
      <c r="F1940" s="191"/>
      <c r="G1940" s="191"/>
      <c r="H1940" s="191"/>
      <c r="I1940" s="191"/>
      <c r="J1940" s="191"/>
      <c r="K1940" s="191"/>
      <c r="L1940" s="191"/>
      <c r="M1940" s="191"/>
      <c r="N1940" s="191"/>
      <c r="O1940" s="70">
        <f>SUMIFS('Ctas Receber'!G:G,'Ctas Receber'!E:E,'Clientes'!A:A,'Ctas Receber'!M:M,"")</f>
        <v>0</v>
      </c>
      <c r="P1940" s="70">
        <f>SUMIFS('Ctas Receber'!G:G,'Ctas Receber'!E:E,'Clientes'!A:A,'Ctas Receber'!O:O,"Pago")</f>
        <v>0</v>
      </c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  <c r="AA1940" s="71"/>
      <c r="AB1940" s="71"/>
      <c r="AC1940" s="71"/>
      <c r="AD1940" s="71"/>
      <c r="AE1940" s="71"/>
      <c r="AF1940" s="71"/>
      <c r="AG1940" s="71"/>
      <c r="AH1940" s="71"/>
      <c r="AI1940" s="71"/>
      <c r="AJ1940" s="71"/>
      <c r="AK1940" s="71"/>
      <c r="AL1940" s="71"/>
    </row>
    <row r="1941" spans="1:38">
      <c r="A1941" s="191"/>
      <c r="B1941" s="191"/>
      <c r="C1941" s="191"/>
      <c r="D1941" s="191"/>
      <c r="E1941" s="191"/>
      <c r="F1941" s="191"/>
      <c r="G1941" s="191"/>
      <c r="H1941" s="191"/>
      <c r="I1941" s="191"/>
      <c r="J1941" s="191"/>
      <c r="K1941" s="191"/>
      <c r="L1941" s="191"/>
      <c r="M1941" s="191"/>
      <c r="N1941" s="191"/>
      <c r="O1941" s="70">
        <f>SUMIFS('Ctas Receber'!G:G,'Ctas Receber'!E:E,'Clientes'!A:A,'Ctas Receber'!M:M,"")</f>
        <v>0</v>
      </c>
      <c r="P1941" s="70">
        <f>SUMIFS('Ctas Receber'!G:G,'Ctas Receber'!E:E,'Clientes'!A:A,'Ctas Receber'!O:O,"Pago")</f>
        <v>0</v>
      </c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  <c r="AA1941" s="71"/>
      <c r="AB1941" s="71"/>
      <c r="AC1941" s="71"/>
      <c r="AD1941" s="71"/>
      <c r="AE1941" s="71"/>
      <c r="AF1941" s="71"/>
      <c r="AG1941" s="71"/>
      <c r="AH1941" s="71"/>
      <c r="AI1941" s="71"/>
      <c r="AJ1941" s="71"/>
      <c r="AK1941" s="71"/>
      <c r="AL1941" s="71"/>
    </row>
    <row r="1942" spans="1:38">
      <c r="A1942" s="191"/>
      <c r="B1942" s="191"/>
      <c r="C1942" s="191"/>
      <c r="D1942" s="191"/>
      <c r="E1942" s="191"/>
      <c r="F1942" s="191"/>
      <c r="G1942" s="191"/>
      <c r="H1942" s="191"/>
      <c r="I1942" s="191"/>
      <c r="J1942" s="191"/>
      <c r="K1942" s="191"/>
      <c r="L1942" s="191"/>
      <c r="M1942" s="191"/>
      <c r="N1942" s="191"/>
      <c r="O1942" s="70">
        <f>SUMIFS('Ctas Receber'!G:G,'Ctas Receber'!E:E,'Clientes'!A:A,'Ctas Receber'!M:M,"")</f>
        <v>0</v>
      </c>
      <c r="P1942" s="70">
        <f>SUMIFS('Ctas Receber'!G:G,'Ctas Receber'!E:E,'Clientes'!A:A,'Ctas Receber'!O:O,"Pago")</f>
        <v>0</v>
      </c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  <c r="AA1942" s="71"/>
      <c r="AB1942" s="71"/>
      <c r="AC1942" s="71"/>
      <c r="AD1942" s="71"/>
      <c r="AE1942" s="71"/>
      <c r="AF1942" s="71"/>
      <c r="AG1942" s="71"/>
      <c r="AH1942" s="71"/>
      <c r="AI1942" s="71"/>
      <c r="AJ1942" s="71"/>
      <c r="AK1942" s="71"/>
      <c r="AL1942" s="71"/>
    </row>
    <row r="1943" spans="1:38">
      <c r="A1943" s="191"/>
      <c r="B1943" s="191"/>
      <c r="C1943" s="191"/>
      <c r="D1943" s="191"/>
      <c r="E1943" s="191"/>
      <c r="F1943" s="191"/>
      <c r="G1943" s="191"/>
      <c r="H1943" s="191"/>
      <c r="I1943" s="191"/>
      <c r="J1943" s="191"/>
      <c r="K1943" s="191"/>
      <c r="L1943" s="191"/>
      <c r="M1943" s="191"/>
      <c r="N1943" s="191"/>
      <c r="O1943" s="70">
        <f>SUMIFS('Ctas Receber'!G:G,'Ctas Receber'!E:E,'Clientes'!A:A,'Ctas Receber'!M:M,"")</f>
        <v>0</v>
      </c>
      <c r="P1943" s="70">
        <f>SUMIFS('Ctas Receber'!G:G,'Ctas Receber'!E:E,'Clientes'!A:A,'Ctas Receber'!O:O,"Pago")</f>
        <v>0</v>
      </c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  <c r="AA1943" s="71"/>
      <c r="AB1943" s="71"/>
      <c r="AC1943" s="71"/>
      <c r="AD1943" s="71"/>
      <c r="AE1943" s="71"/>
      <c r="AF1943" s="71"/>
      <c r="AG1943" s="71"/>
      <c r="AH1943" s="71"/>
      <c r="AI1943" s="71"/>
      <c r="AJ1943" s="71"/>
      <c r="AK1943" s="71"/>
      <c r="AL1943" s="71"/>
    </row>
    <row r="1944" spans="1:38">
      <c r="A1944" s="191"/>
      <c r="B1944" s="191"/>
      <c r="C1944" s="191"/>
      <c r="D1944" s="191"/>
      <c r="E1944" s="191"/>
      <c r="F1944" s="191"/>
      <c r="G1944" s="191"/>
      <c r="H1944" s="191"/>
      <c r="I1944" s="191"/>
      <c r="J1944" s="191"/>
      <c r="K1944" s="191"/>
      <c r="L1944" s="191"/>
      <c r="M1944" s="191"/>
      <c r="N1944" s="191"/>
      <c r="O1944" s="70">
        <f>SUMIFS('Ctas Receber'!G:G,'Ctas Receber'!E:E,'Clientes'!A:A,'Ctas Receber'!M:M,"")</f>
        <v>0</v>
      </c>
      <c r="P1944" s="70">
        <f>SUMIFS('Ctas Receber'!G:G,'Ctas Receber'!E:E,'Clientes'!A:A,'Ctas Receber'!O:O,"Pago")</f>
        <v>0</v>
      </c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  <c r="AA1944" s="71"/>
      <c r="AB1944" s="71"/>
      <c r="AC1944" s="71"/>
      <c r="AD1944" s="71"/>
      <c r="AE1944" s="71"/>
      <c r="AF1944" s="71"/>
      <c r="AG1944" s="71"/>
      <c r="AH1944" s="71"/>
      <c r="AI1944" s="71"/>
      <c r="AJ1944" s="71"/>
      <c r="AK1944" s="71"/>
      <c r="AL1944" s="71"/>
    </row>
    <row r="1945" spans="1:38">
      <c r="A1945" s="191"/>
      <c r="B1945" s="191"/>
      <c r="C1945" s="191"/>
      <c r="D1945" s="191"/>
      <c r="E1945" s="191"/>
      <c r="F1945" s="191"/>
      <c r="G1945" s="191"/>
      <c r="H1945" s="191"/>
      <c r="I1945" s="191"/>
      <c r="J1945" s="191"/>
      <c r="K1945" s="191"/>
      <c r="L1945" s="191"/>
      <c r="M1945" s="191"/>
      <c r="N1945" s="191"/>
      <c r="O1945" s="70">
        <f>SUMIFS('Ctas Receber'!G:G,'Ctas Receber'!E:E,'Clientes'!A:A,'Ctas Receber'!M:M,"")</f>
        <v>0</v>
      </c>
      <c r="P1945" s="70">
        <f>SUMIFS('Ctas Receber'!G:G,'Ctas Receber'!E:E,'Clientes'!A:A,'Ctas Receber'!O:O,"Pago")</f>
        <v>0</v>
      </c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  <c r="AA1945" s="71"/>
      <c r="AB1945" s="71"/>
      <c r="AC1945" s="71"/>
      <c r="AD1945" s="71"/>
      <c r="AE1945" s="71"/>
      <c r="AF1945" s="71"/>
      <c r="AG1945" s="71"/>
      <c r="AH1945" s="71"/>
      <c r="AI1945" s="71"/>
      <c r="AJ1945" s="71"/>
      <c r="AK1945" s="71"/>
      <c r="AL1945" s="71"/>
    </row>
    <row r="1946" spans="1:38">
      <c r="A1946" s="191"/>
      <c r="B1946" s="191"/>
      <c r="C1946" s="191"/>
      <c r="D1946" s="191"/>
      <c r="E1946" s="191"/>
      <c r="F1946" s="191"/>
      <c r="G1946" s="191"/>
      <c r="H1946" s="191"/>
      <c r="I1946" s="191"/>
      <c r="J1946" s="191"/>
      <c r="K1946" s="191"/>
      <c r="L1946" s="191"/>
      <c r="M1946" s="191"/>
      <c r="N1946" s="191"/>
      <c r="O1946" s="70">
        <f>SUMIFS('Ctas Receber'!G:G,'Ctas Receber'!E:E,'Clientes'!A:A,'Ctas Receber'!M:M,"")</f>
        <v>0</v>
      </c>
      <c r="P1946" s="70">
        <f>SUMIFS('Ctas Receber'!G:G,'Ctas Receber'!E:E,'Clientes'!A:A,'Ctas Receber'!O:O,"Pago")</f>
        <v>0</v>
      </c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  <c r="AA1946" s="71"/>
      <c r="AB1946" s="71"/>
      <c r="AC1946" s="71"/>
      <c r="AD1946" s="71"/>
      <c r="AE1946" s="71"/>
      <c r="AF1946" s="71"/>
      <c r="AG1946" s="71"/>
      <c r="AH1946" s="71"/>
      <c r="AI1946" s="71"/>
      <c r="AJ1946" s="71"/>
      <c r="AK1946" s="71"/>
      <c r="AL1946" s="71"/>
    </row>
    <row r="1947" spans="1:38">
      <c r="A1947" s="191"/>
      <c r="B1947" s="191"/>
      <c r="C1947" s="191"/>
      <c r="D1947" s="191"/>
      <c r="E1947" s="191"/>
      <c r="F1947" s="191"/>
      <c r="G1947" s="191"/>
      <c r="H1947" s="191"/>
      <c r="I1947" s="191"/>
      <c r="J1947" s="191"/>
      <c r="K1947" s="191"/>
      <c r="L1947" s="191"/>
      <c r="M1947" s="191"/>
      <c r="N1947" s="191"/>
      <c r="O1947" s="70">
        <f>SUMIFS('Ctas Receber'!G:G,'Ctas Receber'!E:E,'Clientes'!A:A,'Ctas Receber'!M:M,"")</f>
        <v>0</v>
      </c>
      <c r="P1947" s="70">
        <f>SUMIFS('Ctas Receber'!G:G,'Ctas Receber'!E:E,'Clientes'!A:A,'Ctas Receber'!O:O,"Pago")</f>
        <v>0</v>
      </c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  <c r="AA1947" s="71"/>
      <c r="AB1947" s="71"/>
      <c r="AC1947" s="71"/>
      <c r="AD1947" s="71"/>
      <c r="AE1947" s="71"/>
      <c r="AF1947" s="71"/>
      <c r="AG1947" s="71"/>
      <c r="AH1947" s="71"/>
      <c r="AI1947" s="71"/>
      <c r="AJ1947" s="71"/>
      <c r="AK1947" s="71"/>
      <c r="AL1947" s="71"/>
    </row>
    <row r="1948" spans="1:38">
      <c r="A1948" s="191"/>
      <c r="B1948" s="191"/>
      <c r="C1948" s="191"/>
      <c r="D1948" s="191"/>
      <c r="E1948" s="191"/>
      <c r="F1948" s="191"/>
      <c r="G1948" s="191"/>
      <c r="H1948" s="191"/>
      <c r="I1948" s="191"/>
      <c r="J1948" s="191"/>
      <c r="K1948" s="191"/>
      <c r="L1948" s="191"/>
      <c r="M1948" s="191"/>
      <c r="N1948" s="191"/>
      <c r="O1948" s="70">
        <f>SUMIFS('Ctas Receber'!G:G,'Ctas Receber'!E:E,'Clientes'!A:A,'Ctas Receber'!M:M,"")</f>
        <v>0</v>
      </c>
      <c r="P1948" s="70">
        <f>SUMIFS('Ctas Receber'!G:G,'Ctas Receber'!E:E,'Clientes'!A:A,'Ctas Receber'!O:O,"Pago")</f>
        <v>0</v>
      </c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  <c r="AA1948" s="71"/>
      <c r="AB1948" s="71"/>
      <c r="AC1948" s="71"/>
      <c r="AD1948" s="71"/>
      <c r="AE1948" s="71"/>
      <c r="AF1948" s="71"/>
      <c r="AG1948" s="71"/>
      <c r="AH1948" s="71"/>
      <c r="AI1948" s="71"/>
      <c r="AJ1948" s="71"/>
      <c r="AK1948" s="71"/>
      <c r="AL1948" s="71"/>
    </row>
    <row r="1949" spans="1:38">
      <c r="A1949" s="191"/>
      <c r="B1949" s="191"/>
      <c r="C1949" s="191"/>
      <c r="D1949" s="191"/>
      <c r="E1949" s="191"/>
      <c r="F1949" s="191"/>
      <c r="G1949" s="191"/>
      <c r="H1949" s="191"/>
      <c r="I1949" s="191"/>
      <c r="J1949" s="191"/>
      <c r="K1949" s="191"/>
      <c r="L1949" s="191"/>
      <c r="M1949" s="191"/>
      <c r="N1949" s="191"/>
      <c r="O1949" s="70">
        <f>SUMIFS('Ctas Receber'!G:G,'Ctas Receber'!E:E,'Clientes'!A:A,'Ctas Receber'!M:M,"")</f>
        <v>0</v>
      </c>
      <c r="P1949" s="70">
        <f>SUMIFS('Ctas Receber'!G:G,'Ctas Receber'!E:E,'Clientes'!A:A,'Ctas Receber'!O:O,"Pago")</f>
        <v>0</v>
      </c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  <c r="AA1949" s="71"/>
      <c r="AB1949" s="71"/>
      <c r="AC1949" s="71"/>
      <c r="AD1949" s="71"/>
      <c r="AE1949" s="71"/>
      <c r="AF1949" s="71"/>
      <c r="AG1949" s="71"/>
      <c r="AH1949" s="71"/>
      <c r="AI1949" s="71"/>
      <c r="AJ1949" s="71"/>
      <c r="AK1949" s="71"/>
      <c r="AL1949" s="71"/>
    </row>
    <row r="1950" spans="1:38">
      <c r="A1950" s="191"/>
      <c r="B1950" s="191"/>
      <c r="C1950" s="191"/>
      <c r="D1950" s="191"/>
      <c r="E1950" s="191"/>
      <c r="F1950" s="191"/>
      <c r="G1950" s="191"/>
      <c r="H1950" s="191"/>
      <c r="I1950" s="191"/>
      <c r="J1950" s="191"/>
      <c r="K1950" s="191"/>
      <c r="L1950" s="191"/>
      <c r="M1950" s="191"/>
      <c r="N1950" s="191"/>
      <c r="O1950" s="70">
        <f>SUMIFS('Ctas Receber'!G:G,'Ctas Receber'!E:E,'Clientes'!A:A,'Ctas Receber'!M:M,"")</f>
        <v>0</v>
      </c>
      <c r="P1950" s="70">
        <f>SUMIFS('Ctas Receber'!G:G,'Ctas Receber'!E:E,'Clientes'!A:A,'Ctas Receber'!O:O,"Pago")</f>
        <v>0</v>
      </c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  <c r="AA1950" s="71"/>
      <c r="AB1950" s="71"/>
      <c r="AC1950" s="71"/>
      <c r="AD1950" s="71"/>
      <c r="AE1950" s="71"/>
      <c r="AF1950" s="71"/>
      <c r="AG1950" s="71"/>
      <c r="AH1950" s="71"/>
      <c r="AI1950" s="71"/>
      <c r="AJ1950" s="71"/>
      <c r="AK1950" s="71"/>
      <c r="AL1950" s="71"/>
    </row>
    <row r="1951" spans="1:38">
      <c r="A1951" s="191"/>
      <c r="B1951" s="191"/>
      <c r="C1951" s="191"/>
      <c r="D1951" s="191"/>
      <c r="E1951" s="191"/>
      <c r="F1951" s="191"/>
      <c r="G1951" s="191"/>
      <c r="H1951" s="191"/>
      <c r="I1951" s="191"/>
      <c r="J1951" s="191"/>
      <c r="K1951" s="191"/>
      <c r="L1951" s="191"/>
      <c r="M1951" s="191"/>
      <c r="N1951" s="191"/>
      <c r="O1951" s="70">
        <f>SUMIFS('Ctas Receber'!G:G,'Ctas Receber'!E:E,'Clientes'!A:A,'Ctas Receber'!M:M,"")</f>
        <v>0</v>
      </c>
      <c r="P1951" s="70">
        <f>SUMIFS('Ctas Receber'!G:G,'Ctas Receber'!E:E,'Clientes'!A:A,'Ctas Receber'!O:O,"Pago")</f>
        <v>0</v>
      </c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  <c r="AA1951" s="71"/>
      <c r="AB1951" s="71"/>
      <c r="AC1951" s="71"/>
      <c r="AD1951" s="71"/>
      <c r="AE1951" s="71"/>
      <c r="AF1951" s="71"/>
      <c r="AG1951" s="71"/>
      <c r="AH1951" s="71"/>
      <c r="AI1951" s="71"/>
      <c r="AJ1951" s="71"/>
      <c r="AK1951" s="71"/>
      <c r="AL1951" s="71"/>
    </row>
    <row r="1952" spans="1:38">
      <c r="A1952" s="191"/>
      <c r="B1952" s="191"/>
      <c r="C1952" s="191"/>
      <c r="D1952" s="191"/>
      <c r="E1952" s="191"/>
      <c r="F1952" s="191"/>
      <c r="G1952" s="191"/>
      <c r="H1952" s="191"/>
      <c r="I1952" s="191"/>
      <c r="J1952" s="191"/>
      <c r="K1952" s="191"/>
      <c r="L1952" s="191"/>
      <c r="M1952" s="191"/>
      <c r="N1952" s="191"/>
      <c r="O1952" s="70">
        <f>SUMIFS('Ctas Receber'!G:G,'Ctas Receber'!E:E,'Clientes'!A:A,'Ctas Receber'!M:M,"")</f>
        <v>0</v>
      </c>
      <c r="P1952" s="70">
        <f>SUMIFS('Ctas Receber'!G:G,'Ctas Receber'!E:E,'Clientes'!A:A,'Ctas Receber'!O:O,"Pago")</f>
        <v>0</v>
      </c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  <c r="AA1952" s="71"/>
      <c r="AB1952" s="71"/>
      <c r="AC1952" s="71"/>
      <c r="AD1952" s="71"/>
      <c r="AE1952" s="71"/>
      <c r="AF1952" s="71"/>
      <c r="AG1952" s="71"/>
      <c r="AH1952" s="71"/>
      <c r="AI1952" s="71"/>
      <c r="AJ1952" s="71"/>
      <c r="AK1952" s="71"/>
      <c r="AL1952" s="71"/>
    </row>
    <row r="1953" spans="1:38">
      <c r="A1953" s="191"/>
      <c r="B1953" s="191"/>
      <c r="C1953" s="191"/>
      <c r="D1953" s="191"/>
      <c r="E1953" s="191"/>
      <c r="F1953" s="191"/>
      <c r="G1953" s="191"/>
      <c r="H1953" s="191"/>
      <c r="I1953" s="191"/>
      <c r="J1953" s="191"/>
      <c r="K1953" s="191"/>
      <c r="L1953" s="191"/>
      <c r="M1953" s="191"/>
      <c r="N1953" s="191"/>
      <c r="O1953" s="70">
        <f>SUMIFS('Ctas Receber'!G:G,'Ctas Receber'!E:E,'Clientes'!A:A,'Ctas Receber'!M:M,"")</f>
        <v>0</v>
      </c>
      <c r="P1953" s="70">
        <f>SUMIFS('Ctas Receber'!G:G,'Ctas Receber'!E:E,'Clientes'!A:A,'Ctas Receber'!O:O,"Pago")</f>
        <v>0</v>
      </c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  <c r="AA1953" s="71"/>
      <c r="AB1953" s="71"/>
      <c r="AC1953" s="71"/>
      <c r="AD1953" s="71"/>
      <c r="AE1953" s="71"/>
      <c r="AF1953" s="71"/>
      <c r="AG1953" s="71"/>
      <c r="AH1953" s="71"/>
      <c r="AI1953" s="71"/>
      <c r="AJ1953" s="71"/>
      <c r="AK1953" s="71"/>
      <c r="AL1953" s="71"/>
    </row>
    <row r="1954" spans="1:38">
      <c r="A1954" s="191"/>
      <c r="B1954" s="191"/>
      <c r="C1954" s="191"/>
      <c r="D1954" s="191"/>
      <c r="E1954" s="191"/>
      <c r="F1954" s="191"/>
      <c r="G1954" s="191"/>
      <c r="H1954" s="191"/>
      <c r="I1954" s="191"/>
      <c r="J1954" s="191"/>
      <c r="K1954" s="191"/>
      <c r="L1954" s="191"/>
      <c r="M1954" s="191"/>
      <c r="N1954" s="191"/>
      <c r="O1954" s="70">
        <f>SUMIFS('Ctas Receber'!G:G,'Ctas Receber'!E:E,'Clientes'!A:A,'Ctas Receber'!M:M,"")</f>
        <v>0</v>
      </c>
      <c r="P1954" s="70">
        <f>SUMIFS('Ctas Receber'!G:G,'Ctas Receber'!E:E,'Clientes'!A:A,'Ctas Receber'!O:O,"Pago")</f>
        <v>0</v>
      </c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  <c r="AA1954" s="71"/>
      <c r="AB1954" s="71"/>
      <c r="AC1954" s="71"/>
      <c r="AD1954" s="71"/>
      <c r="AE1954" s="71"/>
      <c r="AF1954" s="71"/>
      <c r="AG1954" s="71"/>
      <c r="AH1954" s="71"/>
      <c r="AI1954" s="71"/>
      <c r="AJ1954" s="71"/>
      <c r="AK1954" s="71"/>
      <c r="AL1954" s="71"/>
    </row>
    <row r="1955" spans="1:38">
      <c r="A1955" s="191"/>
      <c r="B1955" s="191"/>
      <c r="C1955" s="191"/>
      <c r="D1955" s="191"/>
      <c r="E1955" s="191"/>
      <c r="F1955" s="191"/>
      <c r="G1955" s="191"/>
      <c r="H1955" s="191"/>
      <c r="I1955" s="191"/>
      <c r="J1955" s="191"/>
      <c r="K1955" s="191"/>
      <c r="L1955" s="191"/>
      <c r="M1955" s="191"/>
      <c r="N1955" s="191"/>
      <c r="O1955" s="70">
        <f>SUMIFS('Ctas Receber'!G:G,'Ctas Receber'!E:E,'Clientes'!A:A,'Ctas Receber'!M:M,"")</f>
        <v>0</v>
      </c>
      <c r="P1955" s="70">
        <f>SUMIFS('Ctas Receber'!G:G,'Ctas Receber'!E:E,'Clientes'!A:A,'Ctas Receber'!O:O,"Pago")</f>
        <v>0</v>
      </c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  <c r="AA1955" s="71"/>
      <c r="AB1955" s="71"/>
      <c r="AC1955" s="71"/>
      <c r="AD1955" s="71"/>
      <c r="AE1955" s="71"/>
      <c r="AF1955" s="71"/>
      <c r="AG1955" s="71"/>
      <c r="AH1955" s="71"/>
      <c r="AI1955" s="71"/>
      <c r="AJ1955" s="71"/>
      <c r="AK1955" s="71"/>
      <c r="AL1955" s="71"/>
    </row>
    <row r="1956" spans="1:38">
      <c r="A1956" s="191"/>
      <c r="B1956" s="191"/>
      <c r="C1956" s="191"/>
      <c r="D1956" s="191"/>
      <c r="E1956" s="191"/>
      <c r="F1956" s="191"/>
      <c r="G1956" s="191"/>
      <c r="H1956" s="191"/>
      <c r="I1956" s="191"/>
      <c r="J1956" s="191"/>
      <c r="K1956" s="191"/>
      <c r="L1956" s="191"/>
      <c r="M1956" s="191"/>
      <c r="N1956" s="191"/>
      <c r="O1956" s="70">
        <f>SUMIFS('Ctas Receber'!G:G,'Ctas Receber'!E:E,'Clientes'!A:A,'Ctas Receber'!M:M,"")</f>
        <v>0</v>
      </c>
      <c r="P1956" s="70">
        <f>SUMIFS('Ctas Receber'!G:G,'Ctas Receber'!E:E,'Clientes'!A:A,'Ctas Receber'!O:O,"Pago")</f>
        <v>0</v>
      </c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  <c r="AA1956" s="71"/>
      <c r="AB1956" s="71"/>
      <c r="AC1956" s="71"/>
      <c r="AD1956" s="71"/>
      <c r="AE1956" s="71"/>
      <c r="AF1956" s="71"/>
      <c r="AG1956" s="71"/>
      <c r="AH1956" s="71"/>
      <c r="AI1956" s="71"/>
      <c r="AJ1956" s="71"/>
      <c r="AK1956" s="71"/>
      <c r="AL1956" s="71"/>
    </row>
    <row r="1957" spans="1:38">
      <c r="A1957" s="191"/>
      <c r="B1957" s="191"/>
      <c r="C1957" s="191"/>
      <c r="D1957" s="191"/>
      <c r="E1957" s="191"/>
      <c r="F1957" s="191"/>
      <c r="G1957" s="191"/>
      <c r="H1957" s="191"/>
      <c r="I1957" s="191"/>
      <c r="J1957" s="191"/>
      <c r="K1957" s="191"/>
      <c r="L1957" s="191"/>
      <c r="M1957" s="191"/>
      <c r="N1957" s="191"/>
      <c r="O1957" s="70">
        <f>SUMIFS('Ctas Receber'!G:G,'Ctas Receber'!E:E,'Clientes'!A:A,'Ctas Receber'!M:M,"")</f>
        <v>0</v>
      </c>
      <c r="P1957" s="70">
        <f>SUMIFS('Ctas Receber'!G:G,'Ctas Receber'!E:E,'Clientes'!A:A,'Ctas Receber'!O:O,"Pago")</f>
        <v>0</v>
      </c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  <c r="AA1957" s="71"/>
      <c r="AB1957" s="71"/>
      <c r="AC1957" s="71"/>
      <c r="AD1957" s="71"/>
      <c r="AE1957" s="71"/>
      <c r="AF1957" s="71"/>
      <c r="AG1957" s="71"/>
      <c r="AH1957" s="71"/>
      <c r="AI1957" s="71"/>
      <c r="AJ1957" s="71"/>
      <c r="AK1957" s="71"/>
      <c r="AL1957" s="71"/>
    </row>
    <row r="1958" spans="1:38">
      <c r="A1958" s="191"/>
      <c r="B1958" s="191"/>
      <c r="C1958" s="191"/>
      <c r="D1958" s="191"/>
      <c r="E1958" s="191"/>
      <c r="F1958" s="191"/>
      <c r="G1958" s="191"/>
      <c r="H1958" s="191"/>
      <c r="I1958" s="191"/>
      <c r="J1958" s="191"/>
      <c r="K1958" s="191"/>
      <c r="L1958" s="191"/>
      <c r="M1958" s="191"/>
      <c r="N1958" s="191"/>
      <c r="O1958" s="70">
        <f>SUMIFS('Ctas Receber'!G:G,'Ctas Receber'!E:E,'Clientes'!A:A,'Ctas Receber'!M:M,"")</f>
        <v>0</v>
      </c>
      <c r="P1958" s="70">
        <f>SUMIFS('Ctas Receber'!G:G,'Ctas Receber'!E:E,'Clientes'!A:A,'Ctas Receber'!O:O,"Pago")</f>
        <v>0</v>
      </c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  <c r="AA1958" s="71"/>
      <c r="AB1958" s="71"/>
      <c r="AC1958" s="71"/>
      <c r="AD1958" s="71"/>
      <c r="AE1958" s="71"/>
      <c r="AF1958" s="71"/>
      <c r="AG1958" s="71"/>
      <c r="AH1958" s="71"/>
      <c r="AI1958" s="71"/>
      <c r="AJ1958" s="71"/>
      <c r="AK1958" s="71"/>
      <c r="AL1958" s="71"/>
    </row>
    <row r="1959" spans="1:38">
      <c r="A1959" s="191"/>
      <c r="B1959" s="191"/>
      <c r="C1959" s="191"/>
      <c r="D1959" s="191"/>
      <c r="E1959" s="191"/>
      <c r="F1959" s="191"/>
      <c r="G1959" s="191"/>
      <c r="H1959" s="191"/>
      <c r="I1959" s="191"/>
      <c r="J1959" s="191"/>
      <c r="K1959" s="191"/>
      <c r="L1959" s="191"/>
      <c r="M1959" s="191"/>
      <c r="N1959" s="191"/>
      <c r="O1959" s="70">
        <f>SUMIFS('Ctas Receber'!G:G,'Ctas Receber'!E:E,'Clientes'!A:A,'Ctas Receber'!M:M,"")</f>
        <v>0</v>
      </c>
      <c r="P1959" s="70">
        <f>SUMIFS('Ctas Receber'!G:G,'Ctas Receber'!E:E,'Clientes'!A:A,'Ctas Receber'!O:O,"Pago")</f>
        <v>0</v>
      </c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  <c r="AA1959" s="71"/>
      <c r="AB1959" s="71"/>
      <c r="AC1959" s="71"/>
      <c r="AD1959" s="71"/>
      <c r="AE1959" s="71"/>
      <c r="AF1959" s="71"/>
      <c r="AG1959" s="71"/>
      <c r="AH1959" s="71"/>
      <c r="AI1959" s="71"/>
      <c r="AJ1959" s="71"/>
      <c r="AK1959" s="71"/>
      <c r="AL1959" s="71"/>
    </row>
    <row r="1960" spans="1:38">
      <c r="A1960" s="191"/>
      <c r="B1960" s="191"/>
      <c r="C1960" s="191"/>
      <c r="D1960" s="191"/>
      <c r="E1960" s="191"/>
      <c r="F1960" s="191"/>
      <c r="G1960" s="191"/>
      <c r="H1960" s="191"/>
      <c r="I1960" s="191"/>
      <c r="J1960" s="191"/>
      <c r="K1960" s="191"/>
      <c r="L1960" s="191"/>
      <c r="M1960" s="191"/>
      <c r="N1960" s="191"/>
      <c r="O1960" s="70">
        <f>SUMIFS('Ctas Receber'!G:G,'Ctas Receber'!E:E,'Clientes'!A:A,'Ctas Receber'!M:M,"")</f>
        <v>0</v>
      </c>
      <c r="P1960" s="70">
        <f>SUMIFS('Ctas Receber'!G:G,'Ctas Receber'!E:E,'Clientes'!A:A,'Ctas Receber'!O:O,"Pago")</f>
        <v>0</v>
      </c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  <c r="AA1960" s="71"/>
      <c r="AB1960" s="71"/>
      <c r="AC1960" s="71"/>
      <c r="AD1960" s="71"/>
      <c r="AE1960" s="71"/>
      <c r="AF1960" s="71"/>
      <c r="AG1960" s="71"/>
      <c r="AH1960" s="71"/>
      <c r="AI1960" s="71"/>
      <c r="AJ1960" s="71"/>
      <c r="AK1960" s="71"/>
      <c r="AL1960" s="71"/>
    </row>
    <row r="1961" spans="1:38">
      <c r="A1961" s="191"/>
      <c r="B1961" s="191"/>
      <c r="C1961" s="191"/>
      <c r="D1961" s="191"/>
      <c r="E1961" s="191"/>
      <c r="F1961" s="191"/>
      <c r="G1961" s="191"/>
      <c r="H1961" s="191"/>
      <c r="I1961" s="191"/>
      <c r="J1961" s="191"/>
      <c r="K1961" s="191"/>
      <c r="L1961" s="191"/>
      <c r="M1961" s="191"/>
      <c r="N1961" s="191"/>
      <c r="O1961" s="70">
        <f>SUMIFS('Ctas Receber'!G:G,'Ctas Receber'!E:E,'Clientes'!A:A,'Ctas Receber'!M:M,"")</f>
        <v>0</v>
      </c>
      <c r="P1961" s="70">
        <f>SUMIFS('Ctas Receber'!G:G,'Ctas Receber'!E:E,'Clientes'!A:A,'Ctas Receber'!O:O,"Pago")</f>
        <v>0</v>
      </c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  <c r="AA1961" s="71"/>
      <c r="AB1961" s="71"/>
      <c r="AC1961" s="71"/>
      <c r="AD1961" s="71"/>
      <c r="AE1961" s="71"/>
      <c r="AF1961" s="71"/>
      <c r="AG1961" s="71"/>
      <c r="AH1961" s="71"/>
      <c r="AI1961" s="71"/>
      <c r="AJ1961" s="71"/>
      <c r="AK1961" s="71"/>
      <c r="AL1961" s="71"/>
    </row>
    <row r="1962" spans="1:38">
      <c r="A1962" s="191"/>
      <c r="B1962" s="191"/>
      <c r="C1962" s="191"/>
      <c r="D1962" s="191"/>
      <c r="E1962" s="191"/>
      <c r="F1962" s="191"/>
      <c r="G1962" s="191"/>
      <c r="H1962" s="191"/>
      <c r="I1962" s="191"/>
      <c r="J1962" s="191"/>
      <c r="K1962" s="191"/>
      <c r="L1962" s="191"/>
      <c r="M1962" s="191"/>
      <c r="N1962" s="191"/>
      <c r="O1962" s="70">
        <f>SUMIFS('Ctas Receber'!G:G,'Ctas Receber'!E:E,'Clientes'!A:A,'Ctas Receber'!M:M,"")</f>
        <v>0</v>
      </c>
      <c r="P1962" s="70">
        <f>SUMIFS('Ctas Receber'!G:G,'Ctas Receber'!E:E,'Clientes'!A:A,'Ctas Receber'!O:O,"Pago")</f>
        <v>0</v>
      </c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  <c r="AA1962" s="71"/>
      <c r="AB1962" s="71"/>
      <c r="AC1962" s="71"/>
      <c r="AD1962" s="71"/>
      <c r="AE1962" s="71"/>
      <c r="AF1962" s="71"/>
      <c r="AG1962" s="71"/>
      <c r="AH1962" s="71"/>
      <c r="AI1962" s="71"/>
      <c r="AJ1962" s="71"/>
      <c r="AK1962" s="71"/>
      <c r="AL1962" s="71"/>
    </row>
    <row r="1963" spans="1:38">
      <c r="A1963" s="191"/>
      <c r="B1963" s="191"/>
      <c r="C1963" s="191"/>
      <c r="D1963" s="191"/>
      <c r="E1963" s="191"/>
      <c r="F1963" s="191"/>
      <c r="G1963" s="191"/>
      <c r="H1963" s="191"/>
      <c r="I1963" s="191"/>
      <c r="J1963" s="191"/>
      <c r="K1963" s="191"/>
      <c r="L1963" s="191"/>
      <c r="M1963" s="191"/>
      <c r="N1963" s="191"/>
      <c r="O1963" s="70">
        <f>SUMIFS('Ctas Receber'!G:G,'Ctas Receber'!E:E,'Clientes'!A:A,'Ctas Receber'!M:M,"")</f>
        <v>0</v>
      </c>
      <c r="P1963" s="70">
        <f>SUMIFS('Ctas Receber'!G:G,'Ctas Receber'!E:E,'Clientes'!A:A,'Ctas Receber'!O:O,"Pago")</f>
        <v>0</v>
      </c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  <c r="AA1963" s="71"/>
      <c r="AB1963" s="71"/>
      <c r="AC1963" s="71"/>
      <c r="AD1963" s="71"/>
      <c r="AE1963" s="71"/>
      <c r="AF1963" s="71"/>
      <c r="AG1963" s="71"/>
      <c r="AH1963" s="71"/>
      <c r="AI1963" s="71"/>
      <c r="AJ1963" s="71"/>
      <c r="AK1963" s="71"/>
      <c r="AL1963" s="71"/>
    </row>
    <row r="1964" spans="1:38">
      <c r="A1964" s="191"/>
      <c r="B1964" s="191"/>
      <c r="C1964" s="191"/>
      <c r="D1964" s="191"/>
      <c r="E1964" s="191"/>
      <c r="F1964" s="191"/>
      <c r="G1964" s="191"/>
      <c r="H1964" s="191"/>
      <c r="I1964" s="191"/>
      <c r="J1964" s="191"/>
      <c r="K1964" s="191"/>
      <c r="L1964" s="191"/>
      <c r="M1964" s="191"/>
      <c r="N1964" s="191"/>
      <c r="O1964" s="70">
        <f>SUMIFS('Ctas Receber'!G:G,'Ctas Receber'!E:E,'Clientes'!A:A,'Ctas Receber'!M:M,"")</f>
        <v>0</v>
      </c>
      <c r="P1964" s="70">
        <f>SUMIFS('Ctas Receber'!G:G,'Ctas Receber'!E:E,'Clientes'!A:A,'Ctas Receber'!O:O,"Pago")</f>
        <v>0</v>
      </c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  <c r="AA1964" s="71"/>
      <c r="AB1964" s="71"/>
      <c r="AC1964" s="71"/>
      <c r="AD1964" s="71"/>
      <c r="AE1964" s="71"/>
      <c r="AF1964" s="71"/>
      <c r="AG1964" s="71"/>
      <c r="AH1964" s="71"/>
      <c r="AI1964" s="71"/>
      <c r="AJ1964" s="71"/>
      <c r="AK1964" s="71"/>
      <c r="AL1964" s="71"/>
    </row>
    <row r="1965" spans="1:38">
      <c r="A1965" s="191"/>
      <c r="B1965" s="191"/>
      <c r="C1965" s="191"/>
      <c r="D1965" s="191"/>
      <c r="E1965" s="191"/>
      <c r="F1965" s="191"/>
      <c r="G1965" s="191"/>
      <c r="H1965" s="191"/>
      <c r="I1965" s="191"/>
      <c r="J1965" s="191"/>
      <c r="K1965" s="191"/>
      <c r="L1965" s="191"/>
      <c r="M1965" s="191"/>
      <c r="N1965" s="191"/>
      <c r="O1965" s="70">
        <f>SUMIFS('Ctas Receber'!G:G,'Ctas Receber'!E:E,'Clientes'!A:A,'Ctas Receber'!M:M,"")</f>
        <v>0</v>
      </c>
      <c r="P1965" s="70">
        <f>SUMIFS('Ctas Receber'!G:G,'Ctas Receber'!E:E,'Clientes'!A:A,'Ctas Receber'!O:O,"Pago")</f>
        <v>0</v>
      </c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  <c r="AA1965" s="71"/>
      <c r="AB1965" s="71"/>
      <c r="AC1965" s="71"/>
      <c r="AD1965" s="71"/>
      <c r="AE1965" s="71"/>
      <c r="AF1965" s="71"/>
      <c r="AG1965" s="71"/>
      <c r="AH1965" s="71"/>
      <c r="AI1965" s="71"/>
      <c r="AJ1965" s="71"/>
      <c r="AK1965" s="71"/>
      <c r="AL1965" s="71"/>
    </row>
    <row r="1966" spans="1:38">
      <c r="A1966" s="191"/>
      <c r="B1966" s="191"/>
      <c r="C1966" s="191"/>
      <c r="D1966" s="191"/>
      <c r="E1966" s="191"/>
      <c r="F1966" s="191"/>
      <c r="G1966" s="191"/>
      <c r="H1966" s="191"/>
      <c r="I1966" s="191"/>
      <c r="J1966" s="191"/>
      <c r="K1966" s="191"/>
      <c r="L1966" s="191"/>
      <c r="M1966" s="191"/>
      <c r="N1966" s="191"/>
      <c r="O1966" s="70">
        <f>SUMIFS('Ctas Receber'!G:G,'Ctas Receber'!E:E,'Clientes'!A:A,'Ctas Receber'!M:M,"")</f>
        <v>0</v>
      </c>
      <c r="P1966" s="70">
        <f>SUMIFS('Ctas Receber'!G:G,'Ctas Receber'!E:E,'Clientes'!A:A,'Ctas Receber'!O:O,"Pago")</f>
        <v>0</v>
      </c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  <c r="AA1966" s="71"/>
      <c r="AB1966" s="71"/>
      <c r="AC1966" s="71"/>
      <c r="AD1966" s="71"/>
      <c r="AE1966" s="71"/>
      <c r="AF1966" s="71"/>
      <c r="AG1966" s="71"/>
      <c r="AH1966" s="71"/>
      <c r="AI1966" s="71"/>
      <c r="AJ1966" s="71"/>
      <c r="AK1966" s="71"/>
      <c r="AL1966" s="71"/>
    </row>
    <row r="1967" spans="1:38">
      <c r="A1967" s="191"/>
      <c r="B1967" s="191"/>
      <c r="C1967" s="191"/>
      <c r="D1967" s="191"/>
      <c r="E1967" s="191"/>
      <c r="F1967" s="191"/>
      <c r="G1967" s="191"/>
      <c r="H1967" s="191"/>
      <c r="I1967" s="191"/>
      <c r="J1967" s="191"/>
      <c r="K1967" s="191"/>
      <c r="L1967" s="191"/>
      <c r="M1967" s="191"/>
      <c r="N1967" s="191"/>
      <c r="O1967" s="70">
        <f>SUMIFS('Ctas Receber'!G:G,'Ctas Receber'!E:E,'Clientes'!A:A,'Ctas Receber'!M:M,"")</f>
        <v>0</v>
      </c>
      <c r="P1967" s="70">
        <f>SUMIFS('Ctas Receber'!G:G,'Ctas Receber'!E:E,'Clientes'!A:A,'Ctas Receber'!O:O,"Pago")</f>
        <v>0</v>
      </c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  <c r="AA1967" s="71"/>
      <c r="AB1967" s="71"/>
      <c r="AC1967" s="71"/>
      <c r="AD1967" s="71"/>
      <c r="AE1967" s="71"/>
      <c r="AF1967" s="71"/>
      <c r="AG1967" s="71"/>
      <c r="AH1967" s="71"/>
      <c r="AI1967" s="71"/>
      <c r="AJ1967" s="71"/>
      <c r="AK1967" s="71"/>
      <c r="AL1967" s="71"/>
    </row>
    <row r="1968" spans="1:38">
      <c r="A1968" s="191"/>
      <c r="B1968" s="191"/>
      <c r="C1968" s="191"/>
      <c r="D1968" s="191"/>
      <c r="E1968" s="191"/>
      <c r="F1968" s="191"/>
      <c r="G1968" s="191"/>
      <c r="H1968" s="191"/>
      <c r="I1968" s="191"/>
      <c r="J1968" s="191"/>
      <c r="K1968" s="191"/>
      <c r="L1968" s="191"/>
      <c r="M1968" s="191"/>
      <c r="N1968" s="191"/>
      <c r="O1968" s="70">
        <f>SUMIFS('Ctas Receber'!G:G,'Ctas Receber'!E:E,'Clientes'!A:A,'Ctas Receber'!M:M,"")</f>
        <v>0</v>
      </c>
      <c r="P1968" s="70">
        <f>SUMIFS('Ctas Receber'!G:G,'Ctas Receber'!E:E,'Clientes'!A:A,'Ctas Receber'!O:O,"Pago")</f>
        <v>0</v>
      </c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  <c r="AA1968" s="71"/>
      <c r="AB1968" s="71"/>
      <c r="AC1968" s="71"/>
      <c r="AD1968" s="71"/>
      <c r="AE1968" s="71"/>
      <c r="AF1968" s="71"/>
      <c r="AG1968" s="71"/>
      <c r="AH1968" s="71"/>
      <c r="AI1968" s="71"/>
      <c r="AJ1968" s="71"/>
      <c r="AK1968" s="71"/>
      <c r="AL1968" s="71"/>
    </row>
    <row r="1969" spans="1:38">
      <c r="A1969" s="191"/>
      <c r="B1969" s="191"/>
      <c r="C1969" s="191"/>
      <c r="D1969" s="191"/>
      <c r="E1969" s="191"/>
      <c r="F1969" s="191"/>
      <c r="G1969" s="191"/>
      <c r="H1969" s="191"/>
      <c r="I1969" s="191"/>
      <c r="J1969" s="191"/>
      <c r="K1969" s="191"/>
      <c r="L1969" s="191"/>
      <c r="M1969" s="191"/>
      <c r="N1969" s="191"/>
      <c r="O1969" s="70">
        <f>SUMIFS('Ctas Receber'!G:G,'Ctas Receber'!E:E,'Clientes'!A:A,'Ctas Receber'!M:M,"")</f>
        <v>0</v>
      </c>
      <c r="P1969" s="70">
        <f>SUMIFS('Ctas Receber'!G:G,'Ctas Receber'!E:E,'Clientes'!A:A,'Ctas Receber'!O:O,"Pago")</f>
        <v>0</v>
      </c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  <c r="AA1969" s="71"/>
      <c r="AB1969" s="71"/>
      <c r="AC1969" s="71"/>
      <c r="AD1969" s="71"/>
      <c r="AE1969" s="71"/>
      <c r="AF1969" s="71"/>
      <c r="AG1969" s="71"/>
      <c r="AH1969" s="71"/>
      <c r="AI1969" s="71"/>
      <c r="AJ1969" s="71"/>
      <c r="AK1969" s="71"/>
      <c r="AL1969" s="71"/>
    </row>
    <row r="1970" spans="1:38">
      <c r="A1970" s="191"/>
      <c r="B1970" s="191"/>
      <c r="C1970" s="191"/>
      <c r="D1970" s="191"/>
      <c r="E1970" s="191"/>
      <c r="F1970" s="191"/>
      <c r="G1970" s="191"/>
      <c r="H1970" s="191"/>
      <c r="I1970" s="191"/>
      <c r="J1970" s="191"/>
      <c r="K1970" s="191"/>
      <c r="L1970" s="191"/>
      <c r="M1970" s="191"/>
      <c r="N1970" s="191"/>
      <c r="O1970" s="70">
        <f>SUMIFS('Ctas Receber'!G:G,'Ctas Receber'!E:E,'Clientes'!A:A,'Ctas Receber'!M:M,"")</f>
        <v>0</v>
      </c>
      <c r="P1970" s="70">
        <f>SUMIFS('Ctas Receber'!G:G,'Ctas Receber'!E:E,'Clientes'!A:A,'Ctas Receber'!O:O,"Pago")</f>
        <v>0</v>
      </c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  <c r="AA1970" s="71"/>
      <c r="AB1970" s="71"/>
      <c r="AC1970" s="71"/>
      <c r="AD1970" s="71"/>
      <c r="AE1970" s="71"/>
      <c r="AF1970" s="71"/>
      <c r="AG1970" s="71"/>
      <c r="AH1970" s="71"/>
      <c r="AI1970" s="71"/>
      <c r="AJ1970" s="71"/>
      <c r="AK1970" s="71"/>
      <c r="AL1970" s="71"/>
    </row>
    <row r="1971" spans="1:38">
      <c r="A1971" s="191"/>
      <c r="B1971" s="191"/>
      <c r="C1971" s="191"/>
      <c r="D1971" s="191"/>
      <c r="E1971" s="191"/>
      <c r="F1971" s="191"/>
      <c r="G1971" s="191"/>
      <c r="H1971" s="191"/>
      <c r="I1971" s="191"/>
      <c r="J1971" s="191"/>
      <c r="K1971" s="191"/>
      <c r="L1971" s="191"/>
      <c r="M1971" s="191"/>
      <c r="N1971" s="191"/>
      <c r="O1971" s="70">
        <f>SUMIFS('Ctas Receber'!G:G,'Ctas Receber'!E:E,'Clientes'!A:A,'Ctas Receber'!M:M,"")</f>
        <v>0</v>
      </c>
      <c r="P1971" s="70">
        <f>SUMIFS('Ctas Receber'!G:G,'Ctas Receber'!E:E,'Clientes'!A:A,'Ctas Receber'!O:O,"Pago")</f>
        <v>0</v>
      </c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  <c r="AA1971" s="71"/>
      <c r="AB1971" s="71"/>
      <c r="AC1971" s="71"/>
      <c r="AD1971" s="71"/>
      <c r="AE1971" s="71"/>
      <c r="AF1971" s="71"/>
      <c r="AG1971" s="71"/>
      <c r="AH1971" s="71"/>
      <c r="AI1971" s="71"/>
      <c r="AJ1971" s="71"/>
      <c r="AK1971" s="71"/>
      <c r="AL1971" s="71"/>
    </row>
    <row r="1972" spans="1:38">
      <c r="A1972" s="191"/>
      <c r="B1972" s="191"/>
      <c r="C1972" s="191"/>
      <c r="D1972" s="191"/>
      <c r="E1972" s="191"/>
      <c r="F1972" s="191"/>
      <c r="G1972" s="191"/>
      <c r="H1972" s="191"/>
      <c r="I1972" s="191"/>
      <c r="J1972" s="191"/>
      <c r="K1972" s="191"/>
      <c r="L1972" s="191"/>
      <c r="M1972" s="191"/>
      <c r="N1972" s="191"/>
      <c r="O1972" s="70">
        <f>SUMIFS('Ctas Receber'!G:G,'Ctas Receber'!E:E,'Clientes'!A:A,'Ctas Receber'!M:M,"")</f>
        <v>0</v>
      </c>
      <c r="P1972" s="70">
        <f>SUMIFS('Ctas Receber'!G:G,'Ctas Receber'!E:E,'Clientes'!A:A,'Ctas Receber'!O:O,"Pago")</f>
        <v>0</v>
      </c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  <c r="AA1972" s="71"/>
      <c r="AB1972" s="71"/>
      <c r="AC1972" s="71"/>
      <c r="AD1972" s="71"/>
      <c r="AE1972" s="71"/>
      <c r="AF1972" s="71"/>
      <c r="AG1972" s="71"/>
      <c r="AH1972" s="71"/>
      <c r="AI1972" s="71"/>
      <c r="AJ1972" s="71"/>
      <c r="AK1972" s="71"/>
      <c r="AL1972" s="71"/>
    </row>
    <row r="1973" spans="1:38">
      <c r="A1973" s="191"/>
      <c r="B1973" s="191"/>
      <c r="C1973" s="191"/>
      <c r="D1973" s="191"/>
      <c r="E1973" s="191"/>
      <c r="F1973" s="191"/>
      <c r="G1973" s="191"/>
      <c r="H1973" s="191"/>
      <c r="I1973" s="191"/>
      <c r="J1973" s="191"/>
      <c r="K1973" s="191"/>
      <c r="L1973" s="191"/>
      <c r="M1973" s="191"/>
      <c r="N1973" s="191"/>
      <c r="O1973" s="70">
        <f>SUMIFS('Ctas Receber'!G:G,'Ctas Receber'!E:E,'Clientes'!A:A,'Ctas Receber'!M:M,"")</f>
        <v>0</v>
      </c>
      <c r="P1973" s="70">
        <f>SUMIFS('Ctas Receber'!G:G,'Ctas Receber'!E:E,'Clientes'!A:A,'Ctas Receber'!O:O,"Pago")</f>
        <v>0</v>
      </c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  <c r="AA1973" s="71"/>
      <c r="AB1973" s="71"/>
      <c r="AC1973" s="71"/>
      <c r="AD1973" s="71"/>
      <c r="AE1973" s="71"/>
      <c r="AF1973" s="71"/>
      <c r="AG1973" s="71"/>
      <c r="AH1973" s="71"/>
      <c r="AI1973" s="71"/>
      <c r="AJ1973" s="71"/>
      <c r="AK1973" s="71"/>
      <c r="AL1973" s="71"/>
    </row>
    <row r="1974" spans="1:38">
      <c r="A1974" s="191"/>
      <c r="B1974" s="191"/>
      <c r="C1974" s="191"/>
      <c r="D1974" s="191"/>
      <c r="E1974" s="191"/>
      <c r="F1974" s="191"/>
      <c r="G1974" s="191"/>
      <c r="H1974" s="191"/>
      <c r="I1974" s="191"/>
      <c r="J1974" s="191"/>
      <c r="K1974" s="191"/>
      <c r="L1974" s="191"/>
      <c r="M1974" s="191"/>
      <c r="N1974" s="191"/>
      <c r="O1974" s="70">
        <f>SUMIFS('Ctas Receber'!G:G,'Ctas Receber'!E:E,'Clientes'!A:A,'Ctas Receber'!M:M,"")</f>
        <v>0</v>
      </c>
      <c r="P1974" s="70">
        <f>SUMIFS('Ctas Receber'!G:G,'Ctas Receber'!E:E,'Clientes'!A:A,'Ctas Receber'!O:O,"Pago")</f>
        <v>0</v>
      </c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  <c r="AA1974" s="71"/>
      <c r="AB1974" s="71"/>
      <c r="AC1974" s="71"/>
      <c r="AD1974" s="71"/>
      <c r="AE1974" s="71"/>
      <c r="AF1974" s="71"/>
      <c r="AG1974" s="71"/>
      <c r="AH1974" s="71"/>
      <c r="AI1974" s="71"/>
      <c r="AJ1974" s="71"/>
      <c r="AK1974" s="71"/>
      <c r="AL1974" s="71"/>
    </row>
    <row r="1975" spans="1:38">
      <c r="A1975" s="191"/>
      <c r="B1975" s="191"/>
      <c r="C1975" s="191"/>
      <c r="D1975" s="191"/>
      <c r="E1975" s="191"/>
      <c r="F1975" s="191"/>
      <c r="G1975" s="191"/>
      <c r="H1975" s="191"/>
      <c r="I1975" s="191"/>
      <c r="J1975" s="191"/>
      <c r="K1975" s="191"/>
      <c r="L1975" s="191"/>
      <c r="M1975" s="191"/>
      <c r="N1975" s="191"/>
      <c r="O1975" s="70">
        <f>SUMIFS('Ctas Receber'!G:G,'Ctas Receber'!E:E,'Clientes'!A:A,'Ctas Receber'!M:M,"")</f>
        <v>0</v>
      </c>
      <c r="P1975" s="70">
        <f>SUMIFS('Ctas Receber'!G:G,'Ctas Receber'!E:E,'Clientes'!A:A,'Ctas Receber'!O:O,"Pago")</f>
        <v>0</v>
      </c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  <c r="AA1975" s="71"/>
      <c r="AB1975" s="71"/>
      <c r="AC1975" s="71"/>
      <c r="AD1975" s="71"/>
      <c r="AE1975" s="71"/>
      <c r="AF1975" s="71"/>
      <c r="AG1975" s="71"/>
      <c r="AH1975" s="71"/>
      <c r="AI1975" s="71"/>
      <c r="AJ1975" s="71"/>
      <c r="AK1975" s="71"/>
      <c r="AL1975" s="71"/>
    </row>
    <row r="1976" spans="1:38">
      <c r="A1976" s="191"/>
      <c r="B1976" s="191"/>
      <c r="C1976" s="191"/>
      <c r="D1976" s="191"/>
      <c r="E1976" s="191"/>
      <c r="F1976" s="191"/>
      <c r="G1976" s="191"/>
      <c r="H1976" s="191"/>
      <c r="I1976" s="191"/>
      <c r="J1976" s="191"/>
      <c r="K1976" s="191"/>
      <c r="L1976" s="191"/>
      <c r="M1976" s="191"/>
      <c r="N1976" s="191"/>
      <c r="O1976" s="70">
        <f>SUMIFS('Ctas Receber'!G:G,'Ctas Receber'!E:E,'Clientes'!A:A,'Ctas Receber'!M:M,"")</f>
        <v>0</v>
      </c>
      <c r="P1976" s="70">
        <f>SUMIFS('Ctas Receber'!G:G,'Ctas Receber'!E:E,'Clientes'!A:A,'Ctas Receber'!O:O,"Pago")</f>
        <v>0</v>
      </c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  <c r="AA1976" s="71"/>
      <c r="AB1976" s="71"/>
      <c r="AC1976" s="71"/>
      <c r="AD1976" s="71"/>
      <c r="AE1976" s="71"/>
      <c r="AF1976" s="71"/>
      <c r="AG1976" s="71"/>
      <c r="AH1976" s="71"/>
      <c r="AI1976" s="71"/>
      <c r="AJ1976" s="71"/>
      <c r="AK1976" s="71"/>
      <c r="AL1976" s="71"/>
    </row>
    <row r="1977" spans="1:38">
      <c r="A1977" s="191"/>
      <c r="B1977" s="191"/>
      <c r="C1977" s="191"/>
      <c r="D1977" s="191"/>
      <c r="E1977" s="191"/>
      <c r="F1977" s="191"/>
      <c r="G1977" s="191"/>
      <c r="H1977" s="191"/>
      <c r="I1977" s="191"/>
      <c r="J1977" s="191"/>
      <c r="K1977" s="191"/>
      <c r="L1977" s="191"/>
      <c r="M1977" s="191"/>
      <c r="N1977" s="191"/>
      <c r="O1977" s="70">
        <f>SUMIFS('Ctas Receber'!G:G,'Ctas Receber'!E:E,'Clientes'!A:A,'Ctas Receber'!M:M,"")</f>
        <v>0</v>
      </c>
      <c r="P1977" s="70">
        <f>SUMIFS('Ctas Receber'!G:G,'Ctas Receber'!E:E,'Clientes'!A:A,'Ctas Receber'!O:O,"Pago")</f>
        <v>0</v>
      </c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  <c r="AA1977" s="71"/>
      <c r="AB1977" s="71"/>
      <c r="AC1977" s="71"/>
      <c r="AD1977" s="71"/>
      <c r="AE1977" s="71"/>
      <c r="AF1977" s="71"/>
      <c r="AG1977" s="71"/>
      <c r="AH1977" s="71"/>
      <c r="AI1977" s="71"/>
      <c r="AJ1977" s="71"/>
      <c r="AK1977" s="71"/>
      <c r="AL1977" s="71"/>
    </row>
    <row r="1978" spans="1:38">
      <c r="A1978" s="191"/>
      <c r="B1978" s="191"/>
      <c r="C1978" s="191"/>
      <c r="D1978" s="191"/>
      <c r="E1978" s="191"/>
      <c r="F1978" s="191"/>
      <c r="G1978" s="191"/>
      <c r="H1978" s="191"/>
      <c r="I1978" s="191"/>
      <c r="J1978" s="191"/>
      <c r="K1978" s="191"/>
      <c r="L1978" s="191"/>
      <c r="M1978" s="191"/>
      <c r="N1978" s="191"/>
      <c r="O1978" s="70">
        <f>SUMIFS('Ctas Receber'!G:G,'Ctas Receber'!E:E,'Clientes'!A:A,'Ctas Receber'!M:M,"")</f>
        <v>0</v>
      </c>
      <c r="P1978" s="70">
        <f>SUMIFS('Ctas Receber'!G:G,'Ctas Receber'!E:E,'Clientes'!A:A,'Ctas Receber'!O:O,"Pago")</f>
        <v>0</v>
      </c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  <c r="AA1978" s="71"/>
      <c r="AB1978" s="71"/>
      <c r="AC1978" s="71"/>
      <c r="AD1978" s="71"/>
      <c r="AE1978" s="71"/>
      <c r="AF1978" s="71"/>
      <c r="AG1978" s="71"/>
      <c r="AH1978" s="71"/>
      <c r="AI1978" s="71"/>
      <c r="AJ1978" s="71"/>
      <c r="AK1978" s="71"/>
      <c r="AL1978" s="71"/>
    </row>
    <row r="1979" spans="1:38">
      <c r="A1979" s="191"/>
      <c r="B1979" s="191"/>
      <c r="C1979" s="191"/>
      <c r="D1979" s="191"/>
      <c r="E1979" s="191"/>
      <c r="F1979" s="191"/>
      <c r="G1979" s="191"/>
      <c r="H1979" s="191"/>
      <c r="I1979" s="191"/>
      <c r="J1979" s="191"/>
      <c r="K1979" s="191"/>
      <c r="L1979" s="191"/>
      <c r="M1979" s="191"/>
      <c r="N1979" s="191"/>
      <c r="O1979" s="70">
        <f>SUMIFS('Ctas Receber'!G:G,'Ctas Receber'!E:E,'Clientes'!A:A,'Ctas Receber'!M:M,"")</f>
        <v>0</v>
      </c>
      <c r="P1979" s="70">
        <f>SUMIFS('Ctas Receber'!G:G,'Ctas Receber'!E:E,'Clientes'!A:A,'Ctas Receber'!O:O,"Pago")</f>
        <v>0</v>
      </c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  <c r="AA1979" s="71"/>
      <c r="AB1979" s="71"/>
      <c r="AC1979" s="71"/>
      <c r="AD1979" s="71"/>
      <c r="AE1979" s="71"/>
      <c r="AF1979" s="71"/>
      <c r="AG1979" s="71"/>
      <c r="AH1979" s="71"/>
      <c r="AI1979" s="71"/>
      <c r="AJ1979" s="71"/>
      <c r="AK1979" s="71"/>
      <c r="AL1979" s="71"/>
    </row>
    <row r="1980" spans="1:38">
      <c r="A1980" s="191"/>
      <c r="B1980" s="191"/>
      <c r="C1980" s="191"/>
      <c r="D1980" s="191"/>
      <c r="E1980" s="191"/>
      <c r="F1980" s="191"/>
      <c r="G1980" s="191"/>
      <c r="H1980" s="191"/>
      <c r="I1980" s="191"/>
      <c r="J1980" s="191"/>
      <c r="K1980" s="191"/>
      <c r="L1980" s="191"/>
      <c r="M1980" s="191"/>
      <c r="N1980" s="191"/>
      <c r="O1980" s="70">
        <f>SUMIFS('Ctas Receber'!G:G,'Ctas Receber'!E:E,'Clientes'!A:A,'Ctas Receber'!M:M,"")</f>
        <v>0</v>
      </c>
      <c r="P1980" s="70">
        <f>SUMIFS('Ctas Receber'!G:G,'Ctas Receber'!E:E,'Clientes'!A:A,'Ctas Receber'!O:O,"Pago")</f>
        <v>0</v>
      </c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  <c r="AA1980" s="71"/>
      <c r="AB1980" s="71"/>
      <c r="AC1980" s="71"/>
      <c r="AD1980" s="71"/>
      <c r="AE1980" s="71"/>
      <c r="AF1980" s="71"/>
      <c r="AG1980" s="71"/>
      <c r="AH1980" s="71"/>
      <c r="AI1980" s="71"/>
      <c r="AJ1980" s="71"/>
      <c r="AK1980" s="71"/>
      <c r="AL1980" s="71"/>
    </row>
    <row r="1981" spans="1:38">
      <c r="A1981" s="191"/>
      <c r="B1981" s="191"/>
      <c r="C1981" s="191"/>
      <c r="D1981" s="191"/>
      <c r="E1981" s="191"/>
      <c r="F1981" s="191"/>
      <c r="G1981" s="191"/>
      <c r="H1981" s="191"/>
      <c r="I1981" s="191"/>
      <c r="J1981" s="191"/>
      <c r="K1981" s="191"/>
      <c r="L1981" s="191"/>
      <c r="M1981" s="191"/>
      <c r="N1981" s="191"/>
      <c r="O1981" s="70">
        <f>SUMIFS('Ctas Receber'!G:G,'Ctas Receber'!E:E,'Clientes'!A:A,'Ctas Receber'!M:M,"")</f>
        <v>0</v>
      </c>
      <c r="P1981" s="70">
        <f>SUMIFS('Ctas Receber'!G:G,'Ctas Receber'!E:E,'Clientes'!A:A,'Ctas Receber'!O:O,"Pago")</f>
        <v>0</v>
      </c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  <c r="AA1981" s="71"/>
      <c r="AB1981" s="71"/>
      <c r="AC1981" s="71"/>
      <c r="AD1981" s="71"/>
      <c r="AE1981" s="71"/>
      <c r="AF1981" s="71"/>
      <c r="AG1981" s="71"/>
      <c r="AH1981" s="71"/>
      <c r="AI1981" s="71"/>
      <c r="AJ1981" s="71"/>
      <c r="AK1981" s="71"/>
      <c r="AL1981" s="71"/>
    </row>
    <row r="1982" spans="1:38">
      <c r="A1982" s="191"/>
      <c r="B1982" s="191"/>
      <c r="C1982" s="191"/>
      <c r="D1982" s="191"/>
      <c r="E1982" s="191"/>
      <c r="F1982" s="191"/>
      <c r="G1982" s="191"/>
      <c r="H1982" s="191"/>
      <c r="I1982" s="191"/>
      <c r="J1982" s="191"/>
      <c r="K1982" s="191"/>
      <c r="L1982" s="191"/>
      <c r="M1982" s="191"/>
      <c r="N1982" s="191"/>
      <c r="O1982" s="70">
        <f>SUMIFS('Ctas Receber'!G:G,'Ctas Receber'!E:E,'Clientes'!A:A,'Ctas Receber'!M:M,"")</f>
        <v>0</v>
      </c>
      <c r="P1982" s="70">
        <f>SUMIFS('Ctas Receber'!G:G,'Ctas Receber'!E:E,'Clientes'!A:A,'Ctas Receber'!O:O,"Pago")</f>
        <v>0</v>
      </c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  <c r="AA1982" s="71"/>
      <c r="AB1982" s="71"/>
      <c r="AC1982" s="71"/>
      <c r="AD1982" s="71"/>
      <c r="AE1982" s="71"/>
      <c r="AF1982" s="71"/>
      <c r="AG1982" s="71"/>
      <c r="AH1982" s="71"/>
      <c r="AI1982" s="71"/>
      <c r="AJ1982" s="71"/>
      <c r="AK1982" s="71"/>
      <c r="AL1982" s="71"/>
    </row>
    <row r="1983" spans="1:38">
      <c r="A1983" s="191"/>
      <c r="B1983" s="191"/>
      <c r="C1983" s="191"/>
      <c r="D1983" s="191"/>
      <c r="E1983" s="191"/>
      <c r="F1983" s="191"/>
      <c r="G1983" s="191"/>
      <c r="H1983" s="191"/>
      <c r="I1983" s="191"/>
      <c r="J1983" s="191"/>
      <c r="K1983" s="191"/>
      <c r="L1983" s="191"/>
      <c r="M1983" s="191"/>
      <c r="N1983" s="191"/>
      <c r="O1983" s="70">
        <f>SUMIFS('Ctas Receber'!G:G,'Ctas Receber'!E:E,'Clientes'!A:A,'Ctas Receber'!M:M,"")</f>
        <v>0</v>
      </c>
      <c r="P1983" s="70">
        <f>SUMIFS('Ctas Receber'!G:G,'Ctas Receber'!E:E,'Clientes'!A:A,'Ctas Receber'!O:O,"Pago")</f>
        <v>0</v>
      </c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  <c r="AA1983" s="71"/>
      <c r="AB1983" s="71"/>
      <c r="AC1983" s="71"/>
      <c r="AD1983" s="71"/>
      <c r="AE1983" s="71"/>
      <c r="AF1983" s="71"/>
      <c r="AG1983" s="71"/>
      <c r="AH1983" s="71"/>
      <c r="AI1983" s="71"/>
      <c r="AJ1983" s="71"/>
      <c r="AK1983" s="71"/>
      <c r="AL1983" s="71"/>
    </row>
    <row r="1984" spans="1:38">
      <c r="A1984" s="191"/>
      <c r="B1984" s="191"/>
      <c r="C1984" s="191"/>
      <c r="D1984" s="191"/>
      <c r="E1984" s="191"/>
      <c r="F1984" s="191"/>
      <c r="G1984" s="191"/>
      <c r="H1984" s="191"/>
      <c r="I1984" s="191"/>
      <c r="J1984" s="191"/>
      <c r="K1984" s="191"/>
      <c r="L1984" s="191"/>
      <c r="M1984" s="191"/>
      <c r="N1984" s="191"/>
      <c r="O1984" s="70">
        <f>SUMIFS('Ctas Receber'!G:G,'Ctas Receber'!E:E,'Clientes'!A:A,'Ctas Receber'!M:M,"")</f>
        <v>0</v>
      </c>
      <c r="P1984" s="70">
        <f>SUMIFS('Ctas Receber'!G:G,'Ctas Receber'!E:E,'Clientes'!A:A,'Ctas Receber'!O:O,"Pago")</f>
        <v>0</v>
      </c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  <c r="AA1984" s="71"/>
      <c r="AB1984" s="71"/>
      <c r="AC1984" s="71"/>
      <c r="AD1984" s="71"/>
      <c r="AE1984" s="71"/>
      <c r="AF1984" s="71"/>
      <c r="AG1984" s="71"/>
      <c r="AH1984" s="71"/>
      <c r="AI1984" s="71"/>
      <c r="AJ1984" s="71"/>
      <c r="AK1984" s="71"/>
      <c r="AL1984" s="71"/>
    </row>
    <row r="1985" spans="1:38">
      <c r="A1985" s="191"/>
      <c r="B1985" s="191"/>
      <c r="C1985" s="191"/>
      <c r="D1985" s="191"/>
      <c r="E1985" s="191"/>
      <c r="F1985" s="191"/>
      <c r="G1985" s="191"/>
      <c r="H1985" s="191"/>
      <c r="I1985" s="191"/>
      <c r="J1985" s="191"/>
      <c r="K1985" s="191"/>
      <c r="L1985" s="191"/>
      <c r="M1985" s="191"/>
      <c r="N1985" s="191"/>
      <c r="O1985" s="70">
        <f>SUMIFS('Ctas Receber'!G:G,'Ctas Receber'!E:E,'Clientes'!A:A,'Ctas Receber'!M:M,"")</f>
        <v>0</v>
      </c>
      <c r="P1985" s="70">
        <f>SUMIFS('Ctas Receber'!G:G,'Ctas Receber'!E:E,'Clientes'!A:A,'Ctas Receber'!O:O,"Pago")</f>
        <v>0</v>
      </c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  <c r="AA1985" s="71"/>
      <c r="AB1985" s="71"/>
      <c r="AC1985" s="71"/>
      <c r="AD1985" s="71"/>
      <c r="AE1985" s="71"/>
      <c r="AF1985" s="71"/>
      <c r="AG1985" s="71"/>
      <c r="AH1985" s="71"/>
      <c r="AI1985" s="71"/>
      <c r="AJ1985" s="71"/>
      <c r="AK1985" s="71"/>
      <c r="AL1985" s="71"/>
    </row>
    <row r="1986" spans="1:38">
      <c r="A1986" s="191"/>
      <c r="B1986" s="191"/>
      <c r="C1986" s="191"/>
      <c r="D1986" s="191"/>
      <c r="E1986" s="191"/>
      <c r="F1986" s="191"/>
      <c r="G1986" s="191"/>
      <c r="H1986" s="191"/>
      <c r="I1986" s="191"/>
      <c r="J1986" s="191"/>
      <c r="K1986" s="191"/>
      <c r="L1986" s="191"/>
      <c r="M1986" s="191"/>
      <c r="N1986" s="191"/>
      <c r="O1986" s="70">
        <f>SUMIFS('Ctas Receber'!G:G,'Ctas Receber'!E:E,'Clientes'!A:A,'Ctas Receber'!M:M,"")</f>
        <v>0</v>
      </c>
      <c r="P1986" s="70">
        <f>SUMIFS('Ctas Receber'!G:G,'Ctas Receber'!E:E,'Clientes'!A:A,'Ctas Receber'!O:O,"Pago")</f>
        <v>0</v>
      </c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  <c r="AA1986" s="71"/>
      <c r="AB1986" s="71"/>
      <c r="AC1986" s="71"/>
      <c r="AD1986" s="71"/>
      <c r="AE1986" s="71"/>
      <c r="AF1986" s="71"/>
      <c r="AG1986" s="71"/>
      <c r="AH1986" s="71"/>
      <c r="AI1986" s="71"/>
      <c r="AJ1986" s="71"/>
      <c r="AK1986" s="71"/>
      <c r="AL1986" s="71"/>
    </row>
    <row r="1987" spans="1:38">
      <c r="A1987" s="191"/>
      <c r="B1987" s="191"/>
      <c r="C1987" s="191"/>
      <c r="D1987" s="191"/>
      <c r="E1987" s="191"/>
      <c r="F1987" s="191"/>
      <c r="G1987" s="191"/>
      <c r="H1987" s="191"/>
      <c r="I1987" s="191"/>
      <c r="J1987" s="191"/>
      <c r="K1987" s="191"/>
      <c r="L1987" s="191"/>
      <c r="M1987" s="191"/>
      <c r="N1987" s="191"/>
      <c r="O1987" s="70">
        <f>SUMIFS('Ctas Receber'!G:G,'Ctas Receber'!E:E,'Clientes'!A:A,'Ctas Receber'!M:M,"")</f>
        <v>0</v>
      </c>
      <c r="P1987" s="70">
        <f>SUMIFS('Ctas Receber'!G:G,'Ctas Receber'!E:E,'Clientes'!A:A,'Ctas Receber'!O:O,"Pago")</f>
        <v>0</v>
      </c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  <c r="AA1987" s="71"/>
      <c r="AB1987" s="71"/>
      <c r="AC1987" s="71"/>
      <c r="AD1987" s="71"/>
      <c r="AE1987" s="71"/>
      <c r="AF1987" s="71"/>
      <c r="AG1987" s="71"/>
      <c r="AH1987" s="71"/>
      <c r="AI1987" s="71"/>
      <c r="AJ1987" s="71"/>
      <c r="AK1987" s="71"/>
      <c r="AL1987" s="71"/>
    </row>
    <row r="1988" spans="1:38">
      <c r="A1988" s="191"/>
      <c r="B1988" s="191"/>
      <c r="C1988" s="191"/>
      <c r="D1988" s="191"/>
      <c r="E1988" s="191"/>
      <c r="F1988" s="191"/>
      <c r="G1988" s="191"/>
      <c r="H1988" s="191"/>
      <c r="I1988" s="191"/>
      <c r="J1988" s="191"/>
      <c r="K1988" s="191"/>
      <c r="L1988" s="191"/>
      <c r="M1988" s="191"/>
      <c r="N1988" s="191"/>
      <c r="O1988" s="70">
        <f>SUMIFS('Ctas Receber'!G:G,'Ctas Receber'!E:E,'Clientes'!A:A,'Ctas Receber'!M:M,"")</f>
        <v>0</v>
      </c>
      <c r="P1988" s="70">
        <f>SUMIFS('Ctas Receber'!G:G,'Ctas Receber'!E:E,'Clientes'!A:A,'Ctas Receber'!O:O,"Pago")</f>
        <v>0</v>
      </c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  <c r="AA1988" s="71"/>
      <c r="AB1988" s="71"/>
      <c r="AC1988" s="71"/>
      <c r="AD1988" s="71"/>
      <c r="AE1988" s="71"/>
      <c r="AF1988" s="71"/>
      <c r="AG1988" s="71"/>
      <c r="AH1988" s="71"/>
      <c r="AI1988" s="71"/>
      <c r="AJ1988" s="71"/>
      <c r="AK1988" s="71"/>
      <c r="AL1988" s="71"/>
    </row>
    <row r="1989" spans="1:38">
      <c r="A1989" s="191"/>
      <c r="B1989" s="191"/>
      <c r="C1989" s="191"/>
      <c r="D1989" s="191"/>
      <c r="E1989" s="191"/>
      <c r="F1989" s="191"/>
      <c r="G1989" s="191"/>
      <c r="H1989" s="191"/>
      <c r="I1989" s="191"/>
      <c r="J1989" s="191"/>
      <c r="K1989" s="191"/>
      <c r="L1989" s="191"/>
      <c r="M1989" s="191"/>
      <c r="N1989" s="191"/>
      <c r="O1989" s="70">
        <f>SUMIFS('Ctas Receber'!G:G,'Ctas Receber'!E:E,'Clientes'!A:A,'Ctas Receber'!M:M,"")</f>
        <v>0</v>
      </c>
      <c r="P1989" s="70">
        <f>SUMIFS('Ctas Receber'!G:G,'Ctas Receber'!E:E,'Clientes'!A:A,'Ctas Receber'!O:O,"Pago")</f>
        <v>0</v>
      </c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  <c r="AA1989" s="71"/>
      <c r="AB1989" s="71"/>
      <c r="AC1989" s="71"/>
      <c r="AD1989" s="71"/>
      <c r="AE1989" s="71"/>
      <c r="AF1989" s="71"/>
      <c r="AG1989" s="71"/>
      <c r="AH1989" s="71"/>
      <c r="AI1989" s="71"/>
      <c r="AJ1989" s="71"/>
      <c r="AK1989" s="71"/>
      <c r="AL1989" s="71"/>
    </row>
    <row r="1990" spans="1:38">
      <c r="A1990" s="191"/>
      <c r="B1990" s="191"/>
      <c r="C1990" s="191"/>
      <c r="D1990" s="191"/>
      <c r="E1990" s="191"/>
      <c r="F1990" s="191"/>
      <c r="G1990" s="191"/>
      <c r="H1990" s="191"/>
      <c r="I1990" s="191"/>
      <c r="J1990" s="191"/>
      <c r="K1990" s="191"/>
      <c r="L1990" s="191"/>
      <c r="M1990" s="191"/>
      <c r="N1990" s="191"/>
      <c r="O1990" s="70">
        <f>SUMIFS('Ctas Receber'!G:G,'Ctas Receber'!E:E,'Clientes'!A:A,'Ctas Receber'!M:M,"")</f>
        <v>0</v>
      </c>
      <c r="P1990" s="70">
        <f>SUMIFS('Ctas Receber'!G:G,'Ctas Receber'!E:E,'Clientes'!A:A,'Ctas Receber'!O:O,"Pago")</f>
        <v>0</v>
      </c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  <c r="AA1990" s="71"/>
      <c r="AB1990" s="71"/>
      <c r="AC1990" s="71"/>
      <c r="AD1990" s="71"/>
      <c r="AE1990" s="71"/>
      <c r="AF1990" s="71"/>
      <c r="AG1990" s="71"/>
      <c r="AH1990" s="71"/>
      <c r="AI1990" s="71"/>
      <c r="AJ1990" s="71"/>
      <c r="AK1990" s="71"/>
      <c r="AL1990" s="71"/>
    </row>
    <row r="1991" spans="1:38">
      <c r="A1991" s="191"/>
      <c r="B1991" s="191"/>
      <c r="C1991" s="191"/>
      <c r="D1991" s="191"/>
      <c r="E1991" s="191"/>
      <c r="F1991" s="191"/>
      <c r="G1991" s="191"/>
      <c r="H1991" s="191"/>
      <c r="I1991" s="191"/>
      <c r="J1991" s="191"/>
      <c r="K1991" s="191"/>
      <c r="L1991" s="191"/>
      <c r="M1991" s="191"/>
      <c r="N1991" s="191"/>
      <c r="O1991" s="70">
        <f>SUMIFS('Ctas Receber'!G:G,'Ctas Receber'!E:E,'Clientes'!A:A,'Ctas Receber'!M:M,"")</f>
        <v>0</v>
      </c>
      <c r="P1991" s="70">
        <f>SUMIFS('Ctas Receber'!G:G,'Ctas Receber'!E:E,'Clientes'!A:A,'Ctas Receber'!O:O,"Pago")</f>
        <v>0</v>
      </c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  <c r="AA1991" s="71"/>
      <c r="AB1991" s="71"/>
      <c r="AC1991" s="71"/>
      <c r="AD1991" s="71"/>
      <c r="AE1991" s="71"/>
      <c r="AF1991" s="71"/>
      <c r="AG1991" s="71"/>
      <c r="AH1991" s="71"/>
      <c r="AI1991" s="71"/>
      <c r="AJ1991" s="71"/>
      <c r="AK1991" s="71"/>
      <c r="AL1991" s="71"/>
    </row>
    <row r="1992" spans="1:38">
      <c r="A1992" s="191"/>
      <c r="B1992" s="191"/>
      <c r="C1992" s="191"/>
      <c r="D1992" s="191"/>
      <c r="E1992" s="191"/>
      <c r="F1992" s="191"/>
      <c r="G1992" s="191"/>
      <c r="H1992" s="191"/>
      <c r="I1992" s="191"/>
      <c r="J1992" s="191"/>
      <c r="K1992" s="191"/>
      <c r="L1992" s="191"/>
      <c r="M1992" s="191"/>
      <c r="N1992" s="191"/>
      <c r="O1992" s="70">
        <f>SUMIFS('Ctas Receber'!G:G,'Ctas Receber'!E:E,'Clientes'!A:A,'Ctas Receber'!M:M,"")</f>
        <v>0</v>
      </c>
      <c r="P1992" s="70">
        <f>SUMIFS('Ctas Receber'!G:G,'Ctas Receber'!E:E,'Clientes'!A:A,'Ctas Receber'!O:O,"Pago")</f>
        <v>0</v>
      </c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  <c r="AA1992" s="71"/>
      <c r="AB1992" s="71"/>
      <c r="AC1992" s="71"/>
      <c r="AD1992" s="71"/>
      <c r="AE1992" s="71"/>
      <c r="AF1992" s="71"/>
      <c r="AG1992" s="71"/>
      <c r="AH1992" s="71"/>
      <c r="AI1992" s="71"/>
      <c r="AJ1992" s="71"/>
      <c r="AK1992" s="71"/>
      <c r="AL1992" s="71"/>
    </row>
    <row r="1993" spans="1:38">
      <c r="A1993" s="191"/>
      <c r="B1993" s="191"/>
      <c r="C1993" s="191"/>
      <c r="D1993" s="191"/>
      <c r="E1993" s="191"/>
      <c r="F1993" s="191"/>
      <c r="G1993" s="191"/>
      <c r="H1993" s="191"/>
      <c r="I1993" s="191"/>
      <c r="J1993" s="191"/>
      <c r="K1993" s="191"/>
      <c r="L1993" s="191"/>
      <c r="M1993" s="191"/>
      <c r="N1993" s="191"/>
      <c r="O1993" s="70">
        <f>SUMIFS('Ctas Receber'!G:G,'Ctas Receber'!E:E,'Clientes'!A:A,'Ctas Receber'!M:M,"")</f>
        <v>0</v>
      </c>
      <c r="P1993" s="70">
        <f>SUMIFS('Ctas Receber'!G:G,'Ctas Receber'!E:E,'Clientes'!A:A,'Ctas Receber'!O:O,"Pago")</f>
        <v>0</v>
      </c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  <c r="AA1993" s="71"/>
      <c r="AB1993" s="71"/>
      <c r="AC1993" s="71"/>
      <c r="AD1993" s="71"/>
      <c r="AE1993" s="71"/>
      <c r="AF1993" s="71"/>
      <c r="AG1993" s="71"/>
      <c r="AH1993" s="71"/>
      <c r="AI1993" s="71"/>
      <c r="AJ1993" s="71"/>
      <c r="AK1993" s="71"/>
      <c r="AL1993" s="71"/>
    </row>
    <row r="1994" spans="1:38">
      <c r="A1994" s="191"/>
      <c r="B1994" s="191"/>
      <c r="C1994" s="191"/>
      <c r="D1994" s="191"/>
      <c r="E1994" s="191"/>
      <c r="F1994" s="191"/>
      <c r="G1994" s="191"/>
      <c r="H1994" s="191"/>
      <c r="I1994" s="191"/>
      <c r="J1994" s="191"/>
      <c r="K1994" s="191"/>
      <c r="L1994" s="191"/>
      <c r="M1994" s="191"/>
      <c r="N1994" s="191"/>
      <c r="O1994" s="70">
        <f>SUMIFS('Ctas Receber'!G:G,'Ctas Receber'!E:E,'Clientes'!A:A,'Ctas Receber'!M:M,"")</f>
        <v>0</v>
      </c>
      <c r="P1994" s="70">
        <f>SUMIFS('Ctas Receber'!G:G,'Ctas Receber'!E:E,'Clientes'!A:A,'Ctas Receber'!O:O,"Pago")</f>
        <v>0</v>
      </c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  <c r="AA1994" s="71"/>
      <c r="AB1994" s="71"/>
      <c r="AC1994" s="71"/>
      <c r="AD1994" s="71"/>
      <c r="AE1994" s="71"/>
      <c r="AF1994" s="71"/>
      <c r="AG1994" s="71"/>
      <c r="AH1994" s="71"/>
      <c r="AI1994" s="71"/>
      <c r="AJ1994" s="71"/>
      <c r="AK1994" s="71"/>
      <c r="AL1994" s="71"/>
    </row>
    <row r="1995" spans="1:38">
      <c r="A1995" s="191"/>
      <c r="B1995" s="191"/>
      <c r="C1995" s="191"/>
      <c r="D1995" s="191"/>
      <c r="E1995" s="191"/>
      <c r="F1995" s="191"/>
      <c r="G1995" s="191"/>
      <c r="H1995" s="191"/>
      <c r="I1995" s="191"/>
      <c r="J1995" s="191"/>
      <c r="K1995" s="191"/>
      <c r="L1995" s="191"/>
      <c r="M1995" s="191"/>
      <c r="N1995" s="191"/>
      <c r="O1995" s="70">
        <f>SUMIFS('Ctas Receber'!G:G,'Ctas Receber'!E:E,'Clientes'!A:A,'Ctas Receber'!M:M,"")</f>
        <v>0</v>
      </c>
      <c r="P1995" s="70">
        <f>SUMIFS('Ctas Receber'!G:G,'Ctas Receber'!E:E,'Clientes'!A:A,'Ctas Receber'!O:O,"Pago")</f>
        <v>0</v>
      </c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  <c r="AA1995" s="71"/>
      <c r="AB1995" s="71"/>
      <c r="AC1995" s="71"/>
      <c r="AD1995" s="71"/>
      <c r="AE1995" s="71"/>
      <c r="AF1995" s="71"/>
      <c r="AG1995" s="71"/>
      <c r="AH1995" s="71"/>
      <c r="AI1995" s="71"/>
      <c r="AJ1995" s="71"/>
      <c r="AK1995" s="71"/>
      <c r="AL1995" s="71"/>
    </row>
    <row r="1996" spans="1:38">
      <c r="A1996" s="191"/>
      <c r="B1996" s="191"/>
      <c r="C1996" s="191"/>
      <c r="D1996" s="191"/>
      <c r="E1996" s="191"/>
      <c r="F1996" s="191"/>
      <c r="G1996" s="191"/>
      <c r="H1996" s="191"/>
      <c r="I1996" s="191"/>
      <c r="J1996" s="191"/>
      <c r="K1996" s="191"/>
      <c r="L1996" s="191"/>
      <c r="M1996" s="191"/>
      <c r="N1996" s="191"/>
      <c r="O1996" s="70">
        <f>SUMIFS('Ctas Receber'!G:G,'Ctas Receber'!E:E,'Clientes'!A:A,'Ctas Receber'!M:M,"")</f>
        <v>0</v>
      </c>
      <c r="P1996" s="70">
        <f>SUMIFS('Ctas Receber'!G:G,'Ctas Receber'!E:E,'Clientes'!A:A,'Ctas Receber'!O:O,"Pago")</f>
        <v>0</v>
      </c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  <c r="AA1996" s="71"/>
      <c r="AB1996" s="71"/>
      <c r="AC1996" s="71"/>
      <c r="AD1996" s="71"/>
      <c r="AE1996" s="71"/>
      <c r="AF1996" s="71"/>
      <c r="AG1996" s="71"/>
      <c r="AH1996" s="71"/>
      <c r="AI1996" s="71"/>
      <c r="AJ1996" s="71"/>
      <c r="AK1996" s="71"/>
      <c r="AL1996" s="71"/>
    </row>
    <row r="1997" spans="1:38">
      <c r="A1997" s="191"/>
      <c r="B1997" s="191"/>
      <c r="C1997" s="191"/>
      <c r="D1997" s="191"/>
      <c r="E1997" s="191"/>
      <c r="F1997" s="191"/>
      <c r="G1997" s="191"/>
      <c r="H1997" s="191"/>
      <c r="I1997" s="191"/>
      <c r="J1997" s="191"/>
      <c r="K1997" s="191"/>
      <c r="L1997" s="191"/>
      <c r="M1997" s="191"/>
      <c r="N1997" s="191"/>
      <c r="O1997" s="70">
        <f>SUMIFS('Ctas Receber'!G:G,'Ctas Receber'!E:E,'Clientes'!A:A,'Ctas Receber'!M:M,"")</f>
        <v>0</v>
      </c>
      <c r="P1997" s="70">
        <f>SUMIFS('Ctas Receber'!G:G,'Ctas Receber'!E:E,'Clientes'!A:A,'Ctas Receber'!O:O,"Pago")</f>
        <v>0</v>
      </c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  <c r="AA1997" s="71"/>
      <c r="AB1997" s="71"/>
      <c r="AC1997" s="71"/>
      <c r="AD1997" s="71"/>
      <c r="AE1997" s="71"/>
      <c r="AF1997" s="71"/>
      <c r="AG1997" s="71"/>
      <c r="AH1997" s="71"/>
      <c r="AI1997" s="71"/>
      <c r="AJ1997" s="71"/>
      <c r="AK1997" s="71"/>
      <c r="AL1997" s="71"/>
    </row>
    <row r="1998" spans="1:38">
      <c r="A1998" s="191"/>
      <c r="B1998" s="191"/>
      <c r="C1998" s="191"/>
      <c r="D1998" s="191"/>
      <c r="E1998" s="191"/>
      <c r="F1998" s="191"/>
      <c r="G1998" s="191"/>
      <c r="H1998" s="191"/>
      <c r="I1998" s="191"/>
      <c r="J1998" s="191"/>
      <c r="K1998" s="191"/>
      <c r="L1998" s="191"/>
      <c r="M1998" s="191"/>
      <c r="N1998" s="191"/>
      <c r="O1998" s="70">
        <f>SUMIFS('Ctas Receber'!G:G,'Ctas Receber'!E:E,'Clientes'!A:A,'Ctas Receber'!M:M,"")</f>
        <v>0</v>
      </c>
      <c r="P1998" s="70">
        <f>SUMIFS('Ctas Receber'!G:G,'Ctas Receber'!E:E,'Clientes'!A:A,'Ctas Receber'!O:O,"Pago")</f>
        <v>0</v>
      </c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  <c r="AA1998" s="71"/>
      <c r="AB1998" s="71"/>
      <c r="AC1998" s="71"/>
      <c r="AD1998" s="71"/>
      <c r="AE1998" s="71"/>
      <c r="AF1998" s="71"/>
      <c r="AG1998" s="71"/>
      <c r="AH1998" s="71"/>
      <c r="AI1998" s="71"/>
      <c r="AJ1998" s="71"/>
      <c r="AK1998" s="71"/>
      <c r="AL1998" s="71"/>
    </row>
    <row r="1999" spans="1:38">
      <c r="A1999" s="191"/>
      <c r="B1999" s="191"/>
      <c r="C1999" s="191"/>
      <c r="D1999" s="191"/>
      <c r="E1999" s="191"/>
      <c r="F1999" s="191"/>
      <c r="G1999" s="191"/>
      <c r="H1999" s="191"/>
      <c r="I1999" s="191"/>
      <c r="J1999" s="191"/>
      <c r="K1999" s="191"/>
      <c r="L1999" s="191"/>
      <c r="M1999" s="191"/>
      <c r="N1999" s="191"/>
      <c r="O1999" s="70">
        <f>SUMIFS('Ctas Receber'!G:G,'Ctas Receber'!E:E,'Clientes'!A:A,'Ctas Receber'!M:M,"")</f>
        <v>0</v>
      </c>
      <c r="P1999" s="70">
        <f>SUMIFS('Ctas Receber'!G:G,'Ctas Receber'!E:E,'Clientes'!A:A,'Ctas Receber'!O:O,"Pago")</f>
        <v>0</v>
      </c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  <c r="AA1999" s="71"/>
      <c r="AB1999" s="71"/>
      <c r="AC1999" s="71"/>
      <c r="AD1999" s="71"/>
      <c r="AE1999" s="71"/>
      <c r="AF1999" s="71"/>
      <c r="AG1999" s="71"/>
      <c r="AH1999" s="71"/>
      <c r="AI1999" s="71"/>
      <c r="AJ1999" s="71"/>
      <c r="AK1999" s="71"/>
      <c r="AL1999" s="71"/>
    </row>
    <row r="2000" spans="1:38">
      <c r="A2000" s="191"/>
      <c r="B2000" s="191"/>
      <c r="C2000" s="191"/>
      <c r="D2000" s="191"/>
      <c r="E2000" s="191"/>
      <c r="F2000" s="191"/>
      <c r="G2000" s="191"/>
      <c r="H2000" s="191"/>
      <c r="I2000" s="191"/>
      <c r="J2000" s="191"/>
      <c r="K2000" s="191"/>
      <c r="L2000" s="191"/>
      <c r="M2000" s="191"/>
      <c r="N2000" s="191"/>
      <c r="O2000" s="70">
        <f>SUMIFS('Ctas Receber'!G:G,'Ctas Receber'!E:E,'Clientes'!A:A,'Ctas Receber'!M:M,"")</f>
        <v>0</v>
      </c>
      <c r="P2000" s="70">
        <f>SUMIFS('Ctas Receber'!G:G,'Ctas Receber'!E:E,'Clientes'!A:A,'Ctas Receber'!O:O,"Pago")</f>
        <v>0</v>
      </c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  <c r="AA2000" s="71"/>
      <c r="AB2000" s="71"/>
      <c r="AC2000" s="71"/>
      <c r="AD2000" s="71"/>
      <c r="AE2000" s="71"/>
      <c r="AF2000" s="71"/>
      <c r="AG2000" s="71"/>
      <c r="AH2000" s="71"/>
      <c r="AI2000" s="71"/>
      <c r="AJ2000" s="71"/>
      <c r="AK2000" s="71"/>
      <c r="AL2000" s="71"/>
    </row>
    <row r="2001" spans="1:38">
      <c r="A2001" s="191"/>
      <c r="B2001" s="191"/>
      <c r="C2001" s="191"/>
      <c r="D2001" s="191"/>
      <c r="E2001" s="191"/>
      <c r="F2001" s="191"/>
      <c r="G2001" s="191"/>
      <c r="H2001" s="191"/>
      <c r="I2001" s="191"/>
      <c r="J2001" s="191"/>
      <c r="K2001" s="191"/>
      <c r="L2001" s="191"/>
      <c r="M2001" s="191"/>
      <c r="N2001" s="191"/>
      <c r="O2001" s="70">
        <f>SUMIFS('Ctas Receber'!G:G,'Ctas Receber'!E:E,'Clientes'!A:A,'Ctas Receber'!M:M,"")</f>
        <v>0</v>
      </c>
      <c r="P2001" s="70">
        <f>SUMIFS('Ctas Receber'!G:G,'Ctas Receber'!E:E,'Clientes'!A:A,'Ctas Receber'!O:O,"Pago")</f>
        <v>0</v>
      </c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  <c r="AA2001" s="71"/>
      <c r="AB2001" s="71"/>
      <c r="AC2001" s="71"/>
      <c r="AD2001" s="71"/>
      <c r="AE2001" s="71"/>
      <c r="AF2001" s="71"/>
      <c r="AG2001" s="71"/>
      <c r="AH2001" s="71"/>
      <c r="AI2001" s="71"/>
      <c r="AJ2001" s="71"/>
      <c r="AK2001" s="71"/>
      <c r="AL2001" s="71"/>
    </row>
    <row r="2002" spans="1:38">
      <c r="A2002" s="191"/>
      <c r="B2002" s="191"/>
      <c r="C2002" s="191"/>
      <c r="D2002" s="191"/>
      <c r="E2002" s="191"/>
      <c r="F2002" s="191"/>
      <c r="G2002" s="191"/>
      <c r="H2002" s="191"/>
      <c r="I2002" s="191"/>
      <c r="J2002" s="191"/>
      <c r="K2002" s="191"/>
      <c r="L2002" s="191"/>
      <c r="M2002" s="191"/>
      <c r="N2002" s="191"/>
      <c r="O2002" s="70">
        <f>SUMIFS('Ctas Receber'!G:G,'Ctas Receber'!E:E,'Clientes'!A:A,'Ctas Receber'!M:M,"")</f>
        <v>0</v>
      </c>
      <c r="P2002" s="70">
        <f>SUMIFS('Ctas Receber'!G:G,'Ctas Receber'!E:E,'Clientes'!A:A,'Ctas Receber'!O:O,"Pago")</f>
        <v>0</v>
      </c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  <c r="AA2002" s="71"/>
      <c r="AB2002" s="71"/>
      <c r="AC2002" s="71"/>
      <c r="AD2002" s="71"/>
      <c r="AE2002" s="71"/>
      <c r="AF2002" s="71"/>
      <c r="AG2002" s="71"/>
      <c r="AH2002" s="71"/>
      <c r="AI2002" s="71"/>
      <c r="AJ2002" s="71"/>
      <c r="AK2002" s="71"/>
      <c r="AL2002" s="71"/>
    </row>
    <row r="2003" spans="1:38">
      <c r="A2003" s="191"/>
      <c r="B2003" s="191"/>
      <c r="C2003" s="191"/>
      <c r="D2003" s="191"/>
      <c r="E2003" s="191"/>
      <c r="F2003" s="191"/>
      <c r="G2003" s="191"/>
      <c r="H2003" s="191"/>
      <c r="I2003" s="191"/>
      <c r="J2003" s="191"/>
      <c r="K2003" s="191"/>
      <c r="L2003" s="191"/>
      <c r="M2003" s="191"/>
      <c r="N2003" s="191"/>
      <c r="O2003" s="70">
        <f>SUMIFS('Ctas Receber'!G:G,'Ctas Receber'!E:E,'Clientes'!A:A,'Ctas Receber'!M:M,"")</f>
        <v>0</v>
      </c>
      <c r="P2003" s="70">
        <f>SUMIFS('Ctas Receber'!G:G,'Ctas Receber'!E:E,'Clientes'!A:A,'Ctas Receber'!O:O,"Pago")</f>
        <v>0</v>
      </c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  <c r="AA2003" s="71"/>
      <c r="AB2003" s="71"/>
      <c r="AC2003" s="71"/>
      <c r="AD2003" s="71"/>
      <c r="AE2003" s="71"/>
      <c r="AF2003" s="71"/>
      <c r="AG2003" s="71"/>
      <c r="AH2003" s="71"/>
      <c r="AI2003" s="71"/>
      <c r="AJ2003" s="71"/>
      <c r="AK2003" s="71"/>
      <c r="AL2003" s="71"/>
    </row>
    <row r="2004" spans="1:38">
      <c r="A2004" s="191"/>
      <c r="B2004" s="191"/>
      <c r="C2004" s="191"/>
      <c r="D2004" s="191"/>
      <c r="E2004" s="191"/>
      <c r="F2004" s="191"/>
      <c r="G2004" s="191"/>
      <c r="H2004" s="191"/>
      <c r="I2004" s="191"/>
      <c r="J2004" s="191"/>
      <c r="K2004" s="191"/>
      <c r="L2004" s="191"/>
      <c r="M2004" s="191"/>
      <c r="N2004" s="191"/>
      <c r="O2004" s="70">
        <f>SUMIFS('Ctas Receber'!G:G,'Ctas Receber'!E:E,'Clientes'!A:A,'Ctas Receber'!M:M,"")</f>
        <v>0</v>
      </c>
      <c r="P2004" s="70">
        <f>SUMIFS('Ctas Receber'!G:G,'Ctas Receber'!E:E,'Clientes'!A:A,'Ctas Receber'!O:O,"Pago")</f>
        <v>0</v>
      </c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  <c r="AA2004" s="71"/>
      <c r="AB2004" s="71"/>
      <c r="AC2004" s="71"/>
      <c r="AD2004" s="71"/>
      <c r="AE2004" s="71"/>
      <c r="AF2004" s="71"/>
      <c r="AG2004" s="71"/>
      <c r="AH2004" s="71"/>
      <c r="AI2004" s="71"/>
      <c r="AJ2004" s="71"/>
      <c r="AK2004" s="71"/>
      <c r="AL2004" s="71"/>
    </row>
    <row r="2005" spans="1:38">
      <c r="A2005" s="191"/>
      <c r="B2005" s="191"/>
      <c r="C2005" s="191"/>
      <c r="D2005" s="191"/>
      <c r="E2005" s="191"/>
      <c r="F2005" s="191"/>
      <c r="G2005" s="191"/>
      <c r="H2005" s="191"/>
      <c r="I2005" s="191"/>
      <c r="J2005" s="191"/>
      <c r="K2005" s="191"/>
      <c r="L2005" s="191"/>
      <c r="M2005" s="191"/>
      <c r="N2005" s="191"/>
      <c r="O2005" s="70">
        <f>SUMIFS('Ctas Receber'!G:G,'Ctas Receber'!E:E,'Clientes'!A:A,'Ctas Receber'!M:M,"")</f>
        <v>0</v>
      </c>
      <c r="P2005" s="70">
        <f>SUMIFS('Ctas Receber'!G:G,'Ctas Receber'!E:E,'Clientes'!A:A,'Ctas Receber'!O:O,"Pago")</f>
        <v>0</v>
      </c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  <c r="AA2005" s="71"/>
      <c r="AB2005" s="71"/>
      <c r="AC2005" s="71"/>
      <c r="AD2005" s="71"/>
      <c r="AE2005" s="71"/>
      <c r="AF2005" s="71"/>
      <c r="AG2005" s="71"/>
      <c r="AH2005" s="71"/>
      <c r="AI2005" s="71"/>
      <c r="AJ2005" s="71"/>
      <c r="AK2005" s="71"/>
      <c r="AL2005" s="71"/>
    </row>
    <row r="2006" spans="1:38">
      <c r="A2006" s="191"/>
      <c r="B2006" s="191"/>
      <c r="C2006" s="191"/>
      <c r="D2006" s="191"/>
      <c r="E2006" s="191"/>
      <c r="F2006" s="191"/>
      <c r="G2006" s="191"/>
      <c r="H2006" s="191"/>
      <c r="I2006" s="191"/>
      <c r="J2006" s="191"/>
      <c r="K2006" s="191"/>
      <c r="L2006" s="191"/>
      <c r="M2006" s="191"/>
      <c r="N2006" s="191"/>
      <c r="O2006" s="70">
        <f>SUMIFS('Ctas Receber'!G:G,'Ctas Receber'!E:E,'Clientes'!A:A,'Ctas Receber'!M:M,"")</f>
        <v>0</v>
      </c>
      <c r="P2006" s="70">
        <f>SUMIFS('Ctas Receber'!G:G,'Ctas Receber'!E:E,'Clientes'!A:A,'Ctas Receber'!O:O,"Pago")</f>
        <v>0</v>
      </c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  <c r="AA2006" s="71"/>
      <c r="AB2006" s="71"/>
      <c r="AC2006" s="71"/>
      <c r="AD2006" s="71"/>
      <c r="AE2006" s="71"/>
      <c r="AF2006" s="71"/>
      <c r="AG2006" s="71"/>
      <c r="AH2006" s="71"/>
      <c r="AI2006" s="71"/>
      <c r="AJ2006" s="71"/>
      <c r="AK2006" s="71"/>
      <c r="AL2006" s="71"/>
    </row>
    <row r="2007" spans="1:38">
      <c r="A2007" s="191"/>
      <c r="B2007" s="191"/>
      <c r="C2007" s="191"/>
      <c r="D2007" s="191"/>
      <c r="E2007" s="191"/>
      <c r="F2007" s="191"/>
      <c r="G2007" s="191"/>
      <c r="H2007" s="191"/>
      <c r="I2007" s="191"/>
      <c r="J2007" s="191"/>
      <c r="K2007" s="191"/>
      <c r="L2007" s="191"/>
      <c r="M2007" s="191"/>
      <c r="N2007" s="191"/>
      <c r="O2007" s="70">
        <f>SUMIFS('Ctas Receber'!G:G,'Ctas Receber'!E:E,'Clientes'!A:A,'Ctas Receber'!M:M,"")</f>
        <v>0</v>
      </c>
      <c r="P2007" s="70">
        <f>SUMIFS('Ctas Receber'!G:G,'Ctas Receber'!E:E,'Clientes'!A:A,'Ctas Receber'!O:O,"Pago")</f>
        <v>0</v>
      </c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  <c r="AA2007" s="71"/>
      <c r="AB2007" s="71"/>
      <c r="AC2007" s="71"/>
      <c r="AD2007" s="71"/>
      <c r="AE2007" s="71"/>
      <c r="AF2007" s="71"/>
      <c r="AG2007" s="71"/>
      <c r="AH2007" s="71"/>
      <c r="AI2007" s="71"/>
      <c r="AJ2007" s="71"/>
      <c r="AK2007" s="71"/>
      <c r="AL2007" s="71"/>
    </row>
    <row r="2008" spans="1:38">
      <c r="A2008" s="191"/>
      <c r="B2008" s="191"/>
      <c r="C2008" s="191"/>
      <c r="D2008" s="191"/>
      <c r="E2008" s="191"/>
      <c r="F2008" s="191"/>
      <c r="G2008" s="191"/>
      <c r="H2008" s="191"/>
      <c r="I2008" s="191"/>
      <c r="J2008" s="191"/>
      <c r="K2008" s="191"/>
      <c r="L2008" s="191"/>
      <c r="M2008" s="191"/>
      <c r="N2008" s="191"/>
      <c r="O2008" s="70">
        <f>SUMIFS('Ctas Receber'!G:G,'Ctas Receber'!E:E,'Clientes'!A:A,'Ctas Receber'!M:M,"")</f>
        <v>0</v>
      </c>
      <c r="P2008" s="70">
        <f>SUMIFS('Ctas Receber'!G:G,'Ctas Receber'!E:E,'Clientes'!A:A,'Ctas Receber'!O:O,"Pago")</f>
        <v>0</v>
      </c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  <c r="AA2008" s="71"/>
      <c r="AB2008" s="71"/>
      <c r="AC2008" s="71"/>
      <c r="AD2008" s="71"/>
      <c r="AE2008" s="71"/>
      <c r="AF2008" s="71"/>
      <c r="AG2008" s="71"/>
      <c r="AH2008" s="71"/>
      <c r="AI2008" s="71"/>
      <c r="AJ2008" s="71"/>
      <c r="AK2008" s="71"/>
      <c r="AL2008" s="71"/>
    </row>
    <row r="2009" spans="1:38">
      <c r="A2009" s="191"/>
      <c r="B2009" s="191"/>
      <c r="C2009" s="191"/>
      <c r="D2009" s="191"/>
      <c r="E2009" s="191"/>
      <c r="F2009" s="191"/>
      <c r="G2009" s="191"/>
      <c r="H2009" s="191"/>
      <c r="I2009" s="191"/>
      <c r="J2009" s="191"/>
      <c r="K2009" s="191"/>
      <c r="L2009" s="191"/>
      <c r="M2009" s="191"/>
      <c r="N2009" s="191"/>
      <c r="O2009" s="70">
        <f>SUMIFS('Ctas Receber'!G:G,'Ctas Receber'!E:E,'Clientes'!A:A,'Ctas Receber'!M:M,"")</f>
        <v>0</v>
      </c>
      <c r="P2009" s="70">
        <f>SUMIFS('Ctas Receber'!G:G,'Ctas Receber'!E:E,'Clientes'!A:A,'Ctas Receber'!O:O,"Pago")</f>
        <v>0</v>
      </c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  <c r="AA2009" s="71"/>
      <c r="AB2009" s="71"/>
      <c r="AC2009" s="71"/>
      <c r="AD2009" s="71"/>
      <c r="AE2009" s="71"/>
      <c r="AF2009" s="71"/>
      <c r="AG2009" s="71"/>
      <c r="AH2009" s="71"/>
      <c r="AI2009" s="71"/>
      <c r="AJ2009" s="71"/>
      <c r="AK2009" s="71"/>
      <c r="AL2009" s="71"/>
    </row>
    <row r="2010" spans="1:38">
      <c r="A2010" s="191"/>
      <c r="B2010" s="191"/>
      <c r="C2010" s="191"/>
      <c r="D2010" s="191"/>
      <c r="E2010" s="191"/>
      <c r="F2010" s="191"/>
      <c r="G2010" s="191"/>
      <c r="H2010" s="191"/>
      <c r="I2010" s="191"/>
      <c r="J2010" s="191"/>
      <c r="K2010" s="191"/>
      <c r="L2010" s="191"/>
      <c r="M2010" s="191"/>
      <c r="N2010" s="191"/>
      <c r="O2010" s="70">
        <f>SUMIFS('Ctas Receber'!G:G,'Ctas Receber'!E:E,'Clientes'!A:A,'Ctas Receber'!M:M,"")</f>
        <v>0</v>
      </c>
      <c r="P2010" s="70">
        <f>SUMIFS('Ctas Receber'!G:G,'Ctas Receber'!E:E,'Clientes'!A:A,'Ctas Receber'!O:O,"Pago")</f>
        <v>0</v>
      </c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  <c r="AA2010" s="71"/>
      <c r="AB2010" s="71"/>
      <c r="AC2010" s="71"/>
      <c r="AD2010" s="71"/>
      <c r="AE2010" s="71"/>
      <c r="AF2010" s="71"/>
      <c r="AG2010" s="71"/>
      <c r="AH2010" s="71"/>
      <c r="AI2010" s="71"/>
      <c r="AJ2010" s="71"/>
      <c r="AK2010" s="71"/>
      <c r="AL2010" s="71"/>
    </row>
    <row r="2011" spans="1:38">
      <c r="A2011" s="191"/>
      <c r="B2011" s="191"/>
      <c r="C2011" s="191"/>
      <c r="D2011" s="191"/>
      <c r="E2011" s="191"/>
      <c r="F2011" s="191"/>
      <c r="G2011" s="191"/>
      <c r="H2011" s="191"/>
      <c r="I2011" s="191"/>
      <c r="J2011" s="191"/>
      <c r="K2011" s="191"/>
      <c r="L2011" s="191"/>
      <c r="M2011" s="191"/>
      <c r="N2011" s="191"/>
      <c r="O2011" s="70">
        <f>SUMIFS('Ctas Receber'!G:G,'Ctas Receber'!E:E,'Clientes'!A:A,'Ctas Receber'!M:M,"")</f>
        <v>0</v>
      </c>
      <c r="P2011" s="70">
        <f>SUMIFS('Ctas Receber'!G:G,'Ctas Receber'!E:E,'Clientes'!A:A,'Ctas Receber'!O:O,"Pago")</f>
        <v>0</v>
      </c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  <c r="AA2011" s="71"/>
      <c r="AB2011" s="71"/>
      <c r="AC2011" s="71"/>
      <c r="AD2011" s="71"/>
      <c r="AE2011" s="71"/>
      <c r="AF2011" s="71"/>
      <c r="AG2011" s="71"/>
      <c r="AH2011" s="71"/>
      <c r="AI2011" s="71"/>
      <c r="AJ2011" s="71"/>
      <c r="AK2011" s="71"/>
      <c r="AL2011" s="71"/>
    </row>
    <row r="2012" spans="1:38">
      <c r="A2012" s="191"/>
      <c r="B2012" s="191"/>
      <c r="C2012" s="191"/>
      <c r="D2012" s="191"/>
      <c r="E2012" s="191"/>
      <c r="F2012" s="191"/>
      <c r="G2012" s="191"/>
      <c r="H2012" s="191"/>
      <c r="I2012" s="191"/>
      <c r="J2012" s="191"/>
      <c r="K2012" s="191"/>
      <c r="L2012" s="191"/>
      <c r="M2012" s="191"/>
      <c r="N2012" s="191"/>
      <c r="O2012" s="70">
        <f>SUMIFS('Ctas Receber'!G:G,'Ctas Receber'!E:E,'Clientes'!A:A,'Ctas Receber'!M:M,"")</f>
        <v>0</v>
      </c>
      <c r="P2012" s="70">
        <f>SUMIFS('Ctas Receber'!G:G,'Ctas Receber'!E:E,'Clientes'!A:A,'Ctas Receber'!O:O,"Pago")</f>
        <v>0</v>
      </c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  <c r="AA2012" s="71"/>
      <c r="AB2012" s="71"/>
      <c r="AC2012" s="71"/>
      <c r="AD2012" s="71"/>
      <c r="AE2012" s="71"/>
      <c r="AF2012" s="71"/>
      <c r="AG2012" s="71"/>
      <c r="AH2012" s="71"/>
      <c r="AI2012" s="71"/>
      <c r="AJ2012" s="71"/>
      <c r="AK2012" s="71"/>
      <c r="AL2012" s="71"/>
    </row>
    <row r="2013" spans="1:38">
      <c r="A2013" s="191"/>
      <c r="B2013" s="191"/>
      <c r="C2013" s="191"/>
      <c r="D2013" s="191"/>
      <c r="E2013" s="191"/>
      <c r="F2013" s="191"/>
      <c r="G2013" s="191"/>
      <c r="H2013" s="191"/>
      <c r="I2013" s="191"/>
      <c r="J2013" s="191"/>
      <c r="K2013" s="191"/>
      <c r="L2013" s="191"/>
      <c r="M2013" s="191"/>
      <c r="N2013" s="191"/>
      <c r="O2013" s="70">
        <f>SUMIFS('Ctas Receber'!G:G,'Ctas Receber'!E:E,'Clientes'!A:A,'Ctas Receber'!M:M,"")</f>
        <v>0</v>
      </c>
      <c r="P2013" s="70">
        <f>SUMIFS('Ctas Receber'!G:G,'Ctas Receber'!E:E,'Clientes'!A:A,'Ctas Receber'!O:O,"Pago")</f>
        <v>0</v>
      </c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  <c r="AA2013" s="71"/>
      <c r="AB2013" s="71"/>
      <c r="AC2013" s="71"/>
      <c r="AD2013" s="71"/>
      <c r="AE2013" s="71"/>
      <c r="AF2013" s="71"/>
      <c r="AG2013" s="71"/>
      <c r="AH2013" s="71"/>
      <c r="AI2013" s="71"/>
      <c r="AJ2013" s="71"/>
      <c r="AK2013" s="71"/>
      <c r="AL2013" s="71"/>
    </row>
    <row r="2014" spans="1:38">
      <c r="A2014" s="191"/>
      <c r="B2014" s="191"/>
      <c r="C2014" s="191"/>
      <c r="D2014" s="191"/>
      <c r="E2014" s="191"/>
      <c r="F2014" s="191"/>
      <c r="G2014" s="191"/>
      <c r="H2014" s="191"/>
      <c r="I2014" s="191"/>
      <c r="J2014" s="191"/>
      <c r="K2014" s="191"/>
      <c r="L2014" s="191"/>
      <c r="M2014" s="191"/>
      <c r="N2014" s="191"/>
      <c r="O2014" s="70">
        <f>SUMIFS('Ctas Receber'!G:G,'Ctas Receber'!E:E,'Clientes'!A:A,'Ctas Receber'!M:M,"")</f>
        <v>0</v>
      </c>
      <c r="P2014" s="70">
        <f>SUMIFS('Ctas Receber'!G:G,'Ctas Receber'!E:E,'Clientes'!A:A,'Ctas Receber'!O:O,"Pago")</f>
        <v>0</v>
      </c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  <c r="AA2014" s="71"/>
      <c r="AB2014" s="71"/>
      <c r="AC2014" s="71"/>
      <c r="AD2014" s="71"/>
      <c r="AE2014" s="71"/>
      <c r="AF2014" s="71"/>
      <c r="AG2014" s="71"/>
      <c r="AH2014" s="71"/>
      <c r="AI2014" s="71"/>
      <c r="AJ2014" s="71"/>
      <c r="AK2014" s="71"/>
      <c r="AL2014" s="71"/>
    </row>
    <row r="2015" spans="1:38">
      <c r="A2015" s="191"/>
      <c r="B2015" s="191"/>
      <c r="C2015" s="191"/>
      <c r="D2015" s="191"/>
      <c r="E2015" s="191"/>
      <c r="F2015" s="191"/>
      <c r="G2015" s="191"/>
      <c r="H2015" s="191"/>
      <c r="I2015" s="191"/>
      <c r="J2015" s="191"/>
      <c r="K2015" s="191"/>
      <c r="L2015" s="191"/>
      <c r="M2015" s="191"/>
      <c r="N2015" s="191"/>
      <c r="O2015" s="70">
        <f>SUMIFS('Ctas Receber'!G:G,'Ctas Receber'!E:E,'Clientes'!A:A,'Ctas Receber'!M:M,"")</f>
        <v>0</v>
      </c>
      <c r="P2015" s="70">
        <f>SUMIFS('Ctas Receber'!G:G,'Ctas Receber'!E:E,'Clientes'!A:A,'Ctas Receber'!O:O,"Pago")</f>
        <v>0</v>
      </c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  <c r="AA2015" s="71"/>
      <c r="AB2015" s="71"/>
      <c r="AC2015" s="71"/>
      <c r="AD2015" s="71"/>
      <c r="AE2015" s="71"/>
      <c r="AF2015" s="71"/>
      <c r="AG2015" s="71"/>
      <c r="AH2015" s="71"/>
      <c r="AI2015" s="71"/>
      <c r="AJ2015" s="71"/>
      <c r="AK2015" s="71"/>
      <c r="AL2015" s="71"/>
    </row>
    <row r="2016" spans="1:38">
      <c r="A2016" s="191"/>
      <c r="B2016" s="191"/>
      <c r="C2016" s="191"/>
      <c r="D2016" s="191"/>
      <c r="E2016" s="191"/>
      <c r="F2016" s="191"/>
      <c r="G2016" s="191"/>
      <c r="H2016" s="191"/>
      <c r="I2016" s="191"/>
      <c r="J2016" s="191"/>
      <c r="K2016" s="191"/>
      <c r="L2016" s="191"/>
      <c r="M2016" s="191"/>
      <c r="N2016" s="191"/>
      <c r="O2016" s="70">
        <f>SUMIFS('Ctas Receber'!G:G,'Ctas Receber'!E:E,'Clientes'!A:A,'Ctas Receber'!M:M,"")</f>
        <v>0</v>
      </c>
      <c r="P2016" s="70">
        <f>SUMIFS('Ctas Receber'!G:G,'Ctas Receber'!E:E,'Clientes'!A:A,'Ctas Receber'!O:O,"Pago")</f>
        <v>0</v>
      </c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  <c r="AA2016" s="71"/>
      <c r="AB2016" s="71"/>
      <c r="AC2016" s="71"/>
      <c r="AD2016" s="71"/>
      <c r="AE2016" s="71"/>
      <c r="AF2016" s="71"/>
      <c r="AG2016" s="71"/>
      <c r="AH2016" s="71"/>
      <c r="AI2016" s="71"/>
      <c r="AJ2016" s="71"/>
      <c r="AK2016" s="71"/>
      <c r="AL2016" s="71"/>
    </row>
    <row r="2017" spans="1:38">
      <c r="A2017" s="191"/>
      <c r="B2017" s="191"/>
      <c r="C2017" s="191"/>
      <c r="D2017" s="191"/>
      <c r="E2017" s="191"/>
      <c r="F2017" s="191"/>
      <c r="G2017" s="191"/>
      <c r="H2017" s="191"/>
      <c r="I2017" s="191"/>
      <c r="J2017" s="191"/>
      <c r="K2017" s="191"/>
      <c r="L2017" s="191"/>
      <c r="M2017" s="191"/>
      <c r="N2017" s="191"/>
      <c r="O2017" s="70">
        <f>SUMIFS('Ctas Receber'!G:G,'Ctas Receber'!E:E,'Clientes'!A:A,'Ctas Receber'!M:M,"")</f>
        <v>0</v>
      </c>
      <c r="P2017" s="70">
        <f>SUMIFS('Ctas Receber'!G:G,'Ctas Receber'!E:E,'Clientes'!A:A,'Ctas Receber'!O:O,"Pago")</f>
        <v>0</v>
      </c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  <c r="AA2017" s="71"/>
      <c r="AB2017" s="71"/>
      <c r="AC2017" s="71"/>
      <c r="AD2017" s="71"/>
      <c r="AE2017" s="71"/>
      <c r="AF2017" s="71"/>
      <c r="AG2017" s="71"/>
      <c r="AH2017" s="71"/>
      <c r="AI2017" s="71"/>
      <c r="AJ2017" s="71"/>
      <c r="AK2017" s="71"/>
      <c r="AL2017" s="71"/>
    </row>
    <row r="2018" spans="1:38">
      <c r="A2018" s="191"/>
      <c r="B2018" s="191"/>
      <c r="C2018" s="191"/>
      <c r="D2018" s="191"/>
      <c r="E2018" s="191"/>
      <c r="F2018" s="191"/>
      <c r="G2018" s="191"/>
      <c r="H2018" s="191"/>
      <c r="I2018" s="191"/>
      <c r="J2018" s="191"/>
      <c r="K2018" s="191"/>
      <c r="L2018" s="191"/>
      <c r="M2018" s="191"/>
      <c r="N2018" s="191"/>
      <c r="O2018" s="70">
        <f>SUMIFS('Ctas Receber'!G:G,'Ctas Receber'!E:E,'Clientes'!A:A,'Ctas Receber'!M:M,"")</f>
        <v>0</v>
      </c>
      <c r="P2018" s="70">
        <f>SUMIFS('Ctas Receber'!G:G,'Ctas Receber'!E:E,'Clientes'!A:A,'Ctas Receber'!O:O,"Pago")</f>
        <v>0</v>
      </c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  <c r="AA2018" s="71"/>
      <c r="AB2018" s="71"/>
      <c r="AC2018" s="71"/>
      <c r="AD2018" s="71"/>
      <c r="AE2018" s="71"/>
      <c r="AF2018" s="71"/>
      <c r="AG2018" s="71"/>
      <c r="AH2018" s="71"/>
      <c r="AI2018" s="71"/>
      <c r="AJ2018" s="71"/>
      <c r="AK2018" s="71"/>
      <c r="AL2018" s="71"/>
    </row>
    <row r="2019" spans="1:38">
      <c r="A2019" s="191"/>
      <c r="B2019" s="191"/>
      <c r="C2019" s="191"/>
      <c r="D2019" s="191"/>
      <c r="E2019" s="191"/>
      <c r="F2019" s="191"/>
      <c r="G2019" s="191"/>
      <c r="H2019" s="191"/>
      <c r="I2019" s="191"/>
      <c r="J2019" s="191"/>
      <c r="K2019" s="191"/>
      <c r="L2019" s="191"/>
      <c r="M2019" s="191"/>
      <c r="N2019" s="191"/>
      <c r="O2019" s="70">
        <f>SUMIFS('Ctas Receber'!G:G,'Ctas Receber'!E:E,'Clientes'!A:A,'Ctas Receber'!M:M,"")</f>
        <v>0</v>
      </c>
      <c r="P2019" s="70">
        <f>SUMIFS('Ctas Receber'!G:G,'Ctas Receber'!E:E,'Clientes'!A:A,'Ctas Receber'!O:O,"Pago")</f>
        <v>0</v>
      </c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  <c r="AA2019" s="71"/>
      <c r="AB2019" s="71"/>
      <c r="AC2019" s="71"/>
      <c r="AD2019" s="71"/>
      <c r="AE2019" s="71"/>
      <c r="AF2019" s="71"/>
      <c r="AG2019" s="71"/>
      <c r="AH2019" s="71"/>
      <c r="AI2019" s="71"/>
      <c r="AJ2019" s="71"/>
      <c r="AK2019" s="71"/>
      <c r="AL2019" s="71"/>
    </row>
    <row r="2020" spans="1:38">
      <c r="A2020" s="191"/>
      <c r="B2020" s="191"/>
      <c r="C2020" s="191"/>
      <c r="D2020" s="191"/>
      <c r="E2020" s="191"/>
      <c r="F2020" s="191"/>
      <c r="G2020" s="191"/>
      <c r="H2020" s="191"/>
      <c r="I2020" s="191"/>
      <c r="J2020" s="191"/>
      <c r="K2020" s="191"/>
      <c r="L2020" s="191"/>
      <c r="M2020" s="191"/>
      <c r="N2020" s="191"/>
      <c r="O2020" s="70">
        <f>SUMIFS('Ctas Receber'!G:G,'Ctas Receber'!E:E,'Clientes'!A:A,'Ctas Receber'!M:M,"")</f>
        <v>0</v>
      </c>
      <c r="P2020" s="70">
        <f>SUMIFS('Ctas Receber'!G:G,'Ctas Receber'!E:E,'Clientes'!A:A,'Ctas Receber'!O:O,"Pago")</f>
        <v>0</v>
      </c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  <c r="AA2020" s="71"/>
      <c r="AB2020" s="71"/>
      <c r="AC2020" s="71"/>
      <c r="AD2020" s="71"/>
      <c r="AE2020" s="71"/>
      <c r="AF2020" s="71"/>
      <c r="AG2020" s="71"/>
      <c r="AH2020" s="71"/>
      <c r="AI2020" s="71"/>
      <c r="AJ2020" s="71"/>
      <c r="AK2020" s="71"/>
      <c r="AL2020" s="71"/>
    </row>
    <row r="2021" spans="1:38">
      <c r="A2021" s="191"/>
      <c r="B2021" s="191"/>
      <c r="C2021" s="191"/>
      <c r="D2021" s="191"/>
      <c r="E2021" s="191"/>
      <c r="F2021" s="191"/>
      <c r="G2021" s="191"/>
      <c r="H2021" s="191"/>
      <c r="I2021" s="191"/>
      <c r="J2021" s="191"/>
      <c r="K2021" s="191"/>
      <c r="L2021" s="191"/>
      <c r="M2021" s="191"/>
      <c r="N2021" s="191"/>
      <c r="O2021" s="70">
        <f>SUMIFS('Ctas Receber'!G:G,'Ctas Receber'!E:E,'Clientes'!A:A,'Ctas Receber'!M:M,"")</f>
        <v>0</v>
      </c>
      <c r="P2021" s="70">
        <f>SUMIFS('Ctas Receber'!G:G,'Ctas Receber'!E:E,'Clientes'!A:A,'Ctas Receber'!O:O,"Pago")</f>
        <v>0</v>
      </c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  <c r="AA2021" s="71"/>
      <c r="AB2021" s="71"/>
      <c r="AC2021" s="71"/>
      <c r="AD2021" s="71"/>
      <c r="AE2021" s="71"/>
      <c r="AF2021" s="71"/>
      <c r="AG2021" s="71"/>
      <c r="AH2021" s="71"/>
      <c r="AI2021" s="71"/>
      <c r="AJ2021" s="71"/>
      <c r="AK2021" s="71"/>
      <c r="AL2021" s="71"/>
    </row>
    <row r="2022" spans="1:38">
      <c r="A2022" s="191"/>
      <c r="B2022" s="191"/>
      <c r="C2022" s="191"/>
      <c r="D2022" s="191"/>
      <c r="E2022" s="191"/>
      <c r="F2022" s="191"/>
      <c r="G2022" s="191"/>
      <c r="H2022" s="191"/>
      <c r="I2022" s="191"/>
      <c r="J2022" s="191"/>
      <c r="K2022" s="191"/>
      <c r="L2022" s="191"/>
      <c r="M2022" s="191"/>
      <c r="N2022" s="191"/>
      <c r="O2022" s="70">
        <f>SUMIFS('Ctas Receber'!G:G,'Ctas Receber'!E:E,'Clientes'!A:A,'Ctas Receber'!M:M,"")</f>
        <v>0</v>
      </c>
      <c r="P2022" s="70">
        <f>SUMIFS('Ctas Receber'!G:G,'Ctas Receber'!E:E,'Clientes'!A:A,'Ctas Receber'!O:O,"Pago")</f>
        <v>0</v>
      </c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  <c r="AA2022" s="71"/>
      <c r="AB2022" s="71"/>
      <c r="AC2022" s="71"/>
      <c r="AD2022" s="71"/>
      <c r="AE2022" s="71"/>
      <c r="AF2022" s="71"/>
      <c r="AG2022" s="71"/>
      <c r="AH2022" s="71"/>
      <c r="AI2022" s="71"/>
      <c r="AJ2022" s="71"/>
      <c r="AK2022" s="71"/>
      <c r="AL2022" s="71"/>
    </row>
    <row r="2023" spans="1:38">
      <c r="A2023" s="191"/>
      <c r="B2023" s="191"/>
      <c r="C2023" s="191"/>
      <c r="D2023" s="191"/>
      <c r="E2023" s="191"/>
      <c r="F2023" s="191"/>
      <c r="G2023" s="191"/>
      <c r="H2023" s="191"/>
      <c r="I2023" s="191"/>
      <c r="J2023" s="191"/>
      <c r="K2023" s="191"/>
      <c r="L2023" s="191"/>
      <c r="M2023" s="191"/>
      <c r="N2023" s="191"/>
      <c r="O2023" s="70">
        <f>SUMIFS('Ctas Receber'!G:G,'Ctas Receber'!E:E,'Clientes'!A:A,'Ctas Receber'!M:M,"")</f>
        <v>0</v>
      </c>
      <c r="P2023" s="70">
        <f>SUMIFS('Ctas Receber'!G:G,'Ctas Receber'!E:E,'Clientes'!A:A,'Ctas Receber'!O:O,"Pago")</f>
        <v>0</v>
      </c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  <c r="AA2023" s="71"/>
      <c r="AB2023" s="71"/>
      <c r="AC2023" s="71"/>
      <c r="AD2023" s="71"/>
      <c r="AE2023" s="71"/>
      <c r="AF2023" s="71"/>
      <c r="AG2023" s="71"/>
      <c r="AH2023" s="71"/>
      <c r="AI2023" s="71"/>
      <c r="AJ2023" s="71"/>
      <c r="AK2023" s="71"/>
      <c r="AL2023" s="71"/>
    </row>
    <row r="2024" spans="1:38">
      <c r="A2024" s="191"/>
      <c r="B2024" s="191"/>
      <c r="C2024" s="191"/>
      <c r="D2024" s="191"/>
      <c r="E2024" s="191"/>
      <c r="F2024" s="191"/>
      <c r="G2024" s="191"/>
      <c r="H2024" s="191"/>
      <c r="I2024" s="191"/>
      <c r="J2024" s="191"/>
      <c r="K2024" s="191"/>
      <c r="L2024" s="191"/>
      <c r="M2024" s="191"/>
      <c r="N2024" s="191"/>
      <c r="O2024" s="70">
        <f>SUMIFS('Ctas Receber'!G:G,'Ctas Receber'!E:E,'Clientes'!A:A,'Ctas Receber'!M:M,"")</f>
        <v>0</v>
      </c>
      <c r="P2024" s="70">
        <f>SUMIFS('Ctas Receber'!G:G,'Ctas Receber'!E:E,'Clientes'!A:A,'Ctas Receber'!O:O,"Pago")</f>
        <v>0</v>
      </c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  <c r="AA2024" s="71"/>
      <c r="AB2024" s="71"/>
      <c r="AC2024" s="71"/>
      <c r="AD2024" s="71"/>
      <c r="AE2024" s="71"/>
      <c r="AF2024" s="71"/>
      <c r="AG2024" s="71"/>
      <c r="AH2024" s="71"/>
      <c r="AI2024" s="71"/>
      <c r="AJ2024" s="71"/>
      <c r="AK2024" s="71"/>
      <c r="AL2024" s="71"/>
    </row>
    <row r="2025" spans="1:38">
      <c r="A2025" s="191"/>
      <c r="B2025" s="191"/>
      <c r="C2025" s="191"/>
      <c r="D2025" s="191"/>
      <c r="E2025" s="191"/>
      <c r="F2025" s="191"/>
      <c r="G2025" s="191"/>
      <c r="H2025" s="191"/>
      <c r="I2025" s="191"/>
      <c r="J2025" s="191"/>
      <c r="K2025" s="191"/>
      <c r="L2025" s="191"/>
      <c r="M2025" s="191"/>
      <c r="N2025" s="191"/>
      <c r="O2025" s="70">
        <f>SUMIFS('Ctas Receber'!G:G,'Ctas Receber'!E:E,'Clientes'!A:A,'Ctas Receber'!M:M,"")</f>
        <v>0</v>
      </c>
      <c r="P2025" s="70">
        <f>SUMIFS('Ctas Receber'!G:G,'Ctas Receber'!E:E,'Clientes'!A:A,'Ctas Receber'!O:O,"Pago")</f>
        <v>0</v>
      </c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  <c r="AA2025" s="71"/>
      <c r="AB2025" s="71"/>
      <c r="AC2025" s="71"/>
      <c r="AD2025" s="71"/>
      <c r="AE2025" s="71"/>
      <c r="AF2025" s="71"/>
      <c r="AG2025" s="71"/>
      <c r="AH2025" s="71"/>
      <c r="AI2025" s="71"/>
      <c r="AJ2025" s="71"/>
      <c r="AK2025" s="71"/>
      <c r="AL2025" s="71"/>
    </row>
    <row r="2026" spans="1:38">
      <c r="A2026" s="191"/>
      <c r="B2026" s="191"/>
      <c r="C2026" s="191"/>
      <c r="D2026" s="191"/>
      <c r="E2026" s="191"/>
      <c r="F2026" s="191"/>
      <c r="G2026" s="191"/>
      <c r="H2026" s="191"/>
      <c r="I2026" s="191"/>
      <c r="J2026" s="191"/>
      <c r="K2026" s="191"/>
      <c r="L2026" s="191"/>
      <c r="M2026" s="191"/>
      <c r="N2026" s="191"/>
      <c r="O2026" s="70">
        <f>SUMIFS('Ctas Receber'!G:G,'Ctas Receber'!E:E,'Clientes'!A:A,'Ctas Receber'!M:M,"")</f>
        <v>0</v>
      </c>
      <c r="P2026" s="70">
        <f>SUMIFS('Ctas Receber'!G:G,'Ctas Receber'!E:E,'Clientes'!A:A,'Ctas Receber'!O:O,"Pago")</f>
        <v>0</v>
      </c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  <c r="AA2026" s="71"/>
      <c r="AB2026" s="71"/>
      <c r="AC2026" s="71"/>
      <c r="AD2026" s="71"/>
      <c r="AE2026" s="71"/>
      <c r="AF2026" s="71"/>
      <c r="AG2026" s="71"/>
      <c r="AH2026" s="71"/>
      <c r="AI2026" s="71"/>
      <c r="AJ2026" s="71"/>
      <c r="AK2026" s="71"/>
      <c r="AL2026" s="71"/>
    </row>
    <row r="2027" spans="1:38">
      <c r="A2027" s="191"/>
      <c r="B2027" s="191"/>
      <c r="C2027" s="191"/>
      <c r="D2027" s="191"/>
      <c r="E2027" s="191"/>
      <c r="F2027" s="191"/>
      <c r="G2027" s="191"/>
      <c r="H2027" s="191"/>
      <c r="I2027" s="191"/>
      <c r="J2027" s="191"/>
      <c r="K2027" s="191"/>
      <c r="L2027" s="191"/>
      <c r="M2027" s="191"/>
      <c r="N2027" s="191"/>
      <c r="O2027" s="70">
        <f>SUMIFS('Ctas Receber'!G:G,'Ctas Receber'!E:E,'Clientes'!A:A,'Ctas Receber'!M:M,"")</f>
        <v>0</v>
      </c>
      <c r="P2027" s="70">
        <f>SUMIFS('Ctas Receber'!G:G,'Ctas Receber'!E:E,'Clientes'!A:A,'Ctas Receber'!O:O,"Pago")</f>
        <v>0</v>
      </c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  <c r="AA2027" s="71"/>
      <c r="AB2027" s="71"/>
      <c r="AC2027" s="71"/>
      <c r="AD2027" s="71"/>
      <c r="AE2027" s="71"/>
      <c r="AF2027" s="71"/>
      <c r="AG2027" s="71"/>
      <c r="AH2027" s="71"/>
      <c r="AI2027" s="71"/>
      <c r="AJ2027" s="71"/>
      <c r="AK2027" s="71"/>
      <c r="AL2027" s="71"/>
    </row>
    <row r="2028" spans="1:38">
      <c r="A2028" s="191"/>
      <c r="B2028" s="191"/>
      <c r="C2028" s="191"/>
      <c r="D2028" s="191"/>
      <c r="E2028" s="191"/>
      <c r="F2028" s="191"/>
      <c r="G2028" s="191"/>
      <c r="H2028" s="191"/>
      <c r="I2028" s="191"/>
      <c r="J2028" s="191"/>
      <c r="K2028" s="191"/>
      <c r="L2028" s="191"/>
      <c r="M2028" s="191"/>
      <c r="N2028" s="191"/>
      <c r="O2028" s="70">
        <f>SUMIFS('Ctas Receber'!G:G,'Ctas Receber'!E:E,'Clientes'!A:A,'Ctas Receber'!M:M,"")</f>
        <v>0</v>
      </c>
      <c r="P2028" s="70">
        <f>SUMIFS('Ctas Receber'!G:G,'Ctas Receber'!E:E,'Clientes'!A:A,'Ctas Receber'!O:O,"Pago")</f>
        <v>0</v>
      </c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  <c r="AA2028" s="71"/>
      <c r="AB2028" s="71"/>
      <c r="AC2028" s="71"/>
      <c r="AD2028" s="71"/>
      <c r="AE2028" s="71"/>
      <c r="AF2028" s="71"/>
      <c r="AG2028" s="71"/>
      <c r="AH2028" s="71"/>
      <c r="AI2028" s="71"/>
      <c r="AJ2028" s="71"/>
      <c r="AK2028" s="71"/>
      <c r="AL2028" s="71"/>
    </row>
    <row r="2029" spans="1:38">
      <c r="A2029" s="191"/>
      <c r="B2029" s="191"/>
      <c r="C2029" s="191"/>
      <c r="D2029" s="191"/>
      <c r="E2029" s="191"/>
      <c r="F2029" s="191"/>
      <c r="G2029" s="191"/>
      <c r="H2029" s="191"/>
      <c r="I2029" s="191"/>
      <c r="J2029" s="191"/>
      <c r="K2029" s="191"/>
      <c r="L2029" s="191"/>
      <c r="M2029" s="191"/>
      <c r="N2029" s="191"/>
      <c r="O2029" s="70">
        <f>SUMIFS('Ctas Receber'!G:G,'Ctas Receber'!E:E,'Clientes'!A:A,'Ctas Receber'!M:M,"")</f>
        <v>0</v>
      </c>
      <c r="P2029" s="70">
        <f>SUMIFS('Ctas Receber'!G:G,'Ctas Receber'!E:E,'Clientes'!A:A,'Ctas Receber'!O:O,"Pago")</f>
        <v>0</v>
      </c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  <c r="AA2029" s="71"/>
      <c r="AB2029" s="71"/>
      <c r="AC2029" s="71"/>
      <c r="AD2029" s="71"/>
      <c r="AE2029" s="71"/>
      <c r="AF2029" s="71"/>
      <c r="AG2029" s="71"/>
      <c r="AH2029" s="71"/>
      <c r="AI2029" s="71"/>
      <c r="AJ2029" s="71"/>
      <c r="AK2029" s="71"/>
      <c r="AL2029" s="71"/>
    </row>
    <row r="2030" spans="1:38">
      <c r="A2030" s="191"/>
      <c r="B2030" s="191"/>
      <c r="C2030" s="191"/>
      <c r="D2030" s="191"/>
      <c r="E2030" s="191"/>
      <c r="F2030" s="191"/>
      <c r="G2030" s="191"/>
      <c r="H2030" s="191"/>
      <c r="I2030" s="191"/>
      <c r="J2030" s="191"/>
      <c r="K2030" s="191"/>
      <c r="L2030" s="191"/>
      <c r="M2030" s="191"/>
      <c r="N2030" s="191"/>
      <c r="O2030" s="70">
        <f>SUMIFS('Ctas Receber'!G:G,'Ctas Receber'!E:E,'Clientes'!A:A,'Ctas Receber'!M:M,"")</f>
        <v>0</v>
      </c>
      <c r="P2030" s="70">
        <f>SUMIFS('Ctas Receber'!G:G,'Ctas Receber'!E:E,'Clientes'!A:A,'Ctas Receber'!O:O,"Pago")</f>
        <v>0</v>
      </c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  <c r="AA2030" s="71"/>
      <c r="AB2030" s="71"/>
      <c r="AC2030" s="71"/>
      <c r="AD2030" s="71"/>
      <c r="AE2030" s="71"/>
      <c r="AF2030" s="71"/>
      <c r="AG2030" s="71"/>
      <c r="AH2030" s="71"/>
      <c r="AI2030" s="71"/>
      <c r="AJ2030" s="71"/>
      <c r="AK2030" s="71"/>
      <c r="AL2030" s="71"/>
    </row>
    <row r="2031" spans="1:38">
      <c r="A2031" s="191"/>
      <c r="B2031" s="191"/>
      <c r="C2031" s="191"/>
      <c r="D2031" s="191"/>
      <c r="E2031" s="191"/>
      <c r="F2031" s="191"/>
      <c r="G2031" s="191"/>
      <c r="H2031" s="191"/>
      <c r="I2031" s="191"/>
      <c r="J2031" s="191"/>
      <c r="K2031" s="191"/>
      <c r="L2031" s="191"/>
      <c r="M2031" s="191"/>
      <c r="N2031" s="191"/>
      <c r="O2031" s="70">
        <f>SUMIFS('Ctas Receber'!G:G,'Ctas Receber'!E:E,'Clientes'!A:A,'Ctas Receber'!M:M,"")</f>
        <v>0</v>
      </c>
      <c r="P2031" s="70">
        <f>SUMIFS('Ctas Receber'!G:G,'Ctas Receber'!E:E,'Clientes'!A:A,'Ctas Receber'!O:O,"Pago")</f>
        <v>0</v>
      </c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  <c r="AA2031" s="71"/>
      <c r="AB2031" s="71"/>
      <c r="AC2031" s="71"/>
      <c r="AD2031" s="71"/>
      <c r="AE2031" s="71"/>
      <c r="AF2031" s="71"/>
      <c r="AG2031" s="71"/>
      <c r="AH2031" s="71"/>
      <c r="AI2031" s="71"/>
      <c r="AJ2031" s="71"/>
      <c r="AK2031" s="71"/>
      <c r="AL2031" s="71"/>
    </row>
    <row r="2032" spans="1:38">
      <c r="A2032" s="191"/>
      <c r="B2032" s="191"/>
      <c r="C2032" s="191"/>
      <c r="D2032" s="191"/>
      <c r="E2032" s="191"/>
      <c r="F2032" s="191"/>
      <c r="G2032" s="191"/>
      <c r="H2032" s="191"/>
      <c r="I2032" s="191"/>
      <c r="J2032" s="191"/>
      <c r="K2032" s="191"/>
      <c r="L2032" s="191"/>
      <c r="M2032" s="191"/>
      <c r="N2032" s="191"/>
      <c r="O2032" s="70">
        <f>SUMIFS('Ctas Receber'!G:G,'Ctas Receber'!E:E,'Clientes'!A:A,'Ctas Receber'!M:M,"")</f>
        <v>0</v>
      </c>
      <c r="P2032" s="70">
        <f>SUMIFS('Ctas Receber'!G:G,'Ctas Receber'!E:E,'Clientes'!A:A,'Ctas Receber'!O:O,"Pago")</f>
        <v>0</v>
      </c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  <c r="AA2032" s="71"/>
      <c r="AB2032" s="71"/>
      <c r="AC2032" s="71"/>
      <c r="AD2032" s="71"/>
      <c r="AE2032" s="71"/>
      <c r="AF2032" s="71"/>
      <c r="AG2032" s="71"/>
      <c r="AH2032" s="71"/>
      <c r="AI2032" s="71"/>
      <c r="AJ2032" s="71"/>
      <c r="AK2032" s="71"/>
      <c r="AL2032" s="71"/>
    </row>
    <row r="2033" spans="1:38">
      <c r="A2033" s="191"/>
      <c r="B2033" s="191"/>
      <c r="C2033" s="191"/>
      <c r="D2033" s="191"/>
      <c r="E2033" s="191"/>
      <c r="F2033" s="191"/>
      <c r="G2033" s="191"/>
      <c r="H2033" s="191"/>
      <c r="I2033" s="191"/>
      <c r="J2033" s="191"/>
      <c r="K2033" s="191"/>
      <c r="L2033" s="191"/>
      <c r="M2033" s="191"/>
      <c r="N2033" s="191"/>
      <c r="O2033" s="70">
        <f>SUMIFS('Ctas Receber'!G:G,'Ctas Receber'!E:E,'Clientes'!A:A,'Ctas Receber'!M:M,"")</f>
        <v>0</v>
      </c>
      <c r="P2033" s="70">
        <f>SUMIFS('Ctas Receber'!G:G,'Ctas Receber'!E:E,'Clientes'!A:A,'Ctas Receber'!O:O,"Pago")</f>
        <v>0</v>
      </c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  <c r="AA2033" s="71"/>
      <c r="AB2033" s="71"/>
      <c r="AC2033" s="71"/>
      <c r="AD2033" s="71"/>
      <c r="AE2033" s="71"/>
      <c r="AF2033" s="71"/>
      <c r="AG2033" s="71"/>
      <c r="AH2033" s="71"/>
      <c r="AI2033" s="71"/>
      <c r="AJ2033" s="71"/>
      <c r="AK2033" s="71"/>
      <c r="AL2033" s="71"/>
    </row>
    <row r="2034" spans="1:38">
      <c r="A2034" s="191"/>
      <c r="B2034" s="191"/>
      <c r="C2034" s="191"/>
      <c r="D2034" s="191"/>
      <c r="E2034" s="191"/>
      <c r="F2034" s="191"/>
      <c r="G2034" s="191"/>
      <c r="H2034" s="191"/>
      <c r="I2034" s="191"/>
      <c r="J2034" s="191"/>
      <c r="K2034" s="191"/>
      <c r="L2034" s="191"/>
      <c r="M2034" s="191"/>
      <c r="N2034" s="191"/>
      <c r="O2034" s="70">
        <f>SUMIFS('Ctas Receber'!G:G,'Ctas Receber'!E:E,'Clientes'!A:A,'Ctas Receber'!M:M,"")</f>
        <v>0</v>
      </c>
      <c r="P2034" s="70">
        <f>SUMIFS('Ctas Receber'!G:G,'Ctas Receber'!E:E,'Clientes'!A:A,'Ctas Receber'!O:O,"Pago")</f>
        <v>0</v>
      </c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  <c r="AA2034" s="71"/>
      <c r="AB2034" s="71"/>
      <c r="AC2034" s="71"/>
      <c r="AD2034" s="71"/>
      <c r="AE2034" s="71"/>
      <c r="AF2034" s="71"/>
      <c r="AG2034" s="71"/>
      <c r="AH2034" s="71"/>
      <c r="AI2034" s="71"/>
      <c r="AJ2034" s="71"/>
      <c r="AK2034" s="71"/>
      <c r="AL2034" s="71"/>
    </row>
    <row r="2035" spans="1:38">
      <c r="A2035" s="191"/>
      <c r="B2035" s="191"/>
      <c r="C2035" s="191"/>
      <c r="D2035" s="191"/>
      <c r="E2035" s="191"/>
      <c r="F2035" s="191"/>
      <c r="G2035" s="191"/>
      <c r="H2035" s="191"/>
      <c r="I2035" s="191"/>
      <c r="J2035" s="191"/>
      <c r="K2035" s="191"/>
      <c r="L2035" s="191"/>
      <c r="M2035" s="191"/>
      <c r="N2035" s="191"/>
      <c r="O2035" s="70">
        <f>SUMIFS('Ctas Receber'!G:G,'Ctas Receber'!E:E,'Clientes'!A:A,'Ctas Receber'!M:M,"")</f>
        <v>0</v>
      </c>
      <c r="P2035" s="70">
        <f>SUMIFS('Ctas Receber'!G:G,'Ctas Receber'!E:E,'Clientes'!A:A,'Ctas Receber'!O:O,"Pago")</f>
        <v>0</v>
      </c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  <c r="AA2035" s="71"/>
      <c r="AB2035" s="71"/>
      <c r="AC2035" s="71"/>
      <c r="AD2035" s="71"/>
      <c r="AE2035" s="71"/>
      <c r="AF2035" s="71"/>
      <c r="AG2035" s="71"/>
      <c r="AH2035" s="71"/>
      <c r="AI2035" s="71"/>
      <c r="AJ2035" s="71"/>
      <c r="AK2035" s="71"/>
      <c r="AL2035" s="71"/>
    </row>
    <row r="2036" spans="1:38">
      <c r="A2036" s="191"/>
      <c r="B2036" s="191"/>
      <c r="C2036" s="191"/>
      <c r="D2036" s="191"/>
      <c r="E2036" s="191"/>
      <c r="F2036" s="191"/>
      <c r="G2036" s="191"/>
      <c r="H2036" s="191"/>
      <c r="I2036" s="191"/>
      <c r="J2036" s="191"/>
      <c r="K2036" s="191"/>
      <c r="L2036" s="191"/>
      <c r="M2036" s="191"/>
      <c r="N2036" s="191"/>
      <c r="O2036" s="70">
        <f>SUMIFS('Ctas Receber'!G:G,'Ctas Receber'!E:E,'Clientes'!A:A,'Ctas Receber'!M:M,"")</f>
        <v>0</v>
      </c>
      <c r="P2036" s="70">
        <f>SUMIFS('Ctas Receber'!G:G,'Ctas Receber'!E:E,'Clientes'!A:A,'Ctas Receber'!O:O,"Pago")</f>
        <v>0</v>
      </c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  <c r="AA2036" s="71"/>
      <c r="AB2036" s="71"/>
      <c r="AC2036" s="71"/>
      <c r="AD2036" s="71"/>
      <c r="AE2036" s="71"/>
      <c r="AF2036" s="71"/>
      <c r="AG2036" s="71"/>
      <c r="AH2036" s="71"/>
      <c r="AI2036" s="71"/>
      <c r="AJ2036" s="71"/>
      <c r="AK2036" s="71"/>
      <c r="AL2036" s="71"/>
    </row>
    <row r="2037" spans="1:38">
      <c r="A2037" s="191"/>
      <c r="B2037" s="191"/>
      <c r="C2037" s="191"/>
      <c r="D2037" s="191"/>
      <c r="E2037" s="191"/>
      <c r="F2037" s="191"/>
      <c r="G2037" s="191"/>
      <c r="H2037" s="191"/>
      <c r="I2037" s="191"/>
      <c r="J2037" s="191"/>
      <c r="K2037" s="191"/>
      <c r="L2037" s="191"/>
      <c r="M2037" s="191"/>
      <c r="N2037" s="191"/>
      <c r="O2037" s="70">
        <f>SUMIFS('Ctas Receber'!G:G,'Ctas Receber'!E:E,'Clientes'!A:A,'Ctas Receber'!M:M,"")</f>
        <v>0</v>
      </c>
      <c r="P2037" s="70">
        <f>SUMIFS('Ctas Receber'!G:G,'Ctas Receber'!E:E,'Clientes'!A:A,'Ctas Receber'!O:O,"Pago")</f>
        <v>0</v>
      </c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  <c r="AA2037" s="71"/>
      <c r="AB2037" s="71"/>
      <c r="AC2037" s="71"/>
      <c r="AD2037" s="71"/>
      <c r="AE2037" s="71"/>
      <c r="AF2037" s="71"/>
      <c r="AG2037" s="71"/>
      <c r="AH2037" s="71"/>
      <c r="AI2037" s="71"/>
      <c r="AJ2037" s="71"/>
      <c r="AK2037" s="71"/>
      <c r="AL2037" s="71"/>
    </row>
    <row r="2038" spans="1:38">
      <c r="A2038" s="191"/>
      <c r="B2038" s="191"/>
      <c r="C2038" s="191"/>
      <c r="D2038" s="191"/>
      <c r="E2038" s="191"/>
      <c r="F2038" s="191"/>
      <c r="G2038" s="191"/>
      <c r="H2038" s="191"/>
      <c r="I2038" s="191"/>
      <c r="J2038" s="191"/>
      <c r="K2038" s="191"/>
      <c r="L2038" s="191"/>
      <c r="M2038" s="191"/>
      <c r="N2038" s="191"/>
      <c r="O2038" s="70">
        <f>SUMIFS('Ctas Receber'!G:G,'Ctas Receber'!E:E,'Clientes'!A:A,'Ctas Receber'!M:M,"")</f>
        <v>0</v>
      </c>
      <c r="P2038" s="70">
        <f>SUMIFS('Ctas Receber'!G:G,'Ctas Receber'!E:E,'Clientes'!A:A,'Ctas Receber'!O:O,"Pago")</f>
        <v>0</v>
      </c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  <c r="AA2038" s="71"/>
      <c r="AB2038" s="71"/>
      <c r="AC2038" s="71"/>
      <c r="AD2038" s="71"/>
      <c r="AE2038" s="71"/>
      <c r="AF2038" s="71"/>
      <c r="AG2038" s="71"/>
      <c r="AH2038" s="71"/>
      <c r="AI2038" s="71"/>
      <c r="AJ2038" s="71"/>
      <c r="AK2038" s="71"/>
      <c r="AL2038" s="71"/>
    </row>
    <row r="2039" spans="1:38">
      <c r="A2039" s="191"/>
      <c r="B2039" s="191"/>
      <c r="C2039" s="191"/>
      <c r="D2039" s="191"/>
      <c r="E2039" s="191"/>
      <c r="F2039" s="191"/>
      <c r="G2039" s="191"/>
      <c r="H2039" s="191"/>
      <c r="I2039" s="191"/>
      <c r="J2039" s="191"/>
      <c r="K2039" s="191"/>
      <c r="L2039" s="191"/>
      <c r="M2039" s="191"/>
      <c r="N2039" s="191"/>
      <c r="O2039" s="70">
        <f>SUMIFS('Ctas Receber'!G:G,'Ctas Receber'!E:E,'Clientes'!A:A,'Ctas Receber'!M:M,"")</f>
        <v>0</v>
      </c>
      <c r="P2039" s="70">
        <f>SUMIFS('Ctas Receber'!G:G,'Ctas Receber'!E:E,'Clientes'!A:A,'Ctas Receber'!O:O,"Pago")</f>
        <v>0</v>
      </c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  <c r="AA2039" s="71"/>
      <c r="AB2039" s="71"/>
      <c r="AC2039" s="71"/>
      <c r="AD2039" s="71"/>
      <c r="AE2039" s="71"/>
      <c r="AF2039" s="71"/>
      <c r="AG2039" s="71"/>
      <c r="AH2039" s="71"/>
      <c r="AI2039" s="71"/>
      <c r="AJ2039" s="71"/>
      <c r="AK2039" s="71"/>
      <c r="AL2039" s="71"/>
    </row>
    <row r="2040" spans="1:38">
      <c r="A2040" s="191"/>
      <c r="B2040" s="191"/>
      <c r="C2040" s="191"/>
      <c r="D2040" s="191"/>
      <c r="E2040" s="191"/>
      <c r="F2040" s="191"/>
      <c r="G2040" s="191"/>
      <c r="H2040" s="191"/>
      <c r="I2040" s="191"/>
      <c r="J2040" s="191"/>
      <c r="K2040" s="191"/>
      <c r="L2040" s="191"/>
      <c r="M2040" s="191"/>
      <c r="N2040" s="191"/>
      <c r="O2040" s="70">
        <f>SUMIFS('Ctas Receber'!G:G,'Ctas Receber'!E:E,'Clientes'!A:A,'Ctas Receber'!M:M,"")</f>
        <v>0</v>
      </c>
      <c r="P2040" s="70">
        <f>SUMIFS('Ctas Receber'!G:G,'Ctas Receber'!E:E,'Clientes'!A:A,'Ctas Receber'!O:O,"Pago")</f>
        <v>0</v>
      </c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  <c r="AA2040" s="71"/>
      <c r="AB2040" s="71"/>
      <c r="AC2040" s="71"/>
      <c r="AD2040" s="71"/>
      <c r="AE2040" s="71"/>
      <c r="AF2040" s="71"/>
      <c r="AG2040" s="71"/>
      <c r="AH2040" s="71"/>
      <c r="AI2040" s="71"/>
      <c r="AJ2040" s="71"/>
      <c r="AK2040" s="71"/>
      <c r="AL2040" s="71"/>
    </row>
    <row r="2041" spans="1:38">
      <c r="A2041" s="191"/>
      <c r="B2041" s="191"/>
      <c r="C2041" s="191"/>
      <c r="D2041" s="191"/>
      <c r="E2041" s="191"/>
      <c r="F2041" s="191"/>
      <c r="G2041" s="191"/>
      <c r="H2041" s="191"/>
      <c r="I2041" s="191"/>
      <c r="J2041" s="191"/>
      <c r="K2041" s="191"/>
      <c r="L2041" s="191"/>
      <c r="M2041" s="191"/>
      <c r="N2041" s="191"/>
      <c r="O2041" s="70">
        <f>SUMIFS('Ctas Receber'!G:G,'Ctas Receber'!E:E,'Clientes'!A:A,'Ctas Receber'!M:M,"")</f>
        <v>0</v>
      </c>
      <c r="P2041" s="70">
        <f>SUMIFS('Ctas Receber'!G:G,'Ctas Receber'!E:E,'Clientes'!A:A,'Ctas Receber'!O:O,"Pago")</f>
        <v>0</v>
      </c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  <c r="AA2041" s="71"/>
      <c r="AB2041" s="71"/>
      <c r="AC2041" s="71"/>
      <c r="AD2041" s="71"/>
      <c r="AE2041" s="71"/>
      <c r="AF2041" s="71"/>
      <c r="AG2041" s="71"/>
      <c r="AH2041" s="71"/>
      <c r="AI2041" s="71"/>
      <c r="AJ2041" s="71"/>
      <c r="AK2041" s="71"/>
      <c r="AL2041" s="71"/>
    </row>
    <row r="2042" spans="1:38">
      <c r="A2042" s="191"/>
      <c r="B2042" s="191"/>
      <c r="C2042" s="191"/>
      <c r="D2042" s="191"/>
      <c r="E2042" s="191"/>
      <c r="F2042" s="191"/>
      <c r="G2042" s="191"/>
      <c r="H2042" s="191"/>
      <c r="I2042" s="191"/>
      <c r="J2042" s="191"/>
      <c r="K2042" s="191"/>
      <c r="L2042" s="191"/>
      <c r="M2042" s="191"/>
      <c r="N2042" s="191"/>
      <c r="O2042" s="70">
        <f>SUMIFS('Ctas Receber'!G:G,'Ctas Receber'!E:E,'Clientes'!A:A,'Ctas Receber'!M:M,"")</f>
        <v>0</v>
      </c>
      <c r="P2042" s="70">
        <f>SUMIFS('Ctas Receber'!G:G,'Ctas Receber'!E:E,'Clientes'!A:A,'Ctas Receber'!O:O,"Pago")</f>
        <v>0</v>
      </c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  <c r="AA2042" s="71"/>
      <c r="AB2042" s="71"/>
      <c r="AC2042" s="71"/>
      <c r="AD2042" s="71"/>
      <c r="AE2042" s="71"/>
      <c r="AF2042" s="71"/>
      <c r="AG2042" s="71"/>
      <c r="AH2042" s="71"/>
      <c r="AI2042" s="71"/>
      <c r="AJ2042" s="71"/>
      <c r="AK2042" s="71"/>
      <c r="AL2042" s="71"/>
    </row>
    <row r="2043" spans="1:38">
      <c r="A2043" s="191"/>
      <c r="B2043" s="191"/>
      <c r="C2043" s="191"/>
      <c r="D2043" s="191"/>
      <c r="E2043" s="191"/>
      <c r="F2043" s="191"/>
      <c r="G2043" s="191"/>
      <c r="H2043" s="191"/>
      <c r="I2043" s="191"/>
      <c r="J2043" s="191"/>
      <c r="K2043" s="191"/>
      <c r="L2043" s="191"/>
      <c r="M2043" s="191"/>
      <c r="N2043" s="191"/>
      <c r="O2043" s="70">
        <f>SUMIFS('Ctas Receber'!G:G,'Ctas Receber'!E:E,'Clientes'!A:A,'Ctas Receber'!M:M,"")</f>
        <v>0</v>
      </c>
      <c r="P2043" s="70">
        <f>SUMIFS('Ctas Receber'!G:G,'Ctas Receber'!E:E,'Clientes'!A:A,'Ctas Receber'!O:O,"Pago")</f>
        <v>0</v>
      </c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  <c r="AA2043" s="71"/>
      <c r="AB2043" s="71"/>
      <c r="AC2043" s="71"/>
      <c r="AD2043" s="71"/>
      <c r="AE2043" s="71"/>
      <c r="AF2043" s="71"/>
      <c r="AG2043" s="71"/>
      <c r="AH2043" s="71"/>
      <c r="AI2043" s="71"/>
      <c r="AJ2043" s="71"/>
      <c r="AK2043" s="71"/>
      <c r="AL2043" s="71"/>
    </row>
    <row r="2044" spans="1:38">
      <c r="A2044" s="191"/>
      <c r="B2044" s="191"/>
      <c r="C2044" s="191"/>
      <c r="D2044" s="191"/>
      <c r="E2044" s="191"/>
      <c r="F2044" s="191"/>
      <c r="G2044" s="191"/>
      <c r="H2044" s="191"/>
      <c r="I2044" s="191"/>
      <c r="J2044" s="191"/>
      <c r="K2044" s="191"/>
      <c r="L2044" s="191"/>
      <c r="M2044" s="191"/>
      <c r="N2044" s="191"/>
      <c r="O2044" s="70">
        <f>SUMIFS('Ctas Receber'!G:G,'Ctas Receber'!E:E,'Clientes'!A:A,'Ctas Receber'!M:M,"")</f>
        <v>0</v>
      </c>
      <c r="P2044" s="70">
        <f>SUMIFS('Ctas Receber'!G:G,'Ctas Receber'!E:E,'Clientes'!A:A,'Ctas Receber'!O:O,"Pago")</f>
        <v>0</v>
      </c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  <c r="AA2044" s="71"/>
      <c r="AB2044" s="71"/>
      <c r="AC2044" s="71"/>
      <c r="AD2044" s="71"/>
      <c r="AE2044" s="71"/>
      <c r="AF2044" s="71"/>
      <c r="AG2044" s="71"/>
      <c r="AH2044" s="71"/>
      <c r="AI2044" s="71"/>
      <c r="AJ2044" s="71"/>
      <c r="AK2044" s="71"/>
      <c r="AL2044" s="71"/>
    </row>
    <row r="2045" spans="1:38">
      <c r="A2045" s="191"/>
      <c r="B2045" s="191"/>
      <c r="C2045" s="191"/>
      <c r="D2045" s="191"/>
      <c r="E2045" s="191"/>
      <c r="F2045" s="191"/>
      <c r="G2045" s="191"/>
      <c r="H2045" s="191"/>
      <c r="I2045" s="191"/>
      <c r="J2045" s="191"/>
      <c r="K2045" s="191"/>
      <c r="L2045" s="191"/>
      <c r="M2045" s="191"/>
      <c r="N2045" s="191"/>
      <c r="O2045" s="70">
        <f>SUMIFS('Ctas Receber'!G:G,'Ctas Receber'!E:E,'Clientes'!A:A,'Ctas Receber'!M:M,"")</f>
        <v>0</v>
      </c>
      <c r="P2045" s="70">
        <f>SUMIFS('Ctas Receber'!G:G,'Ctas Receber'!E:E,'Clientes'!A:A,'Ctas Receber'!O:O,"Pago")</f>
        <v>0</v>
      </c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  <c r="AA2045" s="71"/>
      <c r="AB2045" s="71"/>
      <c r="AC2045" s="71"/>
      <c r="AD2045" s="71"/>
      <c r="AE2045" s="71"/>
      <c r="AF2045" s="71"/>
      <c r="AG2045" s="71"/>
      <c r="AH2045" s="71"/>
      <c r="AI2045" s="71"/>
      <c r="AJ2045" s="71"/>
      <c r="AK2045" s="71"/>
      <c r="AL2045" s="71"/>
    </row>
    <row r="2046" spans="1:38">
      <c r="A2046" s="191"/>
      <c r="B2046" s="191"/>
      <c r="C2046" s="191"/>
      <c r="D2046" s="191"/>
      <c r="E2046" s="191"/>
      <c r="F2046" s="191"/>
      <c r="G2046" s="191"/>
      <c r="H2046" s="191"/>
      <c r="I2046" s="191"/>
      <c r="J2046" s="191"/>
      <c r="K2046" s="191"/>
      <c r="L2046" s="191"/>
      <c r="M2046" s="191"/>
      <c r="N2046" s="191"/>
      <c r="O2046" s="70">
        <f>SUMIFS('Ctas Receber'!G:G,'Ctas Receber'!E:E,'Clientes'!A:A,'Ctas Receber'!M:M,"")</f>
        <v>0</v>
      </c>
      <c r="P2046" s="70">
        <f>SUMIFS('Ctas Receber'!G:G,'Ctas Receber'!E:E,'Clientes'!A:A,'Ctas Receber'!O:O,"Pago")</f>
        <v>0</v>
      </c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  <c r="AA2046" s="71"/>
      <c r="AB2046" s="71"/>
      <c r="AC2046" s="71"/>
      <c r="AD2046" s="71"/>
      <c r="AE2046" s="71"/>
      <c r="AF2046" s="71"/>
      <c r="AG2046" s="71"/>
      <c r="AH2046" s="71"/>
      <c r="AI2046" s="71"/>
      <c r="AJ2046" s="71"/>
      <c r="AK2046" s="71"/>
      <c r="AL2046" s="71"/>
    </row>
    <row r="2047" spans="1:38">
      <c r="A2047" s="191"/>
      <c r="B2047" s="191"/>
      <c r="C2047" s="191"/>
      <c r="D2047" s="191"/>
      <c r="E2047" s="191"/>
      <c r="F2047" s="191"/>
      <c r="G2047" s="191"/>
      <c r="H2047" s="191"/>
      <c r="I2047" s="191"/>
      <c r="J2047" s="191"/>
      <c r="K2047" s="191"/>
      <c r="L2047" s="191"/>
      <c r="M2047" s="191"/>
      <c r="N2047" s="191"/>
      <c r="O2047" s="70">
        <f>SUMIFS('Ctas Receber'!G:G,'Ctas Receber'!E:E,'Clientes'!A:A,'Ctas Receber'!M:M,"")</f>
        <v>0</v>
      </c>
      <c r="P2047" s="70">
        <f>SUMIFS('Ctas Receber'!G:G,'Ctas Receber'!E:E,'Clientes'!A:A,'Ctas Receber'!O:O,"Pago")</f>
        <v>0</v>
      </c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  <c r="AA2047" s="71"/>
      <c r="AB2047" s="71"/>
      <c r="AC2047" s="71"/>
      <c r="AD2047" s="71"/>
      <c r="AE2047" s="71"/>
      <c r="AF2047" s="71"/>
      <c r="AG2047" s="71"/>
      <c r="AH2047" s="71"/>
      <c r="AI2047" s="71"/>
      <c r="AJ2047" s="71"/>
      <c r="AK2047" s="71"/>
      <c r="AL2047" s="71"/>
    </row>
    <row r="2048" spans="1:38">
      <c r="A2048" s="191"/>
      <c r="B2048" s="191"/>
      <c r="C2048" s="191"/>
      <c r="D2048" s="191"/>
      <c r="E2048" s="191"/>
      <c r="F2048" s="191"/>
      <c r="G2048" s="191"/>
      <c r="H2048" s="191"/>
      <c r="I2048" s="191"/>
      <c r="J2048" s="191"/>
      <c r="K2048" s="191"/>
      <c r="L2048" s="191"/>
      <c r="M2048" s="191"/>
      <c r="N2048" s="191"/>
      <c r="O2048" s="70">
        <f>SUMIFS('Ctas Receber'!G:G,'Ctas Receber'!E:E,'Clientes'!A:A,'Ctas Receber'!M:M,"")</f>
        <v>0</v>
      </c>
      <c r="P2048" s="70">
        <f>SUMIFS('Ctas Receber'!G:G,'Ctas Receber'!E:E,'Clientes'!A:A,'Ctas Receber'!O:O,"Pago")</f>
        <v>0</v>
      </c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  <c r="AA2048" s="71"/>
      <c r="AB2048" s="71"/>
      <c r="AC2048" s="71"/>
      <c r="AD2048" s="71"/>
      <c r="AE2048" s="71"/>
      <c r="AF2048" s="71"/>
      <c r="AG2048" s="71"/>
      <c r="AH2048" s="71"/>
      <c r="AI2048" s="71"/>
      <c r="AJ2048" s="71"/>
      <c r="AK2048" s="71"/>
      <c r="AL2048" s="71"/>
    </row>
    <row r="2049" spans="1:38">
      <c r="A2049" s="191"/>
      <c r="B2049" s="191"/>
      <c r="C2049" s="191"/>
      <c r="D2049" s="191"/>
      <c r="E2049" s="191"/>
      <c r="F2049" s="191"/>
      <c r="G2049" s="191"/>
      <c r="H2049" s="191"/>
      <c r="I2049" s="191"/>
      <c r="J2049" s="191"/>
      <c r="K2049" s="191"/>
      <c r="L2049" s="191"/>
      <c r="M2049" s="191"/>
      <c r="N2049" s="191"/>
      <c r="O2049" s="70">
        <f>SUMIFS('Ctas Receber'!G:G,'Ctas Receber'!E:E,'Clientes'!A:A,'Ctas Receber'!M:M,"")</f>
        <v>0</v>
      </c>
      <c r="P2049" s="70">
        <f>SUMIFS('Ctas Receber'!G:G,'Ctas Receber'!E:E,'Clientes'!A:A,'Ctas Receber'!O:O,"Pago")</f>
        <v>0</v>
      </c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  <c r="AA2049" s="71"/>
      <c r="AB2049" s="71"/>
      <c r="AC2049" s="71"/>
      <c r="AD2049" s="71"/>
      <c r="AE2049" s="71"/>
      <c r="AF2049" s="71"/>
      <c r="AG2049" s="71"/>
      <c r="AH2049" s="71"/>
      <c r="AI2049" s="71"/>
      <c r="AJ2049" s="71"/>
      <c r="AK2049" s="71"/>
      <c r="AL2049" s="71"/>
    </row>
    <row r="2050" spans="1:38">
      <c r="A2050" s="191"/>
      <c r="B2050" s="191"/>
      <c r="C2050" s="191"/>
      <c r="D2050" s="191"/>
      <c r="E2050" s="191"/>
      <c r="F2050" s="191"/>
      <c r="G2050" s="191"/>
      <c r="H2050" s="191"/>
      <c r="I2050" s="191"/>
      <c r="J2050" s="191"/>
      <c r="K2050" s="191"/>
      <c r="L2050" s="191"/>
      <c r="M2050" s="191"/>
      <c r="N2050" s="191"/>
      <c r="O2050" s="70">
        <f>SUMIFS('Ctas Receber'!G:G,'Ctas Receber'!E:E,'Clientes'!A:A,'Ctas Receber'!M:M,"")</f>
        <v>0</v>
      </c>
      <c r="P2050" s="70">
        <f>SUMIFS('Ctas Receber'!G:G,'Ctas Receber'!E:E,'Clientes'!A:A,'Ctas Receber'!O:O,"Pago")</f>
        <v>0</v>
      </c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  <c r="AA2050" s="71"/>
      <c r="AB2050" s="71"/>
      <c r="AC2050" s="71"/>
      <c r="AD2050" s="71"/>
      <c r="AE2050" s="71"/>
      <c r="AF2050" s="71"/>
      <c r="AG2050" s="71"/>
      <c r="AH2050" s="71"/>
      <c r="AI2050" s="71"/>
      <c r="AJ2050" s="71"/>
      <c r="AK2050" s="71"/>
      <c r="AL2050" s="71"/>
    </row>
    <row r="2051" spans="1:38">
      <c r="A2051" s="191"/>
      <c r="B2051" s="191"/>
      <c r="C2051" s="191"/>
      <c r="D2051" s="191"/>
      <c r="E2051" s="191"/>
      <c r="F2051" s="191"/>
      <c r="G2051" s="191"/>
      <c r="H2051" s="191"/>
      <c r="I2051" s="191"/>
      <c r="J2051" s="191"/>
      <c r="K2051" s="191"/>
      <c r="L2051" s="191"/>
      <c r="M2051" s="191"/>
      <c r="N2051" s="191"/>
      <c r="O2051" s="70">
        <f>SUMIFS('Ctas Receber'!G:G,'Ctas Receber'!E:E,'Clientes'!A:A,'Ctas Receber'!M:M,"")</f>
        <v>0</v>
      </c>
      <c r="P2051" s="70">
        <f>SUMIFS('Ctas Receber'!G:G,'Ctas Receber'!E:E,'Clientes'!A:A,'Ctas Receber'!O:O,"Pago")</f>
        <v>0</v>
      </c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  <c r="AA2051" s="71"/>
      <c r="AB2051" s="71"/>
      <c r="AC2051" s="71"/>
      <c r="AD2051" s="71"/>
      <c r="AE2051" s="71"/>
      <c r="AF2051" s="71"/>
      <c r="AG2051" s="71"/>
      <c r="AH2051" s="71"/>
      <c r="AI2051" s="71"/>
      <c r="AJ2051" s="71"/>
      <c r="AK2051" s="71"/>
      <c r="AL2051" s="71"/>
    </row>
    <row r="2052" spans="1:38">
      <c r="A2052" s="191"/>
      <c r="B2052" s="191"/>
      <c r="C2052" s="191"/>
      <c r="D2052" s="191"/>
      <c r="E2052" s="191"/>
      <c r="F2052" s="191"/>
      <c r="G2052" s="191"/>
      <c r="H2052" s="191"/>
      <c r="I2052" s="191"/>
      <c r="J2052" s="191"/>
      <c r="K2052" s="191"/>
      <c r="L2052" s="191"/>
      <c r="M2052" s="191"/>
      <c r="N2052" s="191"/>
      <c r="O2052" s="70">
        <f>SUMIFS('Ctas Receber'!G:G,'Ctas Receber'!E:E,'Clientes'!A:A,'Ctas Receber'!M:M,"")</f>
        <v>0</v>
      </c>
      <c r="P2052" s="70">
        <f>SUMIFS('Ctas Receber'!G:G,'Ctas Receber'!E:E,'Clientes'!A:A,'Ctas Receber'!O:O,"Pago")</f>
        <v>0</v>
      </c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  <c r="AA2052" s="71"/>
      <c r="AB2052" s="71"/>
      <c r="AC2052" s="71"/>
      <c r="AD2052" s="71"/>
      <c r="AE2052" s="71"/>
      <c r="AF2052" s="71"/>
      <c r="AG2052" s="71"/>
      <c r="AH2052" s="71"/>
      <c r="AI2052" s="71"/>
      <c r="AJ2052" s="71"/>
      <c r="AK2052" s="71"/>
      <c r="AL2052" s="71"/>
    </row>
    <row r="2053" spans="1:38">
      <c r="A2053" s="191"/>
      <c r="B2053" s="191"/>
      <c r="C2053" s="191"/>
      <c r="D2053" s="191"/>
      <c r="E2053" s="191"/>
      <c r="F2053" s="191"/>
      <c r="G2053" s="191"/>
      <c r="H2053" s="191"/>
      <c r="I2053" s="191"/>
      <c r="J2053" s="191"/>
      <c r="K2053" s="191"/>
      <c r="L2053" s="191"/>
      <c r="M2053" s="191"/>
      <c r="N2053" s="191"/>
      <c r="O2053" s="70">
        <f>SUMIFS('Ctas Receber'!G:G,'Ctas Receber'!E:E,'Clientes'!A:A,'Ctas Receber'!M:M,"")</f>
        <v>0</v>
      </c>
      <c r="P2053" s="70">
        <f>SUMIFS('Ctas Receber'!G:G,'Ctas Receber'!E:E,'Clientes'!A:A,'Ctas Receber'!O:O,"Pago")</f>
        <v>0</v>
      </c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  <c r="AA2053" s="71"/>
      <c r="AB2053" s="71"/>
      <c r="AC2053" s="71"/>
      <c r="AD2053" s="71"/>
      <c r="AE2053" s="71"/>
      <c r="AF2053" s="71"/>
      <c r="AG2053" s="71"/>
      <c r="AH2053" s="71"/>
      <c r="AI2053" s="71"/>
      <c r="AJ2053" s="71"/>
      <c r="AK2053" s="71"/>
      <c r="AL2053" s="71"/>
    </row>
    <row r="2054" spans="1:38">
      <c r="A2054" s="191"/>
      <c r="B2054" s="191"/>
      <c r="C2054" s="191"/>
      <c r="D2054" s="191"/>
      <c r="E2054" s="191"/>
      <c r="F2054" s="191"/>
      <c r="G2054" s="191"/>
      <c r="H2054" s="191"/>
      <c r="I2054" s="191"/>
      <c r="J2054" s="191"/>
      <c r="K2054" s="191"/>
      <c r="L2054" s="191"/>
      <c r="M2054" s="191"/>
      <c r="N2054" s="191"/>
      <c r="O2054" s="70">
        <f>SUMIFS('Ctas Receber'!G:G,'Ctas Receber'!E:E,'Clientes'!A:A,'Ctas Receber'!M:M,"")</f>
        <v>0</v>
      </c>
      <c r="P2054" s="70">
        <f>SUMIFS('Ctas Receber'!G:G,'Ctas Receber'!E:E,'Clientes'!A:A,'Ctas Receber'!O:O,"Pago")</f>
        <v>0</v>
      </c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  <c r="AA2054" s="71"/>
      <c r="AB2054" s="71"/>
      <c r="AC2054" s="71"/>
      <c r="AD2054" s="71"/>
      <c r="AE2054" s="71"/>
      <c r="AF2054" s="71"/>
      <c r="AG2054" s="71"/>
      <c r="AH2054" s="71"/>
      <c r="AI2054" s="71"/>
      <c r="AJ2054" s="71"/>
      <c r="AK2054" s="71"/>
      <c r="AL2054" s="71"/>
    </row>
    <row r="2055" spans="1:38">
      <c r="A2055" s="191"/>
      <c r="B2055" s="191"/>
      <c r="C2055" s="191"/>
      <c r="D2055" s="191"/>
      <c r="E2055" s="191"/>
      <c r="F2055" s="191"/>
      <c r="G2055" s="191"/>
      <c r="H2055" s="191"/>
      <c r="I2055" s="191"/>
      <c r="J2055" s="191"/>
      <c r="K2055" s="191"/>
      <c r="L2055" s="191"/>
      <c r="M2055" s="191"/>
      <c r="N2055" s="191"/>
      <c r="O2055" s="70">
        <f>SUMIFS('Ctas Receber'!G:G,'Ctas Receber'!E:E,'Clientes'!A:A,'Ctas Receber'!M:M,"")</f>
        <v>0</v>
      </c>
      <c r="P2055" s="70">
        <f>SUMIFS('Ctas Receber'!G:G,'Ctas Receber'!E:E,'Clientes'!A:A,'Ctas Receber'!O:O,"Pago")</f>
        <v>0</v>
      </c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  <c r="AA2055" s="71"/>
      <c r="AB2055" s="71"/>
      <c r="AC2055" s="71"/>
      <c r="AD2055" s="71"/>
      <c r="AE2055" s="71"/>
      <c r="AF2055" s="71"/>
      <c r="AG2055" s="71"/>
      <c r="AH2055" s="71"/>
      <c r="AI2055" s="71"/>
      <c r="AJ2055" s="71"/>
      <c r="AK2055" s="71"/>
      <c r="AL2055" s="71"/>
    </row>
    <row r="2056" spans="1:38">
      <c r="A2056" s="191"/>
      <c r="B2056" s="191"/>
      <c r="C2056" s="191"/>
      <c r="D2056" s="191"/>
      <c r="E2056" s="191"/>
      <c r="F2056" s="191"/>
      <c r="G2056" s="191"/>
      <c r="H2056" s="191"/>
      <c r="I2056" s="191"/>
      <c r="J2056" s="191"/>
      <c r="K2056" s="191"/>
      <c r="L2056" s="191"/>
      <c r="M2056" s="191"/>
      <c r="N2056" s="191"/>
      <c r="O2056" s="70">
        <f>SUMIFS('Ctas Receber'!G:G,'Ctas Receber'!E:E,'Clientes'!A:A,'Ctas Receber'!M:M,"")</f>
        <v>0</v>
      </c>
      <c r="P2056" s="70">
        <f>SUMIFS('Ctas Receber'!G:G,'Ctas Receber'!E:E,'Clientes'!A:A,'Ctas Receber'!O:O,"Pago")</f>
        <v>0</v>
      </c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  <c r="AA2056" s="71"/>
      <c r="AB2056" s="71"/>
      <c r="AC2056" s="71"/>
      <c r="AD2056" s="71"/>
      <c r="AE2056" s="71"/>
      <c r="AF2056" s="71"/>
      <c r="AG2056" s="71"/>
      <c r="AH2056" s="71"/>
      <c r="AI2056" s="71"/>
      <c r="AJ2056" s="71"/>
      <c r="AK2056" s="71"/>
      <c r="AL2056" s="71"/>
    </row>
    <row r="2057" spans="1:38">
      <c r="A2057" s="191"/>
      <c r="B2057" s="191"/>
      <c r="C2057" s="191"/>
      <c r="D2057" s="191"/>
      <c r="E2057" s="191"/>
      <c r="F2057" s="191"/>
      <c r="G2057" s="191"/>
      <c r="H2057" s="191"/>
      <c r="I2057" s="191"/>
      <c r="J2057" s="191"/>
      <c r="K2057" s="191"/>
      <c r="L2057" s="191"/>
      <c r="M2057" s="191"/>
      <c r="N2057" s="191"/>
      <c r="O2057" s="70">
        <f>SUMIFS('Ctas Receber'!G:G,'Ctas Receber'!E:E,'Clientes'!A:A,'Ctas Receber'!M:M,"")</f>
        <v>0</v>
      </c>
      <c r="P2057" s="70">
        <f>SUMIFS('Ctas Receber'!G:G,'Ctas Receber'!E:E,'Clientes'!A:A,'Ctas Receber'!O:O,"Pago")</f>
        <v>0</v>
      </c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  <c r="AA2057" s="71"/>
      <c r="AB2057" s="71"/>
      <c r="AC2057" s="71"/>
      <c r="AD2057" s="71"/>
      <c r="AE2057" s="71"/>
      <c r="AF2057" s="71"/>
      <c r="AG2057" s="71"/>
      <c r="AH2057" s="71"/>
      <c r="AI2057" s="71"/>
      <c r="AJ2057" s="71"/>
      <c r="AK2057" s="71"/>
      <c r="AL2057" s="71"/>
    </row>
    <row r="2058" spans="1:38">
      <c r="A2058" s="191"/>
      <c r="B2058" s="191"/>
      <c r="C2058" s="191"/>
      <c r="D2058" s="191"/>
      <c r="E2058" s="191"/>
      <c r="F2058" s="191"/>
      <c r="G2058" s="191"/>
      <c r="H2058" s="191"/>
      <c r="I2058" s="191"/>
      <c r="J2058" s="191"/>
      <c r="K2058" s="191"/>
      <c r="L2058" s="191"/>
      <c r="M2058" s="191"/>
      <c r="N2058" s="191"/>
      <c r="O2058" s="70">
        <f>SUMIFS('Ctas Receber'!G:G,'Ctas Receber'!E:E,'Clientes'!A:A,'Ctas Receber'!M:M,"")</f>
        <v>0</v>
      </c>
      <c r="P2058" s="70">
        <f>SUMIFS('Ctas Receber'!G:G,'Ctas Receber'!E:E,'Clientes'!A:A,'Ctas Receber'!O:O,"Pago")</f>
        <v>0</v>
      </c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  <c r="AA2058" s="71"/>
      <c r="AB2058" s="71"/>
      <c r="AC2058" s="71"/>
      <c r="AD2058" s="71"/>
      <c r="AE2058" s="71"/>
      <c r="AF2058" s="71"/>
      <c r="AG2058" s="71"/>
      <c r="AH2058" s="71"/>
      <c r="AI2058" s="71"/>
      <c r="AJ2058" s="71"/>
      <c r="AK2058" s="71"/>
      <c r="AL2058" s="71"/>
    </row>
    <row r="2059" spans="1:38">
      <c r="A2059" s="191"/>
      <c r="B2059" s="191"/>
      <c r="C2059" s="191"/>
      <c r="D2059" s="191"/>
      <c r="E2059" s="191"/>
      <c r="F2059" s="191"/>
      <c r="G2059" s="191"/>
      <c r="H2059" s="191"/>
      <c r="I2059" s="191"/>
      <c r="J2059" s="191"/>
      <c r="K2059" s="191"/>
      <c r="L2059" s="191"/>
      <c r="M2059" s="191"/>
      <c r="N2059" s="191"/>
      <c r="O2059" s="70">
        <f>SUMIFS('Ctas Receber'!G:G,'Ctas Receber'!E:E,'Clientes'!A:A,'Ctas Receber'!M:M,"")</f>
        <v>0</v>
      </c>
      <c r="P2059" s="70">
        <f>SUMIFS('Ctas Receber'!G:G,'Ctas Receber'!E:E,'Clientes'!A:A,'Ctas Receber'!O:O,"Pago")</f>
        <v>0</v>
      </c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  <c r="AA2059" s="71"/>
      <c r="AB2059" s="71"/>
      <c r="AC2059" s="71"/>
      <c r="AD2059" s="71"/>
      <c r="AE2059" s="71"/>
      <c r="AF2059" s="71"/>
      <c r="AG2059" s="71"/>
      <c r="AH2059" s="71"/>
      <c r="AI2059" s="71"/>
      <c r="AJ2059" s="71"/>
      <c r="AK2059" s="71"/>
      <c r="AL2059" s="71"/>
    </row>
    <row r="2060" spans="1:38">
      <c r="A2060" s="191"/>
      <c r="B2060" s="191"/>
      <c r="C2060" s="191"/>
      <c r="D2060" s="191"/>
      <c r="E2060" s="191"/>
      <c r="F2060" s="191"/>
      <c r="G2060" s="191"/>
      <c r="H2060" s="191"/>
      <c r="I2060" s="191"/>
      <c r="J2060" s="191"/>
      <c r="K2060" s="191"/>
      <c r="L2060" s="191"/>
      <c r="M2060" s="191"/>
      <c r="N2060" s="191"/>
      <c r="O2060" s="70">
        <f>SUMIFS('Ctas Receber'!G:G,'Ctas Receber'!E:E,'Clientes'!A:A,'Ctas Receber'!M:M,"")</f>
        <v>0</v>
      </c>
      <c r="P2060" s="70">
        <f>SUMIFS('Ctas Receber'!G:G,'Ctas Receber'!E:E,'Clientes'!A:A,'Ctas Receber'!O:O,"Pago")</f>
        <v>0</v>
      </c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  <c r="AA2060" s="71"/>
      <c r="AB2060" s="71"/>
      <c r="AC2060" s="71"/>
      <c r="AD2060" s="71"/>
      <c r="AE2060" s="71"/>
      <c r="AF2060" s="71"/>
      <c r="AG2060" s="71"/>
      <c r="AH2060" s="71"/>
      <c r="AI2060" s="71"/>
      <c r="AJ2060" s="71"/>
      <c r="AK2060" s="71"/>
      <c r="AL2060" s="71"/>
    </row>
    <row r="2061" spans="1:38">
      <c r="A2061" s="191"/>
      <c r="B2061" s="191"/>
      <c r="C2061" s="191"/>
      <c r="D2061" s="191"/>
      <c r="E2061" s="191"/>
      <c r="F2061" s="191"/>
      <c r="G2061" s="191"/>
      <c r="H2061" s="191"/>
      <c r="I2061" s="191"/>
      <c r="J2061" s="191"/>
      <c r="K2061" s="191"/>
      <c r="L2061" s="191"/>
      <c r="M2061" s="191"/>
      <c r="N2061" s="191"/>
      <c r="O2061" s="70">
        <f>SUMIFS('Ctas Receber'!G:G,'Ctas Receber'!E:E,'Clientes'!A:A,'Ctas Receber'!M:M,"")</f>
        <v>0</v>
      </c>
      <c r="P2061" s="70">
        <f>SUMIFS('Ctas Receber'!G:G,'Ctas Receber'!E:E,'Clientes'!A:A,'Ctas Receber'!O:O,"Pago")</f>
        <v>0</v>
      </c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  <c r="AA2061" s="71"/>
      <c r="AB2061" s="71"/>
      <c r="AC2061" s="71"/>
      <c r="AD2061" s="71"/>
      <c r="AE2061" s="71"/>
      <c r="AF2061" s="71"/>
      <c r="AG2061" s="71"/>
      <c r="AH2061" s="71"/>
      <c r="AI2061" s="71"/>
      <c r="AJ2061" s="71"/>
      <c r="AK2061" s="71"/>
      <c r="AL2061" s="71"/>
    </row>
    <row r="2062" spans="1:38">
      <c r="A2062" s="191"/>
      <c r="B2062" s="191"/>
      <c r="C2062" s="191"/>
      <c r="D2062" s="191"/>
      <c r="E2062" s="191"/>
      <c r="F2062" s="191"/>
      <c r="G2062" s="191"/>
      <c r="H2062" s="191"/>
      <c r="I2062" s="191"/>
      <c r="J2062" s="191"/>
      <c r="K2062" s="191"/>
      <c r="L2062" s="191"/>
      <c r="M2062" s="191"/>
      <c r="N2062" s="191"/>
      <c r="O2062" s="70">
        <f>SUMIFS('Ctas Receber'!G:G,'Ctas Receber'!E:E,'Clientes'!A:A,'Ctas Receber'!M:M,"")</f>
        <v>0</v>
      </c>
      <c r="P2062" s="70">
        <f>SUMIFS('Ctas Receber'!G:G,'Ctas Receber'!E:E,'Clientes'!A:A,'Ctas Receber'!O:O,"Pago")</f>
        <v>0</v>
      </c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  <c r="AA2062" s="71"/>
      <c r="AB2062" s="71"/>
      <c r="AC2062" s="71"/>
      <c r="AD2062" s="71"/>
      <c r="AE2062" s="71"/>
      <c r="AF2062" s="71"/>
      <c r="AG2062" s="71"/>
      <c r="AH2062" s="71"/>
      <c r="AI2062" s="71"/>
      <c r="AJ2062" s="71"/>
      <c r="AK2062" s="71"/>
      <c r="AL2062" s="71"/>
    </row>
    <row r="2063" spans="1:38">
      <c r="A2063" s="191"/>
      <c r="B2063" s="191"/>
      <c r="C2063" s="191"/>
      <c r="D2063" s="191"/>
      <c r="E2063" s="191"/>
      <c r="F2063" s="191"/>
      <c r="G2063" s="191"/>
      <c r="H2063" s="191"/>
      <c r="I2063" s="191"/>
      <c r="J2063" s="191"/>
      <c r="K2063" s="191"/>
      <c r="L2063" s="191"/>
      <c r="M2063" s="191"/>
      <c r="N2063" s="191"/>
      <c r="O2063" s="70">
        <f>SUMIFS('Ctas Receber'!G:G,'Ctas Receber'!E:E,'Clientes'!A:A,'Ctas Receber'!M:M,"")</f>
        <v>0</v>
      </c>
      <c r="P2063" s="70">
        <f>SUMIFS('Ctas Receber'!G:G,'Ctas Receber'!E:E,'Clientes'!A:A,'Ctas Receber'!O:O,"Pago")</f>
        <v>0</v>
      </c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  <c r="AA2063" s="71"/>
      <c r="AB2063" s="71"/>
      <c r="AC2063" s="71"/>
      <c r="AD2063" s="71"/>
      <c r="AE2063" s="71"/>
      <c r="AF2063" s="71"/>
      <c r="AG2063" s="71"/>
      <c r="AH2063" s="71"/>
      <c r="AI2063" s="71"/>
      <c r="AJ2063" s="71"/>
      <c r="AK2063" s="71"/>
      <c r="AL2063" s="71"/>
    </row>
    <row r="2064" spans="1:38">
      <c r="A2064" s="191"/>
      <c r="B2064" s="191"/>
      <c r="C2064" s="191"/>
      <c r="D2064" s="191"/>
      <c r="E2064" s="191"/>
      <c r="F2064" s="191"/>
      <c r="G2064" s="191"/>
      <c r="H2064" s="191"/>
      <c r="I2064" s="191"/>
      <c r="J2064" s="191"/>
      <c r="K2064" s="191"/>
      <c r="L2064" s="191"/>
      <c r="M2064" s="191"/>
      <c r="N2064" s="191"/>
      <c r="O2064" s="70">
        <f>SUMIFS('Ctas Receber'!G:G,'Ctas Receber'!E:E,'Clientes'!A:A,'Ctas Receber'!M:M,"")</f>
        <v>0</v>
      </c>
      <c r="P2064" s="70">
        <f>SUMIFS('Ctas Receber'!G:G,'Ctas Receber'!E:E,'Clientes'!A:A,'Ctas Receber'!O:O,"Pago")</f>
        <v>0</v>
      </c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  <c r="AA2064" s="71"/>
      <c r="AB2064" s="71"/>
      <c r="AC2064" s="71"/>
      <c r="AD2064" s="71"/>
      <c r="AE2064" s="71"/>
      <c r="AF2064" s="71"/>
      <c r="AG2064" s="71"/>
      <c r="AH2064" s="71"/>
      <c r="AI2064" s="71"/>
      <c r="AJ2064" s="71"/>
      <c r="AK2064" s="71"/>
      <c r="AL2064" s="71"/>
    </row>
    <row r="2065" spans="1:38">
      <c r="A2065" s="191"/>
      <c r="B2065" s="191"/>
      <c r="C2065" s="191"/>
      <c r="D2065" s="191"/>
      <c r="E2065" s="191"/>
      <c r="F2065" s="191"/>
      <c r="G2065" s="191"/>
      <c r="H2065" s="191"/>
      <c r="I2065" s="191"/>
      <c r="J2065" s="191"/>
      <c r="K2065" s="191"/>
      <c r="L2065" s="191"/>
      <c r="M2065" s="191"/>
      <c r="N2065" s="191"/>
      <c r="O2065" s="70">
        <f>SUMIFS('Ctas Receber'!G:G,'Ctas Receber'!E:E,'Clientes'!A:A,'Ctas Receber'!M:M,"")</f>
        <v>0</v>
      </c>
      <c r="P2065" s="70">
        <f>SUMIFS('Ctas Receber'!G:G,'Ctas Receber'!E:E,'Clientes'!A:A,'Ctas Receber'!O:O,"Pago")</f>
        <v>0</v>
      </c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  <c r="AA2065" s="71"/>
      <c r="AB2065" s="71"/>
      <c r="AC2065" s="71"/>
      <c r="AD2065" s="71"/>
      <c r="AE2065" s="71"/>
      <c r="AF2065" s="71"/>
      <c r="AG2065" s="71"/>
      <c r="AH2065" s="71"/>
      <c r="AI2065" s="71"/>
      <c r="AJ2065" s="71"/>
      <c r="AK2065" s="71"/>
      <c r="AL2065" s="71"/>
    </row>
    <row r="2066" spans="1:38">
      <c r="A2066" s="191"/>
      <c r="B2066" s="191"/>
      <c r="C2066" s="191"/>
      <c r="D2066" s="191"/>
      <c r="E2066" s="191"/>
      <c r="F2066" s="191"/>
      <c r="G2066" s="191"/>
      <c r="H2066" s="191"/>
      <c r="I2066" s="191"/>
      <c r="J2066" s="191"/>
      <c r="K2066" s="191"/>
      <c r="L2066" s="191"/>
      <c r="M2066" s="191"/>
      <c r="N2066" s="191"/>
      <c r="O2066" s="70">
        <f>SUMIFS('Ctas Receber'!G:G,'Ctas Receber'!E:E,'Clientes'!A:A,'Ctas Receber'!M:M,"")</f>
        <v>0</v>
      </c>
      <c r="P2066" s="70">
        <f>SUMIFS('Ctas Receber'!G:G,'Ctas Receber'!E:E,'Clientes'!A:A,'Ctas Receber'!O:O,"Pago")</f>
        <v>0</v>
      </c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  <c r="AA2066" s="71"/>
      <c r="AB2066" s="71"/>
      <c r="AC2066" s="71"/>
      <c r="AD2066" s="71"/>
      <c r="AE2066" s="71"/>
      <c r="AF2066" s="71"/>
      <c r="AG2066" s="71"/>
      <c r="AH2066" s="71"/>
      <c r="AI2066" s="71"/>
      <c r="AJ2066" s="71"/>
      <c r="AK2066" s="71"/>
      <c r="AL2066" s="71"/>
    </row>
    <row r="2067" spans="1:38">
      <c r="A2067" s="191"/>
      <c r="B2067" s="191"/>
      <c r="C2067" s="191"/>
      <c r="D2067" s="191"/>
      <c r="E2067" s="191"/>
      <c r="F2067" s="191"/>
      <c r="G2067" s="191"/>
      <c r="H2067" s="191"/>
      <c r="I2067" s="191"/>
      <c r="J2067" s="191"/>
      <c r="K2067" s="191"/>
      <c r="L2067" s="191"/>
      <c r="M2067" s="191"/>
      <c r="N2067" s="191"/>
      <c r="O2067" s="70">
        <f>SUMIFS('Ctas Receber'!G:G,'Ctas Receber'!E:E,'Clientes'!A:A,'Ctas Receber'!M:M,"")</f>
        <v>0</v>
      </c>
      <c r="P2067" s="70">
        <f>SUMIFS('Ctas Receber'!G:G,'Ctas Receber'!E:E,'Clientes'!A:A,'Ctas Receber'!O:O,"Pago")</f>
        <v>0</v>
      </c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  <c r="AA2067" s="71"/>
      <c r="AB2067" s="71"/>
      <c r="AC2067" s="71"/>
      <c r="AD2067" s="71"/>
      <c r="AE2067" s="71"/>
      <c r="AF2067" s="71"/>
      <c r="AG2067" s="71"/>
      <c r="AH2067" s="71"/>
      <c r="AI2067" s="71"/>
      <c r="AJ2067" s="71"/>
      <c r="AK2067" s="71"/>
      <c r="AL2067" s="71"/>
    </row>
    <row r="2068" spans="1:38">
      <c r="A2068" s="191"/>
      <c r="B2068" s="191"/>
      <c r="C2068" s="191"/>
      <c r="D2068" s="191"/>
      <c r="E2068" s="191"/>
      <c r="F2068" s="191"/>
      <c r="G2068" s="191"/>
      <c r="H2068" s="191"/>
      <c r="I2068" s="191"/>
      <c r="J2068" s="191"/>
      <c r="K2068" s="191"/>
      <c r="L2068" s="191"/>
      <c r="M2068" s="191"/>
      <c r="N2068" s="191"/>
      <c r="O2068" s="70">
        <f>SUMIFS('Ctas Receber'!G:G,'Ctas Receber'!E:E,'Clientes'!A:A,'Ctas Receber'!M:M,"")</f>
        <v>0</v>
      </c>
      <c r="P2068" s="70">
        <f>SUMIFS('Ctas Receber'!G:G,'Ctas Receber'!E:E,'Clientes'!A:A,'Ctas Receber'!O:O,"Pago")</f>
        <v>0</v>
      </c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  <c r="AA2068" s="71"/>
      <c r="AB2068" s="71"/>
      <c r="AC2068" s="71"/>
      <c r="AD2068" s="71"/>
      <c r="AE2068" s="71"/>
      <c r="AF2068" s="71"/>
      <c r="AG2068" s="71"/>
      <c r="AH2068" s="71"/>
      <c r="AI2068" s="71"/>
      <c r="AJ2068" s="71"/>
      <c r="AK2068" s="71"/>
      <c r="AL2068" s="71"/>
    </row>
    <row r="2069" spans="1:38">
      <c r="A2069" s="191"/>
      <c r="B2069" s="191"/>
      <c r="C2069" s="191"/>
      <c r="D2069" s="191"/>
      <c r="E2069" s="191"/>
      <c r="F2069" s="191"/>
      <c r="G2069" s="191"/>
      <c r="H2069" s="191"/>
      <c r="I2069" s="191"/>
      <c r="J2069" s="191"/>
      <c r="K2069" s="191"/>
      <c r="L2069" s="191"/>
      <c r="M2069" s="191"/>
      <c r="N2069" s="191"/>
      <c r="O2069" s="70">
        <f>SUMIFS('Ctas Receber'!G:G,'Ctas Receber'!E:E,'Clientes'!A:A,'Ctas Receber'!M:M,"")</f>
        <v>0</v>
      </c>
      <c r="P2069" s="70">
        <f>SUMIFS('Ctas Receber'!G:G,'Ctas Receber'!E:E,'Clientes'!A:A,'Ctas Receber'!O:O,"Pago")</f>
        <v>0</v>
      </c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  <c r="AA2069" s="71"/>
      <c r="AB2069" s="71"/>
      <c r="AC2069" s="71"/>
      <c r="AD2069" s="71"/>
      <c r="AE2069" s="71"/>
      <c r="AF2069" s="71"/>
      <c r="AG2069" s="71"/>
      <c r="AH2069" s="71"/>
      <c r="AI2069" s="71"/>
      <c r="AJ2069" s="71"/>
      <c r="AK2069" s="71"/>
      <c r="AL2069" s="71"/>
    </row>
    <row r="2070" spans="1:38">
      <c r="A2070" s="191"/>
      <c r="B2070" s="191"/>
      <c r="C2070" s="191"/>
      <c r="D2070" s="191"/>
      <c r="E2070" s="191"/>
      <c r="F2070" s="191"/>
      <c r="G2070" s="191"/>
      <c r="H2070" s="191"/>
      <c r="I2070" s="191"/>
      <c r="J2070" s="191"/>
      <c r="K2070" s="191"/>
      <c r="L2070" s="191"/>
      <c r="M2070" s="191"/>
      <c r="N2070" s="191"/>
      <c r="O2070" s="70">
        <f>SUMIFS('Ctas Receber'!G:G,'Ctas Receber'!E:E,'Clientes'!A:A,'Ctas Receber'!M:M,"")</f>
        <v>0</v>
      </c>
      <c r="P2070" s="70">
        <f>SUMIFS('Ctas Receber'!G:G,'Ctas Receber'!E:E,'Clientes'!A:A,'Ctas Receber'!O:O,"Pago")</f>
        <v>0</v>
      </c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  <c r="AA2070" s="71"/>
      <c r="AB2070" s="71"/>
      <c r="AC2070" s="71"/>
      <c r="AD2070" s="71"/>
      <c r="AE2070" s="71"/>
      <c r="AF2070" s="71"/>
      <c r="AG2070" s="71"/>
      <c r="AH2070" s="71"/>
      <c r="AI2070" s="71"/>
      <c r="AJ2070" s="71"/>
      <c r="AK2070" s="71"/>
      <c r="AL2070" s="71"/>
    </row>
    <row r="2071" spans="1:38">
      <c r="A2071" s="191"/>
      <c r="B2071" s="191"/>
      <c r="C2071" s="191"/>
      <c r="D2071" s="191"/>
      <c r="E2071" s="191"/>
      <c r="F2071" s="191"/>
      <c r="G2071" s="191"/>
      <c r="H2071" s="191"/>
      <c r="I2071" s="191"/>
      <c r="J2071" s="191"/>
      <c r="K2071" s="191"/>
      <c r="L2071" s="191"/>
      <c r="M2071" s="191"/>
      <c r="N2071" s="191"/>
      <c r="O2071" s="70">
        <f>SUMIFS('Ctas Receber'!G:G,'Ctas Receber'!E:E,'Clientes'!A:A,'Ctas Receber'!M:M,"")</f>
        <v>0</v>
      </c>
      <c r="P2071" s="70">
        <f>SUMIFS('Ctas Receber'!G:G,'Ctas Receber'!E:E,'Clientes'!A:A,'Ctas Receber'!O:O,"Pago")</f>
        <v>0</v>
      </c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  <c r="AA2071" s="71"/>
      <c r="AB2071" s="71"/>
      <c r="AC2071" s="71"/>
      <c r="AD2071" s="71"/>
      <c r="AE2071" s="71"/>
      <c r="AF2071" s="71"/>
      <c r="AG2071" s="71"/>
      <c r="AH2071" s="71"/>
      <c r="AI2071" s="71"/>
      <c r="AJ2071" s="71"/>
      <c r="AK2071" s="71"/>
      <c r="AL2071" s="71"/>
    </row>
    <row r="2072" spans="1:38">
      <c r="A2072" s="191"/>
      <c r="B2072" s="191"/>
      <c r="C2072" s="191"/>
      <c r="D2072" s="191"/>
      <c r="E2072" s="191"/>
      <c r="F2072" s="191"/>
      <c r="G2072" s="191"/>
      <c r="H2072" s="191"/>
      <c r="I2072" s="191"/>
      <c r="J2072" s="191"/>
      <c r="K2072" s="191"/>
      <c r="L2072" s="191"/>
      <c r="M2072" s="191"/>
      <c r="N2072" s="191"/>
      <c r="O2072" s="70">
        <f>SUMIFS('Ctas Receber'!G:G,'Ctas Receber'!E:E,'Clientes'!A:A,'Ctas Receber'!M:M,"")</f>
        <v>0</v>
      </c>
      <c r="P2072" s="70">
        <f>SUMIFS('Ctas Receber'!G:G,'Ctas Receber'!E:E,'Clientes'!A:A,'Ctas Receber'!O:O,"Pago")</f>
        <v>0</v>
      </c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  <c r="AA2072" s="71"/>
      <c r="AB2072" s="71"/>
      <c r="AC2072" s="71"/>
      <c r="AD2072" s="71"/>
      <c r="AE2072" s="71"/>
      <c r="AF2072" s="71"/>
      <c r="AG2072" s="71"/>
      <c r="AH2072" s="71"/>
      <c r="AI2072" s="71"/>
      <c r="AJ2072" s="71"/>
      <c r="AK2072" s="71"/>
      <c r="AL2072" s="71"/>
    </row>
    <row r="2073" spans="1:38">
      <c r="A2073" s="191"/>
      <c r="B2073" s="191"/>
      <c r="C2073" s="191"/>
      <c r="D2073" s="191"/>
      <c r="E2073" s="191"/>
      <c r="F2073" s="191"/>
      <c r="G2073" s="191"/>
      <c r="H2073" s="191"/>
      <c r="I2073" s="191"/>
      <c r="J2073" s="191"/>
      <c r="K2073" s="191"/>
      <c r="L2073" s="191"/>
      <c r="M2073" s="191"/>
      <c r="N2073" s="191"/>
      <c r="O2073" s="70">
        <f>SUMIFS('Ctas Receber'!G:G,'Ctas Receber'!E:E,'Clientes'!A:A,'Ctas Receber'!M:M,"")</f>
        <v>0</v>
      </c>
      <c r="P2073" s="70">
        <f>SUMIFS('Ctas Receber'!G:G,'Ctas Receber'!E:E,'Clientes'!A:A,'Ctas Receber'!O:O,"Pago")</f>
        <v>0</v>
      </c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  <c r="AA2073" s="71"/>
      <c r="AB2073" s="71"/>
      <c r="AC2073" s="71"/>
      <c r="AD2073" s="71"/>
      <c r="AE2073" s="71"/>
      <c r="AF2073" s="71"/>
      <c r="AG2073" s="71"/>
      <c r="AH2073" s="71"/>
      <c r="AI2073" s="71"/>
      <c r="AJ2073" s="71"/>
      <c r="AK2073" s="71"/>
      <c r="AL2073" s="71"/>
    </row>
    <row r="2074" spans="1:38">
      <c r="A2074" s="191"/>
      <c r="B2074" s="191"/>
      <c r="C2074" s="191"/>
      <c r="D2074" s="191"/>
      <c r="E2074" s="191"/>
      <c r="F2074" s="191"/>
      <c r="G2074" s="191"/>
      <c r="H2074" s="191"/>
      <c r="I2074" s="191"/>
      <c r="J2074" s="191"/>
      <c r="K2074" s="191"/>
      <c r="L2074" s="191"/>
      <c r="M2074" s="191"/>
      <c r="N2074" s="191"/>
      <c r="O2074" s="70">
        <f>SUMIFS('Ctas Receber'!G:G,'Ctas Receber'!E:E,'Clientes'!A:A,'Ctas Receber'!M:M,"")</f>
        <v>0</v>
      </c>
      <c r="P2074" s="70">
        <f>SUMIFS('Ctas Receber'!G:G,'Ctas Receber'!E:E,'Clientes'!A:A,'Ctas Receber'!O:O,"Pago")</f>
        <v>0</v>
      </c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  <c r="AA2074" s="71"/>
      <c r="AB2074" s="71"/>
      <c r="AC2074" s="71"/>
      <c r="AD2074" s="71"/>
      <c r="AE2074" s="71"/>
      <c r="AF2074" s="71"/>
      <c r="AG2074" s="71"/>
      <c r="AH2074" s="71"/>
      <c r="AI2074" s="71"/>
      <c r="AJ2074" s="71"/>
      <c r="AK2074" s="71"/>
      <c r="AL2074" s="71"/>
    </row>
    <row r="2075" spans="1:38">
      <c r="A2075" s="191"/>
      <c r="B2075" s="191"/>
      <c r="C2075" s="191"/>
      <c r="D2075" s="191"/>
      <c r="E2075" s="191"/>
      <c r="F2075" s="191"/>
      <c r="G2075" s="191"/>
      <c r="H2075" s="191"/>
      <c r="I2075" s="191"/>
      <c r="J2075" s="191"/>
      <c r="K2075" s="191"/>
      <c r="L2075" s="191"/>
      <c r="M2075" s="191"/>
      <c r="N2075" s="191"/>
      <c r="O2075" s="70">
        <f>SUMIFS('Ctas Receber'!G:G,'Ctas Receber'!E:E,'Clientes'!A:A,'Ctas Receber'!M:M,"")</f>
        <v>0</v>
      </c>
      <c r="P2075" s="70">
        <f>SUMIFS('Ctas Receber'!G:G,'Ctas Receber'!E:E,'Clientes'!A:A,'Ctas Receber'!O:O,"Pago")</f>
        <v>0</v>
      </c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  <c r="AA2075" s="71"/>
      <c r="AB2075" s="71"/>
      <c r="AC2075" s="71"/>
      <c r="AD2075" s="71"/>
      <c r="AE2075" s="71"/>
      <c r="AF2075" s="71"/>
      <c r="AG2075" s="71"/>
      <c r="AH2075" s="71"/>
      <c r="AI2075" s="71"/>
      <c r="AJ2075" s="71"/>
      <c r="AK2075" s="71"/>
      <c r="AL2075" s="71"/>
    </row>
    <row r="2076" spans="1:38">
      <c r="A2076" s="191"/>
      <c r="B2076" s="191"/>
      <c r="C2076" s="191"/>
      <c r="D2076" s="191"/>
      <c r="E2076" s="191"/>
      <c r="F2076" s="191"/>
      <c r="G2076" s="191"/>
      <c r="H2076" s="191"/>
      <c r="I2076" s="191"/>
      <c r="J2076" s="191"/>
      <c r="K2076" s="191"/>
      <c r="L2076" s="191"/>
      <c r="M2076" s="191"/>
      <c r="N2076" s="191"/>
      <c r="O2076" s="70">
        <f>SUMIFS('Ctas Receber'!G:G,'Ctas Receber'!E:E,'Clientes'!A:A,'Ctas Receber'!M:M,"")</f>
        <v>0</v>
      </c>
      <c r="P2076" s="70">
        <f>SUMIFS('Ctas Receber'!G:G,'Ctas Receber'!E:E,'Clientes'!A:A,'Ctas Receber'!O:O,"Pago")</f>
        <v>0</v>
      </c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  <c r="AA2076" s="71"/>
      <c r="AB2076" s="71"/>
      <c r="AC2076" s="71"/>
      <c r="AD2076" s="71"/>
      <c r="AE2076" s="71"/>
      <c r="AF2076" s="71"/>
      <c r="AG2076" s="71"/>
      <c r="AH2076" s="71"/>
      <c r="AI2076" s="71"/>
      <c r="AJ2076" s="71"/>
      <c r="AK2076" s="71"/>
      <c r="AL2076" s="71"/>
    </row>
    <row r="2077" spans="1:38">
      <c r="A2077" s="191"/>
      <c r="B2077" s="191"/>
      <c r="C2077" s="191"/>
      <c r="D2077" s="191"/>
      <c r="E2077" s="191"/>
      <c r="F2077" s="191"/>
      <c r="G2077" s="191"/>
      <c r="H2077" s="191"/>
      <c r="I2077" s="191"/>
      <c r="J2077" s="191"/>
      <c r="K2077" s="191"/>
      <c r="L2077" s="191"/>
      <c r="M2077" s="191"/>
      <c r="N2077" s="191"/>
      <c r="O2077" s="70">
        <f>SUMIFS('Ctas Receber'!G:G,'Ctas Receber'!E:E,'Clientes'!A:A,'Ctas Receber'!M:M,"")</f>
        <v>0</v>
      </c>
      <c r="P2077" s="70">
        <f>SUMIFS('Ctas Receber'!G:G,'Ctas Receber'!E:E,'Clientes'!A:A,'Ctas Receber'!O:O,"Pago")</f>
        <v>0</v>
      </c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  <c r="AA2077" s="71"/>
      <c r="AB2077" s="71"/>
      <c r="AC2077" s="71"/>
      <c r="AD2077" s="71"/>
      <c r="AE2077" s="71"/>
      <c r="AF2077" s="71"/>
      <c r="AG2077" s="71"/>
      <c r="AH2077" s="71"/>
      <c r="AI2077" s="71"/>
      <c r="AJ2077" s="71"/>
      <c r="AK2077" s="71"/>
      <c r="AL2077" s="71"/>
    </row>
    <row r="2078" spans="1:38">
      <c r="A2078" s="191"/>
      <c r="B2078" s="191"/>
      <c r="C2078" s="191"/>
      <c r="D2078" s="191"/>
      <c r="E2078" s="191"/>
      <c r="F2078" s="191"/>
      <c r="G2078" s="191"/>
      <c r="H2078" s="191"/>
      <c r="I2078" s="191"/>
      <c r="J2078" s="191"/>
      <c r="K2078" s="191"/>
      <c r="L2078" s="191"/>
      <c r="M2078" s="191"/>
      <c r="N2078" s="191"/>
      <c r="O2078" s="70">
        <f>SUMIFS('Ctas Receber'!G:G,'Ctas Receber'!E:E,'Clientes'!A:A,'Ctas Receber'!M:M,"")</f>
        <v>0</v>
      </c>
      <c r="P2078" s="70">
        <f>SUMIFS('Ctas Receber'!G:G,'Ctas Receber'!E:E,'Clientes'!A:A,'Ctas Receber'!O:O,"Pago")</f>
        <v>0</v>
      </c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  <c r="AA2078" s="71"/>
      <c r="AB2078" s="71"/>
      <c r="AC2078" s="71"/>
      <c r="AD2078" s="71"/>
      <c r="AE2078" s="71"/>
      <c r="AF2078" s="71"/>
      <c r="AG2078" s="71"/>
      <c r="AH2078" s="71"/>
      <c r="AI2078" s="71"/>
      <c r="AJ2078" s="71"/>
      <c r="AK2078" s="71"/>
      <c r="AL2078" s="71"/>
    </row>
    <row r="2079" spans="1:38">
      <c r="A2079" s="191"/>
      <c r="B2079" s="191"/>
      <c r="C2079" s="191"/>
      <c r="D2079" s="191"/>
      <c r="E2079" s="191"/>
      <c r="F2079" s="191"/>
      <c r="G2079" s="191"/>
      <c r="H2079" s="191"/>
      <c r="I2079" s="191"/>
      <c r="J2079" s="191"/>
      <c r="K2079" s="191"/>
      <c r="L2079" s="191"/>
      <c r="M2079" s="191"/>
      <c r="N2079" s="191"/>
      <c r="O2079" s="70">
        <f>SUMIFS('Ctas Receber'!G:G,'Ctas Receber'!E:E,'Clientes'!A:A,'Ctas Receber'!M:M,"")</f>
        <v>0</v>
      </c>
      <c r="P2079" s="70">
        <f>SUMIFS('Ctas Receber'!G:G,'Ctas Receber'!E:E,'Clientes'!A:A,'Ctas Receber'!O:O,"Pago")</f>
        <v>0</v>
      </c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  <c r="AA2079" s="71"/>
      <c r="AB2079" s="71"/>
      <c r="AC2079" s="71"/>
      <c r="AD2079" s="71"/>
      <c r="AE2079" s="71"/>
      <c r="AF2079" s="71"/>
      <c r="AG2079" s="71"/>
      <c r="AH2079" s="71"/>
      <c r="AI2079" s="71"/>
      <c r="AJ2079" s="71"/>
      <c r="AK2079" s="71"/>
      <c r="AL2079" s="71"/>
    </row>
    <row r="2080" spans="1:38">
      <c r="A2080" s="191"/>
      <c r="B2080" s="191"/>
      <c r="C2080" s="191"/>
      <c r="D2080" s="191"/>
      <c r="E2080" s="191"/>
      <c r="F2080" s="191"/>
      <c r="G2080" s="191"/>
      <c r="H2080" s="191"/>
      <c r="I2080" s="191"/>
      <c r="J2080" s="191"/>
      <c r="K2080" s="191"/>
      <c r="L2080" s="191"/>
      <c r="M2080" s="191"/>
      <c r="N2080" s="191"/>
      <c r="O2080" s="70">
        <f>SUMIFS('Ctas Receber'!G:G,'Ctas Receber'!E:E,'Clientes'!A:A,'Ctas Receber'!M:M,"")</f>
        <v>0</v>
      </c>
      <c r="P2080" s="70">
        <f>SUMIFS('Ctas Receber'!G:G,'Ctas Receber'!E:E,'Clientes'!A:A,'Ctas Receber'!O:O,"Pago")</f>
        <v>0</v>
      </c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  <c r="AA2080" s="71"/>
      <c r="AB2080" s="71"/>
      <c r="AC2080" s="71"/>
      <c r="AD2080" s="71"/>
      <c r="AE2080" s="71"/>
      <c r="AF2080" s="71"/>
      <c r="AG2080" s="71"/>
      <c r="AH2080" s="71"/>
      <c r="AI2080" s="71"/>
      <c r="AJ2080" s="71"/>
      <c r="AK2080" s="71"/>
      <c r="AL2080" s="71"/>
    </row>
    <row r="2081" spans="1:38">
      <c r="A2081" s="191"/>
      <c r="B2081" s="191"/>
      <c r="C2081" s="191"/>
      <c r="D2081" s="191"/>
      <c r="E2081" s="191"/>
      <c r="F2081" s="191"/>
      <c r="G2081" s="191"/>
      <c r="H2081" s="191"/>
      <c r="I2081" s="191"/>
      <c r="J2081" s="191"/>
      <c r="K2081" s="191"/>
      <c r="L2081" s="191"/>
      <c r="M2081" s="191"/>
      <c r="N2081" s="191"/>
      <c r="O2081" s="70">
        <f>SUMIFS('Ctas Receber'!G:G,'Ctas Receber'!E:E,'Clientes'!A:A,'Ctas Receber'!M:M,"")</f>
        <v>0</v>
      </c>
      <c r="P2081" s="70">
        <f>SUMIFS('Ctas Receber'!G:G,'Ctas Receber'!E:E,'Clientes'!A:A,'Ctas Receber'!O:O,"Pago")</f>
        <v>0</v>
      </c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  <c r="AA2081" s="71"/>
      <c r="AB2081" s="71"/>
      <c r="AC2081" s="71"/>
      <c r="AD2081" s="71"/>
      <c r="AE2081" s="71"/>
      <c r="AF2081" s="71"/>
      <c r="AG2081" s="71"/>
      <c r="AH2081" s="71"/>
      <c r="AI2081" s="71"/>
      <c r="AJ2081" s="71"/>
      <c r="AK2081" s="71"/>
      <c r="AL2081" s="71"/>
    </row>
    <row r="2082" spans="1:38">
      <c r="A2082" s="191"/>
      <c r="B2082" s="191"/>
      <c r="C2082" s="191"/>
      <c r="D2082" s="191"/>
      <c r="E2082" s="191"/>
      <c r="F2082" s="191"/>
      <c r="G2082" s="191"/>
      <c r="H2082" s="191"/>
      <c r="I2082" s="191"/>
      <c r="J2082" s="191"/>
      <c r="K2082" s="191"/>
      <c r="L2082" s="191"/>
      <c r="M2082" s="191"/>
      <c r="N2082" s="191"/>
      <c r="O2082" s="70">
        <f>SUMIFS('Ctas Receber'!G:G,'Ctas Receber'!E:E,'Clientes'!A:A,'Ctas Receber'!M:M,"")</f>
        <v>0</v>
      </c>
      <c r="P2082" s="70">
        <f>SUMIFS('Ctas Receber'!G:G,'Ctas Receber'!E:E,'Clientes'!A:A,'Ctas Receber'!O:O,"Pago")</f>
        <v>0</v>
      </c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  <c r="AA2082" s="71"/>
      <c r="AB2082" s="71"/>
      <c r="AC2082" s="71"/>
      <c r="AD2082" s="71"/>
      <c r="AE2082" s="71"/>
      <c r="AF2082" s="71"/>
      <c r="AG2082" s="71"/>
      <c r="AH2082" s="71"/>
      <c r="AI2082" s="71"/>
      <c r="AJ2082" s="71"/>
      <c r="AK2082" s="71"/>
      <c r="AL2082" s="71"/>
    </row>
    <row r="2083" spans="1:38">
      <c r="A2083" s="191"/>
      <c r="B2083" s="191"/>
      <c r="C2083" s="191"/>
      <c r="D2083" s="191"/>
      <c r="E2083" s="191"/>
      <c r="F2083" s="191"/>
      <c r="G2083" s="191"/>
      <c r="H2083" s="191"/>
      <c r="I2083" s="191"/>
      <c r="J2083" s="191"/>
      <c r="K2083" s="191"/>
      <c r="L2083" s="191"/>
      <c r="M2083" s="191"/>
      <c r="N2083" s="191"/>
      <c r="O2083" s="70">
        <f>SUMIFS('Ctas Receber'!G:G,'Ctas Receber'!E:E,'Clientes'!A:A,'Ctas Receber'!M:M,"")</f>
        <v>0</v>
      </c>
      <c r="P2083" s="70">
        <f>SUMIFS('Ctas Receber'!G:G,'Ctas Receber'!E:E,'Clientes'!A:A,'Ctas Receber'!O:O,"Pago")</f>
        <v>0</v>
      </c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  <c r="AA2083" s="71"/>
      <c r="AB2083" s="71"/>
      <c r="AC2083" s="71"/>
      <c r="AD2083" s="71"/>
      <c r="AE2083" s="71"/>
      <c r="AF2083" s="71"/>
      <c r="AG2083" s="71"/>
      <c r="AH2083" s="71"/>
      <c r="AI2083" s="71"/>
      <c r="AJ2083" s="71"/>
      <c r="AK2083" s="71"/>
      <c r="AL2083" s="71"/>
    </row>
    <row r="2084" spans="1:38">
      <c r="A2084" s="191"/>
      <c r="B2084" s="191"/>
      <c r="C2084" s="191"/>
      <c r="D2084" s="191"/>
      <c r="E2084" s="191"/>
      <c r="F2084" s="191"/>
      <c r="G2084" s="191"/>
      <c r="H2084" s="191"/>
      <c r="I2084" s="191"/>
      <c r="J2084" s="191"/>
      <c r="K2084" s="191"/>
      <c r="L2084" s="191"/>
      <c r="M2084" s="191"/>
      <c r="N2084" s="191"/>
      <c r="O2084" s="70">
        <f>SUMIFS('Ctas Receber'!G:G,'Ctas Receber'!E:E,'Clientes'!A:A,'Ctas Receber'!M:M,"")</f>
        <v>0</v>
      </c>
      <c r="P2084" s="70">
        <f>SUMIFS('Ctas Receber'!G:G,'Ctas Receber'!E:E,'Clientes'!A:A,'Ctas Receber'!O:O,"Pago")</f>
        <v>0</v>
      </c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  <c r="AA2084" s="71"/>
      <c r="AB2084" s="71"/>
      <c r="AC2084" s="71"/>
      <c r="AD2084" s="71"/>
      <c r="AE2084" s="71"/>
      <c r="AF2084" s="71"/>
      <c r="AG2084" s="71"/>
      <c r="AH2084" s="71"/>
      <c r="AI2084" s="71"/>
      <c r="AJ2084" s="71"/>
      <c r="AK2084" s="71"/>
      <c r="AL2084" s="71"/>
    </row>
    <row r="2085" spans="1:38">
      <c r="A2085" s="191"/>
      <c r="B2085" s="191"/>
      <c r="C2085" s="191"/>
      <c r="D2085" s="191"/>
      <c r="E2085" s="191"/>
      <c r="F2085" s="191"/>
      <c r="G2085" s="191"/>
      <c r="H2085" s="191"/>
      <c r="I2085" s="191"/>
      <c r="J2085" s="191"/>
      <c r="K2085" s="191"/>
      <c r="L2085" s="191"/>
      <c r="M2085" s="191"/>
      <c r="N2085" s="191"/>
      <c r="O2085" s="70">
        <f>SUMIFS('Ctas Receber'!G:G,'Ctas Receber'!E:E,'Clientes'!A:A,'Ctas Receber'!M:M,"")</f>
        <v>0</v>
      </c>
      <c r="P2085" s="70">
        <f>SUMIFS('Ctas Receber'!G:G,'Ctas Receber'!E:E,'Clientes'!A:A,'Ctas Receber'!O:O,"Pago")</f>
        <v>0</v>
      </c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  <c r="AA2085" s="71"/>
      <c r="AB2085" s="71"/>
      <c r="AC2085" s="71"/>
      <c r="AD2085" s="71"/>
      <c r="AE2085" s="71"/>
      <c r="AF2085" s="71"/>
      <c r="AG2085" s="71"/>
      <c r="AH2085" s="71"/>
      <c r="AI2085" s="71"/>
      <c r="AJ2085" s="71"/>
      <c r="AK2085" s="71"/>
      <c r="AL2085" s="71"/>
    </row>
    <row r="2086" spans="1:38">
      <c r="A2086" s="191"/>
      <c r="B2086" s="191"/>
      <c r="C2086" s="191"/>
      <c r="D2086" s="191"/>
      <c r="E2086" s="191"/>
      <c r="F2086" s="191"/>
      <c r="G2086" s="191"/>
      <c r="H2086" s="191"/>
      <c r="I2086" s="191"/>
      <c r="J2086" s="191"/>
      <c r="K2086" s="191"/>
      <c r="L2086" s="191"/>
      <c r="M2086" s="191"/>
      <c r="N2086" s="191"/>
      <c r="O2086" s="70">
        <f>SUMIFS('Ctas Receber'!G:G,'Ctas Receber'!E:E,'Clientes'!A:A,'Ctas Receber'!M:M,"")</f>
        <v>0</v>
      </c>
      <c r="P2086" s="70">
        <f>SUMIFS('Ctas Receber'!G:G,'Ctas Receber'!E:E,'Clientes'!A:A,'Ctas Receber'!O:O,"Pago")</f>
        <v>0</v>
      </c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  <c r="AA2086" s="71"/>
      <c r="AB2086" s="71"/>
      <c r="AC2086" s="71"/>
      <c r="AD2086" s="71"/>
      <c r="AE2086" s="71"/>
      <c r="AF2086" s="71"/>
      <c r="AG2086" s="71"/>
      <c r="AH2086" s="71"/>
      <c r="AI2086" s="71"/>
      <c r="AJ2086" s="71"/>
      <c r="AK2086" s="71"/>
      <c r="AL2086" s="71"/>
    </row>
    <row r="2087" spans="1:38">
      <c r="A2087" s="191"/>
      <c r="B2087" s="191"/>
      <c r="C2087" s="191"/>
      <c r="D2087" s="191"/>
      <c r="E2087" s="191"/>
      <c r="F2087" s="191"/>
      <c r="G2087" s="191"/>
      <c r="H2087" s="191"/>
      <c r="I2087" s="191"/>
      <c r="J2087" s="191"/>
      <c r="K2087" s="191"/>
      <c r="L2087" s="191"/>
      <c r="M2087" s="191"/>
      <c r="N2087" s="191"/>
      <c r="O2087" s="70">
        <f>SUMIFS('Ctas Receber'!G:G,'Ctas Receber'!E:E,'Clientes'!A:A,'Ctas Receber'!M:M,"")</f>
        <v>0</v>
      </c>
      <c r="P2087" s="70">
        <f>SUMIFS('Ctas Receber'!G:G,'Ctas Receber'!E:E,'Clientes'!A:A,'Ctas Receber'!O:O,"Pago")</f>
        <v>0</v>
      </c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  <c r="AA2087" s="71"/>
      <c r="AB2087" s="71"/>
      <c r="AC2087" s="71"/>
      <c r="AD2087" s="71"/>
      <c r="AE2087" s="71"/>
      <c r="AF2087" s="71"/>
      <c r="AG2087" s="71"/>
      <c r="AH2087" s="71"/>
      <c r="AI2087" s="71"/>
      <c r="AJ2087" s="71"/>
      <c r="AK2087" s="71"/>
      <c r="AL2087" s="71"/>
    </row>
    <row r="2088" spans="1:38">
      <c r="A2088" s="191"/>
      <c r="B2088" s="191"/>
      <c r="C2088" s="191"/>
      <c r="D2088" s="191"/>
      <c r="E2088" s="191"/>
      <c r="F2088" s="191"/>
      <c r="G2088" s="191"/>
      <c r="H2088" s="191"/>
      <c r="I2088" s="191"/>
      <c r="J2088" s="191"/>
      <c r="K2088" s="191"/>
      <c r="L2088" s="191"/>
      <c r="M2088" s="191"/>
      <c r="N2088" s="191"/>
      <c r="O2088" s="70">
        <f>SUMIFS('Ctas Receber'!G:G,'Ctas Receber'!E:E,'Clientes'!A:A,'Ctas Receber'!M:M,"")</f>
        <v>0</v>
      </c>
      <c r="P2088" s="70">
        <f>SUMIFS('Ctas Receber'!G:G,'Ctas Receber'!E:E,'Clientes'!A:A,'Ctas Receber'!O:O,"Pago")</f>
        <v>0</v>
      </c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  <c r="AA2088" s="71"/>
      <c r="AB2088" s="71"/>
      <c r="AC2088" s="71"/>
      <c r="AD2088" s="71"/>
      <c r="AE2088" s="71"/>
      <c r="AF2088" s="71"/>
      <c r="AG2088" s="71"/>
      <c r="AH2088" s="71"/>
      <c r="AI2088" s="71"/>
      <c r="AJ2088" s="71"/>
      <c r="AK2088" s="71"/>
      <c r="AL2088" s="71"/>
    </row>
    <row r="2089" spans="1:38">
      <c r="A2089" s="191"/>
      <c r="B2089" s="191"/>
      <c r="C2089" s="191"/>
      <c r="D2089" s="191"/>
      <c r="E2089" s="191"/>
      <c r="F2089" s="191"/>
      <c r="G2089" s="191"/>
      <c r="H2089" s="191"/>
      <c r="I2089" s="191"/>
      <c r="J2089" s="191"/>
      <c r="K2089" s="191"/>
      <c r="L2089" s="191"/>
      <c r="M2089" s="191"/>
      <c r="N2089" s="191"/>
      <c r="O2089" s="70">
        <f>SUMIFS('Ctas Receber'!G:G,'Ctas Receber'!E:E,'Clientes'!A:A,'Ctas Receber'!M:M,"")</f>
        <v>0</v>
      </c>
      <c r="P2089" s="70">
        <f>SUMIFS('Ctas Receber'!G:G,'Ctas Receber'!E:E,'Clientes'!A:A,'Ctas Receber'!O:O,"Pago")</f>
        <v>0</v>
      </c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  <c r="AA2089" s="71"/>
      <c r="AB2089" s="71"/>
      <c r="AC2089" s="71"/>
      <c r="AD2089" s="71"/>
      <c r="AE2089" s="71"/>
      <c r="AF2089" s="71"/>
      <c r="AG2089" s="71"/>
      <c r="AH2089" s="71"/>
      <c r="AI2089" s="71"/>
      <c r="AJ2089" s="71"/>
      <c r="AK2089" s="71"/>
      <c r="AL2089" s="71"/>
    </row>
    <row r="2090" spans="1:38">
      <c r="A2090" s="191"/>
      <c r="B2090" s="191"/>
      <c r="C2090" s="191"/>
      <c r="D2090" s="191"/>
      <c r="E2090" s="191"/>
      <c r="F2090" s="191"/>
      <c r="G2090" s="191"/>
      <c r="H2090" s="191"/>
      <c r="I2090" s="191"/>
      <c r="J2090" s="191"/>
      <c r="K2090" s="191"/>
      <c r="L2090" s="191"/>
      <c r="M2090" s="191"/>
      <c r="N2090" s="191"/>
      <c r="O2090" s="70">
        <f>SUMIFS('Ctas Receber'!G:G,'Ctas Receber'!E:E,'Clientes'!A:A,'Ctas Receber'!M:M,"")</f>
        <v>0</v>
      </c>
      <c r="P2090" s="70">
        <f>SUMIFS('Ctas Receber'!G:G,'Ctas Receber'!E:E,'Clientes'!A:A,'Ctas Receber'!O:O,"Pago")</f>
        <v>0</v>
      </c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  <c r="AA2090" s="71"/>
      <c r="AB2090" s="71"/>
      <c r="AC2090" s="71"/>
      <c r="AD2090" s="71"/>
      <c r="AE2090" s="71"/>
      <c r="AF2090" s="71"/>
      <c r="AG2090" s="71"/>
      <c r="AH2090" s="71"/>
      <c r="AI2090" s="71"/>
      <c r="AJ2090" s="71"/>
      <c r="AK2090" s="71"/>
      <c r="AL2090" s="71"/>
    </row>
    <row r="2091" spans="1:38">
      <c r="A2091" s="191"/>
      <c r="B2091" s="191"/>
      <c r="C2091" s="191"/>
      <c r="D2091" s="191"/>
      <c r="E2091" s="191"/>
      <c r="F2091" s="191"/>
      <c r="G2091" s="191"/>
      <c r="H2091" s="191"/>
      <c r="I2091" s="191"/>
      <c r="J2091" s="191"/>
      <c r="K2091" s="191"/>
      <c r="L2091" s="191"/>
      <c r="M2091" s="191"/>
      <c r="N2091" s="191"/>
      <c r="O2091" s="70">
        <f>SUMIFS('Ctas Receber'!G:G,'Ctas Receber'!E:E,'Clientes'!A:A,'Ctas Receber'!M:M,"")</f>
        <v>0</v>
      </c>
      <c r="P2091" s="70">
        <f>SUMIFS('Ctas Receber'!G:G,'Ctas Receber'!E:E,'Clientes'!A:A,'Ctas Receber'!O:O,"Pago")</f>
        <v>0</v>
      </c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  <c r="AA2091" s="71"/>
      <c r="AB2091" s="71"/>
      <c r="AC2091" s="71"/>
      <c r="AD2091" s="71"/>
      <c r="AE2091" s="71"/>
      <c r="AF2091" s="71"/>
      <c r="AG2091" s="71"/>
      <c r="AH2091" s="71"/>
      <c r="AI2091" s="71"/>
      <c r="AJ2091" s="71"/>
      <c r="AK2091" s="71"/>
      <c r="AL2091" s="71"/>
    </row>
    <row r="2092" spans="1:38">
      <c r="A2092" s="191"/>
      <c r="B2092" s="191"/>
      <c r="C2092" s="191"/>
      <c r="D2092" s="191"/>
      <c r="E2092" s="191"/>
      <c r="F2092" s="191"/>
      <c r="G2092" s="191"/>
      <c r="H2092" s="191"/>
      <c r="I2092" s="191"/>
      <c r="J2092" s="191"/>
      <c r="K2092" s="191"/>
      <c r="L2092" s="191"/>
      <c r="M2092" s="191"/>
      <c r="N2092" s="191"/>
      <c r="O2092" s="70">
        <f>SUMIFS('Ctas Receber'!G:G,'Ctas Receber'!E:E,'Clientes'!A:A,'Ctas Receber'!M:M,"")</f>
        <v>0</v>
      </c>
      <c r="P2092" s="70">
        <f>SUMIFS('Ctas Receber'!G:G,'Ctas Receber'!E:E,'Clientes'!A:A,'Ctas Receber'!O:O,"Pago")</f>
        <v>0</v>
      </c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  <c r="AA2092" s="71"/>
      <c r="AB2092" s="71"/>
      <c r="AC2092" s="71"/>
      <c r="AD2092" s="71"/>
      <c r="AE2092" s="71"/>
      <c r="AF2092" s="71"/>
      <c r="AG2092" s="71"/>
      <c r="AH2092" s="71"/>
      <c r="AI2092" s="71"/>
      <c r="AJ2092" s="71"/>
      <c r="AK2092" s="71"/>
      <c r="AL2092" s="71"/>
    </row>
    <row r="2093" spans="1:38">
      <c r="A2093" s="191"/>
      <c r="B2093" s="191"/>
      <c r="C2093" s="191"/>
      <c r="D2093" s="191"/>
      <c r="E2093" s="191"/>
      <c r="F2093" s="191"/>
      <c r="G2093" s="191"/>
      <c r="H2093" s="191"/>
      <c r="I2093" s="191"/>
      <c r="J2093" s="191"/>
      <c r="K2093" s="191"/>
      <c r="L2093" s="191"/>
      <c r="M2093" s="191"/>
      <c r="N2093" s="191"/>
      <c r="O2093" s="70">
        <f>SUMIFS('Ctas Receber'!G:G,'Ctas Receber'!E:E,'Clientes'!A:A,'Ctas Receber'!M:M,"")</f>
        <v>0</v>
      </c>
      <c r="P2093" s="70">
        <f>SUMIFS('Ctas Receber'!G:G,'Ctas Receber'!E:E,'Clientes'!A:A,'Ctas Receber'!O:O,"Pago")</f>
        <v>0</v>
      </c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  <c r="AA2093" s="71"/>
      <c r="AB2093" s="71"/>
      <c r="AC2093" s="71"/>
      <c r="AD2093" s="71"/>
      <c r="AE2093" s="71"/>
      <c r="AF2093" s="71"/>
      <c r="AG2093" s="71"/>
      <c r="AH2093" s="71"/>
      <c r="AI2093" s="71"/>
      <c r="AJ2093" s="71"/>
      <c r="AK2093" s="71"/>
      <c r="AL2093" s="71"/>
    </row>
    <row r="2094" spans="1:38">
      <c r="A2094" s="191"/>
      <c r="B2094" s="191"/>
      <c r="C2094" s="191"/>
      <c r="D2094" s="191"/>
      <c r="E2094" s="191"/>
      <c r="F2094" s="191"/>
      <c r="G2094" s="191"/>
      <c r="H2094" s="191"/>
      <c r="I2094" s="191"/>
      <c r="J2094" s="191"/>
      <c r="K2094" s="191"/>
      <c r="L2094" s="191"/>
      <c r="M2094" s="191"/>
      <c r="N2094" s="191"/>
      <c r="O2094" s="70">
        <f>SUMIFS('Ctas Receber'!G:G,'Ctas Receber'!E:E,'Clientes'!A:A,'Ctas Receber'!M:M,"")</f>
        <v>0</v>
      </c>
      <c r="P2094" s="70">
        <f>SUMIFS('Ctas Receber'!G:G,'Ctas Receber'!E:E,'Clientes'!A:A,'Ctas Receber'!O:O,"Pago")</f>
        <v>0</v>
      </c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  <c r="AA2094" s="71"/>
      <c r="AB2094" s="71"/>
      <c r="AC2094" s="71"/>
      <c r="AD2094" s="71"/>
      <c r="AE2094" s="71"/>
      <c r="AF2094" s="71"/>
      <c r="AG2094" s="71"/>
      <c r="AH2094" s="71"/>
      <c r="AI2094" s="71"/>
      <c r="AJ2094" s="71"/>
      <c r="AK2094" s="71"/>
      <c r="AL2094" s="71"/>
    </row>
    <row r="2095" spans="1:38">
      <c r="A2095" s="191"/>
      <c r="B2095" s="191"/>
      <c r="C2095" s="191"/>
      <c r="D2095" s="191"/>
      <c r="E2095" s="191"/>
      <c r="F2095" s="191"/>
      <c r="G2095" s="191"/>
      <c r="H2095" s="191"/>
      <c r="I2095" s="191"/>
      <c r="J2095" s="191"/>
      <c r="K2095" s="191"/>
      <c r="L2095" s="191"/>
      <c r="M2095" s="191"/>
      <c r="N2095" s="191"/>
      <c r="O2095" s="70">
        <f>SUMIFS('Ctas Receber'!G:G,'Ctas Receber'!E:E,'Clientes'!A:A,'Ctas Receber'!M:M,"")</f>
        <v>0</v>
      </c>
      <c r="P2095" s="70">
        <f>SUMIFS('Ctas Receber'!G:G,'Ctas Receber'!E:E,'Clientes'!A:A,'Ctas Receber'!O:O,"Pago")</f>
        <v>0</v>
      </c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  <c r="AA2095" s="71"/>
      <c r="AB2095" s="71"/>
      <c r="AC2095" s="71"/>
      <c r="AD2095" s="71"/>
      <c r="AE2095" s="71"/>
      <c r="AF2095" s="71"/>
      <c r="AG2095" s="71"/>
      <c r="AH2095" s="71"/>
      <c r="AI2095" s="71"/>
      <c r="AJ2095" s="71"/>
      <c r="AK2095" s="71"/>
      <c r="AL2095" s="71"/>
    </row>
    <row r="2096" spans="1:38">
      <c r="A2096" s="191"/>
      <c r="B2096" s="191"/>
      <c r="C2096" s="191"/>
      <c r="D2096" s="191"/>
      <c r="E2096" s="191"/>
      <c r="F2096" s="191"/>
      <c r="G2096" s="191"/>
      <c r="H2096" s="191"/>
      <c r="I2096" s="191"/>
      <c r="J2096" s="191"/>
      <c r="K2096" s="191"/>
      <c r="L2096" s="191"/>
      <c r="M2096" s="191"/>
      <c r="N2096" s="191"/>
      <c r="O2096" s="70">
        <f>SUMIFS('Ctas Receber'!G:G,'Ctas Receber'!E:E,'Clientes'!A:A,'Ctas Receber'!M:M,"")</f>
        <v>0</v>
      </c>
      <c r="P2096" s="70">
        <f>SUMIFS('Ctas Receber'!G:G,'Ctas Receber'!E:E,'Clientes'!A:A,'Ctas Receber'!O:O,"Pago")</f>
        <v>0</v>
      </c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  <c r="AA2096" s="71"/>
      <c r="AB2096" s="71"/>
      <c r="AC2096" s="71"/>
      <c r="AD2096" s="71"/>
      <c r="AE2096" s="71"/>
      <c r="AF2096" s="71"/>
      <c r="AG2096" s="71"/>
      <c r="AH2096" s="71"/>
      <c r="AI2096" s="71"/>
      <c r="AJ2096" s="71"/>
      <c r="AK2096" s="71"/>
      <c r="AL2096" s="71"/>
    </row>
    <row r="2097" spans="1:38">
      <c r="A2097" s="191"/>
      <c r="B2097" s="191"/>
      <c r="C2097" s="191"/>
      <c r="D2097" s="191"/>
      <c r="E2097" s="191"/>
      <c r="F2097" s="191"/>
      <c r="G2097" s="191"/>
      <c r="H2097" s="191"/>
      <c r="I2097" s="191"/>
      <c r="J2097" s="191"/>
      <c r="K2097" s="191"/>
      <c r="L2097" s="191"/>
      <c r="M2097" s="191"/>
      <c r="N2097" s="191"/>
      <c r="O2097" s="70">
        <f>SUMIFS('Ctas Receber'!G:G,'Ctas Receber'!E:E,'Clientes'!A:A,'Ctas Receber'!M:M,"")</f>
        <v>0</v>
      </c>
      <c r="P2097" s="70">
        <f>SUMIFS('Ctas Receber'!G:G,'Ctas Receber'!E:E,'Clientes'!A:A,'Ctas Receber'!O:O,"Pago")</f>
        <v>0</v>
      </c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  <c r="AA2097" s="71"/>
      <c r="AB2097" s="71"/>
      <c r="AC2097" s="71"/>
      <c r="AD2097" s="71"/>
      <c r="AE2097" s="71"/>
      <c r="AF2097" s="71"/>
      <c r="AG2097" s="71"/>
      <c r="AH2097" s="71"/>
      <c r="AI2097" s="71"/>
      <c r="AJ2097" s="71"/>
      <c r="AK2097" s="71"/>
      <c r="AL2097" s="71"/>
    </row>
    <row r="2098" spans="1:38">
      <c r="A2098" s="191"/>
      <c r="B2098" s="191"/>
      <c r="C2098" s="191"/>
      <c r="D2098" s="191"/>
      <c r="E2098" s="191"/>
      <c r="F2098" s="191"/>
      <c r="G2098" s="191"/>
      <c r="H2098" s="191"/>
      <c r="I2098" s="191"/>
      <c r="J2098" s="191"/>
      <c r="K2098" s="191"/>
      <c r="L2098" s="191"/>
      <c r="M2098" s="191"/>
      <c r="N2098" s="191"/>
      <c r="O2098" s="70">
        <f>SUMIFS('Ctas Receber'!G:G,'Ctas Receber'!E:E,'Clientes'!A:A,'Ctas Receber'!M:M,"")</f>
        <v>0</v>
      </c>
      <c r="P2098" s="70">
        <f>SUMIFS('Ctas Receber'!G:G,'Ctas Receber'!E:E,'Clientes'!A:A,'Ctas Receber'!O:O,"Pago")</f>
        <v>0</v>
      </c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  <c r="AA2098" s="71"/>
      <c r="AB2098" s="71"/>
      <c r="AC2098" s="71"/>
      <c r="AD2098" s="71"/>
      <c r="AE2098" s="71"/>
      <c r="AF2098" s="71"/>
      <c r="AG2098" s="71"/>
      <c r="AH2098" s="71"/>
      <c r="AI2098" s="71"/>
      <c r="AJ2098" s="71"/>
      <c r="AK2098" s="71"/>
      <c r="AL2098" s="71"/>
    </row>
    <row r="2099" spans="1:38">
      <c r="A2099" s="191"/>
      <c r="B2099" s="191"/>
      <c r="C2099" s="191"/>
      <c r="D2099" s="191"/>
      <c r="E2099" s="191"/>
      <c r="F2099" s="191"/>
      <c r="G2099" s="191"/>
      <c r="H2099" s="191"/>
      <c r="I2099" s="191"/>
      <c r="J2099" s="191"/>
      <c r="K2099" s="191"/>
      <c r="L2099" s="191"/>
      <c r="M2099" s="191"/>
      <c r="N2099" s="191"/>
      <c r="O2099" s="70">
        <f>SUMIFS('Ctas Receber'!G:G,'Ctas Receber'!E:E,'Clientes'!A:A,'Ctas Receber'!M:M,"")</f>
        <v>0</v>
      </c>
      <c r="P2099" s="70">
        <f>SUMIFS('Ctas Receber'!G:G,'Ctas Receber'!E:E,'Clientes'!A:A,'Ctas Receber'!O:O,"Pago")</f>
        <v>0</v>
      </c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  <c r="AA2099" s="71"/>
      <c r="AB2099" s="71"/>
      <c r="AC2099" s="71"/>
      <c r="AD2099" s="71"/>
      <c r="AE2099" s="71"/>
      <c r="AF2099" s="71"/>
      <c r="AG2099" s="71"/>
      <c r="AH2099" s="71"/>
      <c r="AI2099" s="71"/>
      <c r="AJ2099" s="71"/>
      <c r="AK2099" s="71"/>
      <c r="AL2099" s="71"/>
    </row>
    <row r="2100" spans="1:38">
      <c r="A2100" s="191"/>
      <c r="B2100" s="191"/>
      <c r="C2100" s="191"/>
      <c r="D2100" s="191"/>
      <c r="E2100" s="191"/>
      <c r="F2100" s="191"/>
      <c r="G2100" s="191"/>
      <c r="H2100" s="191"/>
      <c r="I2100" s="191"/>
      <c r="J2100" s="191"/>
      <c r="K2100" s="191"/>
      <c r="L2100" s="191"/>
      <c r="M2100" s="191"/>
      <c r="N2100" s="191"/>
      <c r="O2100" s="70">
        <f>SUMIFS('Ctas Receber'!G:G,'Ctas Receber'!E:E,'Clientes'!A:A,'Ctas Receber'!M:M,"")</f>
        <v>0</v>
      </c>
      <c r="P2100" s="70">
        <f>SUMIFS('Ctas Receber'!G:G,'Ctas Receber'!E:E,'Clientes'!A:A,'Ctas Receber'!O:O,"Pago")</f>
        <v>0</v>
      </c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  <c r="AA2100" s="71"/>
      <c r="AB2100" s="71"/>
      <c r="AC2100" s="71"/>
      <c r="AD2100" s="71"/>
      <c r="AE2100" s="71"/>
      <c r="AF2100" s="71"/>
      <c r="AG2100" s="71"/>
      <c r="AH2100" s="71"/>
      <c r="AI2100" s="71"/>
      <c r="AJ2100" s="71"/>
      <c r="AK2100" s="71"/>
      <c r="AL2100" s="71"/>
    </row>
    <row r="2101" spans="1:38">
      <c r="A2101" s="191"/>
      <c r="B2101" s="191"/>
      <c r="C2101" s="191"/>
      <c r="D2101" s="191"/>
      <c r="E2101" s="191"/>
      <c r="F2101" s="191"/>
      <c r="G2101" s="191"/>
      <c r="H2101" s="191"/>
      <c r="I2101" s="191"/>
      <c r="J2101" s="191"/>
      <c r="K2101" s="191"/>
      <c r="L2101" s="191"/>
      <c r="M2101" s="191"/>
      <c r="N2101" s="191"/>
      <c r="O2101" s="70">
        <f>SUMIFS('Ctas Receber'!G:G,'Ctas Receber'!E:E,'Clientes'!A:A,'Ctas Receber'!M:M,"")</f>
        <v>0</v>
      </c>
      <c r="P2101" s="70">
        <f>SUMIFS('Ctas Receber'!G:G,'Ctas Receber'!E:E,'Clientes'!A:A,'Ctas Receber'!O:O,"Pago")</f>
        <v>0</v>
      </c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  <c r="AA2101" s="71"/>
      <c r="AB2101" s="71"/>
      <c r="AC2101" s="71"/>
      <c r="AD2101" s="71"/>
      <c r="AE2101" s="71"/>
      <c r="AF2101" s="71"/>
      <c r="AG2101" s="71"/>
      <c r="AH2101" s="71"/>
      <c r="AI2101" s="71"/>
      <c r="AJ2101" s="71"/>
      <c r="AK2101" s="71"/>
      <c r="AL2101" s="71"/>
    </row>
    <row r="2102" spans="1:38">
      <c r="A2102" s="191"/>
      <c r="B2102" s="191"/>
      <c r="C2102" s="191"/>
      <c r="D2102" s="191"/>
      <c r="E2102" s="191"/>
      <c r="F2102" s="191"/>
      <c r="G2102" s="191"/>
      <c r="H2102" s="191"/>
      <c r="I2102" s="191"/>
      <c r="J2102" s="191"/>
      <c r="K2102" s="191"/>
      <c r="L2102" s="191"/>
      <c r="M2102" s="191"/>
      <c r="N2102" s="191"/>
      <c r="O2102" s="70">
        <f>SUMIFS('Ctas Receber'!G:G,'Ctas Receber'!E:E,'Clientes'!A:A,'Ctas Receber'!M:M,"")</f>
        <v>0</v>
      </c>
      <c r="P2102" s="70">
        <f>SUMIFS('Ctas Receber'!G:G,'Ctas Receber'!E:E,'Clientes'!A:A,'Ctas Receber'!O:O,"Pago")</f>
        <v>0</v>
      </c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  <c r="AA2102" s="71"/>
      <c r="AB2102" s="71"/>
      <c r="AC2102" s="71"/>
      <c r="AD2102" s="71"/>
      <c r="AE2102" s="71"/>
      <c r="AF2102" s="71"/>
      <c r="AG2102" s="71"/>
      <c r="AH2102" s="71"/>
      <c r="AI2102" s="71"/>
      <c r="AJ2102" s="71"/>
      <c r="AK2102" s="71"/>
      <c r="AL2102" s="71"/>
    </row>
    <row r="2103" spans="1:38">
      <c r="A2103" s="191"/>
      <c r="B2103" s="191"/>
      <c r="C2103" s="191"/>
      <c r="D2103" s="191"/>
      <c r="E2103" s="191"/>
      <c r="F2103" s="191"/>
      <c r="G2103" s="191"/>
      <c r="H2103" s="191"/>
      <c r="I2103" s="191"/>
      <c r="J2103" s="191"/>
      <c r="K2103" s="191"/>
      <c r="L2103" s="191"/>
      <c r="M2103" s="191"/>
      <c r="N2103" s="191"/>
      <c r="O2103" s="70">
        <f>SUMIFS('Ctas Receber'!G:G,'Ctas Receber'!E:E,'Clientes'!A:A,'Ctas Receber'!M:M,"")</f>
        <v>0</v>
      </c>
      <c r="P2103" s="70">
        <f>SUMIFS('Ctas Receber'!G:G,'Ctas Receber'!E:E,'Clientes'!A:A,'Ctas Receber'!O:O,"Pago")</f>
        <v>0</v>
      </c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  <c r="AA2103" s="71"/>
      <c r="AB2103" s="71"/>
      <c r="AC2103" s="71"/>
      <c r="AD2103" s="71"/>
      <c r="AE2103" s="71"/>
      <c r="AF2103" s="71"/>
      <c r="AG2103" s="71"/>
      <c r="AH2103" s="71"/>
      <c r="AI2103" s="71"/>
      <c r="AJ2103" s="71"/>
      <c r="AK2103" s="71"/>
      <c r="AL2103" s="71"/>
    </row>
    <row r="2104" spans="1:38">
      <c r="A2104" s="191"/>
      <c r="B2104" s="191"/>
      <c r="C2104" s="191"/>
      <c r="D2104" s="191"/>
      <c r="E2104" s="191"/>
      <c r="F2104" s="191"/>
      <c r="G2104" s="191"/>
      <c r="H2104" s="191"/>
      <c r="I2104" s="191"/>
      <c r="J2104" s="191"/>
      <c r="K2104" s="191"/>
      <c r="L2104" s="191"/>
      <c r="M2104" s="191"/>
      <c r="N2104" s="191"/>
      <c r="O2104" s="70">
        <f>SUMIFS('Ctas Receber'!G:G,'Ctas Receber'!E:E,'Clientes'!A:A,'Ctas Receber'!M:M,"")</f>
        <v>0</v>
      </c>
      <c r="P2104" s="70">
        <f>SUMIFS('Ctas Receber'!G:G,'Ctas Receber'!E:E,'Clientes'!A:A,'Ctas Receber'!O:O,"Pago")</f>
        <v>0</v>
      </c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  <c r="AA2104" s="71"/>
      <c r="AB2104" s="71"/>
      <c r="AC2104" s="71"/>
      <c r="AD2104" s="71"/>
      <c r="AE2104" s="71"/>
      <c r="AF2104" s="71"/>
      <c r="AG2104" s="71"/>
      <c r="AH2104" s="71"/>
      <c r="AI2104" s="71"/>
      <c r="AJ2104" s="71"/>
      <c r="AK2104" s="71"/>
      <c r="AL2104" s="71"/>
    </row>
    <row r="2105" spans="1:38">
      <c r="A2105" s="191"/>
      <c r="B2105" s="191"/>
      <c r="C2105" s="191"/>
      <c r="D2105" s="191"/>
      <c r="E2105" s="191"/>
      <c r="F2105" s="191"/>
      <c r="G2105" s="191"/>
      <c r="H2105" s="191"/>
      <c r="I2105" s="191"/>
      <c r="J2105" s="191"/>
      <c r="K2105" s="191"/>
      <c r="L2105" s="191"/>
      <c r="M2105" s="191"/>
      <c r="N2105" s="191"/>
      <c r="O2105" s="70">
        <f>SUMIFS('Ctas Receber'!G:G,'Ctas Receber'!E:E,'Clientes'!A:A,'Ctas Receber'!M:M,"")</f>
        <v>0</v>
      </c>
      <c r="P2105" s="70">
        <f>SUMIFS('Ctas Receber'!G:G,'Ctas Receber'!E:E,'Clientes'!A:A,'Ctas Receber'!O:O,"Pago")</f>
        <v>0</v>
      </c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  <c r="AA2105" s="71"/>
      <c r="AB2105" s="71"/>
      <c r="AC2105" s="71"/>
      <c r="AD2105" s="71"/>
      <c r="AE2105" s="71"/>
      <c r="AF2105" s="71"/>
      <c r="AG2105" s="71"/>
      <c r="AH2105" s="71"/>
      <c r="AI2105" s="71"/>
      <c r="AJ2105" s="71"/>
      <c r="AK2105" s="71"/>
      <c r="AL2105" s="71"/>
    </row>
    <row r="2106" spans="1:38">
      <c r="A2106" s="191"/>
      <c r="B2106" s="191"/>
      <c r="C2106" s="191"/>
      <c r="D2106" s="191"/>
      <c r="E2106" s="191"/>
      <c r="F2106" s="191"/>
      <c r="G2106" s="191"/>
      <c r="H2106" s="191"/>
      <c r="I2106" s="191"/>
      <c r="J2106" s="191"/>
      <c r="K2106" s="191"/>
      <c r="L2106" s="191"/>
      <c r="M2106" s="191"/>
      <c r="N2106" s="191"/>
      <c r="O2106" s="70">
        <f>SUMIFS('Ctas Receber'!G:G,'Ctas Receber'!E:E,'Clientes'!A:A,'Ctas Receber'!M:M,"")</f>
        <v>0</v>
      </c>
      <c r="P2106" s="70">
        <f>SUMIFS('Ctas Receber'!G:G,'Ctas Receber'!E:E,'Clientes'!A:A,'Ctas Receber'!O:O,"Pago")</f>
        <v>0</v>
      </c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  <c r="AA2106" s="71"/>
      <c r="AB2106" s="71"/>
      <c r="AC2106" s="71"/>
      <c r="AD2106" s="71"/>
      <c r="AE2106" s="71"/>
      <c r="AF2106" s="71"/>
      <c r="AG2106" s="71"/>
      <c r="AH2106" s="71"/>
      <c r="AI2106" s="71"/>
      <c r="AJ2106" s="71"/>
      <c r="AK2106" s="71"/>
      <c r="AL2106" s="71"/>
    </row>
    <row r="2107" spans="1:38">
      <c r="A2107" s="191"/>
      <c r="B2107" s="191"/>
      <c r="C2107" s="191"/>
      <c r="D2107" s="191"/>
      <c r="E2107" s="191"/>
      <c r="F2107" s="191"/>
      <c r="G2107" s="191"/>
      <c r="H2107" s="191"/>
      <c r="I2107" s="191"/>
      <c r="J2107" s="191"/>
      <c r="K2107" s="191"/>
      <c r="L2107" s="191"/>
      <c r="M2107" s="191"/>
      <c r="N2107" s="191"/>
      <c r="O2107" s="70">
        <f>SUMIFS('Ctas Receber'!G:G,'Ctas Receber'!E:E,'Clientes'!A:A,'Ctas Receber'!M:M,"")</f>
        <v>0</v>
      </c>
      <c r="P2107" s="70">
        <f>SUMIFS('Ctas Receber'!G:G,'Ctas Receber'!E:E,'Clientes'!A:A,'Ctas Receber'!O:O,"Pago")</f>
        <v>0</v>
      </c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  <c r="AA2107" s="71"/>
      <c r="AB2107" s="71"/>
      <c r="AC2107" s="71"/>
      <c r="AD2107" s="71"/>
      <c r="AE2107" s="71"/>
      <c r="AF2107" s="71"/>
      <c r="AG2107" s="71"/>
      <c r="AH2107" s="71"/>
      <c r="AI2107" s="71"/>
      <c r="AJ2107" s="71"/>
      <c r="AK2107" s="71"/>
      <c r="AL2107" s="71"/>
    </row>
    <row r="2108" spans="1:38">
      <c r="A2108" s="191"/>
      <c r="B2108" s="191"/>
      <c r="C2108" s="191"/>
      <c r="D2108" s="191"/>
      <c r="E2108" s="191"/>
      <c r="F2108" s="191"/>
      <c r="G2108" s="191"/>
      <c r="H2108" s="191"/>
      <c r="I2108" s="191"/>
      <c r="J2108" s="191"/>
      <c r="K2108" s="191"/>
      <c r="L2108" s="191"/>
      <c r="M2108" s="191"/>
      <c r="N2108" s="191"/>
      <c r="O2108" s="70">
        <f>SUMIFS('Ctas Receber'!G:G,'Ctas Receber'!E:E,'Clientes'!A:A,'Ctas Receber'!M:M,"")</f>
        <v>0</v>
      </c>
      <c r="P2108" s="70">
        <f>SUMIFS('Ctas Receber'!G:G,'Ctas Receber'!E:E,'Clientes'!A:A,'Ctas Receber'!O:O,"Pago")</f>
        <v>0</v>
      </c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  <c r="AA2108" s="71"/>
      <c r="AB2108" s="71"/>
      <c r="AC2108" s="71"/>
      <c r="AD2108" s="71"/>
      <c r="AE2108" s="71"/>
      <c r="AF2108" s="71"/>
      <c r="AG2108" s="71"/>
      <c r="AH2108" s="71"/>
      <c r="AI2108" s="71"/>
      <c r="AJ2108" s="71"/>
      <c r="AK2108" s="71"/>
      <c r="AL2108" s="71"/>
    </row>
    <row r="2109" spans="1:38">
      <c r="A2109" s="191"/>
      <c r="B2109" s="191"/>
      <c r="C2109" s="191"/>
      <c r="D2109" s="191"/>
      <c r="E2109" s="191"/>
      <c r="F2109" s="191"/>
      <c r="G2109" s="191"/>
      <c r="H2109" s="191"/>
      <c r="I2109" s="191"/>
      <c r="J2109" s="191"/>
      <c r="K2109" s="191"/>
      <c r="L2109" s="191"/>
      <c r="M2109" s="191"/>
      <c r="N2109" s="191"/>
      <c r="O2109" s="70">
        <f>SUMIFS('Ctas Receber'!G:G,'Ctas Receber'!E:E,'Clientes'!A:A,'Ctas Receber'!M:M,"")</f>
        <v>0</v>
      </c>
      <c r="P2109" s="70">
        <f>SUMIFS('Ctas Receber'!G:G,'Ctas Receber'!E:E,'Clientes'!A:A,'Ctas Receber'!O:O,"Pago")</f>
        <v>0</v>
      </c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  <c r="AA2109" s="71"/>
      <c r="AB2109" s="71"/>
      <c r="AC2109" s="71"/>
      <c r="AD2109" s="71"/>
      <c r="AE2109" s="71"/>
      <c r="AF2109" s="71"/>
      <c r="AG2109" s="71"/>
      <c r="AH2109" s="71"/>
      <c r="AI2109" s="71"/>
      <c r="AJ2109" s="71"/>
      <c r="AK2109" s="71"/>
      <c r="AL2109" s="71"/>
    </row>
    <row r="2110" spans="1:38">
      <c r="A2110" s="191"/>
      <c r="B2110" s="191"/>
      <c r="C2110" s="191"/>
      <c r="D2110" s="191"/>
      <c r="E2110" s="191"/>
      <c r="F2110" s="191"/>
      <c r="G2110" s="191"/>
      <c r="H2110" s="191"/>
      <c r="I2110" s="191"/>
      <c r="J2110" s="191"/>
      <c r="K2110" s="191"/>
      <c r="L2110" s="191"/>
      <c r="M2110" s="191"/>
      <c r="N2110" s="191"/>
      <c r="O2110" s="70">
        <f>SUMIFS('Ctas Receber'!G:G,'Ctas Receber'!E:E,'Clientes'!A:A,'Ctas Receber'!M:M,"")</f>
        <v>0</v>
      </c>
      <c r="P2110" s="70">
        <f>SUMIFS('Ctas Receber'!G:G,'Ctas Receber'!E:E,'Clientes'!A:A,'Ctas Receber'!O:O,"Pago")</f>
        <v>0</v>
      </c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  <c r="AA2110" s="71"/>
      <c r="AB2110" s="71"/>
      <c r="AC2110" s="71"/>
      <c r="AD2110" s="71"/>
      <c r="AE2110" s="71"/>
      <c r="AF2110" s="71"/>
      <c r="AG2110" s="71"/>
      <c r="AH2110" s="71"/>
      <c r="AI2110" s="71"/>
      <c r="AJ2110" s="71"/>
      <c r="AK2110" s="71"/>
      <c r="AL2110" s="71"/>
    </row>
    <row r="2111" spans="1:38">
      <c r="A2111" s="191"/>
      <c r="B2111" s="191"/>
      <c r="C2111" s="191"/>
      <c r="D2111" s="191"/>
      <c r="E2111" s="191"/>
      <c r="F2111" s="191"/>
      <c r="G2111" s="191"/>
      <c r="H2111" s="191"/>
      <c r="I2111" s="191"/>
      <c r="J2111" s="191"/>
      <c r="K2111" s="191"/>
      <c r="L2111" s="191"/>
      <c r="M2111" s="191"/>
      <c r="N2111" s="191"/>
      <c r="O2111" s="70">
        <f>SUMIFS('Ctas Receber'!G:G,'Ctas Receber'!E:E,'Clientes'!A:A,'Ctas Receber'!M:M,"")</f>
        <v>0</v>
      </c>
      <c r="P2111" s="70">
        <f>SUMIFS('Ctas Receber'!G:G,'Ctas Receber'!E:E,'Clientes'!A:A,'Ctas Receber'!O:O,"Pago")</f>
        <v>0</v>
      </c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  <c r="AA2111" s="71"/>
      <c r="AB2111" s="71"/>
      <c r="AC2111" s="71"/>
      <c r="AD2111" s="71"/>
      <c r="AE2111" s="71"/>
      <c r="AF2111" s="71"/>
      <c r="AG2111" s="71"/>
      <c r="AH2111" s="71"/>
      <c r="AI2111" s="71"/>
      <c r="AJ2111" s="71"/>
      <c r="AK2111" s="71"/>
      <c r="AL2111" s="71"/>
    </row>
    <row r="2112" spans="1:38">
      <c r="A2112" s="191"/>
      <c r="B2112" s="191"/>
      <c r="C2112" s="191"/>
      <c r="D2112" s="191"/>
      <c r="E2112" s="191"/>
      <c r="F2112" s="191"/>
      <c r="G2112" s="191"/>
      <c r="H2112" s="191"/>
      <c r="I2112" s="191"/>
      <c r="J2112" s="191"/>
      <c r="K2112" s="191"/>
      <c r="L2112" s="191"/>
      <c r="M2112" s="191"/>
      <c r="N2112" s="191"/>
      <c r="O2112" s="70">
        <f>SUMIFS('Ctas Receber'!G:G,'Ctas Receber'!E:E,'Clientes'!A:A,'Ctas Receber'!M:M,"")</f>
        <v>0</v>
      </c>
      <c r="P2112" s="70">
        <f>SUMIFS('Ctas Receber'!G:G,'Ctas Receber'!E:E,'Clientes'!A:A,'Ctas Receber'!O:O,"Pago")</f>
        <v>0</v>
      </c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  <c r="AA2112" s="71"/>
      <c r="AB2112" s="71"/>
      <c r="AC2112" s="71"/>
      <c r="AD2112" s="71"/>
      <c r="AE2112" s="71"/>
      <c r="AF2112" s="71"/>
      <c r="AG2112" s="71"/>
      <c r="AH2112" s="71"/>
      <c r="AI2112" s="71"/>
      <c r="AJ2112" s="71"/>
      <c r="AK2112" s="71"/>
      <c r="AL2112" s="71"/>
    </row>
    <row r="2113" spans="1:38">
      <c r="A2113" s="191"/>
      <c r="B2113" s="191"/>
      <c r="C2113" s="191"/>
      <c r="D2113" s="191"/>
      <c r="E2113" s="191"/>
      <c r="F2113" s="191"/>
      <c r="G2113" s="191"/>
      <c r="H2113" s="191"/>
      <c r="I2113" s="191"/>
      <c r="J2113" s="191"/>
      <c r="K2113" s="191"/>
      <c r="L2113" s="191"/>
      <c r="M2113" s="191"/>
      <c r="N2113" s="191"/>
      <c r="O2113" s="70">
        <f>SUMIFS('Ctas Receber'!G:G,'Ctas Receber'!E:E,'Clientes'!A:A,'Ctas Receber'!M:M,"")</f>
        <v>0</v>
      </c>
      <c r="P2113" s="70">
        <f>SUMIFS('Ctas Receber'!G:G,'Ctas Receber'!E:E,'Clientes'!A:A,'Ctas Receber'!O:O,"Pago")</f>
        <v>0</v>
      </c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  <c r="AA2113" s="71"/>
      <c r="AB2113" s="71"/>
      <c r="AC2113" s="71"/>
      <c r="AD2113" s="71"/>
      <c r="AE2113" s="71"/>
      <c r="AF2113" s="71"/>
      <c r="AG2113" s="71"/>
      <c r="AH2113" s="71"/>
      <c r="AI2113" s="71"/>
      <c r="AJ2113" s="71"/>
      <c r="AK2113" s="71"/>
      <c r="AL2113" s="71"/>
    </row>
    <row r="2114" spans="1:38">
      <c r="A2114" s="191"/>
      <c r="B2114" s="191"/>
      <c r="C2114" s="191"/>
      <c r="D2114" s="191"/>
      <c r="E2114" s="191"/>
      <c r="F2114" s="191"/>
      <c r="G2114" s="191"/>
      <c r="H2114" s="191"/>
      <c r="I2114" s="191"/>
      <c r="J2114" s="191"/>
      <c r="K2114" s="191"/>
      <c r="L2114" s="191"/>
      <c r="M2114" s="191"/>
      <c r="N2114" s="191"/>
      <c r="O2114" s="70">
        <f>SUMIFS('Ctas Receber'!G:G,'Ctas Receber'!E:E,'Clientes'!A:A,'Ctas Receber'!M:M,"")</f>
        <v>0</v>
      </c>
      <c r="P2114" s="70">
        <f>SUMIFS('Ctas Receber'!G:G,'Ctas Receber'!E:E,'Clientes'!A:A,'Ctas Receber'!O:O,"Pago")</f>
        <v>0</v>
      </c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  <c r="AA2114" s="71"/>
      <c r="AB2114" s="71"/>
      <c r="AC2114" s="71"/>
      <c r="AD2114" s="71"/>
      <c r="AE2114" s="71"/>
      <c r="AF2114" s="71"/>
      <c r="AG2114" s="71"/>
      <c r="AH2114" s="71"/>
      <c r="AI2114" s="71"/>
      <c r="AJ2114" s="71"/>
      <c r="AK2114" s="71"/>
      <c r="AL2114" s="71"/>
    </row>
    <row r="2115" spans="1:38">
      <c r="A2115" s="191"/>
      <c r="B2115" s="191"/>
      <c r="C2115" s="191"/>
      <c r="D2115" s="191"/>
      <c r="E2115" s="191"/>
      <c r="F2115" s="191"/>
      <c r="G2115" s="191"/>
      <c r="H2115" s="191"/>
      <c r="I2115" s="191"/>
      <c r="J2115" s="191"/>
      <c r="K2115" s="191"/>
      <c r="L2115" s="191"/>
      <c r="M2115" s="191"/>
      <c r="N2115" s="191"/>
      <c r="O2115" s="70">
        <f>SUMIFS('Ctas Receber'!G:G,'Ctas Receber'!E:E,'Clientes'!A:A,'Ctas Receber'!M:M,"")</f>
        <v>0</v>
      </c>
      <c r="P2115" s="70">
        <f>SUMIFS('Ctas Receber'!G:G,'Ctas Receber'!E:E,'Clientes'!A:A,'Ctas Receber'!O:O,"Pago")</f>
        <v>0</v>
      </c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  <c r="AA2115" s="71"/>
      <c r="AB2115" s="71"/>
      <c r="AC2115" s="71"/>
      <c r="AD2115" s="71"/>
      <c r="AE2115" s="71"/>
      <c r="AF2115" s="71"/>
      <c r="AG2115" s="71"/>
      <c r="AH2115" s="71"/>
      <c r="AI2115" s="71"/>
      <c r="AJ2115" s="71"/>
      <c r="AK2115" s="71"/>
      <c r="AL2115" s="71"/>
    </row>
    <row r="2116" spans="1:38">
      <c r="A2116" s="191"/>
      <c r="B2116" s="191"/>
      <c r="C2116" s="191"/>
      <c r="D2116" s="191"/>
      <c r="E2116" s="191"/>
      <c r="F2116" s="191"/>
      <c r="G2116" s="191"/>
      <c r="H2116" s="191"/>
      <c r="I2116" s="191"/>
      <c r="J2116" s="191"/>
      <c r="K2116" s="191"/>
      <c r="L2116" s="191"/>
      <c r="M2116" s="191"/>
      <c r="N2116" s="191"/>
      <c r="O2116" s="70">
        <f>SUMIFS('Ctas Receber'!G:G,'Ctas Receber'!E:E,'Clientes'!A:A,'Ctas Receber'!M:M,"")</f>
        <v>0</v>
      </c>
      <c r="P2116" s="70">
        <f>SUMIFS('Ctas Receber'!G:G,'Ctas Receber'!E:E,'Clientes'!A:A,'Ctas Receber'!O:O,"Pago")</f>
        <v>0</v>
      </c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  <c r="AA2116" s="71"/>
      <c r="AB2116" s="71"/>
      <c r="AC2116" s="71"/>
      <c r="AD2116" s="71"/>
      <c r="AE2116" s="71"/>
      <c r="AF2116" s="71"/>
      <c r="AG2116" s="71"/>
      <c r="AH2116" s="71"/>
      <c r="AI2116" s="71"/>
      <c r="AJ2116" s="71"/>
      <c r="AK2116" s="71"/>
      <c r="AL2116" s="71"/>
    </row>
    <row r="2117" spans="1:38">
      <c r="A2117" s="191"/>
      <c r="B2117" s="191"/>
      <c r="C2117" s="191"/>
      <c r="D2117" s="191"/>
      <c r="E2117" s="191"/>
      <c r="F2117" s="191"/>
      <c r="G2117" s="191"/>
      <c r="H2117" s="191"/>
      <c r="I2117" s="191"/>
      <c r="J2117" s="191"/>
      <c r="K2117" s="191"/>
      <c r="L2117" s="191"/>
      <c r="M2117" s="191"/>
      <c r="N2117" s="191"/>
      <c r="O2117" s="70">
        <f>SUMIFS('Ctas Receber'!G:G,'Ctas Receber'!E:E,'Clientes'!A:A,'Ctas Receber'!M:M,"")</f>
        <v>0</v>
      </c>
      <c r="P2117" s="70">
        <f>SUMIFS('Ctas Receber'!G:G,'Ctas Receber'!E:E,'Clientes'!A:A,'Ctas Receber'!O:O,"Pago")</f>
        <v>0</v>
      </c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  <c r="AA2117" s="71"/>
      <c r="AB2117" s="71"/>
      <c r="AC2117" s="71"/>
      <c r="AD2117" s="71"/>
      <c r="AE2117" s="71"/>
      <c r="AF2117" s="71"/>
      <c r="AG2117" s="71"/>
      <c r="AH2117" s="71"/>
      <c r="AI2117" s="71"/>
      <c r="AJ2117" s="71"/>
      <c r="AK2117" s="71"/>
      <c r="AL2117" s="71"/>
    </row>
    <row r="2118" spans="1:38">
      <c r="A2118" s="191"/>
      <c r="B2118" s="191"/>
      <c r="C2118" s="191"/>
      <c r="D2118" s="191"/>
      <c r="E2118" s="191"/>
      <c r="F2118" s="191"/>
      <c r="G2118" s="191"/>
      <c r="H2118" s="191"/>
      <c r="I2118" s="191"/>
      <c r="J2118" s="191"/>
      <c r="K2118" s="191"/>
      <c r="L2118" s="191"/>
      <c r="M2118" s="191"/>
      <c r="N2118" s="191"/>
      <c r="O2118" s="70">
        <f>SUMIFS('Ctas Receber'!G:G,'Ctas Receber'!E:E,'Clientes'!A:A,'Ctas Receber'!M:M,"")</f>
        <v>0</v>
      </c>
      <c r="P2118" s="70">
        <f>SUMIFS('Ctas Receber'!G:G,'Ctas Receber'!E:E,'Clientes'!A:A,'Ctas Receber'!O:O,"Pago")</f>
        <v>0</v>
      </c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  <c r="AA2118" s="71"/>
      <c r="AB2118" s="71"/>
      <c r="AC2118" s="71"/>
      <c r="AD2118" s="71"/>
      <c r="AE2118" s="71"/>
      <c r="AF2118" s="71"/>
      <c r="AG2118" s="71"/>
      <c r="AH2118" s="71"/>
      <c r="AI2118" s="71"/>
      <c r="AJ2118" s="71"/>
      <c r="AK2118" s="71"/>
      <c r="AL2118" s="71"/>
    </row>
    <row r="2119" spans="1:38">
      <c r="A2119" s="191"/>
      <c r="B2119" s="191"/>
      <c r="C2119" s="191"/>
      <c r="D2119" s="191"/>
      <c r="E2119" s="191"/>
      <c r="F2119" s="191"/>
      <c r="G2119" s="191"/>
      <c r="H2119" s="191"/>
      <c r="I2119" s="191"/>
      <c r="J2119" s="191"/>
      <c r="K2119" s="191"/>
      <c r="L2119" s="191"/>
      <c r="M2119" s="191"/>
      <c r="N2119" s="191"/>
      <c r="O2119" s="70">
        <f>SUMIFS('Ctas Receber'!G:G,'Ctas Receber'!E:E,'Clientes'!A:A,'Ctas Receber'!M:M,"")</f>
        <v>0</v>
      </c>
      <c r="P2119" s="70">
        <f>SUMIFS('Ctas Receber'!G:G,'Ctas Receber'!E:E,'Clientes'!A:A,'Ctas Receber'!O:O,"Pago")</f>
        <v>0</v>
      </c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  <c r="AA2119" s="71"/>
      <c r="AB2119" s="71"/>
      <c r="AC2119" s="71"/>
      <c r="AD2119" s="71"/>
      <c r="AE2119" s="71"/>
      <c r="AF2119" s="71"/>
      <c r="AG2119" s="71"/>
      <c r="AH2119" s="71"/>
      <c r="AI2119" s="71"/>
      <c r="AJ2119" s="71"/>
      <c r="AK2119" s="71"/>
      <c r="AL2119" s="71"/>
    </row>
    <row r="2120" spans="1:38">
      <c r="A2120" s="191"/>
      <c r="B2120" s="191"/>
      <c r="C2120" s="191"/>
      <c r="D2120" s="191"/>
      <c r="E2120" s="191"/>
      <c r="F2120" s="191"/>
      <c r="G2120" s="191"/>
      <c r="H2120" s="191"/>
      <c r="I2120" s="191"/>
      <c r="J2120" s="191"/>
      <c r="K2120" s="191"/>
      <c r="L2120" s="191"/>
      <c r="M2120" s="191"/>
      <c r="N2120" s="191"/>
      <c r="O2120" s="70">
        <f>SUMIFS('Ctas Receber'!G:G,'Ctas Receber'!E:E,'Clientes'!A:A,'Ctas Receber'!M:M,"")</f>
        <v>0</v>
      </c>
      <c r="P2120" s="70">
        <f>SUMIFS('Ctas Receber'!G:G,'Ctas Receber'!E:E,'Clientes'!A:A,'Ctas Receber'!O:O,"Pago")</f>
        <v>0</v>
      </c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  <c r="AA2120" s="71"/>
      <c r="AB2120" s="71"/>
      <c r="AC2120" s="71"/>
      <c r="AD2120" s="71"/>
      <c r="AE2120" s="71"/>
      <c r="AF2120" s="71"/>
      <c r="AG2120" s="71"/>
      <c r="AH2120" s="71"/>
      <c r="AI2120" s="71"/>
      <c r="AJ2120" s="71"/>
      <c r="AK2120" s="71"/>
      <c r="AL2120" s="71"/>
    </row>
    <row r="2121" spans="1:38">
      <c r="A2121" s="191"/>
      <c r="B2121" s="191"/>
      <c r="C2121" s="191"/>
      <c r="D2121" s="191"/>
      <c r="E2121" s="191"/>
      <c r="F2121" s="191"/>
      <c r="G2121" s="191"/>
      <c r="H2121" s="191"/>
      <c r="I2121" s="191"/>
      <c r="J2121" s="191"/>
      <c r="K2121" s="191"/>
      <c r="L2121" s="191"/>
      <c r="M2121" s="191"/>
      <c r="N2121" s="191"/>
      <c r="O2121" s="70">
        <f>SUMIFS('Ctas Receber'!G:G,'Ctas Receber'!E:E,'Clientes'!A:A,'Ctas Receber'!M:M,"")</f>
        <v>0</v>
      </c>
      <c r="P2121" s="70">
        <f>SUMIFS('Ctas Receber'!G:G,'Ctas Receber'!E:E,'Clientes'!A:A,'Ctas Receber'!O:O,"Pago")</f>
        <v>0</v>
      </c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  <c r="AA2121" s="71"/>
      <c r="AB2121" s="71"/>
      <c r="AC2121" s="71"/>
      <c r="AD2121" s="71"/>
      <c r="AE2121" s="71"/>
      <c r="AF2121" s="71"/>
      <c r="AG2121" s="71"/>
      <c r="AH2121" s="71"/>
      <c r="AI2121" s="71"/>
      <c r="AJ2121" s="71"/>
      <c r="AK2121" s="71"/>
      <c r="AL2121" s="71"/>
    </row>
    <row r="2122" spans="1:38">
      <c r="A2122" s="191"/>
      <c r="B2122" s="191"/>
      <c r="C2122" s="191"/>
      <c r="D2122" s="191"/>
      <c r="E2122" s="191"/>
      <c r="F2122" s="191"/>
      <c r="G2122" s="191"/>
      <c r="H2122" s="191"/>
      <c r="I2122" s="191"/>
      <c r="J2122" s="191"/>
      <c r="K2122" s="191"/>
      <c r="L2122" s="191"/>
      <c r="M2122" s="191"/>
      <c r="N2122" s="191"/>
      <c r="O2122" s="70">
        <f>SUMIFS('Ctas Receber'!G:G,'Ctas Receber'!E:E,'Clientes'!A:A,'Ctas Receber'!M:M,"")</f>
        <v>0</v>
      </c>
      <c r="P2122" s="70">
        <f>SUMIFS('Ctas Receber'!G:G,'Ctas Receber'!E:E,'Clientes'!A:A,'Ctas Receber'!O:O,"Pago")</f>
        <v>0</v>
      </c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  <c r="AA2122" s="71"/>
      <c r="AB2122" s="71"/>
      <c r="AC2122" s="71"/>
      <c r="AD2122" s="71"/>
      <c r="AE2122" s="71"/>
      <c r="AF2122" s="71"/>
      <c r="AG2122" s="71"/>
      <c r="AH2122" s="71"/>
      <c r="AI2122" s="71"/>
      <c r="AJ2122" s="71"/>
      <c r="AK2122" s="71"/>
      <c r="AL2122" s="71"/>
    </row>
    <row r="2123" spans="1:38">
      <c r="A2123" s="191"/>
      <c r="B2123" s="191"/>
      <c r="C2123" s="191"/>
      <c r="D2123" s="191"/>
      <c r="E2123" s="191"/>
      <c r="F2123" s="191"/>
      <c r="G2123" s="191"/>
      <c r="H2123" s="191"/>
      <c r="I2123" s="191"/>
      <c r="J2123" s="191"/>
      <c r="K2123" s="191"/>
      <c r="L2123" s="191"/>
      <c r="M2123" s="191"/>
      <c r="N2123" s="191"/>
      <c r="O2123" s="70">
        <f>SUMIFS('Ctas Receber'!G:G,'Ctas Receber'!E:E,'Clientes'!A:A,'Ctas Receber'!M:M,"")</f>
        <v>0</v>
      </c>
      <c r="P2123" s="70">
        <f>SUMIFS('Ctas Receber'!G:G,'Ctas Receber'!E:E,'Clientes'!A:A,'Ctas Receber'!O:O,"Pago")</f>
        <v>0</v>
      </c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  <c r="AA2123" s="71"/>
      <c r="AB2123" s="71"/>
      <c r="AC2123" s="71"/>
      <c r="AD2123" s="71"/>
      <c r="AE2123" s="71"/>
      <c r="AF2123" s="71"/>
      <c r="AG2123" s="71"/>
      <c r="AH2123" s="71"/>
      <c r="AI2123" s="71"/>
      <c r="AJ2123" s="71"/>
      <c r="AK2123" s="71"/>
      <c r="AL2123" s="71"/>
    </row>
    <row r="2124" spans="1:38">
      <c r="A2124" s="191"/>
      <c r="B2124" s="191"/>
      <c r="C2124" s="191"/>
      <c r="D2124" s="191"/>
      <c r="E2124" s="191"/>
      <c r="F2124" s="191"/>
      <c r="G2124" s="191"/>
      <c r="H2124" s="191"/>
      <c r="I2124" s="191"/>
      <c r="J2124" s="191"/>
      <c r="K2124" s="191"/>
      <c r="L2124" s="191"/>
      <c r="M2124" s="191"/>
      <c r="N2124" s="191"/>
      <c r="O2124" s="70">
        <f>SUMIFS('Ctas Receber'!G:G,'Ctas Receber'!E:E,'Clientes'!A:A,'Ctas Receber'!M:M,"")</f>
        <v>0</v>
      </c>
      <c r="P2124" s="70">
        <f>SUMIFS('Ctas Receber'!G:G,'Ctas Receber'!E:E,'Clientes'!A:A,'Ctas Receber'!O:O,"Pago")</f>
        <v>0</v>
      </c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  <c r="AA2124" s="71"/>
      <c r="AB2124" s="71"/>
      <c r="AC2124" s="71"/>
      <c r="AD2124" s="71"/>
      <c r="AE2124" s="71"/>
      <c r="AF2124" s="71"/>
      <c r="AG2124" s="71"/>
      <c r="AH2124" s="71"/>
      <c r="AI2124" s="71"/>
      <c r="AJ2124" s="71"/>
      <c r="AK2124" s="71"/>
      <c r="AL2124" s="71"/>
    </row>
    <row r="2125" spans="1:38">
      <c r="A2125" s="191"/>
      <c r="B2125" s="191"/>
      <c r="C2125" s="191"/>
      <c r="D2125" s="191"/>
      <c r="E2125" s="191"/>
      <c r="F2125" s="191"/>
      <c r="G2125" s="191"/>
      <c r="H2125" s="191"/>
      <c r="I2125" s="191"/>
      <c r="J2125" s="191"/>
      <c r="K2125" s="191"/>
      <c r="L2125" s="191"/>
      <c r="M2125" s="191"/>
      <c r="N2125" s="191"/>
      <c r="O2125" s="70">
        <f>SUMIFS('Ctas Receber'!G:G,'Ctas Receber'!E:E,'Clientes'!A:A,'Ctas Receber'!M:M,"")</f>
        <v>0</v>
      </c>
      <c r="P2125" s="70">
        <f>SUMIFS('Ctas Receber'!G:G,'Ctas Receber'!E:E,'Clientes'!A:A,'Ctas Receber'!O:O,"Pago")</f>
        <v>0</v>
      </c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  <c r="AA2125" s="71"/>
      <c r="AB2125" s="71"/>
      <c r="AC2125" s="71"/>
      <c r="AD2125" s="71"/>
      <c r="AE2125" s="71"/>
      <c r="AF2125" s="71"/>
      <c r="AG2125" s="71"/>
      <c r="AH2125" s="71"/>
      <c r="AI2125" s="71"/>
      <c r="AJ2125" s="71"/>
      <c r="AK2125" s="71"/>
      <c r="AL2125" s="71"/>
    </row>
    <row r="2126" spans="1:38">
      <c r="A2126" s="191"/>
      <c r="B2126" s="191"/>
      <c r="C2126" s="191"/>
      <c r="D2126" s="191"/>
      <c r="E2126" s="191"/>
      <c r="F2126" s="191"/>
      <c r="G2126" s="191"/>
      <c r="H2126" s="191"/>
      <c r="I2126" s="191"/>
      <c r="J2126" s="191"/>
      <c r="K2126" s="191"/>
      <c r="L2126" s="191"/>
      <c r="M2126" s="191"/>
      <c r="N2126" s="191"/>
      <c r="O2126" s="70">
        <f>SUMIFS('Ctas Receber'!G:G,'Ctas Receber'!E:E,'Clientes'!A:A,'Ctas Receber'!M:M,"")</f>
        <v>0</v>
      </c>
      <c r="P2126" s="70">
        <f>SUMIFS('Ctas Receber'!G:G,'Ctas Receber'!E:E,'Clientes'!A:A,'Ctas Receber'!O:O,"Pago")</f>
        <v>0</v>
      </c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  <c r="AA2126" s="71"/>
      <c r="AB2126" s="71"/>
      <c r="AC2126" s="71"/>
      <c r="AD2126" s="71"/>
      <c r="AE2126" s="71"/>
      <c r="AF2126" s="71"/>
      <c r="AG2126" s="71"/>
      <c r="AH2126" s="71"/>
      <c r="AI2126" s="71"/>
      <c r="AJ2126" s="71"/>
      <c r="AK2126" s="71"/>
      <c r="AL2126" s="71"/>
    </row>
    <row r="2127" spans="1:38">
      <c r="A2127" s="191"/>
      <c r="B2127" s="191"/>
      <c r="C2127" s="191"/>
      <c r="D2127" s="191"/>
      <c r="E2127" s="191"/>
      <c r="F2127" s="191"/>
      <c r="G2127" s="191"/>
      <c r="H2127" s="191"/>
      <c r="I2127" s="191"/>
      <c r="J2127" s="191"/>
      <c r="K2127" s="191"/>
      <c r="L2127" s="191"/>
      <c r="M2127" s="191"/>
      <c r="N2127" s="191"/>
      <c r="O2127" s="70">
        <f>SUMIFS('Ctas Receber'!G:G,'Ctas Receber'!E:E,'Clientes'!A:A,'Ctas Receber'!M:M,"")</f>
        <v>0</v>
      </c>
      <c r="P2127" s="70">
        <f>SUMIFS('Ctas Receber'!G:G,'Ctas Receber'!E:E,'Clientes'!A:A,'Ctas Receber'!O:O,"Pago")</f>
        <v>0</v>
      </c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  <c r="AA2127" s="71"/>
      <c r="AB2127" s="71"/>
      <c r="AC2127" s="71"/>
      <c r="AD2127" s="71"/>
      <c r="AE2127" s="71"/>
      <c r="AF2127" s="71"/>
      <c r="AG2127" s="71"/>
      <c r="AH2127" s="71"/>
      <c r="AI2127" s="71"/>
      <c r="AJ2127" s="71"/>
      <c r="AK2127" s="71"/>
      <c r="AL2127" s="71"/>
    </row>
    <row r="2128" spans="1:38">
      <c r="A2128" s="191"/>
      <c r="B2128" s="191"/>
      <c r="C2128" s="191"/>
      <c r="D2128" s="191"/>
      <c r="E2128" s="191"/>
      <c r="F2128" s="191"/>
      <c r="G2128" s="191"/>
      <c r="H2128" s="191"/>
      <c r="I2128" s="191"/>
      <c r="J2128" s="191"/>
      <c r="K2128" s="191"/>
      <c r="L2128" s="191"/>
      <c r="M2128" s="191"/>
      <c r="N2128" s="191"/>
      <c r="O2128" s="70">
        <f>SUMIFS('Ctas Receber'!G:G,'Ctas Receber'!E:E,'Clientes'!A:A,'Ctas Receber'!M:M,"")</f>
        <v>0</v>
      </c>
      <c r="P2128" s="70">
        <f>SUMIFS('Ctas Receber'!G:G,'Ctas Receber'!E:E,'Clientes'!A:A,'Ctas Receber'!O:O,"Pago")</f>
        <v>0</v>
      </c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  <c r="AA2128" s="71"/>
      <c r="AB2128" s="71"/>
      <c r="AC2128" s="71"/>
      <c r="AD2128" s="71"/>
      <c r="AE2128" s="71"/>
      <c r="AF2128" s="71"/>
      <c r="AG2128" s="71"/>
      <c r="AH2128" s="71"/>
      <c r="AI2128" s="71"/>
      <c r="AJ2128" s="71"/>
      <c r="AK2128" s="71"/>
      <c r="AL2128" s="71"/>
    </row>
    <row r="2129" spans="1:38">
      <c r="A2129" s="191"/>
      <c r="B2129" s="191"/>
      <c r="C2129" s="191"/>
      <c r="D2129" s="191"/>
      <c r="E2129" s="191"/>
      <c r="F2129" s="191"/>
      <c r="G2129" s="191"/>
      <c r="H2129" s="191"/>
      <c r="I2129" s="191"/>
      <c r="J2129" s="191"/>
      <c r="K2129" s="191"/>
      <c r="L2129" s="191"/>
      <c r="M2129" s="191"/>
      <c r="N2129" s="191"/>
      <c r="O2129" s="70">
        <f>SUMIFS('Ctas Receber'!G:G,'Ctas Receber'!E:E,'Clientes'!A:A,'Ctas Receber'!M:M,"")</f>
        <v>0</v>
      </c>
      <c r="P2129" s="70">
        <f>SUMIFS('Ctas Receber'!G:G,'Ctas Receber'!E:E,'Clientes'!A:A,'Ctas Receber'!O:O,"Pago")</f>
        <v>0</v>
      </c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  <c r="AA2129" s="71"/>
      <c r="AB2129" s="71"/>
      <c r="AC2129" s="71"/>
      <c r="AD2129" s="71"/>
      <c r="AE2129" s="71"/>
      <c r="AF2129" s="71"/>
      <c r="AG2129" s="71"/>
      <c r="AH2129" s="71"/>
      <c r="AI2129" s="71"/>
      <c r="AJ2129" s="71"/>
      <c r="AK2129" s="71"/>
      <c r="AL2129" s="71"/>
    </row>
    <row r="2130" spans="1:38">
      <c r="A2130" s="191"/>
      <c r="B2130" s="191"/>
      <c r="C2130" s="191"/>
      <c r="D2130" s="191"/>
      <c r="E2130" s="191"/>
      <c r="F2130" s="191"/>
      <c r="G2130" s="191"/>
      <c r="H2130" s="191"/>
      <c r="I2130" s="191"/>
      <c r="J2130" s="191"/>
      <c r="K2130" s="191"/>
      <c r="L2130" s="191"/>
      <c r="M2130" s="191"/>
      <c r="N2130" s="191"/>
      <c r="O2130" s="70">
        <f>SUMIFS('Ctas Receber'!G:G,'Ctas Receber'!E:E,'Clientes'!A:A,'Ctas Receber'!M:M,"")</f>
        <v>0</v>
      </c>
      <c r="P2130" s="70">
        <f>SUMIFS('Ctas Receber'!G:G,'Ctas Receber'!E:E,'Clientes'!A:A,'Ctas Receber'!O:O,"Pago")</f>
        <v>0</v>
      </c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  <c r="AA2130" s="71"/>
      <c r="AB2130" s="71"/>
      <c r="AC2130" s="71"/>
      <c r="AD2130" s="71"/>
      <c r="AE2130" s="71"/>
      <c r="AF2130" s="71"/>
      <c r="AG2130" s="71"/>
      <c r="AH2130" s="71"/>
      <c r="AI2130" s="71"/>
      <c r="AJ2130" s="71"/>
      <c r="AK2130" s="71"/>
      <c r="AL2130" s="71"/>
    </row>
    <row r="2131" spans="1:38">
      <c r="A2131" s="191"/>
      <c r="B2131" s="191"/>
      <c r="C2131" s="191"/>
      <c r="D2131" s="191"/>
      <c r="E2131" s="191"/>
      <c r="F2131" s="191"/>
      <c r="G2131" s="191"/>
      <c r="H2131" s="191"/>
      <c r="I2131" s="191"/>
      <c r="J2131" s="191"/>
      <c r="K2131" s="191"/>
      <c r="L2131" s="191"/>
      <c r="M2131" s="191"/>
      <c r="N2131" s="191"/>
      <c r="O2131" s="70">
        <f>SUMIFS('Ctas Receber'!G:G,'Ctas Receber'!E:E,'Clientes'!A:A,'Ctas Receber'!M:M,"")</f>
        <v>0</v>
      </c>
      <c r="P2131" s="70">
        <f>SUMIFS('Ctas Receber'!G:G,'Ctas Receber'!E:E,'Clientes'!A:A,'Ctas Receber'!O:O,"Pago")</f>
        <v>0</v>
      </c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  <c r="AA2131" s="71"/>
      <c r="AB2131" s="71"/>
      <c r="AC2131" s="71"/>
      <c r="AD2131" s="71"/>
      <c r="AE2131" s="71"/>
      <c r="AF2131" s="71"/>
      <c r="AG2131" s="71"/>
      <c r="AH2131" s="71"/>
      <c r="AI2131" s="71"/>
      <c r="AJ2131" s="71"/>
      <c r="AK2131" s="71"/>
      <c r="AL2131" s="71"/>
    </row>
    <row r="2132" spans="1:38">
      <c r="A2132" s="191"/>
      <c r="B2132" s="191"/>
      <c r="C2132" s="191"/>
      <c r="D2132" s="191"/>
      <c r="E2132" s="191"/>
      <c r="F2132" s="191"/>
      <c r="G2132" s="191"/>
      <c r="H2132" s="191"/>
      <c r="I2132" s="191"/>
      <c r="J2132" s="191"/>
      <c r="K2132" s="191"/>
      <c r="L2132" s="191"/>
      <c r="M2132" s="191"/>
      <c r="N2132" s="191"/>
      <c r="O2132" s="70">
        <f>SUMIFS('Ctas Receber'!G:G,'Ctas Receber'!E:E,'Clientes'!A:A,'Ctas Receber'!M:M,"")</f>
        <v>0</v>
      </c>
      <c r="P2132" s="70">
        <f>SUMIFS('Ctas Receber'!G:G,'Ctas Receber'!E:E,'Clientes'!A:A,'Ctas Receber'!O:O,"Pago")</f>
        <v>0</v>
      </c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  <c r="AA2132" s="71"/>
      <c r="AB2132" s="71"/>
      <c r="AC2132" s="71"/>
      <c r="AD2132" s="71"/>
      <c r="AE2132" s="71"/>
      <c r="AF2132" s="71"/>
      <c r="AG2132" s="71"/>
      <c r="AH2132" s="71"/>
      <c r="AI2132" s="71"/>
      <c r="AJ2132" s="71"/>
      <c r="AK2132" s="71"/>
      <c r="AL2132" s="71"/>
    </row>
    <row r="2133" spans="1:38">
      <c r="A2133" s="191"/>
      <c r="B2133" s="191"/>
      <c r="C2133" s="191"/>
      <c r="D2133" s="191"/>
      <c r="E2133" s="191"/>
      <c r="F2133" s="191"/>
      <c r="G2133" s="191"/>
      <c r="H2133" s="191"/>
      <c r="I2133" s="191"/>
      <c r="J2133" s="191"/>
      <c r="K2133" s="191"/>
      <c r="L2133" s="191"/>
      <c r="M2133" s="191"/>
      <c r="N2133" s="191"/>
      <c r="O2133" s="70">
        <f>SUMIFS('Ctas Receber'!G:G,'Ctas Receber'!E:E,'Clientes'!A:A,'Ctas Receber'!M:M,"")</f>
        <v>0</v>
      </c>
      <c r="P2133" s="70">
        <f>SUMIFS('Ctas Receber'!G:G,'Ctas Receber'!E:E,'Clientes'!A:A,'Ctas Receber'!O:O,"Pago")</f>
        <v>0</v>
      </c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  <c r="AA2133" s="71"/>
      <c r="AB2133" s="71"/>
      <c r="AC2133" s="71"/>
      <c r="AD2133" s="71"/>
      <c r="AE2133" s="71"/>
      <c r="AF2133" s="71"/>
      <c r="AG2133" s="71"/>
      <c r="AH2133" s="71"/>
      <c r="AI2133" s="71"/>
      <c r="AJ2133" s="71"/>
      <c r="AK2133" s="71"/>
      <c r="AL2133" s="71"/>
    </row>
    <row r="2134" spans="1:38">
      <c r="A2134" s="191"/>
      <c r="B2134" s="191"/>
      <c r="C2134" s="191"/>
      <c r="D2134" s="191"/>
      <c r="E2134" s="191"/>
      <c r="F2134" s="191"/>
      <c r="G2134" s="191"/>
      <c r="H2134" s="191"/>
      <c r="I2134" s="191"/>
      <c r="J2134" s="191"/>
      <c r="K2134" s="191"/>
      <c r="L2134" s="191"/>
      <c r="M2134" s="191"/>
      <c r="N2134" s="191"/>
      <c r="O2134" s="70">
        <f>SUMIFS('Ctas Receber'!G:G,'Ctas Receber'!E:E,'Clientes'!A:A,'Ctas Receber'!M:M,"")</f>
        <v>0</v>
      </c>
      <c r="P2134" s="70">
        <f>SUMIFS('Ctas Receber'!G:G,'Ctas Receber'!E:E,'Clientes'!A:A,'Ctas Receber'!O:O,"Pago")</f>
        <v>0</v>
      </c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  <c r="AA2134" s="71"/>
      <c r="AB2134" s="71"/>
      <c r="AC2134" s="71"/>
      <c r="AD2134" s="71"/>
      <c r="AE2134" s="71"/>
      <c r="AF2134" s="71"/>
      <c r="AG2134" s="71"/>
      <c r="AH2134" s="71"/>
      <c r="AI2134" s="71"/>
      <c r="AJ2134" s="71"/>
      <c r="AK2134" s="71"/>
      <c r="AL2134" s="71"/>
    </row>
    <row r="2135" spans="1:38">
      <c r="A2135" s="191"/>
      <c r="B2135" s="191"/>
      <c r="C2135" s="191"/>
      <c r="D2135" s="191"/>
      <c r="E2135" s="191"/>
      <c r="F2135" s="191"/>
      <c r="G2135" s="191"/>
      <c r="H2135" s="191"/>
      <c r="I2135" s="191"/>
      <c r="J2135" s="191"/>
      <c r="K2135" s="191"/>
      <c r="L2135" s="191"/>
      <c r="M2135" s="191"/>
      <c r="N2135" s="191"/>
      <c r="O2135" s="70">
        <f>SUMIFS('Ctas Receber'!G:G,'Ctas Receber'!E:E,'Clientes'!A:A,'Ctas Receber'!M:M,"")</f>
        <v>0</v>
      </c>
      <c r="P2135" s="70">
        <f>SUMIFS('Ctas Receber'!G:G,'Ctas Receber'!E:E,'Clientes'!A:A,'Ctas Receber'!O:O,"Pago")</f>
        <v>0</v>
      </c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  <c r="AA2135" s="71"/>
      <c r="AB2135" s="71"/>
      <c r="AC2135" s="71"/>
      <c r="AD2135" s="71"/>
      <c r="AE2135" s="71"/>
      <c r="AF2135" s="71"/>
      <c r="AG2135" s="71"/>
      <c r="AH2135" s="71"/>
      <c r="AI2135" s="71"/>
      <c r="AJ2135" s="71"/>
      <c r="AK2135" s="71"/>
      <c r="AL2135" s="71"/>
    </row>
    <row r="2136" spans="1:38">
      <c r="A2136" s="191"/>
      <c r="B2136" s="191"/>
      <c r="C2136" s="191"/>
      <c r="D2136" s="191"/>
      <c r="E2136" s="191"/>
      <c r="F2136" s="191"/>
      <c r="G2136" s="191"/>
      <c r="H2136" s="191"/>
      <c r="I2136" s="191"/>
      <c r="J2136" s="191"/>
      <c r="K2136" s="191"/>
      <c r="L2136" s="191"/>
      <c r="M2136" s="191"/>
      <c r="N2136" s="191"/>
      <c r="O2136" s="70">
        <f>SUMIFS('Ctas Receber'!G:G,'Ctas Receber'!E:E,'Clientes'!A:A,'Ctas Receber'!M:M,"")</f>
        <v>0</v>
      </c>
      <c r="P2136" s="70">
        <f>SUMIFS('Ctas Receber'!G:G,'Ctas Receber'!E:E,'Clientes'!A:A,'Ctas Receber'!O:O,"Pago")</f>
        <v>0</v>
      </c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  <c r="AA2136" s="71"/>
      <c r="AB2136" s="71"/>
      <c r="AC2136" s="71"/>
      <c r="AD2136" s="71"/>
      <c r="AE2136" s="71"/>
      <c r="AF2136" s="71"/>
      <c r="AG2136" s="71"/>
      <c r="AH2136" s="71"/>
      <c r="AI2136" s="71"/>
      <c r="AJ2136" s="71"/>
      <c r="AK2136" s="71"/>
      <c r="AL2136" s="71"/>
    </row>
    <row r="2137" spans="1:38">
      <c r="A2137" s="191"/>
      <c r="B2137" s="191"/>
      <c r="C2137" s="191"/>
      <c r="D2137" s="191"/>
      <c r="E2137" s="191"/>
      <c r="F2137" s="191"/>
      <c r="G2137" s="191"/>
      <c r="H2137" s="191"/>
      <c r="I2137" s="191"/>
      <c r="J2137" s="191"/>
      <c r="K2137" s="191"/>
      <c r="L2137" s="191"/>
      <c r="M2137" s="191"/>
      <c r="N2137" s="191"/>
      <c r="O2137" s="70">
        <f>SUMIFS('Ctas Receber'!G:G,'Ctas Receber'!E:E,'Clientes'!A:A,'Ctas Receber'!M:M,"")</f>
        <v>0</v>
      </c>
      <c r="P2137" s="70">
        <f>SUMIFS('Ctas Receber'!G:G,'Ctas Receber'!E:E,'Clientes'!A:A,'Ctas Receber'!O:O,"Pago")</f>
        <v>0</v>
      </c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  <c r="AA2137" s="71"/>
      <c r="AB2137" s="71"/>
      <c r="AC2137" s="71"/>
      <c r="AD2137" s="71"/>
      <c r="AE2137" s="71"/>
      <c r="AF2137" s="71"/>
      <c r="AG2137" s="71"/>
      <c r="AH2137" s="71"/>
      <c r="AI2137" s="71"/>
      <c r="AJ2137" s="71"/>
      <c r="AK2137" s="71"/>
      <c r="AL2137" s="71"/>
    </row>
    <row r="2138" spans="1:38">
      <c r="A2138" s="191"/>
      <c r="B2138" s="191"/>
      <c r="C2138" s="191"/>
      <c r="D2138" s="191"/>
      <c r="E2138" s="191"/>
      <c r="F2138" s="191"/>
      <c r="G2138" s="191"/>
      <c r="H2138" s="191"/>
      <c r="I2138" s="191"/>
      <c r="J2138" s="191"/>
      <c r="K2138" s="191"/>
      <c r="L2138" s="191"/>
      <c r="M2138" s="191"/>
      <c r="N2138" s="191"/>
      <c r="O2138" s="70">
        <f>SUMIFS('Ctas Receber'!G:G,'Ctas Receber'!E:E,'Clientes'!A:A,'Ctas Receber'!M:M,"")</f>
        <v>0</v>
      </c>
      <c r="P2138" s="70">
        <f>SUMIFS('Ctas Receber'!G:G,'Ctas Receber'!E:E,'Clientes'!A:A,'Ctas Receber'!O:O,"Pago")</f>
        <v>0</v>
      </c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  <c r="AA2138" s="71"/>
      <c r="AB2138" s="71"/>
      <c r="AC2138" s="71"/>
      <c r="AD2138" s="71"/>
      <c r="AE2138" s="71"/>
      <c r="AF2138" s="71"/>
      <c r="AG2138" s="71"/>
      <c r="AH2138" s="71"/>
      <c r="AI2138" s="71"/>
      <c r="AJ2138" s="71"/>
      <c r="AK2138" s="71"/>
      <c r="AL2138" s="71"/>
    </row>
    <row r="2139" spans="1:38">
      <c r="A2139" s="191"/>
      <c r="B2139" s="191"/>
      <c r="C2139" s="191"/>
      <c r="D2139" s="191"/>
      <c r="E2139" s="191"/>
      <c r="F2139" s="191"/>
      <c r="G2139" s="191"/>
      <c r="H2139" s="191"/>
      <c r="I2139" s="191"/>
      <c r="J2139" s="191"/>
      <c r="K2139" s="191"/>
      <c r="L2139" s="191"/>
      <c r="M2139" s="191"/>
      <c r="N2139" s="191"/>
      <c r="O2139" s="70">
        <f>SUMIFS('Ctas Receber'!G:G,'Ctas Receber'!E:E,'Clientes'!A:A,'Ctas Receber'!M:M,"")</f>
        <v>0</v>
      </c>
      <c r="P2139" s="70">
        <f>SUMIFS('Ctas Receber'!G:G,'Ctas Receber'!E:E,'Clientes'!A:A,'Ctas Receber'!O:O,"Pago")</f>
        <v>0</v>
      </c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  <c r="AA2139" s="71"/>
      <c r="AB2139" s="71"/>
      <c r="AC2139" s="71"/>
      <c r="AD2139" s="71"/>
      <c r="AE2139" s="71"/>
      <c r="AF2139" s="71"/>
      <c r="AG2139" s="71"/>
      <c r="AH2139" s="71"/>
      <c r="AI2139" s="71"/>
      <c r="AJ2139" s="71"/>
      <c r="AK2139" s="71"/>
      <c r="AL2139" s="71"/>
    </row>
    <row r="2140" spans="1:38">
      <c r="A2140" s="191"/>
      <c r="B2140" s="191"/>
      <c r="C2140" s="191"/>
      <c r="D2140" s="191"/>
      <c r="E2140" s="191"/>
      <c r="F2140" s="191"/>
      <c r="G2140" s="191"/>
      <c r="H2140" s="191"/>
      <c r="I2140" s="191"/>
      <c r="J2140" s="191"/>
      <c r="K2140" s="191"/>
      <c r="L2140" s="191"/>
      <c r="M2140" s="191"/>
      <c r="N2140" s="191"/>
      <c r="O2140" s="70">
        <f>SUMIFS('Ctas Receber'!G:G,'Ctas Receber'!E:E,'Clientes'!A:A,'Ctas Receber'!M:M,"")</f>
        <v>0</v>
      </c>
      <c r="P2140" s="70">
        <f>SUMIFS('Ctas Receber'!G:G,'Ctas Receber'!E:E,'Clientes'!A:A,'Ctas Receber'!O:O,"Pago")</f>
        <v>0</v>
      </c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  <c r="AA2140" s="71"/>
      <c r="AB2140" s="71"/>
      <c r="AC2140" s="71"/>
      <c r="AD2140" s="71"/>
      <c r="AE2140" s="71"/>
      <c r="AF2140" s="71"/>
      <c r="AG2140" s="71"/>
      <c r="AH2140" s="71"/>
      <c r="AI2140" s="71"/>
      <c r="AJ2140" s="71"/>
      <c r="AK2140" s="71"/>
      <c r="AL2140" s="71"/>
    </row>
    <row r="2141" spans="1:38">
      <c r="A2141" s="191"/>
      <c r="B2141" s="191"/>
      <c r="C2141" s="191"/>
      <c r="D2141" s="191"/>
      <c r="E2141" s="191"/>
      <c r="F2141" s="191"/>
      <c r="G2141" s="191"/>
      <c r="H2141" s="191"/>
      <c r="I2141" s="191"/>
      <c r="J2141" s="191"/>
      <c r="K2141" s="191"/>
      <c r="L2141" s="191"/>
      <c r="M2141" s="191"/>
      <c r="N2141" s="191"/>
      <c r="O2141" s="70">
        <f>SUMIFS('Ctas Receber'!G:G,'Ctas Receber'!E:E,'Clientes'!A:A,'Ctas Receber'!M:M,"")</f>
        <v>0</v>
      </c>
      <c r="P2141" s="70">
        <f>SUMIFS('Ctas Receber'!G:G,'Ctas Receber'!E:E,'Clientes'!A:A,'Ctas Receber'!O:O,"Pago")</f>
        <v>0</v>
      </c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  <c r="AA2141" s="71"/>
      <c r="AB2141" s="71"/>
      <c r="AC2141" s="71"/>
      <c r="AD2141" s="71"/>
      <c r="AE2141" s="71"/>
      <c r="AF2141" s="71"/>
      <c r="AG2141" s="71"/>
      <c r="AH2141" s="71"/>
      <c r="AI2141" s="71"/>
      <c r="AJ2141" s="71"/>
      <c r="AK2141" s="71"/>
      <c r="AL2141" s="71"/>
    </row>
    <row r="2142" spans="1:38">
      <c r="A2142" s="191"/>
      <c r="B2142" s="191"/>
      <c r="C2142" s="191"/>
      <c r="D2142" s="191"/>
      <c r="E2142" s="191"/>
      <c r="F2142" s="191"/>
      <c r="G2142" s="191"/>
      <c r="H2142" s="191"/>
      <c r="I2142" s="191"/>
      <c r="J2142" s="191"/>
      <c r="K2142" s="191"/>
      <c r="L2142" s="191"/>
      <c r="M2142" s="191"/>
      <c r="N2142" s="191"/>
      <c r="O2142" s="70">
        <f>SUMIFS('Ctas Receber'!G:G,'Ctas Receber'!E:E,'Clientes'!A:A,'Ctas Receber'!M:M,"")</f>
        <v>0</v>
      </c>
      <c r="P2142" s="70">
        <f>SUMIFS('Ctas Receber'!G:G,'Ctas Receber'!E:E,'Clientes'!A:A,'Ctas Receber'!O:O,"Pago")</f>
        <v>0</v>
      </c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  <c r="AA2142" s="71"/>
      <c r="AB2142" s="71"/>
      <c r="AC2142" s="71"/>
      <c r="AD2142" s="71"/>
      <c r="AE2142" s="71"/>
      <c r="AF2142" s="71"/>
      <c r="AG2142" s="71"/>
      <c r="AH2142" s="71"/>
      <c r="AI2142" s="71"/>
      <c r="AJ2142" s="71"/>
      <c r="AK2142" s="71"/>
      <c r="AL2142" s="71"/>
    </row>
    <row r="2143" spans="1:38">
      <c r="A2143" s="191"/>
      <c r="B2143" s="191"/>
      <c r="C2143" s="191"/>
      <c r="D2143" s="191"/>
      <c r="E2143" s="191"/>
      <c r="F2143" s="191"/>
      <c r="G2143" s="191"/>
      <c r="H2143" s="191"/>
      <c r="I2143" s="191"/>
      <c r="J2143" s="191"/>
      <c r="K2143" s="191"/>
      <c r="L2143" s="191"/>
      <c r="M2143" s="191"/>
      <c r="N2143" s="191"/>
      <c r="O2143" s="70">
        <f>SUMIFS('Ctas Receber'!G:G,'Ctas Receber'!E:E,'Clientes'!A:A,'Ctas Receber'!M:M,"")</f>
        <v>0</v>
      </c>
      <c r="P2143" s="70">
        <f>SUMIFS('Ctas Receber'!G:G,'Ctas Receber'!E:E,'Clientes'!A:A,'Ctas Receber'!O:O,"Pago")</f>
        <v>0</v>
      </c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  <c r="AA2143" s="71"/>
      <c r="AB2143" s="71"/>
      <c r="AC2143" s="71"/>
      <c r="AD2143" s="71"/>
      <c r="AE2143" s="71"/>
      <c r="AF2143" s="71"/>
      <c r="AG2143" s="71"/>
      <c r="AH2143" s="71"/>
      <c r="AI2143" s="71"/>
      <c r="AJ2143" s="71"/>
      <c r="AK2143" s="71"/>
      <c r="AL2143" s="71"/>
    </row>
    <row r="2144" spans="1:38">
      <c r="A2144" s="191"/>
      <c r="B2144" s="191"/>
      <c r="C2144" s="191"/>
      <c r="D2144" s="191"/>
      <c r="E2144" s="191"/>
      <c r="F2144" s="191"/>
      <c r="G2144" s="191"/>
      <c r="H2144" s="191"/>
      <c r="I2144" s="191"/>
      <c r="J2144" s="191"/>
      <c r="K2144" s="191"/>
      <c r="L2144" s="191"/>
      <c r="M2144" s="191"/>
      <c r="N2144" s="191"/>
      <c r="O2144" s="70">
        <f>SUMIFS('Ctas Receber'!G:G,'Ctas Receber'!E:E,'Clientes'!A:A,'Ctas Receber'!M:M,"")</f>
        <v>0</v>
      </c>
      <c r="P2144" s="70">
        <f>SUMIFS('Ctas Receber'!G:G,'Ctas Receber'!E:E,'Clientes'!A:A,'Ctas Receber'!O:O,"Pago")</f>
        <v>0</v>
      </c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  <c r="AA2144" s="71"/>
      <c r="AB2144" s="71"/>
      <c r="AC2144" s="71"/>
      <c r="AD2144" s="71"/>
      <c r="AE2144" s="71"/>
      <c r="AF2144" s="71"/>
      <c r="AG2144" s="71"/>
      <c r="AH2144" s="71"/>
      <c r="AI2144" s="71"/>
      <c r="AJ2144" s="71"/>
      <c r="AK2144" s="71"/>
      <c r="AL2144" s="71"/>
    </row>
    <row r="2145" spans="1:38">
      <c r="A2145" s="191"/>
      <c r="B2145" s="191"/>
      <c r="C2145" s="191"/>
      <c r="D2145" s="191"/>
      <c r="E2145" s="191"/>
      <c r="F2145" s="191"/>
      <c r="G2145" s="191"/>
      <c r="H2145" s="191"/>
      <c r="I2145" s="191"/>
      <c r="J2145" s="191"/>
      <c r="K2145" s="191"/>
      <c r="L2145" s="191"/>
      <c r="M2145" s="191"/>
      <c r="N2145" s="191"/>
      <c r="O2145" s="70">
        <f>SUMIFS('Ctas Receber'!G:G,'Ctas Receber'!E:E,'Clientes'!A:A,'Ctas Receber'!M:M,"")</f>
        <v>0</v>
      </c>
      <c r="P2145" s="70">
        <f>SUMIFS('Ctas Receber'!G:G,'Ctas Receber'!E:E,'Clientes'!A:A,'Ctas Receber'!O:O,"Pago")</f>
        <v>0</v>
      </c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  <c r="AA2145" s="71"/>
      <c r="AB2145" s="71"/>
      <c r="AC2145" s="71"/>
      <c r="AD2145" s="71"/>
      <c r="AE2145" s="71"/>
      <c r="AF2145" s="71"/>
      <c r="AG2145" s="71"/>
      <c r="AH2145" s="71"/>
      <c r="AI2145" s="71"/>
      <c r="AJ2145" s="71"/>
      <c r="AK2145" s="71"/>
      <c r="AL2145" s="71"/>
    </row>
    <row r="2146" spans="1:38">
      <c r="A2146" s="191"/>
      <c r="B2146" s="191"/>
      <c r="C2146" s="191"/>
      <c r="D2146" s="191"/>
      <c r="E2146" s="191"/>
      <c r="F2146" s="191"/>
      <c r="G2146" s="191"/>
      <c r="H2146" s="191"/>
      <c r="I2146" s="191"/>
      <c r="J2146" s="191"/>
      <c r="K2146" s="191"/>
      <c r="L2146" s="191"/>
      <c r="M2146" s="191"/>
      <c r="N2146" s="191"/>
      <c r="O2146" s="70">
        <f>SUMIFS('Ctas Receber'!G:G,'Ctas Receber'!E:E,'Clientes'!A:A,'Ctas Receber'!M:M,"")</f>
        <v>0</v>
      </c>
      <c r="P2146" s="70">
        <f>SUMIFS('Ctas Receber'!G:G,'Ctas Receber'!E:E,'Clientes'!A:A,'Ctas Receber'!O:O,"Pago")</f>
        <v>0</v>
      </c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  <c r="AA2146" s="71"/>
      <c r="AB2146" s="71"/>
      <c r="AC2146" s="71"/>
      <c r="AD2146" s="71"/>
      <c r="AE2146" s="71"/>
      <c r="AF2146" s="71"/>
      <c r="AG2146" s="71"/>
      <c r="AH2146" s="71"/>
      <c r="AI2146" s="71"/>
      <c r="AJ2146" s="71"/>
      <c r="AK2146" s="71"/>
      <c r="AL2146" s="71"/>
    </row>
    <row r="2147" spans="1:38">
      <c r="A2147" s="191"/>
      <c r="B2147" s="191"/>
      <c r="C2147" s="191"/>
      <c r="D2147" s="191"/>
      <c r="E2147" s="191"/>
      <c r="F2147" s="191"/>
      <c r="G2147" s="191"/>
      <c r="H2147" s="191"/>
      <c r="I2147" s="191"/>
      <c r="J2147" s="191"/>
      <c r="K2147" s="191"/>
      <c r="L2147" s="191"/>
      <c r="M2147" s="191"/>
      <c r="N2147" s="191"/>
      <c r="O2147" s="70">
        <f>SUMIFS('Ctas Receber'!G:G,'Ctas Receber'!E:E,'Clientes'!A:A,'Ctas Receber'!M:M,"")</f>
        <v>0</v>
      </c>
      <c r="P2147" s="70">
        <f>SUMIFS('Ctas Receber'!G:G,'Ctas Receber'!E:E,'Clientes'!A:A,'Ctas Receber'!O:O,"Pago")</f>
        <v>0</v>
      </c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  <c r="AA2147" s="71"/>
      <c r="AB2147" s="71"/>
      <c r="AC2147" s="71"/>
      <c r="AD2147" s="71"/>
      <c r="AE2147" s="71"/>
      <c r="AF2147" s="71"/>
      <c r="AG2147" s="71"/>
      <c r="AH2147" s="71"/>
      <c r="AI2147" s="71"/>
      <c r="AJ2147" s="71"/>
      <c r="AK2147" s="71"/>
      <c r="AL2147" s="71"/>
    </row>
    <row r="2148" spans="1:38">
      <c r="A2148" s="191"/>
      <c r="B2148" s="191"/>
      <c r="C2148" s="191"/>
      <c r="D2148" s="191"/>
      <c r="E2148" s="191"/>
      <c r="F2148" s="191"/>
      <c r="G2148" s="191"/>
      <c r="H2148" s="191"/>
      <c r="I2148" s="191"/>
      <c r="J2148" s="191"/>
      <c r="K2148" s="191"/>
      <c r="L2148" s="191"/>
      <c r="M2148" s="191"/>
      <c r="N2148" s="191"/>
      <c r="O2148" s="70">
        <f>SUMIFS('Ctas Receber'!G:G,'Ctas Receber'!E:E,'Clientes'!A:A,'Ctas Receber'!M:M,"")</f>
        <v>0</v>
      </c>
      <c r="P2148" s="70">
        <f>SUMIFS('Ctas Receber'!G:G,'Ctas Receber'!E:E,'Clientes'!A:A,'Ctas Receber'!O:O,"Pago")</f>
        <v>0</v>
      </c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  <c r="AA2148" s="71"/>
      <c r="AB2148" s="71"/>
      <c r="AC2148" s="71"/>
      <c r="AD2148" s="71"/>
      <c r="AE2148" s="71"/>
      <c r="AF2148" s="71"/>
      <c r="AG2148" s="71"/>
      <c r="AH2148" s="71"/>
      <c r="AI2148" s="71"/>
      <c r="AJ2148" s="71"/>
      <c r="AK2148" s="71"/>
      <c r="AL2148" s="71"/>
    </row>
    <row r="2149" spans="1:38">
      <c r="A2149" s="191"/>
      <c r="B2149" s="191"/>
      <c r="C2149" s="191"/>
      <c r="D2149" s="191"/>
      <c r="E2149" s="191"/>
      <c r="F2149" s="191"/>
      <c r="G2149" s="191"/>
      <c r="H2149" s="191"/>
      <c r="I2149" s="191"/>
      <c r="J2149" s="191"/>
      <c r="K2149" s="191"/>
      <c r="L2149" s="191"/>
      <c r="M2149" s="191"/>
      <c r="N2149" s="191"/>
      <c r="O2149" s="70">
        <f>SUMIFS('Ctas Receber'!G:G,'Ctas Receber'!E:E,'Clientes'!A:A,'Ctas Receber'!M:M,"")</f>
        <v>0</v>
      </c>
      <c r="P2149" s="70">
        <f>SUMIFS('Ctas Receber'!G:G,'Ctas Receber'!E:E,'Clientes'!A:A,'Ctas Receber'!O:O,"Pago")</f>
        <v>0</v>
      </c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  <c r="AA2149" s="71"/>
      <c r="AB2149" s="71"/>
      <c r="AC2149" s="71"/>
      <c r="AD2149" s="71"/>
      <c r="AE2149" s="71"/>
      <c r="AF2149" s="71"/>
      <c r="AG2149" s="71"/>
      <c r="AH2149" s="71"/>
      <c r="AI2149" s="71"/>
      <c r="AJ2149" s="71"/>
      <c r="AK2149" s="71"/>
      <c r="AL2149" s="71"/>
    </row>
    <row r="2150" spans="1:38">
      <c r="A2150" s="191"/>
      <c r="B2150" s="191"/>
      <c r="C2150" s="191"/>
      <c r="D2150" s="191"/>
      <c r="E2150" s="191"/>
      <c r="F2150" s="191"/>
      <c r="G2150" s="191"/>
      <c r="H2150" s="191"/>
      <c r="I2150" s="191"/>
      <c r="J2150" s="191"/>
      <c r="K2150" s="191"/>
      <c r="L2150" s="191"/>
      <c r="M2150" s="191"/>
      <c r="N2150" s="191"/>
      <c r="O2150" s="70">
        <f>SUMIFS('Ctas Receber'!G:G,'Ctas Receber'!E:E,'Clientes'!A:A,'Ctas Receber'!M:M,"")</f>
        <v>0</v>
      </c>
      <c r="P2150" s="70">
        <f>SUMIFS('Ctas Receber'!G:G,'Ctas Receber'!E:E,'Clientes'!A:A,'Ctas Receber'!O:O,"Pago")</f>
        <v>0</v>
      </c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  <c r="AA2150" s="71"/>
      <c r="AB2150" s="71"/>
      <c r="AC2150" s="71"/>
      <c r="AD2150" s="71"/>
      <c r="AE2150" s="71"/>
      <c r="AF2150" s="71"/>
      <c r="AG2150" s="71"/>
      <c r="AH2150" s="71"/>
      <c r="AI2150" s="71"/>
      <c r="AJ2150" s="71"/>
      <c r="AK2150" s="71"/>
      <c r="AL2150" s="71"/>
    </row>
    <row r="2151" spans="1:38">
      <c r="A2151" s="191"/>
      <c r="B2151" s="191"/>
      <c r="C2151" s="191"/>
      <c r="D2151" s="191"/>
      <c r="E2151" s="191"/>
      <c r="F2151" s="191"/>
      <c r="G2151" s="191"/>
      <c r="H2151" s="191"/>
      <c r="I2151" s="191"/>
      <c r="J2151" s="191"/>
      <c r="K2151" s="191"/>
      <c r="L2151" s="191"/>
      <c r="M2151" s="191"/>
      <c r="N2151" s="191"/>
      <c r="O2151" s="70">
        <f>SUMIFS('Ctas Receber'!G:G,'Ctas Receber'!E:E,'Clientes'!A:A,'Ctas Receber'!M:M,"")</f>
        <v>0</v>
      </c>
      <c r="P2151" s="70">
        <f>SUMIFS('Ctas Receber'!G:G,'Ctas Receber'!E:E,'Clientes'!A:A,'Ctas Receber'!O:O,"Pago")</f>
        <v>0</v>
      </c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  <c r="AA2151" s="71"/>
      <c r="AB2151" s="71"/>
      <c r="AC2151" s="71"/>
      <c r="AD2151" s="71"/>
      <c r="AE2151" s="71"/>
      <c r="AF2151" s="71"/>
      <c r="AG2151" s="71"/>
      <c r="AH2151" s="71"/>
      <c r="AI2151" s="71"/>
      <c r="AJ2151" s="71"/>
      <c r="AK2151" s="71"/>
      <c r="AL2151" s="71"/>
    </row>
    <row r="2152" spans="1:38">
      <c r="A2152" s="191"/>
      <c r="B2152" s="191"/>
      <c r="C2152" s="191"/>
      <c r="D2152" s="191"/>
      <c r="E2152" s="191"/>
      <c r="F2152" s="191"/>
      <c r="G2152" s="191"/>
      <c r="H2152" s="191"/>
      <c r="I2152" s="191"/>
      <c r="J2152" s="191"/>
      <c r="K2152" s="191"/>
      <c r="L2152" s="191"/>
      <c r="M2152" s="191"/>
      <c r="N2152" s="191"/>
      <c r="O2152" s="70">
        <f>SUMIFS('Ctas Receber'!G:G,'Ctas Receber'!E:E,'Clientes'!A:A,'Ctas Receber'!M:M,"")</f>
        <v>0</v>
      </c>
      <c r="P2152" s="70">
        <f>SUMIFS('Ctas Receber'!G:G,'Ctas Receber'!E:E,'Clientes'!A:A,'Ctas Receber'!O:O,"Pago")</f>
        <v>0</v>
      </c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  <c r="AA2152" s="71"/>
      <c r="AB2152" s="71"/>
      <c r="AC2152" s="71"/>
      <c r="AD2152" s="71"/>
      <c r="AE2152" s="71"/>
      <c r="AF2152" s="71"/>
      <c r="AG2152" s="71"/>
      <c r="AH2152" s="71"/>
      <c r="AI2152" s="71"/>
      <c r="AJ2152" s="71"/>
      <c r="AK2152" s="71"/>
      <c r="AL2152" s="71"/>
    </row>
    <row r="2153" spans="1:38">
      <c r="A2153" s="191"/>
      <c r="B2153" s="191"/>
      <c r="C2153" s="191"/>
      <c r="D2153" s="191"/>
      <c r="E2153" s="191"/>
      <c r="F2153" s="191"/>
      <c r="G2153" s="191"/>
      <c r="H2153" s="191"/>
      <c r="I2153" s="191"/>
      <c r="J2153" s="191"/>
      <c r="K2153" s="191"/>
      <c r="L2153" s="191"/>
      <c r="M2153" s="191"/>
      <c r="N2153" s="191"/>
      <c r="O2153" s="70">
        <f>SUMIFS('Ctas Receber'!G:G,'Ctas Receber'!E:E,'Clientes'!A:A,'Ctas Receber'!M:M,"")</f>
        <v>0</v>
      </c>
      <c r="P2153" s="70">
        <f>SUMIFS('Ctas Receber'!G:G,'Ctas Receber'!E:E,'Clientes'!A:A,'Ctas Receber'!O:O,"Pago")</f>
        <v>0</v>
      </c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  <c r="AA2153" s="71"/>
      <c r="AB2153" s="71"/>
      <c r="AC2153" s="71"/>
      <c r="AD2153" s="71"/>
      <c r="AE2153" s="71"/>
      <c r="AF2153" s="71"/>
      <c r="AG2153" s="71"/>
      <c r="AH2153" s="71"/>
      <c r="AI2153" s="71"/>
      <c r="AJ2153" s="71"/>
      <c r="AK2153" s="71"/>
      <c r="AL2153" s="71"/>
    </row>
    <row r="2154" spans="1:38">
      <c r="A2154" s="191"/>
      <c r="B2154" s="191"/>
      <c r="C2154" s="191"/>
      <c r="D2154" s="191"/>
      <c r="E2154" s="191"/>
      <c r="F2154" s="191"/>
      <c r="G2154" s="191"/>
      <c r="H2154" s="191"/>
      <c r="I2154" s="191"/>
      <c r="J2154" s="191"/>
      <c r="K2154" s="191"/>
      <c r="L2154" s="191"/>
      <c r="M2154" s="191"/>
      <c r="N2154" s="191"/>
      <c r="O2154" s="70">
        <f>SUMIFS('Ctas Receber'!G:G,'Ctas Receber'!E:E,'Clientes'!A:A,'Ctas Receber'!M:M,"")</f>
        <v>0</v>
      </c>
      <c r="P2154" s="70">
        <f>SUMIFS('Ctas Receber'!G:G,'Ctas Receber'!E:E,'Clientes'!A:A,'Ctas Receber'!O:O,"Pago")</f>
        <v>0</v>
      </c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  <c r="AA2154" s="71"/>
      <c r="AB2154" s="71"/>
      <c r="AC2154" s="71"/>
      <c r="AD2154" s="71"/>
      <c r="AE2154" s="71"/>
      <c r="AF2154" s="71"/>
      <c r="AG2154" s="71"/>
      <c r="AH2154" s="71"/>
      <c r="AI2154" s="71"/>
      <c r="AJ2154" s="71"/>
      <c r="AK2154" s="71"/>
      <c r="AL2154" s="71"/>
    </row>
    <row r="2155" spans="1:38">
      <c r="A2155" s="191"/>
      <c r="B2155" s="191"/>
      <c r="C2155" s="191"/>
      <c r="D2155" s="191"/>
      <c r="E2155" s="191"/>
      <c r="F2155" s="191"/>
      <c r="G2155" s="191"/>
      <c r="H2155" s="191"/>
      <c r="I2155" s="191"/>
      <c r="J2155" s="191"/>
      <c r="K2155" s="191"/>
      <c r="L2155" s="191"/>
      <c r="M2155" s="191"/>
      <c r="N2155" s="191"/>
      <c r="O2155" s="70">
        <f>SUMIFS('Ctas Receber'!G:G,'Ctas Receber'!E:E,'Clientes'!A:A,'Ctas Receber'!M:M,"")</f>
        <v>0</v>
      </c>
      <c r="P2155" s="70">
        <f>SUMIFS('Ctas Receber'!G:G,'Ctas Receber'!E:E,'Clientes'!A:A,'Ctas Receber'!O:O,"Pago")</f>
        <v>0</v>
      </c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  <c r="AA2155" s="71"/>
      <c r="AB2155" s="71"/>
      <c r="AC2155" s="71"/>
      <c r="AD2155" s="71"/>
      <c r="AE2155" s="71"/>
      <c r="AF2155" s="71"/>
      <c r="AG2155" s="71"/>
      <c r="AH2155" s="71"/>
      <c r="AI2155" s="71"/>
      <c r="AJ2155" s="71"/>
      <c r="AK2155" s="71"/>
      <c r="AL2155" s="71"/>
    </row>
    <row r="2156" spans="1:38">
      <c r="A2156" s="191"/>
      <c r="B2156" s="191"/>
      <c r="C2156" s="191"/>
      <c r="D2156" s="191"/>
      <c r="E2156" s="191"/>
      <c r="F2156" s="191"/>
      <c r="G2156" s="191"/>
      <c r="H2156" s="191"/>
      <c r="I2156" s="191"/>
      <c r="J2156" s="191"/>
      <c r="K2156" s="191"/>
      <c r="L2156" s="191"/>
      <c r="M2156" s="191"/>
      <c r="N2156" s="191"/>
      <c r="O2156" s="70">
        <f>SUMIFS('Ctas Receber'!G:G,'Ctas Receber'!E:E,'Clientes'!A:A,'Ctas Receber'!M:M,"")</f>
        <v>0</v>
      </c>
      <c r="P2156" s="70">
        <f>SUMIFS('Ctas Receber'!G:G,'Ctas Receber'!E:E,'Clientes'!A:A,'Ctas Receber'!O:O,"Pago")</f>
        <v>0</v>
      </c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  <c r="AA2156" s="71"/>
      <c r="AB2156" s="71"/>
      <c r="AC2156" s="71"/>
      <c r="AD2156" s="71"/>
      <c r="AE2156" s="71"/>
      <c r="AF2156" s="71"/>
      <c r="AG2156" s="71"/>
      <c r="AH2156" s="71"/>
      <c r="AI2156" s="71"/>
      <c r="AJ2156" s="71"/>
      <c r="AK2156" s="71"/>
      <c r="AL2156" s="71"/>
    </row>
    <row r="2157" spans="1:38">
      <c r="A2157" s="191"/>
      <c r="B2157" s="191"/>
      <c r="C2157" s="191"/>
      <c r="D2157" s="191"/>
      <c r="E2157" s="191"/>
      <c r="F2157" s="191"/>
      <c r="G2157" s="191"/>
      <c r="H2157" s="191"/>
      <c r="I2157" s="191"/>
      <c r="J2157" s="191"/>
      <c r="K2157" s="191"/>
      <c r="L2157" s="191"/>
      <c r="M2157" s="191"/>
      <c r="N2157" s="191"/>
      <c r="O2157" s="70">
        <f>SUMIFS('Ctas Receber'!G:G,'Ctas Receber'!E:E,'Clientes'!A:A,'Ctas Receber'!M:M,"")</f>
        <v>0</v>
      </c>
      <c r="P2157" s="70">
        <f>SUMIFS('Ctas Receber'!G:G,'Ctas Receber'!E:E,'Clientes'!A:A,'Ctas Receber'!O:O,"Pago")</f>
        <v>0</v>
      </c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  <c r="AA2157" s="71"/>
      <c r="AB2157" s="71"/>
      <c r="AC2157" s="71"/>
      <c r="AD2157" s="71"/>
      <c r="AE2157" s="71"/>
      <c r="AF2157" s="71"/>
      <c r="AG2157" s="71"/>
      <c r="AH2157" s="71"/>
      <c r="AI2157" s="71"/>
      <c r="AJ2157" s="71"/>
      <c r="AK2157" s="71"/>
      <c r="AL2157" s="71"/>
    </row>
    <row r="2158" spans="1:38">
      <c r="A2158" s="191"/>
      <c r="B2158" s="191"/>
      <c r="C2158" s="191"/>
      <c r="D2158" s="191"/>
      <c r="E2158" s="191"/>
      <c r="F2158" s="191"/>
      <c r="G2158" s="191"/>
      <c r="H2158" s="191"/>
      <c r="I2158" s="191"/>
      <c r="J2158" s="191"/>
      <c r="K2158" s="191"/>
      <c r="L2158" s="191"/>
      <c r="M2158" s="191"/>
      <c r="N2158" s="191"/>
      <c r="O2158" s="70">
        <f>SUMIFS('Ctas Receber'!G:G,'Ctas Receber'!E:E,'Clientes'!A:A,'Ctas Receber'!M:M,"")</f>
        <v>0</v>
      </c>
      <c r="P2158" s="70">
        <f>SUMIFS('Ctas Receber'!G:G,'Ctas Receber'!E:E,'Clientes'!A:A,'Ctas Receber'!O:O,"Pago")</f>
        <v>0</v>
      </c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  <c r="AA2158" s="71"/>
      <c r="AB2158" s="71"/>
      <c r="AC2158" s="71"/>
      <c r="AD2158" s="71"/>
      <c r="AE2158" s="71"/>
      <c r="AF2158" s="71"/>
      <c r="AG2158" s="71"/>
      <c r="AH2158" s="71"/>
      <c r="AI2158" s="71"/>
      <c r="AJ2158" s="71"/>
      <c r="AK2158" s="71"/>
      <c r="AL2158" s="71"/>
    </row>
    <row r="2159" spans="1:38">
      <c r="A2159" s="191"/>
      <c r="B2159" s="191"/>
      <c r="C2159" s="191"/>
      <c r="D2159" s="191"/>
      <c r="E2159" s="191"/>
      <c r="F2159" s="191"/>
      <c r="G2159" s="191"/>
      <c r="H2159" s="191"/>
      <c r="I2159" s="191"/>
      <c r="J2159" s="191"/>
      <c r="K2159" s="191"/>
      <c r="L2159" s="191"/>
      <c r="M2159" s="191"/>
      <c r="N2159" s="191"/>
      <c r="O2159" s="70">
        <f>SUMIFS('Ctas Receber'!G:G,'Ctas Receber'!E:E,'Clientes'!A:A,'Ctas Receber'!M:M,"")</f>
        <v>0</v>
      </c>
      <c r="P2159" s="70">
        <f>SUMIFS('Ctas Receber'!G:G,'Ctas Receber'!E:E,'Clientes'!A:A,'Ctas Receber'!O:O,"Pago")</f>
        <v>0</v>
      </c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  <c r="AA2159" s="71"/>
      <c r="AB2159" s="71"/>
      <c r="AC2159" s="71"/>
      <c r="AD2159" s="71"/>
      <c r="AE2159" s="71"/>
      <c r="AF2159" s="71"/>
      <c r="AG2159" s="71"/>
      <c r="AH2159" s="71"/>
      <c r="AI2159" s="71"/>
      <c r="AJ2159" s="71"/>
      <c r="AK2159" s="71"/>
      <c r="AL2159" s="71"/>
    </row>
    <row r="2160" spans="1:38">
      <c r="A2160" s="191"/>
      <c r="B2160" s="191"/>
      <c r="C2160" s="191"/>
      <c r="D2160" s="191"/>
      <c r="E2160" s="191"/>
      <c r="F2160" s="191"/>
      <c r="G2160" s="191"/>
      <c r="H2160" s="191"/>
      <c r="I2160" s="191"/>
      <c r="J2160" s="191"/>
      <c r="K2160" s="191"/>
      <c r="L2160" s="191"/>
      <c r="M2160" s="191"/>
      <c r="N2160" s="191"/>
      <c r="O2160" s="70">
        <f>SUMIFS('Ctas Receber'!G:G,'Ctas Receber'!E:E,'Clientes'!A:A,'Ctas Receber'!M:M,"")</f>
        <v>0</v>
      </c>
      <c r="P2160" s="70">
        <f>SUMIFS('Ctas Receber'!G:G,'Ctas Receber'!E:E,'Clientes'!A:A,'Ctas Receber'!O:O,"Pago")</f>
        <v>0</v>
      </c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  <c r="AA2160" s="71"/>
      <c r="AB2160" s="71"/>
      <c r="AC2160" s="71"/>
      <c r="AD2160" s="71"/>
      <c r="AE2160" s="71"/>
      <c r="AF2160" s="71"/>
      <c r="AG2160" s="71"/>
      <c r="AH2160" s="71"/>
      <c r="AI2160" s="71"/>
      <c r="AJ2160" s="71"/>
      <c r="AK2160" s="71"/>
      <c r="AL2160" s="71"/>
    </row>
    <row r="2161" spans="1:38">
      <c r="A2161" s="191"/>
      <c r="B2161" s="191"/>
      <c r="C2161" s="191"/>
      <c r="D2161" s="191"/>
      <c r="E2161" s="191"/>
      <c r="F2161" s="191"/>
      <c r="G2161" s="191"/>
      <c r="H2161" s="191"/>
      <c r="I2161" s="191"/>
      <c r="J2161" s="191"/>
      <c r="K2161" s="191"/>
      <c r="L2161" s="191"/>
      <c r="M2161" s="191"/>
      <c r="N2161" s="191"/>
      <c r="O2161" s="70">
        <f>SUMIFS('Ctas Receber'!G:G,'Ctas Receber'!E:E,'Clientes'!A:A,'Ctas Receber'!M:M,"")</f>
        <v>0</v>
      </c>
      <c r="P2161" s="70">
        <f>SUMIFS('Ctas Receber'!G:G,'Ctas Receber'!E:E,'Clientes'!A:A,'Ctas Receber'!O:O,"Pago")</f>
        <v>0</v>
      </c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  <c r="AA2161" s="71"/>
      <c r="AB2161" s="71"/>
      <c r="AC2161" s="71"/>
      <c r="AD2161" s="71"/>
      <c r="AE2161" s="71"/>
      <c r="AF2161" s="71"/>
      <c r="AG2161" s="71"/>
      <c r="AH2161" s="71"/>
      <c r="AI2161" s="71"/>
      <c r="AJ2161" s="71"/>
      <c r="AK2161" s="71"/>
      <c r="AL2161" s="71"/>
    </row>
    <row r="2162" spans="1:38">
      <c r="A2162" s="191"/>
      <c r="B2162" s="191"/>
      <c r="C2162" s="191"/>
      <c r="D2162" s="191"/>
      <c r="E2162" s="191"/>
      <c r="F2162" s="191"/>
      <c r="G2162" s="191"/>
      <c r="H2162" s="191"/>
      <c r="I2162" s="191"/>
      <c r="J2162" s="191"/>
      <c r="K2162" s="191"/>
      <c r="L2162" s="191"/>
      <c r="M2162" s="191"/>
      <c r="N2162" s="191"/>
      <c r="O2162" s="70">
        <f>SUMIFS('Ctas Receber'!G:G,'Ctas Receber'!E:E,'Clientes'!A:A,'Ctas Receber'!M:M,"")</f>
        <v>0</v>
      </c>
      <c r="P2162" s="70">
        <f>SUMIFS('Ctas Receber'!G:G,'Ctas Receber'!E:E,'Clientes'!A:A,'Ctas Receber'!O:O,"Pago")</f>
        <v>0</v>
      </c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  <c r="AA2162" s="71"/>
      <c r="AB2162" s="71"/>
      <c r="AC2162" s="71"/>
      <c r="AD2162" s="71"/>
      <c r="AE2162" s="71"/>
      <c r="AF2162" s="71"/>
      <c r="AG2162" s="71"/>
      <c r="AH2162" s="71"/>
      <c r="AI2162" s="71"/>
      <c r="AJ2162" s="71"/>
      <c r="AK2162" s="71"/>
      <c r="AL2162" s="71"/>
    </row>
    <row r="2163" spans="1:38">
      <c r="A2163" s="191"/>
      <c r="B2163" s="191"/>
      <c r="C2163" s="191"/>
      <c r="D2163" s="191"/>
      <c r="E2163" s="191"/>
      <c r="F2163" s="191"/>
      <c r="G2163" s="191"/>
      <c r="H2163" s="191"/>
      <c r="I2163" s="191"/>
      <c r="J2163" s="191"/>
      <c r="K2163" s="191"/>
      <c r="L2163" s="191"/>
      <c r="M2163" s="191"/>
      <c r="N2163" s="191"/>
      <c r="O2163" s="70">
        <f>SUMIFS('Ctas Receber'!G:G,'Ctas Receber'!E:E,'Clientes'!A:A,'Ctas Receber'!M:M,"")</f>
        <v>0</v>
      </c>
      <c r="P2163" s="70">
        <f>SUMIFS('Ctas Receber'!G:G,'Ctas Receber'!E:E,'Clientes'!A:A,'Ctas Receber'!O:O,"Pago")</f>
        <v>0</v>
      </c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  <c r="AA2163" s="71"/>
      <c r="AB2163" s="71"/>
      <c r="AC2163" s="71"/>
      <c r="AD2163" s="71"/>
      <c r="AE2163" s="71"/>
      <c r="AF2163" s="71"/>
      <c r="AG2163" s="71"/>
      <c r="AH2163" s="71"/>
      <c r="AI2163" s="71"/>
      <c r="AJ2163" s="71"/>
      <c r="AK2163" s="71"/>
      <c r="AL2163" s="71"/>
    </row>
    <row r="2164" spans="1:38">
      <c r="A2164" s="191"/>
      <c r="B2164" s="191"/>
      <c r="C2164" s="191"/>
      <c r="D2164" s="191"/>
      <c r="E2164" s="191"/>
      <c r="F2164" s="191"/>
      <c r="G2164" s="191"/>
      <c r="H2164" s="191"/>
      <c r="I2164" s="191"/>
      <c r="J2164" s="191"/>
      <c r="K2164" s="191"/>
      <c r="L2164" s="191"/>
      <c r="M2164" s="191"/>
      <c r="N2164" s="191"/>
      <c r="O2164" s="70">
        <f>SUMIFS('Ctas Receber'!G:G,'Ctas Receber'!E:E,'Clientes'!A:A,'Ctas Receber'!M:M,"")</f>
        <v>0</v>
      </c>
      <c r="P2164" s="70">
        <f>SUMIFS('Ctas Receber'!G:G,'Ctas Receber'!E:E,'Clientes'!A:A,'Ctas Receber'!O:O,"Pago")</f>
        <v>0</v>
      </c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  <c r="AA2164" s="71"/>
      <c r="AB2164" s="71"/>
      <c r="AC2164" s="71"/>
      <c r="AD2164" s="71"/>
      <c r="AE2164" s="71"/>
      <c r="AF2164" s="71"/>
      <c r="AG2164" s="71"/>
      <c r="AH2164" s="71"/>
      <c r="AI2164" s="71"/>
      <c r="AJ2164" s="71"/>
      <c r="AK2164" s="71"/>
      <c r="AL2164" s="71"/>
    </row>
    <row r="2165" spans="1:38">
      <c r="A2165" s="191"/>
      <c r="B2165" s="191"/>
      <c r="C2165" s="191"/>
      <c r="D2165" s="191"/>
      <c r="E2165" s="191"/>
      <c r="F2165" s="191"/>
      <c r="G2165" s="191"/>
      <c r="H2165" s="191"/>
      <c r="I2165" s="191"/>
      <c r="J2165" s="191"/>
      <c r="K2165" s="191"/>
      <c r="L2165" s="191"/>
      <c r="M2165" s="191"/>
      <c r="N2165" s="191"/>
      <c r="O2165" s="70">
        <f>SUMIFS('Ctas Receber'!G:G,'Ctas Receber'!E:E,'Clientes'!A:A,'Ctas Receber'!M:M,"")</f>
        <v>0</v>
      </c>
      <c r="P2165" s="70">
        <f>SUMIFS('Ctas Receber'!G:G,'Ctas Receber'!E:E,'Clientes'!A:A,'Ctas Receber'!O:O,"Pago")</f>
        <v>0</v>
      </c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  <c r="AA2165" s="71"/>
      <c r="AB2165" s="71"/>
      <c r="AC2165" s="71"/>
      <c r="AD2165" s="71"/>
      <c r="AE2165" s="71"/>
      <c r="AF2165" s="71"/>
      <c r="AG2165" s="71"/>
      <c r="AH2165" s="71"/>
      <c r="AI2165" s="71"/>
      <c r="AJ2165" s="71"/>
      <c r="AK2165" s="71"/>
      <c r="AL2165" s="71"/>
    </row>
    <row r="2166" spans="1:38">
      <c r="A2166" s="191"/>
      <c r="B2166" s="191"/>
      <c r="C2166" s="191"/>
      <c r="D2166" s="191"/>
      <c r="E2166" s="191"/>
      <c r="F2166" s="191"/>
      <c r="G2166" s="191"/>
      <c r="H2166" s="191"/>
      <c r="I2166" s="191"/>
      <c r="J2166" s="191"/>
      <c r="K2166" s="191"/>
      <c r="L2166" s="191"/>
      <c r="M2166" s="191"/>
      <c r="N2166" s="191"/>
      <c r="O2166" s="70">
        <f>SUMIFS('Ctas Receber'!G:G,'Ctas Receber'!E:E,'Clientes'!A:A,'Ctas Receber'!M:M,"")</f>
        <v>0</v>
      </c>
      <c r="P2166" s="70">
        <f>SUMIFS('Ctas Receber'!G:G,'Ctas Receber'!E:E,'Clientes'!A:A,'Ctas Receber'!O:O,"Pago")</f>
        <v>0</v>
      </c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  <c r="AA2166" s="71"/>
      <c r="AB2166" s="71"/>
      <c r="AC2166" s="71"/>
      <c r="AD2166" s="71"/>
      <c r="AE2166" s="71"/>
      <c r="AF2166" s="71"/>
      <c r="AG2166" s="71"/>
      <c r="AH2166" s="71"/>
      <c r="AI2166" s="71"/>
      <c r="AJ2166" s="71"/>
      <c r="AK2166" s="71"/>
      <c r="AL2166" s="71"/>
    </row>
    <row r="2167" spans="1:38">
      <c r="A2167" s="191"/>
      <c r="B2167" s="191"/>
      <c r="C2167" s="191"/>
      <c r="D2167" s="191"/>
      <c r="E2167" s="191"/>
      <c r="F2167" s="191"/>
      <c r="G2167" s="191"/>
      <c r="H2167" s="191"/>
      <c r="I2167" s="191"/>
      <c r="J2167" s="191"/>
      <c r="K2167" s="191"/>
      <c r="L2167" s="191"/>
      <c r="M2167" s="191"/>
      <c r="N2167" s="191"/>
      <c r="O2167" s="70">
        <f>SUMIFS('Ctas Receber'!G:G,'Ctas Receber'!E:E,'Clientes'!A:A,'Ctas Receber'!M:M,"")</f>
        <v>0</v>
      </c>
      <c r="P2167" s="70">
        <f>SUMIFS('Ctas Receber'!G:G,'Ctas Receber'!E:E,'Clientes'!A:A,'Ctas Receber'!O:O,"Pago")</f>
        <v>0</v>
      </c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  <c r="AA2167" s="71"/>
      <c r="AB2167" s="71"/>
      <c r="AC2167" s="71"/>
      <c r="AD2167" s="71"/>
      <c r="AE2167" s="71"/>
      <c r="AF2167" s="71"/>
      <c r="AG2167" s="71"/>
      <c r="AH2167" s="71"/>
      <c r="AI2167" s="71"/>
      <c r="AJ2167" s="71"/>
      <c r="AK2167" s="71"/>
      <c r="AL2167" s="71"/>
    </row>
    <row r="2168" spans="1:38">
      <c r="A2168" s="191"/>
      <c r="B2168" s="191"/>
      <c r="C2168" s="191"/>
      <c r="D2168" s="191"/>
      <c r="E2168" s="191"/>
      <c r="F2168" s="191"/>
      <c r="G2168" s="191"/>
      <c r="H2168" s="191"/>
      <c r="I2168" s="191"/>
      <c r="J2168" s="191"/>
      <c r="K2168" s="191"/>
      <c r="L2168" s="191"/>
      <c r="M2168" s="191"/>
      <c r="N2168" s="191"/>
      <c r="O2168" s="70">
        <f>SUMIFS('Ctas Receber'!G:G,'Ctas Receber'!E:E,'Clientes'!A:A,'Ctas Receber'!M:M,"")</f>
        <v>0</v>
      </c>
      <c r="P2168" s="70">
        <f>SUMIFS('Ctas Receber'!G:G,'Ctas Receber'!E:E,'Clientes'!A:A,'Ctas Receber'!O:O,"Pago")</f>
        <v>0</v>
      </c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  <c r="AA2168" s="71"/>
      <c r="AB2168" s="71"/>
      <c r="AC2168" s="71"/>
      <c r="AD2168" s="71"/>
      <c r="AE2168" s="71"/>
      <c r="AF2168" s="71"/>
      <c r="AG2168" s="71"/>
      <c r="AH2168" s="71"/>
      <c r="AI2168" s="71"/>
      <c r="AJ2168" s="71"/>
      <c r="AK2168" s="71"/>
      <c r="AL2168" s="71"/>
    </row>
    <row r="2169" spans="1:38">
      <c r="A2169" s="191"/>
      <c r="B2169" s="191"/>
      <c r="C2169" s="191"/>
      <c r="D2169" s="191"/>
      <c r="E2169" s="191"/>
      <c r="F2169" s="191"/>
      <c r="G2169" s="191"/>
      <c r="H2169" s="191"/>
      <c r="I2169" s="191"/>
      <c r="J2169" s="191"/>
      <c r="K2169" s="191"/>
      <c r="L2169" s="191"/>
      <c r="M2169" s="191"/>
      <c r="N2169" s="191"/>
      <c r="O2169" s="70">
        <f>SUMIFS('Ctas Receber'!G:G,'Ctas Receber'!E:E,'Clientes'!A:A,'Ctas Receber'!M:M,"")</f>
        <v>0</v>
      </c>
      <c r="P2169" s="70">
        <f>SUMIFS('Ctas Receber'!G:G,'Ctas Receber'!E:E,'Clientes'!A:A,'Ctas Receber'!O:O,"Pago")</f>
        <v>0</v>
      </c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  <c r="AA2169" s="71"/>
      <c r="AB2169" s="71"/>
      <c r="AC2169" s="71"/>
      <c r="AD2169" s="71"/>
      <c r="AE2169" s="71"/>
      <c r="AF2169" s="71"/>
      <c r="AG2169" s="71"/>
      <c r="AH2169" s="71"/>
      <c r="AI2169" s="71"/>
      <c r="AJ2169" s="71"/>
      <c r="AK2169" s="71"/>
      <c r="AL2169" s="71"/>
    </row>
    <row r="2170" spans="1:38">
      <c r="A2170" s="191"/>
      <c r="B2170" s="191"/>
      <c r="C2170" s="191"/>
      <c r="D2170" s="191"/>
      <c r="E2170" s="191"/>
      <c r="F2170" s="191"/>
      <c r="G2170" s="191"/>
      <c r="H2170" s="191"/>
      <c r="I2170" s="191"/>
      <c r="J2170" s="191"/>
      <c r="K2170" s="191"/>
      <c r="L2170" s="191"/>
      <c r="M2170" s="191"/>
      <c r="N2170" s="191"/>
      <c r="O2170" s="70">
        <f>SUMIFS('Ctas Receber'!G:G,'Ctas Receber'!E:E,'Clientes'!A:A,'Ctas Receber'!M:M,"")</f>
        <v>0</v>
      </c>
      <c r="P2170" s="70">
        <f>SUMIFS('Ctas Receber'!G:G,'Ctas Receber'!E:E,'Clientes'!A:A,'Ctas Receber'!O:O,"Pago")</f>
        <v>0</v>
      </c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  <c r="AA2170" s="71"/>
      <c r="AB2170" s="71"/>
      <c r="AC2170" s="71"/>
      <c r="AD2170" s="71"/>
      <c r="AE2170" s="71"/>
      <c r="AF2170" s="71"/>
      <c r="AG2170" s="71"/>
      <c r="AH2170" s="71"/>
      <c r="AI2170" s="71"/>
      <c r="AJ2170" s="71"/>
      <c r="AK2170" s="71"/>
      <c r="AL2170" s="71"/>
    </row>
    <row r="2171" spans="1:38">
      <c r="A2171" s="191"/>
      <c r="B2171" s="191"/>
      <c r="C2171" s="191"/>
      <c r="D2171" s="191"/>
      <c r="E2171" s="191"/>
      <c r="F2171" s="191"/>
      <c r="G2171" s="191"/>
      <c r="H2171" s="191"/>
      <c r="I2171" s="191"/>
      <c r="J2171" s="191"/>
      <c r="K2171" s="191"/>
      <c r="L2171" s="191"/>
      <c r="M2171" s="191"/>
      <c r="N2171" s="191"/>
      <c r="O2171" s="70">
        <f>SUMIFS('Ctas Receber'!G:G,'Ctas Receber'!E:E,'Clientes'!A:A,'Ctas Receber'!M:M,"")</f>
        <v>0</v>
      </c>
      <c r="P2171" s="70">
        <f>SUMIFS('Ctas Receber'!G:G,'Ctas Receber'!E:E,'Clientes'!A:A,'Ctas Receber'!O:O,"Pago")</f>
        <v>0</v>
      </c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  <c r="AA2171" s="71"/>
      <c r="AB2171" s="71"/>
      <c r="AC2171" s="71"/>
      <c r="AD2171" s="71"/>
      <c r="AE2171" s="71"/>
      <c r="AF2171" s="71"/>
      <c r="AG2171" s="71"/>
      <c r="AH2171" s="71"/>
      <c r="AI2171" s="71"/>
      <c r="AJ2171" s="71"/>
      <c r="AK2171" s="71"/>
      <c r="AL2171" s="71"/>
    </row>
    <row r="2172" spans="1:38">
      <c r="A2172" s="191"/>
      <c r="B2172" s="191"/>
      <c r="C2172" s="191"/>
      <c r="D2172" s="191"/>
      <c r="E2172" s="191"/>
      <c r="F2172" s="191"/>
      <c r="G2172" s="191"/>
      <c r="H2172" s="191"/>
      <c r="I2172" s="191"/>
      <c r="J2172" s="191"/>
      <c r="K2172" s="191"/>
      <c r="L2172" s="191"/>
      <c r="M2172" s="191"/>
      <c r="N2172" s="191"/>
      <c r="O2172" s="70">
        <f>SUMIFS('Ctas Receber'!G:G,'Ctas Receber'!E:E,'Clientes'!A:A,'Ctas Receber'!M:M,"")</f>
        <v>0</v>
      </c>
      <c r="P2172" s="70">
        <f>SUMIFS('Ctas Receber'!G:G,'Ctas Receber'!E:E,'Clientes'!A:A,'Ctas Receber'!O:O,"Pago")</f>
        <v>0</v>
      </c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  <c r="AA2172" s="71"/>
      <c r="AB2172" s="71"/>
      <c r="AC2172" s="71"/>
      <c r="AD2172" s="71"/>
      <c r="AE2172" s="71"/>
      <c r="AF2172" s="71"/>
      <c r="AG2172" s="71"/>
      <c r="AH2172" s="71"/>
      <c r="AI2172" s="71"/>
      <c r="AJ2172" s="71"/>
      <c r="AK2172" s="71"/>
      <c r="AL2172" s="71"/>
    </row>
    <row r="2173" spans="1:38">
      <c r="A2173" s="191"/>
      <c r="B2173" s="191"/>
      <c r="C2173" s="191"/>
      <c r="D2173" s="191"/>
      <c r="E2173" s="191"/>
      <c r="F2173" s="191"/>
      <c r="G2173" s="191"/>
      <c r="H2173" s="191"/>
      <c r="I2173" s="191"/>
      <c r="J2173" s="191"/>
      <c r="K2173" s="191"/>
      <c r="L2173" s="191"/>
      <c r="M2173" s="191"/>
      <c r="N2173" s="191"/>
      <c r="O2173" s="70">
        <f>SUMIFS('Ctas Receber'!G:G,'Ctas Receber'!E:E,'Clientes'!A:A,'Ctas Receber'!M:M,"")</f>
        <v>0</v>
      </c>
      <c r="P2173" s="70">
        <f>SUMIFS('Ctas Receber'!G:G,'Ctas Receber'!E:E,'Clientes'!A:A,'Ctas Receber'!O:O,"Pago")</f>
        <v>0</v>
      </c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  <c r="AA2173" s="71"/>
      <c r="AB2173" s="71"/>
      <c r="AC2173" s="71"/>
      <c r="AD2173" s="71"/>
      <c r="AE2173" s="71"/>
      <c r="AF2173" s="71"/>
      <c r="AG2173" s="71"/>
      <c r="AH2173" s="71"/>
      <c r="AI2173" s="71"/>
      <c r="AJ2173" s="71"/>
      <c r="AK2173" s="71"/>
      <c r="AL2173" s="71"/>
    </row>
    <row r="2174" spans="1:38">
      <c r="A2174" s="191"/>
      <c r="B2174" s="191"/>
      <c r="C2174" s="191"/>
      <c r="D2174" s="191"/>
      <c r="E2174" s="191"/>
      <c r="F2174" s="191"/>
      <c r="G2174" s="191"/>
      <c r="H2174" s="191"/>
      <c r="I2174" s="191"/>
      <c r="J2174" s="191"/>
      <c r="K2174" s="191"/>
      <c r="L2174" s="191"/>
      <c r="M2174" s="191"/>
      <c r="N2174" s="191"/>
      <c r="O2174" s="70">
        <f>SUMIFS('Ctas Receber'!G:G,'Ctas Receber'!E:E,'Clientes'!A:A,'Ctas Receber'!M:M,"")</f>
        <v>0</v>
      </c>
      <c r="P2174" s="70">
        <f>SUMIFS('Ctas Receber'!G:G,'Ctas Receber'!E:E,'Clientes'!A:A,'Ctas Receber'!O:O,"Pago")</f>
        <v>0</v>
      </c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  <c r="AA2174" s="71"/>
      <c r="AB2174" s="71"/>
      <c r="AC2174" s="71"/>
      <c r="AD2174" s="71"/>
      <c r="AE2174" s="71"/>
      <c r="AF2174" s="71"/>
      <c r="AG2174" s="71"/>
      <c r="AH2174" s="71"/>
      <c r="AI2174" s="71"/>
      <c r="AJ2174" s="71"/>
      <c r="AK2174" s="71"/>
      <c r="AL2174" s="71"/>
    </row>
    <row r="2175" spans="1:38">
      <c r="A2175" s="191"/>
      <c r="B2175" s="191"/>
      <c r="C2175" s="191"/>
      <c r="D2175" s="191"/>
      <c r="E2175" s="191"/>
      <c r="F2175" s="191"/>
      <c r="G2175" s="191"/>
      <c r="H2175" s="191"/>
      <c r="I2175" s="191"/>
      <c r="J2175" s="191"/>
      <c r="K2175" s="191"/>
      <c r="L2175" s="191"/>
      <c r="M2175" s="191"/>
      <c r="N2175" s="191"/>
      <c r="O2175" s="70">
        <f>SUMIFS('Ctas Receber'!G:G,'Ctas Receber'!E:E,'Clientes'!A:A,'Ctas Receber'!M:M,"")</f>
        <v>0</v>
      </c>
      <c r="P2175" s="70">
        <f>SUMIFS('Ctas Receber'!G:G,'Ctas Receber'!E:E,'Clientes'!A:A,'Ctas Receber'!O:O,"Pago")</f>
        <v>0</v>
      </c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  <c r="AA2175" s="71"/>
      <c r="AB2175" s="71"/>
      <c r="AC2175" s="71"/>
      <c r="AD2175" s="71"/>
      <c r="AE2175" s="71"/>
      <c r="AF2175" s="71"/>
      <c r="AG2175" s="71"/>
      <c r="AH2175" s="71"/>
      <c r="AI2175" s="71"/>
      <c r="AJ2175" s="71"/>
      <c r="AK2175" s="71"/>
      <c r="AL2175" s="71"/>
    </row>
    <row r="2176" spans="1:38">
      <c r="A2176" s="191"/>
      <c r="B2176" s="191"/>
      <c r="C2176" s="191"/>
      <c r="D2176" s="191"/>
      <c r="E2176" s="191"/>
      <c r="F2176" s="191"/>
      <c r="G2176" s="191"/>
      <c r="H2176" s="191"/>
      <c r="I2176" s="191"/>
      <c r="J2176" s="191"/>
      <c r="K2176" s="191"/>
      <c r="L2176" s="191"/>
      <c r="M2176" s="191"/>
      <c r="N2176" s="191"/>
      <c r="O2176" s="70">
        <f>SUMIFS('Ctas Receber'!G:G,'Ctas Receber'!E:E,'Clientes'!A:A,'Ctas Receber'!M:M,"")</f>
        <v>0</v>
      </c>
      <c r="P2176" s="70">
        <f>SUMIFS('Ctas Receber'!G:G,'Ctas Receber'!E:E,'Clientes'!A:A,'Ctas Receber'!O:O,"Pago")</f>
        <v>0</v>
      </c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  <c r="AA2176" s="71"/>
      <c r="AB2176" s="71"/>
      <c r="AC2176" s="71"/>
      <c r="AD2176" s="71"/>
      <c r="AE2176" s="71"/>
      <c r="AF2176" s="71"/>
      <c r="AG2176" s="71"/>
      <c r="AH2176" s="71"/>
      <c r="AI2176" s="71"/>
      <c r="AJ2176" s="71"/>
      <c r="AK2176" s="71"/>
      <c r="AL2176" s="71"/>
    </row>
    <row r="2177" spans="1:38">
      <c r="A2177" s="191"/>
      <c r="B2177" s="191"/>
      <c r="C2177" s="191"/>
      <c r="D2177" s="191"/>
      <c r="E2177" s="191"/>
      <c r="F2177" s="191"/>
      <c r="G2177" s="191"/>
      <c r="H2177" s="191"/>
      <c r="I2177" s="191"/>
      <c r="J2177" s="191"/>
      <c r="K2177" s="191"/>
      <c r="L2177" s="191"/>
      <c r="M2177" s="191"/>
      <c r="N2177" s="191"/>
      <c r="O2177" s="70">
        <f>SUMIFS('Ctas Receber'!G:G,'Ctas Receber'!E:E,'Clientes'!A:A,'Ctas Receber'!M:M,"")</f>
        <v>0</v>
      </c>
      <c r="P2177" s="70">
        <f>SUMIFS('Ctas Receber'!G:G,'Ctas Receber'!E:E,'Clientes'!A:A,'Ctas Receber'!O:O,"Pago")</f>
        <v>0</v>
      </c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  <c r="AA2177" s="71"/>
      <c r="AB2177" s="71"/>
      <c r="AC2177" s="71"/>
      <c r="AD2177" s="71"/>
      <c r="AE2177" s="71"/>
      <c r="AF2177" s="71"/>
      <c r="AG2177" s="71"/>
      <c r="AH2177" s="71"/>
      <c r="AI2177" s="71"/>
      <c r="AJ2177" s="71"/>
      <c r="AK2177" s="71"/>
      <c r="AL2177" s="71"/>
    </row>
    <row r="2178" spans="1:38">
      <c r="A2178" s="191"/>
      <c r="B2178" s="191"/>
      <c r="C2178" s="191"/>
      <c r="D2178" s="191"/>
      <c r="E2178" s="191"/>
      <c r="F2178" s="191"/>
      <c r="G2178" s="191"/>
      <c r="H2178" s="191"/>
      <c r="I2178" s="191"/>
      <c r="J2178" s="191"/>
      <c r="K2178" s="191"/>
      <c r="L2178" s="191"/>
      <c r="M2178" s="191"/>
      <c r="N2178" s="191"/>
      <c r="O2178" s="70">
        <f>SUMIFS('Ctas Receber'!G:G,'Ctas Receber'!E:E,'Clientes'!A:A,'Ctas Receber'!M:M,"")</f>
        <v>0</v>
      </c>
      <c r="P2178" s="70">
        <f>SUMIFS('Ctas Receber'!G:G,'Ctas Receber'!E:E,'Clientes'!A:A,'Ctas Receber'!O:O,"Pago")</f>
        <v>0</v>
      </c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  <c r="AA2178" s="71"/>
      <c r="AB2178" s="71"/>
      <c r="AC2178" s="71"/>
      <c r="AD2178" s="71"/>
      <c r="AE2178" s="71"/>
      <c r="AF2178" s="71"/>
      <c r="AG2178" s="71"/>
      <c r="AH2178" s="71"/>
      <c r="AI2178" s="71"/>
      <c r="AJ2178" s="71"/>
      <c r="AK2178" s="71"/>
      <c r="AL2178" s="71"/>
    </row>
    <row r="2179" spans="1:38">
      <c r="A2179" s="191"/>
      <c r="B2179" s="191"/>
      <c r="C2179" s="191"/>
      <c r="D2179" s="191"/>
      <c r="E2179" s="191"/>
      <c r="F2179" s="191"/>
      <c r="G2179" s="191"/>
      <c r="H2179" s="191"/>
      <c r="I2179" s="191"/>
      <c r="J2179" s="191"/>
      <c r="K2179" s="191"/>
      <c r="L2179" s="191"/>
      <c r="M2179" s="191"/>
      <c r="N2179" s="191"/>
      <c r="O2179" s="70">
        <f>SUMIFS('Ctas Receber'!G:G,'Ctas Receber'!E:E,'Clientes'!A:A,'Ctas Receber'!M:M,"")</f>
        <v>0</v>
      </c>
      <c r="P2179" s="70">
        <f>SUMIFS('Ctas Receber'!G:G,'Ctas Receber'!E:E,'Clientes'!A:A,'Ctas Receber'!O:O,"Pago")</f>
        <v>0</v>
      </c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  <c r="AA2179" s="71"/>
      <c r="AB2179" s="71"/>
      <c r="AC2179" s="71"/>
      <c r="AD2179" s="71"/>
      <c r="AE2179" s="71"/>
      <c r="AF2179" s="71"/>
      <c r="AG2179" s="71"/>
      <c r="AH2179" s="71"/>
      <c r="AI2179" s="71"/>
      <c r="AJ2179" s="71"/>
      <c r="AK2179" s="71"/>
      <c r="AL2179" s="71"/>
    </row>
    <row r="2180" spans="1:38">
      <c r="A2180" s="191"/>
      <c r="B2180" s="191"/>
      <c r="C2180" s="191"/>
      <c r="D2180" s="191"/>
      <c r="E2180" s="191"/>
      <c r="F2180" s="191"/>
      <c r="G2180" s="191"/>
      <c r="H2180" s="191"/>
      <c r="I2180" s="191"/>
      <c r="J2180" s="191"/>
      <c r="K2180" s="191"/>
      <c r="L2180" s="191"/>
      <c r="M2180" s="191"/>
      <c r="N2180" s="191"/>
      <c r="O2180" s="70">
        <f>SUMIFS('Ctas Receber'!G:G,'Ctas Receber'!E:E,'Clientes'!A:A,'Ctas Receber'!M:M,"")</f>
        <v>0</v>
      </c>
      <c r="P2180" s="70">
        <f>SUMIFS('Ctas Receber'!G:G,'Ctas Receber'!E:E,'Clientes'!A:A,'Ctas Receber'!O:O,"Pago")</f>
        <v>0</v>
      </c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  <c r="AA2180" s="71"/>
      <c r="AB2180" s="71"/>
      <c r="AC2180" s="71"/>
      <c r="AD2180" s="71"/>
      <c r="AE2180" s="71"/>
      <c r="AF2180" s="71"/>
      <c r="AG2180" s="71"/>
      <c r="AH2180" s="71"/>
      <c r="AI2180" s="71"/>
      <c r="AJ2180" s="71"/>
      <c r="AK2180" s="71"/>
      <c r="AL2180" s="71"/>
    </row>
    <row r="2181" spans="1:38">
      <c r="A2181" s="191"/>
      <c r="B2181" s="191"/>
      <c r="C2181" s="191"/>
      <c r="D2181" s="191"/>
      <c r="E2181" s="191"/>
      <c r="F2181" s="191"/>
      <c r="G2181" s="191"/>
      <c r="H2181" s="191"/>
      <c r="I2181" s="191"/>
      <c r="J2181" s="191"/>
      <c r="K2181" s="191"/>
      <c r="L2181" s="191"/>
      <c r="M2181" s="191"/>
      <c r="N2181" s="191"/>
      <c r="O2181" s="70">
        <f>SUMIFS('Ctas Receber'!G:G,'Ctas Receber'!E:E,'Clientes'!A:A,'Ctas Receber'!M:M,"")</f>
        <v>0</v>
      </c>
      <c r="P2181" s="70">
        <f>SUMIFS('Ctas Receber'!G:G,'Ctas Receber'!E:E,'Clientes'!A:A,'Ctas Receber'!O:O,"Pago")</f>
        <v>0</v>
      </c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  <c r="AA2181" s="71"/>
      <c r="AB2181" s="71"/>
      <c r="AC2181" s="71"/>
      <c r="AD2181" s="71"/>
      <c r="AE2181" s="71"/>
      <c r="AF2181" s="71"/>
      <c r="AG2181" s="71"/>
      <c r="AH2181" s="71"/>
      <c r="AI2181" s="71"/>
      <c r="AJ2181" s="71"/>
      <c r="AK2181" s="71"/>
      <c r="AL2181" s="71"/>
    </row>
    <row r="2182" spans="1:38">
      <c r="A2182" s="191"/>
      <c r="B2182" s="191"/>
      <c r="C2182" s="191"/>
      <c r="D2182" s="191"/>
      <c r="E2182" s="191"/>
      <c r="F2182" s="191"/>
      <c r="G2182" s="191"/>
      <c r="H2182" s="191"/>
      <c r="I2182" s="191"/>
      <c r="J2182" s="191"/>
      <c r="K2182" s="191"/>
      <c r="L2182" s="191"/>
      <c r="M2182" s="191"/>
      <c r="N2182" s="191"/>
      <c r="O2182" s="70">
        <f>SUMIFS('Ctas Receber'!G:G,'Ctas Receber'!E:E,'Clientes'!A:A,'Ctas Receber'!M:M,"")</f>
        <v>0</v>
      </c>
      <c r="P2182" s="70">
        <f>SUMIFS('Ctas Receber'!G:G,'Ctas Receber'!E:E,'Clientes'!A:A,'Ctas Receber'!O:O,"Pago")</f>
        <v>0</v>
      </c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  <c r="AA2182" s="71"/>
      <c r="AB2182" s="71"/>
      <c r="AC2182" s="71"/>
      <c r="AD2182" s="71"/>
      <c r="AE2182" s="71"/>
      <c r="AF2182" s="71"/>
      <c r="AG2182" s="71"/>
      <c r="AH2182" s="71"/>
      <c r="AI2182" s="71"/>
      <c r="AJ2182" s="71"/>
      <c r="AK2182" s="71"/>
      <c r="AL2182" s="71"/>
    </row>
    <row r="2183" spans="1:38">
      <c r="A2183" s="191"/>
      <c r="B2183" s="191"/>
      <c r="C2183" s="191"/>
      <c r="D2183" s="191"/>
      <c r="E2183" s="191"/>
      <c r="F2183" s="191"/>
      <c r="G2183" s="191"/>
      <c r="H2183" s="191"/>
      <c r="I2183" s="191"/>
      <c r="J2183" s="191"/>
      <c r="K2183" s="191"/>
      <c r="L2183" s="191"/>
      <c r="M2183" s="191"/>
      <c r="N2183" s="191"/>
      <c r="O2183" s="70">
        <f>SUMIFS('Ctas Receber'!G:G,'Ctas Receber'!E:E,'Clientes'!A:A,'Ctas Receber'!M:M,"")</f>
        <v>0</v>
      </c>
      <c r="P2183" s="70">
        <f>SUMIFS('Ctas Receber'!G:G,'Ctas Receber'!E:E,'Clientes'!A:A,'Ctas Receber'!O:O,"Pago")</f>
        <v>0</v>
      </c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  <c r="AA2183" s="71"/>
      <c r="AB2183" s="71"/>
      <c r="AC2183" s="71"/>
      <c r="AD2183" s="71"/>
      <c r="AE2183" s="71"/>
      <c r="AF2183" s="71"/>
      <c r="AG2183" s="71"/>
      <c r="AH2183" s="71"/>
      <c r="AI2183" s="71"/>
      <c r="AJ2183" s="71"/>
      <c r="AK2183" s="71"/>
      <c r="AL2183" s="71"/>
    </row>
    <row r="2184" spans="1:38">
      <c r="A2184" s="191"/>
      <c r="B2184" s="191"/>
      <c r="C2184" s="191"/>
      <c r="D2184" s="191"/>
      <c r="E2184" s="191"/>
      <c r="F2184" s="191"/>
      <c r="G2184" s="191"/>
      <c r="H2184" s="191"/>
      <c r="I2184" s="191"/>
      <c r="J2184" s="191"/>
      <c r="K2184" s="191"/>
      <c r="L2184" s="191"/>
      <c r="M2184" s="191"/>
      <c r="N2184" s="191"/>
      <c r="O2184" s="70">
        <f>SUMIFS('Ctas Receber'!G:G,'Ctas Receber'!E:E,'Clientes'!A:A,'Ctas Receber'!M:M,"")</f>
        <v>0</v>
      </c>
      <c r="P2184" s="70">
        <f>SUMIFS('Ctas Receber'!G:G,'Ctas Receber'!E:E,'Clientes'!A:A,'Ctas Receber'!O:O,"Pago")</f>
        <v>0</v>
      </c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  <c r="AA2184" s="71"/>
      <c r="AB2184" s="71"/>
      <c r="AC2184" s="71"/>
      <c r="AD2184" s="71"/>
      <c r="AE2184" s="71"/>
      <c r="AF2184" s="71"/>
      <c r="AG2184" s="71"/>
      <c r="AH2184" s="71"/>
      <c r="AI2184" s="71"/>
      <c r="AJ2184" s="71"/>
      <c r="AK2184" s="71"/>
      <c r="AL2184" s="71"/>
    </row>
    <row r="2185" spans="1:38">
      <c r="A2185" s="191"/>
      <c r="B2185" s="191"/>
      <c r="C2185" s="191"/>
      <c r="D2185" s="191"/>
      <c r="E2185" s="191"/>
      <c r="F2185" s="191"/>
      <c r="G2185" s="191"/>
      <c r="H2185" s="191"/>
      <c r="I2185" s="191"/>
      <c r="J2185" s="191"/>
      <c r="K2185" s="191"/>
      <c r="L2185" s="191"/>
      <c r="M2185" s="191"/>
      <c r="N2185" s="191"/>
      <c r="O2185" s="70">
        <f>SUMIFS('Ctas Receber'!G:G,'Ctas Receber'!E:E,'Clientes'!A:A,'Ctas Receber'!M:M,"")</f>
        <v>0</v>
      </c>
      <c r="P2185" s="70">
        <f>SUMIFS('Ctas Receber'!G:G,'Ctas Receber'!E:E,'Clientes'!A:A,'Ctas Receber'!O:O,"Pago")</f>
        <v>0</v>
      </c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  <c r="AA2185" s="71"/>
      <c r="AB2185" s="71"/>
      <c r="AC2185" s="71"/>
      <c r="AD2185" s="71"/>
      <c r="AE2185" s="71"/>
      <c r="AF2185" s="71"/>
      <c r="AG2185" s="71"/>
      <c r="AH2185" s="71"/>
      <c r="AI2185" s="71"/>
      <c r="AJ2185" s="71"/>
      <c r="AK2185" s="71"/>
      <c r="AL2185" s="71"/>
    </row>
    <row r="2186" spans="1:38">
      <c r="A2186" s="191"/>
      <c r="B2186" s="191"/>
      <c r="C2186" s="191"/>
      <c r="D2186" s="191"/>
      <c r="E2186" s="191"/>
      <c r="F2186" s="191"/>
      <c r="G2186" s="191"/>
      <c r="H2186" s="191"/>
      <c r="I2186" s="191"/>
      <c r="J2186" s="191"/>
      <c r="K2186" s="191"/>
      <c r="L2186" s="191"/>
      <c r="M2186" s="191"/>
      <c r="N2186" s="191"/>
      <c r="O2186" s="70">
        <f>SUMIFS('Ctas Receber'!G:G,'Ctas Receber'!E:E,'Clientes'!A:A,'Ctas Receber'!M:M,"")</f>
        <v>0</v>
      </c>
      <c r="P2186" s="70">
        <f>SUMIFS('Ctas Receber'!G:G,'Ctas Receber'!E:E,'Clientes'!A:A,'Ctas Receber'!O:O,"Pago")</f>
        <v>0</v>
      </c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  <c r="AA2186" s="71"/>
      <c r="AB2186" s="71"/>
      <c r="AC2186" s="71"/>
      <c r="AD2186" s="71"/>
      <c r="AE2186" s="71"/>
      <c r="AF2186" s="71"/>
      <c r="AG2186" s="71"/>
      <c r="AH2186" s="71"/>
      <c r="AI2186" s="71"/>
      <c r="AJ2186" s="71"/>
      <c r="AK2186" s="71"/>
      <c r="AL2186" s="71"/>
    </row>
    <row r="2187" spans="1:38">
      <c r="A2187" s="191"/>
      <c r="B2187" s="191"/>
      <c r="C2187" s="191"/>
      <c r="D2187" s="191"/>
      <c r="E2187" s="191"/>
      <c r="F2187" s="191"/>
      <c r="G2187" s="191"/>
      <c r="H2187" s="191"/>
      <c r="I2187" s="191"/>
      <c r="J2187" s="191"/>
      <c r="K2187" s="191"/>
      <c r="L2187" s="191"/>
      <c r="M2187" s="191"/>
      <c r="N2187" s="191"/>
      <c r="O2187" s="70">
        <f>SUMIFS('Ctas Receber'!G:G,'Ctas Receber'!E:E,'Clientes'!A:A,'Ctas Receber'!M:M,"")</f>
        <v>0</v>
      </c>
      <c r="P2187" s="70">
        <f>SUMIFS('Ctas Receber'!G:G,'Ctas Receber'!E:E,'Clientes'!A:A,'Ctas Receber'!O:O,"Pago")</f>
        <v>0</v>
      </c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  <c r="AA2187" s="71"/>
      <c r="AB2187" s="71"/>
      <c r="AC2187" s="71"/>
      <c r="AD2187" s="71"/>
      <c r="AE2187" s="71"/>
      <c r="AF2187" s="71"/>
      <c r="AG2187" s="71"/>
      <c r="AH2187" s="71"/>
      <c r="AI2187" s="71"/>
      <c r="AJ2187" s="71"/>
      <c r="AK2187" s="71"/>
      <c r="AL2187" s="71"/>
    </row>
    <row r="2188" spans="1:38">
      <c r="A2188" s="191"/>
      <c r="B2188" s="191"/>
      <c r="C2188" s="191"/>
      <c r="D2188" s="191"/>
      <c r="E2188" s="191"/>
      <c r="F2188" s="191"/>
      <c r="G2188" s="191"/>
      <c r="H2188" s="191"/>
      <c r="I2188" s="191"/>
      <c r="J2188" s="191"/>
      <c r="K2188" s="191"/>
      <c r="L2188" s="191"/>
      <c r="M2188" s="191"/>
      <c r="N2188" s="191"/>
      <c r="O2188" s="70">
        <f>SUMIFS('Ctas Receber'!G:G,'Ctas Receber'!E:E,'Clientes'!A:A,'Ctas Receber'!M:M,"")</f>
        <v>0</v>
      </c>
      <c r="P2188" s="70">
        <f>SUMIFS('Ctas Receber'!G:G,'Ctas Receber'!E:E,'Clientes'!A:A,'Ctas Receber'!O:O,"Pago")</f>
        <v>0</v>
      </c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  <c r="AA2188" s="71"/>
      <c r="AB2188" s="71"/>
      <c r="AC2188" s="71"/>
      <c r="AD2188" s="71"/>
      <c r="AE2188" s="71"/>
      <c r="AF2188" s="71"/>
      <c r="AG2188" s="71"/>
      <c r="AH2188" s="71"/>
      <c r="AI2188" s="71"/>
      <c r="AJ2188" s="71"/>
      <c r="AK2188" s="71"/>
      <c r="AL2188" s="71"/>
    </row>
    <row r="2189" spans="1:38">
      <c r="A2189" s="191"/>
      <c r="B2189" s="191"/>
      <c r="C2189" s="191"/>
      <c r="D2189" s="191"/>
      <c r="E2189" s="191"/>
      <c r="F2189" s="191"/>
      <c r="G2189" s="191"/>
      <c r="H2189" s="191"/>
      <c r="I2189" s="191"/>
      <c r="J2189" s="191"/>
      <c r="K2189" s="191"/>
      <c r="L2189" s="191"/>
      <c r="M2189" s="191"/>
      <c r="N2189" s="191"/>
      <c r="O2189" s="70">
        <f>SUMIFS('Ctas Receber'!G:G,'Ctas Receber'!E:E,'Clientes'!A:A,'Ctas Receber'!M:M,"")</f>
        <v>0</v>
      </c>
      <c r="P2189" s="70">
        <f>SUMIFS('Ctas Receber'!G:G,'Ctas Receber'!E:E,'Clientes'!A:A,'Ctas Receber'!O:O,"Pago")</f>
        <v>0</v>
      </c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  <c r="AA2189" s="71"/>
      <c r="AB2189" s="71"/>
      <c r="AC2189" s="71"/>
      <c r="AD2189" s="71"/>
      <c r="AE2189" s="71"/>
      <c r="AF2189" s="71"/>
      <c r="AG2189" s="71"/>
      <c r="AH2189" s="71"/>
      <c r="AI2189" s="71"/>
      <c r="AJ2189" s="71"/>
      <c r="AK2189" s="71"/>
      <c r="AL2189" s="71"/>
    </row>
    <row r="2190" spans="1:38">
      <c r="A2190" s="191"/>
      <c r="B2190" s="191"/>
      <c r="C2190" s="191"/>
      <c r="D2190" s="191"/>
      <c r="E2190" s="191"/>
      <c r="F2190" s="191"/>
      <c r="G2190" s="191"/>
      <c r="H2190" s="191"/>
      <c r="I2190" s="191"/>
      <c r="J2190" s="191"/>
      <c r="K2190" s="191"/>
      <c r="L2190" s="191"/>
      <c r="M2190" s="191"/>
      <c r="N2190" s="191"/>
      <c r="O2190" s="70">
        <f>SUMIFS('Ctas Receber'!G:G,'Ctas Receber'!E:E,'Clientes'!A:A,'Ctas Receber'!M:M,"")</f>
        <v>0</v>
      </c>
      <c r="P2190" s="70">
        <f>SUMIFS('Ctas Receber'!G:G,'Ctas Receber'!E:E,'Clientes'!A:A,'Ctas Receber'!O:O,"Pago")</f>
        <v>0</v>
      </c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  <c r="AA2190" s="71"/>
      <c r="AB2190" s="71"/>
      <c r="AC2190" s="71"/>
      <c r="AD2190" s="71"/>
      <c r="AE2190" s="71"/>
      <c r="AF2190" s="71"/>
      <c r="AG2190" s="71"/>
      <c r="AH2190" s="71"/>
      <c r="AI2190" s="71"/>
      <c r="AJ2190" s="71"/>
      <c r="AK2190" s="71"/>
      <c r="AL2190" s="71"/>
    </row>
    <row r="2191" spans="1:38">
      <c r="A2191" s="191"/>
      <c r="B2191" s="191"/>
      <c r="C2191" s="191"/>
      <c r="D2191" s="191"/>
      <c r="E2191" s="191"/>
      <c r="F2191" s="191"/>
      <c r="G2191" s="191"/>
      <c r="H2191" s="191"/>
      <c r="I2191" s="191"/>
      <c r="J2191" s="191"/>
      <c r="K2191" s="191"/>
      <c r="L2191" s="191"/>
      <c r="M2191" s="191"/>
      <c r="N2191" s="191"/>
      <c r="O2191" s="70">
        <f>SUMIFS('Ctas Receber'!G:G,'Ctas Receber'!E:E,'Clientes'!A:A,'Ctas Receber'!M:M,"")</f>
        <v>0</v>
      </c>
      <c r="P2191" s="70">
        <f>SUMIFS('Ctas Receber'!G:G,'Ctas Receber'!E:E,'Clientes'!A:A,'Ctas Receber'!O:O,"Pago")</f>
        <v>0</v>
      </c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  <c r="AA2191" s="71"/>
      <c r="AB2191" s="71"/>
      <c r="AC2191" s="71"/>
      <c r="AD2191" s="71"/>
      <c r="AE2191" s="71"/>
      <c r="AF2191" s="71"/>
      <c r="AG2191" s="71"/>
      <c r="AH2191" s="71"/>
      <c r="AI2191" s="71"/>
      <c r="AJ2191" s="71"/>
      <c r="AK2191" s="71"/>
      <c r="AL2191" s="71"/>
    </row>
    <row r="2192" spans="1:38">
      <c r="A2192" s="191"/>
      <c r="B2192" s="191"/>
      <c r="C2192" s="191"/>
      <c r="D2192" s="191"/>
      <c r="E2192" s="191"/>
      <c r="F2192" s="191"/>
      <c r="G2192" s="191"/>
      <c r="H2192" s="191"/>
      <c r="I2192" s="191"/>
      <c r="J2192" s="191"/>
      <c r="K2192" s="191"/>
      <c r="L2192" s="191"/>
      <c r="M2192" s="191"/>
      <c r="N2192" s="191"/>
      <c r="O2192" s="70">
        <f>SUMIFS('Ctas Receber'!G:G,'Ctas Receber'!E:E,'Clientes'!A:A,'Ctas Receber'!M:M,"")</f>
        <v>0</v>
      </c>
      <c r="P2192" s="70">
        <f>SUMIFS('Ctas Receber'!G:G,'Ctas Receber'!E:E,'Clientes'!A:A,'Ctas Receber'!O:O,"Pago")</f>
        <v>0</v>
      </c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  <c r="AA2192" s="71"/>
      <c r="AB2192" s="71"/>
      <c r="AC2192" s="71"/>
      <c r="AD2192" s="71"/>
      <c r="AE2192" s="71"/>
      <c r="AF2192" s="71"/>
      <c r="AG2192" s="71"/>
      <c r="AH2192" s="71"/>
      <c r="AI2192" s="71"/>
      <c r="AJ2192" s="71"/>
      <c r="AK2192" s="71"/>
      <c r="AL2192" s="71"/>
    </row>
    <row r="2193" spans="1:38">
      <c r="A2193" s="191"/>
      <c r="B2193" s="191"/>
      <c r="C2193" s="191"/>
      <c r="D2193" s="191"/>
      <c r="E2193" s="191"/>
      <c r="F2193" s="191"/>
      <c r="G2193" s="191"/>
      <c r="H2193" s="191"/>
      <c r="I2193" s="191"/>
      <c r="J2193" s="191"/>
      <c r="K2193" s="191"/>
      <c r="L2193" s="191"/>
      <c r="M2193" s="191"/>
      <c r="N2193" s="191"/>
      <c r="O2193" s="70">
        <f>SUMIFS('Ctas Receber'!G:G,'Ctas Receber'!E:E,'Clientes'!A:A,'Ctas Receber'!M:M,"")</f>
        <v>0</v>
      </c>
      <c r="P2193" s="70">
        <f>SUMIFS('Ctas Receber'!G:G,'Ctas Receber'!E:E,'Clientes'!A:A,'Ctas Receber'!O:O,"Pago")</f>
        <v>0</v>
      </c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  <c r="AA2193" s="71"/>
      <c r="AB2193" s="71"/>
      <c r="AC2193" s="71"/>
      <c r="AD2193" s="71"/>
      <c r="AE2193" s="71"/>
      <c r="AF2193" s="71"/>
      <c r="AG2193" s="71"/>
      <c r="AH2193" s="71"/>
      <c r="AI2193" s="71"/>
      <c r="AJ2193" s="71"/>
      <c r="AK2193" s="71"/>
      <c r="AL2193" s="71"/>
    </row>
    <row r="2194" spans="1:38">
      <c r="A2194" s="191"/>
      <c r="B2194" s="191"/>
      <c r="C2194" s="191"/>
      <c r="D2194" s="191"/>
      <c r="E2194" s="191"/>
      <c r="F2194" s="191"/>
      <c r="G2194" s="191"/>
      <c r="H2194" s="191"/>
      <c r="I2194" s="191"/>
      <c r="J2194" s="191"/>
      <c r="K2194" s="191"/>
      <c r="L2194" s="191"/>
      <c r="M2194" s="191"/>
      <c r="N2194" s="191"/>
      <c r="O2194" s="70">
        <f>SUMIFS('Ctas Receber'!G:G,'Ctas Receber'!E:E,'Clientes'!A:A,'Ctas Receber'!M:M,"")</f>
        <v>0</v>
      </c>
      <c r="P2194" s="70">
        <f>SUMIFS('Ctas Receber'!G:G,'Ctas Receber'!E:E,'Clientes'!A:A,'Ctas Receber'!O:O,"Pago")</f>
        <v>0</v>
      </c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  <c r="AA2194" s="71"/>
      <c r="AB2194" s="71"/>
      <c r="AC2194" s="71"/>
      <c r="AD2194" s="71"/>
      <c r="AE2194" s="71"/>
      <c r="AF2194" s="71"/>
      <c r="AG2194" s="71"/>
      <c r="AH2194" s="71"/>
      <c r="AI2194" s="71"/>
      <c r="AJ2194" s="71"/>
      <c r="AK2194" s="71"/>
      <c r="AL2194" s="71"/>
    </row>
    <row r="2195" spans="1:38">
      <c r="A2195" s="191"/>
      <c r="B2195" s="191"/>
      <c r="C2195" s="191"/>
      <c r="D2195" s="191"/>
      <c r="E2195" s="191"/>
      <c r="F2195" s="191"/>
      <c r="G2195" s="191"/>
      <c r="H2195" s="191"/>
      <c r="I2195" s="191"/>
      <c r="J2195" s="191"/>
      <c r="K2195" s="191"/>
      <c r="L2195" s="191"/>
      <c r="M2195" s="191"/>
      <c r="N2195" s="191"/>
      <c r="O2195" s="70">
        <f>SUMIFS('Ctas Receber'!G:G,'Ctas Receber'!E:E,'Clientes'!A:A,'Ctas Receber'!M:M,"")</f>
        <v>0</v>
      </c>
      <c r="P2195" s="70">
        <f>SUMIFS('Ctas Receber'!G:G,'Ctas Receber'!E:E,'Clientes'!A:A,'Ctas Receber'!O:O,"Pago")</f>
        <v>0</v>
      </c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  <c r="AA2195" s="71"/>
      <c r="AB2195" s="71"/>
      <c r="AC2195" s="71"/>
      <c r="AD2195" s="71"/>
      <c r="AE2195" s="71"/>
      <c r="AF2195" s="71"/>
      <c r="AG2195" s="71"/>
      <c r="AH2195" s="71"/>
      <c r="AI2195" s="71"/>
      <c r="AJ2195" s="71"/>
      <c r="AK2195" s="71"/>
      <c r="AL2195" s="71"/>
    </row>
    <row r="2196" spans="1:38">
      <c r="A2196" s="191"/>
      <c r="B2196" s="191"/>
      <c r="C2196" s="191"/>
      <c r="D2196" s="191"/>
      <c r="E2196" s="191"/>
      <c r="F2196" s="191"/>
      <c r="G2196" s="191"/>
      <c r="H2196" s="191"/>
      <c r="I2196" s="191"/>
      <c r="J2196" s="191"/>
      <c r="K2196" s="191"/>
      <c r="L2196" s="191"/>
      <c r="M2196" s="191"/>
      <c r="N2196" s="191"/>
      <c r="O2196" s="70">
        <f>SUMIFS('Ctas Receber'!G:G,'Ctas Receber'!E:E,'Clientes'!A:A,'Ctas Receber'!M:M,"")</f>
        <v>0</v>
      </c>
      <c r="P2196" s="70">
        <f>SUMIFS('Ctas Receber'!G:G,'Ctas Receber'!E:E,'Clientes'!A:A,'Ctas Receber'!O:O,"Pago")</f>
        <v>0</v>
      </c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  <c r="AA2196" s="71"/>
      <c r="AB2196" s="71"/>
      <c r="AC2196" s="71"/>
      <c r="AD2196" s="71"/>
      <c r="AE2196" s="71"/>
      <c r="AF2196" s="71"/>
      <c r="AG2196" s="71"/>
      <c r="AH2196" s="71"/>
      <c r="AI2196" s="71"/>
      <c r="AJ2196" s="71"/>
      <c r="AK2196" s="71"/>
      <c r="AL2196" s="71"/>
    </row>
    <row r="2197" spans="1:38">
      <c r="A2197" s="191"/>
      <c r="B2197" s="191"/>
      <c r="C2197" s="191"/>
      <c r="D2197" s="191"/>
      <c r="E2197" s="191"/>
      <c r="F2197" s="191"/>
      <c r="G2197" s="191"/>
      <c r="H2197" s="191"/>
      <c r="I2197" s="191"/>
      <c r="J2197" s="191"/>
      <c r="K2197" s="191"/>
      <c r="L2197" s="191"/>
      <c r="M2197" s="191"/>
      <c r="N2197" s="191"/>
      <c r="O2197" s="70">
        <f>SUMIFS('Ctas Receber'!G:G,'Ctas Receber'!E:E,'Clientes'!A:A,'Ctas Receber'!M:M,"")</f>
        <v>0</v>
      </c>
      <c r="P2197" s="70">
        <f>SUMIFS('Ctas Receber'!G:G,'Ctas Receber'!E:E,'Clientes'!A:A,'Ctas Receber'!O:O,"Pago")</f>
        <v>0</v>
      </c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  <c r="AA2197" s="71"/>
      <c r="AB2197" s="71"/>
      <c r="AC2197" s="71"/>
      <c r="AD2197" s="71"/>
      <c r="AE2197" s="71"/>
      <c r="AF2197" s="71"/>
      <c r="AG2197" s="71"/>
      <c r="AH2197" s="71"/>
      <c r="AI2197" s="71"/>
      <c r="AJ2197" s="71"/>
      <c r="AK2197" s="71"/>
      <c r="AL2197" s="71"/>
    </row>
    <row r="2198" spans="1:38">
      <c r="A2198" s="191"/>
      <c r="B2198" s="191"/>
      <c r="C2198" s="191"/>
      <c r="D2198" s="191"/>
      <c r="E2198" s="191"/>
      <c r="F2198" s="191"/>
      <c r="G2198" s="191"/>
      <c r="H2198" s="191"/>
      <c r="I2198" s="191"/>
      <c r="J2198" s="191"/>
      <c r="K2198" s="191"/>
      <c r="L2198" s="191"/>
      <c r="M2198" s="191"/>
      <c r="N2198" s="191"/>
      <c r="O2198" s="70">
        <f>SUMIFS('Ctas Receber'!G:G,'Ctas Receber'!E:E,'Clientes'!A:A,'Ctas Receber'!M:M,"")</f>
        <v>0</v>
      </c>
      <c r="P2198" s="70">
        <f>SUMIFS('Ctas Receber'!G:G,'Ctas Receber'!E:E,'Clientes'!A:A,'Ctas Receber'!O:O,"Pago")</f>
        <v>0</v>
      </c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  <c r="AA2198" s="71"/>
      <c r="AB2198" s="71"/>
      <c r="AC2198" s="71"/>
      <c r="AD2198" s="71"/>
      <c r="AE2198" s="71"/>
      <c r="AF2198" s="71"/>
      <c r="AG2198" s="71"/>
      <c r="AH2198" s="71"/>
      <c r="AI2198" s="71"/>
      <c r="AJ2198" s="71"/>
      <c r="AK2198" s="71"/>
      <c r="AL2198" s="71"/>
    </row>
    <row r="2199" spans="1:38">
      <c r="A2199" s="191"/>
      <c r="B2199" s="191"/>
      <c r="C2199" s="191"/>
      <c r="D2199" s="191"/>
      <c r="E2199" s="191"/>
      <c r="F2199" s="191"/>
      <c r="G2199" s="191"/>
      <c r="H2199" s="191"/>
      <c r="I2199" s="191"/>
      <c r="J2199" s="191"/>
      <c r="K2199" s="191"/>
      <c r="L2199" s="191"/>
      <c r="M2199" s="191"/>
      <c r="N2199" s="191"/>
      <c r="O2199" s="70">
        <f>SUMIFS('Ctas Receber'!G:G,'Ctas Receber'!E:E,'Clientes'!A:A,'Ctas Receber'!M:M,"")</f>
        <v>0</v>
      </c>
      <c r="P2199" s="70">
        <f>SUMIFS('Ctas Receber'!G:G,'Ctas Receber'!E:E,'Clientes'!A:A,'Ctas Receber'!O:O,"Pago")</f>
        <v>0</v>
      </c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  <c r="AA2199" s="71"/>
      <c r="AB2199" s="71"/>
      <c r="AC2199" s="71"/>
      <c r="AD2199" s="71"/>
      <c r="AE2199" s="71"/>
      <c r="AF2199" s="71"/>
      <c r="AG2199" s="71"/>
      <c r="AH2199" s="71"/>
      <c r="AI2199" s="71"/>
      <c r="AJ2199" s="71"/>
      <c r="AK2199" s="71"/>
      <c r="AL2199" s="71"/>
    </row>
    <row r="2200" spans="1:38">
      <c r="A2200" s="191"/>
      <c r="B2200" s="191"/>
      <c r="C2200" s="191"/>
      <c r="D2200" s="191"/>
      <c r="E2200" s="191"/>
      <c r="F2200" s="191"/>
      <c r="G2200" s="191"/>
      <c r="H2200" s="191"/>
      <c r="I2200" s="191"/>
      <c r="J2200" s="191"/>
      <c r="K2200" s="191"/>
      <c r="L2200" s="191"/>
      <c r="M2200" s="191"/>
      <c r="N2200" s="191"/>
      <c r="O2200" s="70">
        <f>SUMIFS('Ctas Receber'!G:G,'Ctas Receber'!E:E,'Clientes'!A:A,'Ctas Receber'!M:M,"")</f>
        <v>0</v>
      </c>
      <c r="P2200" s="70">
        <f>SUMIFS('Ctas Receber'!G:G,'Ctas Receber'!E:E,'Clientes'!A:A,'Ctas Receber'!O:O,"Pago")</f>
        <v>0</v>
      </c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  <c r="AA2200" s="71"/>
      <c r="AB2200" s="71"/>
      <c r="AC2200" s="71"/>
      <c r="AD2200" s="71"/>
      <c r="AE2200" s="71"/>
      <c r="AF2200" s="71"/>
      <c r="AG2200" s="71"/>
      <c r="AH2200" s="71"/>
      <c r="AI2200" s="71"/>
      <c r="AJ2200" s="71"/>
      <c r="AK2200" s="71"/>
      <c r="AL2200" s="71"/>
    </row>
    <row r="2201" spans="1:38">
      <c r="A2201" s="191"/>
      <c r="B2201" s="191"/>
      <c r="C2201" s="191"/>
      <c r="D2201" s="191"/>
      <c r="E2201" s="191"/>
      <c r="F2201" s="191"/>
      <c r="G2201" s="191"/>
      <c r="H2201" s="191"/>
      <c r="I2201" s="191"/>
      <c r="J2201" s="191"/>
      <c r="K2201" s="191"/>
      <c r="L2201" s="191"/>
      <c r="M2201" s="191"/>
      <c r="N2201" s="191"/>
      <c r="O2201" s="70">
        <f>SUMIFS('Ctas Receber'!G:G,'Ctas Receber'!E:E,'Clientes'!A:A,'Ctas Receber'!M:M,"")</f>
        <v>0</v>
      </c>
      <c r="P2201" s="70">
        <f>SUMIFS('Ctas Receber'!G:G,'Ctas Receber'!E:E,'Clientes'!A:A,'Ctas Receber'!O:O,"Pago")</f>
        <v>0</v>
      </c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  <c r="AA2201" s="71"/>
      <c r="AB2201" s="71"/>
      <c r="AC2201" s="71"/>
      <c r="AD2201" s="71"/>
      <c r="AE2201" s="71"/>
      <c r="AF2201" s="71"/>
      <c r="AG2201" s="71"/>
      <c r="AH2201" s="71"/>
      <c r="AI2201" s="71"/>
      <c r="AJ2201" s="71"/>
      <c r="AK2201" s="71"/>
      <c r="AL2201" s="71"/>
    </row>
    <row r="2202" spans="1:38">
      <c r="A2202" s="191"/>
      <c r="B2202" s="191"/>
      <c r="C2202" s="191"/>
      <c r="D2202" s="191"/>
      <c r="E2202" s="191"/>
      <c r="F2202" s="191"/>
      <c r="G2202" s="191"/>
      <c r="H2202" s="191"/>
      <c r="I2202" s="191"/>
      <c r="J2202" s="191"/>
      <c r="K2202" s="191"/>
      <c r="L2202" s="191"/>
      <c r="M2202" s="191"/>
      <c r="N2202" s="191"/>
      <c r="O2202" s="70">
        <f>SUMIFS('Ctas Receber'!G:G,'Ctas Receber'!E:E,'Clientes'!A:A,'Ctas Receber'!M:M,"")</f>
        <v>0</v>
      </c>
      <c r="P2202" s="70">
        <f>SUMIFS('Ctas Receber'!G:G,'Ctas Receber'!E:E,'Clientes'!A:A,'Ctas Receber'!O:O,"Pago")</f>
        <v>0</v>
      </c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  <c r="AA2202" s="71"/>
      <c r="AB2202" s="71"/>
      <c r="AC2202" s="71"/>
      <c r="AD2202" s="71"/>
      <c r="AE2202" s="71"/>
      <c r="AF2202" s="71"/>
      <c r="AG2202" s="71"/>
      <c r="AH2202" s="71"/>
      <c r="AI2202" s="71"/>
      <c r="AJ2202" s="71"/>
      <c r="AK2202" s="71"/>
      <c r="AL2202" s="71"/>
    </row>
    <row r="2203" spans="1:38">
      <c r="A2203" s="191"/>
      <c r="B2203" s="191"/>
      <c r="C2203" s="191"/>
      <c r="D2203" s="191"/>
      <c r="E2203" s="191"/>
      <c r="F2203" s="191"/>
      <c r="G2203" s="191"/>
      <c r="H2203" s="191"/>
      <c r="I2203" s="191"/>
      <c r="J2203" s="191"/>
      <c r="K2203" s="191"/>
      <c r="L2203" s="191"/>
      <c r="M2203" s="191"/>
      <c r="N2203" s="191"/>
      <c r="O2203" s="70">
        <f>SUMIFS('Ctas Receber'!G:G,'Ctas Receber'!E:E,'Clientes'!A:A,'Ctas Receber'!M:M,"")</f>
        <v>0</v>
      </c>
      <c r="P2203" s="70">
        <f>SUMIFS('Ctas Receber'!G:G,'Ctas Receber'!E:E,'Clientes'!A:A,'Ctas Receber'!O:O,"Pago")</f>
        <v>0</v>
      </c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  <c r="AA2203" s="71"/>
      <c r="AB2203" s="71"/>
      <c r="AC2203" s="71"/>
      <c r="AD2203" s="71"/>
      <c r="AE2203" s="71"/>
      <c r="AF2203" s="71"/>
      <c r="AG2203" s="71"/>
      <c r="AH2203" s="71"/>
      <c r="AI2203" s="71"/>
      <c r="AJ2203" s="71"/>
      <c r="AK2203" s="71"/>
      <c r="AL2203" s="71"/>
    </row>
    <row r="2204" spans="1:38">
      <c r="A2204" s="191"/>
      <c r="B2204" s="191"/>
      <c r="C2204" s="191"/>
      <c r="D2204" s="191"/>
      <c r="E2204" s="191"/>
      <c r="F2204" s="191"/>
      <c r="G2204" s="191"/>
      <c r="H2204" s="191"/>
      <c r="I2204" s="191"/>
      <c r="J2204" s="191"/>
      <c r="K2204" s="191"/>
      <c r="L2204" s="191"/>
      <c r="M2204" s="191"/>
      <c r="N2204" s="191"/>
      <c r="O2204" s="70">
        <f>SUMIFS('Ctas Receber'!G:G,'Ctas Receber'!E:E,'Clientes'!A:A,'Ctas Receber'!M:M,"")</f>
        <v>0</v>
      </c>
      <c r="P2204" s="70">
        <f>SUMIFS('Ctas Receber'!G:G,'Ctas Receber'!E:E,'Clientes'!A:A,'Ctas Receber'!O:O,"Pago")</f>
        <v>0</v>
      </c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  <c r="AA2204" s="71"/>
      <c r="AB2204" s="71"/>
      <c r="AC2204" s="71"/>
      <c r="AD2204" s="71"/>
      <c r="AE2204" s="71"/>
      <c r="AF2204" s="71"/>
      <c r="AG2204" s="71"/>
      <c r="AH2204" s="71"/>
      <c r="AI2204" s="71"/>
      <c r="AJ2204" s="71"/>
      <c r="AK2204" s="71"/>
      <c r="AL2204" s="71"/>
    </row>
    <row r="2205" spans="1:38">
      <c r="A2205" s="191"/>
      <c r="B2205" s="191"/>
      <c r="C2205" s="191"/>
      <c r="D2205" s="191"/>
      <c r="E2205" s="191"/>
      <c r="F2205" s="191"/>
      <c r="G2205" s="191"/>
      <c r="H2205" s="191"/>
      <c r="I2205" s="191"/>
      <c r="J2205" s="191"/>
      <c r="K2205" s="191"/>
      <c r="L2205" s="191"/>
      <c r="M2205" s="191"/>
      <c r="N2205" s="191"/>
      <c r="O2205" s="70">
        <f>SUMIFS('Ctas Receber'!G:G,'Ctas Receber'!E:E,'Clientes'!A:A,'Ctas Receber'!M:M,"")</f>
        <v>0</v>
      </c>
      <c r="P2205" s="70">
        <f>SUMIFS('Ctas Receber'!G:G,'Ctas Receber'!E:E,'Clientes'!A:A,'Ctas Receber'!O:O,"Pago")</f>
        <v>0</v>
      </c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  <c r="AA2205" s="71"/>
      <c r="AB2205" s="71"/>
      <c r="AC2205" s="71"/>
      <c r="AD2205" s="71"/>
      <c r="AE2205" s="71"/>
      <c r="AF2205" s="71"/>
      <c r="AG2205" s="71"/>
      <c r="AH2205" s="71"/>
      <c r="AI2205" s="71"/>
      <c r="AJ2205" s="71"/>
      <c r="AK2205" s="71"/>
      <c r="AL2205" s="71"/>
    </row>
    <row r="2206" spans="1:38">
      <c r="A2206" s="191"/>
      <c r="B2206" s="191"/>
      <c r="C2206" s="191"/>
      <c r="D2206" s="191"/>
      <c r="E2206" s="191"/>
      <c r="F2206" s="191"/>
      <c r="G2206" s="191"/>
      <c r="H2206" s="191"/>
      <c r="I2206" s="191"/>
      <c r="J2206" s="191"/>
      <c r="K2206" s="191"/>
      <c r="L2206" s="191"/>
      <c r="M2206" s="191"/>
      <c r="N2206" s="191"/>
      <c r="O2206" s="70">
        <f>SUMIFS('Ctas Receber'!G:G,'Ctas Receber'!E:E,'Clientes'!A:A,'Ctas Receber'!M:M,"")</f>
        <v>0</v>
      </c>
      <c r="P2206" s="70">
        <f>SUMIFS('Ctas Receber'!G:G,'Ctas Receber'!E:E,'Clientes'!A:A,'Ctas Receber'!O:O,"Pago")</f>
        <v>0</v>
      </c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  <c r="AA2206" s="71"/>
      <c r="AB2206" s="71"/>
      <c r="AC2206" s="71"/>
      <c r="AD2206" s="71"/>
      <c r="AE2206" s="71"/>
      <c r="AF2206" s="71"/>
      <c r="AG2206" s="71"/>
      <c r="AH2206" s="71"/>
      <c r="AI2206" s="71"/>
      <c r="AJ2206" s="71"/>
      <c r="AK2206" s="71"/>
      <c r="AL2206" s="71"/>
    </row>
    <row r="2207" spans="1:38">
      <c r="A2207" s="191"/>
      <c r="B2207" s="191"/>
      <c r="C2207" s="191"/>
      <c r="D2207" s="191"/>
      <c r="E2207" s="191"/>
      <c r="F2207" s="191"/>
      <c r="G2207" s="191"/>
      <c r="H2207" s="191"/>
      <c r="I2207" s="191"/>
      <c r="J2207" s="191"/>
      <c r="K2207" s="191"/>
      <c r="L2207" s="191"/>
      <c r="M2207" s="191"/>
      <c r="N2207" s="191"/>
      <c r="O2207" s="70">
        <f>SUMIFS('Ctas Receber'!G:G,'Ctas Receber'!E:E,'Clientes'!A:A,'Ctas Receber'!M:M,"")</f>
        <v>0</v>
      </c>
      <c r="P2207" s="70">
        <f>SUMIFS('Ctas Receber'!G:G,'Ctas Receber'!E:E,'Clientes'!A:A,'Ctas Receber'!O:O,"Pago")</f>
        <v>0</v>
      </c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  <c r="AA2207" s="71"/>
      <c r="AB2207" s="71"/>
      <c r="AC2207" s="71"/>
      <c r="AD2207" s="71"/>
      <c r="AE2207" s="71"/>
      <c r="AF2207" s="71"/>
      <c r="AG2207" s="71"/>
      <c r="AH2207" s="71"/>
      <c r="AI2207" s="71"/>
      <c r="AJ2207" s="71"/>
      <c r="AK2207" s="71"/>
      <c r="AL2207" s="71"/>
    </row>
    <row r="2208" spans="1:38">
      <c r="A2208" s="191"/>
      <c r="B2208" s="191"/>
      <c r="C2208" s="191"/>
      <c r="D2208" s="191"/>
      <c r="E2208" s="191"/>
      <c r="F2208" s="191"/>
      <c r="G2208" s="191"/>
      <c r="H2208" s="191"/>
      <c r="I2208" s="191"/>
      <c r="J2208" s="191"/>
      <c r="K2208" s="191"/>
      <c r="L2208" s="191"/>
      <c r="M2208" s="191"/>
      <c r="N2208" s="191"/>
      <c r="O2208" s="70">
        <f>SUMIFS('Ctas Receber'!G:G,'Ctas Receber'!E:E,'Clientes'!A:A,'Ctas Receber'!M:M,"")</f>
        <v>0</v>
      </c>
      <c r="P2208" s="70">
        <f>SUMIFS('Ctas Receber'!G:G,'Ctas Receber'!E:E,'Clientes'!A:A,'Ctas Receber'!O:O,"Pago")</f>
        <v>0</v>
      </c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  <c r="AA2208" s="71"/>
      <c r="AB2208" s="71"/>
      <c r="AC2208" s="71"/>
      <c r="AD2208" s="71"/>
      <c r="AE2208" s="71"/>
      <c r="AF2208" s="71"/>
      <c r="AG2208" s="71"/>
      <c r="AH2208" s="71"/>
      <c r="AI2208" s="71"/>
      <c r="AJ2208" s="71"/>
      <c r="AK2208" s="71"/>
      <c r="AL2208" s="71"/>
    </row>
    <row r="2209" spans="1:38">
      <c r="A2209" s="191"/>
      <c r="B2209" s="191"/>
      <c r="C2209" s="191"/>
      <c r="D2209" s="191"/>
      <c r="E2209" s="191"/>
      <c r="F2209" s="191"/>
      <c r="G2209" s="191"/>
      <c r="H2209" s="191"/>
      <c r="I2209" s="191"/>
      <c r="J2209" s="191"/>
      <c r="K2209" s="191"/>
      <c r="L2209" s="191"/>
      <c r="M2209" s="191"/>
      <c r="N2209" s="191"/>
      <c r="O2209" s="70">
        <f>SUMIFS('Ctas Receber'!G:G,'Ctas Receber'!E:E,'Clientes'!A:A,'Ctas Receber'!M:M,"")</f>
        <v>0</v>
      </c>
      <c r="P2209" s="70">
        <f>SUMIFS('Ctas Receber'!G:G,'Ctas Receber'!E:E,'Clientes'!A:A,'Ctas Receber'!O:O,"Pago")</f>
        <v>0</v>
      </c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  <c r="AA2209" s="71"/>
      <c r="AB2209" s="71"/>
      <c r="AC2209" s="71"/>
      <c r="AD2209" s="71"/>
      <c r="AE2209" s="71"/>
      <c r="AF2209" s="71"/>
      <c r="AG2209" s="71"/>
      <c r="AH2209" s="71"/>
      <c r="AI2209" s="71"/>
      <c r="AJ2209" s="71"/>
      <c r="AK2209" s="71"/>
      <c r="AL2209" s="71"/>
    </row>
    <row r="2210" spans="1:38">
      <c r="A2210" s="191"/>
      <c r="B2210" s="191"/>
      <c r="C2210" s="191"/>
      <c r="D2210" s="191"/>
      <c r="E2210" s="191"/>
      <c r="F2210" s="191"/>
      <c r="G2210" s="191"/>
      <c r="H2210" s="191"/>
      <c r="I2210" s="191"/>
      <c r="J2210" s="191"/>
      <c r="K2210" s="191"/>
      <c r="L2210" s="191"/>
      <c r="M2210" s="191"/>
      <c r="N2210" s="191"/>
      <c r="O2210" s="70">
        <f>SUMIFS('Ctas Receber'!G:G,'Ctas Receber'!E:E,'Clientes'!A:A,'Ctas Receber'!M:M,"")</f>
        <v>0</v>
      </c>
      <c r="P2210" s="70">
        <f>SUMIFS('Ctas Receber'!G:G,'Ctas Receber'!E:E,'Clientes'!A:A,'Ctas Receber'!O:O,"Pago")</f>
        <v>0</v>
      </c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  <c r="AA2210" s="71"/>
      <c r="AB2210" s="71"/>
      <c r="AC2210" s="71"/>
      <c r="AD2210" s="71"/>
      <c r="AE2210" s="71"/>
      <c r="AF2210" s="71"/>
      <c r="AG2210" s="71"/>
      <c r="AH2210" s="71"/>
      <c r="AI2210" s="71"/>
      <c r="AJ2210" s="71"/>
      <c r="AK2210" s="71"/>
      <c r="AL2210" s="71"/>
    </row>
    <row r="2211" spans="1:38">
      <c r="A2211" s="191"/>
      <c r="B2211" s="191"/>
      <c r="C2211" s="191"/>
      <c r="D2211" s="191"/>
      <c r="E2211" s="191"/>
      <c r="F2211" s="191"/>
      <c r="G2211" s="191"/>
      <c r="H2211" s="191"/>
      <c r="I2211" s="191"/>
      <c r="J2211" s="191"/>
      <c r="K2211" s="191"/>
      <c r="L2211" s="191"/>
      <c r="M2211" s="191"/>
      <c r="N2211" s="191"/>
      <c r="O2211" s="70">
        <f>SUMIFS('Ctas Receber'!G:G,'Ctas Receber'!E:E,'Clientes'!A:A,'Ctas Receber'!M:M,"")</f>
        <v>0</v>
      </c>
      <c r="P2211" s="70">
        <f>SUMIFS('Ctas Receber'!G:G,'Ctas Receber'!E:E,'Clientes'!A:A,'Ctas Receber'!O:O,"Pago")</f>
        <v>0</v>
      </c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  <c r="AA2211" s="71"/>
      <c r="AB2211" s="71"/>
      <c r="AC2211" s="71"/>
      <c r="AD2211" s="71"/>
      <c r="AE2211" s="71"/>
      <c r="AF2211" s="71"/>
      <c r="AG2211" s="71"/>
      <c r="AH2211" s="71"/>
      <c r="AI2211" s="71"/>
      <c r="AJ2211" s="71"/>
      <c r="AK2211" s="71"/>
      <c r="AL2211" s="71"/>
    </row>
    <row r="2212" spans="1:38">
      <c r="A2212" s="191"/>
      <c r="B2212" s="191"/>
      <c r="C2212" s="191"/>
      <c r="D2212" s="191"/>
      <c r="E2212" s="191"/>
      <c r="F2212" s="191"/>
      <c r="G2212" s="191"/>
      <c r="H2212" s="191"/>
      <c r="I2212" s="191"/>
      <c r="J2212" s="191"/>
      <c r="K2212" s="191"/>
      <c r="L2212" s="191"/>
      <c r="M2212" s="191"/>
      <c r="N2212" s="191"/>
      <c r="O2212" s="70">
        <f>SUMIFS('Ctas Receber'!G:G,'Ctas Receber'!E:E,'Clientes'!A:A,'Ctas Receber'!M:M,"")</f>
        <v>0</v>
      </c>
      <c r="P2212" s="70">
        <f>SUMIFS('Ctas Receber'!G:G,'Ctas Receber'!E:E,'Clientes'!A:A,'Ctas Receber'!O:O,"Pago")</f>
        <v>0</v>
      </c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  <c r="AA2212" s="71"/>
      <c r="AB2212" s="71"/>
      <c r="AC2212" s="71"/>
      <c r="AD2212" s="71"/>
      <c r="AE2212" s="71"/>
      <c r="AF2212" s="71"/>
      <c r="AG2212" s="71"/>
      <c r="AH2212" s="71"/>
      <c r="AI2212" s="71"/>
      <c r="AJ2212" s="71"/>
      <c r="AK2212" s="71"/>
      <c r="AL2212" s="71"/>
    </row>
    <row r="2213" spans="1:38">
      <c r="A2213" s="191"/>
      <c r="B2213" s="191"/>
      <c r="C2213" s="191"/>
      <c r="D2213" s="191"/>
      <c r="E2213" s="191"/>
      <c r="F2213" s="191"/>
      <c r="G2213" s="191"/>
      <c r="H2213" s="191"/>
      <c r="I2213" s="191"/>
      <c r="J2213" s="191"/>
      <c r="K2213" s="191"/>
      <c r="L2213" s="191"/>
      <c r="M2213" s="191"/>
      <c r="N2213" s="191"/>
      <c r="O2213" s="70">
        <f>SUMIFS('Ctas Receber'!G:G,'Ctas Receber'!E:E,'Clientes'!A:A,'Ctas Receber'!M:M,"")</f>
        <v>0</v>
      </c>
      <c r="P2213" s="70">
        <f>SUMIFS('Ctas Receber'!G:G,'Ctas Receber'!E:E,'Clientes'!A:A,'Ctas Receber'!O:O,"Pago")</f>
        <v>0</v>
      </c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  <c r="AA2213" s="71"/>
      <c r="AB2213" s="71"/>
      <c r="AC2213" s="71"/>
      <c r="AD2213" s="71"/>
      <c r="AE2213" s="71"/>
      <c r="AF2213" s="71"/>
      <c r="AG2213" s="71"/>
      <c r="AH2213" s="71"/>
      <c r="AI2213" s="71"/>
      <c r="AJ2213" s="71"/>
      <c r="AK2213" s="71"/>
      <c r="AL2213" s="71"/>
    </row>
    <row r="2214" spans="1:38">
      <c r="A2214" s="191"/>
      <c r="B2214" s="191"/>
      <c r="C2214" s="191"/>
      <c r="D2214" s="191"/>
      <c r="E2214" s="191"/>
      <c r="F2214" s="191"/>
      <c r="G2214" s="191"/>
      <c r="H2214" s="191"/>
      <c r="I2214" s="191"/>
      <c r="J2214" s="191"/>
      <c r="K2214" s="191"/>
      <c r="L2214" s="191"/>
      <c r="M2214" s="191"/>
      <c r="N2214" s="191"/>
      <c r="O2214" s="70">
        <f>SUMIFS('Ctas Receber'!G:G,'Ctas Receber'!E:E,'Clientes'!A:A,'Ctas Receber'!M:M,"")</f>
        <v>0</v>
      </c>
      <c r="P2214" s="70">
        <f>SUMIFS('Ctas Receber'!G:G,'Ctas Receber'!E:E,'Clientes'!A:A,'Ctas Receber'!O:O,"Pago")</f>
        <v>0</v>
      </c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  <c r="AA2214" s="71"/>
      <c r="AB2214" s="71"/>
      <c r="AC2214" s="71"/>
      <c r="AD2214" s="71"/>
      <c r="AE2214" s="71"/>
      <c r="AF2214" s="71"/>
      <c r="AG2214" s="71"/>
      <c r="AH2214" s="71"/>
      <c r="AI2214" s="71"/>
      <c r="AJ2214" s="71"/>
      <c r="AK2214" s="71"/>
      <c r="AL2214" s="71"/>
    </row>
    <row r="2215" spans="1:38">
      <c r="A2215" s="191"/>
      <c r="B2215" s="191"/>
      <c r="C2215" s="191"/>
      <c r="D2215" s="191"/>
      <c r="E2215" s="191"/>
      <c r="F2215" s="191"/>
      <c r="G2215" s="191"/>
      <c r="H2215" s="191"/>
      <c r="I2215" s="191"/>
      <c r="J2215" s="191"/>
      <c r="K2215" s="191"/>
      <c r="L2215" s="191"/>
      <c r="M2215" s="191"/>
      <c r="N2215" s="191"/>
      <c r="O2215" s="70">
        <f>SUMIFS('Ctas Receber'!G:G,'Ctas Receber'!E:E,'Clientes'!A:A,'Ctas Receber'!M:M,"")</f>
        <v>0</v>
      </c>
      <c r="P2215" s="70">
        <f>SUMIFS('Ctas Receber'!G:G,'Ctas Receber'!E:E,'Clientes'!A:A,'Ctas Receber'!O:O,"Pago")</f>
        <v>0</v>
      </c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  <c r="AA2215" s="71"/>
      <c r="AB2215" s="71"/>
      <c r="AC2215" s="71"/>
      <c r="AD2215" s="71"/>
      <c r="AE2215" s="71"/>
      <c r="AF2215" s="71"/>
      <c r="AG2215" s="71"/>
      <c r="AH2215" s="71"/>
      <c r="AI2215" s="71"/>
      <c r="AJ2215" s="71"/>
      <c r="AK2215" s="71"/>
      <c r="AL2215" s="71"/>
    </row>
    <row r="2216" spans="1:38">
      <c r="A2216" s="191"/>
      <c r="B2216" s="191"/>
      <c r="C2216" s="191"/>
      <c r="D2216" s="191"/>
      <c r="E2216" s="191"/>
      <c r="F2216" s="191"/>
      <c r="G2216" s="191"/>
      <c r="H2216" s="191"/>
      <c r="I2216" s="191"/>
      <c r="J2216" s="191"/>
      <c r="K2216" s="191"/>
      <c r="L2216" s="191"/>
      <c r="M2216" s="191"/>
      <c r="N2216" s="191"/>
      <c r="O2216" s="70">
        <f>SUMIFS('Ctas Receber'!G:G,'Ctas Receber'!E:E,'Clientes'!A:A,'Ctas Receber'!M:M,"")</f>
        <v>0</v>
      </c>
      <c r="P2216" s="70">
        <f>SUMIFS('Ctas Receber'!G:G,'Ctas Receber'!E:E,'Clientes'!A:A,'Ctas Receber'!O:O,"Pago")</f>
        <v>0</v>
      </c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  <c r="AA2216" s="71"/>
      <c r="AB2216" s="71"/>
      <c r="AC2216" s="71"/>
      <c r="AD2216" s="71"/>
      <c r="AE2216" s="71"/>
      <c r="AF2216" s="71"/>
      <c r="AG2216" s="71"/>
      <c r="AH2216" s="71"/>
      <c r="AI2216" s="71"/>
      <c r="AJ2216" s="71"/>
      <c r="AK2216" s="71"/>
      <c r="AL2216" s="71"/>
    </row>
    <row r="2217" spans="1:38">
      <c r="A2217" s="191"/>
      <c r="B2217" s="191"/>
      <c r="C2217" s="191"/>
      <c r="D2217" s="191"/>
      <c r="E2217" s="191"/>
      <c r="F2217" s="191"/>
      <c r="G2217" s="191"/>
      <c r="H2217" s="191"/>
      <c r="I2217" s="191"/>
      <c r="J2217" s="191"/>
      <c r="K2217" s="191"/>
      <c r="L2217" s="191"/>
      <c r="M2217" s="191"/>
      <c r="N2217" s="191"/>
      <c r="O2217" s="70">
        <f>SUMIFS('Ctas Receber'!G:G,'Ctas Receber'!E:E,'Clientes'!A:A,'Ctas Receber'!M:M,"")</f>
        <v>0</v>
      </c>
      <c r="P2217" s="70">
        <f>SUMIFS('Ctas Receber'!G:G,'Ctas Receber'!E:E,'Clientes'!A:A,'Ctas Receber'!O:O,"Pago")</f>
        <v>0</v>
      </c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  <c r="AA2217" s="71"/>
      <c r="AB2217" s="71"/>
      <c r="AC2217" s="71"/>
      <c r="AD2217" s="71"/>
      <c r="AE2217" s="71"/>
      <c r="AF2217" s="71"/>
      <c r="AG2217" s="71"/>
      <c r="AH2217" s="71"/>
      <c r="AI2217" s="71"/>
      <c r="AJ2217" s="71"/>
      <c r="AK2217" s="71"/>
      <c r="AL2217" s="71"/>
    </row>
    <row r="2218" spans="1:38">
      <c r="A2218" s="191"/>
      <c r="B2218" s="191"/>
      <c r="C2218" s="191"/>
      <c r="D2218" s="191"/>
      <c r="E2218" s="191"/>
      <c r="F2218" s="191"/>
      <c r="G2218" s="191"/>
      <c r="H2218" s="191"/>
      <c r="I2218" s="191"/>
      <c r="J2218" s="191"/>
      <c r="K2218" s="191"/>
      <c r="L2218" s="191"/>
      <c r="M2218" s="191"/>
      <c r="N2218" s="191"/>
      <c r="O2218" s="70">
        <f>SUMIFS('Ctas Receber'!G:G,'Ctas Receber'!E:E,'Clientes'!A:A,'Ctas Receber'!M:M,"")</f>
        <v>0</v>
      </c>
      <c r="P2218" s="70">
        <f>SUMIFS('Ctas Receber'!G:G,'Ctas Receber'!E:E,'Clientes'!A:A,'Ctas Receber'!O:O,"Pago")</f>
        <v>0</v>
      </c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  <c r="AA2218" s="71"/>
      <c r="AB2218" s="71"/>
      <c r="AC2218" s="71"/>
      <c r="AD2218" s="71"/>
      <c r="AE2218" s="71"/>
      <c r="AF2218" s="71"/>
      <c r="AG2218" s="71"/>
      <c r="AH2218" s="71"/>
      <c r="AI2218" s="71"/>
      <c r="AJ2218" s="71"/>
      <c r="AK2218" s="71"/>
      <c r="AL2218" s="71"/>
    </row>
    <row r="2219" spans="1:38">
      <c r="A2219" s="191"/>
      <c r="B2219" s="191"/>
      <c r="C2219" s="191"/>
      <c r="D2219" s="191"/>
      <c r="E2219" s="191"/>
      <c r="F2219" s="191"/>
      <c r="G2219" s="191"/>
      <c r="H2219" s="191"/>
      <c r="I2219" s="191"/>
      <c r="J2219" s="191"/>
      <c r="K2219" s="191"/>
      <c r="L2219" s="191"/>
      <c r="M2219" s="191"/>
      <c r="N2219" s="191"/>
      <c r="O2219" s="70">
        <f>SUMIFS('Ctas Receber'!G:G,'Ctas Receber'!E:E,'Clientes'!A:A,'Ctas Receber'!M:M,"")</f>
        <v>0</v>
      </c>
      <c r="P2219" s="70">
        <f>SUMIFS('Ctas Receber'!G:G,'Ctas Receber'!E:E,'Clientes'!A:A,'Ctas Receber'!O:O,"Pago")</f>
        <v>0</v>
      </c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  <c r="AA2219" s="71"/>
      <c r="AB2219" s="71"/>
      <c r="AC2219" s="71"/>
      <c r="AD2219" s="71"/>
      <c r="AE2219" s="71"/>
      <c r="AF2219" s="71"/>
      <c r="AG2219" s="71"/>
      <c r="AH2219" s="71"/>
      <c r="AI2219" s="71"/>
      <c r="AJ2219" s="71"/>
      <c r="AK2219" s="71"/>
      <c r="AL2219" s="71"/>
    </row>
    <row r="2220" spans="1:38">
      <c r="A2220" s="191"/>
      <c r="B2220" s="191"/>
      <c r="C2220" s="191"/>
      <c r="D2220" s="191"/>
      <c r="E2220" s="191"/>
      <c r="F2220" s="191"/>
      <c r="G2220" s="191"/>
      <c r="H2220" s="191"/>
      <c r="I2220" s="191"/>
      <c r="J2220" s="191"/>
      <c r="K2220" s="191"/>
      <c r="L2220" s="191"/>
      <c r="M2220" s="191"/>
      <c r="N2220" s="191"/>
      <c r="O2220" s="70">
        <f>SUMIFS('Ctas Receber'!G:G,'Ctas Receber'!E:E,'Clientes'!A:A,'Ctas Receber'!M:M,"")</f>
        <v>0</v>
      </c>
      <c r="P2220" s="70">
        <f>SUMIFS('Ctas Receber'!G:G,'Ctas Receber'!E:E,'Clientes'!A:A,'Ctas Receber'!O:O,"Pago")</f>
        <v>0</v>
      </c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  <c r="AA2220" s="71"/>
      <c r="AB2220" s="71"/>
      <c r="AC2220" s="71"/>
      <c r="AD2220" s="71"/>
      <c r="AE2220" s="71"/>
      <c r="AF2220" s="71"/>
      <c r="AG2220" s="71"/>
      <c r="AH2220" s="71"/>
      <c r="AI2220" s="71"/>
      <c r="AJ2220" s="71"/>
      <c r="AK2220" s="71"/>
      <c r="AL2220" s="71"/>
    </row>
    <row r="2221" spans="1:38">
      <c r="A2221" s="191"/>
      <c r="B2221" s="191"/>
      <c r="C2221" s="191"/>
      <c r="D2221" s="191"/>
      <c r="E2221" s="191"/>
      <c r="F2221" s="191"/>
      <c r="G2221" s="191"/>
      <c r="H2221" s="191"/>
      <c r="I2221" s="191"/>
      <c r="J2221" s="191"/>
      <c r="K2221" s="191"/>
      <c r="L2221" s="191"/>
      <c r="M2221" s="191"/>
      <c r="N2221" s="191"/>
      <c r="O2221" s="70">
        <f>SUMIFS('Ctas Receber'!G:G,'Ctas Receber'!E:E,'Clientes'!A:A,'Ctas Receber'!M:M,"")</f>
        <v>0</v>
      </c>
      <c r="P2221" s="70">
        <f>SUMIFS('Ctas Receber'!G:G,'Ctas Receber'!E:E,'Clientes'!A:A,'Ctas Receber'!O:O,"Pago")</f>
        <v>0</v>
      </c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  <c r="AA2221" s="71"/>
      <c r="AB2221" s="71"/>
      <c r="AC2221" s="71"/>
      <c r="AD2221" s="71"/>
      <c r="AE2221" s="71"/>
      <c r="AF2221" s="71"/>
      <c r="AG2221" s="71"/>
      <c r="AH2221" s="71"/>
      <c r="AI2221" s="71"/>
      <c r="AJ2221" s="71"/>
      <c r="AK2221" s="71"/>
      <c r="AL2221" s="71"/>
    </row>
    <row r="2222" spans="1:38">
      <c r="A2222" s="191"/>
      <c r="B2222" s="191"/>
      <c r="C2222" s="191"/>
      <c r="D2222" s="191"/>
      <c r="E2222" s="191"/>
      <c r="F2222" s="191"/>
      <c r="G2222" s="191"/>
      <c r="H2222" s="191"/>
      <c r="I2222" s="191"/>
      <c r="J2222" s="191"/>
      <c r="K2222" s="191"/>
      <c r="L2222" s="191"/>
      <c r="M2222" s="191"/>
      <c r="N2222" s="191"/>
      <c r="O2222" s="70">
        <f>SUMIFS('Ctas Receber'!G:G,'Ctas Receber'!E:E,'Clientes'!A:A,'Ctas Receber'!M:M,"")</f>
        <v>0</v>
      </c>
      <c r="P2222" s="70">
        <f>SUMIFS('Ctas Receber'!G:G,'Ctas Receber'!E:E,'Clientes'!A:A,'Ctas Receber'!O:O,"Pago")</f>
        <v>0</v>
      </c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  <c r="AA2222" s="71"/>
      <c r="AB2222" s="71"/>
      <c r="AC2222" s="71"/>
      <c r="AD2222" s="71"/>
      <c r="AE2222" s="71"/>
      <c r="AF2222" s="71"/>
      <c r="AG2222" s="71"/>
      <c r="AH2222" s="71"/>
      <c r="AI2222" s="71"/>
      <c r="AJ2222" s="71"/>
      <c r="AK2222" s="71"/>
      <c r="AL2222" s="71"/>
    </row>
    <row r="2223" spans="1:38">
      <c r="A2223" s="191"/>
      <c r="B2223" s="191"/>
      <c r="C2223" s="191"/>
      <c r="D2223" s="191"/>
      <c r="E2223" s="191"/>
      <c r="F2223" s="191"/>
      <c r="G2223" s="191"/>
      <c r="H2223" s="191"/>
      <c r="I2223" s="191"/>
      <c r="J2223" s="191"/>
      <c r="K2223" s="191"/>
      <c r="L2223" s="191"/>
      <c r="M2223" s="191"/>
      <c r="N2223" s="191"/>
      <c r="O2223" s="70">
        <f>SUMIFS('Ctas Receber'!G:G,'Ctas Receber'!E:E,'Clientes'!A:A,'Ctas Receber'!M:M,"")</f>
        <v>0</v>
      </c>
      <c r="P2223" s="70">
        <f>SUMIFS('Ctas Receber'!G:G,'Ctas Receber'!E:E,'Clientes'!A:A,'Ctas Receber'!O:O,"Pago")</f>
        <v>0</v>
      </c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  <c r="AA2223" s="71"/>
      <c r="AB2223" s="71"/>
      <c r="AC2223" s="71"/>
      <c r="AD2223" s="71"/>
      <c r="AE2223" s="71"/>
      <c r="AF2223" s="71"/>
      <c r="AG2223" s="71"/>
      <c r="AH2223" s="71"/>
      <c r="AI2223" s="71"/>
      <c r="AJ2223" s="71"/>
      <c r="AK2223" s="71"/>
      <c r="AL2223" s="71"/>
    </row>
    <row r="2224" spans="1:38">
      <c r="A2224" s="191"/>
      <c r="B2224" s="191"/>
      <c r="C2224" s="191"/>
      <c r="D2224" s="191"/>
      <c r="E2224" s="191"/>
      <c r="F2224" s="191"/>
      <c r="G2224" s="191"/>
      <c r="H2224" s="191"/>
      <c r="I2224" s="191"/>
      <c r="J2224" s="191"/>
      <c r="K2224" s="191"/>
      <c r="L2224" s="191"/>
      <c r="M2224" s="191"/>
      <c r="N2224" s="191"/>
      <c r="O2224" s="70">
        <f>SUMIFS('Ctas Receber'!G:G,'Ctas Receber'!E:E,'Clientes'!A:A,'Ctas Receber'!M:M,"")</f>
        <v>0</v>
      </c>
      <c r="P2224" s="70">
        <f>SUMIFS('Ctas Receber'!G:G,'Ctas Receber'!E:E,'Clientes'!A:A,'Ctas Receber'!O:O,"Pago")</f>
        <v>0</v>
      </c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  <c r="AA2224" s="71"/>
      <c r="AB2224" s="71"/>
      <c r="AC2224" s="71"/>
      <c r="AD2224" s="71"/>
      <c r="AE2224" s="71"/>
      <c r="AF2224" s="71"/>
      <c r="AG2224" s="71"/>
      <c r="AH2224" s="71"/>
      <c r="AI2224" s="71"/>
      <c r="AJ2224" s="71"/>
      <c r="AK2224" s="71"/>
      <c r="AL2224" s="71"/>
    </row>
    <row r="2225" spans="1:38">
      <c r="A2225" s="191"/>
      <c r="B2225" s="191"/>
      <c r="C2225" s="191"/>
      <c r="D2225" s="191"/>
      <c r="E2225" s="191"/>
      <c r="F2225" s="191"/>
      <c r="G2225" s="191"/>
      <c r="H2225" s="191"/>
      <c r="I2225" s="191"/>
      <c r="J2225" s="191"/>
      <c r="K2225" s="191"/>
      <c r="L2225" s="191"/>
      <c r="M2225" s="191"/>
      <c r="N2225" s="191"/>
      <c r="O2225" s="70">
        <f>SUMIFS('Ctas Receber'!G:G,'Ctas Receber'!E:E,'Clientes'!A:A,'Ctas Receber'!M:M,"")</f>
        <v>0</v>
      </c>
      <c r="P2225" s="70">
        <f>SUMIFS('Ctas Receber'!G:G,'Ctas Receber'!E:E,'Clientes'!A:A,'Ctas Receber'!O:O,"Pago")</f>
        <v>0</v>
      </c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  <c r="AA2225" s="71"/>
      <c r="AB2225" s="71"/>
      <c r="AC2225" s="71"/>
      <c r="AD2225" s="71"/>
      <c r="AE2225" s="71"/>
      <c r="AF2225" s="71"/>
      <c r="AG2225" s="71"/>
      <c r="AH2225" s="71"/>
      <c r="AI2225" s="71"/>
      <c r="AJ2225" s="71"/>
      <c r="AK2225" s="71"/>
      <c r="AL2225" s="71"/>
    </row>
    <row r="2226" spans="1:38">
      <c r="A2226" s="191"/>
      <c r="B2226" s="191"/>
      <c r="C2226" s="191"/>
      <c r="D2226" s="191"/>
      <c r="E2226" s="191"/>
      <c r="F2226" s="191"/>
      <c r="G2226" s="191"/>
      <c r="H2226" s="191"/>
      <c r="I2226" s="191"/>
      <c r="J2226" s="191"/>
      <c r="K2226" s="191"/>
      <c r="L2226" s="191"/>
      <c r="M2226" s="191"/>
      <c r="N2226" s="191"/>
      <c r="O2226" s="70">
        <f>SUMIFS('Ctas Receber'!G:G,'Ctas Receber'!E:E,'Clientes'!A:A,'Ctas Receber'!M:M,"")</f>
        <v>0</v>
      </c>
      <c r="P2226" s="70">
        <f>SUMIFS('Ctas Receber'!G:G,'Ctas Receber'!E:E,'Clientes'!A:A,'Ctas Receber'!O:O,"Pago")</f>
        <v>0</v>
      </c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  <c r="AA2226" s="71"/>
      <c r="AB2226" s="71"/>
      <c r="AC2226" s="71"/>
      <c r="AD2226" s="71"/>
      <c r="AE2226" s="71"/>
      <c r="AF2226" s="71"/>
      <c r="AG2226" s="71"/>
      <c r="AH2226" s="71"/>
      <c r="AI2226" s="71"/>
      <c r="AJ2226" s="71"/>
      <c r="AK2226" s="71"/>
      <c r="AL2226" s="71"/>
    </row>
    <row r="2227" spans="1:38">
      <c r="A2227" s="191"/>
      <c r="B2227" s="191"/>
      <c r="C2227" s="191"/>
      <c r="D2227" s="191"/>
      <c r="E2227" s="191"/>
      <c r="F2227" s="191"/>
      <c r="G2227" s="191"/>
      <c r="H2227" s="191"/>
      <c r="I2227" s="191"/>
      <c r="J2227" s="191"/>
      <c r="K2227" s="191"/>
      <c r="L2227" s="191"/>
      <c r="M2227" s="191"/>
      <c r="N2227" s="191"/>
      <c r="O2227" s="70">
        <f>SUMIFS('Ctas Receber'!G:G,'Ctas Receber'!E:E,'Clientes'!A:A,'Ctas Receber'!M:M,"")</f>
        <v>0</v>
      </c>
      <c r="P2227" s="70">
        <f>SUMIFS('Ctas Receber'!G:G,'Ctas Receber'!E:E,'Clientes'!A:A,'Ctas Receber'!O:O,"Pago")</f>
        <v>0</v>
      </c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  <c r="AA2227" s="71"/>
      <c r="AB2227" s="71"/>
      <c r="AC2227" s="71"/>
      <c r="AD2227" s="71"/>
      <c r="AE2227" s="71"/>
      <c r="AF2227" s="71"/>
      <c r="AG2227" s="71"/>
      <c r="AH2227" s="71"/>
      <c r="AI2227" s="71"/>
      <c r="AJ2227" s="71"/>
      <c r="AK2227" s="71"/>
      <c r="AL2227" s="71"/>
    </row>
    <row r="2228" spans="1:38">
      <c r="A2228" s="191"/>
      <c r="B2228" s="191"/>
      <c r="C2228" s="191"/>
      <c r="D2228" s="191"/>
      <c r="E2228" s="191"/>
      <c r="F2228" s="191"/>
      <c r="G2228" s="191"/>
      <c r="H2228" s="191"/>
      <c r="I2228" s="191"/>
      <c r="J2228" s="191"/>
      <c r="K2228" s="191"/>
      <c r="L2228" s="191"/>
      <c r="M2228" s="191"/>
      <c r="N2228" s="191"/>
      <c r="O2228" s="70">
        <f>SUMIFS('Ctas Receber'!G:G,'Ctas Receber'!E:E,'Clientes'!A:A,'Ctas Receber'!M:M,"")</f>
        <v>0</v>
      </c>
      <c r="P2228" s="70">
        <f>SUMIFS('Ctas Receber'!G:G,'Ctas Receber'!E:E,'Clientes'!A:A,'Ctas Receber'!O:O,"Pago")</f>
        <v>0</v>
      </c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  <c r="AA2228" s="71"/>
      <c r="AB2228" s="71"/>
      <c r="AC2228" s="71"/>
      <c r="AD2228" s="71"/>
      <c r="AE2228" s="71"/>
      <c r="AF2228" s="71"/>
      <c r="AG2228" s="71"/>
      <c r="AH2228" s="71"/>
      <c r="AI2228" s="71"/>
      <c r="AJ2228" s="71"/>
      <c r="AK2228" s="71"/>
      <c r="AL2228" s="71"/>
    </row>
    <row r="2229" spans="1:38">
      <c r="A2229" s="191"/>
      <c r="B2229" s="191"/>
      <c r="C2229" s="191"/>
      <c r="D2229" s="191"/>
      <c r="E2229" s="191"/>
      <c r="F2229" s="191"/>
      <c r="G2229" s="191"/>
      <c r="H2229" s="191"/>
      <c r="I2229" s="191"/>
      <c r="J2229" s="191"/>
      <c r="K2229" s="191"/>
      <c r="L2229" s="191"/>
      <c r="M2229" s="191"/>
      <c r="N2229" s="191"/>
      <c r="O2229" s="70">
        <f>SUMIFS('Ctas Receber'!G:G,'Ctas Receber'!E:E,'Clientes'!A:A,'Ctas Receber'!M:M,"")</f>
        <v>0</v>
      </c>
      <c r="P2229" s="70">
        <f>SUMIFS('Ctas Receber'!G:G,'Ctas Receber'!E:E,'Clientes'!A:A,'Ctas Receber'!O:O,"Pago")</f>
        <v>0</v>
      </c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  <c r="AA2229" s="71"/>
      <c r="AB2229" s="71"/>
      <c r="AC2229" s="71"/>
      <c r="AD2229" s="71"/>
      <c r="AE2229" s="71"/>
      <c r="AF2229" s="71"/>
      <c r="AG2229" s="71"/>
      <c r="AH2229" s="71"/>
      <c r="AI2229" s="71"/>
      <c r="AJ2229" s="71"/>
      <c r="AK2229" s="71"/>
      <c r="AL2229" s="71"/>
    </row>
    <row r="2230" spans="1:38">
      <c r="A2230" s="191"/>
      <c r="B2230" s="191"/>
      <c r="C2230" s="191"/>
      <c r="D2230" s="191"/>
      <c r="E2230" s="191"/>
      <c r="F2230" s="191"/>
      <c r="G2230" s="191"/>
      <c r="H2230" s="191"/>
      <c r="I2230" s="191"/>
      <c r="J2230" s="191"/>
      <c r="K2230" s="191"/>
      <c r="L2230" s="191"/>
      <c r="M2230" s="191"/>
      <c r="N2230" s="191"/>
      <c r="O2230" s="70">
        <f>SUMIFS('Ctas Receber'!G:G,'Ctas Receber'!E:E,'Clientes'!A:A,'Ctas Receber'!M:M,"")</f>
        <v>0</v>
      </c>
      <c r="P2230" s="70">
        <f>SUMIFS('Ctas Receber'!G:G,'Ctas Receber'!E:E,'Clientes'!A:A,'Ctas Receber'!O:O,"Pago")</f>
        <v>0</v>
      </c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  <c r="AA2230" s="71"/>
      <c r="AB2230" s="71"/>
      <c r="AC2230" s="71"/>
      <c r="AD2230" s="71"/>
      <c r="AE2230" s="71"/>
      <c r="AF2230" s="71"/>
      <c r="AG2230" s="71"/>
      <c r="AH2230" s="71"/>
      <c r="AI2230" s="71"/>
      <c r="AJ2230" s="71"/>
      <c r="AK2230" s="71"/>
      <c r="AL2230" s="71"/>
    </row>
    <row r="2231" spans="1:38">
      <c r="A2231" s="191"/>
      <c r="B2231" s="191"/>
      <c r="C2231" s="191"/>
      <c r="D2231" s="191"/>
      <c r="E2231" s="191"/>
      <c r="F2231" s="191"/>
      <c r="G2231" s="191"/>
      <c r="H2231" s="191"/>
      <c r="I2231" s="191"/>
      <c r="J2231" s="191"/>
      <c r="K2231" s="191"/>
      <c r="L2231" s="191"/>
      <c r="M2231" s="191"/>
      <c r="N2231" s="191"/>
      <c r="O2231" s="70">
        <f>SUMIFS('Ctas Receber'!G:G,'Ctas Receber'!E:E,'Clientes'!A:A,'Ctas Receber'!M:M,"")</f>
        <v>0</v>
      </c>
      <c r="P2231" s="70">
        <f>SUMIFS('Ctas Receber'!G:G,'Ctas Receber'!E:E,'Clientes'!A:A,'Ctas Receber'!O:O,"Pago")</f>
        <v>0</v>
      </c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  <c r="AA2231" s="71"/>
      <c r="AB2231" s="71"/>
      <c r="AC2231" s="71"/>
      <c r="AD2231" s="71"/>
      <c r="AE2231" s="71"/>
      <c r="AF2231" s="71"/>
      <c r="AG2231" s="71"/>
      <c r="AH2231" s="71"/>
      <c r="AI2231" s="71"/>
      <c r="AJ2231" s="71"/>
      <c r="AK2231" s="71"/>
      <c r="AL2231" s="71"/>
    </row>
    <row r="2232" spans="1:38">
      <c r="A2232" s="191"/>
      <c r="B2232" s="191"/>
      <c r="C2232" s="191"/>
      <c r="D2232" s="191"/>
      <c r="E2232" s="191"/>
      <c r="F2232" s="191"/>
      <c r="G2232" s="191"/>
      <c r="H2232" s="191"/>
      <c r="I2232" s="191"/>
      <c r="J2232" s="191"/>
      <c r="K2232" s="191"/>
      <c r="L2232" s="191"/>
      <c r="M2232" s="191"/>
      <c r="N2232" s="191"/>
      <c r="O2232" s="70">
        <f>SUMIFS('Ctas Receber'!G:G,'Ctas Receber'!E:E,'Clientes'!A:A,'Ctas Receber'!M:M,"")</f>
        <v>0</v>
      </c>
      <c r="P2232" s="70">
        <f>SUMIFS('Ctas Receber'!G:G,'Ctas Receber'!E:E,'Clientes'!A:A,'Ctas Receber'!O:O,"Pago")</f>
        <v>0</v>
      </c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  <c r="AA2232" s="71"/>
      <c r="AB2232" s="71"/>
      <c r="AC2232" s="71"/>
      <c r="AD2232" s="71"/>
      <c r="AE2232" s="71"/>
      <c r="AF2232" s="71"/>
      <c r="AG2232" s="71"/>
      <c r="AH2232" s="71"/>
      <c r="AI2232" s="71"/>
      <c r="AJ2232" s="71"/>
      <c r="AK2232" s="71"/>
      <c r="AL2232" s="71"/>
    </row>
    <row r="2233" spans="1:38">
      <c r="A2233" s="191"/>
      <c r="B2233" s="191"/>
      <c r="C2233" s="191"/>
      <c r="D2233" s="191"/>
      <c r="E2233" s="191"/>
      <c r="F2233" s="191"/>
      <c r="G2233" s="191"/>
      <c r="H2233" s="191"/>
      <c r="I2233" s="191"/>
      <c r="J2233" s="191"/>
      <c r="K2233" s="191"/>
      <c r="L2233" s="191"/>
      <c r="M2233" s="191"/>
      <c r="N2233" s="191"/>
      <c r="O2233" s="70">
        <f>SUMIFS('Ctas Receber'!G:G,'Ctas Receber'!E:E,'Clientes'!A:A,'Ctas Receber'!M:M,"")</f>
        <v>0</v>
      </c>
      <c r="P2233" s="70">
        <f>SUMIFS('Ctas Receber'!G:G,'Ctas Receber'!E:E,'Clientes'!A:A,'Ctas Receber'!O:O,"Pago")</f>
        <v>0</v>
      </c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  <c r="AA2233" s="71"/>
      <c r="AB2233" s="71"/>
      <c r="AC2233" s="71"/>
      <c r="AD2233" s="71"/>
      <c r="AE2233" s="71"/>
      <c r="AF2233" s="71"/>
      <c r="AG2233" s="71"/>
      <c r="AH2233" s="71"/>
      <c r="AI2233" s="71"/>
      <c r="AJ2233" s="71"/>
      <c r="AK2233" s="71"/>
      <c r="AL2233" s="71"/>
    </row>
    <row r="2234" spans="1:38">
      <c r="A2234" s="191"/>
      <c r="B2234" s="191"/>
      <c r="C2234" s="191"/>
      <c r="D2234" s="191"/>
      <c r="E2234" s="191"/>
      <c r="F2234" s="191"/>
      <c r="G2234" s="191"/>
      <c r="H2234" s="191"/>
      <c r="I2234" s="191"/>
      <c r="J2234" s="191"/>
      <c r="K2234" s="191"/>
      <c r="L2234" s="191"/>
      <c r="M2234" s="191"/>
      <c r="N2234" s="191"/>
      <c r="O2234" s="70">
        <f>SUMIFS('Ctas Receber'!G:G,'Ctas Receber'!E:E,'Clientes'!A:A,'Ctas Receber'!M:M,"")</f>
        <v>0</v>
      </c>
      <c r="P2234" s="70">
        <f>SUMIFS('Ctas Receber'!G:G,'Ctas Receber'!E:E,'Clientes'!A:A,'Ctas Receber'!O:O,"Pago")</f>
        <v>0</v>
      </c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  <c r="AA2234" s="71"/>
      <c r="AB2234" s="71"/>
      <c r="AC2234" s="71"/>
      <c r="AD2234" s="71"/>
      <c r="AE2234" s="71"/>
      <c r="AF2234" s="71"/>
      <c r="AG2234" s="71"/>
      <c r="AH2234" s="71"/>
      <c r="AI2234" s="71"/>
      <c r="AJ2234" s="71"/>
      <c r="AK2234" s="71"/>
      <c r="AL2234" s="71"/>
    </row>
    <row r="2235" spans="1:38">
      <c r="A2235" s="191"/>
      <c r="B2235" s="191"/>
      <c r="C2235" s="191"/>
      <c r="D2235" s="191"/>
      <c r="E2235" s="191"/>
      <c r="F2235" s="191"/>
      <c r="G2235" s="191"/>
      <c r="H2235" s="191"/>
      <c r="I2235" s="191"/>
      <c r="J2235" s="191"/>
      <c r="K2235" s="191"/>
      <c r="L2235" s="191"/>
      <c r="M2235" s="191"/>
      <c r="N2235" s="191"/>
      <c r="O2235" s="70">
        <f>SUMIFS('Ctas Receber'!G:G,'Ctas Receber'!E:E,'Clientes'!A:A,'Ctas Receber'!M:M,"")</f>
        <v>0</v>
      </c>
      <c r="P2235" s="70">
        <f>SUMIFS('Ctas Receber'!G:G,'Ctas Receber'!E:E,'Clientes'!A:A,'Ctas Receber'!O:O,"Pago")</f>
        <v>0</v>
      </c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  <c r="AA2235" s="71"/>
      <c r="AB2235" s="71"/>
      <c r="AC2235" s="71"/>
      <c r="AD2235" s="71"/>
      <c r="AE2235" s="71"/>
      <c r="AF2235" s="71"/>
      <c r="AG2235" s="71"/>
      <c r="AH2235" s="71"/>
      <c r="AI2235" s="71"/>
      <c r="AJ2235" s="71"/>
      <c r="AK2235" s="71"/>
      <c r="AL2235" s="71"/>
    </row>
    <row r="2236" spans="1:38">
      <c r="A2236" s="191"/>
      <c r="B2236" s="191"/>
      <c r="C2236" s="191"/>
      <c r="D2236" s="191"/>
      <c r="E2236" s="191"/>
      <c r="F2236" s="191"/>
      <c r="G2236" s="191"/>
      <c r="H2236" s="191"/>
      <c r="I2236" s="191"/>
      <c r="J2236" s="191"/>
      <c r="K2236" s="191"/>
      <c r="L2236" s="191"/>
      <c r="M2236" s="191"/>
      <c r="N2236" s="191"/>
      <c r="O2236" s="70">
        <f>SUMIFS('Ctas Receber'!G:G,'Ctas Receber'!E:E,'Clientes'!A:A,'Ctas Receber'!M:M,"")</f>
        <v>0</v>
      </c>
      <c r="P2236" s="70">
        <f>SUMIFS('Ctas Receber'!G:G,'Ctas Receber'!E:E,'Clientes'!A:A,'Ctas Receber'!O:O,"Pago")</f>
        <v>0</v>
      </c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  <c r="AA2236" s="71"/>
      <c r="AB2236" s="71"/>
      <c r="AC2236" s="71"/>
      <c r="AD2236" s="71"/>
      <c r="AE2236" s="71"/>
      <c r="AF2236" s="71"/>
      <c r="AG2236" s="71"/>
      <c r="AH2236" s="71"/>
      <c r="AI2236" s="71"/>
      <c r="AJ2236" s="71"/>
      <c r="AK2236" s="71"/>
      <c r="AL2236" s="71"/>
    </row>
    <row r="2237" spans="1:38">
      <c r="A2237" s="191"/>
      <c r="B2237" s="191"/>
      <c r="C2237" s="191"/>
      <c r="D2237" s="191"/>
      <c r="E2237" s="191"/>
      <c r="F2237" s="191"/>
      <c r="G2237" s="191"/>
      <c r="H2237" s="191"/>
      <c r="I2237" s="191"/>
      <c r="J2237" s="191"/>
      <c r="K2237" s="191"/>
      <c r="L2237" s="191"/>
      <c r="M2237" s="191"/>
      <c r="N2237" s="191"/>
      <c r="O2237" s="70">
        <f>SUMIFS('Ctas Receber'!G:G,'Ctas Receber'!E:E,'Clientes'!A:A,'Ctas Receber'!M:M,"")</f>
        <v>0</v>
      </c>
      <c r="P2237" s="70">
        <f>SUMIFS('Ctas Receber'!G:G,'Ctas Receber'!E:E,'Clientes'!A:A,'Ctas Receber'!O:O,"Pago")</f>
        <v>0</v>
      </c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  <c r="AA2237" s="71"/>
      <c r="AB2237" s="71"/>
      <c r="AC2237" s="71"/>
      <c r="AD2237" s="71"/>
      <c r="AE2237" s="71"/>
      <c r="AF2237" s="71"/>
      <c r="AG2237" s="71"/>
      <c r="AH2237" s="71"/>
      <c r="AI2237" s="71"/>
      <c r="AJ2237" s="71"/>
      <c r="AK2237" s="71"/>
      <c r="AL2237" s="71"/>
    </row>
    <row r="2238" spans="1:38">
      <c r="A2238" s="191"/>
      <c r="B2238" s="191"/>
      <c r="C2238" s="191"/>
      <c r="D2238" s="191"/>
      <c r="E2238" s="191"/>
      <c r="F2238" s="191"/>
      <c r="G2238" s="191"/>
      <c r="H2238" s="191"/>
      <c r="I2238" s="191"/>
      <c r="J2238" s="191"/>
      <c r="K2238" s="191"/>
      <c r="L2238" s="191"/>
      <c r="M2238" s="191"/>
      <c r="N2238" s="191"/>
      <c r="O2238" s="70">
        <f>SUMIFS('Ctas Receber'!G:G,'Ctas Receber'!E:E,'Clientes'!A:A,'Ctas Receber'!M:M,"")</f>
        <v>0</v>
      </c>
      <c r="P2238" s="70">
        <f>SUMIFS('Ctas Receber'!G:G,'Ctas Receber'!E:E,'Clientes'!A:A,'Ctas Receber'!O:O,"Pago")</f>
        <v>0</v>
      </c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  <c r="AA2238" s="71"/>
      <c r="AB2238" s="71"/>
      <c r="AC2238" s="71"/>
      <c r="AD2238" s="71"/>
      <c r="AE2238" s="71"/>
      <c r="AF2238" s="71"/>
      <c r="AG2238" s="71"/>
      <c r="AH2238" s="71"/>
      <c r="AI2238" s="71"/>
      <c r="AJ2238" s="71"/>
      <c r="AK2238" s="71"/>
      <c r="AL2238" s="71"/>
    </row>
    <row r="2239" spans="1:38">
      <c r="A2239" s="191"/>
      <c r="B2239" s="191"/>
      <c r="C2239" s="191"/>
      <c r="D2239" s="191"/>
      <c r="E2239" s="191"/>
      <c r="F2239" s="191"/>
      <c r="G2239" s="191"/>
      <c r="H2239" s="191"/>
      <c r="I2239" s="191"/>
      <c r="J2239" s="191"/>
      <c r="K2239" s="191"/>
      <c r="L2239" s="191"/>
      <c r="M2239" s="191"/>
      <c r="N2239" s="191"/>
      <c r="O2239" s="70">
        <f>SUMIFS('Ctas Receber'!G:G,'Ctas Receber'!E:E,'Clientes'!A:A,'Ctas Receber'!M:M,"")</f>
        <v>0</v>
      </c>
      <c r="P2239" s="70">
        <f>SUMIFS('Ctas Receber'!G:G,'Ctas Receber'!E:E,'Clientes'!A:A,'Ctas Receber'!O:O,"Pago")</f>
        <v>0</v>
      </c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  <c r="AA2239" s="71"/>
      <c r="AB2239" s="71"/>
      <c r="AC2239" s="71"/>
      <c r="AD2239" s="71"/>
      <c r="AE2239" s="71"/>
      <c r="AF2239" s="71"/>
      <c r="AG2239" s="71"/>
      <c r="AH2239" s="71"/>
      <c r="AI2239" s="71"/>
      <c r="AJ2239" s="71"/>
      <c r="AK2239" s="71"/>
      <c r="AL2239" s="71"/>
    </row>
    <row r="2240" spans="1:38">
      <c r="A2240" s="191"/>
      <c r="B2240" s="191"/>
      <c r="C2240" s="191"/>
      <c r="D2240" s="191"/>
      <c r="E2240" s="191"/>
      <c r="F2240" s="191"/>
      <c r="G2240" s="191"/>
      <c r="H2240" s="191"/>
      <c r="I2240" s="191"/>
      <c r="J2240" s="191"/>
      <c r="K2240" s="191"/>
      <c r="L2240" s="191"/>
      <c r="M2240" s="191"/>
      <c r="N2240" s="191"/>
      <c r="O2240" s="70">
        <f>SUMIFS('Ctas Receber'!G:G,'Ctas Receber'!E:E,'Clientes'!A:A,'Ctas Receber'!M:M,"")</f>
        <v>0</v>
      </c>
      <c r="P2240" s="70">
        <f>SUMIFS('Ctas Receber'!G:G,'Ctas Receber'!E:E,'Clientes'!A:A,'Ctas Receber'!O:O,"Pago")</f>
        <v>0</v>
      </c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  <c r="AA2240" s="71"/>
      <c r="AB2240" s="71"/>
      <c r="AC2240" s="71"/>
      <c r="AD2240" s="71"/>
      <c r="AE2240" s="71"/>
      <c r="AF2240" s="71"/>
      <c r="AG2240" s="71"/>
      <c r="AH2240" s="71"/>
      <c r="AI2240" s="71"/>
      <c r="AJ2240" s="71"/>
      <c r="AK2240" s="71"/>
      <c r="AL2240" s="71"/>
    </row>
    <row r="2241" spans="1:38">
      <c r="A2241" s="191"/>
      <c r="B2241" s="191"/>
      <c r="C2241" s="191"/>
      <c r="D2241" s="191"/>
      <c r="E2241" s="191"/>
      <c r="F2241" s="191"/>
      <c r="G2241" s="191"/>
      <c r="H2241" s="191"/>
      <c r="I2241" s="191"/>
      <c r="J2241" s="191"/>
      <c r="K2241" s="191"/>
      <c r="L2241" s="191"/>
      <c r="M2241" s="191"/>
      <c r="N2241" s="191"/>
      <c r="O2241" s="70">
        <f>SUMIFS('Ctas Receber'!G:G,'Ctas Receber'!E:E,'Clientes'!A:A,'Ctas Receber'!M:M,"")</f>
        <v>0</v>
      </c>
      <c r="P2241" s="70">
        <f>SUMIFS('Ctas Receber'!G:G,'Ctas Receber'!E:E,'Clientes'!A:A,'Ctas Receber'!O:O,"Pago")</f>
        <v>0</v>
      </c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  <c r="AA2241" s="71"/>
      <c r="AB2241" s="71"/>
      <c r="AC2241" s="71"/>
      <c r="AD2241" s="71"/>
      <c r="AE2241" s="71"/>
      <c r="AF2241" s="71"/>
      <c r="AG2241" s="71"/>
      <c r="AH2241" s="71"/>
      <c r="AI2241" s="71"/>
      <c r="AJ2241" s="71"/>
      <c r="AK2241" s="71"/>
      <c r="AL2241" s="71"/>
    </row>
    <row r="2242" spans="1:38">
      <c r="A2242" s="191"/>
      <c r="B2242" s="191"/>
      <c r="C2242" s="191"/>
      <c r="D2242" s="191"/>
      <c r="E2242" s="191"/>
      <c r="F2242" s="191"/>
      <c r="G2242" s="191"/>
      <c r="H2242" s="191"/>
      <c r="I2242" s="191"/>
      <c r="J2242" s="191"/>
      <c r="K2242" s="191"/>
      <c r="L2242" s="191"/>
      <c r="M2242" s="191"/>
      <c r="N2242" s="191"/>
      <c r="O2242" s="70">
        <f>SUMIFS('Ctas Receber'!G:G,'Ctas Receber'!E:E,'Clientes'!A:A,'Ctas Receber'!M:M,"")</f>
        <v>0</v>
      </c>
      <c r="P2242" s="70">
        <f>SUMIFS('Ctas Receber'!G:G,'Ctas Receber'!E:E,'Clientes'!A:A,'Ctas Receber'!O:O,"Pago")</f>
        <v>0</v>
      </c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  <c r="AA2242" s="71"/>
      <c r="AB2242" s="71"/>
      <c r="AC2242" s="71"/>
      <c r="AD2242" s="71"/>
      <c r="AE2242" s="71"/>
      <c r="AF2242" s="71"/>
      <c r="AG2242" s="71"/>
      <c r="AH2242" s="71"/>
      <c r="AI2242" s="71"/>
      <c r="AJ2242" s="71"/>
      <c r="AK2242" s="71"/>
      <c r="AL2242" s="71"/>
    </row>
    <row r="2243" spans="1:38">
      <c r="A2243" s="191"/>
      <c r="B2243" s="191"/>
      <c r="C2243" s="191"/>
      <c r="D2243" s="191"/>
      <c r="E2243" s="191"/>
      <c r="F2243" s="191"/>
      <c r="G2243" s="191"/>
      <c r="H2243" s="191"/>
      <c r="I2243" s="191"/>
      <c r="J2243" s="191"/>
      <c r="K2243" s="191"/>
      <c r="L2243" s="191"/>
      <c r="M2243" s="191"/>
      <c r="N2243" s="191"/>
      <c r="O2243" s="70">
        <f>SUMIFS('Ctas Receber'!G:G,'Ctas Receber'!E:E,'Clientes'!A:A,'Ctas Receber'!M:M,"")</f>
        <v>0</v>
      </c>
      <c r="P2243" s="70">
        <f>SUMIFS('Ctas Receber'!G:G,'Ctas Receber'!E:E,'Clientes'!A:A,'Ctas Receber'!O:O,"Pago")</f>
        <v>0</v>
      </c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  <c r="AA2243" s="71"/>
      <c r="AB2243" s="71"/>
      <c r="AC2243" s="71"/>
      <c r="AD2243" s="71"/>
      <c r="AE2243" s="71"/>
      <c r="AF2243" s="71"/>
      <c r="AG2243" s="71"/>
      <c r="AH2243" s="71"/>
      <c r="AI2243" s="71"/>
      <c r="AJ2243" s="71"/>
      <c r="AK2243" s="71"/>
      <c r="AL2243" s="71"/>
    </row>
    <row r="2244" spans="1:38">
      <c r="A2244" s="191"/>
      <c r="B2244" s="191"/>
      <c r="C2244" s="191"/>
      <c r="D2244" s="191"/>
      <c r="E2244" s="191"/>
      <c r="F2244" s="191"/>
      <c r="G2244" s="191"/>
      <c r="H2244" s="191"/>
      <c r="I2244" s="191"/>
      <c r="J2244" s="191"/>
      <c r="K2244" s="191"/>
      <c r="L2244" s="191"/>
      <c r="M2244" s="191"/>
      <c r="N2244" s="191"/>
      <c r="O2244" s="70">
        <f>SUMIFS('Ctas Receber'!G:G,'Ctas Receber'!E:E,'Clientes'!A:A,'Ctas Receber'!M:M,"")</f>
        <v>0</v>
      </c>
      <c r="P2244" s="70">
        <f>SUMIFS('Ctas Receber'!G:G,'Ctas Receber'!E:E,'Clientes'!A:A,'Ctas Receber'!O:O,"Pago")</f>
        <v>0</v>
      </c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  <c r="AA2244" s="71"/>
      <c r="AB2244" s="71"/>
      <c r="AC2244" s="71"/>
      <c r="AD2244" s="71"/>
      <c r="AE2244" s="71"/>
      <c r="AF2244" s="71"/>
      <c r="AG2244" s="71"/>
      <c r="AH2244" s="71"/>
      <c r="AI2244" s="71"/>
      <c r="AJ2244" s="71"/>
      <c r="AK2244" s="71"/>
      <c r="AL2244" s="71"/>
    </row>
    <row r="2245" spans="1:38">
      <c r="A2245" s="191"/>
      <c r="B2245" s="191"/>
      <c r="C2245" s="191"/>
      <c r="D2245" s="191"/>
      <c r="E2245" s="191"/>
      <c r="F2245" s="191"/>
      <c r="G2245" s="191"/>
      <c r="H2245" s="191"/>
      <c r="I2245" s="191"/>
      <c r="J2245" s="191"/>
      <c r="K2245" s="191"/>
      <c r="L2245" s="191"/>
      <c r="M2245" s="191"/>
      <c r="N2245" s="191"/>
      <c r="O2245" s="70">
        <f>SUMIFS('Ctas Receber'!G:G,'Ctas Receber'!E:E,'Clientes'!A:A,'Ctas Receber'!M:M,"")</f>
        <v>0</v>
      </c>
      <c r="P2245" s="70">
        <f>SUMIFS('Ctas Receber'!G:G,'Ctas Receber'!E:E,'Clientes'!A:A,'Ctas Receber'!O:O,"Pago")</f>
        <v>0</v>
      </c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  <c r="AA2245" s="71"/>
      <c r="AB2245" s="71"/>
      <c r="AC2245" s="71"/>
      <c r="AD2245" s="71"/>
      <c r="AE2245" s="71"/>
      <c r="AF2245" s="71"/>
      <c r="AG2245" s="71"/>
      <c r="AH2245" s="71"/>
      <c r="AI2245" s="71"/>
      <c r="AJ2245" s="71"/>
      <c r="AK2245" s="71"/>
      <c r="AL2245" s="71"/>
    </row>
    <row r="2246" spans="1:38">
      <c r="A2246" s="191"/>
      <c r="B2246" s="191"/>
      <c r="C2246" s="191"/>
      <c r="D2246" s="191"/>
      <c r="E2246" s="191"/>
      <c r="F2246" s="191"/>
      <c r="G2246" s="191"/>
      <c r="H2246" s="191"/>
      <c r="I2246" s="191"/>
      <c r="J2246" s="191"/>
      <c r="K2246" s="191"/>
      <c r="L2246" s="191"/>
      <c r="M2246" s="191"/>
      <c r="N2246" s="191"/>
      <c r="O2246" s="70">
        <f>SUMIFS('Ctas Receber'!G:G,'Ctas Receber'!E:E,'Clientes'!A:A,'Ctas Receber'!M:M,"")</f>
        <v>0</v>
      </c>
      <c r="P2246" s="70">
        <f>SUMIFS('Ctas Receber'!G:G,'Ctas Receber'!E:E,'Clientes'!A:A,'Ctas Receber'!O:O,"Pago")</f>
        <v>0</v>
      </c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  <c r="AA2246" s="71"/>
      <c r="AB2246" s="71"/>
      <c r="AC2246" s="71"/>
      <c r="AD2246" s="71"/>
      <c r="AE2246" s="71"/>
      <c r="AF2246" s="71"/>
      <c r="AG2246" s="71"/>
      <c r="AH2246" s="71"/>
      <c r="AI2246" s="71"/>
      <c r="AJ2246" s="71"/>
      <c r="AK2246" s="71"/>
      <c r="AL2246" s="71"/>
    </row>
    <row r="2247" spans="1:38">
      <c r="A2247" s="191"/>
      <c r="B2247" s="191"/>
      <c r="C2247" s="191"/>
      <c r="D2247" s="191"/>
      <c r="E2247" s="191"/>
      <c r="F2247" s="191"/>
      <c r="G2247" s="191"/>
      <c r="H2247" s="191"/>
      <c r="I2247" s="191"/>
      <c r="J2247" s="191"/>
      <c r="K2247" s="191"/>
      <c r="L2247" s="191"/>
      <c r="M2247" s="191"/>
      <c r="N2247" s="191"/>
      <c r="O2247" s="70">
        <f>SUMIFS('Ctas Receber'!G:G,'Ctas Receber'!E:E,'Clientes'!A:A,'Ctas Receber'!M:M,"")</f>
        <v>0</v>
      </c>
      <c r="P2247" s="70">
        <f>SUMIFS('Ctas Receber'!G:G,'Ctas Receber'!E:E,'Clientes'!A:A,'Ctas Receber'!O:O,"Pago")</f>
        <v>0</v>
      </c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  <c r="AA2247" s="71"/>
      <c r="AB2247" s="71"/>
      <c r="AC2247" s="71"/>
      <c r="AD2247" s="71"/>
      <c r="AE2247" s="71"/>
      <c r="AF2247" s="71"/>
      <c r="AG2247" s="71"/>
      <c r="AH2247" s="71"/>
      <c r="AI2247" s="71"/>
      <c r="AJ2247" s="71"/>
      <c r="AK2247" s="71"/>
      <c r="AL2247" s="71"/>
    </row>
    <row r="2248" spans="1:38">
      <c r="A2248" s="191"/>
      <c r="B2248" s="191"/>
      <c r="C2248" s="191"/>
      <c r="D2248" s="191"/>
      <c r="E2248" s="191"/>
      <c r="F2248" s="191"/>
      <c r="G2248" s="191"/>
      <c r="H2248" s="191"/>
      <c r="I2248" s="191"/>
      <c r="J2248" s="191"/>
      <c r="K2248" s="191"/>
      <c r="L2248" s="191"/>
      <c r="M2248" s="191"/>
      <c r="N2248" s="191"/>
      <c r="O2248" s="70">
        <f>SUMIFS('Ctas Receber'!G:G,'Ctas Receber'!E:E,'Clientes'!A:A,'Ctas Receber'!M:M,"")</f>
        <v>0</v>
      </c>
      <c r="P2248" s="70">
        <f>SUMIFS('Ctas Receber'!G:G,'Ctas Receber'!E:E,'Clientes'!A:A,'Ctas Receber'!O:O,"Pago")</f>
        <v>0</v>
      </c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  <c r="AA2248" s="71"/>
      <c r="AB2248" s="71"/>
      <c r="AC2248" s="71"/>
      <c r="AD2248" s="71"/>
      <c r="AE2248" s="71"/>
      <c r="AF2248" s="71"/>
      <c r="AG2248" s="71"/>
      <c r="AH2248" s="71"/>
      <c r="AI2248" s="71"/>
      <c r="AJ2248" s="71"/>
      <c r="AK2248" s="71"/>
      <c r="AL2248" s="71"/>
    </row>
    <row r="2249" spans="1:38">
      <c r="A2249" s="191"/>
      <c r="B2249" s="191"/>
      <c r="C2249" s="191"/>
      <c r="D2249" s="191"/>
      <c r="E2249" s="191"/>
      <c r="F2249" s="191"/>
      <c r="G2249" s="191"/>
      <c r="H2249" s="191"/>
      <c r="I2249" s="191"/>
      <c r="J2249" s="191"/>
      <c r="K2249" s="191"/>
      <c r="L2249" s="191"/>
      <c r="M2249" s="191"/>
      <c r="N2249" s="191"/>
      <c r="O2249" s="70">
        <f>SUMIFS('Ctas Receber'!G:G,'Ctas Receber'!E:E,'Clientes'!A:A,'Ctas Receber'!M:M,"")</f>
        <v>0</v>
      </c>
      <c r="P2249" s="70">
        <f>SUMIFS('Ctas Receber'!G:G,'Ctas Receber'!E:E,'Clientes'!A:A,'Ctas Receber'!O:O,"Pago")</f>
        <v>0</v>
      </c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  <c r="AA2249" s="71"/>
      <c r="AB2249" s="71"/>
      <c r="AC2249" s="71"/>
      <c r="AD2249" s="71"/>
      <c r="AE2249" s="71"/>
      <c r="AF2249" s="71"/>
      <c r="AG2249" s="71"/>
      <c r="AH2249" s="71"/>
      <c r="AI2249" s="71"/>
      <c r="AJ2249" s="71"/>
      <c r="AK2249" s="71"/>
      <c r="AL2249" s="71"/>
    </row>
    <row r="2250" spans="1:38">
      <c r="A2250" s="191"/>
      <c r="B2250" s="191"/>
      <c r="C2250" s="191"/>
      <c r="D2250" s="191"/>
      <c r="E2250" s="191"/>
      <c r="F2250" s="191"/>
      <c r="G2250" s="191"/>
      <c r="H2250" s="191"/>
      <c r="I2250" s="191"/>
      <c r="J2250" s="191"/>
      <c r="K2250" s="191"/>
      <c r="L2250" s="191"/>
      <c r="M2250" s="191"/>
      <c r="N2250" s="191"/>
      <c r="O2250" s="70">
        <f>SUMIFS('Ctas Receber'!G:G,'Ctas Receber'!E:E,'Clientes'!A:A,'Ctas Receber'!M:M,"")</f>
        <v>0</v>
      </c>
      <c r="P2250" s="70">
        <f>SUMIFS('Ctas Receber'!G:G,'Ctas Receber'!E:E,'Clientes'!A:A,'Ctas Receber'!O:O,"Pago")</f>
        <v>0</v>
      </c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  <c r="AA2250" s="71"/>
      <c r="AB2250" s="71"/>
      <c r="AC2250" s="71"/>
      <c r="AD2250" s="71"/>
      <c r="AE2250" s="71"/>
      <c r="AF2250" s="71"/>
      <c r="AG2250" s="71"/>
      <c r="AH2250" s="71"/>
      <c r="AI2250" s="71"/>
      <c r="AJ2250" s="71"/>
      <c r="AK2250" s="71"/>
      <c r="AL2250" s="71"/>
    </row>
    <row r="2251" spans="1:38">
      <c r="A2251" s="191"/>
      <c r="B2251" s="191"/>
      <c r="C2251" s="191"/>
      <c r="D2251" s="191"/>
      <c r="E2251" s="191"/>
      <c r="F2251" s="191"/>
      <c r="G2251" s="191"/>
      <c r="H2251" s="191"/>
      <c r="I2251" s="191"/>
      <c r="J2251" s="191"/>
      <c r="K2251" s="191"/>
      <c r="L2251" s="191"/>
      <c r="M2251" s="191"/>
      <c r="N2251" s="191"/>
      <c r="O2251" s="70">
        <f>SUMIFS('Ctas Receber'!G:G,'Ctas Receber'!E:E,'Clientes'!A:A,'Ctas Receber'!M:M,"")</f>
        <v>0</v>
      </c>
      <c r="P2251" s="70">
        <f>SUMIFS('Ctas Receber'!G:G,'Ctas Receber'!E:E,'Clientes'!A:A,'Ctas Receber'!O:O,"Pago")</f>
        <v>0</v>
      </c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  <c r="AA2251" s="71"/>
      <c r="AB2251" s="71"/>
      <c r="AC2251" s="71"/>
      <c r="AD2251" s="71"/>
      <c r="AE2251" s="71"/>
      <c r="AF2251" s="71"/>
      <c r="AG2251" s="71"/>
      <c r="AH2251" s="71"/>
      <c r="AI2251" s="71"/>
      <c r="AJ2251" s="71"/>
      <c r="AK2251" s="71"/>
      <c r="AL2251" s="71"/>
    </row>
    <row r="2252" spans="1:38">
      <c r="A2252" s="191"/>
      <c r="B2252" s="191"/>
      <c r="C2252" s="191"/>
      <c r="D2252" s="191"/>
      <c r="E2252" s="191"/>
      <c r="F2252" s="191"/>
      <c r="G2252" s="191"/>
      <c r="H2252" s="191"/>
      <c r="I2252" s="191"/>
      <c r="J2252" s="191"/>
      <c r="K2252" s="191"/>
      <c r="L2252" s="191"/>
      <c r="M2252" s="191"/>
      <c r="N2252" s="191"/>
      <c r="O2252" s="70">
        <f>SUMIFS('Ctas Receber'!G:G,'Ctas Receber'!E:E,'Clientes'!A:A,'Ctas Receber'!M:M,"")</f>
        <v>0</v>
      </c>
      <c r="P2252" s="70">
        <f>SUMIFS('Ctas Receber'!G:G,'Ctas Receber'!E:E,'Clientes'!A:A,'Ctas Receber'!O:O,"Pago")</f>
        <v>0</v>
      </c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  <c r="AA2252" s="71"/>
      <c r="AB2252" s="71"/>
      <c r="AC2252" s="71"/>
      <c r="AD2252" s="71"/>
      <c r="AE2252" s="71"/>
      <c r="AF2252" s="71"/>
      <c r="AG2252" s="71"/>
      <c r="AH2252" s="71"/>
      <c r="AI2252" s="71"/>
      <c r="AJ2252" s="71"/>
      <c r="AK2252" s="71"/>
      <c r="AL2252" s="71"/>
    </row>
    <row r="2253" spans="1:38">
      <c r="A2253" s="191"/>
      <c r="B2253" s="191"/>
      <c r="C2253" s="191"/>
      <c r="D2253" s="191"/>
      <c r="E2253" s="191"/>
      <c r="F2253" s="191"/>
      <c r="G2253" s="191"/>
      <c r="H2253" s="191"/>
      <c r="I2253" s="191"/>
      <c r="J2253" s="191"/>
      <c r="K2253" s="191"/>
      <c r="L2253" s="191"/>
      <c r="M2253" s="191"/>
      <c r="N2253" s="191"/>
      <c r="O2253" s="70">
        <f>SUMIFS('Ctas Receber'!G:G,'Ctas Receber'!E:E,'Clientes'!A:A,'Ctas Receber'!M:M,"")</f>
        <v>0</v>
      </c>
      <c r="P2253" s="70">
        <f>SUMIFS('Ctas Receber'!G:G,'Ctas Receber'!E:E,'Clientes'!A:A,'Ctas Receber'!O:O,"Pago")</f>
        <v>0</v>
      </c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  <c r="AA2253" s="71"/>
      <c r="AB2253" s="71"/>
      <c r="AC2253" s="71"/>
      <c r="AD2253" s="71"/>
      <c r="AE2253" s="71"/>
      <c r="AF2253" s="71"/>
      <c r="AG2253" s="71"/>
      <c r="AH2253" s="71"/>
      <c r="AI2253" s="71"/>
      <c r="AJ2253" s="71"/>
      <c r="AK2253" s="71"/>
      <c r="AL2253" s="71"/>
    </row>
    <row r="2254" spans="1:38">
      <c r="A2254" s="191"/>
      <c r="B2254" s="191"/>
      <c r="C2254" s="191"/>
      <c r="D2254" s="191"/>
      <c r="E2254" s="191"/>
      <c r="F2254" s="191"/>
      <c r="G2254" s="191"/>
      <c r="H2254" s="191"/>
      <c r="I2254" s="191"/>
      <c r="J2254" s="191"/>
      <c r="K2254" s="191"/>
      <c r="L2254" s="191"/>
      <c r="M2254" s="191"/>
      <c r="N2254" s="191"/>
      <c r="O2254" s="70">
        <f>SUMIFS('Ctas Receber'!G:G,'Ctas Receber'!E:E,'Clientes'!A:A,'Ctas Receber'!M:M,"")</f>
        <v>0</v>
      </c>
      <c r="P2254" s="70">
        <f>SUMIFS('Ctas Receber'!G:G,'Ctas Receber'!E:E,'Clientes'!A:A,'Ctas Receber'!O:O,"Pago")</f>
        <v>0</v>
      </c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  <c r="AA2254" s="71"/>
      <c r="AB2254" s="71"/>
      <c r="AC2254" s="71"/>
      <c r="AD2254" s="71"/>
      <c r="AE2254" s="71"/>
      <c r="AF2254" s="71"/>
      <c r="AG2254" s="71"/>
      <c r="AH2254" s="71"/>
      <c r="AI2254" s="71"/>
      <c r="AJ2254" s="71"/>
      <c r="AK2254" s="71"/>
      <c r="AL2254" s="71"/>
    </row>
    <row r="2255" spans="1:38">
      <c r="A2255" s="191"/>
      <c r="B2255" s="191"/>
      <c r="C2255" s="191"/>
      <c r="D2255" s="191"/>
      <c r="E2255" s="191"/>
      <c r="F2255" s="191"/>
      <c r="G2255" s="191"/>
      <c r="H2255" s="191"/>
      <c r="I2255" s="191"/>
      <c r="J2255" s="191"/>
      <c r="K2255" s="191"/>
      <c r="L2255" s="191"/>
      <c r="M2255" s="191"/>
      <c r="N2255" s="191"/>
      <c r="O2255" s="70">
        <f>SUMIFS('Ctas Receber'!G:G,'Ctas Receber'!E:E,'Clientes'!A:A,'Ctas Receber'!M:M,"")</f>
        <v>0</v>
      </c>
      <c r="P2255" s="70">
        <f>SUMIFS('Ctas Receber'!G:G,'Ctas Receber'!E:E,'Clientes'!A:A,'Ctas Receber'!O:O,"Pago")</f>
        <v>0</v>
      </c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  <c r="AA2255" s="71"/>
      <c r="AB2255" s="71"/>
      <c r="AC2255" s="71"/>
      <c r="AD2255" s="71"/>
      <c r="AE2255" s="71"/>
      <c r="AF2255" s="71"/>
      <c r="AG2255" s="71"/>
      <c r="AH2255" s="71"/>
      <c r="AI2255" s="71"/>
      <c r="AJ2255" s="71"/>
      <c r="AK2255" s="71"/>
      <c r="AL2255" s="71"/>
    </row>
    <row r="2256" spans="1:38">
      <c r="A2256" s="191"/>
      <c r="B2256" s="191"/>
      <c r="C2256" s="191"/>
      <c r="D2256" s="191"/>
      <c r="E2256" s="191"/>
      <c r="F2256" s="191"/>
      <c r="G2256" s="191"/>
      <c r="H2256" s="191"/>
      <c r="I2256" s="191"/>
      <c r="J2256" s="191"/>
      <c r="K2256" s="191"/>
      <c r="L2256" s="191"/>
      <c r="M2256" s="191"/>
      <c r="N2256" s="191"/>
      <c r="O2256" s="70">
        <f>SUMIFS('Ctas Receber'!G:G,'Ctas Receber'!E:E,'Clientes'!A:A,'Ctas Receber'!M:M,"")</f>
        <v>0</v>
      </c>
      <c r="P2256" s="70">
        <f>SUMIFS('Ctas Receber'!G:G,'Ctas Receber'!E:E,'Clientes'!A:A,'Ctas Receber'!O:O,"Pago")</f>
        <v>0</v>
      </c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  <c r="AA2256" s="71"/>
      <c r="AB2256" s="71"/>
      <c r="AC2256" s="71"/>
      <c r="AD2256" s="71"/>
      <c r="AE2256" s="71"/>
      <c r="AF2256" s="71"/>
      <c r="AG2256" s="71"/>
      <c r="AH2256" s="71"/>
      <c r="AI2256" s="71"/>
      <c r="AJ2256" s="71"/>
      <c r="AK2256" s="71"/>
      <c r="AL2256" s="71"/>
    </row>
    <row r="2257" spans="1:38">
      <c r="A2257" s="191"/>
      <c r="B2257" s="191"/>
      <c r="C2257" s="191"/>
      <c r="D2257" s="191"/>
      <c r="E2257" s="191"/>
      <c r="F2257" s="191"/>
      <c r="G2257" s="191"/>
      <c r="H2257" s="191"/>
      <c r="I2257" s="191"/>
      <c r="J2257" s="191"/>
      <c r="K2257" s="191"/>
      <c r="L2257" s="191"/>
      <c r="M2257" s="191"/>
      <c r="N2257" s="191"/>
      <c r="O2257" s="70">
        <f>SUMIFS('Ctas Receber'!G:G,'Ctas Receber'!E:E,'Clientes'!A:A,'Ctas Receber'!M:M,"")</f>
        <v>0</v>
      </c>
      <c r="P2257" s="70">
        <f>SUMIFS('Ctas Receber'!G:G,'Ctas Receber'!E:E,'Clientes'!A:A,'Ctas Receber'!O:O,"Pago")</f>
        <v>0</v>
      </c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  <c r="AA2257" s="71"/>
      <c r="AB2257" s="71"/>
      <c r="AC2257" s="71"/>
      <c r="AD2257" s="71"/>
      <c r="AE2257" s="71"/>
      <c r="AF2257" s="71"/>
      <c r="AG2257" s="71"/>
      <c r="AH2257" s="71"/>
      <c r="AI2257" s="71"/>
      <c r="AJ2257" s="71"/>
      <c r="AK2257" s="71"/>
      <c r="AL2257" s="71"/>
    </row>
    <row r="2258" spans="1:38">
      <c r="A2258" s="191"/>
      <c r="B2258" s="191"/>
      <c r="C2258" s="191"/>
      <c r="D2258" s="191"/>
      <c r="E2258" s="191"/>
      <c r="F2258" s="191"/>
      <c r="G2258" s="191"/>
      <c r="H2258" s="191"/>
      <c r="I2258" s="191"/>
      <c r="J2258" s="191"/>
      <c r="K2258" s="191"/>
      <c r="L2258" s="191"/>
      <c r="M2258" s="191"/>
      <c r="N2258" s="191"/>
      <c r="O2258" s="70">
        <f>SUMIFS('Ctas Receber'!G:G,'Ctas Receber'!E:E,'Clientes'!A:A,'Ctas Receber'!M:M,"")</f>
        <v>0</v>
      </c>
      <c r="P2258" s="70">
        <f>SUMIFS('Ctas Receber'!G:G,'Ctas Receber'!E:E,'Clientes'!A:A,'Ctas Receber'!O:O,"Pago")</f>
        <v>0</v>
      </c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  <c r="AA2258" s="71"/>
      <c r="AB2258" s="71"/>
      <c r="AC2258" s="71"/>
      <c r="AD2258" s="71"/>
      <c r="AE2258" s="71"/>
      <c r="AF2258" s="71"/>
      <c r="AG2258" s="71"/>
      <c r="AH2258" s="71"/>
      <c r="AI2258" s="71"/>
      <c r="AJ2258" s="71"/>
      <c r="AK2258" s="71"/>
      <c r="AL2258" s="71"/>
    </row>
    <row r="2259" spans="1:38">
      <c r="A2259" s="191"/>
      <c r="B2259" s="191"/>
      <c r="C2259" s="191"/>
      <c r="D2259" s="191"/>
      <c r="E2259" s="191"/>
      <c r="F2259" s="191"/>
      <c r="G2259" s="191"/>
      <c r="H2259" s="191"/>
      <c r="I2259" s="191"/>
      <c r="J2259" s="191"/>
      <c r="K2259" s="191"/>
      <c r="L2259" s="191"/>
      <c r="M2259" s="191"/>
      <c r="N2259" s="191"/>
      <c r="O2259" s="70">
        <f>SUMIFS('Ctas Receber'!G:G,'Ctas Receber'!E:E,'Clientes'!A:A,'Ctas Receber'!M:M,"")</f>
        <v>0</v>
      </c>
      <c r="P2259" s="70">
        <f>SUMIFS('Ctas Receber'!G:G,'Ctas Receber'!E:E,'Clientes'!A:A,'Ctas Receber'!O:O,"Pago")</f>
        <v>0</v>
      </c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  <c r="AA2259" s="71"/>
      <c r="AB2259" s="71"/>
      <c r="AC2259" s="71"/>
      <c r="AD2259" s="71"/>
      <c r="AE2259" s="71"/>
      <c r="AF2259" s="71"/>
      <c r="AG2259" s="71"/>
      <c r="AH2259" s="71"/>
      <c r="AI2259" s="71"/>
      <c r="AJ2259" s="71"/>
      <c r="AK2259" s="71"/>
      <c r="AL2259" s="71"/>
    </row>
    <row r="2260" spans="1:38">
      <c r="A2260" s="191"/>
      <c r="B2260" s="191"/>
      <c r="C2260" s="191"/>
      <c r="D2260" s="191"/>
      <c r="E2260" s="191"/>
      <c r="F2260" s="191"/>
      <c r="G2260" s="191"/>
      <c r="H2260" s="191"/>
      <c r="I2260" s="191"/>
      <c r="J2260" s="191"/>
      <c r="K2260" s="191"/>
      <c r="L2260" s="191"/>
      <c r="M2260" s="191"/>
      <c r="N2260" s="191"/>
      <c r="O2260" s="70">
        <f>SUMIFS('Ctas Receber'!G:G,'Ctas Receber'!E:E,'Clientes'!A:A,'Ctas Receber'!M:M,"")</f>
        <v>0</v>
      </c>
      <c r="P2260" s="70">
        <f>SUMIFS('Ctas Receber'!G:G,'Ctas Receber'!E:E,'Clientes'!A:A,'Ctas Receber'!O:O,"Pago")</f>
        <v>0</v>
      </c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  <c r="AA2260" s="71"/>
      <c r="AB2260" s="71"/>
      <c r="AC2260" s="71"/>
      <c r="AD2260" s="71"/>
      <c r="AE2260" s="71"/>
      <c r="AF2260" s="71"/>
      <c r="AG2260" s="71"/>
      <c r="AH2260" s="71"/>
      <c r="AI2260" s="71"/>
      <c r="AJ2260" s="71"/>
      <c r="AK2260" s="71"/>
      <c r="AL2260" s="71"/>
    </row>
    <row r="2261" spans="1:38">
      <c r="A2261" s="191"/>
      <c r="B2261" s="191"/>
      <c r="C2261" s="191"/>
      <c r="D2261" s="191"/>
      <c r="E2261" s="191"/>
      <c r="F2261" s="191"/>
      <c r="G2261" s="191"/>
      <c r="H2261" s="191"/>
      <c r="I2261" s="191"/>
      <c r="J2261" s="191"/>
      <c r="K2261" s="191"/>
      <c r="L2261" s="191"/>
      <c r="M2261" s="191"/>
      <c r="N2261" s="191"/>
      <c r="O2261" s="70">
        <f>SUMIFS('Ctas Receber'!G:G,'Ctas Receber'!E:E,'Clientes'!A:A,'Ctas Receber'!M:M,"")</f>
        <v>0</v>
      </c>
      <c r="P2261" s="70">
        <f>SUMIFS('Ctas Receber'!G:G,'Ctas Receber'!E:E,'Clientes'!A:A,'Ctas Receber'!O:O,"Pago")</f>
        <v>0</v>
      </c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  <c r="AA2261" s="71"/>
      <c r="AB2261" s="71"/>
      <c r="AC2261" s="71"/>
      <c r="AD2261" s="71"/>
      <c r="AE2261" s="71"/>
      <c r="AF2261" s="71"/>
      <c r="AG2261" s="71"/>
      <c r="AH2261" s="71"/>
      <c r="AI2261" s="71"/>
      <c r="AJ2261" s="71"/>
      <c r="AK2261" s="71"/>
      <c r="AL2261" s="71"/>
    </row>
    <row r="2262" spans="1:38">
      <c r="A2262" s="191"/>
      <c r="B2262" s="191"/>
      <c r="C2262" s="191"/>
      <c r="D2262" s="191"/>
      <c r="E2262" s="191"/>
      <c r="F2262" s="191"/>
      <c r="G2262" s="191"/>
      <c r="H2262" s="191"/>
      <c r="I2262" s="191"/>
      <c r="J2262" s="191"/>
      <c r="K2262" s="191"/>
      <c r="L2262" s="191"/>
      <c r="M2262" s="191"/>
      <c r="N2262" s="191"/>
      <c r="O2262" s="70">
        <f>SUMIFS('Ctas Receber'!G:G,'Ctas Receber'!E:E,'Clientes'!A:A,'Ctas Receber'!M:M,"")</f>
        <v>0</v>
      </c>
      <c r="P2262" s="70">
        <f>SUMIFS('Ctas Receber'!G:G,'Ctas Receber'!E:E,'Clientes'!A:A,'Ctas Receber'!O:O,"Pago")</f>
        <v>0</v>
      </c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  <c r="AA2262" s="71"/>
      <c r="AB2262" s="71"/>
      <c r="AC2262" s="71"/>
      <c r="AD2262" s="71"/>
      <c r="AE2262" s="71"/>
      <c r="AF2262" s="71"/>
      <c r="AG2262" s="71"/>
      <c r="AH2262" s="71"/>
      <c r="AI2262" s="71"/>
      <c r="AJ2262" s="71"/>
      <c r="AK2262" s="71"/>
      <c r="AL2262" s="71"/>
    </row>
    <row r="2263" spans="1:38">
      <c r="A2263" s="191"/>
      <c r="B2263" s="191"/>
      <c r="C2263" s="191"/>
      <c r="D2263" s="191"/>
      <c r="E2263" s="191"/>
      <c r="F2263" s="191"/>
      <c r="G2263" s="191"/>
      <c r="H2263" s="191"/>
      <c r="I2263" s="191"/>
      <c r="J2263" s="191"/>
      <c r="K2263" s="191"/>
      <c r="L2263" s="191"/>
      <c r="M2263" s="191"/>
      <c r="N2263" s="191"/>
      <c r="O2263" s="70">
        <f>SUMIFS('Ctas Receber'!G:G,'Ctas Receber'!E:E,'Clientes'!A:A,'Ctas Receber'!M:M,"")</f>
        <v>0</v>
      </c>
      <c r="P2263" s="70">
        <f>SUMIFS('Ctas Receber'!G:G,'Ctas Receber'!E:E,'Clientes'!A:A,'Ctas Receber'!O:O,"Pago")</f>
        <v>0</v>
      </c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  <c r="AA2263" s="71"/>
      <c r="AB2263" s="71"/>
      <c r="AC2263" s="71"/>
      <c r="AD2263" s="71"/>
      <c r="AE2263" s="71"/>
      <c r="AF2263" s="71"/>
      <c r="AG2263" s="71"/>
      <c r="AH2263" s="71"/>
      <c r="AI2263" s="71"/>
      <c r="AJ2263" s="71"/>
      <c r="AK2263" s="71"/>
      <c r="AL2263" s="71"/>
    </row>
    <row r="2264" spans="1:38">
      <c r="A2264" s="191"/>
      <c r="B2264" s="191"/>
      <c r="C2264" s="191"/>
      <c r="D2264" s="191"/>
      <c r="E2264" s="191"/>
      <c r="F2264" s="191"/>
      <c r="G2264" s="191"/>
      <c r="H2264" s="191"/>
      <c r="I2264" s="191"/>
      <c r="J2264" s="191"/>
      <c r="K2264" s="191"/>
      <c r="L2264" s="191"/>
      <c r="M2264" s="191"/>
      <c r="N2264" s="191"/>
      <c r="O2264" s="70">
        <f>SUMIFS('Ctas Receber'!G:G,'Ctas Receber'!E:E,'Clientes'!A:A,'Ctas Receber'!M:M,"")</f>
        <v>0</v>
      </c>
      <c r="P2264" s="70">
        <f>SUMIFS('Ctas Receber'!G:G,'Ctas Receber'!E:E,'Clientes'!A:A,'Ctas Receber'!O:O,"Pago")</f>
        <v>0</v>
      </c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  <c r="AA2264" s="71"/>
      <c r="AB2264" s="71"/>
      <c r="AC2264" s="71"/>
      <c r="AD2264" s="71"/>
      <c r="AE2264" s="71"/>
      <c r="AF2264" s="71"/>
      <c r="AG2264" s="71"/>
      <c r="AH2264" s="71"/>
      <c r="AI2264" s="71"/>
      <c r="AJ2264" s="71"/>
      <c r="AK2264" s="71"/>
      <c r="AL2264" s="71"/>
    </row>
    <row r="2265" spans="1:38">
      <c r="A2265" s="191"/>
      <c r="B2265" s="191"/>
      <c r="C2265" s="191"/>
      <c r="D2265" s="191"/>
      <c r="E2265" s="191"/>
      <c r="F2265" s="191"/>
      <c r="G2265" s="191"/>
      <c r="H2265" s="191"/>
      <c r="I2265" s="191"/>
      <c r="J2265" s="191"/>
      <c r="K2265" s="191"/>
      <c r="L2265" s="191"/>
      <c r="M2265" s="191"/>
      <c r="N2265" s="191"/>
      <c r="O2265" s="70">
        <f>SUMIFS('Ctas Receber'!G:G,'Ctas Receber'!E:E,'Clientes'!A:A,'Ctas Receber'!M:M,"")</f>
        <v>0</v>
      </c>
      <c r="P2265" s="70">
        <f>SUMIFS('Ctas Receber'!G:G,'Ctas Receber'!E:E,'Clientes'!A:A,'Ctas Receber'!O:O,"Pago")</f>
        <v>0</v>
      </c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  <c r="AA2265" s="71"/>
      <c r="AB2265" s="71"/>
      <c r="AC2265" s="71"/>
      <c r="AD2265" s="71"/>
      <c r="AE2265" s="71"/>
      <c r="AF2265" s="71"/>
      <c r="AG2265" s="71"/>
      <c r="AH2265" s="71"/>
      <c r="AI2265" s="71"/>
      <c r="AJ2265" s="71"/>
      <c r="AK2265" s="71"/>
      <c r="AL2265" s="71"/>
    </row>
    <row r="2266" spans="1:38">
      <c r="A2266" s="191"/>
      <c r="B2266" s="191"/>
      <c r="C2266" s="191"/>
      <c r="D2266" s="191"/>
      <c r="E2266" s="191"/>
      <c r="F2266" s="191"/>
      <c r="G2266" s="191"/>
      <c r="H2266" s="191"/>
      <c r="I2266" s="191"/>
      <c r="J2266" s="191"/>
      <c r="K2266" s="191"/>
      <c r="L2266" s="191"/>
      <c r="M2266" s="191"/>
      <c r="N2266" s="191"/>
      <c r="O2266" s="70">
        <f>SUMIFS('Ctas Receber'!G:G,'Ctas Receber'!E:E,'Clientes'!A:A,'Ctas Receber'!M:M,"")</f>
        <v>0</v>
      </c>
      <c r="P2266" s="70">
        <f>SUMIFS('Ctas Receber'!G:G,'Ctas Receber'!E:E,'Clientes'!A:A,'Ctas Receber'!O:O,"Pago")</f>
        <v>0</v>
      </c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  <c r="AA2266" s="71"/>
      <c r="AB2266" s="71"/>
      <c r="AC2266" s="71"/>
      <c r="AD2266" s="71"/>
      <c r="AE2266" s="71"/>
      <c r="AF2266" s="71"/>
      <c r="AG2266" s="71"/>
      <c r="AH2266" s="71"/>
      <c r="AI2266" s="71"/>
      <c r="AJ2266" s="71"/>
      <c r="AK2266" s="71"/>
      <c r="AL2266" s="71"/>
    </row>
    <row r="2267" spans="1:38">
      <c r="A2267" s="191"/>
      <c r="B2267" s="191"/>
      <c r="C2267" s="191"/>
      <c r="D2267" s="191"/>
      <c r="E2267" s="191"/>
      <c r="F2267" s="191"/>
      <c r="G2267" s="191"/>
      <c r="H2267" s="191"/>
      <c r="I2267" s="191"/>
      <c r="J2267" s="191"/>
      <c r="K2267" s="191"/>
      <c r="L2267" s="191"/>
      <c r="M2267" s="191"/>
      <c r="N2267" s="191"/>
      <c r="O2267" s="70">
        <f>SUMIFS('Ctas Receber'!G:G,'Ctas Receber'!E:E,'Clientes'!A:A,'Ctas Receber'!M:M,"")</f>
        <v>0</v>
      </c>
      <c r="P2267" s="70">
        <f>SUMIFS('Ctas Receber'!G:G,'Ctas Receber'!E:E,'Clientes'!A:A,'Ctas Receber'!O:O,"Pago")</f>
        <v>0</v>
      </c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  <c r="AA2267" s="71"/>
      <c r="AB2267" s="71"/>
      <c r="AC2267" s="71"/>
      <c r="AD2267" s="71"/>
      <c r="AE2267" s="71"/>
      <c r="AF2267" s="71"/>
      <c r="AG2267" s="71"/>
      <c r="AH2267" s="71"/>
      <c r="AI2267" s="71"/>
      <c r="AJ2267" s="71"/>
      <c r="AK2267" s="71"/>
      <c r="AL2267" s="71"/>
    </row>
    <row r="2268" spans="1:38">
      <c r="A2268" s="191"/>
      <c r="B2268" s="191"/>
      <c r="C2268" s="191"/>
      <c r="D2268" s="191"/>
      <c r="E2268" s="191"/>
      <c r="F2268" s="191"/>
      <c r="G2268" s="191"/>
      <c r="H2268" s="191"/>
      <c r="I2268" s="191"/>
      <c r="J2268" s="191"/>
      <c r="K2268" s="191"/>
      <c r="L2268" s="191"/>
      <c r="M2268" s="191"/>
      <c r="N2268" s="191"/>
      <c r="O2268" s="70">
        <f>SUMIFS('Ctas Receber'!G:G,'Ctas Receber'!E:E,'Clientes'!A:A,'Ctas Receber'!M:M,"")</f>
        <v>0</v>
      </c>
      <c r="P2268" s="70">
        <f>SUMIFS('Ctas Receber'!G:G,'Ctas Receber'!E:E,'Clientes'!A:A,'Ctas Receber'!O:O,"Pago")</f>
        <v>0</v>
      </c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  <c r="AA2268" s="71"/>
      <c r="AB2268" s="71"/>
      <c r="AC2268" s="71"/>
      <c r="AD2268" s="71"/>
      <c r="AE2268" s="71"/>
      <c r="AF2268" s="71"/>
      <c r="AG2268" s="71"/>
      <c r="AH2268" s="71"/>
      <c r="AI2268" s="71"/>
      <c r="AJ2268" s="71"/>
      <c r="AK2268" s="71"/>
      <c r="AL2268" s="71"/>
    </row>
    <row r="2269" spans="1:38">
      <c r="A2269" s="191"/>
      <c r="B2269" s="191"/>
      <c r="C2269" s="191"/>
      <c r="D2269" s="191"/>
      <c r="E2269" s="191"/>
      <c r="F2269" s="191"/>
      <c r="G2269" s="191"/>
      <c r="H2269" s="191"/>
      <c r="I2269" s="191"/>
      <c r="J2269" s="191"/>
      <c r="K2269" s="191"/>
      <c r="L2269" s="191"/>
      <c r="M2269" s="191"/>
      <c r="N2269" s="191"/>
      <c r="O2269" s="70">
        <f>SUMIFS('Ctas Receber'!G:G,'Ctas Receber'!E:E,'Clientes'!A:A,'Ctas Receber'!M:M,"")</f>
        <v>0</v>
      </c>
      <c r="P2269" s="70">
        <f>SUMIFS('Ctas Receber'!G:G,'Ctas Receber'!E:E,'Clientes'!A:A,'Ctas Receber'!O:O,"Pago")</f>
        <v>0</v>
      </c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  <c r="AA2269" s="71"/>
      <c r="AB2269" s="71"/>
      <c r="AC2269" s="71"/>
      <c r="AD2269" s="71"/>
      <c r="AE2269" s="71"/>
      <c r="AF2269" s="71"/>
      <c r="AG2269" s="71"/>
      <c r="AH2269" s="71"/>
      <c r="AI2269" s="71"/>
      <c r="AJ2269" s="71"/>
      <c r="AK2269" s="71"/>
      <c r="AL2269" s="71"/>
    </row>
    <row r="2270" spans="1:38">
      <c r="A2270" s="191"/>
      <c r="B2270" s="191"/>
      <c r="C2270" s="191"/>
      <c r="D2270" s="191"/>
      <c r="E2270" s="191"/>
      <c r="F2270" s="191"/>
      <c r="G2270" s="191"/>
      <c r="H2270" s="191"/>
      <c r="I2270" s="191"/>
      <c r="J2270" s="191"/>
      <c r="K2270" s="191"/>
      <c r="L2270" s="191"/>
      <c r="M2270" s="191"/>
      <c r="N2270" s="191"/>
      <c r="O2270" s="70">
        <f>SUMIFS('Ctas Receber'!G:G,'Ctas Receber'!E:E,'Clientes'!A:A,'Ctas Receber'!M:M,"")</f>
        <v>0</v>
      </c>
      <c r="P2270" s="70">
        <f>SUMIFS('Ctas Receber'!G:G,'Ctas Receber'!E:E,'Clientes'!A:A,'Ctas Receber'!O:O,"Pago")</f>
        <v>0</v>
      </c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  <c r="AA2270" s="71"/>
      <c r="AB2270" s="71"/>
      <c r="AC2270" s="71"/>
      <c r="AD2270" s="71"/>
      <c r="AE2270" s="71"/>
      <c r="AF2270" s="71"/>
      <c r="AG2270" s="71"/>
      <c r="AH2270" s="71"/>
      <c r="AI2270" s="71"/>
      <c r="AJ2270" s="71"/>
      <c r="AK2270" s="71"/>
      <c r="AL2270" s="71"/>
    </row>
    <row r="2271" spans="1:38">
      <c r="A2271" s="191"/>
      <c r="B2271" s="191"/>
      <c r="C2271" s="191"/>
      <c r="D2271" s="191"/>
      <c r="E2271" s="191"/>
      <c r="F2271" s="191"/>
      <c r="G2271" s="191"/>
      <c r="H2271" s="191"/>
      <c r="I2271" s="191"/>
      <c r="J2271" s="191"/>
      <c r="K2271" s="191"/>
      <c r="L2271" s="191"/>
      <c r="M2271" s="191"/>
      <c r="N2271" s="191"/>
      <c r="O2271" s="70">
        <f>SUMIFS('Ctas Receber'!G:G,'Ctas Receber'!E:E,'Clientes'!A:A,'Ctas Receber'!M:M,"")</f>
        <v>0</v>
      </c>
      <c r="P2271" s="70">
        <f>SUMIFS('Ctas Receber'!G:G,'Ctas Receber'!E:E,'Clientes'!A:A,'Ctas Receber'!O:O,"Pago")</f>
        <v>0</v>
      </c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  <c r="AA2271" s="71"/>
      <c r="AB2271" s="71"/>
      <c r="AC2271" s="71"/>
      <c r="AD2271" s="71"/>
      <c r="AE2271" s="71"/>
      <c r="AF2271" s="71"/>
      <c r="AG2271" s="71"/>
      <c r="AH2271" s="71"/>
      <c r="AI2271" s="71"/>
      <c r="AJ2271" s="71"/>
      <c r="AK2271" s="71"/>
      <c r="AL2271" s="71"/>
    </row>
    <row r="2272" spans="1:38">
      <c r="A2272" s="191"/>
      <c r="B2272" s="191"/>
      <c r="C2272" s="191"/>
      <c r="D2272" s="191"/>
      <c r="E2272" s="191"/>
      <c r="F2272" s="191"/>
      <c r="G2272" s="191"/>
      <c r="H2272" s="191"/>
      <c r="I2272" s="191"/>
      <c r="J2272" s="191"/>
      <c r="K2272" s="191"/>
      <c r="L2272" s="191"/>
      <c r="M2272" s="191"/>
      <c r="N2272" s="191"/>
      <c r="O2272" s="70">
        <f>SUMIFS('Ctas Receber'!G:G,'Ctas Receber'!E:E,'Clientes'!A:A,'Ctas Receber'!M:M,"")</f>
        <v>0</v>
      </c>
      <c r="P2272" s="70">
        <f>SUMIFS('Ctas Receber'!G:G,'Ctas Receber'!E:E,'Clientes'!A:A,'Ctas Receber'!O:O,"Pago")</f>
        <v>0</v>
      </c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  <c r="AA2272" s="71"/>
      <c r="AB2272" s="71"/>
      <c r="AC2272" s="71"/>
      <c r="AD2272" s="71"/>
      <c r="AE2272" s="71"/>
      <c r="AF2272" s="71"/>
      <c r="AG2272" s="71"/>
      <c r="AH2272" s="71"/>
      <c r="AI2272" s="71"/>
      <c r="AJ2272" s="71"/>
      <c r="AK2272" s="71"/>
      <c r="AL2272" s="71"/>
    </row>
    <row r="2273" spans="1:38">
      <c r="A2273" s="191"/>
      <c r="B2273" s="191"/>
      <c r="C2273" s="191"/>
      <c r="D2273" s="191"/>
      <c r="E2273" s="191"/>
      <c r="F2273" s="191"/>
      <c r="G2273" s="191"/>
      <c r="H2273" s="191"/>
      <c r="I2273" s="191"/>
      <c r="J2273" s="191"/>
      <c r="K2273" s="191"/>
      <c r="L2273" s="191"/>
      <c r="M2273" s="191"/>
      <c r="N2273" s="191"/>
      <c r="O2273" s="70">
        <f>SUMIFS('Ctas Receber'!G:G,'Ctas Receber'!E:E,'Clientes'!A:A,'Ctas Receber'!M:M,"")</f>
        <v>0</v>
      </c>
      <c r="P2273" s="70">
        <f>SUMIFS('Ctas Receber'!G:G,'Ctas Receber'!E:E,'Clientes'!A:A,'Ctas Receber'!O:O,"Pago")</f>
        <v>0</v>
      </c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  <c r="AA2273" s="71"/>
      <c r="AB2273" s="71"/>
      <c r="AC2273" s="71"/>
      <c r="AD2273" s="71"/>
      <c r="AE2273" s="71"/>
      <c r="AF2273" s="71"/>
      <c r="AG2273" s="71"/>
      <c r="AH2273" s="71"/>
      <c r="AI2273" s="71"/>
      <c r="AJ2273" s="71"/>
      <c r="AK2273" s="71"/>
      <c r="AL2273" s="71"/>
    </row>
    <row r="2274" spans="1:38">
      <c r="A2274" s="191"/>
      <c r="B2274" s="191"/>
      <c r="C2274" s="191"/>
      <c r="D2274" s="191"/>
      <c r="E2274" s="191"/>
      <c r="F2274" s="191"/>
      <c r="G2274" s="191"/>
      <c r="H2274" s="191"/>
      <c r="I2274" s="191"/>
      <c r="J2274" s="191"/>
      <c r="K2274" s="191"/>
      <c r="L2274" s="191"/>
      <c r="M2274" s="191"/>
      <c r="N2274" s="191"/>
      <c r="O2274" s="70">
        <f>SUMIFS('Ctas Receber'!G:G,'Ctas Receber'!E:E,'Clientes'!A:A,'Ctas Receber'!M:M,"")</f>
        <v>0</v>
      </c>
      <c r="P2274" s="70">
        <f>SUMIFS('Ctas Receber'!G:G,'Ctas Receber'!E:E,'Clientes'!A:A,'Ctas Receber'!O:O,"Pago")</f>
        <v>0</v>
      </c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  <c r="AA2274" s="71"/>
      <c r="AB2274" s="71"/>
      <c r="AC2274" s="71"/>
      <c r="AD2274" s="71"/>
      <c r="AE2274" s="71"/>
      <c r="AF2274" s="71"/>
      <c r="AG2274" s="71"/>
      <c r="AH2274" s="71"/>
      <c r="AI2274" s="71"/>
      <c r="AJ2274" s="71"/>
      <c r="AK2274" s="71"/>
      <c r="AL2274" s="71"/>
    </row>
    <row r="2275" spans="1:38">
      <c r="A2275" s="191"/>
      <c r="B2275" s="191"/>
      <c r="C2275" s="191"/>
      <c r="D2275" s="191"/>
      <c r="E2275" s="191"/>
      <c r="F2275" s="191"/>
      <c r="G2275" s="191"/>
      <c r="H2275" s="191"/>
      <c r="I2275" s="191"/>
      <c r="J2275" s="191"/>
      <c r="K2275" s="191"/>
      <c r="L2275" s="191"/>
      <c r="M2275" s="191"/>
      <c r="N2275" s="191"/>
      <c r="O2275" s="70">
        <f>SUMIFS('Ctas Receber'!G:G,'Ctas Receber'!E:E,'Clientes'!A:A,'Ctas Receber'!M:M,"")</f>
        <v>0</v>
      </c>
      <c r="P2275" s="70">
        <f>SUMIFS('Ctas Receber'!G:G,'Ctas Receber'!E:E,'Clientes'!A:A,'Ctas Receber'!O:O,"Pago")</f>
        <v>0</v>
      </c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  <c r="AA2275" s="71"/>
      <c r="AB2275" s="71"/>
      <c r="AC2275" s="71"/>
      <c r="AD2275" s="71"/>
      <c r="AE2275" s="71"/>
      <c r="AF2275" s="71"/>
      <c r="AG2275" s="71"/>
      <c r="AH2275" s="71"/>
      <c r="AI2275" s="71"/>
      <c r="AJ2275" s="71"/>
      <c r="AK2275" s="71"/>
      <c r="AL2275" s="71"/>
    </row>
    <row r="2276" spans="1:38">
      <c r="A2276" s="191"/>
      <c r="B2276" s="191"/>
      <c r="C2276" s="191"/>
      <c r="D2276" s="191"/>
      <c r="E2276" s="191"/>
      <c r="F2276" s="191"/>
      <c r="G2276" s="191"/>
      <c r="H2276" s="191"/>
      <c r="I2276" s="191"/>
      <c r="J2276" s="191"/>
      <c r="K2276" s="191"/>
      <c r="L2276" s="191"/>
      <c r="M2276" s="191"/>
      <c r="N2276" s="191"/>
      <c r="O2276" s="70">
        <f>SUMIFS('Ctas Receber'!G:G,'Ctas Receber'!E:E,'Clientes'!A:A,'Ctas Receber'!M:M,"")</f>
        <v>0</v>
      </c>
      <c r="P2276" s="70">
        <f>SUMIFS('Ctas Receber'!G:G,'Ctas Receber'!E:E,'Clientes'!A:A,'Ctas Receber'!O:O,"Pago")</f>
        <v>0</v>
      </c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  <c r="AA2276" s="71"/>
      <c r="AB2276" s="71"/>
      <c r="AC2276" s="71"/>
      <c r="AD2276" s="71"/>
      <c r="AE2276" s="71"/>
      <c r="AF2276" s="71"/>
      <c r="AG2276" s="71"/>
      <c r="AH2276" s="71"/>
      <c r="AI2276" s="71"/>
      <c r="AJ2276" s="71"/>
      <c r="AK2276" s="71"/>
      <c r="AL2276" s="71"/>
    </row>
    <row r="2277" spans="1:38">
      <c r="A2277" s="191"/>
      <c r="B2277" s="191"/>
      <c r="C2277" s="191"/>
      <c r="D2277" s="191"/>
      <c r="E2277" s="191"/>
      <c r="F2277" s="191"/>
      <c r="G2277" s="191"/>
      <c r="H2277" s="191"/>
      <c r="I2277" s="191"/>
      <c r="J2277" s="191"/>
      <c r="K2277" s="191"/>
      <c r="L2277" s="191"/>
      <c r="M2277" s="191"/>
      <c r="N2277" s="191"/>
      <c r="O2277" s="70">
        <f>SUMIFS('Ctas Receber'!G:G,'Ctas Receber'!E:E,'Clientes'!A:A,'Ctas Receber'!M:M,"")</f>
        <v>0</v>
      </c>
      <c r="P2277" s="70">
        <f>SUMIFS('Ctas Receber'!G:G,'Ctas Receber'!E:E,'Clientes'!A:A,'Ctas Receber'!O:O,"Pago")</f>
        <v>0</v>
      </c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  <c r="AA2277" s="71"/>
      <c r="AB2277" s="71"/>
      <c r="AC2277" s="71"/>
      <c r="AD2277" s="71"/>
      <c r="AE2277" s="71"/>
      <c r="AF2277" s="71"/>
      <c r="AG2277" s="71"/>
      <c r="AH2277" s="71"/>
      <c r="AI2277" s="71"/>
      <c r="AJ2277" s="71"/>
      <c r="AK2277" s="71"/>
      <c r="AL2277" s="71"/>
    </row>
    <row r="2278" spans="1:38">
      <c r="A2278" s="191"/>
      <c r="B2278" s="191"/>
      <c r="C2278" s="191"/>
      <c r="D2278" s="191"/>
      <c r="E2278" s="191"/>
      <c r="F2278" s="191"/>
      <c r="G2278" s="191"/>
      <c r="H2278" s="191"/>
      <c r="I2278" s="191"/>
      <c r="J2278" s="191"/>
      <c r="K2278" s="191"/>
      <c r="L2278" s="191"/>
      <c r="M2278" s="191"/>
      <c r="N2278" s="191"/>
      <c r="O2278" s="70">
        <f>SUMIFS('Ctas Receber'!G:G,'Ctas Receber'!E:E,'Clientes'!A:A,'Ctas Receber'!M:M,"")</f>
        <v>0</v>
      </c>
      <c r="P2278" s="70">
        <f>SUMIFS('Ctas Receber'!G:G,'Ctas Receber'!E:E,'Clientes'!A:A,'Ctas Receber'!O:O,"Pago")</f>
        <v>0</v>
      </c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  <c r="AA2278" s="71"/>
      <c r="AB2278" s="71"/>
      <c r="AC2278" s="71"/>
      <c r="AD2278" s="71"/>
      <c r="AE2278" s="71"/>
      <c r="AF2278" s="71"/>
      <c r="AG2278" s="71"/>
      <c r="AH2278" s="71"/>
      <c r="AI2278" s="71"/>
      <c r="AJ2278" s="71"/>
      <c r="AK2278" s="71"/>
      <c r="AL2278" s="71"/>
    </row>
    <row r="2279" spans="1:38">
      <c r="A2279" s="191"/>
      <c r="B2279" s="191"/>
      <c r="C2279" s="191"/>
      <c r="D2279" s="191"/>
      <c r="E2279" s="191"/>
      <c r="F2279" s="191"/>
      <c r="G2279" s="191"/>
      <c r="H2279" s="191"/>
      <c r="I2279" s="191"/>
      <c r="J2279" s="191"/>
      <c r="K2279" s="191"/>
      <c r="L2279" s="191"/>
      <c r="M2279" s="191"/>
      <c r="N2279" s="191"/>
      <c r="O2279" s="70">
        <f>SUMIFS('Ctas Receber'!G:G,'Ctas Receber'!E:E,'Clientes'!A:A,'Ctas Receber'!M:M,"")</f>
        <v>0</v>
      </c>
      <c r="P2279" s="70">
        <f>SUMIFS('Ctas Receber'!G:G,'Ctas Receber'!E:E,'Clientes'!A:A,'Ctas Receber'!O:O,"Pago")</f>
        <v>0</v>
      </c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  <c r="AA2279" s="71"/>
      <c r="AB2279" s="71"/>
      <c r="AC2279" s="71"/>
      <c r="AD2279" s="71"/>
      <c r="AE2279" s="71"/>
      <c r="AF2279" s="71"/>
      <c r="AG2279" s="71"/>
      <c r="AH2279" s="71"/>
      <c r="AI2279" s="71"/>
      <c r="AJ2279" s="71"/>
      <c r="AK2279" s="71"/>
      <c r="AL2279" s="71"/>
    </row>
    <row r="2280" spans="1:38">
      <c r="A2280" s="191"/>
      <c r="B2280" s="191"/>
      <c r="C2280" s="191"/>
      <c r="D2280" s="191"/>
      <c r="E2280" s="191"/>
      <c r="F2280" s="191"/>
      <c r="G2280" s="191"/>
      <c r="H2280" s="191"/>
      <c r="I2280" s="191"/>
      <c r="J2280" s="191"/>
      <c r="K2280" s="191"/>
      <c r="L2280" s="191"/>
      <c r="M2280" s="191"/>
      <c r="N2280" s="191"/>
      <c r="O2280" s="70">
        <f>SUMIFS('Ctas Receber'!G:G,'Ctas Receber'!E:E,'Clientes'!A:A,'Ctas Receber'!M:M,"")</f>
        <v>0</v>
      </c>
      <c r="P2280" s="70">
        <f>SUMIFS('Ctas Receber'!G:G,'Ctas Receber'!E:E,'Clientes'!A:A,'Ctas Receber'!O:O,"Pago")</f>
        <v>0</v>
      </c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  <c r="AA2280" s="71"/>
      <c r="AB2280" s="71"/>
      <c r="AC2280" s="71"/>
      <c r="AD2280" s="71"/>
      <c r="AE2280" s="71"/>
      <c r="AF2280" s="71"/>
      <c r="AG2280" s="71"/>
      <c r="AH2280" s="71"/>
      <c r="AI2280" s="71"/>
      <c r="AJ2280" s="71"/>
      <c r="AK2280" s="71"/>
      <c r="AL2280" s="71"/>
    </row>
    <row r="2281" spans="1:38">
      <c r="A2281" s="191"/>
      <c r="B2281" s="191"/>
      <c r="C2281" s="191"/>
      <c r="D2281" s="191"/>
      <c r="E2281" s="191"/>
      <c r="F2281" s="191"/>
      <c r="G2281" s="191"/>
      <c r="H2281" s="191"/>
      <c r="I2281" s="191"/>
      <c r="J2281" s="191"/>
      <c r="K2281" s="191"/>
      <c r="L2281" s="191"/>
      <c r="M2281" s="191"/>
      <c r="N2281" s="191"/>
      <c r="O2281" s="70">
        <f>SUMIFS('Ctas Receber'!G:G,'Ctas Receber'!E:E,'Clientes'!A:A,'Ctas Receber'!M:M,"")</f>
        <v>0</v>
      </c>
      <c r="P2281" s="70">
        <f>SUMIFS('Ctas Receber'!G:G,'Ctas Receber'!E:E,'Clientes'!A:A,'Ctas Receber'!O:O,"Pago")</f>
        <v>0</v>
      </c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  <c r="AA2281" s="71"/>
      <c r="AB2281" s="71"/>
      <c r="AC2281" s="71"/>
      <c r="AD2281" s="71"/>
      <c r="AE2281" s="71"/>
      <c r="AF2281" s="71"/>
      <c r="AG2281" s="71"/>
      <c r="AH2281" s="71"/>
      <c r="AI2281" s="71"/>
      <c r="AJ2281" s="71"/>
      <c r="AK2281" s="71"/>
      <c r="AL2281" s="71"/>
    </row>
    <row r="2282" spans="1:38">
      <c r="A2282" s="191"/>
      <c r="B2282" s="191"/>
      <c r="C2282" s="191"/>
      <c r="D2282" s="191"/>
      <c r="E2282" s="191"/>
      <c r="F2282" s="191"/>
      <c r="G2282" s="191"/>
      <c r="H2282" s="191"/>
      <c r="I2282" s="191"/>
      <c r="J2282" s="191"/>
      <c r="K2282" s="191"/>
      <c r="L2282" s="191"/>
      <c r="M2282" s="191"/>
      <c r="N2282" s="191"/>
      <c r="O2282" s="70">
        <f>SUMIFS('Ctas Receber'!G:G,'Ctas Receber'!E:E,'Clientes'!A:A,'Ctas Receber'!M:M,"")</f>
        <v>0</v>
      </c>
      <c r="P2282" s="70">
        <f>SUMIFS('Ctas Receber'!G:G,'Ctas Receber'!E:E,'Clientes'!A:A,'Ctas Receber'!O:O,"Pago")</f>
        <v>0</v>
      </c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  <c r="AA2282" s="71"/>
      <c r="AB2282" s="71"/>
      <c r="AC2282" s="71"/>
      <c r="AD2282" s="71"/>
      <c r="AE2282" s="71"/>
      <c r="AF2282" s="71"/>
      <c r="AG2282" s="71"/>
      <c r="AH2282" s="71"/>
      <c r="AI2282" s="71"/>
      <c r="AJ2282" s="71"/>
      <c r="AK2282" s="71"/>
      <c r="AL2282" s="71"/>
    </row>
    <row r="2283" spans="1:38">
      <c r="A2283" s="191"/>
      <c r="B2283" s="191"/>
      <c r="C2283" s="191"/>
      <c r="D2283" s="191"/>
      <c r="E2283" s="191"/>
      <c r="F2283" s="191"/>
      <c r="G2283" s="191"/>
      <c r="H2283" s="191"/>
      <c r="I2283" s="191"/>
      <c r="J2283" s="191"/>
      <c r="K2283" s="191"/>
      <c r="L2283" s="191"/>
      <c r="M2283" s="191"/>
      <c r="N2283" s="191"/>
      <c r="O2283" s="70">
        <f>SUMIFS('Ctas Receber'!G:G,'Ctas Receber'!E:E,'Clientes'!A:A,'Ctas Receber'!M:M,"")</f>
        <v>0</v>
      </c>
      <c r="P2283" s="70">
        <f>SUMIFS('Ctas Receber'!G:G,'Ctas Receber'!E:E,'Clientes'!A:A,'Ctas Receber'!O:O,"Pago")</f>
        <v>0</v>
      </c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  <c r="AA2283" s="71"/>
      <c r="AB2283" s="71"/>
      <c r="AC2283" s="71"/>
      <c r="AD2283" s="71"/>
      <c r="AE2283" s="71"/>
      <c r="AF2283" s="71"/>
      <c r="AG2283" s="71"/>
      <c r="AH2283" s="71"/>
      <c r="AI2283" s="71"/>
      <c r="AJ2283" s="71"/>
      <c r="AK2283" s="71"/>
      <c r="AL2283" s="71"/>
    </row>
    <row r="2284" spans="1:38">
      <c r="A2284" s="191"/>
      <c r="B2284" s="191"/>
      <c r="C2284" s="191"/>
      <c r="D2284" s="191"/>
      <c r="E2284" s="191"/>
      <c r="F2284" s="191"/>
      <c r="G2284" s="191"/>
      <c r="H2284" s="191"/>
      <c r="I2284" s="191"/>
      <c r="J2284" s="191"/>
      <c r="K2284" s="191"/>
      <c r="L2284" s="191"/>
      <c r="M2284" s="191"/>
      <c r="N2284" s="191"/>
      <c r="O2284" s="70">
        <f>SUMIFS('Ctas Receber'!G:G,'Ctas Receber'!E:E,'Clientes'!A:A,'Ctas Receber'!M:M,"")</f>
        <v>0</v>
      </c>
      <c r="P2284" s="70">
        <f>SUMIFS('Ctas Receber'!G:G,'Ctas Receber'!E:E,'Clientes'!A:A,'Ctas Receber'!O:O,"Pago")</f>
        <v>0</v>
      </c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  <c r="AA2284" s="71"/>
      <c r="AB2284" s="71"/>
      <c r="AC2284" s="71"/>
      <c r="AD2284" s="71"/>
      <c r="AE2284" s="71"/>
      <c r="AF2284" s="71"/>
      <c r="AG2284" s="71"/>
      <c r="AH2284" s="71"/>
      <c r="AI2284" s="71"/>
      <c r="AJ2284" s="71"/>
      <c r="AK2284" s="71"/>
      <c r="AL2284" s="71"/>
    </row>
    <row r="2285" spans="1:38">
      <c r="A2285" s="191"/>
      <c r="B2285" s="191"/>
      <c r="C2285" s="191"/>
      <c r="D2285" s="191"/>
      <c r="E2285" s="191"/>
      <c r="F2285" s="191"/>
      <c r="G2285" s="191"/>
      <c r="H2285" s="191"/>
      <c r="I2285" s="191"/>
      <c r="J2285" s="191"/>
      <c r="K2285" s="191"/>
      <c r="L2285" s="191"/>
      <c r="M2285" s="191"/>
      <c r="N2285" s="191"/>
      <c r="O2285" s="70">
        <f>SUMIFS('Ctas Receber'!G:G,'Ctas Receber'!E:E,'Clientes'!A:A,'Ctas Receber'!M:M,"")</f>
        <v>0</v>
      </c>
      <c r="P2285" s="70">
        <f>SUMIFS('Ctas Receber'!G:G,'Ctas Receber'!E:E,'Clientes'!A:A,'Ctas Receber'!O:O,"Pago")</f>
        <v>0</v>
      </c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  <c r="AA2285" s="71"/>
      <c r="AB2285" s="71"/>
      <c r="AC2285" s="71"/>
      <c r="AD2285" s="71"/>
      <c r="AE2285" s="71"/>
      <c r="AF2285" s="71"/>
      <c r="AG2285" s="71"/>
      <c r="AH2285" s="71"/>
      <c r="AI2285" s="71"/>
      <c r="AJ2285" s="71"/>
      <c r="AK2285" s="71"/>
      <c r="AL2285" s="71"/>
    </row>
    <row r="2286" spans="1:38">
      <c r="A2286" s="191"/>
      <c r="B2286" s="191"/>
      <c r="C2286" s="191"/>
      <c r="D2286" s="191"/>
      <c r="E2286" s="191"/>
      <c r="F2286" s="191"/>
      <c r="G2286" s="191"/>
      <c r="H2286" s="191"/>
      <c r="I2286" s="191"/>
      <c r="J2286" s="191"/>
      <c r="K2286" s="191"/>
      <c r="L2286" s="191"/>
      <c r="M2286" s="191"/>
      <c r="N2286" s="191"/>
      <c r="O2286" s="70">
        <f>SUMIFS('Ctas Receber'!G:G,'Ctas Receber'!E:E,'Clientes'!A:A,'Ctas Receber'!M:M,"")</f>
        <v>0</v>
      </c>
      <c r="P2286" s="70">
        <f>SUMIFS('Ctas Receber'!G:G,'Ctas Receber'!E:E,'Clientes'!A:A,'Ctas Receber'!O:O,"Pago")</f>
        <v>0</v>
      </c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  <c r="AA2286" s="71"/>
      <c r="AB2286" s="71"/>
      <c r="AC2286" s="71"/>
      <c r="AD2286" s="71"/>
      <c r="AE2286" s="71"/>
      <c r="AF2286" s="71"/>
      <c r="AG2286" s="71"/>
      <c r="AH2286" s="71"/>
      <c r="AI2286" s="71"/>
      <c r="AJ2286" s="71"/>
      <c r="AK2286" s="71"/>
      <c r="AL2286" s="71"/>
    </row>
    <row r="2287" spans="1:38">
      <c r="A2287" s="191"/>
      <c r="B2287" s="191"/>
      <c r="C2287" s="191"/>
      <c r="D2287" s="191"/>
      <c r="E2287" s="191"/>
      <c r="F2287" s="191"/>
      <c r="G2287" s="191"/>
      <c r="H2287" s="191"/>
      <c r="I2287" s="191"/>
      <c r="J2287" s="191"/>
      <c r="K2287" s="191"/>
      <c r="L2287" s="191"/>
      <c r="M2287" s="191"/>
      <c r="N2287" s="191"/>
      <c r="O2287" s="70">
        <f>SUMIFS('Ctas Receber'!G:G,'Ctas Receber'!E:E,'Clientes'!A:A,'Ctas Receber'!M:M,"")</f>
        <v>0</v>
      </c>
      <c r="P2287" s="70">
        <f>SUMIFS('Ctas Receber'!G:G,'Ctas Receber'!E:E,'Clientes'!A:A,'Ctas Receber'!O:O,"Pago")</f>
        <v>0</v>
      </c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  <c r="AA2287" s="71"/>
      <c r="AB2287" s="71"/>
      <c r="AC2287" s="71"/>
      <c r="AD2287" s="71"/>
      <c r="AE2287" s="71"/>
      <c r="AF2287" s="71"/>
      <c r="AG2287" s="71"/>
      <c r="AH2287" s="71"/>
      <c r="AI2287" s="71"/>
      <c r="AJ2287" s="71"/>
      <c r="AK2287" s="71"/>
      <c r="AL2287" s="71"/>
    </row>
    <row r="2288" spans="1:38">
      <c r="A2288" s="191"/>
      <c r="B2288" s="191"/>
      <c r="C2288" s="191"/>
      <c r="D2288" s="191"/>
      <c r="E2288" s="191"/>
      <c r="F2288" s="191"/>
      <c r="G2288" s="191"/>
      <c r="H2288" s="191"/>
      <c r="I2288" s="191"/>
      <c r="J2288" s="191"/>
      <c r="K2288" s="191"/>
      <c r="L2288" s="191"/>
      <c r="M2288" s="191"/>
      <c r="N2288" s="191"/>
      <c r="O2288" s="70">
        <f>SUMIFS('Ctas Receber'!G:G,'Ctas Receber'!E:E,'Clientes'!A:A,'Ctas Receber'!M:M,"")</f>
        <v>0</v>
      </c>
      <c r="P2288" s="70">
        <f>SUMIFS('Ctas Receber'!G:G,'Ctas Receber'!E:E,'Clientes'!A:A,'Ctas Receber'!O:O,"Pago")</f>
        <v>0</v>
      </c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  <c r="AA2288" s="71"/>
      <c r="AB2288" s="71"/>
      <c r="AC2288" s="71"/>
      <c r="AD2288" s="71"/>
      <c r="AE2288" s="71"/>
      <c r="AF2288" s="71"/>
      <c r="AG2288" s="71"/>
      <c r="AH2288" s="71"/>
      <c r="AI2288" s="71"/>
      <c r="AJ2288" s="71"/>
      <c r="AK2288" s="71"/>
      <c r="AL2288" s="71"/>
    </row>
    <row r="2289" spans="1:38">
      <c r="A2289" s="191"/>
      <c r="B2289" s="191"/>
      <c r="C2289" s="191"/>
      <c r="D2289" s="191"/>
      <c r="E2289" s="191"/>
      <c r="F2289" s="191"/>
      <c r="G2289" s="191"/>
      <c r="H2289" s="191"/>
      <c r="I2289" s="191"/>
      <c r="J2289" s="191"/>
      <c r="K2289" s="191"/>
      <c r="L2289" s="191"/>
      <c r="M2289" s="191"/>
      <c r="N2289" s="191"/>
      <c r="O2289" s="70">
        <f>SUMIFS('Ctas Receber'!G:G,'Ctas Receber'!E:E,'Clientes'!A:A,'Ctas Receber'!M:M,"")</f>
        <v>0</v>
      </c>
      <c r="P2289" s="70">
        <f>SUMIFS('Ctas Receber'!G:G,'Ctas Receber'!E:E,'Clientes'!A:A,'Ctas Receber'!O:O,"Pago")</f>
        <v>0</v>
      </c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  <c r="AA2289" s="71"/>
      <c r="AB2289" s="71"/>
      <c r="AC2289" s="71"/>
      <c r="AD2289" s="71"/>
      <c r="AE2289" s="71"/>
      <c r="AF2289" s="71"/>
      <c r="AG2289" s="71"/>
      <c r="AH2289" s="71"/>
      <c r="AI2289" s="71"/>
      <c r="AJ2289" s="71"/>
      <c r="AK2289" s="71"/>
      <c r="AL2289" s="71"/>
    </row>
    <row r="2290" spans="1:38">
      <c r="A2290" s="191"/>
      <c r="B2290" s="191"/>
      <c r="C2290" s="191"/>
      <c r="D2290" s="191"/>
      <c r="E2290" s="191"/>
      <c r="F2290" s="191"/>
      <c r="G2290" s="191"/>
      <c r="H2290" s="191"/>
      <c r="I2290" s="191"/>
      <c r="J2290" s="191"/>
      <c r="K2290" s="191"/>
      <c r="L2290" s="191"/>
      <c r="M2290" s="191"/>
      <c r="N2290" s="191"/>
      <c r="O2290" s="70">
        <f>SUMIFS('Ctas Receber'!G:G,'Ctas Receber'!E:E,'Clientes'!A:A,'Ctas Receber'!M:M,"")</f>
        <v>0</v>
      </c>
      <c r="P2290" s="70">
        <f>SUMIFS('Ctas Receber'!G:G,'Ctas Receber'!E:E,'Clientes'!A:A,'Ctas Receber'!O:O,"Pago")</f>
        <v>0</v>
      </c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  <c r="AA2290" s="71"/>
      <c r="AB2290" s="71"/>
      <c r="AC2290" s="71"/>
      <c r="AD2290" s="71"/>
      <c r="AE2290" s="71"/>
      <c r="AF2290" s="71"/>
      <c r="AG2290" s="71"/>
      <c r="AH2290" s="71"/>
      <c r="AI2290" s="71"/>
      <c r="AJ2290" s="71"/>
      <c r="AK2290" s="71"/>
      <c r="AL2290" s="71"/>
    </row>
    <row r="2291" spans="1:38">
      <c r="A2291" s="191"/>
      <c r="B2291" s="191"/>
      <c r="C2291" s="191"/>
      <c r="D2291" s="191"/>
      <c r="E2291" s="191"/>
      <c r="F2291" s="191"/>
      <c r="G2291" s="191"/>
      <c r="H2291" s="191"/>
      <c r="I2291" s="191"/>
      <c r="J2291" s="191"/>
      <c r="K2291" s="191"/>
      <c r="L2291" s="191"/>
      <c r="M2291" s="191"/>
      <c r="N2291" s="191"/>
      <c r="O2291" s="70">
        <f>SUMIFS('Ctas Receber'!G:G,'Ctas Receber'!E:E,'Clientes'!A:A,'Ctas Receber'!M:M,"")</f>
        <v>0</v>
      </c>
      <c r="P2291" s="70">
        <f>SUMIFS('Ctas Receber'!G:G,'Ctas Receber'!E:E,'Clientes'!A:A,'Ctas Receber'!O:O,"Pago")</f>
        <v>0</v>
      </c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  <c r="AA2291" s="71"/>
      <c r="AB2291" s="71"/>
      <c r="AC2291" s="71"/>
      <c r="AD2291" s="71"/>
      <c r="AE2291" s="71"/>
      <c r="AF2291" s="71"/>
      <c r="AG2291" s="71"/>
      <c r="AH2291" s="71"/>
      <c r="AI2291" s="71"/>
      <c r="AJ2291" s="71"/>
      <c r="AK2291" s="71"/>
      <c r="AL2291" s="71"/>
    </row>
    <row r="2292" spans="1:38">
      <c r="A2292" s="191"/>
      <c r="B2292" s="191"/>
      <c r="C2292" s="191"/>
      <c r="D2292" s="191"/>
      <c r="E2292" s="191"/>
      <c r="F2292" s="191"/>
      <c r="G2292" s="191"/>
      <c r="H2292" s="191"/>
      <c r="I2292" s="191"/>
      <c r="J2292" s="191"/>
      <c r="K2292" s="191"/>
      <c r="L2292" s="191"/>
      <c r="M2292" s="191"/>
      <c r="N2292" s="191"/>
      <c r="O2292" s="70">
        <f>SUMIFS('Ctas Receber'!G:G,'Ctas Receber'!E:E,'Clientes'!A:A,'Ctas Receber'!M:M,"")</f>
        <v>0</v>
      </c>
      <c r="P2292" s="70">
        <f>SUMIFS('Ctas Receber'!G:G,'Ctas Receber'!E:E,'Clientes'!A:A,'Ctas Receber'!O:O,"Pago")</f>
        <v>0</v>
      </c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  <c r="AA2292" s="71"/>
      <c r="AB2292" s="71"/>
      <c r="AC2292" s="71"/>
      <c r="AD2292" s="71"/>
      <c r="AE2292" s="71"/>
      <c r="AF2292" s="71"/>
      <c r="AG2292" s="71"/>
      <c r="AH2292" s="71"/>
      <c r="AI2292" s="71"/>
      <c r="AJ2292" s="71"/>
      <c r="AK2292" s="71"/>
      <c r="AL2292" s="71"/>
    </row>
    <row r="2293" spans="1:38">
      <c r="A2293" s="191"/>
      <c r="B2293" s="191"/>
      <c r="C2293" s="191"/>
      <c r="D2293" s="191"/>
      <c r="E2293" s="191"/>
      <c r="F2293" s="191"/>
      <c r="G2293" s="191"/>
      <c r="H2293" s="191"/>
      <c r="I2293" s="191"/>
      <c r="J2293" s="191"/>
      <c r="K2293" s="191"/>
      <c r="L2293" s="191"/>
      <c r="M2293" s="191"/>
      <c r="N2293" s="191"/>
      <c r="O2293" s="70">
        <f>SUMIFS('Ctas Receber'!G:G,'Ctas Receber'!E:E,'Clientes'!A:A,'Ctas Receber'!M:M,"")</f>
        <v>0</v>
      </c>
      <c r="P2293" s="70">
        <f>SUMIFS('Ctas Receber'!G:G,'Ctas Receber'!E:E,'Clientes'!A:A,'Ctas Receber'!O:O,"Pago")</f>
        <v>0</v>
      </c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  <c r="AA2293" s="71"/>
      <c r="AB2293" s="71"/>
      <c r="AC2293" s="71"/>
      <c r="AD2293" s="71"/>
      <c r="AE2293" s="71"/>
      <c r="AF2293" s="71"/>
      <c r="AG2293" s="71"/>
      <c r="AH2293" s="71"/>
      <c r="AI2293" s="71"/>
      <c r="AJ2293" s="71"/>
      <c r="AK2293" s="71"/>
      <c r="AL2293" s="71"/>
    </row>
    <row r="2294" spans="1:38">
      <c r="A2294" s="191"/>
      <c r="B2294" s="191"/>
      <c r="C2294" s="191"/>
      <c r="D2294" s="191"/>
      <c r="E2294" s="191"/>
      <c r="F2294" s="191"/>
      <c r="G2294" s="191"/>
      <c r="H2294" s="191"/>
      <c r="I2294" s="191"/>
      <c r="J2294" s="191"/>
      <c r="K2294" s="191"/>
      <c r="L2294" s="191"/>
      <c r="M2294" s="191"/>
      <c r="N2294" s="191"/>
      <c r="O2294" s="70">
        <f>SUMIFS('Ctas Receber'!G:G,'Ctas Receber'!E:E,'Clientes'!A:A,'Ctas Receber'!M:M,"")</f>
        <v>0</v>
      </c>
      <c r="P2294" s="70">
        <f>SUMIFS('Ctas Receber'!G:G,'Ctas Receber'!E:E,'Clientes'!A:A,'Ctas Receber'!O:O,"Pago")</f>
        <v>0</v>
      </c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  <c r="AA2294" s="71"/>
      <c r="AB2294" s="71"/>
      <c r="AC2294" s="71"/>
      <c r="AD2294" s="71"/>
      <c r="AE2294" s="71"/>
      <c r="AF2294" s="71"/>
      <c r="AG2294" s="71"/>
      <c r="AH2294" s="71"/>
      <c r="AI2294" s="71"/>
      <c r="AJ2294" s="71"/>
      <c r="AK2294" s="71"/>
      <c r="AL2294" s="71"/>
    </row>
    <row r="2295" spans="1:38">
      <c r="A2295" s="191"/>
      <c r="B2295" s="191"/>
      <c r="C2295" s="191"/>
      <c r="D2295" s="191"/>
      <c r="E2295" s="191"/>
      <c r="F2295" s="191"/>
      <c r="G2295" s="191"/>
      <c r="H2295" s="191"/>
      <c r="I2295" s="191"/>
      <c r="J2295" s="191"/>
      <c r="K2295" s="191"/>
      <c r="L2295" s="191"/>
      <c r="M2295" s="191"/>
      <c r="N2295" s="191"/>
      <c r="O2295" s="70">
        <f>SUMIFS('Ctas Receber'!G:G,'Ctas Receber'!E:E,'Clientes'!A:A,'Ctas Receber'!M:M,"")</f>
        <v>0</v>
      </c>
      <c r="P2295" s="70">
        <f>SUMIFS('Ctas Receber'!G:G,'Ctas Receber'!E:E,'Clientes'!A:A,'Ctas Receber'!O:O,"Pago")</f>
        <v>0</v>
      </c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  <c r="AA2295" s="71"/>
      <c r="AB2295" s="71"/>
      <c r="AC2295" s="71"/>
      <c r="AD2295" s="71"/>
      <c r="AE2295" s="71"/>
      <c r="AF2295" s="71"/>
      <c r="AG2295" s="71"/>
      <c r="AH2295" s="71"/>
      <c r="AI2295" s="71"/>
      <c r="AJ2295" s="71"/>
      <c r="AK2295" s="71"/>
      <c r="AL2295" s="71"/>
    </row>
    <row r="2296" spans="1:38">
      <c r="A2296" s="191"/>
      <c r="B2296" s="191"/>
      <c r="C2296" s="191"/>
      <c r="D2296" s="191"/>
      <c r="E2296" s="191"/>
      <c r="F2296" s="191"/>
      <c r="G2296" s="191"/>
      <c r="H2296" s="191"/>
      <c r="I2296" s="191"/>
      <c r="J2296" s="191"/>
      <c r="K2296" s="191"/>
      <c r="L2296" s="191"/>
      <c r="M2296" s="191"/>
      <c r="N2296" s="191"/>
      <c r="O2296" s="70">
        <f>SUMIFS('Ctas Receber'!G:G,'Ctas Receber'!E:E,'Clientes'!A:A,'Ctas Receber'!M:M,"")</f>
        <v>0</v>
      </c>
      <c r="P2296" s="70">
        <f>SUMIFS('Ctas Receber'!G:G,'Ctas Receber'!E:E,'Clientes'!A:A,'Ctas Receber'!O:O,"Pago")</f>
        <v>0</v>
      </c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  <c r="AA2296" s="71"/>
      <c r="AB2296" s="71"/>
      <c r="AC2296" s="71"/>
      <c r="AD2296" s="71"/>
      <c r="AE2296" s="71"/>
      <c r="AF2296" s="71"/>
      <c r="AG2296" s="71"/>
      <c r="AH2296" s="71"/>
      <c r="AI2296" s="71"/>
      <c r="AJ2296" s="71"/>
      <c r="AK2296" s="71"/>
      <c r="AL2296" s="71"/>
    </row>
    <row r="2297" spans="1:38">
      <c r="A2297" s="191"/>
      <c r="B2297" s="191"/>
      <c r="C2297" s="191"/>
      <c r="D2297" s="191"/>
      <c r="E2297" s="191"/>
      <c r="F2297" s="191"/>
      <c r="G2297" s="191"/>
      <c r="H2297" s="191"/>
      <c r="I2297" s="191"/>
      <c r="J2297" s="191"/>
      <c r="K2297" s="191"/>
      <c r="L2297" s="191"/>
      <c r="M2297" s="191"/>
      <c r="N2297" s="191"/>
      <c r="O2297" s="70">
        <f>SUMIFS('Ctas Receber'!G:G,'Ctas Receber'!E:E,'Clientes'!A:A,'Ctas Receber'!M:M,"")</f>
        <v>0</v>
      </c>
      <c r="P2297" s="70">
        <f>SUMIFS('Ctas Receber'!G:G,'Ctas Receber'!E:E,'Clientes'!A:A,'Ctas Receber'!O:O,"Pago")</f>
        <v>0</v>
      </c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  <c r="AA2297" s="71"/>
      <c r="AB2297" s="71"/>
      <c r="AC2297" s="71"/>
      <c r="AD2297" s="71"/>
      <c r="AE2297" s="71"/>
      <c r="AF2297" s="71"/>
      <c r="AG2297" s="71"/>
      <c r="AH2297" s="71"/>
      <c r="AI2297" s="71"/>
      <c r="AJ2297" s="71"/>
      <c r="AK2297" s="71"/>
      <c r="AL2297" s="71"/>
    </row>
    <row r="2298" spans="1:38">
      <c r="A2298" s="191"/>
      <c r="B2298" s="191"/>
      <c r="C2298" s="191"/>
      <c r="D2298" s="191"/>
      <c r="E2298" s="191"/>
      <c r="F2298" s="191"/>
      <c r="G2298" s="191"/>
      <c r="H2298" s="191"/>
      <c r="I2298" s="191"/>
      <c r="J2298" s="191"/>
      <c r="K2298" s="191"/>
      <c r="L2298" s="191"/>
      <c r="M2298" s="191"/>
      <c r="N2298" s="191"/>
      <c r="O2298" s="70">
        <f>SUMIFS('Ctas Receber'!G:G,'Ctas Receber'!E:E,'Clientes'!A:A,'Ctas Receber'!M:M,"")</f>
        <v>0</v>
      </c>
      <c r="P2298" s="70">
        <f>SUMIFS('Ctas Receber'!G:G,'Ctas Receber'!E:E,'Clientes'!A:A,'Ctas Receber'!O:O,"Pago")</f>
        <v>0</v>
      </c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  <c r="AA2298" s="71"/>
      <c r="AB2298" s="71"/>
      <c r="AC2298" s="71"/>
      <c r="AD2298" s="71"/>
      <c r="AE2298" s="71"/>
      <c r="AF2298" s="71"/>
      <c r="AG2298" s="71"/>
      <c r="AH2298" s="71"/>
      <c r="AI2298" s="71"/>
      <c r="AJ2298" s="71"/>
      <c r="AK2298" s="71"/>
      <c r="AL2298" s="71"/>
    </row>
    <row r="2299" spans="1:38">
      <c r="A2299" s="191"/>
      <c r="B2299" s="191"/>
      <c r="C2299" s="191"/>
      <c r="D2299" s="191"/>
      <c r="E2299" s="191"/>
      <c r="F2299" s="191"/>
      <c r="G2299" s="191"/>
      <c r="H2299" s="191"/>
      <c r="I2299" s="191"/>
      <c r="J2299" s="191"/>
      <c r="K2299" s="191"/>
      <c r="L2299" s="191"/>
      <c r="M2299" s="191"/>
      <c r="N2299" s="191"/>
      <c r="O2299" s="70">
        <f>SUMIFS('Ctas Receber'!G:G,'Ctas Receber'!E:E,'Clientes'!A:A,'Ctas Receber'!M:M,"")</f>
        <v>0</v>
      </c>
      <c r="P2299" s="70">
        <f>SUMIFS('Ctas Receber'!G:G,'Ctas Receber'!E:E,'Clientes'!A:A,'Ctas Receber'!O:O,"Pago")</f>
        <v>0</v>
      </c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  <c r="AA2299" s="71"/>
      <c r="AB2299" s="71"/>
      <c r="AC2299" s="71"/>
      <c r="AD2299" s="71"/>
      <c r="AE2299" s="71"/>
      <c r="AF2299" s="71"/>
      <c r="AG2299" s="71"/>
      <c r="AH2299" s="71"/>
      <c r="AI2299" s="71"/>
      <c r="AJ2299" s="71"/>
      <c r="AK2299" s="71"/>
      <c r="AL2299" s="71"/>
    </row>
    <row r="2300" spans="1:38">
      <c r="A2300" s="191"/>
      <c r="B2300" s="191"/>
      <c r="C2300" s="191"/>
      <c r="D2300" s="191"/>
      <c r="E2300" s="191"/>
      <c r="F2300" s="191"/>
      <c r="G2300" s="191"/>
      <c r="H2300" s="191"/>
      <c r="I2300" s="191"/>
      <c r="J2300" s="191"/>
      <c r="K2300" s="191"/>
      <c r="L2300" s="191"/>
      <c r="M2300" s="191"/>
      <c r="N2300" s="191"/>
      <c r="O2300" s="70">
        <f>SUMIFS('Ctas Receber'!G:G,'Ctas Receber'!E:E,'Clientes'!A:A,'Ctas Receber'!M:M,"")</f>
        <v>0</v>
      </c>
      <c r="P2300" s="70">
        <f>SUMIFS('Ctas Receber'!G:G,'Ctas Receber'!E:E,'Clientes'!A:A,'Ctas Receber'!O:O,"Pago")</f>
        <v>0</v>
      </c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  <c r="AA2300" s="71"/>
      <c r="AB2300" s="71"/>
      <c r="AC2300" s="71"/>
      <c r="AD2300" s="71"/>
      <c r="AE2300" s="71"/>
      <c r="AF2300" s="71"/>
      <c r="AG2300" s="71"/>
      <c r="AH2300" s="71"/>
      <c r="AI2300" s="71"/>
      <c r="AJ2300" s="71"/>
      <c r="AK2300" s="71"/>
      <c r="AL2300" s="71"/>
    </row>
    <row r="2301" spans="1:38">
      <c r="A2301" s="191"/>
      <c r="B2301" s="191"/>
      <c r="C2301" s="191"/>
      <c r="D2301" s="191"/>
      <c r="E2301" s="191"/>
      <c r="F2301" s="191"/>
      <c r="G2301" s="191"/>
      <c r="H2301" s="191"/>
      <c r="I2301" s="191"/>
      <c r="J2301" s="191"/>
      <c r="K2301" s="191"/>
      <c r="L2301" s="191"/>
      <c r="M2301" s="191"/>
      <c r="N2301" s="191"/>
      <c r="O2301" s="70">
        <f>SUMIFS('Ctas Receber'!G:G,'Ctas Receber'!E:E,'Clientes'!A:A,'Ctas Receber'!M:M,"")</f>
        <v>0</v>
      </c>
      <c r="P2301" s="70">
        <f>SUMIFS('Ctas Receber'!G:G,'Ctas Receber'!E:E,'Clientes'!A:A,'Ctas Receber'!O:O,"Pago")</f>
        <v>0</v>
      </c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  <c r="AA2301" s="71"/>
      <c r="AB2301" s="71"/>
      <c r="AC2301" s="71"/>
      <c r="AD2301" s="71"/>
      <c r="AE2301" s="71"/>
      <c r="AF2301" s="71"/>
      <c r="AG2301" s="71"/>
      <c r="AH2301" s="71"/>
      <c r="AI2301" s="71"/>
      <c r="AJ2301" s="71"/>
      <c r="AK2301" s="71"/>
      <c r="AL2301" s="71"/>
    </row>
    <row r="2302" spans="1:38">
      <c r="A2302" s="191"/>
      <c r="B2302" s="191"/>
      <c r="C2302" s="191"/>
      <c r="D2302" s="191"/>
      <c r="E2302" s="191"/>
      <c r="F2302" s="191"/>
      <c r="G2302" s="191"/>
      <c r="H2302" s="191"/>
      <c r="I2302" s="191"/>
      <c r="J2302" s="191"/>
      <c r="K2302" s="191"/>
      <c r="L2302" s="191"/>
      <c r="M2302" s="191"/>
      <c r="N2302" s="191"/>
      <c r="O2302" s="70">
        <f>SUMIFS('Ctas Receber'!G:G,'Ctas Receber'!E:E,'Clientes'!A:A,'Ctas Receber'!M:M,"")</f>
        <v>0</v>
      </c>
      <c r="P2302" s="70">
        <f>SUMIFS('Ctas Receber'!G:G,'Ctas Receber'!E:E,'Clientes'!A:A,'Ctas Receber'!O:O,"Pago")</f>
        <v>0</v>
      </c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  <c r="AA2302" s="71"/>
      <c r="AB2302" s="71"/>
      <c r="AC2302" s="71"/>
      <c r="AD2302" s="71"/>
      <c r="AE2302" s="71"/>
      <c r="AF2302" s="71"/>
      <c r="AG2302" s="71"/>
      <c r="AH2302" s="71"/>
      <c r="AI2302" s="71"/>
      <c r="AJ2302" s="71"/>
      <c r="AK2302" s="71"/>
      <c r="AL2302" s="71"/>
    </row>
    <row r="2303" spans="1:38">
      <c r="A2303" s="191"/>
      <c r="B2303" s="191"/>
      <c r="C2303" s="191"/>
      <c r="D2303" s="191"/>
      <c r="E2303" s="191"/>
      <c r="F2303" s="191"/>
      <c r="G2303" s="191"/>
      <c r="H2303" s="191"/>
      <c r="I2303" s="191"/>
      <c r="J2303" s="191"/>
      <c r="K2303" s="191"/>
      <c r="L2303" s="191"/>
      <c r="M2303" s="191"/>
      <c r="N2303" s="191"/>
      <c r="O2303" s="70">
        <f>SUMIFS('Ctas Receber'!G:G,'Ctas Receber'!E:E,'Clientes'!A:A,'Ctas Receber'!M:M,"")</f>
        <v>0</v>
      </c>
      <c r="P2303" s="70">
        <f>SUMIFS('Ctas Receber'!G:G,'Ctas Receber'!E:E,'Clientes'!A:A,'Ctas Receber'!O:O,"Pago")</f>
        <v>0</v>
      </c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  <c r="AA2303" s="71"/>
      <c r="AB2303" s="71"/>
      <c r="AC2303" s="71"/>
      <c r="AD2303" s="71"/>
      <c r="AE2303" s="71"/>
      <c r="AF2303" s="71"/>
      <c r="AG2303" s="71"/>
      <c r="AH2303" s="71"/>
      <c r="AI2303" s="71"/>
      <c r="AJ2303" s="71"/>
      <c r="AK2303" s="71"/>
      <c r="AL2303" s="71"/>
    </row>
    <row r="2304" spans="1:38">
      <c r="A2304" s="191"/>
      <c r="B2304" s="191"/>
      <c r="C2304" s="191"/>
      <c r="D2304" s="191"/>
      <c r="E2304" s="191"/>
      <c r="F2304" s="191"/>
      <c r="G2304" s="191"/>
      <c r="H2304" s="191"/>
      <c r="I2304" s="191"/>
      <c r="J2304" s="191"/>
      <c r="K2304" s="191"/>
      <c r="L2304" s="191"/>
      <c r="M2304" s="191"/>
      <c r="N2304" s="191"/>
      <c r="O2304" s="70">
        <f>SUMIFS('Ctas Receber'!G:G,'Ctas Receber'!E:E,'Clientes'!A:A,'Ctas Receber'!M:M,"")</f>
        <v>0</v>
      </c>
      <c r="P2304" s="70">
        <f>SUMIFS('Ctas Receber'!G:G,'Ctas Receber'!E:E,'Clientes'!A:A,'Ctas Receber'!O:O,"Pago")</f>
        <v>0</v>
      </c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  <c r="AA2304" s="71"/>
      <c r="AB2304" s="71"/>
      <c r="AC2304" s="71"/>
      <c r="AD2304" s="71"/>
      <c r="AE2304" s="71"/>
      <c r="AF2304" s="71"/>
      <c r="AG2304" s="71"/>
      <c r="AH2304" s="71"/>
      <c r="AI2304" s="71"/>
      <c r="AJ2304" s="71"/>
      <c r="AK2304" s="71"/>
      <c r="AL2304" s="71"/>
    </row>
    <row r="2305" spans="1:38">
      <c r="A2305" s="191"/>
      <c r="B2305" s="191"/>
      <c r="C2305" s="191"/>
      <c r="D2305" s="191"/>
      <c r="E2305" s="191"/>
      <c r="F2305" s="191"/>
      <c r="G2305" s="191"/>
      <c r="H2305" s="191"/>
      <c r="I2305" s="191"/>
      <c r="J2305" s="191"/>
      <c r="K2305" s="191"/>
      <c r="L2305" s="191"/>
      <c r="M2305" s="191"/>
      <c r="N2305" s="191"/>
      <c r="O2305" s="70">
        <f>SUMIFS('Ctas Receber'!G:G,'Ctas Receber'!E:E,'Clientes'!A:A,'Ctas Receber'!M:M,"")</f>
        <v>0</v>
      </c>
      <c r="P2305" s="70">
        <f>SUMIFS('Ctas Receber'!G:G,'Ctas Receber'!E:E,'Clientes'!A:A,'Ctas Receber'!O:O,"Pago")</f>
        <v>0</v>
      </c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  <c r="AA2305" s="71"/>
      <c r="AB2305" s="71"/>
      <c r="AC2305" s="71"/>
      <c r="AD2305" s="71"/>
      <c r="AE2305" s="71"/>
      <c r="AF2305" s="71"/>
      <c r="AG2305" s="71"/>
      <c r="AH2305" s="71"/>
      <c r="AI2305" s="71"/>
      <c r="AJ2305" s="71"/>
      <c r="AK2305" s="71"/>
      <c r="AL2305" s="71"/>
    </row>
    <row r="2306" spans="1:38">
      <c r="A2306" s="191"/>
      <c r="B2306" s="191"/>
      <c r="C2306" s="191"/>
      <c r="D2306" s="191"/>
      <c r="E2306" s="191"/>
      <c r="F2306" s="191"/>
      <c r="G2306" s="191"/>
      <c r="H2306" s="191"/>
      <c r="I2306" s="191"/>
      <c r="J2306" s="191"/>
      <c r="K2306" s="191"/>
      <c r="L2306" s="191"/>
      <c r="M2306" s="191"/>
      <c r="N2306" s="191"/>
      <c r="O2306" s="70">
        <f>SUMIFS('Ctas Receber'!G:G,'Ctas Receber'!E:E,'Clientes'!A:A,'Ctas Receber'!M:M,"")</f>
        <v>0</v>
      </c>
      <c r="P2306" s="70">
        <f>SUMIFS('Ctas Receber'!G:G,'Ctas Receber'!E:E,'Clientes'!A:A,'Ctas Receber'!O:O,"Pago")</f>
        <v>0</v>
      </c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  <c r="AA2306" s="71"/>
      <c r="AB2306" s="71"/>
      <c r="AC2306" s="71"/>
      <c r="AD2306" s="71"/>
      <c r="AE2306" s="71"/>
      <c r="AF2306" s="71"/>
      <c r="AG2306" s="71"/>
      <c r="AH2306" s="71"/>
      <c r="AI2306" s="71"/>
      <c r="AJ2306" s="71"/>
      <c r="AK2306" s="71"/>
      <c r="AL2306" s="71"/>
    </row>
    <row r="2307" spans="1:38">
      <c r="A2307" s="191"/>
      <c r="B2307" s="191"/>
      <c r="C2307" s="191"/>
      <c r="D2307" s="191"/>
      <c r="E2307" s="191"/>
      <c r="F2307" s="191"/>
      <c r="G2307" s="191"/>
      <c r="H2307" s="191"/>
      <c r="I2307" s="191"/>
      <c r="J2307" s="191"/>
      <c r="K2307" s="191"/>
      <c r="L2307" s="191"/>
      <c r="M2307" s="191"/>
      <c r="N2307" s="191"/>
      <c r="O2307" s="70">
        <f>SUMIFS('Ctas Receber'!G:G,'Ctas Receber'!E:E,'Clientes'!A:A,'Ctas Receber'!M:M,"")</f>
        <v>0</v>
      </c>
      <c r="P2307" s="70">
        <f>SUMIFS('Ctas Receber'!G:G,'Ctas Receber'!E:E,'Clientes'!A:A,'Ctas Receber'!O:O,"Pago")</f>
        <v>0</v>
      </c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  <c r="AA2307" s="71"/>
      <c r="AB2307" s="71"/>
      <c r="AC2307" s="71"/>
      <c r="AD2307" s="71"/>
      <c r="AE2307" s="71"/>
      <c r="AF2307" s="71"/>
      <c r="AG2307" s="71"/>
      <c r="AH2307" s="71"/>
      <c r="AI2307" s="71"/>
      <c r="AJ2307" s="71"/>
      <c r="AK2307" s="71"/>
      <c r="AL2307" s="71"/>
    </row>
    <row r="2308" spans="1:38">
      <c r="A2308" s="191"/>
      <c r="B2308" s="191"/>
      <c r="C2308" s="191"/>
      <c r="D2308" s="191"/>
      <c r="E2308" s="191"/>
      <c r="F2308" s="191"/>
      <c r="G2308" s="191"/>
      <c r="H2308" s="191"/>
      <c r="I2308" s="191"/>
      <c r="J2308" s="191"/>
      <c r="K2308" s="191"/>
      <c r="L2308" s="191"/>
      <c r="M2308" s="191"/>
      <c r="N2308" s="191"/>
      <c r="O2308" s="70">
        <f>SUMIFS('Ctas Receber'!G:G,'Ctas Receber'!E:E,'Clientes'!A:A,'Ctas Receber'!M:M,"")</f>
        <v>0</v>
      </c>
      <c r="P2308" s="70">
        <f>SUMIFS('Ctas Receber'!G:G,'Ctas Receber'!E:E,'Clientes'!A:A,'Ctas Receber'!O:O,"Pago")</f>
        <v>0</v>
      </c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  <c r="AA2308" s="71"/>
      <c r="AB2308" s="71"/>
      <c r="AC2308" s="71"/>
      <c r="AD2308" s="71"/>
      <c r="AE2308" s="71"/>
      <c r="AF2308" s="71"/>
      <c r="AG2308" s="71"/>
      <c r="AH2308" s="71"/>
      <c r="AI2308" s="71"/>
      <c r="AJ2308" s="71"/>
      <c r="AK2308" s="71"/>
      <c r="AL2308" s="71"/>
    </row>
    <row r="2309" spans="1:38">
      <c r="A2309" s="191"/>
      <c r="B2309" s="191"/>
      <c r="C2309" s="191"/>
      <c r="D2309" s="191"/>
      <c r="E2309" s="191"/>
      <c r="F2309" s="191"/>
      <c r="G2309" s="191"/>
      <c r="H2309" s="191"/>
      <c r="I2309" s="191"/>
      <c r="J2309" s="191"/>
      <c r="K2309" s="191"/>
      <c r="L2309" s="191"/>
      <c r="M2309" s="191"/>
      <c r="N2309" s="191"/>
      <c r="O2309" s="70">
        <f>SUMIFS('Ctas Receber'!G:G,'Ctas Receber'!E:E,'Clientes'!A:A,'Ctas Receber'!M:M,"")</f>
        <v>0</v>
      </c>
      <c r="P2309" s="70">
        <f>SUMIFS('Ctas Receber'!G:G,'Ctas Receber'!E:E,'Clientes'!A:A,'Ctas Receber'!O:O,"Pago")</f>
        <v>0</v>
      </c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  <c r="AA2309" s="71"/>
      <c r="AB2309" s="71"/>
      <c r="AC2309" s="71"/>
      <c r="AD2309" s="71"/>
      <c r="AE2309" s="71"/>
      <c r="AF2309" s="71"/>
      <c r="AG2309" s="71"/>
      <c r="AH2309" s="71"/>
      <c r="AI2309" s="71"/>
      <c r="AJ2309" s="71"/>
      <c r="AK2309" s="71"/>
      <c r="AL2309" s="71"/>
    </row>
    <row r="2310" spans="1:38">
      <c r="A2310" s="191"/>
      <c r="B2310" s="191"/>
      <c r="C2310" s="191"/>
      <c r="D2310" s="191"/>
      <c r="E2310" s="191"/>
      <c r="F2310" s="191"/>
      <c r="G2310" s="191"/>
      <c r="H2310" s="191"/>
      <c r="I2310" s="191"/>
      <c r="J2310" s="191"/>
      <c r="K2310" s="191"/>
      <c r="L2310" s="191"/>
      <c r="M2310" s="191"/>
      <c r="N2310" s="191"/>
      <c r="O2310" s="70">
        <f>SUMIFS('Ctas Receber'!G:G,'Ctas Receber'!E:E,'Clientes'!A:A,'Ctas Receber'!M:M,"")</f>
        <v>0</v>
      </c>
      <c r="P2310" s="70">
        <f>SUMIFS('Ctas Receber'!G:G,'Ctas Receber'!E:E,'Clientes'!A:A,'Ctas Receber'!O:O,"Pago")</f>
        <v>0</v>
      </c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  <c r="AA2310" s="71"/>
      <c r="AB2310" s="71"/>
      <c r="AC2310" s="71"/>
      <c r="AD2310" s="71"/>
      <c r="AE2310" s="71"/>
      <c r="AF2310" s="71"/>
      <c r="AG2310" s="71"/>
      <c r="AH2310" s="71"/>
      <c r="AI2310" s="71"/>
      <c r="AJ2310" s="71"/>
      <c r="AK2310" s="71"/>
      <c r="AL2310" s="71"/>
    </row>
    <row r="2311" spans="1:38">
      <c r="A2311" s="191"/>
      <c r="B2311" s="191"/>
      <c r="C2311" s="191"/>
      <c r="D2311" s="191"/>
      <c r="E2311" s="191"/>
      <c r="F2311" s="191"/>
      <c r="G2311" s="191"/>
      <c r="H2311" s="191"/>
      <c r="I2311" s="191"/>
      <c r="J2311" s="191"/>
      <c r="K2311" s="191"/>
      <c r="L2311" s="191"/>
      <c r="M2311" s="191"/>
      <c r="N2311" s="191"/>
      <c r="O2311" s="70">
        <f>SUMIFS('Ctas Receber'!G:G,'Ctas Receber'!E:E,'Clientes'!A:A,'Ctas Receber'!M:M,"")</f>
        <v>0</v>
      </c>
      <c r="P2311" s="70">
        <f>SUMIFS('Ctas Receber'!G:G,'Ctas Receber'!E:E,'Clientes'!A:A,'Ctas Receber'!O:O,"Pago")</f>
        <v>0</v>
      </c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  <c r="AA2311" s="71"/>
      <c r="AB2311" s="71"/>
      <c r="AC2311" s="71"/>
      <c r="AD2311" s="71"/>
      <c r="AE2311" s="71"/>
      <c r="AF2311" s="71"/>
      <c r="AG2311" s="71"/>
      <c r="AH2311" s="71"/>
      <c r="AI2311" s="71"/>
      <c r="AJ2311" s="71"/>
      <c r="AK2311" s="71"/>
      <c r="AL2311" s="71"/>
    </row>
    <row r="2312" spans="1:38">
      <c r="A2312" s="191"/>
      <c r="B2312" s="191"/>
      <c r="C2312" s="191"/>
      <c r="D2312" s="191"/>
      <c r="E2312" s="191"/>
      <c r="F2312" s="191"/>
      <c r="G2312" s="191"/>
      <c r="H2312" s="191"/>
      <c r="I2312" s="191"/>
      <c r="J2312" s="191"/>
      <c r="K2312" s="191"/>
      <c r="L2312" s="191"/>
      <c r="M2312" s="191"/>
      <c r="N2312" s="191"/>
      <c r="O2312" s="70">
        <f>SUMIFS('Ctas Receber'!G:G,'Ctas Receber'!E:E,'Clientes'!A:A,'Ctas Receber'!M:M,"")</f>
        <v>0</v>
      </c>
      <c r="P2312" s="70">
        <f>SUMIFS('Ctas Receber'!G:G,'Ctas Receber'!E:E,'Clientes'!A:A,'Ctas Receber'!O:O,"Pago")</f>
        <v>0</v>
      </c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  <c r="AA2312" s="71"/>
      <c r="AB2312" s="71"/>
      <c r="AC2312" s="71"/>
      <c r="AD2312" s="71"/>
      <c r="AE2312" s="71"/>
      <c r="AF2312" s="71"/>
      <c r="AG2312" s="71"/>
      <c r="AH2312" s="71"/>
      <c r="AI2312" s="71"/>
      <c r="AJ2312" s="71"/>
      <c r="AK2312" s="71"/>
      <c r="AL2312" s="71"/>
    </row>
    <row r="2313" spans="1:38">
      <c r="A2313" s="191"/>
      <c r="B2313" s="191"/>
      <c r="C2313" s="191"/>
      <c r="D2313" s="191"/>
      <c r="E2313" s="191"/>
      <c r="F2313" s="191"/>
      <c r="G2313" s="191"/>
      <c r="H2313" s="191"/>
      <c r="I2313" s="191"/>
      <c r="J2313" s="191"/>
      <c r="K2313" s="191"/>
      <c r="L2313" s="191"/>
      <c r="M2313" s="191"/>
      <c r="N2313" s="191"/>
      <c r="O2313" s="70">
        <f>SUMIFS('Ctas Receber'!G:G,'Ctas Receber'!E:E,'Clientes'!A:A,'Ctas Receber'!M:M,"")</f>
        <v>0</v>
      </c>
      <c r="P2313" s="70">
        <f>SUMIFS('Ctas Receber'!G:G,'Ctas Receber'!E:E,'Clientes'!A:A,'Ctas Receber'!O:O,"Pago")</f>
        <v>0</v>
      </c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  <c r="AA2313" s="71"/>
      <c r="AB2313" s="71"/>
      <c r="AC2313" s="71"/>
      <c r="AD2313" s="71"/>
      <c r="AE2313" s="71"/>
      <c r="AF2313" s="71"/>
      <c r="AG2313" s="71"/>
      <c r="AH2313" s="71"/>
      <c r="AI2313" s="71"/>
      <c r="AJ2313" s="71"/>
      <c r="AK2313" s="71"/>
      <c r="AL2313" s="71"/>
    </row>
    <row r="2314" spans="1:38">
      <c r="A2314" s="191"/>
      <c r="B2314" s="191"/>
      <c r="C2314" s="191"/>
      <c r="D2314" s="191"/>
      <c r="E2314" s="191"/>
      <c r="F2314" s="191"/>
      <c r="G2314" s="191"/>
      <c r="H2314" s="191"/>
      <c r="I2314" s="191"/>
      <c r="J2314" s="191"/>
      <c r="K2314" s="191"/>
      <c r="L2314" s="191"/>
      <c r="M2314" s="191"/>
      <c r="N2314" s="191"/>
      <c r="O2314" s="70">
        <f>SUMIFS('Ctas Receber'!G:G,'Ctas Receber'!E:E,'Clientes'!A:A,'Ctas Receber'!M:M,"")</f>
        <v>0</v>
      </c>
      <c r="P2314" s="70">
        <f>SUMIFS('Ctas Receber'!G:G,'Ctas Receber'!E:E,'Clientes'!A:A,'Ctas Receber'!O:O,"Pago")</f>
        <v>0</v>
      </c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  <c r="AA2314" s="71"/>
      <c r="AB2314" s="71"/>
      <c r="AC2314" s="71"/>
      <c r="AD2314" s="71"/>
      <c r="AE2314" s="71"/>
      <c r="AF2314" s="71"/>
      <c r="AG2314" s="71"/>
      <c r="AH2314" s="71"/>
      <c r="AI2314" s="71"/>
      <c r="AJ2314" s="71"/>
      <c r="AK2314" s="71"/>
      <c r="AL2314" s="71"/>
    </row>
    <row r="2315" spans="1:38">
      <c r="A2315" s="191"/>
      <c r="B2315" s="191"/>
      <c r="C2315" s="191"/>
      <c r="D2315" s="191"/>
      <c r="E2315" s="191"/>
      <c r="F2315" s="191"/>
      <c r="G2315" s="191"/>
      <c r="H2315" s="191"/>
      <c r="I2315" s="191"/>
      <c r="J2315" s="191"/>
      <c r="K2315" s="191"/>
      <c r="L2315" s="191"/>
      <c r="M2315" s="191"/>
      <c r="N2315" s="191"/>
      <c r="O2315" s="70">
        <f>SUMIFS('Ctas Receber'!G:G,'Ctas Receber'!E:E,'Clientes'!A:A,'Ctas Receber'!M:M,"")</f>
        <v>0</v>
      </c>
      <c r="P2315" s="70">
        <f>SUMIFS('Ctas Receber'!G:G,'Ctas Receber'!E:E,'Clientes'!A:A,'Ctas Receber'!O:O,"Pago")</f>
        <v>0</v>
      </c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  <c r="AA2315" s="71"/>
      <c r="AB2315" s="71"/>
      <c r="AC2315" s="71"/>
      <c r="AD2315" s="71"/>
      <c r="AE2315" s="71"/>
      <c r="AF2315" s="71"/>
      <c r="AG2315" s="71"/>
      <c r="AH2315" s="71"/>
      <c r="AI2315" s="71"/>
      <c r="AJ2315" s="71"/>
      <c r="AK2315" s="71"/>
      <c r="AL2315" s="71"/>
    </row>
    <row r="2316" spans="1:38">
      <c r="A2316" s="191"/>
      <c r="B2316" s="191"/>
      <c r="C2316" s="191"/>
      <c r="D2316" s="191"/>
      <c r="E2316" s="191"/>
      <c r="F2316" s="191"/>
      <c r="G2316" s="191"/>
      <c r="H2316" s="191"/>
      <c r="I2316" s="191"/>
      <c r="J2316" s="191"/>
      <c r="K2316" s="191"/>
      <c r="L2316" s="191"/>
      <c r="M2316" s="191"/>
      <c r="N2316" s="191"/>
      <c r="O2316" s="70">
        <f>SUMIFS('Ctas Receber'!G:G,'Ctas Receber'!E:E,'Clientes'!A:A,'Ctas Receber'!M:M,"")</f>
        <v>0</v>
      </c>
      <c r="P2316" s="70">
        <f>SUMIFS('Ctas Receber'!G:G,'Ctas Receber'!E:E,'Clientes'!A:A,'Ctas Receber'!O:O,"Pago")</f>
        <v>0</v>
      </c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  <c r="AA2316" s="71"/>
      <c r="AB2316" s="71"/>
      <c r="AC2316" s="71"/>
      <c r="AD2316" s="71"/>
      <c r="AE2316" s="71"/>
      <c r="AF2316" s="71"/>
      <c r="AG2316" s="71"/>
      <c r="AH2316" s="71"/>
      <c r="AI2316" s="71"/>
      <c r="AJ2316" s="71"/>
      <c r="AK2316" s="71"/>
      <c r="AL2316" s="71"/>
    </row>
    <row r="2317" spans="1:38">
      <c r="A2317" s="191"/>
      <c r="B2317" s="191"/>
      <c r="C2317" s="191"/>
      <c r="D2317" s="191"/>
      <c r="E2317" s="191"/>
      <c r="F2317" s="191"/>
      <c r="G2317" s="191"/>
      <c r="H2317" s="191"/>
      <c r="I2317" s="191"/>
      <c r="J2317" s="191"/>
      <c r="K2317" s="191"/>
      <c r="L2317" s="191"/>
      <c r="M2317" s="191"/>
      <c r="N2317" s="191"/>
      <c r="O2317" s="70">
        <f>SUMIFS('Ctas Receber'!G:G,'Ctas Receber'!E:E,'Clientes'!A:A,'Ctas Receber'!M:M,"")</f>
        <v>0</v>
      </c>
      <c r="P2317" s="70">
        <f>SUMIFS('Ctas Receber'!G:G,'Ctas Receber'!E:E,'Clientes'!A:A,'Ctas Receber'!O:O,"Pago")</f>
        <v>0</v>
      </c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  <c r="AA2317" s="71"/>
      <c r="AB2317" s="71"/>
      <c r="AC2317" s="71"/>
      <c r="AD2317" s="71"/>
      <c r="AE2317" s="71"/>
      <c r="AF2317" s="71"/>
      <c r="AG2317" s="71"/>
      <c r="AH2317" s="71"/>
      <c r="AI2317" s="71"/>
      <c r="AJ2317" s="71"/>
      <c r="AK2317" s="71"/>
      <c r="AL2317" s="71"/>
    </row>
    <row r="2318" spans="1:38">
      <c r="A2318" s="191"/>
      <c r="B2318" s="191"/>
      <c r="C2318" s="191"/>
      <c r="D2318" s="191"/>
      <c r="E2318" s="191"/>
      <c r="F2318" s="191"/>
      <c r="G2318" s="191"/>
      <c r="H2318" s="191"/>
      <c r="I2318" s="191"/>
      <c r="J2318" s="191"/>
      <c r="K2318" s="191"/>
      <c r="L2318" s="191"/>
      <c r="M2318" s="191"/>
      <c r="N2318" s="191"/>
      <c r="O2318" s="70">
        <f>SUMIFS('Ctas Receber'!G:G,'Ctas Receber'!E:E,'Clientes'!A:A,'Ctas Receber'!M:M,"")</f>
        <v>0</v>
      </c>
      <c r="P2318" s="70">
        <f>SUMIFS('Ctas Receber'!G:G,'Ctas Receber'!E:E,'Clientes'!A:A,'Ctas Receber'!O:O,"Pago")</f>
        <v>0</v>
      </c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  <c r="AA2318" s="71"/>
      <c r="AB2318" s="71"/>
      <c r="AC2318" s="71"/>
      <c r="AD2318" s="71"/>
      <c r="AE2318" s="71"/>
      <c r="AF2318" s="71"/>
      <c r="AG2318" s="71"/>
      <c r="AH2318" s="71"/>
      <c r="AI2318" s="71"/>
      <c r="AJ2318" s="71"/>
      <c r="AK2318" s="71"/>
      <c r="AL2318" s="71"/>
    </row>
    <row r="2319" spans="1:38">
      <c r="A2319" s="191"/>
      <c r="B2319" s="191"/>
      <c r="C2319" s="191"/>
      <c r="D2319" s="191"/>
      <c r="E2319" s="191"/>
      <c r="F2319" s="191"/>
      <c r="G2319" s="191"/>
      <c r="H2319" s="191"/>
      <c r="I2319" s="191"/>
      <c r="J2319" s="191"/>
      <c r="K2319" s="191"/>
      <c r="L2319" s="191"/>
      <c r="M2319" s="191"/>
      <c r="N2319" s="191"/>
      <c r="O2319" s="70">
        <f>SUMIFS('Ctas Receber'!G:G,'Ctas Receber'!E:E,'Clientes'!A:A,'Ctas Receber'!M:M,"")</f>
        <v>0</v>
      </c>
      <c r="P2319" s="70">
        <f>SUMIFS('Ctas Receber'!G:G,'Ctas Receber'!E:E,'Clientes'!A:A,'Ctas Receber'!O:O,"Pago")</f>
        <v>0</v>
      </c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  <c r="AA2319" s="71"/>
      <c r="AB2319" s="71"/>
      <c r="AC2319" s="71"/>
      <c r="AD2319" s="71"/>
      <c r="AE2319" s="71"/>
      <c r="AF2319" s="71"/>
      <c r="AG2319" s="71"/>
      <c r="AH2319" s="71"/>
      <c r="AI2319" s="71"/>
      <c r="AJ2319" s="71"/>
      <c r="AK2319" s="71"/>
      <c r="AL2319" s="71"/>
    </row>
    <row r="2320" spans="1:38">
      <c r="A2320" s="191"/>
      <c r="B2320" s="191"/>
      <c r="C2320" s="191"/>
      <c r="D2320" s="191"/>
      <c r="E2320" s="191"/>
      <c r="F2320" s="191"/>
      <c r="G2320" s="191"/>
      <c r="H2320" s="191"/>
      <c r="I2320" s="191"/>
      <c r="J2320" s="191"/>
      <c r="K2320" s="191"/>
      <c r="L2320" s="191"/>
      <c r="M2320" s="191"/>
      <c r="N2320" s="191"/>
      <c r="O2320" s="70">
        <f>SUMIFS('Ctas Receber'!G:G,'Ctas Receber'!E:E,'Clientes'!A:A,'Ctas Receber'!M:M,"")</f>
        <v>0</v>
      </c>
      <c r="P2320" s="70">
        <f>SUMIFS('Ctas Receber'!G:G,'Ctas Receber'!E:E,'Clientes'!A:A,'Ctas Receber'!O:O,"Pago")</f>
        <v>0</v>
      </c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  <c r="AA2320" s="71"/>
      <c r="AB2320" s="71"/>
      <c r="AC2320" s="71"/>
      <c r="AD2320" s="71"/>
      <c r="AE2320" s="71"/>
      <c r="AF2320" s="71"/>
      <c r="AG2320" s="71"/>
      <c r="AH2320" s="71"/>
      <c r="AI2320" s="71"/>
      <c r="AJ2320" s="71"/>
      <c r="AK2320" s="71"/>
      <c r="AL2320" s="71"/>
    </row>
    <row r="2321" spans="1:38">
      <c r="A2321" s="191"/>
      <c r="B2321" s="191"/>
      <c r="C2321" s="191"/>
      <c r="D2321" s="191"/>
      <c r="E2321" s="191"/>
      <c r="F2321" s="191"/>
      <c r="G2321" s="191"/>
      <c r="H2321" s="191"/>
      <c r="I2321" s="191"/>
      <c r="J2321" s="191"/>
      <c r="K2321" s="191"/>
      <c r="L2321" s="191"/>
      <c r="M2321" s="191"/>
      <c r="N2321" s="191"/>
      <c r="O2321" s="70">
        <f>SUMIFS('Ctas Receber'!G:G,'Ctas Receber'!E:E,'Clientes'!A:A,'Ctas Receber'!M:M,"")</f>
        <v>0</v>
      </c>
      <c r="P2321" s="70">
        <f>SUMIFS('Ctas Receber'!G:G,'Ctas Receber'!E:E,'Clientes'!A:A,'Ctas Receber'!O:O,"Pago")</f>
        <v>0</v>
      </c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  <c r="AA2321" s="71"/>
      <c r="AB2321" s="71"/>
      <c r="AC2321" s="71"/>
      <c r="AD2321" s="71"/>
      <c r="AE2321" s="71"/>
      <c r="AF2321" s="71"/>
      <c r="AG2321" s="71"/>
      <c r="AH2321" s="71"/>
      <c r="AI2321" s="71"/>
      <c r="AJ2321" s="71"/>
      <c r="AK2321" s="71"/>
      <c r="AL2321" s="71"/>
    </row>
    <row r="2322" spans="1:38">
      <c r="A2322" s="191"/>
      <c r="B2322" s="191"/>
      <c r="C2322" s="191"/>
      <c r="D2322" s="191"/>
      <c r="E2322" s="191"/>
      <c r="F2322" s="191"/>
      <c r="G2322" s="191"/>
      <c r="H2322" s="191"/>
      <c r="I2322" s="191"/>
      <c r="J2322" s="191"/>
      <c r="K2322" s="191"/>
      <c r="L2322" s="191"/>
      <c r="M2322" s="191"/>
      <c r="N2322" s="191"/>
      <c r="O2322" s="70">
        <f>SUMIFS('Ctas Receber'!G:G,'Ctas Receber'!E:E,'Clientes'!A:A,'Ctas Receber'!M:M,"")</f>
        <v>0</v>
      </c>
      <c r="P2322" s="70">
        <f>SUMIFS('Ctas Receber'!G:G,'Ctas Receber'!E:E,'Clientes'!A:A,'Ctas Receber'!O:O,"Pago")</f>
        <v>0</v>
      </c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  <c r="AA2322" s="71"/>
      <c r="AB2322" s="71"/>
      <c r="AC2322" s="71"/>
      <c r="AD2322" s="71"/>
      <c r="AE2322" s="71"/>
      <c r="AF2322" s="71"/>
      <c r="AG2322" s="71"/>
      <c r="AH2322" s="71"/>
      <c r="AI2322" s="71"/>
      <c r="AJ2322" s="71"/>
      <c r="AK2322" s="71"/>
      <c r="AL2322" s="71"/>
    </row>
    <row r="2323" spans="1:38">
      <c r="A2323" s="191"/>
      <c r="B2323" s="191"/>
      <c r="C2323" s="191"/>
      <c r="D2323" s="191"/>
      <c r="E2323" s="191"/>
      <c r="F2323" s="191"/>
      <c r="G2323" s="191"/>
      <c r="H2323" s="191"/>
      <c r="I2323" s="191"/>
      <c r="J2323" s="191"/>
      <c r="K2323" s="191"/>
      <c r="L2323" s="191"/>
      <c r="M2323" s="191"/>
      <c r="N2323" s="191"/>
      <c r="O2323" s="70">
        <f>SUMIFS('Ctas Receber'!G:G,'Ctas Receber'!E:E,'Clientes'!A:A,'Ctas Receber'!M:M,"")</f>
        <v>0</v>
      </c>
      <c r="P2323" s="70">
        <f>SUMIFS('Ctas Receber'!G:G,'Ctas Receber'!E:E,'Clientes'!A:A,'Ctas Receber'!O:O,"Pago")</f>
        <v>0</v>
      </c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  <c r="AA2323" s="71"/>
      <c r="AB2323" s="71"/>
      <c r="AC2323" s="71"/>
      <c r="AD2323" s="71"/>
      <c r="AE2323" s="71"/>
      <c r="AF2323" s="71"/>
      <c r="AG2323" s="71"/>
      <c r="AH2323" s="71"/>
      <c r="AI2323" s="71"/>
      <c r="AJ2323" s="71"/>
      <c r="AK2323" s="71"/>
      <c r="AL2323" s="71"/>
    </row>
    <row r="2324" spans="1:38">
      <c r="A2324" s="191"/>
      <c r="B2324" s="191"/>
      <c r="C2324" s="191"/>
      <c r="D2324" s="191"/>
      <c r="E2324" s="191"/>
      <c r="F2324" s="191"/>
      <c r="G2324" s="191"/>
      <c r="H2324" s="191"/>
      <c r="I2324" s="191"/>
      <c r="J2324" s="191"/>
      <c r="K2324" s="191"/>
      <c r="L2324" s="191"/>
      <c r="M2324" s="191"/>
      <c r="N2324" s="191"/>
      <c r="O2324" s="70">
        <f>SUMIFS('Ctas Receber'!G:G,'Ctas Receber'!E:E,'Clientes'!A:A,'Ctas Receber'!M:M,"")</f>
        <v>0</v>
      </c>
      <c r="P2324" s="70">
        <f>SUMIFS('Ctas Receber'!G:G,'Ctas Receber'!E:E,'Clientes'!A:A,'Ctas Receber'!O:O,"Pago")</f>
        <v>0</v>
      </c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  <c r="AA2324" s="71"/>
      <c r="AB2324" s="71"/>
      <c r="AC2324" s="71"/>
      <c r="AD2324" s="71"/>
      <c r="AE2324" s="71"/>
      <c r="AF2324" s="71"/>
      <c r="AG2324" s="71"/>
      <c r="AH2324" s="71"/>
      <c r="AI2324" s="71"/>
      <c r="AJ2324" s="71"/>
      <c r="AK2324" s="71"/>
      <c r="AL2324" s="71"/>
    </row>
    <row r="2325" spans="1:38">
      <c r="A2325" s="191"/>
      <c r="B2325" s="191"/>
      <c r="C2325" s="191"/>
      <c r="D2325" s="191"/>
      <c r="E2325" s="191"/>
      <c r="F2325" s="191"/>
      <c r="G2325" s="191"/>
      <c r="H2325" s="191"/>
      <c r="I2325" s="191"/>
      <c r="J2325" s="191"/>
      <c r="K2325" s="191"/>
      <c r="L2325" s="191"/>
      <c r="M2325" s="191"/>
      <c r="N2325" s="191"/>
      <c r="O2325" s="70">
        <f>SUMIFS('Ctas Receber'!G:G,'Ctas Receber'!E:E,'Clientes'!A:A,'Ctas Receber'!M:M,"")</f>
        <v>0</v>
      </c>
      <c r="P2325" s="70">
        <f>SUMIFS('Ctas Receber'!G:G,'Ctas Receber'!E:E,'Clientes'!A:A,'Ctas Receber'!O:O,"Pago")</f>
        <v>0</v>
      </c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  <c r="AA2325" s="71"/>
      <c r="AB2325" s="71"/>
      <c r="AC2325" s="71"/>
      <c r="AD2325" s="71"/>
      <c r="AE2325" s="71"/>
      <c r="AF2325" s="71"/>
      <c r="AG2325" s="71"/>
      <c r="AH2325" s="71"/>
      <c r="AI2325" s="71"/>
      <c r="AJ2325" s="71"/>
      <c r="AK2325" s="71"/>
      <c r="AL2325" s="71"/>
    </row>
    <row r="2326" spans="1:38">
      <c r="A2326" s="191"/>
      <c r="B2326" s="191"/>
      <c r="C2326" s="191"/>
      <c r="D2326" s="191"/>
      <c r="E2326" s="191"/>
      <c r="F2326" s="191"/>
      <c r="G2326" s="191"/>
      <c r="H2326" s="191"/>
      <c r="I2326" s="191"/>
      <c r="J2326" s="191"/>
      <c r="K2326" s="191"/>
      <c r="L2326" s="191"/>
      <c r="M2326" s="191"/>
      <c r="N2326" s="191"/>
      <c r="O2326" s="70">
        <f>SUMIFS('Ctas Receber'!G:G,'Ctas Receber'!E:E,'Clientes'!A:A,'Ctas Receber'!M:M,"")</f>
        <v>0</v>
      </c>
      <c r="P2326" s="70">
        <f>SUMIFS('Ctas Receber'!G:G,'Ctas Receber'!E:E,'Clientes'!A:A,'Ctas Receber'!O:O,"Pago")</f>
        <v>0</v>
      </c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  <c r="AA2326" s="71"/>
      <c r="AB2326" s="71"/>
      <c r="AC2326" s="71"/>
      <c r="AD2326" s="71"/>
      <c r="AE2326" s="71"/>
      <c r="AF2326" s="71"/>
      <c r="AG2326" s="71"/>
      <c r="AH2326" s="71"/>
      <c r="AI2326" s="71"/>
      <c r="AJ2326" s="71"/>
      <c r="AK2326" s="71"/>
      <c r="AL2326" s="71"/>
    </row>
    <row r="2327" spans="1:38">
      <c r="A2327" s="191"/>
      <c r="B2327" s="191"/>
      <c r="C2327" s="191"/>
      <c r="D2327" s="191"/>
      <c r="E2327" s="191"/>
      <c r="F2327" s="191"/>
      <c r="G2327" s="191"/>
      <c r="H2327" s="191"/>
      <c r="I2327" s="191"/>
      <c r="J2327" s="191"/>
      <c r="K2327" s="191"/>
      <c r="L2327" s="191"/>
      <c r="M2327" s="191"/>
      <c r="N2327" s="191"/>
      <c r="O2327" s="70">
        <f>SUMIFS('Ctas Receber'!G:G,'Ctas Receber'!E:E,'Clientes'!A:A,'Ctas Receber'!M:M,"")</f>
        <v>0</v>
      </c>
      <c r="P2327" s="70">
        <f>SUMIFS('Ctas Receber'!G:G,'Ctas Receber'!E:E,'Clientes'!A:A,'Ctas Receber'!O:O,"Pago")</f>
        <v>0</v>
      </c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  <c r="AA2327" s="71"/>
      <c r="AB2327" s="71"/>
      <c r="AC2327" s="71"/>
      <c r="AD2327" s="71"/>
      <c r="AE2327" s="71"/>
      <c r="AF2327" s="71"/>
      <c r="AG2327" s="71"/>
      <c r="AH2327" s="71"/>
      <c r="AI2327" s="71"/>
      <c r="AJ2327" s="71"/>
      <c r="AK2327" s="71"/>
      <c r="AL2327" s="71"/>
    </row>
    <row r="2328" spans="1:38">
      <c r="A2328" s="191"/>
      <c r="B2328" s="191"/>
      <c r="C2328" s="191"/>
      <c r="D2328" s="191"/>
      <c r="E2328" s="191"/>
      <c r="F2328" s="191"/>
      <c r="G2328" s="191"/>
      <c r="H2328" s="191"/>
      <c r="I2328" s="191"/>
      <c r="J2328" s="191"/>
      <c r="K2328" s="191"/>
      <c r="L2328" s="191"/>
      <c r="M2328" s="191"/>
      <c r="N2328" s="191"/>
      <c r="O2328" s="70">
        <f>SUMIFS('Ctas Receber'!G:G,'Ctas Receber'!E:E,'Clientes'!A:A,'Ctas Receber'!M:M,"")</f>
        <v>0</v>
      </c>
      <c r="P2328" s="70">
        <f>SUMIFS('Ctas Receber'!G:G,'Ctas Receber'!E:E,'Clientes'!A:A,'Ctas Receber'!O:O,"Pago")</f>
        <v>0</v>
      </c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  <c r="AA2328" s="71"/>
      <c r="AB2328" s="71"/>
      <c r="AC2328" s="71"/>
      <c r="AD2328" s="71"/>
      <c r="AE2328" s="71"/>
      <c r="AF2328" s="71"/>
      <c r="AG2328" s="71"/>
      <c r="AH2328" s="71"/>
      <c r="AI2328" s="71"/>
      <c r="AJ2328" s="71"/>
      <c r="AK2328" s="71"/>
      <c r="AL2328" s="71"/>
    </row>
    <row r="2329" spans="1:38">
      <c r="A2329" s="191"/>
      <c r="B2329" s="191"/>
      <c r="C2329" s="191"/>
      <c r="D2329" s="191"/>
      <c r="E2329" s="191"/>
      <c r="F2329" s="191"/>
      <c r="G2329" s="191"/>
      <c r="H2329" s="191"/>
      <c r="I2329" s="191"/>
      <c r="J2329" s="191"/>
      <c r="K2329" s="191"/>
      <c r="L2329" s="191"/>
      <c r="M2329" s="191"/>
      <c r="N2329" s="191"/>
      <c r="O2329" s="70">
        <f>SUMIFS('Ctas Receber'!G:G,'Ctas Receber'!E:E,'Clientes'!A:A,'Ctas Receber'!M:M,"")</f>
        <v>0</v>
      </c>
      <c r="P2329" s="70">
        <f>SUMIFS('Ctas Receber'!G:G,'Ctas Receber'!E:E,'Clientes'!A:A,'Ctas Receber'!O:O,"Pago")</f>
        <v>0</v>
      </c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  <c r="AA2329" s="71"/>
      <c r="AB2329" s="71"/>
      <c r="AC2329" s="71"/>
      <c r="AD2329" s="71"/>
      <c r="AE2329" s="71"/>
      <c r="AF2329" s="71"/>
      <c r="AG2329" s="71"/>
      <c r="AH2329" s="71"/>
      <c r="AI2329" s="71"/>
      <c r="AJ2329" s="71"/>
      <c r="AK2329" s="71"/>
      <c r="AL2329" s="71"/>
    </row>
    <row r="2330" spans="1:38">
      <c r="A2330" s="191"/>
      <c r="B2330" s="191"/>
      <c r="C2330" s="191"/>
      <c r="D2330" s="191"/>
      <c r="E2330" s="191"/>
      <c r="F2330" s="191"/>
      <c r="G2330" s="191"/>
      <c r="H2330" s="191"/>
      <c r="I2330" s="191"/>
      <c r="J2330" s="191"/>
      <c r="K2330" s="191"/>
      <c r="L2330" s="191"/>
      <c r="M2330" s="191"/>
      <c r="N2330" s="191"/>
      <c r="O2330" s="70">
        <f>SUMIFS('Ctas Receber'!G:G,'Ctas Receber'!E:E,'Clientes'!A:A,'Ctas Receber'!M:M,"")</f>
        <v>0</v>
      </c>
      <c r="P2330" s="70">
        <f>SUMIFS('Ctas Receber'!G:G,'Ctas Receber'!E:E,'Clientes'!A:A,'Ctas Receber'!O:O,"Pago")</f>
        <v>0</v>
      </c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  <c r="AA2330" s="71"/>
      <c r="AB2330" s="71"/>
      <c r="AC2330" s="71"/>
      <c r="AD2330" s="71"/>
      <c r="AE2330" s="71"/>
      <c r="AF2330" s="71"/>
      <c r="AG2330" s="71"/>
      <c r="AH2330" s="71"/>
      <c r="AI2330" s="71"/>
      <c r="AJ2330" s="71"/>
      <c r="AK2330" s="71"/>
      <c r="AL2330" s="71"/>
    </row>
    <row r="2331" spans="1:38">
      <c r="A2331" s="191"/>
      <c r="B2331" s="191"/>
      <c r="C2331" s="191"/>
      <c r="D2331" s="191"/>
      <c r="E2331" s="191"/>
      <c r="F2331" s="191"/>
      <c r="G2331" s="191"/>
      <c r="H2331" s="191"/>
      <c r="I2331" s="191"/>
      <c r="J2331" s="191"/>
      <c r="K2331" s="191"/>
      <c r="L2331" s="191"/>
      <c r="M2331" s="191"/>
      <c r="N2331" s="191"/>
      <c r="O2331" s="70">
        <f>SUMIFS('Ctas Receber'!G:G,'Ctas Receber'!E:E,'Clientes'!A:A,'Ctas Receber'!M:M,"")</f>
        <v>0</v>
      </c>
      <c r="P2331" s="70">
        <f>SUMIFS('Ctas Receber'!G:G,'Ctas Receber'!E:E,'Clientes'!A:A,'Ctas Receber'!O:O,"Pago")</f>
        <v>0</v>
      </c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  <c r="AA2331" s="71"/>
      <c r="AB2331" s="71"/>
      <c r="AC2331" s="71"/>
      <c r="AD2331" s="71"/>
      <c r="AE2331" s="71"/>
      <c r="AF2331" s="71"/>
      <c r="AG2331" s="71"/>
      <c r="AH2331" s="71"/>
      <c r="AI2331" s="71"/>
      <c r="AJ2331" s="71"/>
      <c r="AK2331" s="71"/>
      <c r="AL2331" s="71"/>
    </row>
    <row r="2332" spans="1:38">
      <c r="A2332" s="191"/>
      <c r="B2332" s="191"/>
      <c r="C2332" s="191"/>
      <c r="D2332" s="191"/>
      <c r="E2332" s="191"/>
      <c r="F2332" s="191"/>
      <c r="G2332" s="191"/>
      <c r="H2332" s="191"/>
      <c r="I2332" s="191"/>
      <c r="J2332" s="191"/>
      <c r="K2332" s="191"/>
      <c r="L2332" s="191"/>
      <c r="M2332" s="191"/>
      <c r="N2332" s="191"/>
      <c r="O2332" s="70">
        <f>SUMIFS('Ctas Receber'!G:G,'Ctas Receber'!E:E,'Clientes'!A:A,'Ctas Receber'!M:M,"")</f>
        <v>0</v>
      </c>
      <c r="P2332" s="70">
        <f>SUMIFS('Ctas Receber'!G:G,'Ctas Receber'!E:E,'Clientes'!A:A,'Ctas Receber'!O:O,"Pago")</f>
        <v>0</v>
      </c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  <c r="AA2332" s="71"/>
      <c r="AB2332" s="71"/>
      <c r="AC2332" s="71"/>
      <c r="AD2332" s="71"/>
      <c r="AE2332" s="71"/>
      <c r="AF2332" s="71"/>
      <c r="AG2332" s="71"/>
      <c r="AH2332" s="71"/>
      <c r="AI2332" s="71"/>
      <c r="AJ2332" s="71"/>
      <c r="AK2332" s="71"/>
      <c r="AL2332" s="71"/>
    </row>
    <row r="2333" spans="1:38">
      <c r="A2333" s="191"/>
      <c r="B2333" s="191"/>
      <c r="C2333" s="191"/>
      <c r="D2333" s="191"/>
      <c r="E2333" s="191"/>
      <c r="F2333" s="191"/>
      <c r="G2333" s="191"/>
      <c r="H2333" s="191"/>
      <c r="I2333" s="191"/>
      <c r="J2333" s="191"/>
      <c r="K2333" s="191"/>
      <c r="L2333" s="191"/>
      <c r="M2333" s="191"/>
      <c r="N2333" s="191"/>
      <c r="O2333" s="70">
        <f>SUMIFS('Ctas Receber'!G:G,'Ctas Receber'!E:E,'Clientes'!A:A,'Ctas Receber'!M:M,"")</f>
        <v>0</v>
      </c>
      <c r="P2333" s="70">
        <f>SUMIFS('Ctas Receber'!G:G,'Ctas Receber'!E:E,'Clientes'!A:A,'Ctas Receber'!O:O,"Pago")</f>
        <v>0</v>
      </c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  <c r="AA2333" s="71"/>
      <c r="AB2333" s="71"/>
      <c r="AC2333" s="71"/>
      <c r="AD2333" s="71"/>
      <c r="AE2333" s="71"/>
      <c r="AF2333" s="71"/>
      <c r="AG2333" s="71"/>
      <c r="AH2333" s="71"/>
      <c r="AI2333" s="71"/>
      <c r="AJ2333" s="71"/>
      <c r="AK2333" s="71"/>
      <c r="AL2333" s="71"/>
    </row>
    <row r="2334" spans="1:38">
      <c r="A2334" s="191"/>
      <c r="B2334" s="191"/>
      <c r="C2334" s="191"/>
      <c r="D2334" s="191"/>
      <c r="E2334" s="191"/>
      <c r="F2334" s="191"/>
      <c r="G2334" s="191"/>
      <c r="H2334" s="191"/>
      <c r="I2334" s="191"/>
      <c r="J2334" s="191"/>
      <c r="K2334" s="191"/>
      <c r="L2334" s="191"/>
      <c r="M2334" s="191"/>
      <c r="N2334" s="191"/>
      <c r="O2334" s="70">
        <f>SUMIFS('Ctas Receber'!G:G,'Ctas Receber'!E:E,'Clientes'!A:A,'Ctas Receber'!M:M,"")</f>
        <v>0</v>
      </c>
      <c r="P2334" s="70">
        <f>SUMIFS('Ctas Receber'!G:G,'Ctas Receber'!E:E,'Clientes'!A:A,'Ctas Receber'!O:O,"Pago")</f>
        <v>0</v>
      </c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  <c r="AA2334" s="71"/>
      <c r="AB2334" s="71"/>
      <c r="AC2334" s="71"/>
      <c r="AD2334" s="71"/>
      <c r="AE2334" s="71"/>
      <c r="AF2334" s="71"/>
      <c r="AG2334" s="71"/>
      <c r="AH2334" s="71"/>
      <c r="AI2334" s="71"/>
      <c r="AJ2334" s="71"/>
      <c r="AK2334" s="71"/>
      <c r="AL2334" s="71"/>
    </row>
    <row r="2335" spans="1:38">
      <c r="A2335" s="191"/>
      <c r="B2335" s="191"/>
      <c r="C2335" s="191"/>
      <c r="D2335" s="191"/>
      <c r="E2335" s="191"/>
      <c r="F2335" s="191"/>
      <c r="G2335" s="191"/>
      <c r="H2335" s="191"/>
      <c r="I2335" s="191"/>
      <c r="J2335" s="191"/>
      <c r="K2335" s="191"/>
      <c r="L2335" s="191"/>
      <c r="M2335" s="191"/>
      <c r="N2335" s="191"/>
      <c r="O2335" s="70">
        <f>SUMIFS('Ctas Receber'!G:G,'Ctas Receber'!E:E,'Clientes'!A:A,'Ctas Receber'!M:M,"")</f>
        <v>0</v>
      </c>
      <c r="P2335" s="70">
        <f>SUMIFS('Ctas Receber'!G:G,'Ctas Receber'!E:E,'Clientes'!A:A,'Ctas Receber'!O:O,"Pago")</f>
        <v>0</v>
      </c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  <c r="AA2335" s="71"/>
      <c r="AB2335" s="71"/>
      <c r="AC2335" s="71"/>
      <c r="AD2335" s="71"/>
      <c r="AE2335" s="71"/>
      <c r="AF2335" s="71"/>
      <c r="AG2335" s="71"/>
      <c r="AH2335" s="71"/>
      <c r="AI2335" s="71"/>
      <c r="AJ2335" s="71"/>
      <c r="AK2335" s="71"/>
      <c r="AL2335" s="71"/>
    </row>
    <row r="2336" spans="1:38">
      <c r="A2336" s="191"/>
      <c r="B2336" s="191"/>
      <c r="C2336" s="191"/>
      <c r="D2336" s="191"/>
      <c r="E2336" s="191"/>
      <c r="F2336" s="191"/>
      <c r="G2336" s="191"/>
      <c r="H2336" s="191"/>
      <c r="I2336" s="191"/>
      <c r="J2336" s="191"/>
      <c r="K2336" s="191"/>
      <c r="L2336" s="191"/>
      <c r="M2336" s="191"/>
      <c r="N2336" s="191"/>
      <c r="O2336" s="70">
        <f>SUMIFS('Ctas Receber'!G:G,'Ctas Receber'!E:E,'Clientes'!A:A,'Ctas Receber'!M:M,"")</f>
        <v>0</v>
      </c>
      <c r="P2336" s="70">
        <f>SUMIFS('Ctas Receber'!G:G,'Ctas Receber'!E:E,'Clientes'!A:A,'Ctas Receber'!O:O,"Pago")</f>
        <v>0</v>
      </c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  <c r="AA2336" s="71"/>
      <c r="AB2336" s="71"/>
      <c r="AC2336" s="71"/>
      <c r="AD2336" s="71"/>
      <c r="AE2336" s="71"/>
      <c r="AF2336" s="71"/>
      <c r="AG2336" s="71"/>
      <c r="AH2336" s="71"/>
      <c r="AI2336" s="71"/>
      <c r="AJ2336" s="71"/>
      <c r="AK2336" s="71"/>
      <c r="AL2336" s="71"/>
    </row>
    <row r="2337" spans="1:38">
      <c r="A2337" s="191"/>
      <c r="B2337" s="191"/>
      <c r="C2337" s="191"/>
      <c r="D2337" s="191"/>
      <c r="E2337" s="191"/>
      <c r="F2337" s="191"/>
      <c r="G2337" s="191"/>
      <c r="H2337" s="191"/>
      <c r="I2337" s="191"/>
      <c r="J2337" s="191"/>
      <c r="K2337" s="191"/>
      <c r="L2337" s="191"/>
      <c r="M2337" s="191"/>
      <c r="N2337" s="191"/>
      <c r="O2337" s="70">
        <f>SUMIFS('Ctas Receber'!G:G,'Ctas Receber'!E:E,'Clientes'!A:A,'Ctas Receber'!M:M,"")</f>
        <v>0</v>
      </c>
      <c r="P2337" s="70">
        <f>SUMIFS('Ctas Receber'!G:G,'Ctas Receber'!E:E,'Clientes'!A:A,'Ctas Receber'!O:O,"Pago")</f>
        <v>0</v>
      </c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  <c r="AA2337" s="71"/>
      <c r="AB2337" s="71"/>
      <c r="AC2337" s="71"/>
      <c r="AD2337" s="71"/>
      <c r="AE2337" s="71"/>
      <c r="AF2337" s="71"/>
      <c r="AG2337" s="71"/>
      <c r="AH2337" s="71"/>
      <c r="AI2337" s="71"/>
      <c r="AJ2337" s="71"/>
      <c r="AK2337" s="71"/>
      <c r="AL2337" s="71"/>
    </row>
    <row r="2338" spans="1:38">
      <c r="A2338" s="191"/>
      <c r="B2338" s="191"/>
      <c r="C2338" s="191"/>
      <c r="D2338" s="191"/>
      <c r="E2338" s="191"/>
      <c r="F2338" s="191"/>
      <c r="G2338" s="191"/>
      <c r="H2338" s="191"/>
      <c r="I2338" s="191"/>
      <c r="J2338" s="191"/>
      <c r="K2338" s="191"/>
      <c r="L2338" s="191"/>
      <c r="M2338" s="191"/>
      <c r="N2338" s="191"/>
      <c r="O2338" s="70">
        <f>SUMIFS('Ctas Receber'!G:G,'Ctas Receber'!E:E,'Clientes'!A:A,'Ctas Receber'!M:M,"")</f>
        <v>0</v>
      </c>
      <c r="P2338" s="70">
        <f>SUMIFS('Ctas Receber'!G:G,'Ctas Receber'!E:E,'Clientes'!A:A,'Ctas Receber'!O:O,"Pago")</f>
        <v>0</v>
      </c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  <c r="AA2338" s="71"/>
      <c r="AB2338" s="71"/>
      <c r="AC2338" s="71"/>
      <c r="AD2338" s="71"/>
      <c r="AE2338" s="71"/>
      <c r="AF2338" s="71"/>
      <c r="AG2338" s="71"/>
      <c r="AH2338" s="71"/>
      <c r="AI2338" s="71"/>
      <c r="AJ2338" s="71"/>
      <c r="AK2338" s="71"/>
      <c r="AL2338" s="71"/>
    </row>
    <row r="2339" spans="1:38">
      <c r="A2339" s="191"/>
      <c r="B2339" s="191"/>
      <c r="C2339" s="191"/>
      <c r="D2339" s="191"/>
      <c r="E2339" s="191"/>
      <c r="F2339" s="191"/>
      <c r="G2339" s="191"/>
      <c r="H2339" s="191"/>
      <c r="I2339" s="191"/>
      <c r="J2339" s="191"/>
      <c r="K2339" s="191"/>
      <c r="L2339" s="191"/>
      <c r="M2339" s="191"/>
      <c r="N2339" s="191"/>
      <c r="O2339" s="70">
        <f>SUMIFS('Ctas Receber'!G:G,'Ctas Receber'!E:E,'Clientes'!A:A,'Ctas Receber'!M:M,"")</f>
        <v>0</v>
      </c>
      <c r="P2339" s="70">
        <f>SUMIFS('Ctas Receber'!G:G,'Ctas Receber'!E:E,'Clientes'!A:A,'Ctas Receber'!O:O,"Pago")</f>
        <v>0</v>
      </c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  <c r="AA2339" s="71"/>
      <c r="AB2339" s="71"/>
      <c r="AC2339" s="71"/>
      <c r="AD2339" s="71"/>
      <c r="AE2339" s="71"/>
      <c r="AF2339" s="71"/>
      <c r="AG2339" s="71"/>
      <c r="AH2339" s="71"/>
      <c r="AI2339" s="71"/>
      <c r="AJ2339" s="71"/>
      <c r="AK2339" s="71"/>
      <c r="AL2339" s="71"/>
    </row>
    <row r="2340" spans="1:38">
      <c r="A2340" s="191"/>
      <c r="B2340" s="191"/>
      <c r="C2340" s="191"/>
      <c r="D2340" s="191"/>
      <c r="E2340" s="191"/>
      <c r="F2340" s="191"/>
      <c r="G2340" s="191"/>
      <c r="H2340" s="191"/>
      <c r="I2340" s="191"/>
      <c r="J2340" s="191"/>
      <c r="K2340" s="191"/>
      <c r="L2340" s="191"/>
      <c r="M2340" s="191"/>
      <c r="N2340" s="191"/>
      <c r="O2340" s="70">
        <f>SUMIFS('Ctas Receber'!G:G,'Ctas Receber'!E:E,'Clientes'!A:A,'Ctas Receber'!M:M,"")</f>
        <v>0</v>
      </c>
      <c r="P2340" s="70">
        <f>SUMIFS('Ctas Receber'!G:G,'Ctas Receber'!E:E,'Clientes'!A:A,'Ctas Receber'!O:O,"Pago")</f>
        <v>0</v>
      </c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  <c r="AA2340" s="71"/>
      <c r="AB2340" s="71"/>
      <c r="AC2340" s="71"/>
      <c r="AD2340" s="71"/>
      <c r="AE2340" s="71"/>
      <c r="AF2340" s="71"/>
      <c r="AG2340" s="71"/>
      <c r="AH2340" s="71"/>
      <c r="AI2340" s="71"/>
      <c r="AJ2340" s="71"/>
      <c r="AK2340" s="71"/>
      <c r="AL2340" s="71"/>
    </row>
    <row r="2341" spans="1:38">
      <c r="A2341" s="191"/>
      <c r="B2341" s="191"/>
      <c r="C2341" s="191"/>
      <c r="D2341" s="191"/>
      <c r="E2341" s="191"/>
      <c r="F2341" s="191"/>
      <c r="G2341" s="191"/>
      <c r="H2341" s="191"/>
      <c r="I2341" s="191"/>
      <c r="J2341" s="191"/>
      <c r="K2341" s="191"/>
      <c r="L2341" s="191"/>
      <c r="M2341" s="191"/>
      <c r="N2341" s="191"/>
      <c r="O2341" s="70">
        <f>SUMIFS('Ctas Receber'!G:G,'Ctas Receber'!E:E,'Clientes'!A:A,'Ctas Receber'!M:M,"")</f>
        <v>0</v>
      </c>
      <c r="P2341" s="70">
        <f>SUMIFS('Ctas Receber'!G:G,'Ctas Receber'!E:E,'Clientes'!A:A,'Ctas Receber'!O:O,"Pago")</f>
        <v>0</v>
      </c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  <c r="AA2341" s="71"/>
      <c r="AB2341" s="71"/>
      <c r="AC2341" s="71"/>
      <c r="AD2341" s="71"/>
      <c r="AE2341" s="71"/>
      <c r="AF2341" s="71"/>
      <c r="AG2341" s="71"/>
      <c r="AH2341" s="71"/>
      <c r="AI2341" s="71"/>
      <c r="AJ2341" s="71"/>
      <c r="AK2341" s="71"/>
      <c r="AL2341" s="71"/>
    </row>
    <row r="2342" spans="1:38">
      <c r="A2342" s="191"/>
      <c r="B2342" s="191"/>
      <c r="C2342" s="191"/>
      <c r="D2342" s="191"/>
      <c r="E2342" s="191"/>
      <c r="F2342" s="191"/>
      <c r="G2342" s="191"/>
      <c r="H2342" s="191"/>
      <c r="I2342" s="191"/>
      <c r="J2342" s="191"/>
      <c r="K2342" s="191"/>
      <c r="L2342" s="191"/>
      <c r="M2342" s="191"/>
      <c r="N2342" s="191"/>
      <c r="O2342" s="70">
        <f>SUMIFS('Ctas Receber'!G:G,'Ctas Receber'!E:E,'Clientes'!A:A,'Ctas Receber'!M:M,"")</f>
        <v>0</v>
      </c>
      <c r="P2342" s="70">
        <f>SUMIFS('Ctas Receber'!G:G,'Ctas Receber'!E:E,'Clientes'!A:A,'Ctas Receber'!O:O,"Pago")</f>
        <v>0</v>
      </c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  <c r="AA2342" s="71"/>
      <c r="AB2342" s="71"/>
      <c r="AC2342" s="71"/>
      <c r="AD2342" s="71"/>
      <c r="AE2342" s="71"/>
      <c r="AF2342" s="71"/>
      <c r="AG2342" s="71"/>
      <c r="AH2342" s="71"/>
      <c r="AI2342" s="71"/>
      <c r="AJ2342" s="71"/>
      <c r="AK2342" s="71"/>
      <c r="AL2342" s="71"/>
    </row>
    <row r="2343" spans="1:38">
      <c r="A2343" s="191"/>
      <c r="B2343" s="191"/>
      <c r="C2343" s="191"/>
      <c r="D2343" s="191"/>
      <c r="E2343" s="191"/>
      <c r="F2343" s="191"/>
      <c r="G2343" s="191"/>
      <c r="H2343" s="191"/>
      <c r="I2343" s="191"/>
      <c r="J2343" s="191"/>
      <c r="K2343" s="191"/>
      <c r="L2343" s="191"/>
      <c r="M2343" s="191"/>
      <c r="N2343" s="191"/>
      <c r="O2343" s="70">
        <f>SUMIFS('Ctas Receber'!G:G,'Ctas Receber'!E:E,'Clientes'!A:A,'Ctas Receber'!M:M,"")</f>
        <v>0</v>
      </c>
      <c r="P2343" s="70">
        <f>SUMIFS('Ctas Receber'!G:G,'Ctas Receber'!E:E,'Clientes'!A:A,'Ctas Receber'!O:O,"Pago")</f>
        <v>0</v>
      </c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  <c r="AA2343" s="71"/>
      <c r="AB2343" s="71"/>
      <c r="AC2343" s="71"/>
      <c r="AD2343" s="71"/>
      <c r="AE2343" s="71"/>
      <c r="AF2343" s="71"/>
      <c r="AG2343" s="71"/>
      <c r="AH2343" s="71"/>
      <c r="AI2343" s="71"/>
      <c r="AJ2343" s="71"/>
      <c r="AK2343" s="71"/>
      <c r="AL2343" s="71"/>
    </row>
    <row r="2344" spans="1:38">
      <c r="A2344" s="191"/>
      <c r="B2344" s="191"/>
      <c r="C2344" s="191"/>
      <c r="D2344" s="191"/>
      <c r="E2344" s="191"/>
      <c r="F2344" s="191"/>
      <c r="G2344" s="191"/>
      <c r="H2344" s="191"/>
      <c r="I2344" s="191"/>
      <c r="J2344" s="191"/>
      <c r="K2344" s="191"/>
      <c r="L2344" s="191"/>
      <c r="M2344" s="191"/>
      <c r="N2344" s="191"/>
      <c r="O2344" s="70">
        <f>SUMIFS('Ctas Receber'!G:G,'Ctas Receber'!E:E,'Clientes'!A:A,'Ctas Receber'!M:M,"")</f>
        <v>0</v>
      </c>
      <c r="P2344" s="70">
        <f>SUMIFS('Ctas Receber'!G:G,'Ctas Receber'!E:E,'Clientes'!A:A,'Ctas Receber'!O:O,"Pago")</f>
        <v>0</v>
      </c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  <c r="AA2344" s="71"/>
      <c r="AB2344" s="71"/>
      <c r="AC2344" s="71"/>
      <c r="AD2344" s="71"/>
      <c r="AE2344" s="71"/>
      <c r="AF2344" s="71"/>
      <c r="AG2344" s="71"/>
      <c r="AH2344" s="71"/>
      <c r="AI2344" s="71"/>
      <c r="AJ2344" s="71"/>
      <c r="AK2344" s="71"/>
      <c r="AL2344" s="71"/>
    </row>
    <row r="2345" spans="1:38">
      <c r="A2345" s="191"/>
      <c r="B2345" s="191"/>
      <c r="C2345" s="191"/>
      <c r="D2345" s="191"/>
      <c r="E2345" s="191"/>
      <c r="F2345" s="191"/>
      <c r="G2345" s="191"/>
      <c r="H2345" s="191"/>
      <c r="I2345" s="191"/>
      <c r="J2345" s="191"/>
      <c r="K2345" s="191"/>
      <c r="L2345" s="191"/>
      <c r="M2345" s="191"/>
      <c r="N2345" s="191"/>
      <c r="O2345" s="70">
        <f>SUMIFS('Ctas Receber'!G:G,'Ctas Receber'!E:E,'Clientes'!A:A,'Ctas Receber'!M:M,"")</f>
        <v>0</v>
      </c>
      <c r="P2345" s="70">
        <f>SUMIFS('Ctas Receber'!G:G,'Ctas Receber'!E:E,'Clientes'!A:A,'Ctas Receber'!O:O,"Pago")</f>
        <v>0</v>
      </c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  <c r="AA2345" s="71"/>
      <c r="AB2345" s="71"/>
      <c r="AC2345" s="71"/>
      <c r="AD2345" s="71"/>
      <c r="AE2345" s="71"/>
      <c r="AF2345" s="71"/>
      <c r="AG2345" s="71"/>
      <c r="AH2345" s="71"/>
      <c r="AI2345" s="71"/>
      <c r="AJ2345" s="71"/>
      <c r="AK2345" s="71"/>
      <c r="AL2345" s="71"/>
    </row>
    <row r="2346" spans="1:38">
      <c r="A2346" s="191"/>
      <c r="B2346" s="191"/>
      <c r="C2346" s="191"/>
      <c r="D2346" s="191"/>
      <c r="E2346" s="191"/>
      <c r="F2346" s="191"/>
      <c r="G2346" s="191"/>
      <c r="H2346" s="191"/>
      <c r="I2346" s="191"/>
      <c r="J2346" s="191"/>
      <c r="K2346" s="191"/>
      <c r="L2346" s="191"/>
      <c r="M2346" s="191"/>
      <c r="N2346" s="191"/>
      <c r="O2346" s="70">
        <f>SUMIFS('Ctas Receber'!G:G,'Ctas Receber'!E:E,'Clientes'!A:A,'Ctas Receber'!M:M,"")</f>
        <v>0</v>
      </c>
      <c r="P2346" s="70">
        <f>SUMIFS('Ctas Receber'!G:G,'Ctas Receber'!E:E,'Clientes'!A:A,'Ctas Receber'!O:O,"Pago")</f>
        <v>0</v>
      </c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  <c r="AA2346" s="71"/>
      <c r="AB2346" s="71"/>
      <c r="AC2346" s="71"/>
      <c r="AD2346" s="71"/>
      <c r="AE2346" s="71"/>
      <c r="AF2346" s="71"/>
      <c r="AG2346" s="71"/>
      <c r="AH2346" s="71"/>
      <c r="AI2346" s="71"/>
      <c r="AJ2346" s="71"/>
      <c r="AK2346" s="71"/>
      <c r="AL2346" s="71"/>
    </row>
    <row r="2347" spans="1:38">
      <c r="A2347" s="191"/>
      <c r="B2347" s="191"/>
      <c r="C2347" s="191"/>
      <c r="D2347" s="191"/>
      <c r="E2347" s="191"/>
      <c r="F2347" s="191"/>
      <c r="G2347" s="191"/>
      <c r="H2347" s="191"/>
      <c r="I2347" s="191"/>
      <c r="J2347" s="191"/>
      <c r="K2347" s="191"/>
      <c r="L2347" s="191"/>
      <c r="M2347" s="191"/>
      <c r="N2347" s="191"/>
      <c r="O2347" s="70">
        <f>SUMIFS('Ctas Receber'!G:G,'Ctas Receber'!E:E,'Clientes'!A:A,'Ctas Receber'!M:M,"")</f>
        <v>0</v>
      </c>
      <c r="P2347" s="70">
        <f>SUMIFS('Ctas Receber'!G:G,'Ctas Receber'!E:E,'Clientes'!A:A,'Ctas Receber'!O:O,"Pago")</f>
        <v>0</v>
      </c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  <c r="AA2347" s="71"/>
      <c r="AB2347" s="71"/>
      <c r="AC2347" s="71"/>
      <c r="AD2347" s="71"/>
      <c r="AE2347" s="71"/>
      <c r="AF2347" s="71"/>
      <c r="AG2347" s="71"/>
      <c r="AH2347" s="71"/>
      <c r="AI2347" s="71"/>
      <c r="AJ2347" s="71"/>
      <c r="AK2347" s="71"/>
      <c r="AL2347" s="71"/>
    </row>
    <row r="2348" spans="1:38">
      <c r="A2348" s="191"/>
      <c r="B2348" s="191"/>
      <c r="C2348" s="191"/>
      <c r="D2348" s="191"/>
      <c r="E2348" s="191"/>
      <c r="F2348" s="191"/>
      <c r="G2348" s="191"/>
      <c r="H2348" s="191"/>
      <c r="I2348" s="191"/>
      <c r="J2348" s="191"/>
      <c r="K2348" s="191"/>
      <c r="L2348" s="191"/>
      <c r="M2348" s="191"/>
      <c r="N2348" s="191"/>
      <c r="O2348" s="70">
        <f>SUMIFS('Ctas Receber'!G:G,'Ctas Receber'!E:E,'Clientes'!A:A,'Ctas Receber'!M:M,"")</f>
        <v>0</v>
      </c>
      <c r="P2348" s="70">
        <f>SUMIFS('Ctas Receber'!G:G,'Ctas Receber'!E:E,'Clientes'!A:A,'Ctas Receber'!O:O,"Pago")</f>
        <v>0</v>
      </c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  <c r="AA2348" s="71"/>
      <c r="AB2348" s="71"/>
      <c r="AC2348" s="71"/>
      <c r="AD2348" s="71"/>
      <c r="AE2348" s="71"/>
      <c r="AF2348" s="71"/>
      <c r="AG2348" s="71"/>
      <c r="AH2348" s="71"/>
      <c r="AI2348" s="71"/>
      <c r="AJ2348" s="71"/>
      <c r="AK2348" s="71"/>
      <c r="AL2348" s="71"/>
    </row>
    <row r="2349" spans="1:38">
      <c r="A2349" s="191"/>
      <c r="B2349" s="191"/>
      <c r="C2349" s="191"/>
      <c r="D2349" s="191"/>
      <c r="E2349" s="191"/>
      <c r="F2349" s="191"/>
      <c r="G2349" s="191"/>
      <c r="H2349" s="191"/>
      <c r="I2349" s="191"/>
      <c r="J2349" s="191"/>
      <c r="K2349" s="191"/>
      <c r="L2349" s="191"/>
      <c r="M2349" s="191"/>
      <c r="N2349" s="191"/>
      <c r="O2349" s="70">
        <f>SUMIFS('Ctas Receber'!G:G,'Ctas Receber'!E:E,'Clientes'!A:A,'Ctas Receber'!M:M,"")</f>
        <v>0</v>
      </c>
      <c r="P2349" s="70">
        <f>SUMIFS('Ctas Receber'!G:G,'Ctas Receber'!E:E,'Clientes'!A:A,'Ctas Receber'!O:O,"Pago")</f>
        <v>0</v>
      </c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  <c r="AA2349" s="71"/>
      <c r="AB2349" s="71"/>
      <c r="AC2349" s="71"/>
      <c r="AD2349" s="71"/>
      <c r="AE2349" s="71"/>
      <c r="AF2349" s="71"/>
      <c r="AG2349" s="71"/>
      <c r="AH2349" s="71"/>
      <c r="AI2349" s="71"/>
      <c r="AJ2349" s="71"/>
      <c r="AK2349" s="71"/>
      <c r="AL2349" s="71"/>
    </row>
    <row r="2350" spans="1:38">
      <c r="A2350" s="191"/>
      <c r="B2350" s="191"/>
      <c r="C2350" s="191"/>
      <c r="D2350" s="191"/>
      <c r="E2350" s="191"/>
      <c r="F2350" s="191"/>
      <c r="G2350" s="191"/>
      <c r="H2350" s="191"/>
      <c r="I2350" s="191"/>
      <c r="J2350" s="191"/>
      <c r="K2350" s="191"/>
      <c r="L2350" s="191"/>
      <c r="M2350" s="191"/>
      <c r="N2350" s="191"/>
      <c r="O2350" s="70">
        <f>SUMIFS('Ctas Receber'!G:G,'Ctas Receber'!E:E,'Clientes'!A:A,'Ctas Receber'!M:M,"")</f>
        <v>0</v>
      </c>
      <c r="P2350" s="70">
        <f>SUMIFS('Ctas Receber'!G:G,'Ctas Receber'!E:E,'Clientes'!A:A,'Ctas Receber'!O:O,"Pago")</f>
        <v>0</v>
      </c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  <c r="AA2350" s="71"/>
      <c r="AB2350" s="71"/>
      <c r="AC2350" s="71"/>
      <c r="AD2350" s="71"/>
      <c r="AE2350" s="71"/>
      <c r="AF2350" s="71"/>
      <c r="AG2350" s="71"/>
      <c r="AH2350" s="71"/>
      <c r="AI2350" s="71"/>
      <c r="AJ2350" s="71"/>
      <c r="AK2350" s="71"/>
      <c r="AL2350" s="71"/>
    </row>
    <row r="2351" spans="1:38">
      <c r="A2351" s="191"/>
      <c r="B2351" s="191"/>
      <c r="C2351" s="191"/>
      <c r="D2351" s="191"/>
      <c r="E2351" s="191"/>
      <c r="F2351" s="191"/>
      <c r="G2351" s="191"/>
      <c r="H2351" s="191"/>
      <c r="I2351" s="191"/>
      <c r="J2351" s="191"/>
      <c r="K2351" s="191"/>
      <c r="L2351" s="191"/>
      <c r="M2351" s="191"/>
      <c r="N2351" s="191"/>
      <c r="O2351" s="70">
        <f>SUMIFS('Ctas Receber'!G:G,'Ctas Receber'!E:E,'Clientes'!A:A,'Ctas Receber'!M:M,"")</f>
        <v>0</v>
      </c>
      <c r="P2351" s="70">
        <f>SUMIFS('Ctas Receber'!G:G,'Ctas Receber'!E:E,'Clientes'!A:A,'Ctas Receber'!O:O,"Pago")</f>
        <v>0</v>
      </c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  <c r="AA2351" s="71"/>
      <c r="AB2351" s="71"/>
      <c r="AC2351" s="71"/>
      <c r="AD2351" s="71"/>
      <c r="AE2351" s="71"/>
      <c r="AF2351" s="71"/>
      <c r="AG2351" s="71"/>
      <c r="AH2351" s="71"/>
      <c r="AI2351" s="71"/>
      <c r="AJ2351" s="71"/>
      <c r="AK2351" s="71"/>
      <c r="AL2351" s="71"/>
    </row>
    <row r="2352" spans="1:38">
      <c r="A2352" s="191"/>
      <c r="B2352" s="191"/>
      <c r="C2352" s="191"/>
      <c r="D2352" s="191"/>
      <c r="E2352" s="191"/>
      <c r="F2352" s="191"/>
      <c r="G2352" s="191"/>
      <c r="H2352" s="191"/>
      <c r="I2352" s="191"/>
      <c r="J2352" s="191"/>
      <c r="K2352" s="191"/>
      <c r="L2352" s="191"/>
      <c r="M2352" s="191"/>
      <c r="N2352" s="191"/>
      <c r="O2352" s="70">
        <f>SUMIFS('Ctas Receber'!G:G,'Ctas Receber'!E:E,'Clientes'!A:A,'Ctas Receber'!M:M,"")</f>
        <v>0</v>
      </c>
      <c r="P2352" s="70">
        <f>SUMIFS('Ctas Receber'!G:G,'Ctas Receber'!E:E,'Clientes'!A:A,'Ctas Receber'!O:O,"Pago")</f>
        <v>0</v>
      </c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  <c r="AA2352" s="71"/>
      <c r="AB2352" s="71"/>
      <c r="AC2352" s="71"/>
      <c r="AD2352" s="71"/>
      <c r="AE2352" s="71"/>
      <c r="AF2352" s="71"/>
      <c r="AG2352" s="71"/>
      <c r="AH2352" s="71"/>
      <c r="AI2352" s="71"/>
      <c r="AJ2352" s="71"/>
      <c r="AK2352" s="71"/>
      <c r="AL2352" s="71"/>
    </row>
    <row r="2353" spans="1:38">
      <c r="A2353" s="191"/>
      <c r="B2353" s="191"/>
      <c r="C2353" s="191"/>
      <c r="D2353" s="191"/>
      <c r="E2353" s="191"/>
      <c r="F2353" s="191"/>
      <c r="G2353" s="191"/>
      <c r="H2353" s="191"/>
      <c r="I2353" s="191"/>
      <c r="J2353" s="191"/>
      <c r="K2353" s="191"/>
      <c r="L2353" s="191"/>
      <c r="M2353" s="191"/>
      <c r="N2353" s="191"/>
      <c r="O2353" s="70">
        <f>SUMIFS('Ctas Receber'!G:G,'Ctas Receber'!E:E,'Clientes'!A:A,'Ctas Receber'!M:M,"")</f>
        <v>0</v>
      </c>
      <c r="P2353" s="70">
        <f>SUMIFS('Ctas Receber'!G:G,'Ctas Receber'!E:E,'Clientes'!A:A,'Ctas Receber'!O:O,"Pago")</f>
        <v>0</v>
      </c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  <c r="AA2353" s="71"/>
      <c r="AB2353" s="71"/>
      <c r="AC2353" s="71"/>
      <c r="AD2353" s="71"/>
      <c r="AE2353" s="71"/>
      <c r="AF2353" s="71"/>
      <c r="AG2353" s="71"/>
      <c r="AH2353" s="71"/>
      <c r="AI2353" s="71"/>
      <c r="AJ2353" s="71"/>
      <c r="AK2353" s="71"/>
      <c r="AL2353" s="71"/>
    </row>
    <row r="2354" spans="1:38">
      <c r="A2354" s="191"/>
      <c r="B2354" s="191"/>
      <c r="C2354" s="191"/>
      <c r="D2354" s="191"/>
      <c r="E2354" s="191"/>
      <c r="F2354" s="191"/>
      <c r="G2354" s="191"/>
      <c r="H2354" s="191"/>
      <c r="I2354" s="191"/>
      <c r="J2354" s="191"/>
      <c r="K2354" s="191"/>
      <c r="L2354" s="191"/>
      <c r="M2354" s="191"/>
      <c r="N2354" s="191"/>
      <c r="O2354" s="70">
        <f>SUMIFS('Ctas Receber'!G:G,'Ctas Receber'!E:E,'Clientes'!A:A,'Ctas Receber'!M:M,"")</f>
        <v>0</v>
      </c>
      <c r="P2354" s="70">
        <f>SUMIFS('Ctas Receber'!G:G,'Ctas Receber'!E:E,'Clientes'!A:A,'Ctas Receber'!O:O,"Pago")</f>
        <v>0</v>
      </c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  <c r="AA2354" s="71"/>
      <c r="AB2354" s="71"/>
      <c r="AC2354" s="71"/>
      <c r="AD2354" s="71"/>
      <c r="AE2354" s="71"/>
      <c r="AF2354" s="71"/>
      <c r="AG2354" s="71"/>
      <c r="AH2354" s="71"/>
      <c r="AI2354" s="71"/>
      <c r="AJ2354" s="71"/>
      <c r="AK2354" s="71"/>
      <c r="AL2354" s="71"/>
    </row>
    <row r="2355" spans="1:38">
      <c r="A2355" s="191"/>
      <c r="B2355" s="191"/>
      <c r="C2355" s="191"/>
      <c r="D2355" s="191"/>
      <c r="E2355" s="191"/>
      <c r="F2355" s="191"/>
      <c r="G2355" s="191"/>
      <c r="H2355" s="191"/>
      <c r="I2355" s="191"/>
      <c r="J2355" s="191"/>
      <c r="K2355" s="191"/>
      <c r="L2355" s="191"/>
      <c r="M2355" s="191"/>
      <c r="N2355" s="191"/>
      <c r="O2355" s="70">
        <f>SUMIFS('Ctas Receber'!G:G,'Ctas Receber'!E:E,'Clientes'!A:A,'Ctas Receber'!M:M,"")</f>
        <v>0</v>
      </c>
      <c r="P2355" s="70">
        <f>SUMIFS('Ctas Receber'!G:G,'Ctas Receber'!E:E,'Clientes'!A:A,'Ctas Receber'!O:O,"Pago")</f>
        <v>0</v>
      </c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  <c r="AA2355" s="71"/>
      <c r="AB2355" s="71"/>
      <c r="AC2355" s="71"/>
      <c r="AD2355" s="71"/>
      <c r="AE2355" s="71"/>
      <c r="AF2355" s="71"/>
      <c r="AG2355" s="71"/>
      <c r="AH2355" s="71"/>
      <c r="AI2355" s="71"/>
      <c r="AJ2355" s="71"/>
      <c r="AK2355" s="71"/>
      <c r="AL2355" s="71"/>
    </row>
    <row r="2356" spans="1:38">
      <c r="A2356" s="191"/>
      <c r="B2356" s="191"/>
      <c r="C2356" s="191"/>
      <c r="D2356" s="191"/>
      <c r="E2356" s="191"/>
      <c r="F2356" s="191"/>
      <c r="G2356" s="191"/>
      <c r="H2356" s="191"/>
      <c r="I2356" s="191"/>
      <c r="J2356" s="191"/>
      <c r="K2356" s="191"/>
      <c r="L2356" s="191"/>
      <c r="M2356" s="191"/>
      <c r="N2356" s="191"/>
      <c r="O2356" s="70">
        <f>SUMIFS('Ctas Receber'!G:G,'Ctas Receber'!E:E,'Clientes'!A:A,'Ctas Receber'!M:M,"")</f>
        <v>0</v>
      </c>
      <c r="P2356" s="70">
        <f>SUMIFS('Ctas Receber'!G:G,'Ctas Receber'!E:E,'Clientes'!A:A,'Ctas Receber'!O:O,"Pago")</f>
        <v>0</v>
      </c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  <c r="AA2356" s="71"/>
      <c r="AB2356" s="71"/>
      <c r="AC2356" s="71"/>
      <c r="AD2356" s="71"/>
      <c r="AE2356" s="71"/>
      <c r="AF2356" s="71"/>
      <c r="AG2356" s="71"/>
      <c r="AH2356" s="71"/>
      <c r="AI2356" s="71"/>
      <c r="AJ2356" s="71"/>
      <c r="AK2356" s="71"/>
      <c r="AL2356" s="71"/>
    </row>
    <row r="2357" spans="1:38">
      <c r="A2357" s="191"/>
      <c r="B2357" s="191"/>
      <c r="C2357" s="191"/>
      <c r="D2357" s="191"/>
      <c r="E2357" s="191"/>
      <c r="F2357" s="191"/>
      <c r="G2357" s="191"/>
      <c r="H2357" s="191"/>
      <c r="I2357" s="191"/>
      <c r="J2357" s="191"/>
      <c r="K2357" s="191"/>
      <c r="L2357" s="191"/>
      <c r="M2357" s="191"/>
      <c r="N2357" s="191"/>
      <c r="O2357" s="70">
        <f>SUMIFS('Ctas Receber'!G:G,'Ctas Receber'!E:E,'Clientes'!A:A,'Ctas Receber'!M:M,"")</f>
        <v>0</v>
      </c>
      <c r="P2357" s="70">
        <f>SUMIFS('Ctas Receber'!G:G,'Ctas Receber'!E:E,'Clientes'!A:A,'Ctas Receber'!O:O,"Pago")</f>
        <v>0</v>
      </c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  <c r="AA2357" s="71"/>
      <c r="AB2357" s="71"/>
      <c r="AC2357" s="71"/>
      <c r="AD2357" s="71"/>
      <c r="AE2357" s="71"/>
      <c r="AF2357" s="71"/>
      <c r="AG2357" s="71"/>
      <c r="AH2357" s="71"/>
      <c r="AI2357" s="71"/>
      <c r="AJ2357" s="71"/>
      <c r="AK2357" s="71"/>
      <c r="AL2357" s="71"/>
    </row>
    <row r="2358" spans="1:38">
      <c r="A2358" s="191"/>
      <c r="B2358" s="191"/>
      <c r="C2358" s="191"/>
      <c r="D2358" s="191"/>
      <c r="E2358" s="191"/>
      <c r="F2358" s="191"/>
      <c r="G2358" s="191"/>
      <c r="H2358" s="191"/>
      <c r="I2358" s="191"/>
      <c r="J2358" s="191"/>
      <c r="K2358" s="191"/>
      <c r="L2358" s="191"/>
      <c r="M2358" s="191"/>
      <c r="N2358" s="191"/>
      <c r="O2358" s="70">
        <f>SUMIFS('Ctas Receber'!G:G,'Ctas Receber'!E:E,'Clientes'!A:A,'Ctas Receber'!M:M,"")</f>
        <v>0</v>
      </c>
      <c r="P2358" s="70">
        <f>SUMIFS('Ctas Receber'!G:G,'Ctas Receber'!E:E,'Clientes'!A:A,'Ctas Receber'!O:O,"Pago")</f>
        <v>0</v>
      </c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  <c r="AA2358" s="71"/>
      <c r="AB2358" s="71"/>
      <c r="AC2358" s="71"/>
      <c r="AD2358" s="71"/>
      <c r="AE2358" s="71"/>
      <c r="AF2358" s="71"/>
      <c r="AG2358" s="71"/>
      <c r="AH2358" s="71"/>
      <c r="AI2358" s="71"/>
      <c r="AJ2358" s="71"/>
      <c r="AK2358" s="71"/>
      <c r="AL2358" s="71"/>
    </row>
    <row r="2359" spans="1:38">
      <c r="A2359" s="191"/>
      <c r="B2359" s="191"/>
      <c r="C2359" s="191"/>
      <c r="D2359" s="191"/>
      <c r="E2359" s="191"/>
      <c r="F2359" s="191"/>
      <c r="G2359" s="191"/>
      <c r="H2359" s="191"/>
      <c r="I2359" s="191"/>
      <c r="J2359" s="191"/>
      <c r="K2359" s="191"/>
      <c r="L2359" s="191"/>
      <c r="M2359" s="191"/>
      <c r="N2359" s="191"/>
      <c r="O2359" s="70">
        <f>SUMIFS('Ctas Receber'!G:G,'Ctas Receber'!E:E,'Clientes'!A:A,'Ctas Receber'!M:M,"")</f>
        <v>0</v>
      </c>
      <c r="P2359" s="70">
        <f>SUMIFS('Ctas Receber'!G:G,'Ctas Receber'!E:E,'Clientes'!A:A,'Ctas Receber'!O:O,"Pago")</f>
        <v>0</v>
      </c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  <c r="AA2359" s="71"/>
      <c r="AB2359" s="71"/>
      <c r="AC2359" s="71"/>
      <c r="AD2359" s="71"/>
      <c r="AE2359" s="71"/>
      <c r="AF2359" s="71"/>
      <c r="AG2359" s="71"/>
      <c r="AH2359" s="71"/>
      <c r="AI2359" s="71"/>
      <c r="AJ2359" s="71"/>
      <c r="AK2359" s="71"/>
      <c r="AL2359" s="71"/>
    </row>
    <row r="2360" spans="1:38">
      <c r="A2360" s="191"/>
      <c r="B2360" s="191"/>
      <c r="C2360" s="191"/>
      <c r="D2360" s="191"/>
      <c r="E2360" s="191"/>
      <c r="F2360" s="191"/>
      <c r="G2360" s="191"/>
      <c r="H2360" s="191"/>
      <c r="I2360" s="191"/>
      <c r="J2360" s="191"/>
      <c r="K2360" s="191"/>
      <c r="L2360" s="191"/>
      <c r="M2360" s="191"/>
      <c r="N2360" s="191"/>
      <c r="O2360" s="70">
        <f>SUMIFS('Ctas Receber'!G:G,'Ctas Receber'!E:E,'Clientes'!A:A,'Ctas Receber'!M:M,"")</f>
        <v>0</v>
      </c>
      <c r="P2360" s="70">
        <f>SUMIFS('Ctas Receber'!G:G,'Ctas Receber'!E:E,'Clientes'!A:A,'Ctas Receber'!O:O,"Pago")</f>
        <v>0</v>
      </c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  <c r="AA2360" s="71"/>
      <c r="AB2360" s="71"/>
      <c r="AC2360" s="71"/>
      <c r="AD2360" s="71"/>
      <c r="AE2360" s="71"/>
      <c r="AF2360" s="71"/>
      <c r="AG2360" s="71"/>
      <c r="AH2360" s="71"/>
      <c r="AI2360" s="71"/>
      <c r="AJ2360" s="71"/>
      <c r="AK2360" s="71"/>
      <c r="AL2360" s="71"/>
    </row>
    <row r="2361" spans="1:38">
      <c r="A2361" s="191"/>
      <c r="B2361" s="191"/>
      <c r="C2361" s="191"/>
      <c r="D2361" s="191"/>
      <c r="E2361" s="191"/>
      <c r="F2361" s="191"/>
      <c r="G2361" s="191"/>
      <c r="H2361" s="191"/>
      <c r="I2361" s="191"/>
      <c r="J2361" s="191"/>
      <c r="K2361" s="191"/>
      <c r="L2361" s="191"/>
      <c r="M2361" s="191"/>
      <c r="N2361" s="191"/>
      <c r="O2361" s="70">
        <f>SUMIFS('Ctas Receber'!G:G,'Ctas Receber'!E:E,'Clientes'!A:A,'Ctas Receber'!M:M,"")</f>
        <v>0</v>
      </c>
      <c r="P2361" s="70">
        <f>SUMIFS('Ctas Receber'!G:G,'Ctas Receber'!E:E,'Clientes'!A:A,'Ctas Receber'!O:O,"Pago")</f>
        <v>0</v>
      </c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  <c r="AA2361" s="71"/>
      <c r="AB2361" s="71"/>
      <c r="AC2361" s="71"/>
      <c r="AD2361" s="71"/>
      <c r="AE2361" s="71"/>
      <c r="AF2361" s="71"/>
      <c r="AG2361" s="71"/>
      <c r="AH2361" s="71"/>
      <c r="AI2361" s="71"/>
      <c r="AJ2361" s="71"/>
      <c r="AK2361" s="71"/>
      <c r="AL2361" s="71"/>
    </row>
    <row r="2362" spans="1:38">
      <c r="A2362" s="191"/>
      <c r="B2362" s="191"/>
      <c r="C2362" s="191"/>
      <c r="D2362" s="191"/>
      <c r="E2362" s="191"/>
      <c r="F2362" s="191"/>
      <c r="G2362" s="191"/>
      <c r="H2362" s="191"/>
      <c r="I2362" s="191"/>
      <c r="J2362" s="191"/>
      <c r="K2362" s="191"/>
      <c r="L2362" s="191"/>
      <c r="M2362" s="191"/>
      <c r="N2362" s="191"/>
      <c r="O2362" s="70">
        <f>SUMIFS('Ctas Receber'!G:G,'Ctas Receber'!E:E,'Clientes'!A:A,'Ctas Receber'!M:M,"")</f>
        <v>0</v>
      </c>
      <c r="P2362" s="70">
        <f>SUMIFS('Ctas Receber'!G:G,'Ctas Receber'!E:E,'Clientes'!A:A,'Ctas Receber'!O:O,"Pago")</f>
        <v>0</v>
      </c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  <c r="AA2362" s="71"/>
      <c r="AB2362" s="71"/>
      <c r="AC2362" s="71"/>
      <c r="AD2362" s="71"/>
      <c r="AE2362" s="71"/>
      <c r="AF2362" s="71"/>
      <c r="AG2362" s="71"/>
      <c r="AH2362" s="71"/>
      <c r="AI2362" s="71"/>
      <c r="AJ2362" s="71"/>
      <c r="AK2362" s="71"/>
      <c r="AL2362" s="71"/>
    </row>
    <row r="2363" spans="1:38">
      <c r="A2363" s="191"/>
      <c r="B2363" s="191"/>
      <c r="C2363" s="191"/>
      <c r="D2363" s="191"/>
      <c r="E2363" s="191"/>
      <c r="F2363" s="191"/>
      <c r="G2363" s="191"/>
      <c r="H2363" s="191"/>
      <c r="I2363" s="191"/>
      <c r="J2363" s="191"/>
      <c r="K2363" s="191"/>
      <c r="L2363" s="191"/>
      <c r="M2363" s="191"/>
      <c r="N2363" s="191"/>
      <c r="O2363" s="70">
        <f>SUMIFS('Ctas Receber'!G:G,'Ctas Receber'!E:E,'Clientes'!A:A,'Ctas Receber'!M:M,"")</f>
        <v>0</v>
      </c>
      <c r="P2363" s="70">
        <f>SUMIFS('Ctas Receber'!G:G,'Ctas Receber'!E:E,'Clientes'!A:A,'Ctas Receber'!O:O,"Pago")</f>
        <v>0</v>
      </c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  <c r="AA2363" s="71"/>
      <c r="AB2363" s="71"/>
      <c r="AC2363" s="71"/>
      <c r="AD2363" s="71"/>
      <c r="AE2363" s="71"/>
      <c r="AF2363" s="71"/>
      <c r="AG2363" s="71"/>
      <c r="AH2363" s="71"/>
      <c r="AI2363" s="71"/>
      <c r="AJ2363" s="71"/>
      <c r="AK2363" s="71"/>
      <c r="AL2363" s="71"/>
    </row>
    <row r="2364" spans="1:38">
      <c r="A2364" s="191"/>
      <c r="B2364" s="191"/>
      <c r="C2364" s="191"/>
      <c r="D2364" s="191"/>
      <c r="E2364" s="191"/>
      <c r="F2364" s="191"/>
      <c r="G2364" s="191"/>
      <c r="H2364" s="191"/>
      <c r="I2364" s="191"/>
      <c r="J2364" s="191"/>
      <c r="K2364" s="191"/>
      <c r="L2364" s="191"/>
      <c r="M2364" s="191"/>
      <c r="N2364" s="191"/>
      <c r="O2364" s="70">
        <f>SUMIFS('Ctas Receber'!G:G,'Ctas Receber'!E:E,'Clientes'!A:A,'Ctas Receber'!M:M,"")</f>
        <v>0</v>
      </c>
      <c r="P2364" s="70">
        <f>SUMIFS('Ctas Receber'!G:G,'Ctas Receber'!E:E,'Clientes'!A:A,'Ctas Receber'!O:O,"Pago")</f>
        <v>0</v>
      </c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  <c r="AA2364" s="71"/>
      <c r="AB2364" s="71"/>
      <c r="AC2364" s="71"/>
      <c r="AD2364" s="71"/>
      <c r="AE2364" s="71"/>
      <c r="AF2364" s="71"/>
      <c r="AG2364" s="71"/>
      <c r="AH2364" s="71"/>
      <c r="AI2364" s="71"/>
      <c r="AJ2364" s="71"/>
      <c r="AK2364" s="71"/>
      <c r="AL2364" s="71"/>
    </row>
    <row r="2365" spans="1:38">
      <c r="A2365" s="191"/>
      <c r="B2365" s="191"/>
      <c r="C2365" s="191"/>
      <c r="D2365" s="191"/>
      <c r="E2365" s="191"/>
      <c r="F2365" s="191"/>
      <c r="G2365" s="191"/>
      <c r="H2365" s="191"/>
      <c r="I2365" s="191"/>
      <c r="J2365" s="191"/>
      <c r="K2365" s="191"/>
      <c r="L2365" s="191"/>
      <c r="M2365" s="191"/>
      <c r="N2365" s="191"/>
      <c r="O2365" s="70">
        <f>SUMIFS('Ctas Receber'!G:G,'Ctas Receber'!E:E,'Clientes'!A:A,'Ctas Receber'!M:M,"")</f>
        <v>0</v>
      </c>
      <c r="P2365" s="70">
        <f>SUMIFS('Ctas Receber'!G:G,'Ctas Receber'!E:E,'Clientes'!A:A,'Ctas Receber'!O:O,"Pago")</f>
        <v>0</v>
      </c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  <c r="AA2365" s="71"/>
      <c r="AB2365" s="71"/>
      <c r="AC2365" s="71"/>
      <c r="AD2365" s="71"/>
      <c r="AE2365" s="71"/>
      <c r="AF2365" s="71"/>
      <c r="AG2365" s="71"/>
      <c r="AH2365" s="71"/>
      <c r="AI2365" s="71"/>
      <c r="AJ2365" s="71"/>
      <c r="AK2365" s="71"/>
      <c r="AL2365" s="71"/>
    </row>
    <row r="2366" spans="1:38">
      <c r="A2366" s="191"/>
      <c r="B2366" s="191"/>
      <c r="C2366" s="191"/>
      <c r="D2366" s="191"/>
      <c r="E2366" s="191"/>
      <c r="F2366" s="191"/>
      <c r="G2366" s="191"/>
      <c r="H2366" s="191"/>
      <c r="I2366" s="191"/>
      <c r="J2366" s="191"/>
      <c r="K2366" s="191"/>
      <c r="L2366" s="191"/>
      <c r="M2366" s="191"/>
      <c r="N2366" s="191"/>
      <c r="O2366" s="70">
        <f>SUMIFS('Ctas Receber'!G:G,'Ctas Receber'!E:E,'Clientes'!A:A,'Ctas Receber'!M:M,"")</f>
        <v>0</v>
      </c>
      <c r="P2366" s="70">
        <f>SUMIFS('Ctas Receber'!G:G,'Ctas Receber'!E:E,'Clientes'!A:A,'Ctas Receber'!O:O,"Pago")</f>
        <v>0</v>
      </c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  <c r="AA2366" s="71"/>
      <c r="AB2366" s="71"/>
      <c r="AC2366" s="71"/>
      <c r="AD2366" s="71"/>
      <c r="AE2366" s="71"/>
      <c r="AF2366" s="71"/>
      <c r="AG2366" s="71"/>
      <c r="AH2366" s="71"/>
      <c r="AI2366" s="71"/>
      <c r="AJ2366" s="71"/>
      <c r="AK2366" s="71"/>
      <c r="AL2366" s="71"/>
    </row>
    <row r="2367" spans="1:38">
      <c r="A2367" s="191"/>
      <c r="B2367" s="191"/>
      <c r="C2367" s="191"/>
      <c r="D2367" s="191"/>
      <c r="E2367" s="191"/>
      <c r="F2367" s="191"/>
      <c r="G2367" s="191"/>
      <c r="H2367" s="191"/>
      <c r="I2367" s="191"/>
      <c r="J2367" s="191"/>
      <c r="K2367" s="191"/>
      <c r="L2367" s="191"/>
      <c r="M2367" s="191"/>
      <c r="N2367" s="191"/>
      <c r="O2367" s="70">
        <f>SUMIFS('Ctas Receber'!G:G,'Ctas Receber'!E:E,'Clientes'!A:A,'Ctas Receber'!M:M,"")</f>
        <v>0</v>
      </c>
      <c r="P2367" s="70">
        <f>SUMIFS('Ctas Receber'!G:G,'Ctas Receber'!E:E,'Clientes'!A:A,'Ctas Receber'!O:O,"Pago")</f>
        <v>0</v>
      </c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  <c r="AA2367" s="71"/>
      <c r="AB2367" s="71"/>
      <c r="AC2367" s="71"/>
      <c r="AD2367" s="71"/>
      <c r="AE2367" s="71"/>
      <c r="AF2367" s="71"/>
      <c r="AG2367" s="71"/>
      <c r="AH2367" s="71"/>
      <c r="AI2367" s="71"/>
      <c r="AJ2367" s="71"/>
      <c r="AK2367" s="71"/>
      <c r="AL2367" s="71"/>
    </row>
    <row r="2368" spans="1:38">
      <c r="A2368" s="191"/>
      <c r="B2368" s="191"/>
      <c r="C2368" s="191"/>
      <c r="D2368" s="191"/>
      <c r="E2368" s="191"/>
      <c r="F2368" s="191"/>
      <c r="G2368" s="191"/>
      <c r="H2368" s="191"/>
      <c r="I2368" s="191"/>
      <c r="J2368" s="191"/>
      <c r="K2368" s="191"/>
      <c r="L2368" s="191"/>
      <c r="M2368" s="191"/>
      <c r="N2368" s="191"/>
      <c r="O2368" s="70">
        <f>SUMIFS('Ctas Receber'!G:G,'Ctas Receber'!E:E,'Clientes'!A:A,'Ctas Receber'!M:M,"")</f>
        <v>0</v>
      </c>
      <c r="P2368" s="70">
        <f>SUMIFS('Ctas Receber'!G:G,'Ctas Receber'!E:E,'Clientes'!A:A,'Ctas Receber'!O:O,"Pago")</f>
        <v>0</v>
      </c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  <c r="AA2368" s="71"/>
      <c r="AB2368" s="71"/>
      <c r="AC2368" s="71"/>
      <c r="AD2368" s="71"/>
      <c r="AE2368" s="71"/>
      <c r="AF2368" s="71"/>
      <c r="AG2368" s="71"/>
      <c r="AH2368" s="71"/>
      <c r="AI2368" s="71"/>
      <c r="AJ2368" s="71"/>
      <c r="AK2368" s="71"/>
      <c r="AL2368" s="71"/>
    </row>
    <row r="2369" spans="1:38">
      <c r="A2369" s="191"/>
      <c r="B2369" s="191"/>
      <c r="C2369" s="191"/>
      <c r="D2369" s="191"/>
      <c r="E2369" s="191"/>
      <c r="F2369" s="191"/>
      <c r="G2369" s="191"/>
      <c r="H2369" s="191"/>
      <c r="I2369" s="191"/>
      <c r="J2369" s="191"/>
      <c r="K2369" s="191"/>
      <c r="L2369" s="191"/>
      <c r="M2369" s="191"/>
      <c r="N2369" s="191"/>
      <c r="O2369" s="70">
        <f>SUMIFS('Ctas Receber'!G:G,'Ctas Receber'!E:E,'Clientes'!A:A,'Ctas Receber'!M:M,"")</f>
        <v>0</v>
      </c>
      <c r="P2369" s="70">
        <f>SUMIFS('Ctas Receber'!G:G,'Ctas Receber'!E:E,'Clientes'!A:A,'Ctas Receber'!O:O,"Pago")</f>
        <v>0</v>
      </c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  <c r="AA2369" s="71"/>
      <c r="AB2369" s="71"/>
      <c r="AC2369" s="71"/>
      <c r="AD2369" s="71"/>
      <c r="AE2369" s="71"/>
      <c r="AF2369" s="71"/>
      <c r="AG2369" s="71"/>
      <c r="AH2369" s="71"/>
      <c r="AI2369" s="71"/>
      <c r="AJ2369" s="71"/>
      <c r="AK2369" s="71"/>
      <c r="AL2369" s="71"/>
    </row>
    <row r="2370" spans="1:38">
      <c r="A2370" s="191"/>
      <c r="B2370" s="191"/>
      <c r="C2370" s="191"/>
      <c r="D2370" s="191"/>
      <c r="E2370" s="191"/>
      <c r="F2370" s="191"/>
      <c r="G2370" s="191"/>
      <c r="H2370" s="191"/>
      <c r="I2370" s="191"/>
      <c r="J2370" s="191"/>
      <c r="K2370" s="191"/>
      <c r="L2370" s="191"/>
      <c r="M2370" s="191"/>
      <c r="N2370" s="191"/>
      <c r="O2370" s="70">
        <f>SUMIFS('Ctas Receber'!G:G,'Ctas Receber'!E:E,'Clientes'!A:A,'Ctas Receber'!M:M,"")</f>
        <v>0</v>
      </c>
      <c r="P2370" s="70">
        <f>SUMIFS('Ctas Receber'!G:G,'Ctas Receber'!E:E,'Clientes'!A:A,'Ctas Receber'!O:O,"Pago")</f>
        <v>0</v>
      </c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  <c r="AA2370" s="71"/>
      <c r="AB2370" s="71"/>
      <c r="AC2370" s="71"/>
      <c r="AD2370" s="71"/>
      <c r="AE2370" s="71"/>
      <c r="AF2370" s="71"/>
      <c r="AG2370" s="71"/>
      <c r="AH2370" s="71"/>
      <c r="AI2370" s="71"/>
      <c r="AJ2370" s="71"/>
      <c r="AK2370" s="71"/>
      <c r="AL2370" s="71"/>
    </row>
    <row r="2371" spans="1:38">
      <c r="A2371" s="191"/>
      <c r="B2371" s="191"/>
      <c r="C2371" s="191"/>
      <c r="D2371" s="191"/>
      <c r="E2371" s="191"/>
      <c r="F2371" s="191"/>
      <c r="G2371" s="191"/>
      <c r="H2371" s="191"/>
      <c r="I2371" s="191"/>
      <c r="J2371" s="191"/>
      <c r="K2371" s="191"/>
      <c r="L2371" s="191"/>
      <c r="M2371" s="191"/>
      <c r="N2371" s="191"/>
      <c r="O2371" s="70">
        <f>SUMIFS('Ctas Receber'!G:G,'Ctas Receber'!E:E,'Clientes'!A:A,'Ctas Receber'!M:M,"")</f>
        <v>0</v>
      </c>
      <c r="P2371" s="70">
        <f>SUMIFS('Ctas Receber'!G:G,'Ctas Receber'!E:E,'Clientes'!A:A,'Ctas Receber'!O:O,"Pago")</f>
        <v>0</v>
      </c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  <c r="AA2371" s="71"/>
      <c r="AB2371" s="71"/>
      <c r="AC2371" s="71"/>
      <c r="AD2371" s="71"/>
      <c r="AE2371" s="71"/>
      <c r="AF2371" s="71"/>
      <c r="AG2371" s="71"/>
      <c r="AH2371" s="71"/>
      <c r="AI2371" s="71"/>
      <c r="AJ2371" s="71"/>
      <c r="AK2371" s="71"/>
      <c r="AL2371" s="71"/>
    </row>
    <row r="2372" spans="1:38">
      <c r="A2372" s="191"/>
      <c r="B2372" s="191"/>
      <c r="C2372" s="191"/>
      <c r="D2372" s="191"/>
      <c r="E2372" s="191"/>
      <c r="F2372" s="191"/>
      <c r="G2372" s="191"/>
      <c r="H2372" s="191"/>
      <c r="I2372" s="191"/>
      <c r="J2372" s="191"/>
      <c r="K2372" s="191"/>
      <c r="L2372" s="191"/>
      <c r="M2372" s="191"/>
      <c r="N2372" s="191"/>
      <c r="O2372" s="70">
        <f>SUMIFS('Ctas Receber'!G:G,'Ctas Receber'!E:E,'Clientes'!A:A,'Ctas Receber'!M:M,"")</f>
        <v>0</v>
      </c>
      <c r="P2372" s="70">
        <f>SUMIFS('Ctas Receber'!G:G,'Ctas Receber'!E:E,'Clientes'!A:A,'Ctas Receber'!O:O,"Pago")</f>
        <v>0</v>
      </c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  <c r="AA2372" s="71"/>
      <c r="AB2372" s="71"/>
      <c r="AC2372" s="71"/>
      <c r="AD2372" s="71"/>
      <c r="AE2372" s="71"/>
      <c r="AF2372" s="71"/>
      <c r="AG2372" s="71"/>
      <c r="AH2372" s="71"/>
      <c r="AI2372" s="71"/>
      <c r="AJ2372" s="71"/>
      <c r="AK2372" s="71"/>
      <c r="AL2372" s="71"/>
    </row>
    <row r="2373" spans="1:38">
      <c r="A2373" s="191"/>
      <c r="B2373" s="191"/>
      <c r="C2373" s="191"/>
      <c r="D2373" s="191"/>
      <c r="E2373" s="191"/>
      <c r="F2373" s="191"/>
      <c r="G2373" s="191"/>
      <c r="H2373" s="191"/>
      <c r="I2373" s="191"/>
      <c r="J2373" s="191"/>
      <c r="K2373" s="191"/>
      <c r="L2373" s="191"/>
      <c r="M2373" s="191"/>
      <c r="N2373" s="191"/>
      <c r="O2373" s="70">
        <f>SUMIFS('Ctas Receber'!G:G,'Ctas Receber'!E:E,'Clientes'!A:A,'Ctas Receber'!M:M,"")</f>
        <v>0</v>
      </c>
      <c r="P2373" s="70">
        <f>SUMIFS('Ctas Receber'!G:G,'Ctas Receber'!E:E,'Clientes'!A:A,'Ctas Receber'!O:O,"Pago")</f>
        <v>0</v>
      </c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  <c r="AA2373" s="71"/>
      <c r="AB2373" s="71"/>
      <c r="AC2373" s="71"/>
      <c r="AD2373" s="71"/>
      <c r="AE2373" s="71"/>
      <c r="AF2373" s="71"/>
      <c r="AG2373" s="71"/>
      <c r="AH2373" s="71"/>
      <c r="AI2373" s="71"/>
      <c r="AJ2373" s="71"/>
      <c r="AK2373" s="71"/>
      <c r="AL2373" s="71"/>
    </row>
    <row r="2374" spans="1:38">
      <c r="A2374" s="191"/>
      <c r="B2374" s="191"/>
      <c r="C2374" s="191"/>
      <c r="D2374" s="191"/>
      <c r="E2374" s="191"/>
      <c r="F2374" s="191"/>
      <c r="G2374" s="191"/>
      <c r="H2374" s="191"/>
      <c r="I2374" s="191"/>
      <c r="J2374" s="191"/>
      <c r="K2374" s="191"/>
      <c r="L2374" s="191"/>
      <c r="M2374" s="191"/>
      <c r="N2374" s="191"/>
      <c r="O2374" s="70">
        <f>SUMIFS('Ctas Receber'!G:G,'Ctas Receber'!E:E,'Clientes'!A:A,'Ctas Receber'!M:M,"")</f>
        <v>0</v>
      </c>
      <c r="P2374" s="70">
        <f>SUMIFS('Ctas Receber'!G:G,'Ctas Receber'!E:E,'Clientes'!A:A,'Ctas Receber'!O:O,"Pago")</f>
        <v>0</v>
      </c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  <c r="AA2374" s="71"/>
      <c r="AB2374" s="71"/>
      <c r="AC2374" s="71"/>
      <c r="AD2374" s="71"/>
      <c r="AE2374" s="71"/>
      <c r="AF2374" s="71"/>
      <c r="AG2374" s="71"/>
      <c r="AH2374" s="71"/>
      <c r="AI2374" s="71"/>
      <c r="AJ2374" s="71"/>
      <c r="AK2374" s="71"/>
      <c r="AL2374" s="71"/>
    </row>
    <row r="2375" spans="1:38">
      <c r="A2375" s="191"/>
      <c r="B2375" s="191"/>
      <c r="C2375" s="191"/>
      <c r="D2375" s="191"/>
      <c r="E2375" s="191"/>
      <c r="F2375" s="191"/>
      <c r="G2375" s="191"/>
      <c r="H2375" s="191"/>
      <c r="I2375" s="191"/>
      <c r="J2375" s="191"/>
      <c r="K2375" s="191"/>
      <c r="L2375" s="191"/>
      <c r="M2375" s="191"/>
      <c r="N2375" s="191"/>
      <c r="O2375" s="70">
        <f>SUMIFS('Ctas Receber'!G:G,'Ctas Receber'!E:E,'Clientes'!A:A,'Ctas Receber'!M:M,"")</f>
        <v>0</v>
      </c>
      <c r="P2375" s="70">
        <f>SUMIFS('Ctas Receber'!G:G,'Ctas Receber'!E:E,'Clientes'!A:A,'Ctas Receber'!O:O,"Pago")</f>
        <v>0</v>
      </c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  <c r="AA2375" s="71"/>
      <c r="AB2375" s="71"/>
      <c r="AC2375" s="71"/>
      <c r="AD2375" s="71"/>
      <c r="AE2375" s="71"/>
      <c r="AF2375" s="71"/>
      <c r="AG2375" s="71"/>
      <c r="AH2375" s="71"/>
      <c r="AI2375" s="71"/>
      <c r="AJ2375" s="71"/>
      <c r="AK2375" s="71"/>
      <c r="AL2375" s="71"/>
    </row>
    <row r="2376" spans="1:38">
      <c r="A2376" s="191"/>
      <c r="B2376" s="191"/>
      <c r="C2376" s="191"/>
      <c r="D2376" s="191"/>
      <c r="E2376" s="191"/>
      <c r="F2376" s="191"/>
      <c r="G2376" s="191"/>
      <c r="H2376" s="191"/>
      <c r="I2376" s="191"/>
      <c r="J2376" s="191"/>
      <c r="K2376" s="191"/>
      <c r="L2376" s="191"/>
      <c r="M2376" s="191"/>
      <c r="N2376" s="191"/>
      <c r="O2376" s="70">
        <f>SUMIFS('Ctas Receber'!G:G,'Ctas Receber'!E:E,'Clientes'!A:A,'Ctas Receber'!M:M,"")</f>
        <v>0</v>
      </c>
      <c r="P2376" s="70">
        <f>SUMIFS('Ctas Receber'!G:G,'Ctas Receber'!E:E,'Clientes'!A:A,'Ctas Receber'!O:O,"Pago")</f>
        <v>0</v>
      </c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  <c r="AA2376" s="71"/>
      <c r="AB2376" s="71"/>
      <c r="AC2376" s="71"/>
      <c r="AD2376" s="71"/>
      <c r="AE2376" s="71"/>
      <c r="AF2376" s="71"/>
      <c r="AG2376" s="71"/>
      <c r="AH2376" s="71"/>
      <c r="AI2376" s="71"/>
      <c r="AJ2376" s="71"/>
      <c r="AK2376" s="71"/>
      <c r="AL2376" s="71"/>
    </row>
    <row r="2377" spans="1:38">
      <c r="A2377" s="191"/>
      <c r="B2377" s="191"/>
      <c r="C2377" s="191"/>
      <c r="D2377" s="191"/>
      <c r="E2377" s="191"/>
      <c r="F2377" s="191"/>
      <c r="G2377" s="191"/>
      <c r="H2377" s="191"/>
      <c r="I2377" s="191"/>
      <c r="J2377" s="191"/>
      <c r="K2377" s="191"/>
      <c r="L2377" s="191"/>
      <c r="M2377" s="191"/>
      <c r="N2377" s="191"/>
      <c r="O2377" s="70">
        <f>SUMIFS('Ctas Receber'!G:G,'Ctas Receber'!E:E,'Clientes'!A:A,'Ctas Receber'!M:M,"")</f>
        <v>0</v>
      </c>
      <c r="P2377" s="70">
        <f>SUMIFS('Ctas Receber'!G:G,'Ctas Receber'!E:E,'Clientes'!A:A,'Ctas Receber'!O:O,"Pago")</f>
        <v>0</v>
      </c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  <c r="AA2377" s="71"/>
      <c r="AB2377" s="71"/>
      <c r="AC2377" s="71"/>
      <c r="AD2377" s="71"/>
      <c r="AE2377" s="71"/>
      <c r="AF2377" s="71"/>
      <c r="AG2377" s="71"/>
      <c r="AH2377" s="71"/>
      <c r="AI2377" s="71"/>
      <c r="AJ2377" s="71"/>
      <c r="AK2377" s="71"/>
      <c r="AL2377" s="71"/>
    </row>
    <row r="2378" spans="1:38">
      <c r="A2378" s="191"/>
      <c r="B2378" s="191"/>
      <c r="C2378" s="191"/>
      <c r="D2378" s="191"/>
      <c r="E2378" s="191"/>
      <c r="F2378" s="191"/>
      <c r="G2378" s="191"/>
      <c r="H2378" s="191"/>
      <c r="I2378" s="191"/>
      <c r="J2378" s="191"/>
      <c r="K2378" s="191"/>
      <c r="L2378" s="191"/>
      <c r="M2378" s="191"/>
      <c r="N2378" s="191"/>
      <c r="O2378" s="70">
        <f>SUMIFS('Ctas Receber'!G:G,'Ctas Receber'!E:E,'Clientes'!A:A,'Ctas Receber'!M:M,"")</f>
        <v>0</v>
      </c>
      <c r="P2378" s="70">
        <f>SUMIFS('Ctas Receber'!G:G,'Ctas Receber'!E:E,'Clientes'!A:A,'Ctas Receber'!O:O,"Pago")</f>
        <v>0</v>
      </c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  <c r="AA2378" s="71"/>
      <c r="AB2378" s="71"/>
      <c r="AC2378" s="71"/>
      <c r="AD2378" s="71"/>
      <c r="AE2378" s="71"/>
      <c r="AF2378" s="71"/>
      <c r="AG2378" s="71"/>
      <c r="AH2378" s="71"/>
      <c r="AI2378" s="71"/>
      <c r="AJ2378" s="71"/>
      <c r="AK2378" s="71"/>
      <c r="AL2378" s="71"/>
    </row>
    <row r="2379" spans="1:38">
      <c r="A2379" s="191"/>
      <c r="B2379" s="191"/>
      <c r="C2379" s="191"/>
      <c r="D2379" s="191"/>
      <c r="E2379" s="191"/>
      <c r="F2379" s="191"/>
      <c r="G2379" s="191"/>
      <c r="H2379" s="191"/>
      <c r="I2379" s="191"/>
      <c r="J2379" s="191"/>
      <c r="K2379" s="191"/>
      <c r="L2379" s="191"/>
      <c r="M2379" s="191"/>
      <c r="N2379" s="191"/>
      <c r="O2379" s="70">
        <f>SUMIFS('Ctas Receber'!G:G,'Ctas Receber'!E:E,'Clientes'!A:A,'Ctas Receber'!M:M,"")</f>
        <v>0</v>
      </c>
      <c r="P2379" s="70">
        <f>SUMIFS('Ctas Receber'!G:G,'Ctas Receber'!E:E,'Clientes'!A:A,'Ctas Receber'!O:O,"Pago")</f>
        <v>0</v>
      </c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  <c r="AA2379" s="71"/>
      <c r="AB2379" s="71"/>
      <c r="AC2379" s="71"/>
      <c r="AD2379" s="71"/>
      <c r="AE2379" s="71"/>
      <c r="AF2379" s="71"/>
      <c r="AG2379" s="71"/>
      <c r="AH2379" s="71"/>
      <c r="AI2379" s="71"/>
      <c r="AJ2379" s="71"/>
      <c r="AK2379" s="71"/>
      <c r="AL2379" s="71"/>
    </row>
    <row r="2380" spans="1:38">
      <c r="A2380" s="191"/>
      <c r="B2380" s="191"/>
      <c r="C2380" s="191"/>
      <c r="D2380" s="191"/>
      <c r="E2380" s="191"/>
      <c r="F2380" s="191"/>
      <c r="G2380" s="191"/>
      <c r="H2380" s="191"/>
      <c r="I2380" s="191"/>
      <c r="J2380" s="191"/>
      <c r="K2380" s="191"/>
      <c r="L2380" s="191"/>
      <c r="M2380" s="191"/>
      <c r="N2380" s="191"/>
      <c r="O2380" s="70">
        <f>SUMIFS('Ctas Receber'!G:G,'Ctas Receber'!E:E,'Clientes'!A:A,'Ctas Receber'!M:M,"")</f>
        <v>0</v>
      </c>
      <c r="P2380" s="70">
        <f>SUMIFS('Ctas Receber'!G:G,'Ctas Receber'!E:E,'Clientes'!A:A,'Ctas Receber'!O:O,"Pago")</f>
        <v>0</v>
      </c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  <c r="AA2380" s="71"/>
      <c r="AB2380" s="71"/>
      <c r="AC2380" s="71"/>
      <c r="AD2380" s="71"/>
      <c r="AE2380" s="71"/>
      <c r="AF2380" s="71"/>
      <c r="AG2380" s="71"/>
      <c r="AH2380" s="71"/>
      <c r="AI2380" s="71"/>
      <c r="AJ2380" s="71"/>
      <c r="AK2380" s="71"/>
      <c r="AL2380" s="71"/>
    </row>
    <row r="2381" spans="1:38">
      <c r="A2381" s="191"/>
      <c r="B2381" s="191"/>
      <c r="C2381" s="191"/>
      <c r="D2381" s="191"/>
      <c r="E2381" s="191"/>
      <c r="F2381" s="191"/>
      <c r="G2381" s="191"/>
      <c r="H2381" s="191"/>
      <c r="I2381" s="191"/>
      <c r="J2381" s="191"/>
      <c r="K2381" s="191"/>
      <c r="L2381" s="191"/>
      <c r="M2381" s="191"/>
      <c r="N2381" s="191"/>
      <c r="O2381" s="70">
        <f>SUMIFS('Ctas Receber'!G:G,'Ctas Receber'!E:E,'Clientes'!A:A,'Ctas Receber'!M:M,"")</f>
        <v>0</v>
      </c>
      <c r="P2381" s="70">
        <f>SUMIFS('Ctas Receber'!G:G,'Ctas Receber'!E:E,'Clientes'!A:A,'Ctas Receber'!O:O,"Pago")</f>
        <v>0</v>
      </c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  <c r="AA2381" s="71"/>
      <c r="AB2381" s="71"/>
      <c r="AC2381" s="71"/>
      <c r="AD2381" s="71"/>
      <c r="AE2381" s="71"/>
      <c r="AF2381" s="71"/>
      <c r="AG2381" s="71"/>
      <c r="AH2381" s="71"/>
      <c r="AI2381" s="71"/>
      <c r="AJ2381" s="71"/>
      <c r="AK2381" s="71"/>
      <c r="AL2381" s="71"/>
    </row>
    <row r="2382" spans="1:38">
      <c r="A2382" s="191"/>
      <c r="B2382" s="191"/>
      <c r="C2382" s="191"/>
      <c r="D2382" s="191"/>
      <c r="E2382" s="191"/>
      <c r="F2382" s="191"/>
      <c r="G2382" s="191"/>
      <c r="H2382" s="191"/>
      <c r="I2382" s="191"/>
      <c r="J2382" s="191"/>
      <c r="K2382" s="191"/>
      <c r="L2382" s="191"/>
      <c r="M2382" s="191"/>
      <c r="N2382" s="191"/>
      <c r="O2382" s="70">
        <f>SUMIFS('Ctas Receber'!G:G,'Ctas Receber'!E:E,'Clientes'!A:A,'Ctas Receber'!M:M,"")</f>
        <v>0</v>
      </c>
      <c r="P2382" s="70">
        <f>SUMIFS('Ctas Receber'!G:G,'Ctas Receber'!E:E,'Clientes'!A:A,'Ctas Receber'!O:O,"Pago")</f>
        <v>0</v>
      </c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  <c r="AA2382" s="71"/>
      <c r="AB2382" s="71"/>
      <c r="AC2382" s="71"/>
      <c r="AD2382" s="71"/>
      <c r="AE2382" s="71"/>
      <c r="AF2382" s="71"/>
      <c r="AG2382" s="71"/>
      <c r="AH2382" s="71"/>
      <c r="AI2382" s="71"/>
      <c r="AJ2382" s="71"/>
      <c r="AK2382" s="71"/>
      <c r="AL2382" s="71"/>
    </row>
    <row r="2383" spans="1:38">
      <c r="A2383" s="191"/>
      <c r="B2383" s="191"/>
      <c r="C2383" s="191"/>
      <c r="D2383" s="191"/>
      <c r="E2383" s="191"/>
      <c r="F2383" s="191"/>
      <c r="G2383" s="191"/>
      <c r="H2383" s="191"/>
      <c r="I2383" s="191"/>
      <c r="J2383" s="191"/>
      <c r="K2383" s="191"/>
      <c r="L2383" s="191"/>
      <c r="M2383" s="191"/>
      <c r="N2383" s="191"/>
      <c r="O2383" s="70">
        <f>SUMIFS('Ctas Receber'!G:G,'Ctas Receber'!E:E,'Clientes'!A:A,'Ctas Receber'!M:M,"")</f>
        <v>0</v>
      </c>
      <c r="P2383" s="70">
        <f>SUMIFS('Ctas Receber'!G:G,'Ctas Receber'!E:E,'Clientes'!A:A,'Ctas Receber'!O:O,"Pago")</f>
        <v>0</v>
      </c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  <c r="AA2383" s="71"/>
      <c r="AB2383" s="71"/>
      <c r="AC2383" s="71"/>
      <c r="AD2383" s="71"/>
      <c r="AE2383" s="71"/>
      <c r="AF2383" s="71"/>
      <c r="AG2383" s="71"/>
      <c r="AH2383" s="71"/>
      <c r="AI2383" s="71"/>
      <c r="AJ2383" s="71"/>
      <c r="AK2383" s="71"/>
      <c r="AL2383" s="71"/>
    </row>
    <row r="2384" spans="1:38">
      <c r="A2384" s="191"/>
      <c r="B2384" s="191"/>
      <c r="C2384" s="191"/>
      <c r="D2384" s="191"/>
      <c r="E2384" s="191"/>
      <c r="F2384" s="191"/>
      <c r="G2384" s="191"/>
      <c r="H2384" s="191"/>
      <c r="I2384" s="191"/>
      <c r="J2384" s="191"/>
      <c r="K2384" s="191"/>
      <c r="L2384" s="191"/>
      <c r="M2384" s="191"/>
      <c r="N2384" s="191"/>
      <c r="O2384" s="70">
        <f>SUMIFS('Ctas Receber'!G:G,'Ctas Receber'!E:E,'Clientes'!A:A,'Ctas Receber'!M:M,"")</f>
        <v>0</v>
      </c>
      <c r="P2384" s="70">
        <f>SUMIFS('Ctas Receber'!G:G,'Ctas Receber'!E:E,'Clientes'!A:A,'Ctas Receber'!O:O,"Pago")</f>
        <v>0</v>
      </c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  <c r="AA2384" s="71"/>
      <c r="AB2384" s="71"/>
      <c r="AC2384" s="71"/>
      <c r="AD2384" s="71"/>
      <c r="AE2384" s="71"/>
      <c r="AF2384" s="71"/>
      <c r="AG2384" s="71"/>
      <c r="AH2384" s="71"/>
      <c r="AI2384" s="71"/>
      <c r="AJ2384" s="71"/>
      <c r="AK2384" s="71"/>
      <c r="AL2384" s="71"/>
    </row>
    <row r="2385" spans="1:38">
      <c r="A2385" s="191"/>
      <c r="B2385" s="191"/>
      <c r="C2385" s="191"/>
      <c r="D2385" s="191"/>
      <c r="E2385" s="191"/>
      <c r="F2385" s="191"/>
      <c r="G2385" s="191"/>
      <c r="H2385" s="191"/>
      <c r="I2385" s="191"/>
      <c r="J2385" s="191"/>
      <c r="K2385" s="191"/>
      <c r="L2385" s="191"/>
      <c r="M2385" s="191"/>
      <c r="N2385" s="191"/>
      <c r="O2385" s="70">
        <f>SUMIFS('Ctas Receber'!G:G,'Ctas Receber'!E:E,'Clientes'!A:A,'Ctas Receber'!M:M,"")</f>
        <v>0</v>
      </c>
      <c r="P2385" s="70">
        <f>SUMIFS('Ctas Receber'!G:G,'Ctas Receber'!E:E,'Clientes'!A:A,'Ctas Receber'!O:O,"Pago")</f>
        <v>0</v>
      </c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  <c r="AA2385" s="71"/>
      <c r="AB2385" s="71"/>
      <c r="AC2385" s="71"/>
      <c r="AD2385" s="71"/>
      <c r="AE2385" s="71"/>
      <c r="AF2385" s="71"/>
      <c r="AG2385" s="71"/>
      <c r="AH2385" s="71"/>
      <c r="AI2385" s="71"/>
      <c r="AJ2385" s="71"/>
      <c r="AK2385" s="71"/>
      <c r="AL2385" s="71"/>
    </row>
    <row r="2386" spans="1:38">
      <c r="A2386" s="191"/>
      <c r="B2386" s="191"/>
      <c r="C2386" s="191"/>
      <c r="D2386" s="191"/>
      <c r="E2386" s="191"/>
      <c r="F2386" s="191"/>
      <c r="G2386" s="191"/>
      <c r="H2386" s="191"/>
      <c r="I2386" s="191"/>
      <c r="J2386" s="191"/>
      <c r="K2386" s="191"/>
      <c r="L2386" s="191"/>
      <c r="M2386" s="191"/>
      <c r="N2386" s="191"/>
      <c r="O2386" s="70">
        <f>SUMIFS('Ctas Receber'!G:G,'Ctas Receber'!E:E,'Clientes'!A:A,'Ctas Receber'!M:M,"")</f>
        <v>0</v>
      </c>
      <c r="P2386" s="70">
        <f>SUMIFS('Ctas Receber'!G:G,'Ctas Receber'!E:E,'Clientes'!A:A,'Ctas Receber'!O:O,"Pago")</f>
        <v>0</v>
      </c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  <c r="AA2386" s="71"/>
      <c r="AB2386" s="71"/>
      <c r="AC2386" s="71"/>
      <c r="AD2386" s="71"/>
      <c r="AE2386" s="71"/>
      <c r="AF2386" s="71"/>
      <c r="AG2386" s="71"/>
      <c r="AH2386" s="71"/>
      <c r="AI2386" s="71"/>
      <c r="AJ2386" s="71"/>
      <c r="AK2386" s="71"/>
      <c r="AL2386" s="71"/>
    </row>
    <row r="2387" spans="1:38">
      <c r="A2387" s="191"/>
      <c r="B2387" s="191"/>
      <c r="C2387" s="191"/>
      <c r="D2387" s="191"/>
      <c r="E2387" s="191"/>
      <c r="F2387" s="191"/>
      <c r="G2387" s="191"/>
      <c r="H2387" s="191"/>
      <c r="I2387" s="191"/>
      <c r="J2387" s="191"/>
      <c r="K2387" s="191"/>
      <c r="L2387" s="191"/>
      <c r="M2387" s="191"/>
      <c r="N2387" s="191"/>
      <c r="O2387" s="70">
        <f>SUMIFS('Ctas Receber'!G:G,'Ctas Receber'!E:E,'Clientes'!A:A,'Ctas Receber'!M:M,"")</f>
        <v>0</v>
      </c>
      <c r="P2387" s="70">
        <f>SUMIFS('Ctas Receber'!G:G,'Ctas Receber'!E:E,'Clientes'!A:A,'Ctas Receber'!O:O,"Pago")</f>
        <v>0</v>
      </c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  <c r="AA2387" s="71"/>
      <c r="AB2387" s="71"/>
      <c r="AC2387" s="71"/>
      <c r="AD2387" s="71"/>
      <c r="AE2387" s="71"/>
      <c r="AF2387" s="71"/>
      <c r="AG2387" s="71"/>
      <c r="AH2387" s="71"/>
      <c r="AI2387" s="71"/>
      <c r="AJ2387" s="71"/>
      <c r="AK2387" s="71"/>
      <c r="AL2387" s="71"/>
    </row>
    <row r="2388" spans="1:38">
      <c r="A2388" s="191"/>
      <c r="B2388" s="191"/>
      <c r="C2388" s="191"/>
      <c r="D2388" s="191"/>
      <c r="E2388" s="191"/>
      <c r="F2388" s="191"/>
      <c r="G2388" s="191"/>
      <c r="H2388" s="191"/>
      <c r="I2388" s="191"/>
      <c r="J2388" s="191"/>
      <c r="K2388" s="191"/>
      <c r="L2388" s="191"/>
      <c r="M2388" s="191"/>
      <c r="N2388" s="191"/>
      <c r="O2388" s="70">
        <f>SUMIFS('Ctas Receber'!G:G,'Ctas Receber'!E:E,'Clientes'!A:A,'Ctas Receber'!M:M,"")</f>
        <v>0</v>
      </c>
      <c r="P2388" s="70">
        <f>SUMIFS('Ctas Receber'!G:G,'Ctas Receber'!E:E,'Clientes'!A:A,'Ctas Receber'!O:O,"Pago")</f>
        <v>0</v>
      </c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  <c r="AA2388" s="71"/>
      <c r="AB2388" s="71"/>
      <c r="AC2388" s="71"/>
      <c r="AD2388" s="71"/>
      <c r="AE2388" s="71"/>
      <c r="AF2388" s="71"/>
      <c r="AG2388" s="71"/>
      <c r="AH2388" s="71"/>
      <c r="AI2388" s="71"/>
      <c r="AJ2388" s="71"/>
      <c r="AK2388" s="71"/>
      <c r="AL2388" s="71"/>
    </row>
    <row r="2389" spans="1:38">
      <c r="A2389" s="191"/>
      <c r="B2389" s="191"/>
      <c r="C2389" s="191"/>
      <c r="D2389" s="191"/>
      <c r="E2389" s="191"/>
      <c r="F2389" s="191"/>
      <c r="G2389" s="191"/>
      <c r="H2389" s="191"/>
      <c r="I2389" s="191"/>
      <c r="J2389" s="191"/>
      <c r="K2389" s="191"/>
      <c r="L2389" s="191"/>
      <c r="M2389" s="191"/>
      <c r="N2389" s="191"/>
      <c r="O2389" s="70">
        <f>SUMIFS('Ctas Receber'!G:G,'Ctas Receber'!E:E,'Clientes'!A:A,'Ctas Receber'!M:M,"")</f>
        <v>0</v>
      </c>
      <c r="P2389" s="70">
        <f>SUMIFS('Ctas Receber'!G:G,'Ctas Receber'!E:E,'Clientes'!A:A,'Ctas Receber'!O:O,"Pago")</f>
        <v>0</v>
      </c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  <c r="AA2389" s="71"/>
      <c r="AB2389" s="71"/>
      <c r="AC2389" s="71"/>
      <c r="AD2389" s="71"/>
      <c r="AE2389" s="71"/>
      <c r="AF2389" s="71"/>
      <c r="AG2389" s="71"/>
      <c r="AH2389" s="71"/>
      <c r="AI2389" s="71"/>
      <c r="AJ2389" s="71"/>
      <c r="AK2389" s="71"/>
      <c r="AL2389" s="71"/>
    </row>
    <row r="2390" spans="1:38">
      <c r="A2390" s="191"/>
      <c r="B2390" s="191"/>
      <c r="C2390" s="191"/>
      <c r="D2390" s="191"/>
      <c r="E2390" s="191"/>
      <c r="F2390" s="191"/>
      <c r="G2390" s="191"/>
      <c r="H2390" s="191"/>
      <c r="I2390" s="191"/>
      <c r="J2390" s="191"/>
      <c r="K2390" s="191"/>
      <c r="L2390" s="191"/>
      <c r="M2390" s="191"/>
      <c r="N2390" s="191"/>
      <c r="O2390" s="70">
        <f>SUMIFS('Ctas Receber'!G:G,'Ctas Receber'!E:E,'Clientes'!A:A,'Ctas Receber'!M:M,"")</f>
        <v>0</v>
      </c>
      <c r="P2390" s="70">
        <f>SUMIFS('Ctas Receber'!G:G,'Ctas Receber'!E:E,'Clientes'!A:A,'Ctas Receber'!O:O,"Pago")</f>
        <v>0</v>
      </c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  <c r="AA2390" s="71"/>
      <c r="AB2390" s="71"/>
      <c r="AC2390" s="71"/>
      <c r="AD2390" s="71"/>
      <c r="AE2390" s="71"/>
      <c r="AF2390" s="71"/>
      <c r="AG2390" s="71"/>
      <c r="AH2390" s="71"/>
      <c r="AI2390" s="71"/>
      <c r="AJ2390" s="71"/>
      <c r="AK2390" s="71"/>
      <c r="AL2390" s="71"/>
    </row>
    <row r="2391" spans="1:38">
      <c r="A2391" s="191"/>
      <c r="B2391" s="191"/>
      <c r="C2391" s="191"/>
      <c r="D2391" s="191"/>
      <c r="E2391" s="191"/>
      <c r="F2391" s="191"/>
      <c r="G2391" s="191"/>
      <c r="H2391" s="191"/>
      <c r="I2391" s="191"/>
      <c r="J2391" s="191"/>
      <c r="K2391" s="191"/>
      <c r="L2391" s="191"/>
      <c r="M2391" s="191"/>
      <c r="N2391" s="191"/>
      <c r="O2391" s="70">
        <f>SUMIFS('Ctas Receber'!G:G,'Ctas Receber'!E:E,'Clientes'!A:A,'Ctas Receber'!M:M,"")</f>
        <v>0</v>
      </c>
      <c r="P2391" s="70">
        <f>SUMIFS('Ctas Receber'!G:G,'Ctas Receber'!E:E,'Clientes'!A:A,'Ctas Receber'!O:O,"Pago")</f>
        <v>0</v>
      </c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  <c r="AA2391" s="71"/>
      <c r="AB2391" s="71"/>
      <c r="AC2391" s="71"/>
      <c r="AD2391" s="71"/>
      <c r="AE2391" s="71"/>
      <c r="AF2391" s="71"/>
      <c r="AG2391" s="71"/>
      <c r="AH2391" s="71"/>
      <c r="AI2391" s="71"/>
      <c r="AJ2391" s="71"/>
      <c r="AK2391" s="71"/>
      <c r="AL2391" s="71"/>
    </row>
    <row r="2392" spans="1:38">
      <c r="A2392" s="191"/>
      <c r="B2392" s="191"/>
      <c r="C2392" s="191"/>
      <c r="D2392" s="191"/>
      <c r="E2392" s="191"/>
      <c r="F2392" s="191"/>
      <c r="G2392" s="191"/>
      <c r="H2392" s="191"/>
      <c r="I2392" s="191"/>
      <c r="J2392" s="191"/>
      <c r="K2392" s="191"/>
      <c r="L2392" s="191"/>
      <c r="M2392" s="191"/>
      <c r="N2392" s="191"/>
      <c r="O2392" s="70">
        <f>SUMIFS('Ctas Receber'!G:G,'Ctas Receber'!E:E,'Clientes'!A:A,'Ctas Receber'!M:M,"")</f>
        <v>0</v>
      </c>
      <c r="P2392" s="70">
        <f>SUMIFS('Ctas Receber'!G:G,'Ctas Receber'!E:E,'Clientes'!A:A,'Ctas Receber'!O:O,"Pago")</f>
        <v>0</v>
      </c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  <c r="AA2392" s="71"/>
      <c r="AB2392" s="71"/>
      <c r="AC2392" s="71"/>
      <c r="AD2392" s="71"/>
      <c r="AE2392" s="71"/>
      <c r="AF2392" s="71"/>
      <c r="AG2392" s="71"/>
      <c r="AH2392" s="71"/>
      <c r="AI2392" s="71"/>
      <c r="AJ2392" s="71"/>
      <c r="AK2392" s="71"/>
      <c r="AL2392" s="71"/>
    </row>
    <row r="2393" spans="1:38">
      <c r="A2393" s="191"/>
      <c r="B2393" s="191"/>
      <c r="C2393" s="191"/>
      <c r="D2393" s="191"/>
      <c r="E2393" s="191"/>
      <c r="F2393" s="191"/>
      <c r="G2393" s="191"/>
      <c r="H2393" s="191"/>
      <c r="I2393" s="191"/>
      <c r="J2393" s="191"/>
      <c r="K2393" s="191"/>
      <c r="L2393" s="191"/>
      <c r="M2393" s="191"/>
      <c r="N2393" s="191"/>
      <c r="O2393" s="70">
        <f>SUMIFS('Ctas Receber'!G:G,'Ctas Receber'!E:E,'Clientes'!A:A,'Ctas Receber'!M:M,"")</f>
        <v>0</v>
      </c>
      <c r="P2393" s="70">
        <f>SUMIFS('Ctas Receber'!G:G,'Ctas Receber'!E:E,'Clientes'!A:A,'Ctas Receber'!O:O,"Pago")</f>
        <v>0</v>
      </c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  <c r="AA2393" s="71"/>
      <c r="AB2393" s="71"/>
      <c r="AC2393" s="71"/>
      <c r="AD2393" s="71"/>
      <c r="AE2393" s="71"/>
      <c r="AF2393" s="71"/>
      <c r="AG2393" s="71"/>
      <c r="AH2393" s="71"/>
      <c r="AI2393" s="71"/>
      <c r="AJ2393" s="71"/>
      <c r="AK2393" s="71"/>
      <c r="AL2393" s="71"/>
    </row>
    <row r="2394" spans="1:38">
      <c r="A2394" s="191"/>
      <c r="B2394" s="191"/>
      <c r="C2394" s="191"/>
      <c r="D2394" s="191"/>
      <c r="E2394" s="191"/>
      <c r="F2394" s="191"/>
      <c r="G2394" s="191"/>
      <c r="H2394" s="191"/>
      <c r="I2394" s="191"/>
      <c r="J2394" s="191"/>
      <c r="K2394" s="191"/>
      <c r="L2394" s="191"/>
      <c r="M2394" s="191"/>
      <c r="N2394" s="191"/>
      <c r="O2394" s="70">
        <f>SUMIFS('Ctas Receber'!G:G,'Ctas Receber'!E:E,'Clientes'!A:A,'Ctas Receber'!M:M,"")</f>
        <v>0</v>
      </c>
      <c r="P2394" s="70">
        <f>SUMIFS('Ctas Receber'!G:G,'Ctas Receber'!E:E,'Clientes'!A:A,'Ctas Receber'!O:O,"Pago")</f>
        <v>0</v>
      </c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  <c r="AA2394" s="71"/>
      <c r="AB2394" s="71"/>
      <c r="AC2394" s="71"/>
      <c r="AD2394" s="71"/>
      <c r="AE2394" s="71"/>
      <c r="AF2394" s="71"/>
      <c r="AG2394" s="71"/>
      <c r="AH2394" s="71"/>
      <c r="AI2394" s="71"/>
      <c r="AJ2394" s="71"/>
      <c r="AK2394" s="71"/>
      <c r="AL2394" s="71"/>
    </row>
    <row r="2395" spans="1:38">
      <c r="A2395" s="191"/>
      <c r="B2395" s="191"/>
      <c r="C2395" s="191"/>
      <c r="D2395" s="191"/>
      <c r="E2395" s="191"/>
      <c r="F2395" s="191"/>
      <c r="G2395" s="191"/>
      <c r="H2395" s="191"/>
      <c r="I2395" s="191"/>
      <c r="J2395" s="191"/>
      <c r="K2395" s="191"/>
      <c r="L2395" s="191"/>
      <c r="M2395" s="191"/>
      <c r="N2395" s="191"/>
      <c r="O2395" s="70">
        <f>SUMIFS('Ctas Receber'!G:G,'Ctas Receber'!E:E,'Clientes'!A:A,'Ctas Receber'!M:M,"")</f>
        <v>0</v>
      </c>
      <c r="P2395" s="70">
        <f>SUMIFS('Ctas Receber'!G:G,'Ctas Receber'!E:E,'Clientes'!A:A,'Ctas Receber'!O:O,"Pago")</f>
        <v>0</v>
      </c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  <c r="AA2395" s="71"/>
      <c r="AB2395" s="71"/>
      <c r="AC2395" s="71"/>
      <c r="AD2395" s="71"/>
      <c r="AE2395" s="71"/>
      <c r="AF2395" s="71"/>
      <c r="AG2395" s="71"/>
      <c r="AH2395" s="71"/>
      <c r="AI2395" s="71"/>
      <c r="AJ2395" s="71"/>
      <c r="AK2395" s="71"/>
      <c r="AL2395" s="71"/>
    </row>
    <row r="2396" spans="1:38">
      <c r="A2396" s="191"/>
      <c r="B2396" s="191"/>
      <c r="C2396" s="191"/>
      <c r="D2396" s="191"/>
      <c r="E2396" s="191"/>
      <c r="F2396" s="191"/>
      <c r="G2396" s="191"/>
      <c r="H2396" s="191"/>
      <c r="I2396" s="191"/>
      <c r="J2396" s="191"/>
      <c r="K2396" s="191"/>
      <c r="L2396" s="191"/>
      <c r="M2396" s="191"/>
      <c r="N2396" s="191"/>
      <c r="O2396" s="70">
        <f>SUMIFS('Ctas Receber'!G:G,'Ctas Receber'!E:E,'Clientes'!A:A,'Ctas Receber'!M:M,"")</f>
        <v>0</v>
      </c>
      <c r="P2396" s="70">
        <f>SUMIFS('Ctas Receber'!G:G,'Ctas Receber'!E:E,'Clientes'!A:A,'Ctas Receber'!O:O,"Pago")</f>
        <v>0</v>
      </c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  <c r="AA2396" s="71"/>
      <c r="AB2396" s="71"/>
      <c r="AC2396" s="71"/>
      <c r="AD2396" s="71"/>
      <c r="AE2396" s="71"/>
      <c r="AF2396" s="71"/>
      <c r="AG2396" s="71"/>
      <c r="AH2396" s="71"/>
      <c r="AI2396" s="71"/>
      <c r="AJ2396" s="71"/>
      <c r="AK2396" s="71"/>
      <c r="AL2396" s="71"/>
    </row>
    <row r="2397" spans="1:38">
      <c r="A2397" s="191"/>
      <c r="B2397" s="191"/>
      <c r="C2397" s="191"/>
      <c r="D2397" s="191"/>
      <c r="E2397" s="191"/>
      <c r="F2397" s="191"/>
      <c r="G2397" s="191"/>
      <c r="H2397" s="191"/>
      <c r="I2397" s="191"/>
      <c r="J2397" s="191"/>
      <c r="K2397" s="191"/>
      <c r="L2397" s="191"/>
      <c r="M2397" s="191"/>
      <c r="N2397" s="191"/>
      <c r="O2397" s="70">
        <f>SUMIFS('Ctas Receber'!G:G,'Ctas Receber'!E:E,'Clientes'!A:A,'Ctas Receber'!M:M,"")</f>
        <v>0</v>
      </c>
      <c r="P2397" s="70">
        <f>SUMIFS('Ctas Receber'!G:G,'Ctas Receber'!E:E,'Clientes'!A:A,'Ctas Receber'!O:O,"Pago")</f>
        <v>0</v>
      </c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  <c r="AA2397" s="71"/>
      <c r="AB2397" s="71"/>
      <c r="AC2397" s="71"/>
      <c r="AD2397" s="71"/>
      <c r="AE2397" s="71"/>
      <c r="AF2397" s="71"/>
      <c r="AG2397" s="71"/>
      <c r="AH2397" s="71"/>
      <c r="AI2397" s="71"/>
      <c r="AJ2397" s="71"/>
      <c r="AK2397" s="71"/>
      <c r="AL2397" s="71"/>
    </row>
    <row r="2398" spans="1:38">
      <c r="A2398" s="191"/>
      <c r="B2398" s="191"/>
      <c r="C2398" s="191"/>
      <c r="D2398" s="191"/>
      <c r="E2398" s="191"/>
      <c r="F2398" s="191"/>
      <c r="G2398" s="191"/>
      <c r="H2398" s="191"/>
      <c r="I2398" s="191"/>
      <c r="J2398" s="191"/>
      <c r="K2398" s="191"/>
      <c r="L2398" s="191"/>
      <c r="M2398" s="191"/>
      <c r="N2398" s="191"/>
      <c r="O2398" s="70">
        <f>SUMIFS('Ctas Receber'!G:G,'Ctas Receber'!E:E,'Clientes'!A:A,'Ctas Receber'!M:M,"")</f>
        <v>0</v>
      </c>
      <c r="P2398" s="70">
        <f>SUMIFS('Ctas Receber'!G:G,'Ctas Receber'!E:E,'Clientes'!A:A,'Ctas Receber'!O:O,"Pago")</f>
        <v>0</v>
      </c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  <c r="AA2398" s="71"/>
      <c r="AB2398" s="71"/>
      <c r="AC2398" s="71"/>
      <c r="AD2398" s="71"/>
      <c r="AE2398" s="71"/>
      <c r="AF2398" s="71"/>
      <c r="AG2398" s="71"/>
      <c r="AH2398" s="71"/>
      <c r="AI2398" s="71"/>
      <c r="AJ2398" s="71"/>
      <c r="AK2398" s="71"/>
      <c r="AL2398" s="71"/>
    </row>
    <row r="2399" spans="1:38">
      <c r="A2399" s="191"/>
      <c r="B2399" s="191"/>
      <c r="C2399" s="191"/>
      <c r="D2399" s="191"/>
      <c r="E2399" s="191"/>
      <c r="F2399" s="191"/>
      <c r="G2399" s="191"/>
      <c r="H2399" s="191"/>
      <c r="I2399" s="191"/>
      <c r="J2399" s="191"/>
      <c r="K2399" s="191"/>
      <c r="L2399" s="191"/>
      <c r="M2399" s="191"/>
      <c r="N2399" s="191"/>
      <c r="O2399" s="70">
        <f>SUMIFS('Ctas Receber'!G:G,'Ctas Receber'!E:E,'Clientes'!A:A,'Ctas Receber'!M:M,"")</f>
        <v>0</v>
      </c>
      <c r="P2399" s="70">
        <f>SUMIFS('Ctas Receber'!G:G,'Ctas Receber'!E:E,'Clientes'!A:A,'Ctas Receber'!O:O,"Pago")</f>
        <v>0</v>
      </c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  <c r="AA2399" s="71"/>
      <c r="AB2399" s="71"/>
      <c r="AC2399" s="71"/>
      <c r="AD2399" s="71"/>
      <c r="AE2399" s="71"/>
      <c r="AF2399" s="71"/>
      <c r="AG2399" s="71"/>
      <c r="AH2399" s="71"/>
      <c r="AI2399" s="71"/>
      <c r="AJ2399" s="71"/>
      <c r="AK2399" s="71"/>
      <c r="AL2399" s="71"/>
    </row>
    <row r="2400" spans="1:38">
      <c r="A2400" s="191"/>
      <c r="B2400" s="191"/>
      <c r="C2400" s="191"/>
      <c r="D2400" s="191"/>
      <c r="E2400" s="191"/>
      <c r="F2400" s="191"/>
      <c r="G2400" s="191"/>
      <c r="H2400" s="191"/>
      <c r="I2400" s="191"/>
      <c r="J2400" s="191"/>
      <c r="K2400" s="191"/>
      <c r="L2400" s="191"/>
      <c r="M2400" s="191"/>
      <c r="N2400" s="191"/>
      <c r="O2400" s="70">
        <f>SUMIFS('Ctas Receber'!G:G,'Ctas Receber'!E:E,'Clientes'!A:A,'Ctas Receber'!M:M,"")</f>
        <v>0</v>
      </c>
      <c r="P2400" s="70">
        <f>SUMIFS('Ctas Receber'!G:G,'Ctas Receber'!E:E,'Clientes'!A:A,'Ctas Receber'!O:O,"Pago")</f>
        <v>0</v>
      </c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  <c r="AA2400" s="71"/>
      <c r="AB2400" s="71"/>
      <c r="AC2400" s="71"/>
      <c r="AD2400" s="71"/>
      <c r="AE2400" s="71"/>
      <c r="AF2400" s="71"/>
      <c r="AG2400" s="71"/>
      <c r="AH2400" s="71"/>
      <c r="AI2400" s="71"/>
      <c r="AJ2400" s="71"/>
      <c r="AK2400" s="71"/>
      <c r="AL2400" s="71"/>
    </row>
    <row r="2401" spans="1:38">
      <c r="A2401" s="191"/>
      <c r="B2401" s="191"/>
      <c r="C2401" s="191"/>
      <c r="D2401" s="191"/>
      <c r="E2401" s="191"/>
      <c r="F2401" s="191"/>
      <c r="G2401" s="191"/>
      <c r="H2401" s="191"/>
      <c r="I2401" s="191"/>
      <c r="J2401" s="191"/>
      <c r="K2401" s="191"/>
      <c r="L2401" s="191"/>
      <c r="M2401" s="191"/>
      <c r="N2401" s="191"/>
      <c r="O2401" s="70">
        <f>SUMIFS('Ctas Receber'!G:G,'Ctas Receber'!E:E,'Clientes'!A:A,'Ctas Receber'!M:M,"")</f>
        <v>0</v>
      </c>
      <c r="P2401" s="70">
        <f>SUMIFS('Ctas Receber'!G:G,'Ctas Receber'!E:E,'Clientes'!A:A,'Ctas Receber'!O:O,"Pago")</f>
        <v>0</v>
      </c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  <c r="AA2401" s="71"/>
      <c r="AB2401" s="71"/>
      <c r="AC2401" s="71"/>
      <c r="AD2401" s="71"/>
      <c r="AE2401" s="71"/>
      <c r="AF2401" s="71"/>
      <c r="AG2401" s="71"/>
      <c r="AH2401" s="71"/>
      <c r="AI2401" s="71"/>
      <c r="AJ2401" s="71"/>
      <c r="AK2401" s="71"/>
      <c r="AL2401" s="71"/>
    </row>
    <row r="2402" spans="1:38">
      <c r="A2402" s="191"/>
      <c r="B2402" s="191"/>
      <c r="C2402" s="191"/>
      <c r="D2402" s="191"/>
      <c r="E2402" s="191"/>
      <c r="F2402" s="191"/>
      <c r="G2402" s="191"/>
      <c r="H2402" s="191"/>
      <c r="I2402" s="191"/>
      <c r="J2402" s="191"/>
      <c r="K2402" s="191"/>
      <c r="L2402" s="191"/>
      <c r="M2402" s="191"/>
      <c r="N2402" s="191"/>
      <c r="O2402" s="70">
        <f>SUMIFS('Ctas Receber'!G:G,'Ctas Receber'!E:E,'Clientes'!A:A,'Ctas Receber'!M:M,"")</f>
        <v>0</v>
      </c>
      <c r="P2402" s="70">
        <f>SUMIFS('Ctas Receber'!G:G,'Ctas Receber'!E:E,'Clientes'!A:A,'Ctas Receber'!O:O,"Pago")</f>
        <v>0</v>
      </c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  <c r="AA2402" s="71"/>
      <c r="AB2402" s="71"/>
      <c r="AC2402" s="71"/>
      <c r="AD2402" s="71"/>
      <c r="AE2402" s="71"/>
      <c r="AF2402" s="71"/>
      <c r="AG2402" s="71"/>
      <c r="AH2402" s="71"/>
      <c r="AI2402" s="71"/>
      <c r="AJ2402" s="71"/>
      <c r="AK2402" s="71"/>
      <c r="AL2402" s="71"/>
    </row>
    <row r="2403" spans="1:38">
      <c r="A2403" s="191"/>
      <c r="B2403" s="191"/>
      <c r="C2403" s="191"/>
      <c r="D2403" s="191"/>
      <c r="E2403" s="191"/>
      <c r="F2403" s="191"/>
      <c r="G2403" s="191"/>
      <c r="H2403" s="191"/>
      <c r="I2403" s="191"/>
      <c r="J2403" s="191"/>
      <c r="K2403" s="191"/>
      <c r="L2403" s="191"/>
      <c r="M2403" s="191"/>
      <c r="N2403" s="191"/>
      <c r="O2403" s="70">
        <f>SUMIFS('Ctas Receber'!G:G,'Ctas Receber'!E:E,'Clientes'!A:A,'Ctas Receber'!M:M,"")</f>
        <v>0</v>
      </c>
      <c r="P2403" s="70">
        <f>SUMIFS('Ctas Receber'!G:G,'Ctas Receber'!E:E,'Clientes'!A:A,'Ctas Receber'!O:O,"Pago")</f>
        <v>0</v>
      </c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  <c r="AA2403" s="71"/>
      <c r="AB2403" s="71"/>
      <c r="AC2403" s="71"/>
      <c r="AD2403" s="71"/>
      <c r="AE2403" s="71"/>
      <c r="AF2403" s="71"/>
      <c r="AG2403" s="71"/>
      <c r="AH2403" s="71"/>
      <c r="AI2403" s="71"/>
      <c r="AJ2403" s="71"/>
      <c r="AK2403" s="71"/>
      <c r="AL2403" s="71"/>
    </row>
    <row r="2404" spans="1:38">
      <c r="A2404" s="191"/>
      <c r="B2404" s="191"/>
      <c r="C2404" s="191"/>
      <c r="D2404" s="191"/>
      <c r="E2404" s="191"/>
      <c r="F2404" s="191"/>
      <c r="G2404" s="191"/>
      <c r="H2404" s="191"/>
      <c r="I2404" s="191"/>
      <c r="J2404" s="191"/>
      <c r="K2404" s="191"/>
      <c r="L2404" s="191"/>
      <c r="M2404" s="191"/>
      <c r="N2404" s="191"/>
      <c r="O2404" s="70">
        <f>SUMIFS('Ctas Receber'!G:G,'Ctas Receber'!E:E,'Clientes'!A:A,'Ctas Receber'!M:M,"")</f>
        <v>0</v>
      </c>
      <c r="P2404" s="70">
        <f>SUMIFS('Ctas Receber'!G:G,'Ctas Receber'!E:E,'Clientes'!A:A,'Ctas Receber'!O:O,"Pago")</f>
        <v>0</v>
      </c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  <c r="AA2404" s="71"/>
      <c r="AB2404" s="71"/>
      <c r="AC2404" s="71"/>
      <c r="AD2404" s="71"/>
      <c r="AE2404" s="71"/>
      <c r="AF2404" s="71"/>
      <c r="AG2404" s="71"/>
      <c r="AH2404" s="71"/>
      <c r="AI2404" s="71"/>
      <c r="AJ2404" s="71"/>
      <c r="AK2404" s="71"/>
      <c r="AL2404" s="71"/>
    </row>
    <row r="2405" spans="1:38">
      <c r="A2405" s="191"/>
      <c r="B2405" s="191"/>
      <c r="C2405" s="191"/>
      <c r="D2405" s="191"/>
      <c r="E2405" s="191"/>
      <c r="F2405" s="191"/>
      <c r="G2405" s="191"/>
      <c r="H2405" s="191"/>
      <c r="I2405" s="191"/>
      <c r="J2405" s="191"/>
      <c r="K2405" s="191"/>
      <c r="L2405" s="191"/>
      <c r="M2405" s="191"/>
      <c r="N2405" s="191"/>
      <c r="O2405" s="70">
        <f>SUMIFS('Ctas Receber'!G:G,'Ctas Receber'!E:E,'Clientes'!A:A,'Ctas Receber'!M:M,"")</f>
        <v>0</v>
      </c>
      <c r="P2405" s="70">
        <f>SUMIFS('Ctas Receber'!G:G,'Ctas Receber'!E:E,'Clientes'!A:A,'Ctas Receber'!O:O,"Pago")</f>
        <v>0</v>
      </c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  <c r="AA2405" s="71"/>
      <c r="AB2405" s="71"/>
      <c r="AC2405" s="71"/>
      <c r="AD2405" s="71"/>
      <c r="AE2405" s="71"/>
      <c r="AF2405" s="71"/>
      <c r="AG2405" s="71"/>
      <c r="AH2405" s="71"/>
      <c r="AI2405" s="71"/>
      <c r="AJ2405" s="71"/>
      <c r="AK2405" s="71"/>
      <c r="AL2405" s="71"/>
    </row>
    <row r="2406" spans="1:38">
      <c r="A2406" s="191"/>
      <c r="B2406" s="191"/>
      <c r="C2406" s="191"/>
      <c r="D2406" s="191"/>
      <c r="E2406" s="191"/>
      <c r="F2406" s="191"/>
      <c r="G2406" s="191"/>
      <c r="H2406" s="191"/>
      <c r="I2406" s="191"/>
      <c r="J2406" s="191"/>
      <c r="K2406" s="191"/>
      <c r="L2406" s="191"/>
      <c r="M2406" s="191"/>
      <c r="N2406" s="191"/>
      <c r="O2406" s="70">
        <f>SUMIFS('Ctas Receber'!G:G,'Ctas Receber'!E:E,'Clientes'!A:A,'Ctas Receber'!M:M,"")</f>
        <v>0</v>
      </c>
      <c r="P2406" s="70">
        <f>SUMIFS('Ctas Receber'!G:G,'Ctas Receber'!E:E,'Clientes'!A:A,'Ctas Receber'!O:O,"Pago")</f>
        <v>0</v>
      </c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  <c r="AA2406" s="71"/>
      <c r="AB2406" s="71"/>
      <c r="AC2406" s="71"/>
      <c r="AD2406" s="71"/>
      <c r="AE2406" s="71"/>
      <c r="AF2406" s="71"/>
      <c r="AG2406" s="71"/>
      <c r="AH2406" s="71"/>
      <c r="AI2406" s="71"/>
      <c r="AJ2406" s="71"/>
      <c r="AK2406" s="71"/>
      <c r="AL2406" s="71"/>
    </row>
    <row r="2407" spans="1:38">
      <c r="A2407" s="191"/>
      <c r="B2407" s="191"/>
      <c r="C2407" s="191"/>
      <c r="D2407" s="191"/>
      <c r="E2407" s="191"/>
      <c r="F2407" s="191"/>
      <c r="G2407" s="191"/>
      <c r="H2407" s="191"/>
      <c r="I2407" s="191"/>
      <c r="J2407" s="191"/>
      <c r="K2407" s="191"/>
      <c r="L2407" s="191"/>
      <c r="M2407" s="191"/>
      <c r="N2407" s="191"/>
      <c r="O2407" s="70">
        <f>SUMIFS('Ctas Receber'!G:G,'Ctas Receber'!E:E,'Clientes'!A:A,'Ctas Receber'!M:M,"")</f>
        <v>0</v>
      </c>
      <c r="P2407" s="70">
        <f>SUMIFS('Ctas Receber'!G:G,'Ctas Receber'!E:E,'Clientes'!A:A,'Ctas Receber'!O:O,"Pago")</f>
        <v>0</v>
      </c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  <c r="AA2407" s="71"/>
      <c r="AB2407" s="71"/>
      <c r="AC2407" s="71"/>
      <c r="AD2407" s="71"/>
      <c r="AE2407" s="71"/>
      <c r="AF2407" s="71"/>
      <c r="AG2407" s="71"/>
      <c r="AH2407" s="71"/>
      <c r="AI2407" s="71"/>
      <c r="AJ2407" s="71"/>
      <c r="AK2407" s="71"/>
      <c r="AL2407" s="71"/>
    </row>
    <row r="2408" spans="1:38">
      <c r="A2408" s="191"/>
      <c r="B2408" s="191"/>
      <c r="C2408" s="191"/>
      <c r="D2408" s="191"/>
      <c r="E2408" s="191"/>
      <c r="F2408" s="191"/>
      <c r="G2408" s="191"/>
      <c r="H2408" s="191"/>
      <c r="I2408" s="191"/>
      <c r="J2408" s="191"/>
      <c r="K2408" s="191"/>
      <c r="L2408" s="191"/>
      <c r="M2408" s="191"/>
      <c r="N2408" s="191"/>
      <c r="O2408" s="70">
        <f>SUMIFS('Ctas Receber'!G:G,'Ctas Receber'!E:E,'Clientes'!A:A,'Ctas Receber'!M:M,"")</f>
        <v>0</v>
      </c>
      <c r="P2408" s="70">
        <f>SUMIFS('Ctas Receber'!G:G,'Ctas Receber'!E:E,'Clientes'!A:A,'Ctas Receber'!O:O,"Pago")</f>
        <v>0</v>
      </c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  <c r="AA2408" s="71"/>
      <c r="AB2408" s="71"/>
      <c r="AC2408" s="71"/>
      <c r="AD2408" s="71"/>
      <c r="AE2408" s="71"/>
      <c r="AF2408" s="71"/>
      <c r="AG2408" s="71"/>
      <c r="AH2408" s="71"/>
      <c r="AI2408" s="71"/>
      <c r="AJ2408" s="71"/>
      <c r="AK2408" s="71"/>
      <c r="AL2408" s="71"/>
    </row>
    <row r="2409" spans="1:38">
      <c r="A2409" s="191"/>
      <c r="B2409" s="191"/>
      <c r="C2409" s="191"/>
      <c r="D2409" s="191"/>
      <c r="E2409" s="191"/>
      <c r="F2409" s="191"/>
      <c r="G2409" s="191"/>
      <c r="H2409" s="191"/>
      <c r="I2409" s="191"/>
      <c r="J2409" s="191"/>
      <c r="K2409" s="191"/>
      <c r="L2409" s="191"/>
      <c r="M2409" s="191"/>
      <c r="N2409" s="191"/>
      <c r="O2409" s="70">
        <f>SUMIFS('Ctas Receber'!G:G,'Ctas Receber'!E:E,'Clientes'!A:A,'Ctas Receber'!M:M,"")</f>
        <v>0</v>
      </c>
      <c r="P2409" s="70">
        <f>SUMIFS('Ctas Receber'!G:G,'Ctas Receber'!E:E,'Clientes'!A:A,'Ctas Receber'!O:O,"Pago")</f>
        <v>0</v>
      </c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  <c r="AA2409" s="71"/>
      <c r="AB2409" s="71"/>
      <c r="AC2409" s="71"/>
      <c r="AD2409" s="71"/>
      <c r="AE2409" s="71"/>
      <c r="AF2409" s="71"/>
      <c r="AG2409" s="71"/>
      <c r="AH2409" s="71"/>
      <c r="AI2409" s="71"/>
      <c r="AJ2409" s="71"/>
      <c r="AK2409" s="71"/>
      <c r="AL2409" s="71"/>
    </row>
    <row r="2410" spans="1:38">
      <c r="A2410" s="191"/>
      <c r="B2410" s="191"/>
      <c r="C2410" s="191"/>
      <c r="D2410" s="191"/>
      <c r="E2410" s="191"/>
      <c r="F2410" s="191"/>
      <c r="G2410" s="191"/>
      <c r="H2410" s="191"/>
      <c r="I2410" s="191"/>
      <c r="J2410" s="191"/>
      <c r="K2410" s="191"/>
      <c r="L2410" s="191"/>
      <c r="M2410" s="191"/>
      <c r="N2410" s="191"/>
      <c r="O2410" s="70">
        <f>SUMIFS('Ctas Receber'!G:G,'Ctas Receber'!E:E,'Clientes'!A:A,'Ctas Receber'!M:M,"")</f>
        <v>0</v>
      </c>
      <c r="P2410" s="70">
        <f>SUMIFS('Ctas Receber'!G:G,'Ctas Receber'!E:E,'Clientes'!A:A,'Ctas Receber'!O:O,"Pago")</f>
        <v>0</v>
      </c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  <c r="AA2410" s="71"/>
      <c r="AB2410" s="71"/>
      <c r="AC2410" s="71"/>
      <c r="AD2410" s="71"/>
      <c r="AE2410" s="71"/>
      <c r="AF2410" s="71"/>
      <c r="AG2410" s="71"/>
      <c r="AH2410" s="71"/>
      <c r="AI2410" s="71"/>
      <c r="AJ2410" s="71"/>
      <c r="AK2410" s="71"/>
      <c r="AL2410" s="71"/>
    </row>
    <row r="2411" spans="1:38">
      <c r="A2411" s="191"/>
      <c r="B2411" s="191"/>
      <c r="C2411" s="191"/>
      <c r="D2411" s="191"/>
      <c r="E2411" s="191"/>
      <c r="F2411" s="191"/>
      <c r="G2411" s="191"/>
      <c r="H2411" s="191"/>
      <c r="I2411" s="191"/>
      <c r="J2411" s="191"/>
      <c r="K2411" s="191"/>
      <c r="L2411" s="191"/>
      <c r="M2411" s="191"/>
      <c r="N2411" s="191"/>
      <c r="O2411" s="70">
        <f>SUMIFS('Ctas Receber'!G:G,'Ctas Receber'!E:E,'Clientes'!A:A,'Ctas Receber'!M:M,"")</f>
        <v>0</v>
      </c>
      <c r="P2411" s="70">
        <f>SUMIFS('Ctas Receber'!G:G,'Ctas Receber'!E:E,'Clientes'!A:A,'Ctas Receber'!O:O,"Pago")</f>
        <v>0</v>
      </c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  <c r="AA2411" s="71"/>
      <c r="AB2411" s="71"/>
      <c r="AC2411" s="71"/>
      <c r="AD2411" s="71"/>
      <c r="AE2411" s="71"/>
      <c r="AF2411" s="71"/>
      <c r="AG2411" s="71"/>
      <c r="AH2411" s="71"/>
      <c r="AI2411" s="71"/>
      <c r="AJ2411" s="71"/>
      <c r="AK2411" s="71"/>
      <c r="AL2411" s="71"/>
    </row>
    <row r="2412" spans="1:38">
      <c r="A2412" s="191"/>
      <c r="B2412" s="191"/>
      <c r="C2412" s="191"/>
      <c r="D2412" s="191"/>
      <c r="E2412" s="191"/>
      <c r="F2412" s="191"/>
      <c r="G2412" s="191"/>
      <c r="H2412" s="191"/>
      <c r="I2412" s="191"/>
      <c r="J2412" s="191"/>
      <c r="K2412" s="191"/>
      <c r="L2412" s="191"/>
      <c r="M2412" s="191"/>
      <c r="N2412" s="191"/>
      <c r="O2412" s="70">
        <f>SUMIFS('Ctas Receber'!G:G,'Ctas Receber'!E:E,'Clientes'!A:A,'Ctas Receber'!M:M,"")</f>
        <v>0</v>
      </c>
      <c r="P2412" s="70">
        <f>SUMIFS('Ctas Receber'!G:G,'Ctas Receber'!E:E,'Clientes'!A:A,'Ctas Receber'!O:O,"Pago")</f>
        <v>0</v>
      </c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  <c r="AA2412" s="71"/>
      <c r="AB2412" s="71"/>
      <c r="AC2412" s="71"/>
      <c r="AD2412" s="71"/>
      <c r="AE2412" s="71"/>
      <c r="AF2412" s="71"/>
      <c r="AG2412" s="71"/>
      <c r="AH2412" s="71"/>
      <c r="AI2412" s="71"/>
      <c r="AJ2412" s="71"/>
      <c r="AK2412" s="71"/>
      <c r="AL2412" s="71"/>
    </row>
    <row r="2413" spans="1:38">
      <c r="A2413" s="191"/>
      <c r="B2413" s="191"/>
      <c r="C2413" s="191"/>
      <c r="D2413" s="191"/>
      <c r="E2413" s="191"/>
      <c r="F2413" s="191"/>
      <c r="G2413" s="191"/>
      <c r="H2413" s="191"/>
      <c r="I2413" s="191"/>
      <c r="J2413" s="191"/>
      <c r="K2413" s="191"/>
      <c r="L2413" s="191"/>
      <c r="M2413" s="191"/>
      <c r="N2413" s="191"/>
      <c r="O2413" s="70">
        <f>SUMIFS('Ctas Receber'!G:G,'Ctas Receber'!E:E,'Clientes'!A:A,'Ctas Receber'!M:M,"")</f>
        <v>0</v>
      </c>
      <c r="P2413" s="70">
        <f>SUMIFS('Ctas Receber'!G:G,'Ctas Receber'!E:E,'Clientes'!A:A,'Ctas Receber'!O:O,"Pago")</f>
        <v>0</v>
      </c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  <c r="AA2413" s="71"/>
      <c r="AB2413" s="71"/>
      <c r="AC2413" s="71"/>
      <c r="AD2413" s="71"/>
      <c r="AE2413" s="71"/>
      <c r="AF2413" s="71"/>
      <c r="AG2413" s="71"/>
      <c r="AH2413" s="71"/>
      <c r="AI2413" s="71"/>
      <c r="AJ2413" s="71"/>
      <c r="AK2413" s="71"/>
      <c r="AL2413" s="71"/>
    </row>
    <row r="2414" spans="1:38">
      <c r="A2414" s="191"/>
      <c r="B2414" s="191"/>
      <c r="C2414" s="191"/>
      <c r="D2414" s="191"/>
      <c r="E2414" s="191"/>
      <c r="F2414" s="191"/>
      <c r="G2414" s="191"/>
      <c r="H2414" s="191"/>
      <c r="I2414" s="191"/>
      <c r="J2414" s="191"/>
      <c r="K2414" s="191"/>
      <c r="L2414" s="191"/>
      <c r="M2414" s="191"/>
      <c r="N2414" s="191"/>
      <c r="O2414" s="70">
        <f>SUMIFS('Ctas Receber'!G:G,'Ctas Receber'!E:E,'Clientes'!A:A,'Ctas Receber'!M:M,"")</f>
        <v>0</v>
      </c>
      <c r="P2414" s="70">
        <f>SUMIFS('Ctas Receber'!G:G,'Ctas Receber'!E:E,'Clientes'!A:A,'Ctas Receber'!O:O,"Pago")</f>
        <v>0</v>
      </c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  <c r="AA2414" s="71"/>
      <c r="AB2414" s="71"/>
      <c r="AC2414" s="71"/>
      <c r="AD2414" s="71"/>
      <c r="AE2414" s="71"/>
      <c r="AF2414" s="71"/>
      <c r="AG2414" s="71"/>
      <c r="AH2414" s="71"/>
      <c r="AI2414" s="71"/>
      <c r="AJ2414" s="71"/>
      <c r="AK2414" s="71"/>
      <c r="AL2414" s="71"/>
    </row>
    <row r="2415" spans="1:38">
      <c r="A2415" s="191"/>
      <c r="B2415" s="191"/>
      <c r="C2415" s="191"/>
      <c r="D2415" s="191"/>
      <c r="E2415" s="191"/>
      <c r="F2415" s="191"/>
      <c r="G2415" s="191"/>
      <c r="H2415" s="191"/>
      <c r="I2415" s="191"/>
      <c r="J2415" s="191"/>
      <c r="K2415" s="191"/>
      <c r="L2415" s="191"/>
      <c r="M2415" s="191"/>
      <c r="N2415" s="191"/>
      <c r="O2415" s="70">
        <f>SUMIFS('Ctas Receber'!G:G,'Ctas Receber'!E:E,'Clientes'!A:A,'Ctas Receber'!M:M,"")</f>
        <v>0</v>
      </c>
      <c r="P2415" s="70">
        <f>SUMIFS('Ctas Receber'!G:G,'Ctas Receber'!E:E,'Clientes'!A:A,'Ctas Receber'!O:O,"Pago")</f>
        <v>0</v>
      </c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  <c r="AA2415" s="71"/>
      <c r="AB2415" s="71"/>
      <c r="AC2415" s="71"/>
      <c r="AD2415" s="71"/>
      <c r="AE2415" s="71"/>
      <c r="AF2415" s="71"/>
      <c r="AG2415" s="71"/>
      <c r="AH2415" s="71"/>
      <c r="AI2415" s="71"/>
      <c r="AJ2415" s="71"/>
      <c r="AK2415" s="71"/>
      <c r="AL2415" s="71"/>
    </row>
    <row r="2416" spans="1:38">
      <c r="A2416" s="191"/>
      <c r="B2416" s="191"/>
      <c r="C2416" s="191"/>
      <c r="D2416" s="191"/>
      <c r="E2416" s="191"/>
      <c r="F2416" s="191"/>
      <c r="G2416" s="191"/>
      <c r="H2416" s="191"/>
      <c r="I2416" s="191"/>
      <c r="J2416" s="191"/>
      <c r="K2416" s="191"/>
      <c r="L2416" s="191"/>
      <c r="M2416" s="191"/>
      <c r="N2416" s="191"/>
      <c r="O2416" s="70">
        <f>SUMIFS('Ctas Receber'!G:G,'Ctas Receber'!E:E,'Clientes'!A:A,'Ctas Receber'!M:M,"")</f>
        <v>0</v>
      </c>
      <c r="P2416" s="70">
        <f>SUMIFS('Ctas Receber'!G:G,'Ctas Receber'!E:E,'Clientes'!A:A,'Ctas Receber'!O:O,"Pago")</f>
        <v>0</v>
      </c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  <c r="AA2416" s="71"/>
      <c r="AB2416" s="71"/>
      <c r="AC2416" s="71"/>
      <c r="AD2416" s="71"/>
      <c r="AE2416" s="71"/>
      <c r="AF2416" s="71"/>
      <c r="AG2416" s="71"/>
      <c r="AH2416" s="71"/>
      <c r="AI2416" s="71"/>
      <c r="AJ2416" s="71"/>
      <c r="AK2416" s="71"/>
      <c r="AL2416" s="71"/>
    </row>
    <row r="2417" spans="1:38">
      <c r="A2417" s="191"/>
      <c r="B2417" s="191"/>
      <c r="C2417" s="191"/>
      <c r="D2417" s="191"/>
      <c r="E2417" s="191"/>
      <c r="F2417" s="191"/>
      <c r="G2417" s="191"/>
      <c r="H2417" s="191"/>
      <c r="I2417" s="191"/>
      <c r="J2417" s="191"/>
      <c r="K2417" s="191"/>
      <c r="L2417" s="191"/>
      <c r="M2417" s="191"/>
      <c r="N2417" s="191"/>
      <c r="O2417" s="70">
        <f>SUMIFS('Ctas Receber'!G:G,'Ctas Receber'!E:E,'Clientes'!A:A,'Ctas Receber'!M:M,"")</f>
        <v>0</v>
      </c>
      <c r="P2417" s="70">
        <f>SUMIFS('Ctas Receber'!G:G,'Ctas Receber'!E:E,'Clientes'!A:A,'Ctas Receber'!O:O,"Pago")</f>
        <v>0</v>
      </c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  <c r="AA2417" s="71"/>
      <c r="AB2417" s="71"/>
      <c r="AC2417" s="71"/>
      <c r="AD2417" s="71"/>
      <c r="AE2417" s="71"/>
      <c r="AF2417" s="71"/>
      <c r="AG2417" s="71"/>
      <c r="AH2417" s="71"/>
      <c r="AI2417" s="71"/>
      <c r="AJ2417" s="71"/>
      <c r="AK2417" s="71"/>
      <c r="AL2417" s="71"/>
    </row>
    <row r="2418" spans="1:38">
      <c r="A2418" s="191"/>
      <c r="B2418" s="191"/>
      <c r="C2418" s="191"/>
      <c r="D2418" s="191"/>
      <c r="E2418" s="191"/>
      <c r="F2418" s="191"/>
      <c r="G2418" s="191"/>
      <c r="H2418" s="191"/>
      <c r="I2418" s="191"/>
      <c r="J2418" s="191"/>
      <c r="K2418" s="191"/>
      <c r="L2418" s="191"/>
      <c r="M2418" s="191"/>
      <c r="N2418" s="191"/>
      <c r="O2418" s="70">
        <f>SUMIFS('Ctas Receber'!G:G,'Ctas Receber'!E:E,'Clientes'!A:A,'Ctas Receber'!M:M,"")</f>
        <v>0</v>
      </c>
      <c r="P2418" s="70">
        <f>SUMIFS('Ctas Receber'!G:G,'Ctas Receber'!E:E,'Clientes'!A:A,'Ctas Receber'!O:O,"Pago")</f>
        <v>0</v>
      </c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  <c r="AA2418" s="71"/>
      <c r="AB2418" s="71"/>
      <c r="AC2418" s="71"/>
      <c r="AD2418" s="71"/>
      <c r="AE2418" s="71"/>
      <c r="AF2418" s="71"/>
      <c r="AG2418" s="71"/>
      <c r="AH2418" s="71"/>
      <c r="AI2418" s="71"/>
      <c r="AJ2418" s="71"/>
      <c r="AK2418" s="71"/>
      <c r="AL2418" s="71"/>
    </row>
    <row r="2419" spans="1:38">
      <c r="A2419" s="191"/>
      <c r="B2419" s="191"/>
      <c r="C2419" s="191"/>
      <c r="D2419" s="191"/>
      <c r="E2419" s="191"/>
      <c r="F2419" s="191"/>
      <c r="G2419" s="191"/>
      <c r="H2419" s="191"/>
      <c r="I2419" s="191"/>
      <c r="J2419" s="191"/>
      <c r="K2419" s="191"/>
      <c r="L2419" s="191"/>
      <c r="M2419" s="191"/>
      <c r="N2419" s="191"/>
      <c r="O2419" s="70">
        <f>SUMIFS('Ctas Receber'!G:G,'Ctas Receber'!E:E,'Clientes'!A:A,'Ctas Receber'!M:M,"")</f>
        <v>0</v>
      </c>
      <c r="P2419" s="70">
        <f>SUMIFS('Ctas Receber'!G:G,'Ctas Receber'!E:E,'Clientes'!A:A,'Ctas Receber'!O:O,"Pago")</f>
        <v>0</v>
      </c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  <c r="AA2419" s="71"/>
      <c r="AB2419" s="71"/>
      <c r="AC2419" s="71"/>
      <c r="AD2419" s="71"/>
      <c r="AE2419" s="71"/>
      <c r="AF2419" s="71"/>
      <c r="AG2419" s="71"/>
      <c r="AH2419" s="71"/>
      <c r="AI2419" s="71"/>
      <c r="AJ2419" s="71"/>
      <c r="AK2419" s="71"/>
      <c r="AL2419" s="71"/>
    </row>
    <row r="2420" spans="1:38">
      <c r="A2420" s="191"/>
      <c r="B2420" s="191"/>
      <c r="C2420" s="191"/>
      <c r="D2420" s="191"/>
      <c r="E2420" s="191"/>
      <c r="F2420" s="191"/>
      <c r="G2420" s="191"/>
      <c r="H2420" s="191"/>
      <c r="I2420" s="191"/>
      <c r="J2420" s="191"/>
      <c r="K2420" s="191"/>
      <c r="L2420" s="191"/>
      <c r="M2420" s="191"/>
      <c r="N2420" s="191"/>
      <c r="O2420" s="70">
        <f>SUMIFS('Ctas Receber'!G:G,'Ctas Receber'!E:E,'Clientes'!A:A,'Ctas Receber'!M:M,"")</f>
        <v>0</v>
      </c>
      <c r="P2420" s="70">
        <f>SUMIFS('Ctas Receber'!G:G,'Ctas Receber'!E:E,'Clientes'!A:A,'Ctas Receber'!O:O,"Pago")</f>
        <v>0</v>
      </c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  <c r="AA2420" s="71"/>
      <c r="AB2420" s="71"/>
      <c r="AC2420" s="71"/>
      <c r="AD2420" s="71"/>
      <c r="AE2420" s="71"/>
      <c r="AF2420" s="71"/>
      <c r="AG2420" s="71"/>
      <c r="AH2420" s="71"/>
      <c r="AI2420" s="71"/>
      <c r="AJ2420" s="71"/>
      <c r="AK2420" s="71"/>
      <c r="AL2420" s="71"/>
    </row>
    <row r="2421" spans="1:38">
      <c r="A2421" s="191"/>
      <c r="B2421" s="191"/>
      <c r="C2421" s="191"/>
      <c r="D2421" s="191"/>
      <c r="E2421" s="191"/>
      <c r="F2421" s="191"/>
      <c r="G2421" s="191"/>
      <c r="H2421" s="191"/>
      <c r="I2421" s="191"/>
      <c r="J2421" s="191"/>
      <c r="K2421" s="191"/>
      <c r="L2421" s="191"/>
      <c r="M2421" s="191"/>
      <c r="N2421" s="191"/>
      <c r="O2421" s="70">
        <f>SUMIFS('Ctas Receber'!G:G,'Ctas Receber'!E:E,'Clientes'!A:A,'Ctas Receber'!M:M,"")</f>
        <v>0</v>
      </c>
      <c r="P2421" s="70">
        <f>SUMIFS('Ctas Receber'!G:G,'Ctas Receber'!E:E,'Clientes'!A:A,'Ctas Receber'!O:O,"Pago")</f>
        <v>0</v>
      </c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  <c r="AA2421" s="71"/>
      <c r="AB2421" s="71"/>
      <c r="AC2421" s="71"/>
      <c r="AD2421" s="71"/>
      <c r="AE2421" s="71"/>
      <c r="AF2421" s="71"/>
      <c r="AG2421" s="71"/>
      <c r="AH2421" s="71"/>
      <c r="AI2421" s="71"/>
      <c r="AJ2421" s="71"/>
      <c r="AK2421" s="71"/>
      <c r="AL2421" s="71"/>
    </row>
    <row r="2422" spans="1:38">
      <c r="A2422" s="191"/>
      <c r="B2422" s="191"/>
      <c r="C2422" s="191"/>
      <c r="D2422" s="191"/>
      <c r="E2422" s="191"/>
      <c r="F2422" s="191"/>
      <c r="G2422" s="191"/>
      <c r="H2422" s="191"/>
      <c r="I2422" s="191"/>
      <c r="J2422" s="191"/>
      <c r="K2422" s="191"/>
      <c r="L2422" s="191"/>
      <c r="M2422" s="191"/>
      <c r="N2422" s="191"/>
      <c r="O2422" s="70">
        <f>SUMIFS('Ctas Receber'!G:G,'Ctas Receber'!E:E,'Clientes'!A:A,'Ctas Receber'!M:M,"")</f>
        <v>0</v>
      </c>
      <c r="P2422" s="70">
        <f>SUMIFS('Ctas Receber'!G:G,'Ctas Receber'!E:E,'Clientes'!A:A,'Ctas Receber'!O:O,"Pago")</f>
        <v>0</v>
      </c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  <c r="AA2422" s="71"/>
      <c r="AB2422" s="71"/>
      <c r="AC2422" s="71"/>
      <c r="AD2422" s="71"/>
      <c r="AE2422" s="71"/>
      <c r="AF2422" s="71"/>
      <c r="AG2422" s="71"/>
      <c r="AH2422" s="71"/>
      <c r="AI2422" s="71"/>
      <c r="AJ2422" s="71"/>
      <c r="AK2422" s="71"/>
      <c r="AL2422" s="71"/>
    </row>
    <row r="2423" spans="1:38">
      <c r="A2423" s="191"/>
      <c r="B2423" s="191"/>
      <c r="C2423" s="191"/>
      <c r="D2423" s="191"/>
      <c r="E2423" s="191"/>
      <c r="F2423" s="191"/>
      <c r="G2423" s="191"/>
      <c r="H2423" s="191"/>
      <c r="I2423" s="191"/>
      <c r="J2423" s="191"/>
      <c r="K2423" s="191"/>
      <c r="L2423" s="191"/>
      <c r="M2423" s="191"/>
      <c r="N2423" s="191"/>
      <c r="O2423" s="70">
        <f>SUMIFS('Ctas Receber'!G:G,'Ctas Receber'!E:E,'Clientes'!A:A,'Ctas Receber'!M:M,"")</f>
        <v>0</v>
      </c>
      <c r="P2423" s="70">
        <f>SUMIFS('Ctas Receber'!G:G,'Ctas Receber'!E:E,'Clientes'!A:A,'Ctas Receber'!O:O,"Pago")</f>
        <v>0</v>
      </c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  <c r="AA2423" s="71"/>
      <c r="AB2423" s="71"/>
      <c r="AC2423" s="71"/>
      <c r="AD2423" s="71"/>
      <c r="AE2423" s="71"/>
      <c r="AF2423" s="71"/>
      <c r="AG2423" s="71"/>
      <c r="AH2423" s="71"/>
      <c r="AI2423" s="71"/>
      <c r="AJ2423" s="71"/>
      <c r="AK2423" s="71"/>
      <c r="AL2423" s="71"/>
    </row>
    <row r="2424" spans="1:38">
      <c r="A2424" s="191"/>
      <c r="B2424" s="191"/>
      <c r="C2424" s="191"/>
      <c r="D2424" s="191"/>
      <c r="E2424" s="191"/>
      <c r="F2424" s="191"/>
      <c r="G2424" s="191"/>
      <c r="H2424" s="191"/>
      <c r="I2424" s="191"/>
      <c r="J2424" s="191"/>
      <c r="K2424" s="191"/>
      <c r="L2424" s="191"/>
      <c r="M2424" s="191"/>
      <c r="N2424" s="191"/>
      <c r="O2424" s="70">
        <f>SUMIFS('Ctas Receber'!G:G,'Ctas Receber'!E:E,'Clientes'!A:A,'Ctas Receber'!M:M,"")</f>
        <v>0</v>
      </c>
      <c r="P2424" s="70">
        <f>SUMIFS('Ctas Receber'!G:G,'Ctas Receber'!E:E,'Clientes'!A:A,'Ctas Receber'!O:O,"Pago")</f>
        <v>0</v>
      </c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  <c r="AA2424" s="71"/>
      <c r="AB2424" s="71"/>
      <c r="AC2424" s="71"/>
      <c r="AD2424" s="71"/>
      <c r="AE2424" s="71"/>
      <c r="AF2424" s="71"/>
      <c r="AG2424" s="71"/>
      <c r="AH2424" s="71"/>
      <c r="AI2424" s="71"/>
      <c r="AJ2424" s="71"/>
      <c r="AK2424" s="71"/>
      <c r="AL2424" s="71"/>
    </row>
    <row r="2425" spans="1:38">
      <c r="A2425" s="191"/>
      <c r="B2425" s="191"/>
      <c r="C2425" s="191"/>
      <c r="D2425" s="191"/>
      <c r="E2425" s="191"/>
      <c r="F2425" s="191"/>
      <c r="G2425" s="191"/>
      <c r="H2425" s="191"/>
      <c r="I2425" s="191"/>
      <c r="J2425" s="191"/>
      <c r="K2425" s="191"/>
      <c r="L2425" s="191"/>
      <c r="M2425" s="191"/>
      <c r="N2425" s="191"/>
      <c r="O2425" s="70">
        <f>SUMIFS('Ctas Receber'!G:G,'Ctas Receber'!E:E,'Clientes'!A:A,'Ctas Receber'!M:M,"")</f>
        <v>0</v>
      </c>
      <c r="P2425" s="70">
        <f>SUMIFS('Ctas Receber'!G:G,'Ctas Receber'!E:E,'Clientes'!A:A,'Ctas Receber'!O:O,"Pago")</f>
        <v>0</v>
      </c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  <c r="AA2425" s="71"/>
      <c r="AB2425" s="71"/>
      <c r="AC2425" s="71"/>
      <c r="AD2425" s="71"/>
      <c r="AE2425" s="71"/>
      <c r="AF2425" s="71"/>
      <c r="AG2425" s="71"/>
      <c r="AH2425" s="71"/>
      <c r="AI2425" s="71"/>
      <c r="AJ2425" s="71"/>
      <c r="AK2425" s="71"/>
      <c r="AL2425" s="71"/>
    </row>
    <row r="2426" spans="1:38">
      <c r="A2426" s="191"/>
      <c r="B2426" s="191"/>
      <c r="C2426" s="191"/>
      <c r="D2426" s="191"/>
      <c r="E2426" s="191"/>
      <c r="F2426" s="191"/>
      <c r="G2426" s="191"/>
      <c r="H2426" s="191"/>
      <c r="I2426" s="191"/>
      <c r="J2426" s="191"/>
      <c r="K2426" s="191"/>
      <c r="L2426" s="191"/>
      <c r="M2426" s="191"/>
      <c r="N2426" s="191"/>
      <c r="O2426" s="70">
        <f>SUMIFS('Ctas Receber'!G:G,'Ctas Receber'!E:E,'Clientes'!A:A,'Ctas Receber'!M:M,"")</f>
        <v>0</v>
      </c>
      <c r="P2426" s="70">
        <f>SUMIFS('Ctas Receber'!G:G,'Ctas Receber'!E:E,'Clientes'!A:A,'Ctas Receber'!O:O,"Pago")</f>
        <v>0</v>
      </c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  <c r="AA2426" s="71"/>
      <c r="AB2426" s="71"/>
      <c r="AC2426" s="71"/>
      <c r="AD2426" s="71"/>
      <c r="AE2426" s="71"/>
      <c r="AF2426" s="71"/>
      <c r="AG2426" s="71"/>
      <c r="AH2426" s="71"/>
      <c r="AI2426" s="71"/>
      <c r="AJ2426" s="71"/>
      <c r="AK2426" s="71"/>
      <c r="AL2426" s="71"/>
    </row>
    <row r="2427" spans="1:38">
      <c r="A2427" s="191"/>
      <c r="B2427" s="191"/>
      <c r="C2427" s="191"/>
      <c r="D2427" s="191"/>
      <c r="E2427" s="191"/>
      <c r="F2427" s="191"/>
      <c r="G2427" s="191"/>
      <c r="H2427" s="191"/>
      <c r="I2427" s="191"/>
      <c r="J2427" s="191"/>
      <c r="K2427" s="191"/>
      <c r="L2427" s="191"/>
      <c r="M2427" s="191"/>
      <c r="N2427" s="191"/>
      <c r="O2427" s="70">
        <f>SUMIFS('Ctas Receber'!G:G,'Ctas Receber'!E:E,'Clientes'!A:A,'Ctas Receber'!M:M,"")</f>
        <v>0</v>
      </c>
      <c r="P2427" s="70">
        <f>SUMIFS('Ctas Receber'!G:G,'Ctas Receber'!E:E,'Clientes'!A:A,'Ctas Receber'!O:O,"Pago")</f>
        <v>0</v>
      </c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  <c r="AA2427" s="71"/>
      <c r="AB2427" s="71"/>
      <c r="AC2427" s="71"/>
      <c r="AD2427" s="71"/>
      <c r="AE2427" s="71"/>
      <c r="AF2427" s="71"/>
      <c r="AG2427" s="71"/>
      <c r="AH2427" s="71"/>
      <c r="AI2427" s="71"/>
      <c r="AJ2427" s="71"/>
      <c r="AK2427" s="71"/>
      <c r="AL2427" s="71"/>
    </row>
    <row r="2428" spans="1:38">
      <c r="A2428" s="191"/>
      <c r="B2428" s="191"/>
      <c r="C2428" s="191"/>
      <c r="D2428" s="191"/>
      <c r="E2428" s="191"/>
      <c r="F2428" s="191"/>
      <c r="G2428" s="191"/>
      <c r="H2428" s="191"/>
      <c r="I2428" s="191"/>
      <c r="J2428" s="191"/>
      <c r="K2428" s="191"/>
      <c r="L2428" s="191"/>
      <c r="M2428" s="191"/>
      <c r="N2428" s="191"/>
      <c r="O2428" s="70">
        <f>SUMIFS('Ctas Receber'!G:G,'Ctas Receber'!E:E,'Clientes'!A:A,'Ctas Receber'!M:M,"")</f>
        <v>0</v>
      </c>
      <c r="P2428" s="70">
        <f>SUMIFS('Ctas Receber'!G:G,'Ctas Receber'!E:E,'Clientes'!A:A,'Ctas Receber'!O:O,"Pago")</f>
        <v>0</v>
      </c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  <c r="AA2428" s="71"/>
      <c r="AB2428" s="71"/>
      <c r="AC2428" s="71"/>
      <c r="AD2428" s="71"/>
      <c r="AE2428" s="71"/>
      <c r="AF2428" s="71"/>
      <c r="AG2428" s="71"/>
      <c r="AH2428" s="71"/>
      <c r="AI2428" s="71"/>
      <c r="AJ2428" s="71"/>
      <c r="AK2428" s="71"/>
      <c r="AL2428" s="71"/>
    </row>
    <row r="2429" spans="1:38">
      <c r="A2429" s="191"/>
      <c r="B2429" s="191"/>
      <c r="C2429" s="191"/>
      <c r="D2429" s="191"/>
      <c r="E2429" s="191"/>
      <c r="F2429" s="191"/>
      <c r="G2429" s="191"/>
      <c r="H2429" s="191"/>
      <c r="I2429" s="191"/>
      <c r="J2429" s="191"/>
      <c r="K2429" s="191"/>
      <c r="L2429" s="191"/>
      <c r="M2429" s="191"/>
      <c r="N2429" s="191"/>
      <c r="O2429" s="70">
        <f>SUMIFS('Ctas Receber'!G:G,'Ctas Receber'!E:E,'Clientes'!A:A,'Ctas Receber'!M:M,"")</f>
        <v>0</v>
      </c>
      <c r="P2429" s="70">
        <f>SUMIFS('Ctas Receber'!G:G,'Ctas Receber'!E:E,'Clientes'!A:A,'Ctas Receber'!O:O,"Pago")</f>
        <v>0</v>
      </c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  <c r="AA2429" s="71"/>
      <c r="AB2429" s="71"/>
      <c r="AC2429" s="71"/>
      <c r="AD2429" s="71"/>
      <c r="AE2429" s="71"/>
      <c r="AF2429" s="71"/>
      <c r="AG2429" s="71"/>
      <c r="AH2429" s="71"/>
      <c r="AI2429" s="71"/>
      <c r="AJ2429" s="71"/>
      <c r="AK2429" s="71"/>
      <c r="AL2429" s="71"/>
    </row>
    <row r="2430" spans="1:38">
      <c r="A2430" s="191"/>
      <c r="B2430" s="191"/>
      <c r="C2430" s="191"/>
      <c r="D2430" s="191"/>
      <c r="E2430" s="191"/>
      <c r="F2430" s="191"/>
      <c r="G2430" s="191"/>
      <c r="H2430" s="191"/>
      <c r="I2430" s="191"/>
      <c r="J2430" s="191"/>
      <c r="K2430" s="191"/>
      <c r="L2430" s="191"/>
      <c r="M2430" s="191"/>
      <c r="N2430" s="191"/>
      <c r="O2430" s="70">
        <f>SUMIFS('Ctas Receber'!G:G,'Ctas Receber'!E:E,'Clientes'!A:A,'Ctas Receber'!M:M,"")</f>
        <v>0</v>
      </c>
      <c r="P2430" s="70">
        <f>SUMIFS('Ctas Receber'!G:G,'Ctas Receber'!E:E,'Clientes'!A:A,'Ctas Receber'!O:O,"Pago")</f>
        <v>0</v>
      </c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  <c r="AA2430" s="71"/>
      <c r="AB2430" s="71"/>
      <c r="AC2430" s="71"/>
      <c r="AD2430" s="71"/>
      <c r="AE2430" s="71"/>
      <c r="AF2430" s="71"/>
      <c r="AG2430" s="71"/>
      <c r="AH2430" s="71"/>
      <c r="AI2430" s="71"/>
      <c r="AJ2430" s="71"/>
      <c r="AK2430" s="71"/>
      <c r="AL2430" s="71"/>
    </row>
    <row r="2431" spans="1:38">
      <c r="A2431" s="191"/>
      <c r="B2431" s="191"/>
      <c r="C2431" s="191"/>
      <c r="D2431" s="191"/>
      <c r="E2431" s="191"/>
      <c r="F2431" s="191"/>
      <c r="G2431" s="191"/>
      <c r="H2431" s="191"/>
      <c r="I2431" s="191"/>
      <c r="J2431" s="191"/>
      <c r="K2431" s="191"/>
      <c r="L2431" s="191"/>
      <c r="M2431" s="191"/>
      <c r="N2431" s="191"/>
      <c r="O2431" s="70">
        <f>SUMIFS('Ctas Receber'!G:G,'Ctas Receber'!E:E,'Clientes'!A:A,'Ctas Receber'!M:M,"")</f>
        <v>0</v>
      </c>
      <c r="P2431" s="70">
        <f>SUMIFS('Ctas Receber'!G:G,'Ctas Receber'!E:E,'Clientes'!A:A,'Ctas Receber'!O:O,"Pago")</f>
        <v>0</v>
      </c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  <c r="AA2431" s="71"/>
      <c r="AB2431" s="71"/>
      <c r="AC2431" s="71"/>
      <c r="AD2431" s="71"/>
      <c r="AE2431" s="71"/>
      <c r="AF2431" s="71"/>
      <c r="AG2431" s="71"/>
      <c r="AH2431" s="71"/>
      <c r="AI2431" s="71"/>
      <c r="AJ2431" s="71"/>
      <c r="AK2431" s="71"/>
      <c r="AL2431" s="71"/>
    </row>
    <row r="2432" spans="1:38">
      <c r="A2432" s="191"/>
      <c r="B2432" s="191"/>
      <c r="C2432" s="191"/>
      <c r="D2432" s="191"/>
      <c r="E2432" s="191"/>
      <c r="F2432" s="191"/>
      <c r="G2432" s="191"/>
      <c r="H2432" s="191"/>
      <c r="I2432" s="191"/>
      <c r="J2432" s="191"/>
      <c r="K2432" s="191"/>
      <c r="L2432" s="191"/>
      <c r="M2432" s="191"/>
      <c r="N2432" s="191"/>
      <c r="O2432" s="70">
        <f>SUMIFS('Ctas Receber'!G:G,'Ctas Receber'!E:E,'Clientes'!A:A,'Ctas Receber'!M:M,"")</f>
        <v>0</v>
      </c>
      <c r="P2432" s="70">
        <f>SUMIFS('Ctas Receber'!G:G,'Ctas Receber'!E:E,'Clientes'!A:A,'Ctas Receber'!O:O,"Pago")</f>
        <v>0</v>
      </c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  <c r="AA2432" s="71"/>
      <c r="AB2432" s="71"/>
      <c r="AC2432" s="71"/>
      <c r="AD2432" s="71"/>
      <c r="AE2432" s="71"/>
      <c r="AF2432" s="71"/>
      <c r="AG2432" s="71"/>
      <c r="AH2432" s="71"/>
      <c r="AI2432" s="71"/>
      <c r="AJ2432" s="71"/>
      <c r="AK2432" s="71"/>
      <c r="AL2432" s="71"/>
    </row>
    <row r="2433" spans="1:38">
      <c r="A2433" s="191"/>
      <c r="B2433" s="191"/>
      <c r="C2433" s="191"/>
      <c r="D2433" s="191"/>
      <c r="E2433" s="191"/>
      <c r="F2433" s="191"/>
      <c r="G2433" s="191"/>
      <c r="H2433" s="191"/>
      <c r="I2433" s="191"/>
      <c r="J2433" s="191"/>
      <c r="K2433" s="191"/>
      <c r="L2433" s="191"/>
      <c r="M2433" s="191"/>
      <c r="N2433" s="191"/>
      <c r="O2433" s="70">
        <f>SUMIFS('Ctas Receber'!G:G,'Ctas Receber'!E:E,'Clientes'!A:A,'Ctas Receber'!M:M,"")</f>
        <v>0</v>
      </c>
      <c r="P2433" s="70">
        <f>SUMIFS('Ctas Receber'!G:G,'Ctas Receber'!E:E,'Clientes'!A:A,'Ctas Receber'!O:O,"Pago")</f>
        <v>0</v>
      </c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  <c r="AA2433" s="71"/>
      <c r="AB2433" s="71"/>
      <c r="AC2433" s="71"/>
      <c r="AD2433" s="71"/>
      <c r="AE2433" s="71"/>
      <c r="AF2433" s="71"/>
      <c r="AG2433" s="71"/>
      <c r="AH2433" s="71"/>
      <c r="AI2433" s="71"/>
      <c r="AJ2433" s="71"/>
      <c r="AK2433" s="71"/>
      <c r="AL2433" s="71"/>
    </row>
    <row r="2434" spans="1:38">
      <c r="A2434" s="191"/>
      <c r="B2434" s="191"/>
      <c r="C2434" s="191"/>
      <c r="D2434" s="191"/>
      <c r="E2434" s="191"/>
      <c r="F2434" s="191"/>
      <c r="G2434" s="191"/>
      <c r="H2434" s="191"/>
      <c r="I2434" s="191"/>
      <c r="J2434" s="191"/>
      <c r="K2434" s="191"/>
      <c r="L2434" s="191"/>
      <c r="M2434" s="191"/>
      <c r="N2434" s="191"/>
      <c r="O2434" s="70">
        <f>SUMIFS('Ctas Receber'!G:G,'Ctas Receber'!E:E,'Clientes'!A:A,'Ctas Receber'!M:M,"")</f>
        <v>0</v>
      </c>
      <c r="P2434" s="70">
        <f>SUMIFS('Ctas Receber'!G:G,'Ctas Receber'!E:E,'Clientes'!A:A,'Ctas Receber'!O:O,"Pago")</f>
        <v>0</v>
      </c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  <c r="AA2434" s="71"/>
      <c r="AB2434" s="71"/>
      <c r="AC2434" s="71"/>
      <c r="AD2434" s="71"/>
      <c r="AE2434" s="71"/>
      <c r="AF2434" s="71"/>
      <c r="AG2434" s="71"/>
      <c r="AH2434" s="71"/>
      <c r="AI2434" s="71"/>
      <c r="AJ2434" s="71"/>
      <c r="AK2434" s="71"/>
      <c r="AL2434" s="71"/>
    </row>
    <row r="2435" spans="1:38">
      <c r="A2435" s="191"/>
      <c r="B2435" s="191"/>
      <c r="C2435" s="191"/>
      <c r="D2435" s="191"/>
      <c r="E2435" s="191"/>
      <c r="F2435" s="191"/>
      <c r="G2435" s="191"/>
      <c r="H2435" s="191"/>
      <c r="I2435" s="191"/>
      <c r="J2435" s="191"/>
      <c r="K2435" s="191"/>
      <c r="L2435" s="191"/>
      <c r="M2435" s="191"/>
      <c r="N2435" s="191"/>
      <c r="O2435" s="70">
        <f>SUMIFS('Ctas Receber'!G:G,'Ctas Receber'!E:E,'Clientes'!A:A,'Ctas Receber'!M:M,"")</f>
        <v>0</v>
      </c>
      <c r="P2435" s="70">
        <f>SUMIFS('Ctas Receber'!G:G,'Ctas Receber'!E:E,'Clientes'!A:A,'Ctas Receber'!O:O,"Pago")</f>
        <v>0</v>
      </c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  <c r="AA2435" s="71"/>
      <c r="AB2435" s="71"/>
      <c r="AC2435" s="71"/>
      <c r="AD2435" s="71"/>
      <c r="AE2435" s="71"/>
      <c r="AF2435" s="71"/>
      <c r="AG2435" s="71"/>
      <c r="AH2435" s="71"/>
      <c r="AI2435" s="71"/>
      <c r="AJ2435" s="71"/>
      <c r="AK2435" s="71"/>
      <c r="AL2435" s="71"/>
    </row>
    <row r="2436" spans="1:38">
      <c r="A2436" s="191"/>
      <c r="B2436" s="191"/>
      <c r="C2436" s="191"/>
      <c r="D2436" s="191"/>
      <c r="E2436" s="191"/>
      <c r="F2436" s="191"/>
      <c r="G2436" s="191"/>
      <c r="H2436" s="191"/>
      <c r="I2436" s="191"/>
      <c r="J2436" s="191"/>
      <c r="K2436" s="191"/>
      <c r="L2436" s="191"/>
      <c r="M2436" s="191"/>
      <c r="N2436" s="191"/>
      <c r="O2436" s="70">
        <f>SUMIFS('Ctas Receber'!G:G,'Ctas Receber'!E:E,'Clientes'!A:A,'Ctas Receber'!M:M,"")</f>
        <v>0</v>
      </c>
      <c r="P2436" s="70">
        <f>SUMIFS('Ctas Receber'!G:G,'Ctas Receber'!E:E,'Clientes'!A:A,'Ctas Receber'!O:O,"Pago")</f>
        <v>0</v>
      </c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  <c r="AA2436" s="71"/>
      <c r="AB2436" s="71"/>
      <c r="AC2436" s="71"/>
      <c r="AD2436" s="71"/>
      <c r="AE2436" s="71"/>
      <c r="AF2436" s="71"/>
      <c r="AG2436" s="71"/>
      <c r="AH2436" s="71"/>
      <c r="AI2436" s="71"/>
      <c r="AJ2436" s="71"/>
      <c r="AK2436" s="71"/>
      <c r="AL2436" s="71"/>
    </row>
    <row r="2437" spans="1:38">
      <c r="A2437" s="191"/>
      <c r="B2437" s="191"/>
      <c r="C2437" s="191"/>
      <c r="D2437" s="191"/>
      <c r="E2437" s="191"/>
      <c r="F2437" s="191"/>
      <c r="G2437" s="191"/>
      <c r="H2437" s="191"/>
      <c r="I2437" s="191"/>
      <c r="J2437" s="191"/>
      <c r="K2437" s="191"/>
      <c r="L2437" s="191"/>
      <c r="M2437" s="191"/>
      <c r="N2437" s="191"/>
      <c r="O2437" s="70">
        <f>SUMIFS('Ctas Receber'!G:G,'Ctas Receber'!E:E,'Clientes'!A:A,'Ctas Receber'!M:M,"")</f>
        <v>0</v>
      </c>
      <c r="P2437" s="70">
        <f>SUMIFS('Ctas Receber'!G:G,'Ctas Receber'!E:E,'Clientes'!A:A,'Ctas Receber'!O:O,"Pago")</f>
        <v>0</v>
      </c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  <c r="AA2437" s="71"/>
      <c r="AB2437" s="71"/>
      <c r="AC2437" s="71"/>
      <c r="AD2437" s="71"/>
      <c r="AE2437" s="71"/>
      <c r="AF2437" s="71"/>
      <c r="AG2437" s="71"/>
      <c r="AH2437" s="71"/>
      <c r="AI2437" s="71"/>
      <c r="AJ2437" s="71"/>
      <c r="AK2437" s="71"/>
      <c r="AL2437" s="71"/>
    </row>
    <row r="2438" spans="1:38">
      <c r="A2438" s="191"/>
      <c r="B2438" s="191"/>
      <c r="C2438" s="191"/>
      <c r="D2438" s="191"/>
      <c r="E2438" s="191"/>
      <c r="F2438" s="191"/>
      <c r="G2438" s="191"/>
      <c r="H2438" s="191"/>
      <c r="I2438" s="191"/>
      <c r="J2438" s="191"/>
      <c r="K2438" s="191"/>
      <c r="L2438" s="191"/>
      <c r="M2438" s="191"/>
      <c r="N2438" s="191"/>
      <c r="O2438" s="70">
        <f>SUMIFS('Ctas Receber'!G:G,'Ctas Receber'!E:E,'Clientes'!A:A,'Ctas Receber'!M:M,"")</f>
        <v>0</v>
      </c>
      <c r="P2438" s="70">
        <f>SUMIFS('Ctas Receber'!G:G,'Ctas Receber'!E:E,'Clientes'!A:A,'Ctas Receber'!O:O,"Pago")</f>
        <v>0</v>
      </c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  <c r="AA2438" s="71"/>
      <c r="AB2438" s="71"/>
      <c r="AC2438" s="71"/>
      <c r="AD2438" s="71"/>
      <c r="AE2438" s="71"/>
      <c r="AF2438" s="71"/>
      <c r="AG2438" s="71"/>
      <c r="AH2438" s="71"/>
      <c r="AI2438" s="71"/>
      <c r="AJ2438" s="71"/>
      <c r="AK2438" s="71"/>
      <c r="AL2438" s="71"/>
    </row>
    <row r="2439" spans="1:38">
      <c r="A2439" s="191"/>
      <c r="B2439" s="191"/>
      <c r="C2439" s="191"/>
      <c r="D2439" s="191"/>
      <c r="E2439" s="191"/>
      <c r="F2439" s="191"/>
      <c r="G2439" s="191"/>
      <c r="H2439" s="191"/>
      <c r="I2439" s="191"/>
      <c r="J2439" s="191"/>
      <c r="K2439" s="191"/>
      <c r="L2439" s="191"/>
      <c r="M2439" s="191"/>
      <c r="N2439" s="191"/>
      <c r="O2439" s="70">
        <f>SUMIFS('Ctas Receber'!G:G,'Ctas Receber'!E:E,'Clientes'!A:A,'Ctas Receber'!M:M,"")</f>
        <v>0</v>
      </c>
      <c r="P2439" s="70">
        <f>SUMIFS('Ctas Receber'!G:G,'Ctas Receber'!E:E,'Clientes'!A:A,'Ctas Receber'!O:O,"Pago")</f>
        <v>0</v>
      </c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  <c r="AA2439" s="71"/>
      <c r="AB2439" s="71"/>
      <c r="AC2439" s="71"/>
      <c r="AD2439" s="71"/>
      <c r="AE2439" s="71"/>
      <c r="AF2439" s="71"/>
      <c r="AG2439" s="71"/>
      <c r="AH2439" s="71"/>
      <c r="AI2439" s="71"/>
      <c r="AJ2439" s="71"/>
      <c r="AK2439" s="71"/>
      <c r="AL2439" s="71"/>
    </row>
    <row r="2440" spans="1:38">
      <c r="A2440" s="191"/>
      <c r="B2440" s="191"/>
      <c r="C2440" s="191"/>
      <c r="D2440" s="191"/>
      <c r="E2440" s="191"/>
      <c r="F2440" s="191"/>
      <c r="G2440" s="191"/>
      <c r="H2440" s="191"/>
      <c r="I2440" s="191"/>
      <c r="J2440" s="191"/>
      <c r="K2440" s="191"/>
      <c r="L2440" s="191"/>
      <c r="M2440" s="191"/>
      <c r="N2440" s="191"/>
      <c r="O2440" s="70">
        <f>SUMIFS('Ctas Receber'!G:G,'Ctas Receber'!E:E,'Clientes'!A:A,'Ctas Receber'!M:M,"")</f>
        <v>0</v>
      </c>
      <c r="P2440" s="70">
        <f>SUMIFS('Ctas Receber'!G:G,'Ctas Receber'!E:E,'Clientes'!A:A,'Ctas Receber'!O:O,"Pago")</f>
        <v>0</v>
      </c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  <c r="AA2440" s="71"/>
      <c r="AB2440" s="71"/>
      <c r="AC2440" s="71"/>
      <c r="AD2440" s="71"/>
      <c r="AE2440" s="71"/>
      <c r="AF2440" s="71"/>
      <c r="AG2440" s="71"/>
      <c r="AH2440" s="71"/>
      <c r="AI2440" s="71"/>
      <c r="AJ2440" s="71"/>
      <c r="AK2440" s="71"/>
      <c r="AL2440" s="71"/>
    </row>
    <row r="2441" spans="1:38">
      <c r="A2441" s="191"/>
      <c r="B2441" s="191"/>
      <c r="C2441" s="191"/>
      <c r="D2441" s="191"/>
      <c r="E2441" s="191"/>
      <c r="F2441" s="191"/>
      <c r="G2441" s="191"/>
      <c r="H2441" s="191"/>
      <c r="I2441" s="191"/>
      <c r="J2441" s="191"/>
      <c r="K2441" s="191"/>
      <c r="L2441" s="191"/>
      <c r="M2441" s="191"/>
      <c r="N2441" s="191"/>
      <c r="O2441" s="70">
        <f>SUMIFS('Ctas Receber'!G:G,'Ctas Receber'!E:E,'Clientes'!A:A,'Ctas Receber'!M:M,"")</f>
        <v>0</v>
      </c>
      <c r="P2441" s="70">
        <f>SUMIFS('Ctas Receber'!G:G,'Ctas Receber'!E:E,'Clientes'!A:A,'Ctas Receber'!O:O,"Pago")</f>
        <v>0</v>
      </c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  <c r="AA2441" s="71"/>
      <c r="AB2441" s="71"/>
      <c r="AC2441" s="71"/>
      <c r="AD2441" s="71"/>
      <c r="AE2441" s="71"/>
      <c r="AF2441" s="71"/>
      <c r="AG2441" s="71"/>
      <c r="AH2441" s="71"/>
      <c r="AI2441" s="71"/>
      <c r="AJ2441" s="71"/>
      <c r="AK2441" s="71"/>
      <c r="AL2441" s="71"/>
    </row>
    <row r="2442" spans="1:38">
      <c r="A2442" s="191"/>
      <c r="B2442" s="191"/>
      <c r="C2442" s="191"/>
      <c r="D2442" s="191"/>
      <c r="E2442" s="191"/>
      <c r="F2442" s="191"/>
      <c r="G2442" s="191"/>
      <c r="H2442" s="191"/>
      <c r="I2442" s="191"/>
      <c r="J2442" s="191"/>
      <c r="K2442" s="191"/>
      <c r="L2442" s="191"/>
      <c r="M2442" s="191"/>
      <c r="N2442" s="191"/>
      <c r="O2442" s="70">
        <f>SUMIFS('Ctas Receber'!G:G,'Ctas Receber'!E:E,'Clientes'!A:A,'Ctas Receber'!M:M,"")</f>
        <v>0</v>
      </c>
      <c r="P2442" s="70">
        <f>SUMIFS('Ctas Receber'!G:G,'Ctas Receber'!E:E,'Clientes'!A:A,'Ctas Receber'!O:O,"Pago")</f>
        <v>0</v>
      </c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  <c r="AA2442" s="71"/>
      <c r="AB2442" s="71"/>
      <c r="AC2442" s="71"/>
      <c r="AD2442" s="71"/>
      <c r="AE2442" s="71"/>
      <c r="AF2442" s="71"/>
      <c r="AG2442" s="71"/>
      <c r="AH2442" s="71"/>
      <c r="AI2442" s="71"/>
      <c r="AJ2442" s="71"/>
      <c r="AK2442" s="71"/>
      <c r="AL2442" s="71"/>
    </row>
    <row r="2443" spans="1:38">
      <c r="A2443" s="191"/>
      <c r="B2443" s="191"/>
      <c r="C2443" s="191"/>
      <c r="D2443" s="191"/>
      <c r="E2443" s="191"/>
      <c r="F2443" s="191"/>
      <c r="G2443" s="191"/>
      <c r="H2443" s="191"/>
      <c r="I2443" s="191"/>
      <c r="J2443" s="191"/>
      <c r="K2443" s="191"/>
      <c r="L2443" s="191"/>
      <c r="M2443" s="191"/>
      <c r="N2443" s="191"/>
      <c r="O2443" s="70">
        <f>SUMIFS('Ctas Receber'!G:G,'Ctas Receber'!E:E,'Clientes'!A:A,'Ctas Receber'!M:M,"")</f>
        <v>0</v>
      </c>
      <c r="P2443" s="70">
        <f>SUMIFS('Ctas Receber'!G:G,'Ctas Receber'!E:E,'Clientes'!A:A,'Ctas Receber'!O:O,"Pago")</f>
        <v>0</v>
      </c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  <c r="AA2443" s="71"/>
      <c r="AB2443" s="71"/>
      <c r="AC2443" s="71"/>
      <c r="AD2443" s="71"/>
      <c r="AE2443" s="71"/>
      <c r="AF2443" s="71"/>
      <c r="AG2443" s="71"/>
      <c r="AH2443" s="71"/>
      <c r="AI2443" s="71"/>
      <c r="AJ2443" s="71"/>
      <c r="AK2443" s="71"/>
      <c r="AL2443" s="71"/>
    </row>
    <row r="2444" spans="1:38">
      <c r="A2444" s="191"/>
      <c r="B2444" s="191"/>
      <c r="C2444" s="191"/>
      <c r="D2444" s="191"/>
      <c r="E2444" s="191"/>
      <c r="F2444" s="191"/>
      <c r="G2444" s="191"/>
      <c r="H2444" s="191"/>
      <c r="I2444" s="191"/>
      <c r="J2444" s="191"/>
      <c r="K2444" s="191"/>
      <c r="L2444" s="191"/>
      <c r="M2444" s="191"/>
      <c r="N2444" s="191"/>
      <c r="O2444" s="70">
        <f>SUMIFS('Ctas Receber'!G:G,'Ctas Receber'!E:E,'Clientes'!A:A,'Ctas Receber'!M:M,"")</f>
        <v>0</v>
      </c>
      <c r="P2444" s="70">
        <f>SUMIFS('Ctas Receber'!G:G,'Ctas Receber'!E:E,'Clientes'!A:A,'Ctas Receber'!O:O,"Pago")</f>
        <v>0</v>
      </c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  <c r="AA2444" s="71"/>
      <c r="AB2444" s="71"/>
      <c r="AC2444" s="71"/>
      <c r="AD2444" s="71"/>
      <c r="AE2444" s="71"/>
      <c r="AF2444" s="71"/>
      <c r="AG2444" s="71"/>
      <c r="AH2444" s="71"/>
      <c r="AI2444" s="71"/>
      <c r="AJ2444" s="71"/>
      <c r="AK2444" s="71"/>
      <c r="AL2444" s="71"/>
    </row>
    <row r="2445" spans="1:38">
      <c r="A2445" s="191"/>
      <c r="B2445" s="191"/>
      <c r="C2445" s="191"/>
      <c r="D2445" s="191"/>
      <c r="E2445" s="191"/>
      <c r="F2445" s="191"/>
      <c r="G2445" s="191"/>
      <c r="H2445" s="191"/>
      <c r="I2445" s="191"/>
      <c r="J2445" s="191"/>
      <c r="K2445" s="191"/>
      <c r="L2445" s="191"/>
      <c r="M2445" s="191"/>
      <c r="N2445" s="191"/>
      <c r="O2445" s="70">
        <f>SUMIFS('Ctas Receber'!G:G,'Ctas Receber'!E:E,'Clientes'!A:A,'Ctas Receber'!M:M,"")</f>
        <v>0</v>
      </c>
      <c r="P2445" s="70">
        <f>SUMIFS('Ctas Receber'!G:G,'Ctas Receber'!E:E,'Clientes'!A:A,'Ctas Receber'!O:O,"Pago")</f>
        <v>0</v>
      </c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  <c r="AA2445" s="71"/>
      <c r="AB2445" s="71"/>
      <c r="AC2445" s="71"/>
      <c r="AD2445" s="71"/>
      <c r="AE2445" s="71"/>
      <c r="AF2445" s="71"/>
      <c r="AG2445" s="71"/>
      <c r="AH2445" s="71"/>
      <c r="AI2445" s="71"/>
      <c r="AJ2445" s="71"/>
      <c r="AK2445" s="71"/>
      <c r="AL2445" s="71"/>
    </row>
    <row r="2446" spans="1:38">
      <c r="A2446" s="191"/>
      <c r="B2446" s="191"/>
      <c r="C2446" s="191"/>
      <c r="D2446" s="191"/>
      <c r="E2446" s="191"/>
      <c r="F2446" s="191"/>
      <c r="G2446" s="191"/>
      <c r="H2446" s="191"/>
      <c r="I2446" s="191"/>
      <c r="J2446" s="191"/>
      <c r="K2446" s="191"/>
      <c r="L2446" s="191"/>
      <c r="M2446" s="191"/>
      <c r="N2446" s="191"/>
      <c r="O2446" s="70">
        <f>SUMIFS('Ctas Receber'!G:G,'Ctas Receber'!E:E,'Clientes'!A:A,'Ctas Receber'!M:M,"")</f>
        <v>0</v>
      </c>
      <c r="P2446" s="70">
        <f>SUMIFS('Ctas Receber'!G:G,'Ctas Receber'!E:E,'Clientes'!A:A,'Ctas Receber'!O:O,"Pago")</f>
        <v>0</v>
      </c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  <c r="AA2446" s="71"/>
      <c r="AB2446" s="71"/>
      <c r="AC2446" s="71"/>
      <c r="AD2446" s="71"/>
      <c r="AE2446" s="71"/>
      <c r="AF2446" s="71"/>
      <c r="AG2446" s="71"/>
      <c r="AH2446" s="71"/>
      <c r="AI2446" s="71"/>
      <c r="AJ2446" s="71"/>
      <c r="AK2446" s="71"/>
      <c r="AL2446" s="71"/>
    </row>
    <row r="2447" spans="1:38">
      <c r="A2447" s="191"/>
      <c r="B2447" s="191"/>
      <c r="C2447" s="191"/>
      <c r="D2447" s="191"/>
      <c r="E2447" s="191"/>
      <c r="F2447" s="191"/>
      <c r="G2447" s="191"/>
      <c r="H2447" s="191"/>
      <c r="I2447" s="191"/>
      <c r="J2447" s="191"/>
      <c r="K2447" s="191"/>
      <c r="L2447" s="191"/>
      <c r="M2447" s="191"/>
      <c r="N2447" s="191"/>
      <c r="O2447" s="70">
        <f>SUMIFS('Ctas Receber'!G:G,'Ctas Receber'!E:E,'Clientes'!A:A,'Ctas Receber'!M:M,"")</f>
        <v>0</v>
      </c>
      <c r="P2447" s="70">
        <f>SUMIFS('Ctas Receber'!G:G,'Ctas Receber'!E:E,'Clientes'!A:A,'Ctas Receber'!O:O,"Pago")</f>
        <v>0</v>
      </c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  <c r="AA2447" s="71"/>
      <c r="AB2447" s="71"/>
      <c r="AC2447" s="71"/>
      <c r="AD2447" s="71"/>
      <c r="AE2447" s="71"/>
      <c r="AF2447" s="71"/>
      <c r="AG2447" s="71"/>
      <c r="AH2447" s="71"/>
      <c r="AI2447" s="71"/>
      <c r="AJ2447" s="71"/>
      <c r="AK2447" s="71"/>
      <c r="AL2447" s="71"/>
    </row>
    <row r="2448" spans="1:38">
      <c r="A2448" s="191"/>
      <c r="B2448" s="191"/>
      <c r="C2448" s="191"/>
      <c r="D2448" s="191"/>
      <c r="E2448" s="191"/>
      <c r="F2448" s="191"/>
      <c r="G2448" s="191"/>
      <c r="H2448" s="191"/>
      <c r="I2448" s="191"/>
      <c r="J2448" s="191"/>
      <c r="K2448" s="191"/>
      <c r="L2448" s="191"/>
      <c r="M2448" s="191"/>
      <c r="N2448" s="191"/>
      <c r="O2448" s="70">
        <f>SUMIFS('Ctas Receber'!G:G,'Ctas Receber'!E:E,'Clientes'!A:A,'Ctas Receber'!M:M,"")</f>
        <v>0</v>
      </c>
      <c r="P2448" s="70">
        <f>SUMIFS('Ctas Receber'!G:G,'Ctas Receber'!E:E,'Clientes'!A:A,'Ctas Receber'!O:O,"Pago")</f>
        <v>0</v>
      </c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  <c r="AA2448" s="71"/>
      <c r="AB2448" s="71"/>
      <c r="AC2448" s="71"/>
      <c r="AD2448" s="71"/>
      <c r="AE2448" s="71"/>
      <c r="AF2448" s="71"/>
      <c r="AG2448" s="71"/>
      <c r="AH2448" s="71"/>
      <c r="AI2448" s="71"/>
      <c r="AJ2448" s="71"/>
      <c r="AK2448" s="71"/>
      <c r="AL2448" s="71"/>
    </row>
    <row r="2449" spans="1:38">
      <c r="A2449" s="191"/>
      <c r="B2449" s="191"/>
      <c r="C2449" s="191"/>
      <c r="D2449" s="191"/>
      <c r="E2449" s="191"/>
      <c r="F2449" s="191"/>
      <c r="G2449" s="191"/>
      <c r="H2449" s="191"/>
      <c r="I2449" s="191"/>
      <c r="J2449" s="191"/>
      <c r="K2449" s="191"/>
      <c r="L2449" s="191"/>
      <c r="M2449" s="191"/>
      <c r="N2449" s="191"/>
      <c r="O2449" s="70">
        <f>SUMIFS('Ctas Receber'!G:G,'Ctas Receber'!E:E,'Clientes'!A:A,'Ctas Receber'!M:M,"")</f>
        <v>0</v>
      </c>
      <c r="P2449" s="70">
        <f>SUMIFS('Ctas Receber'!G:G,'Ctas Receber'!E:E,'Clientes'!A:A,'Ctas Receber'!O:O,"Pago")</f>
        <v>0</v>
      </c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  <c r="AA2449" s="71"/>
      <c r="AB2449" s="71"/>
      <c r="AC2449" s="71"/>
      <c r="AD2449" s="71"/>
      <c r="AE2449" s="71"/>
      <c r="AF2449" s="71"/>
      <c r="AG2449" s="71"/>
      <c r="AH2449" s="71"/>
      <c r="AI2449" s="71"/>
      <c r="AJ2449" s="71"/>
      <c r="AK2449" s="71"/>
      <c r="AL2449" s="71"/>
    </row>
    <row r="2450" spans="1:38">
      <c r="A2450" s="191"/>
      <c r="B2450" s="191"/>
      <c r="C2450" s="191"/>
      <c r="D2450" s="191"/>
      <c r="E2450" s="191"/>
      <c r="F2450" s="191"/>
      <c r="G2450" s="191"/>
      <c r="H2450" s="191"/>
      <c r="I2450" s="191"/>
      <c r="J2450" s="191"/>
      <c r="K2450" s="191"/>
      <c r="L2450" s="191"/>
      <c r="M2450" s="191"/>
      <c r="N2450" s="191"/>
      <c r="O2450" s="70">
        <f>SUMIFS('Ctas Receber'!G:G,'Ctas Receber'!E:E,'Clientes'!A:A,'Ctas Receber'!M:M,"")</f>
        <v>0</v>
      </c>
      <c r="P2450" s="70">
        <f>SUMIFS('Ctas Receber'!G:G,'Ctas Receber'!E:E,'Clientes'!A:A,'Ctas Receber'!O:O,"Pago")</f>
        <v>0</v>
      </c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  <c r="AA2450" s="71"/>
      <c r="AB2450" s="71"/>
      <c r="AC2450" s="71"/>
      <c r="AD2450" s="71"/>
      <c r="AE2450" s="71"/>
      <c r="AF2450" s="71"/>
      <c r="AG2450" s="71"/>
      <c r="AH2450" s="71"/>
      <c r="AI2450" s="71"/>
      <c r="AJ2450" s="71"/>
      <c r="AK2450" s="71"/>
      <c r="AL2450" s="71"/>
    </row>
    <row r="2451" spans="1:38">
      <c r="A2451" s="191"/>
      <c r="B2451" s="191"/>
      <c r="C2451" s="191"/>
      <c r="D2451" s="191"/>
      <c r="E2451" s="191"/>
      <c r="F2451" s="191"/>
      <c r="G2451" s="191"/>
      <c r="H2451" s="191"/>
      <c r="I2451" s="191"/>
      <c r="J2451" s="191"/>
      <c r="K2451" s="191"/>
      <c r="L2451" s="191"/>
      <c r="M2451" s="191"/>
      <c r="N2451" s="191"/>
      <c r="O2451" s="70">
        <f>SUMIFS('Ctas Receber'!G:G,'Ctas Receber'!E:E,'Clientes'!A:A,'Ctas Receber'!M:M,"")</f>
        <v>0</v>
      </c>
      <c r="P2451" s="70">
        <f>SUMIFS('Ctas Receber'!G:G,'Ctas Receber'!E:E,'Clientes'!A:A,'Ctas Receber'!O:O,"Pago")</f>
        <v>0</v>
      </c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  <c r="AA2451" s="71"/>
      <c r="AB2451" s="71"/>
      <c r="AC2451" s="71"/>
      <c r="AD2451" s="71"/>
      <c r="AE2451" s="71"/>
      <c r="AF2451" s="71"/>
      <c r="AG2451" s="71"/>
      <c r="AH2451" s="71"/>
      <c r="AI2451" s="71"/>
      <c r="AJ2451" s="71"/>
      <c r="AK2451" s="71"/>
      <c r="AL2451" s="71"/>
    </row>
    <row r="2452" spans="1:38">
      <c r="A2452" s="191"/>
      <c r="B2452" s="191"/>
      <c r="C2452" s="191"/>
      <c r="D2452" s="191"/>
      <c r="E2452" s="191"/>
      <c r="F2452" s="191"/>
      <c r="G2452" s="191"/>
      <c r="H2452" s="191"/>
      <c r="I2452" s="191"/>
      <c r="J2452" s="191"/>
      <c r="K2452" s="191"/>
      <c r="L2452" s="191"/>
      <c r="M2452" s="191"/>
      <c r="N2452" s="191"/>
      <c r="O2452" s="70">
        <f>SUMIFS('Ctas Receber'!G:G,'Ctas Receber'!E:E,'Clientes'!A:A,'Ctas Receber'!M:M,"")</f>
        <v>0</v>
      </c>
      <c r="P2452" s="70">
        <f>SUMIFS('Ctas Receber'!G:G,'Ctas Receber'!E:E,'Clientes'!A:A,'Ctas Receber'!O:O,"Pago")</f>
        <v>0</v>
      </c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  <c r="AA2452" s="71"/>
      <c r="AB2452" s="71"/>
      <c r="AC2452" s="71"/>
      <c r="AD2452" s="71"/>
      <c r="AE2452" s="71"/>
      <c r="AF2452" s="71"/>
      <c r="AG2452" s="71"/>
      <c r="AH2452" s="71"/>
      <c r="AI2452" s="71"/>
      <c r="AJ2452" s="71"/>
      <c r="AK2452" s="71"/>
      <c r="AL2452" s="71"/>
    </row>
    <row r="2453" spans="1:38">
      <c r="A2453" s="191"/>
      <c r="B2453" s="191"/>
      <c r="C2453" s="191"/>
      <c r="D2453" s="191"/>
      <c r="E2453" s="191"/>
      <c r="F2453" s="191"/>
      <c r="G2453" s="191"/>
      <c r="H2453" s="191"/>
      <c r="I2453" s="191"/>
      <c r="J2453" s="191"/>
      <c r="K2453" s="191"/>
      <c r="L2453" s="191"/>
      <c r="M2453" s="191"/>
      <c r="N2453" s="191"/>
      <c r="O2453" s="70">
        <f>SUMIFS('Ctas Receber'!G:G,'Ctas Receber'!E:E,'Clientes'!A:A,'Ctas Receber'!M:M,"")</f>
        <v>0</v>
      </c>
      <c r="P2453" s="70">
        <f>SUMIFS('Ctas Receber'!G:G,'Ctas Receber'!E:E,'Clientes'!A:A,'Ctas Receber'!O:O,"Pago")</f>
        <v>0</v>
      </c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  <c r="AA2453" s="71"/>
      <c r="AB2453" s="71"/>
      <c r="AC2453" s="71"/>
      <c r="AD2453" s="71"/>
      <c r="AE2453" s="71"/>
      <c r="AF2453" s="71"/>
      <c r="AG2453" s="71"/>
      <c r="AH2453" s="71"/>
      <c r="AI2453" s="71"/>
      <c r="AJ2453" s="71"/>
      <c r="AK2453" s="71"/>
      <c r="AL2453" s="71"/>
    </row>
    <row r="2454" spans="1:38">
      <c r="A2454" s="191"/>
      <c r="B2454" s="191"/>
      <c r="C2454" s="191"/>
      <c r="D2454" s="191"/>
      <c r="E2454" s="191"/>
      <c r="F2454" s="191"/>
      <c r="G2454" s="191"/>
      <c r="H2454" s="191"/>
      <c r="I2454" s="191"/>
      <c r="J2454" s="191"/>
      <c r="K2454" s="191"/>
      <c r="L2454" s="191"/>
      <c r="M2454" s="191"/>
      <c r="N2454" s="191"/>
      <c r="O2454" s="70">
        <f>SUMIFS('Ctas Receber'!G:G,'Ctas Receber'!E:E,'Clientes'!A:A,'Ctas Receber'!M:M,"")</f>
        <v>0</v>
      </c>
      <c r="P2454" s="70">
        <f>SUMIFS('Ctas Receber'!G:G,'Ctas Receber'!E:E,'Clientes'!A:A,'Ctas Receber'!O:O,"Pago")</f>
        <v>0</v>
      </c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  <c r="AA2454" s="71"/>
      <c r="AB2454" s="71"/>
      <c r="AC2454" s="71"/>
      <c r="AD2454" s="71"/>
      <c r="AE2454" s="71"/>
      <c r="AF2454" s="71"/>
      <c r="AG2454" s="71"/>
      <c r="AH2454" s="71"/>
      <c r="AI2454" s="71"/>
      <c r="AJ2454" s="71"/>
      <c r="AK2454" s="71"/>
      <c r="AL2454" s="71"/>
    </row>
    <row r="2455" spans="1:38">
      <c r="A2455" s="191"/>
      <c r="B2455" s="191"/>
      <c r="C2455" s="191"/>
      <c r="D2455" s="191"/>
      <c r="E2455" s="191"/>
      <c r="F2455" s="191"/>
      <c r="G2455" s="191"/>
      <c r="H2455" s="191"/>
      <c r="I2455" s="191"/>
      <c r="J2455" s="191"/>
      <c r="K2455" s="191"/>
      <c r="L2455" s="191"/>
      <c r="M2455" s="191"/>
      <c r="N2455" s="191"/>
      <c r="O2455" s="70">
        <f>SUMIFS('Ctas Receber'!G:G,'Ctas Receber'!E:E,'Clientes'!A:A,'Ctas Receber'!M:M,"")</f>
        <v>0</v>
      </c>
      <c r="P2455" s="70">
        <f>SUMIFS('Ctas Receber'!G:G,'Ctas Receber'!E:E,'Clientes'!A:A,'Ctas Receber'!O:O,"Pago")</f>
        <v>0</v>
      </c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  <c r="AA2455" s="71"/>
      <c r="AB2455" s="71"/>
      <c r="AC2455" s="71"/>
      <c r="AD2455" s="71"/>
      <c r="AE2455" s="71"/>
      <c r="AF2455" s="71"/>
      <c r="AG2455" s="71"/>
      <c r="AH2455" s="71"/>
      <c r="AI2455" s="71"/>
      <c r="AJ2455" s="71"/>
      <c r="AK2455" s="71"/>
      <c r="AL2455" s="71"/>
    </row>
    <row r="2456" spans="1:38">
      <c r="A2456" s="191"/>
      <c r="B2456" s="191"/>
      <c r="C2456" s="191"/>
      <c r="D2456" s="191"/>
      <c r="E2456" s="191"/>
      <c r="F2456" s="191"/>
      <c r="G2456" s="191"/>
      <c r="H2456" s="191"/>
      <c r="I2456" s="191"/>
      <c r="J2456" s="191"/>
      <c r="K2456" s="191"/>
      <c r="L2456" s="191"/>
      <c r="M2456" s="191"/>
      <c r="N2456" s="191"/>
      <c r="O2456" s="70">
        <f>SUMIFS('Ctas Receber'!G:G,'Ctas Receber'!E:E,'Clientes'!A:A,'Ctas Receber'!M:M,"")</f>
        <v>0</v>
      </c>
      <c r="P2456" s="70">
        <f>SUMIFS('Ctas Receber'!G:G,'Ctas Receber'!E:E,'Clientes'!A:A,'Ctas Receber'!O:O,"Pago")</f>
        <v>0</v>
      </c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  <c r="AA2456" s="71"/>
      <c r="AB2456" s="71"/>
      <c r="AC2456" s="71"/>
      <c r="AD2456" s="71"/>
      <c r="AE2456" s="71"/>
      <c r="AF2456" s="71"/>
      <c r="AG2456" s="71"/>
      <c r="AH2456" s="71"/>
      <c r="AI2456" s="71"/>
      <c r="AJ2456" s="71"/>
      <c r="AK2456" s="71"/>
      <c r="AL2456" s="71"/>
    </row>
    <row r="2457" spans="1:38">
      <c r="A2457" s="191"/>
      <c r="B2457" s="191"/>
      <c r="C2457" s="191"/>
      <c r="D2457" s="191"/>
      <c r="E2457" s="191"/>
      <c r="F2457" s="191"/>
      <c r="G2457" s="191"/>
      <c r="H2457" s="191"/>
      <c r="I2457" s="191"/>
      <c r="J2457" s="191"/>
      <c r="K2457" s="191"/>
      <c r="L2457" s="191"/>
      <c r="M2457" s="191"/>
      <c r="N2457" s="191"/>
      <c r="O2457" s="70">
        <f>SUMIFS('Ctas Receber'!G:G,'Ctas Receber'!E:E,'Clientes'!A:A,'Ctas Receber'!M:M,"")</f>
        <v>0</v>
      </c>
      <c r="P2457" s="70">
        <f>SUMIFS('Ctas Receber'!G:G,'Ctas Receber'!E:E,'Clientes'!A:A,'Ctas Receber'!O:O,"Pago")</f>
        <v>0</v>
      </c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  <c r="AA2457" s="71"/>
      <c r="AB2457" s="71"/>
      <c r="AC2457" s="71"/>
      <c r="AD2457" s="71"/>
      <c r="AE2457" s="71"/>
      <c r="AF2457" s="71"/>
      <c r="AG2457" s="71"/>
      <c r="AH2457" s="71"/>
      <c r="AI2457" s="71"/>
      <c r="AJ2457" s="71"/>
      <c r="AK2457" s="71"/>
      <c r="AL2457" s="71"/>
    </row>
    <row r="2458" spans="1:38">
      <c r="A2458" s="191"/>
      <c r="B2458" s="191"/>
      <c r="C2458" s="191"/>
      <c r="D2458" s="191"/>
      <c r="E2458" s="191"/>
      <c r="F2458" s="191"/>
      <c r="G2458" s="191"/>
      <c r="H2458" s="191"/>
      <c r="I2458" s="191"/>
      <c r="J2458" s="191"/>
      <c r="K2458" s="191"/>
      <c r="L2458" s="191"/>
      <c r="M2458" s="191"/>
      <c r="N2458" s="191"/>
      <c r="O2458" s="70">
        <f>SUMIFS('Ctas Receber'!G:G,'Ctas Receber'!E:E,'Clientes'!A:A,'Ctas Receber'!M:M,"")</f>
        <v>0</v>
      </c>
      <c r="P2458" s="70">
        <f>SUMIFS('Ctas Receber'!G:G,'Ctas Receber'!E:E,'Clientes'!A:A,'Ctas Receber'!O:O,"Pago")</f>
        <v>0</v>
      </c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  <c r="AA2458" s="71"/>
      <c r="AB2458" s="71"/>
      <c r="AC2458" s="71"/>
      <c r="AD2458" s="71"/>
      <c r="AE2458" s="71"/>
      <c r="AF2458" s="71"/>
      <c r="AG2458" s="71"/>
      <c r="AH2458" s="71"/>
      <c r="AI2458" s="71"/>
      <c r="AJ2458" s="71"/>
      <c r="AK2458" s="71"/>
      <c r="AL2458" s="71"/>
    </row>
    <row r="2459" spans="1:38">
      <c r="A2459" s="191"/>
      <c r="B2459" s="191"/>
      <c r="C2459" s="191"/>
      <c r="D2459" s="191"/>
      <c r="E2459" s="191"/>
      <c r="F2459" s="191"/>
      <c r="G2459" s="191"/>
      <c r="H2459" s="191"/>
      <c r="I2459" s="191"/>
      <c r="J2459" s="191"/>
      <c r="K2459" s="191"/>
      <c r="L2459" s="191"/>
      <c r="M2459" s="191"/>
      <c r="N2459" s="191"/>
      <c r="O2459" s="70">
        <f>SUMIFS('Ctas Receber'!G:G,'Ctas Receber'!E:E,'Clientes'!A:A,'Ctas Receber'!M:M,"")</f>
        <v>0</v>
      </c>
      <c r="P2459" s="70">
        <f>SUMIFS('Ctas Receber'!G:G,'Ctas Receber'!E:E,'Clientes'!A:A,'Ctas Receber'!O:O,"Pago")</f>
        <v>0</v>
      </c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  <c r="AA2459" s="71"/>
      <c r="AB2459" s="71"/>
      <c r="AC2459" s="71"/>
      <c r="AD2459" s="71"/>
      <c r="AE2459" s="71"/>
      <c r="AF2459" s="71"/>
      <c r="AG2459" s="71"/>
      <c r="AH2459" s="71"/>
      <c r="AI2459" s="71"/>
      <c r="AJ2459" s="71"/>
      <c r="AK2459" s="71"/>
      <c r="AL2459" s="71"/>
    </row>
    <row r="2460" spans="1:38">
      <c r="A2460" s="191"/>
      <c r="B2460" s="191"/>
      <c r="C2460" s="191"/>
      <c r="D2460" s="191"/>
      <c r="E2460" s="191"/>
      <c r="F2460" s="191"/>
      <c r="G2460" s="191"/>
      <c r="H2460" s="191"/>
      <c r="I2460" s="191"/>
      <c r="J2460" s="191"/>
      <c r="K2460" s="191"/>
      <c r="L2460" s="191"/>
      <c r="M2460" s="191"/>
      <c r="N2460" s="191"/>
      <c r="O2460" s="70">
        <f>SUMIFS('Ctas Receber'!G:G,'Ctas Receber'!E:E,'Clientes'!A:A,'Ctas Receber'!M:M,"")</f>
        <v>0</v>
      </c>
      <c r="P2460" s="70">
        <f>SUMIFS('Ctas Receber'!G:G,'Ctas Receber'!E:E,'Clientes'!A:A,'Ctas Receber'!O:O,"Pago")</f>
        <v>0</v>
      </c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  <c r="AA2460" s="71"/>
      <c r="AB2460" s="71"/>
      <c r="AC2460" s="71"/>
      <c r="AD2460" s="71"/>
      <c r="AE2460" s="71"/>
      <c r="AF2460" s="71"/>
      <c r="AG2460" s="71"/>
      <c r="AH2460" s="71"/>
      <c r="AI2460" s="71"/>
      <c r="AJ2460" s="71"/>
      <c r="AK2460" s="71"/>
      <c r="AL2460" s="71"/>
    </row>
    <row r="2461" spans="1:38">
      <c r="A2461" s="191"/>
      <c r="B2461" s="191"/>
      <c r="C2461" s="191"/>
      <c r="D2461" s="191"/>
      <c r="E2461" s="191"/>
      <c r="F2461" s="191"/>
      <c r="G2461" s="191"/>
      <c r="H2461" s="191"/>
      <c r="I2461" s="191"/>
      <c r="J2461" s="191"/>
      <c r="K2461" s="191"/>
      <c r="L2461" s="191"/>
      <c r="M2461" s="191"/>
      <c r="N2461" s="191"/>
      <c r="O2461" s="70">
        <f>SUMIFS('Ctas Receber'!G:G,'Ctas Receber'!E:E,'Clientes'!A:A,'Ctas Receber'!M:M,"")</f>
        <v>0</v>
      </c>
      <c r="P2461" s="70">
        <f>SUMIFS('Ctas Receber'!G:G,'Ctas Receber'!E:E,'Clientes'!A:A,'Ctas Receber'!O:O,"Pago")</f>
        <v>0</v>
      </c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  <c r="AA2461" s="71"/>
      <c r="AB2461" s="71"/>
      <c r="AC2461" s="71"/>
      <c r="AD2461" s="71"/>
      <c r="AE2461" s="71"/>
      <c r="AF2461" s="71"/>
      <c r="AG2461" s="71"/>
      <c r="AH2461" s="71"/>
      <c r="AI2461" s="71"/>
      <c r="AJ2461" s="71"/>
      <c r="AK2461" s="71"/>
      <c r="AL2461" s="71"/>
    </row>
    <row r="2462" spans="1:38">
      <c r="A2462" s="191"/>
      <c r="B2462" s="191"/>
      <c r="C2462" s="191"/>
      <c r="D2462" s="191"/>
      <c r="E2462" s="191"/>
      <c r="F2462" s="191"/>
      <c r="G2462" s="191"/>
      <c r="H2462" s="191"/>
      <c r="I2462" s="191"/>
      <c r="J2462" s="191"/>
      <c r="K2462" s="191"/>
      <c r="L2462" s="191"/>
      <c r="M2462" s="191"/>
      <c r="N2462" s="191"/>
      <c r="O2462" s="70">
        <f>SUMIFS('Ctas Receber'!G:G,'Ctas Receber'!E:E,'Clientes'!A:A,'Ctas Receber'!M:M,"")</f>
        <v>0</v>
      </c>
      <c r="P2462" s="70">
        <f>SUMIFS('Ctas Receber'!G:G,'Ctas Receber'!E:E,'Clientes'!A:A,'Ctas Receber'!O:O,"Pago")</f>
        <v>0</v>
      </c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  <c r="AA2462" s="71"/>
      <c r="AB2462" s="71"/>
      <c r="AC2462" s="71"/>
      <c r="AD2462" s="71"/>
      <c r="AE2462" s="71"/>
      <c r="AF2462" s="71"/>
      <c r="AG2462" s="71"/>
      <c r="AH2462" s="71"/>
      <c r="AI2462" s="71"/>
      <c r="AJ2462" s="71"/>
      <c r="AK2462" s="71"/>
      <c r="AL2462" s="71"/>
    </row>
    <row r="2463" spans="1:38">
      <c r="A2463" s="191"/>
      <c r="B2463" s="191"/>
      <c r="C2463" s="191"/>
      <c r="D2463" s="191"/>
      <c r="E2463" s="191"/>
      <c r="F2463" s="191"/>
      <c r="G2463" s="191"/>
      <c r="H2463" s="191"/>
      <c r="I2463" s="191"/>
      <c r="J2463" s="191"/>
      <c r="K2463" s="191"/>
      <c r="L2463" s="191"/>
      <c r="M2463" s="191"/>
      <c r="N2463" s="191"/>
      <c r="O2463" s="70">
        <f>SUMIFS('Ctas Receber'!G:G,'Ctas Receber'!E:E,'Clientes'!A:A,'Ctas Receber'!M:M,"")</f>
        <v>0</v>
      </c>
      <c r="P2463" s="70">
        <f>SUMIFS('Ctas Receber'!G:G,'Ctas Receber'!E:E,'Clientes'!A:A,'Ctas Receber'!O:O,"Pago")</f>
        <v>0</v>
      </c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  <c r="AA2463" s="71"/>
      <c r="AB2463" s="71"/>
      <c r="AC2463" s="71"/>
      <c r="AD2463" s="71"/>
      <c r="AE2463" s="71"/>
      <c r="AF2463" s="71"/>
      <c r="AG2463" s="71"/>
      <c r="AH2463" s="71"/>
      <c r="AI2463" s="71"/>
      <c r="AJ2463" s="71"/>
      <c r="AK2463" s="71"/>
      <c r="AL2463" s="71"/>
    </row>
    <row r="2464" spans="1:38">
      <c r="A2464" s="191"/>
      <c r="B2464" s="191"/>
      <c r="C2464" s="191"/>
      <c r="D2464" s="191"/>
      <c r="E2464" s="191"/>
      <c r="F2464" s="191"/>
      <c r="G2464" s="191"/>
      <c r="H2464" s="191"/>
      <c r="I2464" s="191"/>
      <c r="J2464" s="191"/>
      <c r="K2464" s="191"/>
      <c r="L2464" s="191"/>
      <c r="M2464" s="191"/>
      <c r="N2464" s="191"/>
      <c r="O2464" s="70">
        <f>SUMIFS('Ctas Receber'!G:G,'Ctas Receber'!E:E,'Clientes'!A:A,'Ctas Receber'!M:M,"")</f>
        <v>0</v>
      </c>
      <c r="P2464" s="70">
        <f>SUMIFS('Ctas Receber'!G:G,'Ctas Receber'!E:E,'Clientes'!A:A,'Ctas Receber'!O:O,"Pago")</f>
        <v>0</v>
      </c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  <c r="AA2464" s="71"/>
      <c r="AB2464" s="71"/>
      <c r="AC2464" s="71"/>
      <c r="AD2464" s="71"/>
      <c r="AE2464" s="71"/>
      <c r="AF2464" s="71"/>
      <c r="AG2464" s="71"/>
      <c r="AH2464" s="71"/>
      <c r="AI2464" s="71"/>
      <c r="AJ2464" s="71"/>
      <c r="AK2464" s="71"/>
      <c r="AL2464" s="71"/>
    </row>
    <row r="2465" spans="1:38">
      <c r="A2465" s="191"/>
      <c r="B2465" s="191"/>
      <c r="C2465" s="191"/>
      <c r="D2465" s="191"/>
      <c r="E2465" s="191"/>
      <c r="F2465" s="191"/>
      <c r="G2465" s="191"/>
      <c r="H2465" s="191"/>
      <c r="I2465" s="191"/>
      <c r="J2465" s="191"/>
      <c r="K2465" s="191"/>
      <c r="L2465" s="191"/>
      <c r="M2465" s="191"/>
      <c r="N2465" s="191"/>
      <c r="O2465" s="70">
        <f>SUMIFS('Ctas Receber'!G:G,'Ctas Receber'!E:E,'Clientes'!A:A,'Ctas Receber'!M:M,"")</f>
        <v>0</v>
      </c>
      <c r="P2465" s="70">
        <f>SUMIFS('Ctas Receber'!G:G,'Ctas Receber'!E:E,'Clientes'!A:A,'Ctas Receber'!O:O,"Pago")</f>
        <v>0</v>
      </c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  <c r="AA2465" s="71"/>
      <c r="AB2465" s="71"/>
      <c r="AC2465" s="71"/>
      <c r="AD2465" s="71"/>
      <c r="AE2465" s="71"/>
      <c r="AF2465" s="71"/>
      <c r="AG2465" s="71"/>
      <c r="AH2465" s="71"/>
      <c r="AI2465" s="71"/>
      <c r="AJ2465" s="71"/>
      <c r="AK2465" s="71"/>
      <c r="AL2465" s="71"/>
    </row>
    <row r="2466" spans="1:38">
      <c r="A2466" s="191"/>
      <c r="B2466" s="191"/>
      <c r="C2466" s="191"/>
      <c r="D2466" s="191"/>
      <c r="E2466" s="191"/>
      <c r="F2466" s="191"/>
      <c r="G2466" s="191"/>
      <c r="H2466" s="191"/>
      <c r="I2466" s="191"/>
      <c r="J2466" s="191"/>
      <c r="K2466" s="191"/>
      <c r="L2466" s="191"/>
      <c r="M2466" s="191"/>
      <c r="N2466" s="191"/>
      <c r="O2466" s="70">
        <f>SUMIFS('Ctas Receber'!G:G,'Ctas Receber'!E:E,'Clientes'!A:A,'Ctas Receber'!M:M,"")</f>
        <v>0</v>
      </c>
      <c r="P2466" s="70">
        <f>SUMIFS('Ctas Receber'!G:G,'Ctas Receber'!E:E,'Clientes'!A:A,'Ctas Receber'!O:O,"Pago")</f>
        <v>0</v>
      </c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  <c r="AA2466" s="71"/>
      <c r="AB2466" s="71"/>
      <c r="AC2466" s="71"/>
      <c r="AD2466" s="71"/>
      <c r="AE2466" s="71"/>
      <c r="AF2466" s="71"/>
      <c r="AG2466" s="71"/>
      <c r="AH2466" s="71"/>
      <c r="AI2466" s="71"/>
      <c r="AJ2466" s="71"/>
      <c r="AK2466" s="71"/>
      <c r="AL2466" s="71"/>
    </row>
    <row r="2467" spans="1:38">
      <c r="A2467" s="191"/>
      <c r="B2467" s="191"/>
      <c r="C2467" s="191"/>
      <c r="D2467" s="191"/>
      <c r="E2467" s="191"/>
      <c r="F2467" s="191"/>
      <c r="G2467" s="191"/>
      <c r="H2467" s="191"/>
      <c r="I2467" s="191"/>
      <c r="J2467" s="191"/>
      <c r="K2467" s="191"/>
      <c r="L2467" s="191"/>
      <c r="M2467" s="191"/>
      <c r="N2467" s="191"/>
      <c r="O2467" s="70">
        <f>SUMIFS('Ctas Receber'!G:G,'Ctas Receber'!E:E,'Clientes'!A:A,'Ctas Receber'!M:M,"")</f>
        <v>0</v>
      </c>
      <c r="P2467" s="70">
        <f>SUMIFS('Ctas Receber'!G:G,'Ctas Receber'!E:E,'Clientes'!A:A,'Ctas Receber'!O:O,"Pago")</f>
        <v>0</v>
      </c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  <c r="AA2467" s="71"/>
      <c r="AB2467" s="71"/>
      <c r="AC2467" s="71"/>
      <c r="AD2467" s="71"/>
      <c r="AE2467" s="71"/>
      <c r="AF2467" s="71"/>
      <c r="AG2467" s="71"/>
      <c r="AH2467" s="71"/>
      <c r="AI2467" s="71"/>
      <c r="AJ2467" s="71"/>
      <c r="AK2467" s="71"/>
      <c r="AL2467" s="71"/>
    </row>
    <row r="2468" spans="1:38">
      <c r="A2468" s="191"/>
      <c r="B2468" s="191"/>
      <c r="C2468" s="191"/>
      <c r="D2468" s="191"/>
      <c r="E2468" s="191"/>
      <c r="F2468" s="191"/>
      <c r="G2468" s="191"/>
      <c r="H2468" s="191"/>
      <c r="I2468" s="191"/>
      <c r="J2468" s="191"/>
      <c r="K2468" s="191"/>
      <c r="L2468" s="191"/>
      <c r="M2468" s="191"/>
      <c r="N2468" s="191"/>
      <c r="O2468" s="70">
        <f>SUMIFS('Ctas Receber'!G:G,'Ctas Receber'!E:E,'Clientes'!A:A,'Ctas Receber'!M:M,"")</f>
        <v>0</v>
      </c>
      <c r="P2468" s="70">
        <f>SUMIFS('Ctas Receber'!G:G,'Ctas Receber'!E:E,'Clientes'!A:A,'Ctas Receber'!O:O,"Pago")</f>
        <v>0</v>
      </c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  <c r="AA2468" s="71"/>
      <c r="AB2468" s="71"/>
      <c r="AC2468" s="71"/>
      <c r="AD2468" s="71"/>
      <c r="AE2468" s="71"/>
      <c r="AF2468" s="71"/>
      <c r="AG2468" s="71"/>
      <c r="AH2468" s="71"/>
      <c r="AI2468" s="71"/>
      <c r="AJ2468" s="71"/>
      <c r="AK2468" s="71"/>
      <c r="AL2468" s="71"/>
    </row>
    <row r="2469" spans="1:38">
      <c r="A2469" s="191"/>
      <c r="B2469" s="191"/>
      <c r="C2469" s="191"/>
      <c r="D2469" s="191"/>
      <c r="E2469" s="191"/>
      <c r="F2469" s="191"/>
      <c r="G2469" s="191"/>
      <c r="H2469" s="191"/>
      <c r="I2469" s="191"/>
      <c r="J2469" s="191"/>
      <c r="K2469" s="191"/>
      <c r="L2469" s="191"/>
      <c r="M2469" s="191"/>
      <c r="N2469" s="191"/>
      <c r="O2469" s="70">
        <f>SUMIFS('Ctas Receber'!G:G,'Ctas Receber'!E:E,'Clientes'!A:A,'Ctas Receber'!M:M,"")</f>
        <v>0</v>
      </c>
      <c r="P2469" s="70">
        <f>SUMIFS('Ctas Receber'!G:G,'Ctas Receber'!E:E,'Clientes'!A:A,'Ctas Receber'!O:O,"Pago")</f>
        <v>0</v>
      </c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  <c r="AA2469" s="71"/>
      <c r="AB2469" s="71"/>
      <c r="AC2469" s="71"/>
      <c r="AD2469" s="71"/>
      <c r="AE2469" s="71"/>
      <c r="AF2469" s="71"/>
      <c r="AG2469" s="71"/>
      <c r="AH2469" s="71"/>
      <c r="AI2469" s="71"/>
      <c r="AJ2469" s="71"/>
      <c r="AK2469" s="71"/>
      <c r="AL2469" s="71"/>
    </row>
    <row r="2470" spans="1:38">
      <c r="A2470" s="191"/>
      <c r="B2470" s="191"/>
      <c r="C2470" s="191"/>
      <c r="D2470" s="191"/>
      <c r="E2470" s="191"/>
      <c r="F2470" s="191"/>
      <c r="G2470" s="191"/>
      <c r="H2470" s="191"/>
      <c r="I2470" s="191"/>
      <c r="J2470" s="191"/>
      <c r="K2470" s="191"/>
      <c r="L2470" s="191"/>
      <c r="M2470" s="191"/>
      <c r="N2470" s="191"/>
      <c r="O2470" s="70">
        <f>SUMIFS('Ctas Receber'!G:G,'Ctas Receber'!E:E,'Clientes'!A:A,'Ctas Receber'!M:M,"")</f>
        <v>0</v>
      </c>
      <c r="P2470" s="70">
        <f>SUMIFS('Ctas Receber'!G:G,'Ctas Receber'!E:E,'Clientes'!A:A,'Ctas Receber'!O:O,"Pago")</f>
        <v>0</v>
      </c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  <c r="AA2470" s="71"/>
      <c r="AB2470" s="71"/>
      <c r="AC2470" s="71"/>
      <c r="AD2470" s="71"/>
      <c r="AE2470" s="71"/>
      <c r="AF2470" s="71"/>
      <c r="AG2470" s="71"/>
      <c r="AH2470" s="71"/>
      <c r="AI2470" s="71"/>
      <c r="AJ2470" s="71"/>
      <c r="AK2470" s="71"/>
      <c r="AL2470" s="71"/>
    </row>
    <row r="2471" spans="1:38">
      <c r="A2471" s="191"/>
      <c r="B2471" s="191"/>
      <c r="C2471" s="191"/>
      <c r="D2471" s="191"/>
      <c r="E2471" s="191"/>
      <c r="F2471" s="191"/>
      <c r="G2471" s="191"/>
      <c r="H2471" s="191"/>
      <c r="I2471" s="191"/>
      <c r="J2471" s="191"/>
      <c r="K2471" s="191"/>
      <c r="L2471" s="191"/>
      <c r="M2471" s="191"/>
      <c r="N2471" s="191"/>
      <c r="O2471" s="70">
        <f>SUMIFS('Ctas Receber'!G:G,'Ctas Receber'!E:E,'Clientes'!A:A,'Ctas Receber'!M:M,"")</f>
        <v>0</v>
      </c>
      <c r="P2471" s="70">
        <f>SUMIFS('Ctas Receber'!G:G,'Ctas Receber'!E:E,'Clientes'!A:A,'Ctas Receber'!O:O,"Pago")</f>
        <v>0</v>
      </c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  <c r="AA2471" s="71"/>
      <c r="AB2471" s="71"/>
      <c r="AC2471" s="71"/>
      <c r="AD2471" s="71"/>
      <c r="AE2471" s="71"/>
      <c r="AF2471" s="71"/>
      <c r="AG2471" s="71"/>
      <c r="AH2471" s="71"/>
      <c r="AI2471" s="71"/>
      <c r="AJ2471" s="71"/>
      <c r="AK2471" s="71"/>
      <c r="AL2471" s="71"/>
    </row>
    <row r="2472" spans="1:38">
      <c r="A2472" s="191"/>
      <c r="B2472" s="191"/>
      <c r="C2472" s="191"/>
      <c r="D2472" s="191"/>
      <c r="E2472" s="191"/>
      <c r="F2472" s="191"/>
      <c r="G2472" s="191"/>
      <c r="H2472" s="191"/>
      <c r="I2472" s="191"/>
      <c r="J2472" s="191"/>
      <c r="K2472" s="191"/>
      <c r="L2472" s="191"/>
      <c r="M2472" s="191"/>
      <c r="N2472" s="191"/>
      <c r="O2472" s="70">
        <f>SUMIFS('Ctas Receber'!G:G,'Ctas Receber'!E:E,'Clientes'!A:A,'Ctas Receber'!M:M,"")</f>
        <v>0</v>
      </c>
      <c r="P2472" s="70">
        <f>SUMIFS('Ctas Receber'!G:G,'Ctas Receber'!E:E,'Clientes'!A:A,'Ctas Receber'!O:O,"Pago")</f>
        <v>0</v>
      </c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  <c r="AA2472" s="71"/>
      <c r="AB2472" s="71"/>
      <c r="AC2472" s="71"/>
      <c r="AD2472" s="71"/>
      <c r="AE2472" s="71"/>
      <c r="AF2472" s="71"/>
      <c r="AG2472" s="71"/>
      <c r="AH2472" s="71"/>
      <c r="AI2472" s="71"/>
      <c r="AJ2472" s="71"/>
      <c r="AK2472" s="71"/>
      <c r="AL2472" s="71"/>
    </row>
    <row r="2473" spans="1:38">
      <c r="A2473" s="191"/>
      <c r="B2473" s="191"/>
      <c r="C2473" s="191"/>
      <c r="D2473" s="191"/>
      <c r="E2473" s="191"/>
      <c r="F2473" s="191"/>
      <c r="G2473" s="191"/>
      <c r="H2473" s="191"/>
      <c r="I2473" s="191"/>
      <c r="J2473" s="191"/>
      <c r="K2473" s="191"/>
      <c r="L2473" s="191"/>
      <c r="M2473" s="191"/>
      <c r="N2473" s="191"/>
      <c r="O2473" s="70">
        <f>SUMIFS('Ctas Receber'!G:G,'Ctas Receber'!E:E,'Clientes'!A:A,'Ctas Receber'!M:M,"")</f>
        <v>0</v>
      </c>
      <c r="P2473" s="70">
        <f>SUMIFS('Ctas Receber'!G:G,'Ctas Receber'!E:E,'Clientes'!A:A,'Ctas Receber'!O:O,"Pago")</f>
        <v>0</v>
      </c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  <c r="AA2473" s="71"/>
      <c r="AB2473" s="71"/>
      <c r="AC2473" s="71"/>
      <c r="AD2473" s="71"/>
      <c r="AE2473" s="71"/>
      <c r="AF2473" s="71"/>
      <c r="AG2473" s="71"/>
      <c r="AH2473" s="71"/>
      <c r="AI2473" s="71"/>
      <c r="AJ2473" s="71"/>
      <c r="AK2473" s="71"/>
      <c r="AL2473" s="71"/>
    </row>
    <row r="2474" spans="1:38">
      <c r="A2474" s="191"/>
      <c r="B2474" s="191"/>
      <c r="C2474" s="191"/>
      <c r="D2474" s="191"/>
      <c r="E2474" s="191"/>
      <c r="F2474" s="191"/>
      <c r="G2474" s="191"/>
      <c r="H2474" s="191"/>
      <c r="I2474" s="191"/>
      <c r="J2474" s="191"/>
      <c r="K2474" s="191"/>
      <c r="L2474" s="191"/>
      <c r="M2474" s="191"/>
      <c r="N2474" s="191"/>
      <c r="O2474" s="70">
        <f>SUMIFS('Ctas Receber'!G:G,'Ctas Receber'!E:E,'Clientes'!A:A,'Ctas Receber'!M:M,"")</f>
        <v>0</v>
      </c>
      <c r="P2474" s="70">
        <f>SUMIFS('Ctas Receber'!G:G,'Ctas Receber'!E:E,'Clientes'!A:A,'Ctas Receber'!O:O,"Pago")</f>
        <v>0</v>
      </c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  <c r="AA2474" s="71"/>
      <c r="AB2474" s="71"/>
      <c r="AC2474" s="71"/>
      <c r="AD2474" s="71"/>
      <c r="AE2474" s="71"/>
      <c r="AF2474" s="71"/>
      <c r="AG2474" s="71"/>
      <c r="AH2474" s="71"/>
      <c r="AI2474" s="71"/>
      <c r="AJ2474" s="71"/>
      <c r="AK2474" s="71"/>
      <c r="AL2474" s="71"/>
    </row>
    <row r="2475" spans="1:38">
      <c r="A2475" s="191"/>
      <c r="B2475" s="191"/>
      <c r="C2475" s="191"/>
      <c r="D2475" s="191"/>
      <c r="E2475" s="191"/>
      <c r="F2475" s="191"/>
      <c r="G2475" s="191"/>
      <c r="H2475" s="191"/>
      <c r="I2475" s="191"/>
      <c r="J2475" s="191"/>
      <c r="K2475" s="191"/>
      <c r="L2475" s="191"/>
      <c r="M2475" s="191"/>
      <c r="N2475" s="191"/>
      <c r="O2475" s="70">
        <f>SUMIFS('Ctas Receber'!G:G,'Ctas Receber'!E:E,'Clientes'!A:A,'Ctas Receber'!M:M,"")</f>
        <v>0</v>
      </c>
      <c r="P2475" s="70">
        <f>SUMIFS('Ctas Receber'!G:G,'Ctas Receber'!E:E,'Clientes'!A:A,'Ctas Receber'!O:O,"Pago")</f>
        <v>0</v>
      </c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  <c r="AA2475" s="71"/>
      <c r="AB2475" s="71"/>
      <c r="AC2475" s="71"/>
      <c r="AD2475" s="71"/>
      <c r="AE2475" s="71"/>
      <c r="AF2475" s="71"/>
      <c r="AG2475" s="71"/>
      <c r="AH2475" s="71"/>
      <c r="AI2475" s="71"/>
      <c r="AJ2475" s="71"/>
      <c r="AK2475" s="71"/>
      <c r="AL2475" s="71"/>
    </row>
    <row r="2476" spans="1:38">
      <c r="A2476" s="191"/>
      <c r="B2476" s="191"/>
      <c r="C2476" s="191"/>
      <c r="D2476" s="191"/>
      <c r="E2476" s="191"/>
      <c r="F2476" s="191"/>
      <c r="G2476" s="191"/>
      <c r="H2476" s="191"/>
      <c r="I2476" s="191"/>
      <c r="J2476" s="191"/>
      <c r="K2476" s="191"/>
      <c r="L2476" s="191"/>
      <c r="M2476" s="191"/>
      <c r="N2476" s="191"/>
      <c r="O2476" s="70">
        <f>SUMIFS('Ctas Receber'!G:G,'Ctas Receber'!E:E,'Clientes'!A:A,'Ctas Receber'!M:M,"")</f>
        <v>0</v>
      </c>
      <c r="P2476" s="70">
        <f>SUMIFS('Ctas Receber'!G:G,'Ctas Receber'!E:E,'Clientes'!A:A,'Ctas Receber'!O:O,"Pago")</f>
        <v>0</v>
      </c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  <c r="AA2476" s="71"/>
      <c r="AB2476" s="71"/>
      <c r="AC2476" s="71"/>
      <c r="AD2476" s="71"/>
      <c r="AE2476" s="71"/>
      <c r="AF2476" s="71"/>
      <c r="AG2476" s="71"/>
      <c r="AH2476" s="71"/>
      <c r="AI2476" s="71"/>
      <c r="AJ2476" s="71"/>
      <c r="AK2476" s="71"/>
      <c r="AL2476" s="71"/>
    </row>
    <row r="2477" spans="1:38">
      <c r="A2477" s="191"/>
      <c r="B2477" s="191"/>
      <c r="C2477" s="191"/>
      <c r="D2477" s="191"/>
      <c r="E2477" s="191"/>
      <c r="F2477" s="191"/>
      <c r="G2477" s="191"/>
      <c r="H2477" s="191"/>
      <c r="I2477" s="191"/>
      <c r="J2477" s="191"/>
      <c r="K2477" s="191"/>
      <c r="L2477" s="191"/>
      <c r="M2477" s="191"/>
      <c r="N2477" s="191"/>
      <c r="O2477" s="70">
        <f>SUMIFS('Ctas Receber'!G:G,'Ctas Receber'!E:E,'Clientes'!A:A,'Ctas Receber'!M:M,"")</f>
        <v>0</v>
      </c>
      <c r="P2477" s="70">
        <f>SUMIFS('Ctas Receber'!G:G,'Ctas Receber'!E:E,'Clientes'!A:A,'Ctas Receber'!O:O,"Pago")</f>
        <v>0</v>
      </c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  <c r="AA2477" s="71"/>
      <c r="AB2477" s="71"/>
      <c r="AC2477" s="71"/>
      <c r="AD2477" s="71"/>
      <c r="AE2477" s="71"/>
      <c r="AF2477" s="71"/>
      <c r="AG2477" s="71"/>
      <c r="AH2477" s="71"/>
      <c r="AI2477" s="71"/>
      <c r="AJ2477" s="71"/>
      <c r="AK2477" s="71"/>
      <c r="AL2477" s="71"/>
    </row>
    <row r="2478" spans="1:38">
      <c r="A2478" s="191"/>
      <c r="B2478" s="191"/>
      <c r="C2478" s="191"/>
      <c r="D2478" s="191"/>
      <c r="E2478" s="191"/>
      <c r="F2478" s="191"/>
      <c r="G2478" s="191"/>
      <c r="H2478" s="191"/>
      <c r="I2478" s="191"/>
      <c r="J2478" s="191"/>
      <c r="K2478" s="191"/>
      <c r="L2478" s="191"/>
      <c r="M2478" s="191"/>
      <c r="N2478" s="191"/>
      <c r="O2478" s="70">
        <f>SUMIFS('Ctas Receber'!G:G,'Ctas Receber'!E:E,'Clientes'!A:A,'Ctas Receber'!M:M,"")</f>
        <v>0</v>
      </c>
      <c r="P2478" s="70">
        <f>SUMIFS('Ctas Receber'!G:G,'Ctas Receber'!E:E,'Clientes'!A:A,'Ctas Receber'!O:O,"Pago")</f>
        <v>0</v>
      </c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  <c r="AA2478" s="71"/>
      <c r="AB2478" s="71"/>
      <c r="AC2478" s="71"/>
      <c r="AD2478" s="71"/>
      <c r="AE2478" s="71"/>
      <c r="AF2478" s="71"/>
      <c r="AG2478" s="71"/>
      <c r="AH2478" s="71"/>
      <c r="AI2478" s="71"/>
      <c r="AJ2478" s="71"/>
      <c r="AK2478" s="71"/>
      <c r="AL2478" s="71"/>
    </row>
    <row r="2479" spans="1:38">
      <c r="A2479" s="191"/>
      <c r="B2479" s="191"/>
      <c r="C2479" s="191"/>
      <c r="D2479" s="191"/>
      <c r="E2479" s="191"/>
      <c r="F2479" s="191"/>
      <c r="G2479" s="191"/>
      <c r="H2479" s="191"/>
      <c r="I2479" s="191"/>
      <c r="J2479" s="191"/>
      <c r="K2479" s="191"/>
      <c r="L2479" s="191"/>
      <c r="M2479" s="191"/>
      <c r="N2479" s="191"/>
      <c r="O2479" s="70">
        <f>SUMIFS('Ctas Receber'!G:G,'Ctas Receber'!E:E,'Clientes'!A:A,'Ctas Receber'!M:M,"")</f>
        <v>0</v>
      </c>
      <c r="P2479" s="70">
        <f>SUMIFS('Ctas Receber'!G:G,'Ctas Receber'!E:E,'Clientes'!A:A,'Ctas Receber'!O:O,"Pago")</f>
        <v>0</v>
      </c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  <c r="AA2479" s="71"/>
      <c r="AB2479" s="71"/>
      <c r="AC2479" s="71"/>
      <c r="AD2479" s="71"/>
      <c r="AE2479" s="71"/>
      <c r="AF2479" s="71"/>
      <c r="AG2479" s="71"/>
      <c r="AH2479" s="71"/>
      <c r="AI2479" s="71"/>
      <c r="AJ2479" s="71"/>
      <c r="AK2479" s="71"/>
      <c r="AL2479" s="71"/>
    </row>
    <row r="2480" spans="1:38">
      <c r="A2480" s="191"/>
      <c r="B2480" s="191"/>
      <c r="C2480" s="191"/>
      <c r="D2480" s="191"/>
      <c r="E2480" s="191"/>
      <c r="F2480" s="191"/>
      <c r="G2480" s="191"/>
      <c r="H2480" s="191"/>
      <c r="I2480" s="191"/>
      <c r="J2480" s="191"/>
      <c r="K2480" s="191"/>
      <c r="L2480" s="191"/>
      <c r="M2480" s="191"/>
      <c r="N2480" s="191"/>
      <c r="O2480" s="70">
        <f>SUMIFS('Ctas Receber'!G:G,'Ctas Receber'!E:E,'Clientes'!A:A,'Ctas Receber'!M:M,"")</f>
        <v>0</v>
      </c>
      <c r="P2480" s="70">
        <f>SUMIFS('Ctas Receber'!G:G,'Ctas Receber'!E:E,'Clientes'!A:A,'Ctas Receber'!O:O,"Pago")</f>
        <v>0</v>
      </c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  <c r="AA2480" s="71"/>
      <c r="AB2480" s="71"/>
      <c r="AC2480" s="71"/>
      <c r="AD2480" s="71"/>
      <c r="AE2480" s="71"/>
      <c r="AF2480" s="71"/>
      <c r="AG2480" s="71"/>
      <c r="AH2480" s="71"/>
      <c r="AI2480" s="71"/>
      <c r="AJ2480" s="71"/>
      <c r="AK2480" s="71"/>
      <c r="AL2480" s="71"/>
    </row>
    <row r="2481" spans="1:38">
      <c r="A2481" s="191"/>
      <c r="B2481" s="191"/>
      <c r="C2481" s="191"/>
      <c r="D2481" s="191"/>
      <c r="E2481" s="191"/>
      <c r="F2481" s="191"/>
      <c r="G2481" s="191"/>
      <c r="H2481" s="191"/>
      <c r="I2481" s="191"/>
      <c r="J2481" s="191"/>
      <c r="K2481" s="191"/>
      <c r="L2481" s="191"/>
      <c r="M2481" s="191"/>
      <c r="N2481" s="191"/>
      <c r="O2481" s="70">
        <f>SUMIFS('Ctas Receber'!G:G,'Ctas Receber'!E:E,'Clientes'!A:A,'Ctas Receber'!M:M,"")</f>
        <v>0</v>
      </c>
      <c r="P2481" s="70">
        <f>SUMIFS('Ctas Receber'!G:G,'Ctas Receber'!E:E,'Clientes'!A:A,'Ctas Receber'!O:O,"Pago")</f>
        <v>0</v>
      </c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  <c r="AA2481" s="71"/>
      <c r="AB2481" s="71"/>
      <c r="AC2481" s="71"/>
      <c r="AD2481" s="71"/>
      <c r="AE2481" s="71"/>
      <c r="AF2481" s="71"/>
      <c r="AG2481" s="71"/>
      <c r="AH2481" s="71"/>
      <c r="AI2481" s="71"/>
      <c r="AJ2481" s="71"/>
      <c r="AK2481" s="71"/>
      <c r="AL2481" s="71"/>
    </row>
    <row r="2482" spans="1:38">
      <c r="A2482" s="191"/>
      <c r="B2482" s="191"/>
      <c r="C2482" s="191"/>
      <c r="D2482" s="191"/>
      <c r="E2482" s="191"/>
      <c r="F2482" s="191"/>
      <c r="G2482" s="191"/>
      <c r="H2482" s="191"/>
      <c r="I2482" s="191"/>
      <c r="J2482" s="191"/>
      <c r="K2482" s="191"/>
      <c r="L2482" s="191"/>
      <c r="M2482" s="191"/>
      <c r="N2482" s="191"/>
      <c r="O2482" s="70">
        <f>SUMIFS('Ctas Receber'!G:G,'Ctas Receber'!E:E,'Clientes'!A:A,'Ctas Receber'!M:M,"")</f>
        <v>0</v>
      </c>
      <c r="P2482" s="70">
        <f>SUMIFS('Ctas Receber'!G:G,'Ctas Receber'!E:E,'Clientes'!A:A,'Ctas Receber'!O:O,"Pago")</f>
        <v>0</v>
      </c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  <c r="AA2482" s="71"/>
      <c r="AB2482" s="71"/>
      <c r="AC2482" s="71"/>
      <c r="AD2482" s="71"/>
      <c r="AE2482" s="71"/>
      <c r="AF2482" s="71"/>
      <c r="AG2482" s="71"/>
      <c r="AH2482" s="71"/>
      <c r="AI2482" s="71"/>
      <c r="AJ2482" s="71"/>
      <c r="AK2482" s="71"/>
      <c r="AL2482" s="71"/>
    </row>
    <row r="2483" spans="1:38">
      <c r="A2483" s="191"/>
      <c r="B2483" s="191"/>
      <c r="C2483" s="191"/>
      <c r="D2483" s="191"/>
      <c r="E2483" s="191"/>
      <c r="F2483" s="191"/>
      <c r="G2483" s="191"/>
      <c r="H2483" s="191"/>
      <c r="I2483" s="191"/>
      <c r="J2483" s="191"/>
      <c r="K2483" s="191"/>
      <c r="L2483" s="191"/>
      <c r="M2483" s="191"/>
      <c r="N2483" s="191"/>
      <c r="O2483" s="70">
        <f>SUMIFS('Ctas Receber'!G:G,'Ctas Receber'!E:E,'Clientes'!A:A,'Ctas Receber'!M:M,"")</f>
        <v>0</v>
      </c>
      <c r="P2483" s="70">
        <f>SUMIFS('Ctas Receber'!G:G,'Ctas Receber'!E:E,'Clientes'!A:A,'Ctas Receber'!O:O,"Pago")</f>
        <v>0</v>
      </c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  <c r="AA2483" s="71"/>
      <c r="AB2483" s="71"/>
      <c r="AC2483" s="71"/>
      <c r="AD2483" s="71"/>
      <c r="AE2483" s="71"/>
      <c r="AF2483" s="71"/>
      <c r="AG2483" s="71"/>
      <c r="AH2483" s="71"/>
      <c r="AI2483" s="71"/>
      <c r="AJ2483" s="71"/>
      <c r="AK2483" s="71"/>
      <c r="AL2483" s="71"/>
    </row>
    <row r="2484" spans="1:38">
      <c r="A2484" s="191"/>
      <c r="B2484" s="191"/>
      <c r="C2484" s="191"/>
      <c r="D2484" s="191"/>
      <c r="E2484" s="191"/>
      <c r="F2484" s="191"/>
      <c r="G2484" s="191"/>
      <c r="H2484" s="191"/>
      <c r="I2484" s="191"/>
      <c r="J2484" s="191"/>
      <c r="K2484" s="191"/>
      <c r="L2484" s="191"/>
      <c r="M2484" s="191"/>
      <c r="N2484" s="191"/>
      <c r="O2484" s="70">
        <f>SUMIFS('Ctas Receber'!G:G,'Ctas Receber'!E:E,'Clientes'!A:A,'Ctas Receber'!M:M,"")</f>
        <v>0</v>
      </c>
      <c r="P2484" s="70">
        <f>SUMIFS('Ctas Receber'!G:G,'Ctas Receber'!E:E,'Clientes'!A:A,'Ctas Receber'!O:O,"Pago")</f>
        <v>0</v>
      </c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  <c r="AA2484" s="71"/>
      <c r="AB2484" s="71"/>
      <c r="AC2484" s="71"/>
      <c r="AD2484" s="71"/>
      <c r="AE2484" s="71"/>
      <c r="AF2484" s="71"/>
      <c r="AG2484" s="71"/>
      <c r="AH2484" s="71"/>
      <c r="AI2484" s="71"/>
      <c r="AJ2484" s="71"/>
      <c r="AK2484" s="71"/>
      <c r="AL2484" s="71"/>
    </row>
    <row r="2485" spans="1:38">
      <c r="A2485" s="191"/>
      <c r="B2485" s="191"/>
      <c r="C2485" s="191"/>
      <c r="D2485" s="191"/>
      <c r="E2485" s="191"/>
      <c r="F2485" s="191"/>
      <c r="G2485" s="191"/>
      <c r="H2485" s="191"/>
      <c r="I2485" s="191"/>
      <c r="J2485" s="191"/>
      <c r="K2485" s="191"/>
      <c r="L2485" s="191"/>
      <c r="M2485" s="191"/>
      <c r="N2485" s="191"/>
      <c r="O2485" s="70">
        <f>SUMIFS('Ctas Receber'!G:G,'Ctas Receber'!E:E,'Clientes'!A:A,'Ctas Receber'!M:M,"")</f>
        <v>0</v>
      </c>
      <c r="P2485" s="70">
        <f>SUMIFS('Ctas Receber'!G:G,'Ctas Receber'!E:E,'Clientes'!A:A,'Ctas Receber'!O:O,"Pago")</f>
        <v>0</v>
      </c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  <c r="AA2485" s="71"/>
      <c r="AB2485" s="71"/>
      <c r="AC2485" s="71"/>
      <c r="AD2485" s="71"/>
      <c r="AE2485" s="71"/>
      <c r="AF2485" s="71"/>
      <c r="AG2485" s="71"/>
      <c r="AH2485" s="71"/>
      <c r="AI2485" s="71"/>
      <c r="AJ2485" s="71"/>
      <c r="AK2485" s="71"/>
      <c r="AL2485" s="71"/>
    </row>
    <row r="2486" spans="1:38">
      <c r="A2486" s="191"/>
      <c r="B2486" s="191"/>
      <c r="C2486" s="191"/>
      <c r="D2486" s="191"/>
      <c r="E2486" s="191"/>
      <c r="F2486" s="191"/>
      <c r="G2486" s="191"/>
      <c r="H2486" s="191"/>
      <c r="I2486" s="191"/>
      <c r="J2486" s="191"/>
      <c r="K2486" s="191"/>
      <c r="L2486" s="191"/>
      <c r="M2486" s="191"/>
      <c r="N2486" s="191"/>
      <c r="O2486" s="70">
        <f>SUMIFS('Ctas Receber'!G:G,'Ctas Receber'!E:E,'Clientes'!A:A,'Ctas Receber'!M:M,"")</f>
        <v>0</v>
      </c>
      <c r="P2486" s="70">
        <f>SUMIFS('Ctas Receber'!G:G,'Ctas Receber'!E:E,'Clientes'!A:A,'Ctas Receber'!O:O,"Pago")</f>
        <v>0</v>
      </c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  <c r="AA2486" s="71"/>
      <c r="AB2486" s="71"/>
      <c r="AC2486" s="71"/>
      <c r="AD2486" s="71"/>
      <c r="AE2486" s="71"/>
      <c r="AF2486" s="71"/>
      <c r="AG2486" s="71"/>
      <c r="AH2486" s="71"/>
      <c r="AI2486" s="71"/>
      <c r="AJ2486" s="71"/>
      <c r="AK2486" s="71"/>
      <c r="AL2486" s="71"/>
    </row>
    <row r="2487" spans="1:38">
      <c r="A2487" s="191"/>
      <c r="B2487" s="191"/>
      <c r="C2487" s="191"/>
      <c r="D2487" s="191"/>
      <c r="E2487" s="191"/>
      <c r="F2487" s="191"/>
      <c r="G2487" s="191"/>
      <c r="H2487" s="191"/>
      <c r="I2487" s="191"/>
      <c r="J2487" s="191"/>
      <c r="K2487" s="191"/>
      <c r="L2487" s="191"/>
      <c r="M2487" s="191"/>
      <c r="N2487" s="191"/>
      <c r="O2487" s="70">
        <f>SUMIFS('Ctas Receber'!G:G,'Ctas Receber'!E:E,'Clientes'!A:A,'Ctas Receber'!M:M,"")</f>
        <v>0</v>
      </c>
      <c r="P2487" s="70">
        <f>SUMIFS('Ctas Receber'!G:G,'Ctas Receber'!E:E,'Clientes'!A:A,'Ctas Receber'!O:O,"Pago")</f>
        <v>0</v>
      </c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  <c r="AA2487" s="71"/>
      <c r="AB2487" s="71"/>
      <c r="AC2487" s="71"/>
      <c r="AD2487" s="71"/>
      <c r="AE2487" s="71"/>
      <c r="AF2487" s="71"/>
      <c r="AG2487" s="71"/>
      <c r="AH2487" s="71"/>
      <c r="AI2487" s="71"/>
      <c r="AJ2487" s="71"/>
      <c r="AK2487" s="71"/>
      <c r="AL2487" s="71"/>
    </row>
    <row r="2488" spans="1:38">
      <c r="A2488" s="191"/>
      <c r="B2488" s="191"/>
      <c r="C2488" s="191"/>
      <c r="D2488" s="191"/>
      <c r="E2488" s="191"/>
      <c r="F2488" s="191"/>
      <c r="G2488" s="191"/>
      <c r="H2488" s="191"/>
      <c r="I2488" s="191"/>
      <c r="J2488" s="191"/>
      <c r="K2488" s="191"/>
      <c r="L2488" s="191"/>
      <c r="M2488" s="191"/>
      <c r="N2488" s="191"/>
      <c r="O2488" s="70">
        <f>SUMIFS('Ctas Receber'!G:G,'Ctas Receber'!E:E,'Clientes'!A:A,'Ctas Receber'!M:M,"")</f>
        <v>0</v>
      </c>
      <c r="P2488" s="70">
        <f>SUMIFS('Ctas Receber'!G:G,'Ctas Receber'!E:E,'Clientes'!A:A,'Ctas Receber'!O:O,"Pago")</f>
        <v>0</v>
      </c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  <c r="AA2488" s="71"/>
      <c r="AB2488" s="71"/>
      <c r="AC2488" s="71"/>
      <c r="AD2488" s="71"/>
      <c r="AE2488" s="71"/>
      <c r="AF2488" s="71"/>
      <c r="AG2488" s="71"/>
      <c r="AH2488" s="71"/>
      <c r="AI2488" s="71"/>
      <c r="AJ2488" s="71"/>
      <c r="AK2488" s="71"/>
      <c r="AL2488" s="71"/>
    </row>
    <row r="2489" spans="1:38">
      <c r="A2489" s="191"/>
      <c r="B2489" s="191"/>
      <c r="C2489" s="191"/>
      <c r="D2489" s="191"/>
      <c r="E2489" s="191"/>
      <c r="F2489" s="191"/>
      <c r="G2489" s="191"/>
      <c r="H2489" s="191"/>
      <c r="I2489" s="191"/>
      <c r="J2489" s="191"/>
      <c r="K2489" s="191"/>
      <c r="L2489" s="191"/>
      <c r="M2489" s="191"/>
      <c r="N2489" s="191"/>
      <c r="O2489" s="70">
        <f>SUMIFS('Ctas Receber'!G:G,'Ctas Receber'!E:E,'Clientes'!A:A,'Ctas Receber'!M:M,"")</f>
        <v>0</v>
      </c>
      <c r="P2489" s="70">
        <f>SUMIFS('Ctas Receber'!G:G,'Ctas Receber'!E:E,'Clientes'!A:A,'Ctas Receber'!O:O,"Pago")</f>
        <v>0</v>
      </c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  <c r="AA2489" s="71"/>
      <c r="AB2489" s="71"/>
      <c r="AC2489" s="71"/>
      <c r="AD2489" s="71"/>
      <c r="AE2489" s="71"/>
      <c r="AF2489" s="71"/>
      <c r="AG2489" s="71"/>
      <c r="AH2489" s="71"/>
      <c r="AI2489" s="71"/>
      <c r="AJ2489" s="71"/>
      <c r="AK2489" s="71"/>
      <c r="AL2489" s="71"/>
    </row>
    <row r="2490" spans="1:38">
      <c r="A2490" s="191"/>
      <c r="B2490" s="191"/>
      <c r="C2490" s="191"/>
      <c r="D2490" s="191"/>
      <c r="E2490" s="191"/>
      <c r="F2490" s="191"/>
      <c r="G2490" s="191"/>
      <c r="H2490" s="191"/>
      <c r="I2490" s="191"/>
      <c r="J2490" s="191"/>
      <c r="K2490" s="191"/>
      <c r="L2490" s="191"/>
      <c r="M2490" s="191"/>
      <c r="N2490" s="191"/>
      <c r="O2490" s="70">
        <f>SUMIFS('Ctas Receber'!G:G,'Ctas Receber'!E:E,'Clientes'!A:A,'Ctas Receber'!M:M,"")</f>
        <v>0</v>
      </c>
      <c r="P2490" s="70">
        <f>SUMIFS('Ctas Receber'!G:G,'Ctas Receber'!E:E,'Clientes'!A:A,'Ctas Receber'!O:O,"Pago")</f>
        <v>0</v>
      </c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  <c r="AA2490" s="71"/>
      <c r="AB2490" s="71"/>
      <c r="AC2490" s="71"/>
      <c r="AD2490" s="71"/>
      <c r="AE2490" s="71"/>
      <c r="AF2490" s="71"/>
      <c r="AG2490" s="71"/>
      <c r="AH2490" s="71"/>
      <c r="AI2490" s="71"/>
      <c r="AJ2490" s="71"/>
      <c r="AK2490" s="71"/>
      <c r="AL2490" s="71"/>
    </row>
    <row r="2491" spans="1:38">
      <c r="A2491" s="191"/>
      <c r="B2491" s="191"/>
      <c r="C2491" s="191"/>
      <c r="D2491" s="191"/>
      <c r="E2491" s="191"/>
      <c r="F2491" s="191"/>
      <c r="G2491" s="191"/>
      <c r="H2491" s="191"/>
      <c r="I2491" s="191"/>
      <c r="J2491" s="191"/>
      <c r="K2491" s="191"/>
      <c r="L2491" s="191"/>
      <c r="M2491" s="191"/>
      <c r="N2491" s="191"/>
      <c r="O2491" s="70">
        <f>SUMIFS('Ctas Receber'!G:G,'Ctas Receber'!E:E,'Clientes'!A:A,'Ctas Receber'!M:M,"")</f>
        <v>0</v>
      </c>
      <c r="P2491" s="70">
        <f>SUMIFS('Ctas Receber'!G:G,'Ctas Receber'!E:E,'Clientes'!A:A,'Ctas Receber'!O:O,"Pago")</f>
        <v>0</v>
      </c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  <c r="AA2491" s="71"/>
      <c r="AB2491" s="71"/>
      <c r="AC2491" s="71"/>
      <c r="AD2491" s="71"/>
      <c r="AE2491" s="71"/>
      <c r="AF2491" s="71"/>
      <c r="AG2491" s="71"/>
      <c r="AH2491" s="71"/>
      <c r="AI2491" s="71"/>
      <c r="AJ2491" s="71"/>
      <c r="AK2491" s="71"/>
      <c r="AL2491" s="71"/>
    </row>
    <row r="2492" spans="1:38">
      <c r="A2492" s="191"/>
      <c r="B2492" s="191"/>
      <c r="C2492" s="191"/>
      <c r="D2492" s="191"/>
      <c r="E2492" s="191"/>
      <c r="F2492" s="191"/>
      <c r="G2492" s="191"/>
      <c r="H2492" s="191"/>
      <c r="I2492" s="191"/>
      <c r="J2492" s="191"/>
      <c r="K2492" s="191"/>
      <c r="L2492" s="191"/>
      <c r="M2492" s="191"/>
      <c r="N2492" s="191"/>
      <c r="O2492" s="70">
        <f>SUMIFS('Ctas Receber'!G:G,'Ctas Receber'!E:E,'Clientes'!A:A,'Ctas Receber'!M:M,"")</f>
        <v>0</v>
      </c>
      <c r="P2492" s="70">
        <f>SUMIFS('Ctas Receber'!G:G,'Ctas Receber'!E:E,'Clientes'!A:A,'Ctas Receber'!O:O,"Pago")</f>
        <v>0</v>
      </c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  <c r="AA2492" s="71"/>
      <c r="AB2492" s="71"/>
      <c r="AC2492" s="71"/>
      <c r="AD2492" s="71"/>
      <c r="AE2492" s="71"/>
      <c r="AF2492" s="71"/>
      <c r="AG2492" s="71"/>
      <c r="AH2492" s="71"/>
      <c r="AI2492" s="71"/>
      <c r="AJ2492" s="71"/>
      <c r="AK2492" s="71"/>
      <c r="AL2492" s="71"/>
    </row>
    <row r="2493" spans="1:38">
      <c r="A2493" s="191"/>
      <c r="B2493" s="191"/>
      <c r="C2493" s="191"/>
      <c r="D2493" s="191"/>
      <c r="E2493" s="191"/>
      <c r="F2493" s="191"/>
      <c r="G2493" s="191"/>
      <c r="H2493" s="191"/>
      <c r="I2493" s="191"/>
      <c r="J2493" s="191"/>
      <c r="K2493" s="191"/>
      <c r="L2493" s="191"/>
      <c r="M2493" s="191"/>
      <c r="N2493" s="191"/>
      <c r="O2493" s="70">
        <f>SUMIFS('Ctas Receber'!G:G,'Ctas Receber'!E:E,'Clientes'!A:A,'Ctas Receber'!M:M,"")</f>
        <v>0</v>
      </c>
      <c r="P2493" s="70">
        <f>SUMIFS('Ctas Receber'!G:G,'Ctas Receber'!E:E,'Clientes'!A:A,'Ctas Receber'!O:O,"Pago")</f>
        <v>0</v>
      </c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  <c r="AA2493" s="71"/>
      <c r="AB2493" s="71"/>
      <c r="AC2493" s="71"/>
      <c r="AD2493" s="71"/>
      <c r="AE2493" s="71"/>
      <c r="AF2493" s="71"/>
      <c r="AG2493" s="71"/>
      <c r="AH2493" s="71"/>
      <c r="AI2493" s="71"/>
      <c r="AJ2493" s="71"/>
      <c r="AK2493" s="71"/>
      <c r="AL2493" s="71"/>
    </row>
    <row r="2494" spans="1:38">
      <c r="A2494" s="191"/>
      <c r="B2494" s="191"/>
      <c r="C2494" s="191"/>
      <c r="D2494" s="191"/>
      <c r="E2494" s="191"/>
      <c r="F2494" s="191"/>
      <c r="G2494" s="191"/>
      <c r="H2494" s="191"/>
      <c r="I2494" s="191"/>
      <c r="J2494" s="191"/>
      <c r="K2494" s="191"/>
      <c r="L2494" s="191"/>
      <c r="M2494" s="191"/>
      <c r="N2494" s="191"/>
      <c r="O2494" s="70">
        <f>SUMIFS('Ctas Receber'!G:G,'Ctas Receber'!E:E,'Clientes'!A:A,'Ctas Receber'!M:M,"")</f>
        <v>0</v>
      </c>
      <c r="P2494" s="70">
        <f>SUMIFS('Ctas Receber'!G:G,'Ctas Receber'!E:E,'Clientes'!A:A,'Ctas Receber'!O:O,"Pago")</f>
        <v>0</v>
      </c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  <c r="AA2494" s="71"/>
      <c r="AB2494" s="71"/>
      <c r="AC2494" s="71"/>
      <c r="AD2494" s="71"/>
      <c r="AE2494" s="71"/>
      <c r="AF2494" s="71"/>
      <c r="AG2494" s="71"/>
      <c r="AH2494" s="71"/>
      <c r="AI2494" s="71"/>
      <c r="AJ2494" s="71"/>
      <c r="AK2494" s="71"/>
      <c r="AL2494" s="71"/>
    </row>
    <row r="2495" spans="1:38">
      <c r="A2495" s="191"/>
      <c r="B2495" s="191"/>
      <c r="C2495" s="191"/>
      <c r="D2495" s="191"/>
      <c r="E2495" s="191"/>
      <c r="F2495" s="191"/>
      <c r="G2495" s="191"/>
      <c r="H2495" s="191"/>
      <c r="I2495" s="191"/>
      <c r="J2495" s="191"/>
      <c r="K2495" s="191"/>
      <c r="L2495" s="191"/>
      <c r="M2495" s="191"/>
      <c r="N2495" s="191"/>
      <c r="O2495" s="70">
        <f>SUMIFS('Ctas Receber'!G:G,'Ctas Receber'!E:E,'Clientes'!A:A,'Ctas Receber'!M:M,"")</f>
        <v>0</v>
      </c>
      <c r="P2495" s="70">
        <f>SUMIFS('Ctas Receber'!G:G,'Ctas Receber'!E:E,'Clientes'!A:A,'Ctas Receber'!O:O,"Pago")</f>
        <v>0</v>
      </c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  <c r="AA2495" s="71"/>
      <c r="AB2495" s="71"/>
      <c r="AC2495" s="71"/>
      <c r="AD2495" s="71"/>
      <c r="AE2495" s="71"/>
      <c r="AF2495" s="71"/>
      <c r="AG2495" s="71"/>
      <c r="AH2495" s="71"/>
      <c r="AI2495" s="71"/>
      <c r="AJ2495" s="71"/>
      <c r="AK2495" s="71"/>
      <c r="AL2495" s="71"/>
    </row>
    <row r="2496" spans="1:38">
      <c r="A2496" s="191"/>
      <c r="B2496" s="191"/>
      <c r="C2496" s="191"/>
      <c r="D2496" s="191"/>
      <c r="E2496" s="191"/>
      <c r="F2496" s="191"/>
      <c r="G2496" s="191"/>
      <c r="H2496" s="191"/>
      <c r="I2496" s="191"/>
      <c r="J2496" s="191"/>
      <c r="K2496" s="191"/>
      <c r="L2496" s="191"/>
      <c r="M2496" s="191"/>
      <c r="N2496" s="191"/>
      <c r="O2496" s="70">
        <f>SUMIFS('Ctas Receber'!G:G,'Ctas Receber'!E:E,'Clientes'!A:A,'Ctas Receber'!M:M,"")</f>
        <v>0</v>
      </c>
      <c r="P2496" s="70">
        <f>SUMIFS('Ctas Receber'!G:G,'Ctas Receber'!E:E,'Clientes'!A:A,'Ctas Receber'!O:O,"Pago")</f>
        <v>0</v>
      </c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  <c r="AA2496" s="71"/>
      <c r="AB2496" s="71"/>
      <c r="AC2496" s="71"/>
      <c r="AD2496" s="71"/>
      <c r="AE2496" s="71"/>
      <c r="AF2496" s="71"/>
      <c r="AG2496" s="71"/>
      <c r="AH2496" s="71"/>
      <c r="AI2496" s="71"/>
      <c r="AJ2496" s="71"/>
      <c r="AK2496" s="71"/>
      <c r="AL2496" s="71"/>
    </row>
    <row r="2497" spans="1:38">
      <c r="A2497" s="191"/>
      <c r="B2497" s="191"/>
      <c r="C2497" s="191"/>
      <c r="D2497" s="191"/>
      <c r="E2497" s="191"/>
      <c r="F2497" s="191"/>
      <c r="G2497" s="191"/>
      <c r="H2497" s="191"/>
      <c r="I2497" s="191"/>
      <c r="J2497" s="191"/>
      <c r="K2497" s="191"/>
      <c r="L2497" s="191"/>
      <c r="M2497" s="191"/>
      <c r="N2497" s="191"/>
      <c r="O2497" s="70">
        <f>SUMIFS('Ctas Receber'!G:G,'Ctas Receber'!E:E,'Clientes'!A:A,'Ctas Receber'!M:M,"")</f>
        <v>0</v>
      </c>
      <c r="P2497" s="70">
        <f>SUMIFS('Ctas Receber'!G:G,'Ctas Receber'!E:E,'Clientes'!A:A,'Ctas Receber'!O:O,"Pago")</f>
        <v>0</v>
      </c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  <c r="AA2497" s="71"/>
      <c r="AB2497" s="71"/>
      <c r="AC2497" s="71"/>
      <c r="AD2497" s="71"/>
      <c r="AE2497" s="71"/>
      <c r="AF2497" s="71"/>
      <c r="AG2497" s="71"/>
      <c r="AH2497" s="71"/>
      <c r="AI2497" s="71"/>
      <c r="AJ2497" s="71"/>
      <c r="AK2497" s="71"/>
      <c r="AL2497" s="71"/>
    </row>
    <row r="2498" spans="1:38">
      <c r="A2498" s="191"/>
      <c r="B2498" s="191"/>
      <c r="C2498" s="191"/>
      <c r="D2498" s="191"/>
      <c r="E2498" s="191"/>
      <c r="F2498" s="191"/>
      <c r="G2498" s="191"/>
      <c r="H2498" s="191"/>
      <c r="I2498" s="191"/>
      <c r="J2498" s="191"/>
      <c r="K2498" s="191"/>
      <c r="L2498" s="191"/>
      <c r="M2498" s="191"/>
      <c r="N2498" s="191"/>
      <c r="O2498" s="70">
        <f>SUMIFS('Ctas Receber'!G:G,'Ctas Receber'!E:E,'Clientes'!A:A,'Ctas Receber'!M:M,"")</f>
        <v>0</v>
      </c>
      <c r="P2498" s="70">
        <f>SUMIFS('Ctas Receber'!G:G,'Ctas Receber'!E:E,'Clientes'!A:A,'Ctas Receber'!O:O,"Pago")</f>
        <v>0</v>
      </c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  <c r="AA2498" s="71"/>
      <c r="AB2498" s="71"/>
      <c r="AC2498" s="71"/>
      <c r="AD2498" s="71"/>
      <c r="AE2498" s="71"/>
      <c r="AF2498" s="71"/>
      <c r="AG2498" s="71"/>
      <c r="AH2498" s="71"/>
      <c r="AI2498" s="71"/>
      <c r="AJ2498" s="71"/>
      <c r="AK2498" s="71"/>
      <c r="AL2498" s="71"/>
    </row>
    <row r="2499" spans="1:38">
      <c r="A2499" s="191"/>
      <c r="B2499" s="191"/>
      <c r="C2499" s="191"/>
      <c r="D2499" s="191"/>
      <c r="E2499" s="191"/>
      <c r="F2499" s="191"/>
      <c r="G2499" s="191"/>
      <c r="H2499" s="191"/>
      <c r="I2499" s="191"/>
      <c r="J2499" s="191"/>
      <c r="K2499" s="191"/>
      <c r="L2499" s="191"/>
      <c r="M2499" s="191"/>
      <c r="N2499" s="191"/>
      <c r="O2499" s="70">
        <f>SUMIFS('Ctas Receber'!G:G,'Ctas Receber'!E:E,'Clientes'!A:A,'Ctas Receber'!M:M,"")</f>
        <v>0</v>
      </c>
      <c r="P2499" s="70">
        <f>SUMIFS('Ctas Receber'!G:G,'Ctas Receber'!E:E,'Clientes'!A:A,'Ctas Receber'!O:O,"Pago")</f>
        <v>0</v>
      </c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  <c r="AA2499" s="71"/>
      <c r="AB2499" s="71"/>
      <c r="AC2499" s="71"/>
      <c r="AD2499" s="71"/>
      <c r="AE2499" s="71"/>
      <c r="AF2499" s="71"/>
      <c r="AG2499" s="71"/>
      <c r="AH2499" s="71"/>
      <c r="AI2499" s="71"/>
      <c r="AJ2499" s="71"/>
      <c r="AK2499" s="71"/>
      <c r="AL2499" s="71"/>
    </row>
    <row r="2500" spans="1:38">
      <c r="A2500" s="191"/>
      <c r="B2500" s="191"/>
      <c r="C2500" s="191"/>
      <c r="D2500" s="191"/>
      <c r="E2500" s="191"/>
      <c r="F2500" s="191"/>
      <c r="G2500" s="191"/>
      <c r="H2500" s="191"/>
      <c r="I2500" s="191"/>
      <c r="J2500" s="191"/>
      <c r="K2500" s="191"/>
      <c r="L2500" s="191"/>
      <c r="M2500" s="191"/>
      <c r="N2500" s="191"/>
      <c r="O2500" s="70">
        <f>SUMIFS('Ctas Receber'!G:G,'Ctas Receber'!E:E,'Clientes'!A:A,'Ctas Receber'!M:M,"")</f>
        <v>0</v>
      </c>
      <c r="P2500" s="70">
        <f>SUMIFS('Ctas Receber'!G:G,'Ctas Receber'!E:E,'Clientes'!A:A,'Ctas Receber'!O:O,"Pago")</f>
        <v>0</v>
      </c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  <c r="AA2500" s="71"/>
      <c r="AB2500" s="71"/>
      <c r="AC2500" s="71"/>
      <c r="AD2500" s="71"/>
      <c r="AE2500" s="71"/>
      <c r="AF2500" s="71"/>
      <c r="AG2500" s="71"/>
      <c r="AH2500" s="71"/>
      <c r="AI2500" s="71"/>
      <c r="AJ2500" s="71"/>
      <c r="AK2500" s="71"/>
      <c r="AL2500" s="71"/>
    </row>
    <row r="2501" spans="1:38">
      <c r="A2501" s="191"/>
      <c r="B2501" s="191"/>
      <c r="C2501" s="191"/>
      <c r="D2501" s="191"/>
      <c r="E2501" s="191"/>
      <c r="F2501" s="191"/>
      <c r="G2501" s="191"/>
      <c r="H2501" s="191"/>
      <c r="I2501" s="191"/>
      <c r="J2501" s="191"/>
      <c r="K2501" s="191"/>
      <c r="L2501" s="191"/>
      <c r="M2501" s="191"/>
      <c r="N2501" s="191"/>
      <c r="O2501" s="70">
        <f>SUMIFS('Ctas Receber'!G:G,'Ctas Receber'!E:E,'Clientes'!A:A,'Ctas Receber'!M:M,"")</f>
        <v>0</v>
      </c>
      <c r="P2501" s="70">
        <f>SUMIFS('Ctas Receber'!G:G,'Ctas Receber'!E:E,'Clientes'!A:A,'Ctas Receber'!O:O,"Pago")</f>
        <v>0</v>
      </c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  <c r="AA2501" s="71"/>
      <c r="AB2501" s="71"/>
      <c r="AC2501" s="71"/>
      <c r="AD2501" s="71"/>
      <c r="AE2501" s="71"/>
      <c r="AF2501" s="71"/>
      <c r="AG2501" s="71"/>
      <c r="AH2501" s="71"/>
      <c r="AI2501" s="71"/>
      <c r="AJ2501" s="71"/>
      <c r="AK2501" s="71"/>
      <c r="AL2501" s="71"/>
    </row>
    <row r="2502" spans="1:38">
      <c r="A2502" s="191"/>
      <c r="B2502" s="191"/>
      <c r="C2502" s="191"/>
      <c r="D2502" s="191"/>
      <c r="E2502" s="191"/>
      <c r="F2502" s="191"/>
      <c r="G2502" s="191"/>
      <c r="H2502" s="191"/>
      <c r="I2502" s="191"/>
      <c r="J2502" s="191"/>
      <c r="K2502" s="191"/>
      <c r="L2502" s="191"/>
      <c r="M2502" s="191"/>
      <c r="N2502" s="191"/>
      <c r="O2502" s="70">
        <f>SUMIFS('Ctas Receber'!G:G,'Ctas Receber'!E:E,'Clientes'!A:A,'Ctas Receber'!M:M,"")</f>
        <v>0</v>
      </c>
      <c r="P2502" s="70">
        <f>SUMIFS('Ctas Receber'!G:G,'Ctas Receber'!E:E,'Clientes'!A:A,'Ctas Receber'!O:O,"Pago")</f>
        <v>0</v>
      </c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  <c r="AA2502" s="71"/>
      <c r="AB2502" s="71"/>
      <c r="AC2502" s="71"/>
      <c r="AD2502" s="71"/>
      <c r="AE2502" s="71"/>
      <c r="AF2502" s="71"/>
      <c r="AG2502" s="71"/>
      <c r="AH2502" s="71"/>
      <c r="AI2502" s="71"/>
      <c r="AJ2502" s="71"/>
      <c r="AK2502" s="71"/>
      <c r="AL2502" s="71"/>
    </row>
    <row r="2503" spans="1:38">
      <c r="A2503" s="191"/>
      <c r="B2503" s="191"/>
      <c r="C2503" s="191"/>
      <c r="D2503" s="191"/>
      <c r="E2503" s="191"/>
      <c r="F2503" s="191"/>
      <c r="G2503" s="191"/>
      <c r="H2503" s="191"/>
      <c r="I2503" s="191"/>
      <c r="J2503" s="191"/>
      <c r="K2503" s="191"/>
      <c r="L2503" s="191"/>
      <c r="M2503" s="191"/>
      <c r="N2503" s="191"/>
      <c r="O2503" s="70">
        <f>SUMIFS('Ctas Receber'!G:G,'Ctas Receber'!E:E,'Clientes'!A:A,'Ctas Receber'!M:M,"")</f>
        <v>0</v>
      </c>
      <c r="P2503" s="70">
        <f>SUMIFS('Ctas Receber'!G:G,'Ctas Receber'!E:E,'Clientes'!A:A,'Ctas Receber'!O:O,"Pago")</f>
        <v>0</v>
      </c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  <c r="AA2503" s="71"/>
      <c r="AB2503" s="71"/>
      <c r="AC2503" s="71"/>
      <c r="AD2503" s="71"/>
      <c r="AE2503" s="71"/>
      <c r="AF2503" s="71"/>
      <c r="AG2503" s="71"/>
      <c r="AH2503" s="71"/>
      <c r="AI2503" s="71"/>
      <c r="AJ2503" s="71"/>
      <c r="AK2503" s="71"/>
      <c r="AL2503" s="71"/>
    </row>
    <row r="2504" spans="1:38">
      <c r="A2504" s="191"/>
      <c r="B2504" s="191"/>
      <c r="C2504" s="191"/>
      <c r="D2504" s="191"/>
      <c r="E2504" s="191"/>
      <c r="F2504" s="191"/>
      <c r="G2504" s="191"/>
      <c r="H2504" s="191"/>
      <c r="I2504" s="191"/>
      <c r="J2504" s="191"/>
      <c r="K2504" s="191"/>
      <c r="L2504" s="191"/>
      <c r="M2504" s="191"/>
      <c r="N2504" s="191"/>
      <c r="O2504" s="70">
        <f>SUMIFS('Ctas Receber'!G:G,'Ctas Receber'!E:E,'Clientes'!A:A,'Ctas Receber'!M:M,"")</f>
        <v>0</v>
      </c>
      <c r="P2504" s="70">
        <f>SUMIFS('Ctas Receber'!G:G,'Ctas Receber'!E:E,'Clientes'!A:A,'Ctas Receber'!O:O,"Pago")</f>
        <v>0</v>
      </c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  <c r="AA2504" s="71"/>
      <c r="AB2504" s="71"/>
      <c r="AC2504" s="71"/>
      <c r="AD2504" s="71"/>
      <c r="AE2504" s="71"/>
      <c r="AF2504" s="71"/>
      <c r="AG2504" s="71"/>
      <c r="AH2504" s="71"/>
      <c r="AI2504" s="71"/>
      <c r="AJ2504" s="71"/>
      <c r="AK2504" s="71"/>
      <c r="AL2504" s="71"/>
    </row>
    <row r="2505" spans="1:38">
      <c r="A2505" s="191"/>
      <c r="B2505" s="191"/>
      <c r="C2505" s="191"/>
      <c r="D2505" s="191"/>
      <c r="E2505" s="191"/>
      <c r="F2505" s="191"/>
      <c r="G2505" s="191"/>
      <c r="H2505" s="191"/>
      <c r="I2505" s="191"/>
      <c r="J2505" s="191"/>
      <c r="K2505" s="191"/>
      <c r="L2505" s="191"/>
      <c r="M2505" s="191"/>
      <c r="N2505" s="191"/>
      <c r="O2505" s="70">
        <f>SUMIFS('Ctas Receber'!G:G,'Ctas Receber'!E:E,'Clientes'!A:A,'Ctas Receber'!M:M,"")</f>
        <v>0</v>
      </c>
      <c r="P2505" s="70">
        <f>SUMIFS('Ctas Receber'!G:G,'Ctas Receber'!E:E,'Clientes'!A:A,'Ctas Receber'!O:O,"Pago")</f>
        <v>0</v>
      </c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  <c r="AA2505" s="71"/>
      <c r="AB2505" s="71"/>
      <c r="AC2505" s="71"/>
      <c r="AD2505" s="71"/>
      <c r="AE2505" s="71"/>
      <c r="AF2505" s="71"/>
      <c r="AG2505" s="71"/>
      <c r="AH2505" s="71"/>
      <c r="AI2505" s="71"/>
      <c r="AJ2505" s="71"/>
      <c r="AK2505" s="71"/>
      <c r="AL2505" s="71"/>
    </row>
    <row r="2506" spans="1:38">
      <c r="A2506" s="191"/>
      <c r="B2506" s="191"/>
      <c r="C2506" s="191"/>
      <c r="D2506" s="191"/>
      <c r="E2506" s="191"/>
      <c r="F2506" s="191"/>
      <c r="G2506" s="191"/>
      <c r="H2506" s="191"/>
      <c r="I2506" s="191"/>
      <c r="J2506" s="191"/>
      <c r="K2506" s="191"/>
      <c r="L2506" s="191"/>
      <c r="M2506" s="191"/>
      <c r="N2506" s="191"/>
      <c r="O2506" s="70">
        <f>SUMIFS('Ctas Receber'!G:G,'Ctas Receber'!E:E,'Clientes'!A:A,'Ctas Receber'!M:M,"")</f>
        <v>0</v>
      </c>
      <c r="P2506" s="70">
        <f>SUMIFS('Ctas Receber'!G:G,'Ctas Receber'!E:E,'Clientes'!A:A,'Ctas Receber'!O:O,"Pago")</f>
        <v>0</v>
      </c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  <c r="AA2506" s="71"/>
      <c r="AB2506" s="71"/>
      <c r="AC2506" s="71"/>
      <c r="AD2506" s="71"/>
      <c r="AE2506" s="71"/>
      <c r="AF2506" s="71"/>
      <c r="AG2506" s="71"/>
      <c r="AH2506" s="71"/>
      <c r="AI2506" s="71"/>
      <c r="AJ2506" s="71"/>
      <c r="AK2506" s="71"/>
      <c r="AL2506" s="71"/>
    </row>
    <row r="2507" spans="1:38">
      <c r="A2507" s="191"/>
      <c r="B2507" s="191"/>
      <c r="C2507" s="191"/>
      <c r="D2507" s="191"/>
      <c r="E2507" s="191"/>
      <c r="F2507" s="191"/>
      <c r="G2507" s="191"/>
      <c r="H2507" s="191"/>
      <c r="I2507" s="191"/>
      <c r="J2507" s="191"/>
      <c r="K2507" s="191"/>
      <c r="L2507" s="191"/>
      <c r="M2507" s="191"/>
      <c r="N2507" s="191"/>
      <c r="O2507" s="70">
        <f>SUMIFS('Ctas Receber'!G:G,'Ctas Receber'!E:E,'Clientes'!A:A,'Ctas Receber'!M:M,"")</f>
        <v>0</v>
      </c>
      <c r="P2507" s="70">
        <f>SUMIFS('Ctas Receber'!G:G,'Ctas Receber'!E:E,'Clientes'!A:A,'Ctas Receber'!O:O,"Pago")</f>
        <v>0</v>
      </c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  <c r="AA2507" s="71"/>
      <c r="AB2507" s="71"/>
      <c r="AC2507" s="71"/>
      <c r="AD2507" s="71"/>
      <c r="AE2507" s="71"/>
      <c r="AF2507" s="71"/>
      <c r="AG2507" s="71"/>
      <c r="AH2507" s="71"/>
      <c r="AI2507" s="71"/>
      <c r="AJ2507" s="71"/>
      <c r="AK2507" s="71"/>
      <c r="AL2507" s="71"/>
    </row>
    <row r="2508" spans="1:38">
      <c r="A2508" s="191"/>
      <c r="B2508" s="191"/>
      <c r="C2508" s="191"/>
      <c r="D2508" s="191"/>
      <c r="E2508" s="191"/>
      <c r="F2508" s="191"/>
      <c r="G2508" s="191"/>
      <c r="H2508" s="191"/>
      <c r="I2508" s="191"/>
      <c r="J2508" s="191"/>
      <c r="K2508" s="191"/>
      <c r="L2508" s="191"/>
      <c r="M2508" s="191"/>
      <c r="N2508" s="191"/>
      <c r="O2508" s="70">
        <f>SUMIFS('Ctas Receber'!G:G,'Ctas Receber'!E:E,'Clientes'!A:A,'Ctas Receber'!M:M,"")</f>
        <v>0</v>
      </c>
      <c r="P2508" s="70">
        <f>SUMIFS('Ctas Receber'!G:G,'Ctas Receber'!E:E,'Clientes'!A:A,'Ctas Receber'!O:O,"Pago")</f>
        <v>0</v>
      </c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  <c r="AA2508" s="71"/>
      <c r="AB2508" s="71"/>
      <c r="AC2508" s="71"/>
      <c r="AD2508" s="71"/>
      <c r="AE2508" s="71"/>
      <c r="AF2508" s="71"/>
      <c r="AG2508" s="71"/>
      <c r="AH2508" s="71"/>
      <c r="AI2508" s="71"/>
      <c r="AJ2508" s="71"/>
      <c r="AK2508" s="71"/>
      <c r="AL2508" s="71"/>
    </row>
    <row r="2509" spans="1:38">
      <c r="A2509" s="191"/>
      <c r="B2509" s="191"/>
      <c r="C2509" s="191"/>
      <c r="D2509" s="191"/>
      <c r="E2509" s="191"/>
      <c r="F2509" s="191"/>
      <c r="G2509" s="191"/>
      <c r="H2509" s="191"/>
      <c r="I2509" s="191"/>
      <c r="J2509" s="191"/>
      <c r="K2509" s="191"/>
      <c r="L2509" s="191"/>
      <c r="M2509" s="191"/>
      <c r="N2509" s="191"/>
      <c r="O2509" s="70">
        <f>SUMIFS('Ctas Receber'!G:G,'Ctas Receber'!E:E,'Clientes'!A:A,'Ctas Receber'!M:M,"")</f>
        <v>0</v>
      </c>
      <c r="P2509" s="70">
        <f>SUMIFS('Ctas Receber'!G:G,'Ctas Receber'!E:E,'Clientes'!A:A,'Ctas Receber'!O:O,"Pago")</f>
        <v>0</v>
      </c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  <c r="AA2509" s="71"/>
      <c r="AB2509" s="71"/>
      <c r="AC2509" s="71"/>
      <c r="AD2509" s="71"/>
      <c r="AE2509" s="71"/>
      <c r="AF2509" s="71"/>
      <c r="AG2509" s="71"/>
      <c r="AH2509" s="71"/>
      <c r="AI2509" s="71"/>
      <c r="AJ2509" s="71"/>
      <c r="AK2509" s="71"/>
      <c r="AL2509" s="71"/>
    </row>
    <row r="2510" spans="1:38">
      <c r="A2510" s="191"/>
      <c r="B2510" s="191"/>
      <c r="C2510" s="191"/>
      <c r="D2510" s="191"/>
      <c r="E2510" s="191"/>
      <c r="F2510" s="191"/>
      <c r="G2510" s="191"/>
      <c r="H2510" s="191"/>
      <c r="I2510" s="191"/>
      <c r="J2510" s="191"/>
      <c r="K2510" s="191"/>
      <c r="L2510" s="191"/>
      <c r="M2510" s="191"/>
      <c r="N2510" s="191"/>
      <c r="O2510" s="70">
        <f>SUMIFS('Ctas Receber'!G:G,'Ctas Receber'!E:E,'Clientes'!A:A,'Ctas Receber'!M:M,"")</f>
        <v>0</v>
      </c>
      <c r="P2510" s="70">
        <f>SUMIFS('Ctas Receber'!G:G,'Ctas Receber'!E:E,'Clientes'!A:A,'Ctas Receber'!O:O,"Pago")</f>
        <v>0</v>
      </c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  <c r="AA2510" s="71"/>
      <c r="AB2510" s="71"/>
      <c r="AC2510" s="71"/>
      <c r="AD2510" s="71"/>
      <c r="AE2510" s="71"/>
      <c r="AF2510" s="71"/>
      <c r="AG2510" s="71"/>
      <c r="AH2510" s="71"/>
      <c r="AI2510" s="71"/>
      <c r="AJ2510" s="71"/>
      <c r="AK2510" s="71"/>
      <c r="AL2510" s="71"/>
    </row>
    <row r="2511" spans="1:38">
      <c r="A2511" s="191"/>
      <c r="B2511" s="191"/>
      <c r="C2511" s="191"/>
      <c r="D2511" s="191"/>
      <c r="E2511" s="191"/>
      <c r="F2511" s="191"/>
      <c r="G2511" s="191"/>
      <c r="H2511" s="191"/>
      <c r="I2511" s="191"/>
      <c r="J2511" s="191"/>
      <c r="K2511" s="191"/>
      <c r="L2511" s="191"/>
      <c r="M2511" s="191"/>
      <c r="N2511" s="191"/>
      <c r="O2511" s="70">
        <f>SUMIFS('Ctas Receber'!G:G,'Ctas Receber'!E:E,'Clientes'!A:A,'Ctas Receber'!M:M,"")</f>
        <v>0</v>
      </c>
      <c r="P2511" s="70">
        <f>SUMIFS('Ctas Receber'!G:G,'Ctas Receber'!E:E,'Clientes'!A:A,'Ctas Receber'!O:O,"Pago")</f>
        <v>0</v>
      </c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  <c r="AA2511" s="71"/>
      <c r="AB2511" s="71"/>
      <c r="AC2511" s="71"/>
      <c r="AD2511" s="71"/>
      <c r="AE2511" s="71"/>
      <c r="AF2511" s="71"/>
      <c r="AG2511" s="71"/>
      <c r="AH2511" s="71"/>
      <c r="AI2511" s="71"/>
      <c r="AJ2511" s="71"/>
      <c r="AK2511" s="71"/>
      <c r="AL2511" s="71"/>
    </row>
    <row r="2512" spans="1:38">
      <c r="A2512" s="191"/>
      <c r="B2512" s="191"/>
      <c r="C2512" s="191"/>
      <c r="D2512" s="191"/>
      <c r="E2512" s="191"/>
      <c r="F2512" s="191"/>
      <c r="G2512" s="191"/>
      <c r="H2512" s="191"/>
      <c r="I2512" s="191"/>
      <c r="J2512" s="191"/>
      <c r="K2512" s="191"/>
      <c r="L2512" s="191"/>
      <c r="M2512" s="191"/>
      <c r="N2512" s="191"/>
      <c r="O2512" s="70">
        <f>SUMIFS('Ctas Receber'!G:G,'Ctas Receber'!E:E,'Clientes'!A:A,'Ctas Receber'!M:M,"")</f>
        <v>0</v>
      </c>
      <c r="P2512" s="70">
        <f>SUMIFS('Ctas Receber'!G:G,'Ctas Receber'!E:E,'Clientes'!A:A,'Ctas Receber'!O:O,"Pago")</f>
        <v>0</v>
      </c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  <c r="AA2512" s="71"/>
      <c r="AB2512" s="71"/>
      <c r="AC2512" s="71"/>
      <c r="AD2512" s="71"/>
      <c r="AE2512" s="71"/>
      <c r="AF2512" s="71"/>
      <c r="AG2512" s="71"/>
      <c r="AH2512" s="71"/>
      <c r="AI2512" s="71"/>
      <c r="AJ2512" s="71"/>
      <c r="AK2512" s="71"/>
      <c r="AL2512" s="71"/>
    </row>
    <row r="2513" spans="1:38">
      <c r="A2513" s="191"/>
      <c r="B2513" s="191"/>
      <c r="C2513" s="191"/>
      <c r="D2513" s="191"/>
      <c r="E2513" s="191"/>
      <c r="F2513" s="191"/>
      <c r="G2513" s="191"/>
      <c r="H2513" s="191"/>
      <c r="I2513" s="191"/>
      <c r="J2513" s="191"/>
      <c r="K2513" s="191"/>
      <c r="L2513" s="191"/>
      <c r="M2513" s="191"/>
      <c r="N2513" s="191"/>
      <c r="O2513" s="70">
        <f>SUMIFS('Ctas Receber'!G:G,'Ctas Receber'!E:E,'Clientes'!A:A,'Ctas Receber'!M:M,"")</f>
        <v>0</v>
      </c>
      <c r="P2513" s="70">
        <f>SUMIFS('Ctas Receber'!G:G,'Ctas Receber'!E:E,'Clientes'!A:A,'Ctas Receber'!O:O,"Pago")</f>
        <v>0</v>
      </c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  <c r="AA2513" s="71"/>
      <c r="AB2513" s="71"/>
      <c r="AC2513" s="71"/>
      <c r="AD2513" s="71"/>
      <c r="AE2513" s="71"/>
      <c r="AF2513" s="71"/>
      <c r="AG2513" s="71"/>
      <c r="AH2513" s="71"/>
      <c r="AI2513" s="71"/>
      <c r="AJ2513" s="71"/>
      <c r="AK2513" s="71"/>
      <c r="AL2513" s="71"/>
    </row>
    <row r="2514" spans="1:38">
      <c r="A2514" s="191"/>
      <c r="B2514" s="191"/>
      <c r="C2514" s="191"/>
      <c r="D2514" s="191"/>
      <c r="E2514" s="191"/>
      <c r="F2514" s="191"/>
      <c r="G2514" s="191"/>
      <c r="H2514" s="191"/>
      <c r="I2514" s="191"/>
      <c r="J2514" s="191"/>
      <c r="K2514" s="191"/>
      <c r="L2514" s="191"/>
      <c r="M2514" s="191"/>
      <c r="N2514" s="191"/>
      <c r="O2514" s="70">
        <f>SUMIFS('Ctas Receber'!G:G,'Ctas Receber'!E:E,'Clientes'!A:A,'Ctas Receber'!M:M,"")</f>
        <v>0</v>
      </c>
      <c r="P2514" s="70">
        <f>SUMIFS('Ctas Receber'!G:G,'Ctas Receber'!E:E,'Clientes'!A:A,'Ctas Receber'!O:O,"Pago")</f>
        <v>0</v>
      </c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  <c r="AA2514" s="71"/>
      <c r="AB2514" s="71"/>
      <c r="AC2514" s="71"/>
      <c r="AD2514" s="71"/>
      <c r="AE2514" s="71"/>
      <c r="AF2514" s="71"/>
      <c r="AG2514" s="71"/>
      <c r="AH2514" s="71"/>
      <c r="AI2514" s="71"/>
      <c r="AJ2514" s="71"/>
      <c r="AK2514" s="71"/>
      <c r="AL2514" s="71"/>
    </row>
    <row r="2515" spans="1:38">
      <c r="A2515" s="191"/>
      <c r="B2515" s="191"/>
      <c r="C2515" s="191"/>
      <c r="D2515" s="191"/>
      <c r="E2515" s="191"/>
      <c r="F2515" s="191"/>
      <c r="G2515" s="191"/>
      <c r="H2515" s="191"/>
      <c r="I2515" s="191"/>
      <c r="J2515" s="191"/>
      <c r="K2515" s="191"/>
      <c r="L2515" s="191"/>
      <c r="M2515" s="191"/>
      <c r="N2515" s="191"/>
      <c r="O2515" s="70">
        <f>SUMIFS('Ctas Receber'!G:G,'Ctas Receber'!E:E,'Clientes'!A:A,'Ctas Receber'!M:M,"")</f>
        <v>0</v>
      </c>
      <c r="P2515" s="70">
        <f>SUMIFS('Ctas Receber'!G:G,'Ctas Receber'!E:E,'Clientes'!A:A,'Ctas Receber'!O:O,"Pago")</f>
        <v>0</v>
      </c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  <c r="AA2515" s="71"/>
      <c r="AB2515" s="71"/>
      <c r="AC2515" s="71"/>
      <c r="AD2515" s="71"/>
      <c r="AE2515" s="71"/>
      <c r="AF2515" s="71"/>
      <c r="AG2515" s="71"/>
      <c r="AH2515" s="71"/>
      <c r="AI2515" s="71"/>
      <c r="AJ2515" s="71"/>
      <c r="AK2515" s="71"/>
      <c r="AL2515" s="71"/>
    </row>
    <row r="2516" spans="1:38">
      <c r="A2516" s="191"/>
      <c r="B2516" s="191"/>
      <c r="C2516" s="191"/>
      <c r="D2516" s="191"/>
      <c r="E2516" s="191"/>
      <c r="F2516" s="191"/>
      <c r="G2516" s="191"/>
      <c r="H2516" s="191"/>
      <c r="I2516" s="191"/>
      <c r="J2516" s="191"/>
      <c r="K2516" s="191"/>
      <c r="L2516" s="191"/>
      <c r="M2516" s="191"/>
      <c r="N2516" s="191"/>
      <c r="O2516" s="70">
        <f>SUMIFS('Ctas Receber'!G:G,'Ctas Receber'!E:E,'Clientes'!A:A,'Ctas Receber'!M:M,"")</f>
        <v>0</v>
      </c>
      <c r="P2516" s="70">
        <f>SUMIFS('Ctas Receber'!G:G,'Ctas Receber'!E:E,'Clientes'!A:A,'Ctas Receber'!O:O,"Pago")</f>
        <v>0</v>
      </c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  <c r="AA2516" s="71"/>
      <c r="AB2516" s="71"/>
      <c r="AC2516" s="71"/>
      <c r="AD2516" s="71"/>
      <c r="AE2516" s="71"/>
      <c r="AF2516" s="71"/>
      <c r="AG2516" s="71"/>
      <c r="AH2516" s="71"/>
      <c r="AI2516" s="71"/>
      <c r="AJ2516" s="71"/>
      <c r="AK2516" s="71"/>
      <c r="AL2516" s="71"/>
    </row>
    <row r="2517" spans="1:38">
      <c r="A2517" s="191"/>
      <c r="B2517" s="191"/>
      <c r="C2517" s="191"/>
      <c r="D2517" s="191"/>
      <c r="E2517" s="191"/>
      <c r="F2517" s="191"/>
      <c r="G2517" s="191"/>
      <c r="H2517" s="191"/>
      <c r="I2517" s="191"/>
      <c r="J2517" s="191"/>
      <c r="K2517" s="191"/>
      <c r="L2517" s="191"/>
      <c r="M2517" s="191"/>
      <c r="N2517" s="191"/>
      <c r="O2517" s="70">
        <f>SUMIFS('Ctas Receber'!G:G,'Ctas Receber'!E:E,'Clientes'!A:A,'Ctas Receber'!M:M,"")</f>
        <v>0</v>
      </c>
      <c r="P2517" s="70">
        <f>SUMIFS('Ctas Receber'!G:G,'Ctas Receber'!E:E,'Clientes'!A:A,'Ctas Receber'!O:O,"Pago")</f>
        <v>0</v>
      </c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  <c r="AA2517" s="71"/>
      <c r="AB2517" s="71"/>
      <c r="AC2517" s="71"/>
      <c r="AD2517" s="71"/>
      <c r="AE2517" s="71"/>
      <c r="AF2517" s="71"/>
      <c r="AG2517" s="71"/>
      <c r="AH2517" s="71"/>
      <c r="AI2517" s="71"/>
      <c r="AJ2517" s="71"/>
      <c r="AK2517" s="71"/>
      <c r="AL2517" s="71"/>
    </row>
    <row r="2518" spans="1:38">
      <c r="A2518" s="191"/>
      <c r="B2518" s="191"/>
      <c r="C2518" s="191"/>
      <c r="D2518" s="191"/>
      <c r="E2518" s="191"/>
      <c r="F2518" s="191"/>
      <c r="G2518" s="191"/>
      <c r="H2518" s="191"/>
      <c r="I2518" s="191"/>
      <c r="J2518" s="191"/>
      <c r="K2518" s="191"/>
      <c r="L2518" s="191"/>
      <c r="M2518" s="191"/>
      <c r="N2518" s="191"/>
      <c r="O2518" s="70">
        <f>SUMIFS('Ctas Receber'!G:G,'Ctas Receber'!E:E,'Clientes'!A:A,'Ctas Receber'!M:M,"")</f>
        <v>0</v>
      </c>
      <c r="P2518" s="70">
        <f>SUMIFS('Ctas Receber'!G:G,'Ctas Receber'!E:E,'Clientes'!A:A,'Ctas Receber'!O:O,"Pago")</f>
        <v>0</v>
      </c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  <c r="AA2518" s="71"/>
      <c r="AB2518" s="71"/>
      <c r="AC2518" s="71"/>
      <c r="AD2518" s="71"/>
      <c r="AE2518" s="71"/>
      <c r="AF2518" s="71"/>
      <c r="AG2518" s="71"/>
      <c r="AH2518" s="71"/>
      <c r="AI2518" s="71"/>
      <c r="AJ2518" s="71"/>
      <c r="AK2518" s="71"/>
      <c r="AL2518" s="71"/>
    </row>
    <row r="2519" spans="1:38">
      <c r="A2519" s="191"/>
      <c r="B2519" s="191"/>
      <c r="C2519" s="191"/>
      <c r="D2519" s="191"/>
      <c r="E2519" s="191"/>
      <c r="F2519" s="191"/>
      <c r="G2519" s="191"/>
      <c r="H2519" s="191"/>
      <c r="I2519" s="191"/>
      <c r="J2519" s="191"/>
      <c r="K2519" s="191"/>
      <c r="L2519" s="191"/>
      <c r="M2519" s="191"/>
      <c r="N2519" s="191"/>
      <c r="O2519" s="70">
        <f>SUMIFS('Ctas Receber'!G:G,'Ctas Receber'!E:E,'Clientes'!A:A,'Ctas Receber'!M:M,"")</f>
        <v>0</v>
      </c>
      <c r="P2519" s="70">
        <f>SUMIFS('Ctas Receber'!G:G,'Ctas Receber'!E:E,'Clientes'!A:A,'Ctas Receber'!O:O,"Pago")</f>
        <v>0</v>
      </c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  <c r="AA2519" s="71"/>
      <c r="AB2519" s="71"/>
      <c r="AC2519" s="71"/>
      <c r="AD2519" s="71"/>
      <c r="AE2519" s="71"/>
      <c r="AF2519" s="71"/>
      <c r="AG2519" s="71"/>
      <c r="AH2519" s="71"/>
      <c r="AI2519" s="71"/>
      <c r="AJ2519" s="71"/>
      <c r="AK2519" s="71"/>
      <c r="AL2519" s="71"/>
    </row>
    <row r="2520" spans="1:38">
      <c r="A2520" s="191"/>
      <c r="B2520" s="191"/>
      <c r="C2520" s="191"/>
      <c r="D2520" s="191"/>
      <c r="E2520" s="191"/>
      <c r="F2520" s="191"/>
      <c r="G2520" s="191"/>
      <c r="H2520" s="191"/>
      <c r="I2520" s="191"/>
      <c r="J2520" s="191"/>
      <c r="K2520" s="191"/>
      <c r="L2520" s="191"/>
      <c r="M2520" s="191"/>
      <c r="N2520" s="191"/>
      <c r="O2520" s="70">
        <f>SUMIFS('Ctas Receber'!G:G,'Ctas Receber'!E:E,'Clientes'!A:A,'Ctas Receber'!M:M,"")</f>
        <v>0</v>
      </c>
      <c r="P2520" s="70">
        <f>SUMIFS('Ctas Receber'!G:G,'Ctas Receber'!E:E,'Clientes'!A:A,'Ctas Receber'!O:O,"Pago")</f>
        <v>0</v>
      </c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  <c r="AA2520" s="71"/>
      <c r="AB2520" s="71"/>
      <c r="AC2520" s="71"/>
      <c r="AD2520" s="71"/>
      <c r="AE2520" s="71"/>
      <c r="AF2520" s="71"/>
      <c r="AG2520" s="71"/>
      <c r="AH2520" s="71"/>
      <c r="AI2520" s="71"/>
      <c r="AJ2520" s="71"/>
      <c r="AK2520" s="71"/>
      <c r="AL2520" s="71"/>
    </row>
    <row r="2521" spans="1:38">
      <c r="A2521" s="191"/>
      <c r="B2521" s="191"/>
      <c r="C2521" s="191"/>
      <c r="D2521" s="191"/>
      <c r="E2521" s="191"/>
      <c r="F2521" s="191"/>
      <c r="G2521" s="191"/>
      <c r="H2521" s="191"/>
      <c r="I2521" s="191"/>
      <c r="J2521" s="191"/>
      <c r="K2521" s="191"/>
      <c r="L2521" s="191"/>
      <c r="M2521" s="191"/>
      <c r="N2521" s="191"/>
      <c r="O2521" s="70">
        <f>SUMIFS('Ctas Receber'!G:G,'Ctas Receber'!E:E,'Clientes'!A:A,'Ctas Receber'!M:M,"")</f>
        <v>0</v>
      </c>
      <c r="P2521" s="70">
        <f>SUMIFS('Ctas Receber'!G:G,'Ctas Receber'!E:E,'Clientes'!A:A,'Ctas Receber'!O:O,"Pago")</f>
        <v>0</v>
      </c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  <c r="AA2521" s="71"/>
      <c r="AB2521" s="71"/>
      <c r="AC2521" s="71"/>
      <c r="AD2521" s="71"/>
      <c r="AE2521" s="71"/>
      <c r="AF2521" s="71"/>
      <c r="AG2521" s="71"/>
      <c r="AH2521" s="71"/>
      <c r="AI2521" s="71"/>
      <c r="AJ2521" s="71"/>
      <c r="AK2521" s="71"/>
      <c r="AL2521" s="71"/>
    </row>
    <row r="2522" spans="1:38">
      <c r="A2522" s="191"/>
      <c r="B2522" s="191"/>
      <c r="C2522" s="191"/>
      <c r="D2522" s="191"/>
      <c r="E2522" s="191"/>
      <c r="F2522" s="191"/>
      <c r="G2522" s="191"/>
      <c r="H2522" s="191"/>
      <c r="I2522" s="191"/>
      <c r="J2522" s="191"/>
      <c r="K2522" s="191"/>
      <c r="L2522" s="191"/>
      <c r="M2522" s="191"/>
      <c r="N2522" s="191"/>
      <c r="O2522" s="70">
        <f>SUMIFS('Ctas Receber'!G:G,'Ctas Receber'!E:E,'Clientes'!A:A,'Ctas Receber'!M:M,"")</f>
        <v>0</v>
      </c>
      <c r="P2522" s="70">
        <f>SUMIFS('Ctas Receber'!G:G,'Ctas Receber'!E:E,'Clientes'!A:A,'Ctas Receber'!O:O,"Pago")</f>
        <v>0</v>
      </c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  <c r="AA2522" s="71"/>
      <c r="AB2522" s="71"/>
      <c r="AC2522" s="71"/>
      <c r="AD2522" s="71"/>
      <c r="AE2522" s="71"/>
      <c r="AF2522" s="71"/>
      <c r="AG2522" s="71"/>
      <c r="AH2522" s="71"/>
      <c r="AI2522" s="71"/>
      <c r="AJ2522" s="71"/>
      <c r="AK2522" s="71"/>
      <c r="AL2522" s="71"/>
    </row>
    <row r="2523" spans="1:38">
      <c r="A2523" s="191"/>
      <c r="B2523" s="191"/>
      <c r="C2523" s="191"/>
      <c r="D2523" s="191"/>
      <c r="E2523" s="191"/>
      <c r="F2523" s="191"/>
      <c r="G2523" s="191"/>
      <c r="H2523" s="191"/>
      <c r="I2523" s="191"/>
      <c r="J2523" s="191"/>
      <c r="K2523" s="191"/>
      <c r="L2523" s="191"/>
      <c r="M2523" s="191"/>
      <c r="N2523" s="191"/>
      <c r="O2523" s="70">
        <f>SUMIFS('Ctas Receber'!G:G,'Ctas Receber'!E:E,'Clientes'!A:A,'Ctas Receber'!M:M,"")</f>
        <v>0</v>
      </c>
      <c r="P2523" s="70">
        <f>SUMIFS('Ctas Receber'!G:G,'Ctas Receber'!E:E,'Clientes'!A:A,'Ctas Receber'!O:O,"Pago")</f>
        <v>0</v>
      </c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  <c r="AA2523" s="71"/>
      <c r="AB2523" s="71"/>
      <c r="AC2523" s="71"/>
      <c r="AD2523" s="71"/>
      <c r="AE2523" s="71"/>
      <c r="AF2523" s="71"/>
      <c r="AG2523" s="71"/>
      <c r="AH2523" s="71"/>
      <c r="AI2523" s="71"/>
      <c r="AJ2523" s="71"/>
      <c r="AK2523" s="71"/>
      <c r="AL2523" s="71"/>
    </row>
    <row r="2524" spans="1:38">
      <c r="A2524" s="191"/>
      <c r="B2524" s="191"/>
      <c r="C2524" s="191"/>
      <c r="D2524" s="191"/>
      <c r="E2524" s="191"/>
      <c r="F2524" s="191"/>
      <c r="G2524" s="191"/>
      <c r="H2524" s="191"/>
      <c r="I2524" s="191"/>
      <c r="J2524" s="191"/>
      <c r="K2524" s="191"/>
      <c r="L2524" s="191"/>
      <c r="M2524" s="191"/>
      <c r="N2524" s="191"/>
      <c r="O2524" s="70">
        <f>SUMIFS('Ctas Receber'!G:G,'Ctas Receber'!E:E,'Clientes'!A:A,'Ctas Receber'!M:M,"")</f>
        <v>0</v>
      </c>
      <c r="P2524" s="70">
        <f>SUMIFS('Ctas Receber'!G:G,'Ctas Receber'!E:E,'Clientes'!A:A,'Ctas Receber'!O:O,"Pago")</f>
        <v>0</v>
      </c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  <c r="AA2524" s="71"/>
      <c r="AB2524" s="71"/>
      <c r="AC2524" s="71"/>
      <c r="AD2524" s="71"/>
      <c r="AE2524" s="71"/>
      <c r="AF2524" s="71"/>
      <c r="AG2524" s="71"/>
      <c r="AH2524" s="71"/>
      <c r="AI2524" s="71"/>
      <c r="AJ2524" s="71"/>
      <c r="AK2524" s="71"/>
      <c r="AL2524" s="71"/>
    </row>
    <row r="2525" spans="1:38">
      <c r="A2525" s="191"/>
      <c r="B2525" s="191"/>
      <c r="C2525" s="191"/>
      <c r="D2525" s="191"/>
      <c r="E2525" s="191"/>
      <c r="F2525" s="191"/>
      <c r="G2525" s="191"/>
      <c r="H2525" s="191"/>
      <c r="I2525" s="191"/>
      <c r="J2525" s="191"/>
      <c r="K2525" s="191"/>
      <c r="L2525" s="191"/>
      <c r="M2525" s="191"/>
      <c r="N2525" s="191"/>
      <c r="O2525" s="70">
        <f>SUMIFS('Ctas Receber'!G:G,'Ctas Receber'!E:E,'Clientes'!A:A,'Ctas Receber'!M:M,"")</f>
        <v>0</v>
      </c>
      <c r="P2525" s="70">
        <f>SUMIFS('Ctas Receber'!G:G,'Ctas Receber'!E:E,'Clientes'!A:A,'Ctas Receber'!O:O,"Pago")</f>
        <v>0</v>
      </c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  <c r="AA2525" s="71"/>
      <c r="AB2525" s="71"/>
      <c r="AC2525" s="71"/>
      <c r="AD2525" s="71"/>
      <c r="AE2525" s="71"/>
      <c r="AF2525" s="71"/>
      <c r="AG2525" s="71"/>
      <c r="AH2525" s="71"/>
      <c r="AI2525" s="71"/>
      <c r="AJ2525" s="71"/>
      <c r="AK2525" s="71"/>
      <c r="AL2525" s="71"/>
    </row>
    <row r="2526" spans="1:38">
      <c r="A2526" s="191"/>
      <c r="B2526" s="191"/>
      <c r="C2526" s="191"/>
      <c r="D2526" s="191"/>
      <c r="E2526" s="191"/>
      <c r="F2526" s="191"/>
      <c r="G2526" s="191"/>
      <c r="H2526" s="191"/>
      <c r="I2526" s="191"/>
      <c r="J2526" s="191"/>
      <c r="K2526" s="191"/>
      <c r="L2526" s="191"/>
      <c r="M2526" s="191"/>
      <c r="N2526" s="191"/>
      <c r="O2526" s="70">
        <f>SUMIFS('Ctas Receber'!G:G,'Ctas Receber'!E:E,'Clientes'!A:A,'Ctas Receber'!M:M,"")</f>
        <v>0</v>
      </c>
      <c r="P2526" s="70">
        <f>SUMIFS('Ctas Receber'!G:G,'Ctas Receber'!E:E,'Clientes'!A:A,'Ctas Receber'!O:O,"Pago")</f>
        <v>0</v>
      </c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  <c r="AA2526" s="71"/>
      <c r="AB2526" s="71"/>
      <c r="AC2526" s="71"/>
      <c r="AD2526" s="71"/>
      <c r="AE2526" s="71"/>
      <c r="AF2526" s="71"/>
      <c r="AG2526" s="71"/>
      <c r="AH2526" s="71"/>
      <c r="AI2526" s="71"/>
      <c r="AJ2526" s="71"/>
      <c r="AK2526" s="71"/>
      <c r="AL2526" s="71"/>
    </row>
    <row r="2527" spans="1:38">
      <c r="A2527" s="191"/>
      <c r="B2527" s="191"/>
      <c r="C2527" s="191"/>
      <c r="D2527" s="191"/>
      <c r="E2527" s="191"/>
      <c r="F2527" s="191"/>
      <c r="G2527" s="191"/>
      <c r="H2527" s="191"/>
      <c r="I2527" s="191"/>
      <c r="J2527" s="191"/>
      <c r="K2527" s="191"/>
      <c r="L2527" s="191"/>
      <c r="M2527" s="191"/>
      <c r="N2527" s="191"/>
      <c r="O2527" s="70">
        <f>SUMIFS('Ctas Receber'!G:G,'Ctas Receber'!E:E,'Clientes'!A:A,'Ctas Receber'!M:M,"")</f>
        <v>0</v>
      </c>
      <c r="P2527" s="70">
        <f>SUMIFS('Ctas Receber'!G:G,'Ctas Receber'!E:E,'Clientes'!A:A,'Ctas Receber'!O:O,"Pago")</f>
        <v>0</v>
      </c>
      <c r="Q2527" s="71"/>
      <c r="R2527" s="71"/>
      <c r="S2527" s="71"/>
      <c r="T2527" s="71"/>
      <c r="U2527" s="71"/>
      <c r="V2527" s="71"/>
      <c r="W2527" s="71"/>
      <c r="X2527" s="71"/>
      <c r="Y2527" s="71"/>
      <c r="Z2527" s="71"/>
      <c r="AA2527" s="71"/>
      <c r="AB2527" s="71"/>
      <c r="AC2527" s="71"/>
      <c r="AD2527" s="71"/>
      <c r="AE2527" s="71"/>
      <c r="AF2527" s="71"/>
      <c r="AG2527" s="71"/>
      <c r="AH2527" s="71"/>
      <c r="AI2527" s="71"/>
      <c r="AJ2527" s="71"/>
      <c r="AK2527" s="71"/>
      <c r="AL2527" s="71"/>
    </row>
    <row r="2528" spans="1:38">
      <c r="A2528" s="191"/>
      <c r="B2528" s="191"/>
      <c r="C2528" s="191"/>
      <c r="D2528" s="191"/>
      <c r="E2528" s="191"/>
      <c r="F2528" s="191"/>
      <c r="G2528" s="191"/>
      <c r="H2528" s="191"/>
      <c r="I2528" s="191"/>
      <c r="J2528" s="191"/>
      <c r="K2528" s="191"/>
      <c r="L2528" s="191"/>
      <c r="M2528" s="191"/>
      <c r="N2528" s="191"/>
      <c r="O2528" s="70">
        <f>SUMIFS('Ctas Receber'!G:G,'Ctas Receber'!E:E,'Clientes'!A:A,'Ctas Receber'!M:M,"")</f>
        <v>0</v>
      </c>
      <c r="P2528" s="70">
        <f>SUMIFS('Ctas Receber'!G:G,'Ctas Receber'!E:E,'Clientes'!A:A,'Ctas Receber'!O:O,"Pago")</f>
        <v>0</v>
      </c>
      <c r="Q2528" s="71"/>
      <c r="R2528" s="71"/>
      <c r="S2528" s="71"/>
      <c r="T2528" s="71"/>
      <c r="U2528" s="71"/>
      <c r="V2528" s="71"/>
      <c r="W2528" s="71"/>
      <c r="X2528" s="71"/>
      <c r="Y2528" s="71"/>
      <c r="Z2528" s="71"/>
      <c r="AA2528" s="71"/>
      <c r="AB2528" s="71"/>
      <c r="AC2528" s="71"/>
      <c r="AD2528" s="71"/>
      <c r="AE2528" s="71"/>
      <c r="AF2528" s="71"/>
      <c r="AG2528" s="71"/>
      <c r="AH2528" s="71"/>
      <c r="AI2528" s="71"/>
      <c r="AJ2528" s="71"/>
      <c r="AK2528" s="71"/>
      <c r="AL2528" s="71"/>
    </row>
    <row r="2529" spans="1:38">
      <c r="A2529" s="191"/>
      <c r="B2529" s="191"/>
      <c r="C2529" s="191"/>
      <c r="D2529" s="191"/>
      <c r="E2529" s="191"/>
      <c r="F2529" s="191"/>
      <c r="G2529" s="191"/>
      <c r="H2529" s="191"/>
      <c r="I2529" s="191"/>
      <c r="J2529" s="191"/>
      <c r="K2529" s="191"/>
      <c r="L2529" s="191"/>
      <c r="M2529" s="191"/>
      <c r="N2529" s="191"/>
      <c r="O2529" s="70">
        <f>SUMIFS('Ctas Receber'!G:G,'Ctas Receber'!E:E,'Clientes'!A:A,'Ctas Receber'!M:M,"")</f>
        <v>0</v>
      </c>
      <c r="P2529" s="70">
        <f>SUMIFS('Ctas Receber'!G:G,'Ctas Receber'!E:E,'Clientes'!A:A,'Ctas Receber'!O:O,"Pago")</f>
        <v>0</v>
      </c>
      <c r="Q2529" s="71"/>
      <c r="R2529" s="71"/>
      <c r="S2529" s="71"/>
      <c r="T2529" s="71"/>
      <c r="U2529" s="71"/>
      <c r="V2529" s="71"/>
      <c r="W2529" s="71"/>
      <c r="X2529" s="71"/>
      <c r="Y2529" s="71"/>
      <c r="Z2529" s="71"/>
      <c r="AA2529" s="71"/>
      <c r="AB2529" s="71"/>
      <c r="AC2529" s="71"/>
      <c r="AD2529" s="71"/>
      <c r="AE2529" s="71"/>
      <c r="AF2529" s="71"/>
      <c r="AG2529" s="71"/>
      <c r="AH2529" s="71"/>
      <c r="AI2529" s="71"/>
      <c r="AJ2529" s="71"/>
      <c r="AK2529" s="71"/>
      <c r="AL2529" s="71"/>
    </row>
    <row r="2530" spans="1:38">
      <c r="A2530" s="191"/>
      <c r="B2530" s="191"/>
      <c r="C2530" s="191"/>
      <c r="D2530" s="191"/>
      <c r="E2530" s="191"/>
      <c r="F2530" s="191"/>
      <c r="G2530" s="191"/>
      <c r="H2530" s="191"/>
      <c r="I2530" s="191"/>
      <c r="J2530" s="191"/>
      <c r="K2530" s="191"/>
      <c r="L2530" s="191"/>
      <c r="M2530" s="191"/>
      <c r="N2530" s="191"/>
      <c r="O2530" s="70">
        <f>SUMIFS('Ctas Receber'!G:G,'Ctas Receber'!E:E,'Clientes'!A:A,'Ctas Receber'!M:M,"")</f>
        <v>0</v>
      </c>
      <c r="P2530" s="70">
        <f>SUMIFS('Ctas Receber'!G:G,'Ctas Receber'!E:E,'Clientes'!A:A,'Ctas Receber'!O:O,"Pago")</f>
        <v>0</v>
      </c>
      <c r="Q2530" s="71"/>
      <c r="R2530" s="71"/>
      <c r="S2530" s="71"/>
      <c r="T2530" s="71"/>
      <c r="U2530" s="71"/>
      <c r="V2530" s="71"/>
      <c r="W2530" s="71"/>
      <c r="X2530" s="71"/>
      <c r="Y2530" s="71"/>
      <c r="Z2530" s="71"/>
      <c r="AA2530" s="71"/>
      <c r="AB2530" s="71"/>
      <c r="AC2530" s="71"/>
      <c r="AD2530" s="71"/>
      <c r="AE2530" s="71"/>
      <c r="AF2530" s="71"/>
      <c r="AG2530" s="71"/>
      <c r="AH2530" s="71"/>
      <c r="AI2530" s="71"/>
      <c r="AJ2530" s="71"/>
      <c r="AK2530" s="71"/>
      <c r="AL2530" s="71"/>
    </row>
    <row r="2531" spans="1:38">
      <c r="A2531" s="191"/>
      <c r="B2531" s="191"/>
      <c r="C2531" s="191"/>
      <c r="D2531" s="191"/>
      <c r="E2531" s="191"/>
      <c r="F2531" s="191"/>
      <c r="G2531" s="191"/>
      <c r="H2531" s="191"/>
      <c r="I2531" s="191"/>
      <c r="J2531" s="191"/>
      <c r="K2531" s="191"/>
      <c r="L2531" s="191"/>
      <c r="M2531" s="191"/>
      <c r="N2531" s="191"/>
      <c r="O2531" s="70">
        <f>SUMIFS('Ctas Receber'!G:G,'Ctas Receber'!E:E,'Clientes'!A:A,'Ctas Receber'!M:M,"")</f>
        <v>0</v>
      </c>
      <c r="P2531" s="70">
        <f>SUMIFS('Ctas Receber'!G:G,'Ctas Receber'!E:E,'Clientes'!A:A,'Ctas Receber'!O:O,"Pago")</f>
        <v>0</v>
      </c>
      <c r="Q2531" s="71"/>
      <c r="R2531" s="71"/>
      <c r="S2531" s="71"/>
      <c r="T2531" s="71"/>
      <c r="U2531" s="71"/>
      <c r="V2531" s="71"/>
      <c r="W2531" s="71"/>
      <c r="X2531" s="71"/>
      <c r="Y2531" s="71"/>
      <c r="Z2531" s="71"/>
      <c r="AA2531" s="71"/>
      <c r="AB2531" s="71"/>
      <c r="AC2531" s="71"/>
      <c r="AD2531" s="71"/>
      <c r="AE2531" s="71"/>
      <c r="AF2531" s="71"/>
      <c r="AG2531" s="71"/>
      <c r="AH2531" s="71"/>
      <c r="AI2531" s="71"/>
      <c r="AJ2531" s="71"/>
      <c r="AK2531" s="71"/>
      <c r="AL2531" s="71"/>
    </row>
    <row r="2532" spans="1:38">
      <c r="A2532" s="191"/>
      <c r="B2532" s="191"/>
      <c r="C2532" s="191"/>
      <c r="D2532" s="191"/>
      <c r="E2532" s="191"/>
      <c r="F2532" s="191"/>
      <c r="G2532" s="191"/>
      <c r="H2532" s="191"/>
      <c r="I2532" s="191"/>
      <c r="J2532" s="191"/>
      <c r="K2532" s="191"/>
      <c r="L2532" s="191"/>
      <c r="M2532" s="191"/>
      <c r="N2532" s="191"/>
      <c r="O2532" s="70">
        <f>SUMIFS('Ctas Receber'!G:G,'Ctas Receber'!E:E,'Clientes'!A:A,'Ctas Receber'!M:M,"")</f>
        <v>0</v>
      </c>
      <c r="P2532" s="70">
        <f>SUMIFS('Ctas Receber'!G:G,'Ctas Receber'!E:E,'Clientes'!A:A,'Ctas Receber'!O:O,"Pago")</f>
        <v>0</v>
      </c>
      <c r="Q2532" s="71"/>
      <c r="R2532" s="71"/>
      <c r="S2532" s="71"/>
      <c r="T2532" s="71"/>
      <c r="U2532" s="71"/>
      <c r="V2532" s="71"/>
      <c r="W2532" s="71"/>
      <c r="X2532" s="71"/>
      <c r="Y2532" s="71"/>
      <c r="Z2532" s="71"/>
      <c r="AA2532" s="71"/>
      <c r="AB2532" s="71"/>
      <c r="AC2532" s="71"/>
      <c r="AD2532" s="71"/>
      <c r="AE2532" s="71"/>
      <c r="AF2532" s="71"/>
      <c r="AG2532" s="71"/>
      <c r="AH2532" s="71"/>
      <c r="AI2532" s="71"/>
      <c r="AJ2532" s="71"/>
      <c r="AK2532" s="71"/>
      <c r="AL2532" s="71"/>
    </row>
    <row r="2533" spans="1:38">
      <c r="A2533" s="191"/>
      <c r="B2533" s="191"/>
      <c r="C2533" s="191"/>
      <c r="D2533" s="191"/>
      <c r="E2533" s="191"/>
      <c r="F2533" s="191"/>
      <c r="G2533" s="191"/>
      <c r="H2533" s="191"/>
      <c r="I2533" s="191"/>
      <c r="J2533" s="191"/>
      <c r="K2533" s="191"/>
      <c r="L2533" s="191"/>
      <c r="M2533" s="191"/>
      <c r="N2533" s="191"/>
      <c r="O2533" s="70">
        <f>SUMIFS('Ctas Receber'!G:G,'Ctas Receber'!E:E,'Clientes'!A:A,'Ctas Receber'!M:M,"")</f>
        <v>0</v>
      </c>
      <c r="P2533" s="70">
        <f>SUMIFS('Ctas Receber'!G:G,'Ctas Receber'!E:E,'Clientes'!A:A,'Ctas Receber'!O:O,"Pago")</f>
        <v>0</v>
      </c>
      <c r="Q2533" s="71"/>
      <c r="R2533" s="71"/>
      <c r="S2533" s="71"/>
      <c r="T2533" s="71"/>
      <c r="U2533" s="71"/>
      <c r="V2533" s="71"/>
      <c r="W2533" s="71"/>
      <c r="X2533" s="71"/>
      <c r="Y2533" s="71"/>
      <c r="Z2533" s="71"/>
      <c r="AA2533" s="71"/>
      <c r="AB2533" s="71"/>
      <c r="AC2533" s="71"/>
      <c r="AD2533" s="71"/>
      <c r="AE2533" s="71"/>
      <c r="AF2533" s="71"/>
      <c r="AG2533" s="71"/>
      <c r="AH2533" s="71"/>
      <c r="AI2533" s="71"/>
      <c r="AJ2533" s="71"/>
      <c r="AK2533" s="71"/>
      <c r="AL2533" s="71"/>
    </row>
    <row r="2534" spans="1:38">
      <c r="A2534" s="191"/>
      <c r="B2534" s="191"/>
      <c r="C2534" s="191"/>
      <c r="D2534" s="191"/>
      <c r="E2534" s="191"/>
      <c r="F2534" s="191"/>
      <c r="G2534" s="191"/>
      <c r="H2534" s="191"/>
      <c r="I2534" s="191"/>
      <c r="J2534" s="191"/>
      <c r="K2534" s="191"/>
      <c r="L2534" s="191"/>
      <c r="M2534" s="191"/>
      <c r="N2534" s="191"/>
      <c r="O2534" s="70">
        <f>SUMIFS('Ctas Receber'!G:G,'Ctas Receber'!E:E,'Clientes'!A:A,'Ctas Receber'!M:M,"")</f>
        <v>0</v>
      </c>
      <c r="P2534" s="70">
        <f>SUMIFS('Ctas Receber'!G:G,'Ctas Receber'!E:E,'Clientes'!A:A,'Ctas Receber'!O:O,"Pago")</f>
        <v>0</v>
      </c>
      <c r="Q2534" s="71"/>
      <c r="R2534" s="71"/>
      <c r="S2534" s="71"/>
      <c r="T2534" s="71"/>
      <c r="U2534" s="71"/>
      <c r="V2534" s="71"/>
      <c r="W2534" s="71"/>
      <c r="X2534" s="71"/>
      <c r="Y2534" s="71"/>
      <c r="Z2534" s="71"/>
      <c r="AA2534" s="71"/>
      <c r="AB2534" s="71"/>
      <c r="AC2534" s="71"/>
      <c r="AD2534" s="71"/>
      <c r="AE2534" s="71"/>
      <c r="AF2534" s="71"/>
      <c r="AG2534" s="71"/>
      <c r="AH2534" s="71"/>
      <c r="AI2534" s="71"/>
      <c r="AJ2534" s="71"/>
      <c r="AK2534" s="71"/>
      <c r="AL2534" s="71"/>
    </row>
    <row r="2535" spans="1:38">
      <c r="A2535" s="191"/>
      <c r="B2535" s="191"/>
      <c r="C2535" s="191"/>
      <c r="D2535" s="191"/>
      <c r="E2535" s="191"/>
      <c r="F2535" s="191"/>
      <c r="G2535" s="191"/>
      <c r="H2535" s="191"/>
      <c r="I2535" s="191"/>
      <c r="J2535" s="191"/>
      <c r="K2535" s="191"/>
      <c r="L2535" s="191"/>
      <c r="M2535" s="191"/>
      <c r="N2535" s="191"/>
      <c r="O2535" s="70">
        <f>SUMIFS('Ctas Receber'!G:G,'Ctas Receber'!E:E,'Clientes'!A:A,'Ctas Receber'!M:M,"")</f>
        <v>0</v>
      </c>
      <c r="P2535" s="70">
        <f>SUMIFS('Ctas Receber'!G:G,'Ctas Receber'!E:E,'Clientes'!A:A,'Ctas Receber'!O:O,"Pago")</f>
        <v>0</v>
      </c>
      <c r="Q2535" s="71"/>
      <c r="R2535" s="71"/>
      <c r="S2535" s="71"/>
      <c r="T2535" s="71"/>
      <c r="U2535" s="71"/>
      <c r="V2535" s="71"/>
      <c r="W2535" s="71"/>
      <c r="X2535" s="71"/>
      <c r="Y2535" s="71"/>
      <c r="Z2535" s="71"/>
      <c r="AA2535" s="71"/>
      <c r="AB2535" s="71"/>
      <c r="AC2535" s="71"/>
      <c r="AD2535" s="71"/>
      <c r="AE2535" s="71"/>
      <c r="AF2535" s="71"/>
      <c r="AG2535" s="71"/>
      <c r="AH2535" s="71"/>
      <c r="AI2535" s="71"/>
      <c r="AJ2535" s="71"/>
      <c r="AK2535" s="71"/>
      <c r="AL2535" s="71"/>
    </row>
    <row r="2536" spans="1:38">
      <c r="A2536" s="191"/>
      <c r="B2536" s="191"/>
      <c r="C2536" s="191"/>
      <c r="D2536" s="191"/>
      <c r="E2536" s="191"/>
      <c r="F2536" s="191"/>
      <c r="G2536" s="191"/>
      <c r="H2536" s="191"/>
      <c r="I2536" s="191"/>
      <c r="J2536" s="191"/>
      <c r="K2536" s="191"/>
      <c r="L2536" s="191"/>
      <c r="M2536" s="191"/>
      <c r="N2536" s="191"/>
      <c r="O2536" s="70">
        <f>SUMIFS('Ctas Receber'!G:G,'Ctas Receber'!E:E,'Clientes'!A:A,'Ctas Receber'!M:M,"")</f>
        <v>0</v>
      </c>
      <c r="P2536" s="70">
        <f>SUMIFS('Ctas Receber'!G:G,'Ctas Receber'!E:E,'Clientes'!A:A,'Ctas Receber'!O:O,"Pago")</f>
        <v>0</v>
      </c>
      <c r="Q2536" s="71"/>
      <c r="R2536" s="71"/>
      <c r="S2536" s="71"/>
      <c r="T2536" s="71"/>
      <c r="U2536" s="71"/>
      <c r="V2536" s="71"/>
      <c r="W2536" s="71"/>
      <c r="X2536" s="71"/>
      <c r="Y2536" s="71"/>
      <c r="Z2536" s="71"/>
      <c r="AA2536" s="71"/>
      <c r="AB2536" s="71"/>
      <c r="AC2536" s="71"/>
      <c r="AD2536" s="71"/>
      <c r="AE2536" s="71"/>
      <c r="AF2536" s="71"/>
      <c r="AG2536" s="71"/>
      <c r="AH2536" s="71"/>
      <c r="AI2536" s="71"/>
      <c r="AJ2536" s="71"/>
      <c r="AK2536" s="71"/>
      <c r="AL2536" s="71"/>
    </row>
    <row r="2537" spans="1:38">
      <c r="A2537" s="191"/>
      <c r="B2537" s="191"/>
      <c r="C2537" s="191"/>
      <c r="D2537" s="191"/>
      <c r="E2537" s="191"/>
      <c r="F2537" s="191"/>
      <c r="G2537" s="191"/>
      <c r="H2537" s="191"/>
      <c r="I2537" s="191"/>
      <c r="J2537" s="191"/>
      <c r="K2537" s="191"/>
      <c r="L2537" s="191"/>
      <c r="M2537" s="191"/>
      <c r="N2537" s="191"/>
      <c r="O2537" s="70">
        <f>SUMIFS('Ctas Receber'!G:G,'Ctas Receber'!E:E,'Clientes'!A:A,'Ctas Receber'!M:M,"")</f>
        <v>0</v>
      </c>
      <c r="P2537" s="70">
        <f>SUMIFS('Ctas Receber'!G:G,'Ctas Receber'!E:E,'Clientes'!A:A,'Ctas Receber'!O:O,"Pago")</f>
        <v>0</v>
      </c>
      <c r="Q2537" s="71"/>
      <c r="R2537" s="71"/>
      <c r="S2537" s="71"/>
      <c r="T2537" s="71"/>
      <c r="U2537" s="71"/>
      <c r="V2537" s="71"/>
      <c r="W2537" s="71"/>
      <c r="X2537" s="71"/>
      <c r="Y2537" s="71"/>
      <c r="Z2537" s="71"/>
      <c r="AA2537" s="71"/>
      <c r="AB2537" s="71"/>
      <c r="AC2537" s="71"/>
      <c r="AD2537" s="71"/>
      <c r="AE2537" s="71"/>
      <c r="AF2537" s="71"/>
      <c r="AG2537" s="71"/>
      <c r="AH2537" s="71"/>
      <c r="AI2537" s="71"/>
      <c r="AJ2537" s="71"/>
      <c r="AK2537" s="71"/>
      <c r="AL2537" s="71"/>
    </row>
    <row r="2538" spans="1:38">
      <c r="A2538" s="191"/>
      <c r="B2538" s="191"/>
      <c r="C2538" s="191"/>
      <c r="D2538" s="191"/>
      <c r="E2538" s="191"/>
      <c r="F2538" s="191"/>
      <c r="G2538" s="191"/>
      <c r="H2538" s="191"/>
      <c r="I2538" s="191"/>
      <c r="J2538" s="191"/>
      <c r="K2538" s="191"/>
      <c r="L2538" s="191"/>
      <c r="M2538" s="191"/>
      <c r="N2538" s="191"/>
      <c r="O2538" s="70">
        <f>SUMIFS('Ctas Receber'!G:G,'Ctas Receber'!E:E,'Clientes'!A:A,'Ctas Receber'!M:M,"")</f>
        <v>0</v>
      </c>
      <c r="P2538" s="70">
        <f>SUMIFS('Ctas Receber'!G:G,'Ctas Receber'!E:E,'Clientes'!A:A,'Ctas Receber'!O:O,"Pago")</f>
        <v>0</v>
      </c>
      <c r="Q2538" s="71"/>
      <c r="R2538" s="71"/>
      <c r="S2538" s="71"/>
      <c r="T2538" s="71"/>
      <c r="U2538" s="71"/>
      <c r="V2538" s="71"/>
      <c r="W2538" s="71"/>
      <c r="X2538" s="71"/>
      <c r="Y2538" s="71"/>
      <c r="Z2538" s="71"/>
      <c r="AA2538" s="71"/>
      <c r="AB2538" s="71"/>
      <c r="AC2538" s="71"/>
      <c r="AD2538" s="71"/>
      <c r="AE2538" s="71"/>
      <c r="AF2538" s="71"/>
      <c r="AG2538" s="71"/>
      <c r="AH2538" s="71"/>
      <c r="AI2538" s="71"/>
      <c r="AJ2538" s="71"/>
      <c r="AK2538" s="71"/>
      <c r="AL2538" s="71"/>
    </row>
    <row r="2539" spans="1:38">
      <c r="A2539" s="191"/>
      <c r="B2539" s="191"/>
      <c r="C2539" s="191"/>
      <c r="D2539" s="191"/>
      <c r="E2539" s="191"/>
      <c r="F2539" s="191"/>
      <c r="G2539" s="191"/>
      <c r="H2539" s="191"/>
      <c r="I2539" s="191"/>
      <c r="J2539" s="191"/>
      <c r="K2539" s="191"/>
      <c r="L2539" s="191"/>
      <c r="M2539" s="191"/>
      <c r="N2539" s="191"/>
      <c r="O2539" s="70">
        <f>SUMIFS('Ctas Receber'!G:G,'Ctas Receber'!E:E,'Clientes'!A:A,'Ctas Receber'!M:M,"")</f>
        <v>0</v>
      </c>
      <c r="P2539" s="70">
        <f>SUMIFS('Ctas Receber'!G:G,'Ctas Receber'!E:E,'Clientes'!A:A,'Ctas Receber'!O:O,"Pago")</f>
        <v>0</v>
      </c>
      <c r="Q2539" s="71"/>
      <c r="R2539" s="71"/>
      <c r="S2539" s="71"/>
      <c r="T2539" s="71"/>
      <c r="U2539" s="71"/>
      <c r="V2539" s="71"/>
      <c r="W2539" s="71"/>
      <c r="X2539" s="71"/>
      <c r="Y2539" s="71"/>
      <c r="Z2539" s="71"/>
      <c r="AA2539" s="71"/>
      <c r="AB2539" s="71"/>
      <c r="AC2539" s="71"/>
      <c r="AD2539" s="71"/>
      <c r="AE2539" s="71"/>
      <c r="AF2539" s="71"/>
      <c r="AG2539" s="71"/>
      <c r="AH2539" s="71"/>
      <c r="AI2539" s="71"/>
      <c r="AJ2539" s="71"/>
      <c r="AK2539" s="71"/>
      <c r="AL2539" s="71"/>
    </row>
    <row r="2540" spans="1:38">
      <c r="A2540" s="191"/>
      <c r="B2540" s="191"/>
      <c r="C2540" s="191"/>
      <c r="D2540" s="191"/>
      <c r="E2540" s="191"/>
      <c r="F2540" s="191"/>
      <c r="G2540" s="191"/>
      <c r="H2540" s="191"/>
      <c r="I2540" s="191"/>
      <c r="J2540" s="191"/>
      <c r="K2540" s="191"/>
      <c r="L2540" s="191"/>
      <c r="M2540" s="191"/>
      <c r="N2540" s="191"/>
      <c r="O2540" s="70">
        <f>SUMIFS('Ctas Receber'!G:G,'Ctas Receber'!E:E,'Clientes'!A:A,'Ctas Receber'!M:M,"")</f>
        <v>0</v>
      </c>
      <c r="P2540" s="70">
        <f>SUMIFS('Ctas Receber'!G:G,'Ctas Receber'!E:E,'Clientes'!A:A,'Ctas Receber'!O:O,"Pago")</f>
        <v>0</v>
      </c>
      <c r="Q2540" s="71"/>
      <c r="R2540" s="71"/>
      <c r="S2540" s="71"/>
      <c r="T2540" s="71"/>
      <c r="U2540" s="71"/>
      <c r="V2540" s="71"/>
      <c r="W2540" s="71"/>
      <c r="X2540" s="71"/>
      <c r="Y2540" s="71"/>
      <c r="Z2540" s="71"/>
      <c r="AA2540" s="71"/>
      <c r="AB2540" s="71"/>
      <c r="AC2540" s="71"/>
      <c r="AD2540" s="71"/>
      <c r="AE2540" s="71"/>
      <c r="AF2540" s="71"/>
      <c r="AG2540" s="71"/>
      <c r="AH2540" s="71"/>
      <c r="AI2540" s="71"/>
      <c r="AJ2540" s="71"/>
      <c r="AK2540" s="71"/>
      <c r="AL2540" s="71"/>
    </row>
    <row r="2541" spans="1:38">
      <c r="A2541" s="191"/>
      <c r="B2541" s="191"/>
      <c r="C2541" s="191"/>
      <c r="D2541" s="191"/>
      <c r="E2541" s="191"/>
      <c r="F2541" s="191"/>
      <c r="G2541" s="191"/>
      <c r="H2541" s="191"/>
      <c r="I2541" s="191"/>
      <c r="J2541" s="191"/>
      <c r="K2541" s="191"/>
      <c r="L2541" s="191"/>
      <c r="M2541" s="191"/>
      <c r="N2541" s="191"/>
      <c r="O2541" s="70">
        <f>SUMIFS('Ctas Receber'!G:G,'Ctas Receber'!E:E,'Clientes'!A:A,'Ctas Receber'!M:M,"")</f>
        <v>0</v>
      </c>
      <c r="P2541" s="70">
        <f>SUMIFS('Ctas Receber'!G:G,'Ctas Receber'!E:E,'Clientes'!A:A,'Ctas Receber'!O:O,"Pago")</f>
        <v>0</v>
      </c>
      <c r="Q2541" s="71"/>
      <c r="R2541" s="71"/>
      <c r="S2541" s="71"/>
      <c r="T2541" s="71"/>
      <c r="U2541" s="71"/>
      <c r="V2541" s="71"/>
      <c r="W2541" s="71"/>
      <c r="X2541" s="71"/>
      <c r="Y2541" s="71"/>
      <c r="Z2541" s="71"/>
      <c r="AA2541" s="71"/>
      <c r="AB2541" s="71"/>
      <c r="AC2541" s="71"/>
      <c r="AD2541" s="71"/>
      <c r="AE2541" s="71"/>
      <c r="AF2541" s="71"/>
      <c r="AG2541" s="71"/>
      <c r="AH2541" s="71"/>
      <c r="AI2541" s="71"/>
      <c r="AJ2541" s="71"/>
      <c r="AK2541" s="71"/>
      <c r="AL2541" s="71"/>
    </row>
    <row r="2542" spans="1:38">
      <c r="A2542" s="191"/>
      <c r="B2542" s="191"/>
      <c r="C2542" s="191"/>
      <c r="D2542" s="191"/>
      <c r="E2542" s="191"/>
      <c r="F2542" s="191"/>
      <c r="G2542" s="191"/>
      <c r="H2542" s="191"/>
      <c r="I2542" s="191"/>
      <c r="J2542" s="191"/>
      <c r="K2542" s="191"/>
      <c r="L2542" s="191"/>
      <c r="M2542" s="191"/>
      <c r="N2542" s="191"/>
      <c r="O2542" s="70">
        <f>SUMIFS('Ctas Receber'!G:G,'Ctas Receber'!E:E,'Clientes'!A:A,'Ctas Receber'!M:M,"")</f>
        <v>0</v>
      </c>
      <c r="P2542" s="70">
        <f>SUMIFS('Ctas Receber'!G:G,'Ctas Receber'!E:E,'Clientes'!A:A,'Ctas Receber'!O:O,"Pago")</f>
        <v>0</v>
      </c>
      <c r="Q2542" s="71"/>
      <c r="R2542" s="71"/>
      <c r="S2542" s="71"/>
      <c r="T2542" s="71"/>
      <c r="U2542" s="71"/>
      <c r="V2542" s="71"/>
      <c r="W2542" s="71"/>
      <c r="X2542" s="71"/>
      <c r="Y2542" s="71"/>
      <c r="Z2542" s="71"/>
      <c r="AA2542" s="71"/>
      <c r="AB2542" s="71"/>
      <c r="AC2542" s="71"/>
      <c r="AD2542" s="71"/>
      <c r="AE2542" s="71"/>
      <c r="AF2542" s="71"/>
      <c r="AG2542" s="71"/>
      <c r="AH2542" s="71"/>
      <c r="AI2542" s="71"/>
      <c r="AJ2542" s="71"/>
      <c r="AK2542" s="71"/>
      <c r="AL2542" s="71"/>
    </row>
    <row r="2543" spans="1:38">
      <c r="A2543" s="191"/>
      <c r="B2543" s="191"/>
      <c r="C2543" s="191"/>
      <c r="D2543" s="191"/>
      <c r="E2543" s="191"/>
      <c r="F2543" s="191"/>
      <c r="G2543" s="191"/>
      <c r="H2543" s="191"/>
      <c r="I2543" s="191"/>
      <c r="J2543" s="191"/>
      <c r="K2543" s="191"/>
      <c r="L2543" s="191"/>
      <c r="M2543" s="191"/>
      <c r="N2543" s="191"/>
      <c r="O2543" s="70">
        <f>SUMIFS('Ctas Receber'!G:G,'Ctas Receber'!E:E,'Clientes'!A:A,'Ctas Receber'!M:M,"")</f>
        <v>0</v>
      </c>
      <c r="P2543" s="70">
        <f>SUMIFS('Ctas Receber'!G:G,'Ctas Receber'!E:E,'Clientes'!A:A,'Ctas Receber'!O:O,"Pago")</f>
        <v>0</v>
      </c>
      <c r="Q2543" s="71"/>
      <c r="R2543" s="71"/>
      <c r="S2543" s="71"/>
      <c r="T2543" s="71"/>
      <c r="U2543" s="71"/>
      <c r="V2543" s="71"/>
      <c r="W2543" s="71"/>
      <c r="X2543" s="71"/>
      <c r="Y2543" s="71"/>
      <c r="Z2543" s="71"/>
      <c r="AA2543" s="71"/>
      <c r="AB2543" s="71"/>
      <c r="AC2543" s="71"/>
      <c r="AD2543" s="71"/>
      <c r="AE2543" s="71"/>
      <c r="AF2543" s="71"/>
      <c r="AG2543" s="71"/>
      <c r="AH2543" s="71"/>
      <c r="AI2543" s="71"/>
      <c r="AJ2543" s="71"/>
      <c r="AK2543" s="71"/>
      <c r="AL2543" s="71"/>
    </row>
    <row r="2544" spans="1:38">
      <c r="A2544" s="191"/>
      <c r="B2544" s="191"/>
      <c r="C2544" s="191"/>
      <c r="D2544" s="191"/>
      <c r="E2544" s="191"/>
      <c r="F2544" s="191"/>
      <c r="G2544" s="191"/>
      <c r="H2544" s="191"/>
      <c r="I2544" s="191"/>
      <c r="J2544" s="191"/>
      <c r="K2544" s="191"/>
      <c r="L2544" s="191"/>
      <c r="M2544" s="191"/>
      <c r="N2544" s="191"/>
      <c r="O2544" s="70">
        <f>SUMIFS('Ctas Receber'!G:G,'Ctas Receber'!E:E,'Clientes'!A:A,'Ctas Receber'!M:M,"")</f>
        <v>0</v>
      </c>
      <c r="P2544" s="70">
        <f>SUMIFS('Ctas Receber'!G:G,'Ctas Receber'!E:E,'Clientes'!A:A,'Ctas Receber'!O:O,"Pago")</f>
        <v>0</v>
      </c>
      <c r="Q2544" s="71"/>
      <c r="R2544" s="71"/>
      <c r="S2544" s="71"/>
      <c r="T2544" s="71"/>
      <c r="U2544" s="71"/>
      <c r="V2544" s="71"/>
      <c r="W2544" s="71"/>
      <c r="X2544" s="71"/>
      <c r="Y2544" s="71"/>
      <c r="Z2544" s="71"/>
      <c r="AA2544" s="71"/>
      <c r="AB2544" s="71"/>
      <c r="AC2544" s="71"/>
      <c r="AD2544" s="71"/>
      <c r="AE2544" s="71"/>
      <c r="AF2544" s="71"/>
      <c r="AG2544" s="71"/>
      <c r="AH2544" s="71"/>
      <c r="AI2544" s="71"/>
      <c r="AJ2544" s="71"/>
      <c r="AK2544" s="71"/>
      <c r="AL2544" s="71"/>
    </row>
    <row r="2545" spans="1:38">
      <c r="A2545" s="191"/>
      <c r="B2545" s="191"/>
      <c r="C2545" s="191"/>
      <c r="D2545" s="191"/>
      <c r="E2545" s="191"/>
      <c r="F2545" s="191"/>
      <c r="G2545" s="191"/>
      <c r="H2545" s="191"/>
      <c r="I2545" s="191"/>
      <c r="J2545" s="191"/>
      <c r="K2545" s="191"/>
      <c r="L2545" s="191"/>
      <c r="M2545" s="191"/>
      <c r="N2545" s="191"/>
      <c r="O2545" s="70">
        <f>SUMIFS('Ctas Receber'!G:G,'Ctas Receber'!E:E,'Clientes'!A:A,'Ctas Receber'!M:M,"")</f>
        <v>0</v>
      </c>
      <c r="P2545" s="70">
        <f>SUMIFS('Ctas Receber'!G:G,'Ctas Receber'!E:E,'Clientes'!A:A,'Ctas Receber'!O:O,"Pago")</f>
        <v>0</v>
      </c>
      <c r="Q2545" s="71"/>
      <c r="R2545" s="71"/>
      <c r="S2545" s="71"/>
      <c r="T2545" s="71"/>
      <c r="U2545" s="71"/>
      <c r="V2545" s="71"/>
      <c r="W2545" s="71"/>
      <c r="X2545" s="71"/>
      <c r="Y2545" s="71"/>
      <c r="Z2545" s="71"/>
      <c r="AA2545" s="71"/>
      <c r="AB2545" s="71"/>
      <c r="AC2545" s="71"/>
      <c r="AD2545" s="71"/>
      <c r="AE2545" s="71"/>
      <c r="AF2545" s="71"/>
      <c r="AG2545" s="71"/>
      <c r="AH2545" s="71"/>
      <c r="AI2545" s="71"/>
      <c r="AJ2545" s="71"/>
      <c r="AK2545" s="71"/>
      <c r="AL2545" s="71"/>
    </row>
    <row r="2546" spans="1:38">
      <c r="A2546" s="191"/>
      <c r="B2546" s="191"/>
      <c r="C2546" s="191"/>
      <c r="D2546" s="191"/>
      <c r="E2546" s="191"/>
      <c r="F2546" s="191"/>
      <c r="G2546" s="191"/>
      <c r="H2546" s="191"/>
      <c r="I2546" s="191"/>
      <c r="J2546" s="191"/>
      <c r="K2546" s="191"/>
      <c r="L2546" s="191"/>
      <c r="M2546" s="191"/>
      <c r="N2546" s="191"/>
      <c r="O2546" s="70">
        <f>SUMIFS('Ctas Receber'!G:G,'Ctas Receber'!E:E,'Clientes'!A:A,'Ctas Receber'!M:M,"")</f>
        <v>0</v>
      </c>
      <c r="P2546" s="70">
        <f>SUMIFS('Ctas Receber'!G:G,'Ctas Receber'!E:E,'Clientes'!A:A,'Ctas Receber'!O:O,"Pago")</f>
        <v>0</v>
      </c>
      <c r="Q2546" s="71"/>
      <c r="R2546" s="71"/>
      <c r="S2546" s="71"/>
      <c r="T2546" s="71"/>
      <c r="U2546" s="71"/>
      <c r="V2546" s="71"/>
      <c r="W2546" s="71"/>
      <c r="X2546" s="71"/>
      <c r="Y2546" s="71"/>
      <c r="Z2546" s="71"/>
      <c r="AA2546" s="71"/>
      <c r="AB2546" s="71"/>
      <c r="AC2546" s="71"/>
      <c r="AD2546" s="71"/>
      <c r="AE2546" s="71"/>
      <c r="AF2546" s="71"/>
      <c r="AG2546" s="71"/>
      <c r="AH2546" s="71"/>
      <c r="AI2546" s="71"/>
      <c r="AJ2546" s="71"/>
      <c r="AK2546" s="71"/>
      <c r="AL2546" s="71"/>
    </row>
    <row r="2547" spans="1:38">
      <c r="A2547" s="191"/>
      <c r="B2547" s="191"/>
      <c r="C2547" s="191"/>
      <c r="D2547" s="191"/>
      <c r="E2547" s="191"/>
      <c r="F2547" s="191"/>
      <c r="G2547" s="191"/>
      <c r="H2547" s="191"/>
      <c r="I2547" s="191"/>
      <c r="J2547" s="191"/>
      <c r="K2547" s="191"/>
      <c r="L2547" s="191"/>
      <c r="M2547" s="191"/>
      <c r="N2547" s="191"/>
      <c r="O2547" s="70">
        <f>SUMIFS('Ctas Receber'!G:G,'Ctas Receber'!E:E,'Clientes'!A:A,'Ctas Receber'!M:M,"")</f>
        <v>0</v>
      </c>
      <c r="P2547" s="70">
        <f>SUMIFS('Ctas Receber'!G:G,'Ctas Receber'!E:E,'Clientes'!A:A,'Ctas Receber'!O:O,"Pago")</f>
        <v>0</v>
      </c>
      <c r="Q2547" s="71"/>
      <c r="R2547" s="71"/>
      <c r="S2547" s="71"/>
      <c r="T2547" s="71"/>
      <c r="U2547" s="71"/>
      <c r="V2547" s="71"/>
      <c r="W2547" s="71"/>
      <c r="X2547" s="71"/>
      <c r="Y2547" s="71"/>
      <c r="Z2547" s="71"/>
      <c r="AA2547" s="71"/>
      <c r="AB2547" s="71"/>
      <c r="AC2547" s="71"/>
      <c r="AD2547" s="71"/>
      <c r="AE2547" s="71"/>
      <c r="AF2547" s="71"/>
      <c r="AG2547" s="71"/>
      <c r="AH2547" s="71"/>
      <c r="AI2547" s="71"/>
      <c r="AJ2547" s="71"/>
      <c r="AK2547" s="71"/>
      <c r="AL2547" s="71"/>
    </row>
    <row r="2548" spans="1:38">
      <c r="A2548" s="191"/>
      <c r="B2548" s="191"/>
      <c r="C2548" s="191"/>
      <c r="D2548" s="191"/>
      <c r="E2548" s="191"/>
      <c r="F2548" s="191"/>
      <c r="G2548" s="191"/>
      <c r="H2548" s="191"/>
      <c r="I2548" s="191"/>
      <c r="J2548" s="191"/>
      <c r="K2548" s="191"/>
      <c r="L2548" s="191"/>
      <c r="M2548" s="191"/>
      <c r="N2548" s="191"/>
      <c r="O2548" s="70">
        <f>SUMIFS('Ctas Receber'!G:G,'Ctas Receber'!E:E,'Clientes'!A:A,'Ctas Receber'!M:M,"")</f>
        <v>0</v>
      </c>
      <c r="P2548" s="70">
        <f>SUMIFS('Ctas Receber'!G:G,'Ctas Receber'!E:E,'Clientes'!A:A,'Ctas Receber'!O:O,"Pago")</f>
        <v>0</v>
      </c>
      <c r="Q2548" s="71"/>
      <c r="R2548" s="71"/>
      <c r="S2548" s="71"/>
      <c r="T2548" s="71"/>
      <c r="U2548" s="71"/>
      <c r="V2548" s="71"/>
      <c r="W2548" s="71"/>
      <c r="X2548" s="71"/>
      <c r="Y2548" s="71"/>
      <c r="Z2548" s="71"/>
      <c r="AA2548" s="71"/>
      <c r="AB2548" s="71"/>
      <c r="AC2548" s="71"/>
      <c r="AD2548" s="71"/>
      <c r="AE2548" s="71"/>
      <c r="AF2548" s="71"/>
      <c r="AG2548" s="71"/>
      <c r="AH2548" s="71"/>
      <c r="AI2548" s="71"/>
      <c r="AJ2548" s="71"/>
      <c r="AK2548" s="71"/>
      <c r="AL2548" s="71"/>
    </row>
    <row r="2549" spans="1:38">
      <c r="A2549" s="191"/>
      <c r="B2549" s="191"/>
      <c r="C2549" s="191"/>
      <c r="D2549" s="191"/>
      <c r="E2549" s="191"/>
      <c r="F2549" s="191"/>
      <c r="G2549" s="191"/>
      <c r="H2549" s="191"/>
      <c r="I2549" s="191"/>
      <c r="J2549" s="191"/>
      <c r="K2549" s="191"/>
      <c r="L2549" s="191"/>
      <c r="M2549" s="191"/>
      <c r="N2549" s="191"/>
      <c r="O2549" s="70">
        <f>SUMIFS('Ctas Receber'!G:G,'Ctas Receber'!E:E,'Clientes'!A:A,'Ctas Receber'!M:M,"")</f>
        <v>0</v>
      </c>
      <c r="P2549" s="70">
        <f>SUMIFS('Ctas Receber'!G:G,'Ctas Receber'!E:E,'Clientes'!A:A,'Ctas Receber'!O:O,"Pago")</f>
        <v>0</v>
      </c>
      <c r="Q2549" s="71"/>
      <c r="R2549" s="71"/>
      <c r="S2549" s="71"/>
      <c r="T2549" s="71"/>
      <c r="U2549" s="71"/>
      <c r="V2549" s="71"/>
      <c r="W2549" s="71"/>
      <c r="X2549" s="71"/>
      <c r="Y2549" s="71"/>
      <c r="Z2549" s="71"/>
      <c r="AA2549" s="71"/>
      <c r="AB2549" s="71"/>
      <c r="AC2549" s="71"/>
      <c r="AD2549" s="71"/>
      <c r="AE2549" s="71"/>
      <c r="AF2549" s="71"/>
      <c r="AG2549" s="71"/>
      <c r="AH2549" s="71"/>
      <c r="AI2549" s="71"/>
      <c r="AJ2549" s="71"/>
      <c r="AK2549" s="71"/>
      <c r="AL2549" s="71"/>
    </row>
    <row r="2550" spans="1:38">
      <c r="A2550" s="191"/>
      <c r="B2550" s="191"/>
      <c r="C2550" s="191"/>
      <c r="D2550" s="191"/>
      <c r="E2550" s="191"/>
      <c r="F2550" s="191"/>
      <c r="G2550" s="191"/>
      <c r="H2550" s="191"/>
      <c r="I2550" s="191"/>
      <c r="J2550" s="191"/>
      <c r="K2550" s="191"/>
      <c r="L2550" s="191"/>
      <c r="M2550" s="191"/>
      <c r="N2550" s="191"/>
      <c r="O2550" s="70">
        <f>SUMIFS('Ctas Receber'!G:G,'Ctas Receber'!E:E,'Clientes'!A:A,'Ctas Receber'!M:M,"")</f>
        <v>0</v>
      </c>
      <c r="P2550" s="70">
        <f>SUMIFS('Ctas Receber'!G:G,'Ctas Receber'!E:E,'Clientes'!A:A,'Ctas Receber'!O:O,"Pago")</f>
        <v>0</v>
      </c>
      <c r="Q2550" s="71"/>
      <c r="R2550" s="71"/>
      <c r="S2550" s="71"/>
      <c r="T2550" s="71"/>
      <c r="U2550" s="71"/>
      <c r="V2550" s="71"/>
      <c r="W2550" s="71"/>
      <c r="X2550" s="71"/>
      <c r="Y2550" s="71"/>
      <c r="Z2550" s="71"/>
      <c r="AA2550" s="71"/>
      <c r="AB2550" s="71"/>
      <c r="AC2550" s="71"/>
      <c r="AD2550" s="71"/>
      <c r="AE2550" s="71"/>
      <c r="AF2550" s="71"/>
      <c r="AG2550" s="71"/>
      <c r="AH2550" s="71"/>
      <c r="AI2550" s="71"/>
      <c r="AJ2550" s="71"/>
      <c r="AK2550" s="71"/>
      <c r="AL2550" s="71"/>
    </row>
    <row r="2551" spans="1:38">
      <c r="A2551" s="191"/>
      <c r="B2551" s="191"/>
      <c r="C2551" s="191"/>
      <c r="D2551" s="191"/>
      <c r="E2551" s="191"/>
      <c r="F2551" s="191"/>
      <c r="G2551" s="191"/>
      <c r="H2551" s="191"/>
      <c r="I2551" s="191"/>
      <c r="J2551" s="191"/>
      <c r="K2551" s="191"/>
      <c r="L2551" s="191"/>
      <c r="M2551" s="191"/>
      <c r="N2551" s="191"/>
      <c r="O2551" s="70">
        <f>SUMIFS('Ctas Receber'!G:G,'Ctas Receber'!E:E,'Clientes'!A:A,'Ctas Receber'!M:M,"")</f>
        <v>0</v>
      </c>
      <c r="P2551" s="70">
        <f>SUMIFS('Ctas Receber'!G:G,'Ctas Receber'!E:E,'Clientes'!A:A,'Ctas Receber'!O:O,"Pago")</f>
        <v>0</v>
      </c>
      <c r="Q2551" s="71"/>
      <c r="R2551" s="71"/>
      <c r="S2551" s="71"/>
      <c r="T2551" s="71"/>
      <c r="U2551" s="71"/>
      <c r="V2551" s="71"/>
      <c r="W2551" s="71"/>
      <c r="X2551" s="71"/>
      <c r="Y2551" s="71"/>
      <c r="Z2551" s="71"/>
      <c r="AA2551" s="71"/>
      <c r="AB2551" s="71"/>
      <c r="AC2551" s="71"/>
      <c r="AD2551" s="71"/>
      <c r="AE2551" s="71"/>
      <c r="AF2551" s="71"/>
      <c r="AG2551" s="71"/>
      <c r="AH2551" s="71"/>
      <c r="AI2551" s="71"/>
      <c r="AJ2551" s="71"/>
      <c r="AK2551" s="71"/>
      <c r="AL2551" s="71"/>
    </row>
    <row r="2552" spans="1:38">
      <c r="A2552" s="191"/>
      <c r="B2552" s="191"/>
      <c r="C2552" s="191"/>
      <c r="D2552" s="191"/>
      <c r="E2552" s="191"/>
      <c r="F2552" s="191"/>
      <c r="G2552" s="191"/>
      <c r="H2552" s="191"/>
      <c r="I2552" s="191"/>
      <c r="J2552" s="191"/>
      <c r="K2552" s="191"/>
      <c r="L2552" s="191"/>
      <c r="M2552" s="191"/>
      <c r="N2552" s="191"/>
      <c r="O2552" s="70">
        <f>SUMIFS('Ctas Receber'!G:G,'Ctas Receber'!E:E,'Clientes'!A:A,'Ctas Receber'!M:M,"")</f>
        <v>0</v>
      </c>
      <c r="P2552" s="70">
        <f>SUMIFS('Ctas Receber'!G:G,'Ctas Receber'!E:E,'Clientes'!A:A,'Ctas Receber'!O:O,"Pago")</f>
        <v>0</v>
      </c>
      <c r="Q2552" s="71"/>
      <c r="R2552" s="71"/>
      <c r="S2552" s="71"/>
      <c r="T2552" s="71"/>
      <c r="U2552" s="71"/>
      <c r="V2552" s="71"/>
      <c r="W2552" s="71"/>
      <c r="X2552" s="71"/>
      <c r="Y2552" s="71"/>
      <c r="Z2552" s="71"/>
      <c r="AA2552" s="71"/>
      <c r="AB2552" s="71"/>
      <c r="AC2552" s="71"/>
      <c r="AD2552" s="71"/>
      <c r="AE2552" s="71"/>
      <c r="AF2552" s="71"/>
      <c r="AG2552" s="71"/>
      <c r="AH2552" s="71"/>
      <c r="AI2552" s="71"/>
      <c r="AJ2552" s="71"/>
      <c r="AK2552" s="71"/>
      <c r="AL2552" s="71"/>
    </row>
    <row r="2553" spans="1:38">
      <c r="A2553" s="191"/>
      <c r="B2553" s="191"/>
      <c r="C2553" s="191"/>
      <c r="D2553" s="191"/>
      <c r="E2553" s="191"/>
      <c r="F2553" s="191"/>
      <c r="G2553" s="191"/>
      <c r="H2553" s="191"/>
      <c r="I2553" s="191"/>
      <c r="J2553" s="191"/>
      <c r="K2553" s="191"/>
      <c r="L2553" s="191"/>
      <c r="M2553" s="191"/>
      <c r="N2553" s="191"/>
      <c r="O2553" s="70">
        <f>SUMIFS('Ctas Receber'!G:G,'Ctas Receber'!E:E,'Clientes'!A:A,'Ctas Receber'!M:M,"")</f>
        <v>0</v>
      </c>
      <c r="P2553" s="70">
        <f>SUMIFS('Ctas Receber'!G:G,'Ctas Receber'!E:E,'Clientes'!A:A,'Ctas Receber'!O:O,"Pago")</f>
        <v>0</v>
      </c>
      <c r="Q2553" s="71"/>
      <c r="R2553" s="71"/>
      <c r="S2553" s="71"/>
      <c r="T2553" s="71"/>
      <c r="U2553" s="71"/>
      <c r="V2553" s="71"/>
      <c r="W2553" s="71"/>
      <c r="X2553" s="71"/>
      <c r="Y2553" s="71"/>
      <c r="Z2553" s="71"/>
      <c r="AA2553" s="71"/>
      <c r="AB2553" s="71"/>
      <c r="AC2553" s="71"/>
      <c r="AD2553" s="71"/>
      <c r="AE2553" s="71"/>
      <c r="AF2553" s="71"/>
      <c r="AG2553" s="71"/>
      <c r="AH2553" s="71"/>
      <c r="AI2553" s="71"/>
      <c r="AJ2553" s="71"/>
      <c r="AK2553" s="71"/>
      <c r="AL2553" s="71"/>
    </row>
    <row r="2554" spans="1:38">
      <c r="A2554" s="191"/>
      <c r="B2554" s="191"/>
      <c r="C2554" s="191"/>
      <c r="D2554" s="191"/>
      <c r="E2554" s="191"/>
      <c r="F2554" s="191"/>
      <c r="G2554" s="191"/>
      <c r="H2554" s="191"/>
      <c r="I2554" s="191"/>
      <c r="J2554" s="191"/>
      <c r="K2554" s="191"/>
      <c r="L2554" s="191"/>
      <c r="M2554" s="191"/>
      <c r="N2554" s="191"/>
      <c r="O2554" s="70">
        <f>SUMIFS('Ctas Receber'!G:G,'Ctas Receber'!E:E,'Clientes'!A:A,'Ctas Receber'!M:M,"")</f>
        <v>0</v>
      </c>
      <c r="P2554" s="70">
        <f>SUMIFS('Ctas Receber'!G:G,'Ctas Receber'!E:E,'Clientes'!A:A,'Ctas Receber'!O:O,"Pago")</f>
        <v>0</v>
      </c>
      <c r="Q2554" s="71"/>
      <c r="R2554" s="71"/>
      <c r="S2554" s="71"/>
      <c r="T2554" s="71"/>
      <c r="U2554" s="71"/>
      <c r="V2554" s="71"/>
      <c r="W2554" s="71"/>
      <c r="X2554" s="71"/>
      <c r="Y2554" s="71"/>
      <c r="Z2554" s="71"/>
      <c r="AA2554" s="71"/>
      <c r="AB2554" s="71"/>
      <c r="AC2554" s="71"/>
      <c r="AD2554" s="71"/>
      <c r="AE2554" s="71"/>
      <c r="AF2554" s="71"/>
      <c r="AG2554" s="71"/>
      <c r="AH2554" s="71"/>
      <c r="AI2554" s="71"/>
      <c r="AJ2554" s="71"/>
      <c r="AK2554" s="71"/>
      <c r="AL2554" s="71"/>
    </row>
    <row r="2555" spans="1:38">
      <c r="A2555" s="191"/>
      <c r="B2555" s="191"/>
      <c r="C2555" s="191"/>
      <c r="D2555" s="191"/>
      <c r="E2555" s="191"/>
      <c r="F2555" s="191"/>
      <c r="G2555" s="191"/>
      <c r="H2555" s="191"/>
      <c r="I2555" s="191"/>
      <c r="J2555" s="191"/>
      <c r="K2555" s="191"/>
      <c r="L2555" s="191"/>
      <c r="M2555" s="191"/>
      <c r="N2555" s="191"/>
      <c r="O2555" s="70">
        <f>SUMIFS('Ctas Receber'!G:G,'Ctas Receber'!E:E,'Clientes'!A:A,'Ctas Receber'!M:M,"")</f>
        <v>0</v>
      </c>
      <c r="P2555" s="70">
        <f>SUMIFS('Ctas Receber'!G:G,'Ctas Receber'!E:E,'Clientes'!A:A,'Ctas Receber'!O:O,"Pago")</f>
        <v>0</v>
      </c>
      <c r="Q2555" s="71"/>
      <c r="R2555" s="71"/>
      <c r="S2555" s="71"/>
      <c r="T2555" s="71"/>
      <c r="U2555" s="71"/>
      <c r="V2555" s="71"/>
      <c r="W2555" s="71"/>
      <c r="X2555" s="71"/>
      <c r="Y2555" s="71"/>
      <c r="Z2555" s="71"/>
      <c r="AA2555" s="71"/>
      <c r="AB2555" s="71"/>
      <c r="AC2555" s="71"/>
      <c r="AD2555" s="71"/>
      <c r="AE2555" s="71"/>
      <c r="AF2555" s="71"/>
      <c r="AG2555" s="71"/>
      <c r="AH2555" s="71"/>
      <c r="AI2555" s="71"/>
      <c r="AJ2555" s="71"/>
      <c r="AK2555" s="71"/>
      <c r="AL2555" s="71"/>
    </row>
    <row r="2556" spans="1:38">
      <c r="A2556" s="191"/>
      <c r="B2556" s="191"/>
      <c r="C2556" s="191"/>
      <c r="D2556" s="191"/>
      <c r="E2556" s="191"/>
      <c r="F2556" s="191"/>
      <c r="G2556" s="191"/>
      <c r="H2556" s="191"/>
      <c r="I2556" s="191"/>
      <c r="J2556" s="191"/>
      <c r="K2556" s="191"/>
      <c r="L2556" s="191"/>
      <c r="M2556" s="191"/>
      <c r="N2556" s="191"/>
      <c r="O2556" s="70">
        <f>SUMIFS('Ctas Receber'!G:G,'Ctas Receber'!E:E,'Clientes'!A:A,'Ctas Receber'!M:M,"")</f>
        <v>0</v>
      </c>
      <c r="P2556" s="70">
        <f>SUMIFS('Ctas Receber'!G:G,'Ctas Receber'!E:E,'Clientes'!A:A,'Ctas Receber'!O:O,"Pago")</f>
        <v>0</v>
      </c>
      <c r="Q2556" s="71"/>
      <c r="R2556" s="71"/>
      <c r="S2556" s="71"/>
      <c r="T2556" s="71"/>
      <c r="U2556" s="71"/>
      <c r="V2556" s="71"/>
      <c r="W2556" s="71"/>
      <c r="X2556" s="71"/>
      <c r="Y2556" s="71"/>
      <c r="Z2556" s="71"/>
      <c r="AA2556" s="71"/>
      <c r="AB2556" s="71"/>
      <c r="AC2556" s="71"/>
      <c r="AD2556" s="71"/>
      <c r="AE2556" s="71"/>
      <c r="AF2556" s="71"/>
      <c r="AG2556" s="71"/>
      <c r="AH2556" s="71"/>
      <c r="AI2556" s="71"/>
      <c r="AJ2556" s="71"/>
      <c r="AK2556" s="71"/>
      <c r="AL2556" s="71"/>
    </row>
    <row r="2557" spans="1:38">
      <c r="A2557" s="191"/>
      <c r="B2557" s="191"/>
      <c r="C2557" s="191"/>
      <c r="D2557" s="191"/>
      <c r="E2557" s="191"/>
      <c r="F2557" s="191"/>
      <c r="G2557" s="191"/>
      <c r="H2557" s="191"/>
      <c r="I2557" s="191"/>
      <c r="J2557" s="191"/>
      <c r="K2557" s="191"/>
      <c r="L2557" s="191"/>
      <c r="M2557" s="191"/>
      <c r="N2557" s="191"/>
      <c r="O2557" s="70">
        <f>SUMIFS('Ctas Receber'!G:G,'Ctas Receber'!E:E,'Clientes'!A:A,'Ctas Receber'!M:M,"")</f>
        <v>0</v>
      </c>
      <c r="P2557" s="70">
        <f>SUMIFS('Ctas Receber'!G:G,'Ctas Receber'!E:E,'Clientes'!A:A,'Ctas Receber'!O:O,"Pago")</f>
        <v>0</v>
      </c>
      <c r="Q2557" s="71"/>
      <c r="R2557" s="71"/>
      <c r="S2557" s="71"/>
      <c r="T2557" s="71"/>
      <c r="U2557" s="71"/>
      <c r="V2557" s="71"/>
      <c r="W2557" s="71"/>
      <c r="X2557" s="71"/>
      <c r="Y2557" s="71"/>
      <c r="Z2557" s="71"/>
      <c r="AA2557" s="71"/>
      <c r="AB2557" s="71"/>
      <c r="AC2557" s="71"/>
      <c r="AD2557" s="71"/>
      <c r="AE2557" s="71"/>
      <c r="AF2557" s="71"/>
      <c r="AG2557" s="71"/>
      <c r="AH2557" s="71"/>
      <c r="AI2557" s="71"/>
      <c r="AJ2557" s="71"/>
      <c r="AK2557" s="71"/>
      <c r="AL2557" s="71"/>
    </row>
    <row r="2558" spans="1:38">
      <c r="A2558" s="191"/>
      <c r="B2558" s="191"/>
      <c r="C2558" s="191"/>
      <c r="D2558" s="191"/>
      <c r="E2558" s="191"/>
      <c r="F2558" s="191"/>
      <c r="G2558" s="191"/>
      <c r="H2558" s="191"/>
      <c r="I2558" s="191"/>
      <c r="J2558" s="191"/>
      <c r="K2558" s="191"/>
      <c r="L2558" s="191"/>
      <c r="M2558" s="191"/>
      <c r="N2558" s="191"/>
      <c r="O2558" s="70">
        <f>SUMIFS('Ctas Receber'!G:G,'Ctas Receber'!E:E,'Clientes'!A:A,'Ctas Receber'!M:M,"")</f>
        <v>0</v>
      </c>
      <c r="P2558" s="70">
        <f>SUMIFS('Ctas Receber'!G:G,'Ctas Receber'!E:E,'Clientes'!A:A,'Ctas Receber'!O:O,"Pago")</f>
        <v>0</v>
      </c>
      <c r="Q2558" s="71"/>
      <c r="R2558" s="71"/>
      <c r="S2558" s="71"/>
      <c r="T2558" s="71"/>
      <c r="U2558" s="71"/>
      <c r="V2558" s="71"/>
      <c r="W2558" s="71"/>
      <c r="X2558" s="71"/>
      <c r="Y2558" s="71"/>
      <c r="Z2558" s="71"/>
      <c r="AA2558" s="71"/>
      <c r="AB2558" s="71"/>
      <c r="AC2558" s="71"/>
      <c r="AD2558" s="71"/>
      <c r="AE2558" s="71"/>
      <c r="AF2558" s="71"/>
      <c r="AG2558" s="71"/>
      <c r="AH2558" s="71"/>
      <c r="AI2558" s="71"/>
      <c r="AJ2558" s="71"/>
      <c r="AK2558" s="71"/>
      <c r="AL2558" s="71"/>
    </row>
    <row r="2559" spans="1:38">
      <c r="A2559" s="191"/>
      <c r="B2559" s="191"/>
      <c r="C2559" s="191"/>
      <c r="D2559" s="191"/>
      <c r="E2559" s="191"/>
      <c r="F2559" s="191"/>
      <c r="G2559" s="191"/>
      <c r="H2559" s="191"/>
      <c r="I2559" s="191"/>
      <c r="J2559" s="191"/>
      <c r="K2559" s="191"/>
      <c r="L2559" s="191"/>
      <c r="M2559" s="191"/>
      <c r="N2559" s="191"/>
      <c r="O2559" s="70">
        <f>SUMIFS('Ctas Receber'!G:G,'Ctas Receber'!E:E,'Clientes'!A:A,'Ctas Receber'!M:M,"")</f>
        <v>0</v>
      </c>
      <c r="P2559" s="70">
        <f>SUMIFS('Ctas Receber'!G:G,'Ctas Receber'!E:E,'Clientes'!A:A,'Ctas Receber'!O:O,"Pago")</f>
        <v>0</v>
      </c>
      <c r="Q2559" s="71"/>
      <c r="R2559" s="71"/>
      <c r="S2559" s="71"/>
      <c r="T2559" s="71"/>
      <c r="U2559" s="71"/>
      <c r="V2559" s="71"/>
      <c r="W2559" s="71"/>
      <c r="X2559" s="71"/>
      <c r="Y2559" s="71"/>
      <c r="Z2559" s="71"/>
      <c r="AA2559" s="71"/>
      <c r="AB2559" s="71"/>
      <c r="AC2559" s="71"/>
      <c r="AD2559" s="71"/>
      <c r="AE2559" s="71"/>
      <c r="AF2559" s="71"/>
      <c r="AG2559" s="71"/>
      <c r="AH2559" s="71"/>
      <c r="AI2559" s="71"/>
      <c r="AJ2559" s="71"/>
      <c r="AK2559" s="71"/>
      <c r="AL2559" s="71"/>
    </row>
    <row r="2560" spans="1:38">
      <c r="A2560" s="191"/>
      <c r="B2560" s="191"/>
      <c r="C2560" s="191"/>
      <c r="D2560" s="191"/>
      <c r="E2560" s="191"/>
      <c r="F2560" s="191"/>
      <c r="G2560" s="191"/>
      <c r="H2560" s="191"/>
      <c r="I2560" s="191"/>
      <c r="J2560" s="191"/>
      <c r="K2560" s="191"/>
      <c r="L2560" s="191"/>
      <c r="M2560" s="191"/>
      <c r="N2560" s="191"/>
      <c r="O2560" s="70">
        <f>SUMIFS('Ctas Receber'!G:G,'Ctas Receber'!E:E,'Clientes'!A:A,'Ctas Receber'!M:M,"")</f>
        <v>0</v>
      </c>
      <c r="P2560" s="70">
        <f>SUMIFS('Ctas Receber'!G:G,'Ctas Receber'!E:E,'Clientes'!A:A,'Ctas Receber'!O:O,"Pago")</f>
        <v>0</v>
      </c>
      <c r="Q2560" s="71"/>
      <c r="R2560" s="71"/>
      <c r="S2560" s="71"/>
      <c r="T2560" s="71"/>
      <c r="U2560" s="71"/>
      <c r="V2560" s="71"/>
      <c r="W2560" s="71"/>
      <c r="X2560" s="71"/>
      <c r="Y2560" s="71"/>
      <c r="Z2560" s="71"/>
      <c r="AA2560" s="71"/>
      <c r="AB2560" s="71"/>
      <c r="AC2560" s="71"/>
      <c r="AD2560" s="71"/>
      <c r="AE2560" s="71"/>
      <c r="AF2560" s="71"/>
      <c r="AG2560" s="71"/>
      <c r="AH2560" s="71"/>
      <c r="AI2560" s="71"/>
      <c r="AJ2560" s="71"/>
      <c r="AK2560" s="71"/>
      <c r="AL2560" s="71"/>
    </row>
    <row r="2561" spans="1:38">
      <c r="A2561" s="191"/>
      <c r="B2561" s="191"/>
      <c r="C2561" s="191"/>
      <c r="D2561" s="191"/>
      <c r="E2561" s="191"/>
      <c r="F2561" s="191"/>
      <c r="G2561" s="191"/>
      <c r="H2561" s="191"/>
      <c r="I2561" s="191"/>
      <c r="J2561" s="191"/>
      <c r="K2561" s="191"/>
      <c r="L2561" s="191"/>
      <c r="M2561" s="191"/>
      <c r="N2561" s="191"/>
      <c r="O2561" s="70">
        <f>SUMIFS('Ctas Receber'!G:G,'Ctas Receber'!E:E,'Clientes'!A:A,'Ctas Receber'!M:M,"")</f>
        <v>0</v>
      </c>
      <c r="P2561" s="70">
        <f>SUMIFS('Ctas Receber'!G:G,'Ctas Receber'!E:E,'Clientes'!A:A,'Ctas Receber'!O:O,"Pago")</f>
        <v>0</v>
      </c>
      <c r="Q2561" s="71"/>
      <c r="R2561" s="71"/>
      <c r="S2561" s="71"/>
      <c r="T2561" s="71"/>
      <c r="U2561" s="71"/>
      <c r="V2561" s="71"/>
      <c r="W2561" s="71"/>
      <c r="X2561" s="71"/>
      <c r="Y2561" s="71"/>
      <c r="Z2561" s="71"/>
      <c r="AA2561" s="71"/>
      <c r="AB2561" s="71"/>
      <c r="AC2561" s="71"/>
      <c r="AD2561" s="71"/>
      <c r="AE2561" s="71"/>
      <c r="AF2561" s="71"/>
      <c r="AG2561" s="71"/>
      <c r="AH2561" s="71"/>
      <c r="AI2561" s="71"/>
      <c r="AJ2561" s="71"/>
      <c r="AK2561" s="71"/>
      <c r="AL2561" s="71"/>
    </row>
    <row r="2562" spans="1:38">
      <c r="A2562" s="191"/>
      <c r="B2562" s="191"/>
      <c r="C2562" s="191"/>
      <c r="D2562" s="191"/>
      <c r="E2562" s="191"/>
      <c r="F2562" s="191"/>
      <c r="G2562" s="191"/>
      <c r="H2562" s="191"/>
      <c r="I2562" s="191"/>
      <c r="J2562" s="191"/>
      <c r="K2562" s="191"/>
      <c r="L2562" s="191"/>
      <c r="M2562" s="191"/>
      <c r="N2562" s="191"/>
      <c r="O2562" s="70">
        <f>SUMIFS('Ctas Receber'!G:G,'Ctas Receber'!E:E,'Clientes'!A:A,'Ctas Receber'!M:M,"")</f>
        <v>0</v>
      </c>
      <c r="P2562" s="70">
        <f>SUMIFS('Ctas Receber'!G:G,'Ctas Receber'!E:E,'Clientes'!A:A,'Ctas Receber'!O:O,"Pago")</f>
        <v>0</v>
      </c>
      <c r="Q2562" s="71"/>
      <c r="R2562" s="71"/>
      <c r="S2562" s="71"/>
      <c r="T2562" s="71"/>
      <c r="U2562" s="71"/>
      <c r="V2562" s="71"/>
      <c r="W2562" s="71"/>
      <c r="X2562" s="71"/>
      <c r="Y2562" s="71"/>
      <c r="Z2562" s="71"/>
      <c r="AA2562" s="71"/>
      <c r="AB2562" s="71"/>
      <c r="AC2562" s="71"/>
      <c r="AD2562" s="71"/>
      <c r="AE2562" s="71"/>
      <c r="AF2562" s="71"/>
      <c r="AG2562" s="71"/>
      <c r="AH2562" s="71"/>
      <c r="AI2562" s="71"/>
      <c r="AJ2562" s="71"/>
      <c r="AK2562" s="71"/>
      <c r="AL2562" s="71"/>
    </row>
    <row r="2563" spans="1:38">
      <c r="A2563" s="191"/>
      <c r="B2563" s="191"/>
      <c r="C2563" s="191"/>
      <c r="D2563" s="191"/>
      <c r="E2563" s="191"/>
      <c r="F2563" s="191"/>
      <c r="G2563" s="191"/>
      <c r="H2563" s="191"/>
      <c r="I2563" s="191"/>
      <c r="J2563" s="191"/>
      <c r="K2563" s="191"/>
      <c r="L2563" s="191"/>
      <c r="M2563" s="191"/>
      <c r="N2563" s="191"/>
      <c r="O2563" s="70">
        <f>SUMIFS('Ctas Receber'!G:G,'Ctas Receber'!E:E,'Clientes'!A:A,'Ctas Receber'!M:M,"")</f>
        <v>0</v>
      </c>
      <c r="P2563" s="70">
        <f>SUMIFS('Ctas Receber'!G:G,'Ctas Receber'!E:E,'Clientes'!A:A,'Ctas Receber'!O:O,"Pago")</f>
        <v>0</v>
      </c>
      <c r="Q2563" s="71"/>
      <c r="R2563" s="71"/>
      <c r="S2563" s="71"/>
      <c r="T2563" s="71"/>
      <c r="U2563" s="71"/>
      <c r="V2563" s="71"/>
      <c r="W2563" s="71"/>
      <c r="X2563" s="71"/>
      <c r="Y2563" s="71"/>
      <c r="Z2563" s="71"/>
      <c r="AA2563" s="71"/>
      <c r="AB2563" s="71"/>
      <c r="AC2563" s="71"/>
      <c r="AD2563" s="71"/>
      <c r="AE2563" s="71"/>
      <c r="AF2563" s="71"/>
      <c r="AG2563" s="71"/>
      <c r="AH2563" s="71"/>
      <c r="AI2563" s="71"/>
      <c r="AJ2563" s="71"/>
      <c r="AK2563" s="71"/>
      <c r="AL2563" s="71"/>
    </row>
    <row r="2564" spans="1:38">
      <c r="A2564" s="191"/>
      <c r="B2564" s="191"/>
      <c r="C2564" s="191"/>
      <c r="D2564" s="191"/>
      <c r="E2564" s="191"/>
      <c r="F2564" s="191"/>
      <c r="G2564" s="191"/>
      <c r="H2564" s="191"/>
      <c r="I2564" s="191"/>
      <c r="J2564" s="191"/>
      <c r="K2564" s="191"/>
      <c r="L2564" s="191"/>
      <c r="M2564" s="191"/>
      <c r="N2564" s="191"/>
      <c r="O2564" s="70">
        <f>SUMIFS('Ctas Receber'!G:G,'Ctas Receber'!E:E,'Clientes'!A:A,'Ctas Receber'!M:M,"")</f>
        <v>0</v>
      </c>
      <c r="P2564" s="70">
        <f>SUMIFS('Ctas Receber'!G:G,'Ctas Receber'!E:E,'Clientes'!A:A,'Ctas Receber'!O:O,"Pago")</f>
        <v>0</v>
      </c>
      <c r="Q2564" s="71"/>
      <c r="R2564" s="71"/>
      <c r="S2564" s="71"/>
      <c r="T2564" s="71"/>
      <c r="U2564" s="71"/>
      <c r="V2564" s="71"/>
      <c r="W2564" s="71"/>
      <c r="X2564" s="71"/>
      <c r="Y2564" s="71"/>
      <c r="Z2564" s="71"/>
      <c r="AA2564" s="71"/>
      <c r="AB2564" s="71"/>
      <c r="AC2564" s="71"/>
      <c r="AD2564" s="71"/>
      <c r="AE2564" s="71"/>
      <c r="AF2564" s="71"/>
      <c r="AG2564" s="71"/>
      <c r="AH2564" s="71"/>
      <c r="AI2564" s="71"/>
      <c r="AJ2564" s="71"/>
      <c r="AK2564" s="71"/>
      <c r="AL2564" s="71"/>
    </row>
    <row r="2565" spans="1:38">
      <c r="A2565" s="191"/>
      <c r="B2565" s="191"/>
      <c r="C2565" s="191"/>
      <c r="D2565" s="191"/>
      <c r="E2565" s="191"/>
      <c r="F2565" s="191"/>
      <c r="G2565" s="191"/>
      <c r="H2565" s="191"/>
      <c r="I2565" s="191"/>
      <c r="J2565" s="191"/>
      <c r="K2565" s="191"/>
      <c r="L2565" s="191"/>
      <c r="M2565" s="191"/>
      <c r="N2565" s="191"/>
      <c r="O2565" s="70">
        <f>SUMIFS('Ctas Receber'!G:G,'Ctas Receber'!E:E,'Clientes'!A:A,'Ctas Receber'!M:M,"")</f>
        <v>0</v>
      </c>
      <c r="P2565" s="70">
        <f>SUMIFS('Ctas Receber'!G:G,'Ctas Receber'!E:E,'Clientes'!A:A,'Ctas Receber'!O:O,"Pago")</f>
        <v>0</v>
      </c>
      <c r="Q2565" s="71"/>
      <c r="R2565" s="71"/>
      <c r="S2565" s="71"/>
      <c r="T2565" s="71"/>
      <c r="U2565" s="71"/>
      <c r="V2565" s="71"/>
      <c r="W2565" s="71"/>
      <c r="X2565" s="71"/>
      <c r="Y2565" s="71"/>
      <c r="Z2565" s="71"/>
      <c r="AA2565" s="71"/>
      <c r="AB2565" s="71"/>
      <c r="AC2565" s="71"/>
      <c r="AD2565" s="71"/>
      <c r="AE2565" s="71"/>
      <c r="AF2565" s="71"/>
      <c r="AG2565" s="71"/>
      <c r="AH2565" s="71"/>
      <c r="AI2565" s="71"/>
      <c r="AJ2565" s="71"/>
      <c r="AK2565" s="71"/>
      <c r="AL2565" s="71"/>
    </row>
    <row r="2566" spans="1:38">
      <c r="A2566" s="191"/>
      <c r="B2566" s="191"/>
      <c r="C2566" s="191"/>
      <c r="D2566" s="191"/>
      <c r="E2566" s="191"/>
      <c r="F2566" s="191"/>
      <c r="G2566" s="191"/>
      <c r="H2566" s="191"/>
      <c r="I2566" s="191"/>
      <c r="J2566" s="191"/>
      <c r="K2566" s="191"/>
      <c r="L2566" s="191"/>
      <c r="M2566" s="191"/>
      <c r="N2566" s="191"/>
      <c r="O2566" s="70">
        <f>SUMIFS('Ctas Receber'!G:G,'Ctas Receber'!E:E,'Clientes'!A:A,'Ctas Receber'!M:M,"")</f>
        <v>0</v>
      </c>
      <c r="P2566" s="70">
        <f>SUMIFS('Ctas Receber'!G:G,'Ctas Receber'!E:E,'Clientes'!A:A,'Ctas Receber'!O:O,"Pago")</f>
        <v>0</v>
      </c>
      <c r="Q2566" s="71"/>
      <c r="R2566" s="71"/>
      <c r="S2566" s="71"/>
      <c r="T2566" s="71"/>
      <c r="U2566" s="71"/>
      <c r="V2566" s="71"/>
      <c r="W2566" s="71"/>
      <c r="X2566" s="71"/>
      <c r="Y2566" s="71"/>
      <c r="Z2566" s="71"/>
      <c r="AA2566" s="71"/>
      <c r="AB2566" s="71"/>
      <c r="AC2566" s="71"/>
      <c r="AD2566" s="71"/>
      <c r="AE2566" s="71"/>
      <c r="AF2566" s="71"/>
      <c r="AG2566" s="71"/>
      <c r="AH2566" s="71"/>
      <c r="AI2566" s="71"/>
      <c r="AJ2566" s="71"/>
      <c r="AK2566" s="71"/>
      <c r="AL2566" s="71"/>
    </row>
    <row r="2567" spans="1:38">
      <c r="A2567" s="191"/>
      <c r="B2567" s="191"/>
      <c r="C2567" s="191"/>
      <c r="D2567" s="191"/>
      <c r="E2567" s="191"/>
      <c r="F2567" s="191"/>
      <c r="G2567" s="191"/>
      <c r="H2567" s="191"/>
      <c r="I2567" s="191"/>
      <c r="J2567" s="191"/>
      <c r="K2567" s="191"/>
      <c r="L2567" s="191"/>
      <c r="M2567" s="191"/>
      <c r="N2567" s="191"/>
      <c r="O2567" s="70">
        <f>SUMIFS('Ctas Receber'!G:G,'Ctas Receber'!E:E,'Clientes'!A:A,'Ctas Receber'!M:M,"")</f>
        <v>0</v>
      </c>
      <c r="P2567" s="70">
        <f>SUMIFS('Ctas Receber'!G:G,'Ctas Receber'!E:E,'Clientes'!A:A,'Ctas Receber'!O:O,"Pago")</f>
        <v>0</v>
      </c>
      <c r="Q2567" s="71"/>
      <c r="R2567" s="71"/>
      <c r="S2567" s="71"/>
      <c r="T2567" s="71"/>
      <c r="U2567" s="71"/>
      <c r="V2567" s="71"/>
      <c r="W2567" s="71"/>
      <c r="X2567" s="71"/>
      <c r="Y2567" s="71"/>
      <c r="Z2567" s="71"/>
      <c r="AA2567" s="71"/>
      <c r="AB2567" s="71"/>
      <c r="AC2567" s="71"/>
      <c r="AD2567" s="71"/>
      <c r="AE2567" s="71"/>
      <c r="AF2567" s="71"/>
      <c r="AG2567" s="71"/>
      <c r="AH2567" s="71"/>
      <c r="AI2567" s="71"/>
      <c r="AJ2567" s="71"/>
      <c r="AK2567" s="71"/>
      <c r="AL2567" s="71"/>
    </row>
    <row r="2568" spans="1:38">
      <c r="A2568" s="191"/>
      <c r="B2568" s="191"/>
      <c r="C2568" s="191"/>
      <c r="D2568" s="191"/>
      <c r="E2568" s="191"/>
      <c r="F2568" s="191"/>
      <c r="G2568" s="191"/>
      <c r="H2568" s="191"/>
      <c r="I2568" s="191"/>
      <c r="J2568" s="191"/>
      <c r="K2568" s="191"/>
      <c r="L2568" s="191"/>
      <c r="M2568" s="191"/>
      <c r="N2568" s="191"/>
      <c r="O2568" s="70">
        <f>SUMIFS('Ctas Receber'!G:G,'Ctas Receber'!E:E,'Clientes'!A:A,'Ctas Receber'!M:M,"")</f>
        <v>0</v>
      </c>
      <c r="P2568" s="70">
        <f>SUMIFS('Ctas Receber'!G:G,'Ctas Receber'!E:E,'Clientes'!A:A,'Ctas Receber'!O:O,"Pago")</f>
        <v>0</v>
      </c>
      <c r="Q2568" s="71"/>
      <c r="R2568" s="71"/>
      <c r="S2568" s="71"/>
      <c r="T2568" s="71"/>
      <c r="U2568" s="71"/>
      <c r="V2568" s="71"/>
      <c r="W2568" s="71"/>
      <c r="X2568" s="71"/>
      <c r="Y2568" s="71"/>
      <c r="Z2568" s="71"/>
      <c r="AA2568" s="71"/>
      <c r="AB2568" s="71"/>
      <c r="AC2568" s="71"/>
      <c r="AD2568" s="71"/>
      <c r="AE2568" s="71"/>
      <c r="AF2568" s="71"/>
      <c r="AG2568" s="71"/>
      <c r="AH2568" s="71"/>
      <c r="AI2568" s="71"/>
      <c r="AJ2568" s="71"/>
      <c r="AK2568" s="71"/>
      <c r="AL2568" s="71"/>
    </row>
    <row r="2569" spans="1:38">
      <c r="A2569" s="191"/>
      <c r="B2569" s="191"/>
      <c r="C2569" s="191"/>
      <c r="D2569" s="191"/>
      <c r="E2569" s="191"/>
      <c r="F2569" s="191"/>
      <c r="G2569" s="191"/>
      <c r="H2569" s="191"/>
      <c r="I2569" s="191"/>
      <c r="J2569" s="191"/>
      <c r="K2569" s="191"/>
      <c r="L2569" s="191"/>
      <c r="M2569" s="191"/>
      <c r="N2569" s="191"/>
      <c r="O2569" s="70">
        <f>SUMIFS('Ctas Receber'!G:G,'Ctas Receber'!E:E,'Clientes'!A:A,'Ctas Receber'!M:M,"")</f>
        <v>0</v>
      </c>
      <c r="P2569" s="70">
        <f>SUMIFS('Ctas Receber'!G:G,'Ctas Receber'!E:E,'Clientes'!A:A,'Ctas Receber'!O:O,"Pago")</f>
        <v>0</v>
      </c>
      <c r="Q2569" s="71"/>
      <c r="R2569" s="71"/>
      <c r="S2569" s="71"/>
      <c r="T2569" s="71"/>
      <c r="U2569" s="71"/>
      <c r="V2569" s="71"/>
      <c r="W2569" s="71"/>
      <c r="X2569" s="71"/>
      <c r="Y2569" s="71"/>
      <c r="Z2569" s="71"/>
      <c r="AA2569" s="71"/>
      <c r="AB2569" s="71"/>
      <c r="AC2569" s="71"/>
      <c r="AD2569" s="71"/>
      <c r="AE2569" s="71"/>
      <c r="AF2569" s="71"/>
      <c r="AG2569" s="71"/>
      <c r="AH2569" s="71"/>
      <c r="AI2569" s="71"/>
      <c r="AJ2569" s="71"/>
      <c r="AK2569" s="71"/>
      <c r="AL2569" s="71"/>
    </row>
    <row r="2570" spans="1:38">
      <c r="A2570" s="191"/>
      <c r="B2570" s="191"/>
      <c r="C2570" s="191"/>
      <c r="D2570" s="191"/>
      <c r="E2570" s="191"/>
      <c r="F2570" s="191"/>
      <c r="G2570" s="191"/>
      <c r="H2570" s="191"/>
      <c r="I2570" s="191"/>
      <c r="J2570" s="191"/>
      <c r="K2570" s="191"/>
      <c r="L2570" s="191"/>
      <c r="M2570" s="191"/>
      <c r="N2570" s="191"/>
      <c r="O2570" s="70">
        <f>SUMIFS('Ctas Receber'!G:G,'Ctas Receber'!E:E,'Clientes'!A:A,'Ctas Receber'!M:M,"")</f>
        <v>0</v>
      </c>
      <c r="P2570" s="70">
        <f>SUMIFS('Ctas Receber'!G:G,'Ctas Receber'!E:E,'Clientes'!A:A,'Ctas Receber'!O:O,"Pago")</f>
        <v>0</v>
      </c>
      <c r="Q2570" s="71"/>
      <c r="R2570" s="71"/>
      <c r="S2570" s="71"/>
      <c r="T2570" s="71"/>
      <c r="U2570" s="71"/>
      <c r="V2570" s="71"/>
      <c r="W2570" s="71"/>
      <c r="X2570" s="71"/>
      <c r="Y2570" s="71"/>
      <c r="Z2570" s="71"/>
      <c r="AA2570" s="71"/>
      <c r="AB2570" s="71"/>
      <c r="AC2570" s="71"/>
      <c r="AD2570" s="71"/>
      <c r="AE2570" s="71"/>
      <c r="AF2570" s="71"/>
      <c r="AG2570" s="71"/>
      <c r="AH2570" s="71"/>
      <c r="AI2570" s="71"/>
      <c r="AJ2570" s="71"/>
      <c r="AK2570" s="71"/>
      <c r="AL2570" s="71"/>
    </row>
    <row r="2571" spans="1:38">
      <c r="A2571" s="191"/>
      <c r="B2571" s="191"/>
      <c r="C2571" s="191"/>
      <c r="D2571" s="191"/>
      <c r="E2571" s="191"/>
      <c r="F2571" s="191"/>
      <c r="G2571" s="191"/>
      <c r="H2571" s="191"/>
      <c r="I2571" s="191"/>
      <c r="J2571" s="191"/>
      <c r="K2571" s="191"/>
      <c r="L2571" s="191"/>
      <c r="M2571" s="191"/>
      <c r="N2571" s="191"/>
      <c r="O2571" s="70">
        <f>SUMIFS('Ctas Receber'!G:G,'Ctas Receber'!E:E,'Clientes'!A:A,'Ctas Receber'!M:M,"")</f>
        <v>0</v>
      </c>
      <c r="P2571" s="70">
        <f>SUMIFS('Ctas Receber'!G:G,'Ctas Receber'!E:E,'Clientes'!A:A,'Ctas Receber'!O:O,"Pago")</f>
        <v>0</v>
      </c>
      <c r="Q2571" s="71"/>
      <c r="R2571" s="71"/>
      <c r="S2571" s="71"/>
      <c r="T2571" s="71"/>
      <c r="U2571" s="71"/>
      <c r="V2571" s="71"/>
      <c r="W2571" s="71"/>
      <c r="X2571" s="71"/>
      <c r="Y2571" s="71"/>
      <c r="Z2571" s="71"/>
      <c r="AA2571" s="71"/>
      <c r="AB2571" s="71"/>
      <c r="AC2571" s="71"/>
      <c r="AD2571" s="71"/>
      <c r="AE2571" s="71"/>
      <c r="AF2571" s="71"/>
      <c r="AG2571" s="71"/>
      <c r="AH2571" s="71"/>
      <c r="AI2571" s="71"/>
      <c r="AJ2571" s="71"/>
      <c r="AK2571" s="71"/>
      <c r="AL2571" s="71"/>
    </row>
    <row r="2572" spans="1:38">
      <c r="A2572" s="191"/>
      <c r="B2572" s="191"/>
      <c r="C2572" s="191"/>
      <c r="D2572" s="191"/>
      <c r="E2572" s="191"/>
      <c r="F2572" s="191"/>
      <c r="G2572" s="191"/>
      <c r="H2572" s="191"/>
      <c r="I2572" s="191"/>
      <c r="J2572" s="191"/>
      <c r="K2572" s="191"/>
      <c r="L2572" s="191"/>
      <c r="M2572" s="191"/>
      <c r="N2572" s="191"/>
      <c r="O2572" s="70">
        <f>SUMIFS('Ctas Receber'!G:G,'Ctas Receber'!E:E,'Clientes'!A:A,'Ctas Receber'!M:M,"")</f>
        <v>0</v>
      </c>
      <c r="P2572" s="70">
        <f>SUMIFS('Ctas Receber'!G:G,'Ctas Receber'!E:E,'Clientes'!A:A,'Ctas Receber'!O:O,"Pago")</f>
        <v>0</v>
      </c>
      <c r="Q2572" s="71"/>
      <c r="R2572" s="71"/>
      <c r="S2572" s="71"/>
      <c r="T2572" s="71"/>
      <c r="U2572" s="71"/>
      <c r="V2572" s="71"/>
      <c r="W2572" s="71"/>
      <c r="X2572" s="71"/>
      <c r="Y2572" s="71"/>
      <c r="Z2572" s="71"/>
      <c r="AA2572" s="71"/>
      <c r="AB2572" s="71"/>
      <c r="AC2572" s="71"/>
      <c r="AD2572" s="71"/>
      <c r="AE2572" s="71"/>
      <c r="AF2572" s="71"/>
      <c r="AG2572" s="71"/>
      <c r="AH2572" s="71"/>
      <c r="AI2572" s="71"/>
      <c r="AJ2572" s="71"/>
      <c r="AK2572" s="71"/>
      <c r="AL2572" s="71"/>
    </row>
    <row r="2573" spans="1:38">
      <c r="A2573" s="191"/>
      <c r="B2573" s="191"/>
      <c r="C2573" s="191"/>
      <c r="D2573" s="191"/>
      <c r="E2573" s="191"/>
      <c r="F2573" s="191"/>
      <c r="G2573" s="191"/>
      <c r="H2573" s="191"/>
      <c r="I2573" s="191"/>
      <c r="J2573" s="191"/>
      <c r="K2573" s="191"/>
      <c r="L2573" s="191"/>
      <c r="M2573" s="191"/>
      <c r="N2573" s="191"/>
      <c r="O2573" s="70">
        <f>SUMIFS('Ctas Receber'!G:G,'Ctas Receber'!E:E,'Clientes'!A:A,'Ctas Receber'!M:M,"")</f>
        <v>0</v>
      </c>
      <c r="P2573" s="70">
        <f>SUMIFS('Ctas Receber'!G:G,'Ctas Receber'!E:E,'Clientes'!A:A,'Ctas Receber'!O:O,"Pago")</f>
        <v>0</v>
      </c>
      <c r="Q2573" s="71"/>
      <c r="R2573" s="71"/>
      <c r="S2573" s="71"/>
      <c r="T2573" s="71"/>
      <c r="U2573" s="71"/>
      <c r="V2573" s="71"/>
      <c r="W2573" s="71"/>
      <c r="X2573" s="71"/>
      <c r="Y2573" s="71"/>
      <c r="Z2573" s="71"/>
      <c r="AA2573" s="71"/>
      <c r="AB2573" s="71"/>
      <c r="AC2573" s="71"/>
      <c r="AD2573" s="71"/>
      <c r="AE2573" s="71"/>
      <c r="AF2573" s="71"/>
      <c r="AG2573" s="71"/>
      <c r="AH2573" s="71"/>
      <c r="AI2573" s="71"/>
      <c r="AJ2573" s="71"/>
      <c r="AK2573" s="71"/>
      <c r="AL2573" s="71"/>
    </row>
    <row r="2574" spans="1:38">
      <c r="A2574" s="191"/>
      <c r="B2574" s="191"/>
      <c r="C2574" s="191"/>
      <c r="D2574" s="191"/>
      <c r="E2574" s="191"/>
      <c r="F2574" s="191"/>
      <c r="G2574" s="191"/>
      <c r="H2574" s="191"/>
      <c r="I2574" s="191"/>
      <c r="J2574" s="191"/>
      <c r="K2574" s="191"/>
      <c r="L2574" s="191"/>
      <c r="M2574" s="191"/>
      <c r="N2574" s="191"/>
      <c r="O2574" s="70">
        <f>SUMIFS('Ctas Receber'!G:G,'Ctas Receber'!E:E,'Clientes'!A:A,'Ctas Receber'!M:M,"")</f>
        <v>0</v>
      </c>
      <c r="P2574" s="70">
        <f>SUMIFS('Ctas Receber'!G:G,'Ctas Receber'!E:E,'Clientes'!A:A,'Ctas Receber'!O:O,"Pago")</f>
        <v>0</v>
      </c>
      <c r="Q2574" s="71"/>
      <c r="R2574" s="71"/>
      <c r="S2574" s="71"/>
      <c r="T2574" s="71"/>
      <c r="U2574" s="71"/>
      <c r="V2574" s="71"/>
      <c r="W2574" s="71"/>
      <c r="X2574" s="71"/>
      <c r="Y2574" s="71"/>
      <c r="Z2574" s="71"/>
      <c r="AA2574" s="71"/>
      <c r="AB2574" s="71"/>
      <c r="AC2574" s="71"/>
      <c r="AD2574" s="71"/>
      <c r="AE2574" s="71"/>
      <c r="AF2574" s="71"/>
      <c r="AG2574" s="71"/>
      <c r="AH2574" s="71"/>
      <c r="AI2574" s="71"/>
      <c r="AJ2574" s="71"/>
      <c r="AK2574" s="71"/>
      <c r="AL2574" s="71"/>
    </row>
    <row r="2575" spans="1:38">
      <c r="A2575" s="191"/>
      <c r="B2575" s="191"/>
      <c r="C2575" s="191"/>
      <c r="D2575" s="191"/>
      <c r="E2575" s="191"/>
      <c r="F2575" s="191"/>
      <c r="G2575" s="191"/>
      <c r="H2575" s="191"/>
      <c r="I2575" s="191"/>
      <c r="J2575" s="191"/>
      <c r="K2575" s="191"/>
      <c r="L2575" s="191"/>
      <c r="M2575" s="191"/>
      <c r="N2575" s="191"/>
      <c r="O2575" s="70">
        <f>SUMIFS('Ctas Receber'!G:G,'Ctas Receber'!E:E,'Clientes'!A:A,'Ctas Receber'!M:M,"")</f>
        <v>0</v>
      </c>
      <c r="P2575" s="70">
        <f>SUMIFS('Ctas Receber'!G:G,'Ctas Receber'!E:E,'Clientes'!A:A,'Ctas Receber'!O:O,"Pago")</f>
        <v>0</v>
      </c>
      <c r="Q2575" s="71"/>
      <c r="R2575" s="71"/>
      <c r="S2575" s="71"/>
      <c r="T2575" s="71"/>
      <c r="U2575" s="71"/>
      <c r="V2575" s="71"/>
      <c r="W2575" s="71"/>
      <c r="X2575" s="71"/>
      <c r="Y2575" s="71"/>
      <c r="Z2575" s="71"/>
      <c r="AA2575" s="71"/>
      <c r="AB2575" s="71"/>
      <c r="AC2575" s="71"/>
      <c r="AD2575" s="71"/>
      <c r="AE2575" s="71"/>
      <c r="AF2575" s="71"/>
      <c r="AG2575" s="71"/>
      <c r="AH2575" s="71"/>
      <c r="AI2575" s="71"/>
      <c r="AJ2575" s="71"/>
      <c r="AK2575" s="71"/>
      <c r="AL2575" s="71"/>
    </row>
    <row r="2576" spans="1:38">
      <c r="A2576" s="191"/>
      <c r="B2576" s="191"/>
      <c r="C2576" s="191"/>
      <c r="D2576" s="191"/>
      <c r="E2576" s="191"/>
      <c r="F2576" s="191"/>
      <c r="G2576" s="191"/>
      <c r="H2576" s="191"/>
      <c r="I2576" s="191"/>
      <c r="J2576" s="191"/>
      <c r="K2576" s="191"/>
      <c r="L2576" s="191"/>
      <c r="M2576" s="191"/>
      <c r="N2576" s="191"/>
      <c r="O2576" s="70">
        <f>SUMIFS('Ctas Receber'!G:G,'Ctas Receber'!E:E,'Clientes'!A:A,'Ctas Receber'!M:M,"")</f>
        <v>0</v>
      </c>
      <c r="P2576" s="70">
        <f>SUMIFS('Ctas Receber'!G:G,'Ctas Receber'!E:E,'Clientes'!A:A,'Ctas Receber'!O:O,"Pago")</f>
        <v>0</v>
      </c>
      <c r="Q2576" s="71"/>
      <c r="R2576" s="71"/>
      <c r="S2576" s="71"/>
      <c r="T2576" s="71"/>
      <c r="U2576" s="71"/>
      <c r="V2576" s="71"/>
      <c r="W2576" s="71"/>
      <c r="X2576" s="71"/>
      <c r="Y2576" s="71"/>
      <c r="Z2576" s="71"/>
      <c r="AA2576" s="71"/>
      <c r="AB2576" s="71"/>
      <c r="AC2576" s="71"/>
      <c r="AD2576" s="71"/>
      <c r="AE2576" s="71"/>
      <c r="AF2576" s="71"/>
      <c r="AG2576" s="71"/>
      <c r="AH2576" s="71"/>
      <c r="AI2576" s="71"/>
      <c r="AJ2576" s="71"/>
      <c r="AK2576" s="71"/>
      <c r="AL2576" s="71"/>
    </row>
    <row r="2577" spans="1:38">
      <c r="A2577" s="191"/>
      <c r="B2577" s="191"/>
      <c r="C2577" s="191"/>
      <c r="D2577" s="191"/>
      <c r="E2577" s="191"/>
      <c r="F2577" s="191"/>
      <c r="G2577" s="191"/>
      <c r="H2577" s="191"/>
      <c r="I2577" s="191"/>
      <c r="J2577" s="191"/>
      <c r="K2577" s="191"/>
      <c r="L2577" s="191"/>
      <c r="M2577" s="191"/>
      <c r="N2577" s="191"/>
      <c r="O2577" s="70">
        <f>SUMIFS('Ctas Receber'!G:G,'Ctas Receber'!E:E,'Clientes'!A:A,'Ctas Receber'!M:M,"")</f>
        <v>0</v>
      </c>
      <c r="P2577" s="70">
        <f>SUMIFS('Ctas Receber'!G:G,'Ctas Receber'!E:E,'Clientes'!A:A,'Ctas Receber'!O:O,"Pago")</f>
        <v>0</v>
      </c>
      <c r="Q2577" s="71"/>
      <c r="R2577" s="71"/>
      <c r="S2577" s="71"/>
      <c r="T2577" s="71"/>
      <c r="U2577" s="71"/>
      <c r="V2577" s="71"/>
      <c r="W2577" s="71"/>
      <c r="X2577" s="71"/>
      <c r="Y2577" s="71"/>
      <c r="Z2577" s="71"/>
      <c r="AA2577" s="71"/>
      <c r="AB2577" s="71"/>
      <c r="AC2577" s="71"/>
      <c r="AD2577" s="71"/>
      <c r="AE2577" s="71"/>
      <c r="AF2577" s="71"/>
      <c r="AG2577" s="71"/>
      <c r="AH2577" s="71"/>
      <c r="AI2577" s="71"/>
      <c r="AJ2577" s="71"/>
      <c r="AK2577" s="71"/>
      <c r="AL2577" s="71"/>
    </row>
    <row r="2578" spans="1:38">
      <c r="A2578" s="191"/>
      <c r="B2578" s="191"/>
      <c r="C2578" s="191"/>
      <c r="D2578" s="191"/>
      <c r="E2578" s="191"/>
      <c r="F2578" s="191"/>
      <c r="G2578" s="191"/>
      <c r="H2578" s="191"/>
      <c r="I2578" s="191"/>
      <c r="J2578" s="191"/>
      <c r="K2578" s="191"/>
      <c r="L2578" s="191"/>
      <c r="M2578" s="191"/>
      <c r="N2578" s="191"/>
      <c r="O2578" s="70">
        <f>SUMIFS('Ctas Receber'!G:G,'Ctas Receber'!E:E,'Clientes'!A:A,'Ctas Receber'!M:M,"")</f>
        <v>0</v>
      </c>
      <c r="P2578" s="70">
        <f>SUMIFS('Ctas Receber'!G:G,'Ctas Receber'!E:E,'Clientes'!A:A,'Ctas Receber'!O:O,"Pago")</f>
        <v>0</v>
      </c>
      <c r="Q2578" s="71"/>
      <c r="R2578" s="71"/>
      <c r="S2578" s="71"/>
      <c r="T2578" s="71"/>
      <c r="U2578" s="71"/>
      <c r="V2578" s="71"/>
      <c r="W2578" s="71"/>
      <c r="X2578" s="71"/>
      <c r="Y2578" s="71"/>
      <c r="Z2578" s="71"/>
      <c r="AA2578" s="71"/>
      <c r="AB2578" s="71"/>
      <c r="AC2578" s="71"/>
      <c r="AD2578" s="71"/>
      <c r="AE2578" s="71"/>
      <c r="AF2578" s="71"/>
      <c r="AG2578" s="71"/>
      <c r="AH2578" s="71"/>
      <c r="AI2578" s="71"/>
      <c r="AJ2578" s="71"/>
      <c r="AK2578" s="71"/>
      <c r="AL2578" s="71"/>
    </row>
    <row r="2579" spans="1:38">
      <c r="A2579" s="191"/>
      <c r="B2579" s="191"/>
      <c r="C2579" s="191"/>
      <c r="D2579" s="191"/>
      <c r="E2579" s="191"/>
      <c r="F2579" s="191"/>
      <c r="G2579" s="191"/>
      <c r="H2579" s="191"/>
      <c r="I2579" s="191"/>
      <c r="J2579" s="191"/>
      <c r="K2579" s="191"/>
      <c r="L2579" s="191"/>
      <c r="M2579" s="191"/>
      <c r="N2579" s="191"/>
      <c r="O2579" s="70">
        <f>SUMIFS('Ctas Receber'!G:G,'Ctas Receber'!E:E,'Clientes'!A:A,'Ctas Receber'!M:M,"")</f>
        <v>0</v>
      </c>
      <c r="P2579" s="70">
        <f>SUMIFS('Ctas Receber'!G:G,'Ctas Receber'!E:E,'Clientes'!A:A,'Ctas Receber'!O:O,"Pago")</f>
        <v>0</v>
      </c>
      <c r="Q2579" s="71"/>
      <c r="R2579" s="71"/>
      <c r="S2579" s="71"/>
      <c r="T2579" s="71"/>
      <c r="U2579" s="71"/>
      <c r="V2579" s="71"/>
      <c r="W2579" s="71"/>
      <c r="X2579" s="71"/>
      <c r="Y2579" s="71"/>
      <c r="Z2579" s="71"/>
      <c r="AA2579" s="71"/>
      <c r="AB2579" s="71"/>
      <c r="AC2579" s="71"/>
      <c r="AD2579" s="71"/>
      <c r="AE2579" s="71"/>
      <c r="AF2579" s="71"/>
      <c r="AG2579" s="71"/>
      <c r="AH2579" s="71"/>
      <c r="AI2579" s="71"/>
      <c r="AJ2579" s="71"/>
      <c r="AK2579" s="71"/>
      <c r="AL2579" s="71"/>
    </row>
    <row r="2580" spans="1:38">
      <c r="A2580" s="191"/>
      <c r="B2580" s="191"/>
      <c r="C2580" s="191"/>
      <c r="D2580" s="191"/>
      <c r="E2580" s="191"/>
      <c r="F2580" s="191"/>
      <c r="G2580" s="191"/>
      <c r="H2580" s="191"/>
      <c r="I2580" s="191"/>
      <c r="J2580" s="191"/>
      <c r="K2580" s="191"/>
      <c r="L2580" s="191"/>
      <c r="M2580" s="191"/>
      <c r="N2580" s="191"/>
      <c r="O2580" s="70">
        <f>SUMIFS('Ctas Receber'!G:G,'Ctas Receber'!E:E,'Clientes'!A:A,'Ctas Receber'!M:M,"")</f>
        <v>0</v>
      </c>
      <c r="P2580" s="70">
        <f>SUMIFS('Ctas Receber'!G:G,'Ctas Receber'!E:E,'Clientes'!A:A,'Ctas Receber'!O:O,"Pago")</f>
        <v>0</v>
      </c>
      <c r="Q2580" s="71"/>
      <c r="R2580" s="71"/>
      <c r="S2580" s="71"/>
      <c r="T2580" s="71"/>
      <c r="U2580" s="71"/>
      <c r="V2580" s="71"/>
      <c r="W2580" s="71"/>
      <c r="X2580" s="71"/>
      <c r="Y2580" s="71"/>
      <c r="Z2580" s="71"/>
      <c r="AA2580" s="71"/>
      <c r="AB2580" s="71"/>
      <c r="AC2580" s="71"/>
      <c r="AD2580" s="71"/>
      <c r="AE2580" s="71"/>
      <c r="AF2580" s="71"/>
      <c r="AG2580" s="71"/>
      <c r="AH2580" s="71"/>
      <c r="AI2580" s="71"/>
      <c r="AJ2580" s="71"/>
      <c r="AK2580" s="71"/>
      <c r="AL2580" s="71"/>
    </row>
    <row r="2581" spans="1:38">
      <c r="A2581" s="191"/>
      <c r="B2581" s="191"/>
      <c r="C2581" s="191"/>
      <c r="D2581" s="191"/>
      <c r="E2581" s="191"/>
      <c r="F2581" s="191"/>
      <c r="G2581" s="191"/>
      <c r="H2581" s="191"/>
      <c r="I2581" s="191"/>
      <c r="J2581" s="191"/>
      <c r="K2581" s="191"/>
      <c r="L2581" s="191"/>
      <c r="M2581" s="191"/>
      <c r="N2581" s="191"/>
      <c r="O2581" s="70">
        <f>SUMIFS('Ctas Receber'!G:G,'Ctas Receber'!E:E,'Clientes'!A:A,'Ctas Receber'!M:M,"")</f>
        <v>0</v>
      </c>
      <c r="P2581" s="70">
        <f>SUMIFS('Ctas Receber'!G:G,'Ctas Receber'!E:E,'Clientes'!A:A,'Ctas Receber'!O:O,"Pago")</f>
        <v>0</v>
      </c>
      <c r="Q2581" s="71"/>
      <c r="R2581" s="71"/>
      <c r="S2581" s="71"/>
      <c r="T2581" s="71"/>
      <c r="U2581" s="71"/>
      <c r="V2581" s="71"/>
      <c r="W2581" s="71"/>
      <c r="X2581" s="71"/>
      <c r="Y2581" s="71"/>
      <c r="Z2581" s="71"/>
      <c r="AA2581" s="71"/>
      <c r="AB2581" s="71"/>
      <c r="AC2581" s="71"/>
      <c r="AD2581" s="71"/>
      <c r="AE2581" s="71"/>
      <c r="AF2581" s="71"/>
      <c r="AG2581" s="71"/>
      <c r="AH2581" s="71"/>
      <c r="AI2581" s="71"/>
      <c r="AJ2581" s="71"/>
      <c r="AK2581" s="71"/>
      <c r="AL2581" s="71"/>
    </row>
    <row r="2582" spans="1:38">
      <c r="A2582" s="191"/>
      <c r="B2582" s="191"/>
      <c r="C2582" s="191"/>
      <c r="D2582" s="191"/>
      <c r="E2582" s="191"/>
      <c r="F2582" s="191"/>
      <c r="G2582" s="191"/>
      <c r="H2582" s="191"/>
      <c r="I2582" s="191"/>
      <c r="J2582" s="191"/>
      <c r="K2582" s="191"/>
      <c r="L2582" s="191"/>
      <c r="M2582" s="191"/>
      <c r="N2582" s="191"/>
      <c r="O2582" s="70">
        <f>SUMIFS('Ctas Receber'!G:G,'Ctas Receber'!E:E,'Clientes'!A:A,'Ctas Receber'!M:M,"")</f>
        <v>0</v>
      </c>
      <c r="P2582" s="70">
        <f>SUMIFS('Ctas Receber'!G:G,'Ctas Receber'!E:E,'Clientes'!A:A,'Ctas Receber'!O:O,"Pago")</f>
        <v>0</v>
      </c>
      <c r="Q2582" s="71"/>
      <c r="R2582" s="71"/>
      <c r="S2582" s="71"/>
      <c r="T2582" s="71"/>
      <c r="U2582" s="71"/>
      <c r="V2582" s="71"/>
      <c r="W2582" s="71"/>
      <c r="X2582" s="71"/>
      <c r="Y2582" s="71"/>
      <c r="Z2582" s="71"/>
      <c r="AA2582" s="71"/>
      <c r="AB2582" s="71"/>
      <c r="AC2582" s="71"/>
      <c r="AD2582" s="71"/>
      <c r="AE2582" s="71"/>
      <c r="AF2582" s="71"/>
      <c r="AG2582" s="71"/>
      <c r="AH2582" s="71"/>
      <c r="AI2582" s="71"/>
      <c r="AJ2582" s="71"/>
      <c r="AK2582" s="71"/>
      <c r="AL2582" s="71"/>
    </row>
    <row r="2583" spans="1:38">
      <c r="A2583" s="191"/>
      <c r="B2583" s="191"/>
      <c r="C2583" s="191"/>
      <c r="D2583" s="191"/>
      <c r="E2583" s="191"/>
      <c r="F2583" s="191"/>
      <c r="G2583" s="191"/>
      <c r="H2583" s="191"/>
      <c r="I2583" s="191"/>
      <c r="J2583" s="191"/>
      <c r="K2583" s="191"/>
      <c r="L2583" s="191"/>
      <c r="M2583" s="191"/>
      <c r="N2583" s="191"/>
      <c r="O2583" s="70">
        <f>SUMIFS('Ctas Receber'!G:G,'Ctas Receber'!E:E,'Clientes'!A:A,'Ctas Receber'!M:M,"")</f>
        <v>0</v>
      </c>
      <c r="P2583" s="70">
        <f>SUMIFS('Ctas Receber'!G:G,'Ctas Receber'!E:E,'Clientes'!A:A,'Ctas Receber'!O:O,"Pago")</f>
        <v>0</v>
      </c>
      <c r="Q2583" s="71"/>
      <c r="R2583" s="71"/>
      <c r="S2583" s="71"/>
      <c r="T2583" s="71"/>
      <c r="U2583" s="71"/>
      <c r="V2583" s="71"/>
      <c r="W2583" s="71"/>
      <c r="X2583" s="71"/>
      <c r="Y2583" s="71"/>
      <c r="Z2583" s="71"/>
      <c r="AA2583" s="71"/>
      <c r="AB2583" s="71"/>
      <c r="AC2583" s="71"/>
      <c r="AD2583" s="71"/>
      <c r="AE2583" s="71"/>
      <c r="AF2583" s="71"/>
      <c r="AG2583" s="71"/>
      <c r="AH2583" s="71"/>
      <c r="AI2583" s="71"/>
      <c r="AJ2583" s="71"/>
      <c r="AK2583" s="71"/>
      <c r="AL2583" s="71"/>
    </row>
    <row r="2584" spans="1:38">
      <c r="A2584" s="191"/>
      <c r="B2584" s="191"/>
      <c r="C2584" s="191"/>
      <c r="D2584" s="191"/>
      <c r="E2584" s="191"/>
      <c r="F2584" s="191"/>
      <c r="G2584" s="191"/>
      <c r="H2584" s="191"/>
      <c r="I2584" s="191"/>
      <c r="J2584" s="191"/>
      <c r="K2584" s="191"/>
      <c r="L2584" s="191"/>
      <c r="M2584" s="191"/>
      <c r="N2584" s="191"/>
      <c r="O2584" s="70">
        <f>SUMIFS('Ctas Receber'!G:G,'Ctas Receber'!E:E,'Clientes'!A:A,'Ctas Receber'!M:M,"")</f>
        <v>0</v>
      </c>
      <c r="P2584" s="70">
        <f>SUMIFS('Ctas Receber'!G:G,'Ctas Receber'!E:E,'Clientes'!A:A,'Ctas Receber'!O:O,"Pago")</f>
        <v>0</v>
      </c>
      <c r="Q2584" s="71"/>
      <c r="R2584" s="71"/>
      <c r="S2584" s="71"/>
      <c r="T2584" s="71"/>
      <c r="U2584" s="71"/>
      <c r="V2584" s="71"/>
      <c r="W2584" s="71"/>
      <c r="X2584" s="71"/>
      <c r="Y2584" s="71"/>
      <c r="Z2584" s="71"/>
      <c r="AA2584" s="71"/>
      <c r="AB2584" s="71"/>
      <c r="AC2584" s="71"/>
      <c r="AD2584" s="71"/>
      <c r="AE2584" s="71"/>
      <c r="AF2584" s="71"/>
      <c r="AG2584" s="71"/>
      <c r="AH2584" s="71"/>
      <c r="AI2584" s="71"/>
      <c r="AJ2584" s="71"/>
      <c r="AK2584" s="71"/>
      <c r="AL2584" s="71"/>
    </row>
    <row r="2585" spans="1:38">
      <c r="A2585" s="191"/>
      <c r="B2585" s="191"/>
      <c r="C2585" s="191"/>
      <c r="D2585" s="191"/>
      <c r="E2585" s="191"/>
      <c r="F2585" s="191"/>
      <c r="G2585" s="191"/>
      <c r="H2585" s="191"/>
      <c r="I2585" s="191"/>
      <c r="J2585" s="191"/>
      <c r="K2585" s="191"/>
      <c r="L2585" s="191"/>
      <c r="M2585" s="191"/>
      <c r="N2585" s="191"/>
      <c r="O2585" s="70">
        <f>SUMIFS('Ctas Receber'!G:G,'Ctas Receber'!E:E,'Clientes'!A:A,'Ctas Receber'!M:M,"")</f>
        <v>0</v>
      </c>
      <c r="P2585" s="70">
        <f>SUMIFS('Ctas Receber'!G:G,'Ctas Receber'!E:E,'Clientes'!A:A,'Ctas Receber'!O:O,"Pago")</f>
        <v>0</v>
      </c>
      <c r="Q2585" s="71"/>
      <c r="R2585" s="71"/>
      <c r="S2585" s="71"/>
      <c r="T2585" s="71"/>
      <c r="U2585" s="71"/>
      <c r="V2585" s="71"/>
      <c r="W2585" s="71"/>
      <c r="X2585" s="71"/>
      <c r="Y2585" s="71"/>
      <c r="Z2585" s="71"/>
      <c r="AA2585" s="71"/>
      <c r="AB2585" s="71"/>
      <c r="AC2585" s="71"/>
      <c r="AD2585" s="71"/>
      <c r="AE2585" s="71"/>
      <c r="AF2585" s="71"/>
      <c r="AG2585" s="71"/>
      <c r="AH2585" s="71"/>
      <c r="AI2585" s="71"/>
      <c r="AJ2585" s="71"/>
      <c r="AK2585" s="71"/>
      <c r="AL2585" s="71"/>
    </row>
    <row r="2586" spans="1:38">
      <c r="A2586" s="191"/>
      <c r="B2586" s="191"/>
      <c r="C2586" s="191"/>
      <c r="D2586" s="191"/>
      <c r="E2586" s="191"/>
      <c r="F2586" s="191"/>
      <c r="G2586" s="191"/>
      <c r="H2586" s="191"/>
      <c r="I2586" s="191"/>
      <c r="J2586" s="191"/>
      <c r="K2586" s="191"/>
      <c r="L2586" s="191"/>
      <c r="M2586" s="191"/>
      <c r="N2586" s="191"/>
      <c r="O2586" s="70">
        <f>SUMIFS('Ctas Receber'!G:G,'Ctas Receber'!E:E,'Clientes'!A:A,'Ctas Receber'!M:M,"")</f>
        <v>0</v>
      </c>
      <c r="P2586" s="70">
        <f>SUMIFS('Ctas Receber'!G:G,'Ctas Receber'!E:E,'Clientes'!A:A,'Ctas Receber'!O:O,"Pago")</f>
        <v>0</v>
      </c>
      <c r="Q2586" s="71"/>
      <c r="R2586" s="71"/>
      <c r="S2586" s="71"/>
      <c r="T2586" s="71"/>
      <c r="U2586" s="71"/>
      <c r="V2586" s="71"/>
      <c r="W2586" s="71"/>
      <c r="X2586" s="71"/>
      <c r="Y2586" s="71"/>
      <c r="Z2586" s="71"/>
      <c r="AA2586" s="71"/>
      <c r="AB2586" s="71"/>
      <c r="AC2586" s="71"/>
      <c r="AD2586" s="71"/>
      <c r="AE2586" s="71"/>
      <c r="AF2586" s="71"/>
      <c r="AG2586" s="71"/>
      <c r="AH2586" s="71"/>
      <c r="AI2586" s="71"/>
      <c r="AJ2586" s="71"/>
      <c r="AK2586" s="71"/>
      <c r="AL2586" s="71"/>
    </row>
    <row r="2587" spans="1:38">
      <c r="A2587" s="191"/>
      <c r="B2587" s="191"/>
      <c r="C2587" s="191"/>
      <c r="D2587" s="191"/>
      <c r="E2587" s="191"/>
      <c r="F2587" s="191"/>
      <c r="G2587" s="191"/>
      <c r="H2587" s="191"/>
      <c r="I2587" s="191"/>
      <c r="J2587" s="191"/>
      <c r="K2587" s="191"/>
      <c r="L2587" s="191"/>
      <c r="M2587" s="191"/>
      <c r="N2587" s="191"/>
      <c r="O2587" s="70">
        <f>SUMIFS('Ctas Receber'!G:G,'Ctas Receber'!E:E,'Clientes'!A:A,'Ctas Receber'!M:M,"")</f>
        <v>0</v>
      </c>
      <c r="P2587" s="70">
        <f>SUMIFS('Ctas Receber'!G:G,'Ctas Receber'!E:E,'Clientes'!A:A,'Ctas Receber'!O:O,"Pago")</f>
        <v>0</v>
      </c>
      <c r="Q2587" s="71"/>
      <c r="R2587" s="71"/>
      <c r="S2587" s="71"/>
      <c r="T2587" s="71"/>
      <c r="U2587" s="71"/>
      <c r="V2587" s="71"/>
      <c r="W2587" s="71"/>
      <c r="X2587" s="71"/>
      <c r="Y2587" s="71"/>
      <c r="Z2587" s="71"/>
      <c r="AA2587" s="71"/>
      <c r="AB2587" s="71"/>
      <c r="AC2587" s="71"/>
      <c r="AD2587" s="71"/>
      <c r="AE2587" s="71"/>
      <c r="AF2587" s="71"/>
      <c r="AG2587" s="71"/>
      <c r="AH2587" s="71"/>
      <c r="AI2587" s="71"/>
      <c r="AJ2587" s="71"/>
      <c r="AK2587" s="71"/>
      <c r="AL2587" s="71"/>
    </row>
    <row r="2588" spans="1:38">
      <c r="A2588" s="191"/>
      <c r="B2588" s="191"/>
      <c r="C2588" s="191"/>
      <c r="D2588" s="191"/>
      <c r="E2588" s="191"/>
      <c r="F2588" s="191"/>
      <c r="G2588" s="191"/>
      <c r="H2588" s="191"/>
      <c r="I2588" s="191"/>
      <c r="J2588" s="191"/>
      <c r="K2588" s="191"/>
      <c r="L2588" s="191"/>
      <c r="M2588" s="191"/>
      <c r="N2588" s="191"/>
      <c r="O2588" s="70">
        <f>SUMIFS('Ctas Receber'!G:G,'Ctas Receber'!E:E,'Clientes'!A:A,'Ctas Receber'!M:M,"")</f>
        <v>0</v>
      </c>
      <c r="P2588" s="70">
        <f>SUMIFS('Ctas Receber'!G:G,'Ctas Receber'!E:E,'Clientes'!A:A,'Ctas Receber'!O:O,"Pago")</f>
        <v>0</v>
      </c>
      <c r="Q2588" s="71"/>
      <c r="R2588" s="71"/>
      <c r="S2588" s="71"/>
      <c r="T2588" s="71"/>
      <c r="U2588" s="71"/>
      <c r="V2588" s="71"/>
      <c r="W2588" s="71"/>
      <c r="X2588" s="71"/>
      <c r="Y2588" s="71"/>
      <c r="Z2588" s="71"/>
      <c r="AA2588" s="71"/>
      <c r="AB2588" s="71"/>
      <c r="AC2588" s="71"/>
      <c r="AD2588" s="71"/>
      <c r="AE2588" s="71"/>
      <c r="AF2588" s="71"/>
      <c r="AG2588" s="71"/>
      <c r="AH2588" s="71"/>
      <c r="AI2588" s="71"/>
      <c r="AJ2588" s="71"/>
      <c r="AK2588" s="71"/>
      <c r="AL2588" s="71"/>
    </row>
    <row r="2589" spans="1:38">
      <c r="A2589" s="191"/>
      <c r="B2589" s="191"/>
      <c r="C2589" s="191"/>
      <c r="D2589" s="191"/>
      <c r="E2589" s="191"/>
      <c r="F2589" s="191"/>
      <c r="G2589" s="191"/>
      <c r="H2589" s="191"/>
      <c r="I2589" s="191"/>
      <c r="J2589" s="191"/>
      <c r="K2589" s="191"/>
      <c r="L2589" s="191"/>
      <c r="M2589" s="191"/>
      <c r="N2589" s="191"/>
      <c r="O2589" s="70">
        <f>SUMIFS('Ctas Receber'!G:G,'Ctas Receber'!E:E,'Clientes'!A:A,'Ctas Receber'!M:M,"")</f>
        <v>0</v>
      </c>
      <c r="P2589" s="70">
        <f>SUMIFS('Ctas Receber'!G:G,'Ctas Receber'!E:E,'Clientes'!A:A,'Ctas Receber'!O:O,"Pago")</f>
        <v>0</v>
      </c>
      <c r="Q2589" s="71"/>
      <c r="R2589" s="71"/>
      <c r="S2589" s="71"/>
      <c r="T2589" s="71"/>
      <c r="U2589" s="71"/>
      <c r="V2589" s="71"/>
      <c r="W2589" s="71"/>
      <c r="X2589" s="71"/>
      <c r="Y2589" s="71"/>
      <c r="Z2589" s="71"/>
      <c r="AA2589" s="71"/>
      <c r="AB2589" s="71"/>
      <c r="AC2589" s="71"/>
      <c r="AD2589" s="71"/>
      <c r="AE2589" s="71"/>
      <c r="AF2589" s="71"/>
      <c r="AG2589" s="71"/>
      <c r="AH2589" s="71"/>
      <c r="AI2589" s="71"/>
      <c r="AJ2589" s="71"/>
      <c r="AK2589" s="71"/>
      <c r="AL2589" s="71"/>
    </row>
    <row r="2590" spans="1:38">
      <c r="A2590" s="191"/>
      <c r="B2590" s="191"/>
      <c r="C2590" s="191"/>
      <c r="D2590" s="191"/>
      <c r="E2590" s="191"/>
      <c r="F2590" s="191"/>
      <c r="G2590" s="191"/>
      <c r="H2590" s="191"/>
      <c r="I2590" s="191"/>
      <c r="J2590" s="191"/>
      <c r="K2590" s="191"/>
      <c r="L2590" s="191"/>
      <c r="M2590" s="191"/>
      <c r="N2590" s="191"/>
      <c r="O2590" s="70">
        <f>SUMIFS('Ctas Receber'!G:G,'Ctas Receber'!E:E,'Clientes'!A:A,'Ctas Receber'!M:M,"")</f>
        <v>0</v>
      </c>
      <c r="P2590" s="70">
        <f>SUMIFS('Ctas Receber'!G:G,'Ctas Receber'!E:E,'Clientes'!A:A,'Ctas Receber'!O:O,"Pago")</f>
        <v>0</v>
      </c>
      <c r="Q2590" s="71"/>
      <c r="R2590" s="71"/>
      <c r="S2590" s="71"/>
      <c r="T2590" s="71"/>
      <c r="U2590" s="71"/>
      <c r="V2590" s="71"/>
      <c r="W2590" s="71"/>
      <c r="X2590" s="71"/>
      <c r="Y2590" s="71"/>
      <c r="Z2590" s="71"/>
      <c r="AA2590" s="71"/>
      <c r="AB2590" s="71"/>
      <c r="AC2590" s="71"/>
      <c r="AD2590" s="71"/>
      <c r="AE2590" s="71"/>
      <c r="AF2590" s="71"/>
      <c r="AG2590" s="71"/>
      <c r="AH2590" s="71"/>
      <c r="AI2590" s="71"/>
      <c r="AJ2590" s="71"/>
      <c r="AK2590" s="71"/>
      <c r="AL2590" s="71"/>
    </row>
    <row r="2591" spans="1:38">
      <c r="A2591" s="191"/>
      <c r="B2591" s="191"/>
      <c r="C2591" s="191"/>
      <c r="D2591" s="191"/>
      <c r="E2591" s="191"/>
      <c r="F2591" s="191"/>
      <c r="G2591" s="191"/>
      <c r="H2591" s="191"/>
      <c r="I2591" s="191"/>
      <c r="J2591" s="191"/>
      <c r="K2591" s="191"/>
      <c r="L2591" s="191"/>
      <c r="M2591" s="191"/>
      <c r="N2591" s="191"/>
      <c r="O2591" s="70">
        <f>SUMIFS('Ctas Receber'!G:G,'Ctas Receber'!E:E,'Clientes'!A:A,'Ctas Receber'!M:M,"")</f>
        <v>0</v>
      </c>
      <c r="P2591" s="70">
        <f>SUMIFS('Ctas Receber'!G:G,'Ctas Receber'!E:E,'Clientes'!A:A,'Ctas Receber'!O:O,"Pago")</f>
        <v>0</v>
      </c>
      <c r="Q2591" s="71"/>
      <c r="R2591" s="71"/>
      <c r="S2591" s="71"/>
      <c r="T2591" s="71"/>
      <c r="U2591" s="71"/>
      <c r="V2591" s="71"/>
      <c r="W2591" s="71"/>
      <c r="X2591" s="71"/>
      <c r="Y2591" s="71"/>
      <c r="Z2591" s="71"/>
      <c r="AA2591" s="71"/>
      <c r="AB2591" s="71"/>
      <c r="AC2591" s="71"/>
      <c r="AD2591" s="71"/>
      <c r="AE2591" s="71"/>
      <c r="AF2591" s="71"/>
      <c r="AG2591" s="71"/>
      <c r="AH2591" s="71"/>
      <c r="AI2591" s="71"/>
      <c r="AJ2591" s="71"/>
      <c r="AK2591" s="71"/>
      <c r="AL2591" s="71"/>
    </row>
    <row r="2592" spans="1:38">
      <c r="A2592" s="191"/>
      <c r="B2592" s="191"/>
      <c r="C2592" s="191"/>
      <c r="D2592" s="191"/>
      <c r="E2592" s="191"/>
      <c r="F2592" s="191"/>
      <c r="G2592" s="191"/>
      <c r="H2592" s="191"/>
      <c r="I2592" s="191"/>
      <c r="J2592" s="191"/>
      <c r="K2592" s="191"/>
      <c r="L2592" s="191"/>
      <c r="M2592" s="191"/>
      <c r="N2592" s="191"/>
      <c r="O2592" s="70">
        <f>SUMIFS('Ctas Receber'!G:G,'Ctas Receber'!E:E,'Clientes'!A:A,'Ctas Receber'!M:M,"")</f>
        <v>0</v>
      </c>
      <c r="P2592" s="70">
        <f>SUMIFS('Ctas Receber'!G:G,'Ctas Receber'!E:E,'Clientes'!A:A,'Ctas Receber'!O:O,"Pago")</f>
        <v>0</v>
      </c>
      <c r="Q2592" s="71"/>
      <c r="R2592" s="71"/>
      <c r="S2592" s="71"/>
      <c r="T2592" s="71"/>
      <c r="U2592" s="71"/>
      <c r="V2592" s="71"/>
      <c r="W2592" s="71"/>
      <c r="X2592" s="71"/>
      <c r="Y2592" s="71"/>
      <c r="Z2592" s="71"/>
      <c r="AA2592" s="71"/>
      <c r="AB2592" s="71"/>
      <c r="AC2592" s="71"/>
      <c r="AD2592" s="71"/>
      <c r="AE2592" s="71"/>
      <c r="AF2592" s="71"/>
      <c r="AG2592" s="71"/>
      <c r="AH2592" s="71"/>
      <c r="AI2592" s="71"/>
      <c r="AJ2592" s="71"/>
      <c r="AK2592" s="71"/>
      <c r="AL2592" s="71"/>
    </row>
    <row r="2593" spans="1:38">
      <c r="A2593" s="191"/>
      <c r="B2593" s="191"/>
      <c r="C2593" s="191"/>
      <c r="D2593" s="191"/>
      <c r="E2593" s="191"/>
      <c r="F2593" s="191"/>
      <c r="G2593" s="191"/>
      <c r="H2593" s="191"/>
      <c r="I2593" s="191"/>
      <c r="J2593" s="191"/>
      <c r="K2593" s="191"/>
      <c r="L2593" s="191"/>
      <c r="M2593" s="191"/>
      <c r="N2593" s="191"/>
      <c r="O2593" s="70">
        <f>SUMIFS('Ctas Receber'!G:G,'Ctas Receber'!E:E,'Clientes'!A:A,'Ctas Receber'!M:M,"")</f>
        <v>0</v>
      </c>
      <c r="P2593" s="70">
        <f>SUMIFS('Ctas Receber'!G:G,'Ctas Receber'!E:E,'Clientes'!A:A,'Ctas Receber'!O:O,"Pago")</f>
        <v>0</v>
      </c>
      <c r="Q2593" s="71"/>
      <c r="R2593" s="71"/>
      <c r="S2593" s="71"/>
      <c r="T2593" s="71"/>
      <c r="U2593" s="71"/>
      <c r="V2593" s="71"/>
      <c r="W2593" s="71"/>
      <c r="X2593" s="71"/>
      <c r="Y2593" s="71"/>
      <c r="Z2593" s="71"/>
      <c r="AA2593" s="71"/>
      <c r="AB2593" s="71"/>
      <c r="AC2593" s="71"/>
      <c r="AD2593" s="71"/>
      <c r="AE2593" s="71"/>
      <c r="AF2593" s="71"/>
      <c r="AG2593" s="71"/>
      <c r="AH2593" s="71"/>
      <c r="AI2593" s="71"/>
      <c r="AJ2593" s="71"/>
      <c r="AK2593" s="71"/>
      <c r="AL2593" s="71"/>
    </row>
    <row r="2594" spans="1:38">
      <c r="A2594" s="191"/>
      <c r="B2594" s="191"/>
      <c r="C2594" s="191"/>
      <c r="D2594" s="191"/>
      <c r="E2594" s="191"/>
      <c r="F2594" s="191"/>
      <c r="G2594" s="191"/>
      <c r="H2594" s="191"/>
      <c r="I2594" s="191"/>
      <c r="J2594" s="191"/>
      <c r="K2594" s="191"/>
      <c r="L2594" s="191"/>
      <c r="M2594" s="191"/>
      <c r="N2594" s="191"/>
      <c r="O2594" s="70">
        <f>SUMIFS('Ctas Receber'!G:G,'Ctas Receber'!E:E,'Clientes'!A:A,'Ctas Receber'!M:M,"")</f>
        <v>0</v>
      </c>
      <c r="P2594" s="70">
        <f>SUMIFS('Ctas Receber'!G:G,'Ctas Receber'!E:E,'Clientes'!A:A,'Ctas Receber'!O:O,"Pago")</f>
        <v>0</v>
      </c>
      <c r="Q2594" s="71"/>
      <c r="R2594" s="71"/>
      <c r="S2594" s="71"/>
      <c r="T2594" s="71"/>
      <c r="U2594" s="71"/>
      <c r="V2594" s="71"/>
      <c r="W2594" s="71"/>
      <c r="X2594" s="71"/>
      <c r="Y2594" s="71"/>
      <c r="Z2594" s="71"/>
      <c r="AA2594" s="71"/>
      <c r="AB2594" s="71"/>
      <c r="AC2594" s="71"/>
      <c r="AD2594" s="71"/>
      <c r="AE2594" s="71"/>
      <c r="AF2594" s="71"/>
      <c r="AG2594" s="71"/>
      <c r="AH2594" s="71"/>
      <c r="AI2594" s="71"/>
      <c r="AJ2594" s="71"/>
      <c r="AK2594" s="71"/>
      <c r="AL2594" s="71"/>
    </row>
    <row r="2595" spans="1:38">
      <c r="A2595" s="191"/>
      <c r="B2595" s="191"/>
      <c r="C2595" s="191"/>
      <c r="D2595" s="191"/>
      <c r="E2595" s="191"/>
      <c r="F2595" s="191"/>
      <c r="G2595" s="191"/>
      <c r="H2595" s="191"/>
      <c r="I2595" s="191"/>
      <c r="J2595" s="191"/>
      <c r="K2595" s="191"/>
      <c r="L2595" s="191"/>
      <c r="M2595" s="191"/>
      <c r="N2595" s="191"/>
      <c r="O2595" s="70">
        <f>SUMIFS('Ctas Receber'!G:G,'Ctas Receber'!E:E,'Clientes'!A:A,'Ctas Receber'!M:M,"")</f>
        <v>0</v>
      </c>
      <c r="P2595" s="70">
        <f>SUMIFS('Ctas Receber'!G:G,'Ctas Receber'!E:E,'Clientes'!A:A,'Ctas Receber'!O:O,"Pago")</f>
        <v>0</v>
      </c>
      <c r="Q2595" s="71"/>
      <c r="R2595" s="71"/>
      <c r="S2595" s="71"/>
      <c r="T2595" s="71"/>
      <c r="U2595" s="71"/>
      <c r="V2595" s="71"/>
      <c r="W2595" s="71"/>
      <c r="X2595" s="71"/>
      <c r="Y2595" s="71"/>
      <c r="Z2595" s="71"/>
      <c r="AA2595" s="71"/>
      <c r="AB2595" s="71"/>
      <c r="AC2595" s="71"/>
      <c r="AD2595" s="71"/>
      <c r="AE2595" s="71"/>
      <c r="AF2595" s="71"/>
      <c r="AG2595" s="71"/>
      <c r="AH2595" s="71"/>
      <c r="AI2595" s="71"/>
      <c r="AJ2595" s="71"/>
      <c r="AK2595" s="71"/>
      <c r="AL2595" s="71"/>
    </row>
    <row r="2596" spans="1:38">
      <c r="A2596" s="191"/>
      <c r="B2596" s="191"/>
      <c r="C2596" s="191"/>
      <c r="D2596" s="191"/>
      <c r="E2596" s="191"/>
      <c r="F2596" s="191"/>
      <c r="G2596" s="191"/>
      <c r="H2596" s="191"/>
      <c r="I2596" s="191"/>
      <c r="J2596" s="191"/>
      <c r="K2596" s="191"/>
      <c r="L2596" s="191"/>
      <c r="M2596" s="191"/>
      <c r="N2596" s="191"/>
      <c r="O2596" s="70">
        <f>SUMIFS('Ctas Receber'!G:G,'Ctas Receber'!E:E,'Clientes'!A:A,'Ctas Receber'!M:M,"")</f>
        <v>0</v>
      </c>
      <c r="P2596" s="70">
        <f>SUMIFS('Ctas Receber'!G:G,'Ctas Receber'!E:E,'Clientes'!A:A,'Ctas Receber'!O:O,"Pago")</f>
        <v>0</v>
      </c>
      <c r="Q2596" s="71"/>
      <c r="R2596" s="71"/>
      <c r="S2596" s="71"/>
      <c r="T2596" s="71"/>
      <c r="U2596" s="71"/>
      <c r="V2596" s="71"/>
      <c r="W2596" s="71"/>
      <c r="X2596" s="71"/>
      <c r="Y2596" s="71"/>
      <c r="Z2596" s="71"/>
      <c r="AA2596" s="71"/>
      <c r="AB2596" s="71"/>
      <c r="AC2596" s="71"/>
      <c r="AD2596" s="71"/>
      <c r="AE2596" s="71"/>
      <c r="AF2596" s="71"/>
      <c r="AG2596" s="71"/>
      <c r="AH2596" s="71"/>
      <c r="AI2596" s="71"/>
      <c r="AJ2596" s="71"/>
      <c r="AK2596" s="71"/>
      <c r="AL2596" s="71"/>
    </row>
    <row r="2597" spans="1:38">
      <c r="A2597" s="191"/>
      <c r="B2597" s="191"/>
      <c r="C2597" s="191"/>
      <c r="D2597" s="191"/>
      <c r="E2597" s="191"/>
      <c r="F2597" s="191"/>
      <c r="G2597" s="191"/>
      <c r="H2597" s="191"/>
      <c r="I2597" s="191"/>
      <c r="J2597" s="191"/>
      <c r="K2597" s="191"/>
      <c r="L2597" s="191"/>
      <c r="M2597" s="191"/>
      <c r="N2597" s="191"/>
      <c r="O2597" s="70">
        <f>SUMIFS('Ctas Receber'!G:G,'Ctas Receber'!E:E,'Clientes'!A:A,'Ctas Receber'!M:M,"")</f>
        <v>0</v>
      </c>
      <c r="P2597" s="70">
        <f>SUMIFS('Ctas Receber'!G:G,'Ctas Receber'!E:E,'Clientes'!A:A,'Ctas Receber'!O:O,"Pago")</f>
        <v>0</v>
      </c>
      <c r="Q2597" s="71"/>
      <c r="R2597" s="71"/>
      <c r="S2597" s="71"/>
      <c r="T2597" s="71"/>
      <c r="U2597" s="71"/>
      <c r="V2597" s="71"/>
      <c r="W2597" s="71"/>
      <c r="X2597" s="71"/>
      <c r="Y2597" s="71"/>
      <c r="Z2597" s="71"/>
      <c r="AA2597" s="71"/>
      <c r="AB2597" s="71"/>
      <c r="AC2597" s="71"/>
      <c r="AD2597" s="71"/>
      <c r="AE2597" s="71"/>
      <c r="AF2597" s="71"/>
      <c r="AG2597" s="71"/>
      <c r="AH2597" s="71"/>
      <c r="AI2597" s="71"/>
      <c r="AJ2597" s="71"/>
      <c r="AK2597" s="71"/>
      <c r="AL2597" s="71"/>
    </row>
    <row r="2598" spans="1:38">
      <c r="A2598" s="191"/>
      <c r="B2598" s="191"/>
      <c r="C2598" s="191"/>
      <c r="D2598" s="191"/>
      <c r="E2598" s="191"/>
      <c r="F2598" s="191"/>
      <c r="G2598" s="191"/>
      <c r="H2598" s="191"/>
      <c r="I2598" s="191"/>
      <c r="J2598" s="191"/>
      <c r="K2598" s="191"/>
      <c r="L2598" s="191"/>
      <c r="M2598" s="191"/>
      <c r="N2598" s="191"/>
      <c r="O2598" s="70">
        <f>SUMIFS('Ctas Receber'!G:G,'Ctas Receber'!E:E,'Clientes'!A:A,'Ctas Receber'!M:M,"")</f>
        <v>0</v>
      </c>
      <c r="P2598" s="70">
        <f>SUMIFS('Ctas Receber'!G:G,'Ctas Receber'!E:E,'Clientes'!A:A,'Ctas Receber'!O:O,"Pago")</f>
        <v>0</v>
      </c>
      <c r="Q2598" s="71"/>
      <c r="R2598" s="71"/>
      <c r="S2598" s="71"/>
      <c r="T2598" s="71"/>
      <c r="U2598" s="71"/>
      <c r="V2598" s="71"/>
      <c r="W2598" s="71"/>
      <c r="X2598" s="71"/>
      <c r="Y2598" s="71"/>
      <c r="Z2598" s="71"/>
      <c r="AA2598" s="71"/>
      <c r="AB2598" s="71"/>
      <c r="AC2598" s="71"/>
      <c r="AD2598" s="71"/>
      <c r="AE2598" s="71"/>
      <c r="AF2598" s="71"/>
      <c r="AG2598" s="71"/>
      <c r="AH2598" s="71"/>
      <c r="AI2598" s="71"/>
      <c r="AJ2598" s="71"/>
      <c r="AK2598" s="71"/>
      <c r="AL2598" s="71"/>
    </row>
    <row r="2599" spans="1:38">
      <c r="A2599" s="191"/>
      <c r="B2599" s="191"/>
      <c r="C2599" s="191"/>
      <c r="D2599" s="191"/>
      <c r="E2599" s="191"/>
      <c r="F2599" s="191"/>
      <c r="G2599" s="191"/>
      <c r="H2599" s="191"/>
      <c r="I2599" s="191"/>
      <c r="J2599" s="191"/>
      <c r="K2599" s="191"/>
      <c r="L2599" s="191"/>
      <c r="M2599" s="191"/>
      <c r="N2599" s="191"/>
      <c r="O2599" s="70">
        <f>SUMIFS('Ctas Receber'!G:G,'Ctas Receber'!E:E,'Clientes'!A:A,'Ctas Receber'!M:M,"")</f>
        <v>0</v>
      </c>
      <c r="P2599" s="70">
        <f>SUMIFS('Ctas Receber'!G:G,'Ctas Receber'!E:E,'Clientes'!A:A,'Ctas Receber'!O:O,"Pago")</f>
        <v>0</v>
      </c>
      <c r="Q2599" s="71"/>
      <c r="R2599" s="71"/>
      <c r="S2599" s="71"/>
      <c r="T2599" s="71"/>
      <c r="U2599" s="71"/>
      <c r="V2599" s="71"/>
      <c r="W2599" s="71"/>
      <c r="X2599" s="71"/>
      <c r="Y2599" s="71"/>
      <c r="Z2599" s="71"/>
      <c r="AA2599" s="71"/>
      <c r="AB2599" s="71"/>
      <c r="AC2599" s="71"/>
      <c r="AD2599" s="71"/>
      <c r="AE2599" s="71"/>
      <c r="AF2599" s="71"/>
      <c r="AG2599" s="71"/>
      <c r="AH2599" s="71"/>
      <c r="AI2599" s="71"/>
      <c r="AJ2599" s="71"/>
      <c r="AK2599" s="71"/>
      <c r="AL2599" s="71"/>
    </row>
    <row r="2600" spans="1:38">
      <c r="A2600" s="191"/>
      <c r="B2600" s="191"/>
      <c r="C2600" s="191"/>
      <c r="D2600" s="191"/>
      <c r="E2600" s="191"/>
      <c r="F2600" s="191"/>
      <c r="G2600" s="191"/>
      <c r="H2600" s="191"/>
      <c r="I2600" s="191"/>
      <c r="J2600" s="191"/>
      <c r="K2600" s="191"/>
      <c r="L2600" s="191"/>
      <c r="M2600" s="191"/>
      <c r="N2600" s="191"/>
      <c r="O2600" s="70">
        <f>SUMIFS('Ctas Receber'!G:G,'Ctas Receber'!E:E,'Clientes'!A:A,'Ctas Receber'!M:M,"")</f>
        <v>0</v>
      </c>
      <c r="P2600" s="70">
        <f>SUMIFS('Ctas Receber'!G:G,'Ctas Receber'!E:E,'Clientes'!A:A,'Ctas Receber'!O:O,"Pago")</f>
        <v>0</v>
      </c>
      <c r="Q2600" s="71"/>
      <c r="R2600" s="71"/>
      <c r="S2600" s="71"/>
      <c r="T2600" s="71"/>
      <c r="U2600" s="71"/>
      <c r="V2600" s="71"/>
      <c r="W2600" s="71"/>
      <c r="X2600" s="71"/>
      <c r="Y2600" s="71"/>
      <c r="Z2600" s="71"/>
      <c r="AA2600" s="71"/>
      <c r="AB2600" s="71"/>
      <c r="AC2600" s="71"/>
      <c r="AD2600" s="71"/>
      <c r="AE2600" s="71"/>
      <c r="AF2600" s="71"/>
      <c r="AG2600" s="71"/>
      <c r="AH2600" s="71"/>
      <c r="AI2600" s="71"/>
      <c r="AJ2600" s="71"/>
      <c r="AK2600" s="71"/>
      <c r="AL2600" s="71"/>
    </row>
    <row r="2601" spans="1:38">
      <c r="A2601" s="191"/>
      <c r="B2601" s="191"/>
      <c r="C2601" s="191"/>
      <c r="D2601" s="191"/>
      <c r="E2601" s="191"/>
      <c r="F2601" s="191"/>
      <c r="G2601" s="191"/>
      <c r="H2601" s="191"/>
      <c r="I2601" s="191"/>
      <c r="J2601" s="191"/>
      <c r="K2601" s="191"/>
      <c r="L2601" s="191"/>
      <c r="M2601" s="191"/>
      <c r="N2601" s="191"/>
      <c r="O2601" s="70">
        <f>SUMIFS('Ctas Receber'!G:G,'Ctas Receber'!E:E,'Clientes'!A:A,'Ctas Receber'!M:M,"")</f>
        <v>0</v>
      </c>
      <c r="P2601" s="70">
        <f>SUMIFS('Ctas Receber'!G:G,'Ctas Receber'!E:E,'Clientes'!A:A,'Ctas Receber'!O:O,"Pago")</f>
        <v>0</v>
      </c>
      <c r="Q2601" s="71"/>
      <c r="R2601" s="71"/>
      <c r="S2601" s="71"/>
      <c r="T2601" s="71"/>
      <c r="U2601" s="71"/>
      <c r="V2601" s="71"/>
      <c r="W2601" s="71"/>
      <c r="X2601" s="71"/>
      <c r="Y2601" s="71"/>
      <c r="Z2601" s="71"/>
      <c r="AA2601" s="71"/>
      <c r="AB2601" s="71"/>
      <c r="AC2601" s="71"/>
      <c r="AD2601" s="71"/>
      <c r="AE2601" s="71"/>
      <c r="AF2601" s="71"/>
      <c r="AG2601" s="71"/>
      <c r="AH2601" s="71"/>
      <c r="AI2601" s="71"/>
      <c r="AJ2601" s="71"/>
      <c r="AK2601" s="71"/>
      <c r="AL2601" s="71"/>
    </row>
    <row r="2602" spans="1:38">
      <c r="A2602" s="191"/>
      <c r="B2602" s="191"/>
      <c r="C2602" s="191"/>
      <c r="D2602" s="191"/>
      <c r="E2602" s="191"/>
      <c r="F2602" s="191"/>
      <c r="G2602" s="191"/>
      <c r="H2602" s="191"/>
      <c r="I2602" s="191"/>
      <c r="J2602" s="191"/>
      <c r="K2602" s="191"/>
      <c r="L2602" s="191"/>
      <c r="M2602" s="191"/>
      <c r="N2602" s="191"/>
      <c r="O2602" s="70">
        <f>SUMIFS('Ctas Receber'!G:G,'Ctas Receber'!E:E,'Clientes'!A:A,'Ctas Receber'!M:M,"")</f>
        <v>0</v>
      </c>
      <c r="P2602" s="70">
        <f>SUMIFS('Ctas Receber'!G:G,'Ctas Receber'!E:E,'Clientes'!A:A,'Ctas Receber'!O:O,"Pago")</f>
        <v>0</v>
      </c>
      <c r="Q2602" s="71"/>
      <c r="R2602" s="71"/>
      <c r="S2602" s="71"/>
      <c r="T2602" s="71"/>
      <c r="U2602" s="71"/>
      <c r="V2602" s="71"/>
      <c r="W2602" s="71"/>
      <c r="X2602" s="71"/>
      <c r="Y2602" s="71"/>
      <c r="Z2602" s="71"/>
      <c r="AA2602" s="71"/>
      <c r="AB2602" s="71"/>
      <c r="AC2602" s="71"/>
      <c r="AD2602" s="71"/>
      <c r="AE2602" s="71"/>
      <c r="AF2602" s="71"/>
      <c r="AG2602" s="71"/>
      <c r="AH2602" s="71"/>
      <c r="AI2602" s="71"/>
      <c r="AJ2602" s="71"/>
      <c r="AK2602" s="71"/>
      <c r="AL2602" s="71"/>
    </row>
    <row r="2603" spans="1:38">
      <c r="A2603" s="191"/>
      <c r="B2603" s="191"/>
      <c r="C2603" s="191"/>
      <c r="D2603" s="191"/>
      <c r="E2603" s="191"/>
      <c r="F2603" s="191"/>
      <c r="G2603" s="191"/>
      <c r="H2603" s="191"/>
      <c r="I2603" s="191"/>
      <c r="J2603" s="191"/>
      <c r="K2603" s="191"/>
      <c r="L2603" s="191"/>
      <c r="M2603" s="191"/>
      <c r="N2603" s="191"/>
      <c r="O2603" s="70">
        <f>SUMIFS('Ctas Receber'!G:G,'Ctas Receber'!E:E,'Clientes'!A:A,'Ctas Receber'!M:M,"")</f>
        <v>0</v>
      </c>
      <c r="P2603" s="70">
        <f>SUMIFS('Ctas Receber'!G:G,'Ctas Receber'!E:E,'Clientes'!A:A,'Ctas Receber'!O:O,"Pago")</f>
        <v>0</v>
      </c>
      <c r="Q2603" s="71"/>
      <c r="R2603" s="71"/>
      <c r="S2603" s="71"/>
      <c r="T2603" s="71"/>
      <c r="U2603" s="71"/>
      <c r="V2603" s="71"/>
      <c r="W2603" s="71"/>
      <c r="X2603" s="71"/>
      <c r="Y2603" s="71"/>
      <c r="Z2603" s="71"/>
      <c r="AA2603" s="71"/>
      <c r="AB2603" s="71"/>
      <c r="AC2603" s="71"/>
      <c r="AD2603" s="71"/>
      <c r="AE2603" s="71"/>
      <c r="AF2603" s="71"/>
      <c r="AG2603" s="71"/>
      <c r="AH2603" s="71"/>
      <c r="AI2603" s="71"/>
      <c r="AJ2603" s="71"/>
      <c r="AK2603" s="71"/>
      <c r="AL2603" s="71"/>
    </row>
    <row r="2604" spans="1:38">
      <c r="A2604" s="191"/>
      <c r="B2604" s="191"/>
      <c r="C2604" s="191"/>
      <c r="D2604" s="191"/>
      <c r="E2604" s="191"/>
      <c r="F2604" s="191"/>
      <c r="G2604" s="191"/>
      <c r="H2604" s="191"/>
      <c r="I2604" s="191"/>
      <c r="J2604" s="191"/>
      <c r="K2604" s="191"/>
      <c r="L2604" s="191"/>
      <c r="M2604" s="191"/>
      <c r="N2604" s="191"/>
      <c r="O2604" s="70">
        <f>SUMIFS('Ctas Receber'!G:G,'Ctas Receber'!E:E,'Clientes'!A:A,'Ctas Receber'!M:M,"")</f>
        <v>0</v>
      </c>
      <c r="P2604" s="70">
        <f>SUMIFS('Ctas Receber'!G:G,'Ctas Receber'!E:E,'Clientes'!A:A,'Ctas Receber'!O:O,"Pago")</f>
        <v>0</v>
      </c>
      <c r="Q2604" s="71"/>
      <c r="R2604" s="71"/>
      <c r="S2604" s="71"/>
      <c r="T2604" s="71"/>
      <c r="U2604" s="71"/>
      <c r="V2604" s="71"/>
      <c r="W2604" s="71"/>
      <c r="X2604" s="71"/>
      <c r="Y2604" s="71"/>
      <c r="Z2604" s="71"/>
      <c r="AA2604" s="71"/>
      <c r="AB2604" s="71"/>
      <c r="AC2604" s="71"/>
      <c r="AD2604" s="71"/>
      <c r="AE2604" s="71"/>
      <c r="AF2604" s="71"/>
      <c r="AG2604" s="71"/>
      <c r="AH2604" s="71"/>
      <c r="AI2604" s="71"/>
      <c r="AJ2604" s="71"/>
      <c r="AK2604" s="71"/>
      <c r="AL2604" s="71"/>
    </row>
    <row r="2605" spans="1:38">
      <c r="A2605" s="191"/>
      <c r="B2605" s="191"/>
      <c r="C2605" s="191"/>
      <c r="D2605" s="191"/>
      <c r="E2605" s="191"/>
      <c r="F2605" s="191"/>
      <c r="G2605" s="191"/>
      <c r="H2605" s="191"/>
      <c r="I2605" s="191"/>
      <c r="J2605" s="191"/>
      <c r="K2605" s="191"/>
      <c r="L2605" s="191"/>
      <c r="M2605" s="191"/>
      <c r="N2605" s="191"/>
      <c r="O2605" s="70">
        <f>SUMIFS('Ctas Receber'!G:G,'Ctas Receber'!E:E,'Clientes'!A:A,'Ctas Receber'!M:M,"")</f>
        <v>0</v>
      </c>
      <c r="P2605" s="70">
        <f>SUMIFS('Ctas Receber'!G:G,'Ctas Receber'!E:E,'Clientes'!A:A,'Ctas Receber'!O:O,"Pago")</f>
        <v>0</v>
      </c>
      <c r="Q2605" s="71"/>
      <c r="R2605" s="71"/>
      <c r="S2605" s="71"/>
      <c r="T2605" s="71"/>
      <c r="U2605" s="71"/>
      <c r="V2605" s="71"/>
      <c r="W2605" s="71"/>
      <c r="X2605" s="71"/>
      <c r="Y2605" s="71"/>
      <c r="Z2605" s="71"/>
      <c r="AA2605" s="71"/>
      <c r="AB2605" s="71"/>
      <c r="AC2605" s="71"/>
      <c r="AD2605" s="71"/>
      <c r="AE2605" s="71"/>
      <c r="AF2605" s="71"/>
      <c r="AG2605" s="71"/>
      <c r="AH2605" s="71"/>
      <c r="AI2605" s="71"/>
      <c r="AJ2605" s="71"/>
      <c r="AK2605" s="71"/>
      <c r="AL2605" s="71"/>
    </row>
    <row r="2606" spans="1:38">
      <c r="A2606" s="191"/>
      <c r="B2606" s="191"/>
      <c r="C2606" s="191"/>
      <c r="D2606" s="191"/>
      <c r="E2606" s="191"/>
      <c r="F2606" s="191"/>
      <c r="G2606" s="191"/>
      <c r="H2606" s="191"/>
      <c r="I2606" s="191"/>
      <c r="J2606" s="191"/>
      <c r="K2606" s="191"/>
      <c r="L2606" s="191"/>
      <c r="M2606" s="191"/>
      <c r="N2606" s="191"/>
      <c r="O2606" s="70">
        <f>SUMIFS('Ctas Receber'!G:G,'Ctas Receber'!E:E,'Clientes'!A:A,'Ctas Receber'!M:M,"")</f>
        <v>0</v>
      </c>
      <c r="P2606" s="70">
        <f>SUMIFS('Ctas Receber'!G:G,'Ctas Receber'!E:E,'Clientes'!A:A,'Ctas Receber'!O:O,"Pago")</f>
        <v>0</v>
      </c>
      <c r="Q2606" s="71"/>
      <c r="R2606" s="71"/>
      <c r="S2606" s="71"/>
      <c r="T2606" s="71"/>
      <c r="U2606" s="71"/>
      <c r="V2606" s="71"/>
      <c r="W2606" s="71"/>
      <c r="X2606" s="71"/>
      <c r="Y2606" s="71"/>
      <c r="Z2606" s="71"/>
      <c r="AA2606" s="71"/>
      <c r="AB2606" s="71"/>
      <c r="AC2606" s="71"/>
      <c r="AD2606" s="71"/>
      <c r="AE2606" s="71"/>
      <c r="AF2606" s="71"/>
      <c r="AG2606" s="71"/>
      <c r="AH2606" s="71"/>
      <c r="AI2606" s="71"/>
      <c r="AJ2606" s="71"/>
      <c r="AK2606" s="71"/>
      <c r="AL2606" s="71"/>
    </row>
    <row r="2607" spans="1:38">
      <c r="A2607" s="191"/>
      <c r="B2607" s="191"/>
      <c r="C2607" s="191"/>
      <c r="D2607" s="191"/>
      <c r="E2607" s="191"/>
      <c r="F2607" s="191"/>
      <c r="G2607" s="191"/>
      <c r="H2607" s="191"/>
      <c r="I2607" s="191"/>
      <c r="J2607" s="191"/>
      <c r="K2607" s="191"/>
      <c r="L2607" s="191"/>
      <c r="M2607" s="191"/>
      <c r="N2607" s="191"/>
      <c r="O2607" s="70">
        <f>SUMIFS('Ctas Receber'!G:G,'Ctas Receber'!E:E,'Clientes'!A:A,'Ctas Receber'!M:M,"")</f>
        <v>0</v>
      </c>
      <c r="P2607" s="70">
        <f>SUMIFS('Ctas Receber'!G:G,'Ctas Receber'!E:E,'Clientes'!A:A,'Ctas Receber'!O:O,"Pago")</f>
        <v>0</v>
      </c>
      <c r="Q2607" s="71"/>
      <c r="R2607" s="71"/>
      <c r="S2607" s="71"/>
      <c r="T2607" s="71"/>
      <c r="U2607" s="71"/>
      <c r="V2607" s="71"/>
      <c r="W2607" s="71"/>
      <c r="X2607" s="71"/>
      <c r="Y2607" s="71"/>
      <c r="Z2607" s="71"/>
      <c r="AA2607" s="71"/>
      <c r="AB2607" s="71"/>
      <c r="AC2607" s="71"/>
      <c r="AD2607" s="71"/>
      <c r="AE2607" s="71"/>
      <c r="AF2607" s="71"/>
      <c r="AG2607" s="71"/>
      <c r="AH2607" s="71"/>
      <c r="AI2607" s="71"/>
      <c r="AJ2607" s="71"/>
      <c r="AK2607" s="71"/>
      <c r="AL2607" s="71"/>
    </row>
    <row r="2608" spans="1:38">
      <c r="A2608" s="191"/>
      <c r="B2608" s="191"/>
      <c r="C2608" s="191"/>
      <c r="D2608" s="191"/>
      <c r="E2608" s="191"/>
      <c r="F2608" s="191"/>
      <c r="G2608" s="191"/>
      <c r="H2608" s="191"/>
      <c r="I2608" s="191"/>
      <c r="J2608" s="191"/>
      <c r="K2608" s="191"/>
      <c r="L2608" s="191"/>
      <c r="M2608" s="191"/>
      <c r="N2608" s="191"/>
      <c r="O2608" s="70">
        <f>SUMIFS('Ctas Receber'!G:G,'Ctas Receber'!E:E,'Clientes'!A:A,'Ctas Receber'!M:M,"")</f>
        <v>0</v>
      </c>
      <c r="P2608" s="70">
        <f>SUMIFS('Ctas Receber'!G:G,'Ctas Receber'!E:E,'Clientes'!A:A,'Ctas Receber'!O:O,"Pago")</f>
        <v>0</v>
      </c>
      <c r="Q2608" s="71"/>
      <c r="R2608" s="71"/>
      <c r="S2608" s="71"/>
      <c r="T2608" s="71"/>
      <c r="U2608" s="71"/>
      <c r="V2608" s="71"/>
      <c r="W2608" s="71"/>
      <c r="X2608" s="71"/>
      <c r="Y2608" s="71"/>
      <c r="Z2608" s="71"/>
      <c r="AA2608" s="71"/>
      <c r="AB2608" s="71"/>
      <c r="AC2608" s="71"/>
      <c r="AD2608" s="71"/>
      <c r="AE2608" s="71"/>
      <c r="AF2608" s="71"/>
      <c r="AG2608" s="71"/>
      <c r="AH2608" s="71"/>
      <c r="AI2608" s="71"/>
      <c r="AJ2608" s="71"/>
      <c r="AK2608" s="71"/>
      <c r="AL2608" s="71"/>
    </row>
    <row r="2609" spans="1:38">
      <c r="A2609" s="191"/>
      <c r="B2609" s="191"/>
      <c r="C2609" s="191"/>
      <c r="D2609" s="191"/>
      <c r="E2609" s="191"/>
      <c r="F2609" s="191"/>
      <c r="G2609" s="191"/>
      <c r="H2609" s="191"/>
      <c r="I2609" s="191"/>
      <c r="J2609" s="191"/>
      <c r="K2609" s="191"/>
      <c r="L2609" s="191"/>
      <c r="M2609" s="191"/>
      <c r="N2609" s="191"/>
      <c r="O2609" s="70">
        <f>SUMIFS('Ctas Receber'!G:G,'Ctas Receber'!E:E,'Clientes'!A:A,'Ctas Receber'!M:M,"")</f>
        <v>0</v>
      </c>
      <c r="P2609" s="70">
        <f>SUMIFS('Ctas Receber'!G:G,'Ctas Receber'!E:E,'Clientes'!A:A,'Ctas Receber'!O:O,"Pago")</f>
        <v>0</v>
      </c>
      <c r="Q2609" s="71"/>
      <c r="R2609" s="71"/>
      <c r="S2609" s="71"/>
      <c r="T2609" s="71"/>
      <c r="U2609" s="71"/>
      <c r="V2609" s="71"/>
      <c r="W2609" s="71"/>
      <c r="X2609" s="71"/>
      <c r="Y2609" s="71"/>
      <c r="Z2609" s="71"/>
      <c r="AA2609" s="71"/>
      <c r="AB2609" s="71"/>
      <c r="AC2609" s="71"/>
      <c r="AD2609" s="71"/>
      <c r="AE2609" s="71"/>
      <c r="AF2609" s="71"/>
      <c r="AG2609" s="71"/>
      <c r="AH2609" s="71"/>
      <c r="AI2609" s="71"/>
      <c r="AJ2609" s="71"/>
      <c r="AK2609" s="71"/>
      <c r="AL2609" s="71"/>
    </row>
    <row r="2610" spans="1:38">
      <c r="A2610" s="191"/>
      <c r="B2610" s="191"/>
      <c r="C2610" s="191"/>
      <c r="D2610" s="191"/>
      <c r="E2610" s="191"/>
      <c r="F2610" s="191"/>
      <c r="G2610" s="191"/>
      <c r="H2610" s="191"/>
      <c r="I2610" s="191"/>
      <c r="J2610" s="191"/>
      <c r="K2610" s="191"/>
      <c r="L2610" s="191"/>
      <c r="M2610" s="191"/>
      <c r="N2610" s="191"/>
      <c r="O2610" s="70">
        <f>SUMIFS('Ctas Receber'!G:G,'Ctas Receber'!E:E,'Clientes'!A:A,'Ctas Receber'!M:M,"")</f>
        <v>0</v>
      </c>
      <c r="P2610" s="70">
        <f>SUMIFS('Ctas Receber'!G:G,'Ctas Receber'!E:E,'Clientes'!A:A,'Ctas Receber'!O:O,"Pago")</f>
        <v>0</v>
      </c>
      <c r="Q2610" s="71"/>
      <c r="R2610" s="71"/>
      <c r="S2610" s="71"/>
      <c r="T2610" s="71"/>
      <c r="U2610" s="71"/>
      <c r="V2610" s="71"/>
      <c r="W2610" s="71"/>
      <c r="X2610" s="71"/>
      <c r="Y2610" s="71"/>
      <c r="Z2610" s="71"/>
      <c r="AA2610" s="71"/>
      <c r="AB2610" s="71"/>
      <c r="AC2610" s="71"/>
      <c r="AD2610" s="71"/>
      <c r="AE2610" s="71"/>
      <c r="AF2610" s="71"/>
      <c r="AG2610" s="71"/>
      <c r="AH2610" s="71"/>
      <c r="AI2610" s="71"/>
      <c r="AJ2610" s="71"/>
      <c r="AK2610" s="71"/>
      <c r="AL2610" s="71"/>
    </row>
    <row r="2611" spans="1:38">
      <c r="A2611" s="191"/>
      <c r="B2611" s="191"/>
      <c r="C2611" s="191"/>
      <c r="D2611" s="191"/>
      <c r="E2611" s="191"/>
      <c r="F2611" s="191"/>
      <c r="G2611" s="191"/>
      <c r="H2611" s="191"/>
      <c r="I2611" s="191"/>
      <c r="J2611" s="191"/>
      <c r="K2611" s="191"/>
      <c r="L2611" s="191"/>
      <c r="M2611" s="191"/>
      <c r="N2611" s="191"/>
      <c r="O2611" s="70">
        <f>SUMIFS('Ctas Receber'!G:G,'Ctas Receber'!E:E,'Clientes'!A:A,'Ctas Receber'!M:M,"")</f>
        <v>0</v>
      </c>
      <c r="P2611" s="70">
        <f>SUMIFS('Ctas Receber'!G:G,'Ctas Receber'!E:E,'Clientes'!A:A,'Ctas Receber'!O:O,"Pago")</f>
        <v>0</v>
      </c>
      <c r="Q2611" s="71"/>
      <c r="R2611" s="71"/>
      <c r="S2611" s="71"/>
      <c r="T2611" s="71"/>
      <c r="U2611" s="71"/>
      <c r="V2611" s="71"/>
      <c r="W2611" s="71"/>
      <c r="X2611" s="71"/>
      <c r="Y2611" s="71"/>
      <c r="Z2611" s="71"/>
      <c r="AA2611" s="71"/>
      <c r="AB2611" s="71"/>
      <c r="AC2611" s="71"/>
      <c r="AD2611" s="71"/>
      <c r="AE2611" s="71"/>
      <c r="AF2611" s="71"/>
      <c r="AG2611" s="71"/>
      <c r="AH2611" s="71"/>
      <c r="AI2611" s="71"/>
      <c r="AJ2611" s="71"/>
      <c r="AK2611" s="71"/>
      <c r="AL2611" s="71"/>
    </row>
    <row r="2612" spans="1:38">
      <c r="A2612" s="191"/>
      <c r="B2612" s="191"/>
      <c r="C2612" s="191"/>
      <c r="D2612" s="191"/>
      <c r="E2612" s="191"/>
      <c r="F2612" s="191"/>
      <c r="G2612" s="191"/>
      <c r="H2612" s="191"/>
      <c r="I2612" s="191"/>
      <c r="J2612" s="191"/>
      <c r="K2612" s="191"/>
      <c r="L2612" s="191"/>
      <c r="M2612" s="191"/>
      <c r="N2612" s="191"/>
      <c r="O2612" s="70">
        <f>SUMIFS('Ctas Receber'!G:G,'Ctas Receber'!E:E,'Clientes'!A:A,'Ctas Receber'!M:M,"")</f>
        <v>0</v>
      </c>
      <c r="P2612" s="70">
        <f>SUMIFS('Ctas Receber'!G:G,'Ctas Receber'!E:E,'Clientes'!A:A,'Ctas Receber'!O:O,"Pago")</f>
        <v>0</v>
      </c>
      <c r="Q2612" s="71"/>
      <c r="R2612" s="71"/>
      <c r="S2612" s="71"/>
      <c r="T2612" s="71"/>
      <c r="U2612" s="71"/>
      <c r="V2612" s="71"/>
      <c r="W2612" s="71"/>
      <c r="X2612" s="71"/>
      <c r="Y2612" s="71"/>
      <c r="Z2612" s="71"/>
      <c r="AA2612" s="71"/>
      <c r="AB2612" s="71"/>
      <c r="AC2612" s="71"/>
      <c r="AD2612" s="71"/>
      <c r="AE2612" s="71"/>
      <c r="AF2612" s="71"/>
      <c r="AG2612" s="71"/>
      <c r="AH2612" s="71"/>
      <c r="AI2612" s="71"/>
      <c r="AJ2612" s="71"/>
      <c r="AK2612" s="71"/>
      <c r="AL2612" s="71"/>
    </row>
    <row r="2613" spans="1:38">
      <c r="A2613" s="191"/>
      <c r="B2613" s="191"/>
      <c r="C2613" s="191"/>
      <c r="D2613" s="191"/>
      <c r="E2613" s="191"/>
      <c r="F2613" s="191"/>
      <c r="G2613" s="191"/>
      <c r="H2613" s="191"/>
      <c r="I2613" s="191"/>
      <c r="J2613" s="191"/>
      <c r="K2613" s="191"/>
      <c r="L2613" s="191"/>
      <c r="M2613" s="191"/>
      <c r="N2613" s="191"/>
      <c r="O2613" s="70">
        <f>SUMIFS('Ctas Receber'!G:G,'Ctas Receber'!E:E,'Clientes'!A:A,'Ctas Receber'!M:M,"")</f>
        <v>0</v>
      </c>
      <c r="P2613" s="70">
        <f>SUMIFS('Ctas Receber'!G:G,'Ctas Receber'!E:E,'Clientes'!A:A,'Ctas Receber'!O:O,"Pago")</f>
        <v>0</v>
      </c>
      <c r="Q2613" s="71"/>
      <c r="R2613" s="71"/>
      <c r="S2613" s="71"/>
      <c r="T2613" s="71"/>
      <c r="U2613" s="71"/>
      <c r="V2613" s="71"/>
      <c r="W2613" s="71"/>
      <c r="X2613" s="71"/>
      <c r="Y2613" s="71"/>
      <c r="Z2613" s="71"/>
      <c r="AA2613" s="71"/>
      <c r="AB2613" s="71"/>
      <c r="AC2613" s="71"/>
      <c r="AD2613" s="71"/>
      <c r="AE2613" s="71"/>
      <c r="AF2613" s="71"/>
      <c r="AG2613" s="71"/>
      <c r="AH2613" s="71"/>
      <c r="AI2613" s="71"/>
      <c r="AJ2613" s="71"/>
      <c r="AK2613" s="71"/>
      <c r="AL2613" s="71"/>
    </row>
    <row r="2614" spans="1:38">
      <c r="A2614" s="191"/>
      <c r="B2614" s="191"/>
      <c r="C2614" s="191"/>
      <c r="D2614" s="191"/>
      <c r="E2614" s="191"/>
      <c r="F2614" s="191"/>
      <c r="G2614" s="191"/>
      <c r="H2614" s="191"/>
      <c r="I2614" s="191"/>
      <c r="J2614" s="191"/>
      <c r="K2614" s="191"/>
      <c r="L2614" s="191"/>
      <c r="M2614" s="191"/>
      <c r="N2614" s="191"/>
      <c r="O2614" s="70">
        <f>SUMIFS('Ctas Receber'!G:G,'Ctas Receber'!E:E,'Clientes'!A:A,'Ctas Receber'!M:M,"")</f>
        <v>0</v>
      </c>
      <c r="P2614" s="70">
        <f>SUMIFS('Ctas Receber'!G:G,'Ctas Receber'!E:E,'Clientes'!A:A,'Ctas Receber'!O:O,"Pago")</f>
        <v>0</v>
      </c>
      <c r="Q2614" s="71"/>
      <c r="R2614" s="71"/>
      <c r="S2614" s="71"/>
      <c r="T2614" s="71"/>
      <c r="U2614" s="71"/>
      <c r="V2614" s="71"/>
      <c r="W2614" s="71"/>
      <c r="X2614" s="71"/>
      <c r="Y2614" s="71"/>
      <c r="Z2614" s="71"/>
      <c r="AA2614" s="71"/>
      <c r="AB2614" s="71"/>
      <c r="AC2614" s="71"/>
      <c r="AD2614" s="71"/>
      <c r="AE2614" s="71"/>
      <c r="AF2614" s="71"/>
      <c r="AG2614" s="71"/>
      <c r="AH2614" s="71"/>
      <c r="AI2614" s="71"/>
      <c r="AJ2614" s="71"/>
      <c r="AK2614" s="71"/>
      <c r="AL2614" s="71"/>
    </row>
    <row r="2615" spans="1:38">
      <c r="A2615" s="191"/>
      <c r="B2615" s="191"/>
      <c r="C2615" s="191"/>
      <c r="D2615" s="191"/>
      <c r="E2615" s="191"/>
      <c r="F2615" s="191"/>
      <c r="G2615" s="191"/>
      <c r="H2615" s="191"/>
      <c r="I2615" s="191"/>
      <c r="J2615" s="191"/>
      <c r="K2615" s="191"/>
      <c r="L2615" s="191"/>
      <c r="M2615" s="191"/>
      <c r="N2615" s="191"/>
      <c r="O2615" s="70">
        <f>SUMIFS('Ctas Receber'!G:G,'Ctas Receber'!E:E,'Clientes'!A:A,'Ctas Receber'!M:M,"")</f>
        <v>0</v>
      </c>
      <c r="P2615" s="70">
        <f>SUMIFS('Ctas Receber'!G:G,'Ctas Receber'!E:E,'Clientes'!A:A,'Ctas Receber'!O:O,"Pago")</f>
        <v>0</v>
      </c>
      <c r="Q2615" s="71"/>
      <c r="R2615" s="71"/>
      <c r="S2615" s="71"/>
      <c r="T2615" s="71"/>
      <c r="U2615" s="71"/>
      <c r="V2615" s="71"/>
      <c r="W2615" s="71"/>
      <c r="X2615" s="71"/>
      <c r="Y2615" s="71"/>
      <c r="Z2615" s="71"/>
      <c r="AA2615" s="71"/>
      <c r="AB2615" s="71"/>
      <c r="AC2615" s="71"/>
      <c r="AD2615" s="71"/>
      <c r="AE2615" s="71"/>
      <c r="AF2615" s="71"/>
      <c r="AG2615" s="71"/>
      <c r="AH2615" s="71"/>
      <c r="AI2615" s="71"/>
      <c r="AJ2615" s="71"/>
      <c r="AK2615" s="71"/>
      <c r="AL2615" s="71"/>
    </row>
    <row r="2616" spans="1:38">
      <c r="A2616" s="191"/>
      <c r="B2616" s="191"/>
      <c r="C2616" s="191"/>
      <c r="D2616" s="191"/>
      <c r="E2616" s="191"/>
      <c r="F2616" s="191"/>
      <c r="G2616" s="191"/>
      <c r="H2616" s="191"/>
      <c r="I2616" s="191"/>
      <c r="J2616" s="191"/>
      <c r="K2616" s="191"/>
      <c r="L2616" s="191"/>
      <c r="M2616" s="191"/>
      <c r="N2616" s="191"/>
      <c r="O2616" s="70">
        <f>SUMIFS('Ctas Receber'!G:G,'Ctas Receber'!E:E,'Clientes'!A:A,'Ctas Receber'!M:M,"")</f>
        <v>0</v>
      </c>
      <c r="P2616" s="70">
        <f>SUMIFS('Ctas Receber'!G:G,'Ctas Receber'!E:E,'Clientes'!A:A,'Ctas Receber'!O:O,"Pago")</f>
        <v>0</v>
      </c>
      <c r="Q2616" s="71"/>
      <c r="R2616" s="71"/>
      <c r="S2616" s="71"/>
      <c r="T2616" s="71"/>
      <c r="U2616" s="71"/>
      <c r="V2616" s="71"/>
      <c r="W2616" s="71"/>
      <c r="X2616" s="71"/>
      <c r="Y2616" s="71"/>
      <c r="Z2616" s="71"/>
      <c r="AA2616" s="71"/>
      <c r="AB2616" s="71"/>
      <c r="AC2616" s="71"/>
      <c r="AD2616" s="71"/>
      <c r="AE2616" s="71"/>
      <c r="AF2616" s="71"/>
      <c r="AG2616" s="71"/>
      <c r="AH2616" s="71"/>
      <c r="AI2616" s="71"/>
      <c r="AJ2616" s="71"/>
      <c r="AK2616" s="71"/>
      <c r="AL2616" s="71"/>
    </row>
    <row r="2617" spans="1:38">
      <c r="A2617" s="191"/>
      <c r="B2617" s="191"/>
      <c r="C2617" s="191"/>
      <c r="D2617" s="191"/>
      <c r="E2617" s="191"/>
      <c r="F2617" s="191"/>
      <c r="G2617" s="191"/>
      <c r="H2617" s="191"/>
      <c r="I2617" s="191"/>
      <c r="J2617" s="191"/>
      <c r="K2617" s="191"/>
      <c r="L2617" s="191"/>
      <c r="M2617" s="191"/>
      <c r="N2617" s="191"/>
      <c r="O2617" s="70">
        <f>SUMIFS('Ctas Receber'!G:G,'Ctas Receber'!E:E,'Clientes'!A:A,'Ctas Receber'!M:M,"")</f>
        <v>0</v>
      </c>
      <c r="P2617" s="70">
        <f>SUMIFS('Ctas Receber'!G:G,'Ctas Receber'!E:E,'Clientes'!A:A,'Ctas Receber'!O:O,"Pago")</f>
        <v>0</v>
      </c>
      <c r="Q2617" s="71"/>
      <c r="R2617" s="71"/>
      <c r="S2617" s="71"/>
      <c r="T2617" s="71"/>
      <c r="U2617" s="71"/>
      <c r="V2617" s="71"/>
      <c r="W2617" s="71"/>
      <c r="X2617" s="71"/>
      <c r="Y2617" s="71"/>
      <c r="Z2617" s="71"/>
      <c r="AA2617" s="71"/>
      <c r="AB2617" s="71"/>
      <c r="AC2617" s="71"/>
      <c r="AD2617" s="71"/>
      <c r="AE2617" s="71"/>
      <c r="AF2617" s="71"/>
      <c r="AG2617" s="71"/>
      <c r="AH2617" s="71"/>
      <c r="AI2617" s="71"/>
      <c r="AJ2617" s="71"/>
      <c r="AK2617" s="71"/>
      <c r="AL2617" s="71"/>
    </row>
    <row r="2618" spans="1:38">
      <c r="A2618" s="191"/>
      <c r="B2618" s="191"/>
      <c r="C2618" s="191"/>
      <c r="D2618" s="191"/>
      <c r="E2618" s="191"/>
      <c r="F2618" s="191"/>
      <c r="G2618" s="191"/>
      <c r="H2618" s="191"/>
      <c r="I2618" s="191"/>
      <c r="J2618" s="191"/>
      <c r="K2618" s="191"/>
      <c r="L2618" s="191"/>
      <c r="M2618" s="191"/>
      <c r="N2618" s="191"/>
      <c r="O2618" s="70">
        <f>SUMIFS('Ctas Receber'!G:G,'Ctas Receber'!E:E,'Clientes'!A:A,'Ctas Receber'!M:M,"")</f>
        <v>0</v>
      </c>
      <c r="P2618" s="70">
        <f>SUMIFS('Ctas Receber'!G:G,'Ctas Receber'!E:E,'Clientes'!A:A,'Ctas Receber'!O:O,"Pago")</f>
        <v>0</v>
      </c>
      <c r="Q2618" s="71"/>
      <c r="R2618" s="71"/>
      <c r="S2618" s="71"/>
      <c r="T2618" s="71"/>
      <c r="U2618" s="71"/>
      <c r="V2618" s="71"/>
      <c r="W2618" s="71"/>
      <c r="X2618" s="71"/>
      <c r="Y2618" s="71"/>
      <c r="Z2618" s="71"/>
      <c r="AA2618" s="71"/>
      <c r="AB2618" s="71"/>
      <c r="AC2618" s="71"/>
      <c r="AD2618" s="71"/>
      <c r="AE2618" s="71"/>
      <c r="AF2618" s="71"/>
      <c r="AG2618" s="71"/>
      <c r="AH2618" s="71"/>
      <c r="AI2618" s="71"/>
      <c r="AJ2618" s="71"/>
      <c r="AK2618" s="71"/>
      <c r="AL2618" s="71"/>
    </row>
    <row r="2619" spans="1:38">
      <c r="A2619" s="191"/>
      <c r="B2619" s="191"/>
      <c r="C2619" s="191"/>
      <c r="D2619" s="191"/>
      <c r="E2619" s="191"/>
      <c r="F2619" s="191"/>
      <c r="G2619" s="191"/>
      <c r="H2619" s="191"/>
      <c r="I2619" s="191"/>
      <c r="J2619" s="191"/>
      <c r="K2619" s="191"/>
      <c r="L2619" s="191"/>
      <c r="M2619" s="191"/>
      <c r="N2619" s="191"/>
      <c r="O2619" s="70">
        <f>SUMIFS('Ctas Receber'!G:G,'Ctas Receber'!E:E,'Clientes'!A:A,'Ctas Receber'!M:M,"")</f>
        <v>0</v>
      </c>
      <c r="P2619" s="70">
        <f>SUMIFS('Ctas Receber'!G:G,'Ctas Receber'!E:E,'Clientes'!A:A,'Ctas Receber'!O:O,"Pago")</f>
        <v>0</v>
      </c>
      <c r="Q2619" s="71"/>
      <c r="R2619" s="71"/>
      <c r="S2619" s="71"/>
      <c r="T2619" s="71"/>
      <c r="U2619" s="71"/>
      <c r="V2619" s="71"/>
      <c r="W2619" s="71"/>
      <c r="X2619" s="71"/>
      <c r="Y2619" s="71"/>
      <c r="Z2619" s="71"/>
      <c r="AA2619" s="71"/>
      <c r="AB2619" s="71"/>
      <c r="AC2619" s="71"/>
      <c r="AD2619" s="71"/>
      <c r="AE2619" s="71"/>
      <c r="AF2619" s="71"/>
      <c r="AG2619" s="71"/>
      <c r="AH2619" s="71"/>
      <c r="AI2619" s="71"/>
      <c r="AJ2619" s="71"/>
      <c r="AK2619" s="71"/>
      <c r="AL2619" s="71"/>
    </row>
    <row r="2620" spans="1:38">
      <c r="A2620" s="191"/>
      <c r="B2620" s="191"/>
      <c r="C2620" s="191"/>
      <c r="D2620" s="191"/>
      <c r="E2620" s="191"/>
      <c r="F2620" s="191"/>
      <c r="G2620" s="191"/>
      <c r="H2620" s="191"/>
      <c r="I2620" s="191"/>
      <c r="J2620" s="191"/>
      <c r="K2620" s="191"/>
      <c r="L2620" s="191"/>
      <c r="M2620" s="191"/>
      <c r="N2620" s="191"/>
      <c r="O2620" s="70">
        <f>SUMIFS('Ctas Receber'!G:G,'Ctas Receber'!E:E,'Clientes'!A:A,'Ctas Receber'!M:M,"")</f>
        <v>0</v>
      </c>
      <c r="P2620" s="70">
        <f>SUMIFS('Ctas Receber'!G:G,'Ctas Receber'!E:E,'Clientes'!A:A,'Ctas Receber'!O:O,"Pago")</f>
        <v>0</v>
      </c>
      <c r="Q2620" s="71"/>
      <c r="R2620" s="71"/>
      <c r="S2620" s="71"/>
      <c r="T2620" s="71"/>
      <c r="U2620" s="71"/>
      <c r="V2620" s="71"/>
      <c r="W2620" s="71"/>
      <c r="X2620" s="71"/>
      <c r="Y2620" s="71"/>
      <c r="Z2620" s="71"/>
      <c r="AA2620" s="71"/>
      <c r="AB2620" s="71"/>
      <c r="AC2620" s="71"/>
      <c r="AD2620" s="71"/>
      <c r="AE2620" s="71"/>
      <c r="AF2620" s="71"/>
      <c r="AG2620" s="71"/>
      <c r="AH2620" s="71"/>
      <c r="AI2620" s="71"/>
      <c r="AJ2620" s="71"/>
      <c r="AK2620" s="71"/>
      <c r="AL2620" s="71"/>
    </row>
    <row r="2621" spans="1:38">
      <c r="A2621" s="191"/>
      <c r="B2621" s="191"/>
      <c r="C2621" s="191"/>
      <c r="D2621" s="191"/>
      <c r="E2621" s="191"/>
      <c r="F2621" s="191"/>
      <c r="G2621" s="191"/>
      <c r="H2621" s="191"/>
      <c r="I2621" s="191"/>
      <c r="J2621" s="191"/>
      <c r="K2621" s="191"/>
      <c r="L2621" s="191"/>
      <c r="M2621" s="191"/>
      <c r="N2621" s="191"/>
      <c r="O2621" s="70">
        <f>SUMIFS('Ctas Receber'!G:G,'Ctas Receber'!E:E,'Clientes'!A:A,'Ctas Receber'!M:M,"")</f>
        <v>0</v>
      </c>
      <c r="P2621" s="70">
        <f>SUMIFS('Ctas Receber'!G:G,'Ctas Receber'!E:E,'Clientes'!A:A,'Ctas Receber'!O:O,"Pago")</f>
        <v>0</v>
      </c>
      <c r="Q2621" s="71"/>
      <c r="R2621" s="71"/>
      <c r="S2621" s="71"/>
      <c r="T2621" s="71"/>
      <c r="U2621" s="71"/>
      <c r="V2621" s="71"/>
      <c r="W2621" s="71"/>
      <c r="X2621" s="71"/>
      <c r="Y2621" s="71"/>
      <c r="Z2621" s="71"/>
      <c r="AA2621" s="71"/>
      <c r="AB2621" s="71"/>
      <c r="AC2621" s="71"/>
      <c r="AD2621" s="71"/>
      <c r="AE2621" s="71"/>
      <c r="AF2621" s="71"/>
      <c r="AG2621" s="71"/>
      <c r="AH2621" s="71"/>
      <c r="AI2621" s="71"/>
      <c r="AJ2621" s="71"/>
      <c r="AK2621" s="71"/>
      <c r="AL2621" s="71"/>
    </row>
    <row r="2622" spans="1:38">
      <c r="A2622" s="191"/>
      <c r="B2622" s="191"/>
      <c r="C2622" s="191"/>
      <c r="D2622" s="191"/>
      <c r="E2622" s="191"/>
      <c r="F2622" s="191"/>
      <c r="G2622" s="191"/>
      <c r="H2622" s="191"/>
      <c r="I2622" s="191"/>
      <c r="J2622" s="191"/>
      <c r="K2622" s="191"/>
      <c r="L2622" s="191"/>
      <c r="M2622" s="191"/>
      <c r="N2622" s="191"/>
      <c r="O2622" s="70">
        <f>SUMIFS('Ctas Receber'!G:G,'Ctas Receber'!E:E,'Clientes'!A:A,'Ctas Receber'!M:M,"")</f>
        <v>0</v>
      </c>
      <c r="P2622" s="70">
        <f>SUMIFS('Ctas Receber'!G:G,'Ctas Receber'!E:E,'Clientes'!A:A,'Ctas Receber'!O:O,"Pago")</f>
        <v>0</v>
      </c>
      <c r="Q2622" s="71"/>
      <c r="R2622" s="71"/>
      <c r="S2622" s="71"/>
      <c r="T2622" s="71"/>
      <c r="U2622" s="71"/>
      <c r="V2622" s="71"/>
      <c r="W2622" s="71"/>
      <c r="X2622" s="71"/>
      <c r="Y2622" s="71"/>
      <c r="Z2622" s="71"/>
      <c r="AA2622" s="71"/>
      <c r="AB2622" s="71"/>
      <c r="AC2622" s="71"/>
      <c r="AD2622" s="71"/>
      <c r="AE2622" s="71"/>
      <c r="AF2622" s="71"/>
      <c r="AG2622" s="71"/>
      <c r="AH2622" s="71"/>
      <c r="AI2622" s="71"/>
      <c r="AJ2622" s="71"/>
      <c r="AK2622" s="71"/>
      <c r="AL2622" s="71"/>
    </row>
    <row r="2623" spans="1:38">
      <c r="A2623" s="191"/>
      <c r="B2623" s="191"/>
      <c r="C2623" s="191"/>
      <c r="D2623" s="191"/>
      <c r="E2623" s="191"/>
      <c r="F2623" s="191"/>
      <c r="G2623" s="191"/>
      <c r="H2623" s="191"/>
      <c r="I2623" s="191"/>
      <c r="J2623" s="191"/>
      <c r="K2623" s="191"/>
      <c r="L2623" s="191"/>
      <c r="M2623" s="191"/>
      <c r="N2623" s="191"/>
      <c r="O2623" s="70">
        <f>SUMIFS('Ctas Receber'!G:G,'Ctas Receber'!E:E,'Clientes'!A:A,'Ctas Receber'!M:M,"")</f>
        <v>0</v>
      </c>
      <c r="P2623" s="70">
        <f>SUMIFS('Ctas Receber'!G:G,'Ctas Receber'!E:E,'Clientes'!A:A,'Ctas Receber'!O:O,"Pago")</f>
        <v>0</v>
      </c>
      <c r="Q2623" s="71"/>
      <c r="R2623" s="71"/>
      <c r="S2623" s="71"/>
      <c r="T2623" s="71"/>
      <c r="U2623" s="71"/>
      <c r="V2623" s="71"/>
      <c r="W2623" s="71"/>
      <c r="X2623" s="71"/>
      <c r="Y2623" s="71"/>
      <c r="Z2623" s="71"/>
      <c r="AA2623" s="71"/>
      <c r="AB2623" s="71"/>
      <c r="AC2623" s="71"/>
      <c r="AD2623" s="71"/>
      <c r="AE2623" s="71"/>
      <c r="AF2623" s="71"/>
      <c r="AG2623" s="71"/>
      <c r="AH2623" s="71"/>
      <c r="AI2623" s="71"/>
      <c r="AJ2623" s="71"/>
      <c r="AK2623" s="71"/>
      <c r="AL2623" s="71"/>
    </row>
    <row r="2624" spans="1:38">
      <c r="A2624" s="191"/>
      <c r="B2624" s="191"/>
      <c r="C2624" s="191"/>
      <c r="D2624" s="191"/>
      <c r="E2624" s="191"/>
      <c r="F2624" s="191"/>
      <c r="G2624" s="191"/>
      <c r="H2624" s="191"/>
      <c r="I2624" s="191"/>
      <c r="J2624" s="191"/>
      <c r="K2624" s="191"/>
      <c r="L2624" s="191"/>
      <c r="M2624" s="191"/>
      <c r="N2624" s="191"/>
      <c r="O2624" s="70">
        <f>SUMIFS('Ctas Receber'!G:G,'Ctas Receber'!E:E,'Clientes'!A:A,'Ctas Receber'!M:M,"")</f>
        <v>0</v>
      </c>
      <c r="P2624" s="70">
        <f>SUMIFS('Ctas Receber'!G:G,'Ctas Receber'!E:E,'Clientes'!A:A,'Ctas Receber'!O:O,"Pago")</f>
        <v>0</v>
      </c>
      <c r="Q2624" s="71"/>
      <c r="R2624" s="71"/>
      <c r="S2624" s="71"/>
      <c r="T2624" s="71"/>
      <c r="U2624" s="71"/>
      <c r="V2624" s="71"/>
      <c r="W2624" s="71"/>
      <c r="X2624" s="71"/>
      <c r="Y2624" s="71"/>
      <c r="Z2624" s="71"/>
      <c r="AA2624" s="71"/>
      <c r="AB2624" s="71"/>
      <c r="AC2624" s="71"/>
      <c r="AD2624" s="71"/>
      <c r="AE2624" s="71"/>
      <c r="AF2624" s="71"/>
      <c r="AG2624" s="71"/>
      <c r="AH2624" s="71"/>
      <c r="AI2624" s="71"/>
      <c r="AJ2624" s="71"/>
      <c r="AK2624" s="71"/>
      <c r="AL2624" s="71"/>
    </row>
    <row r="2625" spans="1:38">
      <c r="A2625" s="191"/>
      <c r="B2625" s="191"/>
      <c r="C2625" s="191"/>
      <c r="D2625" s="191"/>
      <c r="E2625" s="191"/>
      <c r="F2625" s="191"/>
      <c r="G2625" s="191"/>
      <c r="H2625" s="191"/>
      <c r="I2625" s="191"/>
      <c r="J2625" s="191"/>
      <c r="K2625" s="191"/>
      <c r="L2625" s="191"/>
      <c r="M2625" s="191"/>
      <c r="N2625" s="191"/>
      <c r="O2625" s="70">
        <f>SUMIFS('Ctas Receber'!G:G,'Ctas Receber'!E:E,'Clientes'!A:A,'Ctas Receber'!M:M,"")</f>
        <v>0</v>
      </c>
      <c r="P2625" s="70">
        <f>SUMIFS('Ctas Receber'!G:G,'Ctas Receber'!E:E,'Clientes'!A:A,'Ctas Receber'!O:O,"Pago")</f>
        <v>0</v>
      </c>
      <c r="Q2625" s="71"/>
      <c r="R2625" s="71"/>
      <c r="S2625" s="71"/>
      <c r="T2625" s="71"/>
      <c r="U2625" s="71"/>
      <c r="V2625" s="71"/>
      <c r="W2625" s="71"/>
      <c r="X2625" s="71"/>
      <c r="Y2625" s="71"/>
      <c r="Z2625" s="71"/>
      <c r="AA2625" s="71"/>
      <c r="AB2625" s="71"/>
      <c r="AC2625" s="71"/>
      <c r="AD2625" s="71"/>
      <c r="AE2625" s="71"/>
      <c r="AF2625" s="71"/>
      <c r="AG2625" s="71"/>
      <c r="AH2625" s="71"/>
      <c r="AI2625" s="71"/>
      <c r="AJ2625" s="71"/>
      <c r="AK2625" s="71"/>
      <c r="AL2625" s="71"/>
    </row>
    <row r="2626" spans="1:38">
      <c r="A2626" s="191"/>
      <c r="B2626" s="191"/>
      <c r="C2626" s="191"/>
      <c r="D2626" s="191"/>
      <c r="E2626" s="191"/>
      <c r="F2626" s="191"/>
      <c r="G2626" s="191"/>
      <c r="H2626" s="191"/>
      <c r="I2626" s="191"/>
      <c r="J2626" s="191"/>
      <c r="K2626" s="191"/>
      <c r="L2626" s="191"/>
      <c r="M2626" s="191"/>
      <c r="N2626" s="191"/>
      <c r="O2626" s="70">
        <f>SUMIFS('Ctas Receber'!G:G,'Ctas Receber'!E:E,'Clientes'!A:A,'Ctas Receber'!M:M,"")</f>
        <v>0</v>
      </c>
      <c r="P2626" s="70">
        <f>SUMIFS('Ctas Receber'!G:G,'Ctas Receber'!E:E,'Clientes'!A:A,'Ctas Receber'!O:O,"Pago")</f>
        <v>0</v>
      </c>
      <c r="Q2626" s="71"/>
      <c r="R2626" s="71"/>
      <c r="S2626" s="71"/>
      <c r="T2626" s="71"/>
      <c r="U2626" s="71"/>
      <c r="V2626" s="71"/>
      <c r="W2626" s="71"/>
      <c r="X2626" s="71"/>
      <c r="Y2626" s="71"/>
      <c r="Z2626" s="71"/>
      <c r="AA2626" s="71"/>
      <c r="AB2626" s="71"/>
      <c r="AC2626" s="71"/>
      <c r="AD2626" s="71"/>
      <c r="AE2626" s="71"/>
      <c r="AF2626" s="71"/>
      <c r="AG2626" s="71"/>
      <c r="AH2626" s="71"/>
      <c r="AI2626" s="71"/>
      <c r="AJ2626" s="71"/>
      <c r="AK2626" s="71"/>
      <c r="AL2626" s="71"/>
    </row>
    <row r="2627" spans="1:38">
      <c r="A2627" s="191"/>
      <c r="B2627" s="191"/>
      <c r="C2627" s="191"/>
      <c r="D2627" s="191"/>
      <c r="E2627" s="191"/>
      <c r="F2627" s="191"/>
      <c r="G2627" s="191"/>
      <c r="H2627" s="191"/>
      <c r="I2627" s="191"/>
      <c r="J2627" s="191"/>
      <c r="K2627" s="191"/>
      <c r="L2627" s="191"/>
      <c r="M2627" s="191"/>
      <c r="N2627" s="191"/>
      <c r="O2627" s="70">
        <f>SUMIFS('Ctas Receber'!G:G,'Ctas Receber'!E:E,'Clientes'!A:A,'Ctas Receber'!M:M,"")</f>
        <v>0</v>
      </c>
      <c r="P2627" s="70">
        <f>SUMIFS('Ctas Receber'!G:G,'Ctas Receber'!E:E,'Clientes'!A:A,'Ctas Receber'!O:O,"Pago")</f>
        <v>0</v>
      </c>
      <c r="Q2627" s="71"/>
      <c r="R2627" s="71"/>
      <c r="S2627" s="71"/>
      <c r="T2627" s="71"/>
      <c r="U2627" s="71"/>
      <c r="V2627" s="71"/>
      <c r="W2627" s="71"/>
      <c r="X2627" s="71"/>
      <c r="Y2627" s="71"/>
      <c r="Z2627" s="71"/>
      <c r="AA2627" s="71"/>
      <c r="AB2627" s="71"/>
      <c r="AC2627" s="71"/>
      <c r="AD2627" s="71"/>
      <c r="AE2627" s="71"/>
      <c r="AF2627" s="71"/>
      <c r="AG2627" s="71"/>
      <c r="AH2627" s="71"/>
      <c r="AI2627" s="71"/>
      <c r="AJ2627" s="71"/>
      <c r="AK2627" s="71"/>
      <c r="AL2627" s="71"/>
    </row>
    <row r="2628" spans="1:38">
      <c r="A2628" s="191"/>
      <c r="B2628" s="191"/>
      <c r="C2628" s="191"/>
      <c r="D2628" s="191"/>
      <c r="E2628" s="191"/>
      <c r="F2628" s="191"/>
      <c r="G2628" s="191"/>
      <c r="H2628" s="191"/>
      <c r="I2628" s="191"/>
      <c r="J2628" s="191"/>
      <c r="K2628" s="191"/>
      <c r="L2628" s="191"/>
      <c r="M2628" s="191"/>
      <c r="N2628" s="191"/>
      <c r="O2628" s="70">
        <f>SUMIFS('Ctas Receber'!G:G,'Ctas Receber'!E:E,'Clientes'!A:A,'Ctas Receber'!M:M,"")</f>
        <v>0</v>
      </c>
      <c r="P2628" s="70">
        <f>SUMIFS('Ctas Receber'!G:G,'Ctas Receber'!E:E,'Clientes'!A:A,'Ctas Receber'!O:O,"Pago")</f>
        <v>0</v>
      </c>
      <c r="Q2628" s="71"/>
      <c r="R2628" s="71"/>
      <c r="S2628" s="71"/>
      <c r="T2628" s="71"/>
      <c r="U2628" s="71"/>
      <c r="V2628" s="71"/>
      <c r="W2628" s="71"/>
      <c r="X2628" s="71"/>
      <c r="Y2628" s="71"/>
      <c r="Z2628" s="71"/>
      <c r="AA2628" s="71"/>
      <c r="AB2628" s="71"/>
      <c r="AC2628" s="71"/>
      <c r="AD2628" s="71"/>
      <c r="AE2628" s="71"/>
      <c r="AF2628" s="71"/>
      <c r="AG2628" s="71"/>
      <c r="AH2628" s="71"/>
      <c r="AI2628" s="71"/>
      <c r="AJ2628" s="71"/>
      <c r="AK2628" s="71"/>
      <c r="AL2628" s="71"/>
    </row>
    <row r="2629" spans="1:38">
      <c r="A2629" s="191"/>
      <c r="B2629" s="191"/>
      <c r="C2629" s="191"/>
      <c r="D2629" s="191"/>
      <c r="E2629" s="191"/>
      <c r="F2629" s="191"/>
      <c r="G2629" s="191"/>
      <c r="H2629" s="191"/>
      <c r="I2629" s="191"/>
      <c r="J2629" s="191"/>
      <c r="K2629" s="191"/>
      <c r="L2629" s="191"/>
      <c r="M2629" s="191"/>
      <c r="N2629" s="191"/>
      <c r="O2629" s="70">
        <f>SUMIFS('Ctas Receber'!G:G,'Ctas Receber'!E:E,'Clientes'!A:A,'Ctas Receber'!M:M,"")</f>
        <v>0</v>
      </c>
      <c r="P2629" s="70">
        <f>SUMIFS('Ctas Receber'!G:G,'Ctas Receber'!E:E,'Clientes'!A:A,'Ctas Receber'!O:O,"Pago")</f>
        <v>0</v>
      </c>
      <c r="Q2629" s="71"/>
      <c r="R2629" s="71"/>
      <c r="S2629" s="71"/>
      <c r="T2629" s="71"/>
      <c r="U2629" s="71"/>
      <c r="V2629" s="71"/>
      <c r="W2629" s="71"/>
      <c r="X2629" s="71"/>
      <c r="Y2629" s="71"/>
      <c r="Z2629" s="71"/>
      <c r="AA2629" s="71"/>
      <c r="AB2629" s="71"/>
      <c r="AC2629" s="71"/>
      <c r="AD2629" s="71"/>
      <c r="AE2629" s="71"/>
      <c r="AF2629" s="71"/>
      <c r="AG2629" s="71"/>
      <c r="AH2629" s="71"/>
      <c r="AI2629" s="71"/>
      <c r="AJ2629" s="71"/>
      <c r="AK2629" s="71"/>
      <c r="AL2629" s="71"/>
    </row>
    <row r="2630" spans="1:38">
      <c r="A2630" s="191"/>
      <c r="B2630" s="191"/>
      <c r="C2630" s="191"/>
      <c r="D2630" s="191"/>
      <c r="E2630" s="191"/>
      <c r="F2630" s="191"/>
      <c r="G2630" s="191"/>
      <c r="H2630" s="191"/>
      <c r="I2630" s="191"/>
      <c r="J2630" s="191"/>
      <c r="K2630" s="191"/>
      <c r="L2630" s="191"/>
      <c r="M2630" s="191"/>
      <c r="N2630" s="191"/>
      <c r="O2630" s="70">
        <f>SUMIFS('Ctas Receber'!G:G,'Ctas Receber'!E:E,'Clientes'!A:A,'Ctas Receber'!M:M,"")</f>
        <v>0</v>
      </c>
      <c r="P2630" s="70">
        <f>SUMIFS('Ctas Receber'!G:G,'Ctas Receber'!E:E,'Clientes'!A:A,'Ctas Receber'!O:O,"Pago")</f>
        <v>0</v>
      </c>
      <c r="Q2630" s="71"/>
      <c r="R2630" s="71"/>
      <c r="S2630" s="71"/>
      <c r="T2630" s="71"/>
      <c r="U2630" s="71"/>
      <c r="V2630" s="71"/>
      <c r="W2630" s="71"/>
      <c r="X2630" s="71"/>
      <c r="Y2630" s="71"/>
      <c r="Z2630" s="71"/>
      <c r="AA2630" s="71"/>
      <c r="AB2630" s="71"/>
      <c r="AC2630" s="71"/>
      <c r="AD2630" s="71"/>
      <c r="AE2630" s="71"/>
      <c r="AF2630" s="71"/>
      <c r="AG2630" s="71"/>
      <c r="AH2630" s="71"/>
      <c r="AI2630" s="71"/>
      <c r="AJ2630" s="71"/>
      <c r="AK2630" s="71"/>
      <c r="AL2630" s="71"/>
    </row>
    <row r="2631" spans="1:38">
      <c r="A2631" s="191"/>
      <c r="B2631" s="191"/>
      <c r="C2631" s="191"/>
      <c r="D2631" s="191"/>
      <c r="E2631" s="191"/>
      <c r="F2631" s="191"/>
      <c r="G2631" s="191"/>
      <c r="H2631" s="191"/>
      <c r="I2631" s="191"/>
      <c r="J2631" s="191"/>
      <c r="K2631" s="191"/>
      <c r="L2631" s="191"/>
      <c r="M2631" s="191"/>
      <c r="N2631" s="191"/>
      <c r="O2631" s="70">
        <f>SUMIFS('Ctas Receber'!G:G,'Ctas Receber'!E:E,'Clientes'!A:A,'Ctas Receber'!M:M,"")</f>
        <v>0</v>
      </c>
      <c r="P2631" s="70">
        <f>SUMIFS('Ctas Receber'!G:G,'Ctas Receber'!E:E,'Clientes'!A:A,'Ctas Receber'!O:O,"Pago")</f>
        <v>0</v>
      </c>
      <c r="Q2631" s="71"/>
      <c r="R2631" s="71"/>
      <c r="S2631" s="71"/>
      <c r="T2631" s="71"/>
      <c r="U2631" s="71"/>
      <c r="V2631" s="71"/>
      <c r="W2631" s="71"/>
      <c r="X2631" s="71"/>
      <c r="Y2631" s="71"/>
      <c r="Z2631" s="71"/>
      <c r="AA2631" s="71"/>
      <c r="AB2631" s="71"/>
      <c r="AC2631" s="71"/>
      <c r="AD2631" s="71"/>
      <c r="AE2631" s="71"/>
      <c r="AF2631" s="71"/>
      <c r="AG2631" s="71"/>
      <c r="AH2631" s="71"/>
      <c r="AI2631" s="71"/>
      <c r="AJ2631" s="71"/>
      <c r="AK2631" s="71"/>
      <c r="AL2631" s="71"/>
    </row>
    <row r="2632" spans="1:38">
      <c r="A2632" s="191"/>
      <c r="B2632" s="191"/>
      <c r="C2632" s="191"/>
      <c r="D2632" s="191"/>
      <c r="E2632" s="191"/>
      <c r="F2632" s="191"/>
      <c r="G2632" s="191"/>
      <c r="H2632" s="191"/>
      <c r="I2632" s="191"/>
      <c r="J2632" s="191"/>
      <c r="K2632" s="191"/>
      <c r="L2632" s="191"/>
      <c r="M2632" s="191"/>
      <c r="N2632" s="191"/>
      <c r="O2632" s="70">
        <f>SUMIFS('Ctas Receber'!G:G,'Ctas Receber'!E:E,'Clientes'!A:A,'Ctas Receber'!M:M,"")</f>
        <v>0</v>
      </c>
      <c r="P2632" s="70">
        <f>SUMIFS('Ctas Receber'!G:G,'Ctas Receber'!E:E,'Clientes'!A:A,'Ctas Receber'!O:O,"Pago")</f>
        <v>0</v>
      </c>
      <c r="Q2632" s="71"/>
      <c r="R2632" s="71"/>
      <c r="S2632" s="71"/>
      <c r="T2632" s="71"/>
      <c r="U2632" s="71"/>
      <c r="V2632" s="71"/>
      <c r="W2632" s="71"/>
      <c r="X2632" s="71"/>
      <c r="Y2632" s="71"/>
      <c r="Z2632" s="71"/>
      <c r="AA2632" s="71"/>
      <c r="AB2632" s="71"/>
      <c r="AC2632" s="71"/>
      <c r="AD2632" s="71"/>
      <c r="AE2632" s="71"/>
      <c r="AF2632" s="71"/>
      <c r="AG2632" s="71"/>
      <c r="AH2632" s="71"/>
      <c r="AI2632" s="71"/>
      <c r="AJ2632" s="71"/>
      <c r="AK2632" s="71"/>
      <c r="AL2632" s="71"/>
    </row>
    <row r="2633" spans="1:38">
      <c r="A2633" s="191"/>
      <c r="B2633" s="191"/>
      <c r="C2633" s="191"/>
      <c r="D2633" s="191"/>
      <c r="E2633" s="191"/>
      <c r="F2633" s="191"/>
      <c r="G2633" s="191"/>
      <c r="H2633" s="191"/>
      <c r="I2633" s="191"/>
      <c r="J2633" s="191"/>
      <c r="K2633" s="191"/>
      <c r="L2633" s="191"/>
      <c r="M2633" s="191"/>
      <c r="N2633" s="191"/>
      <c r="O2633" s="70">
        <f>SUMIFS('Ctas Receber'!G:G,'Ctas Receber'!E:E,'Clientes'!A:A,'Ctas Receber'!M:M,"")</f>
        <v>0</v>
      </c>
      <c r="P2633" s="70">
        <f>SUMIFS('Ctas Receber'!G:G,'Ctas Receber'!E:E,'Clientes'!A:A,'Ctas Receber'!O:O,"Pago")</f>
        <v>0</v>
      </c>
      <c r="Q2633" s="71"/>
      <c r="R2633" s="71"/>
      <c r="S2633" s="71"/>
      <c r="T2633" s="71"/>
      <c r="U2633" s="71"/>
      <c r="V2633" s="71"/>
      <c r="W2633" s="71"/>
      <c r="X2633" s="71"/>
      <c r="Y2633" s="71"/>
      <c r="Z2633" s="71"/>
      <c r="AA2633" s="71"/>
      <c r="AB2633" s="71"/>
      <c r="AC2633" s="71"/>
      <c r="AD2633" s="71"/>
      <c r="AE2633" s="71"/>
      <c r="AF2633" s="71"/>
      <c r="AG2633" s="71"/>
      <c r="AH2633" s="71"/>
      <c r="AI2633" s="71"/>
      <c r="AJ2633" s="71"/>
      <c r="AK2633" s="71"/>
      <c r="AL2633" s="71"/>
    </row>
    <row r="2634" spans="1:38">
      <c r="A2634" s="191"/>
      <c r="B2634" s="191"/>
      <c r="C2634" s="191"/>
      <c r="D2634" s="191"/>
      <c r="E2634" s="191"/>
      <c r="F2634" s="191"/>
      <c r="G2634" s="191"/>
      <c r="H2634" s="191"/>
      <c r="I2634" s="191"/>
      <c r="J2634" s="191"/>
      <c r="K2634" s="191"/>
      <c r="L2634" s="191"/>
      <c r="M2634" s="191"/>
      <c r="N2634" s="191"/>
      <c r="O2634" s="70">
        <f>SUMIFS('Ctas Receber'!G:G,'Ctas Receber'!E:E,'Clientes'!A:A,'Ctas Receber'!M:M,"")</f>
        <v>0</v>
      </c>
      <c r="P2634" s="70">
        <f>SUMIFS('Ctas Receber'!G:G,'Ctas Receber'!E:E,'Clientes'!A:A,'Ctas Receber'!O:O,"Pago")</f>
        <v>0</v>
      </c>
      <c r="Q2634" s="71"/>
      <c r="R2634" s="71"/>
      <c r="S2634" s="71"/>
      <c r="T2634" s="71"/>
      <c r="U2634" s="71"/>
      <c r="V2634" s="71"/>
      <c r="W2634" s="71"/>
      <c r="X2634" s="71"/>
      <c r="Y2634" s="71"/>
      <c r="Z2634" s="71"/>
      <c r="AA2634" s="71"/>
      <c r="AB2634" s="71"/>
      <c r="AC2634" s="71"/>
      <c r="AD2634" s="71"/>
      <c r="AE2634" s="71"/>
      <c r="AF2634" s="71"/>
      <c r="AG2634" s="71"/>
      <c r="AH2634" s="71"/>
      <c r="AI2634" s="71"/>
      <c r="AJ2634" s="71"/>
      <c r="AK2634" s="71"/>
      <c r="AL2634" s="71"/>
    </row>
    <row r="2635" spans="1:38">
      <c r="A2635" s="191"/>
      <c r="B2635" s="191"/>
      <c r="C2635" s="191"/>
      <c r="D2635" s="191"/>
      <c r="E2635" s="191"/>
      <c r="F2635" s="191"/>
      <c r="G2635" s="191"/>
      <c r="H2635" s="191"/>
      <c r="I2635" s="191"/>
      <c r="J2635" s="191"/>
      <c r="K2635" s="191"/>
      <c r="L2635" s="191"/>
      <c r="M2635" s="191"/>
      <c r="N2635" s="191"/>
      <c r="O2635" s="70">
        <f>SUMIFS('Ctas Receber'!G:G,'Ctas Receber'!E:E,'Clientes'!A:A,'Ctas Receber'!M:M,"")</f>
        <v>0</v>
      </c>
      <c r="P2635" s="70">
        <f>SUMIFS('Ctas Receber'!G:G,'Ctas Receber'!E:E,'Clientes'!A:A,'Ctas Receber'!O:O,"Pago")</f>
        <v>0</v>
      </c>
      <c r="Q2635" s="71"/>
      <c r="R2635" s="71"/>
      <c r="S2635" s="71"/>
      <c r="T2635" s="71"/>
      <c r="U2635" s="71"/>
      <c r="V2635" s="71"/>
      <c r="W2635" s="71"/>
      <c r="X2635" s="71"/>
      <c r="Y2635" s="71"/>
      <c r="Z2635" s="71"/>
      <c r="AA2635" s="71"/>
      <c r="AB2635" s="71"/>
      <c r="AC2635" s="71"/>
      <c r="AD2635" s="71"/>
      <c r="AE2635" s="71"/>
      <c r="AF2635" s="71"/>
      <c r="AG2635" s="71"/>
      <c r="AH2635" s="71"/>
      <c r="AI2635" s="71"/>
      <c r="AJ2635" s="71"/>
      <c r="AK2635" s="71"/>
      <c r="AL2635" s="71"/>
    </row>
    <row r="2636" spans="1:38">
      <c r="A2636" s="191"/>
      <c r="B2636" s="191"/>
      <c r="C2636" s="191"/>
      <c r="D2636" s="191"/>
      <c r="E2636" s="191"/>
      <c r="F2636" s="191"/>
      <c r="G2636" s="191"/>
      <c r="H2636" s="191"/>
      <c r="I2636" s="191"/>
      <c r="J2636" s="191"/>
      <c r="K2636" s="191"/>
      <c r="L2636" s="191"/>
      <c r="M2636" s="191"/>
      <c r="N2636" s="191"/>
      <c r="O2636" s="70">
        <f>SUMIFS('Ctas Receber'!G:G,'Ctas Receber'!E:E,'Clientes'!A:A,'Ctas Receber'!M:M,"")</f>
        <v>0</v>
      </c>
      <c r="P2636" s="70">
        <f>SUMIFS('Ctas Receber'!G:G,'Ctas Receber'!E:E,'Clientes'!A:A,'Ctas Receber'!O:O,"Pago")</f>
        <v>0</v>
      </c>
      <c r="Q2636" s="71"/>
      <c r="R2636" s="71"/>
      <c r="S2636" s="71"/>
      <c r="T2636" s="71"/>
      <c r="U2636" s="71"/>
      <c r="V2636" s="71"/>
      <c r="W2636" s="71"/>
      <c r="X2636" s="71"/>
      <c r="Y2636" s="71"/>
      <c r="Z2636" s="71"/>
      <c r="AA2636" s="71"/>
      <c r="AB2636" s="71"/>
      <c r="AC2636" s="71"/>
      <c r="AD2636" s="71"/>
      <c r="AE2636" s="71"/>
      <c r="AF2636" s="71"/>
      <c r="AG2636" s="71"/>
      <c r="AH2636" s="71"/>
      <c r="AI2636" s="71"/>
      <c r="AJ2636" s="71"/>
      <c r="AK2636" s="71"/>
      <c r="AL2636" s="71"/>
    </row>
    <row r="2637" spans="1:38">
      <c r="A2637" s="191"/>
      <c r="B2637" s="191"/>
      <c r="C2637" s="191"/>
      <c r="D2637" s="191"/>
      <c r="E2637" s="191"/>
      <c r="F2637" s="191"/>
      <c r="G2637" s="191"/>
      <c r="H2637" s="191"/>
      <c r="I2637" s="191"/>
      <c r="J2637" s="191"/>
      <c r="K2637" s="191"/>
      <c r="L2637" s="191"/>
      <c r="M2637" s="191"/>
      <c r="N2637" s="191"/>
      <c r="O2637" s="70">
        <f>SUMIFS('Ctas Receber'!G:G,'Ctas Receber'!E:E,'Clientes'!A:A,'Ctas Receber'!M:M,"")</f>
        <v>0</v>
      </c>
      <c r="P2637" s="70">
        <f>SUMIFS('Ctas Receber'!G:G,'Ctas Receber'!E:E,'Clientes'!A:A,'Ctas Receber'!O:O,"Pago")</f>
        <v>0</v>
      </c>
      <c r="Q2637" s="71"/>
      <c r="R2637" s="71"/>
      <c r="S2637" s="71"/>
      <c r="T2637" s="71"/>
      <c r="U2637" s="71"/>
      <c r="V2637" s="71"/>
      <c r="W2637" s="71"/>
      <c r="X2637" s="71"/>
      <c r="Y2637" s="71"/>
      <c r="Z2637" s="71"/>
      <c r="AA2637" s="71"/>
      <c r="AB2637" s="71"/>
      <c r="AC2637" s="71"/>
      <c r="AD2637" s="71"/>
      <c r="AE2637" s="71"/>
      <c r="AF2637" s="71"/>
      <c r="AG2637" s="71"/>
      <c r="AH2637" s="71"/>
      <c r="AI2637" s="71"/>
      <c r="AJ2637" s="71"/>
      <c r="AK2637" s="71"/>
      <c r="AL2637" s="71"/>
    </row>
    <row r="2638" spans="1:38">
      <c r="A2638" s="191"/>
      <c r="B2638" s="191"/>
      <c r="C2638" s="191"/>
      <c r="D2638" s="191"/>
      <c r="E2638" s="191"/>
      <c r="F2638" s="191"/>
      <c r="G2638" s="191"/>
      <c r="H2638" s="191"/>
      <c r="I2638" s="191"/>
      <c r="J2638" s="191"/>
      <c r="K2638" s="191"/>
      <c r="L2638" s="191"/>
      <c r="M2638" s="191"/>
      <c r="N2638" s="191"/>
      <c r="O2638" s="70">
        <f>SUMIFS('Ctas Receber'!G:G,'Ctas Receber'!E:E,'Clientes'!A:A,'Ctas Receber'!M:M,"")</f>
        <v>0</v>
      </c>
      <c r="P2638" s="70">
        <f>SUMIFS('Ctas Receber'!G:G,'Ctas Receber'!E:E,'Clientes'!A:A,'Ctas Receber'!O:O,"Pago")</f>
        <v>0</v>
      </c>
      <c r="Q2638" s="71"/>
      <c r="R2638" s="71"/>
      <c r="S2638" s="71"/>
      <c r="T2638" s="71"/>
      <c r="U2638" s="71"/>
      <c r="V2638" s="71"/>
      <c r="W2638" s="71"/>
      <c r="X2638" s="71"/>
      <c r="Y2638" s="71"/>
      <c r="Z2638" s="71"/>
      <c r="AA2638" s="71"/>
      <c r="AB2638" s="71"/>
      <c r="AC2638" s="71"/>
      <c r="AD2638" s="71"/>
      <c r="AE2638" s="71"/>
      <c r="AF2638" s="71"/>
      <c r="AG2638" s="71"/>
      <c r="AH2638" s="71"/>
      <c r="AI2638" s="71"/>
      <c r="AJ2638" s="71"/>
      <c r="AK2638" s="71"/>
      <c r="AL2638" s="71"/>
    </row>
    <row r="2639" spans="1:38">
      <c r="A2639" s="191"/>
      <c r="B2639" s="191"/>
      <c r="C2639" s="191"/>
      <c r="D2639" s="191"/>
      <c r="E2639" s="191"/>
      <c r="F2639" s="191"/>
      <c r="G2639" s="191"/>
      <c r="H2639" s="191"/>
      <c r="I2639" s="191"/>
      <c r="J2639" s="191"/>
      <c r="K2639" s="191"/>
      <c r="L2639" s="191"/>
      <c r="M2639" s="191"/>
      <c r="N2639" s="191"/>
      <c r="O2639" s="70">
        <f>SUMIFS('Ctas Receber'!G:G,'Ctas Receber'!E:E,'Clientes'!A:A,'Ctas Receber'!M:M,"")</f>
        <v>0</v>
      </c>
      <c r="P2639" s="70">
        <f>SUMIFS('Ctas Receber'!G:G,'Ctas Receber'!E:E,'Clientes'!A:A,'Ctas Receber'!O:O,"Pago")</f>
        <v>0</v>
      </c>
      <c r="Q2639" s="71"/>
      <c r="R2639" s="71"/>
      <c r="S2639" s="71"/>
      <c r="T2639" s="71"/>
      <c r="U2639" s="71"/>
      <c r="V2639" s="71"/>
      <c r="W2639" s="71"/>
      <c r="X2639" s="71"/>
      <c r="Y2639" s="71"/>
      <c r="Z2639" s="71"/>
      <c r="AA2639" s="71"/>
      <c r="AB2639" s="71"/>
      <c r="AC2639" s="71"/>
      <c r="AD2639" s="71"/>
      <c r="AE2639" s="71"/>
      <c r="AF2639" s="71"/>
      <c r="AG2639" s="71"/>
      <c r="AH2639" s="71"/>
      <c r="AI2639" s="71"/>
      <c r="AJ2639" s="71"/>
      <c r="AK2639" s="71"/>
      <c r="AL2639" s="71"/>
    </row>
    <row r="2640" spans="1:38">
      <c r="A2640" s="191"/>
      <c r="B2640" s="191"/>
      <c r="C2640" s="191"/>
      <c r="D2640" s="191"/>
      <c r="E2640" s="191"/>
      <c r="F2640" s="191"/>
      <c r="G2640" s="191"/>
      <c r="H2640" s="191"/>
      <c r="I2640" s="191"/>
      <c r="J2640" s="191"/>
      <c r="K2640" s="191"/>
      <c r="L2640" s="191"/>
      <c r="M2640" s="191"/>
      <c r="N2640" s="191"/>
      <c r="O2640" s="70">
        <f>SUMIFS('Ctas Receber'!G:G,'Ctas Receber'!E:E,'Clientes'!A:A,'Ctas Receber'!M:M,"")</f>
        <v>0</v>
      </c>
      <c r="P2640" s="70">
        <f>SUMIFS('Ctas Receber'!G:G,'Ctas Receber'!E:E,'Clientes'!A:A,'Ctas Receber'!O:O,"Pago")</f>
        <v>0</v>
      </c>
      <c r="Q2640" s="71"/>
      <c r="R2640" s="71"/>
      <c r="S2640" s="71"/>
      <c r="T2640" s="71"/>
      <c r="U2640" s="71"/>
      <c r="V2640" s="71"/>
      <c r="W2640" s="71"/>
      <c r="X2640" s="71"/>
      <c r="Y2640" s="71"/>
      <c r="Z2640" s="71"/>
      <c r="AA2640" s="71"/>
      <c r="AB2640" s="71"/>
      <c r="AC2640" s="71"/>
      <c r="AD2640" s="71"/>
      <c r="AE2640" s="71"/>
      <c r="AF2640" s="71"/>
      <c r="AG2640" s="71"/>
      <c r="AH2640" s="71"/>
      <c r="AI2640" s="71"/>
      <c r="AJ2640" s="71"/>
      <c r="AK2640" s="71"/>
      <c r="AL2640" s="71"/>
    </row>
    <row r="2641" spans="1:38">
      <c r="A2641" s="191"/>
      <c r="B2641" s="191"/>
      <c r="C2641" s="191"/>
      <c r="D2641" s="191"/>
      <c r="E2641" s="191"/>
      <c r="F2641" s="191"/>
      <c r="G2641" s="191"/>
      <c r="H2641" s="191"/>
      <c r="I2641" s="191"/>
      <c r="J2641" s="191"/>
      <c r="K2641" s="191"/>
      <c r="L2641" s="191"/>
      <c r="M2641" s="191"/>
      <c r="N2641" s="191"/>
      <c r="O2641" s="70">
        <f>SUMIFS('Ctas Receber'!G:G,'Ctas Receber'!E:E,'Clientes'!A:A,'Ctas Receber'!M:M,"")</f>
        <v>0</v>
      </c>
      <c r="P2641" s="70">
        <f>SUMIFS('Ctas Receber'!G:G,'Ctas Receber'!E:E,'Clientes'!A:A,'Ctas Receber'!O:O,"Pago")</f>
        <v>0</v>
      </c>
      <c r="Q2641" s="71"/>
      <c r="R2641" s="71"/>
      <c r="S2641" s="71"/>
      <c r="T2641" s="71"/>
      <c r="U2641" s="71"/>
      <c r="V2641" s="71"/>
      <c r="W2641" s="71"/>
      <c r="X2641" s="71"/>
      <c r="Y2641" s="71"/>
      <c r="Z2641" s="71"/>
      <c r="AA2641" s="71"/>
      <c r="AB2641" s="71"/>
      <c r="AC2641" s="71"/>
      <c r="AD2641" s="71"/>
      <c r="AE2641" s="71"/>
      <c r="AF2641" s="71"/>
      <c r="AG2641" s="71"/>
      <c r="AH2641" s="71"/>
      <c r="AI2641" s="71"/>
      <c r="AJ2641" s="71"/>
      <c r="AK2641" s="71"/>
      <c r="AL2641" s="71"/>
    </row>
    <row r="2642" spans="1:38">
      <c r="A2642" s="191"/>
      <c r="B2642" s="191"/>
      <c r="C2642" s="191"/>
      <c r="D2642" s="191"/>
      <c r="E2642" s="191"/>
      <c r="F2642" s="191"/>
      <c r="G2642" s="191"/>
      <c r="H2642" s="191"/>
      <c r="I2642" s="191"/>
      <c r="J2642" s="191"/>
      <c r="K2642" s="191"/>
      <c r="L2642" s="191"/>
      <c r="M2642" s="191"/>
      <c r="N2642" s="191"/>
      <c r="O2642" s="70">
        <f>SUMIFS('Ctas Receber'!G:G,'Ctas Receber'!E:E,'Clientes'!A:A,'Ctas Receber'!M:M,"")</f>
        <v>0</v>
      </c>
      <c r="P2642" s="70">
        <f>SUMIFS('Ctas Receber'!G:G,'Ctas Receber'!E:E,'Clientes'!A:A,'Ctas Receber'!O:O,"Pago")</f>
        <v>0</v>
      </c>
      <c r="Q2642" s="71"/>
      <c r="R2642" s="71"/>
      <c r="S2642" s="71"/>
      <c r="T2642" s="71"/>
      <c r="U2642" s="71"/>
      <c r="V2642" s="71"/>
      <c r="W2642" s="71"/>
      <c r="X2642" s="71"/>
      <c r="Y2642" s="71"/>
      <c r="Z2642" s="71"/>
      <c r="AA2642" s="71"/>
      <c r="AB2642" s="71"/>
      <c r="AC2642" s="71"/>
      <c r="AD2642" s="71"/>
      <c r="AE2642" s="71"/>
      <c r="AF2642" s="71"/>
      <c r="AG2642" s="71"/>
      <c r="AH2642" s="71"/>
      <c r="AI2642" s="71"/>
      <c r="AJ2642" s="71"/>
      <c r="AK2642" s="71"/>
      <c r="AL2642" s="71"/>
    </row>
    <row r="2643" spans="1:38">
      <c r="A2643" s="191"/>
      <c r="B2643" s="191"/>
      <c r="C2643" s="191"/>
      <c r="D2643" s="191"/>
      <c r="E2643" s="191"/>
      <c r="F2643" s="191"/>
      <c r="G2643" s="191"/>
      <c r="H2643" s="191"/>
      <c r="I2643" s="191"/>
      <c r="J2643" s="191"/>
      <c r="K2643" s="191"/>
      <c r="L2643" s="191"/>
      <c r="M2643" s="191"/>
      <c r="N2643" s="191"/>
      <c r="O2643" s="70">
        <f>SUMIFS('Ctas Receber'!G:G,'Ctas Receber'!E:E,'Clientes'!A:A,'Ctas Receber'!M:M,"")</f>
        <v>0</v>
      </c>
      <c r="P2643" s="70">
        <f>SUMIFS('Ctas Receber'!G:G,'Ctas Receber'!E:E,'Clientes'!A:A,'Ctas Receber'!O:O,"Pago")</f>
        <v>0</v>
      </c>
      <c r="Q2643" s="71"/>
      <c r="R2643" s="71"/>
      <c r="S2643" s="71"/>
      <c r="T2643" s="71"/>
      <c r="U2643" s="71"/>
      <c r="V2643" s="71"/>
      <c r="W2643" s="71"/>
      <c r="X2643" s="71"/>
      <c r="Y2643" s="71"/>
      <c r="Z2643" s="71"/>
      <c r="AA2643" s="71"/>
      <c r="AB2643" s="71"/>
      <c r="AC2643" s="71"/>
      <c r="AD2643" s="71"/>
      <c r="AE2643" s="71"/>
      <c r="AF2643" s="71"/>
      <c r="AG2643" s="71"/>
      <c r="AH2643" s="71"/>
      <c r="AI2643" s="71"/>
      <c r="AJ2643" s="71"/>
      <c r="AK2643" s="71"/>
      <c r="AL2643" s="71"/>
    </row>
    <row r="2644" spans="1:38">
      <c r="A2644" s="191"/>
      <c r="B2644" s="191"/>
      <c r="C2644" s="191"/>
      <c r="D2644" s="191"/>
      <c r="E2644" s="191"/>
      <c r="F2644" s="191"/>
      <c r="G2644" s="191"/>
      <c r="H2644" s="191"/>
      <c r="I2644" s="191"/>
      <c r="J2644" s="191"/>
      <c r="K2644" s="191"/>
      <c r="L2644" s="191"/>
      <c r="M2644" s="191"/>
      <c r="N2644" s="191"/>
      <c r="O2644" s="70">
        <f>SUMIFS('Ctas Receber'!G:G,'Ctas Receber'!E:E,'Clientes'!A:A,'Ctas Receber'!M:M,"")</f>
        <v>0</v>
      </c>
      <c r="P2644" s="70">
        <f>SUMIFS('Ctas Receber'!G:G,'Ctas Receber'!E:E,'Clientes'!A:A,'Ctas Receber'!O:O,"Pago")</f>
        <v>0</v>
      </c>
      <c r="Q2644" s="71"/>
      <c r="R2644" s="71"/>
      <c r="S2644" s="71"/>
      <c r="T2644" s="71"/>
      <c r="U2644" s="71"/>
      <c r="V2644" s="71"/>
      <c r="W2644" s="71"/>
      <c r="X2644" s="71"/>
      <c r="Y2644" s="71"/>
      <c r="Z2644" s="71"/>
      <c r="AA2644" s="71"/>
      <c r="AB2644" s="71"/>
      <c r="AC2644" s="71"/>
      <c r="AD2644" s="71"/>
      <c r="AE2644" s="71"/>
      <c r="AF2644" s="71"/>
      <c r="AG2644" s="71"/>
      <c r="AH2644" s="71"/>
      <c r="AI2644" s="71"/>
      <c r="AJ2644" s="71"/>
      <c r="AK2644" s="71"/>
      <c r="AL2644" s="71"/>
    </row>
    <row r="2645" spans="1:38">
      <c r="A2645" s="191"/>
      <c r="B2645" s="191"/>
      <c r="C2645" s="191"/>
      <c r="D2645" s="191"/>
      <c r="E2645" s="191"/>
      <c r="F2645" s="191"/>
      <c r="G2645" s="191"/>
      <c r="H2645" s="191"/>
      <c r="I2645" s="191"/>
      <c r="J2645" s="191"/>
      <c r="K2645" s="191"/>
      <c r="L2645" s="191"/>
      <c r="M2645" s="191"/>
      <c r="N2645" s="191"/>
      <c r="O2645" s="70">
        <f>SUMIFS('Ctas Receber'!G:G,'Ctas Receber'!E:E,'Clientes'!A:A,'Ctas Receber'!M:M,"")</f>
        <v>0</v>
      </c>
      <c r="P2645" s="70">
        <f>SUMIFS('Ctas Receber'!G:G,'Ctas Receber'!E:E,'Clientes'!A:A,'Ctas Receber'!O:O,"Pago")</f>
        <v>0</v>
      </c>
      <c r="Q2645" s="71"/>
      <c r="R2645" s="71"/>
      <c r="S2645" s="71"/>
      <c r="T2645" s="71"/>
      <c r="U2645" s="71"/>
      <c r="V2645" s="71"/>
      <c r="W2645" s="71"/>
      <c r="X2645" s="71"/>
      <c r="Y2645" s="71"/>
      <c r="Z2645" s="71"/>
      <c r="AA2645" s="71"/>
      <c r="AB2645" s="71"/>
      <c r="AC2645" s="71"/>
      <c r="AD2645" s="71"/>
      <c r="AE2645" s="71"/>
      <c r="AF2645" s="71"/>
      <c r="AG2645" s="71"/>
      <c r="AH2645" s="71"/>
      <c r="AI2645" s="71"/>
      <c r="AJ2645" s="71"/>
      <c r="AK2645" s="71"/>
      <c r="AL2645" s="71"/>
    </row>
    <row r="2646" spans="1:38">
      <c r="A2646" s="191"/>
      <c r="B2646" s="191"/>
      <c r="C2646" s="191"/>
      <c r="D2646" s="191"/>
      <c r="E2646" s="191"/>
      <c r="F2646" s="191"/>
      <c r="G2646" s="191"/>
      <c r="H2646" s="191"/>
      <c r="I2646" s="191"/>
      <c r="J2646" s="191"/>
      <c r="K2646" s="191"/>
      <c r="L2646" s="191"/>
      <c r="M2646" s="191"/>
      <c r="N2646" s="191"/>
      <c r="O2646" s="70">
        <f>SUMIFS('Ctas Receber'!G:G,'Ctas Receber'!E:E,'Clientes'!A:A,'Ctas Receber'!M:M,"")</f>
        <v>0</v>
      </c>
      <c r="P2646" s="70">
        <f>SUMIFS('Ctas Receber'!G:G,'Ctas Receber'!E:E,'Clientes'!A:A,'Ctas Receber'!O:O,"Pago")</f>
        <v>0</v>
      </c>
      <c r="Q2646" s="71"/>
      <c r="R2646" s="71"/>
      <c r="S2646" s="71"/>
      <c r="T2646" s="71"/>
      <c r="U2646" s="71"/>
      <c r="V2646" s="71"/>
      <c r="W2646" s="71"/>
      <c r="X2646" s="71"/>
      <c r="Y2646" s="71"/>
      <c r="Z2646" s="71"/>
      <c r="AA2646" s="71"/>
      <c r="AB2646" s="71"/>
      <c r="AC2646" s="71"/>
      <c r="AD2646" s="71"/>
      <c r="AE2646" s="71"/>
      <c r="AF2646" s="71"/>
      <c r="AG2646" s="71"/>
      <c r="AH2646" s="71"/>
      <c r="AI2646" s="71"/>
      <c r="AJ2646" s="71"/>
      <c r="AK2646" s="71"/>
      <c r="AL2646" s="71"/>
    </row>
    <row r="2647" spans="1:38">
      <c r="A2647" s="191"/>
      <c r="B2647" s="191"/>
      <c r="C2647" s="191"/>
      <c r="D2647" s="191"/>
      <c r="E2647" s="191"/>
      <c r="F2647" s="191"/>
      <c r="G2647" s="191"/>
      <c r="H2647" s="191"/>
      <c r="I2647" s="191"/>
      <c r="J2647" s="191"/>
      <c r="K2647" s="191"/>
      <c r="L2647" s="191"/>
      <c r="M2647" s="191"/>
      <c r="N2647" s="191"/>
      <c r="O2647" s="70">
        <f>SUMIFS('Ctas Receber'!G:G,'Ctas Receber'!E:E,'Clientes'!A:A,'Ctas Receber'!M:M,"")</f>
        <v>0</v>
      </c>
      <c r="P2647" s="70">
        <f>SUMIFS('Ctas Receber'!G:G,'Ctas Receber'!E:E,'Clientes'!A:A,'Ctas Receber'!O:O,"Pago")</f>
        <v>0</v>
      </c>
      <c r="Q2647" s="71"/>
      <c r="R2647" s="71"/>
      <c r="S2647" s="71"/>
      <c r="T2647" s="71"/>
      <c r="U2647" s="71"/>
      <c r="V2647" s="71"/>
      <c r="W2647" s="71"/>
      <c r="X2647" s="71"/>
      <c r="Y2647" s="71"/>
      <c r="Z2647" s="71"/>
      <c r="AA2647" s="71"/>
      <c r="AB2647" s="71"/>
      <c r="AC2647" s="71"/>
      <c r="AD2647" s="71"/>
      <c r="AE2647" s="71"/>
      <c r="AF2647" s="71"/>
      <c r="AG2647" s="71"/>
      <c r="AH2647" s="71"/>
      <c r="AI2647" s="71"/>
      <c r="AJ2647" s="71"/>
      <c r="AK2647" s="71"/>
      <c r="AL2647" s="71"/>
    </row>
    <row r="2648" spans="1:38">
      <c r="A2648" s="191"/>
      <c r="B2648" s="191"/>
      <c r="C2648" s="191"/>
      <c r="D2648" s="191"/>
      <c r="E2648" s="191"/>
      <c r="F2648" s="191"/>
      <c r="G2648" s="191"/>
      <c r="H2648" s="191"/>
      <c r="I2648" s="191"/>
      <c r="J2648" s="191"/>
      <c r="K2648" s="191"/>
      <c r="L2648" s="191"/>
      <c r="M2648" s="191"/>
      <c r="N2648" s="191"/>
      <c r="O2648" s="70">
        <f>SUMIFS('Ctas Receber'!G:G,'Ctas Receber'!E:E,'Clientes'!A:A,'Ctas Receber'!M:M,"")</f>
        <v>0</v>
      </c>
      <c r="P2648" s="70">
        <f>SUMIFS('Ctas Receber'!G:G,'Ctas Receber'!E:E,'Clientes'!A:A,'Ctas Receber'!O:O,"Pago")</f>
        <v>0</v>
      </c>
      <c r="Q2648" s="71"/>
      <c r="R2648" s="71"/>
      <c r="S2648" s="71"/>
      <c r="T2648" s="71"/>
      <c r="U2648" s="71"/>
      <c r="V2648" s="71"/>
      <c r="W2648" s="71"/>
      <c r="X2648" s="71"/>
      <c r="Y2648" s="71"/>
      <c r="Z2648" s="71"/>
      <c r="AA2648" s="71"/>
      <c r="AB2648" s="71"/>
      <c r="AC2648" s="71"/>
      <c r="AD2648" s="71"/>
      <c r="AE2648" s="71"/>
      <c r="AF2648" s="71"/>
      <c r="AG2648" s="71"/>
      <c r="AH2648" s="71"/>
      <c r="AI2648" s="71"/>
      <c r="AJ2648" s="71"/>
      <c r="AK2648" s="71"/>
      <c r="AL2648" s="71"/>
    </row>
    <row r="2649" spans="1:38">
      <c r="A2649" s="191"/>
      <c r="B2649" s="191"/>
      <c r="C2649" s="191"/>
      <c r="D2649" s="191"/>
      <c r="E2649" s="191"/>
      <c r="F2649" s="191"/>
      <c r="G2649" s="191"/>
      <c r="H2649" s="191"/>
      <c r="I2649" s="191"/>
      <c r="J2649" s="191"/>
      <c r="K2649" s="191"/>
      <c r="L2649" s="191"/>
      <c r="M2649" s="191"/>
      <c r="N2649" s="191"/>
      <c r="O2649" s="70">
        <f>SUMIFS('Ctas Receber'!G:G,'Ctas Receber'!E:E,'Clientes'!A:A,'Ctas Receber'!M:M,"")</f>
        <v>0</v>
      </c>
      <c r="P2649" s="70">
        <f>SUMIFS('Ctas Receber'!G:G,'Ctas Receber'!E:E,'Clientes'!A:A,'Ctas Receber'!O:O,"Pago")</f>
        <v>0</v>
      </c>
      <c r="Q2649" s="71"/>
      <c r="R2649" s="71"/>
      <c r="S2649" s="71"/>
      <c r="T2649" s="71"/>
      <c r="U2649" s="71"/>
      <c r="V2649" s="71"/>
      <c r="W2649" s="71"/>
      <c r="X2649" s="71"/>
      <c r="Y2649" s="71"/>
      <c r="Z2649" s="71"/>
      <c r="AA2649" s="71"/>
      <c r="AB2649" s="71"/>
      <c r="AC2649" s="71"/>
      <c r="AD2649" s="71"/>
      <c r="AE2649" s="71"/>
      <c r="AF2649" s="71"/>
      <c r="AG2649" s="71"/>
      <c r="AH2649" s="71"/>
      <c r="AI2649" s="71"/>
      <c r="AJ2649" s="71"/>
      <c r="AK2649" s="71"/>
      <c r="AL2649" s="71"/>
    </row>
    <row r="2650" spans="1:38">
      <c r="A2650" s="191"/>
      <c r="B2650" s="191"/>
      <c r="C2650" s="191"/>
      <c r="D2650" s="191"/>
      <c r="E2650" s="191"/>
      <c r="F2650" s="191"/>
      <c r="G2650" s="191"/>
      <c r="H2650" s="191"/>
      <c r="I2650" s="191"/>
      <c r="J2650" s="191"/>
      <c r="K2650" s="191"/>
      <c r="L2650" s="191"/>
      <c r="M2650" s="191"/>
      <c r="N2650" s="191"/>
      <c r="O2650" s="70">
        <f>SUMIFS('Ctas Receber'!G:G,'Ctas Receber'!E:E,'Clientes'!A:A,'Ctas Receber'!M:M,"")</f>
        <v>0</v>
      </c>
      <c r="P2650" s="70">
        <f>SUMIFS('Ctas Receber'!G:G,'Ctas Receber'!E:E,'Clientes'!A:A,'Ctas Receber'!O:O,"Pago")</f>
        <v>0</v>
      </c>
      <c r="Q2650" s="71"/>
      <c r="R2650" s="71"/>
      <c r="S2650" s="71"/>
      <c r="T2650" s="71"/>
      <c r="U2650" s="71"/>
      <c r="V2650" s="71"/>
      <c r="W2650" s="71"/>
      <c r="X2650" s="71"/>
      <c r="Y2650" s="71"/>
      <c r="Z2650" s="71"/>
      <c r="AA2650" s="71"/>
      <c r="AB2650" s="71"/>
      <c r="AC2650" s="71"/>
      <c r="AD2650" s="71"/>
      <c r="AE2650" s="71"/>
      <c r="AF2650" s="71"/>
      <c r="AG2650" s="71"/>
      <c r="AH2650" s="71"/>
      <c r="AI2650" s="71"/>
      <c r="AJ2650" s="71"/>
      <c r="AK2650" s="71"/>
      <c r="AL2650" s="71"/>
    </row>
    <row r="2651" spans="1:38">
      <c r="A2651" s="191"/>
      <c r="B2651" s="191"/>
      <c r="C2651" s="191"/>
      <c r="D2651" s="191"/>
      <c r="E2651" s="191"/>
      <c r="F2651" s="191"/>
      <c r="G2651" s="191"/>
      <c r="H2651" s="191"/>
      <c r="I2651" s="191"/>
      <c r="J2651" s="191"/>
      <c r="K2651" s="191"/>
      <c r="L2651" s="191"/>
      <c r="M2651" s="191"/>
      <c r="N2651" s="191"/>
      <c r="O2651" s="70">
        <f>SUMIFS('Ctas Receber'!G:G,'Ctas Receber'!E:E,'Clientes'!A:A,'Ctas Receber'!M:M,"")</f>
        <v>0</v>
      </c>
      <c r="P2651" s="70">
        <f>SUMIFS('Ctas Receber'!G:G,'Ctas Receber'!E:E,'Clientes'!A:A,'Ctas Receber'!O:O,"Pago")</f>
        <v>0</v>
      </c>
      <c r="Q2651" s="71"/>
      <c r="R2651" s="71"/>
      <c r="S2651" s="71"/>
      <c r="T2651" s="71"/>
      <c r="U2651" s="71"/>
      <c r="V2651" s="71"/>
      <c r="W2651" s="71"/>
      <c r="X2651" s="71"/>
      <c r="Y2651" s="71"/>
      <c r="Z2651" s="71"/>
      <c r="AA2651" s="71"/>
      <c r="AB2651" s="71"/>
      <c r="AC2651" s="71"/>
      <c r="AD2651" s="71"/>
      <c r="AE2651" s="71"/>
      <c r="AF2651" s="71"/>
      <c r="AG2651" s="71"/>
      <c r="AH2651" s="71"/>
      <c r="AI2651" s="71"/>
      <c r="AJ2651" s="71"/>
      <c r="AK2651" s="71"/>
      <c r="AL2651" s="71"/>
    </row>
    <row r="2652" spans="1:38">
      <c r="A2652" s="191"/>
      <c r="B2652" s="191"/>
      <c r="C2652" s="191"/>
      <c r="D2652" s="191"/>
      <c r="E2652" s="191"/>
      <c r="F2652" s="191"/>
      <c r="G2652" s="191"/>
      <c r="H2652" s="191"/>
      <c r="I2652" s="191"/>
      <c r="J2652" s="191"/>
      <c r="K2652" s="191"/>
      <c r="L2652" s="191"/>
      <c r="M2652" s="191"/>
      <c r="N2652" s="191"/>
      <c r="O2652" s="70">
        <f>SUMIFS('Ctas Receber'!G:G,'Ctas Receber'!E:E,'Clientes'!A:A,'Ctas Receber'!M:M,"")</f>
        <v>0</v>
      </c>
      <c r="P2652" s="70">
        <f>SUMIFS('Ctas Receber'!G:G,'Ctas Receber'!E:E,'Clientes'!A:A,'Ctas Receber'!O:O,"Pago")</f>
        <v>0</v>
      </c>
      <c r="Q2652" s="71"/>
      <c r="R2652" s="71"/>
      <c r="S2652" s="71"/>
      <c r="T2652" s="71"/>
      <c r="U2652" s="71"/>
      <c r="V2652" s="71"/>
      <c r="W2652" s="71"/>
      <c r="X2652" s="71"/>
      <c r="Y2652" s="71"/>
      <c r="Z2652" s="71"/>
      <c r="AA2652" s="71"/>
      <c r="AB2652" s="71"/>
      <c r="AC2652" s="71"/>
      <c r="AD2652" s="71"/>
      <c r="AE2652" s="71"/>
      <c r="AF2652" s="71"/>
      <c r="AG2652" s="71"/>
      <c r="AH2652" s="71"/>
      <c r="AI2652" s="71"/>
      <c r="AJ2652" s="71"/>
      <c r="AK2652" s="71"/>
      <c r="AL2652" s="71"/>
    </row>
    <row r="2653" spans="1:38">
      <c r="A2653" s="191"/>
      <c r="B2653" s="191"/>
      <c r="C2653" s="191"/>
      <c r="D2653" s="191"/>
      <c r="E2653" s="191"/>
      <c r="F2653" s="191"/>
      <c r="G2653" s="191"/>
      <c r="H2653" s="191"/>
      <c r="I2653" s="191"/>
      <c r="J2653" s="191"/>
      <c r="K2653" s="191"/>
      <c r="L2653" s="191"/>
      <c r="M2653" s="191"/>
      <c r="N2653" s="191"/>
      <c r="O2653" s="70">
        <f>SUMIFS('Ctas Receber'!G:G,'Ctas Receber'!E:E,'Clientes'!A:A,'Ctas Receber'!M:M,"")</f>
        <v>0</v>
      </c>
      <c r="P2653" s="70">
        <f>SUMIFS('Ctas Receber'!G:G,'Ctas Receber'!E:E,'Clientes'!A:A,'Ctas Receber'!O:O,"Pago")</f>
        <v>0</v>
      </c>
      <c r="Q2653" s="71"/>
      <c r="R2653" s="71"/>
      <c r="S2653" s="71"/>
      <c r="T2653" s="71"/>
      <c r="U2653" s="71"/>
      <c r="V2653" s="71"/>
      <c r="W2653" s="71"/>
      <c r="X2653" s="71"/>
      <c r="Y2653" s="71"/>
      <c r="Z2653" s="71"/>
      <c r="AA2653" s="71"/>
      <c r="AB2653" s="71"/>
      <c r="AC2653" s="71"/>
      <c r="AD2653" s="71"/>
      <c r="AE2653" s="71"/>
      <c r="AF2653" s="71"/>
      <c r="AG2653" s="71"/>
      <c r="AH2653" s="71"/>
      <c r="AI2653" s="71"/>
      <c r="AJ2653" s="71"/>
      <c r="AK2653" s="71"/>
      <c r="AL2653" s="71"/>
    </row>
    <row r="2654" spans="1:38">
      <c r="A2654" s="191"/>
      <c r="B2654" s="191"/>
      <c r="C2654" s="191"/>
      <c r="D2654" s="191"/>
      <c r="E2654" s="191"/>
      <c r="F2654" s="191"/>
      <c r="G2654" s="191"/>
      <c r="H2654" s="191"/>
      <c r="I2654" s="191"/>
      <c r="J2654" s="191"/>
      <c r="K2654" s="191"/>
      <c r="L2654" s="191"/>
      <c r="M2654" s="191"/>
      <c r="N2654" s="191"/>
      <c r="O2654" s="70">
        <f>SUMIFS('Ctas Receber'!G:G,'Ctas Receber'!E:E,'Clientes'!A:A,'Ctas Receber'!M:M,"")</f>
        <v>0</v>
      </c>
      <c r="P2654" s="70">
        <f>SUMIFS('Ctas Receber'!G:G,'Ctas Receber'!E:E,'Clientes'!A:A,'Ctas Receber'!O:O,"Pago")</f>
        <v>0</v>
      </c>
      <c r="Q2654" s="71"/>
      <c r="R2654" s="71"/>
      <c r="S2654" s="71"/>
      <c r="T2654" s="71"/>
      <c r="U2654" s="71"/>
      <c r="V2654" s="71"/>
      <c r="W2654" s="71"/>
      <c r="X2654" s="71"/>
      <c r="Y2654" s="71"/>
      <c r="Z2654" s="71"/>
      <c r="AA2654" s="71"/>
      <c r="AB2654" s="71"/>
      <c r="AC2654" s="71"/>
      <c r="AD2654" s="71"/>
      <c r="AE2654" s="71"/>
      <c r="AF2654" s="71"/>
      <c r="AG2654" s="71"/>
      <c r="AH2654" s="71"/>
      <c r="AI2654" s="71"/>
      <c r="AJ2654" s="71"/>
      <c r="AK2654" s="71"/>
      <c r="AL2654" s="71"/>
    </row>
    <row r="2655" spans="1:38">
      <c r="A2655" s="191"/>
      <c r="B2655" s="191"/>
      <c r="C2655" s="191"/>
      <c r="D2655" s="191"/>
      <c r="E2655" s="191"/>
      <c r="F2655" s="191"/>
      <c r="G2655" s="191"/>
      <c r="H2655" s="191"/>
      <c r="I2655" s="191"/>
      <c r="J2655" s="191"/>
      <c r="K2655" s="191"/>
      <c r="L2655" s="191"/>
      <c r="M2655" s="191"/>
      <c r="N2655" s="191"/>
      <c r="O2655" s="70">
        <f>SUMIFS('Ctas Receber'!G:G,'Ctas Receber'!E:E,'Clientes'!A:A,'Ctas Receber'!M:M,"")</f>
        <v>0</v>
      </c>
      <c r="P2655" s="70">
        <f>SUMIFS('Ctas Receber'!G:G,'Ctas Receber'!E:E,'Clientes'!A:A,'Ctas Receber'!O:O,"Pago")</f>
        <v>0</v>
      </c>
      <c r="Q2655" s="71"/>
      <c r="R2655" s="71"/>
      <c r="S2655" s="71"/>
      <c r="T2655" s="71"/>
      <c r="U2655" s="71"/>
      <c r="V2655" s="71"/>
      <c r="W2655" s="71"/>
      <c r="X2655" s="71"/>
      <c r="Y2655" s="71"/>
      <c r="Z2655" s="71"/>
      <c r="AA2655" s="71"/>
      <c r="AB2655" s="71"/>
      <c r="AC2655" s="71"/>
      <c r="AD2655" s="71"/>
      <c r="AE2655" s="71"/>
      <c r="AF2655" s="71"/>
      <c r="AG2655" s="71"/>
      <c r="AH2655" s="71"/>
      <c r="AI2655" s="71"/>
      <c r="AJ2655" s="71"/>
      <c r="AK2655" s="71"/>
      <c r="AL2655" s="71"/>
    </row>
    <row r="2656" spans="1:38">
      <c r="A2656" s="191"/>
      <c r="B2656" s="191"/>
      <c r="C2656" s="191"/>
      <c r="D2656" s="191"/>
      <c r="E2656" s="191"/>
      <c r="F2656" s="191"/>
      <c r="G2656" s="191"/>
      <c r="H2656" s="191"/>
      <c r="I2656" s="191"/>
      <c r="J2656" s="191"/>
      <c r="K2656" s="191"/>
      <c r="L2656" s="191"/>
      <c r="M2656" s="191"/>
      <c r="N2656" s="191"/>
      <c r="O2656" s="70">
        <f>SUMIFS('Ctas Receber'!G:G,'Ctas Receber'!E:E,'Clientes'!A:A,'Ctas Receber'!M:M,"")</f>
        <v>0</v>
      </c>
      <c r="P2656" s="70">
        <f>SUMIFS('Ctas Receber'!G:G,'Ctas Receber'!E:E,'Clientes'!A:A,'Ctas Receber'!O:O,"Pago")</f>
        <v>0</v>
      </c>
      <c r="Q2656" s="71"/>
      <c r="R2656" s="71"/>
      <c r="S2656" s="71"/>
      <c r="T2656" s="71"/>
      <c r="U2656" s="71"/>
      <c r="V2656" s="71"/>
      <c r="W2656" s="71"/>
      <c r="X2656" s="71"/>
      <c r="Y2656" s="71"/>
      <c r="Z2656" s="71"/>
      <c r="AA2656" s="71"/>
      <c r="AB2656" s="71"/>
      <c r="AC2656" s="71"/>
      <c r="AD2656" s="71"/>
      <c r="AE2656" s="71"/>
      <c r="AF2656" s="71"/>
      <c r="AG2656" s="71"/>
      <c r="AH2656" s="71"/>
      <c r="AI2656" s="71"/>
      <c r="AJ2656" s="71"/>
      <c r="AK2656" s="71"/>
      <c r="AL2656" s="71"/>
    </row>
    <row r="2657" spans="1:38">
      <c r="A2657" s="191"/>
      <c r="B2657" s="191"/>
      <c r="C2657" s="191"/>
      <c r="D2657" s="191"/>
      <c r="E2657" s="191"/>
      <c r="F2657" s="191"/>
      <c r="G2657" s="191"/>
      <c r="H2657" s="191"/>
      <c r="I2657" s="191"/>
      <c r="J2657" s="191"/>
      <c r="K2657" s="191"/>
      <c r="L2657" s="191"/>
      <c r="M2657" s="191"/>
      <c r="N2657" s="191"/>
      <c r="O2657" s="70">
        <f>SUMIFS('Ctas Receber'!G:G,'Ctas Receber'!E:E,'Clientes'!A:A,'Ctas Receber'!M:M,"")</f>
        <v>0</v>
      </c>
      <c r="P2657" s="70">
        <f>SUMIFS('Ctas Receber'!G:G,'Ctas Receber'!E:E,'Clientes'!A:A,'Ctas Receber'!O:O,"Pago")</f>
        <v>0</v>
      </c>
      <c r="Q2657" s="71"/>
      <c r="R2657" s="71"/>
      <c r="S2657" s="71"/>
      <c r="T2657" s="71"/>
      <c r="U2657" s="71"/>
      <c r="V2657" s="71"/>
      <c r="W2657" s="71"/>
      <c r="X2657" s="71"/>
      <c r="Y2657" s="71"/>
      <c r="Z2657" s="71"/>
      <c r="AA2657" s="71"/>
      <c r="AB2657" s="71"/>
      <c r="AC2657" s="71"/>
      <c r="AD2657" s="71"/>
      <c r="AE2657" s="71"/>
      <c r="AF2657" s="71"/>
      <c r="AG2657" s="71"/>
      <c r="AH2657" s="71"/>
      <c r="AI2657" s="71"/>
      <c r="AJ2657" s="71"/>
      <c r="AK2657" s="71"/>
      <c r="AL2657" s="71"/>
    </row>
    <row r="2658" spans="1:38">
      <c r="A2658" s="191"/>
      <c r="B2658" s="191"/>
      <c r="C2658" s="191"/>
      <c r="D2658" s="191"/>
      <c r="E2658" s="191"/>
      <c r="F2658" s="191"/>
      <c r="G2658" s="191"/>
      <c r="H2658" s="191"/>
      <c r="I2658" s="191"/>
      <c r="J2658" s="191"/>
      <c r="K2658" s="191"/>
      <c r="L2658" s="191"/>
      <c r="M2658" s="191"/>
      <c r="N2658" s="191"/>
      <c r="O2658" s="70">
        <f>SUMIFS('Ctas Receber'!G:G,'Ctas Receber'!E:E,'Clientes'!A:A,'Ctas Receber'!M:M,"")</f>
        <v>0</v>
      </c>
      <c r="P2658" s="70">
        <f>SUMIFS('Ctas Receber'!G:G,'Ctas Receber'!E:E,'Clientes'!A:A,'Ctas Receber'!O:O,"Pago")</f>
        <v>0</v>
      </c>
      <c r="Q2658" s="71"/>
      <c r="R2658" s="71"/>
      <c r="S2658" s="71"/>
      <c r="T2658" s="71"/>
      <c r="U2658" s="71"/>
      <c r="V2658" s="71"/>
      <c r="W2658" s="71"/>
      <c r="X2658" s="71"/>
      <c r="Y2658" s="71"/>
      <c r="Z2658" s="71"/>
      <c r="AA2658" s="71"/>
      <c r="AB2658" s="71"/>
      <c r="AC2658" s="71"/>
      <c r="AD2658" s="71"/>
      <c r="AE2658" s="71"/>
      <c r="AF2658" s="71"/>
      <c r="AG2658" s="71"/>
      <c r="AH2658" s="71"/>
      <c r="AI2658" s="71"/>
      <c r="AJ2658" s="71"/>
      <c r="AK2658" s="71"/>
      <c r="AL2658" s="71"/>
    </row>
    <row r="2659" spans="1:38">
      <c r="A2659" s="191"/>
      <c r="B2659" s="191"/>
      <c r="C2659" s="191"/>
      <c r="D2659" s="191"/>
      <c r="E2659" s="191"/>
      <c r="F2659" s="191"/>
      <c r="G2659" s="191"/>
      <c r="H2659" s="191"/>
      <c r="I2659" s="191"/>
      <c r="J2659" s="191"/>
      <c r="K2659" s="191"/>
      <c r="L2659" s="191"/>
      <c r="M2659" s="191"/>
      <c r="N2659" s="191"/>
      <c r="O2659" s="70">
        <f>SUMIFS('Ctas Receber'!G:G,'Ctas Receber'!E:E,'Clientes'!A:A,'Ctas Receber'!M:M,"")</f>
        <v>0</v>
      </c>
      <c r="P2659" s="70">
        <f>SUMIFS('Ctas Receber'!G:G,'Ctas Receber'!E:E,'Clientes'!A:A,'Ctas Receber'!O:O,"Pago")</f>
        <v>0</v>
      </c>
      <c r="Q2659" s="71"/>
      <c r="R2659" s="71"/>
      <c r="S2659" s="71"/>
      <c r="T2659" s="71"/>
      <c r="U2659" s="71"/>
      <c r="V2659" s="71"/>
      <c r="W2659" s="71"/>
      <c r="X2659" s="71"/>
      <c r="Y2659" s="71"/>
      <c r="Z2659" s="71"/>
      <c r="AA2659" s="71"/>
      <c r="AB2659" s="71"/>
      <c r="AC2659" s="71"/>
      <c r="AD2659" s="71"/>
      <c r="AE2659" s="71"/>
      <c r="AF2659" s="71"/>
      <c r="AG2659" s="71"/>
      <c r="AH2659" s="71"/>
      <c r="AI2659" s="71"/>
      <c r="AJ2659" s="71"/>
      <c r="AK2659" s="71"/>
      <c r="AL2659" s="71"/>
    </row>
    <row r="2660" spans="1:38">
      <c r="A2660" s="191"/>
      <c r="B2660" s="191"/>
      <c r="C2660" s="191"/>
      <c r="D2660" s="191"/>
      <c r="E2660" s="191"/>
      <c r="F2660" s="191"/>
      <c r="G2660" s="191"/>
      <c r="H2660" s="191"/>
      <c r="I2660" s="191"/>
      <c r="J2660" s="191"/>
      <c r="K2660" s="191"/>
      <c r="L2660" s="191"/>
      <c r="M2660" s="191"/>
      <c r="N2660" s="191"/>
      <c r="O2660" s="70">
        <f>SUMIFS('Ctas Receber'!G:G,'Ctas Receber'!E:E,'Clientes'!A:A,'Ctas Receber'!M:M,"")</f>
        <v>0</v>
      </c>
      <c r="P2660" s="70">
        <f>SUMIFS('Ctas Receber'!G:G,'Ctas Receber'!E:E,'Clientes'!A:A,'Ctas Receber'!O:O,"Pago")</f>
        <v>0</v>
      </c>
      <c r="Q2660" s="71"/>
      <c r="R2660" s="71"/>
      <c r="S2660" s="71"/>
      <c r="T2660" s="71"/>
      <c r="U2660" s="71"/>
      <c r="V2660" s="71"/>
      <c r="W2660" s="71"/>
      <c r="X2660" s="71"/>
      <c r="Y2660" s="71"/>
      <c r="Z2660" s="71"/>
      <c r="AA2660" s="71"/>
      <c r="AB2660" s="71"/>
      <c r="AC2660" s="71"/>
      <c r="AD2660" s="71"/>
      <c r="AE2660" s="71"/>
      <c r="AF2660" s="71"/>
      <c r="AG2660" s="71"/>
      <c r="AH2660" s="71"/>
      <c r="AI2660" s="71"/>
      <c r="AJ2660" s="71"/>
      <c r="AK2660" s="71"/>
      <c r="AL2660" s="71"/>
    </row>
    <row r="2661" spans="1:38">
      <c r="A2661" s="191"/>
      <c r="B2661" s="191"/>
      <c r="C2661" s="191"/>
      <c r="D2661" s="191"/>
      <c r="E2661" s="191"/>
      <c r="F2661" s="191"/>
      <c r="G2661" s="191"/>
      <c r="H2661" s="191"/>
      <c r="I2661" s="191"/>
      <c r="J2661" s="191"/>
      <c r="K2661" s="191"/>
      <c r="L2661" s="191"/>
      <c r="M2661" s="191"/>
      <c r="N2661" s="191"/>
      <c r="O2661" s="70">
        <f>SUMIFS('Ctas Receber'!G:G,'Ctas Receber'!E:E,'Clientes'!A:A,'Ctas Receber'!M:M,"")</f>
        <v>0</v>
      </c>
      <c r="P2661" s="70">
        <f>SUMIFS('Ctas Receber'!G:G,'Ctas Receber'!E:E,'Clientes'!A:A,'Ctas Receber'!O:O,"Pago")</f>
        <v>0</v>
      </c>
      <c r="Q2661" s="71"/>
      <c r="R2661" s="71"/>
      <c r="S2661" s="71"/>
      <c r="T2661" s="71"/>
      <c r="U2661" s="71"/>
      <c r="V2661" s="71"/>
      <c r="W2661" s="71"/>
      <c r="X2661" s="71"/>
      <c r="Y2661" s="71"/>
      <c r="Z2661" s="71"/>
      <c r="AA2661" s="71"/>
      <c r="AB2661" s="71"/>
      <c r="AC2661" s="71"/>
      <c r="AD2661" s="71"/>
      <c r="AE2661" s="71"/>
      <c r="AF2661" s="71"/>
      <c r="AG2661" s="71"/>
      <c r="AH2661" s="71"/>
      <c r="AI2661" s="71"/>
      <c r="AJ2661" s="71"/>
      <c r="AK2661" s="71"/>
      <c r="AL2661" s="71"/>
    </row>
    <row r="2662" spans="1:38">
      <c r="A2662" s="191"/>
      <c r="B2662" s="191"/>
      <c r="C2662" s="191"/>
      <c r="D2662" s="191"/>
      <c r="E2662" s="191"/>
      <c r="F2662" s="191"/>
      <c r="G2662" s="191"/>
      <c r="H2662" s="191"/>
      <c r="I2662" s="191"/>
      <c r="J2662" s="191"/>
      <c r="K2662" s="191"/>
      <c r="L2662" s="191"/>
      <c r="M2662" s="191"/>
      <c r="N2662" s="191"/>
      <c r="O2662" s="70">
        <f>SUMIFS('Ctas Receber'!G:G,'Ctas Receber'!E:E,'Clientes'!A:A,'Ctas Receber'!M:M,"")</f>
        <v>0</v>
      </c>
      <c r="P2662" s="70">
        <f>SUMIFS('Ctas Receber'!G:G,'Ctas Receber'!E:E,'Clientes'!A:A,'Ctas Receber'!O:O,"Pago")</f>
        <v>0</v>
      </c>
      <c r="Q2662" s="71"/>
      <c r="R2662" s="71"/>
      <c r="S2662" s="71"/>
      <c r="T2662" s="71"/>
      <c r="U2662" s="71"/>
      <c r="V2662" s="71"/>
      <c r="W2662" s="71"/>
      <c r="X2662" s="71"/>
      <c r="Y2662" s="71"/>
      <c r="Z2662" s="71"/>
      <c r="AA2662" s="71"/>
      <c r="AB2662" s="71"/>
      <c r="AC2662" s="71"/>
      <c r="AD2662" s="71"/>
      <c r="AE2662" s="71"/>
      <c r="AF2662" s="71"/>
      <c r="AG2662" s="71"/>
      <c r="AH2662" s="71"/>
      <c r="AI2662" s="71"/>
      <c r="AJ2662" s="71"/>
      <c r="AK2662" s="71"/>
      <c r="AL2662" s="71"/>
    </row>
    <row r="2663" spans="1:38">
      <c r="A2663" s="191"/>
      <c r="B2663" s="191"/>
      <c r="C2663" s="191"/>
      <c r="D2663" s="191"/>
      <c r="E2663" s="191"/>
      <c r="F2663" s="191"/>
      <c r="G2663" s="191"/>
      <c r="H2663" s="191"/>
      <c r="I2663" s="191"/>
      <c r="J2663" s="191"/>
      <c r="K2663" s="191"/>
      <c r="L2663" s="191"/>
      <c r="M2663" s="191"/>
      <c r="N2663" s="191"/>
      <c r="O2663" s="70">
        <f>SUMIFS('Ctas Receber'!G:G,'Ctas Receber'!E:E,'Clientes'!A:A,'Ctas Receber'!M:M,"")</f>
        <v>0</v>
      </c>
      <c r="P2663" s="70">
        <f>SUMIFS('Ctas Receber'!G:G,'Ctas Receber'!E:E,'Clientes'!A:A,'Ctas Receber'!O:O,"Pago")</f>
        <v>0</v>
      </c>
      <c r="Q2663" s="71"/>
      <c r="R2663" s="71"/>
      <c r="S2663" s="71"/>
      <c r="T2663" s="71"/>
      <c r="U2663" s="71"/>
      <c r="V2663" s="71"/>
      <c r="W2663" s="71"/>
      <c r="X2663" s="71"/>
      <c r="Y2663" s="71"/>
      <c r="Z2663" s="71"/>
      <c r="AA2663" s="71"/>
      <c r="AB2663" s="71"/>
      <c r="AC2663" s="71"/>
      <c r="AD2663" s="71"/>
      <c r="AE2663" s="71"/>
      <c r="AF2663" s="71"/>
      <c r="AG2663" s="71"/>
      <c r="AH2663" s="71"/>
      <c r="AI2663" s="71"/>
      <c r="AJ2663" s="71"/>
      <c r="AK2663" s="71"/>
      <c r="AL2663" s="71"/>
    </row>
    <row r="2664" spans="1:38">
      <c r="A2664" s="191"/>
      <c r="B2664" s="191"/>
      <c r="C2664" s="191"/>
      <c r="D2664" s="191"/>
      <c r="E2664" s="191"/>
      <c r="F2664" s="191"/>
      <c r="G2664" s="191"/>
      <c r="H2664" s="191"/>
      <c r="I2664" s="191"/>
      <c r="J2664" s="191"/>
      <c r="K2664" s="191"/>
      <c r="L2664" s="191"/>
      <c r="M2664" s="191"/>
      <c r="N2664" s="191"/>
      <c r="O2664" s="70">
        <f>SUMIFS('Ctas Receber'!G:G,'Ctas Receber'!E:E,'Clientes'!A:A,'Ctas Receber'!M:M,"")</f>
        <v>0</v>
      </c>
      <c r="P2664" s="70">
        <f>SUMIFS('Ctas Receber'!G:G,'Ctas Receber'!E:E,'Clientes'!A:A,'Ctas Receber'!O:O,"Pago")</f>
        <v>0</v>
      </c>
      <c r="Q2664" s="71"/>
      <c r="R2664" s="71"/>
      <c r="S2664" s="71"/>
      <c r="T2664" s="71"/>
      <c r="U2664" s="71"/>
      <c r="V2664" s="71"/>
      <c r="W2664" s="71"/>
      <c r="X2664" s="71"/>
      <c r="Y2664" s="71"/>
      <c r="Z2664" s="71"/>
      <c r="AA2664" s="71"/>
      <c r="AB2664" s="71"/>
      <c r="AC2664" s="71"/>
      <c r="AD2664" s="71"/>
      <c r="AE2664" s="71"/>
      <c r="AF2664" s="71"/>
      <c r="AG2664" s="71"/>
      <c r="AH2664" s="71"/>
      <c r="AI2664" s="71"/>
      <c r="AJ2664" s="71"/>
      <c r="AK2664" s="71"/>
      <c r="AL2664" s="71"/>
    </row>
    <row r="2665" spans="1:38">
      <c r="A2665" s="191"/>
      <c r="B2665" s="191"/>
      <c r="C2665" s="191"/>
      <c r="D2665" s="191"/>
      <c r="E2665" s="191"/>
      <c r="F2665" s="191"/>
      <c r="G2665" s="191"/>
      <c r="H2665" s="191"/>
      <c r="I2665" s="191"/>
      <c r="J2665" s="191"/>
      <c r="K2665" s="191"/>
      <c r="L2665" s="191"/>
      <c r="M2665" s="191"/>
      <c r="N2665" s="191"/>
      <c r="O2665" s="70">
        <f>SUMIFS('Ctas Receber'!G:G,'Ctas Receber'!E:E,'Clientes'!A:A,'Ctas Receber'!M:M,"")</f>
        <v>0</v>
      </c>
      <c r="P2665" s="70">
        <f>SUMIFS('Ctas Receber'!G:G,'Ctas Receber'!E:E,'Clientes'!A:A,'Ctas Receber'!O:O,"Pago")</f>
        <v>0</v>
      </c>
      <c r="Q2665" s="71"/>
      <c r="R2665" s="71"/>
      <c r="S2665" s="71"/>
      <c r="T2665" s="71"/>
      <c r="U2665" s="71"/>
      <c r="V2665" s="71"/>
      <c r="W2665" s="71"/>
      <c r="X2665" s="71"/>
      <c r="Y2665" s="71"/>
      <c r="Z2665" s="71"/>
      <c r="AA2665" s="71"/>
      <c r="AB2665" s="71"/>
      <c r="AC2665" s="71"/>
      <c r="AD2665" s="71"/>
      <c r="AE2665" s="71"/>
      <c r="AF2665" s="71"/>
      <c r="AG2665" s="71"/>
      <c r="AH2665" s="71"/>
      <c r="AI2665" s="71"/>
      <c r="AJ2665" s="71"/>
      <c r="AK2665" s="71"/>
      <c r="AL2665" s="71"/>
    </row>
    <row r="2666" spans="1:38">
      <c r="A2666" s="191"/>
      <c r="B2666" s="191"/>
      <c r="C2666" s="191"/>
      <c r="D2666" s="191"/>
      <c r="E2666" s="191"/>
      <c r="F2666" s="191"/>
      <c r="G2666" s="191"/>
      <c r="H2666" s="191"/>
      <c r="I2666" s="191"/>
      <c r="J2666" s="191"/>
      <c r="K2666" s="191"/>
      <c r="L2666" s="191"/>
      <c r="M2666" s="191"/>
      <c r="N2666" s="191"/>
      <c r="O2666" s="70">
        <f>SUMIFS('Ctas Receber'!G:G,'Ctas Receber'!E:E,'Clientes'!A:A,'Ctas Receber'!M:M,"")</f>
        <v>0</v>
      </c>
      <c r="P2666" s="70">
        <f>SUMIFS('Ctas Receber'!G:G,'Ctas Receber'!E:E,'Clientes'!A:A,'Ctas Receber'!O:O,"Pago")</f>
        <v>0</v>
      </c>
      <c r="Q2666" s="71"/>
      <c r="R2666" s="71"/>
      <c r="S2666" s="71"/>
      <c r="T2666" s="71"/>
      <c r="U2666" s="71"/>
      <c r="V2666" s="71"/>
      <c r="W2666" s="71"/>
      <c r="X2666" s="71"/>
      <c r="Y2666" s="71"/>
      <c r="Z2666" s="71"/>
      <c r="AA2666" s="71"/>
      <c r="AB2666" s="71"/>
      <c r="AC2666" s="71"/>
      <c r="AD2666" s="71"/>
      <c r="AE2666" s="71"/>
      <c r="AF2666" s="71"/>
      <c r="AG2666" s="71"/>
      <c r="AH2666" s="71"/>
      <c r="AI2666" s="71"/>
      <c r="AJ2666" s="71"/>
      <c r="AK2666" s="71"/>
      <c r="AL2666" s="71"/>
    </row>
    <row r="2667" spans="1:38">
      <c r="A2667" s="191"/>
      <c r="B2667" s="191"/>
      <c r="C2667" s="191"/>
      <c r="D2667" s="191"/>
      <c r="E2667" s="191"/>
      <c r="F2667" s="191"/>
      <c r="G2667" s="191"/>
      <c r="H2667" s="191"/>
      <c r="I2667" s="191"/>
      <c r="J2667" s="191"/>
      <c r="K2667" s="191"/>
      <c r="L2667" s="191"/>
      <c r="M2667" s="191"/>
      <c r="N2667" s="191"/>
      <c r="O2667" s="70">
        <f>SUMIFS('Ctas Receber'!G:G,'Ctas Receber'!E:E,'Clientes'!A:A,'Ctas Receber'!M:M,"")</f>
        <v>0</v>
      </c>
      <c r="P2667" s="70">
        <f>SUMIFS('Ctas Receber'!G:G,'Ctas Receber'!E:E,'Clientes'!A:A,'Ctas Receber'!O:O,"Pago")</f>
        <v>0</v>
      </c>
      <c r="Q2667" s="71"/>
      <c r="R2667" s="71"/>
      <c r="S2667" s="71"/>
      <c r="T2667" s="71"/>
      <c r="U2667" s="71"/>
      <c r="V2667" s="71"/>
      <c r="W2667" s="71"/>
      <c r="X2667" s="71"/>
      <c r="Y2667" s="71"/>
      <c r="Z2667" s="71"/>
      <c r="AA2667" s="71"/>
      <c r="AB2667" s="71"/>
      <c r="AC2667" s="71"/>
      <c r="AD2667" s="71"/>
      <c r="AE2667" s="71"/>
      <c r="AF2667" s="71"/>
      <c r="AG2667" s="71"/>
      <c r="AH2667" s="71"/>
      <c r="AI2667" s="71"/>
      <c r="AJ2667" s="71"/>
      <c r="AK2667" s="71"/>
      <c r="AL2667" s="71"/>
    </row>
    <row r="2668" spans="1:38">
      <c r="A2668" s="191"/>
      <c r="B2668" s="191"/>
      <c r="C2668" s="191"/>
      <c r="D2668" s="191"/>
      <c r="E2668" s="191"/>
      <c r="F2668" s="191"/>
      <c r="G2668" s="191"/>
      <c r="H2668" s="191"/>
      <c r="I2668" s="191"/>
      <c r="J2668" s="191"/>
      <c r="K2668" s="191"/>
      <c r="L2668" s="191"/>
      <c r="M2668" s="191"/>
      <c r="N2668" s="191"/>
      <c r="O2668" s="70">
        <f>SUMIFS('Ctas Receber'!G:G,'Ctas Receber'!E:E,'Clientes'!A:A,'Ctas Receber'!M:M,"")</f>
        <v>0</v>
      </c>
      <c r="P2668" s="70">
        <f>SUMIFS('Ctas Receber'!G:G,'Ctas Receber'!E:E,'Clientes'!A:A,'Ctas Receber'!O:O,"Pago")</f>
        <v>0</v>
      </c>
      <c r="Q2668" s="71"/>
      <c r="R2668" s="71"/>
      <c r="S2668" s="71"/>
      <c r="T2668" s="71"/>
      <c r="U2668" s="71"/>
      <c r="V2668" s="71"/>
      <c r="W2668" s="71"/>
      <c r="X2668" s="71"/>
      <c r="Y2668" s="71"/>
      <c r="Z2668" s="71"/>
      <c r="AA2668" s="71"/>
      <c r="AB2668" s="71"/>
      <c r="AC2668" s="71"/>
      <c r="AD2668" s="71"/>
      <c r="AE2668" s="71"/>
      <c r="AF2668" s="71"/>
      <c r="AG2668" s="71"/>
      <c r="AH2668" s="71"/>
      <c r="AI2668" s="71"/>
      <c r="AJ2668" s="71"/>
      <c r="AK2668" s="71"/>
      <c r="AL2668" s="71"/>
    </row>
    <row r="2669" spans="1:38">
      <c r="A2669" s="191"/>
      <c r="B2669" s="191"/>
      <c r="C2669" s="191"/>
      <c r="D2669" s="191"/>
      <c r="E2669" s="191"/>
      <c r="F2669" s="191"/>
      <c r="G2669" s="191"/>
      <c r="H2669" s="191"/>
      <c r="I2669" s="191"/>
      <c r="J2669" s="191"/>
      <c r="K2669" s="191"/>
      <c r="L2669" s="191"/>
      <c r="M2669" s="191"/>
      <c r="N2669" s="191"/>
      <c r="O2669" s="70">
        <f>SUMIFS('Ctas Receber'!G:G,'Ctas Receber'!E:E,'Clientes'!A:A,'Ctas Receber'!M:M,"")</f>
        <v>0</v>
      </c>
      <c r="P2669" s="70">
        <f>SUMIFS('Ctas Receber'!G:G,'Ctas Receber'!E:E,'Clientes'!A:A,'Ctas Receber'!O:O,"Pago")</f>
        <v>0</v>
      </c>
      <c r="Q2669" s="71"/>
      <c r="R2669" s="71"/>
      <c r="S2669" s="71"/>
      <c r="T2669" s="71"/>
      <c r="U2669" s="71"/>
      <c r="V2669" s="71"/>
      <c r="W2669" s="71"/>
      <c r="X2669" s="71"/>
      <c r="Y2669" s="71"/>
      <c r="Z2669" s="71"/>
      <c r="AA2669" s="71"/>
      <c r="AB2669" s="71"/>
      <c r="AC2669" s="71"/>
      <c r="AD2669" s="71"/>
      <c r="AE2669" s="71"/>
      <c r="AF2669" s="71"/>
      <c r="AG2669" s="71"/>
      <c r="AH2669" s="71"/>
      <c r="AI2669" s="71"/>
      <c r="AJ2669" s="71"/>
      <c r="AK2669" s="71"/>
      <c r="AL2669" s="71"/>
    </row>
    <row r="2670" spans="1:38">
      <c r="A2670" s="191"/>
      <c r="B2670" s="191"/>
      <c r="C2670" s="191"/>
      <c r="D2670" s="191"/>
      <c r="E2670" s="191"/>
      <c r="F2670" s="191"/>
      <c r="G2670" s="191"/>
      <c r="H2670" s="191"/>
      <c r="I2670" s="191"/>
      <c r="J2670" s="191"/>
      <c r="K2670" s="191"/>
      <c r="L2670" s="191"/>
      <c r="M2670" s="191"/>
      <c r="N2670" s="191"/>
      <c r="O2670" s="70">
        <f>SUMIFS('Ctas Receber'!G:G,'Ctas Receber'!E:E,'Clientes'!A:A,'Ctas Receber'!M:M,"")</f>
        <v>0</v>
      </c>
      <c r="P2670" s="70">
        <f>SUMIFS('Ctas Receber'!G:G,'Ctas Receber'!E:E,'Clientes'!A:A,'Ctas Receber'!O:O,"Pago")</f>
        <v>0</v>
      </c>
      <c r="Q2670" s="71"/>
      <c r="R2670" s="71"/>
      <c r="S2670" s="71"/>
      <c r="T2670" s="71"/>
      <c r="U2670" s="71"/>
      <c r="V2670" s="71"/>
      <c r="W2670" s="71"/>
      <c r="X2670" s="71"/>
      <c r="Y2670" s="71"/>
      <c r="Z2670" s="71"/>
      <c r="AA2670" s="71"/>
      <c r="AB2670" s="71"/>
      <c r="AC2670" s="71"/>
      <c r="AD2670" s="71"/>
      <c r="AE2670" s="71"/>
      <c r="AF2670" s="71"/>
      <c r="AG2670" s="71"/>
      <c r="AH2670" s="71"/>
      <c r="AI2670" s="71"/>
      <c r="AJ2670" s="71"/>
      <c r="AK2670" s="71"/>
      <c r="AL2670" s="71"/>
    </row>
    <row r="2671" spans="1:38">
      <c r="A2671" s="191"/>
      <c r="B2671" s="191"/>
      <c r="C2671" s="191"/>
      <c r="D2671" s="191"/>
      <c r="E2671" s="191"/>
      <c r="F2671" s="191"/>
      <c r="G2671" s="191"/>
      <c r="H2671" s="191"/>
      <c r="I2671" s="191"/>
      <c r="J2671" s="191"/>
      <c r="K2671" s="191"/>
      <c r="L2671" s="191"/>
      <c r="M2671" s="191"/>
      <c r="N2671" s="191"/>
      <c r="O2671" s="70">
        <f>SUMIFS('Ctas Receber'!G:G,'Ctas Receber'!E:E,'Clientes'!A:A,'Ctas Receber'!M:M,"")</f>
        <v>0</v>
      </c>
      <c r="P2671" s="70">
        <f>SUMIFS('Ctas Receber'!G:G,'Ctas Receber'!E:E,'Clientes'!A:A,'Ctas Receber'!O:O,"Pago")</f>
        <v>0</v>
      </c>
      <c r="Q2671" s="71"/>
      <c r="R2671" s="71"/>
      <c r="S2671" s="71"/>
      <c r="T2671" s="71"/>
      <c r="U2671" s="71"/>
      <c r="V2671" s="71"/>
      <c r="W2671" s="71"/>
      <c r="X2671" s="71"/>
      <c r="Y2671" s="71"/>
      <c r="Z2671" s="71"/>
      <c r="AA2671" s="71"/>
      <c r="AB2671" s="71"/>
      <c r="AC2671" s="71"/>
      <c r="AD2671" s="71"/>
      <c r="AE2671" s="71"/>
      <c r="AF2671" s="71"/>
      <c r="AG2671" s="71"/>
      <c r="AH2671" s="71"/>
      <c r="AI2671" s="71"/>
      <c r="AJ2671" s="71"/>
      <c r="AK2671" s="71"/>
      <c r="AL2671" s="71"/>
    </row>
    <row r="2672" spans="1:38">
      <c r="A2672" s="191"/>
      <c r="B2672" s="191"/>
      <c r="C2672" s="191"/>
      <c r="D2672" s="191"/>
      <c r="E2672" s="191"/>
      <c r="F2672" s="191"/>
      <c r="G2672" s="191"/>
      <c r="H2672" s="191"/>
      <c r="I2672" s="191"/>
      <c r="J2672" s="191"/>
      <c r="K2672" s="191"/>
      <c r="L2672" s="191"/>
      <c r="M2672" s="191"/>
      <c r="N2672" s="191"/>
      <c r="O2672" s="70">
        <f>SUMIFS('Ctas Receber'!G:G,'Ctas Receber'!E:E,'Clientes'!A:A,'Ctas Receber'!M:M,"")</f>
        <v>0</v>
      </c>
      <c r="P2672" s="70">
        <f>SUMIFS('Ctas Receber'!G:G,'Ctas Receber'!E:E,'Clientes'!A:A,'Ctas Receber'!O:O,"Pago")</f>
        <v>0</v>
      </c>
      <c r="Q2672" s="71"/>
      <c r="R2672" s="71"/>
      <c r="S2672" s="71"/>
      <c r="T2672" s="71"/>
      <c r="U2672" s="71"/>
      <c r="V2672" s="71"/>
      <c r="W2672" s="71"/>
      <c r="X2672" s="71"/>
      <c r="Y2672" s="71"/>
      <c r="Z2672" s="71"/>
      <c r="AA2672" s="71"/>
      <c r="AB2672" s="71"/>
      <c r="AC2672" s="71"/>
      <c r="AD2672" s="71"/>
      <c r="AE2672" s="71"/>
      <c r="AF2672" s="71"/>
      <c r="AG2672" s="71"/>
      <c r="AH2672" s="71"/>
      <c r="AI2672" s="71"/>
      <c r="AJ2672" s="71"/>
      <c r="AK2672" s="71"/>
      <c r="AL2672" s="71"/>
    </row>
    <row r="2673" spans="1:38">
      <c r="A2673" s="191"/>
      <c r="B2673" s="191"/>
      <c r="C2673" s="191"/>
      <c r="D2673" s="191"/>
      <c r="E2673" s="191"/>
      <c r="F2673" s="191"/>
      <c r="G2673" s="191"/>
      <c r="H2673" s="191"/>
      <c r="I2673" s="191"/>
      <c r="J2673" s="191"/>
      <c r="K2673" s="191"/>
      <c r="L2673" s="191"/>
      <c r="M2673" s="191"/>
      <c r="N2673" s="191"/>
      <c r="O2673" s="70">
        <f>SUMIFS('Ctas Receber'!G:G,'Ctas Receber'!E:E,'Clientes'!A:A,'Ctas Receber'!M:M,"")</f>
        <v>0</v>
      </c>
      <c r="P2673" s="70">
        <f>SUMIFS('Ctas Receber'!G:G,'Ctas Receber'!E:E,'Clientes'!A:A,'Ctas Receber'!O:O,"Pago")</f>
        <v>0</v>
      </c>
      <c r="Q2673" s="71"/>
      <c r="R2673" s="71"/>
      <c r="S2673" s="71"/>
      <c r="T2673" s="71"/>
      <c r="U2673" s="71"/>
      <c r="V2673" s="71"/>
      <c r="W2673" s="71"/>
      <c r="X2673" s="71"/>
      <c r="Y2673" s="71"/>
      <c r="Z2673" s="71"/>
      <c r="AA2673" s="71"/>
      <c r="AB2673" s="71"/>
      <c r="AC2673" s="71"/>
      <c r="AD2673" s="71"/>
      <c r="AE2673" s="71"/>
      <c r="AF2673" s="71"/>
      <c r="AG2673" s="71"/>
      <c r="AH2673" s="71"/>
      <c r="AI2673" s="71"/>
      <c r="AJ2673" s="71"/>
      <c r="AK2673" s="71"/>
      <c r="AL2673" s="71"/>
    </row>
    <row r="2674" spans="1:38">
      <c r="A2674" s="191"/>
      <c r="B2674" s="191"/>
      <c r="C2674" s="191"/>
      <c r="D2674" s="191"/>
      <c r="E2674" s="191"/>
      <c r="F2674" s="191"/>
      <c r="G2674" s="191"/>
      <c r="H2674" s="191"/>
      <c r="I2674" s="191"/>
      <c r="J2674" s="191"/>
      <c r="K2674" s="191"/>
      <c r="L2674" s="191"/>
      <c r="M2674" s="191"/>
      <c r="N2674" s="191"/>
      <c r="O2674" s="70">
        <f>SUMIFS('Ctas Receber'!G:G,'Ctas Receber'!E:E,'Clientes'!A:A,'Ctas Receber'!M:M,"")</f>
        <v>0</v>
      </c>
      <c r="P2674" s="70">
        <f>SUMIFS('Ctas Receber'!G:G,'Ctas Receber'!E:E,'Clientes'!A:A,'Ctas Receber'!O:O,"Pago")</f>
        <v>0</v>
      </c>
      <c r="Q2674" s="71"/>
      <c r="R2674" s="71"/>
      <c r="S2674" s="71"/>
      <c r="T2674" s="71"/>
      <c r="U2674" s="71"/>
      <c r="V2674" s="71"/>
      <c r="W2674" s="71"/>
      <c r="X2674" s="71"/>
      <c r="Y2674" s="71"/>
      <c r="Z2674" s="71"/>
      <c r="AA2674" s="71"/>
      <c r="AB2674" s="71"/>
      <c r="AC2674" s="71"/>
      <c r="AD2674" s="71"/>
      <c r="AE2674" s="71"/>
      <c r="AF2674" s="71"/>
      <c r="AG2674" s="71"/>
      <c r="AH2674" s="71"/>
      <c r="AI2674" s="71"/>
      <c r="AJ2674" s="71"/>
      <c r="AK2674" s="71"/>
      <c r="AL2674" s="71"/>
    </row>
    <row r="2675" spans="1:38">
      <c r="A2675" s="191"/>
      <c r="B2675" s="191"/>
      <c r="C2675" s="191"/>
      <c r="D2675" s="191"/>
      <c r="E2675" s="191"/>
      <c r="F2675" s="191"/>
      <c r="G2675" s="191"/>
      <c r="H2675" s="191"/>
      <c r="I2675" s="191"/>
      <c r="J2675" s="191"/>
      <c r="K2675" s="191"/>
      <c r="L2675" s="191"/>
      <c r="M2675" s="191"/>
      <c r="N2675" s="191"/>
      <c r="O2675" s="70">
        <f>SUMIFS('Ctas Receber'!G:G,'Ctas Receber'!E:E,'Clientes'!A:A,'Ctas Receber'!M:M,"")</f>
        <v>0</v>
      </c>
      <c r="P2675" s="70">
        <f>SUMIFS('Ctas Receber'!G:G,'Ctas Receber'!E:E,'Clientes'!A:A,'Ctas Receber'!O:O,"Pago")</f>
        <v>0</v>
      </c>
      <c r="Q2675" s="71"/>
      <c r="R2675" s="71"/>
      <c r="S2675" s="71"/>
      <c r="T2675" s="71"/>
      <c r="U2675" s="71"/>
      <c r="V2675" s="71"/>
      <c r="W2675" s="71"/>
      <c r="X2675" s="71"/>
      <c r="Y2675" s="71"/>
      <c r="Z2675" s="71"/>
      <c r="AA2675" s="71"/>
      <c r="AB2675" s="71"/>
      <c r="AC2675" s="71"/>
      <c r="AD2675" s="71"/>
      <c r="AE2675" s="71"/>
      <c r="AF2675" s="71"/>
      <c r="AG2675" s="71"/>
      <c r="AH2675" s="71"/>
      <c r="AI2675" s="71"/>
      <c r="AJ2675" s="71"/>
      <c r="AK2675" s="71"/>
      <c r="AL2675" s="71"/>
    </row>
    <row r="2676" spans="1:38">
      <c r="A2676" s="191"/>
      <c r="B2676" s="191"/>
      <c r="C2676" s="191"/>
      <c r="D2676" s="191"/>
      <c r="E2676" s="191"/>
      <c r="F2676" s="191"/>
      <c r="G2676" s="191"/>
      <c r="H2676" s="191"/>
      <c r="I2676" s="191"/>
      <c r="J2676" s="191"/>
      <c r="K2676" s="191"/>
      <c r="L2676" s="191"/>
      <c r="M2676" s="191"/>
      <c r="N2676" s="191"/>
      <c r="O2676" s="70">
        <f>SUMIFS('Ctas Receber'!G:G,'Ctas Receber'!E:E,'Clientes'!A:A,'Ctas Receber'!M:M,"")</f>
        <v>0</v>
      </c>
      <c r="P2676" s="70">
        <f>SUMIFS('Ctas Receber'!G:G,'Ctas Receber'!E:E,'Clientes'!A:A,'Ctas Receber'!O:O,"Pago")</f>
        <v>0</v>
      </c>
      <c r="Q2676" s="71"/>
      <c r="R2676" s="71"/>
      <c r="S2676" s="71"/>
      <c r="T2676" s="71"/>
      <c r="U2676" s="71"/>
      <c r="V2676" s="71"/>
      <c r="W2676" s="71"/>
      <c r="X2676" s="71"/>
      <c r="Y2676" s="71"/>
      <c r="Z2676" s="71"/>
      <c r="AA2676" s="71"/>
      <c r="AB2676" s="71"/>
      <c r="AC2676" s="71"/>
      <c r="AD2676" s="71"/>
      <c r="AE2676" s="71"/>
      <c r="AF2676" s="71"/>
      <c r="AG2676" s="71"/>
      <c r="AH2676" s="71"/>
      <c r="AI2676" s="71"/>
      <c r="AJ2676" s="71"/>
      <c r="AK2676" s="71"/>
      <c r="AL2676" s="71"/>
    </row>
    <row r="2677" spans="1:38">
      <c r="A2677" s="191"/>
      <c r="B2677" s="191"/>
      <c r="C2677" s="191"/>
      <c r="D2677" s="191"/>
      <c r="E2677" s="191"/>
      <c r="F2677" s="191"/>
      <c r="G2677" s="191"/>
      <c r="H2677" s="191"/>
      <c r="I2677" s="191"/>
      <c r="J2677" s="191"/>
      <c r="K2677" s="191"/>
      <c r="L2677" s="191"/>
      <c r="M2677" s="191"/>
      <c r="N2677" s="191"/>
      <c r="O2677" s="70">
        <f>SUMIFS('Ctas Receber'!G:G,'Ctas Receber'!E:E,'Clientes'!A:A,'Ctas Receber'!M:M,"")</f>
        <v>0</v>
      </c>
      <c r="P2677" s="70">
        <f>SUMIFS('Ctas Receber'!G:G,'Ctas Receber'!E:E,'Clientes'!A:A,'Ctas Receber'!O:O,"Pago")</f>
        <v>0</v>
      </c>
      <c r="Q2677" s="71"/>
      <c r="R2677" s="71"/>
      <c r="S2677" s="71"/>
      <c r="T2677" s="71"/>
      <c r="U2677" s="71"/>
      <c r="V2677" s="71"/>
      <c r="W2677" s="71"/>
      <c r="X2677" s="71"/>
      <c r="Y2677" s="71"/>
      <c r="Z2677" s="71"/>
      <c r="AA2677" s="71"/>
      <c r="AB2677" s="71"/>
      <c r="AC2677" s="71"/>
      <c r="AD2677" s="71"/>
      <c r="AE2677" s="71"/>
      <c r="AF2677" s="71"/>
      <c r="AG2677" s="71"/>
      <c r="AH2677" s="71"/>
      <c r="AI2677" s="71"/>
      <c r="AJ2677" s="71"/>
      <c r="AK2677" s="71"/>
      <c r="AL2677" s="71"/>
    </row>
    <row r="2678" spans="1:38">
      <c r="A2678" s="191"/>
      <c r="B2678" s="191"/>
      <c r="C2678" s="191"/>
      <c r="D2678" s="191"/>
      <c r="E2678" s="191"/>
      <c r="F2678" s="191"/>
      <c r="G2678" s="191"/>
      <c r="H2678" s="191"/>
      <c r="I2678" s="191"/>
      <c r="J2678" s="191"/>
      <c r="K2678" s="191"/>
      <c r="L2678" s="191"/>
      <c r="M2678" s="191"/>
      <c r="N2678" s="191"/>
      <c r="O2678" s="70">
        <f>SUMIFS('Ctas Receber'!G:G,'Ctas Receber'!E:E,'Clientes'!A:A,'Ctas Receber'!M:M,"")</f>
        <v>0</v>
      </c>
      <c r="P2678" s="70">
        <f>SUMIFS('Ctas Receber'!G:G,'Ctas Receber'!E:E,'Clientes'!A:A,'Ctas Receber'!O:O,"Pago")</f>
        <v>0</v>
      </c>
      <c r="Q2678" s="71"/>
      <c r="R2678" s="71"/>
      <c r="S2678" s="71"/>
      <c r="T2678" s="71"/>
      <c r="U2678" s="71"/>
      <c r="V2678" s="71"/>
      <c r="W2678" s="71"/>
      <c r="X2678" s="71"/>
      <c r="Y2678" s="71"/>
      <c r="Z2678" s="71"/>
      <c r="AA2678" s="71"/>
      <c r="AB2678" s="71"/>
      <c r="AC2678" s="71"/>
      <c r="AD2678" s="71"/>
      <c r="AE2678" s="71"/>
      <c r="AF2678" s="71"/>
      <c r="AG2678" s="71"/>
      <c r="AH2678" s="71"/>
      <c r="AI2678" s="71"/>
      <c r="AJ2678" s="71"/>
      <c r="AK2678" s="71"/>
      <c r="AL2678" s="71"/>
    </row>
    <row r="2679" spans="1:38">
      <c r="A2679" s="191"/>
      <c r="B2679" s="191"/>
      <c r="C2679" s="191"/>
      <c r="D2679" s="191"/>
      <c r="E2679" s="191"/>
      <c r="F2679" s="191"/>
      <c r="G2679" s="191"/>
      <c r="H2679" s="191"/>
      <c r="I2679" s="191"/>
      <c r="J2679" s="191"/>
      <c r="K2679" s="191"/>
      <c r="L2679" s="191"/>
      <c r="M2679" s="191"/>
      <c r="N2679" s="191"/>
      <c r="O2679" s="70">
        <f>SUMIFS('Ctas Receber'!G:G,'Ctas Receber'!E:E,'Clientes'!A:A,'Ctas Receber'!M:M,"")</f>
        <v>0</v>
      </c>
      <c r="P2679" s="70">
        <f>SUMIFS('Ctas Receber'!G:G,'Ctas Receber'!E:E,'Clientes'!A:A,'Ctas Receber'!O:O,"Pago")</f>
        <v>0</v>
      </c>
      <c r="Q2679" s="71"/>
      <c r="R2679" s="71"/>
      <c r="S2679" s="71"/>
      <c r="T2679" s="71"/>
      <c r="U2679" s="71"/>
      <c r="V2679" s="71"/>
      <c r="W2679" s="71"/>
      <c r="X2679" s="71"/>
      <c r="Y2679" s="71"/>
      <c r="Z2679" s="71"/>
      <c r="AA2679" s="71"/>
      <c r="AB2679" s="71"/>
      <c r="AC2679" s="71"/>
      <c r="AD2679" s="71"/>
      <c r="AE2679" s="71"/>
      <c r="AF2679" s="71"/>
      <c r="AG2679" s="71"/>
      <c r="AH2679" s="71"/>
      <c r="AI2679" s="71"/>
      <c r="AJ2679" s="71"/>
      <c r="AK2679" s="71"/>
      <c r="AL2679" s="71"/>
    </row>
    <row r="2680" spans="1:38">
      <c r="A2680" s="191"/>
      <c r="B2680" s="191"/>
      <c r="C2680" s="191"/>
      <c r="D2680" s="191"/>
      <c r="E2680" s="191"/>
      <c r="F2680" s="191"/>
      <c r="G2680" s="191"/>
      <c r="H2680" s="191"/>
      <c r="I2680" s="191"/>
      <c r="J2680" s="191"/>
      <c r="K2680" s="191"/>
      <c r="L2680" s="191"/>
      <c r="M2680" s="191"/>
      <c r="N2680" s="191"/>
      <c r="O2680" s="70">
        <f>SUMIFS('Ctas Receber'!G:G,'Ctas Receber'!E:E,'Clientes'!A:A,'Ctas Receber'!M:M,"")</f>
        <v>0</v>
      </c>
      <c r="P2680" s="70">
        <f>SUMIFS('Ctas Receber'!G:G,'Ctas Receber'!E:E,'Clientes'!A:A,'Ctas Receber'!O:O,"Pago")</f>
        <v>0</v>
      </c>
      <c r="Q2680" s="71"/>
      <c r="R2680" s="71"/>
      <c r="S2680" s="71"/>
      <c r="T2680" s="71"/>
      <c r="U2680" s="71"/>
      <c r="V2680" s="71"/>
      <c r="W2680" s="71"/>
      <c r="X2680" s="71"/>
      <c r="Y2680" s="71"/>
      <c r="Z2680" s="71"/>
      <c r="AA2680" s="71"/>
      <c r="AB2680" s="71"/>
      <c r="AC2680" s="71"/>
      <c r="AD2680" s="71"/>
      <c r="AE2680" s="71"/>
      <c r="AF2680" s="71"/>
      <c r="AG2680" s="71"/>
      <c r="AH2680" s="71"/>
      <c r="AI2680" s="71"/>
      <c r="AJ2680" s="71"/>
      <c r="AK2680" s="71"/>
      <c r="AL2680" s="71"/>
    </row>
    <row r="2681" spans="1:38">
      <c r="A2681" s="191"/>
      <c r="B2681" s="191"/>
      <c r="C2681" s="191"/>
      <c r="D2681" s="191"/>
      <c r="E2681" s="191"/>
      <c r="F2681" s="191"/>
      <c r="G2681" s="191"/>
      <c r="H2681" s="191"/>
      <c r="I2681" s="191"/>
      <c r="J2681" s="191"/>
      <c r="K2681" s="191"/>
      <c r="L2681" s="191"/>
      <c r="M2681" s="191"/>
      <c r="N2681" s="191"/>
      <c r="O2681" s="70">
        <f>SUMIFS('Ctas Receber'!G:G,'Ctas Receber'!E:E,'Clientes'!A:A,'Ctas Receber'!M:M,"")</f>
        <v>0</v>
      </c>
      <c r="P2681" s="70">
        <f>SUMIFS('Ctas Receber'!G:G,'Ctas Receber'!E:E,'Clientes'!A:A,'Ctas Receber'!O:O,"Pago")</f>
        <v>0</v>
      </c>
      <c r="Q2681" s="71"/>
      <c r="R2681" s="71"/>
      <c r="S2681" s="71"/>
      <c r="T2681" s="71"/>
      <c r="U2681" s="71"/>
      <c r="V2681" s="71"/>
      <c r="W2681" s="71"/>
      <c r="X2681" s="71"/>
      <c r="Y2681" s="71"/>
      <c r="Z2681" s="71"/>
      <c r="AA2681" s="71"/>
      <c r="AB2681" s="71"/>
      <c r="AC2681" s="71"/>
      <c r="AD2681" s="71"/>
      <c r="AE2681" s="71"/>
      <c r="AF2681" s="71"/>
      <c r="AG2681" s="71"/>
      <c r="AH2681" s="71"/>
      <c r="AI2681" s="71"/>
      <c r="AJ2681" s="71"/>
      <c r="AK2681" s="71"/>
      <c r="AL2681" s="71"/>
    </row>
    <row r="2682" spans="1:38">
      <c r="A2682" s="191"/>
      <c r="B2682" s="191"/>
      <c r="C2682" s="191"/>
      <c r="D2682" s="191"/>
      <c r="E2682" s="191"/>
      <c r="F2682" s="191"/>
      <c r="G2682" s="191"/>
      <c r="H2682" s="191"/>
      <c r="I2682" s="191"/>
      <c r="J2682" s="191"/>
      <c r="K2682" s="191"/>
      <c r="L2682" s="191"/>
      <c r="M2682" s="191"/>
      <c r="N2682" s="191"/>
      <c r="O2682" s="70">
        <f>SUMIFS('Ctas Receber'!G:G,'Ctas Receber'!E:E,'Clientes'!A:A,'Ctas Receber'!M:M,"")</f>
        <v>0</v>
      </c>
      <c r="P2682" s="70">
        <f>SUMIFS('Ctas Receber'!G:G,'Ctas Receber'!E:E,'Clientes'!A:A,'Ctas Receber'!O:O,"Pago")</f>
        <v>0</v>
      </c>
      <c r="Q2682" s="71"/>
      <c r="R2682" s="71"/>
      <c r="S2682" s="71"/>
      <c r="T2682" s="71"/>
      <c r="U2682" s="71"/>
      <c r="V2682" s="71"/>
      <c r="W2682" s="71"/>
      <c r="X2682" s="71"/>
      <c r="Y2682" s="71"/>
      <c r="Z2682" s="71"/>
      <c r="AA2682" s="71"/>
      <c r="AB2682" s="71"/>
      <c r="AC2682" s="71"/>
      <c r="AD2682" s="71"/>
      <c r="AE2682" s="71"/>
      <c r="AF2682" s="71"/>
      <c r="AG2682" s="71"/>
      <c r="AH2682" s="71"/>
      <c r="AI2682" s="71"/>
      <c r="AJ2682" s="71"/>
      <c r="AK2682" s="71"/>
      <c r="AL2682" s="71"/>
    </row>
    <row r="2683" spans="1:38">
      <c r="A2683" s="191"/>
      <c r="B2683" s="191"/>
      <c r="C2683" s="191"/>
      <c r="D2683" s="191"/>
      <c r="E2683" s="191"/>
      <c r="F2683" s="191"/>
      <c r="G2683" s="191"/>
      <c r="H2683" s="191"/>
      <c r="I2683" s="191"/>
      <c r="J2683" s="191"/>
      <c r="K2683" s="191"/>
      <c r="L2683" s="191"/>
      <c r="M2683" s="191"/>
      <c r="N2683" s="191"/>
      <c r="O2683" s="70">
        <f>SUMIFS('Ctas Receber'!G:G,'Ctas Receber'!E:E,'Clientes'!A:A,'Ctas Receber'!M:M,"")</f>
        <v>0</v>
      </c>
      <c r="P2683" s="70">
        <f>SUMIFS('Ctas Receber'!G:G,'Ctas Receber'!E:E,'Clientes'!A:A,'Ctas Receber'!O:O,"Pago")</f>
        <v>0</v>
      </c>
      <c r="Q2683" s="71"/>
      <c r="R2683" s="71"/>
      <c r="S2683" s="71"/>
      <c r="T2683" s="71"/>
      <c r="U2683" s="71"/>
      <c r="V2683" s="71"/>
      <c r="W2683" s="71"/>
      <c r="X2683" s="71"/>
      <c r="Y2683" s="71"/>
      <c r="Z2683" s="71"/>
      <c r="AA2683" s="71"/>
      <c r="AB2683" s="71"/>
      <c r="AC2683" s="71"/>
      <c r="AD2683" s="71"/>
      <c r="AE2683" s="71"/>
      <c r="AF2683" s="71"/>
      <c r="AG2683" s="71"/>
      <c r="AH2683" s="71"/>
      <c r="AI2683" s="71"/>
      <c r="AJ2683" s="71"/>
      <c r="AK2683" s="71"/>
      <c r="AL2683" s="71"/>
    </row>
    <row r="2684" spans="1:38">
      <c r="A2684" s="191"/>
      <c r="B2684" s="191"/>
      <c r="C2684" s="191"/>
      <c r="D2684" s="191"/>
      <c r="E2684" s="191"/>
      <c r="F2684" s="191"/>
      <c r="G2684" s="191"/>
      <c r="H2684" s="191"/>
      <c r="I2684" s="191"/>
      <c r="J2684" s="191"/>
      <c r="K2684" s="191"/>
      <c r="L2684" s="191"/>
      <c r="M2684" s="191"/>
      <c r="N2684" s="191"/>
      <c r="O2684" s="70">
        <f>SUMIFS('Ctas Receber'!G:G,'Ctas Receber'!E:E,'Clientes'!A:A,'Ctas Receber'!M:M,"")</f>
        <v>0</v>
      </c>
      <c r="P2684" s="70">
        <f>SUMIFS('Ctas Receber'!G:G,'Ctas Receber'!E:E,'Clientes'!A:A,'Ctas Receber'!O:O,"Pago")</f>
        <v>0</v>
      </c>
      <c r="Q2684" s="71"/>
      <c r="R2684" s="71"/>
      <c r="S2684" s="71"/>
      <c r="T2684" s="71"/>
      <c r="U2684" s="71"/>
      <c r="V2684" s="71"/>
      <c r="W2684" s="71"/>
      <c r="X2684" s="71"/>
      <c r="Y2684" s="71"/>
      <c r="Z2684" s="71"/>
      <c r="AA2684" s="71"/>
      <c r="AB2684" s="71"/>
      <c r="AC2684" s="71"/>
      <c r="AD2684" s="71"/>
      <c r="AE2684" s="71"/>
      <c r="AF2684" s="71"/>
      <c r="AG2684" s="71"/>
      <c r="AH2684" s="71"/>
      <c r="AI2684" s="71"/>
      <c r="AJ2684" s="71"/>
      <c r="AK2684" s="71"/>
      <c r="AL2684" s="71"/>
    </row>
    <row r="2685" spans="1:38">
      <c r="A2685" s="191"/>
      <c r="B2685" s="191"/>
      <c r="C2685" s="191"/>
      <c r="D2685" s="191"/>
      <c r="E2685" s="191"/>
      <c r="F2685" s="191"/>
      <c r="G2685" s="191"/>
      <c r="H2685" s="191"/>
      <c r="I2685" s="191"/>
      <c r="J2685" s="191"/>
      <c r="K2685" s="191"/>
      <c r="L2685" s="191"/>
      <c r="M2685" s="191"/>
      <c r="N2685" s="191"/>
      <c r="O2685" s="70">
        <f>SUMIFS('Ctas Receber'!G:G,'Ctas Receber'!E:E,'Clientes'!A:A,'Ctas Receber'!M:M,"")</f>
        <v>0</v>
      </c>
      <c r="P2685" s="70">
        <f>SUMIFS('Ctas Receber'!G:G,'Ctas Receber'!E:E,'Clientes'!A:A,'Ctas Receber'!O:O,"Pago")</f>
        <v>0</v>
      </c>
      <c r="Q2685" s="71"/>
      <c r="R2685" s="71"/>
      <c r="S2685" s="71"/>
      <c r="T2685" s="71"/>
      <c r="U2685" s="71"/>
      <c r="V2685" s="71"/>
      <c r="W2685" s="71"/>
      <c r="X2685" s="71"/>
      <c r="Y2685" s="71"/>
      <c r="Z2685" s="71"/>
      <c r="AA2685" s="71"/>
      <c r="AB2685" s="71"/>
      <c r="AC2685" s="71"/>
      <c r="AD2685" s="71"/>
      <c r="AE2685" s="71"/>
      <c r="AF2685" s="71"/>
      <c r="AG2685" s="71"/>
      <c r="AH2685" s="71"/>
      <c r="AI2685" s="71"/>
      <c r="AJ2685" s="71"/>
      <c r="AK2685" s="71"/>
      <c r="AL2685" s="71"/>
    </row>
    <row r="2686" spans="1:38">
      <c r="A2686" s="191"/>
      <c r="B2686" s="191"/>
      <c r="C2686" s="191"/>
      <c r="D2686" s="191"/>
      <c r="E2686" s="191"/>
      <c r="F2686" s="191"/>
      <c r="G2686" s="191"/>
      <c r="H2686" s="191"/>
      <c r="I2686" s="191"/>
      <c r="J2686" s="191"/>
      <c r="K2686" s="191"/>
      <c r="L2686" s="191"/>
      <c r="M2686" s="191"/>
      <c r="N2686" s="191"/>
      <c r="O2686" s="70">
        <f>SUMIFS('Ctas Receber'!G:G,'Ctas Receber'!E:E,'Clientes'!A:A,'Ctas Receber'!M:M,"")</f>
        <v>0</v>
      </c>
      <c r="P2686" s="70">
        <f>SUMIFS('Ctas Receber'!G:G,'Ctas Receber'!E:E,'Clientes'!A:A,'Ctas Receber'!O:O,"Pago")</f>
        <v>0</v>
      </c>
      <c r="Q2686" s="71"/>
      <c r="R2686" s="71"/>
      <c r="S2686" s="71"/>
      <c r="T2686" s="71"/>
      <c r="U2686" s="71"/>
      <c r="V2686" s="71"/>
      <c r="W2686" s="71"/>
      <c r="X2686" s="71"/>
      <c r="Y2686" s="71"/>
      <c r="Z2686" s="71"/>
      <c r="AA2686" s="71"/>
      <c r="AB2686" s="71"/>
      <c r="AC2686" s="71"/>
      <c r="AD2686" s="71"/>
      <c r="AE2686" s="71"/>
      <c r="AF2686" s="71"/>
      <c r="AG2686" s="71"/>
      <c r="AH2686" s="71"/>
      <c r="AI2686" s="71"/>
      <c r="AJ2686" s="71"/>
      <c r="AK2686" s="71"/>
      <c r="AL2686" s="71"/>
    </row>
    <row r="2687" spans="1:38">
      <c r="A2687" s="191"/>
      <c r="B2687" s="191"/>
      <c r="C2687" s="191"/>
      <c r="D2687" s="191"/>
      <c r="E2687" s="191"/>
      <c r="F2687" s="191"/>
      <c r="G2687" s="191"/>
      <c r="H2687" s="191"/>
      <c r="I2687" s="191"/>
      <c r="J2687" s="191"/>
      <c r="K2687" s="191"/>
      <c r="L2687" s="191"/>
      <c r="M2687" s="191"/>
      <c r="N2687" s="191"/>
      <c r="O2687" s="70">
        <f>SUMIFS('Ctas Receber'!G:G,'Ctas Receber'!E:E,'Clientes'!A:A,'Ctas Receber'!M:M,"")</f>
        <v>0</v>
      </c>
      <c r="P2687" s="70">
        <f>SUMIFS('Ctas Receber'!G:G,'Ctas Receber'!E:E,'Clientes'!A:A,'Ctas Receber'!O:O,"Pago")</f>
        <v>0</v>
      </c>
      <c r="Q2687" s="71"/>
      <c r="R2687" s="71"/>
      <c r="S2687" s="71"/>
      <c r="T2687" s="71"/>
      <c r="U2687" s="71"/>
      <c r="V2687" s="71"/>
      <c r="W2687" s="71"/>
      <c r="X2687" s="71"/>
      <c r="Y2687" s="71"/>
      <c r="Z2687" s="71"/>
      <c r="AA2687" s="71"/>
      <c r="AB2687" s="71"/>
      <c r="AC2687" s="71"/>
      <c r="AD2687" s="71"/>
      <c r="AE2687" s="71"/>
      <c r="AF2687" s="71"/>
      <c r="AG2687" s="71"/>
      <c r="AH2687" s="71"/>
      <c r="AI2687" s="71"/>
      <c r="AJ2687" s="71"/>
      <c r="AK2687" s="71"/>
      <c r="AL2687" s="71"/>
    </row>
    <row r="2688" spans="1:38">
      <c r="A2688" s="191"/>
      <c r="B2688" s="191"/>
      <c r="C2688" s="191"/>
      <c r="D2688" s="191"/>
      <c r="E2688" s="191"/>
      <c r="F2688" s="191"/>
      <c r="G2688" s="191"/>
      <c r="H2688" s="191"/>
      <c r="I2688" s="191"/>
      <c r="J2688" s="191"/>
      <c r="K2688" s="191"/>
      <c r="L2688" s="191"/>
      <c r="M2688" s="191"/>
      <c r="N2688" s="191"/>
      <c r="O2688" s="70">
        <f>SUMIFS('Ctas Receber'!G:G,'Ctas Receber'!E:E,'Clientes'!A:A,'Ctas Receber'!M:M,"")</f>
        <v>0</v>
      </c>
      <c r="P2688" s="70">
        <f>SUMIFS('Ctas Receber'!G:G,'Ctas Receber'!E:E,'Clientes'!A:A,'Ctas Receber'!O:O,"Pago")</f>
        <v>0</v>
      </c>
      <c r="Q2688" s="71"/>
      <c r="R2688" s="71"/>
      <c r="S2688" s="71"/>
      <c r="T2688" s="71"/>
      <c r="U2688" s="71"/>
      <c r="V2688" s="71"/>
      <c r="W2688" s="71"/>
      <c r="X2688" s="71"/>
      <c r="Y2688" s="71"/>
      <c r="Z2688" s="71"/>
      <c r="AA2688" s="71"/>
      <c r="AB2688" s="71"/>
      <c r="AC2688" s="71"/>
      <c r="AD2688" s="71"/>
      <c r="AE2688" s="71"/>
      <c r="AF2688" s="71"/>
      <c r="AG2688" s="71"/>
      <c r="AH2688" s="71"/>
      <c r="AI2688" s="71"/>
      <c r="AJ2688" s="71"/>
      <c r="AK2688" s="71"/>
      <c r="AL2688" s="71"/>
    </row>
    <row r="2689" spans="1:38">
      <c r="A2689" s="191"/>
      <c r="B2689" s="191"/>
      <c r="C2689" s="191"/>
      <c r="D2689" s="191"/>
      <c r="E2689" s="191"/>
      <c r="F2689" s="191"/>
      <c r="G2689" s="191"/>
      <c r="H2689" s="191"/>
      <c r="I2689" s="191"/>
      <c r="J2689" s="191"/>
      <c r="K2689" s="191"/>
      <c r="L2689" s="191"/>
      <c r="M2689" s="191"/>
      <c r="N2689" s="191"/>
      <c r="O2689" s="70">
        <f>SUMIFS('Ctas Receber'!G:G,'Ctas Receber'!E:E,'Clientes'!A:A,'Ctas Receber'!M:M,"")</f>
        <v>0</v>
      </c>
      <c r="P2689" s="70">
        <f>SUMIFS('Ctas Receber'!G:G,'Ctas Receber'!E:E,'Clientes'!A:A,'Ctas Receber'!O:O,"Pago")</f>
        <v>0</v>
      </c>
      <c r="Q2689" s="71"/>
      <c r="R2689" s="71"/>
      <c r="S2689" s="71"/>
      <c r="T2689" s="71"/>
      <c r="U2689" s="71"/>
      <c r="V2689" s="71"/>
      <c r="W2689" s="71"/>
      <c r="X2689" s="71"/>
      <c r="Y2689" s="71"/>
      <c r="Z2689" s="71"/>
      <c r="AA2689" s="71"/>
      <c r="AB2689" s="71"/>
      <c r="AC2689" s="71"/>
      <c r="AD2689" s="71"/>
      <c r="AE2689" s="71"/>
      <c r="AF2689" s="71"/>
      <c r="AG2689" s="71"/>
      <c r="AH2689" s="71"/>
      <c r="AI2689" s="71"/>
      <c r="AJ2689" s="71"/>
      <c r="AK2689" s="71"/>
      <c r="AL2689" s="71"/>
    </row>
    <row r="2690" spans="1:38">
      <c r="A2690" s="191"/>
      <c r="B2690" s="191"/>
      <c r="C2690" s="191"/>
      <c r="D2690" s="191"/>
      <c r="E2690" s="191"/>
      <c r="F2690" s="191"/>
      <c r="G2690" s="191"/>
      <c r="H2690" s="191"/>
      <c r="I2690" s="191"/>
      <c r="J2690" s="191"/>
      <c r="K2690" s="191"/>
      <c r="L2690" s="191"/>
      <c r="M2690" s="191"/>
      <c r="N2690" s="191"/>
      <c r="O2690" s="70">
        <f>SUMIFS('Ctas Receber'!G:G,'Ctas Receber'!E:E,'Clientes'!A:A,'Ctas Receber'!M:M,"")</f>
        <v>0</v>
      </c>
      <c r="P2690" s="70">
        <f>SUMIFS('Ctas Receber'!G:G,'Ctas Receber'!E:E,'Clientes'!A:A,'Ctas Receber'!O:O,"Pago")</f>
        <v>0</v>
      </c>
      <c r="Q2690" s="71"/>
      <c r="R2690" s="71"/>
      <c r="S2690" s="71"/>
      <c r="T2690" s="71"/>
      <c r="U2690" s="71"/>
      <c r="V2690" s="71"/>
      <c r="W2690" s="71"/>
      <c r="X2690" s="71"/>
      <c r="Y2690" s="71"/>
      <c r="Z2690" s="71"/>
      <c r="AA2690" s="71"/>
      <c r="AB2690" s="71"/>
      <c r="AC2690" s="71"/>
      <c r="AD2690" s="71"/>
      <c r="AE2690" s="71"/>
      <c r="AF2690" s="71"/>
      <c r="AG2690" s="71"/>
      <c r="AH2690" s="71"/>
      <c r="AI2690" s="71"/>
      <c r="AJ2690" s="71"/>
      <c r="AK2690" s="71"/>
      <c r="AL2690" s="71"/>
    </row>
    <row r="2691" spans="1:38">
      <c r="A2691" s="191"/>
      <c r="B2691" s="191"/>
      <c r="C2691" s="191"/>
      <c r="D2691" s="191"/>
      <c r="E2691" s="191"/>
      <c r="F2691" s="191"/>
      <c r="G2691" s="191"/>
      <c r="H2691" s="191"/>
      <c r="I2691" s="191"/>
      <c r="J2691" s="191"/>
      <c r="K2691" s="191"/>
      <c r="L2691" s="191"/>
      <c r="M2691" s="191"/>
      <c r="N2691" s="191"/>
      <c r="O2691" s="70">
        <f>SUMIFS('Ctas Receber'!G:G,'Ctas Receber'!E:E,'Clientes'!A:A,'Ctas Receber'!M:M,"")</f>
        <v>0</v>
      </c>
      <c r="P2691" s="70">
        <f>SUMIFS('Ctas Receber'!G:G,'Ctas Receber'!E:E,'Clientes'!A:A,'Ctas Receber'!O:O,"Pago")</f>
        <v>0</v>
      </c>
      <c r="Q2691" s="71"/>
      <c r="R2691" s="71"/>
      <c r="S2691" s="71"/>
      <c r="T2691" s="71"/>
      <c r="U2691" s="71"/>
      <c r="V2691" s="71"/>
      <c r="W2691" s="71"/>
      <c r="X2691" s="71"/>
      <c r="Y2691" s="71"/>
      <c r="Z2691" s="71"/>
      <c r="AA2691" s="71"/>
      <c r="AB2691" s="71"/>
      <c r="AC2691" s="71"/>
      <c r="AD2691" s="71"/>
      <c r="AE2691" s="71"/>
      <c r="AF2691" s="71"/>
      <c r="AG2691" s="71"/>
      <c r="AH2691" s="71"/>
      <c r="AI2691" s="71"/>
      <c r="AJ2691" s="71"/>
      <c r="AK2691" s="71"/>
      <c r="AL2691" s="71"/>
    </row>
    <row r="2692" spans="1:38">
      <c r="A2692" s="191"/>
      <c r="B2692" s="191"/>
      <c r="C2692" s="191"/>
      <c r="D2692" s="191"/>
      <c r="E2692" s="191"/>
      <c r="F2692" s="191"/>
      <c r="G2692" s="191"/>
      <c r="H2692" s="191"/>
      <c r="I2692" s="191"/>
      <c r="J2692" s="191"/>
      <c r="K2692" s="191"/>
      <c r="L2692" s="191"/>
      <c r="M2692" s="191"/>
      <c r="N2692" s="191"/>
      <c r="O2692" s="70">
        <f>SUMIFS('Ctas Receber'!G:G,'Ctas Receber'!E:E,'Clientes'!A:A,'Ctas Receber'!M:M,"")</f>
        <v>0</v>
      </c>
      <c r="P2692" s="70">
        <f>SUMIFS('Ctas Receber'!G:G,'Ctas Receber'!E:E,'Clientes'!A:A,'Ctas Receber'!O:O,"Pago")</f>
        <v>0</v>
      </c>
      <c r="Q2692" s="71"/>
      <c r="R2692" s="71"/>
      <c r="S2692" s="71"/>
      <c r="T2692" s="71"/>
      <c r="U2692" s="71"/>
      <c r="V2692" s="71"/>
      <c r="W2692" s="71"/>
      <c r="X2692" s="71"/>
      <c r="Y2692" s="71"/>
      <c r="Z2692" s="71"/>
      <c r="AA2692" s="71"/>
      <c r="AB2692" s="71"/>
      <c r="AC2692" s="71"/>
      <c r="AD2692" s="71"/>
      <c r="AE2692" s="71"/>
      <c r="AF2692" s="71"/>
      <c r="AG2692" s="71"/>
      <c r="AH2692" s="71"/>
      <c r="AI2692" s="71"/>
      <c r="AJ2692" s="71"/>
      <c r="AK2692" s="71"/>
      <c r="AL2692" s="71"/>
    </row>
    <row r="2693" spans="1:38">
      <c r="A2693" s="191"/>
      <c r="B2693" s="191"/>
      <c r="C2693" s="191"/>
      <c r="D2693" s="191"/>
      <c r="E2693" s="191"/>
      <c r="F2693" s="191"/>
      <c r="G2693" s="191"/>
      <c r="H2693" s="191"/>
      <c r="I2693" s="191"/>
      <c r="J2693" s="191"/>
      <c r="K2693" s="191"/>
      <c r="L2693" s="191"/>
      <c r="M2693" s="191"/>
      <c r="N2693" s="191"/>
      <c r="O2693" s="70">
        <f>SUMIFS('Ctas Receber'!G:G,'Ctas Receber'!E:E,'Clientes'!A:A,'Ctas Receber'!M:M,"")</f>
        <v>0</v>
      </c>
      <c r="P2693" s="70">
        <f>SUMIFS('Ctas Receber'!G:G,'Ctas Receber'!E:E,'Clientes'!A:A,'Ctas Receber'!O:O,"Pago")</f>
        <v>0</v>
      </c>
      <c r="Q2693" s="71"/>
      <c r="R2693" s="71"/>
      <c r="S2693" s="71"/>
      <c r="T2693" s="71"/>
      <c r="U2693" s="71"/>
      <c r="V2693" s="71"/>
      <c r="W2693" s="71"/>
      <c r="X2693" s="71"/>
      <c r="Y2693" s="71"/>
      <c r="Z2693" s="71"/>
      <c r="AA2693" s="71"/>
      <c r="AB2693" s="71"/>
      <c r="AC2693" s="71"/>
      <c r="AD2693" s="71"/>
      <c r="AE2693" s="71"/>
      <c r="AF2693" s="71"/>
      <c r="AG2693" s="71"/>
      <c r="AH2693" s="71"/>
      <c r="AI2693" s="71"/>
      <c r="AJ2693" s="71"/>
      <c r="AK2693" s="71"/>
      <c r="AL2693" s="71"/>
    </row>
    <row r="2694" spans="1:38">
      <c r="A2694" s="191"/>
      <c r="B2694" s="191"/>
      <c r="C2694" s="191"/>
      <c r="D2694" s="191"/>
      <c r="E2694" s="191"/>
      <c r="F2694" s="191"/>
      <c r="G2694" s="191"/>
      <c r="H2694" s="191"/>
      <c r="I2694" s="191"/>
      <c r="J2694" s="191"/>
      <c r="K2694" s="191"/>
      <c r="L2694" s="191"/>
      <c r="M2694" s="191"/>
      <c r="N2694" s="191"/>
      <c r="O2694" s="70">
        <f>SUMIFS('Ctas Receber'!G:G,'Ctas Receber'!E:E,'Clientes'!A:A,'Ctas Receber'!M:M,"")</f>
        <v>0</v>
      </c>
      <c r="P2694" s="70">
        <f>SUMIFS('Ctas Receber'!G:G,'Ctas Receber'!E:E,'Clientes'!A:A,'Ctas Receber'!O:O,"Pago")</f>
        <v>0</v>
      </c>
      <c r="Q2694" s="71"/>
      <c r="R2694" s="71"/>
      <c r="S2694" s="71"/>
      <c r="T2694" s="71"/>
      <c r="U2694" s="71"/>
      <c r="V2694" s="71"/>
      <c r="W2694" s="71"/>
      <c r="X2694" s="71"/>
      <c r="Y2694" s="71"/>
      <c r="Z2694" s="71"/>
      <c r="AA2694" s="71"/>
      <c r="AB2694" s="71"/>
      <c r="AC2694" s="71"/>
      <c r="AD2694" s="71"/>
      <c r="AE2694" s="71"/>
      <c r="AF2694" s="71"/>
      <c r="AG2694" s="71"/>
      <c r="AH2694" s="71"/>
      <c r="AI2694" s="71"/>
      <c r="AJ2694" s="71"/>
      <c r="AK2694" s="71"/>
      <c r="AL2694" s="71"/>
    </row>
    <row r="2695" spans="1:38">
      <c r="A2695" s="191"/>
      <c r="B2695" s="191"/>
      <c r="C2695" s="191"/>
      <c r="D2695" s="191"/>
      <c r="E2695" s="191"/>
      <c r="F2695" s="191"/>
      <c r="G2695" s="191"/>
      <c r="H2695" s="191"/>
      <c r="I2695" s="191"/>
      <c r="J2695" s="191"/>
      <c r="K2695" s="191"/>
      <c r="L2695" s="191"/>
      <c r="M2695" s="191"/>
      <c r="N2695" s="191"/>
      <c r="O2695" s="70">
        <f>SUMIFS('Ctas Receber'!G:G,'Ctas Receber'!E:E,'Clientes'!A:A,'Ctas Receber'!M:M,"")</f>
        <v>0</v>
      </c>
      <c r="P2695" s="70">
        <f>SUMIFS('Ctas Receber'!G:G,'Ctas Receber'!E:E,'Clientes'!A:A,'Ctas Receber'!O:O,"Pago")</f>
        <v>0</v>
      </c>
      <c r="Q2695" s="71"/>
      <c r="R2695" s="71"/>
      <c r="S2695" s="71"/>
      <c r="T2695" s="71"/>
      <c r="U2695" s="71"/>
      <c r="V2695" s="71"/>
      <c r="W2695" s="71"/>
      <c r="X2695" s="71"/>
      <c r="Y2695" s="71"/>
      <c r="Z2695" s="71"/>
      <c r="AA2695" s="71"/>
      <c r="AB2695" s="71"/>
      <c r="AC2695" s="71"/>
      <c r="AD2695" s="71"/>
      <c r="AE2695" s="71"/>
      <c r="AF2695" s="71"/>
      <c r="AG2695" s="71"/>
      <c r="AH2695" s="71"/>
      <c r="AI2695" s="71"/>
      <c r="AJ2695" s="71"/>
      <c r="AK2695" s="71"/>
      <c r="AL2695" s="71"/>
    </row>
    <row r="2696" spans="1:38">
      <c r="A2696" s="191"/>
      <c r="B2696" s="191"/>
      <c r="C2696" s="191"/>
      <c r="D2696" s="191"/>
      <c r="E2696" s="191"/>
      <c r="F2696" s="191"/>
      <c r="G2696" s="191"/>
      <c r="H2696" s="191"/>
      <c r="I2696" s="191"/>
      <c r="J2696" s="191"/>
      <c r="K2696" s="191"/>
      <c r="L2696" s="191"/>
      <c r="M2696" s="191"/>
      <c r="N2696" s="191"/>
      <c r="O2696" s="70">
        <f>SUMIFS('Ctas Receber'!G:G,'Ctas Receber'!E:E,'Clientes'!A:A,'Ctas Receber'!M:M,"")</f>
        <v>0</v>
      </c>
      <c r="P2696" s="70">
        <f>SUMIFS('Ctas Receber'!G:G,'Ctas Receber'!E:E,'Clientes'!A:A,'Ctas Receber'!O:O,"Pago")</f>
        <v>0</v>
      </c>
      <c r="Q2696" s="71"/>
      <c r="R2696" s="71"/>
      <c r="S2696" s="71"/>
      <c r="T2696" s="71"/>
      <c r="U2696" s="71"/>
      <c r="V2696" s="71"/>
      <c r="W2696" s="71"/>
      <c r="X2696" s="71"/>
      <c r="Y2696" s="71"/>
      <c r="Z2696" s="71"/>
      <c r="AA2696" s="71"/>
      <c r="AB2696" s="71"/>
      <c r="AC2696" s="71"/>
      <c r="AD2696" s="71"/>
      <c r="AE2696" s="71"/>
      <c r="AF2696" s="71"/>
      <c r="AG2696" s="71"/>
      <c r="AH2696" s="71"/>
      <c r="AI2696" s="71"/>
      <c r="AJ2696" s="71"/>
      <c r="AK2696" s="71"/>
      <c r="AL2696" s="71"/>
    </row>
    <row r="2697" spans="1:38">
      <c r="A2697" s="191"/>
      <c r="B2697" s="191"/>
      <c r="C2697" s="191"/>
      <c r="D2697" s="191"/>
      <c r="E2697" s="191"/>
      <c r="F2697" s="191"/>
      <c r="G2697" s="191"/>
      <c r="H2697" s="191"/>
      <c r="I2697" s="191"/>
      <c r="J2697" s="191"/>
      <c r="K2697" s="191"/>
      <c r="L2697" s="191"/>
      <c r="M2697" s="191"/>
      <c r="N2697" s="191"/>
      <c r="O2697" s="70">
        <f>SUMIFS('Ctas Receber'!G:G,'Ctas Receber'!E:E,'Clientes'!A:A,'Ctas Receber'!M:M,"")</f>
        <v>0</v>
      </c>
      <c r="P2697" s="70">
        <f>SUMIFS('Ctas Receber'!G:G,'Ctas Receber'!E:E,'Clientes'!A:A,'Ctas Receber'!O:O,"Pago")</f>
        <v>0</v>
      </c>
      <c r="Q2697" s="71"/>
      <c r="R2697" s="71"/>
      <c r="S2697" s="71"/>
      <c r="T2697" s="71"/>
      <c r="U2697" s="71"/>
      <c r="V2697" s="71"/>
      <c r="W2697" s="71"/>
      <c r="X2697" s="71"/>
      <c r="Y2697" s="71"/>
      <c r="Z2697" s="71"/>
      <c r="AA2697" s="71"/>
      <c r="AB2697" s="71"/>
      <c r="AC2697" s="71"/>
      <c r="AD2697" s="71"/>
      <c r="AE2697" s="71"/>
      <c r="AF2697" s="71"/>
      <c r="AG2697" s="71"/>
      <c r="AH2697" s="71"/>
      <c r="AI2697" s="71"/>
      <c r="AJ2697" s="71"/>
      <c r="AK2697" s="71"/>
      <c r="AL2697" s="71"/>
    </row>
    <row r="2698" spans="1:38">
      <c r="A2698" s="191"/>
      <c r="B2698" s="191"/>
      <c r="C2698" s="191"/>
      <c r="D2698" s="191"/>
      <c r="E2698" s="191"/>
      <c r="F2698" s="191"/>
      <c r="G2698" s="191"/>
      <c r="H2698" s="191"/>
      <c r="I2698" s="191"/>
      <c r="J2698" s="191"/>
      <c r="K2698" s="191"/>
      <c r="L2698" s="191"/>
      <c r="M2698" s="191"/>
      <c r="N2698" s="191"/>
      <c r="O2698" s="70">
        <f>SUMIFS('Ctas Receber'!G:G,'Ctas Receber'!E:E,'Clientes'!A:A,'Ctas Receber'!M:M,"")</f>
        <v>0</v>
      </c>
      <c r="P2698" s="70">
        <f>SUMIFS('Ctas Receber'!G:G,'Ctas Receber'!E:E,'Clientes'!A:A,'Ctas Receber'!O:O,"Pago")</f>
        <v>0</v>
      </c>
      <c r="Q2698" s="71"/>
      <c r="R2698" s="71"/>
      <c r="S2698" s="71"/>
      <c r="T2698" s="71"/>
      <c r="U2698" s="71"/>
      <c r="V2698" s="71"/>
      <c r="W2698" s="71"/>
      <c r="X2698" s="71"/>
      <c r="Y2698" s="71"/>
      <c r="Z2698" s="71"/>
      <c r="AA2698" s="71"/>
      <c r="AB2698" s="71"/>
      <c r="AC2698" s="71"/>
      <c r="AD2698" s="71"/>
      <c r="AE2698" s="71"/>
      <c r="AF2698" s="71"/>
      <c r="AG2698" s="71"/>
      <c r="AH2698" s="71"/>
      <c r="AI2698" s="71"/>
      <c r="AJ2698" s="71"/>
      <c r="AK2698" s="71"/>
      <c r="AL2698" s="71"/>
    </row>
    <row r="2699" spans="1:38">
      <c r="A2699" s="191"/>
      <c r="B2699" s="191"/>
      <c r="C2699" s="191"/>
      <c r="D2699" s="191"/>
      <c r="E2699" s="191"/>
      <c r="F2699" s="191"/>
      <c r="G2699" s="191"/>
      <c r="H2699" s="191"/>
      <c r="I2699" s="191"/>
      <c r="J2699" s="191"/>
      <c r="K2699" s="191"/>
      <c r="L2699" s="191"/>
      <c r="M2699" s="191"/>
      <c r="N2699" s="191"/>
      <c r="O2699" s="70">
        <f>SUMIFS('Ctas Receber'!G:G,'Ctas Receber'!E:E,'Clientes'!A:A,'Ctas Receber'!M:M,"")</f>
        <v>0</v>
      </c>
      <c r="P2699" s="70">
        <f>SUMIFS('Ctas Receber'!G:G,'Ctas Receber'!E:E,'Clientes'!A:A,'Ctas Receber'!O:O,"Pago")</f>
        <v>0</v>
      </c>
      <c r="Q2699" s="71"/>
      <c r="R2699" s="71"/>
      <c r="S2699" s="71"/>
      <c r="T2699" s="71"/>
      <c r="U2699" s="71"/>
      <c r="V2699" s="71"/>
      <c r="W2699" s="71"/>
      <c r="X2699" s="71"/>
      <c r="Y2699" s="71"/>
      <c r="Z2699" s="71"/>
      <c r="AA2699" s="71"/>
      <c r="AB2699" s="71"/>
      <c r="AC2699" s="71"/>
      <c r="AD2699" s="71"/>
      <c r="AE2699" s="71"/>
      <c r="AF2699" s="71"/>
      <c r="AG2699" s="71"/>
      <c r="AH2699" s="71"/>
      <c r="AI2699" s="71"/>
      <c r="AJ2699" s="71"/>
      <c r="AK2699" s="71"/>
      <c r="AL2699" s="71"/>
    </row>
    <row r="2700" spans="1:38">
      <c r="A2700" s="191"/>
      <c r="B2700" s="191"/>
      <c r="C2700" s="191"/>
      <c r="D2700" s="191"/>
      <c r="E2700" s="191"/>
      <c r="F2700" s="191"/>
      <c r="G2700" s="191"/>
      <c r="H2700" s="191"/>
      <c r="I2700" s="191"/>
      <c r="J2700" s="191"/>
      <c r="K2700" s="191"/>
      <c r="L2700" s="191"/>
      <c r="M2700" s="191"/>
      <c r="N2700" s="191"/>
      <c r="O2700" s="70">
        <f>SUMIFS('Ctas Receber'!G:G,'Ctas Receber'!E:E,'Clientes'!A:A,'Ctas Receber'!M:M,"")</f>
        <v>0</v>
      </c>
      <c r="P2700" s="70">
        <f>SUMIFS('Ctas Receber'!G:G,'Ctas Receber'!E:E,'Clientes'!A:A,'Ctas Receber'!O:O,"Pago")</f>
        <v>0</v>
      </c>
      <c r="Q2700" s="71"/>
      <c r="R2700" s="71"/>
      <c r="S2700" s="71"/>
      <c r="T2700" s="71"/>
      <c r="U2700" s="71"/>
      <c r="V2700" s="71"/>
      <c r="W2700" s="71"/>
      <c r="X2700" s="71"/>
      <c r="Y2700" s="71"/>
      <c r="Z2700" s="71"/>
      <c r="AA2700" s="71"/>
      <c r="AB2700" s="71"/>
      <c r="AC2700" s="71"/>
      <c r="AD2700" s="71"/>
      <c r="AE2700" s="71"/>
      <c r="AF2700" s="71"/>
      <c r="AG2700" s="71"/>
      <c r="AH2700" s="71"/>
      <c r="AI2700" s="71"/>
      <c r="AJ2700" s="71"/>
      <c r="AK2700" s="71"/>
      <c r="AL2700" s="71"/>
    </row>
    <row r="2701" spans="1:38">
      <c r="A2701" s="191"/>
      <c r="B2701" s="191"/>
      <c r="C2701" s="191"/>
      <c r="D2701" s="191"/>
      <c r="E2701" s="191"/>
      <c r="F2701" s="191"/>
      <c r="G2701" s="191"/>
      <c r="H2701" s="191"/>
      <c r="I2701" s="191"/>
      <c r="J2701" s="191"/>
      <c r="K2701" s="191"/>
      <c r="L2701" s="191"/>
      <c r="M2701" s="191"/>
      <c r="N2701" s="191"/>
      <c r="O2701" s="70">
        <f>SUMIFS('Ctas Receber'!G:G,'Ctas Receber'!E:E,'Clientes'!A:A,'Ctas Receber'!M:M,"")</f>
        <v>0</v>
      </c>
      <c r="P2701" s="70">
        <f>SUMIFS('Ctas Receber'!G:G,'Ctas Receber'!E:E,'Clientes'!A:A,'Ctas Receber'!O:O,"Pago")</f>
        <v>0</v>
      </c>
      <c r="Q2701" s="71"/>
      <c r="R2701" s="71"/>
      <c r="S2701" s="71"/>
      <c r="T2701" s="71"/>
      <c r="U2701" s="71"/>
      <c r="V2701" s="71"/>
      <c r="W2701" s="71"/>
      <c r="X2701" s="71"/>
      <c r="Y2701" s="71"/>
      <c r="Z2701" s="71"/>
      <c r="AA2701" s="71"/>
      <c r="AB2701" s="71"/>
      <c r="AC2701" s="71"/>
      <c r="AD2701" s="71"/>
      <c r="AE2701" s="71"/>
      <c r="AF2701" s="71"/>
      <c r="AG2701" s="71"/>
      <c r="AH2701" s="71"/>
      <c r="AI2701" s="71"/>
      <c r="AJ2701" s="71"/>
      <c r="AK2701" s="71"/>
      <c r="AL2701" s="71"/>
    </row>
    <row r="2702" spans="1:38">
      <c r="A2702" s="191"/>
      <c r="B2702" s="191"/>
      <c r="C2702" s="191"/>
      <c r="D2702" s="191"/>
      <c r="E2702" s="191"/>
      <c r="F2702" s="191"/>
      <c r="G2702" s="191"/>
      <c r="H2702" s="191"/>
      <c r="I2702" s="191"/>
      <c r="J2702" s="191"/>
      <c r="K2702" s="191"/>
      <c r="L2702" s="191"/>
      <c r="M2702" s="191"/>
      <c r="N2702" s="191"/>
      <c r="O2702" s="70">
        <f>SUMIFS('Ctas Receber'!G:G,'Ctas Receber'!E:E,'Clientes'!A:A,'Ctas Receber'!M:M,"")</f>
        <v>0</v>
      </c>
      <c r="P2702" s="70">
        <f>SUMIFS('Ctas Receber'!G:G,'Ctas Receber'!E:E,'Clientes'!A:A,'Ctas Receber'!O:O,"Pago")</f>
        <v>0</v>
      </c>
      <c r="Q2702" s="71"/>
      <c r="R2702" s="71"/>
      <c r="S2702" s="71"/>
      <c r="T2702" s="71"/>
      <c r="U2702" s="71"/>
      <c r="V2702" s="71"/>
      <c r="W2702" s="71"/>
      <c r="X2702" s="71"/>
      <c r="Y2702" s="71"/>
      <c r="Z2702" s="71"/>
      <c r="AA2702" s="71"/>
      <c r="AB2702" s="71"/>
      <c r="AC2702" s="71"/>
      <c r="AD2702" s="71"/>
      <c r="AE2702" s="71"/>
      <c r="AF2702" s="71"/>
      <c r="AG2702" s="71"/>
      <c r="AH2702" s="71"/>
      <c r="AI2702" s="71"/>
      <c r="AJ2702" s="71"/>
      <c r="AK2702" s="71"/>
      <c r="AL2702" s="71"/>
    </row>
    <row r="2703" spans="1:38">
      <c r="A2703" s="191"/>
      <c r="B2703" s="191"/>
      <c r="C2703" s="191"/>
      <c r="D2703" s="191"/>
      <c r="E2703" s="191"/>
      <c r="F2703" s="191"/>
      <c r="G2703" s="191"/>
      <c r="H2703" s="191"/>
      <c r="I2703" s="191"/>
      <c r="J2703" s="191"/>
      <c r="K2703" s="191"/>
      <c r="L2703" s="191"/>
      <c r="M2703" s="191"/>
      <c r="N2703" s="191"/>
      <c r="O2703" s="70">
        <f>SUMIFS('Ctas Receber'!G:G,'Ctas Receber'!E:E,'Clientes'!A:A,'Ctas Receber'!M:M,"")</f>
        <v>0</v>
      </c>
      <c r="P2703" s="70">
        <f>SUMIFS('Ctas Receber'!G:G,'Ctas Receber'!E:E,'Clientes'!A:A,'Ctas Receber'!O:O,"Pago")</f>
        <v>0</v>
      </c>
      <c r="Q2703" s="71"/>
      <c r="R2703" s="71"/>
      <c r="S2703" s="71"/>
      <c r="T2703" s="71"/>
      <c r="U2703" s="71"/>
      <c r="V2703" s="71"/>
      <c r="W2703" s="71"/>
      <c r="X2703" s="71"/>
      <c r="Y2703" s="71"/>
      <c r="Z2703" s="71"/>
      <c r="AA2703" s="71"/>
      <c r="AB2703" s="71"/>
      <c r="AC2703" s="71"/>
      <c r="AD2703" s="71"/>
      <c r="AE2703" s="71"/>
      <c r="AF2703" s="71"/>
      <c r="AG2703" s="71"/>
      <c r="AH2703" s="71"/>
      <c r="AI2703" s="71"/>
      <c r="AJ2703" s="71"/>
      <c r="AK2703" s="71"/>
      <c r="AL2703" s="71"/>
    </row>
    <row r="2704" spans="1:38">
      <c r="A2704" s="191"/>
      <c r="B2704" s="191"/>
      <c r="C2704" s="191"/>
      <c r="D2704" s="191"/>
      <c r="E2704" s="191"/>
      <c r="F2704" s="191"/>
      <c r="G2704" s="191"/>
      <c r="H2704" s="191"/>
      <c r="I2704" s="191"/>
      <c r="J2704" s="191"/>
      <c r="K2704" s="191"/>
      <c r="L2704" s="191"/>
      <c r="M2704" s="191"/>
      <c r="N2704" s="191"/>
      <c r="O2704" s="70">
        <f>SUMIFS('Ctas Receber'!G:G,'Ctas Receber'!E:E,'Clientes'!A:A,'Ctas Receber'!M:M,"")</f>
        <v>0</v>
      </c>
      <c r="P2704" s="70">
        <f>SUMIFS('Ctas Receber'!G:G,'Ctas Receber'!E:E,'Clientes'!A:A,'Ctas Receber'!O:O,"Pago")</f>
        <v>0</v>
      </c>
      <c r="Q2704" s="71"/>
      <c r="R2704" s="71"/>
      <c r="S2704" s="71"/>
      <c r="T2704" s="71"/>
      <c r="U2704" s="71"/>
      <c r="V2704" s="71"/>
      <c r="W2704" s="71"/>
      <c r="X2704" s="71"/>
      <c r="Y2704" s="71"/>
      <c r="Z2704" s="71"/>
      <c r="AA2704" s="71"/>
      <c r="AB2704" s="71"/>
      <c r="AC2704" s="71"/>
      <c r="AD2704" s="71"/>
      <c r="AE2704" s="71"/>
      <c r="AF2704" s="71"/>
      <c r="AG2704" s="71"/>
      <c r="AH2704" s="71"/>
      <c r="AI2704" s="71"/>
      <c r="AJ2704" s="71"/>
      <c r="AK2704" s="71"/>
      <c r="AL2704" s="71"/>
    </row>
    <row r="2705" spans="1:38">
      <c r="A2705" s="191"/>
      <c r="B2705" s="191"/>
      <c r="C2705" s="191"/>
      <c r="D2705" s="191"/>
      <c r="E2705" s="191"/>
      <c r="F2705" s="191"/>
      <c r="G2705" s="191"/>
      <c r="H2705" s="191"/>
      <c r="I2705" s="191"/>
      <c r="J2705" s="191"/>
      <c r="K2705" s="191"/>
      <c r="L2705" s="191"/>
      <c r="M2705" s="191"/>
      <c r="N2705" s="191"/>
      <c r="O2705" s="70">
        <f>SUMIFS('Ctas Receber'!G:G,'Ctas Receber'!E:E,'Clientes'!A:A,'Ctas Receber'!M:M,"")</f>
        <v>0</v>
      </c>
      <c r="P2705" s="70">
        <f>SUMIFS('Ctas Receber'!G:G,'Ctas Receber'!E:E,'Clientes'!A:A,'Ctas Receber'!O:O,"Pago")</f>
        <v>0</v>
      </c>
      <c r="Q2705" s="71"/>
      <c r="R2705" s="71"/>
      <c r="S2705" s="71"/>
      <c r="T2705" s="71"/>
      <c r="U2705" s="71"/>
      <c r="V2705" s="71"/>
      <c r="W2705" s="71"/>
      <c r="X2705" s="71"/>
      <c r="Y2705" s="71"/>
      <c r="Z2705" s="71"/>
      <c r="AA2705" s="71"/>
      <c r="AB2705" s="71"/>
      <c r="AC2705" s="71"/>
      <c r="AD2705" s="71"/>
      <c r="AE2705" s="71"/>
      <c r="AF2705" s="71"/>
      <c r="AG2705" s="71"/>
      <c r="AH2705" s="71"/>
      <c r="AI2705" s="71"/>
      <c r="AJ2705" s="71"/>
      <c r="AK2705" s="71"/>
      <c r="AL2705" s="71"/>
    </row>
    <row r="2706" spans="1:38">
      <c r="A2706" s="191"/>
      <c r="B2706" s="191"/>
      <c r="C2706" s="191"/>
      <c r="D2706" s="191"/>
      <c r="E2706" s="191"/>
      <c r="F2706" s="191"/>
      <c r="G2706" s="191"/>
      <c r="H2706" s="191"/>
      <c r="I2706" s="191"/>
      <c r="J2706" s="191"/>
      <c r="K2706" s="191"/>
      <c r="L2706" s="191"/>
      <c r="M2706" s="191"/>
      <c r="N2706" s="191"/>
      <c r="O2706" s="70">
        <f>SUMIFS('Ctas Receber'!G:G,'Ctas Receber'!E:E,'Clientes'!A:A,'Ctas Receber'!M:M,"")</f>
        <v>0</v>
      </c>
      <c r="P2706" s="70">
        <f>SUMIFS('Ctas Receber'!G:G,'Ctas Receber'!E:E,'Clientes'!A:A,'Ctas Receber'!O:O,"Pago")</f>
        <v>0</v>
      </c>
      <c r="Q2706" s="71"/>
      <c r="R2706" s="71"/>
      <c r="S2706" s="71"/>
      <c r="T2706" s="71"/>
      <c r="U2706" s="71"/>
      <c r="V2706" s="71"/>
      <c r="W2706" s="71"/>
      <c r="X2706" s="71"/>
      <c r="Y2706" s="71"/>
      <c r="Z2706" s="71"/>
      <c r="AA2706" s="71"/>
      <c r="AB2706" s="71"/>
      <c r="AC2706" s="71"/>
      <c r="AD2706" s="71"/>
      <c r="AE2706" s="71"/>
      <c r="AF2706" s="71"/>
      <c r="AG2706" s="71"/>
      <c r="AH2706" s="71"/>
      <c r="AI2706" s="71"/>
      <c r="AJ2706" s="71"/>
      <c r="AK2706" s="71"/>
      <c r="AL2706" s="71"/>
    </row>
    <row r="2707" spans="1:38">
      <c r="A2707" s="191"/>
      <c r="B2707" s="191"/>
      <c r="C2707" s="191"/>
      <c r="D2707" s="191"/>
      <c r="E2707" s="191"/>
      <c r="F2707" s="191"/>
      <c r="G2707" s="191"/>
      <c r="H2707" s="191"/>
      <c r="I2707" s="191"/>
      <c r="J2707" s="191"/>
      <c r="K2707" s="191"/>
      <c r="L2707" s="191"/>
      <c r="M2707" s="191"/>
      <c r="N2707" s="191"/>
      <c r="O2707" s="70">
        <f>SUMIFS('Ctas Receber'!G:G,'Ctas Receber'!E:E,'Clientes'!A:A,'Ctas Receber'!M:M,"")</f>
        <v>0</v>
      </c>
      <c r="P2707" s="70">
        <f>SUMIFS('Ctas Receber'!G:G,'Ctas Receber'!E:E,'Clientes'!A:A,'Ctas Receber'!O:O,"Pago")</f>
        <v>0</v>
      </c>
      <c r="Q2707" s="71"/>
      <c r="R2707" s="71"/>
      <c r="S2707" s="71"/>
      <c r="T2707" s="71"/>
      <c r="U2707" s="71"/>
      <c r="V2707" s="71"/>
      <c r="W2707" s="71"/>
      <c r="X2707" s="71"/>
      <c r="Y2707" s="71"/>
      <c r="Z2707" s="71"/>
      <c r="AA2707" s="71"/>
      <c r="AB2707" s="71"/>
      <c r="AC2707" s="71"/>
      <c r="AD2707" s="71"/>
      <c r="AE2707" s="71"/>
      <c r="AF2707" s="71"/>
      <c r="AG2707" s="71"/>
      <c r="AH2707" s="71"/>
      <c r="AI2707" s="71"/>
      <c r="AJ2707" s="71"/>
      <c r="AK2707" s="71"/>
      <c r="AL2707" s="71"/>
    </row>
    <row r="2708" spans="1:38">
      <c r="A2708" s="191"/>
      <c r="B2708" s="191"/>
      <c r="C2708" s="191"/>
      <c r="D2708" s="191"/>
      <c r="E2708" s="191"/>
      <c r="F2708" s="191"/>
      <c r="G2708" s="191"/>
      <c r="H2708" s="191"/>
      <c r="I2708" s="191"/>
      <c r="J2708" s="191"/>
      <c r="K2708" s="191"/>
      <c r="L2708" s="191"/>
      <c r="M2708" s="191"/>
      <c r="N2708" s="191"/>
      <c r="O2708" s="70">
        <f>SUMIFS('Ctas Receber'!G:G,'Ctas Receber'!E:E,'Clientes'!A:A,'Ctas Receber'!M:M,"")</f>
        <v>0</v>
      </c>
      <c r="P2708" s="70">
        <f>SUMIFS('Ctas Receber'!G:G,'Ctas Receber'!E:E,'Clientes'!A:A,'Ctas Receber'!O:O,"Pago")</f>
        <v>0</v>
      </c>
      <c r="Q2708" s="71"/>
      <c r="R2708" s="71"/>
      <c r="S2708" s="71"/>
      <c r="T2708" s="71"/>
      <c r="U2708" s="71"/>
      <c r="V2708" s="71"/>
      <c r="W2708" s="71"/>
      <c r="X2708" s="71"/>
      <c r="Y2708" s="71"/>
      <c r="Z2708" s="71"/>
      <c r="AA2708" s="71"/>
      <c r="AB2708" s="71"/>
      <c r="AC2708" s="71"/>
      <c r="AD2708" s="71"/>
      <c r="AE2708" s="71"/>
      <c r="AF2708" s="71"/>
      <c r="AG2708" s="71"/>
      <c r="AH2708" s="71"/>
      <c r="AI2708" s="71"/>
      <c r="AJ2708" s="71"/>
      <c r="AK2708" s="71"/>
      <c r="AL2708" s="71"/>
    </row>
    <row r="2709" spans="1:38">
      <c r="A2709" s="191"/>
      <c r="B2709" s="191"/>
      <c r="C2709" s="191"/>
      <c r="D2709" s="191"/>
      <c r="E2709" s="191"/>
      <c r="F2709" s="191"/>
      <c r="G2709" s="191"/>
      <c r="H2709" s="191"/>
      <c r="I2709" s="191"/>
      <c r="J2709" s="191"/>
      <c r="K2709" s="191"/>
      <c r="L2709" s="191"/>
      <c r="M2709" s="191"/>
      <c r="N2709" s="191"/>
      <c r="O2709" s="70">
        <f>SUMIFS('Ctas Receber'!G:G,'Ctas Receber'!E:E,'Clientes'!A:A,'Ctas Receber'!M:M,"")</f>
        <v>0</v>
      </c>
      <c r="P2709" s="70">
        <f>SUMIFS('Ctas Receber'!G:G,'Ctas Receber'!E:E,'Clientes'!A:A,'Ctas Receber'!O:O,"Pago")</f>
        <v>0</v>
      </c>
      <c r="Q2709" s="71"/>
      <c r="R2709" s="71"/>
      <c r="S2709" s="71"/>
      <c r="T2709" s="71"/>
      <c r="U2709" s="71"/>
      <c r="V2709" s="71"/>
      <c r="W2709" s="71"/>
      <c r="X2709" s="71"/>
      <c r="Y2709" s="71"/>
      <c r="Z2709" s="71"/>
      <c r="AA2709" s="71"/>
      <c r="AB2709" s="71"/>
      <c r="AC2709" s="71"/>
      <c r="AD2709" s="71"/>
      <c r="AE2709" s="71"/>
      <c r="AF2709" s="71"/>
      <c r="AG2709" s="71"/>
      <c r="AH2709" s="71"/>
      <c r="AI2709" s="71"/>
      <c r="AJ2709" s="71"/>
      <c r="AK2709" s="71"/>
      <c r="AL2709" s="71"/>
    </row>
    <row r="2710" spans="1:38">
      <c r="A2710" s="191"/>
      <c r="B2710" s="191"/>
      <c r="C2710" s="191"/>
      <c r="D2710" s="191"/>
      <c r="E2710" s="191"/>
      <c r="F2710" s="191"/>
      <c r="G2710" s="191"/>
      <c r="H2710" s="191"/>
      <c r="I2710" s="191"/>
      <c r="J2710" s="191"/>
      <c r="K2710" s="191"/>
      <c r="L2710" s="191"/>
      <c r="M2710" s="191"/>
      <c r="N2710" s="191"/>
      <c r="O2710" s="70">
        <f>SUMIFS('Ctas Receber'!G:G,'Ctas Receber'!E:E,'Clientes'!A:A,'Ctas Receber'!M:M,"")</f>
        <v>0</v>
      </c>
      <c r="P2710" s="70">
        <f>SUMIFS('Ctas Receber'!G:G,'Ctas Receber'!E:E,'Clientes'!A:A,'Ctas Receber'!O:O,"Pago")</f>
        <v>0</v>
      </c>
      <c r="Q2710" s="71"/>
      <c r="R2710" s="71"/>
      <c r="S2710" s="71"/>
      <c r="T2710" s="71"/>
      <c r="U2710" s="71"/>
      <c r="V2710" s="71"/>
      <c r="W2710" s="71"/>
      <c r="X2710" s="71"/>
      <c r="Y2710" s="71"/>
      <c r="Z2710" s="71"/>
      <c r="AA2710" s="71"/>
      <c r="AB2710" s="71"/>
      <c r="AC2710" s="71"/>
      <c r="AD2710" s="71"/>
      <c r="AE2710" s="71"/>
      <c r="AF2710" s="71"/>
      <c r="AG2710" s="71"/>
      <c r="AH2710" s="71"/>
      <c r="AI2710" s="71"/>
      <c r="AJ2710" s="71"/>
      <c r="AK2710" s="71"/>
      <c r="AL2710" s="71"/>
    </row>
    <row r="2711" spans="1:38">
      <c r="A2711" s="191"/>
      <c r="B2711" s="191"/>
      <c r="C2711" s="191"/>
      <c r="D2711" s="191"/>
      <c r="E2711" s="191"/>
      <c r="F2711" s="191"/>
      <c r="G2711" s="191"/>
      <c r="H2711" s="191"/>
      <c r="I2711" s="191"/>
      <c r="J2711" s="191"/>
      <c r="K2711" s="191"/>
      <c r="L2711" s="191"/>
      <c r="M2711" s="191"/>
      <c r="N2711" s="191"/>
      <c r="O2711" s="70">
        <f>SUMIFS('Ctas Receber'!G:G,'Ctas Receber'!E:E,'Clientes'!A:A,'Ctas Receber'!M:M,"")</f>
        <v>0</v>
      </c>
      <c r="P2711" s="70">
        <f>SUMIFS('Ctas Receber'!G:G,'Ctas Receber'!E:E,'Clientes'!A:A,'Ctas Receber'!O:O,"Pago")</f>
        <v>0</v>
      </c>
      <c r="Q2711" s="71"/>
      <c r="R2711" s="71"/>
      <c r="S2711" s="71"/>
      <c r="T2711" s="71"/>
      <c r="U2711" s="71"/>
      <c r="V2711" s="71"/>
      <c r="W2711" s="71"/>
      <c r="X2711" s="71"/>
      <c r="Y2711" s="71"/>
      <c r="Z2711" s="71"/>
      <c r="AA2711" s="71"/>
      <c r="AB2711" s="71"/>
      <c r="AC2711" s="71"/>
      <c r="AD2711" s="71"/>
      <c r="AE2711" s="71"/>
      <c r="AF2711" s="71"/>
      <c r="AG2711" s="71"/>
      <c r="AH2711" s="71"/>
      <c r="AI2711" s="71"/>
      <c r="AJ2711" s="71"/>
      <c r="AK2711" s="71"/>
      <c r="AL2711" s="71"/>
    </row>
    <row r="2712" spans="1:38">
      <c r="A2712" s="191"/>
      <c r="B2712" s="191"/>
      <c r="C2712" s="191"/>
      <c r="D2712" s="191"/>
      <c r="E2712" s="191"/>
      <c r="F2712" s="191"/>
      <c r="G2712" s="191"/>
      <c r="H2712" s="191"/>
      <c r="I2712" s="191"/>
      <c r="J2712" s="191"/>
      <c r="K2712" s="191"/>
      <c r="L2712" s="191"/>
      <c r="M2712" s="191"/>
      <c r="N2712" s="191"/>
      <c r="O2712" s="70">
        <f>SUMIFS('Ctas Receber'!G:G,'Ctas Receber'!E:E,'Clientes'!A:A,'Ctas Receber'!M:M,"")</f>
        <v>0</v>
      </c>
      <c r="P2712" s="70">
        <f>SUMIFS('Ctas Receber'!G:G,'Ctas Receber'!E:E,'Clientes'!A:A,'Ctas Receber'!O:O,"Pago")</f>
        <v>0</v>
      </c>
      <c r="Q2712" s="71"/>
      <c r="R2712" s="71"/>
      <c r="S2712" s="71"/>
      <c r="T2712" s="71"/>
      <c r="U2712" s="71"/>
      <c r="V2712" s="71"/>
      <c r="W2712" s="71"/>
      <c r="X2712" s="71"/>
      <c r="Y2712" s="71"/>
      <c r="Z2712" s="71"/>
      <c r="AA2712" s="71"/>
      <c r="AB2712" s="71"/>
      <c r="AC2712" s="71"/>
      <c r="AD2712" s="71"/>
      <c r="AE2712" s="71"/>
      <c r="AF2712" s="71"/>
      <c r="AG2712" s="71"/>
      <c r="AH2712" s="71"/>
      <c r="AI2712" s="71"/>
      <c r="AJ2712" s="71"/>
      <c r="AK2712" s="71"/>
      <c r="AL2712" s="71"/>
    </row>
    <row r="2713" spans="1:38">
      <c r="A2713" s="191"/>
      <c r="B2713" s="191"/>
      <c r="C2713" s="191"/>
      <c r="D2713" s="191"/>
      <c r="E2713" s="191"/>
      <c r="F2713" s="191"/>
      <c r="G2713" s="191"/>
      <c r="H2713" s="191"/>
      <c r="I2713" s="191"/>
      <c r="J2713" s="191"/>
      <c r="K2713" s="191"/>
      <c r="L2713" s="191"/>
      <c r="M2713" s="191"/>
      <c r="N2713" s="191"/>
      <c r="O2713" s="70">
        <f>SUMIFS('Ctas Receber'!G:G,'Ctas Receber'!E:E,'Clientes'!A:A,'Ctas Receber'!M:M,"")</f>
        <v>0</v>
      </c>
      <c r="P2713" s="70">
        <f>SUMIFS('Ctas Receber'!G:G,'Ctas Receber'!E:E,'Clientes'!A:A,'Ctas Receber'!O:O,"Pago")</f>
        <v>0</v>
      </c>
      <c r="Q2713" s="71"/>
      <c r="R2713" s="71"/>
      <c r="S2713" s="71"/>
      <c r="T2713" s="71"/>
      <c r="U2713" s="71"/>
      <c r="V2713" s="71"/>
      <c r="W2713" s="71"/>
      <c r="X2713" s="71"/>
      <c r="Y2713" s="71"/>
      <c r="Z2713" s="71"/>
      <c r="AA2713" s="71"/>
      <c r="AB2713" s="71"/>
      <c r="AC2713" s="71"/>
      <c r="AD2713" s="71"/>
      <c r="AE2713" s="71"/>
      <c r="AF2713" s="71"/>
      <c r="AG2713" s="71"/>
      <c r="AH2713" s="71"/>
      <c r="AI2713" s="71"/>
      <c r="AJ2713" s="71"/>
      <c r="AK2713" s="71"/>
      <c r="AL2713" s="71"/>
    </row>
    <row r="2714" spans="1:38">
      <c r="A2714" s="191"/>
      <c r="B2714" s="191"/>
      <c r="C2714" s="191"/>
      <c r="D2714" s="191"/>
      <c r="E2714" s="191"/>
      <c r="F2714" s="191"/>
      <c r="G2714" s="191"/>
      <c r="H2714" s="191"/>
      <c r="I2714" s="191"/>
      <c r="J2714" s="191"/>
      <c r="K2714" s="191"/>
      <c r="L2714" s="191"/>
      <c r="M2714" s="191"/>
      <c r="N2714" s="191"/>
      <c r="O2714" s="70">
        <f>SUMIFS('Ctas Receber'!G:G,'Ctas Receber'!E:E,'Clientes'!A:A,'Ctas Receber'!M:M,"")</f>
        <v>0</v>
      </c>
      <c r="P2714" s="70">
        <f>SUMIFS('Ctas Receber'!G:G,'Ctas Receber'!E:E,'Clientes'!A:A,'Ctas Receber'!O:O,"Pago")</f>
        <v>0</v>
      </c>
      <c r="Q2714" s="71"/>
      <c r="R2714" s="71"/>
      <c r="S2714" s="71"/>
      <c r="T2714" s="71"/>
      <c r="U2714" s="71"/>
      <c r="V2714" s="71"/>
      <c r="W2714" s="71"/>
      <c r="X2714" s="71"/>
      <c r="Y2714" s="71"/>
      <c r="Z2714" s="71"/>
      <c r="AA2714" s="71"/>
      <c r="AB2714" s="71"/>
      <c r="AC2714" s="71"/>
      <c r="AD2714" s="71"/>
      <c r="AE2714" s="71"/>
      <c r="AF2714" s="71"/>
      <c r="AG2714" s="71"/>
      <c r="AH2714" s="71"/>
      <c r="AI2714" s="71"/>
      <c r="AJ2714" s="71"/>
      <c r="AK2714" s="71"/>
      <c r="AL2714" s="71"/>
    </row>
    <row r="2715" spans="1:38">
      <c r="A2715" s="191"/>
      <c r="B2715" s="191"/>
      <c r="C2715" s="191"/>
      <c r="D2715" s="191"/>
      <c r="E2715" s="191"/>
      <c r="F2715" s="191"/>
      <c r="G2715" s="191"/>
      <c r="H2715" s="191"/>
      <c r="I2715" s="191"/>
      <c r="J2715" s="191"/>
      <c r="K2715" s="191"/>
      <c r="L2715" s="191"/>
      <c r="M2715" s="191"/>
      <c r="N2715" s="191"/>
      <c r="O2715" s="70">
        <f>SUMIFS('Ctas Receber'!G:G,'Ctas Receber'!E:E,'Clientes'!A:A,'Ctas Receber'!M:M,"")</f>
        <v>0</v>
      </c>
      <c r="P2715" s="70">
        <f>SUMIFS('Ctas Receber'!G:G,'Ctas Receber'!E:E,'Clientes'!A:A,'Ctas Receber'!O:O,"Pago")</f>
        <v>0</v>
      </c>
      <c r="Q2715" s="71"/>
      <c r="R2715" s="71"/>
      <c r="S2715" s="71"/>
      <c r="T2715" s="71"/>
      <c r="U2715" s="71"/>
      <c r="V2715" s="71"/>
      <c r="W2715" s="71"/>
      <c r="X2715" s="71"/>
      <c r="Y2715" s="71"/>
      <c r="Z2715" s="71"/>
      <c r="AA2715" s="71"/>
      <c r="AB2715" s="71"/>
      <c r="AC2715" s="71"/>
      <c r="AD2715" s="71"/>
      <c r="AE2715" s="71"/>
      <c r="AF2715" s="71"/>
      <c r="AG2715" s="71"/>
      <c r="AH2715" s="71"/>
      <c r="AI2715" s="71"/>
      <c r="AJ2715" s="71"/>
      <c r="AK2715" s="71"/>
      <c r="AL2715" s="71"/>
    </row>
    <row r="2716" spans="1:38">
      <c r="A2716" s="191"/>
      <c r="B2716" s="191"/>
      <c r="C2716" s="191"/>
      <c r="D2716" s="191"/>
      <c r="E2716" s="191"/>
      <c r="F2716" s="191"/>
      <c r="G2716" s="191"/>
      <c r="H2716" s="191"/>
      <c r="I2716" s="191"/>
      <c r="J2716" s="191"/>
      <c r="K2716" s="191"/>
      <c r="L2716" s="191"/>
      <c r="M2716" s="191"/>
      <c r="N2716" s="191"/>
      <c r="O2716" s="70">
        <f>SUMIFS('Ctas Receber'!G:G,'Ctas Receber'!E:E,'Clientes'!A:A,'Ctas Receber'!M:M,"")</f>
        <v>0</v>
      </c>
      <c r="P2716" s="70">
        <f>SUMIFS('Ctas Receber'!G:G,'Ctas Receber'!E:E,'Clientes'!A:A,'Ctas Receber'!O:O,"Pago")</f>
        <v>0</v>
      </c>
      <c r="Q2716" s="71"/>
      <c r="R2716" s="71"/>
      <c r="S2716" s="71"/>
      <c r="T2716" s="71"/>
      <c r="U2716" s="71"/>
      <c r="V2716" s="71"/>
      <c r="W2716" s="71"/>
      <c r="X2716" s="71"/>
      <c r="Y2716" s="71"/>
      <c r="Z2716" s="71"/>
      <c r="AA2716" s="71"/>
      <c r="AB2716" s="71"/>
      <c r="AC2716" s="71"/>
      <c r="AD2716" s="71"/>
      <c r="AE2716" s="71"/>
      <c r="AF2716" s="71"/>
      <c r="AG2716" s="71"/>
      <c r="AH2716" s="71"/>
      <c r="AI2716" s="71"/>
      <c r="AJ2716" s="71"/>
      <c r="AK2716" s="71"/>
      <c r="AL2716" s="71"/>
    </row>
    <row r="2717" spans="1:38">
      <c r="A2717" s="191"/>
      <c r="B2717" s="191"/>
      <c r="C2717" s="191"/>
      <c r="D2717" s="191"/>
      <c r="E2717" s="191"/>
      <c r="F2717" s="191"/>
      <c r="G2717" s="191"/>
      <c r="H2717" s="191"/>
      <c r="I2717" s="191"/>
      <c r="J2717" s="191"/>
      <c r="K2717" s="191"/>
      <c r="L2717" s="191"/>
      <c r="M2717" s="191"/>
      <c r="N2717" s="191"/>
      <c r="O2717" s="70">
        <f>SUMIFS('Ctas Receber'!G:G,'Ctas Receber'!E:E,'Clientes'!A:A,'Ctas Receber'!M:M,"")</f>
        <v>0</v>
      </c>
      <c r="P2717" s="70">
        <f>SUMIFS('Ctas Receber'!G:G,'Ctas Receber'!E:E,'Clientes'!A:A,'Ctas Receber'!O:O,"Pago")</f>
        <v>0</v>
      </c>
      <c r="Q2717" s="71"/>
      <c r="R2717" s="71"/>
      <c r="S2717" s="71"/>
      <c r="T2717" s="71"/>
      <c r="U2717" s="71"/>
      <c r="V2717" s="71"/>
      <c r="W2717" s="71"/>
      <c r="X2717" s="71"/>
      <c r="Y2717" s="71"/>
      <c r="Z2717" s="71"/>
      <c r="AA2717" s="71"/>
      <c r="AB2717" s="71"/>
      <c r="AC2717" s="71"/>
      <c r="AD2717" s="71"/>
      <c r="AE2717" s="71"/>
      <c r="AF2717" s="71"/>
      <c r="AG2717" s="71"/>
      <c r="AH2717" s="71"/>
      <c r="AI2717" s="71"/>
      <c r="AJ2717" s="71"/>
      <c r="AK2717" s="71"/>
      <c r="AL2717" s="71"/>
    </row>
    <row r="2718" spans="1:38">
      <c r="A2718" s="191"/>
      <c r="B2718" s="191"/>
      <c r="C2718" s="191"/>
      <c r="D2718" s="191"/>
      <c r="E2718" s="191"/>
      <c r="F2718" s="191"/>
      <c r="G2718" s="191"/>
      <c r="H2718" s="191"/>
      <c r="I2718" s="191"/>
      <c r="J2718" s="191"/>
      <c r="K2718" s="191"/>
      <c r="L2718" s="191"/>
      <c r="M2718" s="191"/>
      <c r="N2718" s="191"/>
      <c r="O2718" s="70">
        <f>SUMIFS('Ctas Receber'!G:G,'Ctas Receber'!E:E,'Clientes'!A:A,'Ctas Receber'!M:M,"")</f>
        <v>0</v>
      </c>
      <c r="P2718" s="70">
        <f>SUMIFS('Ctas Receber'!G:G,'Ctas Receber'!E:E,'Clientes'!A:A,'Ctas Receber'!O:O,"Pago")</f>
        <v>0</v>
      </c>
      <c r="Q2718" s="71"/>
      <c r="R2718" s="71"/>
      <c r="S2718" s="71"/>
      <c r="T2718" s="71"/>
      <c r="U2718" s="71"/>
      <c r="V2718" s="71"/>
      <c r="W2718" s="71"/>
      <c r="X2718" s="71"/>
      <c r="Y2718" s="71"/>
      <c r="Z2718" s="71"/>
      <c r="AA2718" s="71"/>
      <c r="AB2718" s="71"/>
      <c r="AC2718" s="71"/>
      <c r="AD2718" s="71"/>
      <c r="AE2718" s="71"/>
      <c r="AF2718" s="71"/>
      <c r="AG2718" s="71"/>
      <c r="AH2718" s="71"/>
      <c r="AI2718" s="71"/>
      <c r="AJ2718" s="71"/>
      <c r="AK2718" s="71"/>
      <c r="AL2718" s="71"/>
    </row>
    <row r="2719" spans="1:38">
      <c r="A2719" s="191"/>
      <c r="B2719" s="191"/>
      <c r="C2719" s="191"/>
      <c r="D2719" s="191"/>
      <c r="E2719" s="191"/>
      <c r="F2719" s="191"/>
      <c r="G2719" s="191"/>
      <c r="H2719" s="191"/>
      <c r="I2719" s="191"/>
      <c r="J2719" s="191"/>
      <c r="K2719" s="191"/>
      <c r="L2719" s="191"/>
      <c r="M2719" s="191"/>
      <c r="N2719" s="191"/>
      <c r="O2719" s="70">
        <f>SUMIFS('Ctas Receber'!G:G,'Ctas Receber'!E:E,'Clientes'!A:A,'Ctas Receber'!M:M,"")</f>
        <v>0</v>
      </c>
      <c r="P2719" s="70">
        <f>SUMIFS('Ctas Receber'!G:G,'Ctas Receber'!E:E,'Clientes'!A:A,'Ctas Receber'!O:O,"Pago")</f>
        <v>0</v>
      </c>
      <c r="Q2719" s="71"/>
      <c r="R2719" s="71"/>
      <c r="S2719" s="71"/>
      <c r="T2719" s="71"/>
      <c r="U2719" s="71"/>
      <c r="V2719" s="71"/>
      <c r="W2719" s="71"/>
      <c r="X2719" s="71"/>
      <c r="Y2719" s="71"/>
      <c r="Z2719" s="71"/>
      <c r="AA2719" s="71"/>
      <c r="AB2719" s="71"/>
      <c r="AC2719" s="71"/>
      <c r="AD2719" s="71"/>
      <c r="AE2719" s="71"/>
      <c r="AF2719" s="71"/>
      <c r="AG2719" s="71"/>
      <c r="AH2719" s="71"/>
      <c r="AI2719" s="71"/>
      <c r="AJ2719" s="71"/>
      <c r="AK2719" s="71"/>
      <c r="AL2719" s="71"/>
    </row>
    <row r="2720" spans="1:38">
      <c r="A2720" s="191"/>
      <c r="B2720" s="191"/>
      <c r="C2720" s="191"/>
      <c r="D2720" s="191"/>
      <c r="E2720" s="191"/>
      <c r="F2720" s="191"/>
      <c r="G2720" s="191"/>
      <c r="H2720" s="191"/>
      <c r="I2720" s="191"/>
      <c r="J2720" s="191"/>
      <c r="K2720" s="191"/>
      <c r="L2720" s="191"/>
      <c r="M2720" s="191"/>
      <c r="N2720" s="191"/>
      <c r="O2720" s="70">
        <f>SUMIFS('Ctas Receber'!G:G,'Ctas Receber'!E:E,'Clientes'!A:A,'Ctas Receber'!M:M,"")</f>
        <v>0</v>
      </c>
      <c r="P2720" s="70">
        <f>SUMIFS('Ctas Receber'!G:G,'Ctas Receber'!E:E,'Clientes'!A:A,'Ctas Receber'!O:O,"Pago")</f>
        <v>0</v>
      </c>
      <c r="Q2720" s="71"/>
      <c r="R2720" s="71"/>
      <c r="S2720" s="71"/>
      <c r="T2720" s="71"/>
      <c r="U2720" s="71"/>
      <c r="V2720" s="71"/>
      <c r="W2720" s="71"/>
      <c r="X2720" s="71"/>
      <c r="Y2720" s="71"/>
      <c r="Z2720" s="71"/>
      <c r="AA2720" s="71"/>
      <c r="AB2720" s="71"/>
      <c r="AC2720" s="71"/>
      <c r="AD2720" s="71"/>
      <c r="AE2720" s="71"/>
      <c r="AF2720" s="71"/>
      <c r="AG2720" s="71"/>
      <c r="AH2720" s="71"/>
      <c r="AI2720" s="71"/>
      <c r="AJ2720" s="71"/>
      <c r="AK2720" s="71"/>
      <c r="AL2720" s="71"/>
    </row>
    <row r="2721" spans="1:38">
      <c r="A2721" s="191"/>
      <c r="B2721" s="191"/>
      <c r="C2721" s="191"/>
      <c r="D2721" s="191"/>
      <c r="E2721" s="191"/>
      <c r="F2721" s="191"/>
      <c r="G2721" s="191"/>
      <c r="H2721" s="191"/>
      <c r="I2721" s="191"/>
      <c r="J2721" s="191"/>
      <c r="K2721" s="191"/>
      <c r="L2721" s="191"/>
      <c r="M2721" s="191"/>
      <c r="N2721" s="191"/>
      <c r="O2721" s="70">
        <f>SUMIFS('Ctas Receber'!G:G,'Ctas Receber'!E:E,'Clientes'!A:A,'Ctas Receber'!M:M,"")</f>
        <v>0</v>
      </c>
      <c r="P2721" s="70">
        <f>SUMIFS('Ctas Receber'!G:G,'Ctas Receber'!E:E,'Clientes'!A:A,'Ctas Receber'!O:O,"Pago")</f>
        <v>0</v>
      </c>
      <c r="Q2721" s="71"/>
      <c r="R2721" s="71"/>
      <c r="S2721" s="71"/>
      <c r="T2721" s="71"/>
      <c r="U2721" s="71"/>
      <c r="V2721" s="71"/>
      <c r="W2721" s="71"/>
      <c r="X2721" s="71"/>
      <c r="Y2721" s="71"/>
      <c r="Z2721" s="71"/>
      <c r="AA2721" s="71"/>
      <c r="AB2721" s="71"/>
      <c r="AC2721" s="71"/>
      <c r="AD2721" s="71"/>
      <c r="AE2721" s="71"/>
      <c r="AF2721" s="71"/>
      <c r="AG2721" s="71"/>
      <c r="AH2721" s="71"/>
      <c r="AI2721" s="71"/>
      <c r="AJ2721" s="71"/>
      <c r="AK2721" s="71"/>
      <c r="AL2721" s="71"/>
    </row>
    <row r="2722" spans="1:38">
      <c r="A2722" s="191"/>
      <c r="B2722" s="191"/>
      <c r="C2722" s="191"/>
      <c r="D2722" s="191"/>
      <c r="E2722" s="191"/>
      <c r="F2722" s="191"/>
      <c r="G2722" s="191"/>
      <c r="H2722" s="191"/>
      <c r="I2722" s="191"/>
      <c r="J2722" s="191"/>
      <c r="K2722" s="191"/>
      <c r="L2722" s="191"/>
      <c r="M2722" s="191"/>
      <c r="N2722" s="191"/>
      <c r="O2722" s="70">
        <f>SUMIFS('Ctas Receber'!G:G,'Ctas Receber'!E:E,'Clientes'!A:A,'Ctas Receber'!M:M,"")</f>
        <v>0</v>
      </c>
      <c r="P2722" s="70">
        <f>SUMIFS('Ctas Receber'!G:G,'Ctas Receber'!E:E,'Clientes'!A:A,'Ctas Receber'!O:O,"Pago")</f>
        <v>0</v>
      </c>
      <c r="Q2722" s="71"/>
      <c r="R2722" s="71"/>
      <c r="S2722" s="71"/>
      <c r="T2722" s="71"/>
      <c r="U2722" s="71"/>
      <c r="V2722" s="71"/>
      <c r="W2722" s="71"/>
      <c r="X2722" s="71"/>
      <c r="Y2722" s="71"/>
      <c r="Z2722" s="71"/>
      <c r="AA2722" s="71"/>
      <c r="AB2722" s="71"/>
      <c r="AC2722" s="71"/>
      <c r="AD2722" s="71"/>
      <c r="AE2722" s="71"/>
      <c r="AF2722" s="71"/>
      <c r="AG2722" s="71"/>
      <c r="AH2722" s="71"/>
      <c r="AI2722" s="71"/>
      <c r="AJ2722" s="71"/>
      <c r="AK2722" s="71"/>
      <c r="AL2722" s="71"/>
    </row>
    <row r="2723" spans="1:38">
      <c r="A2723" s="191"/>
      <c r="B2723" s="191"/>
      <c r="C2723" s="191"/>
      <c r="D2723" s="191"/>
      <c r="E2723" s="191"/>
      <c r="F2723" s="191"/>
      <c r="G2723" s="191"/>
      <c r="H2723" s="191"/>
      <c r="I2723" s="191"/>
      <c r="J2723" s="191"/>
      <c r="K2723" s="191"/>
      <c r="L2723" s="191"/>
      <c r="M2723" s="191"/>
      <c r="N2723" s="191"/>
      <c r="O2723" s="70">
        <f>SUMIFS('Ctas Receber'!G:G,'Ctas Receber'!E:E,'Clientes'!A:A,'Ctas Receber'!M:M,"")</f>
        <v>0</v>
      </c>
      <c r="P2723" s="70">
        <f>SUMIFS('Ctas Receber'!G:G,'Ctas Receber'!E:E,'Clientes'!A:A,'Ctas Receber'!O:O,"Pago")</f>
        <v>0</v>
      </c>
      <c r="Q2723" s="71"/>
      <c r="R2723" s="71"/>
      <c r="S2723" s="71"/>
      <c r="T2723" s="71"/>
      <c r="U2723" s="71"/>
      <c r="V2723" s="71"/>
      <c r="W2723" s="71"/>
      <c r="X2723" s="71"/>
      <c r="Y2723" s="71"/>
      <c r="Z2723" s="71"/>
      <c r="AA2723" s="71"/>
      <c r="AB2723" s="71"/>
      <c r="AC2723" s="71"/>
      <c r="AD2723" s="71"/>
      <c r="AE2723" s="71"/>
      <c r="AF2723" s="71"/>
      <c r="AG2723" s="71"/>
      <c r="AH2723" s="71"/>
      <c r="AI2723" s="71"/>
      <c r="AJ2723" s="71"/>
      <c r="AK2723" s="71"/>
      <c r="AL2723" s="71"/>
    </row>
    <row r="2724" spans="1:38">
      <c r="A2724" s="191"/>
      <c r="B2724" s="191"/>
      <c r="C2724" s="191"/>
      <c r="D2724" s="191"/>
      <c r="E2724" s="191"/>
      <c r="F2724" s="191"/>
      <c r="G2724" s="191"/>
      <c r="H2724" s="191"/>
      <c r="I2724" s="191"/>
      <c r="J2724" s="191"/>
      <c r="K2724" s="191"/>
      <c r="L2724" s="191"/>
      <c r="M2724" s="191"/>
      <c r="N2724" s="191"/>
      <c r="O2724" s="70">
        <f>SUMIFS('Ctas Receber'!G:G,'Ctas Receber'!E:E,'Clientes'!A:A,'Ctas Receber'!M:M,"")</f>
        <v>0</v>
      </c>
      <c r="P2724" s="70">
        <f>SUMIFS('Ctas Receber'!G:G,'Ctas Receber'!E:E,'Clientes'!A:A,'Ctas Receber'!O:O,"Pago")</f>
        <v>0</v>
      </c>
      <c r="Q2724" s="71"/>
      <c r="R2724" s="71"/>
      <c r="S2724" s="71"/>
      <c r="T2724" s="71"/>
      <c r="U2724" s="71"/>
      <c r="V2724" s="71"/>
      <c r="W2724" s="71"/>
      <c r="X2724" s="71"/>
      <c r="Y2724" s="71"/>
      <c r="Z2724" s="71"/>
      <c r="AA2724" s="71"/>
      <c r="AB2724" s="71"/>
      <c r="AC2724" s="71"/>
      <c r="AD2724" s="71"/>
      <c r="AE2724" s="71"/>
      <c r="AF2724" s="71"/>
      <c r="AG2724" s="71"/>
      <c r="AH2724" s="71"/>
      <c r="AI2724" s="71"/>
      <c r="AJ2724" s="71"/>
      <c r="AK2724" s="71"/>
      <c r="AL2724" s="71"/>
    </row>
    <row r="2725" spans="1:38">
      <c r="A2725" s="191"/>
      <c r="B2725" s="191"/>
      <c r="C2725" s="191"/>
      <c r="D2725" s="191"/>
      <c r="E2725" s="191"/>
      <c r="F2725" s="191"/>
      <c r="G2725" s="191"/>
      <c r="H2725" s="191"/>
      <c r="I2725" s="191"/>
      <c r="J2725" s="191"/>
      <c r="K2725" s="191"/>
      <c r="L2725" s="191"/>
      <c r="M2725" s="191"/>
      <c r="N2725" s="191"/>
      <c r="O2725" s="70">
        <f>SUMIFS('Ctas Receber'!G:G,'Ctas Receber'!E:E,'Clientes'!A:A,'Ctas Receber'!M:M,"")</f>
        <v>0</v>
      </c>
      <c r="P2725" s="70">
        <f>SUMIFS('Ctas Receber'!G:G,'Ctas Receber'!E:E,'Clientes'!A:A,'Ctas Receber'!O:O,"Pago")</f>
        <v>0</v>
      </c>
      <c r="Q2725" s="71"/>
      <c r="R2725" s="71"/>
      <c r="S2725" s="71"/>
      <c r="T2725" s="71"/>
      <c r="U2725" s="71"/>
      <c r="V2725" s="71"/>
      <c r="W2725" s="71"/>
      <c r="X2725" s="71"/>
      <c r="Y2725" s="71"/>
      <c r="Z2725" s="71"/>
      <c r="AA2725" s="71"/>
      <c r="AB2725" s="71"/>
      <c r="AC2725" s="71"/>
      <c r="AD2725" s="71"/>
      <c r="AE2725" s="71"/>
      <c r="AF2725" s="71"/>
      <c r="AG2725" s="71"/>
      <c r="AH2725" s="71"/>
      <c r="AI2725" s="71"/>
      <c r="AJ2725" s="71"/>
      <c r="AK2725" s="71"/>
      <c r="AL2725" s="71"/>
    </row>
    <row r="2726" spans="1:38">
      <c r="A2726" s="191"/>
      <c r="B2726" s="191"/>
      <c r="C2726" s="191"/>
      <c r="D2726" s="191"/>
      <c r="E2726" s="191"/>
      <c r="F2726" s="191"/>
      <c r="G2726" s="191"/>
      <c r="H2726" s="191"/>
      <c r="I2726" s="191"/>
      <c r="J2726" s="191"/>
      <c r="K2726" s="191"/>
      <c r="L2726" s="191"/>
      <c r="M2726" s="191"/>
      <c r="N2726" s="191"/>
      <c r="O2726" s="70">
        <f>SUMIFS('Ctas Receber'!G:G,'Ctas Receber'!E:E,'Clientes'!A:A,'Ctas Receber'!M:M,"")</f>
        <v>0</v>
      </c>
      <c r="P2726" s="70">
        <f>SUMIFS('Ctas Receber'!G:G,'Ctas Receber'!E:E,'Clientes'!A:A,'Ctas Receber'!O:O,"Pago")</f>
        <v>0</v>
      </c>
      <c r="Q2726" s="71"/>
      <c r="R2726" s="71"/>
      <c r="S2726" s="71"/>
      <c r="T2726" s="71"/>
      <c r="U2726" s="71"/>
      <c r="V2726" s="71"/>
      <c r="W2726" s="71"/>
      <c r="X2726" s="71"/>
      <c r="Y2726" s="71"/>
      <c r="Z2726" s="71"/>
      <c r="AA2726" s="71"/>
      <c r="AB2726" s="71"/>
      <c r="AC2726" s="71"/>
      <c r="AD2726" s="71"/>
      <c r="AE2726" s="71"/>
      <c r="AF2726" s="71"/>
      <c r="AG2726" s="71"/>
      <c r="AH2726" s="71"/>
      <c r="AI2726" s="71"/>
      <c r="AJ2726" s="71"/>
      <c r="AK2726" s="71"/>
      <c r="AL2726" s="71"/>
    </row>
    <row r="2727" spans="1:38">
      <c r="A2727" s="191"/>
      <c r="B2727" s="191"/>
      <c r="C2727" s="191"/>
      <c r="D2727" s="191"/>
      <c r="E2727" s="191"/>
      <c r="F2727" s="191"/>
      <c r="G2727" s="191"/>
      <c r="H2727" s="191"/>
      <c r="I2727" s="191"/>
      <c r="J2727" s="191"/>
      <c r="K2727" s="191"/>
      <c r="L2727" s="191"/>
      <c r="M2727" s="191"/>
      <c r="N2727" s="191"/>
      <c r="O2727" s="70">
        <f>SUMIFS('Ctas Receber'!G:G,'Ctas Receber'!E:E,'Clientes'!A:A,'Ctas Receber'!M:M,"")</f>
        <v>0</v>
      </c>
      <c r="P2727" s="70">
        <f>SUMIFS('Ctas Receber'!G:G,'Ctas Receber'!E:E,'Clientes'!A:A,'Ctas Receber'!O:O,"Pago")</f>
        <v>0</v>
      </c>
      <c r="Q2727" s="71"/>
      <c r="R2727" s="71"/>
      <c r="S2727" s="71"/>
      <c r="T2727" s="71"/>
      <c r="U2727" s="71"/>
      <c r="V2727" s="71"/>
      <c r="W2727" s="71"/>
      <c r="X2727" s="71"/>
      <c r="Y2727" s="71"/>
      <c r="Z2727" s="71"/>
      <c r="AA2727" s="71"/>
      <c r="AB2727" s="71"/>
      <c r="AC2727" s="71"/>
      <c r="AD2727" s="71"/>
      <c r="AE2727" s="71"/>
      <c r="AF2727" s="71"/>
      <c r="AG2727" s="71"/>
      <c r="AH2727" s="71"/>
      <c r="AI2727" s="71"/>
      <c r="AJ2727" s="71"/>
      <c r="AK2727" s="71"/>
      <c r="AL2727" s="71"/>
    </row>
    <row r="2728" spans="1:38">
      <c r="A2728" s="191"/>
      <c r="B2728" s="191"/>
      <c r="C2728" s="191"/>
      <c r="D2728" s="191"/>
      <c r="E2728" s="191"/>
      <c r="F2728" s="191"/>
      <c r="G2728" s="191"/>
      <c r="H2728" s="191"/>
      <c r="I2728" s="191"/>
      <c r="J2728" s="191"/>
      <c r="K2728" s="191"/>
      <c r="L2728" s="191"/>
      <c r="M2728" s="191"/>
      <c r="N2728" s="191"/>
      <c r="O2728" s="70">
        <f>SUMIFS('Ctas Receber'!G:G,'Ctas Receber'!E:E,'Clientes'!A:A,'Ctas Receber'!M:M,"")</f>
        <v>0</v>
      </c>
      <c r="P2728" s="70">
        <f>SUMIFS('Ctas Receber'!G:G,'Ctas Receber'!E:E,'Clientes'!A:A,'Ctas Receber'!O:O,"Pago")</f>
        <v>0</v>
      </c>
      <c r="Q2728" s="71"/>
      <c r="R2728" s="71"/>
      <c r="S2728" s="71"/>
      <c r="T2728" s="71"/>
      <c r="U2728" s="71"/>
      <c r="V2728" s="71"/>
      <c r="W2728" s="71"/>
      <c r="X2728" s="71"/>
      <c r="Y2728" s="71"/>
      <c r="Z2728" s="71"/>
      <c r="AA2728" s="71"/>
      <c r="AB2728" s="71"/>
      <c r="AC2728" s="71"/>
      <c r="AD2728" s="71"/>
      <c r="AE2728" s="71"/>
      <c r="AF2728" s="71"/>
      <c r="AG2728" s="71"/>
      <c r="AH2728" s="71"/>
      <c r="AI2728" s="71"/>
      <c r="AJ2728" s="71"/>
      <c r="AK2728" s="71"/>
      <c r="AL2728" s="71"/>
    </row>
    <row r="2729" spans="1:38">
      <c r="A2729" s="191"/>
      <c r="B2729" s="191"/>
      <c r="C2729" s="191"/>
      <c r="D2729" s="191"/>
      <c r="E2729" s="191"/>
      <c r="F2729" s="191"/>
      <c r="G2729" s="191"/>
      <c r="H2729" s="191"/>
      <c r="I2729" s="191"/>
      <c r="J2729" s="191"/>
      <c r="K2729" s="191"/>
      <c r="L2729" s="191"/>
      <c r="M2729" s="191"/>
      <c r="N2729" s="191"/>
      <c r="O2729" s="70">
        <f>SUMIFS('Ctas Receber'!G:G,'Ctas Receber'!E:E,'Clientes'!A:A,'Ctas Receber'!M:M,"")</f>
        <v>0</v>
      </c>
      <c r="P2729" s="70">
        <f>SUMIFS('Ctas Receber'!G:G,'Ctas Receber'!E:E,'Clientes'!A:A,'Ctas Receber'!O:O,"Pago")</f>
        <v>0</v>
      </c>
      <c r="Q2729" s="71"/>
      <c r="R2729" s="71"/>
      <c r="S2729" s="71"/>
      <c r="T2729" s="71"/>
      <c r="U2729" s="71"/>
      <c r="V2729" s="71"/>
      <c r="W2729" s="71"/>
      <c r="X2729" s="71"/>
      <c r="Y2729" s="71"/>
      <c r="Z2729" s="71"/>
      <c r="AA2729" s="71"/>
      <c r="AB2729" s="71"/>
      <c r="AC2729" s="71"/>
      <c r="AD2729" s="71"/>
      <c r="AE2729" s="71"/>
      <c r="AF2729" s="71"/>
      <c r="AG2729" s="71"/>
      <c r="AH2729" s="71"/>
      <c r="AI2729" s="71"/>
      <c r="AJ2729" s="71"/>
      <c r="AK2729" s="71"/>
      <c r="AL2729" s="71"/>
    </row>
    <row r="2730" spans="1:38">
      <c r="A2730" s="191"/>
      <c r="B2730" s="191"/>
      <c r="C2730" s="191"/>
      <c r="D2730" s="191"/>
      <c r="E2730" s="191"/>
      <c r="F2730" s="191"/>
      <c r="G2730" s="191"/>
      <c r="H2730" s="191"/>
      <c r="I2730" s="191"/>
      <c r="J2730" s="191"/>
      <c r="K2730" s="191"/>
      <c r="L2730" s="191"/>
      <c r="M2730" s="191"/>
      <c r="N2730" s="191"/>
      <c r="O2730" s="70">
        <f>SUMIFS('Ctas Receber'!G:G,'Ctas Receber'!E:E,'Clientes'!A:A,'Ctas Receber'!M:M,"")</f>
        <v>0</v>
      </c>
      <c r="P2730" s="70">
        <f>SUMIFS('Ctas Receber'!G:G,'Ctas Receber'!E:E,'Clientes'!A:A,'Ctas Receber'!O:O,"Pago")</f>
        <v>0</v>
      </c>
      <c r="Q2730" s="71"/>
      <c r="R2730" s="71"/>
      <c r="S2730" s="71"/>
      <c r="T2730" s="71"/>
      <c r="U2730" s="71"/>
      <c r="V2730" s="71"/>
      <c r="W2730" s="71"/>
      <c r="X2730" s="71"/>
      <c r="Y2730" s="71"/>
      <c r="Z2730" s="71"/>
      <c r="AA2730" s="71"/>
      <c r="AB2730" s="71"/>
      <c r="AC2730" s="71"/>
      <c r="AD2730" s="71"/>
      <c r="AE2730" s="71"/>
      <c r="AF2730" s="71"/>
      <c r="AG2730" s="71"/>
      <c r="AH2730" s="71"/>
      <c r="AI2730" s="71"/>
      <c r="AJ2730" s="71"/>
      <c r="AK2730" s="71"/>
      <c r="AL2730" s="71"/>
    </row>
    <row r="2731" spans="1:38">
      <c r="A2731" s="191"/>
      <c r="B2731" s="191"/>
      <c r="C2731" s="191"/>
      <c r="D2731" s="191"/>
      <c r="E2731" s="191"/>
      <c r="F2731" s="191"/>
      <c r="G2731" s="191"/>
      <c r="H2731" s="191"/>
      <c r="I2731" s="191"/>
      <c r="J2731" s="191"/>
      <c r="K2731" s="191"/>
      <c r="L2731" s="191"/>
      <c r="M2731" s="191"/>
      <c r="N2731" s="191"/>
      <c r="O2731" s="70">
        <f>SUMIFS('Ctas Receber'!G:G,'Ctas Receber'!E:E,'Clientes'!A:A,'Ctas Receber'!M:M,"")</f>
        <v>0</v>
      </c>
      <c r="P2731" s="70">
        <f>SUMIFS('Ctas Receber'!G:G,'Ctas Receber'!E:E,'Clientes'!A:A,'Ctas Receber'!O:O,"Pago")</f>
        <v>0</v>
      </c>
      <c r="Q2731" s="71"/>
      <c r="R2731" s="71"/>
      <c r="S2731" s="71"/>
      <c r="T2731" s="71"/>
      <c r="U2731" s="71"/>
      <c r="V2731" s="71"/>
      <c r="W2731" s="71"/>
      <c r="X2731" s="71"/>
      <c r="Y2731" s="71"/>
      <c r="Z2731" s="71"/>
      <c r="AA2731" s="71"/>
      <c r="AB2731" s="71"/>
      <c r="AC2731" s="71"/>
      <c r="AD2731" s="71"/>
      <c r="AE2731" s="71"/>
      <c r="AF2731" s="71"/>
      <c r="AG2731" s="71"/>
      <c r="AH2731" s="71"/>
      <c r="AI2731" s="71"/>
      <c r="AJ2731" s="71"/>
      <c r="AK2731" s="71"/>
      <c r="AL2731" s="71"/>
    </row>
    <row r="2732" spans="1:38">
      <c r="A2732" s="191"/>
      <c r="B2732" s="191"/>
      <c r="C2732" s="191"/>
      <c r="D2732" s="191"/>
      <c r="E2732" s="191"/>
      <c r="F2732" s="191"/>
      <c r="G2732" s="191"/>
      <c r="H2732" s="191"/>
      <c r="I2732" s="191"/>
      <c r="J2732" s="191"/>
      <c r="K2732" s="191"/>
      <c r="L2732" s="191"/>
      <c r="M2732" s="191"/>
      <c r="N2732" s="191"/>
      <c r="O2732" s="70">
        <f>SUMIFS('Ctas Receber'!G:G,'Ctas Receber'!E:E,'Clientes'!A:A,'Ctas Receber'!M:M,"")</f>
        <v>0</v>
      </c>
      <c r="P2732" s="70">
        <f>SUMIFS('Ctas Receber'!G:G,'Ctas Receber'!E:E,'Clientes'!A:A,'Ctas Receber'!O:O,"Pago")</f>
        <v>0</v>
      </c>
      <c r="Q2732" s="71"/>
      <c r="R2732" s="71"/>
      <c r="S2732" s="71"/>
      <c r="T2732" s="71"/>
      <c r="U2732" s="71"/>
      <c r="V2732" s="71"/>
      <c r="W2732" s="71"/>
      <c r="X2732" s="71"/>
      <c r="Y2732" s="71"/>
      <c r="Z2732" s="71"/>
      <c r="AA2732" s="71"/>
      <c r="AB2732" s="71"/>
      <c r="AC2732" s="71"/>
      <c r="AD2732" s="71"/>
      <c r="AE2732" s="71"/>
      <c r="AF2732" s="71"/>
      <c r="AG2732" s="71"/>
      <c r="AH2732" s="71"/>
      <c r="AI2732" s="71"/>
      <c r="AJ2732" s="71"/>
      <c r="AK2732" s="71"/>
      <c r="AL2732" s="71"/>
    </row>
    <row r="2733" spans="1:38">
      <c r="A2733" s="191"/>
      <c r="B2733" s="191"/>
      <c r="C2733" s="191"/>
      <c r="D2733" s="191"/>
      <c r="E2733" s="191"/>
      <c r="F2733" s="191"/>
      <c r="G2733" s="191"/>
      <c r="H2733" s="191"/>
      <c r="I2733" s="191"/>
      <c r="J2733" s="191"/>
      <c r="K2733" s="191"/>
      <c r="L2733" s="191"/>
      <c r="M2733" s="191"/>
      <c r="N2733" s="191"/>
      <c r="O2733" s="70">
        <f>SUMIFS('Ctas Receber'!G:G,'Ctas Receber'!E:E,'Clientes'!A:A,'Ctas Receber'!M:M,"")</f>
        <v>0</v>
      </c>
      <c r="P2733" s="70">
        <f>SUMIFS('Ctas Receber'!G:G,'Ctas Receber'!E:E,'Clientes'!A:A,'Ctas Receber'!O:O,"Pago")</f>
        <v>0</v>
      </c>
      <c r="Q2733" s="71"/>
      <c r="R2733" s="71"/>
      <c r="S2733" s="71"/>
      <c r="T2733" s="71"/>
      <c r="U2733" s="71"/>
      <c r="V2733" s="71"/>
      <c r="W2733" s="71"/>
      <c r="X2733" s="71"/>
      <c r="Y2733" s="71"/>
      <c r="Z2733" s="71"/>
      <c r="AA2733" s="71"/>
      <c r="AB2733" s="71"/>
      <c r="AC2733" s="71"/>
      <c r="AD2733" s="71"/>
      <c r="AE2733" s="71"/>
      <c r="AF2733" s="71"/>
      <c r="AG2733" s="71"/>
      <c r="AH2733" s="71"/>
      <c r="AI2733" s="71"/>
      <c r="AJ2733" s="71"/>
      <c r="AK2733" s="71"/>
      <c r="AL2733" s="71"/>
    </row>
    <row r="2734" spans="1:38">
      <c r="A2734" s="191"/>
      <c r="B2734" s="191"/>
      <c r="C2734" s="191"/>
      <c r="D2734" s="191"/>
      <c r="E2734" s="191"/>
      <c r="F2734" s="191"/>
      <c r="G2734" s="191"/>
      <c r="H2734" s="191"/>
      <c r="I2734" s="191"/>
      <c r="J2734" s="191"/>
      <c r="K2734" s="191"/>
      <c r="L2734" s="191"/>
      <c r="M2734" s="191"/>
      <c r="N2734" s="191"/>
      <c r="O2734" s="70">
        <f>SUMIFS('Ctas Receber'!G:G,'Ctas Receber'!E:E,'Clientes'!A:A,'Ctas Receber'!M:M,"")</f>
        <v>0</v>
      </c>
      <c r="P2734" s="70">
        <f>SUMIFS('Ctas Receber'!G:G,'Ctas Receber'!E:E,'Clientes'!A:A,'Ctas Receber'!O:O,"Pago")</f>
        <v>0</v>
      </c>
      <c r="Q2734" s="71"/>
      <c r="R2734" s="71"/>
      <c r="S2734" s="71"/>
      <c r="T2734" s="71"/>
      <c r="U2734" s="71"/>
      <c r="V2734" s="71"/>
      <c r="W2734" s="71"/>
      <c r="X2734" s="71"/>
      <c r="Y2734" s="71"/>
      <c r="Z2734" s="71"/>
      <c r="AA2734" s="71"/>
      <c r="AB2734" s="71"/>
      <c r="AC2734" s="71"/>
      <c r="AD2734" s="71"/>
      <c r="AE2734" s="71"/>
      <c r="AF2734" s="71"/>
      <c r="AG2734" s="71"/>
      <c r="AH2734" s="71"/>
      <c r="AI2734" s="71"/>
      <c r="AJ2734" s="71"/>
      <c r="AK2734" s="71"/>
      <c r="AL2734" s="71"/>
    </row>
    <row r="2735" spans="1:38">
      <c r="A2735" s="191"/>
      <c r="B2735" s="191"/>
      <c r="C2735" s="191"/>
      <c r="D2735" s="191"/>
      <c r="E2735" s="191"/>
      <c r="F2735" s="191"/>
      <c r="G2735" s="191"/>
      <c r="H2735" s="191"/>
      <c r="I2735" s="191"/>
      <c r="J2735" s="191"/>
      <c r="K2735" s="191"/>
      <c r="L2735" s="191"/>
      <c r="M2735" s="191"/>
      <c r="N2735" s="191"/>
      <c r="O2735" s="70">
        <f>SUMIFS('Ctas Receber'!G:G,'Ctas Receber'!E:E,'Clientes'!A:A,'Ctas Receber'!M:M,"")</f>
        <v>0</v>
      </c>
      <c r="P2735" s="70">
        <f>SUMIFS('Ctas Receber'!G:G,'Ctas Receber'!E:E,'Clientes'!A:A,'Ctas Receber'!O:O,"Pago")</f>
        <v>0</v>
      </c>
      <c r="Q2735" s="71"/>
      <c r="R2735" s="71"/>
      <c r="S2735" s="71"/>
      <c r="T2735" s="71"/>
      <c r="U2735" s="71"/>
      <c r="V2735" s="71"/>
      <c r="W2735" s="71"/>
      <c r="X2735" s="71"/>
      <c r="Y2735" s="71"/>
      <c r="Z2735" s="71"/>
      <c r="AA2735" s="71"/>
      <c r="AB2735" s="71"/>
      <c r="AC2735" s="71"/>
      <c r="AD2735" s="71"/>
      <c r="AE2735" s="71"/>
      <c r="AF2735" s="71"/>
      <c r="AG2735" s="71"/>
      <c r="AH2735" s="71"/>
      <c r="AI2735" s="71"/>
      <c r="AJ2735" s="71"/>
      <c r="AK2735" s="71"/>
      <c r="AL2735" s="71"/>
    </row>
    <row r="2736" spans="1:38">
      <c r="A2736" s="191"/>
      <c r="B2736" s="191"/>
      <c r="C2736" s="191"/>
      <c r="D2736" s="191"/>
      <c r="E2736" s="191"/>
      <c r="F2736" s="191"/>
      <c r="G2736" s="191"/>
      <c r="H2736" s="191"/>
      <c r="I2736" s="191"/>
      <c r="J2736" s="191"/>
      <c r="K2736" s="191"/>
      <c r="L2736" s="191"/>
      <c r="M2736" s="191"/>
      <c r="N2736" s="191"/>
      <c r="O2736" s="70">
        <f>SUMIFS('Ctas Receber'!G:G,'Ctas Receber'!E:E,'Clientes'!A:A,'Ctas Receber'!M:M,"")</f>
        <v>0</v>
      </c>
      <c r="P2736" s="70">
        <f>SUMIFS('Ctas Receber'!G:G,'Ctas Receber'!E:E,'Clientes'!A:A,'Ctas Receber'!O:O,"Pago")</f>
        <v>0</v>
      </c>
      <c r="Q2736" s="71"/>
      <c r="R2736" s="71"/>
      <c r="S2736" s="71"/>
      <c r="T2736" s="71"/>
      <c r="U2736" s="71"/>
      <c r="V2736" s="71"/>
      <c r="W2736" s="71"/>
      <c r="X2736" s="71"/>
      <c r="Y2736" s="71"/>
      <c r="Z2736" s="71"/>
      <c r="AA2736" s="71"/>
      <c r="AB2736" s="71"/>
      <c r="AC2736" s="71"/>
      <c r="AD2736" s="71"/>
      <c r="AE2736" s="71"/>
      <c r="AF2736" s="71"/>
      <c r="AG2736" s="71"/>
      <c r="AH2736" s="71"/>
      <c r="AI2736" s="71"/>
      <c r="AJ2736" s="71"/>
      <c r="AK2736" s="71"/>
      <c r="AL2736" s="71"/>
    </row>
    <row r="2737" spans="1:38">
      <c r="A2737" s="191"/>
      <c r="B2737" s="191"/>
      <c r="C2737" s="191"/>
      <c r="D2737" s="191"/>
      <c r="E2737" s="191"/>
      <c r="F2737" s="191"/>
      <c r="G2737" s="191"/>
      <c r="H2737" s="191"/>
      <c r="I2737" s="191"/>
      <c r="J2737" s="191"/>
      <c r="K2737" s="191"/>
      <c r="L2737" s="191"/>
      <c r="M2737" s="191"/>
      <c r="N2737" s="191"/>
      <c r="O2737" s="70">
        <f>SUMIFS('Ctas Receber'!G:G,'Ctas Receber'!E:E,'Clientes'!A:A,'Ctas Receber'!M:M,"")</f>
        <v>0</v>
      </c>
      <c r="P2737" s="70">
        <f>SUMIFS('Ctas Receber'!G:G,'Ctas Receber'!E:E,'Clientes'!A:A,'Ctas Receber'!O:O,"Pago")</f>
        <v>0</v>
      </c>
      <c r="Q2737" s="71"/>
      <c r="R2737" s="71"/>
      <c r="S2737" s="71"/>
      <c r="T2737" s="71"/>
      <c r="U2737" s="71"/>
      <c r="V2737" s="71"/>
      <c r="W2737" s="71"/>
      <c r="X2737" s="71"/>
      <c r="Y2737" s="71"/>
      <c r="Z2737" s="71"/>
      <c r="AA2737" s="71"/>
      <c r="AB2737" s="71"/>
      <c r="AC2737" s="71"/>
      <c r="AD2737" s="71"/>
      <c r="AE2737" s="71"/>
      <c r="AF2737" s="71"/>
      <c r="AG2737" s="71"/>
      <c r="AH2737" s="71"/>
      <c r="AI2737" s="71"/>
      <c r="AJ2737" s="71"/>
      <c r="AK2737" s="71"/>
      <c r="AL2737" s="71"/>
    </row>
    <row r="2738" spans="1:38">
      <c r="A2738" s="191"/>
      <c r="B2738" s="191"/>
      <c r="C2738" s="191"/>
      <c r="D2738" s="191"/>
      <c r="E2738" s="191"/>
      <c r="F2738" s="191"/>
      <c r="G2738" s="191"/>
      <c r="H2738" s="191"/>
      <c r="I2738" s="191"/>
      <c r="J2738" s="191"/>
      <c r="K2738" s="191"/>
      <c r="L2738" s="191"/>
      <c r="M2738" s="191"/>
      <c r="N2738" s="191"/>
      <c r="O2738" s="70">
        <f>SUMIFS('Ctas Receber'!G:G,'Ctas Receber'!E:E,'Clientes'!A:A,'Ctas Receber'!M:M,"")</f>
        <v>0</v>
      </c>
      <c r="P2738" s="70">
        <f>SUMIFS('Ctas Receber'!G:G,'Ctas Receber'!E:E,'Clientes'!A:A,'Ctas Receber'!O:O,"Pago")</f>
        <v>0</v>
      </c>
      <c r="Q2738" s="71"/>
      <c r="R2738" s="71"/>
      <c r="S2738" s="71"/>
      <c r="T2738" s="71"/>
      <c r="U2738" s="71"/>
      <c r="V2738" s="71"/>
      <c r="W2738" s="71"/>
      <c r="X2738" s="71"/>
      <c r="Y2738" s="71"/>
      <c r="Z2738" s="71"/>
      <c r="AA2738" s="71"/>
      <c r="AB2738" s="71"/>
      <c r="AC2738" s="71"/>
      <c r="AD2738" s="71"/>
      <c r="AE2738" s="71"/>
      <c r="AF2738" s="71"/>
      <c r="AG2738" s="71"/>
      <c r="AH2738" s="71"/>
      <c r="AI2738" s="71"/>
      <c r="AJ2738" s="71"/>
      <c r="AK2738" s="71"/>
      <c r="AL2738" s="71"/>
    </row>
    <row r="2739" spans="1:38">
      <c r="A2739" s="191"/>
      <c r="B2739" s="191"/>
      <c r="C2739" s="191"/>
      <c r="D2739" s="191"/>
      <c r="E2739" s="191"/>
      <c r="F2739" s="191"/>
      <c r="G2739" s="191"/>
      <c r="H2739" s="191"/>
      <c r="I2739" s="191"/>
      <c r="J2739" s="191"/>
      <c r="K2739" s="191"/>
      <c r="L2739" s="191"/>
      <c r="M2739" s="191"/>
      <c r="N2739" s="191"/>
      <c r="O2739" s="70">
        <f>SUMIFS('Ctas Receber'!G:G,'Ctas Receber'!E:E,'Clientes'!A:A,'Ctas Receber'!M:M,"")</f>
        <v>0</v>
      </c>
      <c r="P2739" s="70">
        <f>SUMIFS('Ctas Receber'!G:G,'Ctas Receber'!E:E,'Clientes'!A:A,'Ctas Receber'!O:O,"Pago")</f>
        <v>0</v>
      </c>
      <c r="Q2739" s="71"/>
      <c r="R2739" s="71"/>
      <c r="S2739" s="71"/>
      <c r="T2739" s="71"/>
      <c r="U2739" s="71"/>
      <c r="V2739" s="71"/>
      <c r="W2739" s="71"/>
      <c r="X2739" s="71"/>
      <c r="Y2739" s="71"/>
      <c r="Z2739" s="71"/>
      <c r="AA2739" s="71"/>
      <c r="AB2739" s="71"/>
      <c r="AC2739" s="71"/>
      <c r="AD2739" s="71"/>
      <c r="AE2739" s="71"/>
      <c r="AF2739" s="71"/>
      <c r="AG2739" s="71"/>
      <c r="AH2739" s="71"/>
      <c r="AI2739" s="71"/>
      <c r="AJ2739" s="71"/>
      <c r="AK2739" s="71"/>
      <c r="AL2739" s="71"/>
    </row>
    <row r="2740" spans="1:38">
      <c r="A2740" s="191"/>
      <c r="B2740" s="191"/>
      <c r="C2740" s="191"/>
      <c r="D2740" s="191"/>
      <c r="E2740" s="191"/>
      <c r="F2740" s="191"/>
      <c r="G2740" s="191"/>
      <c r="H2740" s="191"/>
      <c r="I2740" s="191"/>
      <c r="J2740" s="191"/>
      <c r="K2740" s="191"/>
      <c r="L2740" s="191"/>
      <c r="M2740" s="191"/>
      <c r="N2740" s="191"/>
      <c r="O2740" s="70">
        <f>SUMIFS('Ctas Receber'!G:G,'Ctas Receber'!E:E,'Clientes'!A:A,'Ctas Receber'!M:M,"")</f>
        <v>0</v>
      </c>
      <c r="P2740" s="70">
        <f>SUMIFS('Ctas Receber'!G:G,'Ctas Receber'!E:E,'Clientes'!A:A,'Ctas Receber'!O:O,"Pago")</f>
        <v>0</v>
      </c>
      <c r="Q2740" s="71"/>
      <c r="R2740" s="71"/>
      <c r="S2740" s="71"/>
      <c r="T2740" s="71"/>
      <c r="U2740" s="71"/>
      <c r="V2740" s="71"/>
      <c r="W2740" s="71"/>
      <c r="X2740" s="71"/>
      <c r="Y2740" s="71"/>
      <c r="Z2740" s="71"/>
      <c r="AA2740" s="71"/>
      <c r="AB2740" s="71"/>
      <c r="AC2740" s="71"/>
      <c r="AD2740" s="71"/>
      <c r="AE2740" s="71"/>
      <c r="AF2740" s="71"/>
      <c r="AG2740" s="71"/>
      <c r="AH2740" s="71"/>
      <c r="AI2740" s="71"/>
      <c r="AJ2740" s="71"/>
      <c r="AK2740" s="71"/>
      <c r="AL2740" s="71"/>
    </row>
    <row r="2741" spans="1:38">
      <c r="A2741" s="191"/>
      <c r="B2741" s="191"/>
      <c r="C2741" s="191"/>
      <c r="D2741" s="191"/>
      <c r="E2741" s="191"/>
      <c r="F2741" s="191"/>
      <c r="G2741" s="191"/>
      <c r="H2741" s="191"/>
      <c r="I2741" s="191"/>
      <c r="J2741" s="191"/>
      <c r="K2741" s="191"/>
      <c r="L2741" s="191"/>
      <c r="M2741" s="191"/>
      <c r="N2741" s="191"/>
      <c r="O2741" s="70">
        <f>SUMIFS('Ctas Receber'!G:G,'Ctas Receber'!E:E,'Clientes'!A:A,'Ctas Receber'!M:M,"")</f>
        <v>0</v>
      </c>
      <c r="P2741" s="70">
        <f>SUMIFS('Ctas Receber'!G:G,'Ctas Receber'!E:E,'Clientes'!A:A,'Ctas Receber'!O:O,"Pago")</f>
        <v>0</v>
      </c>
      <c r="Q2741" s="71"/>
      <c r="R2741" s="71"/>
      <c r="S2741" s="71"/>
      <c r="T2741" s="71"/>
      <c r="U2741" s="71"/>
      <c r="V2741" s="71"/>
      <c r="W2741" s="71"/>
      <c r="X2741" s="71"/>
      <c r="Y2741" s="71"/>
      <c r="Z2741" s="71"/>
      <c r="AA2741" s="71"/>
      <c r="AB2741" s="71"/>
      <c r="AC2741" s="71"/>
      <c r="AD2741" s="71"/>
      <c r="AE2741" s="71"/>
      <c r="AF2741" s="71"/>
      <c r="AG2741" s="71"/>
      <c r="AH2741" s="71"/>
      <c r="AI2741" s="71"/>
      <c r="AJ2741" s="71"/>
      <c r="AK2741" s="71"/>
      <c r="AL2741" s="71"/>
    </row>
    <row r="2742" spans="1:38">
      <c r="A2742" s="191"/>
      <c r="B2742" s="191"/>
      <c r="C2742" s="191"/>
      <c r="D2742" s="191"/>
      <c r="E2742" s="191"/>
      <c r="F2742" s="191"/>
      <c r="G2742" s="191"/>
      <c r="H2742" s="191"/>
      <c r="I2742" s="191"/>
      <c r="J2742" s="191"/>
      <c r="K2742" s="191"/>
      <c r="L2742" s="191"/>
      <c r="M2742" s="191"/>
      <c r="N2742" s="191"/>
      <c r="O2742" s="70">
        <f>SUMIFS('Ctas Receber'!G:G,'Ctas Receber'!E:E,'Clientes'!A:A,'Ctas Receber'!M:M,"")</f>
        <v>0</v>
      </c>
      <c r="P2742" s="70">
        <f>SUMIFS('Ctas Receber'!G:G,'Ctas Receber'!E:E,'Clientes'!A:A,'Ctas Receber'!O:O,"Pago")</f>
        <v>0</v>
      </c>
      <c r="Q2742" s="71"/>
      <c r="R2742" s="71"/>
      <c r="S2742" s="71"/>
      <c r="T2742" s="71"/>
      <c r="U2742" s="71"/>
      <c r="V2742" s="71"/>
      <c r="W2742" s="71"/>
      <c r="X2742" s="71"/>
      <c r="Y2742" s="71"/>
      <c r="Z2742" s="71"/>
      <c r="AA2742" s="71"/>
      <c r="AB2742" s="71"/>
      <c r="AC2742" s="71"/>
      <c r="AD2742" s="71"/>
      <c r="AE2742" s="71"/>
      <c r="AF2742" s="71"/>
      <c r="AG2742" s="71"/>
      <c r="AH2742" s="71"/>
      <c r="AI2742" s="71"/>
      <c r="AJ2742" s="71"/>
      <c r="AK2742" s="71"/>
      <c r="AL2742" s="71"/>
    </row>
    <row r="2743" spans="1:38">
      <c r="A2743" s="191"/>
      <c r="B2743" s="191"/>
      <c r="C2743" s="191"/>
      <c r="D2743" s="191"/>
      <c r="E2743" s="191"/>
      <c r="F2743" s="191"/>
      <c r="G2743" s="191"/>
      <c r="H2743" s="191"/>
      <c r="I2743" s="191"/>
      <c r="J2743" s="191"/>
      <c r="K2743" s="191"/>
      <c r="L2743" s="191"/>
      <c r="M2743" s="191"/>
      <c r="N2743" s="191"/>
      <c r="O2743" s="70">
        <f>SUMIFS('Ctas Receber'!G:G,'Ctas Receber'!E:E,'Clientes'!A:A,'Ctas Receber'!M:M,"")</f>
        <v>0</v>
      </c>
      <c r="P2743" s="70">
        <f>SUMIFS('Ctas Receber'!G:G,'Ctas Receber'!E:E,'Clientes'!A:A,'Ctas Receber'!O:O,"Pago")</f>
        <v>0</v>
      </c>
      <c r="Q2743" s="71"/>
      <c r="R2743" s="71"/>
      <c r="S2743" s="71"/>
      <c r="T2743" s="71"/>
      <c r="U2743" s="71"/>
      <c r="V2743" s="71"/>
      <c r="W2743" s="71"/>
      <c r="X2743" s="71"/>
      <c r="Y2743" s="71"/>
      <c r="Z2743" s="71"/>
      <c r="AA2743" s="71"/>
      <c r="AB2743" s="71"/>
      <c r="AC2743" s="71"/>
      <c r="AD2743" s="71"/>
      <c r="AE2743" s="71"/>
      <c r="AF2743" s="71"/>
      <c r="AG2743" s="71"/>
      <c r="AH2743" s="71"/>
      <c r="AI2743" s="71"/>
      <c r="AJ2743" s="71"/>
      <c r="AK2743" s="71"/>
      <c r="AL2743" s="71"/>
    </row>
    <row r="2744" spans="1:38">
      <c r="A2744" s="191"/>
      <c r="B2744" s="191"/>
      <c r="C2744" s="191"/>
      <c r="D2744" s="191"/>
      <c r="E2744" s="191"/>
      <c r="F2744" s="191"/>
      <c r="G2744" s="191"/>
      <c r="H2744" s="191"/>
      <c r="I2744" s="191"/>
      <c r="J2744" s="191"/>
      <c r="K2744" s="191"/>
      <c r="L2744" s="191"/>
      <c r="M2744" s="191"/>
      <c r="N2744" s="191"/>
      <c r="O2744" s="70">
        <f>SUMIFS('Ctas Receber'!G:G,'Ctas Receber'!E:E,'Clientes'!A:A,'Ctas Receber'!M:M,"")</f>
        <v>0</v>
      </c>
      <c r="P2744" s="70">
        <f>SUMIFS('Ctas Receber'!G:G,'Ctas Receber'!E:E,'Clientes'!A:A,'Ctas Receber'!O:O,"Pago")</f>
        <v>0</v>
      </c>
      <c r="Q2744" s="71"/>
      <c r="R2744" s="71"/>
      <c r="S2744" s="71"/>
      <c r="T2744" s="71"/>
      <c r="U2744" s="71"/>
      <c r="V2744" s="71"/>
      <c r="W2744" s="71"/>
      <c r="X2744" s="71"/>
      <c r="Y2744" s="71"/>
      <c r="Z2744" s="71"/>
      <c r="AA2744" s="71"/>
      <c r="AB2744" s="71"/>
      <c r="AC2744" s="71"/>
      <c r="AD2744" s="71"/>
      <c r="AE2744" s="71"/>
      <c r="AF2744" s="71"/>
      <c r="AG2744" s="71"/>
      <c r="AH2744" s="71"/>
      <c r="AI2744" s="71"/>
      <c r="AJ2744" s="71"/>
      <c r="AK2744" s="71"/>
      <c r="AL2744" s="71"/>
    </row>
    <row r="2745" spans="1:38">
      <c r="A2745" s="191"/>
      <c r="B2745" s="191"/>
      <c r="C2745" s="191"/>
      <c r="D2745" s="191"/>
      <c r="E2745" s="191"/>
      <c r="F2745" s="191"/>
      <c r="G2745" s="191"/>
      <c r="H2745" s="191"/>
      <c r="I2745" s="191"/>
      <c r="J2745" s="191"/>
      <c r="K2745" s="191"/>
      <c r="L2745" s="191"/>
      <c r="M2745" s="191"/>
      <c r="N2745" s="191"/>
      <c r="O2745" s="70">
        <f>SUMIFS('Ctas Receber'!G:G,'Ctas Receber'!E:E,'Clientes'!A:A,'Ctas Receber'!M:M,"")</f>
        <v>0</v>
      </c>
      <c r="P2745" s="70">
        <f>SUMIFS('Ctas Receber'!G:G,'Ctas Receber'!E:E,'Clientes'!A:A,'Ctas Receber'!O:O,"Pago")</f>
        <v>0</v>
      </c>
      <c r="Q2745" s="71"/>
      <c r="R2745" s="71"/>
      <c r="S2745" s="71"/>
      <c r="T2745" s="71"/>
      <c r="U2745" s="71"/>
      <c r="V2745" s="71"/>
      <c r="W2745" s="71"/>
      <c r="X2745" s="71"/>
      <c r="Y2745" s="71"/>
      <c r="Z2745" s="71"/>
      <c r="AA2745" s="71"/>
      <c r="AB2745" s="71"/>
      <c r="AC2745" s="71"/>
      <c r="AD2745" s="71"/>
      <c r="AE2745" s="71"/>
      <c r="AF2745" s="71"/>
      <c r="AG2745" s="71"/>
      <c r="AH2745" s="71"/>
      <c r="AI2745" s="71"/>
      <c r="AJ2745" s="71"/>
      <c r="AK2745" s="71"/>
      <c r="AL2745" s="71"/>
    </row>
    <row r="2746" spans="1:38">
      <c r="A2746" s="191"/>
      <c r="B2746" s="191"/>
      <c r="C2746" s="191"/>
      <c r="D2746" s="191"/>
      <c r="E2746" s="191"/>
      <c r="F2746" s="191"/>
      <c r="G2746" s="191"/>
      <c r="H2746" s="191"/>
      <c r="I2746" s="191"/>
      <c r="J2746" s="191"/>
      <c r="K2746" s="191"/>
      <c r="L2746" s="191"/>
      <c r="M2746" s="191"/>
      <c r="N2746" s="191"/>
      <c r="O2746" s="70">
        <f>SUMIFS('Ctas Receber'!G:G,'Ctas Receber'!E:E,'Clientes'!A:A,'Ctas Receber'!M:M,"")</f>
        <v>0</v>
      </c>
      <c r="P2746" s="70">
        <f>SUMIFS('Ctas Receber'!G:G,'Ctas Receber'!E:E,'Clientes'!A:A,'Ctas Receber'!O:O,"Pago")</f>
        <v>0</v>
      </c>
      <c r="Q2746" s="71"/>
      <c r="R2746" s="71"/>
      <c r="S2746" s="71"/>
      <c r="T2746" s="71"/>
      <c r="U2746" s="71"/>
      <c r="V2746" s="71"/>
      <c r="W2746" s="71"/>
      <c r="X2746" s="71"/>
      <c r="Y2746" s="71"/>
      <c r="Z2746" s="71"/>
      <c r="AA2746" s="71"/>
      <c r="AB2746" s="71"/>
      <c r="AC2746" s="71"/>
      <c r="AD2746" s="71"/>
      <c r="AE2746" s="71"/>
      <c r="AF2746" s="71"/>
      <c r="AG2746" s="71"/>
      <c r="AH2746" s="71"/>
      <c r="AI2746" s="71"/>
      <c r="AJ2746" s="71"/>
      <c r="AK2746" s="71"/>
      <c r="AL2746" s="71"/>
    </row>
    <row r="2747" spans="1:38">
      <c r="A2747" s="191"/>
      <c r="B2747" s="191"/>
      <c r="C2747" s="191"/>
      <c r="D2747" s="191"/>
      <c r="E2747" s="191"/>
      <c r="F2747" s="191"/>
      <c r="G2747" s="191"/>
      <c r="H2747" s="191"/>
      <c r="I2747" s="191"/>
      <c r="J2747" s="191"/>
      <c r="K2747" s="191"/>
      <c r="L2747" s="191"/>
      <c r="M2747" s="191"/>
      <c r="N2747" s="191"/>
      <c r="O2747" s="70">
        <f>SUMIFS('Ctas Receber'!G:G,'Ctas Receber'!E:E,'Clientes'!A:A,'Ctas Receber'!M:M,"")</f>
        <v>0</v>
      </c>
      <c r="P2747" s="70">
        <f>SUMIFS('Ctas Receber'!G:G,'Ctas Receber'!E:E,'Clientes'!A:A,'Ctas Receber'!O:O,"Pago")</f>
        <v>0</v>
      </c>
      <c r="Q2747" s="71"/>
      <c r="R2747" s="71"/>
      <c r="S2747" s="71"/>
      <c r="T2747" s="71"/>
      <c r="U2747" s="71"/>
      <c r="V2747" s="71"/>
      <c r="W2747" s="71"/>
      <c r="X2747" s="71"/>
      <c r="Y2747" s="71"/>
      <c r="Z2747" s="71"/>
      <c r="AA2747" s="71"/>
      <c r="AB2747" s="71"/>
      <c r="AC2747" s="71"/>
      <c r="AD2747" s="71"/>
      <c r="AE2747" s="71"/>
      <c r="AF2747" s="71"/>
      <c r="AG2747" s="71"/>
      <c r="AH2747" s="71"/>
      <c r="AI2747" s="71"/>
      <c r="AJ2747" s="71"/>
      <c r="AK2747" s="71"/>
      <c r="AL2747" s="71"/>
    </row>
    <row r="2748" spans="1:38">
      <c r="A2748" s="191"/>
      <c r="B2748" s="191"/>
      <c r="C2748" s="191"/>
      <c r="D2748" s="191"/>
      <c r="E2748" s="191"/>
      <c r="F2748" s="191"/>
      <c r="G2748" s="191"/>
      <c r="H2748" s="191"/>
      <c r="I2748" s="191"/>
      <c r="J2748" s="191"/>
      <c r="K2748" s="191"/>
      <c r="L2748" s="191"/>
      <c r="M2748" s="191"/>
      <c r="N2748" s="191"/>
      <c r="O2748" s="70">
        <f>SUMIFS('Ctas Receber'!G:G,'Ctas Receber'!E:E,'Clientes'!A:A,'Ctas Receber'!M:M,"")</f>
        <v>0</v>
      </c>
      <c r="P2748" s="70">
        <f>SUMIFS('Ctas Receber'!G:G,'Ctas Receber'!E:E,'Clientes'!A:A,'Ctas Receber'!O:O,"Pago")</f>
        <v>0</v>
      </c>
      <c r="Q2748" s="71"/>
      <c r="R2748" s="71"/>
      <c r="S2748" s="71"/>
      <c r="T2748" s="71"/>
      <c r="U2748" s="71"/>
      <c r="V2748" s="71"/>
      <c r="W2748" s="71"/>
      <c r="X2748" s="71"/>
      <c r="Y2748" s="71"/>
      <c r="Z2748" s="71"/>
      <c r="AA2748" s="71"/>
      <c r="AB2748" s="71"/>
      <c r="AC2748" s="71"/>
      <c r="AD2748" s="71"/>
      <c r="AE2748" s="71"/>
      <c r="AF2748" s="71"/>
      <c r="AG2748" s="71"/>
      <c r="AH2748" s="71"/>
      <c r="AI2748" s="71"/>
      <c r="AJ2748" s="71"/>
      <c r="AK2748" s="71"/>
      <c r="AL2748" s="71"/>
    </row>
    <row r="2749" spans="1:38">
      <c r="A2749" s="191"/>
      <c r="B2749" s="191"/>
      <c r="C2749" s="191"/>
      <c r="D2749" s="191"/>
      <c r="E2749" s="191"/>
      <c r="F2749" s="191"/>
      <c r="G2749" s="191"/>
      <c r="H2749" s="191"/>
      <c r="I2749" s="191"/>
      <c r="J2749" s="191"/>
      <c r="K2749" s="191"/>
      <c r="L2749" s="191"/>
      <c r="M2749" s="191"/>
      <c r="N2749" s="191"/>
      <c r="O2749" s="70">
        <f>SUMIFS('Ctas Receber'!G:G,'Ctas Receber'!E:E,'Clientes'!A:A,'Ctas Receber'!M:M,"")</f>
        <v>0</v>
      </c>
      <c r="P2749" s="70">
        <f>SUMIFS('Ctas Receber'!G:G,'Ctas Receber'!E:E,'Clientes'!A:A,'Ctas Receber'!O:O,"Pago")</f>
        <v>0</v>
      </c>
      <c r="Q2749" s="71"/>
      <c r="R2749" s="71"/>
      <c r="S2749" s="71"/>
      <c r="T2749" s="71"/>
      <c r="U2749" s="71"/>
      <c r="V2749" s="71"/>
      <c r="W2749" s="71"/>
      <c r="X2749" s="71"/>
      <c r="Y2749" s="71"/>
      <c r="Z2749" s="71"/>
      <c r="AA2749" s="71"/>
      <c r="AB2749" s="71"/>
      <c r="AC2749" s="71"/>
      <c r="AD2749" s="71"/>
      <c r="AE2749" s="71"/>
      <c r="AF2749" s="71"/>
      <c r="AG2749" s="71"/>
      <c r="AH2749" s="71"/>
      <c r="AI2749" s="71"/>
      <c r="AJ2749" s="71"/>
      <c r="AK2749" s="71"/>
      <c r="AL2749" s="71"/>
    </row>
    <row r="2750" spans="1:38">
      <c r="A2750" s="191"/>
      <c r="B2750" s="191"/>
      <c r="C2750" s="191"/>
      <c r="D2750" s="191"/>
      <c r="E2750" s="191"/>
      <c r="F2750" s="191"/>
      <c r="G2750" s="191"/>
      <c r="H2750" s="191"/>
      <c r="I2750" s="191"/>
      <c r="J2750" s="191"/>
      <c r="K2750" s="191"/>
      <c r="L2750" s="191"/>
      <c r="M2750" s="191"/>
      <c r="N2750" s="191"/>
      <c r="O2750" s="70">
        <f>SUMIFS('Ctas Receber'!G:G,'Ctas Receber'!E:E,'Clientes'!A:A,'Ctas Receber'!M:M,"")</f>
        <v>0</v>
      </c>
      <c r="P2750" s="70">
        <f>SUMIFS('Ctas Receber'!G:G,'Ctas Receber'!E:E,'Clientes'!A:A,'Ctas Receber'!O:O,"Pago")</f>
        <v>0</v>
      </c>
      <c r="Q2750" s="71"/>
      <c r="R2750" s="71"/>
      <c r="S2750" s="71"/>
      <c r="T2750" s="71"/>
      <c r="U2750" s="71"/>
      <c r="V2750" s="71"/>
      <c r="W2750" s="71"/>
      <c r="X2750" s="71"/>
      <c r="Y2750" s="71"/>
      <c r="Z2750" s="71"/>
      <c r="AA2750" s="71"/>
      <c r="AB2750" s="71"/>
      <c r="AC2750" s="71"/>
      <c r="AD2750" s="71"/>
      <c r="AE2750" s="71"/>
      <c r="AF2750" s="71"/>
      <c r="AG2750" s="71"/>
      <c r="AH2750" s="71"/>
      <c r="AI2750" s="71"/>
      <c r="AJ2750" s="71"/>
      <c r="AK2750" s="71"/>
      <c r="AL2750" s="71"/>
    </row>
    <row r="2751" spans="1:38">
      <c r="A2751" s="191"/>
      <c r="B2751" s="191"/>
      <c r="C2751" s="191"/>
      <c r="D2751" s="191"/>
      <c r="E2751" s="191"/>
      <c r="F2751" s="191"/>
      <c r="G2751" s="191"/>
      <c r="H2751" s="191"/>
      <c r="I2751" s="191"/>
      <c r="J2751" s="191"/>
      <c r="K2751" s="191"/>
      <c r="L2751" s="191"/>
      <c r="M2751" s="191"/>
      <c r="N2751" s="191"/>
      <c r="O2751" s="70">
        <f>SUMIFS('Ctas Receber'!G:G,'Ctas Receber'!E:E,'Clientes'!A:A,'Ctas Receber'!M:M,"")</f>
        <v>0</v>
      </c>
      <c r="P2751" s="70">
        <f>SUMIFS('Ctas Receber'!G:G,'Ctas Receber'!E:E,'Clientes'!A:A,'Ctas Receber'!O:O,"Pago")</f>
        <v>0</v>
      </c>
      <c r="Q2751" s="71"/>
      <c r="R2751" s="71"/>
      <c r="S2751" s="71"/>
      <c r="T2751" s="71"/>
      <c r="U2751" s="71"/>
      <c r="V2751" s="71"/>
      <c r="W2751" s="71"/>
      <c r="X2751" s="71"/>
      <c r="Y2751" s="71"/>
      <c r="Z2751" s="71"/>
      <c r="AA2751" s="71"/>
      <c r="AB2751" s="71"/>
      <c r="AC2751" s="71"/>
      <c r="AD2751" s="71"/>
      <c r="AE2751" s="71"/>
      <c r="AF2751" s="71"/>
      <c r="AG2751" s="71"/>
      <c r="AH2751" s="71"/>
      <c r="AI2751" s="71"/>
      <c r="AJ2751" s="71"/>
      <c r="AK2751" s="71"/>
      <c r="AL2751" s="71"/>
    </row>
    <row r="2752" spans="1:38">
      <c r="A2752" s="191"/>
      <c r="B2752" s="191"/>
      <c r="C2752" s="191"/>
      <c r="D2752" s="191"/>
      <c r="E2752" s="191"/>
      <c r="F2752" s="191"/>
      <c r="G2752" s="191"/>
      <c r="H2752" s="191"/>
      <c r="I2752" s="191"/>
      <c r="J2752" s="191"/>
      <c r="K2752" s="191"/>
      <c r="L2752" s="191"/>
      <c r="M2752" s="191"/>
      <c r="N2752" s="191"/>
      <c r="O2752" s="70">
        <f>SUMIFS('Ctas Receber'!G:G,'Ctas Receber'!E:E,'Clientes'!A:A,'Ctas Receber'!M:M,"")</f>
        <v>0</v>
      </c>
      <c r="P2752" s="70">
        <f>SUMIFS('Ctas Receber'!G:G,'Ctas Receber'!E:E,'Clientes'!A:A,'Ctas Receber'!O:O,"Pago")</f>
        <v>0</v>
      </c>
      <c r="Q2752" s="71"/>
      <c r="R2752" s="71"/>
      <c r="S2752" s="71"/>
      <c r="T2752" s="71"/>
      <c r="U2752" s="71"/>
      <c r="V2752" s="71"/>
      <c r="W2752" s="71"/>
      <c r="X2752" s="71"/>
      <c r="Y2752" s="71"/>
      <c r="Z2752" s="71"/>
      <c r="AA2752" s="71"/>
      <c r="AB2752" s="71"/>
      <c r="AC2752" s="71"/>
      <c r="AD2752" s="71"/>
      <c r="AE2752" s="71"/>
      <c r="AF2752" s="71"/>
      <c r="AG2752" s="71"/>
      <c r="AH2752" s="71"/>
      <c r="AI2752" s="71"/>
      <c r="AJ2752" s="71"/>
      <c r="AK2752" s="71"/>
      <c r="AL2752" s="71"/>
    </row>
    <row r="2753" spans="1:38">
      <c r="A2753" s="191"/>
      <c r="B2753" s="191"/>
      <c r="C2753" s="191"/>
      <c r="D2753" s="191"/>
      <c r="E2753" s="191"/>
      <c r="F2753" s="191"/>
      <c r="G2753" s="191"/>
      <c r="H2753" s="191"/>
      <c r="I2753" s="191"/>
      <c r="J2753" s="191"/>
      <c r="K2753" s="191"/>
      <c r="L2753" s="191"/>
      <c r="M2753" s="191"/>
      <c r="N2753" s="191"/>
      <c r="O2753" s="70">
        <f>SUMIFS('Ctas Receber'!G:G,'Ctas Receber'!E:E,'Clientes'!A:A,'Ctas Receber'!M:M,"")</f>
        <v>0</v>
      </c>
      <c r="P2753" s="70">
        <f>SUMIFS('Ctas Receber'!G:G,'Ctas Receber'!E:E,'Clientes'!A:A,'Ctas Receber'!O:O,"Pago")</f>
        <v>0</v>
      </c>
      <c r="Q2753" s="71"/>
      <c r="R2753" s="71"/>
      <c r="S2753" s="71"/>
      <c r="T2753" s="71"/>
      <c r="U2753" s="71"/>
      <c r="V2753" s="71"/>
      <c r="W2753" s="71"/>
      <c r="X2753" s="71"/>
      <c r="Y2753" s="71"/>
      <c r="Z2753" s="71"/>
      <c r="AA2753" s="71"/>
      <c r="AB2753" s="71"/>
      <c r="AC2753" s="71"/>
      <c r="AD2753" s="71"/>
      <c r="AE2753" s="71"/>
      <c r="AF2753" s="71"/>
      <c r="AG2753" s="71"/>
      <c r="AH2753" s="71"/>
      <c r="AI2753" s="71"/>
      <c r="AJ2753" s="71"/>
      <c r="AK2753" s="71"/>
      <c r="AL2753" s="71"/>
    </row>
    <row r="2754" spans="1:38">
      <c r="A2754" s="191"/>
      <c r="B2754" s="191"/>
      <c r="C2754" s="191"/>
      <c r="D2754" s="191"/>
      <c r="E2754" s="191"/>
      <c r="F2754" s="191"/>
      <c r="G2754" s="191"/>
      <c r="H2754" s="191"/>
      <c r="I2754" s="191"/>
      <c r="J2754" s="191"/>
      <c r="K2754" s="191"/>
      <c r="L2754" s="191"/>
      <c r="M2754" s="191"/>
      <c r="N2754" s="191"/>
      <c r="O2754" s="70">
        <f>SUMIFS('Ctas Receber'!G:G,'Ctas Receber'!E:E,'Clientes'!A:A,'Ctas Receber'!M:M,"")</f>
        <v>0</v>
      </c>
      <c r="P2754" s="70">
        <f>SUMIFS('Ctas Receber'!G:G,'Ctas Receber'!E:E,'Clientes'!A:A,'Ctas Receber'!O:O,"Pago")</f>
        <v>0</v>
      </c>
      <c r="Q2754" s="71"/>
      <c r="R2754" s="71"/>
      <c r="S2754" s="71"/>
      <c r="T2754" s="71"/>
      <c r="U2754" s="71"/>
      <c r="V2754" s="71"/>
      <c r="W2754" s="71"/>
      <c r="X2754" s="71"/>
      <c r="Y2754" s="71"/>
      <c r="Z2754" s="71"/>
      <c r="AA2754" s="71"/>
      <c r="AB2754" s="71"/>
      <c r="AC2754" s="71"/>
      <c r="AD2754" s="71"/>
      <c r="AE2754" s="71"/>
      <c r="AF2754" s="71"/>
      <c r="AG2754" s="71"/>
      <c r="AH2754" s="71"/>
      <c r="AI2754" s="71"/>
      <c r="AJ2754" s="71"/>
      <c r="AK2754" s="71"/>
      <c r="AL2754" s="71"/>
    </row>
    <row r="2755" spans="1:38">
      <c r="A2755" s="191"/>
      <c r="B2755" s="191"/>
      <c r="C2755" s="191"/>
      <c r="D2755" s="191"/>
      <c r="E2755" s="191"/>
      <c r="F2755" s="191"/>
      <c r="G2755" s="191"/>
      <c r="H2755" s="191"/>
      <c r="I2755" s="191"/>
      <c r="J2755" s="191"/>
      <c r="K2755" s="191"/>
      <c r="L2755" s="191"/>
      <c r="M2755" s="191"/>
      <c r="N2755" s="191"/>
      <c r="O2755" s="70">
        <f>SUMIFS('Ctas Receber'!G:G,'Ctas Receber'!E:E,'Clientes'!A:A,'Ctas Receber'!M:M,"")</f>
        <v>0</v>
      </c>
      <c r="P2755" s="70">
        <f>SUMIFS('Ctas Receber'!G:G,'Ctas Receber'!E:E,'Clientes'!A:A,'Ctas Receber'!O:O,"Pago")</f>
        <v>0</v>
      </c>
      <c r="Q2755" s="71"/>
      <c r="R2755" s="71"/>
      <c r="S2755" s="71"/>
      <c r="T2755" s="71"/>
      <c r="U2755" s="71"/>
      <c r="V2755" s="71"/>
      <c r="W2755" s="71"/>
      <c r="X2755" s="71"/>
      <c r="Y2755" s="71"/>
      <c r="Z2755" s="71"/>
      <c r="AA2755" s="71"/>
      <c r="AB2755" s="71"/>
      <c r="AC2755" s="71"/>
      <c r="AD2755" s="71"/>
      <c r="AE2755" s="71"/>
      <c r="AF2755" s="71"/>
      <c r="AG2755" s="71"/>
      <c r="AH2755" s="71"/>
      <c r="AI2755" s="71"/>
      <c r="AJ2755" s="71"/>
      <c r="AK2755" s="71"/>
      <c r="AL2755" s="71"/>
    </row>
    <row r="2756" spans="1:38">
      <c r="A2756" s="191"/>
      <c r="B2756" s="191"/>
      <c r="C2756" s="191"/>
      <c r="D2756" s="191"/>
      <c r="E2756" s="191"/>
      <c r="F2756" s="191"/>
      <c r="G2756" s="191"/>
      <c r="H2756" s="191"/>
      <c r="I2756" s="191"/>
      <c r="J2756" s="191"/>
      <c r="K2756" s="191"/>
      <c r="L2756" s="191"/>
      <c r="M2756" s="191"/>
      <c r="N2756" s="191"/>
      <c r="O2756" s="70">
        <f>SUMIFS('Ctas Receber'!G:G,'Ctas Receber'!E:E,'Clientes'!A:A,'Ctas Receber'!M:M,"")</f>
        <v>0</v>
      </c>
      <c r="P2756" s="70">
        <f>SUMIFS('Ctas Receber'!G:G,'Ctas Receber'!E:E,'Clientes'!A:A,'Ctas Receber'!O:O,"Pago")</f>
        <v>0</v>
      </c>
      <c r="Q2756" s="71"/>
      <c r="R2756" s="71"/>
      <c r="S2756" s="71"/>
      <c r="T2756" s="71"/>
      <c r="U2756" s="71"/>
      <c r="V2756" s="71"/>
      <c r="W2756" s="71"/>
      <c r="X2756" s="71"/>
      <c r="Y2756" s="71"/>
      <c r="Z2756" s="71"/>
      <c r="AA2756" s="71"/>
      <c r="AB2756" s="71"/>
      <c r="AC2756" s="71"/>
      <c r="AD2756" s="71"/>
      <c r="AE2756" s="71"/>
      <c r="AF2756" s="71"/>
      <c r="AG2756" s="71"/>
      <c r="AH2756" s="71"/>
      <c r="AI2756" s="71"/>
      <c r="AJ2756" s="71"/>
      <c r="AK2756" s="71"/>
      <c r="AL2756" s="71"/>
    </row>
    <row r="2757" spans="1:38">
      <c r="A2757" s="191"/>
      <c r="B2757" s="191"/>
      <c r="C2757" s="191"/>
      <c r="D2757" s="191"/>
      <c r="E2757" s="191"/>
      <c r="F2757" s="191"/>
      <c r="G2757" s="191"/>
      <c r="H2757" s="191"/>
      <c r="I2757" s="191"/>
      <c r="J2757" s="191"/>
      <c r="K2757" s="191"/>
      <c r="L2757" s="191"/>
      <c r="M2757" s="191"/>
      <c r="N2757" s="191"/>
      <c r="O2757" s="70">
        <f>SUMIFS('Ctas Receber'!G:G,'Ctas Receber'!E:E,'Clientes'!A:A,'Ctas Receber'!M:M,"")</f>
        <v>0</v>
      </c>
      <c r="P2757" s="70">
        <f>SUMIFS('Ctas Receber'!G:G,'Ctas Receber'!E:E,'Clientes'!A:A,'Ctas Receber'!O:O,"Pago")</f>
        <v>0</v>
      </c>
      <c r="Q2757" s="71"/>
      <c r="R2757" s="71"/>
      <c r="S2757" s="71"/>
      <c r="T2757" s="71"/>
      <c r="U2757" s="71"/>
      <c r="V2757" s="71"/>
      <c r="W2757" s="71"/>
      <c r="X2757" s="71"/>
      <c r="Y2757" s="71"/>
      <c r="Z2757" s="71"/>
      <c r="AA2757" s="71"/>
      <c r="AB2757" s="71"/>
      <c r="AC2757" s="71"/>
      <c r="AD2757" s="71"/>
      <c r="AE2757" s="71"/>
      <c r="AF2757" s="71"/>
      <c r="AG2757" s="71"/>
      <c r="AH2757" s="71"/>
      <c r="AI2757" s="71"/>
      <c r="AJ2757" s="71"/>
      <c r="AK2757" s="71"/>
      <c r="AL2757" s="71"/>
    </row>
    <row r="2758" spans="1:38">
      <c r="A2758" s="191"/>
      <c r="B2758" s="191"/>
      <c r="C2758" s="191"/>
      <c r="D2758" s="191"/>
      <c r="E2758" s="191"/>
      <c r="F2758" s="191"/>
      <c r="G2758" s="191"/>
      <c r="H2758" s="191"/>
      <c r="I2758" s="191"/>
      <c r="J2758" s="191"/>
      <c r="K2758" s="191"/>
      <c r="L2758" s="191"/>
      <c r="M2758" s="191"/>
      <c r="N2758" s="191"/>
      <c r="O2758" s="70">
        <f>SUMIFS('Ctas Receber'!G:G,'Ctas Receber'!E:E,'Clientes'!A:A,'Ctas Receber'!M:M,"")</f>
        <v>0</v>
      </c>
      <c r="P2758" s="70">
        <f>SUMIFS('Ctas Receber'!G:G,'Ctas Receber'!E:E,'Clientes'!A:A,'Ctas Receber'!O:O,"Pago")</f>
        <v>0</v>
      </c>
      <c r="Q2758" s="71"/>
      <c r="R2758" s="71"/>
      <c r="S2758" s="71"/>
      <c r="T2758" s="71"/>
      <c r="U2758" s="71"/>
      <c r="V2758" s="71"/>
      <c r="W2758" s="71"/>
      <c r="X2758" s="71"/>
      <c r="Y2758" s="71"/>
      <c r="Z2758" s="71"/>
      <c r="AA2758" s="71"/>
      <c r="AB2758" s="71"/>
      <c r="AC2758" s="71"/>
      <c r="AD2758" s="71"/>
      <c r="AE2758" s="71"/>
      <c r="AF2758" s="71"/>
      <c r="AG2758" s="71"/>
      <c r="AH2758" s="71"/>
      <c r="AI2758" s="71"/>
      <c r="AJ2758" s="71"/>
      <c r="AK2758" s="71"/>
      <c r="AL2758" s="71"/>
    </row>
    <row r="2759" spans="1:38">
      <c r="A2759" s="191"/>
      <c r="B2759" s="191"/>
      <c r="C2759" s="191"/>
      <c r="D2759" s="191"/>
      <c r="E2759" s="191"/>
      <c r="F2759" s="191"/>
      <c r="G2759" s="191"/>
      <c r="H2759" s="191"/>
      <c r="I2759" s="191"/>
      <c r="J2759" s="191"/>
      <c r="K2759" s="191"/>
      <c r="L2759" s="191"/>
      <c r="M2759" s="191"/>
      <c r="N2759" s="191"/>
      <c r="O2759" s="70">
        <f>SUMIFS('Ctas Receber'!G:G,'Ctas Receber'!E:E,'Clientes'!A:A,'Ctas Receber'!M:M,"")</f>
        <v>0</v>
      </c>
      <c r="P2759" s="70">
        <f>SUMIFS('Ctas Receber'!G:G,'Ctas Receber'!E:E,'Clientes'!A:A,'Ctas Receber'!O:O,"Pago")</f>
        <v>0</v>
      </c>
      <c r="Q2759" s="71"/>
      <c r="R2759" s="71"/>
      <c r="S2759" s="71"/>
      <c r="T2759" s="71"/>
      <c r="U2759" s="71"/>
      <c r="V2759" s="71"/>
      <c r="W2759" s="71"/>
      <c r="X2759" s="71"/>
      <c r="Y2759" s="71"/>
      <c r="Z2759" s="71"/>
      <c r="AA2759" s="71"/>
      <c r="AB2759" s="71"/>
      <c r="AC2759" s="71"/>
      <c r="AD2759" s="71"/>
      <c r="AE2759" s="71"/>
      <c r="AF2759" s="71"/>
      <c r="AG2759" s="71"/>
      <c r="AH2759" s="71"/>
      <c r="AI2759" s="71"/>
      <c r="AJ2759" s="71"/>
      <c r="AK2759" s="71"/>
      <c r="AL2759" s="71"/>
    </row>
    <row r="2760" spans="1:38">
      <c r="A2760" s="191"/>
      <c r="B2760" s="191"/>
      <c r="C2760" s="191"/>
      <c r="D2760" s="191"/>
      <c r="E2760" s="191"/>
      <c r="F2760" s="191"/>
      <c r="G2760" s="191"/>
      <c r="H2760" s="191"/>
      <c r="I2760" s="191"/>
      <c r="J2760" s="191"/>
      <c r="K2760" s="191"/>
      <c r="L2760" s="191"/>
      <c r="M2760" s="191"/>
      <c r="N2760" s="191"/>
      <c r="O2760" s="70">
        <f>SUMIFS('Ctas Receber'!G:G,'Ctas Receber'!E:E,'Clientes'!A:A,'Ctas Receber'!M:M,"")</f>
        <v>0</v>
      </c>
      <c r="P2760" s="70">
        <f>SUMIFS('Ctas Receber'!G:G,'Ctas Receber'!E:E,'Clientes'!A:A,'Ctas Receber'!O:O,"Pago")</f>
        <v>0</v>
      </c>
      <c r="Q2760" s="71"/>
      <c r="R2760" s="71"/>
      <c r="S2760" s="71"/>
      <c r="T2760" s="71"/>
      <c r="U2760" s="71"/>
      <c r="V2760" s="71"/>
      <c r="W2760" s="71"/>
      <c r="X2760" s="71"/>
      <c r="Y2760" s="71"/>
      <c r="Z2760" s="71"/>
      <c r="AA2760" s="71"/>
      <c r="AB2760" s="71"/>
      <c r="AC2760" s="71"/>
      <c r="AD2760" s="71"/>
      <c r="AE2760" s="71"/>
      <c r="AF2760" s="71"/>
      <c r="AG2760" s="71"/>
      <c r="AH2760" s="71"/>
      <c r="AI2760" s="71"/>
      <c r="AJ2760" s="71"/>
      <c r="AK2760" s="71"/>
      <c r="AL2760" s="71"/>
    </row>
    <row r="2761" spans="1:38">
      <c r="A2761" s="191"/>
      <c r="B2761" s="191"/>
      <c r="C2761" s="191"/>
      <c r="D2761" s="191"/>
      <c r="E2761" s="191"/>
      <c r="F2761" s="191"/>
      <c r="G2761" s="191"/>
      <c r="H2761" s="191"/>
      <c r="I2761" s="191"/>
      <c r="J2761" s="191"/>
      <c r="K2761" s="191"/>
      <c r="L2761" s="191"/>
      <c r="M2761" s="191"/>
      <c r="N2761" s="191"/>
      <c r="O2761" s="70">
        <f>SUMIFS('Ctas Receber'!G:G,'Ctas Receber'!E:E,'Clientes'!A:A,'Ctas Receber'!M:M,"")</f>
        <v>0</v>
      </c>
      <c r="P2761" s="70">
        <f>SUMIFS('Ctas Receber'!G:G,'Ctas Receber'!E:E,'Clientes'!A:A,'Ctas Receber'!O:O,"Pago")</f>
        <v>0</v>
      </c>
      <c r="Q2761" s="71"/>
      <c r="R2761" s="71"/>
      <c r="S2761" s="71"/>
      <c r="T2761" s="71"/>
      <c r="U2761" s="71"/>
      <c r="V2761" s="71"/>
      <c r="W2761" s="71"/>
      <c r="X2761" s="71"/>
      <c r="Y2761" s="71"/>
      <c r="Z2761" s="71"/>
      <c r="AA2761" s="71"/>
      <c r="AB2761" s="71"/>
      <c r="AC2761" s="71"/>
      <c r="AD2761" s="71"/>
      <c r="AE2761" s="71"/>
      <c r="AF2761" s="71"/>
      <c r="AG2761" s="71"/>
      <c r="AH2761" s="71"/>
      <c r="AI2761" s="71"/>
      <c r="AJ2761" s="71"/>
      <c r="AK2761" s="71"/>
      <c r="AL2761" s="71"/>
    </row>
    <row r="2762" spans="1:38">
      <c r="A2762" s="191"/>
      <c r="B2762" s="191"/>
      <c r="C2762" s="191"/>
      <c r="D2762" s="191"/>
      <c r="E2762" s="191"/>
      <c r="F2762" s="191"/>
      <c r="G2762" s="191"/>
      <c r="H2762" s="191"/>
      <c r="I2762" s="191"/>
      <c r="J2762" s="191"/>
      <c r="K2762" s="191"/>
      <c r="L2762" s="191"/>
      <c r="M2762" s="191"/>
      <c r="N2762" s="191"/>
      <c r="O2762" s="70">
        <f>SUMIFS('Ctas Receber'!G:G,'Ctas Receber'!E:E,'Clientes'!A:A,'Ctas Receber'!M:M,"")</f>
        <v>0</v>
      </c>
      <c r="P2762" s="70">
        <f>SUMIFS('Ctas Receber'!G:G,'Ctas Receber'!E:E,'Clientes'!A:A,'Ctas Receber'!O:O,"Pago")</f>
        <v>0</v>
      </c>
      <c r="Q2762" s="71"/>
      <c r="R2762" s="71"/>
      <c r="S2762" s="71"/>
      <c r="T2762" s="71"/>
      <c r="U2762" s="71"/>
      <c r="V2762" s="71"/>
      <c r="W2762" s="71"/>
      <c r="X2762" s="71"/>
      <c r="Y2762" s="71"/>
      <c r="Z2762" s="71"/>
      <c r="AA2762" s="71"/>
      <c r="AB2762" s="71"/>
      <c r="AC2762" s="71"/>
      <c r="AD2762" s="71"/>
      <c r="AE2762" s="71"/>
      <c r="AF2762" s="71"/>
      <c r="AG2762" s="71"/>
      <c r="AH2762" s="71"/>
      <c r="AI2762" s="71"/>
      <c r="AJ2762" s="71"/>
      <c r="AK2762" s="71"/>
      <c r="AL2762" s="71"/>
    </row>
    <row r="2763" spans="1:38">
      <c r="A2763" s="191"/>
      <c r="B2763" s="191"/>
      <c r="C2763" s="191"/>
      <c r="D2763" s="191"/>
      <c r="E2763" s="191"/>
      <c r="F2763" s="191"/>
      <c r="G2763" s="191"/>
      <c r="H2763" s="191"/>
      <c r="I2763" s="191"/>
      <c r="J2763" s="191"/>
      <c r="K2763" s="191"/>
      <c r="L2763" s="191"/>
      <c r="M2763" s="191"/>
      <c r="N2763" s="191"/>
      <c r="O2763" s="70">
        <f>SUMIFS('Ctas Receber'!G:G,'Ctas Receber'!E:E,'Clientes'!A:A,'Ctas Receber'!M:M,"")</f>
        <v>0</v>
      </c>
      <c r="P2763" s="70">
        <f>SUMIFS('Ctas Receber'!G:G,'Ctas Receber'!E:E,'Clientes'!A:A,'Ctas Receber'!O:O,"Pago")</f>
        <v>0</v>
      </c>
      <c r="Q2763" s="71"/>
      <c r="R2763" s="71"/>
      <c r="S2763" s="71"/>
      <c r="T2763" s="71"/>
      <c r="U2763" s="71"/>
      <c r="V2763" s="71"/>
      <c r="W2763" s="71"/>
      <c r="X2763" s="71"/>
      <c r="Y2763" s="71"/>
      <c r="Z2763" s="71"/>
      <c r="AA2763" s="71"/>
      <c r="AB2763" s="71"/>
      <c r="AC2763" s="71"/>
      <c r="AD2763" s="71"/>
      <c r="AE2763" s="71"/>
      <c r="AF2763" s="71"/>
      <c r="AG2763" s="71"/>
      <c r="AH2763" s="71"/>
      <c r="AI2763" s="71"/>
      <c r="AJ2763" s="71"/>
      <c r="AK2763" s="71"/>
      <c r="AL2763" s="71"/>
    </row>
    <row r="2764" spans="1:38">
      <c r="A2764" s="191"/>
      <c r="B2764" s="191"/>
      <c r="C2764" s="191"/>
      <c r="D2764" s="191"/>
      <c r="E2764" s="191"/>
      <c r="F2764" s="191"/>
      <c r="G2764" s="191"/>
      <c r="H2764" s="191"/>
      <c r="I2764" s="191"/>
      <c r="J2764" s="191"/>
      <c r="K2764" s="191"/>
      <c r="L2764" s="191"/>
      <c r="M2764" s="191"/>
      <c r="N2764" s="191"/>
      <c r="O2764" s="70">
        <f>SUMIFS('Ctas Receber'!G:G,'Ctas Receber'!E:E,'Clientes'!A:A,'Ctas Receber'!M:M,"")</f>
        <v>0</v>
      </c>
      <c r="P2764" s="70">
        <f>SUMIFS('Ctas Receber'!G:G,'Ctas Receber'!E:E,'Clientes'!A:A,'Ctas Receber'!O:O,"Pago")</f>
        <v>0</v>
      </c>
      <c r="Q2764" s="71"/>
      <c r="R2764" s="71"/>
      <c r="S2764" s="71"/>
      <c r="T2764" s="71"/>
      <c r="U2764" s="71"/>
      <c r="V2764" s="71"/>
      <c r="W2764" s="71"/>
      <c r="X2764" s="71"/>
      <c r="Y2764" s="71"/>
      <c r="Z2764" s="71"/>
      <c r="AA2764" s="71"/>
      <c r="AB2764" s="71"/>
      <c r="AC2764" s="71"/>
      <c r="AD2764" s="71"/>
      <c r="AE2764" s="71"/>
      <c r="AF2764" s="71"/>
      <c r="AG2764" s="71"/>
      <c r="AH2764" s="71"/>
      <c r="AI2764" s="71"/>
      <c r="AJ2764" s="71"/>
      <c r="AK2764" s="71"/>
      <c r="AL2764" s="71"/>
    </row>
    <row r="2765" spans="1:38">
      <c r="A2765" s="191"/>
      <c r="B2765" s="191"/>
      <c r="C2765" s="191"/>
      <c r="D2765" s="191"/>
      <c r="E2765" s="191"/>
      <c r="F2765" s="191"/>
      <c r="G2765" s="191"/>
      <c r="H2765" s="191"/>
      <c r="I2765" s="191"/>
      <c r="J2765" s="191"/>
      <c r="K2765" s="191"/>
      <c r="L2765" s="191"/>
      <c r="M2765" s="191"/>
      <c r="N2765" s="191"/>
      <c r="O2765" s="70">
        <f>SUMIFS('Ctas Receber'!G:G,'Ctas Receber'!E:E,'Clientes'!A:A,'Ctas Receber'!M:M,"")</f>
        <v>0</v>
      </c>
      <c r="P2765" s="70">
        <f>SUMIFS('Ctas Receber'!G:G,'Ctas Receber'!E:E,'Clientes'!A:A,'Ctas Receber'!O:O,"Pago")</f>
        <v>0</v>
      </c>
      <c r="Q2765" s="71"/>
      <c r="R2765" s="71"/>
      <c r="S2765" s="71"/>
      <c r="T2765" s="71"/>
      <c r="U2765" s="71"/>
      <c r="V2765" s="71"/>
      <c r="W2765" s="71"/>
      <c r="X2765" s="71"/>
      <c r="Y2765" s="71"/>
      <c r="Z2765" s="71"/>
      <c r="AA2765" s="71"/>
      <c r="AB2765" s="71"/>
      <c r="AC2765" s="71"/>
      <c r="AD2765" s="71"/>
      <c r="AE2765" s="71"/>
      <c r="AF2765" s="71"/>
      <c r="AG2765" s="71"/>
      <c r="AH2765" s="71"/>
      <c r="AI2765" s="71"/>
      <c r="AJ2765" s="71"/>
      <c r="AK2765" s="71"/>
      <c r="AL2765" s="71"/>
    </row>
    <row r="2766" spans="1:38">
      <c r="A2766" s="191"/>
      <c r="B2766" s="191"/>
      <c r="C2766" s="191"/>
      <c r="D2766" s="191"/>
      <c r="E2766" s="191"/>
      <c r="F2766" s="191"/>
      <c r="G2766" s="191"/>
      <c r="H2766" s="191"/>
      <c r="I2766" s="191"/>
      <c r="J2766" s="191"/>
      <c r="K2766" s="191"/>
      <c r="L2766" s="191"/>
      <c r="M2766" s="191"/>
      <c r="N2766" s="191"/>
      <c r="O2766" s="70">
        <f>SUMIFS('Ctas Receber'!G:G,'Ctas Receber'!E:E,'Clientes'!A:A,'Ctas Receber'!M:M,"")</f>
        <v>0</v>
      </c>
      <c r="P2766" s="70">
        <f>SUMIFS('Ctas Receber'!G:G,'Ctas Receber'!E:E,'Clientes'!A:A,'Ctas Receber'!O:O,"Pago")</f>
        <v>0</v>
      </c>
      <c r="Q2766" s="71"/>
      <c r="R2766" s="71"/>
      <c r="S2766" s="71"/>
      <c r="T2766" s="71"/>
      <c r="U2766" s="71"/>
      <c r="V2766" s="71"/>
      <c r="W2766" s="71"/>
      <c r="X2766" s="71"/>
      <c r="Y2766" s="71"/>
      <c r="Z2766" s="71"/>
      <c r="AA2766" s="71"/>
      <c r="AB2766" s="71"/>
      <c r="AC2766" s="71"/>
      <c r="AD2766" s="71"/>
      <c r="AE2766" s="71"/>
      <c r="AF2766" s="71"/>
      <c r="AG2766" s="71"/>
      <c r="AH2766" s="71"/>
      <c r="AI2766" s="71"/>
      <c r="AJ2766" s="71"/>
      <c r="AK2766" s="71"/>
      <c r="AL2766" s="71"/>
    </row>
    <row r="2767" spans="1:38">
      <c r="A2767" s="191"/>
      <c r="B2767" s="191"/>
      <c r="C2767" s="191"/>
      <c r="D2767" s="191"/>
      <c r="E2767" s="191"/>
      <c r="F2767" s="191"/>
      <c r="G2767" s="191"/>
      <c r="H2767" s="191"/>
      <c r="I2767" s="191"/>
      <c r="J2767" s="191"/>
      <c r="K2767" s="191"/>
      <c r="L2767" s="191"/>
      <c r="M2767" s="191"/>
      <c r="N2767" s="191"/>
      <c r="O2767" s="70">
        <f>SUMIFS('Ctas Receber'!G:G,'Ctas Receber'!E:E,'Clientes'!A:A,'Ctas Receber'!M:M,"")</f>
        <v>0</v>
      </c>
      <c r="P2767" s="70">
        <f>SUMIFS('Ctas Receber'!G:G,'Ctas Receber'!E:E,'Clientes'!A:A,'Ctas Receber'!O:O,"Pago")</f>
        <v>0</v>
      </c>
      <c r="Q2767" s="71"/>
      <c r="R2767" s="71"/>
      <c r="S2767" s="71"/>
      <c r="T2767" s="71"/>
      <c r="U2767" s="71"/>
      <c r="V2767" s="71"/>
      <c r="W2767" s="71"/>
      <c r="X2767" s="71"/>
      <c r="Y2767" s="71"/>
      <c r="Z2767" s="71"/>
      <c r="AA2767" s="71"/>
      <c r="AB2767" s="71"/>
      <c r="AC2767" s="71"/>
      <c r="AD2767" s="71"/>
      <c r="AE2767" s="71"/>
      <c r="AF2767" s="71"/>
      <c r="AG2767" s="71"/>
      <c r="AH2767" s="71"/>
      <c r="AI2767" s="71"/>
      <c r="AJ2767" s="71"/>
      <c r="AK2767" s="71"/>
      <c r="AL2767" s="71"/>
    </row>
    <row r="2768" spans="1:38">
      <c r="A2768" s="191"/>
      <c r="B2768" s="191"/>
      <c r="C2768" s="191"/>
      <c r="D2768" s="191"/>
      <c r="E2768" s="191"/>
      <c r="F2768" s="191"/>
      <c r="G2768" s="191"/>
      <c r="H2768" s="191"/>
      <c r="I2768" s="191"/>
      <c r="J2768" s="191"/>
      <c r="K2768" s="191"/>
      <c r="L2768" s="191"/>
      <c r="M2768" s="191"/>
      <c r="N2768" s="191"/>
      <c r="O2768" s="70">
        <f>SUMIFS('Ctas Receber'!G:G,'Ctas Receber'!E:E,'Clientes'!A:A,'Ctas Receber'!M:M,"")</f>
        <v>0</v>
      </c>
      <c r="P2768" s="70">
        <f>SUMIFS('Ctas Receber'!G:G,'Ctas Receber'!E:E,'Clientes'!A:A,'Ctas Receber'!O:O,"Pago")</f>
        <v>0</v>
      </c>
      <c r="Q2768" s="71"/>
      <c r="R2768" s="71"/>
      <c r="S2768" s="71"/>
      <c r="T2768" s="71"/>
      <c r="U2768" s="71"/>
      <c r="V2768" s="71"/>
      <c r="W2768" s="71"/>
      <c r="X2768" s="71"/>
      <c r="Y2768" s="71"/>
      <c r="Z2768" s="71"/>
      <c r="AA2768" s="71"/>
      <c r="AB2768" s="71"/>
      <c r="AC2768" s="71"/>
      <c r="AD2768" s="71"/>
      <c r="AE2768" s="71"/>
      <c r="AF2768" s="71"/>
      <c r="AG2768" s="71"/>
      <c r="AH2768" s="71"/>
      <c r="AI2768" s="71"/>
      <c r="AJ2768" s="71"/>
      <c r="AK2768" s="71"/>
      <c r="AL2768" s="71"/>
    </row>
    <row r="2769" spans="1:38">
      <c r="A2769" s="191"/>
      <c r="B2769" s="191"/>
      <c r="C2769" s="191"/>
      <c r="D2769" s="191"/>
      <c r="E2769" s="191"/>
      <c r="F2769" s="191"/>
      <c r="G2769" s="191"/>
      <c r="H2769" s="191"/>
      <c r="I2769" s="191"/>
      <c r="J2769" s="191"/>
      <c r="K2769" s="191"/>
      <c r="L2769" s="191"/>
      <c r="M2769" s="191"/>
      <c r="N2769" s="191"/>
      <c r="O2769" s="70">
        <f>SUMIFS('Ctas Receber'!G:G,'Ctas Receber'!E:E,'Clientes'!A:A,'Ctas Receber'!M:M,"")</f>
        <v>0</v>
      </c>
      <c r="P2769" s="70">
        <f>SUMIFS('Ctas Receber'!G:G,'Ctas Receber'!E:E,'Clientes'!A:A,'Ctas Receber'!O:O,"Pago")</f>
        <v>0</v>
      </c>
      <c r="Q2769" s="71"/>
      <c r="R2769" s="71"/>
      <c r="S2769" s="71"/>
      <c r="T2769" s="71"/>
      <c r="U2769" s="71"/>
      <c r="V2769" s="71"/>
      <c r="W2769" s="71"/>
      <c r="X2769" s="71"/>
      <c r="Y2769" s="71"/>
      <c r="Z2769" s="71"/>
      <c r="AA2769" s="71"/>
      <c r="AB2769" s="71"/>
      <c r="AC2769" s="71"/>
      <c r="AD2769" s="71"/>
      <c r="AE2769" s="71"/>
      <c r="AF2769" s="71"/>
      <c r="AG2769" s="71"/>
      <c r="AH2769" s="71"/>
      <c r="AI2769" s="71"/>
      <c r="AJ2769" s="71"/>
      <c r="AK2769" s="71"/>
      <c r="AL2769" s="71"/>
    </row>
    <row r="2770" spans="1:38">
      <c r="A2770" s="191"/>
      <c r="B2770" s="191"/>
      <c r="C2770" s="191"/>
      <c r="D2770" s="191"/>
      <c r="E2770" s="191"/>
      <c r="F2770" s="191"/>
      <c r="G2770" s="191"/>
      <c r="H2770" s="191"/>
      <c r="I2770" s="191"/>
      <c r="J2770" s="191"/>
      <c r="K2770" s="191"/>
      <c r="L2770" s="191"/>
      <c r="M2770" s="191"/>
      <c r="N2770" s="191"/>
      <c r="O2770" s="70">
        <f>SUMIFS('Ctas Receber'!G:G,'Ctas Receber'!E:E,'Clientes'!A:A,'Ctas Receber'!M:M,"")</f>
        <v>0</v>
      </c>
      <c r="P2770" s="70">
        <f>SUMIFS('Ctas Receber'!G:G,'Ctas Receber'!E:E,'Clientes'!A:A,'Ctas Receber'!O:O,"Pago")</f>
        <v>0</v>
      </c>
      <c r="Q2770" s="71"/>
      <c r="R2770" s="71"/>
      <c r="S2770" s="71"/>
      <c r="T2770" s="71"/>
      <c r="U2770" s="71"/>
      <c r="V2770" s="71"/>
      <c r="W2770" s="71"/>
      <c r="X2770" s="71"/>
      <c r="Y2770" s="71"/>
      <c r="Z2770" s="71"/>
      <c r="AA2770" s="71"/>
      <c r="AB2770" s="71"/>
      <c r="AC2770" s="71"/>
      <c r="AD2770" s="71"/>
      <c r="AE2770" s="71"/>
      <c r="AF2770" s="71"/>
      <c r="AG2770" s="71"/>
      <c r="AH2770" s="71"/>
      <c r="AI2770" s="71"/>
      <c r="AJ2770" s="71"/>
      <c r="AK2770" s="71"/>
      <c r="AL2770" s="71"/>
    </row>
    <row r="2771" spans="1:38">
      <c r="A2771" s="191"/>
      <c r="B2771" s="191"/>
      <c r="C2771" s="191"/>
      <c r="D2771" s="191"/>
      <c r="E2771" s="191"/>
      <c r="F2771" s="191"/>
      <c r="G2771" s="191"/>
      <c r="H2771" s="191"/>
      <c r="I2771" s="191"/>
      <c r="J2771" s="191"/>
      <c r="K2771" s="191"/>
      <c r="L2771" s="191"/>
      <c r="M2771" s="191"/>
      <c r="N2771" s="191"/>
      <c r="O2771" s="70">
        <f>SUMIFS('Ctas Receber'!G:G,'Ctas Receber'!E:E,'Clientes'!A:A,'Ctas Receber'!M:M,"")</f>
        <v>0</v>
      </c>
      <c r="P2771" s="70">
        <f>SUMIFS('Ctas Receber'!G:G,'Ctas Receber'!E:E,'Clientes'!A:A,'Ctas Receber'!O:O,"Pago")</f>
        <v>0</v>
      </c>
      <c r="Q2771" s="71"/>
      <c r="R2771" s="71"/>
      <c r="S2771" s="71"/>
      <c r="T2771" s="71"/>
      <c r="U2771" s="71"/>
      <c r="V2771" s="71"/>
      <c r="W2771" s="71"/>
      <c r="X2771" s="71"/>
      <c r="Y2771" s="71"/>
      <c r="Z2771" s="71"/>
      <c r="AA2771" s="71"/>
      <c r="AB2771" s="71"/>
      <c r="AC2771" s="71"/>
      <c r="AD2771" s="71"/>
      <c r="AE2771" s="71"/>
      <c r="AF2771" s="71"/>
      <c r="AG2771" s="71"/>
      <c r="AH2771" s="71"/>
      <c r="AI2771" s="71"/>
      <c r="AJ2771" s="71"/>
      <c r="AK2771" s="71"/>
      <c r="AL2771" s="71"/>
    </row>
    <row r="2772" spans="1:38">
      <c r="A2772" s="191"/>
      <c r="B2772" s="191"/>
      <c r="C2772" s="191"/>
      <c r="D2772" s="191"/>
      <c r="E2772" s="191"/>
      <c r="F2772" s="191"/>
      <c r="G2772" s="191"/>
      <c r="H2772" s="191"/>
      <c r="I2772" s="191"/>
      <c r="J2772" s="191"/>
      <c r="K2772" s="191"/>
      <c r="L2772" s="191"/>
      <c r="M2772" s="191"/>
      <c r="N2772" s="191"/>
      <c r="O2772" s="70">
        <f>SUMIFS('Ctas Receber'!G:G,'Ctas Receber'!E:E,'Clientes'!A:A,'Ctas Receber'!M:M,"")</f>
        <v>0</v>
      </c>
      <c r="P2772" s="70">
        <f>SUMIFS('Ctas Receber'!G:G,'Ctas Receber'!E:E,'Clientes'!A:A,'Ctas Receber'!O:O,"Pago")</f>
        <v>0</v>
      </c>
      <c r="Q2772" s="71"/>
      <c r="R2772" s="71"/>
      <c r="S2772" s="71"/>
      <c r="T2772" s="71"/>
      <c r="U2772" s="71"/>
      <c r="V2772" s="71"/>
      <c r="W2772" s="71"/>
      <c r="X2772" s="71"/>
      <c r="Y2772" s="71"/>
      <c r="Z2772" s="71"/>
      <c r="AA2772" s="71"/>
      <c r="AB2772" s="71"/>
      <c r="AC2772" s="71"/>
      <c r="AD2772" s="71"/>
      <c r="AE2772" s="71"/>
      <c r="AF2772" s="71"/>
      <c r="AG2772" s="71"/>
      <c r="AH2772" s="71"/>
      <c r="AI2772" s="71"/>
      <c r="AJ2772" s="71"/>
      <c r="AK2772" s="71"/>
      <c r="AL2772" s="71"/>
    </row>
    <row r="2773" spans="1:38">
      <c r="A2773" s="191"/>
      <c r="B2773" s="191"/>
      <c r="C2773" s="191"/>
      <c r="D2773" s="191"/>
      <c r="E2773" s="191"/>
      <c r="F2773" s="191"/>
      <c r="G2773" s="191"/>
      <c r="H2773" s="191"/>
      <c r="I2773" s="191"/>
      <c r="J2773" s="191"/>
      <c r="K2773" s="191"/>
      <c r="L2773" s="191"/>
      <c r="M2773" s="191"/>
      <c r="N2773" s="191"/>
      <c r="O2773" s="70">
        <f>SUMIFS('Ctas Receber'!G:G,'Ctas Receber'!E:E,'Clientes'!A:A,'Ctas Receber'!M:M,"")</f>
        <v>0</v>
      </c>
      <c r="P2773" s="70">
        <f>SUMIFS('Ctas Receber'!G:G,'Ctas Receber'!E:E,'Clientes'!A:A,'Ctas Receber'!O:O,"Pago")</f>
        <v>0</v>
      </c>
      <c r="Q2773" s="71"/>
      <c r="R2773" s="71"/>
      <c r="S2773" s="71"/>
      <c r="T2773" s="71"/>
      <c r="U2773" s="71"/>
      <c r="V2773" s="71"/>
      <c r="W2773" s="71"/>
      <c r="X2773" s="71"/>
      <c r="Y2773" s="71"/>
      <c r="Z2773" s="71"/>
      <c r="AA2773" s="71"/>
      <c r="AB2773" s="71"/>
      <c r="AC2773" s="71"/>
      <c r="AD2773" s="71"/>
      <c r="AE2773" s="71"/>
      <c r="AF2773" s="71"/>
      <c r="AG2773" s="71"/>
      <c r="AH2773" s="71"/>
      <c r="AI2773" s="71"/>
      <c r="AJ2773" s="71"/>
      <c r="AK2773" s="71"/>
      <c r="AL2773" s="71"/>
    </row>
    <row r="2774" spans="1:38">
      <c r="A2774" s="191"/>
      <c r="B2774" s="191"/>
      <c r="C2774" s="191"/>
      <c r="D2774" s="191"/>
      <c r="E2774" s="191"/>
      <c r="F2774" s="191"/>
      <c r="G2774" s="191"/>
      <c r="H2774" s="191"/>
      <c r="I2774" s="191"/>
      <c r="J2774" s="191"/>
      <c r="K2774" s="191"/>
      <c r="L2774" s="191"/>
      <c r="M2774" s="191"/>
      <c r="N2774" s="191"/>
      <c r="O2774" s="70">
        <f>SUMIFS('Ctas Receber'!G:G,'Ctas Receber'!E:E,'Clientes'!A:A,'Ctas Receber'!M:M,"")</f>
        <v>0</v>
      </c>
      <c r="P2774" s="70">
        <f>SUMIFS('Ctas Receber'!G:G,'Ctas Receber'!E:E,'Clientes'!A:A,'Ctas Receber'!O:O,"Pago")</f>
        <v>0</v>
      </c>
      <c r="Q2774" s="71"/>
      <c r="R2774" s="71"/>
      <c r="S2774" s="71"/>
      <c r="T2774" s="71"/>
      <c r="U2774" s="71"/>
      <c r="V2774" s="71"/>
      <c r="W2774" s="71"/>
      <c r="X2774" s="71"/>
      <c r="Y2774" s="71"/>
      <c r="Z2774" s="71"/>
      <c r="AA2774" s="71"/>
      <c r="AB2774" s="71"/>
      <c r="AC2774" s="71"/>
      <c r="AD2774" s="71"/>
      <c r="AE2774" s="71"/>
      <c r="AF2774" s="71"/>
      <c r="AG2774" s="71"/>
      <c r="AH2774" s="71"/>
      <c r="AI2774" s="71"/>
      <c r="AJ2774" s="71"/>
      <c r="AK2774" s="71"/>
      <c r="AL2774" s="71"/>
    </row>
    <row r="2775" spans="1:38">
      <c r="A2775" s="191"/>
      <c r="B2775" s="191"/>
      <c r="C2775" s="191"/>
      <c r="D2775" s="191"/>
      <c r="E2775" s="191"/>
      <c r="F2775" s="191"/>
      <c r="G2775" s="191"/>
      <c r="H2775" s="191"/>
      <c r="I2775" s="191"/>
      <c r="J2775" s="191"/>
      <c r="K2775" s="191"/>
      <c r="L2775" s="191"/>
      <c r="M2775" s="191"/>
      <c r="N2775" s="191"/>
      <c r="O2775" s="70">
        <f>SUMIFS('Ctas Receber'!G:G,'Ctas Receber'!E:E,'Clientes'!A:A,'Ctas Receber'!M:M,"")</f>
        <v>0</v>
      </c>
      <c r="P2775" s="70">
        <f>SUMIFS('Ctas Receber'!G:G,'Ctas Receber'!E:E,'Clientes'!A:A,'Ctas Receber'!O:O,"Pago")</f>
        <v>0</v>
      </c>
      <c r="Q2775" s="71"/>
      <c r="R2775" s="71"/>
      <c r="S2775" s="71"/>
      <c r="T2775" s="71"/>
      <c r="U2775" s="71"/>
      <c r="V2775" s="71"/>
      <c r="W2775" s="71"/>
      <c r="X2775" s="71"/>
      <c r="Y2775" s="71"/>
      <c r="Z2775" s="71"/>
      <c r="AA2775" s="71"/>
      <c r="AB2775" s="71"/>
      <c r="AC2775" s="71"/>
      <c r="AD2775" s="71"/>
      <c r="AE2775" s="71"/>
      <c r="AF2775" s="71"/>
      <c r="AG2775" s="71"/>
      <c r="AH2775" s="71"/>
      <c r="AI2775" s="71"/>
      <c r="AJ2775" s="71"/>
      <c r="AK2775" s="71"/>
      <c r="AL2775" s="71"/>
    </row>
    <row r="2776" spans="1:38">
      <c r="A2776" s="191"/>
      <c r="B2776" s="191"/>
      <c r="C2776" s="191"/>
      <c r="D2776" s="191"/>
      <c r="E2776" s="191"/>
      <c r="F2776" s="191"/>
      <c r="G2776" s="191"/>
      <c r="H2776" s="191"/>
      <c r="I2776" s="191"/>
      <c r="J2776" s="191"/>
      <c r="K2776" s="191"/>
      <c r="L2776" s="191"/>
      <c r="M2776" s="191"/>
      <c r="N2776" s="191"/>
      <c r="O2776" s="70">
        <f>SUMIFS('Ctas Receber'!G:G,'Ctas Receber'!E:E,'Clientes'!A:A,'Ctas Receber'!M:M,"")</f>
        <v>0</v>
      </c>
      <c r="P2776" s="70">
        <f>SUMIFS('Ctas Receber'!G:G,'Ctas Receber'!E:E,'Clientes'!A:A,'Ctas Receber'!O:O,"Pago")</f>
        <v>0</v>
      </c>
      <c r="Q2776" s="71"/>
      <c r="R2776" s="71"/>
      <c r="S2776" s="71"/>
      <c r="T2776" s="71"/>
      <c r="U2776" s="71"/>
      <c r="V2776" s="71"/>
      <c r="W2776" s="71"/>
      <c r="X2776" s="71"/>
      <c r="Y2776" s="71"/>
      <c r="Z2776" s="71"/>
      <c r="AA2776" s="71"/>
      <c r="AB2776" s="71"/>
      <c r="AC2776" s="71"/>
      <c r="AD2776" s="71"/>
      <c r="AE2776" s="71"/>
      <c r="AF2776" s="71"/>
      <c r="AG2776" s="71"/>
      <c r="AH2776" s="71"/>
      <c r="AI2776" s="71"/>
      <c r="AJ2776" s="71"/>
      <c r="AK2776" s="71"/>
      <c r="AL2776" s="71"/>
    </row>
    <row r="2777" spans="1:38">
      <c r="A2777" s="191"/>
      <c r="B2777" s="191"/>
      <c r="C2777" s="191"/>
      <c r="D2777" s="191"/>
      <c r="E2777" s="191"/>
      <c r="F2777" s="191"/>
      <c r="G2777" s="191"/>
      <c r="H2777" s="191"/>
      <c r="I2777" s="191"/>
      <c r="J2777" s="191"/>
      <c r="K2777" s="191"/>
      <c r="L2777" s="191"/>
      <c r="M2777" s="191"/>
      <c r="N2777" s="191"/>
      <c r="O2777" s="70">
        <f>SUMIFS('Ctas Receber'!G:G,'Ctas Receber'!E:E,'Clientes'!A:A,'Ctas Receber'!M:M,"")</f>
        <v>0</v>
      </c>
      <c r="P2777" s="70">
        <f>SUMIFS('Ctas Receber'!G:G,'Ctas Receber'!E:E,'Clientes'!A:A,'Ctas Receber'!O:O,"Pago")</f>
        <v>0</v>
      </c>
      <c r="Q2777" s="71"/>
      <c r="R2777" s="71"/>
      <c r="S2777" s="71"/>
      <c r="T2777" s="71"/>
      <c r="U2777" s="71"/>
      <c r="V2777" s="71"/>
      <c r="W2777" s="71"/>
      <c r="X2777" s="71"/>
      <c r="Y2777" s="71"/>
      <c r="Z2777" s="71"/>
      <c r="AA2777" s="71"/>
      <c r="AB2777" s="71"/>
      <c r="AC2777" s="71"/>
      <c r="AD2777" s="71"/>
      <c r="AE2777" s="71"/>
      <c r="AF2777" s="71"/>
      <c r="AG2777" s="71"/>
      <c r="AH2777" s="71"/>
      <c r="AI2777" s="71"/>
      <c r="AJ2777" s="71"/>
      <c r="AK2777" s="71"/>
      <c r="AL2777" s="71"/>
    </row>
    <row r="2778" spans="1:38">
      <c r="A2778" s="191"/>
      <c r="B2778" s="191"/>
      <c r="C2778" s="191"/>
      <c r="D2778" s="191"/>
      <c r="E2778" s="191"/>
      <c r="F2778" s="191"/>
      <c r="G2778" s="191"/>
      <c r="H2778" s="191"/>
      <c r="I2778" s="191"/>
      <c r="J2778" s="191"/>
      <c r="K2778" s="191"/>
      <c r="L2778" s="191"/>
      <c r="M2778" s="191"/>
      <c r="N2778" s="191"/>
      <c r="O2778" s="70">
        <f>SUMIFS('Ctas Receber'!G:G,'Ctas Receber'!E:E,'Clientes'!A:A,'Ctas Receber'!M:M,"")</f>
        <v>0</v>
      </c>
      <c r="P2778" s="70">
        <f>SUMIFS('Ctas Receber'!G:G,'Ctas Receber'!E:E,'Clientes'!A:A,'Ctas Receber'!O:O,"Pago")</f>
        <v>0</v>
      </c>
      <c r="Q2778" s="71"/>
      <c r="R2778" s="71"/>
      <c r="S2778" s="71"/>
      <c r="T2778" s="71"/>
      <c r="U2778" s="71"/>
      <c r="V2778" s="71"/>
      <c r="W2778" s="71"/>
      <c r="X2778" s="71"/>
      <c r="Y2778" s="71"/>
      <c r="Z2778" s="71"/>
      <c r="AA2778" s="71"/>
      <c r="AB2778" s="71"/>
      <c r="AC2778" s="71"/>
      <c r="AD2778" s="71"/>
      <c r="AE2778" s="71"/>
      <c r="AF2778" s="71"/>
      <c r="AG2778" s="71"/>
      <c r="AH2778" s="71"/>
      <c r="AI2778" s="71"/>
      <c r="AJ2778" s="71"/>
      <c r="AK2778" s="71"/>
      <c r="AL2778" s="71"/>
    </row>
    <row r="2779" spans="1:38">
      <c r="A2779" s="191"/>
      <c r="B2779" s="191"/>
      <c r="C2779" s="191"/>
      <c r="D2779" s="191"/>
      <c r="E2779" s="191"/>
      <c r="F2779" s="191"/>
      <c r="G2779" s="191"/>
      <c r="H2779" s="191"/>
      <c r="I2779" s="191"/>
      <c r="J2779" s="191"/>
      <c r="K2779" s="191"/>
      <c r="L2779" s="191"/>
      <c r="M2779" s="191"/>
      <c r="N2779" s="191"/>
      <c r="O2779" s="70">
        <f>SUMIFS('Ctas Receber'!G:G,'Ctas Receber'!E:E,'Clientes'!A:A,'Ctas Receber'!M:M,"")</f>
        <v>0</v>
      </c>
      <c r="P2779" s="70">
        <f>SUMIFS('Ctas Receber'!G:G,'Ctas Receber'!E:E,'Clientes'!A:A,'Ctas Receber'!O:O,"Pago")</f>
        <v>0</v>
      </c>
      <c r="Q2779" s="71"/>
      <c r="R2779" s="71"/>
      <c r="S2779" s="71"/>
      <c r="T2779" s="71"/>
      <c r="U2779" s="71"/>
      <c r="V2779" s="71"/>
      <c r="W2779" s="71"/>
      <c r="X2779" s="71"/>
      <c r="Y2779" s="71"/>
      <c r="Z2779" s="71"/>
      <c r="AA2779" s="71"/>
      <c r="AB2779" s="71"/>
      <c r="AC2779" s="71"/>
      <c r="AD2779" s="71"/>
      <c r="AE2779" s="71"/>
      <c r="AF2779" s="71"/>
      <c r="AG2779" s="71"/>
      <c r="AH2779" s="71"/>
      <c r="AI2779" s="71"/>
      <c r="AJ2779" s="71"/>
      <c r="AK2779" s="71"/>
      <c r="AL2779" s="71"/>
    </row>
    <row r="2780" spans="1:38">
      <c r="A2780" s="191"/>
      <c r="B2780" s="191"/>
      <c r="C2780" s="191"/>
      <c r="D2780" s="191"/>
      <c r="E2780" s="191"/>
      <c r="F2780" s="191"/>
      <c r="G2780" s="191"/>
      <c r="H2780" s="191"/>
      <c r="I2780" s="191"/>
      <c r="J2780" s="191"/>
      <c r="K2780" s="191"/>
      <c r="L2780" s="191"/>
      <c r="M2780" s="191"/>
      <c r="N2780" s="191"/>
      <c r="O2780" s="70">
        <f>SUMIFS('Ctas Receber'!G:G,'Ctas Receber'!E:E,'Clientes'!A:A,'Ctas Receber'!M:M,"")</f>
        <v>0</v>
      </c>
      <c r="P2780" s="70">
        <f>SUMIFS('Ctas Receber'!G:G,'Ctas Receber'!E:E,'Clientes'!A:A,'Ctas Receber'!O:O,"Pago")</f>
        <v>0</v>
      </c>
      <c r="Q2780" s="71"/>
      <c r="R2780" s="71"/>
      <c r="S2780" s="71"/>
      <c r="T2780" s="71"/>
      <c r="U2780" s="71"/>
      <c r="V2780" s="71"/>
      <c r="W2780" s="71"/>
      <c r="X2780" s="71"/>
      <c r="Y2780" s="71"/>
      <c r="Z2780" s="71"/>
      <c r="AA2780" s="71"/>
      <c r="AB2780" s="71"/>
      <c r="AC2780" s="71"/>
      <c r="AD2780" s="71"/>
      <c r="AE2780" s="71"/>
      <c r="AF2780" s="71"/>
      <c r="AG2780" s="71"/>
      <c r="AH2780" s="71"/>
      <c r="AI2780" s="71"/>
      <c r="AJ2780" s="71"/>
      <c r="AK2780" s="71"/>
      <c r="AL2780" s="71"/>
    </row>
    <row r="2781" spans="1:38">
      <c r="A2781" s="191"/>
      <c r="B2781" s="191"/>
      <c r="C2781" s="191"/>
      <c r="D2781" s="191"/>
      <c r="E2781" s="191"/>
      <c r="F2781" s="191"/>
      <c r="G2781" s="191"/>
      <c r="H2781" s="191"/>
      <c r="I2781" s="191"/>
      <c r="J2781" s="191"/>
      <c r="K2781" s="191"/>
      <c r="L2781" s="191"/>
      <c r="M2781" s="191"/>
      <c r="N2781" s="191"/>
      <c r="O2781" s="70">
        <f>SUMIFS('Ctas Receber'!G:G,'Ctas Receber'!E:E,'Clientes'!A:A,'Ctas Receber'!M:M,"")</f>
        <v>0</v>
      </c>
      <c r="P2781" s="70">
        <f>SUMIFS('Ctas Receber'!G:G,'Ctas Receber'!E:E,'Clientes'!A:A,'Ctas Receber'!O:O,"Pago")</f>
        <v>0</v>
      </c>
      <c r="Q2781" s="71"/>
      <c r="R2781" s="71"/>
      <c r="S2781" s="71"/>
      <c r="T2781" s="71"/>
      <c r="U2781" s="71"/>
      <c r="V2781" s="71"/>
      <c r="W2781" s="71"/>
      <c r="X2781" s="71"/>
      <c r="Y2781" s="71"/>
      <c r="Z2781" s="71"/>
      <c r="AA2781" s="71"/>
      <c r="AB2781" s="71"/>
      <c r="AC2781" s="71"/>
      <c r="AD2781" s="71"/>
      <c r="AE2781" s="71"/>
      <c r="AF2781" s="71"/>
      <c r="AG2781" s="71"/>
      <c r="AH2781" s="71"/>
      <c r="AI2781" s="71"/>
      <c r="AJ2781" s="71"/>
      <c r="AK2781" s="71"/>
      <c r="AL2781" s="71"/>
    </row>
    <row r="2782" spans="1:38">
      <c r="A2782" s="191"/>
      <c r="B2782" s="191"/>
      <c r="C2782" s="191"/>
      <c r="D2782" s="191"/>
      <c r="E2782" s="191"/>
      <c r="F2782" s="191"/>
      <c r="G2782" s="191"/>
      <c r="H2782" s="191"/>
      <c r="I2782" s="191"/>
      <c r="J2782" s="191"/>
      <c r="K2782" s="191"/>
      <c r="L2782" s="191"/>
      <c r="M2782" s="191"/>
      <c r="N2782" s="191"/>
      <c r="O2782" s="70">
        <f>SUMIFS('Ctas Receber'!G:G,'Ctas Receber'!E:E,'Clientes'!A:A,'Ctas Receber'!M:M,"")</f>
        <v>0</v>
      </c>
      <c r="P2782" s="70">
        <f>SUMIFS('Ctas Receber'!G:G,'Ctas Receber'!E:E,'Clientes'!A:A,'Ctas Receber'!O:O,"Pago")</f>
        <v>0</v>
      </c>
      <c r="Q2782" s="71"/>
      <c r="R2782" s="71"/>
      <c r="S2782" s="71"/>
      <c r="T2782" s="71"/>
      <c r="U2782" s="71"/>
      <c r="V2782" s="71"/>
      <c r="W2782" s="71"/>
      <c r="X2782" s="71"/>
      <c r="Y2782" s="71"/>
      <c r="Z2782" s="71"/>
      <c r="AA2782" s="71"/>
      <c r="AB2782" s="71"/>
      <c r="AC2782" s="71"/>
      <c r="AD2782" s="71"/>
      <c r="AE2782" s="71"/>
      <c r="AF2782" s="71"/>
      <c r="AG2782" s="71"/>
      <c r="AH2782" s="71"/>
      <c r="AI2782" s="71"/>
      <c r="AJ2782" s="71"/>
      <c r="AK2782" s="71"/>
      <c r="AL2782" s="71"/>
    </row>
    <row r="2783" spans="1:38">
      <c r="A2783" s="191"/>
      <c r="B2783" s="191"/>
      <c r="C2783" s="191"/>
      <c r="D2783" s="191"/>
      <c r="E2783" s="191"/>
      <c r="F2783" s="191"/>
      <c r="G2783" s="191"/>
      <c r="H2783" s="191"/>
      <c r="I2783" s="191"/>
      <c r="J2783" s="191"/>
      <c r="K2783" s="191"/>
      <c r="L2783" s="191"/>
      <c r="M2783" s="191"/>
      <c r="N2783" s="191"/>
      <c r="O2783" s="70">
        <f>SUMIFS('Ctas Receber'!G:G,'Ctas Receber'!E:E,'Clientes'!A:A,'Ctas Receber'!M:M,"")</f>
        <v>0</v>
      </c>
      <c r="P2783" s="70">
        <f>SUMIFS('Ctas Receber'!G:G,'Ctas Receber'!E:E,'Clientes'!A:A,'Ctas Receber'!O:O,"Pago")</f>
        <v>0</v>
      </c>
      <c r="Q2783" s="71"/>
      <c r="R2783" s="71"/>
      <c r="S2783" s="71"/>
      <c r="T2783" s="71"/>
      <c r="U2783" s="71"/>
      <c r="V2783" s="71"/>
      <c r="W2783" s="71"/>
      <c r="X2783" s="71"/>
      <c r="Y2783" s="71"/>
      <c r="Z2783" s="71"/>
      <c r="AA2783" s="71"/>
      <c r="AB2783" s="71"/>
      <c r="AC2783" s="71"/>
      <c r="AD2783" s="71"/>
      <c r="AE2783" s="71"/>
      <c r="AF2783" s="71"/>
      <c r="AG2783" s="71"/>
      <c r="AH2783" s="71"/>
      <c r="AI2783" s="71"/>
      <c r="AJ2783" s="71"/>
      <c r="AK2783" s="71"/>
      <c r="AL2783" s="71"/>
    </row>
    <row r="2784" spans="1:38">
      <c r="A2784" s="191"/>
      <c r="B2784" s="191"/>
      <c r="C2784" s="191"/>
      <c r="D2784" s="191"/>
      <c r="E2784" s="191"/>
      <c r="F2784" s="191"/>
      <c r="G2784" s="191"/>
      <c r="H2784" s="191"/>
      <c r="I2784" s="191"/>
      <c r="J2784" s="191"/>
      <c r="K2784" s="191"/>
      <c r="L2784" s="191"/>
      <c r="M2784" s="191"/>
      <c r="N2784" s="191"/>
      <c r="O2784" s="70">
        <f>SUMIFS('Ctas Receber'!G:G,'Ctas Receber'!E:E,'Clientes'!A:A,'Ctas Receber'!M:M,"")</f>
        <v>0</v>
      </c>
      <c r="P2784" s="70">
        <f>SUMIFS('Ctas Receber'!G:G,'Ctas Receber'!E:E,'Clientes'!A:A,'Ctas Receber'!O:O,"Pago")</f>
        <v>0</v>
      </c>
      <c r="Q2784" s="71"/>
      <c r="R2784" s="71"/>
      <c r="S2784" s="71"/>
      <c r="T2784" s="71"/>
      <c r="U2784" s="71"/>
      <c r="V2784" s="71"/>
      <c r="W2784" s="71"/>
      <c r="X2784" s="71"/>
      <c r="Y2784" s="71"/>
      <c r="Z2784" s="71"/>
      <c r="AA2784" s="71"/>
      <c r="AB2784" s="71"/>
      <c r="AC2784" s="71"/>
      <c r="AD2784" s="71"/>
      <c r="AE2784" s="71"/>
      <c r="AF2784" s="71"/>
      <c r="AG2784" s="71"/>
      <c r="AH2784" s="71"/>
      <c r="AI2784" s="71"/>
      <c r="AJ2784" s="71"/>
      <c r="AK2784" s="71"/>
      <c r="AL2784" s="71"/>
    </row>
    <row r="2785" spans="1:38">
      <c r="A2785" s="191"/>
      <c r="B2785" s="191"/>
      <c r="C2785" s="191"/>
      <c r="D2785" s="191"/>
      <c r="E2785" s="191"/>
      <c r="F2785" s="191"/>
      <c r="G2785" s="191"/>
      <c r="H2785" s="191"/>
      <c r="I2785" s="191"/>
      <c r="J2785" s="191"/>
      <c r="K2785" s="191"/>
      <c r="L2785" s="191"/>
      <c r="M2785" s="191"/>
      <c r="N2785" s="191"/>
      <c r="O2785" s="70">
        <f>SUMIFS('Ctas Receber'!G:G,'Ctas Receber'!E:E,'Clientes'!A:A,'Ctas Receber'!M:M,"")</f>
        <v>0</v>
      </c>
      <c r="P2785" s="70">
        <f>SUMIFS('Ctas Receber'!G:G,'Ctas Receber'!E:E,'Clientes'!A:A,'Ctas Receber'!O:O,"Pago")</f>
        <v>0</v>
      </c>
      <c r="Q2785" s="71"/>
      <c r="R2785" s="71"/>
      <c r="S2785" s="71"/>
      <c r="T2785" s="71"/>
      <c r="U2785" s="71"/>
      <c r="V2785" s="71"/>
      <c r="W2785" s="71"/>
      <c r="X2785" s="71"/>
      <c r="Y2785" s="71"/>
      <c r="Z2785" s="71"/>
      <c r="AA2785" s="71"/>
      <c r="AB2785" s="71"/>
      <c r="AC2785" s="71"/>
      <c r="AD2785" s="71"/>
      <c r="AE2785" s="71"/>
      <c r="AF2785" s="71"/>
      <c r="AG2785" s="71"/>
      <c r="AH2785" s="71"/>
      <c r="AI2785" s="71"/>
      <c r="AJ2785" s="71"/>
      <c r="AK2785" s="71"/>
      <c r="AL2785" s="71"/>
    </row>
    <row r="2786" spans="1:38">
      <c r="A2786" s="191"/>
      <c r="B2786" s="191"/>
      <c r="C2786" s="191"/>
      <c r="D2786" s="191"/>
      <c r="E2786" s="191"/>
      <c r="F2786" s="191"/>
      <c r="G2786" s="191"/>
      <c r="H2786" s="191"/>
      <c r="I2786" s="191"/>
      <c r="J2786" s="191"/>
      <c r="K2786" s="191"/>
      <c r="L2786" s="191"/>
      <c r="M2786" s="191"/>
      <c r="N2786" s="191"/>
      <c r="O2786" s="70">
        <f>SUMIFS('Ctas Receber'!G:G,'Ctas Receber'!E:E,'Clientes'!A:A,'Ctas Receber'!M:M,"")</f>
        <v>0</v>
      </c>
      <c r="P2786" s="70">
        <f>SUMIFS('Ctas Receber'!G:G,'Ctas Receber'!E:E,'Clientes'!A:A,'Ctas Receber'!O:O,"Pago")</f>
        <v>0</v>
      </c>
      <c r="Q2786" s="71"/>
      <c r="R2786" s="71"/>
      <c r="S2786" s="71"/>
      <c r="T2786" s="71"/>
      <c r="U2786" s="71"/>
      <c r="V2786" s="71"/>
      <c r="W2786" s="71"/>
      <c r="X2786" s="71"/>
      <c r="Y2786" s="71"/>
      <c r="Z2786" s="71"/>
      <c r="AA2786" s="71"/>
      <c r="AB2786" s="71"/>
      <c r="AC2786" s="71"/>
      <c r="AD2786" s="71"/>
      <c r="AE2786" s="71"/>
      <c r="AF2786" s="71"/>
      <c r="AG2786" s="71"/>
      <c r="AH2786" s="71"/>
      <c r="AI2786" s="71"/>
      <c r="AJ2786" s="71"/>
      <c r="AK2786" s="71"/>
      <c r="AL2786" s="71"/>
    </row>
    <row r="2787" spans="1:38">
      <c r="A2787" s="191"/>
      <c r="B2787" s="191"/>
      <c r="C2787" s="191"/>
      <c r="D2787" s="191"/>
      <c r="E2787" s="191"/>
      <c r="F2787" s="191"/>
      <c r="G2787" s="191"/>
      <c r="H2787" s="191"/>
      <c r="I2787" s="191"/>
      <c r="J2787" s="191"/>
      <c r="K2787" s="191"/>
      <c r="L2787" s="191"/>
      <c r="M2787" s="191"/>
      <c r="N2787" s="191"/>
      <c r="O2787" s="70">
        <f>SUMIFS('Ctas Receber'!G:G,'Ctas Receber'!E:E,'Clientes'!A:A,'Ctas Receber'!M:M,"")</f>
        <v>0</v>
      </c>
      <c r="P2787" s="70">
        <f>SUMIFS('Ctas Receber'!G:G,'Ctas Receber'!E:E,'Clientes'!A:A,'Ctas Receber'!O:O,"Pago")</f>
        <v>0</v>
      </c>
      <c r="Q2787" s="71"/>
      <c r="R2787" s="71"/>
      <c r="S2787" s="71"/>
      <c r="T2787" s="71"/>
      <c r="U2787" s="71"/>
      <c r="V2787" s="71"/>
      <c r="W2787" s="71"/>
      <c r="X2787" s="71"/>
      <c r="Y2787" s="71"/>
      <c r="Z2787" s="71"/>
      <c r="AA2787" s="71"/>
      <c r="AB2787" s="71"/>
      <c r="AC2787" s="71"/>
      <c r="AD2787" s="71"/>
      <c r="AE2787" s="71"/>
      <c r="AF2787" s="71"/>
      <c r="AG2787" s="71"/>
      <c r="AH2787" s="71"/>
      <c r="AI2787" s="71"/>
      <c r="AJ2787" s="71"/>
      <c r="AK2787" s="71"/>
      <c r="AL2787" s="71"/>
    </row>
    <row r="2788" spans="1:38">
      <c r="A2788" s="191"/>
      <c r="B2788" s="191"/>
      <c r="C2788" s="191"/>
      <c r="D2788" s="191"/>
      <c r="E2788" s="191"/>
      <c r="F2788" s="191"/>
      <c r="G2788" s="191"/>
      <c r="H2788" s="191"/>
      <c r="I2788" s="191"/>
      <c r="J2788" s="191"/>
      <c r="K2788" s="191"/>
      <c r="L2788" s="191"/>
      <c r="M2788" s="191"/>
      <c r="N2788" s="191"/>
      <c r="O2788" s="70">
        <f>SUMIFS('Ctas Receber'!G:G,'Ctas Receber'!E:E,'Clientes'!A:A,'Ctas Receber'!M:M,"")</f>
        <v>0</v>
      </c>
      <c r="P2788" s="70">
        <f>SUMIFS('Ctas Receber'!G:G,'Ctas Receber'!E:E,'Clientes'!A:A,'Ctas Receber'!O:O,"Pago")</f>
        <v>0</v>
      </c>
      <c r="Q2788" s="71"/>
      <c r="R2788" s="71"/>
      <c r="S2788" s="71"/>
      <c r="T2788" s="71"/>
      <c r="U2788" s="71"/>
      <c r="V2788" s="71"/>
      <c r="W2788" s="71"/>
      <c r="X2788" s="71"/>
      <c r="Y2788" s="71"/>
      <c r="Z2788" s="71"/>
      <c r="AA2788" s="71"/>
      <c r="AB2788" s="71"/>
      <c r="AC2788" s="71"/>
      <c r="AD2788" s="71"/>
      <c r="AE2788" s="71"/>
      <c r="AF2788" s="71"/>
      <c r="AG2788" s="71"/>
      <c r="AH2788" s="71"/>
      <c r="AI2788" s="71"/>
      <c r="AJ2788" s="71"/>
      <c r="AK2788" s="71"/>
      <c r="AL2788" s="71"/>
    </row>
    <row r="2789" spans="1:38">
      <c r="A2789" s="191"/>
      <c r="B2789" s="191"/>
      <c r="C2789" s="191"/>
      <c r="D2789" s="191"/>
      <c r="E2789" s="191"/>
      <c r="F2789" s="191"/>
      <c r="G2789" s="191"/>
      <c r="H2789" s="191"/>
      <c r="I2789" s="191"/>
      <c r="J2789" s="191"/>
      <c r="K2789" s="191"/>
      <c r="L2789" s="191"/>
      <c r="M2789" s="191"/>
      <c r="N2789" s="191"/>
      <c r="O2789" s="70">
        <f>SUMIFS('Ctas Receber'!G:G,'Ctas Receber'!E:E,'Clientes'!A:A,'Ctas Receber'!M:M,"")</f>
        <v>0</v>
      </c>
      <c r="P2789" s="70">
        <f>SUMIFS('Ctas Receber'!G:G,'Ctas Receber'!E:E,'Clientes'!A:A,'Ctas Receber'!O:O,"Pago")</f>
        <v>0</v>
      </c>
      <c r="Q2789" s="71"/>
      <c r="R2789" s="71"/>
      <c r="S2789" s="71"/>
      <c r="T2789" s="71"/>
      <c r="U2789" s="71"/>
      <c r="V2789" s="71"/>
      <c r="W2789" s="71"/>
      <c r="X2789" s="71"/>
      <c r="Y2789" s="71"/>
      <c r="Z2789" s="71"/>
      <c r="AA2789" s="71"/>
      <c r="AB2789" s="71"/>
      <c r="AC2789" s="71"/>
      <c r="AD2789" s="71"/>
      <c r="AE2789" s="71"/>
      <c r="AF2789" s="71"/>
      <c r="AG2789" s="71"/>
      <c r="AH2789" s="71"/>
      <c r="AI2789" s="71"/>
      <c r="AJ2789" s="71"/>
      <c r="AK2789" s="71"/>
      <c r="AL2789" s="71"/>
    </row>
    <row r="2790" spans="1:38">
      <c r="A2790" s="191"/>
      <c r="B2790" s="191"/>
      <c r="C2790" s="191"/>
      <c r="D2790" s="191"/>
      <c r="E2790" s="191"/>
      <c r="F2790" s="191"/>
      <c r="G2790" s="191"/>
      <c r="H2790" s="191"/>
      <c r="I2790" s="191"/>
      <c r="J2790" s="191"/>
      <c r="K2790" s="191"/>
      <c r="L2790" s="191"/>
      <c r="M2790" s="191"/>
      <c r="N2790" s="191"/>
      <c r="O2790" s="70">
        <f>SUMIFS('Ctas Receber'!G:G,'Ctas Receber'!E:E,'Clientes'!A:A,'Ctas Receber'!M:M,"")</f>
        <v>0</v>
      </c>
      <c r="P2790" s="70">
        <f>SUMIFS('Ctas Receber'!G:G,'Ctas Receber'!E:E,'Clientes'!A:A,'Ctas Receber'!O:O,"Pago")</f>
        <v>0</v>
      </c>
      <c r="Q2790" s="71"/>
      <c r="R2790" s="71"/>
      <c r="S2790" s="71"/>
      <c r="T2790" s="71"/>
      <c r="U2790" s="71"/>
      <c r="V2790" s="71"/>
      <c r="W2790" s="71"/>
      <c r="X2790" s="71"/>
      <c r="Y2790" s="71"/>
      <c r="Z2790" s="71"/>
      <c r="AA2790" s="71"/>
      <c r="AB2790" s="71"/>
      <c r="AC2790" s="71"/>
      <c r="AD2790" s="71"/>
      <c r="AE2790" s="71"/>
      <c r="AF2790" s="71"/>
      <c r="AG2790" s="71"/>
      <c r="AH2790" s="71"/>
      <c r="AI2790" s="71"/>
      <c r="AJ2790" s="71"/>
      <c r="AK2790" s="71"/>
      <c r="AL2790" s="71"/>
    </row>
    <row r="2791" spans="1:38">
      <c r="A2791" s="191"/>
      <c r="B2791" s="191"/>
      <c r="C2791" s="191"/>
      <c r="D2791" s="191"/>
      <c r="E2791" s="191"/>
      <c r="F2791" s="191"/>
      <c r="G2791" s="191"/>
      <c r="H2791" s="191"/>
      <c r="I2791" s="191"/>
      <c r="J2791" s="191"/>
      <c r="K2791" s="191"/>
      <c r="L2791" s="191"/>
      <c r="M2791" s="191"/>
      <c r="N2791" s="191"/>
      <c r="O2791" s="70">
        <f>SUMIFS('Ctas Receber'!G:G,'Ctas Receber'!E:E,'Clientes'!A:A,'Ctas Receber'!M:M,"")</f>
        <v>0</v>
      </c>
      <c r="P2791" s="70">
        <f>SUMIFS('Ctas Receber'!G:G,'Ctas Receber'!E:E,'Clientes'!A:A,'Ctas Receber'!O:O,"Pago")</f>
        <v>0</v>
      </c>
      <c r="Q2791" s="71"/>
      <c r="R2791" s="71"/>
      <c r="S2791" s="71"/>
      <c r="T2791" s="71"/>
      <c r="U2791" s="71"/>
      <c r="V2791" s="71"/>
      <c r="W2791" s="71"/>
      <c r="X2791" s="71"/>
      <c r="Y2791" s="71"/>
      <c r="Z2791" s="71"/>
      <c r="AA2791" s="71"/>
      <c r="AB2791" s="71"/>
      <c r="AC2791" s="71"/>
      <c r="AD2791" s="71"/>
      <c r="AE2791" s="71"/>
      <c r="AF2791" s="71"/>
      <c r="AG2791" s="71"/>
      <c r="AH2791" s="71"/>
      <c r="AI2791" s="71"/>
      <c r="AJ2791" s="71"/>
      <c r="AK2791" s="71"/>
      <c r="AL2791" s="71"/>
    </row>
    <row r="2792" spans="1:38">
      <c r="A2792" s="191"/>
      <c r="B2792" s="191"/>
      <c r="C2792" s="191"/>
      <c r="D2792" s="191"/>
      <c r="E2792" s="191"/>
      <c r="F2792" s="191"/>
      <c r="G2792" s="191"/>
      <c r="H2792" s="191"/>
      <c r="I2792" s="191"/>
      <c r="J2792" s="191"/>
      <c r="K2792" s="191"/>
      <c r="L2792" s="191"/>
      <c r="M2792" s="191"/>
      <c r="N2792" s="191"/>
      <c r="O2792" s="70">
        <f>SUMIFS('Ctas Receber'!G:G,'Ctas Receber'!E:E,'Clientes'!A:A,'Ctas Receber'!M:M,"")</f>
        <v>0</v>
      </c>
      <c r="P2792" s="70">
        <f>SUMIFS('Ctas Receber'!G:G,'Ctas Receber'!E:E,'Clientes'!A:A,'Ctas Receber'!O:O,"Pago")</f>
        <v>0</v>
      </c>
      <c r="Q2792" s="71"/>
      <c r="R2792" s="71"/>
      <c r="S2792" s="71"/>
      <c r="T2792" s="71"/>
      <c r="U2792" s="71"/>
      <c r="V2792" s="71"/>
      <c r="W2792" s="71"/>
      <c r="X2792" s="71"/>
      <c r="Y2792" s="71"/>
      <c r="Z2792" s="71"/>
      <c r="AA2792" s="71"/>
      <c r="AB2792" s="71"/>
      <c r="AC2792" s="71"/>
      <c r="AD2792" s="71"/>
      <c r="AE2792" s="71"/>
      <c r="AF2792" s="71"/>
      <c r="AG2792" s="71"/>
      <c r="AH2792" s="71"/>
      <c r="AI2792" s="71"/>
      <c r="AJ2792" s="71"/>
      <c r="AK2792" s="71"/>
      <c r="AL2792" s="71"/>
    </row>
    <row r="2793" spans="1:38">
      <c r="A2793" s="191"/>
      <c r="B2793" s="191"/>
      <c r="C2793" s="191"/>
      <c r="D2793" s="191"/>
      <c r="E2793" s="191"/>
      <c r="F2793" s="191"/>
      <c r="G2793" s="191"/>
      <c r="H2793" s="191"/>
      <c r="I2793" s="191"/>
      <c r="J2793" s="191"/>
      <c r="K2793" s="191"/>
      <c r="L2793" s="191"/>
      <c r="M2793" s="191"/>
      <c r="N2793" s="191"/>
      <c r="O2793" s="70">
        <f>SUMIFS('Ctas Receber'!G:G,'Ctas Receber'!E:E,'Clientes'!A:A,'Ctas Receber'!M:M,"")</f>
        <v>0</v>
      </c>
      <c r="P2793" s="70">
        <f>SUMIFS('Ctas Receber'!G:G,'Ctas Receber'!E:E,'Clientes'!A:A,'Ctas Receber'!O:O,"Pago")</f>
        <v>0</v>
      </c>
      <c r="Q2793" s="71"/>
      <c r="R2793" s="71"/>
      <c r="S2793" s="71"/>
      <c r="T2793" s="71"/>
      <c r="U2793" s="71"/>
      <c r="V2793" s="71"/>
      <c r="W2793" s="71"/>
      <c r="X2793" s="71"/>
      <c r="Y2793" s="71"/>
      <c r="Z2793" s="71"/>
      <c r="AA2793" s="71"/>
      <c r="AB2793" s="71"/>
      <c r="AC2793" s="71"/>
      <c r="AD2793" s="71"/>
      <c r="AE2793" s="71"/>
      <c r="AF2793" s="71"/>
      <c r="AG2793" s="71"/>
      <c r="AH2793" s="71"/>
      <c r="AI2793" s="71"/>
      <c r="AJ2793" s="71"/>
      <c r="AK2793" s="71"/>
      <c r="AL2793" s="71"/>
    </row>
    <row r="2794" spans="1:38">
      <c r="A2794" s="191"/>
      <c r="B2794" s="191"/>
      <c r="C2794" s="191"/>
      <c r="D2794" s="191"/>
      <c r="E2794" s="191"/>
      <c r="F2794" s="191"/>
      <c r="G2794" s="191"/>
      <c r="H2794" s="191"/>
      <c r="I2794" s="191"/>
      <c r="J2794" s="191"/>
      <c r="K2794" s="191"/>
      <c r="L2794" s="191"/>
      <c r="M2794" s="191"/>
      <c r="N2794" s="191"/>
      <c r="O2794" s="70">
        <f>SUMIFS('Ctas Receber'!G:G,'Ctas Receber'!E:E,'Clientes'!A:A,'Ctas Receber'!M:M,"")</f>
        <v>0</v>
      </c>
      <c r="P2794" s="70">
        <f>SUMIFS('Ctas Receber'!G:G,'Ctas Receber'!E:E,'Clientes'!A:A,'Ctas Receber'!O:O,"Pago")</f>
        <v>0</v>
      </c>
      <c r="Q2794" s="71"/>
      <c r="R2794" s="71"/>
      <c r="S2794" s="71"/>
      <c r="T2794" s="71"/>
      <c r="U2794" s="71"/>
      <c r="V2794" s="71"/>
      <c r="W2794" s="71"/>
      <c r="X2794" s="71"/>
      <c r="Y2794" s="71"/>
      <c r="Z2794" s="71"/>
      <c r="AA2794" s="71"/>
      <c r="AB2794" s="71"/>
      <c r="AC2794" s="71"/>
      <c r="AD2794" s="71"/>
      <c r="AE2794" s="71"/>
      <c r="AF2794" s="71"/>
      <c r="AG2794" s="71"/>
      <c r="AH2794" s="71"/>
      <c r="AI2794" s="71"/>
      <c r="AJ2794" s="71"/>
      <c r="AK2794" s="71"/>
      <c r="AL2794" s="71"/>
    </row>
    <row r="2795" spans="1:38">
      <c r="A2795" s="191"/>
      <c r="B2795" s="191"/>
      <c r="C2795" s="191"/>
      <c r="D2795" s="191"/>
      <c r="E2795" s="191"/>
      <c r="F2795" s="191"/>
      <c r="G2795" s="191"/>
      <c r="H2795" s="191"/>
      <c r="I2795" s="191"/>
      <c r="J2795" s="191"/>
      <c r="K2795" s="191"/>
      <c r="L2795" s="191"/>
      <c r="M2795" s="191"/>
      <c r="N2795" s="191"/>
      <c r="O2795" s="70">
        <f>SUMIFS('Ctas Receber'!G:G,'Ctas Receber'!E:E,'Clientes'!A:A,'Ctas Receber'!M:M,"")</f>
        <v>0</v>
      </c>
      <c r="P2795" s="70">
        <f>SUMIFS('Ctas Receber'!G:G,'Ctas Receber'!E:E,'Clientes'!A:A,'Ctas Receber'!O:O,"Pago")</f>
        <v>0</v>
      </c>
      <c r="Q2795" s="71"/>
      <c r="R2795" s="71"/>
      <c r="S2795" s="71"/>
      <c r="T2795" s="71"/>
      <c r="U2795" s="71"/>
      <c r="V2795" s="71"/>
      <c r="W2795" s="71"/>
      <c r="X2795" s="71"/>
      <c r="Y2795" s="71"/>
      <c r="Z2795" s="71"/>
      <c r="AA2795" s="71"/>
      <c r="AB2795" s="71"/>
      <c r="AC2795" s="71"/>
      <c r="AD2795" s="71"/>
      <c r="AE2795" s="71"/>
      <c r="AF2795" s="71"/>
      <c r="AG2795" s="71"/>
      <c r="AH2795" s="71"/>
      <c r="AI2795" s="71"/>
      <c r="AJ2795" s="71"/>
      <c r="AK2795" s="71"/>
      <c r="AL2795" s="71"/>
    </row>
    <row r="2796" spans="1:38">
      <c r="A2796" s="191"/>
      <c r="B2796" s="191"/>
      <c r="C2796" s="191"/>
      <c r="D2796" s="191"/>
      <c r="E2796" s="191"/>
      <c r="F2796" s="191"/>
      <c r="G2796" s="191"/>
      <c r="H2796" s="191"/>
      <c r="I2796" s="191"/>
      <c r="J2796" s="191"/>
      <c r="K2796" s="191"/>
      <c r="L2796" s="191"/>
      <c r="M2796" s="191"/>
      <c r="N2796" s="191"/>
      <c r="O2796" s="70">
        <f>SUMIFS('Ctas Receber'!G:G,'Ctas Receber'!E:E,'Clientes'!A:A,'Ctas Receber'!M:M,"")</f>
        <v>0</v>
      </c>
      <c r="P2796" s="70">
        <f>SUMIFS('Ctas Receber'!G:G,'Ctas Receber'!E:E,'Clientes'!A:A,'Ctas Receber'!O:O,"Pago")</f>
        <v>0</v>
      </c>
      <c r="Q2796" s="71"/>
      <c r="R2796" s="71"/>
      <c r="S2796" s="71"/>
      <c r="T2796" s="71"/>
      <c r="U2796" s="71"/>
      <c r="V2796" s="71"/>
      <c r="W2796" s="71"/>
      <c r="X2796" s="71"/>
      <c r="Y2796" s="71"/>
      <c r="Z2796" s="71"/>
      <c r="AA2796" s="71"/>
      <c r="AB2796" s="71"/>
      <c r="AC2796" s="71"/>
      <c r="AD2796" s="71"/>
      <c r="AE2796" s="71"/>
      <c r="AF2796" s="71"/>
      <c r="AG2796" s="71"/>
      <c r="AH2796" s="71"/>
      <c r="AI2796" s="71"/>
      <c r="AJ2796" s="71"/>
      <c r="AK2796" s="71"/>
      <c r="AL2796" s="71"/>
    </row>
    <row r="2797" spans="1:38">
      <c r="A2797" s="191"/>
      <c r="B2797" s="191"/>
      <c r="C2797" s="191"/>
      <c r="D2797" s="191"/>
      <c r="E2797" s="191"/>
      <c r="F2797" s="191"/>
      <c r="G2797" s="191"/>
      <c r="H2797" s="191"/>
      <c r="I2797" s="191"/>
      <c r="J2797" s="191"/>
      <c r="K2797" s="191"/>
      <c r="L2797" s="191"/>
      <c r="M2797" s="191"/>
      <c r="N2797" s="191"/>
      <c r="O2797" s="70">
        <f>SUMIFS('Ctas Receber'!G:G,'Ctas Receber'!E:E,'Clientes'!A:A,'Ctas Receber'!M:M,"")</f>
        <v>0</v>
      </c>
      <c r="P2797" s="70">
        <f>SUMIFS('Ctas Receber'!G:G,'Ctas Receber'!E:E,'Clientes'!A:A,'Ctas Receber'!O:O,"Pago")</f>
        <v>0</v>
      </c>
      <c r="Q2797" s="71"/>
      <c r="R2797" s="71"/>
      <c r="S2797" s="71"/>
      <c r="T2797" s="71"/>
      <c r="U2797" s="71"/>
      <c r="V2797" s="71"/>
      <c r="W2797" s="71"/>
      <c r="X2797" s="71"/>
      <c r="Y2797" s="71"/>
      <c r="Z2797" s="71"/>
      <c r="AA2797" s="71"/>
      <c r="AB2797" s="71"/>
      <c r="AC2797" s="71"/>
      <c r="AD2797" s="71"/>
      <c r="AE2797" s="71"/>
      <c r="AF2797" s="71"/>
      <c r="AG2797" s="71"/>
      <c r="AH2797" s="71"/>
      <c r="AI2797" s="71"/>
      <c r="AJ2797" s="71"/>
      <c r="AK2797" s="71"/>
      <c r="AL2797" s="71"/>
    </row>
    <row r="2798" spans="1:38">
      <c r="A2798" s="191"/>
      <c r="B2798" s="191"/>
      <c r="C2798" s="191"/>
      <c r="D2798" s="191"/>
      <c r="E2798" s="191"/>
      <c r="F2798" s="191"/>
      <c r="G2798" s="191"/>
      <c r="H2798" s="191"/>
      <c r="I2798" s="191"/>
      <c r="J2798" s="191"/>
      <c r="K2798" s="191"/>
      <c r="L2798" s="191"/>
      <c r="M2798" s="191"/>
      <c r="N2798" s="191"/>
      <c r="O2798" s="70">
        <f>SUMIFS('Ctas Receber'!G:G,'Ctas Receber'!E:E,'Clientes'!A:A,'Ctas Receber'!M:M,"")</f>
        <v>0</v>
      </c>
      <c r="P2798" s="70">
        <f>SUMIFS('Ctas Receber'!G:G,'Ctas Receber'!E:E,'Clientes'!A:A,'Ctas Receber'!O:O,"Pago")</f>
        <v>0</v>
      </c>
      <c r="Q2798" s="71"/>
      <c r="R2798" s="71"/>
      <c r="S2798" s="71"/>
      <c r="T2798" s="71"/>
      <c r="U2798" s="71"/>
      <c r="V2798" s="71"/>
      <c r="W2798" s="71"/>
      <c r="X2798" s="71"/>
      <c r="Y2798" s="71"/>
      <c r="Z2798" s="71"/>
      <c r="AA2798" s="71"/>
      <c r="AB2798" s="71"/>
      <c r="AC2798" s="71"/>
      <c r="AD2798" s="71"/>
      <c r="AE2798" s="71"/>
      <c r="AF2798" s="71"/>
      <c r="AG2798" s="71"/>
      <c r="AH2798" s="71"/>
      <c r="AI2798" s="71"/>
      <c r="AJ2798" s="71"/>
      <c r="AK2798" s="71"/>
      <c r="AL2798" s="71"/>
    </row>
    <row r="2799" spans="1:38">
      <c r="A2799" s="191"/>
      <c r="B2799" s="191"/>
      <c r="C2799" s="191"/>
      <c r="D2799" s="191"/>
      <c r="E2799" s="191"/>
      <c r="F2799" s="191"/>
      <c r="G2799" s="191"/>
      <c r="H2799" s="191"/>
      <c r="I2799" s="191"/>
      <c r="J2799" s="191"/>
      <c r="K2799" s="191"/>
      <c r="L2799" s="191"/>
      <c r="M2799" s="191"/>
      <c r="N2799" s="191"/>
      <c r="O2799" s="70">
        <f>SUMIFS('Ctas Receber'!G:G,'Ctas Receber'!E:E,'Clientes'!A:A,'Ctas Receber'!M:M,"")</f>
        <v>0</v>
      </c>
      <c r="P2799" s="70">
        <f>SUMIFS('Ctas Receber'!G:G,'Ctas Receber'!E:E,'Clientes'!A:A,'Ctas Receber'!O:O,"Pago")</f>
        <v>0</v>
      </c>
      <c r="Q2799" s="71"/>
      <c r="R2799" s="71"/>
      <c r="S2799" s="71"/>
      <c r="T2799" s="71"/>
      <c r="U2799" s="71"/>
      <c r="V2799" s="71"/>
      <c r="W2799" s="71"/>
      <c r="X2799" s="71"/>
      <c r="Y2799" s="71"/>
      <c r="Z2799" s="71"/>
      <c r="AA2799" s="71"/>
      <c r="AB2799" s="71"/>
      <c r="AC2799" s="71"/>
      <c r="AD2799" s="71"/>
      <c r="AE2799" s="71"/>
      <c r="AF2799" s="71"/>
      <c r="AG2799" s="71"/>
      <c r="AH2799" s="71"/>
      <c r="AI2799" s="71"/>
      <c r="AJ2799" s="71"/>
      <c r="AK2799" s="71"/>
      <c r="AL2799" s="71"/>
    </row>
    <row r="2800" spans="1:38">
      <c r="A2800" s="191"/>
      <c r="B2800" s="191"/>
      <c r="C2800" s="191"/>
      <c r="D2800" s="191"/>
      <c r="E2800" s="191"/>
      <c r="F2800" s="191"/>
      <c r="G2800" s="191"/>
      <c r="H2800" s="191"/>
      <c r="I2800" s="191"/>
      <c r="J2800" s="191"/>
      <c r="K2800" s="191"/>
      <c r="L2800" s="191"/>
      <c r="M2800" s="191"/>
      <c r="N2800" s="191"/>
      <c r="O2800" s="70">
        <f>SUMIFS('Ctas Receber'!G:G,'Ctas Receber'!E:E,'Clientes'!A:A,'Ctas Receber'!M:M,"")</f>
        <v>0</v>
      </c>
      <c r="P2800" s="70">
        <f>SUMIFS('Ctas Receber'!G:G,'Ctas Receber'!E:E,'Clientes'!A:A,'Ctas Receber'!O:O,"Pago")</f>
        <v>0</v>
      </c>
      <c r="Q2800" s="71"/>
      <c r="R2800" s="71"/>
      <c r="S2800" s="71"/>
      <c r="T2800" s="71"/>
      <c r="U2800" s="71"/>
      <c r="V2800" s="71"/>
      <c r="W2800" s="71"/>
      <c r="X2800" s="71"/>
      <c r="Y2800" s="71"/>
      <c r="Z2800" s="71"/>
      <c r="AA2800" s="71"/>
      <c r="AB2800" s="71"/>
      <c r="AC2800" s="71"/>
      <c r="AD2800" s="71"/>
      <c r="AE2800" s="71"/>
      <c r="AF2800" s="71"/>
      <c r="AG2800" s="71"/>
      <c r="AH2800" s="71"/>
      <c r="AI2800" s="71"/>
      <c r="AJ2800" s="71"/>
      <c r="AK2800" s="71"/>
      <c r="AL2800" s="71"/>
    </row>
    <row r="2801" spans="1:38">
      <c r="A2801" s="191"/>
      <c r="B2801" s="191"/>
      <c r="C2801" s="191"/>
      <c r="D2801" s="191"/>
      <c r="E2801" s="191"/>
      <c r="F2801" s="191"/>
      <c r="G2801" s="191"/>
      <c r="H2801" s="191"/>
      <c r="I2801" s="191"/>
      <c r="J2801" s="191"/>
      <c r="K2801" s="191"/>
      <c r="L2801" s="191"/>
      <c r="M2801" s="191"/>
      <c r="N2801" s="191"/>
      <c r="O2801" s="70">
        <f>SUMIFS('Ctas Receber'!G:G,'Ctas Receber'!E:E,'Clientes'!A:A,'Ctas Receber'!M:M,"")</f>
        <v>0</v>
      </c>
      <c r="P2801" s="70">
        <f>SUMIFS('Ctas Receber'!G:G,'Ctas Receber'!E:E,'Clientes'!A:A,'Ctas Receber'!O:O,"Pago")</f>
        <v>0</v>
      </c>
      <c r="Q2801" s="71"/>
      <c r="R2801" s="71"/>
      <c r="S2801" s="71"/>
      <c r="T2801" s="71"/>
      <c r="U2801" s="71"/>
      <c r="V2801" s="71"/>
      <c r="W2801" s="71"/>
      <c r="X2801" s="71"/>
      <c r="Y2801" s="71"/>
      <c r="Z2801" s="71"/>
      <c r="AA2801" s="71"/>
      <c r="AB2801" s="71"/>
      <c r="AC2801" s="71"/>
      <c r="AD2801" s="71"/>
      <c r="AE2801" s="71"/>
      <c r="AF2801" s="71"/>
      <c r="AG2801" s="71"/>
      <c r="AH2801" s="71"/>
      <c r="AI2801" s="71"/>
      <c r="AJ2801" s="71"/>
      <c r="AK2801" s="71"/>
      <c r="AL2801" s="71"/>
    </row>
    <row r="2802" spans="1:38">
      <c r="A2802" s="191"/>
      <c r="B2802" s="191"/>
      <c r="C2802" s="191"/>
      <c r="D2802" s="191"/>
      <c r="E2802" s="191"/>
      <c r="F2802" s="191"/>
      <c r="G2802" s="191"/>
      <c r="H2802" s="191"/>
      <c r="I2802" s="191"/>
      <c r="J2802" s="191"/>
      <c r="K2802" s="191"/>
      <c r="L2802" s="191"/>
      <c r="M2802" s="191"/>
      <c r="N2802" s="191"/>
      <c r="O2802" s="70">
        <f>SUMIFS('Ctas Receber'!G:G,'Ctas Receber'!E:E,'Clientes'!A:A,'Ctas Receber'!M:M,"")</f>
        <v>0</v>
      </c>
      <c r="P2802" s="70">
        <f>SUMIFS('Ctas Receber'!G:G,'Ctas Receber'!E:E,'Clientes'!A:A,'Ctas Receber'!O:O,"Pago")</f>
        <v>0</v>
      </c>
      <c r="Q2802" s="71"/>
      <c r="R2802" s="71"/>
      <c r="S2802" s="71"/>
      <c r="T2802" s="71"/>
      <c r="U2802" s="71"/>
      <c r="V2802" s="71"/>
      <c r="W2802" s="71"/>
      <c r="X2802" s="71"/>
      <c r="Y2802" s="71"/>
      <c r="Z2802" s="71"/>
      <c r="AA2802" s="71"/>
      <c r="AB2802" s="71"/>
      <c r="AC2802" s="71"/>
      <c r="AD2802" s="71"/>
      <c r="AE2802" s="71"/>
      <c r="AF2802" s="71"/>
      <c r="AG2802" s="71"/>
      <c r="AH2802" s="71"/>
      <c r="AI2802" s="71"/>
      <c r="AJ2802" s="71"/>
      <c r="AK2802" s="71"/>
      <c r="AL2802" s="71"/>
    </row>
    <row r="2803" spans="1:38">
      <c r="A2803" s="191"/>
      <c r="B2803" s="191"/>
      <c r="C2803" s="191"/>
      <c r="D2803" s="191"/>
      <c r="E2803" s="191"/>
      <c r="F2803" s="191"/>
      <c r="G2803" s="191"/>
      <c r="H2803" s="191"/>
      <c r="I2803" s="191"/>
      <c r="J2803" s="191"/>
      <c r="K2803" s="191"/>
      <c r="L2803" s="191"/>
      <c r="M2803" s="191"/>
      <c r="N2803" s="191"/>
      <c r="O2803" s="70">
        <f>SUMIFS('Ctas Receber'!G:G,'Ctas Receber'!E:E,'Clientes'!A:A,'Ctas Receber'!M:M,"")</f>
        <v>0</v>
      </c>
      <c r="P2803" s="70">
        <f>SUMIFS('Ctas Receber'!G:G,'Ctas Receber'!E:E,'Clientes'!A:A,'Ctas Receber'!O:O,"Pago")</f>
        <v>0</v>
      </c>
      <c r="Q2803" s="71"/>
      <c r="R2803" s="71"/>
      <c r="S2803" s="71"/>
      <c r="T2803" s="71"/>
      <c r="U2803" s="71"/>
      <c r="V2803" s="71"/>
      <c r="W2803" s="71"/>
      <c r="X2803" s="71"/>
      <c r="Y2803" s="71"/>
      <c r="Z2803" s="71"/>
      <c r="AA2803" s="71"/>
      <c r="AB2803" s="71"/>
      <c r="AC2803" s="71"/>
      <c r="AD2803" s="71"/>
      <c r="AE2803" s="71"/>
      <c r="AF2803" s="71"/>
      <c r="AG2803" s="71"/>
      <c r="AH2803" s="71"/>
      <c r="AI2803" s="71"/>
      <c r="AJ2803" s="71"/>
      <c r="AK2803" s="71"/>
      <c r="AL2803" s="71"/>
    </row>
    <row r="2804" spans="1:38">
      <c r="A2804" s="191"/>
      <c r="B2804" s="191"/>
      <c r="C2804" s="191"/>
      <c r="D2804" s="191"/>
      <c r="E2804" s="191"/>
      <c r="F2804" s="191"/>
      <c r="G2804" s="191"/>
      <c r="H2804" s="191"/>
      <c r="I2804" s="191"/>
      <c r="J2804" s="191"/>
      <c r="K2804" s="191"/>
      <c r="L2804" s="191"/>
      <c r="M2804" s="191"/>
      <c r="N2804" s="191"/>
      <c r="O2804" s="70">
        <f>SUMIFS('Ctas Receber'!G:G,'Ctas Receber'!E:E,'Clientes'!A:A,'Ctas Receber'!M:M,"")</f>
        <v>0</v>
      </c>
      <c r="P2804" s="70">
        <f>SUMIFS('Ctas Receber'!G:G,'Ctas Receber'!E:E,'Clientes'!A:A,'Ctas Receber'!O:O,"Pago")</f>
        <v>0</v>
      </c>
      <c r="Q2804" s="71"/>
      <c r="R2804" s="71"/>
      <c r="S2804" s="71"/>
      <c r="T2804" s="71"/>
      <c r="U2804" s="71"/>
      <c r="V2804" s="71"/>
      <c r="W2804" s="71"/>
      <c r="X2804" s="71"/>
      <c r="Y2804" s="71"/>
      <c r="Z2804" s="71"/>
      <c r="AA2804" s="71"/>
      <c r="AB2804" s="71"/>
      <c r="AC2804" s="71"/>
      <c r="AD2804" s="71"/>
      <c r="AE2804" s="71"/>
      <c r="AF2804" s="71"/>
      <c r="AG2804" s="71"/>
      <c r="AH2804" s="71"/>
      <c r="AI2804" s="71"/>
      <c r="AJ2804" s="71"/>
      <c r="AK2804" s="71"/>
      <c r="AL2804" s="71"/>
    </row>
    <row r="2805" spans="1:38">
      <c r="A2805" s="191"/>
      <c r="B2805" s="191"/>
      <c r="C2805" s="191"/>
      <c r="D2805" s="191"/>
      <c r="E2805" s="191"/>
      <c r="F2805" s="191"/>
      <c r="G2805" s="191"/>
      <c r="H2805" s="191"/>
      <c r="I2805" s="191"/>
      <c r="J2805" s="191"/>
      <c r="K2805" s="191"/>
      <c r="L2805" s="191"/>
      <c r="M2805" s="191"/>
      <c r="N2805" s="191"/>
      <c r="O2805" s="70">
        <f>SUMIFS('Ctas Receber'!G:G,'Ctas Receber'!E:E,'Clientes'!A:A,'Ctas Receber'!M:M,"")</f>
        <v>0</v>
      </c>
      <c r="P2805" s="70">
        <f>SUMIFS('Ctas Receber'!G:G,'Ctas Receber'!E:E,'Clientes'!A:A,'Ctas Receber'!O:O,"Pago")</f>
        <v>0</v>
      </c>
      <c r="Q2805" s="71"/>
      <c r="R2805" s="71"/>
      <c r="S2805" s="71"/>
      <c r="T2805" s="71"/>
      <c r="U2805" s="71"/>
      <c r="V2805" s="71"/>
      <c r="W2805" s="71"/>
      <c r="X2805" s="71"/>
      <c r="Y2805" s="71"/>
      <c r="Z2805" s="71"/>
      <c r="AA2805" s="71"/>
      <c r="AB2805" s="71"/>
      <c r="AC2805" s="71"/>
      <c r="AD2805" s="71"/>
      <c r="AE2805" s="71"/>
      <c r="AF2805" s="71"/>
      <c r="AG2805" s="71"/>
      <c r="AH2805" s="71"/>
      <c r="AI2805" s="71"/>
      <c r="AJ2805" s="71"/>
      <c r="AK2805" s="71"/>
      <c r="AL2805" s="71"/>
    </row>
    <row r="2806" spans="1:38">
      <c r="A2806" s="191"/>
      <c r="B2806" s="191"/>
      <c r="C2806" s="191"/>
      <c r="D2806" s="191"/>
      <c r="E2806" s="191"/>
      <c r="F2806" s="191"/>
      <c r="G2806" s="191"/>
      <c r="H2806" s="191"/>
      <c r="I2806" s="191"/>
      <c r="J2806" s="191"/>
      <c r="K2806" s="191"/>
      <c r="L2806" s="191"/>
      <c r="M2806" s="191"/>
      <c r="N2806" s="191"/>
      <c r="O2806" s="70">
        <f>SUMIFS('Ctas Receber'!G:G,'Ctas Receber'!E:E,'Clientes'!A:A,'Ctas Receber'!M:M,"")</f>
        <v>0</v>
      </c>
      <c r="P2806" s="70">
        <f>SUMIFS('Ctas Receber'!G:G,'Ctas Receber'!E:E,'Clientes'!A:A,'Ctas Receber'!O:O,"Pago")</f>
        <v>0</v>
      </c>
      <c r="Q2806" s="71"/>
      <c r="R2806" s="71"/>
      <c r="S2806" s="71"/>
      <c r="T2806" s="71"/>
      <c r="U2806" s="71"/>
      <c r="V2806" s="71"/>
      <c r="W2806" s="71"/>
      <c r="X2806" s="71"/>
      <c r="Y2806" s="71"/>
      <c r="Z2806" s="71"/>
      <c r="AA2806" s="71"/>
      <c r="AB2806" s="71"/>
      <c r="AC2806" s="71"/>
      <c r="AD2806" s="71"/>
      <c r="AE2806" s="71"/>
      <c r="AF2806" s="71"/>
      <c r="AG2806" s="71"/>
      <c r="AH2806" s="71"/>
      <c r="AI2806" s="71"/>
      <c r="AJ2806" s="71"/>
      <c r="AK2806" s="71"/>
      <c r="AL2806" s="71"/>
    </row>
    <row r="2807" spans="1:38">
      <c r="A2807" s="191"/>
      <c r="B2807" s="191"/>
      <c r="C2807" s="191"/>
      <c r="D2807" s="191"/>
      <c r="E2807" s="191"/>
      <c r="F2807" s="191"/>
      <c r="G2807" s="191"/>
      <c r="H2807" s="191"/>
      <c r="I2807" s="191"/>
      <c r="J2807" s="191"/>
      <c r="K2807" s="191"/>
      <c r="L2807" s="191"/>
      <c r="M2807" s="191"/>
      <c r="N2807" s="191"/>
      <c r="O2807" s="70">
        <f>SUMIFS('Ctas Receber'!G:G,'Ctas Receber'!E:E,'Clientes'!A:A,'Ctas Receber'!M:M,"")</f>
        <v>0</v>
      </c>
      <c r="P2807" s="70">
        <f>SUMIFS('Ctas Receber'!G:G,'Ctas Receber'!E:E,'Clientes'!A:A,'Ctas Receber'!O:O,"Pago")</f>
        <v>0</v>
      </c>
      <c r="Q2807" s="71"/>
      <c r="R2807" s="71"/>
      <c r="S2807" s="71"/>
      <c r="T2807" s="71"/>
      <c r="U2807" s="71"/>
      <c r="V2807" s="71"/>
      <c r="W2807" s="71"/>
      <c r="X2807" s="71"/>
      <c r="Y2807" s="71"/>
      <c r="Z2807" s="71"/>
      <c r="AA2807" s="71"/>
      <c r="AB2807" s="71"/>
      <c r="AC2807" s="71"/>
      <c r="AD2807" s="71"/>
      <c r="AE2807" s="71"/>
      <c r="AF2807" s="71"/>
      <c r="AG2807" s="71"/>
      <c r="AH2807" s="71"/>
      <c r="AI2807" s="71"/>
      <c r="AJ2807" s="71"/>
      <c r="AK2807" s="71"/>
      <c r="AL2807" s="71"/>
    </row>
    <row r="2808" spans="1:38">
      <c r="A2808" s="191"/>
      <c r="B2808" s="191"/>
      <c r="C2808" s="191"/>
      <c r="D2808" s="191"/>
      <c r="E2808" s="191"/>
      <c r="F2808" s="191"/>
      <c r="G2808" s="191"/>
      <c r="H2808" s="191"/>
      <c r="I2808" s="191"/>
      <c r="J2808" s="191"/>
      <c r="K2808" s="191"/>
      <c r="L2808" s="191"/>
      <c r="M2808" s="191"/>
      <c r="N2808" s="191"/>
      <c r="O2808" s="70">
        <f>SUMIFS('Ctas Receber'!G:G,'Ctas Receber'!E:E,'Clientes'!A:A,'Ctas Receber'!M:M,"")</f>
        <v>0</v>
      </c>
      <c r="P2808" s="70">
        <f>SUMIFS('Ctas Receber'!G:G,'Ctas Receber'!E:E,'Clientes'!A:A,'Ctas Receber'!O:O,"Pago")</f>
        <v>0</v>
      </c>
      <c r="Q2808" s="71"/>
      <c r="R2808" s="71"/>
      <c r="S2808" s="71"/>
      <c r="T2808" s="71"/>
      <c r="U2808" s="71"/>
      <c r="V2808" s="71"/>
      <c r="W2808" s="71"/>
      <c r="X2808" s="71"/>
      <c r="Y2808" s="71"/>
      <c r="Z2808" s="71"/>
      <c r="AA2808" s="71"/>
      <c r="AB2808" s="71"/>
      <c r="AC2808" s="71"/>
      <c r="AD2808" s="71"/>
      <c r="AE2808" s="71"/>
      <c r="AF2808" s="71"/>
      <c r="AG2808" s="71"/>
      <c r="AH2808" s="71"/>
      <c r="AI2808" s="71"/>
      <c r="AJ2808" s="71"/>
      <c r="AK2808" s="71"/>
      <c r="AL2808" s="71"/>
    </row>
    <row r="2809" spans="1:38">
      <c r="A2809" s="191"/>
      <c r="B2809" s="191"/>
      <c r="C2809" s="191"/>
      <c r="D2809" s="191"/>
      <c r="E2809" s="191"/>
      <c r="F2809" s="191"/>
      <c r="G2809" s="191"/>
      <c r="H2809" s="191"/>
      <c r="I2809" s="191"/>
      <c r="J2809" s="191"/>
      <c r="K2809" s="191"/>
      <c r="L2809" s="191"/>
      <c r="M2809" s="191"/>
      <c r="N2809" s="191"/>
      <c r="O2809" s="70">
        <f>SUMIFS('Ctas Receber'!G:G,'Ctas Receber'!E:E,'Clientes'!A:A,'Ctas Receber'!M:M,"")</f>
        <v>0</v>
      </c>
      <c r="P2809" s="70">
        <f>SUMIFS('Ctas Receber'!G:G,'Ctas Receber'!E:E,'Clientes'!A:A,'Ctas Receber'!O:O,"Pago")</f>
        <v>0</v>
      </c>
      <c r="Q2809" s="71"/>
      <c r="R2809" s="71"/>
      <c r="S2809" s="71"/>
      <c r="T2809" s="71"/>
      <c r="U2809" s="71"/>
      <c r="V2809" s="71"/>
      <c r="W2809" s="71"/>
      <c r="X2809" s="71"/>
      <c r="Y2809" s="71"/>
      <c r="Z2809" s="71"/>
      <c r="AA2809" s="71"/>
      <c r="AB2809" s="71"/>
      <c r="AC2809" s="71"/>
      <c r="AD2809" s="71"/>
      <c r="AE2809" s="71"/>
      <c r="AF2809" s="71"/>
      <c r="AG2809" s="71"/>
      <c r="AH2809" s="71"/>
      <c r="AI2809" s="71"/>
      <c r="AJ2809" s="71"/>
      <c r="AK2809" s="71"/>
      <c r="AL2809" s="71"/>
    </row>
    <row r="2810" spans="1:38">
      <c r="A2810" s="191"/>
      <c r="B2810" s="191"/>
      <c r="C2810" s="191"/>
      <c r="D2810" s="191"/>
      <c r="E2810" s="191"/>
      <c r="F2810" s="191"/>
      <c r="G2810" s="191"/>
      <c r="H2810" s="191"/>
      <c r="I2810" s="191"/>
      <c r="J2810" s="191"/>
      <c r="K2810" s="191"/>
      <c r="L2810" s="191"/>
      <c r="M2810" s="191"/>
      <c r="N2810" s="191"/>
      <c r="O2810" s="70">
        <f>SUMIFS('Ctas Receber'!G:G,'Ctas Receber'!E:E,'Clientes'!A:A,'Ctas Receber'!M:M,"")</f>
        <v>0</v>
      </c>
      <c r="P2810" s="70">
        <f>SUMIFS('Ctas Receber'!G:G,'Ctas Receber'!E:E,'Clientes'!A:A,'Ctas Receber'!O:O,"Pago")</f>
        <v>0</v>
      </c>
      <c r="Q2810" s="71"/>
      <c r="R2810" s="71"/>
      <c r="S2810" s="71"/>
      <c r="T2810" s="71"/>
      <c r="U2810" s="71"/>
      <c r="V2810" s="71"/>
      <c r="W2810" s="71"/>
      <c r="X2810" s="71"/>
      <c r="Y2810" s="71"/>
      <c r="Z2810" s="71"/>
      <c r="AA2810" s="71"/>
      <c r="AB2810" s="71"/>
      <c r="AC2810" s="71"/>
      <c r="AD2810" s="71"/>
      <c r="AE2810" s="71"/>
      <c r="AF2810" s="71"/>
      <c r="AG2810" s="71"/>
      <c r="AH2810" s="71"/>
      <c r="AI2810" s="71"/>
      <c r="AJ2810" s="71"/>
      <c r="AK2810" s="71"/>
      <c r="AL2810" s="71"/>
    </row>
    <row r="2811" spans="1:38">
      <c r="A2811" s="191"/>
      <c r="B2811" s="191"/>
      <c r="C2811" s="191"/>
      <c r="D2811" s="191"/>
      <c r="E2811" s="191"/>
      <c r="F2811" s="191"/>
      <c r="G2811" s="191"/>
      <c r="H2811" s="191"/>
      <c r="I2811" s="191"/>
      <c r="J2811" s="191"/>
      <c r="K2811" s="191"/>
      <c r="L2811" s="191"/>
      <c r="M2811" s="191"/>
      <c r="N2811" s="191"/>
      <c r="O2811" s="70">
        <f>SUMIFS('Ctas Receber'!G:G,'Ctas Receber'!E:E,'Clientes'!A:A,'Ctas Receber'!M:M,"")</f>
        <v>0</v>
      </c>
      <c r="P2811" s="70">
        <f>SUMIFS('Ctas Receber'!G:G,'Ctas Receber'!E:E,'Clientes'!A:A,'Ctas Receber'!O:O,"Pago")</f>
        <v>0</v>
      </c>
      <c r="Q2811" s="71"/>
      <c r="R2811" s="71"/>
      <c r="S2811" s="71"/>
      <c r="T2811" s="71"/>
      <c r="U2811" s="71"/>
      <c r="V2811" s="71"/>
      <c r="W2811" s="71"/>
      <c r="X2811" s="71"/>
      <c r="Y2811" s="71"/>
      <c r="Z2811" s="71"/>
      <c r="AA2811" s="71"/>
      <c r="AB2811" s="71"/>
      <c r="AC2811" s="71"/>
      <c r="AD2811" s="71"/>
      <c r="AE2811" s="71"/>
      <c r="AF2811" s="71"/>
      <c r="AG2811" s="71"/>
      <c r="AH2811" s="71"/>
      <c r="AI2811" s="71"/>
      <c r="AJ2811" s="71"/>
      <c r="AK2811" s="71"/>
      <c r="AL2811" s="71"/>
    </row>
    <row r="2812" spans="1:38">
      <c r="A2812" s="191"/>
      <c r="B2812" s="191"/>
      <c r="C2812" s="191"/>
      <c r="D2812" s="191"/>
      <c r="E2812" s="191"/>
      <c r="F2812" s="191"/>
      <c r="G2812" s="191"/>
      <c r="H2812" s="191"/>
      <c r="I2812" s="191"/>
      <c r="J2812" s="191"/>
      <c r="K2812" s="191"/>
      <c r="L2812" s="191"/>
      <c r="M2812" s="191"/>
      <c r="N2812" s="191"/>
      <c r="O2812" s="70">
        <f>SUMIFS('Ctas Receber'!G:G,'Ctas Receber'!E:E,'Clientes'!A:A,'Ctas Receber'!M:M,"")</f>
        <v>0</v>
      </c>
      <c r="P2812" s="70">
        <f>SUMIFS('Ctas Receber'!G:G,'Ctas Receber'!E:E,'Clientes'!A:A,'Ctas Receber'!O:O,"Pago")</f>
        <v>0</v>
      </c>
      <c r="Q2812" s="71"/>
      <c r="R2812" s="71"/>
      <c r="S2812" s="71"/>
      <c r="T2812" s="71"/>
      <c r="U2812" s="71"/>
      <c r="V2812" s="71"/>
      <c r="W2812" s="71"/>
      <c r="X2812" s="71"/>
      <c r="Y2812" s="71"/>
      <c r="Z2812" s="71"/>
      <c r="AA2812" s="71"/>
      <c r="AB2812" s="71"/>
      <c r="AC2812" s="71"/>
      <c r="AD2812" s="71"/>
      <c r="AE2812" s="71"/>
      <c r="AF2812" s="71"/>
      <c r="AG2812" s="71"/>
      <c r="AH2812" s="71"/>
      <c r="AI2812" s="71"/>
      <c r="AJ2812" s="71"/>
      <c r="AK2812" s="71"/>
      <c r="AL2812" s="71"/>
    </row>
    <row r="2813" spans="1:38">
      <c r="A2813" s="191"/>
      <c r="B2813" s="191"/>
      <c r="C2813" s="191"/>
      <c r="D2813" s="191"/>
      <c r="E2813" s="191"/>
      <c r="F2813" s="191"/>
      <c r="G2813" s="191"/>
      <c r="H2813" s="191"/>
      <c r="I2813" s="191"/>
      <c r="J2813" s="191"/>
      <c r="K2813" s="191"/>
      <c r="L2813" s="191"/>
      <c r="M2813" s="191"/>
      <c r="N2813" s="191"/>
      <c r="O2813" s="70">
        <f>SUMIFS('Ctas Receber'!G:G,'Ctas Receber'!E:E,'Clientes'!A:A,'Ctas Receber'!M:M,"")</f>
        <v>0</v>
      </c>
      <c r="P2813" s="70">
        <f>SUMIFS('Ctas Receber'!G:G,'Ctas Receber'!E:E,'Clientes'!A:A,'Ctas Receber'!O:O,"Pago")</f>
        <v>0</v>
      </c>
      <c r="Q2813" s="71"/>
      <c r="R2813" s="71"/>
      <c r="S2813" s="71"/>
      <c r="T2813" s="71"/>
      <c r="U2813" s="71"/>
      <c r="V2813" s="71"/>
      <c r="W2813" s="71"/>
      <c r="X2813" s="71"/>
      <c r="Y2813" s="71"/>
      <c r="Z2813" s="71"/>
      <c r="AA2813" s="71"/>
      <c r="AB2813" s="71"/>
      <c r="AC2813" s="71"/>
      <c r="AD2813" s="71"/>
      <c r="AE2813" s="71"/>
      <c r="AF2813" s="71"/>
      <c r="AG2813" s="71"/>
      <c r="AH2813" s="71"/>
      <c r="AI2813" s="71"/>
      <c r="AJ2813" s="71"/>
      <c r="AK2813" s="71"/>
      <c r="AL2813" s="71"/>
    </row>
    <row r="2814" spans="1:38">
      <c r="A2814" s="191"/>
      <c r="B2814" s="191"/>
      <c r="C2814" s="191"/>
      <c r="D2814" s="191"/>
      <c r="E2814" s="191"/>
      <c r="F2814" s="191"/>
      <c r="G2814" s="191"/>
      <c r="H2814" s="191"/>
      <c r="I2814" s="191"/>
      <c r="J2814" s="191"/>
      <c r="K2814" s="191"/>
      <c r="L2814" s="191"/>
      <c r="M2814" s="191"/>
      <c r="N2814" s="191"/>
      <c r="O2814" s="70">
        <f>SUMIFS('Ctas Receber'!G:G,'Ctas Receber'!E:E,'Clientes'!A:A,'Ctas Receber'!M:M,"")</f>
        <v>0</v>
      </c>
      <c r="P2814" s="70">
        <f>SUMIFS('Ctas Receber'!G:G,'Ctas Receber'!E:E,'Clientes'!A:A,'Ctas Receber'!O:O,"Pago")</f>
        <v>0</v>
      </c>
      <c r="Q2814" s="71"/>
      <c r="R2814" s="71"/>
      <c r="S2814" s="71"/>
      <c r="T2814" s="71"/>
      <c r="U2814" s="71"/>
      <c r="V2814" s="71"/>
      <c r="W2814" s="71"/>
      <c r="X2814" s="71"/>
      <c r="Y2814" s="71"/>
      <c r="Z2814" s="71"/>
      <c r="AA2814" s="71"/>
      <c r="AB2814" s="71"/>
      <c r="AC2814" s="71"/>
      <c r="AD2814" s="71"/>
      <c r="AE2814" s="71"/>
      <c r="AF2814" s="71"/>
      <c r="AG2814" s="71"/>
      <c r="AH2814" s="71"/>
      <c r="AI2814" s="71"/>
      <c r="AJ2814" s="71"/>
      <c r="AK2814" s="71"/>
      <c r="AL2814" s="71"/>
    </row>
    <row r="2815" spans="1:38">
      <c r="A2815" s="191"/>
      <c r="B2815" s="191"/>
      <c r="C2815" s="191"/>
      <c r="D2815" s="191"/>
      <c r="E2815" s="191"/>
      <c r="F2815" s="191"/>
      <c r="G2815" s="191"/>
      <c r="H2815" s="191"/>
      <c r="I2815" s="191"/>
      <c r="J2815" s="191"/>
      <c r="K2815" s="191"/>
      <c r="L2815" s="191"/>
      <c r="M2815" s="191"/>
      <c r="N2815" s="191"/>
      <c r="O2815" s="70">
        <f>SUMIFS('Ctas Receber'!G:G,'Ctas Receber'!E:E,'Clientes'!A:A,'Ctas Receber'!M:M,"")</f>
        <v>0</v>
      </c>
      <c r="P2815" s="70">
        <f>SUMIFS('Ctas Receber'!G:G,'Ctas Receber'!E:E,'Clientes'!A:A,'Ctas Receber'!O:O,"Pago")</f>
        <v>0</v>
      </c>
      <c r="Q2815" s="71"/>
      <c r="R2815" s="71"/>
      <c r="S2815" s="71"/>
      <c r="T2815" s="71"/>
      <c r="U2815" s="71"/>
      <c r="V2815" s="71"/>
      <c r="W2815" s="71"/>
      <c r="X2815" s="71"/>
      <c r="Y2815" s="71"/>
      <c r="Z2815" s="71"/>
      <c r="AA2815" s="71"/>
      <c r="AB2815" s="71"/>
      <c r="AC2815" s="71"/>
      <c r="AD2815" s="71"/>
      <c r="AE2815" s="71"/>
      <c r="AF2815" s="71"/>
      <c r="AG2815" s="71"/>
      <c r="AH2815" s="71"/>
      <c r="AI2815" s="71"/>
      <c r="AJ2815" s="71"/>
      <c r="AK2815" s="71"/>
      <c r="AL2815" s="71"/>
    </row>
    <row r="2816" spans="1:38">
      <c r="A2816" s="191"/>
      <c r="B2816" s="191"/>
      <c r="C2816" s="191"/>
      <c r="D2816" s="191"/>
      <c r="E2816" s="191"/>
      <c r="F2816" s="191"/>
      <c r="G2816" s="191"/>
      <c r="H2816" s="191"/>
      <c r="I2816" s="191"/>
      <c r="J2816" s="191"/>
      <c r="K2816" s="191"/>
      <c r="L2816" s="191"/>
      <c r="M2816" s="191"/>
      <c r="N2816" s="191"/>
      <c r="O2816" s="70">
        <f>SUMIFS('Ctas Receber'!G:G,'Ctas Receber'!E:E,'Clientes'!A:A,'Ctas Receber'!M:M,"")</f>
        <v>0</v>
      </c>
      <c r="P2816" s="70">
        <f>SUMIFS('Ctas Receber'!G:G,'Ctas Receber'!E:E,'Clientes'!A:A,'Ctas Receber'!O:O,"Pago")</f>
        <v>0</v>
      </c>
      <c r="Q2816" s="71"/>
      <c r="R2816" s="71"/>
      <c r="S2816" s="71"/>
      <c r="T2816" s="71"/>
      <c r="U2816" s="71"/>
      <c r="V2816" s="71"/>
      <c r="W2816" s="71"/>
      <c r="X2816" s="71"/>
      <c r="Y2816" s="71"/>
      <c r="Z2816" s="71"/>
      <c r="AA2816" s="71"/>
      <c r="AB2816" s="71"/>
      <c r="AC2816" s="71"/>
      <c r="AD2816" s="71"/>
      <c r="AE2816" s="71"/>
      <c r="AF2816" s="71"/>
      <c r="AG2816" s="71"/>
      <c r="AH2816" s="71"/>
      <c r="AI2816" s="71"/>
      <c r="AJ2816" s="71"/>
      <c r="AK2816" s="71"/>
      <c r="AL2816" s="71"/>
    </row>
    <row r="2817" spans="1:38">
      <c r="A2817" s="191"/>
      <c r="B2817" s="191"/>
      <c r="C2817" s="191"/>
      <c r="D2817" s="191"/>
      <c r="E2817" s="191"/>
      <c r="F2817" s="191"/>
      <c r="G2817" s="191"/>
      <c r="H2817" s="191"/>
      <c r="I2817" s="191"/>
      <c r="J2817" s="191"/>
      <c r="K2817" s="191"/>
      <c r="L2817" s="191"/>
      <c r="M2817" s="191"/>
      <c r="N2817" s="191"/>
      <c r="O2817" s="70">
        <f>SUMIFS('Ctas Receber'!G:G,'Ctas Receber'!E:E,'Clientes'!A:A,'Ctas Receber'!M:M,"")</f>
        <v>0</v>
      </c>
      <c r="P2817" s="70">
        <f>SUMIFS('Ctas Receber'!G:G,'Ctas Receber'!E:E,'Clientes'!A:A,'Ctas Receber'!O:O,"Pago")</f>
        <v>0</v>
      </c>
      <c r="Q2817" s="71"/>
      <c r="R2817" s="71"/>
      <c r="S2817" s="71"/>
      <c r="T2817" s="71"/>
      <c r="U2817" s="71"/>
      <c r="V2817" s="71"/>
      <c r="W2817" s="71"/>
      <c r="X2817" s="71"/>
      <c r="Y2817" s="71"/>
      <c r="Z2817" s="71"/>
      <c r="AA2817" s="71"/>
      <c r="AB2817" s="71"/>
      <c r="AC2817" s="71"/>
      <c r="AD2817" s="71"/>
      <c r="AE2817" s="71"/>
      <c r="AF2817" s="71"/>
      <c r="AG2817" s="71"/>
      <c r="AH2817" s="71"/>
      <c r="AI2817" s="71"/>
      <c r="AJ2817" s="71"/>
      <c r="AK2817" s="71"/>
      <c r="AL2817" s="71"/>
    </row>
    <row r="2818" spans="1:38">
      <c r="A2818" s="191"/>
      <c r="B2818" s="191"/>
      <c r="C2818" s="191"/>
      <c r="D2818" s="191"/>
      <c r="E2818" s="191"/>
      <c r="F2818" s="191"/>
      <c r="G2818" s="191"/>
      <c r="H2818" s="191"/>
      <c r="I2818" s="191"/>
      <c r="J2818" s="191"/>
      <c r="K2818" s="191"/>
      <c r="L2818" s="191"/>
      <c r="M2818" s="191"/>
      <c r="N2818" s="191"/>
      <c r="O2818" s="70">
        <f>SUMIFS('Ctas Receber'!G:G,'Ctas Receber'!E:E,'Clientes'!A:A,'Ctas Receber'!M:M,"")</f>
        <v>0</v>
      </c>
      <c r="P2818" s="70">
        <f>SUMIFS('Ctas Receber'!G:G,'Ctas Receber'!E:E,'Clientes'!A:A,'Ctas Receber'!O:O,"Pago")</f>
        <v>0</v>
      </c>
      <c r="Q2818" s="71"/>
      <c r="R2818" s="71"/>
      <c r="S2818" s="71"/>
      <c r="T2818" s="71"/>
      <c r="U2818" s="71"/>
      <c r="V2818" s="71"/>
      <c r="W2818" s="71"/>
      <c r="X2818" s="71"/>
      <c r="Y2818" s="71"/>
      <c r="Z2818" s="71"/>
      <c r="AA2818" s="71"/>
      <c r="AB2818" s="71"/>
      <c r="AC2818" s="71"/>
      <c r="AD2818" s="71"/>
      <c r="AE2818" s="71"/>
      <c r="AF2818" s="71"/>
      <c r="AG2818" s="71"/>
      <c r="AH2818" s="71"/>
      <c r="AI2818" s="71"/>
      <c r="AJ2818" s="71"/>
      <c r="AK2818" s="71"/>
      <c r="AL2818" s="71"/>
    </row>
    <row r="2819" spans="1:38">
      <c r="A2819" s="191"/>
      <c r="B2819" s="191"/>
      <c r="C2819" s="191"/>
      <c r="D2819" s="191"/>
      <c r="E2819" s="191"/>
      <c r="F2819" s="191"/>
      <c r="G2819" s="191"/>
      <c r="H2819" s="191"/>
      <c r="I2819" s="191"/>
      <c r="J2819" s="191"/>
      <c r="K2819" s="191"/>
      <c r="L2819" s="191"/>
      <c r="M2819" s="191"/>
      <c r="N2819" s="191"/>
      <c r="O2819" s="70">
        <f>SUMIFS('Ctas Receber'!G:G,'Ctas Receber'!E:E,'Clientes'!A:A,'Ctas Receber'!M:M,"")</f>
        <v>0</v>
      </c>
      <c r="P2819" s="70">
        <f>SUMIFS('Ctas Receber'!G:G,'Ctas Receber'!E:E,'Clientes'!A:A,'Ctas Receber'!O:O,"Pago")</f>
        <v>0</v>
      </c>
      <c r="Q2819" s="71"/>
      <c r="R2819" s="71"/>
      <c r="S2819" s="71"/>
      <c r="T2819" s="71"/>
      <c r="U2819" s="71"/>
      <c r="V2819" s="71"/>
      <c r="W2819" s="71"/>
      <c r="X2819" s="71"/>
      <c r="Y2819" s="71"/>
      <c r="Z2819" s="71"/>
      <c r="AA2819" s="71"/>
      <c r="AB2819" s="71"/>
      <c r="AC2819" s="71"/>
      <c r="AD2819" s="71"/>
      <c r="AE2819" s="71"/>
      <c r="AF2819" s="71"/>
      <c r="AG2819" s="71"/>
      <c r="AH2819" s="71"/>
      <c r="AI2819" s="71"/>
      <c r="AJ2819" s="71"/>
      <c r="AK2819" s="71"/>
      <c r="AL2819" s="71"/>
    </row>
    <row r="2820" spans="1:38">
      <c r="A2820" s="191"/>
      <c r="B2820" s="191"/>
      <c r="C2820" s="191"/>
      <c r="D2820" s="191"/>
      <c r="E2820" s="191"/>
      <c r="F2820" s="191"/>
      <c r="G2820" s="191"/>
      <c r="H2820" s="191"/>
      <c r="I2820" s="191"/>
      <c r="J2820" s="191"/>
      <c r="K2820" s="191"/>
      <c r="L2820" s="191"/>
      <c r="M2820" s="191"/>
      <c r="N2820" s="191"/>
      <c r="O2820" s="70">
        <f>SUMIFS('Ctas Receber'!G:G,'Ctas Receber'!E:E,'Clientes'!A:A,'Ctas Receber'!M:M,"")</f>
        <v>0</v>
      </c>
      <c r="P2820" s="70">
        <f>SUMIFS('Ctas Receber'!G:G,'Ctas Receber'!E:E,'Clientes'!A:A,'Ctas Receber'!O:O,"Pago")</f>
        <v>0</v>
      </c>
      <c r="Q2820" s="71"/>
      <c r="R2820" s="71"/>
      <c r="S2820" s="71"/>
      <c r="T2820" s="71"/>
      <c r="U2820" s="71"/>
      <c r="V2820" s="71"/>
      <c r="W2820" s="71"/>
      <c r="X2820" s="71"/>
      <c r="Y2820" s="71"/>
      <c r="Z2820" s="71"/>
      <c r="AA2820" s="71"/>
      <c r="AB2820" s="71"/>
      <c r="AC2820" s="71"/>
      <c r="AD2820" s="71"/>
      <c r="AE2820" s="71"/>
      <c r="AF2820" s="71"/>
      <c r="AG2820" s="71"/>
      <c r="AH2820" s="71"/>
      <c r="AI2820" s="71"/>
      <c r="AJ2820" s="71"/>
      <c r="AK2820" s="71"/>
      <c r="AL2820" s="71"/>
    </row>
    <row r="2821" spans="1:38">
      <c r="A2821" s="191"/>
      <c r="B2821" s="191"/>
      <c r="C2821" s="191"/>
      <c r="D2821" s="191"/>
      <c r="E2821" s="191"/>
      <c r="F2821" s="191"/>
      <c r="G2821" s="191"/>
      <c r="H2821" s="191"/>
      <c r="I2821" s="191"/>
      <c r="J2821" s="191"/>
      <c r="K2821" s="191"/>
      <c r="L2821" s="191"/>
      <c r="M2821" s="191"/>
      <c r="N2821" s="191"/>
      <c r="O2821" s="70">
        <f>SUMIFS('Ctas Receber'!G:G,'Ctas Receber'!E:E,'Clientes'!A:A,'Ctas Receber'!M:M,"")</f>
        <v>0</v>
      </c>
      <c r="P2821" s="70">
        <f>SUMIFS('Ctas Receber'!G:G,'Ctas Receber'!E:E,'Clientes'!A:A,'Ctas Receber'!O:O,"Pago")</f>
        <v>0</v>
      </c>
      <c r="Q2821" s="71"/>
      <c r="R2821" s="71"/>
      <c r="S2821" s="71"/>
      <c r="T2821" s="71"/>
      <c r="U2821" s="71"/>
      <c r="V2821" s="71"/>
      <c r="W2821" s="71"/>
      <c r="X2821" s="71"/>
      <c r="Y2821" s="71"/>
      <c r="Z2821" s="71"/>
      <c r="AA2821" s="71"/>
      <c r="AB2821" s="71"/>
      <c r="AC2821" s="71"/>
      <c r="AD2821" s="71"/>
      <c r="AE2821" s="71"/>
      <c r="AF2821" s="71"/>
      <c r="AG2821" s="71"/>
      <c r="AH2821" s="71"/>
      <c r="AI2821" s="71"/>
      <c r="AJ2821" s="71"/>
      <c r="AK2821" s="71"/>
      <c r="AL2821" s="71"/>
    </row>
    <row r="2822" spans="1:38">
      <c r="A2822" s="191"/>
      <c r="B2822" s="191"/>
      <c r="C2822" s="191"/>
      <c r="D2822" s="191"/>
      <c r="E2822" s="191"/>
      <c r="F2822" s="191"/>
      <c r="G2822" s="191"/>
      <c r="H2822" s="191"/>
      <c r="I2822" s="191"/>
      <c r="J2822" s="191"/>
      <c r="K2822" s="191"/>
      <c r="L2822" s="191"/>
      <c r="M2822" s="191"/>
      <c r="N2822" s="191"/>
      <c r="O2822" s="70">
        <f>SUMIFS('Ctas Receber'!G:G,'Ctas Receber'!E:E,'Clientes'!A:A,'Ctas Receber'!M:M,"")</f>
        <v>0</v>
      </c>
      <c r="P2822" s="70">
        <f>SUMIFS('Ctas Receber'!G:G,'Ctas Receber'!E:E,'Clientes'!A:A,'Ctas Receber'!O:O,"Pago")</f>
        <v>0</v>
      </c>
      <c r="Q2822" s="71"/>
      <c r="R2822" s="71"/>
      <c r="S2822" s="71"/>
      <c r="T2822" s="71"/>
      <c r="U2822" s="71"/>
      <c r="V2822" s="71"/>
      <c r="W2822" s="71"/>
      <c r="X2822" s="71"/>
      <c r="Y2822" s="71"/>
      <c r="Z2822" s="71"/>
      <c r="AA2822" s="71"/>
      <c r="AB2822" s="71"/>
      <c r="AC2822" s="71"/>
      <c r="AD2822" s="71"/>
      <c r="AE2822" s="71"/>
      <c r="AF2822" s="71"/>
      <c r="AG2822" s="71"/>
      <c r="AH2822" s="71"/>
      <c r="AI2822" s="71"/>
      <c r="AJ2822" s="71"/>
      <c r="AK2822" s="71"/>
      <c r="AL2822" s="71"/>
    </row>
    <row r="2823" spans="1:38">
      <c r="A2823" s="191"/>
      <c r="B2823" s="191"/>
      <c r="C2823" s="191"/>
      <c r="D2823" s="191"/>
      <c r="E2823" s="191"/>
      <c r="F2823" s="191"/>
      <c r="G2823" s="191"/>
      <c r="H2823" s="191"/>
      <c r="I2823" s="191"/>
      <c r="J2823" s="191"/>
      <c r="K2823" s="191"/>
      <c r="L2823" s="191"/>
      <c r="M2823" s="191"/>
      <c r="N2823" s="191"/>
      <c r="O2823" s="70">
        <f>SUMIFS('Ctas Receber'!G:G,'Ctas Receber'!E:E,'Clientes'!A:A,'Ctas Receber'!M:M,"")</f>
        <v>0</v>
      </c>
      <c r="P2823" s="70">
        <f>SUMIFS('Ctas Receber'!G:G,'Ctas Receber'!E:E,'Clientes'!A:A,'Ctas Receber'!O:O,"Pago")</f>
        <v>0</v>
      </c>
      <c r="Q2823" s="71"/>
      <c r="R2823" s="71"/>
      <c r="S2823" s="71"/>
      <c r="T2823" s="71"/>
      <c r="U2823" s="71"/>
      <c r="V2823" s="71"/>
      <c r="W2823" s="71"/>
      <c r="X2823" s="71"/>
      <c r="Y2823" s="71"/>
      <c r="Z2823" s="71"/>
      <c r="AA2823" s="71"/>
      <c r="AB2823" s="71"/>
      <c r="AC2823" s="71"/>
      <c r="AD2823" s="71"/>
      <c r="AE2823" s="71"/>
      <c r="AF2823" s="71"/>
      <c r="AG2823" s="71"/>
      <c r="AH2823" s="71"/>
      <c r="AI2823" s="71"/>
      <c r="AJ2823" s="71"/>
      <c r="AK2823" s="71"/>
      <c r="AL2823" s="71"/>
    </row>
    <row r="2824" spans="1:38">
      <c r="A2824" s="191"/>
      <c r="B2824" s="191"/>
      <c r="C2824" s="191"/>
      <c r="D2824" s="191"/>
      <c r="E2824" s="191"/>
      <c r="F2824" s="191"/>
      <c r="G2824" s="191"/>
      <c r="H2824" s="191"/>
      <c r="I2824" s="191"/>
      <c r="J2824" s="191"/>
      <c r="K2824" s="191"/>
      <c r="L2824" s="191"/>
      <c r="M2824" s="191"/>
      <c r="N2824" s="191"/>
      <c r="O2824" s="70">
        <f>SUMIFS('Ctas Receber'!G:G,'Ctas Receber'!E:E,'Clientes'!A:A,'Ctas Receber'!M:M,"")</f>
        <v>0</v>
      </c>
      <c r="P2824" s="70">
        <f>SUMIFS('Ctas Receber'!G:G,'Ctas Receber'!E:E,'Clientes'!A:A,'Ctas Receber'!O:O,"Pago")</f>
        <v>0</v>
      </c>
      <c r="Q2824" s="71"/>
      <c r="R2824" s="71"/>
      <c r="S2824" s="71"/>
      <c r="T2824" s="71"/>
      <c r="U2824" s="71"/>
      <c r="V2824" s="71"/>
      <c r="W2824" s="71"/>
      <c r="X2824" s="71"/>
      <c r="Y2824" s="71"/>
      <c r="Z2824" s="71"/>
      <c r="AA2824" s="71"/>
      <c r="AB2824" s="71"/>
      <c r="AC2824" s="71"/>
      <c r="AD2824" s="71"/>
      <c r="AE2824" s="71"/>
      <c r="AF2824" s="71"/>
      <c r="AG2824" s="71"/>
      <c r="AH2824" s="71"/>
      <c r="AI2824" s="71"/>
      <c r="AJ2824" s="71"/>
      <c r="AK2824" s="71"/>
      <c r="AL2824" s="71"/>
    </row>
    <row r="2825" spans="1:38">
      <c r="A2825" s="191"/>
      <c r="B2825" s="191"/>
      <c r="C2825" s="191"/>
      <c r="D2825" s="191"/>
      <c r="E2825" s="191"/>
      <c r="F2825" s="191"/>
      <c r="G2825" s="191"/>
      <c r="H2825" s="191"/>
      <c r="I2825" s="191"/>
      <c r="J2825" s="191"/>
      <c r="K2825" s="191"/>
      <c r="L2825" s="191"/>
      <c r="M2825" s="191"/>
      <c r="N2825" s="191"/>
      <c r="O2825" s="70">
        <f>SUMIFS('Ctas Receber'!G:G,'Ctas Receber'!E:E,'Clientes'!A:A,'Ctas Receber'!M:M,"")</f>
        <v>0</v>
      </c>
      <c r="P2825" s="70">
        <f>SUMIFS('Ctas Receber'!G:G,'Ctas Receber'!E:E,'Clientes'!A:A,'Ctas Receber'!O:O,"Pago")</f>
        <v>0</v>
      </c>
      <c r="Q2825" s="71"/>
      <c r="R2825" s="71"/>
      <c r="S2825" s="71"/>
      <c r="T2825" s="71"/>
      <c r="U2825" s="71"/>
      <c r="V2825" s="71"/>
      <c r="W2825" s="71"/>
      <c r="X2825" s="71"/>
      <c r="Y2825" s="71"/>
      <c r="Z2825" s="71"/>
      <c r="AA2825" s="71"/>
      <c r="AB2825" s="71"/>
      <c r="AC2825" s="71"/>
      <c r="AD2825" s="71"/>
      <c r="AE2825" s="71"/>
      <c r="AF2825" s="71"/>
      <c r="AG2825" s="71"/>
      <c r="AH2825" s="71"/>
      <c r="AI2825" s="71"/>
      <c r="AJ2825" s="71"/>
      <c r="AK2825" s="71"/>
      <c r="AL2825" s="71"/>
    </row>
    <row r="2826" spans="1:38">
      <c r="A2826" s="191"/>
      <c r="B2826" s="191"/>
      <c r="C2826" s="191"/>
      <c r="D2826" s="191"/>
      <c r="E2826" s="191"/>
      <c r="F2826" s="191"/>
      <c r="G2826" s="191"/>
      <c r="H2826" s="191"/>
      <c r="I2826" s="191"/>
      <c r="J2826" s="191"/>
      <c r="K2826" s="191"/>
      <c r="L2826" s="191"/>
      <c r="M2826" s="191"/>
      <c r="N2826" s="191"/>
      <c r="O2826" s="70">
        <f>SUMIFS('Ctas Receber'!G:G,'Ctas Receber'!E:E,'Clientes'!A:A,'Ctas Receber'!M:M,"")</f>
        <v>0</v>
      </c>
      <c r="P2826" s="70">
        <f>SUMIFS('Ctas Receber'!G:G,'Ctas Receber'!E:E,'Clientes'!A:A,'Ctas Receber'!O:O,"Pago")</f>
        <v>0</v>
      </c>
      <c r="Q2826" s="71"/>
      <c r="R2826" s="71"/>
      <c r="S2826" s="71"/>
      <c r="T2826" s="71"/>
      <c r="U2826" s="71"/>
      <c r="V2826" s="71"/>
      <c r="W2826" s="71"/>
      <c r="X2826" s="71"/>
      <c r="Y2826" s="71"/>
      <c r="Z2826" s="71"/>
      <c r="AA2826" s="71"/>
      <c r="AB2826" s="71"/>
      <c r="AC2826" s="71"/>
      <c r="AD2826" s="71"/>
      <c r="AE2826" s="71"/>
      <c r="AF2826" s="71"/>
      <c r="AG2826" s="71"/>
      <c r="AH2826" s="71"/>
      <c r="AI2826" s="71"/>
      <c r="AJ2826" s="71"/>
      <c r="AK2826" s="71"/>
      <c r="AL2826" s="71"/>
    </row>
    <row r="2827" spans="1:38">
      <c r="A2827" s="191"/>
      <c r="B2827" s="191"/>
      <c r="C2827" s="191"/>
      <c r="D2827" s="191"/>
      <c r="E2827" s="191"/>
      <c r="F2827" s="191"/>
      <c r="G2827" s="191"/>
      <c r="H2827" s="191"/>
      <c r="I2827" s="191"/>
      <c r="J2827" s="191"/>
      <c r="K2827" s="191"/>
      <c r="L2827" s="191"/>
      <c r="M2827" s="191"/>
      <c r="N2827" s="191"/>
      <c r="O2827" s="70">
        <f>SUMIFS('Ctas Receber'!G:G,'Ctas Receber'!E:E,'Clientes'!A:A,'Ctas Receber'!M:M,"")</f>
        <v>0</v>
      </c>
      <c r="P2827" s="70">
        <f>SUMIFS('Ctas Receber'!G:G,'Ctas Receber'!E:E,'Clientes'!A:A,'Ctas Receber'!O:O,"Pago")</f>
        <v>0</v>
      </c>
      <c r="Q2827" s="71"/>
      <c r="R2827" s="71"/>
      <c r="S2827" s="71"/>
      <c r="T2827" s="71"/>
      <c r="U2827" s="71"/>
      <c r="V2827" s="71"/>
      <c r="W2827" s="71"/>
      <c r="X2827" s="71"/>
      <c r="Y2827" s="71"/>
      <c r="Z2827" s="71"/>
      <c r="AA2827" s="71"/>
      <c r="AB2827" s="71"/>
      <c r="AC2827" s="71"/>
      <c r="AD2827" s="71"/>
      <c r="AE2827" s="71"/>
      <c r="AF2827" s="71"/>
      <c r="AG2827" s="71"/>
      <c r="AH2827" s="71"/>
      <c r="AI2827" s="71"/>
      <c r="AJ2827" s="71"/>
      <c r="AK2827" s="71"/>
      <c r="AL2827" s="71"/>
    </row>
    <row r="2828" spans="1:38">
      <c r="A2828" s="191"/>
      <c r="B2828" s="191"/>
      <c r="C2828" s="191"/>
      <c r="D2828" s="191"/>
      <c r="E2828" s="191"/>
      <c r="F2828" s="191"/>
      <c r="G2828" s="191"/>
      <c r="H2828" s="191"/>
      <c r="I2828" s="191"/>
      <c r="J2828" s="191"/>
      <c r="K2828" s="191"/>
      <c r="L2828" s="191"/>
      <c r="M2828" s="191"/>
      <c r="N2828" s="191"/>
      <c r="O2828" s="70">
        <f>SUMIFS('Ctas Receber'!G:G,'Ctas Receber'!E:E,'Clientes'!A:A,'Ctas Receber'!M:M,"")</f>
        <v>0</v>
      </c>
      <c r="P2828" s="70">
        <f>SUMIFS('Ctas Receber'!G:G,'Ctas Receber'!E:E,'Clientes'!A:A,'Ctas Receber'!O:O,"Pago")</f>
        <v>0</v>
      </c>
      <c r="Q2828" s="71"/>
      <c r="R2828" s="71"/>
      <c r="S2828" s="71"/>
      <c r="T2828" s="71"/>
      <c r="U2828" s="71"/>
      <c r="V2828" s="71"/>
      <c r="W2828" s="71"/>
      <c r="X2828" s="71"/>
      <c r="Y2828" s="71"/>
      <c r="Z2828" s="71"/>
      <c r="AA2828" s="71"/>
      <c r="AB2828" s="71"/>
      <c r="AC2828" s="71"/>
      <c r="AD2828" s="71"/>
      <c r="AE2828" s="71"/>
      <c r="AF2828" s="71"/>
      <c r="AG2828" s="71"/>
      <c r="AH2828" s="71"/>
      <c r="AI2828" s="71"/>
      <c r="AJ2828" s="71"/>
      <c r="AK2828" s="71"/>
      <c r="AL2828" s="71"/>
    </row>
    <row r="2829" spans="1:38">
      <c r="A2829" s="191"/>
      <c r="B2829" s="191"/>
      <c r="C2829" s="191"/>
      <c r="D2829" s="191"/>
      <c r="E2829" s="191"/>
      <c r="F2829" s="191"/>
      <c r="G2829" s="191"/>
      <c r="H2829" s="191"/>
      <c r="I2829" s="191"/>
      <c r="J2829" s="191"/>
      <c r="K2829" s="191"/>
      <c r="L2829" s="191"/>
      <c r="M2829" s="191"/>
      <c r="N2829" s="191"/>
      <c r="O2829" s="70">
        <f>SUMIFS('Ctas Receber'!G:G,'Ctas Receber'!E:E,'Clientes'!A:A,'Ctas Receber'!M:M,"")</f>
        <v>0</v>
      </c>
      <c r="P2829" s="70">
        <f>SUMIFS('Ctas Receber'!G:G,'Ctas Receber'!E:E,'Clientes'!A:A,'Ctas Receber'!O:O,"Pago")</f>
        <v>0</v>
      </c>
      <c r="Q2829" s="71"/>
      <c r="R2829" s="71"/>
      <c r="S2829" s="71"/>
      <c r="T2829" s="71"/>
      <c r="U2829" s="71"/>
      <c r="V2829" s="71"/>
      <c r="W2829" s="71"/>
      <c r="X2829" s="71"/>
      <c r="Y2829" s="71"/>
      <c r="Z2829" s="71"/>
      <c r="AA2829" s="71"/>
      <c r="AB2829" s="71"/>
      <c r="AC2829" s="71"/>
      <c r="AD2829" s="71"/>
      <c r="AE2829" s="71"/>
      <c r="AF2829" s="71"/>
      <c r="AG2829" s="71"/>
      <c r="AH2829" s="71"/>
      <c r="AI2829" s="71"/>
      <c r="AJ2829" s="71"/>
      <c r="AK2829" s="71"/>
      <c r="AL2829" s="71"/>
    </row>
    <row r="2830" spans="1:38">
      <c r="A2830" s="191"/>
      <c r="B2830" s="191"/>
      <c r="C2830" s="191"/>
      <c r="D2830" s="191"/>
      <c r="E2830" s="191"/>
      <c r="F2830" s="191"/>
      <c r="G2830" s="191"/>
      <c r="H2830" s="191"/>
      <c r="I2830" s="191"/>
      <c r="J2830" s="191"/>
      <c r="K2830" s="191"/>
      <c r="L2830" s="191"/>
      <c r="M2830" s="191"/>
      <c r="N2830" s="191"/>
      <c r="O2830" s="70">
        <f>SUMIFS('Ctas Receber'!G:G,'Ctas Receber'!E:E,'Clientes'!A:A,'Ctas Receber'!M:M,"")</f>
        <v>0</v>
      </c>
      <c r="P2830" s="70">
        <f>SUMIFS('Ctas Receber'!G:G,'Ctas Receber'!E:E,'Clientes'!A:A,'Ctas Receber'!O:O,"Pago")</f>
        <v>0</v>
      </c>
      <c r="Q2830" s="71"/>
      <c r="R2830" s="71"/>
      <c r="S2830" s="71"/>
      <c r="T2830" s="71"/>
      <c r="U2830" s="71"/>
      <c r="V2830" s="71"/>
      <c r="W2830" s="71"/>
      <c r="X2830" s="71"/>
      <c r="Y2830" s="71"/>
      <c r="Z2830" s="71"/>
      <c r="AA2830" s="71"/>
      <c r="AB2830" s="71"/>
      <c r="AC2830" s="71"/>
      <c r="AD2830" s="71"/>
      <c r="AE2830" s="71"/>
      <c r="AF2830" s="71"/>
      <c r="AG2830" s="71"/>
      <c r="AH2830" s="71"/>
      <c r="AI2830" s="71"/>
      <c r="AJ2830" s="71"/>
      <c r="AK2830" s="71"/>
      <c r="AL2830" s="71"/>
    </row>
    <row r="2831" spans="1:38">
      <c r="A2831" s="191"/>
      <c r="B2831" s="191"/>
      <c r="C2831" s="191"/>
      <c r="D2831" s="191"/>
      <c r="E2831" s="191"/>
      <c r="F2831" s="191"/>
      <c r="G2831" s="191"/>
      <c r="H2831" s="191"/>
      <c r="I2831" s="191"/>
      <c r="J2831" s="191"/>
      <c r="K2831" s="191"/>
      <c r="L2831" s="191"/>
      <c r="M2831" s="191"/>
      <c r="N2831" s="191"/>
      <c r="O2831" s="70">
        <f>SUMIFS('Ctas Receber'!G:G,'Ctas Receber'!E:E,'Clientes'!A:A,'Ctas Receber'!M:M,"")</f>
        <v>0</v>
      </c>
      <c r="P2831" s="70">
        <f>SUMIFS('Ctas Receber'!G:G,'Ctas Receber'!E:E,'Clientes'!A:A,'Ctas Receber'!O:O,"Pago")</f>
        <v>0</v>
      </c>
      <c r="Q2831" s="71"/>
      <c r="R2831" s="71"/>
      <c r="S2831" s="71"/>
      <c r="T2831" s="71"/>
      <c r="U2831" s="71"/>
      <c r="V2831" s="71"/>
      <c r="W2831" s="71"/>
      <c r="X2831" s="71"/>
      <c r="Y2831" s="71"/>
      <c r="Z2831" s="71"/>
      <c r="AA2831" s="71"/>
      <c r="AB2831" s="71"/>
      <c r="AC2831" s="71"/>
      <c r="AD2831" s="71"/>
      <c r="AE2831" s="71"/>
      <c r="AF2831" s="71"/>
      <c r="AG2831" s="71"/>
      <c r="AH2831" s="71"/>
      <c r="AI2831" s="71"/>
      <c r="AJ2831" s="71"/>
      <c r="AK2831" s="71"/>
      <c r="AL2831" s="71"/>
    </row>
    <row r="2832" spans="1:38">
      <c r="A2832" s="191"/>
      <c r="B2832" s="191"/>
      <c r="C2832" s="191"/>
      <c r="D2832" s="191"/>
      <c r="E2832" s="191"/>
      <c r="F2832" s="191"/>
      <c r="G2832" s="191"/>
      <c r="H2832" s="191"/>
      <c r="I2832" s="191"/>
      <c r="J2832" s="191"/>
      <c r="K2832" s="191"/>
      <c r="L2832" s="191"/>
      <c r="M2832" s="191"/>
      <c r="N2832" s="191"/>
      <c r="O2832" s="70">
        <f>SUMIFS('Ctas Receber'!G:G,'Ctas Receber'!E:E,'Clientes'!A:A,'Ctas Receber'!M:M,"")</f>
        <v>0</v>
      </c>
      <c r="P2832" s="70">
        <f>SUMIFS('Ctas Receber'!G:G,'Ctas Receber'!E:E,'Clientes'!A:A,'Ctas Receber'!O:O,"Pago")</f>
        <v>0</v>
      </c>
      <c r="Q2832" s="71"/>
      <c r="R2832" s="71"/>
      <c r="S2832" s="71"/>
      <c r="T2832" s="71"/>
      <c r="U2832" s="71"/>
      <c r="V2832" s="71"/>
      <c r="W2832" s="71"/>
      <c r="X2832" s="71"/>
      <c r="Y2832" s="71"/>
      <c r="Z2832" s="71"/>
      <c r="AA2832" s="71"/>
      <c r="AB2832" s="71"/>
      <c r="AC2832" s="71"/>
      <c r="AD2832" s="71"/>
      <c r="AE2832" s="71"/>
      <c r="AF2832" s="71"/>
      <c r="AG2832" s="71"/>
      <c r="AH2832" s="71"/>
      <c r="AI2832" s="71"/>
      <c r="AJ2832" s="71"/>
      <c r="AK2832" s="71"/>
      <c r="AL2832" s="71"/>
    </row>
    <row r="2833" spans="1:38">
      <c r="A2833" s="191"/>
      <c r="B2833" s="191"/>
      <c r="C2833" s="191"/>
      <c r="D2833" s="191"/>
      <c r="E2833" s="191"/>
      <c r="F2833" s="191"/>
      <c r="G2833" s="191"/>
      <c r="H2833" s="191"/>
      <c r="I2833" s="191"/>
      <c r="J2833" s="191"/>
      <c r="K2833" s="191"/>
      <c r="L2833" s="191"/>
      <c r="M2833" s="191"/>
      <c r="N2833" s="191"/>
      <c r="O2833" s="70">
        <f>SUMIFS('Ctas Receber'!G:G,'Ctas Receber'!E:E,'Clientes'!A:A,'Ctas Receber'!M:M,"")</f>
        <v>0</v>
      </c>
      <c r="P2833" s="70">
        <f>SUMIFS('Ctas Receber'!G:G,'Ctas Receber'!E:E,'Clientes'!A:A,'Ctas Receber'!O:O,"Pago")</f>
        <v>0</v>
      </c>
      <c r="Q2833" s="71"/>
      <c r="R2833" s="71"/>
      <c r="S2833" s="71"/>
      <c r="T2833" s="71"/>
      <c r="U2833" s="71"/>
      <c r="V2833" s="71"/>
      <c r="W2833" s="71"/>
      <c r="X2833" s="71"/>
      <c r="Y2833" s="71"/>
      <c r="Z2833" s="71"/>
      <c r="AA2833" s="71"/>
      <c r="AB2833" s="71"/>
      <c r="AC2833" s="71"/>
      <c r="AD2833" s="71"/>
      <c r="AE2833" s="71"/>
      <c r="AF2833" s="71"/>
      <c r="AG2833" s="71"/>
      <c r="AH2833" s="71"/>
      <c r="AI2833" s="71"/>
      <c r="AJ2833" s="71"/>
      <c r="AK2833" s="71"/>
      <c r="AL2833" s="71"/>
    </row>
    <row r="2834" spans="1:38">
      <c r="A2834" s="191"/>
      <c r="B2834" s="191"/>
      <c r="C2834" s="191"/>
      <c r="D2834" s="191"/>
      <c r="E2834" s="191"/>
      <c r="F2834" s="191"/>
      <c r="G2834" s="191"/>
      <c r="H2834" s="191"/>
      <c r="I2834" s="191"/>
      <c r="J2834" s="191"/>
      <c r="K2834" s="191"/>
      <c r="L2834" s="191"/>
      <c r="M2834" s="191"/>
      <c r="N2834" s="191"/>
      <c r="O2834" s="70">
        <f>SUMIFS('Ctas Receber'!G:G,'Ctas Receber'!E:E,'Clientes'!A:A,'Ctas Receber'!M:M,"")</f>
        <v>0</v>
      </c>
      <c r="P2834" s="70">
        <f>SUMIFS('Ctas Receber'!G:G,'Ctas Receber'!E:E,'Clientes'!A:A,'Ctas Receber'!O:O,"Pago")</f>
        <v>0</v>
      </c>
      <c r="Q2834" s="71"/>
      <c r="R2834" s="71"/>
      <c r="S2834" s="71"/>
      <c r="T2834" s="71"/>
      <c r="U2834" s="71"/>
      <c r="V2834" s="71"/>
      <c r="W2834" s="71"/>
      <c r="X2834" s="71"/>
      <c r="Y2834" s="71"/>
      <c r="Z2834" s="71"/>
      <c r="AA2834" s="71"/>
      <c r="AB2834" s="71"/>
      <c r="AC2834" s="71"/>
      <c r="AD2834" s="71"/>
      <c r="AE2834" s="71"/>
      <c r="AF2834" s="71"/>
      <c r="AG2834" s="71"/>
      <c r="AH2834" s="71"/>
      <c r="AI2834" s="71"/>
      <c r="AJ2834" s="71"/>
      <c r="AK2834" s="71"/>
      <c r="AL2834" s="71"/>
    </row>
    <row r="2835" spans="1:38">
      <c r="A2835" s="191"/>
      <c r="B2835" s="191"/>
      <c r="C2835" s="191"/>
      <c r="D2835" s="191"/>
      <c r="E2835" s="191"/>
      <c r="F2835" s="191"/>
      <c r="G2835" s="191"/>
      <c r="H2835" s="191"/>
      <c r="I2835" s="191"/>
      <c r="J2835" s="191"/>
      <c r="K2835" s="191"/>
      <c r="L2835" s="191"/>
      <c r="M2835" s="191"/>
      <c r="N2835" s="191"/>
      <c r="O2835" s="70">
        <f>SUMIFS('Ctas Receber'!G:G,'Ctas Receber'!E:E,'Clientes'!A:A,'Ctas Receber'!M:M,"")</f>
        <v>0</v>
      </c>
      <c r="P2835" s="70">
        <f>SUMIFS('Ctas Receber'!G:G,'Ctas Receber'!E:E,'Clientes'!A:A,'Ctas Receber'!O:O,"Pago")</f>
        <v>0</v>
      </c>
      <c r="Q2835" s="71"/>
      <c r="R2835" s="71"/>
      <c r="S2835" s="71"/>
      <c r="T2835" s="71"/>
      <c r="U2835" s="71"/>
      <c r="V2835" s="71"/>
      <c r="W2835" s="71"/>
      <c r="X2835" s="71"/>
      <c r="Y2835" s="71"/>
      <c r="Z2835" s="71"/>
      <c r="AA2835" s="71"/>
      <c r="AB2835" s="71"/>
      <c r="AC2835" s="71"/>
      <c r="AD2835" s="71"/>
      <c r="AE2835" s="71"/>
      <c r="AF2835" s="71"/>
      <c r="AG2835" s="71"/>
      <c r="AH2835" s="71"/>
      <c r="AI2835" s="71"/>
      <c r="AJ2835" s="71"/>
      <c r="AK2835" s="71"/>
      <c r="AL2835" s="71"/>
    </row>
    <row r="2836" spans="1:38">
      <c r="A2836" s="191"/>
      <c r="B2836" s="191"/>
      <c r="C2836" s="191"/>
      <c r="D2836" s="191"/>
      <c r="E2836" s="191"/>
      <c r="F2836" s="191"/>
      <c r="G2836" s="191"/>
      <c r="H2836" s="191"/>
      <c r="I2836" s="191"/>
      <c r="J2836" s="191"/>
      <c r="K2836" s="191"/>
      <c r="L2836" s="191"/>
      <c r="M2836" s="191"/>
      <c r="N2836" s="191"/>
      <c r="O2836" s="70">
        <f>SUMIFS('Ctas Receber'!G:G,'Ctas Receber'!E:E,'Clientes'!A:A,'Ctas Receber'!M:M,"")</f>
        <v>0</v>
      </c>
      <c r="P2836" s="70">
        <f>SUMIFS('Ctas Receber'!G:G,'Ctas Receber'!E:E,'Clientes'!A:A,'Ctas Receber'!O:O,"Pago")</f>
        <v>0</v>
      </c>
      <c r="Q2836" s="71"/>
      <c r="R2836" s="71"/>
      <c r="S2836" s="71"/>
      <c r="T2836" s="71"/>
      <c r="U2836" s="71"/>
      <c r="V2836" s="71"/>
      <c r="W2836" s="71"/>
      <c r="X2836" s="71"/>
      <c r="Y2836" s="71"/>
      <c r="Z2836" s="71"/>
      <c r="AA2836" s="71"/>
      <c r="AB2836" s="71"/>
      <c r="AC2836" s="71"/>
      <c r="AD2836" s="71"/>
      <c r="AE2836" s="71"/>
      <c r="AF2836" s="71"/>
      <c r="AG2836" s="71"/>
      <c r="AH2836" s="71"/>
      <c r="AI2836" s="71"/>
      <c r="AJ2836" s="71"/>
      <c r="AK2836" s="71"/>
      <c r="AL2836" s="71"/>
    </row>
    <row r="2837" spans="1:38">
      <c r="A2837" s="191"/>
      <c r="B2837" s="191"/>
      <c r="C2837" s="191"/>
      <c r="D2837" s="191"/>
      <c r="E2837" s="191"/>
      <c r="F2837" s="191"/>
      <c r="G2837" s="191"/>
      <c r="H2837" s="191"/>
      <c r="I2837" s="191"/>
      <c r="J2837" s="191"/>
      <c r="K2837" s="191"/>
      <c r="L2837" s="191"/>
      <c r="M2837" s="191"/>
      <c r="N2837" s="191"/>
      <c r="O2837" s="70">
        <f>SUMIFS('Ctas Receber'!G:G,'Ctas Receber'!E:E,'Clientes'!A:A,'Ctas Receber'!M:M,"")</f>
        <v>0</v>
      </c>
      <c r="P2837" s="70">
        <f>SUMIFS('Ctas Receber'!G:G,'Ctas Receber'!E:E,'Clientes'!A:A,'Ctas Receber'!O:O,"Pago")</f>
        <v>0</v>
      </c>
      <c r="Q2837" s="71"/>
      <c r="R2837" s="71"/>
      <c r="S2837" s="71"/>
      <c r="T2837" s="71"/>
      <c r="U2837" s="71"/>
      <c r="V2837" s="71"/>
      <c r="W2837" s="71"/>
      <c r="X2837" s="71"/>
      <c r="Y2837" s="71"/>
      <c r="Z2837" s="71"/>
      <c r="AA2837" s="71"/>
      <c r="AB2837" s="71"/>
      <c r="AC2837" s="71"/>
      <c r="AD2837" s="71"/>
      <c r="AE2837" s="71"/>
      <c r="AF2837" s="71"/>
      <c r="AG2837" s="71"/>
      <c r="AH2837" s="71"/>
      <c r="AI2837" s="71"/>
      <c r="AJ2837" s="71"/>
      <c r="AK2837" s="71"/>
      <c r="AL2837" s="71"/>
    </row>
    <row r="2838" spans="1:38">
      <c r="A2838" s="191"/>
      <c r="B2838" s="191"/>
      <c r="C2838" s="191"/>
      <c r="D2838" s="191"/>
      <c r="E2838" s="191"/>
      <c r="F2838" s="191"/>
      <c r="G2838" s="191"/>
      <c r="H2838" s="191"/>
      <c r="I2838" s="191"/>
      <c r="J2838" s="191"/>
      <c r="K2838" s="191"/>
      <c r="L2838" s="191"/>
      <c r="M2838" s="191"/>
      <c r="N2838" s="191"/>
      <c r="O2838" s="70">
        <f>SUMIFS('Ctas Receber'!G:G,'Ctas Receber'!E:E,'Clientes'!A:A,'Ctas Receber'!M:M,"")</f>
        <v>0</v>
      </c>
      <c r="P2838" s="70">
        <f>SUMIFS('Ctas Receber'!G:G,'Ctas Receber'!E:E,'Clientes'!A:A,'Ctas Receber'!O:O,"Pago")</f>
        <v>0</v>
      </c>
      <c r="Q2838" s="71"/>
      <c r="R2838" s="71"/>
      <c r="S2838" s="71"/>
      <c r="T2838" s="71"/>
      <c r="U2838" s="71"/>
      <c r="V2838" s="71"/>
      <c r="W2838" s="71"/>
      <c r="X2838" s="71"/>
      <c r="Y2838" s="71"/>
      <c r="Z2838" s="71"/>
      <c r="AA2838" s="71"/>
      <c r="AB2838" s="71"/>
      <c r="AC2838" s="71"/>
      <c r="AD2838" s="71"/>
      <c r="AE2838" s="71"/>
      <c r="AF2838" s="71"/>
      <c r="AG2838" s="71"/>
      <c r="AH2838" s="71"/>
      <c r="AI2838" s="71"/>
      <c r="AJ2838" s="71"/>
      <c r="AK2838" s="71"/>
      <c r="AL2838" s="71"/>
    </row>
    <row r="2839" spans="1:38">
      <c r="A2839" s="191"/>
      <c r="B2839" s="191"/>
      <c r="C2839" s="191"/>
      <c r="D2839" s="191"/>
      <c r="E2839" s="191"/>
      <c r="F2839" s="191"/>
      <c r="G2839" s="191"/>
      <c r="H2839" s="191"/>
      <c r="I2839" s="191"/>
      <c r="J2839" s="191"/>
      <c r="K2839" s="191"/>
      <c r="L2839" s="191"/>
      <c r="M2839" s="191"/>
      <c r="N2839" s="191"/>
      <c r="O2839" s="70">
        <f>SUMIFS('Ctas Receber'!G:G,'Ctas Receber'!E:E,'Clientes'!A:A,'Ctas Receber'!M:M,"")</f>
        <v>0</v>
      </c>
      <c r="P2839" s="70">
        <f>SUMIFS('Ctas Receber'!G:G,'Ctas Receber'!E:E,'Clientes'!A:A,'Ctas Receber'!O:O,"Pago")</f>
        <v>0</v>
      </c>
      <c r="Q2839" s="71"/>
      <c r="R2839" s="71"/>
      <c r="S2839" s="71"/>
      <c r="T2839" s="71"/>
      <c r="U2839" s="71"/>
      <c r="V2839" s="71"/>
      <c r="W2839" s="71"/>
      <c r="X2839" s="71"/>
      <c r="Y2839" s="71"/>
      <c r="Z2839" s="71"/>
      <c r="AA2839" s="71"/>
      <c r="AB2839" s="71"/>
      <c r="AC2839" s="71"/>
      <c r="AD2839" s="71"/>
      <c r="AE2839" s="71"/>
      <c r="AF2839" s="71"/>
      <c r="AG2839" s="71"/>
      <c r="AH2839" s="71"/>
      <c r="AI2839" s="71"/>
      <c r="AJ2839" s="71"/>
      <c r="AK2839" s="71"/>
      <c r="AL2839" s="71"/>
    </row>
    <row r="2840" spans="1:38">
      <c r="A2840" s="191"/>
      <c r="B2840" s="191"/>
      <c r="C2840" s="191"/>
      <c r="D2840" s="191"/>
      <c r="E2840" s="191"/>
      <c r="F2840" s="191"/>
      <c r="G2840" s="191"/>
      <c r="H2840" s="191"/>
      <c r="I2840" s="191"/>
      <c r="J2840" s="191"/>
      <c r="K2840" s="191"/>
      <c r="L2840" s="191"/>
      <c r="M2840" s="191"/>
      <c r="N2840" s="191"/>
      <c r="O2840" s="70">
        <f>SUMIFS('Ctas Receber'!G:G,'Ctas Receber'!E:E,'Clientes'!A:A,'Ctas Receber'!M:M,"")</f>
        <v>0</v>
      </c>
      <c r="P2840" s="70">
        <f>SUMIFS('Ctas Receber'!G:G,'Ctas Receber'!E:E,'Clientes'!A:A,'Ctas Receber'!O:O,"Pago")</f>
        <v>0</v>
      </c>
      <c r="Q2840" s="71"/>
      <c r="R2840" s="71"/>
      <c r="S2840" s="71"/>
      <c r="T2840" s="71"/>
      <c r="U2840" s="71"/>
      <c r="V2840" s="71"/>
      <c r="W2840" s="71"/>
      <c r="X2840" s="71"/>
      <c r="Y2840" s="71"/>
      <c r="Z2840" s="71"/>
      <c r="AA2840" s="71"/>
      <c r="AB2840" s="71"/>
      <c r="AC2840" s="71"/>
      <c r="AD2840" s="71"/>
      <c r="AE2840" s="71"/>
      <c r="AF2840" s="71"/>
      <c r="AG2840" s="71"/>
      <c r="AH2840" s="71"/>
      <c r="AI2840" s="71"/>
      <c r="AJ2840" s="71"/>
      <c r="AK2840" s="71"/>
      <c r="AL2840" s="71"/>
    </row>
    <row r="2841" spans="1:38">
      <c r="A2841" s="191"/>
      <c r="B2841" s="191"/>
      <c r="C2841" s="191"/>
      <c r="D2841" s="191"/>
      <c r="E2841" s="191"/>
      <c r="F2841" s="191"/>
      <c r="G2841" s="191"/>
      <c r="H2841" s="191"/>
      <c r="I2841" s="191"/>
      <c r="J2841" s="191"/>
      <c r="K2841" s="191"/>
      <c r="L2841" s="191"/>
      <c r="M2841" s="191"/>
      <c r="N2841" s="191"/>
      <c r="O2841" s="70">
        <f>SUMIFS('Ctas Receber'!G:G,'Ctas Receber'!E:E,'Clientes'!A:A,'Ctas Receber'!M:M,"")</f>
        <v>0</v>
      </c>
      <c r="P2841" s="70">
        <f>SUMIFS('Ctas Receber'!G:G,'Ctas Receber'!E:E,'Clientes'!A:A,'Ctas Receber'!O:O,"Pago")</f>
        <v>0</v>
      </c>
      <c r="Q2841" s="71"/>
      <c r="R2841" s="71"/>
      <c r="S2841" s="71"/>
      <c r="T2841" s="71"/>
      <c r="U2841" s="71"/>
      <c r="V2841" s="71"/>
      <c r="W2841" s="71"/>
      <c r="X2841" s="71"/>
      <c r="Y2841" s="71"/>
      <c r="Z2841" s="71"/>
      <c r="AA2841" s="71"/>
      <c r="AB2841" s="71"/>
      <c r="AC2841" s="71"/>
      <c r="AD2841" s="71"/>
      <c r="AE2841" s="71"/>
      <c r="AF2841" s="71"/>
      <c r="AG2841" s="71"/>
      <c r="AH2841" s="71"/>
      <c r="AI2841" s="71"/>
      <c r="AJ2841" s="71"/>
      <c r="AK2841" s="71"/>
      <c r="AL2841" s="71"/>
    </row>
    <row r="2842" spans="1:38">
      <c r="A2842" s="191"/>
      <c r="B2842" s="191"/>
      <c r="C2842" s="191"/>
      <c r="D2842" s="191"/>
      <c r="E2842" s="191"/>
      <c r="F2842" s="191"/>
      <c r="G2842" s="191"/>
      <c r="H2842" s="191"/>
      <c r="I2842" s="191"/>
      <c r="J2842" s="191"/>
      <c r="K2842" s="191"/>
      <c r="L2842" s="191"/>
      <c r="M2842" s="191"/>
      <c r="N2842" s="191"/>
      <c r="O2842" s="70">
        <f>SUMIFS('Ctas Receber'!G:G,'Ctas Receber'!E:E,'Clientes'!A:A,'Ctas Receber'!M:M,"")</f>
        <v>0</v>
      </c>
      <c r="P2842" s="70">
        <f>SUMIFS('Ctas Receber'!G:G,'Ctas Receber'!E:E,'Clientes'!A:A,'Ctas Receber'!O:O,"Pago")</f>
        <v>0</v>
      </c>
      <c r="Q2842" s="71"/>
      <c r="R2842" s="71"/>
      <c r="S2842" s="71"/>
      <c r="T2842" s="71"/>
      <c r="U2842" s="71"/>
      <c r="V2842" s="71"/>
      <c r="W2842" s="71"/>
      <c r="X2842" s="71"/>
      <c r="Y2842" s="71"/>
      <c r="Z2842" s="71"/>
      <c r="AA2842" s="71"/>
      <c r="AB2842" s="71"/>
      <c r="AC2842" s="71"/>
      <c r="AD2842" s="71"/>
      <c r="AE2842" s="71"/>
      <c r="AF2842" s="71"/>
      <c r="AG2842" s="71"/>
      <c r="AH2842" s="71"/>
      <c r="AI2842" s="71"/>
      <c r="AJ2842" s="71"/>
      <c r="AK2842" s="71"/>
      <c r="AL2842" s="71"/>
    </row>
    <row r="2843" spans="1:38">
      <c r="A2843" s="191"/>
      <c r="B2843" s="191"/>
      <c r="C2843" s="191"/>
      <c r="D2843" s="191"/>
      <c r="E2843" s="191"/>
      <c r="F2843" s="191"/>
      <c r="G2843" s="191"/>
      <c r="H2843" s="191"/>
      <c r="I2843" s="191"/>
      <c r="J2843" s="191"/>
      <c r="K2843" s="191"/>
      <c r="L2843" s="191"/>
      <c r="M2843" s="191"/>
      <c r="N2843" s="191"/>
      <c r="O2843" s="70">
        <f>SUMIFS('Ctas Receber'!G:G,'Ctas Receber'!E:E,'Clientes'!A:A,'Ctas Receber'!M:M,"")</f>
        <v>0</v>
      </c>
      <c r="P2843" s="70">
        <f>SUMIFS('Ctas Receber'!G:G,'Ctas Receber'!E:E,'Clientes'!A:A,'Ctas Receber'!O:O,"Pago")</f>
        <v>0</v>
      </c>
      <c r="Q2843" s="71"/>
      <c r="R2843" s="71"/>
      <c r="S2843" s="71"/>
      <c r="T2843" s="71"/>
      <c r="U2843" s="71"/>
      <c r="V2843" s="71"/>
      <c r="W2843" s="71"/>
      <c r="X2843" s="71"/>
      <c r="Y2843" s="71"/>
      <c r="Z2843" s="71"/>
      <c r="AA2843" s="71"/>
      <c r="AB2843" s="71"/>
      <c r="AC2843" s="71"/>
      <c r="AD2843" s="71"/>
      <c r="AE2843" s="71"/>
      <c r="AF2843" s="71"/>
      <c r="AG2843" s="71"/>
      <c r="AH2843" s="71"/>
      <c r="AI2843" s="71"/>
      <c r="AJ2843" s="71"/>
      <c r="AK2843" s="71"/>
      <c r="AL2843" s="71"/>
    </row>
    <row r="2844" spans="1:38">
      <c r="A2844" s="191"/>
      <c r="B2844" s="191"/>
      <c r="C2844" s="191"/>
      <c r="D2844" s="191"/>
      <c r="E2844" s="191"/>
      <c r="F2844" s="191"/>
      <c r="G2844" s="191"/>
      <c r="H2844" s="191"/>
      <c r="I2844" s="191"/>
      <c r="J2844" s="191"/>
      <c r="K2844" s="191"/>
      <c r="L2844" s="191"/>
      <c r="M2844" s="191"/>
      <c r="N2844" s="191"/>
      <c r="O2844" s="70">
        <f>SUMIFS('Ctas Receber'!G:G,'Ctas Receber'!E:E,'Clientes'!A:A,'Ctas Receber'!M:M,"")</f>
        <v>0</v>
      </c>
      <c r="P2844" s="70">
        <f>SUMIFS('Ctas Receber'!G:G,'Ctas Receber'!E:E,'Clientes'!A:A,'Ctas Receber'!O:O,"Pago")</f>
        <v>0</v>
      </c>
      <c r="Q2844" s="71"/>
      <c r="R2844" s="71"/>
      <c r="S2844" s="71"/>
      <c r="T2844" s="71"/>
      <c r="U2844" s="71"/>
      <c r="V2844" s="71"/>
      <c r="W2844" s="71"/>
      <c r="X2844" s="71"/>
      <c r="Y2844" s="71"/>
      <c r="Z2844" s="71"/>
      <c r="AA2844" s="71"/>
      <c r="AB2844" s="71"/>
      <c r="AC2844" s="71"/>
      <c r="AD2844" s="71"/>
      <c r="AE2844" s="71"/>
      <c r="AF2844" s="71"/>
      <c r="AG2844" s="71"/>
      <c r="AH2844" s="71"/>
      <c r="AI2844" s="71"/>
      <c r="AJ2844" s="71"/>
      <c r="AK2844" s="71"/>
      <c r="AL2844" s="71"/>
    </row>
    <row r="2845" spans="1:38">
      <c r="A2845" s="191"/>
      <c r="B2845" s="191"/>
      <c r="C2845" s="191"/>
      <c r="D2845" s="191"/>
      <c r="E2845" s="191"/>
      <c r="F2845" s="191"/>
      <c r="G2845" s="191"/>
      <c r="H2845" s="191"/>
      <c r="I2845" s="191"/>
      <c r="J2845" s="191"/>
      <c r="K2845" s="191"/>
      <c r="L2845" s="191"/>
      <c r="M2845" s="191"/>
      <c r="N2845" s="191"/>
      <c r="O2845" s="70">
        <f>SUMIFS('Ctas Receber'!G:G,'Ctas Receber'!E:E,'Clientes'!A:A,'Ctas Receber'!M:M,"")</f>
        <v>0</v>
      </c>
      <c r="P2845" s="70">
        <f>SUMIFS('Ctas Receber'!G:G,'Ctas Receber'!E:E,'Clientes'!A:A,'Ctas Receber'!O:O,"Pago")</f>
        <v>0</v>
      </c>
      <c r="Q2845" s="71"/>
      <c r="R2845" s="71"/>
      <c r="S2845" s="71"/>
      <c r="T2845" s="71"/>
      <c r="U2845" s="71"/>
      <c r="V2845" s="71"/>
      <c r="W2845" s="71"/>
      <c r="X2845" s="71"/>
      <c r="Y2845" s="71"/>
      <c r="Z2845" s="71"/>
      <c r="AA2845" s="71"/>
      <c r="AB2845" s="71"/>
      <c r="AC2845" s="71"/>
      <c r="AD2845" s="71"/>
      <c r="AE2845" s="71"/>
      <c r="AF2845" s="71"/>
      <c r="AG2845" s="71"/>
      <c r="AH2845" s="71"/>
      <c r="AI2845" s="71"/>
      <c r="AJ2845" s="71"/>
      <c r="AK2845" s="71"/>
      <c r="AL2845" s="71"/>
    </row>
    <row r="2846" spans="1:38">
      <c r="A2846" s="191"/>
      <c r="B2846" s="191"/>
      <c r="C2846" s="191"/>
      <c r="D2846" s="191"/>
      <c r="E2846" s="191"/>
      <c r="F2846" s="191"/>
      <c r="G2846" s="191"/>
      <c r="H2846" s="191"/>
      <c r="I2846" s="191"/>
      <c r="J2846" s="191"/>
      <c r="K2846" s="191"/>
      <c r="L2846" s="191"/>
      <c r="M2846" s="191"/>
      <c r="N2846" s="191"/>
      <c r="O2846" s="70">
        <f>SUMIFS('Ctas Receber'!G:G,'Ctas Receber'!E:E,'Clientes'!A:A,'Ctas Receber'!M:M,"")</f>
        <v>0</v>
      </c>
      <c r="P2846" s="70">
        <f>SUMIFS('Ctas Receber'!G:G,'Ctas Receber'!E:E,'Clientes'!A:A,'Ctas Receber'!O:O,"Pago")</f>
        <v>0</v>
      </c>
      <c r="Q2846" s="71"/>
      <c r="R2846" s="71"/>
      <c r="S2846" s="71"/>
      <c r="T2846" s="71"/>
      <c r="U2846" s="71"/>
      <c r="V2846" s="71"/>
      <c r="W2846" s="71"/>
      <c r="X2846" s="71"/>
      <c r="Y2846" s="71"/>
      <c r="Z2846" s="71"/>
      <c r="AA2846" s="71"/>
      <c r="AB2846" s="71"/>
      <c r="AC2846" s="71"/>
      <c r="AD2846" s="71"/>
      <c r="AE2846" s="71"/>
      <c r="AF2846" s="71"/>
      <c r="AG2846" s="71"/>
      <c r="AH2846" s="71"/>
      <c r="AI2846" s="71"/>
      <c r="AJ2846" s="71"/>
      <c r="AK2846" s="71"/>
      <c r="AL2846" s="71"/>
    </row>
    <row r="2847" spans="1:38">
      <c r="A2847" s="191"/>
      <c r="B2847" s="191"/>
      <c r="C2847" s="191"/>
      <c r="D2847" s="191"/>
      <c r="E2847" s="191"/>
      <c r="F2847" s="191"/>
      <c r="G2847" s="191"/>
      <c r="H2847" s="191"/>
      <c r="I2847" s="191"/>
      <c r="J2847" s="191"/>
      <c r="K2847" s="191"/>
      <c r="L2847" s="191"/>
      <c r="M2847" s="191"/>
      <c r="N2847" s="191"/>
      <c r="O2847" s="70">
        <f>SUMIFS('Ctas Receber'!G:G,'Ctas Receber'!E:E,'Clientes'!A:A,'Ctas Receber'!M:M,"")</f>
        <v>0</v>
      </c>
      <c r="P2847" s="70">
        <f>SUMIFS('Ctas Receber'!G:G,'Ctas Receber'!E:E,'Clientes'!A:A,'Ctas Receber'!O:O,"Pago")</f>
        <v>0</v>
      </c>
      <c r="Q2847" s="71"/>
      <c r="R2847" s="71"/>
      <c r="S2847" s="71"/>
      <c r="T2847" s="71"/>
      <c r="U2847" s="71"/>
      <c r="V2847" s="71"/>
      <c r="W2847" s="71"/>
      <c r="X2847" s="71"/>
      <c r="Y2847" s="71"/>
      <c r="Z2847" s="71"/>
      <c r="AA2847" s="71"/>
      <c r="AB2847" s="71"/>
      <c r="AC2847" s="71"/>
      <c r="AD2847" s="71"/>
      <c r="AE2847" s="71"/>
      <c r="AF2847" s="71"/>
      <c r="AG2847" s="71"/>
      <c r="AH2847" s="71"/>
      <c r="AI2847" s="71"/>
      <c r="AJ2847" s="71"/>
      <c r="AK2847" s="71"/>
      <c r="AL2847" s="71"/>
    </row>
    <row r="2848" spans="1:38">
      <c r="A2848" s="191"/>
      <c r="B2848" s="191"/>
      <c r="C2848" s="191"/>
      <c r="D2848" s="191"/>
      <c r="E2848" s="191"/>
      <c r="F2848" s="191"/>
      <c r="G2848" s="191"/>
      <c r="H2848" s="191"/>
      <c r="I2848" s="191"/>
      <c r="J2848" s="191"/>
      <c r="K2848" s="191"/>
      <c r="L2848" s="191"/>
      <c r="M2848" s="191"/>
      <c r="N2848" s="191"/>
      <c r="O2848" s="70">
        <f>SUMIFS('Ctas Receber'!G:G,'Ctas Receber'!E:E,'Clientes'!A:A,'Ctas Receber'!M:M,"")</f>
        <v>0</v>
      </c>
      <c r="P2848" s="70">
        <f>SUMIFS('Ctas Receber'!G:G,'Ctas Receber'!E:E,'Clientes'!A:A,'Ctas Receber'!O:O,"Pago")</f>
        <v>0</v>
      </c>
      <c r="Q2848" s="71"/>
      <c r="R2848" s="71"/>
      <c r="S2848" s="71"/>
      <c r="T2848" s="71"/>
      <c r="U2848" s="71"/>
      <c r="V2848" s="71"/>
      <c r="W2848" s="71"/>
      <c r="X2848" s="71"/>
      <c r="Y2848" s="71"/>
      <c r="Z2848" s="71"/>
      <c r="AA2848" s="71"/>
      <c r="AB2848" s="71"/>
      <c r="AC2848" s="71"/>
      <c r="AD2848" s="71"/>
      <c r="AE2848" s="71"/>
      <c r="AF2848" s="71"/>
      <c r="AG2848" s="71"/>
      <c r="AH2848" s="71"/>
      <c r="AI2848" s="71"/>
      <c r="AJ2848" s="71"/>
      <c r="AK2848" s="71"/>
      <c r="AL2848" s="71"/>
    </row>
    <row r="2849" spans="1:38">
      <c r="A2849" s="191"/>
      <c r="B2849" s="191"/>
      <c r="C2849" s="191"/>
      <c r="D2849" s="191"/>
      <c r="E2849" s="191"/>
      <c r="F2849" s="191"/>
      <c r="G2849" s="191"/>
      <c r="H2849" s="191"/>
      <c r="I2849" s="191"/>
      <c r="J2849" s="191"/>
      <c r="K2849" s="191"/>
      <c r="L2849" s="191"/>
      <c r="M2849" s="191"/>
      <c r="N2849" s="191"/>
      <c r="O2849" s="70">
        <f>SUMIFS('Ctas Receber'!G:G,'Ctas Receber'!E:E,'Clientes'!A:A,'Ctas Receber'!M:M,"")</f>
        <v>0</v>
      </c>
      <c r="P2849" s="70">
        <f>SUMIFS('Ctas Receber'!G:G,'Ctas Receber'!E:E,'Clientes'!A:A,'Ctas Receber'!O:O,"Pago")</f>
        <v>0</v>
      </c>
      <c r="Q2849" s="71"/>
      <c r="R2849" s="71"/>
      <c r="S2849" s="71"/>
      <c r="T2849" s="71"/>
      <c r="U2849" s="71"/>
      <c r="V2849" s="71"/>
      <c r="W2849" s="71"/>
      <c r="X2849" s="71"/>
      <c r="Y2849" s="71"/>
      <c r="Z2849" s="71"/>
      <c r="AA2849" s="71"/>
      <c r="AB2849" s="71"/>
      <c r="AC2849" s="71"/>
      <c r="AD2849" s="71"/>
      <c r="AE2849" s="71"/>
      <c r="AF2849" s="71"/>
      <c r="AG2849" s="71"/>
      <c r="AH2849" s="71"/>
      <c r="AI2849" s="71"/>
      <c r="AJ2849" s="71"/>
      <c r="AK2849" s="71"/>
      <c r="AL2849" s="71"/>
    </row>
    <row r="2850" spans="1:38">
      <c r="A2850" s="191"/>
      <c r="B2850" s="191"/>
      <c r="C2850" s="191"/>
      <c r="D2850" s="191"/>
      <c r="E2850" s="191"/>
      <c r="F2850" s="191"/>
      <c r="G2850" s="191"/>
      <c r="H2850" s="191"/>
      <c r="I2850" s="191"/>
      <c r="J2850" s="191"/>
      <c r="K2850" s="191"/>
      <c r="L2850" s="191"/>
      <c r="M2850" s="191"/>
      <c r="N2850" s="191"/>
      <c r="O2850" s="70">
        <f>SUMIFS('Ctas Receber'!G:G,'Ctas Receber'!E:E,'Clientes'!A:A,'Ctas Receber'!M:M,"")</f>
        <v>0</v>
      </c>
      <c r="P2850" s="70">
        <f>SUMIFS('Ctas Receber'!G:G,'Ctas Receber'!E:E,'Clientes'!A:A,'Ctas Receber'!O:O,"Pago")</f>
        <v>0</v>
      </c>
      <c r="Q2850" s="71"/>
      <c r="R2850" s="71"/>
      <c r="S2850" s="71"/>
      <c r="T2850" s="71"/>
      <c r="U2850" s="71"/>
      <c r="V2850" s="71"/>
      <c r="W2850" s="71"/>
      <c r="X2850" s="71"/>
      <c r="Y2850" s="71"/>
      <c r="Z2850" s="71"/>
      <c r="AA2850" s="71"/>
      <c r="AB2850" s="71"/>
      <c r="AC2850" s="71"/>
      <c r="AD2850" s="71"/>
      <c r="AE2850" s="71"/>
      <c r="AF2850" s="71"/>
      <c r="AG2850" s="71"/>
      <c r="AH2850" s="71"/>
      <c r="AI2850" s="71"/>
      <c r="AJ2850" s="71"/>
      <c r="AK2850" s="71"/>
      <c r="AL2850" s="71"/>
    </row>
    <row r="2851" spans="1:38">
      <c r="A2851" s="191"/>
      <c r="B2851" s="191"/>
      <c r="C2851" s="191"/>
      <c r="D2851" s="191"/>
      <c r="E2851" s="191"/>
      <c r="F2851" s="191"/>
      <c r="G2851" s="191"/>
      <c r="H2851" s="191"/>
      <c r="I2851" s="191"/>
      <c r="J2851" s="191"/>
      <c r="K2851" s="191"/>
      <c r="L2851" s="191"/>
      <c r="M2851" s="191"/>
      <c r="N2851" s="191"/>
      <c r="O2851" s="70">
        <f>SUMIFS('Ctas Receber'!G:G,'Ctas Receber'!E:E,'Clientes'!A:A,'Ctas Receber'!M:M,"")</f>
        <v>0</v>
      </c>
      <c r="P2851" s="70">
        <f>SUMIFS('Ctas Receber'!G:G,'Ctas Receber'!E:E,'Clientes'!A:A,'Ctas Receber'!O:O,"Pago")</f>
        <v>0</v>
      </c>
      <c r="Q2851" s="71"/>
      <c r="R2851" s="71"/>
      <c r="S2851" s="71"/>
      <c r="T2851" s="71"/>
      <c r="U2851" s="71"/>
      <c r="V2851" s="71"/>
      <c r="W2851" s="71"/>
      <c r="X2851" s="71"/>
      <c r="Y2851" s="71"/>
      <c r="Z2851" s="71"/>
      <c r="AA2851" s="71"/>
      <c r="AB2851" s="71"/>
      <c r="AC2851" s="71"/>
      <c r="AD2851" s="71"/>
      <c r="AE2851" s="71"/>
      <c r="AF2851" s="71"/>
      <c r="AG2851" s="71"/>
      <c r="AH2851" s="71"/>
      <c r="AI2851" s="71"/>
      <c r="AJ2851" s="71"/>
      <c r="AK2851" s="71"/>
      <c r="AL2851" s="71"/>
    </row>
    <row r="2852" spans="1:38">
      <c r="A2852" s="191"/>
      <c r="B2852" s="191"/>
      <c r="C2852" s="191"/>
      <c r="D2852" s="191"/>
      <c r="E2852" s="191"/>
      <c r="F2852" s="191"/>
      <c r="G2852" s="191"/>
      <c r="H2852" s="191"/>
      <c r="I2852" s="191"/>
      <c r="J2852" s="191"/>
      <c r="K2852" s="191"/>
      <c r="L2852" s="191"/>
      <c r="M2852" s="191"/>
      <c r="N2852" s="191"/>
      <c r="O2852" s="70">
        <f>SUMIFS('Ctas Receber'!G:G,'Ctas Receber'!E:E,'Clientes'!A:A,'Ctas Receber'!M:M,"")</f>
        <v>0</v>
      </c>
      <c r="P2852" s="70">
        <f>SUMIFS('Ctas Receber'!G:G,'Ctas Receber'!E:E,'Clientes'!A:A,'Ctas Receber'!O:O,"Pago")</f>
        <v>0</v>
      </c>
      <c r="Q2852" s="71"/>
      <c r="R2852" s="71"/>
      <c r="S2852" s="71"/>
      <c r="T2852" s="71"/>
      <c r="U2852" s="71"/>
      <c r="V2852" s="71"/>
      <c r="W2852" s="71"/>
      <c r="X2852" s="71"/>
      <c r="Y2852" s="71"/>
      <c r="Z2852" s="71"/>
      <c r="AA2852" s="71"/>
      <c r="AB2852" s="71"/>
      <c r="AC2852" s="71"/>
      <c r="AD2852" s="71"/>
      <c r="AE2852" s="71"/>
      <c r="AF2852" s="71"/>
      <c r="AG2852" s="71"/>
      <c r="AH2852" s="71"/>
      <c r="AI2852" s="71"/>
      <c r="AJ2852" s="71"/>
      <c r="AK2852" s="71"/>
      <c r="AL2852" s="71"/>
    </row>
    <row r="2853" spans="1:38">
      <c r="A2853" s="191"/>
      <c r="B2853" s="191"/>
      <c r="C2853" s="191"/>
      <c r="D2853" s="191"/>
      <c r="E2853" s="191"/>
      <c r="F2853" s="191"/>
      <c r="G2853" s="191"/>
      <c r="H2853" s="191"/>
      <c r="I2853" s="191"/>
      <c r="J2853" s="191"/>
      <c r="K2853" s="191"/>
      <c r="L2853" s="191"/>
      <c r="M2853" s="191"/>
      <c r="N2853" s="191"/>
      <c r="O2853" s="70">
        <f>SUMIFS('Ctas Receber'!G:G,'Ctas Receber'!E:E,'Clientes'!A:A,'Ctas Receber'!M:M,"")</f>
        <v>0</v>
      </c>
      <c r="P2853" s="70">
        <f>SUMIFS('Ctas Receber'!G:G,'Ctas Receber'!E:E,'Clientes'!A:A,'Ctas Receber'!O:O,"Pago")</f>
        <v>0</v>
      </c>
      <c r="Q2853" s="71"/>
      <c r="R2853" s="71"/>
      <c r="S2853" s="71"/>
      <c r="T2853" s="71"/>
      <c r="U2853" s="71"/>
      <c r="V2853" s="71"/>
      <c r="W2853" s="71"/>
      <c r="X2853" s="71"/>
      <c r="Y2853" s="71"/>
      <c r="Z2853" s="71"/>
      <c r="AA2853" s="71"/>
      <c r="AB2853" s="71"/>
      <c r="AC2853" s="71"/>
      <c r="AD2853" s="71"/>
      <c r="AE2853" s="71"/>
      <c r="AF2853" s="71"/>
      <c r="AG2853" s="71"/>
      <c r="AH2853" s="71"/>
      <c r="AI2853" s="71"/>
      <c r="AJ2853" s="71"/>
      <c r="AK2853" s="71"/>
      <c r="AL2853" s="71"/>
    </row>
    <row r="2854" spans="1:38">
      <c r="A2854" s="191"/>
      <c r="B2854" s="191"/>
      <c r="C2854" s="191"/>
      <c r="D2854" s="191"/>
      <c r="E2854" s="191"/>
      <c r="F2854" s="191"/>
      <c r="G2854" s="191"/>
      <c r="H2854" s="191"/>
      <c r="I2854" s="191"/>
      <c r="J2854" s="191"/>
      <c r="K2854" s="191"/>
      <c r="L2854" s="191"/>
      <c r="M2854" s="191"/>
      <c r="N2854" s="191"/>
      <c r="O2854" s="70">
        <f>SUMIFS('Ctas Receber'!G:G,'Ctas Receber'!E:E,'Clientes'!A:A,'Ctas Receber'!M:M,"")</f>
        <v>0</v>
      </c>
      <c r="P2854" s="70">
        <f>SUMIFS('Ctas Receber'!G:G,'Ctas Receber'!E:E,'Clientes'!A:A,'Ctas Receber'!O:O,"Pago")</f>
        <v>0</v>
      </c>
      <c r="Q2854" s="71"/>
      <c r="R2854" s="71"/>
      <c r="S2854" s="71"/>
      <c r="T2854" s="71"/>
      <c r="U2854" s="71"/>
      <c r="V2854" s="71"/>
      <c r="W2854" s="71"/>
      <c r="X2854" s="71"/>
      <c r="Y2854" s="71"/>
      <c r="Z2854" s="71"/>
      <c r="AA2854" s="71"/>
      <c r="AB2854" s="71"/>
      <c r="AC2854" s="71"/>
      <c r="AD2854" s="71"/>
      <c r="AE2854" s="71"/>
      <c r="AF2854" s="71"/>
      <c r="AG2854" s="71"/>
      <c r="AH2854" s="71"/>
      <c r="AI2854" s="71"/>
      <c r="AJ2854" s="71"/>
      <c r="AK2854" s="71"/>
      <c r="AL2854" s="71"/>
    </row>
    <row r="2855" spans="1:38">
      <c r="A2855" s="191"/>
      <c r="B2855" s="191"/>
      <c r="C2855" s="191"/>
      <c r="D2855" s="191"/>
      <c r="E2855" s="191"/>
      <c r="F2855" s="191"/>
      <c r="G2855" s="191"/>
      <c r="H2855" s="191"/>
      <c r="I2855" s="191"/>
      <c r="J2855" s="191"/>
      <c r="K2855" s="191"/>
      <c r="L2855" s="191"/>
      <c r="M2855" s="191"/>
      <c r="N2855" s="191"/>
      <c r="O2855" s="70">
        <f>SUMIFS('Ctas Receber'!G:G,'Ctas Receber'!E:E,'Clientes'!A:A,'Ctas Receber'!M:M,"")</f>
        <v>0</v>
      </c>
      <c r="P2855" s="70">
        <f>SUMIFS('Ctas Receber'!G:G,'Ctas Receber'!E:E,'Clientes'!A:A,'Ctas Receber'!O:O,"Pago")</f>
        <v>0</v>
      </c>
      <c r="Q2855" s="71"/>
      <c r="R2855" s="71"/>
      <c r="S2855" s="71"/>
      <c r="T2855" s="71"/>
      <c r="U2855" s="71"/>
      <c r="V2855" s="71"/>
      <c r="W2855" s="71"/>
      <c r="X2855" s="71"/>
      <c r="Y2855" s="71"/>
      <c r="Z2855" s="71"/>
      <c r="AA2855" s="71"/>
      <c r="AB2855" s="71"/>
      <c r="AC2855" s="71"/>
      <c r="AD2855" s="71"/>
      <c r="AE2855" s="71"/>
      <c r="AF2855" s="71"/>
      <c r="AG2855" s="71"/>
      <c r="AH2855" s="71"/>
      <c r="AI2855" s="71"/>
      <c r="AJ2855" s="71"/>
      <c r="AK2855" s="71"/>
      <c r="AL2855" s="71"/>
    </row>
    <row r="2856" spans="1:38">
      <c r="A2856" s="191"/>
      <c r="B2856" s="191"/>
      <c r="C2856" s="191"/>
      <c r="D2856" s="191"/>
      <c r="E2856" s="191"/>
      <c r="F2856" s="191"/>
      <c r="G2856" s="191"/>
      <c r="H2856" s="191"/>
      <c r="I2856" s="191"/>
      <c r="J2856" s="191"/>
      <c r="K2856" s="191"/>
      <c r="L2856" s="191"/>
      <c r="M2856" s="191"/>
      <c r="N2856" s="191"/>
      <c r="O2856" s="70">
        <f>SUMIFS('Ctas Receber'!G:G,'Ctas Receber'!E:E,'Clientes'!A:A,'Ctas Receber'!M:M,"")</f>
        <v>0</v>
      </c>
      <c r="P2856" s="70">
        <f>SUMIFS('Ctas Receber'!G:G,'Ctas Receber'!E:E,'Clientes'!A:A,'Ctas Receber'!O:O,"Pago")</f>
        <v>0</v>
      </c>
      <c r="Q2856" s="71"/>
      <c r="R2856" s="71"/>
      <c r="S2856" s="71"/>
      <c r="T2856" s="71"/>
      <c r="U2856" s="71"/>
      <c r="V2856" s="71"/>
      <c r="W2856" s="71"/>
      <c r="X2856" s="71"/>
      <c r="Y2856" s="71"/>
      <c r="Z2856" s="71"/>
      <c r="AA2856" s="71"/>
      <c r="AB2856" s="71"/>
      <c r="AC2856" s="71"/>
      <c r="AD2856" s="71"/>
      <c r="AE2856" s="71"/>
      <c r="AF2856" s="71"/>
      <c r="AG2856" s="71"/>
      <c r="AH2856" s="71"/>
      <c r="AI2856" s="71"/>
      <c r="AJ2856" s="71"/>
      <c r="AK2856" s="71"/>
      <c r="AL2856" s="71"/>
    </row>
    <row r="2857" spans="1:38">
      <c r="A2857" s="191"/>
      <c r="B2857" s="191"/>
      <c r="C2857" s="191"/>
      <c r="D2857" s="191"/>
      <c r="E2857" s="191"/>
      <c r="F2857" s="191"/>
      <c r="G2857" s="191"/>
      <c r="H2857" s="191"/>
      <c r="I2857" s="191"/>
      <c r="J2857" s="191"/>
      <c r="K2857" s="191"/>
      <c r="L2857" s="191"/>
      <c r="M2857" s="191"/>
      <c r="N2857" s="191"/>
      <c r="O2857" s="70">
        <f>SUMIFS('Ctas Receber'!G:G,'Ctas Receber'!E:E,'Clientes'!A:A,'Ctas Receber'!M:M,"")</f>
        <v>0</v>
      </c>
      <c r="P2857" s="70">
        <f>SUMIFS('Ctas Receber'!G:G,'Ctas Receber'!E:E,'Clientes'!A:A,'Ctas Receber'!O:O,"Pago")</f>
        <v>0</v>
      </c>
      <c r="Q2857" s="71"/>
      <c r="R2857" s="71"/>
      <c r="S2857" s="71"/>
      <c r="T2857" s="71"/>
      <c r="U2857" s="71"/>
      <c r="V2857" s="71"/>
      <c r="W2857" s="71"/>
      <c r="X2857" s="71"/>
      <c r="Y2857" s="71"/>
      <c r="Z2857" s="71"/>
      <c r="AA2857" s="71"/>
      <c r="AB2857" s="71"/>
      <c r="AC2857" s="71"/>
      <c r="AD2857" s="71"/>
      <c r="AE2857" s="71"/>
      <c r="AF2857" s="71"/>
      <c r="AG2857" s="71"/>
      <c r="AH2857" s="71"/>
      <c r="AI2857" s="71"/>
      <c r="AJ2857" s="71"/>
      <c r="AK2857" s="71"/>
      <c r="AL2857" s="71"/>
    </row>
    <row r="2858" spans="1:38">
      <c r="A2858" s="191"/>
      <c r="B2858" s="191"/>
      <c r="C2858" s="191"/>
      <c r="D2858" s="191"/>
      <c r="E2858" s="191"/>
      <c r="F2858" s="191"/>
      <c r="G2858" s="191"/>
      <c r="H2858" s="191"/>
      <c r="I2858" s="191"/>
      <c r="J2858" s="191"/>
      <c r="K2858" s="191"/>
      <c r="L2858" s="191"/>
      <c r="M2858" s="191"/>
      <c r="N2858" s="191"/>
      <c r="O2858" s="70">
        <f>SUMIFS('Ctas Receber'!G:G,'Ctas Receber'!E:E,'Clientes'!A:A,'Ctas Receber'!M:M,"")</f>
        <v>0</v>
      </c>
      <c r="P2858" s="70">
        <f>SUMIFS('Ctas Receber'!G:G,'Ctas Receber'!E:E,'Clientes'!A:A,'Ctas Receber'!O:O,"Pago")</f>
        <v>0</v>
      </c>
      <c r="Q2858" s="71"/>
      <c r="R2858" s="71"/>
      <c r="S2858" s="71"/>
      <c r="T2858" s="71"/>
      <c r="U2858" s="71"/>
      <c r="V2858" s="71"/>
      <c r="W2858" s="71"/>
      <c r="X2858" s="71"/>
      <c r="Y2858" s="71"/>
      <c r="Z2858" s="71"/>
      <c r="AA2858" s="71"/>
      <c r="AB2858" s="71"/>
      <c r="AC2858" s="71"/>
      <c r="AD2858" s="71"/>
      <c r="AE2858" s="71"/>
      <c r="AF2858" s="71"/>
      <c r="AG2858" s="71"/>
      <c r="AH2858" s="71"/>
      <c r="AI2858" s="71"/>
      <c r="AJ2858" s="71"/>
      <c r="AK2858" s="71"/>
      <c r="AL2858" s="71"/>
    </row>
    <row r="2859" spans="1:38">
      <c r="A2859" s="191"/>
      <c r="B2859" s="191"/>
      <c r="C2859" s="191"/>
      <c r="D2859" s="191"/>
      <c r="E2859" s="191"/>
      <c r="F2859" s="191"/>
      <c r="G2859" s="191"/>
      <c r="H2859" s="191"/>
      <c r="I2859" s="191"/>
      <c r="J2859" s="191"/>
      <c r="K2859" s="191"/>
      <c r="L2859" s="191"/>
      <c r="M2859" s="191"/>
      <c r="N2859" s="191"/>
      <c r="O2859" s="70">
        <f>SUMIFS('Ctas Receber'!G:G,'Ctas Receber'!E:E,'Clientes'!A:A,'Ctas Receber'!M:M,"")</f>
        <v>0</v>
      </c>
      <c r="P2859" s="70">
        <f>SUMIFS('Ctas Receber'!G:G,'Ctas Receber'!E:E,'Clientes'!A:A,'Ctas Receber'!O:O,"Pago")</f>
        <v>0</v>
      </c>
      <c r="Q2859" s="71"/>
      <c r="R2859" s="71"/>
      <c r="S2859" s="71"/>
      <c r="T2859" s="71"/>
      <c r="U2859" s="71"/>
      <c r="V2859" s="71"/>
      <c r="W2859" s="71"/>
      <c r="X2859" s="71"/>
      <c r="Y2859" s="71"/>
      <c r="Z2859" s="71"/>
      <c r="AA2859" s="71"/>
      <c r="AB2859" s="71"/>
      <c r="AC2859" s="71"/>
      <c r="AD2859" s="71"/>
      <c r="AE2859" s="71"/>
      <c r="AF2859" s="71"/>
      <c r="AG2859" s="71"/>
      <c r="AH2859" s="71"/>
      <c r="AI2859" s="71"/>
      <c r="AJ2859" s="71"/>
      <c r="AK2859" s="71"/>
      <c r="AL2859" s="71"/>
    </row>
    <row r="2860" spans="1:38">
      <c r="A2860" s="191"/>
      <c r="B2860" s="191"/>
      <c r="C2860" s="191"/>
      <c r="D2860" s="191"/>
      <c r="E2860" s="191"/>
      <c r="F2860" s="191"/>
      <c r="G2860" s="191"/>
      <c r="H2860" s="191"/>
      <c r="I2860" s="191"/>
      <c r="J2860" s="191"/>
      <c r="K2860" s="191"/>
      <c r="L2860" s="191"/>
      <c r="M2860" s="191"/>
      <c r="N2860" s="191"/>
      <c r="O2860" s="70">
        <f>SUMIFS('Ctas Receber'!G:G,'Ctas Receber'!E:E,'Clientes'!A:A,'Ctas Receber'!M:M,"")</f>
        <v>0</v>
      </c>
      <c r="P2860" s="70">
        <f>SUMIFS('Ctas Receber'!G:G,'Ctas Receber'!E:E,'Clientes'!A:A,'Ctas Receber'!O:O,"Pago")</f>
        <v>0</v>
      </c>
      <c r="Q2860" s="71"/>
      <c r="R2860" s="71"/>
      <c r="S2860" s="71"/>
      <c r="T2860" s="71"/>
      <c r="U2860" s="71"/>
      <c r="V2860" s="71"/>
      <c r="W2860" s="71"/>
      <c r="X2860" s="71"/>
      <c r="Y2860" s="71"/>
      <c r="Z2860" s="71"/>
      <c r="AA2860" s="71"/>
      <c r="AB2860" s="71"/>
      <c r="AC2860" s="71"/>
      <c r="AD2860" s="71"/>
      <c r="AE2860" s="71"/>
      <c r="AF2860" s="71"/>
      <c r="AG2860" s="71"/>
      <c r="AH2860" s="71"/>
      <c r="AI2860" s="71"/>
      <c r="AJ2860" s="71"/>
      <c r="AK2860" s="71"/>
      <c r="AL2860" s="71"/>
    </row>
    <row r="2861" spans="1:38">
      <c r="A2861" s="191"/>
      <c r="B2861" s="191"/>
      <c r="C2861" s="191"/>
      <c r="D2861" s="191"/>
      <c r="E2861" s="191"/>
      <c r="F2861" s="191"/>
      <c r="G2861" s="191"/>
      <c r="H2861" s="191"/>
      <c r="I2861" s="191"/>
      <c r="J2861" s="191"/>
      <c r="K2861" s="191"/>
      <c r="L2861" s="191"/>
      <c r="M2861" s="191"/>
      <c r="N2861" s="191"/>
      <c r="O2861" s="70">
        <f>SUMIFS('Ctas Receber'!G:G,'Ctas Receber'!E:E,'Clientes'!A:A,'Ctas Receber'!M:M,"")</f>
        <v>0</v>
      </c>
      <c r="P2861" s="70">
        <f>SUMIFS('Ctas Receber'!G:G,'Ctas Receber'!E:E,'Clientes'!A:A,'Ctas Receber'!O:O,"Pago")</f>
        <v>0</v>
      </c>
      <c r="Q2861" s="71"/>
      <c r="R2861" s="71"/>
      <c r="S2861" s="71"/>
      <c r="T2861" s="71"/>
      <c r="U2861" s="71"/>
      <c r="V2861" s="71"/>
      <c r="W2861" s="71"/>
      <c r="X2861" s="71"/>
      <c r="Y2861" s="71"/>
      <c r="Z2861" s="71"/>
      <c r="AA2861" s="71"/>
      <c r="AB2861" s="71"/>
      <c r="AC2861" s="71"/>
      <c r="AD2861" s="71"/>
      <c r="AE2861" s="71"/>
      <c r="AF2861" s="71"/>
      <c r="AG2861" s="71"/>
      <c r="AH2861" s="71"/>
      <c r="AI2861" s="71"/>
      <c r="AJ2861" s="71"/>
      <c r="AK2861" s="71"/>
      <c r="AL2861" s="71"/>
    </row>
    <row r="2862" spans="1:38">
      <c r="A2862" s="191"/>
      <c r="B2862" s="191"/>
      <c r="C2862" s="191"/>
      <c r="D2862" s="191"/>
      <c r="E2862" s="191"/>
      <c r="F2862" s="191"/>
      <c r="G2862" s="191"/>
      <c r="H2862" s="191"/>
      <c r="I2862" s="191"/>
      <c r="J2862" s="191"/>
      <c r="K2862" s="191"/>
      <c r="L2862" s="191"/>
      <c r="M2862" s="191"/>
      <c r="N2862" s="191"/>
      <c r="O2862" s="70">
        <f>SUMIFS('Ctas Receber'!G:G,'Ctas Receber'!E:E,'Clientes'!A:A,'Ctas Receber'!M:M,"")</f>
        <v>0</v>
      </c>
      <c r="P2862" s="70">
        <f>SUMIFS('Ctas Receber'!G:G,'Ctas Receber'!E:E,'Clientes'!A:A,'Ctas Receber'!O:O,"Pago")</f>
        <v>0</v>
      </c>
      <c r="Q2862" s="71"/>
      <c r="R2862" s="71"/>
      <c r="S2862" s="71"/>
      <c r="T2862" s="71"/>
      <c r="U2862" s="71"/>
      <c r="V2862" s="71"/>
      <c r="W2862" s="71"/>
      <c r="X2862" s="71"/>
      <c r="Y2862" s="71"/>
      <c r="Z2862" s="71"/>
      <c r="AA2862" s="71"/>
      <c r="AB2862" s="71"/>
      <c r="AC2862" s="71"/>
      <c r="AD2862" s="71"/>
      <c r="AE2862" s="71"/>
      <c r="AF2862" s="71"/>
      <c r="AG2862" s="71"/>
      <c r="AH2862" s="71"/>
      <c r="AI2862" s="71"/>
      <c r="AJ2862" s="71"/>
      <c r="AK2862" s="71"/>
      <c r="AL2862" s="71"/>
    </row>
    <row r="2863" spans="1:38">
      <c r="A2863" s="191"/>
      <c r="B2863" s="191"/>
      <c r="C2863" s="191"/>
      <c r="D2863" s="191"/>
      <c r="E2863" s="191"/>
      <c r="F2863" s="191"/>
      <c r="G2863" s="191"/>
      <c r="H2863" s="191"/>
      <c r="I2863" s="191"/>
      <c r="J2863" s="191"/>
      <c r="K2863" s="191"/>
      <c r="L2863" s="191"/>
      <c r="M2863" s="191"/>
      <c r="N2863" s="191"/>
      <c r="O2863" s="70">
        <f>SUMIFS('Ctas Receber'!G:G,'Ctas Receber'!E:E,'Clientes'!A:A,'Ctas Receber'!M:M,"")</f>
        <v>0</v>
      </c>
      <c r="P2863" s="70">
        <f>SUMIFS('Ctas Receber'!G:G,'Ctas Receber'!E:E,'Clientes'!A:A,'Ctas Receber'!O:O,"Pago")</f>
        <v>0</v>
      </c>
      <c r="Q2863" s="71"/>
      <c r="R2863" s="71"/>
      <c r="S2863" s="71"/>
      <c r="T2863" s="71"/>
      <c r="U2863" s="71"/>
      <c r="V2863" s="71"/>
      <c r="W2863" s="71"/>
      <c r="X2863" s="71"/>
      <c r="Y2863" s="71"/>
      <c r="Z2863" s="71"/>
      <c r="AA2863" s="71"/>
      <c r="AB2863" s="71"/>
      <c r="AC2863" s="71"/>
      <c r="AD2863" s="71"/>
      <c r="AE2863" s="71"/>
      <c r="AF2863" s="71"/>
      <c r="AG2863" s="71"/>
      <c r="AH2863" s="71"/>
      <c r="AI2863" s="71"/>
      <c r="AJ2863" s="71"/>
      <c r="AK2863" s="71"/>
      <c r="AL2863" s="71"/>
    </row>
    <row r="2864" spans="1:38">
      <c r="A2864" s="191"/>
      <c r="B2864" s="191"/>
      <c r="C2864" s="191"/>
      <c r="D2864" s="191"/>
      <c r="E2864" s="191"/>
      <c r="F2864" s="191"/>
      <c r="G2864" s="191"/>
      <c r="H2864" s="191"/>
      <c r="I2864" s="191"/>
      <c r="J2864" s="191"/>
      <c r="K2864" s="191"/>
      <c r="L2864" s="191"/>
      <c r="M2864" s="191"/>
      <c r="N2864" s="191"/>
      <c r="O2864" s="70">
        <f>SUMIFS('Ctas Receber'!G:G,'Ctas Receber'!E:E,'Clientes'!A:A,'Ctas Receber'!M:M,"")</f>
        <v>0</v>
      </c>
      <c r="P2864" s="70">
        <f>SUMIFS('Ctas Receber'!G:G,'Ctas Receber'!E:E,'Clientes'!A:A,'Ctas Receber'!O:O,"Pago")</f>
        <v>0</v>
      </c>
      <c r="Q2864" s="71"/>
      <c r="R2864" s="71"/>
      <c r="S2864" s="71"/>
      <c r="T2864" s="71"/>
      <c r="U2864" s="71"/>
      <c r="V2864" s="71"/>
      <c r="W2864" s="71"/>
      <c r="X2864" s="71"/>
      <c r="Y2864" s="71"/>
      <c r="Z2864" s="71"/>
      <c r="AA2864" s="71"/>
      <c r="AB2864" s="71"/>
      <c r="AC2864" s="71"/>
      <c r="AD2864" s="71"/>
      <c r="AE2864" s="71"/>
      <c r="AF2864" s="71"/>
      <c r="AG2864" s="71"/>
      <c r="AH2864" s="71"/>
      <c r="AI2864" s="71"/>
      <c r="AJ2864" s="71"/>
      <c r="AK2864" s="71"/>
      <c r="AL2864" s="71"/>
    </row>
    <row r="2865" spans="1:38">
      <c r="A2865" s="191"/>
      <c r="B2865" s="191"/>
      <c r="C2865" s="191"/>
      <c r="D2865" s="191"/>
      <c r="E2865" s="191"/>
      <c r="F2865" s="191"/>
      <c r="G2865" s="191"/>
      <c r="H2865" s="191"/>
      <c r="I2865" s="191"/>
      <c r="J2865" s="191"/>
      <c r="K2865" s="191"/>
      <c r="L2865" s="191"/>
      <c r="M2865" s="191"/>
      <c r="N2865" s="191"/>
      <c r="O2865" s="70">
        <f>SUMIFS('Ctas Receber'!G:G,'Ctas Receber'!E:E,'Clientes'!A:A,'Ctas Receber'!M:M,"")</f>
        <v>0</v>
      </c>
      <c r="P2865" s="70">
        <f>SUMIFS('Ctas Receber'!G:G,'Ctas Receber'!E:E,'Clientes'!A:A,'Ctas Receber'!O:O,"Pago")</f>
        <v>0</v>
      </c>
      <c r="Q2865" s="71"/>
      <c r="R2865" s="71"/>
      <c r="S2865" s="71"/>
      <c r="T2865" s="71"/>
      <c r="U2865" s="71"/>
      <c r="V2865" s="71"/>
      <c r="W2865" s="71"/>
      <c r="X2865" s="71"/>
      <c r="Y2865" s="71"/>
      <c r="Z2865" s="71"/>
      <c r="AA2865" s="71"/>
      <c r="AB2865" s="71"/>
      <c r="AC2865" s="71"/>
      <c r="AD2865" s="71"/>
      <c r="AE2865" s="71"/>
      <c r="AF2865" s="71"/>
      <c r="AG2865" s="71"/>
      <c r="AH2865" s="71"/>
      <c r="AI2865" s="71"/>
      <c r="AJ2865" s="71"/>
      <c r="AK2865" s="71"/>
      <c r="AL2865" s="71"/>
    </row>
    <row r="2866" spans="1:38">
      <c r="A2866" s="191"/>
      <c r="B2866" s="191"/>
      <c r="C2866" s="191"/>
      <c r="D2866" s="191"/>
      <c r="E2866" s="191"/>
      <c r="F2866" s="191"/>
      <c r="G2866" s="191"/>
      <c r="H2866" s="191"/>
      <c r="I2866" s="191"/>
      <c r="J2866" s="191"/>
      <c r="K2866" s="191"/>
      <c r="L2866" s="191"/>
      <c r="M2866" s="191"/>
      <c r="N2866" s="191"/>
      <c r="O2866" s="70">
        <f>SUMIFS('Ctas Receber'!G:G,'Ctas Receber'!E:E,'Clientes'!A:A,'Ctas Receber'!M:M,"")</f>
        <v>0</v>
      </c>
      <c r="P2866" s="70">
        <f>SUMIFS('Ctas Receber'!G:G,'Ctas Receber'!E:E,'Clientes'!A:A,'Ctas Receber'!O:O,"Pago")</f>
        <v>0</v>
      </c>
      <c r="Q2866" s="71"/>
      <c r="R2866" s="71"/>
      <c r="S2866" s="71"/>
      <c r="T2866" s="71"/>
      <c r="U2866" s="71"/>
      <c r="V2866" s="71"/>
      <c r="W2866" s="71"/>
      <c r="X2866" s="71"/>
      <c r="Y2866" s="71"/>
      <c r="Z2866" s="71"/>
      <c r="AA2866" s="71"/>
      <c r="AB2866" s="71"/>
      <c r="AC2866" s="71"/>
      <c r="AD2866" s="71"/>
      <c r="AE2866" s="71"/>
      <c r="AF2866" s="71"/>
      <c r="AG2866" s="71"/>
      <c r="AH2866" s="71"/>
      <c r="AI2866" s="71"/>
      <c r="AJ2866" s="71"/>
      <c r="AK2866" s="71"/>
      <c r="AL2866" s="71"/>
    </row>
    <row r="2867" spans="1:38">
      <c r="A2867" s="191"/>
      <c r="B2867" s="191"/>
      <c r="C2867" s="191"/>
      <c r="D2867" s="191"/>
      <c r="E2867" s="191"/>
      <c r="F2867" s="191"/>
      <c r="G2867" s="191"/>
      <c r="H2867" s="191"/>
      <c r="I2867" s="191"/>
      <c r="J2867" s="191"/>
      <c r="K2867" s="191"/>
      <c r="L2867" s="191"/>
      <c r="M2867" s="191"/>
      <c r="N2867" s="191"/>
      <c r="O2867" s="70">
        <f>SUMIFS('Ctas Receber'!G:G,'Ctas Receber'!E:E,'Clientes'!A:A,'Ctas Receber'!M:M,"")</f>
        <v>0</v>
      </c>
      <c r="P2867" s="70">
        <f>SUMIFS('Ctas Receber'!G:G,'Ctas Receber'!E:E,'Clientes'!A:A,'Ctas Receber'!O:O,"Pago")</f>
        <v>0</v>
      </c>
      <c r="Q2867" s="71"/>
      <c r="R2867" s="71"/>
      <c r="S2867" s="71"/>
      <c r="T2867" s="71"/>
      <c r="U2867" s="71"/>
      <c r="V2867" s="71"/>
      <c r="W2867" s="71"/>
      <c r="X2867" s="71"/>
      <c r="Y2867" s="71"/>
      <c r="Z2867" s="71"/>
      <c r="AA2867" s="71"/>
      <c r="AB2867" s="71"/>
      <c r="AC2867" s="71"/>
      <c r="AD2867" s="71"/>
      <c r="AE2867" s="71"/>
      <c r="AF2867" s="71"/>
      <c r="AG2867" s="71"/>
      <c r="AH2867" s="71"/>
      <c r="AI2867" s="71"/>
      <c r="AJ2867" s="71"/>
      <c r="AK2867" s="71"/>
      <c r="AL2867" s="71"/>
    </row>
    <row r="2868" spans="1:38">
      <c r="A2868" s="191"/>
      <c r="B2868" s="191"/>
      <c r="C2868" s="191"/>
      <c r="D2868" s="191"/>
      <c r="E2868" s="191"/>
      <c r="F2868" s="191"/>
      <c r="G2868" s="191"/>
      <c r="H2868" s="191"/>
      <c r="I2868" s="191"/>
      <c r="J2868" s="191"/>
      <c r="K2868" s="191"/>
      <c r="L2868" s="191"/>
      <c r="M2868" s="191"/>
      <c r="N2868" s="191"/>
      <c r="O2868" s="70">
        <f>SUMIFS('Ctas Receber'!G:G,'Ctas Receber'!E:E,'Clientes'!A:A,'Ctas Receber'!M:M,"")</f>
        <v>0</v>
      </c>
      <c r="P2868" s="70">
        <f>SUMIFS('Ctas Receber'!G:G,'Ctas Receber'!E:E,'Clientes'!A:A,'Ctas Receber'!O:O,"Pago")</f>
        <v>0</v>
      </c>
      <c r="Q2868" s="71"/>
      <c r="R2868" s="71"/>
      <c r="S2868" s="71"/>
      <c r="T2868" s="71"/>
      <c r="U2868" s="71"/>
      <c r="V2868" s="71"/>
      <c r="W2868" s="71"/>
      <c r="X2868" s="71"/>
      <c r="Y2868" s="71"/>
      <c r="Z2868" s="71"/>
      <c r="AA2868" s="71"/>
      <c r="AB2868" s="71"/>
      <c r="AC2868" s="71"/>
      <c r="AD2868" s="71"/>
      <c r="AE2868" s="71"/>
      <c r="AF2868" s="71"/>
      <c r="AG2868" s="71"/>
      <c r="AH2868" s="71"/>
      <c r="AI2868" s="71"/>
      <c r="AJ2868" s="71"/>
      <c r="AK2868" s="71"/>
      <c r="AL2868" s="71"/>
    </row>
    <row r="2869" spans="1:38">
      <c r="A2869" s="191"/>
      <c r="B2869" s="191"/>
      <c r="C2869" s="191"/>
      <c r="D2869" s="191"/>
      <c r="E2869" s="191"/>
      <c r="F2869" s="191"/>
      <c r="G2869" s="191"/>
      <c r="H2869" s="191"/>
      <c r="I2869" s="191"/>
      <c r="J2869" s="191"/>
      <c r="K2869" s="191"/>
      <c r="L2869" s="191"/>
      <c r="M2869" s="191"/>
      <c r="N2869" s="191"/>
      <c r="O2869" s="70">
        <f>SUMIFS('Ctas Receber'!G:G,'Ctas Receber'!E:E,'Clientes'!A:A,'Ctas Receber'!M:M,"")</f>
        <v>0</v>
      </c>
      <c r="P2869" s="70">
        <f>SUMIFS('Ctas Receber'!G:G,'Ctas Receber'!E:E,'Clientes'!A:A,'Ctas Receber'!O:O,"Pago")</f>
        <v>0</v>
      </c>
      <c r="Q2869" s="71"/>
      <c r="R2869" s="71"/>
      <c r="S2869" s="71"/>
      <c r="T2869" s="71"/>
      <c r="U2869" s="71"/>
      <c r="V2869" s="71"/>
      <c r="W2869" s="71"/>
      <c r="X2869" s="71"/>
      <c r="Y2869" s="71"/>
      <c r="Z2869" s="71"/>
      <c r="AA2869" s="71"/>
      <c r="AB2869" s="71"/>
      <c r="AC2869" s="71"/>
      <c r="AD2869" s="71"/>
      <c r="AE2869" s="71"/>
      <c r="AF2869" s="71"/>
      <c r="AG2869" s="71"/>
      <c r="AH2869" s="71"/>
      <c r="AI2869" s="71"/>
      <c r="AJ2869" s="71"/>
      <c r="AK2869" s="71"/>
      <c r="AL2869" s="71"/>
    </row>
    <row r="2870" spans="1:38">
      <c r="A2870" s="191"/>
      <c r="B2870" s="191"/>
      <c r="C2870" s="191"/>
      <c r="D2870" s="191"/>
      <c r="E2870" s="191"/>
      <c r="F2870" s="191"/>
      <c r="G2870" s="191"/>
      <c r="H2870" s="191"/>
      <c r="I2870" s="191"/>
      <c r="J2870" s="191"/>
      <c r="K2870" s="191"/>
      <c r="L2870" s="191"/>
      <c r="M2870" s="191"/>
      <c r="N2870" s="191"/>
      <c r="O2870" s="70">
        <f>SUMIFS('Ctas Receber'!G:G,'Ctas Receber'!E:E,'Clientes'!A:A,'Ctas Receber'!M:M,"")</f>
        <v>0</v>
      </c>
      <c r="P2870" s="70">
        <f>SUMIFS('Ctas Receber'!G:G,'Ctas Receber'!E:E,'Clientes'!A:A,'Ctas Receber'!O:O,"Pago")</f>
        <v>0</v>
      </c>
      <c r="Q2870" s="71"/>
      <c r="R2870" s="71"/>
      <c r="S2870" s="71"/>
      <c r="T2870" s="71"/>
      <c r="U2870" s="71"/>
      <c r="V2870" s="71"/>
      <c r="W2870" s="71"/>
      <c r="X2870" s="71"/>
      <c r="Y2870" s="71"/>
      <c r="Z2870" s="71"/>
      <c r="AA2870" s="71"/>
      <c r="AB2870" s="71"/>
      <c r="AC2870" s="71"/>
      <c r="AD2870" s="71"/>
      <c r="AE2870" s="71"/>
      <c r="AF2870" s="71"/>
      <c r="AG2870" s="71"/>
      <c r="AH2870" s="71"/>
      <c r="AI2870" s="71"/>
      <c r="AJ2870" s="71"/>
      <c r="AK2870" s="71"/>
      <c r="AL2870" s="71"/>
    </row>
    <row r="2871" spans="1:38">
      <c r="A2871" s="191"/>
      <c r="B2871" s="191"/>
      <c r="C2871" s="191"/>
      <c r="D2871" s="191"/>
      <c r="E2871" s="191"/>
      <c r="F2871" s="191"/>
      <c r="G2871" s="191"/>
      <c r="H2871" s="191"/>
      <c r="I2871" s="191"/>
      <c r="J2871" s="191"/>
      <c r="K2871" s="191"/>
      <c r="L2871" s="191"/>
      <c r="M2871" s="191"/>
      <c r="N2871" s="191"/>
      <c r="O2871" s="70">
        <f>SUMIFS('Ctas Receber'!G:G,'Ctas Receber'!E:E,'Clientes'!A:A,'Ctas Receber'!M:M,"")</f>
        <v>0</v>
      </c>
      <c r="P2871" s="70">
        <f>SUMIFS('Ctas Receber'!G:G,'Ctas Receber'!E:E,'Clientes'!A:A,'Ctas Receber'!O:O,"Pago")</f>
        <v>0</v>
      </c>
      <c r="Q2871" s="71"/>
      <c r="R2871" s="71"/>
      <c r="S2871" s="71"/>
      <c r="T2871" s="71"/>
      <c r="U2871" s="71"/>
      <c r="V2871" s="71"/>
      <c r="W2871" s="71"/>
      <c r="X2871" s="71"/>
      <c r="Y2871" s="71"/>
      <c r="Z2871" s="71"/>
      <c r="AA2871" s="71"/>
      <c r="AB2871" s="71"/>
      <c r="AC2871" s="71"/>
      <c r="AD2871" s="71"/>
      <c r="AE2871" s="71"/>
      <c r="AF2871" s="71"/>
      <c r="AG2871" s="71"/>
      <c r="AH2871" s="71"/>
      <c r="AI2871" s="71"/>
      <c r="AJ2871" s="71"/>
      <c r="AK2871" s="71"/>
      <c r="AL2871" s="71"/>
    </row>
    <row r="2872" spans="1:38">
      <c r="A2872" s="191"/>
      <c r="B2872" s="191"/>
      <c r="C2872" s="191"/>
      <c r="D2872" s="191"/>
      <c r="E2872" s="191"/>
      <c r="F2872" s="191"/>
      <c r="G2872" s="191"/>
      <c r="H2872" s="191"/>
      <c r="I2872" s="191"/>
      <c r="J2872" s="191"/>
      <c r="K2872" s="191"/>
      <c r="L2872" s="191"/>
      <c r="M2872" s="191"/>
      <c r="N2872" s="191"/>
      <c r="O2872" s="70">
        <f>SUMIFS('Ctas Receber'!G:G,'Ctas Receber'!E:E,'Clientes'!A:A,'Ctas Receber'!M:M,"")</f>
        <v>0</v>
      </c>
      <c r="P2872" s="70">
        <f>SUMIFS('Ctas Receber'!G:G,'Ctas Receber'!E:E,'Clientes'!A:A,'Ctas Receber'!O:O,"Pago")</f>
        <v>0</v>
      </c>
      <c r="Q2872" s="71"/>
      <c r="R2872" s="71"/>
      <c r="S2872" s="71"/>
      <c r="T2872" s="71"/>
      <c r="U2872" s="71"/>
      <c r="V2872" s="71"/>
      <c r="W2872" s="71"/>
      <c r="X2872" s="71"/>
      <c r="Y2872" s="71"/>
      <c r="Z2872" s="71"/>
      <c r="AA2872" s="71"/>
      <c r="AB2872" s="71"/>
      <c r="AC2872" s="71"/>
      <c r="AD2872" s="71"/>
      <c r="AE2872" s="71"/>
      <c r="AF2872" s="71"/>
      <c r="AG2872" s="71"/>
      <c r="AH2872" s="71"/>
      <c r="AI2872" s="71"/>
      <c r="AJ2872" s="71"/>
      <c r="AK2872" s="71"/>
      <c r="AL2872" s="71"/>
    </row>
    <row r="2873" spans="1:38">
      <c r="A2873" s="191"/>
      <c r="B2873" s="191"/>
      <c r="C2873" s="191"/>
      <c r="D2873" s="191"/>
      <c r="E2873" s="191"/>
      <c r="F2873" s="191"/>
      <c r="G2873" s="191"/>
      <c r="H2873" s="191"/>
      <c r="I2873" s="191"/>
      <c r="J2873" s="191"/>
      <c r="K2873" s="191"/>
      <c r="L2873" s="191"/>
      <c r="M2873" s="191"/>
      <c r="N2873" s="191"/>
      <c r="O2873" s="70">
        <f>SUMIFS('Ctas Receber'!G:G,'Ctas Receber'!E:E,'Clientes'!A:A,'Ctas Receber'!M:M,"")</f>
        <v>0</v>
      </c>
      <c r="P2873" s="70">
        <f>SUMIFS('Ctas Receber'!G:G,'Ctas Receber'!E:E,'Clientes'!A:A,'Ctas Receber'!O:O,"Pago")</f>
        <v>0</v>
      </c>
      <c r="Q2873" s="71"/>
      <c r="R2873" s="71"/>
      <c r="S2873" s="71"/>
      <c r="T2873" s="71"/>
      <c r="U2873" s="71"/>
      <c r="V2873" s="71"/>
      <c r="W2873" s="71"/>
      <c r="X2873" s="71"/>
      <c r="Y2873" s="71"/>
      <c r="Z2873" s="71"/>
      <c r="AA2873" s="71"/>
      <c r="AB2873" s="71"/>
      <c r="AC2873" s="71"/>
      <c r="AD2873" s="71"/>
      <c r="AE2873" s="71"/>
      <c r="AF2873" s="71"/>
      <c r="AG2873" s="71"/>
      <c r="AH2873" s="71"/>
      <c r="AI2873" s="71"/>
      <c r="AJ2873" s="71"/>
      <c r="AK2873" s="71"/>
      <c r="AL2873" s="71"/>
    </row>
    <row r="2874" spans="1:38">
      <c r="A2874" s="191"/>
      <c r="B2874" s="191"/>
      <c r="C2874" s="191"/>
      <c r="D2874" s="191"/>
      <c r="E2874" s="191"/>
      <c r="F2874" s="191"/>
      <c r="G2874" s="191"/>
      <c r="H2874" s="191"/>
      <c r="I2874" s="191"/>
      <c r="J2874" s="191"/>
      <c r="K2874" s="191"/>
      <c r="L2874" s="191"/>
      <c r="M2874" s="191"/>
      <c r="N2874" s="191"/>
      <c r="O2874" s="70">
        <f>SUMIFS('Ctas Receber'!G:G,'Ctas Receber'!E:E,'Clientes'!A:A,'Ctas Receber'!M:M,"")</f>
        <v>0</v>
      </c>
      <c r="P2874" s="70">
        <f>SUMIFS('Ctas Receber'!G:G,'Ctas Receber'!E:E,'Clientes'!A:A,'Ctas Receber'!O:O,"Pago")</f>
        <v>0</v>
      </c>
      <c r="Q2874" s="71"/>
      <c r="R2874" s="71"/>
      <c r="S2874" s="71"/>
      <c r="T2874" s="71"/>
      <c r="U2874" s="71"/>
      <c r="V2874" s="71"/>
      <c r="W2874" s="71"/>
      <c r="X2874" s="71"/>
      <c r="Y2874" s="71"/>
      <c r="Z2874" s="71"/>
      <c r="AA2874" s="71"/>
      <c r="AB2874" s="71"/>
      <c r="AC2874" s="71"/>
      <c r="AD2874" s="71"/>
      <c r="AE2874" s="71"/>
      <c r="AF2874" s="71"/>
      <c r="AG2874" s="71"/>
      <c r="AH2874" s="71"/>
      <c r="AI2874" s="71"/>
      <c r="AJ2874" s="71"/>
      <c r="AK2874" s="71"/>
      <c r="AL2874" s="71"/>
    </row>
    <row r="2875" spans="1:38">
      <c r="A2875" s="191"/>
      <c r="B2875" s="191"/>
      <c r="C2875" s="191"/>
      <c r="D2875" s="191"/>
      <c r="E2875" s="191"/>
      <c r="F2875" s="191"/>
      <c r="G2875" s="191"/>
      <c r="H2875" s="191"/>
      <c r="I2875" s="191"/>
      <c r="J2875" s="191"/>
      <c r="K2875" s="191"/>
      <c r="L2875" s="191"/>
      <c r="M2875" s="191"/>
      <c r="N2875" s="191"/>
      <c r="O2875" s="70">
        <f>SUMIFS('Ctas Receber'!G:G,'Ctas Receber'!E:E,'Clientes'!A:A,'Ctas Receber'!M:M,"")</f>
        <v>0</v>
      </c>
      <c r="P2875" s="70">
        <f>SUMIFS('Ctas Receber'!G:G,'Ctas Receber'!E:E,'Clientes'!A:A,'Ctas Receber'!O:O,"Pago")</f>
        <v>0</v>
      </c>
      <c r="Q2875" s="71"/>
      <c r="R2875" s="71"/>
      <c r="S2875" s="71"/>
      <c r="T2875" s="71"/>
      <c r="U2875" s="71"/>
      <c r="V2875" s="71"/>
      <c r="W2875" s="71"/>
      <c r="X2875" s="71"/>
      <c r="Y2875" s="71"/>
      <c r="Z2875" s="71"/>
      <c r="AA2875" s="71"/>
      <c r="AB2875" s="71"/>
      <c r="AC2875" s="71"/>
      <c r="AD2875" s="71"/>
      <c r="AE2875" s="71"/>
      <c r="AF2875" s="71"/>
      <c r="AG2875" s="71"/>
      <c r="AH2875" s="71"/>
      <c r="AI2875" s="71"/>
      <c r="AJ2875" s="71"/>
      <c r="AK2875" s="71"/>
      <c r="AL2875" s="71"/>
    </row>
    <row r="2876" spans="1:38">
      <c r="A2876" s="191"/>
      <c r="B2876" s="191"/>
      <c r="C2876" s="191"/>
      <c r="D2876" s="191"/>
      <c r="E2876" s="191"/>
      <c r="F2876" s="191"/>
      <c r="G2876" s="191"/>
      <c r="H2876" s="191"/>
      <c r="I2876" s="191"/>
      <c r="J2876" s="191"/>
      <c r="K2876" s="191"/>
      <c r="L2876" s="191"/>
      <c r="M2876" s="191"/>
      <c r="N2876" s="191"/>
      <c r="O2876" s="70">
        <f>SUMIFS('Ctas Receber'!G:G,'Ctas Receber'!E:E,'Clientes'!A:A,'Ctas Receber'!M:M,"")</f>
        <v>0</v>
      </c>
      <c r="P2876" s="70">
        <f>SUMIFS('Ctas Receber'!G:G,'Ctas Receber'!E:E,'Clientes'!A:A,'Ctas Receber'!O:O,"Pago")</f>
        <v>0</v>
      </c>
      <c r="Q2876" s="71"/>
      <c r="R2876" s="71"/>
      <c r="S2876" s="71"/>
      <c r="T2876" s="71"/>
      <c r="U2876" s="71"/>
      <c r="V2876" s="71"/>
      <c r="W2876" s="71"/>
      <c r="X2876" s="71"/>
      <c r="Y2876" s="71"/>
      <c r="Z2876" s="71"/>
      <c r="AA2876" s="71"/>
      <c r="AB2876" s="71"/>
      <c r="AC2876" s="71"/>
      <c r="AD2876" s="71"/>
      <c r="AE2876" s="71"/>
      <c r="AF2876" s="71"/>
      <c r="AG2876" s="71"/>
      <c r="AH2876" s="71"/>
      <c r="AI2876" s="71"/>
      <c r="AJ2876" s="71"/>
      <c r="AK2876" s="71"/>
      <c r="AL2876" s="71"/>
    </row>
    <row r="2877" spans="1:38">
      <c r="A2877" s="191"/>
      <c r="B2877" s="191"/>
      <c r="C2877" s="191"/>
      <c r="D2877" s="191"/>
      <c r="E2877" s="191"/>
      <c r="F2877" s="191"/>
      <c r="G2877" s="191"/>
      <c r="H2877" s="191"/>
      <c r="I2877" s="191"/>
      <c r="J2877" s="191"/>
      <c r="K2877" s="191"/>
      <c r="L2877" s="191"/>
      <c r="M2877" s="191"/>
      <c r="N2877" s="191"/>
      <c r="O2877" s="70">
        <f>SUMIFS('Ctas Receber'!G:G,'Ctas Receber'!E:E,'Clientes'!A:A,'Ctas Receber'!M:M,"")</f>
        <v>0</v>
      </c>
      <c r="P2877" s="70">
        <f>SUMIFS('Ctas Receber'!G:G,'Ctas Receber'!E:E,'Clientes'!A:A,'Ctas Receber'!O:O,"Pago")</f>
        <v>0</v>
      </c>
      <c r="Q2877" s="71"/>
      <c r="R2877" s="71"/>
      <c r="S2877" s="71"/>
      <c r="T2877" s="71"/>
      <c r="U2877" s="71"/>
      <c r="V2877" s="71"/>
      <c r="W2877" s="71"/>
      <c r="X2877" s="71"/>
      <c r="Y2877" s="71"/>
      <c r="Z2877" s="71"/>
      <c r="AA2877" s="71"/>
      <c r="AB2877" s="71"/>
      <c r="AC2877" s="71"/>
      <c r="AD2877" s="71"/>
      <c r="AE2877" s="71"/>
      <c r="AF2877" s="71"/>
      <c r="AG2877" s="71"/>
      <c r="AH2877" s="71"/>
      <c r="AI2877" s="71"/>
      <c r="AJ2877" s="71"/>
      <c r="AK2877" s="71"/>
      <c r="AL2877" s="71"/>
    </row>
    <row r="2878" spans="1:38">
      <c r="A2878" s="191"/>
      <c r="B2878" s="191"/>
      <c r="C2878" s="191"/>
      <c r="D2878" s="191"/>
      <c r="E2878" s="191"/>
      <c r="F2878" s="191"/>
      <c r="G2878" s="191"/>
      <c r="H2878" s="191"/>
      <c r="I2878" s="191"/>
      <c r="J2878" s="191"/>
      <c r="K2878" s="191"/>
      <c r="L2878" s="191"/>
      <c r="M2878" s="191"/>
      <c r="N2878" s="191"/>
      <c r="O2878" s="70">
        <f>SUMIFS('Ctas Receber'!G:G,'Ctas Receber'!E:E,'Clientes'!A:A,'Ctas Receber'!M:M,"")</f>
        <v>0</v>
      </c>
      <c r="P2878" s="70">
        <f>SUMIFS('Ctas Receber'!G:G,'Ctas Receber'!E:E,'Clientes'!A:A,'Ctas Receber'!O:O,"Pago")</f>
        <v>0</v>
      </c>
      <c r="Q2878" s="71"/>
      <c r="R2878" s="71"/>
      <c r="S2878" s="71"/>
      <c r="T2878" s="71"/>
      <c r="U2878" s="71"/>
      <c r="V2878" s="71"/>
      <c r="W2878" s="71"/>
      <c r="X2878" s="71"/>
      <c r="Y2878" s="71"/>
      <c r="Z2878" s="71"/>
      <c r="AA2878" s="71"/>
      <c r="AB2878" s="71"/>
      <c r="AC2878" s="71"/>
      <c r="AD2878" s="71"/>
      <c r="AE2878" s="71"/>
      <c r="AF2878" s="71"/>
      <c r="AG2878" s="71"/>
      <c r="AH2878" s="71"/>
      <c r="AI2878" s="71"/>
      <c r="AJ2878" s="71"/>
      <c r="AK2878" s="71"/>
      <c r="AL2878" s="71"/>
    </row>
    <row r="2879" spans="1:38">
      <c r="A2879" s="191"/>
      <c r="B2879" s="191"/>
      <c r="C2879" s="191"/>
      <c r="D2879" s="191"/>
      <c r="E2879" s="191"/>
      <c r="F2879" s="191"/>
      <c r="G2879" s="191"/>
      <c r="H2879" s="191"/>
      <c r="I2879" s="191"/>
      <c r="J2879" s="191"/>
      <c r="K2879" s="191"/>
      <c r="L2879" s="191"/>
      <c r="M2879" s="191"/>
      <c r="N2879" s="191"/>
      <c r="O2879" s="70">
        <f>SUMIFS('Ctas Receber'!G:G,'Ctas Receber'!E:E,'Clientes'!A:A,'Ctas Receber'!M:M,"")</f>
        <v>0</v>
      </c>
      <c r="P2879" s="70">
        <f>SUMIFS('Ctas Receber'!G:G,'Ctas Receber'!E:E,'Clientes'!A:A,'Ctas Receber'!O:O,"Pago")</f>
        <v>0</v>
      </c>
      <c r="Q2879" s="71"/>
      <c r="R2879" s="71"/>
      <c r="S2879" s="71"/>
      <c r="T2879" s="71"/>
      <c r="U2879" s="71"/>
      <c r="V2879" s="71"/>
      <c r="W2879" s="71"/>
      <c r="X2879" s="71"/>
      <c r="Y2879" s="71"/>
      <c r="Z2879" s="71"/>
      <c r="AA2879" s="71"/>
      <c r="AB2879" s="71"/>
      <c r="AC2879" s="71"/>
      <c r="AD2879" s="71"/>
      <c r="AE2879" s="71"/>
      <c r="AF2879" s="71"/>
      <c r="AG2879" s="71"/>
      <c r="AH2879" s="71"/>
      <c r="AI2879" s="71"/>
      <c r="AJ2879" s="71"/>
      <c r="AK2879" s="71"/>
      <c r="AL2879" s="71"/>
    </row>
    <row r="2880" spans="1:38">
      <c r="A2880" s="191"/>
      <c r="B2880" s="191"/>
      <c r="C2880" s="191"/>
      <c r="D2880" s="191"/>
      <c r="E2880" s="191"/>
      <c r="F2880" s="191"/>
      <c r="G2880" s="191"/>
      <c r="H2880" s="191"/>
      <c r="I2880" s="191"/>
      <c r="J2880" s="191"/>
      <c r="K2880" s="191"/>
      <c r="L2880" s="191"/>
      <c r="M2880" s="191"/>
      <c r="N2880" s="191"/>
      <c r="O2880" s="70">
        <f>SUMIFS('Ctas Receber'!G:G,'Ctas Receber'!E:E,'Clientes'!A:A,'Ctas Receber'!M:M,"")</f>
        <v>0</v>
      </c>
      <c r="P2880" s="70">
        <f>SUMIFS('Ctas Receber'!G:G,'Ctas Receber'!E:E,'Clientes'!A:A,'Ctas Receber'!O:O,"Pago")</f>
        <v>0</v>
      </c>
      <c r="Q2880" s="71"/>
      <c r="R2880" s="71"/>
      <c r="S2880" s="71"/>
      <c r="T2880" s="71"/>
      <c r="U2880" s="71"/>
      <c r="V2880" s="71"/>
      <c r="W2880" s="71"/>
      <c r="X2880" s="71"/>
      <c r="Y2880" s="71"/>
      <c r="Z2880" s="71"/>
      <c r="AA2880" s="71"/>
      <c r="AB2880" s="71"/>
      <c r="AC2880" s="71"/>
      <c r="AD2880" s="71"/>
      <c r="AE2880" s="71"/>
      <c r="AF2880" s="71"/>
      <c r="AG2880" s="71"/>
      <c r="AH2880" s="71"/>
      <c r="AI2880" s="71"/>
      <c r="AJ2880" s="71"/>
      <c r="AK2880" s="71"/>
      <c r="AL2880" s="71"/>
    </row>
    <row r="2881" spans="1:38">
      <c r="A2881" s="191"/>
      <c r="B2881" s="191"/>
      <c r="C2881" s="191"/>
      <c r="D2881" s="191"/>
      <c r="E2881" s="191"/>
      <c r="F2881" s="191"/>
      <c r="G2881" s="191"/>
      <c r="H2881" s="191"/>
      <c r="I2881" s="191"/>
      <c r="J2881" s="191"/>
      <c r="K2881" s="191"/>
      <c r="L2881" s="191"/>
      <c r="M2881" s="191"/>
      <c r="N2881" s="191"/>
      <c r="O2881" s="70">
        <f>SUMIFS('Ctas Receber'!G:G,'Ctas Receber'!E:E,'Clientes'!A:A,'Ctas Receber'!M:M,"")</f>
        <v>0</v>
      </c>
      <c r="P2881" s="70">
        <f>SUMIFS('Ctas Receber'!G:G,'Ctas Receber'!E:E,'Clientes'!A:A,'Ctas Receber'!O:O,"Pago")</f>
        <v>0</v>
      </c>
      <c r="Q2881" s="71"/>
      <c r="R2881" s="71"/>
      <c r="S2881" s="71"/>
      <c r="T2881" s="71"/>
      <c r="U2881" s="71"/>
      <c r="V2881" s="71"/>
      <c r="W2881" s="71"/>
      <c r="X2881" s="71"/>
      <c r="Y2881" s="71"/>
      <c r="Z2881" s="71"/>
      <c r="AA2881" s="71"/>
      <c r="AB2881" s="71"/>
      <c r="AC2881" s="71"/>
      <c r="AD2881" s="71"/>
      <c r="AE2881" s="71"/>
      <c r="AF2881" s="71"/>
      <c r="AG2881" s="71"/>
      <c r="AH2881" s="71"/>
      <c r="AI2881" s="71"/>
      <c r="AJ2881" s="71"/>
      <c r="AK2881" s="71"/>
      <c r="AL2881" s="71"/>
    </row>
    <row r="2882" spans="1:38">
      <c r="A2882" s="191"/>
      <c r="B2882" s="191"/>
      <c r="C2882" s="191"/>
      <c r="D2882" s="191"/>
      <c r="E2882" s="191"/>
      <c r="F2882" s="191"/>
      <c r="G2882" s="191"/>
      <c r="H2882" s="191"/>
      <c r="I2882" s="191"/>
      <c r="J2882" s="191"/>
      <c r="K2882" s="191"/>
      <c r="L2882" s="191"/>
      <c r="M2882" s="191"/>
      <c r="N2882" s="191"/>
      <c r="O2882" s="70">
        <f>SUMIFS('Ctas Receber'!G:G,'Ctas Receber'!E:E,'Clientes'!A:A,'Ctas Receber'!M:M,"")</f>
        <v>0</v>
      </c>
      <c r="P2882" s="70">
        <f>SUMIFS('Ctas Receber'!G:G,'Ctas Receber'!E:E,'Clientes'!A:A,'Ctas Receber'!O:O,"Pago")</f>
        <v>0</v>
      </c>
      <c r="Q2882" s="71"/>
      <c r="R2882" s="71"/>
      <c r="S2882" s="71"/>
      <c r="T2882" s="71"/>
      <c r="U2882" s="71"/>
      <c r="V2882" s="71"/>
      <c r="W2882" s="71"/>
      <c r="X2882" s="71"/>
      <c r="Y2882" s="71"/>
      <c r="Z2882" s="71"/>
      <c r="AA2882" s="71"/>
      <c r="AB2882" s="71"/>
      <c r="AC2882" s="71"/>
      <c r="AD2882" s="71"/>
      <c r="AE2882" s="71"/>
      <c r="AF2882" s="71"/>
      <c r="AG2882" s="71"/>
      <c r="AH2882" s="71"/>
      <c r="AI2882" s="71"/>
      <c r="AJ2882" s="71"/>
      <c r="AK2882" s="71"/>
      <c r="AL2882" s="71"/>
    </row>
    <row r="2883" spans="1:38">
      <c r="A2883" s="191"/>
      <c r="B2883" s="191"/>
      <c r="C2883" s="191"/>
      <c r="D2883" s="191"/>
      <c r="E2883" s="191"/>
      <c r="F2883" s="191"/>
      <c r="G2883" s="191"/>
      <c r="H2883" s="191"/>
      <c r="I2883" s="191"/>
      <c r="J2883" s="191"/>
      <c r="K2883" s="191"/>
      <c r="L2883" s="191"/>
      <c r="M2883" s="191"/>
      <c r="N2883" s="191"/>
      <c r="O2883" s="70">
        <f>SUMIFS('Ctas Receber'!G:G,'Ctas Receber'!E:E,'Clientes'!A:A,'Ctas Receber'!M:M,"")</f>
        <v>0</v>
      </c>
      <c r="P2883" s="70">
        <f>SUMIFS('Ctas Receber'!G:G,'Ctas Receber'!E:E,'Clientes'!A:A,'Ctas Receber'!O:O,"Pago")</f>
        <v>0</v>
      </c>
      <c r="Q2883" s="71"/>
      <c r="R2883" s="71"/>
      <c r="S2883" s="71"/>
      <c r="T2883" s="71"/>
      <c r="U2883" s="71"/>
      <c r="V2883" s="71"/>
      <c r="W2883" s="71"/>
      <c r="X2883" s="71"/>
      <c r="Y2883" s="71"/>
      <c r="Z2883" s="71"/>
      <c r="AA2883" s="71"/>
      <c r="AB2883" s="71"/>
      <c r="AC2883" s="71"/>
      <c r="AD2883" s="71"/>
      <c r="AE2883" s="71"/>
      <c r="AF2883" s="71"/>
      <c r="AG2883" s="71"/>
      <c r="AH2883" s="71"/>
      <c r="AI2883" s="71"/>
      <c r="AJ2883" s="71"/>
      <c r="AK2883" s="71"/>
      <c r="AL2883" s="71"/>
    </row>
    <row r="2884" spans="1:38">
      <c r="A2884" s="191"/>
      <c r="B2884" s="191"/>
      <c r="C2884" s="191"/>
      <c r="D2884" s="191"/>
      <c r="E2884" s="191"/>
      <c r="F2884" s="191"/>
      <c r="G2884" s="191"/>
      <c r="H2884" s="191"/>
      <c r="I2884" s="191"/>
      <c r="J2884" s="191"/>
      <c r="K2884" s="191"/>
      <c r="L2884" s="191"/>
      <c r="M2884" s="191"/>
      <c r="N2884" s="191"/>
      <c r="O2884" s="70">
        <f>SUMIFS('Ctas Receber'!G:G,'Ctas Receber'!E:E,'Clientes'!A:A,'Ctas Receber'!M:M,"")</f>
        <v>0</v>
      </c>
      <c r="P2884" s="70">
        <f>SUMIFS('Ctas Receber'!G:G,'Ctas Receber'!E:E,'Clientes'!A:A,'Ctas Receber'!O:O,"Pago")</f>
        <v>0</v>
      </c>
      <c r="Q2884" s="71"/>
      <c r="R2884" s="71"/>
      <c r="S2884" s="71"/>
      <c r="T2884" s="71"/>
      <c r="U2884" s="71"/>
      <c r="V2884" s="71"/>
      <c r="W2884" s="71"/>
      <c r="X2884" s="71"/>
      <c r="Y2884" s="71"/>
      <c r="Z2884" s="71"/>
      <c r="AA2884" s="71"/>
      <c r="AB2884" s="71"/>
      <c r="AC2884" s="71"/>
      <c r="AD2884" s="71"/>
      <c r="AE2884" s="71"/>
      <c r="AF2884" s="71"/>
      <c r="AG2884" s="71"/>
      <c r="AH2884" s="71"/>
      <c r="AI2884" s="71"/>
      <c r="AJ2884" s="71"/>
      <c r="AK2884" s="71"/>
      <c r="AL2884" s="71"/>
    </row>
    <row r="2885" spans="1:38">
      <c r="A2885" s="191"/>
      <c r="B2885" s="191"/>
      <c r="C2885" s="191"/>
      <c r="D2885" s="191"/>
      <c r="E2885" s="191"/>
      <c r="F2885" s="191"/>
      <c r="G2885" s="191"/>
      <c r="H2885" s="191"/>
      <c r="I2885" s="191"/>
      <c r="J2885" s="191"/>
      <c r="K2885" s="191"/>
      <c r="L2885" s="191"/>
      <c r="M2885" s="191"/>
      <c r="N2885" s="191"/>
      <c r="O2885" s="70">
        <f>SUMIFS('Ctas Receber'!G:G,'Ctas Receber'!E:E,'Clientes'!A:A,'Ctas Receber'!M:M,"")</f>
        <v>0</v>
      </c>
      <c r="P2885" s="70">
        <f>SUMIFS('Ctas Receber'!G:G,'Ctas Receber'!E:E,'Clientes'!A:A,'Ctas Receber'!O:O,"Pago")</f>
        <v>0</v>
      </c>
      <c r="Q2885" s="71"/>
      <c r="R2885" s="71"/>
      <c r="S2885" s="71"/>
      <c r="T2885" s="71"/>
      <c r="U2885" s="71"/>
      <c r="V2885" s="71"/>
      <c r="W2885" s="71"/>
      <c r="X2885" s="71"/>
      <c r="Y2885" s="71"/>
      <c r="Z2885" s="71"/>
      <c r="AA2885" s="71"/>
      <c r="AB2885" s="71"/>
      <c r="AC2885" s="71"/>
      <c r="AD2885" s="71"/>
      <c r="AE2885" s="71"/>
      <c r="AF2885" s="71"/>
      <c r="AG2885" s="71"/>
      <c r="AH2885" s="71"/>
      <c r="AI2885" s="71"/>
      <c r="AJ2885" s="71"/>
      <c r="AK2885" s="71"/>
      <c r="AL2885" s="71"/>
    </row>
    <row r="2886" spans="1:38">
      <c r="A2886" s="191"/>
      <c r="B2886" s="191"/>
      <c r="C2886" s="191"/>
      <c r="D2886" s="191"/>
      <c r="E2886" s="191"/>
      <c r="F2886" s="191"/>
      <c r="G2886" s="191"/>
      <c r="H2886" s="191"/>
      <c r="I2886" s="191"/>
      <c r="J2886" s="191"/>
      <c r="K2886" s="191"/>
      <c r="L2886" s="191"/>
      <c r="M2886" s="191"/>
      <c r="N2886" s="191"/>
      <c r="O2886" s="70">
        <f>SUMIFS('Ctas Receber'!G:G,'Ctas Receber'!E:E,'Clientes'!A:A,'Ctas Receber'!M:M,"")</f>
        <v>0</v>
      </c>
      <c r="P2886" s="70">
        <f>SUMIFS('Ctas Receber'!G:G,'Ctas Receber'!E:E,'Clientes'!A:A,'Ctas Receber'!O:O,"Pago")</f>
        <v>0</v>
      </c>
      <c r="Q2886" s="71"/>
      <c r="R2886" s="71"/>
      <c r="S2886" s="71"/>
      <c r="T2886" s="71"/>
      <c r="U2886" s="71"/>
      <c r="V2886" s="71"/>
      <c r="W2886" s="71"/>
      <c r="X2886" s="71"/>
      <c r="Y2886" s="71"/>
      <c r="Z2886" s="71"/>
      <c r="AA2886" s="71"/>
      <c r="AB2886" s="71"/>
      <c r="AC2886" s="71"/>
      <c r="AD2886" s="71"/>
      <c r="AE2886" s="71"/>
      <c r="AF2886" s="71"/>
      <c r="AG2886" s="71"/>
      <c r="AH2886" s="71"/>
      <c r="AI2886" s="71"/>
      <c r="AJ2886" s="71"/>
      <c r="AK2886" s="71"/>
      <c r="AL2886" s="71"/>
    </row>
    <row r="2887" spans="1:38">
      <c r="A2887" s="191"/>
      <c r="B2887" s="191"/>
      <c r="C2887" s="191"/>
      <c r="D2887" s="191"/>
      <c r="E2887" s="191"/>
      <c r="F2887" s="191"/>
      <c r="G2887" s="191"/>
      <c r="H2887" s="191"/>
      <c r="I2887" s="191"/>
      <c r="J2887" s="191"/>
      <c r="K2887" s="191"/>
      <c r="L2887" s="191"/>
      <c r="M2887" s="191"/>
      <c r="N2887" s="191"/>
      <c r="O2887" s="70">
        <f>SUMIFS('Ctas Receber'!G:G,'Ctas Receber'!E:E,'Clientes'!A:A,'Ctas Receber'!M:M,"")</f>
        <v>0</v>
      </c>
      <c r="P2887" s="70">
        <f>SUMIFS('Ctas Receber'!G:G,'Ctas Receber'!E:E,'Clientes'!A:A,'Ctas Receber'!O:O,"Pago")</f>
        <v>0</v>
      </c>
      <c r="Q2887" s="71"/>
      <c r="R2887" s="71"/>
      <c r="S2887" s="71"/>
      <c r="T2887" s="71"/>
      <c r="U2887" s="71"/>
      <c r="V2887" s="71"/>
      <c r="W2887" s="71"/>
      <c r="X2887" s="71"/>
      <c r="Y2887" s="71"/>
      <c r="Z2887" s="71"/>
      <c r="AA2887" s="71"/>
      <c r="AB2887" s="71"/>
      <c r="AC2887" s="71"/>
      <c r="AD2887" s="71"/>
      <c r="AE2887" s="71"/>
      <c r="AF2887" s="71"/>
      <c r="AG2887" s="71"/>
      <c r="AH2887" s="71"/>
      <c r="AI2887" s="71"/>
      <c r="AJ2887" s="71"/>
      <c r="AK2887" s="71"/>
      <c r="AL2887" s="71"/>
    </row>
    <row r="2888" spans="1:38">
      <c r="A2888" s="191"/>
      <c r="B2888" s="191"/>
      <c r="C2888" s="191"/>
      <c r="D2888" s="191"/>
      <c r="E2888" s="191"/>
      <c r="F2888" s="191"/>
      <c r="G2888" s="191"/>
      <c r="H2888" s="191"/>
      <c r="I2888" s="191"/>
      <c r="J2888" s="191"/>
      <c r="K2888" s="191"/>
      <c r="L2888" s="191"/>
      <c r="M2888" s="191"/>
      <c r="N2888" s="191"/>
      <c r="O2888" s="70">
        <f>SUMIFS('Ctas Receber'!G:G,'Ctas Receber'!E:E,'Clientes'!A:A,'Ctas Receber'!M:M,"")</f>
        <v>0</v>
      </c>
      <c r="P2888" s="70">
        <f>SUMIFS('Ctas Receber'!G:G,'Ctas Receber'!E:E,'Clientes'!A:A,'Ctas Receber'!O:O,"Pago")</f>
        <v>0</v>
      </c>
      <c r="Q2888" s="71"/>
      <c r="R2888" s="71"/>
      <c r="S2888" s="71"/>
      <c r="T2888" s="71"/>
      <c r="U2888" s="71"/>
      <c r="V2888" s="71"/>
      <c r="W2888" s="71"/>
      <c r="X2888" s="71"/>
      <c r="Y2888" s="71"/>
      <c r="Z2888" s="71"/>
      <c r="AA2888" s="71"/>
      <c r="AB2888" s="71"/>
      <c r="AC2888" s="71"/>
      <c r="AD2888" s="71"/>
      <c r="AE2888" s="71"/>
      <c r="AF2888" s="71"/>
      <c r="AG2888" s="71"/>
      <c r="AH2888" s="71"/>
      <c r="AI2888" s="71"/>
      <c r="AJ2888" s="71"/>
      <c r="AK2888" s="71"/>
      <c r="AL2888" s="71"/>
    </row>
    <row r="2889" spans="1:38">
      <c r="A2889" s="191"/>
      <c r="B2889" s="191"/>
      <c r="C2889" s="191"/>
      <c r="D2889" s="191"/>
      <c r="E2889" s="191"/>
      <c r="F2889" s="191"/>
      <c r="G2889" s="191"/>
      <c r="H2889" s="191"/>
      <c r="I2889" s="191"/>
      <c r="J2889" s="191"/>
      <c r="K2889" s="191"/>
      <c r="L2889" s="191"/>
      <c r="M2889" s="191"/>
      <c r="N2889" s="191"/>
      <c r="O2889" s="70">
        <f>SUMIFS('Ctas Receber'!G:G,'Ctas Receber'!E:E,'Clientes'!A:A,'Ctas Receber'!M:M,"")</f>
        <v>0</v>
      </c>
      <c r="P2889" s="70">
        <f>SUMIFS('Ctas Receber'!G:G,'Ctas Receber'!E:E,'Clientes'!A:A,'Ctas Receber'!O:O,"Pago")</f>
        <v>0</v>
      </c>
      <c r="Q2889" s="71"/>
      <c r="R2889" s="71"/>
      <c r="S2889" s="71"/>
      <c r="T2889" s="71"/>
      <c r="U2889" s="71"/>
      <c r="V2889" s="71"/>
      <c r="W2889" s="71"/>
      <c r="X2889" s="71"/>
      <c r="Y2889" s="71"/>
      <c r="Z2889" s="71"/>
      <c r="AA2889" s="71"/>
      <c r="AB2889" s="71"/>
      <c r="AC2889" s="71"/>
      <c r="AD2889" s="71"/>
      <c r="AE2889" s="71"/>
      <c r="AF2889" s="71"/>
      <c r="AG2889" s="71"/>
      <c r="AH2889" s="71"/>
      <c r="AI2889" s="71"/>
      <c r="AJ2889" s="71"/>
      <c r="AK2889" s="71"/>
      <c r="AL2889" s="71"/>
    </row>
    <row r="2890" spans="1:38">
      <c r="A2890" s="191"/>
      <c r="B2890" s="191"/>
      <c r="C2890" s="191"/>
      <c r="D2890" s="191"/>
      <c r="E2890" s="191"/>
      <c r="F2890" s="191"/>
      <c r="G2890" s="191"/>
      <c r="H2890" s="191"/>
      <c r="I2890" s="191"/>
      <c r="J2890" s="191"/>
      <c r="K2890" s="191"/>
      <c r="L2890" s="191"/>
      <c r="M2890" s="191"/>
      <c r="N2890" s="191"/>
      <c r="O2890" s="70">
        <f>SUMIFS('Ctas Receber'!G:G,'Ctas Receber'!E:E,'Clientes'!A:A,'Ctas Receber'!M:M,"")</f>
        <v>0</v>
      </c>
      <c r="P2890" s="70">
        <f>SUMIFS('Ctas Receber'!G:G,'Ctas Receber'!E:E,'Clientes'!A:A,'Ctas Receber'!O:O,"Pago")</f>
        <v>0</v>
      </c>
      <c r="Q2890" s="71"/>
      <c r="R2890" s="71"/>
      <c r="S2890" s="71"/>
      <c r="T2890" s="71"/>
      <c r="U2890" s="71"/>
      <c r="V2890" s="71"/>
      <c r="W2890" s="71"/>
      <c r="X2890" s="71"/>
      <c r="Y2890" s="71"/>
      <c r="Z2890" s="71"/>
      <c r="AA2890" s="71"/>
      <c r="AB2890" s="71"/>
      <c r="AC2890" s="71"/>
      <c r="AD2890" s="71"/>
      <c r="AE2890" s="71"/>
      <c r="AF2890" s="71"/>
      <c r="AG2890" s="71"/>
      <c r="AH2890" s="71"/>
      <c r="AI2890" s="71"/>
      <c r="AJ2890" s="71"/>
      <c r="AK2890" s="71"/>
      <c r="AL2890" s="71"/>
    </row>
    <row r="2891" spans="1:38">
      <c r="A2891" s="191"/>
      <c r="B2891" s="191"/>
      <c r="C2891" s="191"/>
      <c r="D2891" s="191"/>
      <c r="E2891" s="191"/>
      <c r="F2891" s="191"/>
      <c r="G2891" s="191"/>
      <c r="H2891" s="191"/>
      <c r="I2891" s="191"/>
      <c r="J2891" s="191"/>
      <c r="K2891" s="191"/>
      <c r="L2891" s="191"/>
      <c r="M2891" s="191"/>
      <c r="N2891" s="191"/>
      <c r="O2891" s="70">
        <f>SUMIFS('Ctas Receber'!G:G,'Ctas Receber'!E:E,'Clientes'!A:A,'Ctas Receber'!M:M,"")</f>
        <v>0</v>
      </c>
      <c r="P2891" s="70">
        <f>SUMIFS('Ctas Receber'!G:G,'Ctas Receber'!E:E,'Clientes'!A:A,'Ctas Receber'!O:O,"Pago")</f>
        <v>0</v>
      </c>
      <c r="Q2891" s="71"/>
      <c r="R2891" s="71"/>
      <c r="S2891" s="71"/>
      <c r="T2891" s="71"/>
      <c r="U2891" s="71"/>
      <c r="V2891" s="71"/>
      <c r="W2891" s="71"/>
      <c r="X2891" s="71"/>
      <c r="Y2891" s="71"/>
      <c r="Z2891" s="71"/>
      <c r="AA2891" s="71"/>
      <c r="AB2891" s="71"/>
      <c r="AC2891" s="71"/>
      <c r="AD2891" s="71"/>
      <c r="AE2891" s="71"/>
      <c r="AF2891" s="71"/>
      <c r="AG2891" s="71"/>
      <c r="AH2891" s="71"/>
      <c r="AI2891" s="71"/>
      <c r="AJ2891" s="71"/>
      <c r="AK2891" s="71"/>
      <c r="AL2891" s="71"/>
    </row>
    <row r="2892" spans="1:38">
      <c r="A2892" s="191"/>
      <c r="B2892" s="191"/>
      <c r="C2892" s="191"/>
      <c r="D2892" s="191"/>
      <c r="E2892" s="191"/>
      <c r="F2892" s="191"/>
      <c r="G2892" s="191"/>
      <c r="H2892" s="191"/>
      <c r="I2892" s="191"/>
      <c r="J2892" s="191"/>
      <c r="K2892" s="191"/>
      <c r="L2892" s="191"/>
      <c r="M2892" s="191"/>
      <c r="N2892" s="191"/>
      <c r="O2892" s="70">
        <f>SUMIFS('Ctas Receber'!G:G,'Ctas Receber'!E:E,'Clientes'!A:A,'Ctas Receber'!M:M,"")</f>
        <v>0</v>
      </c>
      <c r="P2892" s="70">
        <f>SUMIFS('Ctas Receber'!G:G,'Ctas Receber'!E:E,'Clientes'!A:A,'Ctas Receber'!O:O,"Pago")</f>
        <v>0</v>
      </c>
      <c r="Q2892" s="71"/>
      <c r="R2892" s="71"/>
      <c r="S2892" s="71"/>
      <c r="T2892" s="71"/>
      <c r="U2892" s="71"/>
      <c r="V2892" s="71"/>
      <c r="W2892" s="71"/>
      <c r="X2892" s="71"/>
      <c r="Y2892" s="71"/>
      <c r="Z2892" s="71"/>
      <c r="AA2892" s="71"/>
      <c r="AB2892" s="71"/>
      <c r="AC2892" s="71"/>
      <c r="AD2892" s="71"/>
      <c r="AE2892" s="71"/>
      <c r="AF2892" s="71"/>
      <c r="AG2892" s="71"/>
      <c r="AH2892" s="71"/>
      <c r="AI2892" s="71"/>
      <c r="AJ2892" s="71"/>
      <c r="AK2892" s="71"/>
      <c r="AL2892" s="71"/>
    </row>
    <row r="2893" spans="1:38">
      <c r="A2893" s="191"/>
      <c r="B2893" s="191"/>
      <c r="C2893" s="191"/>
      <c r="D2893" s="191"/>
      <c r="E2893" s="191"/>
      <c r="F2893" s="191"/>
      <c r="G2893" s="191"/>
      <c r="H2893" s="191"/>
      <c r="I2893" s="191"/>
      <c r="J2893" s="191"/>
      <c r="K2893" s="191"/>
      <c r="L2893" s="191"/>
      <c r="M2893" s="191"/>
      <c r="N2893" s="191"/>
      <c r="O2893" s="70">
        <f>SUMIFS('Ctas Receber'!G:G,'Ctas Receber'!E:E,'Clientes'!A:A,'Ctas Receber'!M:M,"")</f>
        <v>0</v>
      </c>
      <c r="P2893" s="70">
        <f>SUMIFS('Ctas Receber'!G:G,'Ctas Receber'!E:E,'Clientes'!A:A,'Ctas Receber'!O:O,"Pago")</f>
        <v>0</v>
      </c>
      <c r="Q2893" s="71"/>
      <c r="R2893" s="71"/>
      <c r="S2893" s="71"/>
      <c r="T2893" s="71"/>
      <c r="U2893" s="71"/>
      <c r="V2893" s="71"/>
      <c r="W2893" s="71"/>
      <c r="X2893" s="71"/>
      <c r="Y2893" s="71"/>
      <c r="Z2893" s="71"/>
      <c r="AA2893" s="71"/>
      <c r="AB2893" s="71"/>
      <c r="AC2893" s="71"/>
      <c r="AD2893" s="71"/>
      <c r="AE2893" s="71"/>
      <c r="AF2893" s="71"/>
      <c r="AG2893" s="71"/>
      <c r="AH2893" s="71"/>
      <c r="AI2893" s="71"/>
      <c r="AJ2893" s="71"/>
      <c r="AK2893" s="71"/>
      <c r="AL2893" s="71"/>
    </row>
    <row r="2894" spans="1:38">
      <c r="A2894" s="191"/>
      <c r="B2894" s="191"/>
      <c r="C2894" s="191"/>
      <c r="D2894" s="191"/>
      <c r="E2894" s="191"/>
      <c r="F2894" s="191"/>
      <c r="G2894" s="191"/>
      <c r="H2894" s="191"/>
      <c r="I2894" s="191"/>
      <c r="J2894" s="191"/>
      <c r="K2894" s="191"/>
      <c r="L2894" s="191"/>
      <c r="M2894" s="191"/>
      <c r="N2894" s="191"/>
      <c r="O2894" s="70">
        <f>SUMIFS('Ctas Receber'!G:G,'Ctas Receber'!E:E,'Clientes'!A:A,'Ctas Receber'!M:M,"")</f>
        <v>0</v>
      </c>
      <c r="P2894" s="70">
        <f>SUMIFS('Ctas Receber'!G:G,'Ctas Receber'!E:E,'Clientes'!A:A,'Ctas Receber'!O:O,"Pago")</f>
        <v>0</v>
      </c>
      <c r="Q2894" s="71"/>
      <c r="R2894" s="71"/>
      <c r="S2894" s="71"/>
      <c r="T2894" s="71"/>
      <c r="U2894" s="71"/>
      <c r="V2894" s="71"/>
      <c r="W2894" s="71"/>
      <c r="X2894" s="71"/>
      <c r="Y2894" s="71"/>
      <c r="Z2894" s="71"/>
      <c r="AA2894" s="71"/>
      <c r="AB2894" s="71"/>
      <c r="AC2894" s="71"/>
      <c r="AD2894" s="71"/>
      <c r="AE2894" s="71"/>
      <c r="AF2894" s="71"/>
      <c r="AG2894" s="71"/>
      <c r="AH2894" s="71"/>
      <c r="AI2894" s="71"/>
      <c r="AJ2894" s="71"/>
      <c r="AK2894" s="71"/>
      <c r="AL2894" s="71"/>
    </row>
    <row r="2895" spans="1:38">
      <c r="A2895" s="191"/>
      <c r="B2895" s="191"/>
      <c r="C2895" s="191"/>
      <c r="D2895" s="191"/>
      <c r="E2895" s="191"/>
      <c r="F2895" s="191"/>
      <c r="G2895" s="191"/>
      <c r="H2895" s="191"/>
      <c r="I2895" s="191"/>
      <c r="J2895" s="191"/>
      <c r="K2895" s="191"/>
      <c r="L2895" s="191"/>
      <c r="M2895" s="191"/>
      <c r="N2895" s="191"/>
      <c r="O2895" s="70">
        <f>SUMIFS('Ctas Receber'!G:G,'Ctas Receber'!E:E,'Clientes'!A:A,'Ctas Receber'!M:M,"")</f>
        <v>0</v>
      </c>
      <c r="P2895" s="70">
        <f>SUMIFS('Ctas Receber'!G:G,'Ctas Receber'!E:E,'Clientes'!A:A,'Ctas Receber'!O:O,"Pago")</f>
        <v>0</v>
      </c>
      <c r="Q2895" s="71"/>
      <c r="R2895" s="71"/>
      <c r="S2895" s="71"/>
      <c r="T2895" s="71"/>
      <c r="U2895" s="71"/>
      <c r="V2895" s="71"/>
      <c r="W2895" s="71"/>
      <c r="X2895" s="71"/>
      <c r="Y2895" s="71"/>
      <c r="Z2895" s="71"/>
      <c r="AA2895" s="71"/>
      <c r="AB2895" s="71"/>
      <c r="AC2895" s="71"/>
      <c r="AD2895" s="71"/>
      <c r="AE2895" s="71"/>
      <c r="AF2895" s="71"/>
      <c r="AG2895" s="71"/>
      <c r="AH2895" s="71"/>
      <c r="AI2895" s="71"/>
      <c r="AJ2895" s="71"/>
      <c r="AK2895" s="71"/>
      <c r="AL2895" s="71"/>
    </row>
    <row r="2896" spans="1:38">
      <c r="A2896" s="191"/>
      <c r="B2896" s="191"/>
      <c r="C2896" s="191"/>
      <c r="D2896" s="191"/>
      <c r="E2896" s="191"/>
      <c r="F2896" s="191"/>
      <c r="G2896" s="191"/>
      <c r="H2896" s="191"/>
      <c r="I2896" s="191"/>
      <c r="J2896" s="191"/>
      <c r="K2896" s="191"/>
      <c r="L2896" s="191"/>
      <c r="M2896" s="191"/>
      <c r="N2896" s="191"/>
      <c r="O2896" s="70">
        <f>SUMIFS('Ctas Receber'!G:G,'Ctas Receber'!E:E,'Clientes'!A:A,'Ctas Receber'!M:M,"")</f>
        <v>0</v>
      </c>
      <c r="P2896" s="70">
        <f>SUMIFS('Ctas Receber'!G:G,'Ctas Receber'!E:E,'Clientes'!A:A,'Ctas Receber'!O:O,"Pago")</f>
        <v>0</v>
      </c>
      <c r="Q2896" s="71"/>
      <c r="R2896" s="71"/>
      <c r="S2896" s="71"/>
      <c r="T2896" s="71"/>
      <c r="U2896" s="71"/>
      <c r="V2896" s="71"/>
      <c r="W2896" s="71"/>
      <c r="X2896" s="71"/>
      <c r="Y2896" s="71"/>
      <c r="Z2896" s="71"/>
      <c r="AA2896" s="71"/>
      <c r="AB2896" s="71"/>
      <c r="AC2896" s="71"/>
      <c r="AD2896" s="71"/>
      <c r="AE2896" s="71"/>
      <c r="AF2896" s="71"/>
      <c r="AG2896" s="71"/>
      <c r="AH2896" s="71"/>
      <c r="AI2896" s="71"/>
      <c r="AJ2896" s="71"/>
      <c r="AK2896" s="71"/>
      <c r="AL2896" s="71"/>
    </row>
    <row r="2897" spans="1:38">
      <c r="A2897" s="191"/>
      <c r="B2897" s="191"/>
      <c r="C2897" s="191"/>
      <c r="D2897" s="191"/>
      <c r="E2897" s="191"/>
      <c r="F2897" s="191"/>
      <c r="G2897" s="191"/>
      <c r="H2897" s="191"/>
      <c r="I2897" s="191"/>
      <c r="J2897" s="191"/>
      <c r="K2897" s="191"/>
      <c r="L2897" s="191"/>
      <c r="M2897" s="191"/>
      <c r="N2897" s="191"/>
      <c r="O2897" s="70">
        <f>SUMIFS('Ctas Receber'!G:G,'Ctas Receber'!E:E,'Clientes'!A:A,'Ctas Receber'!M:M,"")</f>
        <v>0</v>
      </c>
      <c r="P2897" s="70">
        <f>SUMIFS('Ctas Receber'!G:G,'Ctas Receber'!E:E,'Clientes'!A:A,'Ctas Receber'!O:O,"Pago")</f>
        <v>0</v>
      </c>
      <c r="Q2897" s="71"/>
      <c r="R2897" s="71"/>
      <c r="S2897" s="71"/>
      <c r="T2897" s="71"/>
      <c r="U2897" s="71"/>
      <c r="V2897" s="71"/>
      <c r="W2897" s="71"/>
      <c r="X2897" s="71"/>
      <c r="Y2897" s="71"/>
      <c r="Z2897" s="71"/>
      <c r="AA2897" s="71"/>
      <c r="AB2897" s="71"/>
      <c r="AC2897" s="71"/>
      <c r="AD2897" s="71"/>
      <c r="AE2897" s="71"/>
      <c r="AF2897" s="71"/>
      <c r="AG2897" s="71"/>
      <c r="AH2897" s="71"/>
      <c r="AI2897" s="71"/>
      <c r="AJ2897" s="71"/>
      <c r="AK2897" s="71"/>
      <c r="AL2897" s="71"/>
    </row>
    <row r="2898" spans="1:38">
      <c r="A2898" s="191"/>
      <c r="B2898" s="191"/>
      <c r="C2898" s="191"/>
      <c r="D2898" s="191"/>
      <c r="E2898" s="191"/>
      <c r="F2898" s="191"/>
      <c r="G2898" s="191"/>
      <c r="H2898" s="191"/>
      <c r="I2898" s="191"/>
      <c r="J2898" s="191"/>
      <c r="K2898" s="191"/>
      <c r="L2898" s="191"/>
      <c r="M2898" s="191"/>
      <c r="N2898" s="191"/>
      <c r="O2898" s="70">
        <f>SUMIFS('Ctas Receber'!G:G,'Ctas Receber'!E:E,'Clientes'!A:A,'Ctas Receber'!M:M,"")</f>
        <v>0</v>
      </c>
      <c r="P2898" s="70">
        <f>SUMIFS('Ctas Receber'!G:G,'Ctas Receber'!E:E,'Clientes'!A:A,'Ctas Receber'!O:O,"Pago")</f>
        <v>0</v>
      </c>
      <c r="Q2898" s="71"/>
      <c r="R2898" s="71"/>
      <c r="S2898" s="71"/>
      <c r="T2898" s="71"/>
      <c r="U2898" s="71"/>
      <c r="V2898" s="71"/>
      <c r="W2898" s="71"/>
      <c r="X2898" s="71"/>
      <c r="Y2898" s="71"/>
      <c r="Z2898" s="71"/>
      <c r="AA2898" s="71"/>
      <c r="AB2898" s="71"/>
      <c r="AC2898" s="71"/>
      <c r="AD2898" s="71"/>
      <c r="AE2898" s="71"/>
      <c r="AF2898" s="71"/>
      <c r="AG2898" s="71"/>
      <c r="AH2898" s="71"/>
      <c r="AI2898" s="71"/>
      <c r="AJ2898" s="71"/>
      <c r="AK2898" s="71"/>
      <c r="AL2898" s="71"/>
    </row>
    <row r="2899" spans="1:38">
      <c r="A2899" s="191"/>
      <c r="B2899" s="191"/>
      <c r="C2899" s="191"/>
      <c r="D2899" s="191"/>
      <c r="E2899" s="191"/>
      <c r="F2899" s="191"/>
      <c r="G2899" s="191"/>
      <c r="H2899" s="191"/>
      <c r="I2899" s="191"/>
      <c r="J2899" s="191"/>
      <c r="K2899" s="191"/>
      <c r="L2899" s="191"/>
      <c r="M2899" s="191"/>
      <c r="N2899" s="191"/>
      <c r="O2899" s="70">
        <f>SUMIFS('Ctas Receber'!G:G,'Ctas Receber'!E:E,'Clientes'!A:A,'Ctas Receber'!M:M,"")</f>
        <v>0</v>
      </c>
      <c r="P2899" s="70">
        <f>SUMIFS('Ctas Receber'!G:G,'Ctas Receber'!E:E,'Clientes'!A:A,'Ctas Receber'!O:O,"Pago")</f>
        <v>0</v>
      </c>
      <c r="Q2899" s="71"/>
      <c r="R2899" s="71"/>
      <c r="S2899" s="71"/>
      <c r="T2899" s="71"/>
      <c r="U2899" s="71"/>
      <c r="V2899" s="71"/>
      <c r="W2899" s="71"/>
      <c r="X2899" s="71"/>
      <c r="Y2899" s="71"/>
      <c r="Z2899" s="71"/>
      <c r="AA2899" s="71"/>
      <c r="AB2899" s="71"/>
      <c r="AC2899" s="71"/>
      <c r="AD2899" s="71"/>
      <c r="AE2899" s="71"/>
      <c r="AF2899" s="71"/>
      <c r="AG2899" s="71"/>
      <c r="AH2899" s="71"/>
      <c r="AI2899" s="71"/>
      <c r="AJ2899" s="71"/>
      <c r="AK2899" s="71"/>
      <c r="AL2899" s="71"/>
    </row>
    <row r="2900" spans="1:38">
      <c r="A2900" s="191"/>
      <c r="B2900" s="191"/>
      <c r="C2900" s="191"/>
      <c r="D2900" s="191"/>
      <c r="E2900" s="191"/>
      <c r="F2900" s="191"/>
      <c r="G2900" s="191"/>
      <c r="H2900" s="191"/>
      <c r="I2900" s="191"/>
      <c r="J2900" s="191"/>
      <c r="K2900" s="191"/>
      <c r="L2900" s="191"/>
      <c r="M2900" s="191"/>
      <c r="N2900" s="191"/>
      <c r="O2900" s="70">
        <f>SUMIFS('Ctas Receber'!G:G,'Ctas Receber'!E:E,'Clientes'!A:A,'Ctas Receber'!M:M,"")</f>
        <v>0</v>
      </c>
      <c r="P2900" s="70">
        <f>SUMIFS('Ctas Receber'!G:G,'Ctas Receber'!E:E,'Clientes'!A:A,'Ctas Receber'!O:O,"Pago")</f>
        <v>0</v>
      </c>
      <c r="Q2900" s="71"/>
      <c r="R2900" s="71"/>
      <c r="S2900" s="71"/>
      <c r="T2900" s="71"/>
      <c r="U2900" s="71"/>
      <c r="V2900" s="71"/>
      <c r="W2900" s="71"/>
      <c r="X2900" s="71"/>
      <c r="Y2900" s="71"/>
      <c r="Z2900" s="71"/>
      <c r="AA2900" s="71"/>
      <c r="AB2900" s="71"/>
      <c r="AC2900" s="71"/>
      <c r="AD2900" s="71"/>
      <c r="AE2900" s="71"/>
      <c r="AF2900" s="71"/>
      <c r="AG2900" s="71"/>
      <c r="AH2900" s="71"/>
      <c r="AI2900" s="71"/>
      <c r="AJ2900" s="71"/>
      <c r="AK2900" s="71"/>
      <c r="AL2900" s="71"/>
    </row>
    <row r="2901" spans="1:38">
      <c r="A2901" s="191"/>
      <c r="B2901" s="191"/>
      <c r="C2901" s="191"/>
      <c r="D2901" s="191"/>
      <c r="E2901" s="191"/>
      <c r="F2901" s="191"/>
      <c r="G2901" s="191"/>
      <c r="H2901" s="191"/>
      <c r="I2901" s="191"/>
      <c r="J2901" s="191"/>
      <c r="K2901" s="191"/>
      <c r="L2901" s="191"/>
      <c r="M2901" s="191"/>
      <c r="N2901" s="191"/>
      <c r="O2901" s="70">
        <f>SUMIFS('Ctas Receber'!G:G,'Ctas Receber'!E:E,'Clientes'!A:A,'Ctas Receber'!M:M,"")</f>
        <v>0</v>
      </c>
      <c r="P2901" s="70">
        <f>SUMIFS('Ctas Receber'!G:G,'Ctas Receber'!E:E,'Clientes'!A:A,'Ctas Receber'!O:O,"Pago")</f>
        <v>0</v>
      </c>
      <c r="Q2901" s="71"/>
      <c r="R2901" s="71"/>
      <c r="S2901" s="71"/>
      <c r="T2901" s="71"/>
      <c r="U2901" s="71"/>
      <c r="V2901" s="71"/>
      <c r="W2901" s="71"/>
      <c r="X2901" s="71"/>
      <c r="Y2901" s="71"/>
      <c r="Z2901" s="71"/>
      <c r="AA2901" s="71"/>
      <c r="AB2901" s="71"/>
      <c r="AC2901" s="71"/>
      <c r="AD2901" s="71"/>
      <c r="AE2901" s="71"/>
      <c r="AF2901" s="71"/>
      <c r="AG2901" s="71"/>
      <c r="AH2901" s="71"/>
      <c r="AI2901" s="71"/>
      <c r="AJ2901" s="71"/>
      <c r="AK2901" s="71"/>
      <c r="AL2901" s="71"/>
    </row>
    <row r="2902" spans="1:38">
      <c r="A2902" s="191"/>
      <c r="B2902" s="191"/>
      <c r="C2902" s="191"/>
      <c r="D2902" s="191"/>
      <c r="E2902" s="191"/>
      <c r="F2902" s="191"/>
      <c r="G2902" s="191"/>
      <c r="H2902" s="191"/>
      <c r="I2902" s="191"/>
      <c r="J2902" s="191"/>
      <c r="K2902" s="191"/>
      <c r="L2902" s="191"/>
      <c r="M2902" s="191"/>
      <c r="N2902" s="191"/>
      <c r="O2902" s="70">
        <f>SUMIFS('Ctas Receber'!G:G,'Ctas Receber'!E:E,'Clientes'!A:A,'Ctas Receber'!M:M,"")</f>
        <v>0</v>
      </c>
      <c r="P2902" s="70">
        <f>SUMIFS('Ctas Receber'!G:G,'Ctas Receber'!E:E,'Clientes'!A:A,'Ctas Receber'!O:O,"Pago")</f>
        <v>0</v>
      </c>
      <c r="Q2902" s="71"/>
      <c r="R2902" s="71"/>
      <c r="S2902" s="71"/>
      <c r="T2902" s="71"/>
      <c r="U2902" s="71"/>
      <c r="V2902" s="71"/>
      <c r="W2902" s="71"/>
      <c r="X2902" s="71"/>
      <c r="Y2902" s="71"/>
      <c r="Z2902" s="71"/>
      <c r="AA2902" s="71"/>
      <c r="AB2902" s="71"/>
      <c r="AC2902" s="71"/>
      <c r="AD2902" s="71"/>
      <c r="AE2902" s="71"/>
      <c r="AF2902" s="71"/>
      <c r="AG2902" s="71"/>
      <c r="AH2902" s="71"/>
      <c r="AI2902" s="71"/>
      <c r="AJ2902" s="71"/>
      <c r="AK2902" s="71"/>
      <c r="AL2902" s="71"/>
    </row>
    <row r="2903" spans="1:38">
      <c r="A2903" s="191"/>
      <c r="B2903" s="191"/>
      <c r="C2903" s="191"/>
      <c r="D2903" s="191"/>
      <c r="E2903" s="191"/>
      <c r="F2903" s="191"/>
      <c r="G2903" s="191"/>
      <c r="H2903" s="191"/>
      <c r="I2903" s="191"/>
      <c r="J2903" s="191"/>
      <c r="K2903" s="191"/>
      <c r="L2903" s="191"/>
      <c r="M2903" s="191"/>
      <c r="N2903" s="191"/>
      <c r="O2903" s="70">
        <f>SUMIFS('Ctas Receber'!G:G,'Ctas Receber'!E:E,'Clientes'!A:A,'Ctas Receber'!M:M,"")</f>
        <v>0</v>
      </c>
      <c r="P2903" s="70">
        <f>SUMIFS('Ctas Receber'!G:G,'Ctas Receber'!E:E,'Clientes'!A:A,'Ctas Receber'!O:O,"Pago")</f>
        <v>0</v>
      </c>
      <c r="Q2903" s="71"/>
      <c r="R2903" s="71"/>
      <c r="S2903" s="71"/>
      <c r="T2903" s="71"/>
      <c r="U2903" s="71"/>
      <c r="V2903" s="71"/>
      <c r="W2903" s="71"/>
      <c r="X2903" s="71"/>
      <c r="Y2903" s="71"/>
      <c r="Z2903" s="71"/>
      <c r="AA2903" s="71"/>
      <c r="AB2903" s="71"/>
      <c r="AC2903" s="71"/>
      <c r="AD2903" s="71"/>
      <c r="AE2903" s="71"/>
      <c r="AF2903" s="71"/>
      <c r="AG2903" s="71"/>
      <c r="AH2903" s="71"/>
      <c r="AI2903" s="71"/>
      <c r="AJ2903" s="71"/>
      <c r="AK2903" s="71"/>
      <c r="AL2903" s="71"/>
    </row>
    <row r="2904" spans="1:38">
      <c r="A2904" s="191"/>
      <c r="B2904" s="191"/>
      <c r="C2904" s="191"/>
      <c r="D2904" s="191"/>
      <c r="E2904" s="191"/>
      <c r="F2904" s="191"/>
      <c r="G2904" s="191"/>
      <c r="H2904" s="191"/>
      <c r="I2904" s="191"/>
      <c r="J2904" s="191"/>
      <c r="K2904" s="191"/>
      <c r="L2904" s="191"/>
      <c r="M2904" s="191"/>
      <c r="N2904" s="191"/>
      <c r="O2904" s="70">
        <f>SUMIFS('Ctas Receber'!G:G,'Ctas Receber'!E:E,'Clientes'!A:A,'Ctas Receber'!M:M,"")</f>
        <v>0</v>
      </c>
      <c r="P2904" s="70">
        <f>SUMIFS('Ctas Receber'!G:G,'Ctas Receber'!E:E,'Clientes'!A:A,'Ctas Receber'!O:O,"Pago")</f>
        <v>0</v>
      </c>
      <c r="Q2904" s="71"/>
      <c r="R2904" s="71"/>
      <c r="S2904" s="71"/>
      <c r="T2904" s="71"/>
      <c r="U2904" s="71"/>
      <c r="V2904" s="71"/>
      <c r="W2904" s="71"/>
      <c r="X2904" s="71"/>
      <c r="Y2904" s="71"/>
      <c r="Z2904" s="71"/>
      <c r="AA2904" s="71"/>
      <c r="AB2904" s="71"/>
      <c r="AC2904" s="71"/>
      <c r="AD2904" s="71"/>
      <c r="AE2904" s="71"/>
      <c r="AF2904" s="71"/>
      <c r="AG2904" s="71"/>
      <c r="AH2904" s="71"/>
      <c r="AI2904" s="71"/>
      <c r="AJ2904" s="71"/>
      <c r="AK2904" s="71"/>
      <c r="AL2904" s="71"/>
    </row>
    <row r="2905" spans="1:38">
      <c r="A2905" s="191"/>
      <c r="B2905" s="191"/>
      <c r="C2905" s="191"/>
      <c r="D2905" s="191"/>
      <c r="E2905" s="191"/>
      <c r="F2905" s="191"/>
      <c r="G2905" s="191"/>
      <c r="H2905" s="191"/>
      <c r="I2905" s="191"/>
      <c r="J2905" s="191"/>
      <c r="K2905" s="191"/>
      <c r="L2905" s="191"/>
      <c r="M2905" s="191"/>
      <c r="N2905" s="191"/>
      <c r="O2905" s="70">
        <f>SUMIFS('Ctas Receber'!G:G,'Ctas Receber'!E:E,'Clientes'!A:A,'Ctas Receber'!M:M,"")</f>
        <v>0</v>
      </c>
      <c r="P2905" s="70">
        <f>SUMIFS('Ctas Receber'!G:G,'Ctas Receber'!E:E,'Clientes'!A:A,'Ctas Receber'!O:O,"Pago")</f>
        <v>0</v>
      </c>
      <c r="Q2905" s="71"/>
      <c r="R2905" s="71"/>
      <c r="S2905" s="71"/>
      <c r="T2905" s="71"/>
      <c r="U2905" s="71"/>
      <c r="V2905" s="71"/>
      <c r="W2905" s="71"/>
      <c r="X2905" s="71"/>
      <c r="Y2905" s="71"/>
      <c r="Z2905" s="71"/>
      <c r="AA2905" s="71"/>
      <c r="AB2905" s="71"/>
      <c r="AC2905" s="71"/>
      <c r="AD2905" s="71"/>
      <c r="AE2905" s="71"/>
      <c r="AF2905" s="71"/>
      <c r="AG2905" s="71"/>
      <c r="AH2905" s="71"/>
      <c r="AI2905" s="71"/>
      <c r="AJ2905" s="71"/>
      <c r="AK2905" s="71"/>
      <c r="AL2905" s="71"/>
    </row>
    <row r="2906" spans="1:38">
      <c r="A2906" s="191"/>
      <c r="B2906" s="191"/>
      <c r="C2906" s="191"/>
      <c r="D2906" s="191"/>
      <c r="E2906" s="191"/>
      <c r="F2906" s="191"/>
      <c r="G2906" s="191"/>
      <c r="H2906" s="191"/>
      <c r="I2906" s="191"/>
      <c r="J2906" s="191"/>
      <c r="K2906" s="191"/>
      <c r="L2906" s="191"/>
      <c r="M2906" s="191"/>
      <c r="N2906" s="191"/>
      <c r="O2906" s="70">
        <f>SUMIFS('Ctas Receber'!G:G,'Ctas Receber'!E:E,'Clientes'!A:A,'Ctas Receber'!M:M,"")</f>
        <v>0</v>
      </c>
      <c r="P2906" s="70">
        <f>SUMIFS('Ctas Receber'!G:G,'Ctas Receber'!E:E,'Clientes'!A:A,'Ctas Receber'!O:O,"Pago")</f>
        <v>0</v>
      </c>
      <c r="Q2906" s="71"/>
      <c r="R2906" s="71"/>
      <c r="S2906" s="71"/>
      <c r="T2906" s="71"/>
      <c r="U2906" s="71"/>
      <c r="V2906" s="71"/>
      <c r="W2906" s="71"/>
      <c r="X2906" s="71"/>
      <c r="Y2906" s="71"/>
      <c r="Z2906" s="71"/>
      <c r="AA2906" s="71"/>
      <c r="AB2906" s="71"/>
      <c r="AC2906" s="71"/>
      <c r="AD2906" s="71"/>
      <c r="AE2906" s="71"/>
      <c r="AF2906" s="71"/>
      <c r="AG2906" s="71"/>
      <c r="AH2906" s="71"/>
      <c r="AI2906" s="71"/>
      <c r="AJ2906" s="71"/>
      <c r="AK2906" s="71"/>
      <c r="AL2906" s="71"/>
    </row>
    <row r="2907" spans="1:38">
      <c r="A2907" s="191"/>
      <c r="B2907" s="191"/>
      <c r="C2907" s="191"/>
      <c r="D2907" s="191"/>
      <c r="E2907" s="191"/>
      <c r="F2907" s="191"/>
      <c r="G2907" s="191"/>
      <c r="H2907" s="191"/>
      <c r="I2907" s="191"/>
      <c r="J2907" s="191"/>
      <c r="K2907" s="191"/>
      <c r="L2907" s="191"/>
      <c r="M2907" s="191"/>
      <c r="N2907" s="191"/>
      <c r="O2907" s="70">
        <f>SUMIFS('Ctas Receber'!G:G,'Ctas Receber'!E:E,'Clientes'!A:A,'Ctas Receber'!M:M,"")</f>
        <v>0</v>
      </c>
      <c r="P2907" s="70">
        <f>SUMIFS('Ctas Receber'!G:G,'Ctas Receber'!E:E,'Clientes'!A:A,'Ctas Receber'!O:O,"Pago")</f>
        <v>0</v>
      </c>
      <c r="Q2907" s="71"/>
      <c r="R2907" s="71"/>
      <c r="S2907" s="71"/>
      <c r="T2907" s="71"/>
      <c r="U2907" s="71"/>
      <c r="V2907" s="71"/>
      <c r="W2907" s="71"/>
      <c r="X2907" s="71"/>
      <c r="Y2907" s="71"/>
      <c r="Z2907" s="71"/>
      <c r="AA2907" s="71"/>
      <c r="AB2907" s="71"/>
      <c r="AC2907" s="71"/>
      <c r="AD2907" s="71"/>
      <c r="AE2907" s="71"/>
      <c r="AF2907" s="71"/>
      <c r="AG2907" s="71"/>
      <c r="AH2907" s="71"/>
      <c r="AI2907" s="71"/>
      <c r="AJ2907" s="71"/>
      <c r="AK2907" s="71"/>
      <c r="AL2907" s="71"/>
    </row>
    <row r="2908" spans="1:38">
      <c r="A2908" s="191"/>
      <c r="B2908" s="191"/>
      <c r="C2908" s="191"/>
      <c r="D2908" s="191"/>
      <c r="E2908" s="191"/>
      <c r="F2908" s="191"/>
      <c r="G2908" s="191"/>
      <c r="H2908" s="191"/>
      <c r="I2908" s="191"/>
      <c r="J2908" s="191"/>
      <c r="K2908" s="191"/>
      <c r="L2908" s="191"/>
      <c r="M2908" s="191"/>
      <c r="N2908" s="191"/>
      <c r="O2908" s="70">
        <f>SUMIFS('Ctas Receber'!G:G,'Ctas Receber'!E:E,'Clientes'!A:A,'Ctas Receber'!M:M,"")</f>
        <v>0</v>
      </c>
      <c r="P2908" s="70">
        <f>SUMIFS('Ctas Receber'!G:G,'Ctas Receber'!E:E,'Clientes'!A:A,'Ctas Receber'!O:O,"Pago")</f>
        <v>0</v>
      </c>
      <c r="Q2908" s="71"/>
      <c r="R2908" s="71"/>
      <c r="S2908" s="71"/>
      <c r="T2908" s="71"/>
      <c r="U2908" s="71"/>
      <c r="V2908" s="71"/>
      <c r="W2908" s="71"/>
      <c r="X2908" s="71"/>
      <c r="Y2908" s="71"/>
      <c r="Z2908" s="71"/>
      <c r="AA2908" s="71"/>
      <c r="AB2908" s="71"/>
      <c r="AC2908" s="71"/>
      <c r="AD2908" s="71"/>
      <c r="AE2908" s="71"/>
      <c r="AF2908" s="71"/>
      <c r="AG2908" s="71"/>
      <c r="AH2908" s="71"/>
      <c r="AI2908" s="71"/>
      <c r="AJ2908" s="71"/>
      <c r="AK2908" s="71"/>
      <c r="AL2908" s="71"/>
    </row>
    <row r="2909" spans="1:38">
      <c r="A2909" s="191"/>
      <c r="B2909" s="191"/>
      <c r="C2909" s="191"/>
      <c r="D2909" s="191"/>
      <c r="E2909" s="191"/>
      <c r="F2909" s="191"/>
      <c r="G2909" s="191"/>
      <c r="H2909" s="191"/>
      <c r="I2909" s="191"/>
      <c r="J2909" s="191"/>
      <c r="K2909" s="191"/>
      <c r="L2909" s="191"/>
      <c r="M2909" s="191"/>
      <c r="N2909" s="191"/>
      <c r="O2909" s="70">
        <f>SUMIFS('Ctas Receber'!G:G,'Ctas Receber'!E:E,'Clientes'!A:A,'Ctas Receber'!M:M,"")</f>
        <v>0</v>
      </c>
      <c r="P2909" s="70">
        <f>SUMIFS('Ctas Receber'!G:G,'Ctas Receber'!E:E,'Clientes'!A:A,'Ctas Receber'!O:O,"Pago")</f>
        <v>0</v>
      </c>
      <c r="Q2909" s="71"/>
      <c r="R2909" s="71"/>
      <c r="S2909" s="71"/>
      <c r="T2909" s="71"/>
      <c r="U2909" s="71"/>
      <c r="V2909" s="71"/>
      <c r="W2909" s="71"/>
      <c r="X2909" s="71"/>
      <c r="Y2909" s="71"/>
      <c r="Z2909" s="71"/>
      <c r="AA2909" s="71"/>
      <c r="AB2909" s="71"/>
      <c r="AC2909" s="71"/>
      <c r="AD2909" s="71"/>
      <c r="AE2909" s="71"/>
      <c r="AF2909" s="71"/>
      <c r="AG2909" s="71"/>
      <c r="AH2909" s="71"/>
      <c r="AI2909" s="71"/>
      <c r="AJ2909" s="71"/>
      <c r="AK2909" s="71"/>
      <c r="AL2909" s="71"/>
    </row>
    <row r="2910" spans="1:38">
      <c r="A2910" s="191"/>
      <c r="B2910" s="191"/>
      <c r="C2910" s="191"/>
      <c r="D2910" s="191"/>
      <c r="E2910" s="191"/>
      <c r="F2910" s="191"/>
      <c r="G2910" s="191"/>
      <c r="H2910" s="191"/>
      <c r="I2910" s="191"/>
      <c r="J2910" s="191"/>
      <c r="K2910" s="191"/>
      <c r="L2910" s="191"/>
      <c r="M2910" s="191"/>
      <c r="N2910" s="191"/>
      <c r="O2910" s="70">
        <f>SUMIFS('Ctas Receber'!G:G,'Ctas Receber'!E:E,'Clientes'!A:A,'Ctas Receber'!M:M,"")</f>
        <v>0</v>
      </c>
      <c r="P2910" s="70">
        <f>SUMIFS('Ctas Receber'!G:G,'Ctas Receber'!E:E,'Clientes'!A:A,'Ctas Receber'!O:O,"Pago")</f>
        <v>0</v>
      </c>
      <c r="Q2910" s="71"/>
      <c r="R2910" s="71"/>
      <c r="S2910" s="71"/>
      <c r="T2910" s="71"/>
      <c r="U2910" s="71"/>
      <c r="V2910" s="71"/>
      <c r="W2910" s="71"/>
      <c r="X2910" s="71"/>
      <c r="Y2910" s="71"/>
      <c r="Z2910" s="71"/>
      <c r="AA2910" s="71"/>
      <c r="AB2910" s="71"/>
      <c r="AC2910" s="71"/>
      <c r="AD2910" s="71"/>
      <c r="AE2910" s="71"/>
      <c r="AF2910" s="71"/>
      <c r="AG2910" s="71"/>
      <c r="AH2910" s="71"/>
      <c r="AI2910" s="71"/>
      <c r="AJ2910" s="71"/>
      <c r="AK2910" s="71"/>
      <c r="AL2910" s="71"/>
    </row>
    <row r="2911" spans="1:38">
      <c r="A2911" s="191"/>
      <c r="B2911" s="191"/>
      <c r="C2911" s="191"/>
      <c r="D2911" s="191"/>
      <c r="E2911" s="191"/>
      <c r="F2911" s="191"/>
      <c r="G2911" s="191"/>
      <c r="H2911" s="191"/>
      <c r="I2911" s="191"/>
      <c r="J2911" s="191"/>
      <c r="K2911" s="191"/>
      <c r="L2911" s="191"/>
      <c r="M2911" s="191"/>
      <c r="N2911" s="191"/>
      <c r="O2911" s="70">
        <f>SUMIFS('Ctas Receber'!G:G,'Ctas Receber'!E:E,'Clientes'!A:A,'Ctas Receber'!M:M,"")</f>
        <v>0</v>
      </c>
      <c r="P2911" s="70">
        <f>SUMIFS('Ctas Receber'!G:G,'Ctas Receber'!E:E,'Clientes'!A:A,'Ctas Receber'!O:O,"Pago")</f>
        <v>0</v>
      </c>
      <c r="Q2911" s="71"/>
      <c r="R2911" s="71"/>
      <c r="S2911" s="71"/>
      <c r="T2911" s="71"/>
      <c r="U2911" s="71"/>
      <c r="V2911" s="71"/>
      <c r="W2911" s="71"/>
      <c r="X2911" s="71"/>
      <c r="Y2911" s="71"/>
      <c r="Z2911" s="71"/>
      <c r="AA2911" s="71"/>
      <c r="AB2911" s="71"/>
      <c r="AC2911" s="71"/>
      <c r="AD2911" s="71"/>
      <c r="AE2911" s="71"/>
      <c r="AF2911" s="71"/>
      <c r="AG2911" s="71"/>
      <c r="AH2911" s="71"/>
      <c r="AI2911" s="71"/>
      <c r="AJ2911" s="71"/>
      <c r="AK2911" s="71"/>
      <c r="AL2911" s="71"/>
    </row>
    <row r="2912" spans="1:38">
      <c r="A2912" s="191"/>
      <c r="B2912" s="191"/>
      <c r="C2912" s="191"/>
      <c r="D2912" s="191"/>
      <c r="E2912" s="191"/>
      <c r="F2912" s="191"/>
      <c r="G2912" s="191"/>
      <c r="H2912" s="191"/>
      <c r="I2912" s="191"/>
      <c r="J2912" s="191"/>
      <c r="K2912" s="191"/>
      <c r="L2912" s="191"/>
      <c r="M2912" s="191"/>
      <c r="N2912" s="191"/>
      <c r="O2912" s="70">
        <f>SUMIFS('Ctas Receber'!G:G,'Ctas Receber'!E:E,'Clientes'!A:A,'Ctas Receber'!M:M,"")</f>
        <v>0</v>
      </c>
      <c r="P2912" s="70">
        <f>SUMIFS('Ctas Receber'!G:G,'Ctas Receber'!E:E,'Clientes'!A:A,'Ctas Receber'!O:O,"Pago")</f>
        <v>0</v>
      </c>
      <c r="Q2912" s="71"/>
      <c r="R2912" s="71"/>
      <c r="S2912" s="71"/>
      <c r="T2912" s="71"/>
      <c r="U2912" s="71"/>
      <c r="V2912" s="71"/>
      <c r="W2912" s="71"/>
      <c r="X2912" s="71"/>
      <c r="Y2912" s="71"/>
      <c r="Z2912" s="71"/>
      <c r="AA2912" s="71"/>
      <c r="AB2912" s="71"/>
      <c r="AC2912" s="71"/>
      <c r="AD2912" s="71"/>
      <c r="AE2912" s="71"/>
      <c r="AF2912" s="71"/>
      <c r="AG2912" s="71"/>
      <c r="AH2912" s="71"/>
      <c r="AI2912" s="71"/>
      <c r="AJ2912" s="71"/>
      <c r="AK2912" s="71"/>
      <c r="AL2912" s="71"/>
    </row>
    <row r="2913" spans="1:38">
      <c r="A2913" s="191"/>
      <c r="B2913" s="191"/>
      <c r="C2913" s="191"/>
      <c r="D2913" s="191"/>
      <c r="E2913" s="191"/>
      <c r="F2913" s="191"/>
      <c r="G2913" s="191"/>
      <c r="H2913" s="191"/>
      <c r="I2913" s="191"/>
      <c r="J2913" s="191"/>
      <c r="K2913" s="191"/>
      <c r="L2913" s="191"/>
      <c r="M2913" s="191"/>
      <c r="N2913" s="191"/>
      <c r="O2913" s="70">
        <f>SUMIFS('Ctas Receber'!G:G,'Ctas Receber'!E:E,'Clientes'!A:A,'Ctas Receber'!M:M,"")</f>
        <v>0</v>
      </c>
      <c r="P2913" s="70">
        <f>SUMIFS('Ctas Receber'!G:G,'Ctas Receber'!E:E,'Clientes'!A:A,'Ctas Receber'!O:O,"Pago")</f>
        <v>0</v>
      </c>
      <c r="Q2913" s="71"/>
      <c r="R2913" s="71"/>
      <c r="S2913" s="71"/>
      <c r="T2913" s="71"/>
      <c r="U2913" s="71"/>
      <c r="V2913" s="71"/>
      <c r="W2913" s="71"/>
      <c r="X2913" s="71"/>
      <c r="Y2913" s="71"/>
      <c r="Z2913" s="71"/>
      <c r="AA2913" s="71"/>
      <c r="AB2913" s="71"/>
      <c r="AC2913" s="71"/>
      <c r="AD2913" s="71"/>
      <c r="AE2913" s="71"/>
      <c r="AF2913" s="71"/>
      <c r="AG2913" s="71"/>
      <c r="AH2913" s="71"/>
      <c r="AI2913" s="71"/>
      <c r="AJ2913" s="71"/>
      <c r="AK2913" s="71"/>
      <c r="AL2913" s="71"/>
    </row>
    <row r="2914" spans="1:38">
      <c r="A2914" s="191"/>
      <c r="B2914" s="191"/>
      <c r="C2914" s="191"/>
      <c r="D2914" s="191"/>
      <c r="E2914" s="191"/>
      <c r="F2914" s="191"/>
      <c r="G2914" s="191"/>
      <c r="H2914" s="191"/>
      <c r="I2914" s="191"/>
      <c r="J2914" s="191"/>
      <c r="K2914" s="191"/>
      <c r="L2914" s="191"/>
      <c r="M2914" s="191"/>
      <c r="N2914" s="191"/>
      <c r="O2914" s="70">
        <f>SUMIFS('Ctas Receber'!G:G,'Ctas Receber'!E:E,'Clientes'!A:A,'Ctas Receber'!M:M,"")</f>
        <v>0</v>
      </c>
      <c r="P2914" s="70">
        <f>SUMIFS('Ctas Receber'!G:G,'Ctas Receber'!E:E,'Clientes'!A:A,'Ctas Receber'!O:O,"Pago")</f>
        <v>0</v>
      </c>
      <c r="Q2914" s="71"/>
      <c r="R2914" s="71"/>
      <c r="S2914" s="71"/>
      <c r="T2914" s="71"/>
      <c r="U2914" s="71"/>
      <c r="V2914" s="71"/>
      <c r="W2914" s="71"/>
      <c r="X2914" s="71"/>
      <c r="Y2914" s="71"/>
      <c r="Z2914" s="71"/>
      <c r="AA2914" s="71"/>
      <c r="AB2914" s="71"/>
      <c r="AC2914" s="71"/>
      <c r="AD2914" s="71"/>
      <c r="AE2914" s="71"/>
      <c r="AF2914" s="71"/>
      <c r="AG2914" s="71"/>
      <c r="AH2914" s="71"/>
      <c r="AI2914" s="71"/>
      <c r="AJ2914" s="71"/>
      <c r="AK2914" s="71"/>
      <c r="AL2914" s="71"/>
    </row>
    <row r="2915" spans="1:38">
      <c r="A2915" s="191"/>
      <c r="B2915" s="191"/>
      <c r="C2915" s="191"/>
      <c r="D2915" s="191"/>
      <c r="E2915" s="191"/>
      <c r="F2915" s="191"/>
      <c r="G2915" s="191"/>
      <c r="H2915" s="191"/>
      <c r="I2915" s="191"/>
      <c r="J2915" s="191"/>
      <c r="K2915" s="191"/>
      <c r="L2915" s="191"/>
      <c r="M2915" s="191"/>
      <c r="N2915" s="191"/>
      <c r="O2915" s="70">
        <f>SUMIFS('Ctas Receber'!G:G,'Ctas Receber'!E:E,'Clientes'!A:A,'Ctas Receber'!M:M,"")</f>
        <v>0</v>
      </c>
      <c r="P2915" s="70">
        <f>SUMIFS('Ctas Receber'!G:G,'Ctas Receber'!E:E,'Clientes'!A:A,'Ctas Receber'!O:O,"Pago")</f>
        <v>0</v>
      </c>
      <c r="Q2915" s="71"/>
      <c r="R2915" s="71"/>
      <c r="S2915" s="71"/>
      <c r="T2915" s="71"/>
      <c r="U2915" s="71"/>
      <c r="V2915" s="71"/>
      <c r="W2915" s="71"/>
      <c r="X2915" s="71"/>
      <c r="Y2915" s="71"/>
      <c r="Z2915" s="71"/>
      <c r="AA2915" s="71"/>
      <c r="AB2915" s="71"/>
      <c r="AC2915" s="71"/>
      <c r="AD2915" s="71"/>
      <c r="AE2915" s="71"/>
      <c r="AF2915" s="71"/>
      <c r="AG2915" s="71"/>
      <c r="AH2915" s="71"/>
      <c r="AI2915" s="71"/>
      <c r="AJ2915" s="71"/>
      <c r="AK2915" s="71"/>
      <c r="AL2915" s="71"/>
    </row>
    <row r="2916" spans="1:38">
      <c r="A2916" s="191"/>
      <c r="B2916" s="191"/>
      <c r="C2916" s="191"/>
      <c r="D2916" s="191"/>
      <c r="E2916" s="191"/>
      <c r="F2916" s="191"/>
      <c r="G2916" s="191"/>
      <c r="H2916" s="191"/>
      <c r="I2916" s="191"/>
      <c r="J2916" s="191"/>
      <c r="K2916" s="191"/>
      <c r="L2916" s="191"/>
      <c r="M2916" s="191"/>
      <c r="N2916" s="191"/>
      <c r="O2916" s="70">
        <f>SUMIFS('Ctas Receber'!G:G,'Ctas Receber'!E:E,'Clientes'!A:A,'Ctas Receber'!M:M,"")</f>
        <v>0</v>
      </c>
      <c r="P2916" s="70">
        <f>SUMIFS('Ctas Receber'!G:G,'Ctas Receber'!E:E,'Clientes'!A:A,'Ctas Receber'!O:O,"Pago")</f>
        <v>0</v>
      </c>
      <c r="Q2916" s="71"/>
      <c r="R2916" s="71"/>
      <c r="S2916" s="71"/>
      <c r="T2916" s="71"/>
      <c r="U2916" s="71"/>
      <c r="V2916" s="71"/>
      <c r="W2916" s="71"/>
      <c r="X2916" s="71"/>
      <c r="Y2916" s="71"/>
      <c r="Z2916" s="71"/>
      <c r="AA2916" s="71"/>
      <c r="AB2916" s="71"/>
      <c r="AC2916" s="71"/>
      <c r="AD2916" s="71"/>
      <c r="AE2916" s="71"/>
      <c r="AF2916" s="71"/>
      <c r="AG2916" s="71"/>
      <c r="AH2916" s="71"/>
      <c r="AI2916" s="71"/>
      <c r="AJ2916" s="71"/>
      <c r="AK2916" s="71"/>
      <c r="AL2916" s="71"/>
    </row>
    <row r="2917" spans="1:38">
      <c r="A2917" s="191"/>
      <c r="B2917" s="191"/>
      <c r="C2917" s="191"/>
      <c r="D2917" s="191"/>
      <c r="E2917" s="191"/>
      <c r="F2917" s="191"/>
      <c r="G2917" s="191"/>
      <c r="H2917" s="191"/>
      <c r="I2917" s="191"/>
      <c r="J2917" s="191"/>
      <c r="K2917" s="191"/>
      <c r="L2917" s="191"/>
      <c r="M2917" s="191"/>
      <c r="N2917" s="191"/>
      <c r="O2917" s="70">
        <f>SUMIFS('Ctas Receber'!G:G,'Ctas Receber'!E:E,'Clientes'!A:A,'Ctas Receber'!M:M,"")</f>
        <v>0</v>
      </c>
      <c r="P2917" s="70">
        <f>SUMIFS('Ctas Receber'!G:G,'Ctas Receber'!E:E,'Clientes'!A:A,'Ctas Receber'!O:O,"Pago")</f>
        <v>0</v>
      </c>
      <c r="Q2917" s="71"/>
      <c r="R2917" s="71"/>
      <c r="S2917" s="71"/>
      <c r="T2917" s="71"/>
      <c r="U2917" s="71"/>
      <c r="V2917" s="71"/>
      <c r="W2917" s="71"/>
      <c r="X2917" s="71"/>
      <c r="Y2917" s="71"/>
      <c r="Z2917" s="71"/>
      <c r="AA2917" s="71"/>
      <c r="AB2917" s="71"/>
      <c r="AC2917" s="71"/>
      <c r="AD2917" s="71"/>
      <c r="AE2917" s="71"/>
      <c r="AF2917" s="71"/>
      <c r="AG2917" s="71"/>
      <c r="AH2917" s="71"/>
      <c r="AI2917" s="71"/>
      <c r="AJ2917" s="71"/>
      <c r="AK2917" s="71"/>
      <c r="AL2917" s="71"/>
    </row>
    <row r="2918" spans="1:38">
      <c r="A2918" s="191"/>
      <c r="B2918" s="191"/>
      <c r="C2918" s="191"/>
      <c r="D2918" s="191"/>
      <c r="E2918" s="191"/>
      <c r="F2918" s="191"/>
      <c r="G2918" s="191"/>
      <c r="H2918" s="191"/>
      <c r="I2918" s="191"/>
      <c r="J2918" s="191"/>
      <c r="K2918" s="191"/>
      <c r="L2918" s="191"/>
      <c r="M2918" s="191"/>
      <c r="N2918" s="191"/>
      <c r="O2918" s="70">
        <f>SUMIFS('Ctas Receber'!G:G,'Ctas Receber'!E:E,'Clientes'!A:A,'Ctas Receber'!M:M,"")</f>
        <v>0</v>
      </c>
      <c r="P2918" s="70">
        <f>SUMIFS('Ctas Receber'!G:G,'Ctas Receber'!E:E,'Clientes'!A:A,'Ctas Receber'!O:O,"Pago")</f>
        <v>0</v>
      </c>
      <c r="Q2918" s="71"/>
      <c r="R2918" s="71"/>
      <c r="S2918" s="71"/>
      <c r="T2918" s="71"/>
      <c r="U2918" s="71"/>
      <c r="V2918" s="71"/>
      <c r="W2918" s="71"/>
      <c r="X2918" s="71"/>
      <c r="Y2918" s="71"/>
      <c r="Z2918" s="71"/>
      <c r="AA2918" s="71"/>
      <c r="AB2918" s="71"/>
      <c r="AC2918" s="71"/>
      <c r="AD2918" s="71"/>
      <c r="AE2918" s="71"/>
      <c r="AF2918" s="71"/>
      <c r="AG2918" s="71"/>
      <c r="AH2918" s="71"/>
      <c r="AI2918" s="71"/>
      <c r="AJ2918" s="71"/>
      <c r="AK2918" s="71"/>
      <c r="AL2918" s="71"/>
    </row>
    <row r="2919" spans="1:38">
      <c r="A2919" s="191"/>
      <c r="B2919" s="191"/>
      <c r="C2919" s="191"/>
      <c r="D2919" s="191"/>
      <c r="E2919" s="191"/>
      <c r="F2919" s="191"/>
      <c r="G2919" s="191"/>
      <c r="H2919" s="191"/>
      <c r="I2919" s="191"/>
      <c r="J2919" s="191"/>
      <c r="K2919" s="191"/>
      <c r="L2919" s="191"/>
      <c r="M2919" s="191"/>
      <c r="N2919" s="191"/>
      <c r="O2919" s="70">
        <f>SUMIFS('Ctas Receber'!G:G,'Ctas Receber'!E:E,'Clientes'!A:A,'Ctas Receber'!M:M,"")</f>
        <v>0</v>
      </c>
      <c r="P2919" s="70">
        <f>SUMIFS('Ctas Receber'!G:G,'Ctas Receber'!E:E,'Clientes'!A:A,'Ctas Receber'!O:O,"Pago")</f>
        <v>0</v>
      </c>
      <c r="Q2919" s="71"/>
      <c r="R2919" s="71"/>
      <c r="S2919" s="71"/>
      <c r="T2919" s="71"/>
      <c r="U2919" s="71"/>
      <c r="V2919" s="71"/>
      <c r="W2919" s="71"/>
      <c r="X2919" s="71"/>
      <c r="Y2919" s="71"/>
      <c r="Z2919" s="71"/>
      <c r="AA2919" s="71"/>
      <c r="AB2919" s="71"/>
      <c r="AC2919" s="71"/>
      <c r="AD2919" s="71"/>
      <c r="AE2919" s="71"/>
      <c r="AF2919" s="71"/>
      <c r="AG2919" s="71"/>
      <c r="AH2919" s="71"/>
      <c r="AI2919" s="71"/>
      <c r="AJ2919" s="71"/>
      <c r="AK2919" s="71"/>
      <c r="AL2919" s="71"/>
    </row>
    <row r="2920" spans="1:38">
      <c r="A2920" s="191"/>
      <c r="B2920" s="191"/>
      <c r="C2920" s="191"/>
      <c r="D2920" s="191"/>
      <c r="E2920" s="191"/>
      <c r="F2920" s="191"/>
      <c r="G2920" s="191"/>
      <c r="H2920" s="191"/>
      <c r="I2920" s="191"/>
      <c r="J2920" s="191"/>
      <c r="K2920" s="191"/>
      <c r="L2920" s="191"/>
      <c r="M2920" s="191"/>
      <c r="N2920" s="191"/>
      <c r="O2920" s="70">
        <f>SUMIFS('Ctas Receber'!G:G,'Ctas Receber'!E:E,'Clientes'!A:A,'Ctas Receber'!M:M,"")</f>
        <v>0</v>
      </c>
      <c r="P2920" s="70">
        <f>SUMIFS('Ctas Receber'!G:G,'Ctas Receber'!E:E,'Clientes'!A:A,'Ctas Receber'!O:O,"Pago")</f>
        <v>0</v>
      </c>
      <c r="Q2920" s="71"/>
      <c r="R2920" s="71"/>
      <c r="S2920" s="71"/>
      <c r="T2920" s="71"/>
      <c r="U2920" s="71"/>
      <c r="V2920" s="71"/>
      <c r="W2920" s="71"/>
      <c r="X2920" s="71"/>
      <c r="Y2920" s="71"/>
      <c r="Z2920" s="71"/>
      <c r="AA2920" s="71"/>
      <c r="AB2920" s="71"/>
      <c r="AC2920" s="71"/>
      <c r="AD2920" s="71"/>
      <c r="AE2920" s="71"/>
      <c r="AF2920" s="71"/>
      <c r="AG2920" s="71"/>
      <c r="AH2920" s="71"/>
      <c r="AI2920" s="71"/>
      <c r="AJ2920" s="71"/>
      <c r="AK2920" s="71"/>
      <c r="AL2920" s="71"/>
    </row>
    <row r="2921" spans="1:38">
      <c r="A2921" s="191"/>
      <c r="B2921" s="191"/>
      <c r="C2921" s="191"/>
      <c r="D2921" s="191"/>
      <c r="E2921" s="191"/>
      <c r="F2921" s="191"/>
      <c r="G2921" s="191"/>
      <c r="H2921" s="191"/>
      <c r="I2921" s="191"/>
      <c r="J2921" s="191"/>
      <c r="K2921" s="191"/>
      <c r="L2921" s="191"/>
      <c r="M2921" s="191"/>
      <c r="N2921" s="191"/>
      <c r="O2921" s="70">
        <f>SUMIFS('Ctas Receber'!G:G,'Ctas Receber'!E:E,'Clientes'!A:A,'Ctas Receber'!M:M,"")</f>
        <v>0</v>
      </c>
      <c r="P2921" s="70">
        <f>SUMIFS('Ctas Receber'!G:G,'Ctas Receber'!E:E,'Clientes'!A:A,'Ctas Receber'!O:O,"Pago")</f>
        <v>0</v>
      </c>
      <c r="Q2921" s="71"/>
      <c r="R2921" s="71"/>
      <c r="S2921" s="71"/>
      <c r="T2921" s="71"/>
      <c r="U2921" s="71"/>
      <c r="V2921" s="71"/>
      <c r="W2921" s="71"/>
      <c r="X2921" s="71"/>
      <c r="Y2921" s="71"/>
      <c r="Z2921" s="71"/>
      <c r="AA2921" s="71"/>
      <c r="AB2921" s="71"/>
      <c r="AC2921" s="71"/>
      <c r="AD2921" s="71"/>
      <c r="AE2921" s="71"/>
      <c r="AF2921" s="71"/>
      <c r="AG2921" s="71"/>
      <c r="AH2921" s="71"/>
      <c r="AI2921" s="71"/>
      <c r="AJ2921" s="71"/>
      <c r="AK2921" s="71"/>
      <c r="AL2921" s="71"/>
    </row>
    <row r="2922" spans="1:38">
      <c r="A2922" s="191"/>
      <c r="B2922" s="191"/>
      <c r="C2922" s="191"/>
      <c r="D2922" s="191"/>
      <c r="E2922" s="191"/>
      <c r="F2922" s="191"/>
      <c r="G2922" s="191"/>
      <c r="H2922" s="191"/>
      <c r="I2922" s="191"/>
      <c r="J2922" s="191"/>
      <c r="K2922" s="191"/>
      <c r="L2922" s="191"/>
      <c r="M2922" s="191"/>
      <c r="N2922" s="191"/>
      <c r="O2922" s="70">
        <f>SUMIFS('Ctas Receber'!G:G,'Ctas Receber'!E:E,'Clientes'!A:A,'Ctas Receber'!M:M,"")</f>
        <v>0</v>
      </c>
      <c r="P2922" s="70">
        <f>SUMIFS('Ctas Receber'!G:G,'Ctas Receber'!E:E,'Clientes'!A:A,'Ctas Receber'!O:O,"Pago")</f>
        <v>0</v>
      </c>
      <c r="Q2922" s="71"/>
      <c r="R2922" s="71"/>
      <c r="S2922" s="71"/>
      <c r="T2922" s="71"/>
      <c r="U2922" s="71"/>
      <c r="V2922" s="71"/>
      <c r="W2922" s="71"/>
      <c r="X2922" s="71"/>
      <c r="Y2922" s="71"/>
      <c r="Z2922" s="71"/>
      <c r="AA2922" s="71"/>
      <c r="AB2922" s="71"/>
      <c r="AC2922" s="71"/>
      <c r="AD2922" s="71"/>
      <c r="AE2922" s="71"/>
      <c r="AF2922" s="71"/>
      <c r="AG2922" s="71"/>
      <c r="AH2922" s="71"/>
      <c r="AI2922" s="71"/>
      <c r="AJ2922" s="71"/>
      <c r="AK2922" s="71"/>
      <c r="AL2922" s="71"/>
    </row>
    <row r="2923" spans="1:38">
      <c r="A2923" s="191"/>
      <c r="B2923" s="191"/>
      <c r="C2923" s="191"/>
      <c r="D2923" s="191"/>
      <c r="E2923" s="191"/>
      <c r="F2923" s="191"/>
      <c r="G2923" s="191"/>
      <c r="H2923" s="191"/>
      <c r="I2923" s="191"/>
      <c r="J2923" s="191"/>
      <c r="K2923" s="191"/>
      <c r="L2923" s="191"/>
      <c r="M2923" s="191"/>
      <c r="N2923" s="191"/>
      <c r="O2923" s="70">
        <f>SUMIFS('Ctas Receber'!G:G,'Ctas Receber'!E:E,'Clientes'!A:A,'Ctas Receber'!M:M,"")</f>
        <v>0</v>
      </c>
      <c r="P2923" s="70">
        <f>SUMIFS('Ctas Receber'!G:G,'Ctas Receber'!E:E,'Clientes'!A:A,'Ctas Receber'!O:O,"Pago")</f>
        <v>0</v>
      </c>
      <c r="Q2923" s="71"/>
      <c r="R2923" s="71"/>
      <c r="S2923" s="71"/>
      <c r="T2923" s="71"/>
      <c r="U2923" s="71"/>
      <c r="V2923" s="71"/>
      <c r="W2923" s="71"/>
      <c r="X2923" s="71"/>
      <c r="Y2923" s="71"/>
      <c r="Z2923" s="71"/>
      <c r="AA2923" s="71"/>
      <c r="AB2923" s="71"/>
      <c r="AC2923" s="71"/>
      <c r="AD2923" s="71"/>
      <c r="AE2923" s="71"/>
      <c r="AF2923" s="71"/>
      <c r="AG2923" s="71"/>
      <c r="AH2923" s="71"/>
      <c r="AI2923" s="71"/>
      <c r="AJ2923" s="71"/>
      <c r="AK2923" s="71"/>
      <c r="AL2923" s="71"/>
    </row>
    <row r="2924" spans="1:38">
      <c r="A2924" s="191"/>
      <c r="B2924" s="191"/>
      <c r="C2924" s="191"/>
      <c r="D2924" s="191"/>
      <c r="E2924" s="191"/>
      <c r="F2924" s="191"/>
      <c r="G2924" s="191"/>
      <c r="H2924" s="191"/>
      <c r="I2924" s="191"/>
      <c r="J2924" s="191"/>
      <c r="K2924" s="191"/>
      <c r="L2924" s="191"/>
      <c r="M2924" s="191"/>
      <c r="N2924" s="191"/>
      <c r="O2924" s="70">
        <f>SUMIFS('Ctas Receber'!G:G,'Ctas Receber'!E:E,'Clientes'!A:A,'Ctas Receber'!M:M,"")</f>
        <v>0</v>
      </c>
      <c r="P2924" s="70">
        <f>SUMIFS('Ctas Receber'!G:G,'Ctas Receber'!E:E,'Clientes'!A:A,'Ctas Receber'!O:O,"Pago")</f>
        <v>0</v>
      </c>
      <c r="Q2924" s="71"/>
      <c r="R2924" s="71"/>
      <c r="S2924" s="71"/>
      <c r="T2924" s="71"/>
      <c r="U2924" s="71"/>
      <c r="V2924" s="71"/>
      <c r="W2924" s="71"/>
      <c r="X2924" s="71"/>
      <c r="Y2924" s="71"/>
      <c r="Z2924" s="71"/>
      <c r="AA2924" s="71"/>
      <c r="AB2924" s="71"/>
      <c r="AC2924" s="71"/>
      <c r="AD2924" s="71"/>
      <c r="AE2924" s="71"/>
      <c r="AF2924" s="71"/>
      <c r="AG2924" s="71"/>
      <c r="AH2924" s="71"/>
      <c r="AI2924" s="71"/>
      <c r="AJ2924" s="71"/>
      <c r="AK2924" s="71"/>
      <c r="AL2924" s="71"/>
    </row>
    <row r="2925" spans="1:38">
      <c r="A2925" s="191"/>
      <c r="B2925" s="191"/>
      <c r="C2925" s="191"/>
      <c r="D2925" s="191"/>
      <c r="E2925" s="191"/>
      <c r="F2925" s="191"/>
      <c r="G2925" s="191"/>
      <c r="H2925" s="191"/>
      <c r="I2925" s="191"/>
      <c r="J2925" s="191"/>
      <c r="K2925" s="191"/>
      <c r="L2925" s="191"/>
      <c r="M2925" s="191"/>
      <c r="N2925" s="191"/>
      <c r="O2925" s="70">
        <f>SUMIFS('Ctas Receber'!G:G,'Ctas Receber'!E:E,'Clientes'!A:A,'Ctas Receber'!M:M,"")</f>
        <v>0</v>
      </c>
      <c r="P2925" s="70">
        <f>SUMIFS('Ctas Receber'!G:G,'Ctas Receber'!E:E,'Clientes'!A:A,'Ctas Receber'!O:O,"Pago")</f>
        <v>0</v>
      </c>
      <c r="Q2925" s="71"/>
      <c r="R2925" s="71"/>
      <c r="S2925" s="71"/>
      <c r="T2925" s="71"/>
      <c r="U2925" s="71"/>
      <c r="V2925" s="71"/>
      <c r="W2925" s="71"/>
      <c r="X2925" s="71"/>
      <c r="Y2925" s="71"/>
      <c r="Z2925" s="71"/>
      <c r="AA2925" s="71"/>
      <c r="AB2925" s="71"/>
      <c r="AC2925" s="71"/>
      <c r="AD2925" s="71"/>
      <c r="AE2925" s="71"/>
      <c r="AF2925" s="71"/>
      <c r="AG2925" s="71"/>
      <c r="AH2925" s="71"/>
      <c r="AI2925" s="71"/>
      <c r="AJ2925" s="71"/>
      <c r="AK2925" s="71"/>
      <c r="AL2925" s="71"/>
    </row>
    <row r="2926" spans="1:38">
      <c r="A2926" s="191"/>
      <c r="B2926" s="191"/>
      <c r="C2926" s="191"/>
      <c r="D2926" s="191"/>
      <c r="E2926" s="191"/>
      <c r="F2926" s="191"/>
      <c r="G2926" s="191"/>
      <c r="H2926" s="191"/>
      <c r="I2926" s="191"/>
      <c r="J2926" s="191"/>
      <c r="K2926" s="191"/>
      <c r="L2926" s="191"/>
      <c r="M2926" s="191"/>
      <c r="N2926" s="191"/>
      <c r="O2926" s="70">
        <f>SUMIFS('Ctas Receber'!G:G,'Ctas Receber'!E:E,'Clientes'!A:A,'Ctas Receber'!M:M,"")</f>
        <v>0</v>
      </c>
      <c r="P2926" s="70">
        <f>SUMIFS('Ctas Receber'!G:G,'Ctas Receber'!E:E,'Clientes'!A:A,'Ctas Receber'!O:O,"Pago")</f>
        <v>0</v>
      </c>
      <c r="Q2926" s="71"/>
      <c r="R2926" s="71"/>
      <c r="S2926" s="71"/>
      <c r="T2926" s="71"/>
      <c r="U2926" s="71"/>
      <c r="V2926" s="71"/>
      <c r="W2926" s="71"/>
      <c r="X2926" s="71"/>
      <c r="Y2926" s="71"/>
      <c r="Z2926" s="71"/>
      <c r="AA2926" s="71"/>
      <c r="AB2926" s="71"/>
      <c r="AC2926" s="71"/>
      <c r="AD2926" s="71"/>
      <c r="AE2926" s="71"/>
      <c r="AF2926" s="71"/>
      <c r="AG2926" s="71"/>
      <c r="AH2926" s="71"/>
      <c r="AI2926" s="71"/>
      <c r="AJ2926" s="71"/>
      <c r="AK2926" s="71"/>
      <c r="AL2926" s="71"/>
    </row>
    <row r="2927" spans="1:38">
      <c r="A2927" s="191"/>
      <c r="B2927" s="191"/>
      <c r="C2927" s="191"/>
      <c r="D2927" s="191"/>
      <c r="E2927" s="191"/>
      <c r="F2927" s="191"/>
      <c r="G2927" s="191"/>
      <c r="H2927" s="191"/>
      <c r="I2927" s="191"/>
      <c r="J2927" s="191"/>
      <c r="K2927" s="191"/>
      <c r="L2927" s="191"/>
      <c r="M2927" s="191"/>
      <c r="N2927" s="191"/>
      <c r="O2927" s="70">
        <f>SUMIFS('Ctas Receber'!G:G,'Ctas Receber'!E:E,'Clientes'!A:A,'Ctas Receber'!M:M,"")</f>
        <v>0</v>
      </c>
      <c r="P2927" s="70">
        <f>SUMIFS('Ctas Receber'!G:G,'Ctas Receber'!E:E,'Clientes'!A:A,'Ctas Receber'!O:O,"Pago")</f>
        <v>0</v>
      </c>
      <c r="Q2927" s="71"/>
      <c r="R2927" s="71"/>
      <c r="S2927" s="71"/>
      <c r="T2927" s="71"/>
      <c r="U2927" s="71"/>
      <c r="V2927" s="71"/>
      <c r="W2927" s="71"/>
      <c r="X2927" s="71"/>
      <c r="Y2927" s="71"/>
      <c r="Z2927" s="71"/>
      <c r="AA2927" s="71"/>
      <c r="AB2927" s="71"/>
      <c r="AC2927" s="71"/>
      <c r="AD2927" s="71"/>
      <c r="AE2927" s="71"/>
      <c r="AF2927" s="71"/>
      <c r="AG2927" s="71"/>
      <c r="AH2927" s="71"/>
      <c r="AI2927" s="71"/>
      <c r="AJ2927" s="71"/>
      <c r="AK2927" s="71"/>
      <c r="AL2927" s="71"/>
    </row>
    <row r="2928" spans="1:38">
      <c r="A2928" s="191"/>
      <c r="B2928" s="191"/>
      <c r="C2928" s="191"/>
      <c r="D2928" s="191"/>
      <c r="E2928" s="191"/>
      <c r="F2928" s="191"/>
      <c r="G2928" s="191"/>
      <c r="H2928" s="191"/>
      <c r="I2928" s="191"/>
      <c r="J2928" s="191"/>
      <c r="K2928" s="191"/>
      <c r="L2928" s="191"/>
      <c r="M2928" s="191"/>
      <c r="N2928" s="191"/>
      <c r="O2928" s="70">
        <f>SUMIFS('Ctas Receber'!G:G,'Ctas Receber'!E:E,'Clientes'!A:A,'Ctas Receber'!M:M,"")</f>
        <v>0</v>
      </c>
      <c r="P2928" s="70">
        <f>SUMIFS('Ctas Receber'!G:G,'Ctas Receber'!E:E,'Clientes'!A:A,'Ctas Receber'!O:O,"Pago")</f>
        <v>0</v>
      </c>
      <c r="Q2928" s="71"/>
      <c r="R2928" s="71"/>
      <c r="S2928" s="71"/>
      <c r="T2928" s="71"/>
      <c r="U2928" s="71"/>
      <c r="V2928" s="71"/>
      <c r="W2928" s="71"/>
      <c r="X2928" s="71"/>
      <c r="Y2928" s="71"/>
      <c r="Z2928" s="71"/>
      <c r="AA2928" s="71"/>
      <c r="AB2928" s="71"/>
      <c r="AC2928" s="71"/>
      <c r="AD2928" s="71"/>
      <c r="AE2928" s="71"/>
      <c r="AF2928" s="71"/>
      <c r="AG2928" s="71"/>
      <c r="AH2928" s="71"/>
      <c r="AI2928" s="71"/>
      <c r="AJ2928" s="71"/>
      <c r="AK2928" s="71"/>
      <c r="AL2928" s="71"/>
    </row>
    <row r="2929" spans="1:38">
      <c r="A2929" s="191"/>
      <c r="B2929" s="191"/>
      <c r="C2929" s="191"/>
      <c r="D2929" s="191"/>
      <c r="E2929" s="191"/>
      <c r="F2929" s="191"/>
      <c r="G2929" s="191"/>
      <c r="H2929" s="191"/>
      <c r="I2929" s="191"/>
      <c r="J2929" s="191"/>
      <c r="K2929" s="191"/>
      <c r="L2929" s="191"/>
      <c r="M2929" s="191"/>
      <c r="N2929" s="191"/>
      <c r="O2929" s="70">
        <f>SUMIFS('Ctas Receber'!G:G,'Ctas Receber'!E:E,'Clientes'!A:A,'Ctas Receber'!M:M,"")</f>
        <v>0</v>
      </c>
      <c r="P2929" s="70">
        <f>SUMIFS('Ctas Receber'!G:G,'Ctas Receber'!E:E,'Clientes'!A:A,'Ctas Receber'!O:O,"Pago")</f>
        <v>0</v>
      </c>
      <c r="Q2929" s="71"/>
      <c r="R2929" s="71"/>
      <c r="S2929" s="71"/>
      <c r="T2929" s="71"/>
      <c r="U2929" s="71"/>
      <c r="V2929" s="71"/>
      <c r="W2929" s="71"/>
      <c r="X2929" s="71"/>
      <c r="Y2929" s="71"/>
      <c r="Z2929" s="71"/>
      <c r="AA2929" s="71"/>
      <c r="AB2929" s="71"/>
      <c r="AC2929" s="71"/>
      <c r="AD2929" s="71"/>
      <c r="AE2929" s="71"/>
      <c r="AF2929" s="71"/>
      <c r="AG2929" s="71"/>
      <c r="AH2929" s="71"/>
      <c r="AI2929" s="71"/>
      <c r="AJ2929" s="71"/>
      <c r="AK2929" s="71"/>
      <c r="AL2929" s="71"/>
    </row>
    <row r="2930" spans="1:38">
      <c r="A2930" s="191"/>
      <c r="B2930" s="191"/>
      <c r="C2930" s="191"/>
      <c r="D2930" s="191"/>
      <c r="E2930" s="191"/>
      <c r="F2930" s="191"/>
      <c r="G2930" s="191"/>
      <c r="H2930" s="191"/>
      <c r="I2930" s="191"/>
      <c r="J2930" s="191"/>
      <c r="K2930" s="191"/>
      <c r="L2930" s="191"/>
      <c r="M2930" s="191"/>
      <c r="N2930" s="191"/>
      <c r="O2930" s="70">
        <f>SUMIFS('Ctas Receber'!G:G,'Ctas Receber'!E:E,'Clientes'!A:A,'Ctas Receber'!M:M,"")</f>
        <v>0</v>
      </c>
      <c r="P2930" s="70">
        <f>SUMIFS('Ctas Receber'!G:G,'Ctas Receber'!E:E,'Clientes'!A:A,'Ctas Receber'!O:O,"Pago")</f>
        <v>0</v>
      </c>
      <c r="Q2930" s="71"/>
      <c r="R2930" s="71"/>
      <c r="S2930" s="71"/>
      <c r="T2930" s="71"/>
      <c r="U2930" s="71"/>
      <c r="V2930" s="71"/>
      <c r="W2930" s="71"/>
      <c r="X2930" s="71"/>
      <c r="Y2930" s="71"/>
      <c r="Z2930" s="71"/>
      <c r="AA2930" s="71"/>
      <c r="AB2930" s="71"/>
      <c r="AC2930" s="71"/>
      <c r="AD2930" s="71"/>
      <c r="AE2930" s="71"/>
      <c r="AF2930" s="71"/>
      <c r="AG2930" s="71"/>
      <c r="AH2930" s="71"/>
      <c r="AI2930" s="71"/>
      <c r="AJ2930" s="71"/>
      <c r="AK2930" s="71"/>
      <c r="AL2930" s="71"/>
    </row>
    <row r="2931" spans="1:38">
      <c r="A2931" s="191"/>
      <c r="B2931" s="191"/>
      <c r="C2931" s="191"/>
      <c r="D2931" s="191"/>
      <c r="E2931" s="191"/>
      <c r="F2931" s="191"/>
      <c r="G2931" s="191"/>
      <c r="H2931" s="191"/>
      <c r="I2931" s="191"/>
      <c r="J2931" s="191"/>
      <c r="K2931" s="191"/>
      <c r="L2931" s="191"/>
      <c r="M2931" s="191"/>
      <c r="N2931" s="191"/>
      <c r="O2931" s="70">
        <f>SUMIFS('Ctas Receber'!G:G,'Ctas Receber'!E:E,'Clientes'!A:A,'Ctas Receber'!M:M,"")</f>
        <v>0</v>
      </c>
      <c r="P2931" s="70">
        <f>SUMIFS('Ctas Receber'!G:G,'Ctas Receber'!E:E,'Clientes'!A:A,'Ctas Receber'!O:O,"Pago")</f>
        <v>0</v>
      </c>
      <c r="Q2931" s="71"/>
      <c r="R2931" s="71"/>
      <c r="S2931" s="71"/>
      <c r="T2931" s="71"/>
      <c r="U2931" s="71"/>
      <c r="V2931" s="71"/>
      <c r="W2931" s="71"/>
      <c r="X2931" s="71"/>
      <c r="Y2931" s="71"/>
      <c r="Z2931" s="71"/>
      <c r="AA2931" s="71"/>
      <c r="AB2931" s="71"/>
      <c r="AC2931" s="71"/>
      <c r="AD2931" s="71"/>
      <c r="AE2931" s="71"/>
      <c r="AF2931" s="71"/>
      <c r="AG2931" s="71"/>
      <c r="AH2931" s="71"/>
      <c r="AI2931" s="71"/>
      <c r="AJ2931" s="71"/>
      <c r="AK2931" s="71"/>
      <c r="AL2931" s="71"/>
    </row>
    <row r="2932" spans="1:38">
      <c r="A2932" s="191"/>
      <c r="B2932" s="191"/>
      <c r="C2932" s="191"/>
      <c r="D2932" s="191"/>
      <c r="E2932" s="191"/>
      <c r="F2932" s="191"/>
      <c r="G2932" s="191"/>
      <c r="H2932" s="191"/>
      <c r="I2932" s="191"/>
      <c r="J2932" s="191"/>
      <c r="K2932" s="191"/>
      <c r="L2932" s="191"/>
      <c r="M2932" s="191"/>
      <c r="N2932" s="191"/>
      <c r="O2932" s="70">
        <f>SUMIFS('Ctas Receber'!G:G,'Ctas Receber'!E:E,'Clientes'!A:A,'Ctas Receber'!M:M,"")</f>
        <v>0</v>
      </c>
      <c r="P2932" s="70">
        <f>SUMIFS('Ctas Receber'!G:G,'Ctas Receber'!E:E,'Clientes'!A:A,'Ctas Receber'!O:O,"Pago")</f>
        <v>0</v>
      </c>
      <c r="Q2932" s="71"/>
      <c r="R2932" s="71"/>
      <c r="S2932" s="71"/>
      <c r="T2932" s="71"/>
      <c r="U2932" s="71"/>
      <c r="V2932" s="71"/>
      <c r="W2932" s="71"/>
      <c r="X2932" s="71"/>
      <c r="Y2932" s="71"/>
      <c r="Z2932" s="71"/>
      <c r="AA2932" s="71"/>
      <c r="AB2932" s="71"/>
      <c r="AC2932" s="71"/>
      <c r="AD2932" s="71"/>
      <c r="AE2932" s="71"/>
      <c r="AF2932" s="71"/>
      <c r="AG2932" s="71"/>
      <c r="AH2932" s="71"/>
      <c r="AI2932" s="71"/>
      <c r="AJ2932" s="71"/>
      <c r="AK2932" s="71"/>
      <c r="AL2932" s="71"/>
    </row>
    <row r="2933" spans="1:38">
      <c r="A2933" s="191"/>
      <c r="B2933" s="191"/>
      <c r="C2933" s="191"/>
      <c r="D2933" s="191"/>
      <c r="E2933" s="191"/>
      <c r="F2933" s="191"/>
      <c r="G2933" s="191"/>
      <c r="H2933" s="191"/>
      <c r="I2933" s="191"/>
      <c r="J2933" s="191"/>
      <c r="K2933" s="191"/>
      <c r="L2933" s="191"/>
      <c r="M2933" s="191"/>
      <c r="N2933" s="191"/>
      <c r="O2933" s="70">
        <f>SUMIFS('Ctas Receber'!G:G,'Ctas Receber'!E:E,'Clientes'!A:A,'Ctas Receber'!M:M,"")</f>
        <v>0</v>
      </c>
      <c r="P2933" s="70">
        <f>SUMIFS('Ctas Receber'!G:G,'Ctas Receber'!E:E,'Clientes'!A:A,'Ctas Receber'!O:O,"Pago")</f>
        <v>0</v>
      </c>
      <c r="Q2933" s="71"/>
      <c r="R2933" s="71"/>
      <c r="S2933" s="71"/>
      <c r="T2933" s="71"/>
      <c r="U2933" s="71"/>
      <c r="V2933" s="71"/>
      <c r="W2933" s="71"/>
      <c r="X2933" s="71"/>
      <c r="Y2933" s="71"/>
      <c r="Z2933" s="71"/>
      <c r="AA2933" s="71"/>
      <c r="AB2933" s="71"/>
      <c r="AC2933" s="71"/>
      <c r="AD2933" s="71"/>
      <c r="AE2933" s="71"/>
      <c r="AF2933" s="71"/>
      <c r="AG2933" s="71"/>
      <c r="AH2933" s="71"/>
      <c r="AI2933" s="71"/>
      <c r="AJ2933" s="71"/>
      <c r="AK2933" s="71"/>
      <c r="AL2933" s="71"/>
    </row>
    <row r="2934" spans="1:38">
      <c r="A2934" s="191"/>
      <c r="B2934" s="191"/>
      <c r="C2934" s="191"/>
      <c r="D2934" s="191"/>
      <c r="E2934" s="191"/>
      <c r="F2934" s="191"/>
      <c r="G2934" s="191"/>
      <c r="H2934" s="191"/>
      <c r="I2934" s="191"/>
      <c r="J2934" s="191"/>
      <c r="K2934" s="191"/>
      <c r="L2934" s="191"/>
      <c r="M2934" s="191"/>
      <c r="N2934" s="191"/>
      <c r="O2934" s="70">
        <f>SUMIFS('Ctas Receber'!G:G,'Ctas Receber'!E:E,'Clientes'!A:A,'Ctas Receber'!M:M,"")</f>
        <v>0</v>
      </c>
      <c r="P2934" s="70">
        <f>SUMIFS('Ctas Receber'!G:G,'Ctas Receber'!E:E,'Clientes'!A:A,'Ctas Receber'!O:O,"Pago")</f>
        <v>0</v>
      </c>
      <c r="Q2934" s="71"/>
      <c r="R2934" s="71"/>
      <c r="S2934" s="71"/>
      <c r="T2934" s="71"/>
      <c r="U2934" s="71"/>
      <c r="V2934" s="71"/>
      <c r="W2934" s="71"/>
      <c r="X2934" s="71"/>
      <c r="Y2934" s="71"/>
      <c r="Z2934" s="71"/>
      <c r="AA2934" s="71"/>
      <c r="AB2934" s="71"/>
      <c r="AC2934" s="71"/>
      <c r="AD2934" s="71"/>
      <c r="AE2934" s="71"/>
      <c r="AF2934" s="71"/>
      <c r="AG2934" s="71"/>
      <c r="AH2934" s="71"/>
      <c r="AI2934" s="71"/>
      <c r="AJ2934" s="71"/>
      <c r="AK2934" s="71"/>
      <c r="AL2934" s="71"/>
    </row>
    <row r="2935" spans="1:38">
      <c r="A2935" s="191"/>
      <c r="B2935" s="191"/>
      <c r="C2935" s="191"/>
      <c r="D2935" s="191"/>
      <c r="E2935" s="191"/>
      <c r="F2935" s="191"/>
      <c r="G2935" s="191"/>
      <c r="H2935" s="191"/>
      <c r="I2935" s="191"/>
      <c r="J2935" s="191"/>
      <c r="K2935" s="191"/>
      <c r="L2935" s="191"/>
      <c r="M2935" s="191"/>
      <c r="N2935" s="191"/>
      <c r="O2935" s="70">
        <f>SUMIFS('Ctas Receber'!G:G,'Ctas Receber'!E:E,'Clientes'!A:A,'Ctas Receber'!M:M,"")</f>
        <v>0</v>
      </c>
      <c r="P2935" s="70">
        <f>SUMIFS('Ctas Receber'!G:G,'Ctas Receber'!E:E,'Clientes'!A:A,'Ctas Receber'!O:O,"Pago")</f>
        <v>0</v>
      </c>
      <c r="Q2935" s="71"/>
      <c r="R2935" s="71"/>
      <c r="S2935" s="71"/>
      <c r="T2935" s="71"/>
      <c r="U2935" s="71"/>
      <c r="V2935" s="71"/>
      <c r="W2935" s="71"/>
      <c r="X2935" s="71"/>
      <c r="Y2935" s="71"/>
      <c r="Z2935" s="71"/>
      <c r="AA2935" s="71"/>
      <c r="AB2935" s="71"/>
      <c r="AC2935" s="71"/>
      <c r="AD2935" s="71"/>
      <c r="AE2935" s="71"/>
      <c r="AF2935" s="71"/>
      <c r="AG2935" s="71"/>
      <c r="AH2935" s="71"/>
      <c r="AI2935" s="71"/>
      <c r="AJ2935" s="71"/>
      <c r="AK2935" s="71"/>
      <c r="AL2935" s="71"/>
    </row>
    <row r="2936" spans="1:38">
      <c r="A2936" s="191"/>
      <c r="B2936" s="191"/>
      <c r="C2936" s="191"/>
      <c r="D2936" s="191"/>
      <c r="E2936" s="191"/>
      <c r="F2936" s="191"/>
      <c r="G2936" s="191"/>
      <c r="H2936" s="191"/>
      <c r="I2936" s="191"/>
      <c r="J2936" s="191"/>
      <c r="K2936" s="191"/>
      <c r="L2936" s="191"/>
      <c r="M2936" s="191"/>
      <c r="N2936" s="191"/>
      <c r="O2936" s="70">
        <f>SUMIFS('Ctas Receber'!G:G,'Ctas Receber'!E:E,'Clientes'!A:A,'Ctas Receber'!M:M,"")</f>
        <v>0</v>
      </c>
      <c r="P2936" s="70">
        <f>SUMIFS('Ctas Receber'!G:G,'Ctas Receber'!E:E,'Clientes'!A:A,'Ctas Receber'!O:O,"Pago")</f>
        <v>0</v>
      </c>
      <c r="Q2936" s="71"/>
      <c r="R2936" s="71"/>
      <c r="S2936" s="71"/>
      <c r="T2936" s="71"/>
      <c r="U2936" s="71"/>
      <c r="V2936" s="71"/>
      <c r="W2936" s="71"/>
      <c r="X2936" s="71"/>
      <c r="Y2936" s="71"/>
      <c r="Z2936" s="71"/>
      <c r="AA2936" s="71"/>
      <c r="AB2936" s="71"/>
      <c r="AC2936" s="71"/>
      <c r="AD2936" s="71"/>
      <c r="AE2936" s="71"/>
      <c r="AF2936" s="71"/>
      <c r="AG2936" s="71"/>
      <c r="AH2936" s="71"/>
      <c r="AI2936" s="71"/>
      <c r="AJ2936" s="71"/>
      <c r="AK2936" s="71"/>
      <c r="AL2936" s="71"/>
    </row>
    <row r="2937" spans="1:38">
      <c r="A2937" s="191"/>
      <c r="B2937" s="191"/>
      <c r="C2937" s="191"/>
      <c r="D2937" s="191"/>
      <c r="E2937" s="191"/>
      <c r="F2937" s="191"/>
      <c r="G2937" s="191"/>
      <c r="H2937" s="191"/>
      <c r="I2937" s="191"/>
      <c r="J2937" s="191"/>
      <c r="K2937" s="191"/>
      <c r="L2937" s="191"/>
      <c r="M2937" s="191"/>
      <c r="N2937" s="191"/>
      <c r="O2937" s="70">
        <f>SUMIFS('Ctas Receber'!G:G,'Ctas Receber'!E:E,'Clientes'!A:A,'Ctas Receber'!M:M,"")</f>
        <v>0</v>
      </c>
      <c r="P2937" s="70">
        <f>SUMIFS('Ctas Receber'!G:G,'Ctas Receber'!E:E,'Clientes'!A:A,'Ctas Receber'!O:O,"Pago")</f>
        <v>0</v>
      </c>
      <c r="Q2937" s="71"/>
      <c r="R2937" s="71"/>
      <c r="S2937" s="71"/>
      <c r="T2937" s="71"/>
      <c r="U2937" s="71"/>
      <c r="V2937" s="71"/>
      <c r="W2937" s="71"/>
      <c r="X2937" s="71"/>
      <c r="Y2937" s="71"/>
      <c r="Z2937" s="71"/>
      <c r="AA2937" s="71"/>
      <c r="AB2937" s="71"/>
      <c r="AC2937" s="71"/>
      <c r="AD2937" s="71"/>
      <c r="AE2937" s="71"/>
      <c r="AF2937" s="71"/>
      <c r="AG2937" s="71"/>
      <c r="AH2937" s="71"/>
      <c r="AI2937" s="71"/>
      <c r="AJ2937" s="71"/>
      <c r="AK2937" s="71"/>
      <c r="AL2937" s="71"/>
    </row>
    <row r="2938" spans="1:38">
      <c r="A2938" s="191"/>
      <c r="B2938" s="191"/>
      <c r="C2938" s="191"/>
      <c r="D2938" s="191"/>
      <c r="E2938" s="191"/>
      <c r="F2938" s="191"/>
      <c r="G2938" s="191"/>
      <c r="H2938" s="191"/>
      <c r="I2938" s="191"/>
      <c r="J2938" s="191"/>
      <c r="K2938" s="191"/>
      <c r="L2938" s="191"/>
      <c r="M2938" s="191"/>
      <c r="N2938" s="191"/>
      <c r="O2938" s="70">
        <f>SUMIFS('Ctas Receber'!G:G,'Ctas Receber'!E:E,'Clientes'!A:A,'Ctas Receber'!M:M,"")</f>
        <v>0</v>
      </c>
      <c r="P2938" s="70">
        <f>SUMIFS('Ctas Receber'!G:G,'Ctas Receber'!E:E,'Clientes'!A:A,'Ctas Receber'!O:O,"Pago")</f>
        <v>0</v>
      </c>
      <c r="Q2938" s="71"/>
      <c r="R2938" s="71"/>
      <c r="S2938" s="71"/>
      <c r="T2938" s="71"/>
      <c r="U2938" s="71"/>
      <c r="V2938" s="71"/>
      <c r="W2938" s="71"/>
      <c r="X2938" s="71"/>
      <c r="Y2938" s="71"/>
      <c r="Z2938" s="71"/>
      <c r="AA2938" s="71"/>
      <c r="AB2938" s="71"/>
      <c r="AC2938" s="71"/>
      <c r="AD2938" s="71"/>
      <c r="AE2938" s="71"/>
      <c r="AF2938" s="71"/>
      <c r="AG2938" s="71"/>
      <c r="AH2938" s="71"/>
      <c r="AI2938" s="71"/>
      <c r="AJ2938" s="71"/>
      <c r="AK2938" s="71"/>
      <c r="AL2938" s="71"/>
    </row>
    <row r="2939" spans="1:38">
      <c r="A2939" s="191"/>
      <c r="B2939" s="191"/>
      <c r="C2939" s="191"/>
      <c r="D2939" s="191"/>
      <c r="E2939" s="191"/>
      <c r="F2939" s="191"/>
      <c r="G2939" s="191"/>
      <c r="H2939" s="191"/>
      <c r="I2939" s="191"/>
      <c r="J2939" s="191"/>
      <c r="K2939" s="191"/>
      <c r="L2939" s="191"/>
      <c r="M2939" s="191"/>
      <c r="N2939" s="191"/>
      <c r="O2939" s="70">
        <f>SUMIFS('Ctas Receber'!G:G,'Ctas Receber'!E:E,'Clientes'!A:A,'Ctas Receber'!M:M,"")</f>
        <v>0</v>
      </c>
      <c r="P2939" s="70">
        <f>SUMIFS('Ctas Receber'!G:G,'Ctas Receber'!E:E,'Clientes'!A:A,'Ctas Receber'!O:O,"Pago")</f>
        <v>0</v>
      </c>
      <c r="Q2939" s="71"/>
      <c r="R2939" s="71"/>
      <c r="S2939" s="71"/>
      <c r="T2939" s="71"/>
      <c r="U2939" s="71"/>
      <c r="V2939" s="71"/>
      <c r="W2939" s="71"/>
      <c r="X2939" s="71"/>
      <c r="Y2939" s="71"/>
      <c r="Z2939" s="71"/>
      <c r="AA2939" s="71"/>
      <c r="AB2939" s="71"/>
      <c r="AC2939" s="71"/>
      <c r="AD2939" s="71"/>
      <c r="AE2939" s="71"/>
      <c r="AF2939" s="71"/>
      <c r="AG2939" s="71"/>
      <c r="AH2939" s="71"/>
      <c r="AI2939" s="71"/>
      <c r="AJ2939" s="71"/>
      <c r="AK2939" s="71"/>
      <c r="AL2939" s="71"/>
    </row>
    <row r="2940" spans="1:38">
      <c r="A2940" s="191"/>
      <c r="B2940" s="191"/>
      <c r="C2940" s="191"/>
      <c r="D2940" s="191"/>
      <c r="E2940" s="191"/>
      <c r="F2940" s="191"/>
      <c r="G2940" s="191"/>
      <c r="H2940" s="191"/>
      <c r="I2940" s="191"/>
      <c r="J2940" s="191"/>
      <c r="K2940" s="191"/>
      <c r="L2940" s="191"/>
      <c r="M2940" s="191"/>
      <c r="N2940" s="191"/>
      <c r="O2940" s="70">
        <f>SUMIFS('Ctas Receber'!G:G,'Ctas Receber'!E:E,'Clientes'!A:A,'Ctas Receber'!M:M,"")</f>
        <v>0</v>
      </c>
      <c r="P2940" s="70">
        <f>SUMIFS('Ctas Receber'!G:G,'Ctas Receber'!E:E,'Clientes'!A:A,'Ctas Receber'!O:O,"Pago")</f>
        <v>0</v>
      </c>
      <c r="Q2940" s="71"/>
      <c r="R2940" s="71"/>
      <c r="S2940" s="71"/>
      <c r="T2940" s="71"/>
      <c r="U2940" s="71"/>
      <c r="V2940" s="71"/>
      <c r="W2940" s="71"/>
      <c r="X2940" s="71"/>
      <c r="Y2940" s="71"/>
      <c r="Z2940" s="71"/>
      <c r="AA2940" s="71"/>
      <c r="AB2940" s="71"/>
      <c r="AC2940" s="71"/>
      <c r="AD2940" s="71"/>
      <c r="AE2940" s="71"/>
      <c r="AF2940" s="71"/>
      <c r="AG2940" s="71"/>
      <c r="AH2940" s="71"/>
      <c r="AI2940" s="71"/>
      <c r="AJ2940" s="71"/>
      <c r="AK2940" s="71"/>
      <c r="AL2940" s="71"/>
    </row>
    <row r="2941" spans="1:38">
      <c r="A2941" s="191"/>
      <c r="B2941" s="191"/>
      <c r="C2941" s="191"/>
      <c r="D2941" s="191"/>
      <c r="E2941" s="191"/>
      <c r="F2941" s="191"/>
      <c r="G2941" s="191"/>
      <c r="H2941" s="191"/>
      <c r="I2941" s="191"/>
      <c r="J2941" s="191"/>
      <c r="K2941" s="191"/>
      <c r="L2941" s="191"/>
      <c r="M2941" s="191"/>
      <c r="N2941" s="191"/>
      <c r="O2941" s="70">
        <f>SUMIFS('Ctas Receber'!G:G,'Ctas Receber'!E:E,'Clientes'!A:A,'Ctas Receber'!M:M,"")</f>
        <v>0</v>
      </c>
      <c r="P2941" s="70">
        <f>SUMIFS('Ctas Receber'!G:G,'Ctas Receber'!E:E,'Clientes'!A:A,'Ctas Receber'!O:O,"Pago")</f>
        <v>0</v>
      </c>
      <c r="Q2941" s="71"/>
      <c r="R2941" s="71"/>
      <c r="S2941" s="71"/>
      <c r="T2941" s="71"/>
      <c r="U2941" s="71"/>
      <c r="V2941" s="71"/>
      <c r="W2941" s="71"/>
      <c r="X2941" s="71"/>
      <c r="Y2941" s="71"/>
      <c r="Z2941" s="71"/>
      <c r="AA2941" s="71"/>
      <c r="AB2941" s="71"/>
      <c r="AC2941" s="71"/>
      <c r="AD2941" s="71"/>
      <c r="AE2941" s="71"/>
      <c r="AF2941" s="71"/>
      <c r="AG2941" s="71"/>
      <c r="AH2941" s="71"/>
      <c r="AI2941" s="71"/>
      <c r="AJ2941" s="71"/>
      <c r="AK2941" s="71"/>
      <c r="AL2941" s="71"/>
    </row>
    <row r="2942" spans="1:38">
      <c r="A2942" s="191"/>
      <c r="B2942" s="191"/>
      <c r="C2942" s="191"/>
      <c r="D2942" s="191"/>
      <c r="E2942" s="191"/>
      <c r="F2942" s="191"/>
      <c r="G2942" s="191"/>
      <c r="H2942" s="191"/>
      <c r="I2942" s="191"/>
      <c r="J2942" s="191"/>
      <c r="K2942" s="191"/>
      <c r="L2942" s="191"/>
      <c r="M2942" s="191"/>
      <c r="N2942" s="191"/>
      <c r="O2942" s="70">
        <f>SUMIFS('Ctas Receber'!G:G,'Ctas Receber'!E:E,'Clientes'!A:A,'Ctas Receber'!M:M,"")</f>
        <v>0</v>
      </c>
      <c r="P2942" s="70">
        <f>SUMIFS('Ctas Receber'!G:G,'Ctas Receber'!E:E,'Clientes'!A:A,'Ctas Receber'!O:O,"Pago")</f>
        <v>0</v>
      </c>
      <c r="Q2942" s="71"/>
      <c r="R2942" s="71"/>
      <c r="S2942" s="71"/>
      <c r="T2942" s="71"/>
      <c r="U2942" s="71"/>
      <c r="V2942" s="71"/>
      <c r="W2942" s="71"/>
      <c r="X2942" s="71"/>
      <c r="Y2942" s="71"/>
      <c r="Z2942" s="71"/>
      <c r="AA2942" s="71"/>
      <c r="AB2942" s="71"/>
      <c r="AC2942" s="71"/>
      <c r="AD2942" s="71"/>
      <c r="AE2942" s="71"/>
      <c r="AF2942" s="71"/>
      <c r="AG2942" s="71"/>
      <c r="AH2942" s="71"/>
      <c r="AI2942" s="71"/>
      <c r="AJ2942" s="71"/>
      <c r="AK2942" s="71"/>
      <c r="AL2942" s="71"/>
    </row>
    <row r="2943" spans="1:38">
      <c r="A2943" s="191"/>
      <c r="B2943" s="191"/>
      <c r="C2943" s="191"/>
      <c r="D2943" s="191"/>
      <c r="E2943" s="191"/>
      <c r="F2943" s="191"/>
      <c r="G2943" s="191"/>
      <c r="H2943" s="191"/>
      <c r="I2943" s="191"/>
      <c r="J2943" s="191"/>
      <c r="K2943" s="191"/>
      <c r="L2943" s="191"/>
      <c r="M2943" s="191"/>
      <c r="N2943" s="191"/>
      <c r="O2943" s="70">
        <f>SUMIFS('Ctas Receber'!G:G,'Ctas Receber'!E:E,'Clientes'!A:A,'Ctas Receber'!M:M,"")</f>
        <v>0</v>
      </c>
      <c r="P2943" s="70">
        <f>SUMIFS('Ctas Receber'!G:G,'Ctas Receber'!E:E,'Clientes'!A:A,'Ctas Receber'!O:O,"Pago")</f>
        <v>0</v>
      </c>
      <c r="Q2943" s="71"/>
      <c r="R2943" s="71"/>
      <c r="S2943" s="71"/>
      <c r="T2943" s="71"/>
      <c r="U2943" s="71"/>
      <c r="V2943" s="71"/>
      <c r="W2943" s="71"/>
      <c r="X2943" s="71"/>
      <c r="Y2943" s="71"/>
      <c r="Z2943" s="71"/>
      <c r="AA2943" s="71"/>
      <c r="AB2943" s="71"/>
      <c r="AC2943" s="71"/>
      <c r="AD2943" s="71"/>
      <c r="AE2943" s="71"/>
      <c r="AF2943" s="71"/>
      <c r="AG2943" s="71"/>
      <c r="AH2943" s="71"/>
      <c r="AI2943" s="71"/>
      <c r="AJ2943" s="71"/>
      <c r="AK2943" s="71"/>
      <c r="AL2943" s="71"/>
    </row>
    <row r="2944" spans="1:38">
      <c r="A2944" s="191"/>
      <c r="B2944" s="191"/>
      <c r="C2944" s="191"/>
      <c r="D2944" s="191"/>
      <c r="E2944" s="191"/>
      <c r="F2944" s="191"/>
      <c r="G2944" s="191"/>
      <c r="H2944" s="191"/>
      <c r="I2944" s="191"/>
      <c r="J2944" s="191"/>
      <c r="K2944" s="191"/>
      <c r="L2944" s="191"/>
      <c r="M2944" s="191"/>
      <c r="N2944" s="191"/>
      <c r="O2944" s="70">
        <f>SUMIFS('Ctas Receber'!G:G,'Ctas Receber'!E:E,'Clientes'!A:A,'Ctas Receber'!M:M,"")</f>
        <v>0</v>
      </c>
      <c r="P2944" s="70">
        <f>SUMIFS('Ctas Receber'!G:G,'Ctas Receber'!E:E,'Clientes'!A:A,'Ctas Receber'!O:O,"Pago")</f>
        <v>0</v>
      </c>
      <c r="Q2944" s="71"/>
      <c r="R2944" s="71"/>
      <c r="S2944" s="71"/>
      <c r="T2944" s="71"/>
      <c r="U2944" s="71"/>
      <c r="V2944" s="71"/>
      <c r="W2944" s="71"/>
      <c r="X2944" s="71"/>
      <c r="Y2944" s="71"/>
      <c r="Z2944" s="71"/>
      <c r="AA2944" s="71"/>
      <c r="AB2944" s="71"/>
      <c r="AC2944" s="71"/>
      <c r="AD2944" s="71"/>
      <c r="AE2944" s="71"/>
      <c r="AF2944" s="71"/>
      <c r="AG2944" s="71"/>
      <c r="AH2944" s="71"/>
      <c r="AI2944" s="71"/>
      <c r="AJ2944" s="71"/>
      <c r="AK2944" s="71"/>
      <c r="AL2944" s="71"/>
    </row>
    <row r="2945" spans="1:38">
      <c r="A2945" s="191"/>
      <c r="B2945" s="191"/>
      <c r="C2945" s="191"/>
      <c r="D2945" s="191"/>
      <c r="E2945" s="191"/>
      <c r="F2945" s="191"/>
      <c r="G2945" s="191"/>
      <c r="H2945" s="191"/>
      <c r="I2945" s="191"/>
      <c r="J2945" s="191"/>
      <c r="K2945" s="191"/>
      <c r="L2945" s="191"/>
      <c r="M2945" s="191"/>
      <c r="N2945" s="191"/>
      <c r="O2945" s="70">
        <f>SUMIFS('Ctas Receber'!G:G,'Ctas Receber'!E:E,'Clientes'!A:A,'Ctas Receber'!M:M,"")</f>
        <v>0</v>
      </c>
      <c r="P2945" s="70">
        <f>SUMIFS('Ctas Receber'!G:G,'Ctas Receber'!E:E,'Clientes'!A:A,'Ctas Receber'!O:O,"Pago")</f>
        <v>0</v>
      </c>
      <c r="Q2945" s="71"/>
      <c r="R2945" s="71"/>
      <c r="S2945" s="71"/>
      <c r="T2945" s="71"/>
      <c r="U2945" s="71"/>
      <c r="V2945" s="71"/>
      <c r="W2945" s="71"/>
      <c r="X2945" s="71"/>
      <c r="Y2945" s="71"/>
      <c r="Z2945" s="71"/>
      <c r="AA2945" s="71"/>
      <c r="AB2945" s="71"/>
      <c r="AC2945" s="71"/>
      <c r="AD2945" s="71"/>
      <c r="AE2945" s="71"/>
      <c r="AF2945" s="71"/>
      <c r="AG2945" s="71"/>
      <c r="AH2945" s="71"/>
      <c r="AI2945" s="71"/>
      <c r="AJ2945" s="71"/>
      <c r="AK2945" s="71"/>
      <c r="AL2945" s="71"/>
    </row>
    <row r="2946" spans="1:38">
      <c r="A2946" s="191"/>
      <c r="B2946" s="191"/>
      <c r="C2946" s="191"/>
      <c r="D2946" s="191"/>
      <c r="E2946" s="191"/>
      <c r="F2946" s="191"/>
      <c r="G2946" s="191"/>
      <c r="H2946" s="191"/>
      <c r="I2946" s="191"/>
      <c r="J2946" s="191"/>
      <c r="K2946" s="191"/>
      <c r="L2946" s="191"/>
      <c r="M2946" s="191"/>
      <c r="N2946" s="191"/>
      <c r="O2946" s="70">
        <f>SUMIFS('Ctas Receber'!G:G,'Ctas Receber'!E:E,'Clientes'!A:A,'Ctas Receber'!M:M,"")</f>
        <v>0</v>
      </c>
      <c r="P2946" s="70">
        <f>SUMIFS('Ctas Receber'!G:G,'Ctas Receber'!E:E,'Clientes'!A:A,'Ctas Receber'!O:O,"Pago")</f>
        <v>0</v>
      </c>
      <c r="Q2946" s="71"/>
      <c r="R2946" s="71"/>
      <c r="S2946" s="71"/>
      <c r="T2946" s="71"/>
      <c r="U2946" s="71"/>
      <c r="V2946" s="71"/>
      <c r="W2946" s="71"/>
      <c r="X2946" s="71"/>
      <c r="Y2946" s="71"/>
      <c r="Z2946" s="71"/>
      <c r="AA2946" s="71"/>
      <c r="AB2946" s="71"/>
      <c r="AC2946" s="71"/>
      <c r="AD2946" s="71"/>
      <c r="AE2946" s="71"/>
      <c r="AF2946" s="71"/>
      <c r="AG2946" s="71"/>
      <c r="AH2946" s="71"/>
      <c r="AI2946" s="71"/>
      <c r="AJ2946" s="71"/>
      <c r="AK2946" s="71"/>
      <c r="AL2946" s="71"/>
    </row>
    <row r="2947" spans="1:38">
      <c r="A2947" s="191"/>
      <c r="B2947" s="191"/>
      <c r="C2947" s="191"/>
      <c r="D2947" s="191"/>
      <c r="E2947" s="191"/>
      <c r="F2947" s="191"/>
      <c r="G2947" s="191"/>
      <c r="H2947" s="191"/>
      <c r="I2947" s="191"/>
      <c r="J2947" s="191"/>
      <c r="K2947" s="191"/>
      <c r="L2947" s="191"/>
      <c r="M2947" s="191"/>
      <c r="N2947" s="191"/>
      <c r="O2947" s="70">
        <f>SUMIFS('Ctas Receber'!G:G,'Ctas Receber'!E:E,'Clientes'!A:A,'Ctas Receber'!M:M,"")</f>
        <v>0</v>
      </c>
      <c r="P2947" s="70">
        <f>SUMIFS('Ctas Receber'!G:G,'Ctas Receber'!E:E,'Clientes'!A:A,'Ctas Receber'!O:O,"Pago")</f>
        <v>0</v>
      </c>
      <c r="Q2947" s="71"/>
      <c r="R2947" s="71"/>
      <c r="S2947" s="71"/>
      <c r="T2947" s="71"/>
      <c r="U2947" s="71"/>
      <c r="V2947" s="71"/>
      <c r="W2947" s="71"/>
      <c r="X2947" s="71"/>
      <c r="Y2947" s="71"/>
      <c r="Z2947" s="71"/>
      <c r="AA2947" s="71"/>
      <c r="AB2947" s="71"/>
      <c r="AC2947" s="71"/>
      <c r="AD2947" s="71"/>
      <c r="AE2947" s="71"/>
      <c r="AF2947" s="71"/>
      <c r="AG2947" s="71"/>
      <c r="AH2947" s="71"/>
      <c r="AI2947" s="71"/>
      <c r="AJ2947" s="71"/>
      <c r="AK2947" s="71"/>
      <c r="AL2947" s="71"/>
    </row>
    <row r="2948" spans="1:38">
      <c r="A2948" s="191"/>
      <c r="B2948" s="191"/>
      <c r="C2948" s="191"/>
      <c r="D2948" s="191"/>
      <c r="E2948" s="191"/>
      <c r="F2948" s="191"/>
      <c r="G2948" s="191"/>
      <c r="H2948" s="191"/>
      <c r="I2948" s="191"/>
      <c r="J2948" s="191"/>
      <c r="K2948" s="191"/>
      <c r="L2948" s="191"/>
      <c r="M2948" s="191"/>
      <c r="N2948" s="191"/>
      <c r="O2948" s="70">
        <f>SUMIFS('Ctas Receber'!G:G,'Ctas Receber'!E:E,'Clientes'!A:A,'Ctas Receber'!M:M,"")</f>
        <v>0</v>
      </c>
      <c r="P2948" s="70">
        <f>SUMIFS('Ctas Receber'!G:G,'Ctas Receber'!E:E,'Clientes'!A:A,'Ctas Receber'!O:O,"Pago")</f>
        <v>0</v>
      </c>
      <c r="Q2948" s="71"/>
      <c r="R2948" s="71"/>
      <c r="S2948" s="71"/>
      <c r="T2948" s="71"/>
      <c r="U2948" s="71"/>
      <c r="V2948" s="71"/>
      <c r="W2948" s="71"/>
      <c r="X2948" s="71"/>
      <c r="Y2948" s="71"/>
      <c r="Z2948" s="71"/>
      <c r="AA2948" s="71"/>
      <c r="AB2948" s="71"/>
      <c r="AC2948" s="71"/>
      <c r="AD2948" s="71"/>
      <c r="AE2948" s="71"/>
      <c r="AF2948" s="71"/>
      <c r="AG2948" s="71"/>
      <c r="AH2948" s="71"/>
      <c r="AI2948" s="71"/>
      <c r="AJ2948" s="71"/>
      <c r="AK2948" s="71"/>
      <c r="AL2948" s="71"/>
    </row>
    <row r="2949" spans="1:38">
      <c r="A2949" s="191"/>
      <c r="B2949" s="191"/>
      <c r="C2949" s="191"/>
      <c r="D2949" s="191"/>
      <c r="E2949" s="191"/>
      <c r="F2949" s="191"/>
      <c r="G2949" s="191"/>
      <c r="H2949" s="191"/>
      <c r="I2949" s="191"/>
      <c r="J2949" s="191"/>
      <c r="K2949" s="191"/>
      <c r="L2949" s="191"/>
      <c r="M2949" s="191"/>
      <c r="N2949" s="191"/>
      <c r="O2949" s="70">
        <f>SUMIFS('Ctas Receber'!G:G,'Ctas Receber'!E:E,'Clientes'!A:A,'Ctas Receber'!M:M,"")</f>
        <v>0</v>
      </c>
      <c r="P2949" s="70">
        <f>SUMIFS('Ctas Receber'!G:G,'Ctas Receber'!E:E,'Clientes'!A:A,'Ctas Receber'!O:O,"Pago")</f>
        <v>0</v>
      </c>
      <c r="Q2949" s="71"/>
      <c r="R2949" s="71"/>
      <c r="S2949" s="71"/>
      <c r="T2949" s="71"/>
      <c r="U2949" s="71"/>
      <c r="V2949" s="71"/>
      <c r="W2949" s="71"/>
      <c r="X2949" s="71"/>
      <c r="Y2949" s="71"/>
      <c r="Z2949" s="71"/>
      <c r="AA2949" s="71"/>
      <c r="AB2949" s="71"/>
      <c r="AC2949" s="71"/>
      <c r="AD2949" s="71"/>
      <c r="AE2949" s="71"/>
      <c r="AF2949" s="71"/>
      <c r="AG2949" s="71"/>
      <c r="AH2949" s="71"/>
      <c r="AI2949" s="71"/>
      <c r="AJ2949" s="71"/>
      <c r="AK2949" s="71"/>
      <c r="AL2949" s="71"/>
    </row>
    <row r="2950" spans="1:38">
      <c r="A2950" s="191"/>
      <c r="B2950" s="191"/>
      <c r="C2950" s="191"/>
      <c r="D2950" s="191"/>
      <c r="E2950" s="191"/>
      <c r="F2950" s="191"/>
      <c r="G2950" s="191"/>
      <c r="H2950" s="191"/>
      <c r="I2950" s="191"/>
      <c r="J2950" s="191"/>
      <c r="K2950" s="191"/>
      <c r="L2950" s="191"/>
      <c r="M2950" s="191"/>
      <c r="N2950" s="191"/>
      <c r="O2950" s="70">
        <f>SUMIFS('Ctas Receber'!G:G,'Ctas Receber'!E:E,'Clientes'!A:A,'Ctas Receber'!M:M,"")</f>
        <v>0</v>
      </c>
      <c r="P2950" s="70">
        <f>SUMIFS('Ctas Receber'!G:G,'Ctas Receber'!E:E,'Clientes'!A:A,'Ctas Receber'!O:O,"Pago")</f>
        <v>0</v>
      </c>
      <c r="Q2950" s="71"/>
      <c r="R2950" s="71"/>
      <c r="S2950" s="71"/>
      <c r="T2950" s="71"/>
      <c r="U2950" s="71"/>
      <c r="V2950" s="71"/>
      <c r="W2950" s="71"/>
      <c r="X2950" s="71"/>
      <c r="Y2950" s="71"/>
      <c r="Z2950" s="71"/>
      <c r="AA2950" s="71"/>
      <c r="AB2950" s="71"/>
      <c r="AC2950" s="71"/>
      <c r="AD2950" s="71"/>
      <c r="AE2950" s="71"/>
      <c r="AF2950" s="71"/>
      <c r="AG2950" s="71"/>
      <c r="AH2950" s="71"/>
      <c r="AI2950" s="71"/>
      <c r="AJ2950" s="71"/>
      <c r="AK2950" s="71"/>
      <c r="AL2950" s="71"/>
    </row>
    <row r="2951" spans="1:38">
      <c r="A2951" s="191"/>
      <c r="B2951" s="191"/>
      <c r="C2951" s="191"/>
      <c r="D2951" s="191"/>
      <c r="E2951" s="191"/>
      <c r="F2951" s="191"/>
      <c r="G2951" s="191"/>
      <c r="H2951" s="191"/>
      <c r="I2951" s="191"/>
      <c r="J2951" s="191"/>
      <c r="K2951" s="191"/>
      <c r="L2951" s="191"/>
      <c r="M2951" s="191"/>
      <c r="N2951" s="191"/>
      <c r="O2951" s="70">
        <f>SUMIFS('Ctas Receber'!G:G,'Ctas Receber'!E:E,'Clientes'!A:A,'Ctas Receber'!M:M,"")</f>
        <v>0</v>
      </c>
      <c r="P2951" s="70">
        <f>SUMIFS('Ctas Receber'!G:G,'Ctas Receber'!E:E,'Clientes'!A:A,'Ctas Receber'!O:O,"Pago")</f>
        <v>0</v>
      </c>
      <c r="Q2951" s="71"/>
      <c r="R2951" s="71"/>
      <c r="S2951" s="71"/>
      <c r="T2951" s="71"/>
      <c r="U2951" s="71"/>
      <c r="V2951" s="71"/>
      <c r="W2951" s="71"/>
      <c r="X2951" s="71"/>
      <c r="Y2951" s="71"/>
      <c r="Z2951" s="71"/>
      <c r="AA2951" s="71"/>
      <c r="AB2951" s="71"/>
      <c r="AC2951" s="71"/>
      <c r="AD2951" s="71"/>
      <c r="AE2951" s="71"/>
      <c r="AF2951" s="71"/>
      <c r="AG2951" s="71"/>
      <c r="AH2951" s="71"/>
      <c r="AI2951" s="71"/>
      <c r="AJ2951" s="71"/>
      <c r="AK2951" s="71"/>
      <c r="AL2951" s="71"/>
    </row>
    <row r="2952" spans="1:38">
      <c r="A2952" s="191"/>
      <c r="B2952" s="191"/>
      <c r="C2952" s="191"/>
      <c r="D2952" s="191"/>
      <c r="E2952" s="191"/>
      <c r="F2952" s="191"/>
      <c r="G2952" s="191"/>
      <c r="H2952" s="191"/>
      <c r="I2952" s="191"/>
      <c r="J2952" s="191"/>
      <c r="K2952" s="191"/>
      <c r="L2952" s="191"/>
      <c r="M2952" s="191"/>
      <c r="N2952" s="191"/>
      <c r="O2952" s="70">
        <f>SUMIFS('Ctas Receber'!G:G,'Ctas Receber'!E:E,'Clientes'!A:A,'Ctas Receber'!M:M,"")</f>
        <v>0</v>
      </c>
      <c r="P2952" s="70">
        <f>SUMIFS('Ctas Receber'!G:G,'Ctas Receber'!E:E,'Clientes'!A:A,'Ctas Receber'!O:O,"Pago")</f>
        <v>0</v>
      </c>
      <c r="Q2952" s="71"/>
      <c r="R2952" s="71"/>
      <c r="S2952" s="71"/>
      <c r="T2952" s="71"/>
      <c r="U2952" s="71"/>
      <c r="V2952" s="71"/>
      <c r="W2952" s="71"/>
      <c r="X2952" s="71"/>
      <c r="Y2952" s="71"/>
      <c r="Z2952" s="71"/>
      <c r="AA2952" s="71"/>
      <c r="AB2952" s="71"/>
      <c r="AC2952" s="71"/>
      <c r="AD2952" s="71"/>
      <c r="AE2952" s="71"/>
      <c r="AF2952" s="71"/>
      <c r="AG2952" s="71"/>
      <c r="AH2952" s="71"/>
      <c r="AI2952" s="71"/>
      <c r="AJ2952" s="71"/>
      <c r="AK2952" s="71"/>
      <c r="AL2952" s="71"/>
    </row>
    <row r="2953" spans="1:38">
      <c r="A2953" s="191"/>
      <c r="B2953" s="191"/>
      <c r="C2953" s="191"/>
      <c r="D2953" s="191"/>
      <c r="E2953" s="191"/>
      <c r="F2953" s="191"/>
      <c r="G2953" s="191"/>
      <c r="H2953" s="191"/>
      <c r="I2953" s="191"/>
      <c r="J2953" s="191"/>
      <c r="K2953" s="191"/>
      <c r="L2953" s="191"/>
      <c r="M2953" s="191"/>
      <c r="N2953" s="191"/>
      <c r="O2953" s="70">
        <f>SUMIFS('Ctas Receber'!G:G,'Ctas Receber'!E:E,'Clientes'!A:A,'Ctas Receber'!M:M,"")</f>
        <v>0</v>
      </c>
      <c r="P2953" s="70">
        <f>SUMIFS('Ctas Receber'!G:G,'Ctas Receber'!E:E,'Clientes'!A:A,'Ctas Receber'!O:O,"Pago")</f>
        <v>0</v>
      </c>
      <c r="Q2953" s="71"/>
      <c r="R2953" s="71"/>
      <c r="S2953" s="71"/>
      <c r="T2953" s="71"/>
      <c r="U2953" s="71"/>
      <c r="V2953" s="71"/>
      <c r="W2953" s="71"/>
      <c r="X2953" s="71"/>
      <c r="Y2953" s="71"/>
      <c r="Z2953" s="71"/>
      <c r="AA2953" s="71"/>
      <c r="AB2953" s="71"/>
      <c r="AC2953" s="71"/>
      <c r="AD2953" s="71"/>
      <c r="AE2953" s="71"/>
      <c r="AF2953" s="71"/>
      <c r="AG2953" s="71"/>
      <c r="AH2953" s="71"/>
      <c r="AI2953" s="71"/>
      <c r="AJ2953" s="71"/>
      <c r="AK2953" s="71"/>
      <c r="AL2953" s="71"/>
    </row>
    <row r="2954" spans="1:38">
      <c r="A2954" s="191"/>
      <c r="B2954" s="191"/>
      <c r="C2954" s="191"/>
      <c r="D2954" s="191"/>
      <c r="E2954" s="191"/>
      <c r="F2954" s="191"/>
      <c r="G2954" s="191"/>
      <c r="H2954" s="191"/>
      <c r="I2954" s="191"/>
      <c r="J2954" s="191"/>
      <c r="K2954" s="191"/>
      <c r="L2954" s="191"/>
      <c r="M2954" s="191"/>
      <c r="N2954" s="191"/>
      <c r="O2954" s="70">
        <f>SUMIFS('Ctas Receber'!G:G,'Ctas Receber'!E:E,'Clientes'!A:A,'Ctas Receber'!M:M,"")</f>
        <v>0</v>
      </c>
      <c r="P2954" s="70">
        <f>SUMIFS('Ctas Receber'!G:G,'Ctas Receber'!E:E,'Clientes'!A:A,'Ctas Receber'!O:O,"Pago")</f>
        <v>0</v>
      </c>
      <c r="Q2954" s="71"/>
      <c r="R2954" s="71"/>
      <c r="S2954" s="71"/>
      <c r="T2954" s="71"/>
      <c r="U2954" s="71"/>
      <c r="V2954" s="71"/>
      <c r="W2954" s="71"/>
      <c r="X2954" s="71"/>
      <c r="Y2954" s="71"/>
      <c r="Z2954" s="71"/>
      <c r="AA2954" s="71"/>
      <c r="AB2954" s="71"/>
      <c r="AC2954" s="71"/>
      <c r="AD2954" s="71"/>
      <c r="AE2954" s="71"/>
      <c r="AF2954" s="71"/>
      <c r="AG2954" s="71"/>
      <c r="AH2954" s="71"/>
      <c r="AI2954" s="71"/>
      <c r="AJ2954" s="71"/>
      <c r="AK2954" s="71"/>
      <c r="AL2954" s="71"/>
    </row>
    <row r="2955" spans="1:38">
      <c r="A2955" s="191"/>
      <c r="B2955" s="191"/>
      <c r="C2955" s="191"/>
      <c r="D2955" s="191"/>
      <c r="E2955" s="191"/>
      <c r="F2955" s="191"/>
      <c r="G2955" s="191"/>
      <c r="H2955" s="191"/>
      <c r="I2955" s="191"/>
      <c r="J2955" s="191"/>
      <c r="K2955" s="191"/>
      <c r="L2955" s="191"/>
      <c r="M2955" s="191"/>
      <c r="N2955" s="191"/>
      <c r="O2955" s="70">
        <f>SUMIFS('Ctas Receber'!G:G,'Ctas Receber'!E:E,'Clientes'!A:A,'Ctas Receber'!M:M,"")</f>
        <v>0</v>
      </c>
      <c r="P2955" s="70">
        <f>SUMIFS('Ctas Receber'!G:G,'Ctas Receber'!E:E,'Clientes'!A:A,'Ctas Receber'!O:O,"Pago")</f>
        <v>0</v>
      </c>
      <c r="Q2955" s="71"/>
      <c r="R2955" s="71"/>
      <c r="S2955" s="71"/>
      <c r="T2955" s="71"/>
      <c r="U2955" s="71"/>
      <c r="V2955" s="71"/>
      <c r="W2955" s="71"/>
      <c r="X2955" s="71"/>
      <c r="Y2955" s="71"/>
      <c r="Z2955" s="71"/>
      <c r="AA2955" s="71"/>
      <c r="AB2955" s="71"/>
      <c r="AC2955" s="71"/>
      <c r="AD2955" s="71"/>
      <c r="AE2955" s="71"/>
      <c r="AF2955" s="71"/>
      <c r="AG2955" s="71"/>
      <c r="AH2955" s="71"/>
      <c r="AI2955" s="71"/>
      <c r="AJ2955" s="71"/>
      <c r="AK2955" s="71"/>
      <c r="AL2955" s="71"/>
    </row>
    <row r="2956" spans="1:38">
      <c r="A2956" s="191"/>
      <c r="B2956" s="191"/>
      <c r="C2956" s="191"/>
      <c r="D2956" s="191"/>
      <c r="E2956" s="191"/>
      <c r="F2956" s="191"/>
      <c r="G2956" s="191"/>
      <c r="H2956" s="191"/>
      <c r="I2956" s="191"/>
      <c r="J2956" s="191"/>
      <c r="K2956" s="191"/>
      <c r="L2956" s="191"/>
      <c r="M2956" s="191"/>
      <c r="N2956" s="191"/>
      <c r="O2956" s="70">
        <f>SUMIFS('Ctas Receber'!G:G,'Ctas Receber'!E:E,'Clientes'!A:A,'Ctas Receber'!M:M,"")</f>
        <v>0</v>
      </c>
      <c r="P2956" s="70">
        <f>SUMIFS('Ctas Receber'!G:G,'Ctas Receber'!E:E,'Clientes'!A:A,'Ctas Receber'!O:O,"Pago")</f>
        <v>0</v>
      </c>
      <c r="Q2956" s="71"/>
      <c r="R2956" s="71"/>
      <c r="S2956" s="71"/>
      <c r="T2956" s="71"/>
      <c r="U2956" s="71"/>
      <c r="V2956" s="71"/>
      <c r="W2956" s="71"/>
      <c r="X2956" s="71"/>
      <c r="Y2956" s="71"/>
      <c r="Z2956" s="71"/>
      <c r="AA2956" s="71"/>
      <c r="AB2956" s="71"/>
      <c r="AC2956" s="71"/>
      <c r="AD2956" s="71"/>
      <c r="AE2956" s="71"/>
      <c r="AF2956" s="71"/>
      <c r="AG2956" s="71"/>
      <c r="AH2956" s="71"/>
      <c r="AI2956" s="71"/>
      <c r="AJ2956" s="71"/>
      <c r="AK2956" s="71"/>
      <c r="AL2956" s="71"/>
    </row>
    <row r="2957" spans="1:38">
      <c r="A2957" s="191"/>
      <c r="B2957" s="191"/>
      <c r="C2957" s="191"/>
      <c r="D2957" s="191"/>
      <c r="E2957" s="191"/>
      <c r="F2957" s="191"/>
      <c r="G2957" s="191"/>
      <c r="H2957" s="191"/>
      <c r="I2957" s="191"/>
      <c r="J2957" s="191"/>
      <c r="K2957" s="191"/>
      <c r="L2957" s="191"/>
      <c r="M2957" s="191"/>
      <c r="N2957" s="191"/>
      <c r="O2957" s="70">
        <f>SUMIFS('Ctas Receber'!G:G,'Ctas Receber'!E:E,'Clientes'!A:A,'Ctas Receber'!M:M,"")</f>
        <v>0</v>
      </c>
      <c r="P2957" s="70">
        <f>SUMIFS('Ctas Receber'!G:G,'Ctas Receber'!E:E,'Clientes'!A:A,'Ctas Receber'!O:O,"Pago")</f>
        <v>0</v>
      </c>
      <c r="Q2957" s="71"/>
      <c r="R2957" s="71"/>
      <c r="S2957" s="71"/>
      <c r="T2957" s="71"/>
      <c r="U2957" s="71"/>
      <c r="V2957" s="71"/>
      <c r="W2957" s="71"/>
      <c r="X2957" s="71"/>
      <c r="Y2957" s="71"/>
      <c r="Z2957" s="71"/>
      <c r="AA2957" s="71"/>
      <c r="AB2957" s="71"/>
      <c r="AC2957" s="71"/>
      <c r="AD2957" s="71"/>
      <c r="AE2957" s="71"/>
      <c r="AF2957" s="71"/>
      <c r="AG2957" s="71"/>
      <c r="AH2957" s="71"/>
      <c r="AI2957" s="71"/>
      <c r="AJ2957" s="71"/>
      <c r="AK2957" s="71"/>
      <c r="AL2957" s="71"/>
    </row>
    <row r="2958" spans="1:38">
      <c r="A2958" s="191"/>
      <c r="B2958" s="191"/>
      <c r="C2958" s="191"/>
      <c r="D2958" s="191"/>
      <c r="E2958" s="191"/>
      <c r="F2958" s="191"/>
      <c r="G2958" s="191"/>
      <c r="H2958" s="191"/>
      <c r="I2958" s="191"/>
      <c r="J2958" s="191"/>
      <c r="K2958" s="191"/>
      <c r="L2958" s="191"/>
      <c r="M2958" s="191"/>
      <c r="N2958" s="191"/>
      <c r="O2958" s="70">
        <f>SUMIFS('Ctas Receber'!G:G,'Ctas Receber'!E:E,'Clientes'!A:A,'Ctas Receber'!M:M,"")</f>
        <v>0</v>
      </c>
      <c r="P2958" s="70">
        <f>SUMIFS('Ctas Receber'!G:G,'Ctas Receber'!E:E,'Clientes'!A:A,'Ctas Receber'!O:O,"Pago")</f>
        <v>0</v>
      </c>
      <c r="Q2958" s="71"/>
      <c r="R2958" s="71"/>
      <c r="S2958" s="71"/>
      <c r="T2958" s="71"/>
      <c r="U2958" s="71"/>
      <c r="V2958" s="71"/>
      <c r="W2958" s="71"/>
      <c r="X2958" s="71"/>
      <c r="Y2958" s="71"/>
      <c r="Z2958" s="71"/>
      <c r="AA2958" s="71"/>
      <c r="AB2958" s="71"/>
      <c r="AC2958" s="71"/>
      <c r="AD2958" s="71"/>
      <c r="AE2958" s="71"/>
      <c r="AF2958" s="71"/>
      <c r="AG2958" s="71"/>
      <c r="AH2958" s="71"/>
      <c r="AI2958" s="71"/>
      <c r="AJ2958" s="71"/>
      <c r="AK2958" s="71"/>
      <c r="AL2958" s="71"/>
    </row>
    <row r="2959" spans="1:38">
      <c r="A2959" s="191"/>
      <c r="B2959" s="191"/>
      <c r="C2959" s="191"/>
      <c r="D2959" s="191"/>
      <c r="E2959" s="191"/>
      <c r="F2959" s="191"/>
      <c r="G2959" s="191"/>
      <c r="H2959" s="191"/>
      <c r="I2959" s="191"/>
      <c r="J2959" s="191"/>
      <c r="K2959" s="191"/>
      <c r="L2959" s="191"/>
      <c r="M2959" s="191"/>
      <c r="N2959" s="191"/>
      <c r="O2959" s="70">
        <f>SUMIFS('Ctas Receber'!G:G,'Ctas Receber'!E:E,'Clientes'!A:A,'Ctas Receber'!M:M,"")</f>
        <v>0</v>
      </c>
      <c r="P2959" s="70">
        <f>SUMIFS('Ctas Receber'!G:G,'Ctas Receber'!E:E,'Clientes'!A:A,'Ctas Receber'!O:O,"Pago")</f>
        <v>0</v>
      </c>
      <c r="Q2959" s="71"/>
      <c r="R2959" s="71"/>
      <c r="S2959" s="71"/>
      <c r="T2959" s="71"/>
      <c r="U2959" s="71"/>
      <c r="V2959" s="71"/>
      <c r="W2959" s="71"/>
      <c r="X2959" s="71"/>
      <c r="Y2959" s="71"/>
      <c r="Z2959" s="71"/>
      <c r="AA2959" s="71"/>
      <c r="AB2959" s="71"/>
      <c r="AC2959" s="71"/>
      <c r="AD2959" s="71"/>
      <c r="AE2959" s="71"/>
      <c r="AF2959" s="71"/>
      <c r="AG2959" s="71"/>
      <c r="AH2959" s="71"/>
      <c r="AI2959" s="71"/>
      <c r="AJ2959" s="71"/>
      <c r="AK2959" s="71"/>
      <c r="AL2959" s="71"/>
    </row>
    <row r="2960" spans="1:38">
      <c r="A2960" s="191"/>
      <c r="B2960" s="191"/>
      <c r="C2960" s="191"/>
      <c r="D2960" s="191"/>
      <c r="E2960" s="191"/>
      <c r="F2960" s="191"/>
      <c r="G2960" s="191"/>
      <c r="H2960" s="191"/>
      <c r="I2960" s="191"/>
      <c r="J2960" s="191"/>
      <c r="K2960" s="191"/>
      <c r="L2960" s="191"/>
      <c r="M2960" s="191"/>
      <c r="N2960" s="191"/>
      <c r="O2960" s="70">
        <f>SUMIFS('Ctas Receber'!G:G,'Ctas Receber'!E:E,'Clientes'!A:A,'Ctas Receber'!M:M,"")</f>
        <v>0</v>
      </c>
      <c r="P2960" s="70">
        <f>SUMIFS('Ctas Receber'!G:G,'Ctas Receber'!E:E,'Clientes'!A:A,'Ctas Receber'!O:O,"Pago")</f>
        <v>0</v>
      </c>
      <c r="Q2960" s="71"/>
      <c r="R2960" s="71"/>
      <c r="S2960" s="71"/>
      <c r="T2960" s="71"/>
      <c r="U2960" s="71"/>
      <c r="V2960" s="71"/>
      <c r="W2960" s="71"/>
      <c r="X2960" s="71"/>
      <c r="Y2960" s="71"/>
      <c r="Z2960" s="71"/>
      <c r="AA2960" s="71"/>
      <c r="AB2960" s="71"/>
      <c r="AC2960" s="71"/>
      <c r="AD2960" s="71"/>
      <c r="AE2960" s="71"/>
      <c r="AF2960" s="71"/>
      <c r="AG2960" s="71"/>
      <c r="AH2960" s="71"/>
      <c r="AI2960" s="71"/>
      <c r="AJ2960" s="71"/>
      <c r="AK2960" s="71"/>
      <c r="AL2960" s="71"/>
    </row>
    <row r="2961" spans="1:38">
      <c r="A2961" s="191"/>
      <c r="B2961" s="191"/>
      <c r="C2961" s="191"/>
      <c r="D2961" s="191"/>
      <c r="E2961" s="191"/>
      <c r="F2961" s="191"/>
      <c r="G2961" s="191"/>
      <c r="H2961" s="191"/>
      <c r="I2961" s="191"/>
      <c r="J2961" s="191"/>
      <c r="K2961" s="191"/>
      <c r="L2961" s="191"/>
      <c r="M2961" s="191"/>
      <c r="N2961" s="191"/>
      <c r="O2961" s="70">
        <f>SUMIFS('Ctas Receber'!G:G,'Ctas Receber'!E:E,'Clientes'!A:A,'Ctas Receber'!M:M,"")</f>
        <v>0</v>
      </c>
      <c r="P2961" s="70">
        <f>SUMIFS('Ctas Receber'!G:G,'Ctas Receber'!E:E,'Clientes'!A:A,'Ctas Receber'!O:O,"Pago")</f>
        <v>0</v>
      </c>
      <c r="Q2961" s="71"/>
      <c r="R2961" s="71"/>
      <c r="S2961" s="71"/>
      <c r="T2961" s="71"/>
      <c r="U2961" s="71"/>
      <c r="V2961" s="71"/>
      <c r="W2961" s="71"/>
      <c r="X2961" s="71"/>
      <c r="Y2961" s="71"/>
      <c r="Z2961" s="71"/>
      <c r="AA2961" s="71"/>
      <c r="AB2961" s="71"/>
      <c r="AC2961" s="71"/>
      <c r="AD2961" s="71"/>
      <c r="AE2961" s="71"/>
      <c r="AF2961" s="71"/>
      <c r="AG2961" s="71"/>
      <c r="AH2961" s="71"/>
      <c r="AI2961" s="71"/>
      <c r="AJ2961" s="71"/>
      <c r="AK2961" s="71"/>
      <c r="AL2961" s="71"/>
    </row>
    <row r="2962" spans="1:38">
      <c r="A2962" s="191"/>
      <c r="B2962" s="191"/>
      <c r="C2962" s="191"/>
      <c r="D2962" s="191"/>
      <c r="E2962" s="191"/>
      <c r="F2962" s="191"/>
      <c r="G2962" s="191"/>
      <c r="H2962" s="191"/>
      <c r="I2962" s="191"/>
      <c r="J2962" s="191"/>
      <c r="K2962" s="191"/>
      <c r="L2962" s="191"/>
      <c r="M2962" s="191"/>
      <c r="N2962" s="191"/>
      <c r="O2962" s="70">
        <f>SUMIFS('Ctas Receber'!G:G,'Ctas Receber'!E:E,'Clientes'!A:A,'Ctas Receber'!M:M,"")</f>
        <v>0</v>
      </c>
      <c r="P2962" s="70">
        <f>SUMIFS('Ctas Receber'!G:G,'Ctas Receber'!E:E,'Clientes'!A:A,'Ctas Receber'!O:O,"Pago")</f>
        <v>0</v>
      </c>
      <c r="Q2962" s="71"/>
      <c r="R2962" s="71"/>
      <c r="S2962" s="71"/>
      <c r="T2962" s="71"/>
      <c r="U2962" s="71"/>
      <c r="V2962" s="71"/>
      <c r="W2962" s="71"/>
      <c r="X2962" s="71"/>
      <c r="Y2962" s="71"/>
      <c r="Z2962" s="71"/>
      <c r="AA2962" s="71"/>
      <c r="AB2962" s="71"/>
      <c r="AC2962" s="71"/>
      <c r="AD2962" s="71"/>
      <c r="AE2962" s="71"/>
      <c r="AF2962" s="71"/>
      <c r="AG2962" s="71"/>
      <c r="AH2962" s="71"/>
      <c r="AI2962" s="71"/>
      <c r="AJ2962" s="71"/>
      <c r="AK2962" s="71"/>
      <c r="AL2962" s="71"/>
    </row>
    <row r="2963" spans="1:38">
      <c r="A2963" s="191"/>
      <c r="B2963" s="191"/>
      <c r="C2963" s="191"/>
      <c r="D2963" s="191"/>
      <c r="E2963" s="191"/>
      <c r="F2963" s="191"/>
      <c r="G2963" s="191"/>
      <c r="H2963" s="191"/>
      <c r="I2963" s="191"/>
      <c r="J2963" s="191"/>
      <c r="K2963" s="191"/>
      <c r="L2963" s="191"/>
      <c r="M2963" s="191"/>
      <c r="N2963" s="191"/>
      <c r="O2963" s="70">
        <f>SUMIFS('Ctas Receber'!G:G,'Ctas Receber'!E:E,'Clientes'!A:A,'Ctas Receber'!M:M,"")</f>
        <v>0</v>
      </c>
      <c r="P2963" s="70">
        <f>SUMIFS('Ctas Receber'!G:G,'Ctas Receber'!E:E,'Clientes'!A:A,'Ctas Receber'!O:O,"Pago")</f>
        <v>0</v>
      </c>
      <c r="Q2963" s="71"/>
      <c r="R2963" s="71"/>
      <c r="S2963" s="71"/>
      <c r="T2963" s="71"/>
      <c r="U2963" s="71"/>
      <c r="V2963" s="71"/>
      <c r="W2963" s="71"/>
      <c r="X2963" s="71"/>
      <c r="Y2963" s="71"/>
      <c r="Z2963" s="71"/>
      <c r="AA2963" s="71"/>
      <c r="AB2963" s="71"/>
      <c r="AC2963" s="71"/>
      <c r="AD2963" s="71"/>
      <c r="AE2963" s="71"/>
      <c r="AF2963" s="71"/>
      <c r="AG2963" s="71"/>
      <c r="AH2963" s="71"/>
      <c r="AI2963" s="71"/>
      <c r="AJ2963" s="71"/>
      <c r="AK2963" s="71"/>
      <c r="AL2963" s="71"/>
    </row>
    <row r="2964" spans="1:38">
      <c r="A2964" s="191"/>
      <c r="B2964" s="191"/>
      <c r="C2964" s="191"/>
      <c r="D2964" s="191"/>
      <c r="E2964" s="191"/>
      <c r="F2964" s="191"/>
      <c r="G2964" s="191"/>
      <c r="H2964" s="191"/>
      <c r="I2964" s="191"/>
      <c r="J2964" s="191"/>
      <c r="K2964" s="191"/>
      <c r="L2964" s="191"/>
      <c r="M2964" s="191"/>
      <c r="N2964" s="191"/>
      <c r="O2964" s="70">
        <f>SUMIFS('Ctas Receber'!G:G,'Ctas Receber'!E:E,'Clientes'!A:A,'Ctas Receber'!M:M,"")</f>
        <v>0</v>
      </c>
      <c r="P2964" s="70">
        <f>SUMIFS('Ctas Receber'!G:G,'Ctas Receber'!E:E,'Clientes'!A:A,'Ctas Receber'!O:O,"Pago")</f>
        <v>0</v>
      </c>
      <c r="Q2964" s="71"/>
      <c r="R2964" s="71"/>
      <c r="S2964" s="71"/>
      <c r="T2964" s="71"/>
      <c r="U2964" s="71"/>
      <c r="V2964" s="71"/>
      <c r="W2964" s="71"/>
      <c r="X2964" s="71"/>
      <c r="Y2964" s="71"/>
      <c r="Z2964" s="71"/>
      <c r="AA2964" s="71"/>
      <c r="AB2964" s="71"/>
      <c r="AC2964" s="71"/>
      <c r="AD2964" s="71"/>
      <c r="AE2964" s="71"/>
      <c r="AF2964" s="71"/>
      <c r="AG2964" s="71"/>
      <c r="AH2964" s="71"/>
      <c r="AI2964" s="71"/>
      <c r="AJ2964" s="71"/>
      <c r="AK2964" s="71"/>
      <c r="AL2964" s="71"/>
    </row>
    <row r="2965" spans="1:38">
      <c r="A2965" s="191"/>
      <c r="B2965" s="191"/>
      <c r="C2965" s="191"/>
      <c r="D2965" s="191"/>
      <c r="E2965" s="191"/>
      <c r="F2965" s="191"/>
      <c r="G2965" s="191"/>
      <c r="H2965" s="191"/>
      <c r="I2965" s="191"/>
      <c r="J2965" s="191"/>
      <c r="K2965" s="191"/>
      <c r="L2965" s="191"/>
      <c r="M2965" s="191"/>
      <c r="N2965" s="191"/>
      <c r="O2965" s="70">
        <f>SUMIFS('Ctas Receber'!G:G,'Ctas Receber'!E:E,'Clientes'!A:A,'Ctas Receber'!M:M,"")</f>
        <v>0</v>
      </c>
      <c r="P2965" s="70">
        <f>SUMIFS('Ctas Receber'!G:G,'Ctas Receber'!E:E,'Clientes'!A:A,'Ctas Receber'!O:O,"Pago")</f>
        <v>0</v>
      </c>
      <c r="Q2965" s="71"/>
      <c r="R2965" s="71"/>
      <c r="S2965" s="71"/>
      <c r="T2965" s="71"/>
      <c r="U2965" s="71"/>
      <c r="V2965" s="71"/>
      <c r="W2965" s="71"/>
      <c r="X2965" s="71"/>
      <c r="Y2965" s="71"/>
      <c r="Z2965" s="71"/>
      <c r="AA2965" s="71"/>
      <c r="AB2965" s="71"/>
      <c r="AC2965" s="71"/>
      <c r="AD2965" s="71"/>
      <c r="AE2965" s="71"/>
      <c r="AF2965" s="71"/>
      <c r="AG2965" s="71"/>
      <c r="AH2965" s="71"/>
      <c r="AI2965" s="71"/>
      <c r="AJ2965" s="71"/>
      <c r="AK2965" s="71"/>
      <c r="AL2965" s="71"/>
    </row>
    <row r="2966" spans="1:38">
      <c r="A2966" s="191"/>
      <c r="B2966" s="191"/>
      <c r="C2966" s="191"/>
      <c r="D2966" s="191"/>
      <c r="E2966" s="191"/>
      <c r="F2966" s="191"/>
      <c r="G2966" s="191"/>
      <c r="H2966" s="191"/>
      <c r="I2966" s="191"/>
      <c r="J2966" s="191"/>
      <c r="K2966" s="191"/>
      <c r="L2966" s="191"/>
      <c r="M2966" s="191"/>
      <c r="N2966" s="191"/>
      <c r="O2966" s="70">
        <f>SUMIFS('Ctas Receber'!G:G,'Ctas Receber'!E:E,'Clientes'!A:A,'Ctas Receber'!M:M,"")</f>
        <v>0</v>
      </c>
      <c r="P2966" s="70">
        <f>SUMIFS('Ctas Receber'!G:G,'Ctas Receber'!E:E,'Clientes'!A:A,'Ctas Receber'!O:O,"Pago")</f>
        <v>0</v>
      </c>
      <c r="Q2966" s="71"/>
      <c r="R2966" s="71"/>
      <c r="S2966" s="71"/>
      <c r="T2966" s="71"/>
      <c r="U2966" s="71"/>
      <c r="V2966" s="71"/>
      <c r="W2966" s="71"/>
      <c r="X2966" s="71"/>
      <c r="Y2966" s="71"/>
      <c r="Z2966" s="71"/>
      <c r="AA2966" s="71"/>
      <c r="AB2966" s="71"/>
      <c r="AC2966" s="71"/>
      <c r="AD2966" s="71"/>
      <c r="AE2966" s="71"/>
      <c r="AF2966" s="71"/>
      <c r="AG2966" s="71"/>
      <c r="AH2966" s="71"/>
      <c r="AI2966" s="71"/>
      <c r="AJ2966" s="71"/>
      <c r="AK2966" s="71"/>
      <c r="AL2966" s="71"/>
    </row>
    <row r="2967" spans="1:38">
      <c r="A2967" s="191"/>
      <c r="B2967" s="191"/>
      <c r="C2967" s="191"/>
      <c r="D2967" s="191"/>
      <c r="E2967" s="191"/>
      <c r="F2967" s="191"/>
      <c r="G2967" s="191"/>
      <c r="H2967" s="191"/>
      <c r="I2967" s="191"/>
      <c r="J2967" s="191"/>
      <c r="K2967" s="191"/>
      <c r="L2967" s="191"/>
      <c r="M2967" s="191"/>
      <c r="N2967" s="191"/>
      <c r="O2967" s="70">
        <f>SUMIFS('Ctas Receber'!G:G,'Ctas Receber'!E:E,'Clientes'!A:A,'Ctas Receber'!M:M,"")</f>
        <v>0</v>
      </c>
      <c r="P2967" s="70">
        <f>SUMIFS('Ctas Receber'!G:G,'Ctas Receber'!E:E,'Clientes'!A:A,'Ctas Receber'!O:O,"Pago")</f>
        <v>0</v>
      </c>
      <c r="Q2967" s="71"/>
      <c r="R2967" s="71"/>
      <c r="S2967" s="71"/>
      <c r="T2967" s="71"/>
      <c r="U2967" s="71"/>
      <c r="V2967" s="71"/>
      <c r="W2967" s="71"/>
      <c r="X2967" s="71"/>
      <c r="Y2967" s="71"/>
      <c r="Z2967" s="71"/>
      <c r="AA2967" s="71"/>
      <c r="AB2967" s="71"/>
      <c r="AC2967" s="71"/>
      <c r="AD2967" s="71"/>
      <c r="AE2967" s="71"/>
      <c r="AF2967" s="71"/>
      <c r="AG2967" s="71"/>
      <c r="AH2967" s="71"/>
      <c r="AI2967" s="71"/>
      <c r="AJ2967" s="71"/>
      <c r="AK2967" s="71"/>
      <c r="AL2967" s="71"/>
    </row>
    <row r="2968" spans="1:38">
      <c r="A2968" s="191"/>
      <c r="B2968" s="191"/>
      <c r="C2968" s="191"/>
      <c r="D2968" s="191"/>
      <c r="E2968" s="191"/>
      <c r="F2968" s="191"/>
      <c r="G2968" s="191"/>
      <c r="H2968" s="191"/>
      <c r="I2968" s="191"/>
      <c r="J2968" s="191"/>
      <c r="K2968" s="191"/>
      <c r="L2968" s="191"/>
      <c r="M2968" s="191"/>
      <c r="N2968" s="191"/>
      <c r="O2968" s="70">
        <f>SUMIFS('Ctas Receber'!G:G,'Ctas Receber'!E:E,'Clientes'!A:A,'Ctas Receber'!M:M,"")</f>
        <v>0</v>
      </c>
      <c r="P2968" s="70">
        <f>SUMIFS('Ctas Receber'!G:G,'Ctas Receber'!E:E,'Clientes'!A:A,'Ctas Receber'!O:O,"Pago")</f>
        <v>0</v>
      </c>
      <c r="Q2968" s="71"/>
      <c r="R2968" s="71"/>
      <c r="S2968" s="71"/>
      <c r="T2968" s="71"/>
      <c r="U2968" s="71"/>
      <c r="V2968" s="71"/>
      <c r="W2968" s="71"/>
      <c r="X2968" s="71"/>
      <c r="Y2968" s="71"/>
      <c r="Z2968" s="71"/>
      <c r="AA2968" s="71"/>
      <c r="AB2968" s="71"/>
      <c r="AC2968" s="71"/>
      <c r="AD2968" s="71"/>
      <c r="AE2968" s="71"/>
      <c r="AF2968" s="71"/>
      <c r="AG2968" s="71"/>
      <c r="AH2968" s="71"/>
      <c r="AI2968" s="71"/>
      <c r="AJ2968" s="71"/>
      <c r="AK2968" s="71"/>
      <c r="AL2968" s="71"/>
    </row>
    <row r="2969" spans="1:38">
      <c r="A2969" s="191"/>
      <c r="B2969" s="191"/>
      <c r="C2969" s="191"/>
      <c r="D2969" s="191"/>
      <c r="E2969" s="191"/>
      <c r="F2969" s="191"/>
      <c r="G2969" s="191"/>
      <c r="H2969" s="191"/>
      <c r="I2969" s="191"/>
      <c r="J2969" s="191"/>
      <c r="K2969" s="191"/>
      <c r="L2969" s="191"/>
      <c r="M2969" s="191"/>
      <c r="N2969" s="191"/>
      <c r="O2969" s="70">
        <f>SUMIFS('Ctas Receber'!G:G,'Ctas Receber'!E:E,'Clientes'!A:A,'Ctas Receber'!M:M,"")</f>
        <v>0</v>
      </c>
      <c r="P2969" s="70">
        <f>SUMIFS('Ctas Receber'!G:G,'Ctas Receber'!E:E,'Clientes'!A:A,'Ctas Receber'!O:O,"Pago")</f>
        <v>0</v>
      </c>
      <c r="Q2969" s="71"/>
      <c r="R2969" s="71"/>
      <c r="S2969" s="71"/>
      <c r="T2969" s="71"/>
      <c r="U2969" s="71"/>
      <c r="V2969" s="71"/>
      <c r="W2969" s="71"/>
      <c r="X2969" s="71"/>
      <c r="Y2969" s="71"/>
      <c r="Z2969" s="71"/>
      <c r="AA2969" s="71"/>
      <c r="AB2969" s="71"/>
      <c r="AC2969" s="71"/>
      <c r="AD2969" s="71"/>
      <c r="AE2969" s="71"/>
      <c r="AF2969" s="71"/>
      <c r="AG2969" s="71"/>
      <c r="AH2969" s="71"/>
      <c r="AI2969" s="71"/>
      <c r="AJ2969" s="71"/>
      <c r="AK2969" s="71"/>
      <c r="AL2969" s="71"/>
    </row>
    <row r="2970" spans="1:38">
      <c r="A2970" s="191"/>
      <c r="B2970" s="191"/>
      <c r="C2970" s="191"/>
      <c r="D2970" s="191"/>
      <c r="E2970" s="191"/>
      <c r="F2970" s="191"/>
      <c r="G2970" s="191"/>
      <c r="H2970" s="191"/>
      <c r="I2970" s="191"/>
      <c r="J2970" s="191"/>
      <c r="K2970" s="191"/>
      <c r="L2970" s="191"/>
      <c r="M2970" s="191"/>
      <c r="N2970" s="191"/>
      <c r="O2970" s="70">
        <f>SUMIFS('Ctas Receber'!G:G,'Ctas Receber'!E:E,'Clientes'!A:A,'Ctas Receber'!M:M,"")</f>
        <v>0</v>
      </c>
      <c r="P2970" s="70">
        <f>SUMIFS('Ctas Receber'!G:G,'Ctas Receber'!E:E,'Clientes'!A:A,'Ctas Receber'!O:O,"Pago")</f>
        <v>0</v>
      </c>
      <c r="Q2970" s="71"/>
      <c r="R2970" s="71"/>
      <c r="S2970" s="71"/>
      <c r="T2970" s="71"/>
      <c r="U2970" s="71"/>
      <c r="V2970" s="71"/>
      <c r="W2970" s="71"/>
      <c r="X2970" s="71"/>
      <c r="Y2970" s="71"/>
      <c r="Z2970" s="71"/>
      <c r="AA2970" s="71"/>
      <c r="AB2970" s="71"/>
      <c r="AC2970" s="71"/>
      <c r="AD2970" s="71"/>
      <c r="AE2970" s="71"/>
      <c r="AF2970" s="71"/>
      <c r="AG2970" s="71"/>
      <c r="AH2970" s="71"/>
      <c r="AI2970" s="71"/>
      <c r="AJ2970" s="71"/>
      <c r="AK2970" s="71"/>
      <c r="AL2970" s="71"/>
    </row>
    <row r="2971" spans="1:38">
      <c r="A2971" s="191"/>
      <c r="B2971" s="191"/>
      <c r="C2971" s="191"/>
      <c r="D2971" s="191"/>
      <c r="E2971" s="191"/>
      <c r="F2971" s="191"/>
      <c r="G2971" s="191"/>
      <c r="H2971" s="191"/>
      <c r="I2971" s="191"/>
      <c r="J2971" s="191"/>
      <c r="K2971" s="191"/>
      <c r="L2971" s="191"/>
      <c r="M2971" s="191"/>
      <c r="N2971" s="191"/>
      <c r="O2971" s="70">
        <f>SUMIFS('Ctas Receber'!G:G,'Ctas Receber'!E:E,'Clientes'!A:A,'Ctas Receber'!M:M,"")</f>
        <v>0</v>
      </c>
      <c r="P2971" s="70">
        <f>SUMIFS('Ctas Receber'!G:G,'Ctas Receber'!E:E,'Clientes'!A:A,'Ctas Receber'!O:O,"Pago")</f>
        <v>0</v>
      </c>
      <c r="Q2971" s="71"/>
      <c r="R2971" s="71"/>
      <c r="S2971" s="71"/>
      <c r="T2971" s="71"/>
      <c r="U2971" s="71"/>
      <c r="V2971" s="71"/>
      <c r="W2971" s="71"/>
      <c r="X2971" s="71"/>
      <c r="Y2971" s="71"/>
      <c r="Z2971" s="71"/>
      <c r="AA2971" s="71"/>
      <c r="AB2971" s="71"/>
      <c r="AC2971" s="71"/>
      <c r="AD2971" s="71"/>
      <c r="AE2971" s="71"/>
      <c r="AF2971" s="71"/>
      <c r="AG2971" s="71"/>
      <c r="AH2971" s="71"/>
      <c r="AI2971" s="71"/>
      <c r="AJ2971" s="71"/>
      <c r="AK2971" s="71"/>
      <c r="AL2971" s="71"/>
    </row>
    <row r="2972" spans="1:38">
      <c r="A2972" s="191"/>
      <c r="B2972" s="191"/>
      <c r="C2972" s="191"/>
      <c r="D2972" s="191"/>
      <c r="E2972" s="191"/>
      <c r="F2972" s="191"/>
      <c r="G2972" s="191"/>
      <c r="H2972" s="191"/>
      <c r="I2972" s="191"/>
      <c r="J2972" s="191"/>
      <c r="K2972" s="191"/>
      <c r="L2972" s="191"/>
      <c r="M2972" s="191"/>
      <c r="N2972" s="191"/>
      <c r="O2972" s="70">
        <f>SUMIFS('Ctas Receber'!G:G,'Ctas Receber'!E:E,'Clientes'!A:A,'Ctas Receber'!M:M,"")</f>
        <v>0</v>
      </c>
      <c r="P2972" s="70">
        <f>SUMIFS('Ctas Receber'!G:G,'Ctas Receber'!E:E,'Clientes'!A:A,'Ctas Receber'!O:O,"Pago")</f>
        <v>0</v>
      </c>
      <c r="Q2972" s="71"/>
      <c r="R2972" s="71"/>
      <c r="S2972" s="71"/>
      <c r="T2972" s="71"/>
      <c r="U2972" s="71"/>
      <c r="V2972" s="71"/>
      <c r="W2972" s="71"/>
      <c r="X2972" s="71"/>
      <c r="Y2972" s="71"/>
      <c r="Z2972" s="71"/>
      <c r="AA2972" s="71"/>
      <c r="AB2972" s="71"/>
      <c r="AC2972" s="71"/>
      <c r="AD2972" s="71"/>
      <c r="AE2972" s="71"/>
      <c r="AF2972" s="71"/>
      <c r="AG2972" s="71"/>
      <c r="AH2972" s="71"/>
      <c r="AI2972" s="71"/>
      <c r="AJ2972" s="71"/>
      <c r="AK2972" s="71"/>
      <c r="AL2972" s="71"/>
    </row>
    <row r="2973" spans="1:38">
      <c r="A2973" s="191"/>
      <c r="B2973" s="191"/>
      <c r="C2973" s="191"/>
      <c r="D2973" s="191"/>
      <c r="E2973" s="191"/>
      <c r="F2973" s="191"/>
      <c r="G2973" s="191"/>
      <c r="H2973" s="191"/>
      <c r="I2973" s="191"/>
      <c r="J2973" s="191"/>
      <c r="K2973" s="191"/>
      <c r="L2973" s="191"/>
      <c r="M2973" s="191"/>
      <c r="N2973" s="191"/>
      <c r="O2973" s="70">
        <f>SUMIFS('Ctas Receber'!G:G,'Ctas Receber'!E:E,'Clientes'!A:A,'Ctas Receber'!M:M,"")</f>
        <v>0</v>
      </c>
      <c r="P2973" s="70">
        <f>SUMIFS('Ctas Receber'!G:G,'Ctas Receber'!E:E,'Clientes'!A:A,'Ctas Receber'!O:O,"Pago")</f>
        <v>0</v>
      </c>
      <c r="Q2973" s="71"/>
      <c r="R2973" s="71"/>
      <c r="S2973" s="71"/>
      <c r="T2973" s="71"/>
      <c r="U2973" s="71"/>
      <c r="V2973" s="71"/>
      <c r="W2973" s="71"/>
      <c r="X2973" s="71"/>
      <c r="Y2973" s="71"/>
      <c r="Z2973" s="71"/>
      <c r="AA2973" s="71"/>
      <c r="AB2973" s="71"/>
      <c r="AC2973" s="71"/>
      <c r="AD2973" s="71"/>
      <c r="AE2973" s="71"/>
      <c r="AF2973" s="71"/>
      <c r="AG2973" s="71"/>
      <c r="AH2973" s="71"/>
      <c r="AI2973" s="71"/>
      <c r="AJ2973" s="71"/>
      <c r="AK2973" s="71"/>
      <c r="AL2973" s="71"/>
    </row>
    <row r="2974" spans="1:38">
      <c r="A2974" s="191"/>
      <c r="B2974" s="191"/>
      <c r="C2974" s="191"/>
      <c r="D2974" s="191"/>
      <c r="E2974" s="191"/>
      <c r="F2974" s="191"/>
      <c r="G2974" s="191"/>
      <c r="H2974" s="191"/>
      <c r="I2974" s="191"/>
      <c r="J2974" s="191"/>
      <c r="K2974" s="191"/>
      <c r="L2974" s="191"/>
      <c r="M2974" s="191"/>
      <c r="N2974" s="191"/>
      <c r="O2974" s="70">
        <f>SUMIFS('Ctas Receber'!G:G,'Ctas Receber'!E:E,'Clientes'!A:A,'Ctas Receber'!M:M,"")</f>
        <v>0</v>
      </c>
      <c r="P2974" s="70">
        <f>SUMIFS('Ctas Receber'!G:G,'Ctas Receber'!E:E,'Clientes'!A:A,'Ctas Receber'!O:O,"Pago")</f>
        <v>0</v>
      </c>
      <c r="Q2974" s="71"/>
      <c r="R2974" s="71"/>
      <c r="S2974" s="71"/>
      <c r="T2974" s="71"/>
      <c r="U2974" s="71"/>
      <c r="V2974" s="71"/>
      <c r="W2974" s="71"/>
      <c r="X2974" s="71"/>
      <c r="Y2974" s="71"/>
      <c r="Z2974" s="71"/>
      <c r="AA2974" s="71"/>
      <c r="AB2974" s="71"/>
      <c r="AC2974" s="71"/>
      <c r="AD2974" s="71"/>
      <c r="AE2974" s="71"/>
      <c r="AF2974" s="71"/>
      <c r="AG2974" s="71"/>
      <c r="AH2974" s="71"/>
      <c r="AI2974" s="71"/>
      <c r="AJ2974" s="71"/>
      <c r="AK2974" s="71"/>
      <c r="AL2974" s="71"/>
    </row>
    <row r="2975" spans="1:38">
      <c r="A2975" s="191"/>
      <c r="B2975" s="191"/>
      <c r="C2975" s="191"/>
      <c r="D2975" s="191"/>
      <c r="E2975" s="191"/>
      <c r="F2975" s="191"/>
      <c r="G2975" s="191"/>
      <c r="H2975" s="191"/>
      <c r="I2975" s="191"/>
      <c r="J2975" s="191"/>
      <c r="K2975" s="191"/>
      <c r="L2975" s="191"/>
      <c r="M2975" s="191"/>
      <c r="N2975" s="191"/>
      <c r="O2975" s="70">
        <f>SUMIFS('Ctas Receber'!G:G,'Ctas Receber'!E:E,'Clientes'!A:A,'Ctas Receber'!M:M,"")</f>
        <v>0</v>
      </c>
      <c r="P2975" s="70">
        <f>SUMIFS('Ctas Receber'!G:G,'Ctas Receber'!E:E,'Clientes'!A:A,'Ctas Receber'!O:O,"Pago")</f>
        <v>0</v>
      </c>
      <c r="Q2975" s="71"/>
      <c r="R2975" s="71"/>
      <c r="S2975" s="71"/>
      <c r="T2975" s="71"/>
      <c r="U2975" s="71"/>
      <c r="V2975" s="71"/>
      <c r="W2975" s="71"/>
      <c r="X2975" s="71"/>
      <c r="Y2975" s="71"/>
      <c r="Z2975" s="71"/>
      <c r="AA2975" s="71"/>
      <c r="AB2975" s="71"/>
      <c r="AC2975" s="71"/>
      <c r="AD2975" s="71"/>
      <c r="AE2975" s="71"/>
      <c r="AF2975" s="71"/>
      <c r="AG2975" s="71"/>
      <c r="AH2975" s="71"/>
      <c r="AI2975" s="71"/>
      <c r="AJ2975" s="71"/>
      <c r="AK2975" s="71"/>
      <c r="AL2975" s="71"/>
    </row>
    <row r="2976" spans="1:38">
      <c r="A2976" s="191"/>
      <c r="B2976" s="191"/>
      <c r="C2976" s="191"/>
      <c r="D2976" s="191"/>
      <c r="E2976" s="191"/>
      <c r="F2976" s="191"/>
      <c r="G2976" s="191"/>
      <c r="H2976" s="191"/>
      <c r="I2976" s="191"/>
      <c r="J2976" s="191"/>
      <c r="K2976" s="191"/>
      <c r="L2976" s="191"/>
      <c r="M2976" s="191"/>
      <c r="N2976" s="191"/>
      <c r="O2976" s="70">
        <f>SUMIFS('Ctas Receber'!G:G,'Ctas Receber'!E:E,'Clientes'!A:A,'Ctas Receber'!M:M,"")</f>
        <v>0</v>
      </c>
      <c r="P2976" s="70">
        <f>SUMIFS('Ctas Receber'!G:G,'Ctas Receber'!E:E,'Clientes'!A:A,'Ctas Receber'!O:O,"Pago")</f>
        <v>0</v>
      </c>
      <c r="Q2976" s="71"/>
      <c r="R2976" s="71"/>
      <c r="S2976" s="71"/>
      <c r="T2976" s="71"/>
      <c r="U2976" s="71"/>
      <c r="V2976" s="71"/>
      <c r="W2976" s="71"/>
      <c r="X2976" s="71"/>
      <c r="Y2976" s="71"/>
      <c r="Z2976" s="71"/>
      <c r="AA2976" s="71"/>
      <c r="AB2976" s="71"/>
      <c r="AC2976" s="71"/>
      <c r="AD2976" s="71"/>
      <c r="AE2976" s="71"/>
      <c r="AF2976" s="71"/>
      <c r="AG2976" s="71"/>
      <c r="AH2976" s="71"/>
      <c r="AI2976" s="71"/>
      <c r="AJ2976" s="71"/>
      <c r="AK2976" s="71"/>
      <c r="AL2976" s="71"/>
    </row>
    <row r="2977" spans="1:38">
      <c r="A2977" s="191"/>
      <c r="B2977" s="191"/>
      <c r="C2977" s="191"/>
      <c r="D2977" s="191"/>
      <c r="E2977" s="191"/>
      <c r="F2977" s="191"/>
      <c r="G2977" s="191"/>
      <c r="H2977" s="191"/>
      <c r="I2977" s="191"/>
      <c r="J2977" s="191"/>
      <c r="K2977" s="191"/>
      <c r="L2977" s="191"/>
      <c r="M2977" s="191"/>
      <c r="N2977" s="191"/>
      <c r="O2977" s="70">
        <f>SUMIFS('Ctas Receber'!G:G,'Ctas Receber'!E:E,'Clientes'!A:A,'Ctas Receber'!M:M,"")</f>
        <v>0</v>
      </c>
      <c r="P2977" s="70">
        <f>SUMIFS('Ctas Receber'!G:G,'Ctas Receber'!E:E,'Clientes'!A:A,'Ctas Receber'!O:O,"Pago")</f>
        <v>0</v>
      </c>
      <c r="Q2977" s="71"/>
      <c r="R2977" s="71"/>
      <c r="S2977" s="71"/>
      <c r="T2977" s="71"/>
      <c r="U2977" s="71"/>
      <c r="V2977" s="71"/>
      <c r="W2977" s="71"/>
      <c r="X2977" s="71"/>
      <c r="Y2977" s="71"/>
      <c r="Z2977" s="71"/>
      <c r="AA2977" s="71"/>
      <c r="AB2977" s="71"/>
      <c r="AC2977" s="71"/>
      <c r="AD2977" s="71"/>
      <c r="AE2977" s="71"/>
      <c r="AF2977" s="71"/>
      <c r="AG2977" s="71"/>
      <c r="AH2977" s="71"/>
      <c r="AI2977" s="71"/>
      <c r="AJ2977" s="71"/>
      <c r="AK2977" s="71"/>
      <c r="AL2977" s="71"/>
    </row>
    <row r="2978" spans="1:38">
      <c r="A2978" s="191"/>
      <c r="B2978" s="191"/>
      <c r="C2978" s="191"/>
      <c r="D2978" s="191"/>
      <c r="E2978" s="191"/>
      <c r="F2978" s="191"/>
      <c r="G2978" s="191"/>
      <c r="H2978" s="191"/>
      <c r="I2978" s="191"/>
      <c r="J2978" s="191"/>
      <c r="K2978" s="191"/>
      <c r="L2978" s="191"/>
      <c r="M2978" s="191"/>
      <c r="N2978" s="191"/>
      <c r="O2978" s="70">
        <f>SUMIFS('Ctas Receber'!G:G,'Ctas Receber'!E:E,'Clientes'!A:A,'Ctas Receber'!M:M,"")</f>
        <v>0</v>
      </c>
      <c r="P2978" s="70">
        <f>SUMIFS('Ctas Receber'!G:G,'Ctas Receber'!E:E,'Clientes'!A:A,'Ctas Receber'!O:O,"Pago")</f>
        <v>0</v>
      </c>
      <c r="Q2978" s="71"/>
      <c r="R2978" s="71"/>
      <c r="S2978" s="71"/>
      <c r="T2978" s="71"/>
      <c r="U2978" s="71"/>
      <c r="V2978" s="71"/>
      <c r="W2978" s="71"/>
      <c r="X2978" s="71"/>
      <c r="Y2978" s="71"/>
      <c r="Z2978" s="71"/>
      <c r="AA2978" s="71"/>
      <c r="AB2978" s="71"/>
      <c r="AC2978" s="71"/>
      <c r="AD2978" s="71"/>
      <c r="AE2978" s="71"/>
      <c r="AF2978" s="71"/>
      <c r="AG2978" s="71"/>
      <c r="AH2978" s="71"/>
      <c r="AI2978" s="71"/>
      <c r="AJ2978" s="71"/>
      <c r="AK2978" s="71"/>
      <c r="AL2978" s="71"/>
    </row>
    <row r="2979" spans="1:38">
      <c r="A2979" s="191"/>
      <c r="B2979" s="191"/>
      <c r="C2979" s="191"/>
      <c r="D2979" s="191"/>
      <c r="E2979" s="191"/>
      <c r="F2979" s="191"/>
      <c r="G2979" s="191"/>
      <c r="H2979" s="191"/>
      <c r="I2979" s="191"/>
      <c r="J2979" s="191"/>
      <c r="K2979" s="191"/>
      <c r="L2979" s="191"/>
      <c r="M2979" s="191"/>
      <c r="N2979" s="191"/>
      <c r="O2979" s="70">
        <f>SUMIFS('Ctas Receber'!G:G,'Ctas Receber'!E:E,'Clientes'!A:A,'Ctas Receber'!M:M,"")</f>
        <v>0</v>
      </c>
      <c r="P2979" s="70">
        <f>SUMIFS('Ctas Receber'!G:G,'Ctas Receber'!E:E,'Clientes'!A:A,'Ctas Receber'!O:O,"Pago")</f>
        <v>0</v>
      </c>
      <c r="Q2979" s="71"/>
      <c r="R2979" s="71"/>
      <c r="S2979" s="71"/>
      <c r="T2979" s="71"/>
      <c r="U2979" s="71"/>
      <c r="V2979" s="71"/>
      <c r="W2979" s="71"/>
      <c r="X2979" s="71"/>
      <c r="Y2979" s="71"/>
      <c r="Z2979" s="71"/>
      <c r="AA2979" s="71"/>
      <c r="AB2979" s="71"/>
      <c r="AC2979" s="71"/>
      <c r="AD2979" s="71"/>
      <c r="AE2979" s="71"/>
      <c r="AF2979" s="71"/>
      <c r="AG2979" s="71"/>
      <c r="AH2979" s="71"/>
      <c r="AI2979" s="71"/>
      <c r="AJ2979" s="71"/>
      <c r="AK2979" s="71"/>
      <c r="AL2979" s="71"/>
    </row>
    <row r="2980" spans="1:38">
      <c r="A2980" s="191"/>
      <c r="B2980" s="191"/>
      <c r="C2980" s="191"/>
      <c r="D2980" s="191"/>
      <c r="E2980" s="191"/>
      <c r="F2980" s="191"/>
      <c r="G2980" s="191"/>
      <c r="H2980" s="191"/>
      <c r="I2980" s="191"/>
      <c r="J2980" s="191"/>
      <c r="K2980" s="191"/>
      <c r="L2980" s="191"/>
      <c r="M2980" s="191"/>
      <c r="N2980" s="191"/>
      <c r="O2980" s="70">
        <f>SUMIFS('Ctas Receber'!G:G,'Ctas Receber'!E:E,'Clientes'!A:A,'Ctas Receber'!M:M,"")</f>
        <v>0</v>
      </c>
      <c r="P2980" s="70">
        <f>SUMIFS('Ctas Receber'!G:G,'Ctas Receber'!E:E,'Clientes'!A:A,'Ctas Receber'!O:O,"Pago")</f>
        <v>0</v>
      </c>
      <c r="Q2980" s="71"/>
      <c r="R2980" s="71"/>
      <c r="S2980" s="71"/>
      <c r="T2980" s="71"/>
      <c r="U2980" s="71"/>
      <c r="V2980" s="71"/>
      <c r="W2980" s="71"/>
      <c r="X2980" s="71"/>
      <c r="Y2980" s="71"/>
      <c r="Z2980" s="71"/>
      <c r="AA2980" s="71"/>
      <c r="AB2980" s="71"/>
      <c r="AC2980" s="71"/>
      <c r="AD2980" s="71"/>
      <c r="AE2980" s="71"/>
      <c r="AF2980" s="71"/>
      <c r="AG2980" s="71"/>
      <c r="AH2980" s="71"/>
      <c r="AI2980" s="71"/>
      <c r="AJ2980" s="71"/>
      <c r="AK2980" s="71"/>
      <c r="AL2980" s="71"/>
    </row>
    <row r="2981" spans="1:38">
      <c r="A2981" s="191"/>
      <c r="B2981" s="191"/>
      <c r="C2981" s="191"/>
      <c r="D2981" s="191"/>
      <c r="E2981" s="191"/>
      <c r="F2981" s="191"/>
      <c r="G2981" s="191"/>
      <c r="H2981" s="191"/>
      <c r="I2981" s="191"/>
      <c r="J2981" s="191"/>
      <c r="K2981" s="191"/>
      <c r="L2981" s="191"/>
      <c r="M2981" s="191"/>
      <c r="N2981" s="191"/>
      <c r="O2981" s="70">
        <f>SUMIFS('Ctas Receber'!G:G,'Ctas Receber'!E:E,'Clientes'!A:A,'Ctas Receber'!M:M,"")</f>
        <v>0</v>
      </c>
      <c r="P2981" s="70">
        <f>SUMIFS('Ctas Receber'!G:G,'Ctas Receber'!E:E,'Clientes'!A:A,'Ctas Receber'!O:O,"Pago")</f>
        <v>0</v>
      </c>
      <c r="Q2981" s="71"/>
      <c r="R2981" s="71"/>
      <c r="S2981" s="71"/>
      <c r="T2981" s="71"/>
      <c r="U2981" s="71"/>
      <c r="V2981" s="71"/>
      <c r="W2981" s="71"/>
      <c r="X2981" s="71"/>
      <c r="Y2981" s="71"/>
      <c r="Z2981" s="71"/>
      <c r="AA2981" s="71"/>
      <c r="AB2981" s="71"/>
      <c r="AC2981" s="71"/>
      <c r="AD2981" s="71"/>
      <c r="AE2981" s="71"/>
      <c r="AF2981" s="71"/>
      <c r="AG2981" s="71"/>
      <c r="AH2981" s="71"/>
      <c r="AI2981" s="71"/>
      <c r="AJ2981" s="71"/>
      <c r="AK2981" s="71"/>
      <c r="AL2981" s="71"/>
    </row>
    <row r="2982" spans="1:38">
      <c r="A2982" s="191"/>
      <c r="B2982" s="191"/>
      <c r="C2982" s="191"/>
      <c r="D2982" s="191"/>
      <c r="E2982" s="191"/>
      <c r="F2982" s="191"/>
      <c r="G2982" s="191"/>
      <c r="H2982" s="191"/>
      <c r="I2982" s="191"/>
      <c r="J2982" s="191"/>
      <c r="K2982" s="191"/>
      <c r="L2982" s="191"/>
      <c r="M2982" s="191"/>
      <c r="N2982" s="191"/>
      <c r="O2982" s="70">
        <f>SUMIFS('Ctas Receber'!G:G,'Ctas Receber'!E:E,'Clientes'!A:A,'Ctas Receber'!M:M,"")</f>
        <v>0</v>
      </c>
      <c r="P2982" s="70">
        <f>SUMIFS('Ctas Receber'!G:G,'Ctas Receber'!E:E,'Clientes'!A:A,'Ctas Receber'!O:O,"Pago")</f>
        <v>0</v>
      </c>
      <c r="Q2982" s="71"/>
      <c r="R2982" s="71"/>
      <c r="S2982" s="71"/>
      <c r="T2982" s="71"/>
      <c r="U2982" s="71"/>
      <c r="V2982" s="71"/>
      <c r="W2982" s="71"/>
      <c r="X2982" s="71"/>
      <c r="Y2982" s="71"/>
      <c r="Z2982" s="71"/>
      <c r="AA2982" s="71"/>
      <c r="AB2982" s="71"/>
      <c r="AC2982" s="71"/>
      <c r="AD2982" s="71"/>
      <c r="AE2982" s="71"/>
      <c r="AF2982" s="71"/>
      <c r="AG2982" s="71"/>
      <c r="AH2982" s="71"/>
      <c r="AI2982" s="71"/>
      <c r="AJ2982" s="71"/>
      <c r="AK2982" s="71"/>
      <c r="AL2982" s="71"/>
    </row>
    <row r="2983" spans="1:38">
      <c r="A2983" s="191"/>
      <c r="B2983" s="191"/>
      <c r="C2983" s="191"/>
      <c r="D2983" s="191"/>
      <c r="E2983" s="191"/>
      <c r="F2983" s="191"/>
      <c r="G2983" s="191"/>
      <c r="H2983" s="191"/>
      <c r="I2983" s="191"/>
      <c r="J2983" s="191"/>
      <c r="K2983" s="191"/>
      <c r="L2983" s="191"/>
      <c r="M2983" s="191"/>
      <c r="N2983" s="191"/>
      <c r="O2983" s="70">
        <f>SUMIFS('Ctas Receber'!G:G,'Ctas Receber'!E:E,'Clientes'!A:A,'Ctas Receber'!M:M,"")</f>
        <v>0</v>
      </c>
      <c r="P2983" s="70">
        <f>SUMIFS('Ctas Receber'!G:G,'Ctas Receber'!E:E,'Clientes'!A:A,'Ctas Receber'!O:O,"Pago")</f>
        <v>0</v>
      </c>
      <c r="Q2983" s="71"/>
      <c r="R2983" s="71"/>
      <c r="S2983" s="71"/>
      <c r="T2983" s="71"/>
      <c r="U2983" s="71"/>
      <c r="V2983" s="71"/>
      <c r="W2983" s="71"/>
      <c r="X2983" s="71"/>
      <c r="Y2983" s="71"/>
      <c r="Z2983" s="71"/>
      <c r="AA2983" s="71"/>
      <c r="AB2983" s="71"/>
      <c r="AC2983" s="71"/>
      <c r="AD2983" s="71"/>
      <c r="AE2983" s="71"/>
      <c r="AF2983" s="71"/>
      <c r="AG2983" s="71"/>
      <c r="AH2983" s="71"/>
      <c r="AI2983" s="71"/>
      <c r="AJ2983" s="71"/>
      <c r="AK2983" s="71"/>
      <c r="AL2983" s="71"/>
    </row>
    <row r="2984" spans="1:38">
      <c r="A2984" s="191"/>
      <c r="B2984" s="191"/>
      <c r="C2984" s="191"/>
      <c r="D2984" s="191"/>
      <c r="E2984" s="191"/>
      <c r="F2984" s="191"/>
      <c r="G2984" s="191"/>
      <c r="H2984" s="191"/>
      <c r="I2984" s="191"/>
      <c r="J2984" s="191"/>
      <c r="K2984" s="191"/>
      <c r="L2984" s="191"/>
      <c r="M2984" s="191"/>
      <c r="N2984" s="191"/>
      <c r="O2984" s="70">
        <f>SUMIFS('Ctas Receber'!G:G,'Ctas Receber'!E:E,'Clientes'!A:A,'Ctas Receber'!M:M,"")</f>
        <v>0</v>
      </c>
      <c r="P2984" s="70">
        <f>SUMIFS('Ctas Receber'!G:G,'Ctas Receber'!E:E,'Clientes'!A:A,'Ctas Receber'!O:O,"Pago")</f>
        <v>0</v>
      </c>
      <c r="Q2984" s="71"/>
      <c r="R2984" s="71"/>
      <c r="S2984" s="71"/>
      <c r="T2984" s="71"/>
      <c r="U2984" s="71"/>
      <c r="V2984" s="71"/>
      <c r="W2984" s="71"/>
      <c r="X2984" s="71"/>
      <c r="Y2984" s="71"/>
      <c r="Z2984" s="71"/>
      <c r="AA2984" s="71"/>
      <c r="AB2984" s="71"/>
      <c r="AC2984" s="71"/>
      <c r="AD2984" s="71"/>
      <c r="AE2984" s="71"/>
      <c r="AF2984" s="71"/>
      <c r="AG2984" s="71"/>
      <c r="AH2984" s="71"/>
      <c r="AI2984" s="71"/>
      <c r="AJ2984" s="71"/>
      <c r="AK2984" s="71"/>
      <c r="AL2984" s="71"/>
    </row>
    <row r="2985" spans="1:38">
      <c r="A2985" s="191"/>
      <c r="B2985" s="191"/>
      <c r="C2985" s="191"/>
      <c r="D2985" s="191"/>
      <c r="E2985" s="191"/>
      <c r="F2985" s="191"/>
      <c r="G2985" s="191"/>
      <c r="H2985" s="191"/>
      <c r="I2985" s="191"/>
      <c r="J2985" s="191"/>
      <c r="K2985" s="191"/>
      <c r="L2985" s="191"/>
      <c r="M2985" s="191"/>
      <c r="N2985" s="191"/>
      <c r="O2985" s="70">
        <f>SUMIFS('Ctas Receber'!G:G,'Ctas Receber'!E:E,'Clientes'!A:A,'Ctas Receber'!M:M,"")</f>
        <v>0</v>
      </c>
      <c r="P2985" s="70">
        <f>SUMIFS('Ctas Receber'!G:G,'Ctas Receber'!E:E,'Clientes'!A:A,'Ctas Receber'!O:O,"Pago")</f>
        <v>0</v>
      </c>
      <c r="Q2985" s="71"/>
      <c r="R2985" s="71"/>
      <c r="S2985" s="71"/>
      <c r="T2985" s="71"/>
      <c r="U2985" s="71"/>
      <c r="V2985" s="71"/>
      <c r="W2985" s="71"/>
      <c r="X2985" s="71"/>
      <c r="Y2985" s="71"/>
      <c r="Z2985" s="71"/>
      <c r="AA2985" s="71"/>
      <c r="AB2985" s="71"/>
      <c r="AC2985" s="71"/>
      <c r="AD2985" s="71"/>
      <c r="AE2985" s="71"/>
      <c r="AF2985" s="71"/>
      <c r="AG2985" s="71"/>
      <c r="AH2985" s="71"/>
      <c r="AI2985" s="71"/>
      <c r="AJ2985" s="71"/>
      <c r="AK2985" s="71"/>
      <c r="AL2985" s="71"/>
    </row>
    <row r="2986" spans="1:38">
      <c r="A2986" s="191"/>
      <c r="B2986" s="191"/>
      <c r="C2986" s="191"/>
      <c r="D2986" s="191"/>
      <c r="E2986" s="191"/>
      <c r="F2986" s="191"/>
      <c r="G2986" s="191"/>
      <c r="H2986" s="191"/>
      <c r="I2986" s="191"/>
      <c r="J2986" s="191"/>
      <c r="K2986" s="191"/>
      <c r="L2986" s="191"/>
      <c r="M2986" s="191"/>
      <c r="N2986" s="191"/>
      <c r="O2986" s="70">
        <f>SUMIFS('Ctas Receber'!G:G,'Ctas Receber'!E:E,'Clientes'!A:A,'Ctas Receber'!M:M,"")</f>
        <v>0</v>
      </c>
      <c r="P2986" s="70">
        <f>SUMIFS('Ctas Receber'!G:G,'Ctas Receber'!E:E,'Clientes'!A:A,'Ctas Receber'!O:O,"Pago")</f>
        <v>0</v>
      </c>
      <c r="Q2986" s="71"/>
      <c r="R2986" s="71"/>
      <c r="S2986" s="71"/>
      <c r="T2986" s="71"/>
      <c r="U2986" s="71"/>
      <c r="V2986" s="71"/>
      <c r="W2986" s="71"/>
      <c r="X2986" s="71"/>
      <c r="Y2986" s="71"/>
      <c r="Z2986" s="71"/>
      <c r="AA2986" s="71"/>
      <c r="AB2986" s="71"/>
      <c r="AC2986" s="71"/>
      <c r="AD2986" s="71"/>
      <c r="AE2986" s="71"/>
      <c r="AF2986" s="71"/>
      <c r="AG2986" s="71"/>
      <c r="AH2986" s="71"/>
      <c r="AI2986" s="71"/>
      <c r="AJ2986" s="71"/>
      <c r="AK2986" s="71"/>
      <c r="AL2986" s="71"/>
    </row>
    <row r="2987" spans="1:38">
      <c r="A2987" s="191"/>
      <c r="B2987" s="191"/>
      <c r="C2987" s="191"/>
      <c r="D2987" s="191"/>
      <c r="E2987" s="191"/>
      <c r="F2987" s="191"/>
      <c r="G2987" s="191"/>
      <c r="H2987" s="191"/>
      <c r="I2987" s="191"/>
      <c r="J2987" s="191"/>
      <c r="K2987" s="191"/>
      <c r="L2987" s="191"/>
      <c r="M2987" s="191"/>
      <c r="N2987" s="191"/>
      <c r="O2987" s="70">
        <f>SUMIFS('Ctas Receber'!G:G,'Ctas Receber'!E:E,'Clientes'!A:A,'Ctas Receber'!M:M,"")</f>
        <v>0</v>
      </c>
      <c r="P2987" s="70">
        <f>SUMIFS('Ctas Receber'!G:G,'Ctas Receber'!E:E,'Clientes'!A:A,'Ctas Receber'!O:O,"Pago")</f>
        <v>0</v>
      </c>
      <c r="Q2987" s="71"/>
      <c r="R2987" s="71"/>
      <c r="S2987" s="71"/>
      <c r="T2987" s="71"/>
      <c r="U2987" s="71"/>
      <c r="V2987" s="71"/>
      <c r="W2987" s="71"/>
      <c r="X2987" s="71"/>
      <c r="Y2987" s="71"/>
      <c r="Z2987" s="71"/>
      <c r="AA2987" s="71"/>
      <c r="AB2987" s="71"/>
      <c r="AC2987" s="71"/>
      <c r="AD2987" s="71"/>
      <c r="AE2987" s="71"/>
      <c r="AF2987" s="71"/>
      <c r="AG2987" s="71"/>
      <c r="AH2987" s="71"/>
      <c r="AI2987" s="71"/>
      <c r="AJ2987" s="71"/>
      <c r="AK2987" s="71"/>
      <c r="AL2987" s="71"/>
    </row>
    <row r="2988" spans="1:38">
      <c r="A2988" s="191"/>
      <c r="B2988" s="191"/>
      <c r="C2988" s="191"/>
      <c r="D2988" s="191"/>
      <c r="E2988" s="191"/>
      <c r="F2988" s="191"/>
      <c r="G2988" s="191"/>
      <c r="H2988" s="191"/>
      <c r="I2988" s="191"/>
      <c r="J2988" s="191"/>
      <c r="K2988" s="191"/>
      <c r="L2988" s="191"/>
      <c r="M2988" s="191"/>
      <c r="N2988" s="191"/>
      <c r="O2988" s="70">
        <f>SUMIFS('Ctas Receber'!G:G,'Ctas Receber'!E:E,'Clientes'!A:A,'Ctas Receber'!M:M,"")</f>
        <v>0</v>
      </c>
      <c r="P2988" s="70">
        <f>SUMIFS('Ctas Receber'!G:G,'Ctas Receber'!E:E,'Clientes'!A:A,'Ctas Receber'!O:O,"Pago")</f>
        <v>0</v>
      </c>
      <c r="Q2988" s="71"/>
      <c r="R2988" s="71"/>
      <c r="S2988" s="71"/>
      <c r="T2988" s="71"/>
      <c r="U2988" s="71"/>
      <c r="V2988" s="71"/>
      <c r="W2988" s="71"/>
      <c r="X2988" s="71"/>
      <c r="Y2988" s="71"/>
      <c r="Z2988" s="71"/>
      <c r="AA2988" s="71"/>
      <c r="AB2988" s="71"/>
      <c r="AC2988" s="71"/>
      <c r="AD2988" s="71"/>
      <c r="AE2988" s="71"/>
      <c r="AF2988" s="71"/>
      <c r="AG2988" s="71"/>
      <c r="AH2988" s="71"/>
      <c r="AI2988" s="71"/>
      <c r="AJ2988" s="71"/>
      <c r="AK2988" s="71"/>
      <c r="AL2988" s="71"/>
    </row>
    <row r="2989" spans="1:38">
      <c r="A2989" s="191"/>
      <c r="B2989" s="191"/>
      <c r="C2989" s="191"/>
      <c r="D2989" s="191"/>
      <c r="E2989" s="191"/>
      <c r="F2989" s="191"/>
      <c r="G2989" s="191"/>
      <c r="H2989" s="191"/>
      <c r="I2989" s="191"/>
      <c r="J2989" s="191"/>
      <c r="K2989" s="191"/>
      <c r="L2989" s="191"/>
      <c r="M2989" s="191"/>
      <c r="N2989" s="191"/>
      <c r="O2989" s="70">
        <f>SUMIFS('Ctas Receber'!G:G,'Ctas Receber'!E:E,'Clientes'!A:A,'Ctas Receber'!M:M,"")</f>
        <v>0</v>
      </c>
      <c r="P2989" s="70">
        <f>SUMIFS('Ctas Receber'!G:G,'Ctas Receber'!E:E,'Clientes'!A:A,'Ctas Receber'!O:O,"Pago")</f>
        <v>0</v>
      </c>
      <c r="Q2989" s="71"/>
      <c r="R2989" s="71"/>
      <c r="S2989" s="71"/>
      <c r="T2989" s="71"/>
      <c r="U2989" s="71"/>
      <c r="V2989" s="71"/>
      <c r="W2989" s="71"/>
      <c r="X2989" s="71"/>
      <c r="Y2989" s="71"/>
      <c r="Z2989" s="71"/>
      <c r="AA2989" s="71"/>
      <c r="AB2989" s="71"/>
      <c r="AC2989" s="71"/>
      <c r="AD2989" s="71"/>
      <c r="AE2989" s="71"/>
      <c r="AF2989" s="71"/>
      <c r="AG2989" s="71"/>
      <c r="AH2989" s="71"/>
      <c r="AI2989" s="71"/>
      <c r="AJ2989" s="71"/>
      <c r="AK2989" s="71"/>
      <c r="AL2989" s="71"/>
    </row>
    <row r="2990" spans="1:38">
      <c r="A2990" s="191"/>
      <c r="B2990" s="191"/>
      <c r="C2990" s="191"/>
      <c r="D2990" s="191"/>
      <c r="E2990" s="191"/>
      <c r="F2990" s="191"/>
      <c r="G2990" s="191"/>
      <c r="H2990" s="191"/>
      <c r="I2990" s="191"/>
      <c r="J2990" s="191"/>
      <c r="K2990" s="191"/>
      <c r="L2990" s="191"/>
      <c r="M2990" s="191"/>
      <c r="N2990" s="191"/>
      <c r="O2990" s="70">
        <f>SUMIFS('Ctas Receber'!G:G,'Ctas Receber'!E:E,'Clientes'!A:A,'Ctas Receber'!M:M,"")</f>
        <v>0</v>
      </c>
      <c r="P2990" s="70">
        <f>SUMIFS('Ctas Receber'!G:G,'Ctas Receber'!E:E,'Clientes'!A:A,'Ctas Receber'!O:O,"Pago")</f>
        <v>0</v>
      </c>
      <c r="Q2990" s="71"/>
      <c r="R2990" s="71"/>
      <c r="S2990" s="71"/>
      <c r="T2990" s="71"/>
      <c r="U2990" s="71"/>
      <c r="V2990" s="71"/>
      <c r="W2990" s="71"/>
      <c r="X2990" s="71"/>
      <c r="Y2990" s="71"/>
      <c r="Z2990" s="71"/>
      <c r="AA2990" s="71"/>
      <c r="AB2990" s="71"/>
      <c r="AC2990" s="71"/>
      <c r="AD2990" s="71"/>
      <c r="AE2990" s="71"/>
      <c r="AF2990" s="71"/>
      <c r="AG2990" s="71"/>
      <c r="AH2990" s="71"/>
      <c r="AI2990" s="71"/>
      <c r="AJ2990" s="71"/>
      <c r="AK2990" s="71"/>
      <c r="AL2990" s="71"/>
    </row>
    <row r="2991" spans="1:38">
      <c r="A2991" s="191"/>
      <c r="B2991" s="191"/>
      <c r="C2991" s="191"/>
      <c r="D2991" s="191"/>
      <c r="E2991" s="191"/>
      <c r="F2991" s="191"/>
      <c r="G2991" s="191"/>
      <c r="H2991" s="191"/>
      <c r="I2991" s="191"/>
      <c r="J2991" s="191"/>
      <c r="K2991" s="191"/>
      <c r="L2991" s="191"/>
      <c r="M2991" s="191"/>
      <c r="N2991" s="191"/>
      <c r="O2991" s="70">
        <f>SUMIFS('Ctas Receber'!G:G,'Ctas Receber'!E:E,'Clientes'!A:A,'Ctas Receber'!M:M,"")</f>
        <v>0</v>
      </c>
      <c r="P2991" s="70">
        <f>SUMIFS('Ctas Receber'!G:G,'Ctas Receber'!E:E,'Clientes'!A:A,'Ctas Receber'!O:O,"Pago")</f>
        <v>0</v>
      </c>
      <c r="Q2991" s="71"/>
      <c r="R2991" s="71"/>
      <c r="S2991" s="71"/>
      <c r="T2991" s="71"/>
      <c r="U2991" s="71"/>
      <c r="V2991" s="71"/>
      <c r="W2991" s="71"/>
      <c r="X2991" s="71"/>
      <c r="Y2991" s="71"/>
      <c r="Z2991" s="71"/>
      <c r="AA2991" s="71"/>
      <c r="AB2991" s="71"/>
      <c r="AC2991" s="71"/>
      <c r="AD2991" s="71"/>
      <c r="AE2991" s="71"/>
      <c r="AF2991" s="71"/>
      <c r="AG2991" s="71"/>
      <c r="AH2991" s="71"/>
      <c r="AI2991" s="71"/>
      <c r="AJ2991" s="71"/>
      <c r="AK2991" s="71"/>
      <c r="AL2991" s="71"/>
    </row>
    <row r="2992" spans="1:38">
      <c r="A2992" s="191"/>
      <c r="B2992" s="191"/>
      <c r="C2992" s="191"/>
      <c r="D2992" s="191"/>
      <c r="E2992" s="191"/>
      <c r="F2992" s="191"/>
      <c r="G2992" s="191"/>
      <c r="H2992" s="191"/>
      <c r="I2992" s="191"/>
      <c r="J2992" s="191"/>
      <c r="K2992" s="191"/>
      <c r="L2992" s="191"/>
      <c r="M2992" s="191"/>
      <c r="N2992" s="191"/>
      <c r="O2992" s="70">
        <f>SUMIFS('Ctas Receber'!G:G,'Ctas Receber'!E:E,'Clientes'!A:A,'Ctas Receber'!M:M,"")</f>
        <v>0</v>
      </c>
      <c r="P2992" s="70">
        <f>SUMIFS('Ctas Receber'!G:G,'Ctas Receber'!E:E,'Clientes'!A:A,'Ctas Receber'!O:O,"Pago")</f>
        <v>0</v>
      </c>
      <c r="Q2992" s="71"/>
      <c r="R2992" s="71"/>
      <c r="S2992" s="71"/>
      <c r="T2992" s="71"/>
      <c r="U2992" s="71"/>
      <c r="V2992" s="71"/>
      <c r="W2992" s="71"/>
      <c r="X2992" s="71"/>
      <c r="Y2992" s="71"/>
      <c r="Z2992" s="71"/>
      <c r="AA2992" s="71"/>
      <c r="AB2992" s="71"/>
      <c r="AC2992" s="71"/>
      <c r="AD2992" s="71"/>
      <c r="AE2992" s="71"/>
      <c r="AF2992" s="71"/>
      <c r="AG2992" s="71"/>
      <c r="AH2992" s="71"/>
      <c r="AI2992" s="71"/>
      <c r="AJ2992" s="71"/>
      <c r="AK2992" s="71"/>
      <c r="AL2992" s="71"/>
    </row>
    <row r="2993" spans="1:38">
      <c r="A2993" s="191"/>
      <c r="B2993" s="191"/>
      <c r="C2993" s="191"/>
      <c r="D2993" s="191"/>
      <c r="E2993" s="191"/>
      <c r="F2993" s="191"/>
      <c r="G2993" s="191"/>
      <c r="H2993" s="191"/>
      <c r="I2993" s="191"/>
      <c r="J2993" s="191"/>
      <c r="K2993" s="191"/>
      <c r="L2993" s="191"/>
      <c r="M2993" s="191"/>
      <c r="N2993" s="191"/>
      <c r="O2993" s="70">
        <f>SUMIFS('Ctas Receber'!G:G,'Ctas Receber'!E:E,'Clientes'!A:A,'Ctas Receber'!M:M,"")</f>
        <v>0</v>
      </c>
      <c r="P2993" s="70">
        <f>SUMIFS('Ctas Receber'!G:G,'Ctas Receber'!E:E,'Clientes'!A:A,'Ctas Receber'!O:O,"Pago")</f>
        <v>0</v>
      </c>
      <c r="Q2993" s="71"/>
      <c r="R2993" s="71"/>
      <c r="S2993" s="71"/>
      <c r="T2993" s="71"/>
      <c r="U2993" s="71"/>
      <c r="V2993" s="71"/>
      <c r="W2993" s="71"/>
      <c r="X2993" s="71"/>
      <c r="Y2993" s="71"/>
      <c r="Z2993" s="71"/>
      <c r="AA2993" s="71"/>
      <c r="AB2993" s="71"/>
      <c r="AC2993" s="71"/>
      <c r="AD2993" s="71"/>
      <c r="AE2993" s="71"/>
      <c r="AF2993" s="71"/>
      <c r="AG2993" s="71"/>
      <c r="AH2993" s="71"/>
      <c r="AI2993" s="71"/>
      <c r="AJ2993" s="71"/>
      <c r="AK2993" s="71"/>
      <c r="AL2993" s="71"/>
    </row>
    <row r="2994" spans="1:38">
      <c r="A2994" s="191"/>
      <c r="B2994" s="191"/>
      <c r="C2994" s="191"/>
      <c r="D2994" s="191"/>
      <c r="E2994" s="191"/>
      <c r="F2994" s="191"/>
      <c r="G2994" s="191"/>
      <c r="H2994" s="191"/>
      <c r="I2994" s="191"/>
      <c r="J2994" s="191"/>
      <c r="K2994" s="191"/>
      <c r="L2994" s="191"/>
      <c r="M2994" s="191"/>
      <c r="N2994" s="191"/>
      <c r="O2994" s="70">
        <f>SUMIFS('Ctas Receber'!G:G,'Ctas Receber'!E:E,'Clientes'!A:A,'Ctas Receber'!M:M,"")</f>
        <v>0</v>
      </c>
      <c r="P2994" s="70">
        <f>SUMIFS('Ctas Receber'!G:G,'Ctas Receber'!E:E,'Clientes'!A:A,'Ctas Receber'!O:O,"Pago")</f>
        <v>0</v>
      </c>
      <c r="Q2994" s="71"/>
      <c r="R2994" s="71"/>
      <c r="S2994" s="71"/>
      <c r="T2994" s="71"/>
      <c r="U2994" s="71"/>
      <c r="V2994" s="71"/>
      <c r="W2994" s="71"/>
      <c r="X2994" s="71"/>
      <c r="Y2994" s="71"/>
      <c r="Z2994" s="71"/>
      <c r="AA2994" s="71"/>
      <c r="AB2994" s="71"/>
      <c r="AC2994" s="71"/>
      <c r="AD2994" s="71"/>
      <c r="AE2994" s="71"/>
      <c r="AF2994" s="71"/>
      <c r="AG2994" s="71"/>
      <c r="AH2994" s="71"/>
      <c r="AI2994" s="71"/>
      <c r="AJ2994" s="71"/>
      <c r="AK2994" s="71"/>
      <c r="AL2994" s="71"/>
    </row>
    <row r="2995" spans="1:38">
      <c r="A2995" s="191"/>
      <c r="B2995" s="191"/>
      <c r="C2995" s="191"/>
      <c r="D2995" s="191"/>
      <c r="E2995" s="191"/>
      <c r="F2995" s="191"/>
      <c r="G2995" s="191"/>
      <c r="H2995" s="191"/>
      <c r="I2995" s="191"/>
      <c r="J2995" s="191"/>
      <c r="K2995" s="191"/>
      <c r="L2995" s="191"/>
      <c r="M2995" s="191"/>
      <c r="N2995" s="191"/>
      <c r="O2995" s="70">
        <f>SUMIFS('Ctas Receber'!G:G,'Ctas Receber'!E:E,'Clientes'!A:A,'Ctas Receber'!M:M,"")</f>
        <v>0</v>
      </c>
      <c r="P2995" s="70">
        <f>SUMIFS('Ctas Receber'!G:G,'Ctas Receber'!E:E,'Clientes'!A:A,'Ctas Receber'!O:O,"Pago")</f>
        <v>0</v>
      </c>
      <c r="Q2995" s="71"/>
      <c r="R2995" s="71"/>
      <c r="S2995" s="71"/>
      <c r="T2995" s="71"/>
      <c r="U2995" s="71"/>
      <c r="V2995" s="71"/>
      <c r="W2995" s="71"/>
      <c r="X2995" s="71"/>
      <c r="Y2995" s="71"/>
      <c r="Z2995" s="71"/>
      <c r="AA2995" s="71"/>
      <c r="AB2995" s="71"/>
      <c r="AC2995" s="71"/>
      <c r="AD2995" s="71"/>
      <c r="AE2995" s="71"/>
      <c r="AF2995" s="71"/>
      <c r="AG2995" s="71"/>
      <c r="AH2995" s="71"/>
      <c r="AI2995" s="71"/>
      <c r="AJ2995" s="71"/>
      <c r="AK2995" s="71"/>
      <c r="AL2995" s="71"/>
    </row>
    <row r="2996" spans="1:38">
      <c r="A2996" s="191"/>
      <c r="B2996" s="191"/>
      <c r="C2996" s="191"/>
      <c r="D2996" s="191"/>
      <c r="E2996" s="191"/>
      <c r="F2996" s="191"/>
      <c r="G2996" s="191"/>
      <c r="H2996" s="191"/>
      <c r="I2996" s="191"/>
      <c r="J2996" s="191"/>
      <c r="K2996" s="191"/>
      <c r="L2996" s="191"/>
      <c r="M2996" s="191"/>
      <c r="N2996" s="191"/>
      <c r="O2996" s="70">
        <f>SUMIFS('Ctas Receber'!G:G,'Ctas Receber'!E:E,'Clientes'!A:A,'Ctas Receber'!M:M,"")</f>
        <v>0</v>
      </c>
      <c r="P2996" s="70">
        <f>SUMIFS('Ctas Receber'!G:G,'Ctas Receber'!E:E,'Clientes'!A:A,'Ctas Receber'!O:O,"Pago")</f>
        <v>0</v>
      </c>
      <c r="Q2996" s="71"/>
      <c r="R2996" s="71"/>
      <c r="S2996" s="71"/>
      <c r="T2996" s="71"/>
      <c r="U2996" s="71"/>
      <c r="V2996" s="71"/>
      <c r="W2996" s="71"/>
      <c r="X2996" s="71"/>
      <c r="Y2996" s="71"/>
      <c r="Z2996" s="71"/>
      <c r="AA2996" s="71"/>
      <c r="AB2996" s="71"/>
      <c r="AC2996" s="71"/>
      <c r="AD2996" s="71"/>
      <c r="AE2996" s="71"/>
      <c r="AF2996" s="71"/>
      <c r="AG2996" s="71"/>
      <c r="AH2996" s="71"/>
      <c r="AI2996" s="71"/>
      <c r="AJ2996" s="71"/>
      <c r="AK2996" s="71"/>
      <c r="AL2996" s="71"/>
    </row>
    <row r="2997" spans="1:38">
      <c r="A2997" s="191"/>
      <c r="B2997" s="191"/>
      <c r="C2997" s="191"/>
      <c r="D2997" s="191"/>
      <c r="E2997" s="191"/>
      <c r="F2997" s="191"/>
      <c r="G2997" s="191"/>
      <c r="H2997" s="191"/>
      <c r="I2997" s="191"/>
      <c r="J2997" s="191"/>
      <c r="K2997" s="191"/>
      <c r="L2997" s="191"/>
      <c r="M2997" s="191"/>
      <c r="N2997" s="191"/>
      <c r="O2997" s="70">
        <f>SUMIFS('Ctas Receber'!G:G,'Ctas Receber'!E:E,'Clientes'!A:A,'Ctas Receber'!M:M,"")</f>
        <v>0</v>
      </c>
      <c r="P2997" s="70">
        <f>SUMIFS('Ctas Receber'!G:G,'Ctas Receber'!E:E,'Clientes'!A:A,'Ctas Receber'!O:O,"Pago")</f>
        <v>0</v>
      </c>
      <c r="Q2997" s="71"/>
      <c r="R2997" s="71"/>
      <c r="S2997" s="71"/>
      <c r="T2997" s="71"/>
      <c r="U2997" s="71"/>
      <c r="V2997" s="71"/>
      <c r="W2997" s="71"/>
      <c r="X2997" s="71"/>
      <c r="Y2997" s="71"/>
      <c r="Z2997" s="71"/>
      <c r="AA2997" s="71"/>
      <c r="AB2997" s="71"/>
      <c r="AC2997" s="71"/>
      <c r="AD2997" s="71"/>
      <c r="AE2997" s="71"/>
      <c r="AF2997" s="71"/>
      <c r="AG2997" s="71"/>
      <c r="AH2997" s="71"/>
      <c r="AI2997" s="71"/>
      <c r="AJ2997" s="71"/>
      <c r="AK2997" s="71"/>
      <c r="AL2997" s="71"/>
    </row>
    <row r="2998" spans="1:38">
      <c r="A2998" s="191"/>
      <c r="B2998" s="191"/>
      <c r="C2998" s="191"/>
      <c r="D2998" s="191"/>
      <c r="E2998" s="191"/>
      <c r="F2998" s="191"/>
      <c r="G2998" s="191"/>
      <c r="H2998" s="191"/>
      <c r="I2998" s="191"/>
      <c r="J2998" s="191"/>
      <c r="K2998" s="191"/>
      <c r="L2998" s="191"/>
      <c r="M2998" s="191"/>
      <c r="N2998" s="191"/>
      <c r="O2998" s="70">
        <f>SUMIFS('Ctas Receber'!G:G,'Ctas Receber'!E:E,'Clientes'!A:A,'Ctas Receber'!M:M,"")</f>
        <v>0</v>
      </c>
      <c r="P2998" s="70">
        <f>SUMIFS('Ctas Receber'!G:G,'Ctas Receber'!E:E,'Clientes'!A:A,'Ctas Receber'!O:O,"Pago")</f>
        <v>0</v>
      </c>
      <c r="Q2998" s="71"/>
      <c r="R2998" s="71"/>
      <c r="S2998" s="71"/>
      <c r="T2998" s="71"/>
      <c r="U2998" s="71"/>
      <c r="V2998" s="71"/>
      <c r="W2998" s="71"/>
      <c r="X2998" s="71"/>
      <c r="Y2998" s="71"/>
      <c r="Z2998" s="71"/>
      <c r="AA2998" s="71"/>
      <c r="AB2998" s="71"/>
      <c r="AC2998" s="71"/>
      <c r="AD2998" s="71"/>
      <c r="AE2998" s="71"/>
      <c r="AF2998" s="71"/>
      <c r="AG2998" s="71"/>
      <c r="AH2998" s="71"/>
      <c r="AI2998" s="71"/>
      <c r="AJ2998" s="71"/>
      <c r="AK2998" s="71"/>
      <c r="AL2998" s="71"/>
    </row>
    <row r="2999" spans="1:38">
      <c r="A2999" s="191" t="s">
        <v>252</v>
      </c>
      <c r="B2999" s="191"/>
      <c r="C2999" s="191"/>
      <c r="D2999" s="191"/>
      <c r="E2999" s="191"/>
      <c r="F2999" s="191"/>
      <c r="G2999" s="191"/>
      <c r="H2999" s="191"/>
      <c r="I2999" s="191"/>
      <c r="J2999" s="191"/>
      <c r="K2999" s="191"/>
      <c r="L2999" s="191"/>
      <c r="M2999" s="191"/>
      <c r="N2999" s="191"/>
      <c r="O2999" s="70">
        <f>SUMIFS('Ctas Receber'!G:G,'Ctas Receber'!E:E,'Clientes'!A:A,'Ctas Receber'!M:M,"")</f>
        <v>0</v>
      </c>
      <c r="P2999" s="70">
        <f>SUMIFS('Ctas Receber'!G:G,'Ctas Receber'!E:E,'Clientes'!A:A,'Ctas Receber'!O:O,"Pago")</f>
        <v>0</v>
      </c>
      <c r="Q2999" s="71"/>
      <c r="R2999" s="71"/>
      <c r="S2999" s="71"/>
      <c r="T2999" s="71"/>
      <c r="U2999" s="71"/>
      <c r="V2999" s="71"/>
      <c r="W2999" s="71"/>
      <c r="X2999" s="71"/>
      <c r="Y2999" s="71"/>
      <c r="Z2999" s="71"/>
      <c r="AA2999" s="71"/>
      <c r="AB2999" s="71"/>
      <c r="AC2999" s="71"/>
      <c r="AD2999" s="71"/>
      <c r="AE2999" s="71"/>
      <c r="AF2999" s="71"/>
      <c r="AG2999" s="71"/>
      <c r="AH2999" s="71"/>
      <c r="AI2999" s="71"/>
      <c r="AJ2999" s="71"/>
      <c r="AK2999" s="71"/>
      <c r="AL2999" s="71"/>
    </row>
    <row r="3000" spans="1:38">
      <c r="A3000" t="s">
        <v>97</v>
      </c>
      <c r="O3000" s="70">
        <f>SUBTOTAL(109,Clientes[A Receber])</f>
        <v>0</v>
      </c>
      <c r="P3000" s="70">
        <f>SUBTOTAL(109,Clientes[Recebido])</f>
        <v>1500900000</v>
      </c>
      <c r="Q3000" s="71"/>
      <c r="R3000" s="71"/>
      <c r="S3000" s="71"/>
      <c r="T3000" s="71"/>
      <c r="U3000" s="71"/>
      <c r="V3000" s="71"/>
      <c r="W3000" s="71"/>
      <c r="X3000" s="71"/>
      <c r="Y3000" s="71"/>
      <c r="Z3000" s="71"/>
      <c r="AA3000" s="71"/>
      <c r="AB3000" s="71"/>
      <c r="AC3000" s="71"/>
      <c r="AD3000" s="71"/>
      <c r="AE3000" s="71"/>
      <c r="AF3000" s="71"/>
      <c r="AG3000" s="71"/>
      <c r="AH3000" s="71"/>
      <c r="AI3000" s="71"/>
      <c r="AJ3000" s="71"/>
      <c r="AK3000" s="71"/>
      <c r="AL3000" s="71"/>
    </row>
  </sheetData>
  <sheetProtection algorithmName="SHA-512" hashValue="spDIVLzGNjxtQYEOo0hIJr6xZ67Kz/E4c0cBCiTsDXOqbHP9K8jW8fZiA/z/ndOwNl2vXTh7S/hhezJcbdXfDg==" saltValue="Gxfx7v/botFow9KRUew9sA==" spinCount="100000" sheet="1" objects="1" scenarios="1" formatColumns="0" autoFilter="0"/>
  <hyperlinks>
    <hyperlink ref="L7" r:id="rId1" xr:uid="{E278181F-EB4A-46A5-BB38-F27CF8E4853D}"/>
    <hyperlink ref="M7" r:id="rId2" xr:uid="{6560E36B-6AD9-4215-B46E-7DECB4C218DB}"/>
  </hyperlinks>
  <pageMargins left="0.511811024" right="0.511811024" top="0.78740157499999996" bottom="0.78740157499999996" header="0.31496062000000002" footer="0.3149606200000000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A55F8-2DC1-432C-96A1-755689D14866}">
  <dimension ref="A1:AJ100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1000" sqref="A1000"/>
    </sheetView>
  </sheetViews>
  <sheetFormatPr defaultRowHeight="15"/>
  <cols>
    <col min="1" max="1" width="46.7109375" customWidth="1"/>
    <col min="2" max="2" width="18" bestFit="1" customWidth="1"/>
    <col min="3" max="3" width="16.5703125" customWidth="1"/>
    <col min="4" max="4" width="23.28515625" customWidth="1"/>
    <col min="5" max="5" width="18.85546875" bestFit="1" customWidth="1"/>
    <col min="6" max="6" width="9.7109375" bestFit="1" customWidth="1"/>
    <col min="7" max="7" width="17.7109375" bestFit="1" customWidth="1"/>
    <col min="8" max="10" width="12.5703125" bestFit="1" customWidth="1"/>
    <col min="11" max="11" width="25.7109375" bestFit="1" customWidth="1"/>
    <col min="12" max="12" width="29" bestFit="1" customWidth="1"/>
    <col min="13" max="13" width="21.85546875" bestFit="1" customWidth="1"/>
    <col min="14" max="14" width="43" bestFit="1" customWidth="1"/>
    <col min="15" max="15" width="14.85546875" customWidth="1"/>
    <col min="16" max="16" width="15.42578125" customWidth="1"/>
  </cols>
  <sheetData>
    <row r="1" spans="1:36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</row>
    <row r="2" spans="1:36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</row>
    <row r="3" spans="1:36">
      <c r="A3" s="72"/>
      <c r="B3" s="72"/>
      <c r="C3" s="72"/>
      <c r="D3" s="72"/>
      <c r="E3" s="72"/>
      <c r="F3" s="77"/>
      <c r="G3" s="72"/>
      <c r="H3" s="72"/>
      <c r="I3" s="72"/>
      <c r="J3" s="72"/>
      <c r="K3" s="72"/>
      <c r="L3" s="72"/>
      <c r="M3" s="72"/>
      <c r="N3" s="72"/>
      <c r="O3" s="72"/>
      <c r="P3" s="72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</row>
    <row r="4" spans="1:36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</row>
    <row r="5" spans="1:36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</row>
    <row r="6" spans="1:36">
      <c r="A6" s="1" t="s">
        <v>164</v>
      </c>
      <c r="B6" s="2" t="s">
        <v>165</v>
      </c>
      <c r="C6" s="2" t="s">
        <v>166</v>
      </c>
      <c r="D6" s="2" t="s">
        <v>167</v>
      </c>
      <c r="E6" s="2" t="s">
        <v>168</v>
      </c>
      <c r="F6" s="2" t="s">
        <v>169</v>
      </c>
      <c r="G6" s="2" t="s">
        <v>170</v>
      </c>
      <c r="H6" s="2" t="s">
        <v>171</v>
      </c>
      <c r="I6" s="2" t="s">
        <v>172</v>
      </c>
      <c r="J6" s="2" t="s">
        <v>173</v>
      </c>
      <c r="K6" s="2" t="s">
        <v>174</v>
      </c>
      <c r="L6" s="2" t="s">
        <v>175</v>
      </c>
      <c r="M6" s="2" t="s">
        <v>176</v>
      </c>
      <c r="N6" s="2" t="s">
        <v>177</v>
      </c>
      <c r="O6" s="2" t="s">
        <v>2</v>
      </c>
      <c r="P6" s="3" t="s">
        <v>197</v>
      </c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</row>
    <row r="7" spans="1:36">
      <c r="A7" s="191" t="s">
        <v>198</v>
      </c>
      <c r="B7" s="191" t="s">
        <v>199</v>
      </c>
      <c r="C7" s="191" t="s">
        <v>180</v>
      </c>
      <c r="D7" s="191" t="s">
        <v>181</v>
      </c>
      <c r="E7" s="191" t="s">
        <v>182</v>
      </c>
      <c r="F7" s="191" t="s">
        <v>183</v>
      </c>
      <c r="G7" s="191" t="s">
        <v>200</v>
      </c>
      <c r="H7" s="191" t="s">
        <v>185</v>
      </c>
      <c r="I7" s="191" t="s">
        <v>185</v>
      </c>
      <c r="J7" s="191" t="s">
        <v>185</v>
      </c>
      <c r="K7" s="191" t="s">
        <v>201</v>
      </c>
      <c r="L7" s="192" t="s">
        <v>202</v>
      </c>
      <c r="M7" s="192" t="s">
        <v>203</v>
      </c>
      <c r="N7" s="191"/>
      <c r="O7" s="70">
        <f>SUMIFS('Ctas Pagar'!G:G,'Ctas Pagar'!E:E,Fornecedores!A:A,'Ctas Pagar'!M:M,"")</f>
        <v>0</v>
      </c>
      <c r="P7" s="70">
        <f>SUMIFS('Ctas Pagar'!G:G,'Ctas Pagar'!E:E,Fornecedores!A:A,'Ctas Pagar'!N:N,"Pago")</f>
        <v>1000</v>
      </c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</row>
    <row r="8" spans="1:36">
      <c r="A8" s="191" t="s">
        <v>204</v>
      </c>
      <c r="B8" s="191" t="s">
        <v>205</v>
      </c>
      <c r="C8" s="191" t="s">
        <v>206</v>
      </c>
      <c r="D8" s="191" t="s">
        <v>207</v>
      </c>
      <c r="E8" s="191" t="s">
        <v>208</v>
      </c>
      <c r="F8" s="191" t="s">
        <v>209</v>
      </c>
      <c r="G8" s="191" t="s">
        <v>200</v>
      </c>
      <c r="H8" s="191" t="s">
        <v>210</v>
      </c>
      <c r="I8" s="191"/>
      <c r="J8" s="191"/>
      <c r="K8" s="191" t="s">
        <v>211</v>
      </c>
      <c r="L8" s="191"/>
      <c r="M8" s="191"/>
      <c r="N8" s="191"/>
      <c r="O8" s="70">
        <f>SUMIFS('Ctas Pagar'!G:G,'Ctas Pagar'!E:E,Fornecedores!A:A,'Ctas Pagar'!M:M,"")</f>
        <v>0</v>
      </c>
      <c r="P8" s="70">
        <f>SUMIFS('Ctas Pagar'!G:G,'Ctas Pagar'!E:E,Fornecedores!A:A,'Ctas Pagar'!N:N,"Pago")</f>
        <v>1000</v>
      </c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</row>
    <row r="9" spans="1:36">
      <c r="A9" s="191"/>
      <c r="B9" s="191"/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70">
        <f>SUMIFS('Ctas Pagar'!G:G,'Ctas Pagar'!E:E,Fornecedores!A:A,'Ctas Pagar'!M:M,"")</f>
        <v>0</v>
      </c>
      <c r="P9" s="70">
        <f>SUMIFS('Ctas Pagar'!G:G,'Ctas Pagar'!E:E,Fornecedores!A:A,'Ctas Pagar'!N:N,"Pago")</f>
        <v>0</v>
      </c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</row>
    <row r="10" spans="1:36">
      <c r="A10" s="191"/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70">
        <f>SUMIFS('Ctas Pagar'!G:G,'Ctas Pagar'!E:E,Fornecedores!A:A,'Ctas Pagar'!M:M,"")</f>
        <v>0</v>
      </c>
      <c r="P10" s="70">
        <f>SUMIFS('Ctas Pagar'!G:G,'Ctas Pagar'!E:E,Fornecedores!A:A,'Ctas Pagar'!N:N,"Pago")</f>
        <v>0</v>
      </c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</row>
    <row r="11" spans="1:36">
      <c r="A11" s="191"/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70">
        <f>SUMIFS('Ctas Pagar'!G:G,'Ctas Pagar'!E:E,Fornecedores!A:A,'Ctas Pagar'!M:M,"")</f>
        <v>0</v>
      </c>
      <c r="P11" s="70">
        <f>SUMIFS('Ctas Pagar'!G:G,'Ctas Pagar'!E:E,Fornecedores!A:A,'Ctas Pagar'!N:N,"Pago")</f>
        <v>0</v>
      </c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</row>
    <row r="12" spans="1:36">
      <c r="A12" s="191"/>
      <c r="B12" s="19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70">
        <f>SUMIFS('Ctas Pagar'!G:G,'Ctas Pagar'!E:E,Fornecedores!A:A,'Ctas Pagar'!M:M,"")</f>
        <v>0</v>
      </c>
      <c r="P12" s="70">
        <f>SUMIFS('Ctas Pagar'!G:G,'Ctas Pagar'!E:E,Fornecedores!A:A,'Ctas Pagar'!N:N,"Pago")</f>
        <v>0</v>
      </c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</row>
    <row r="13" spans="1:36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70">
        <f>SUMIFS('Ctas Pagar'!G:G,'Ctas Pagar'!E:E,Fornecedores!A:A,'Ctas Pagar'!M:M,"")</f>
        <v>0</v>
      </c>
      <c r="P13" s="70">
        <f>SUMIFS('Ctas Pagar'!G:G,'Ctas Pagar'!E:E,Fornecedores!A:A,'Ctas Pagar'!N:N,"Pago")</f>
        <v>0</v>
      </c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</row>
    <row r="14" spans="1:36">
      <c r="A14" s="191"/>
      <c r="B14" s="19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70">
        <f>SUMIFS('Ctas Pagar'!G:G,'Ctas Pagar'!E:E,Fornecedores!A:A,'Ctas Pagar'!M:M,"")</f>
        <v>0</v>
      </c>
      <c r="P14" s="70">
        <f>SUMIFS('Ctas Pagar'!G:G,'Ctas Pagar'!E:E,Fornecedores!A:A,'Ctas Pagar'!N:N,"Pago")</f>
        <v>0</v>
      </c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</row>
    <row r="15" spans="1:36">
      <c r="A15" s="191"/>
      <c r="B15" s="191"/>
      <c r="C15" s="191"/>
      <c r="D15" s="191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70">
        <f>SUMIFS('Ctas Pagar'!G:G,'Ctas Pagar'!E:E,Fornecedores!A:A,'Ctas Pagar'!M:M,"")</f>
        <v>0</v>
      </c>
      <c r="P15" s="70">
        <f>SUMIFS('Ctas Pagar'!G:G,'Ctas Pagar'!E:E,Fornecedores!A:A,'Ctas Pagar'!N:N,"Pago")</f>
        <v>0</v>
      </c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</row>
    <row r="16" spans="1:36">
      <c r="A16" s="191"/>
      <c r="B16" s="191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70">
        <f>SUMIFS('Ctas Pagar'!G:G,'Ctas Pagar'!E:E,Fornecedores!A:A,'Ctas Pagar'!M:M,"")</f>
        <v>0</v>
      </c>
      <c r="P16" s="70">
        <f>SUMIFS('Ctas Pagar'!G:G,'Ctas Pagar'!E:E,Fornecedores!A:A,'Ctas Pagar'!N:N,"Pago")</f>
        <v>0</v>
      </c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</row>
    <row r="17" spans="1:36">
      <c r="A17" s="191"/>
      <c r="B17" s="191"/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70">
        <f>SUMIFS('Ctas Pagar'!G:G,'Ctas Pagar'!E:E,Fornecedores!A:A,'Ctas Pagar'!M:M,"")</f>
        <v>0</v>
      </c>
      <c r="P17" s="70">
        <f>SUMIFS('Ctas Pagar'!G:G,'Ctas Pagar'!E:E,Fornecedores!A:A,'Ctas Pagar'!N:N,"Pago")</f>
        <v>0</v>
      </c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</row>
    <row r="18" spans="1:36">
      <c r="A18" s="191"/>
      <c r="B18" s="191"/>
      <c r="C18" s="191"/>
      <c r="D18" s="191"/>
      <c r="E18" s="191"/>
      <c r="F18" s="191"/>
      <c r="G18" s="191"/>
      <c r="H18" s="191"/>
      <c r="I18" s="191"/>
      <c r="J18" s="191"/>
      <c r="K18" s="191"/>
      <c r="L18" s="191"/>
      <c r="M18" s="191"/>
      <c r="N18" s="191"/>
      <c r="O18" s="70">
        <f>SUMIFS('Ctas Pagar'!G:G,'Ctas Pagar'!E:E,Fornecedores!A:A,'Ctas Pagar'!M:M,"")</f>
        <v>0</v>
      </c>
      <c r="P18" s="70">
        <f>SUMIFS('Ctas Pagar'!G:G,'Ctas Pagar'!E:E,Fornecedores!A:A,'Ctas Pagar'!N:N,"Pago")</f>
        <v>0</v>
      </c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</row>
    <row r="19" spans="1:36">
      <c r="A19" s="191"/>
      <c r="B19" s="191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70">
        <f>SUMIFS('Ctas Pagar'!G:G,'Ctas Pagar'!E:E,Fornecedores!A:A,'Ctas Pagar'!M:M,"")</f>
        <v>0</v>
      </c>
      <c r="P19" s="70">
        <f>SUMIFS('Ctas Pagar'!G:G,'Ctas Pagar'!E:E,Fornecedores!A:A,'Ctas Pagar'!N:N,"Pago")</f>
        <v>0</v>
      </c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</row>
    <row r="20" spans="1:36">
      <c r="A20" s="191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70">
        <f>SUMIFS('Ctas Pagar'!G:G,'Ctas Pagar'!E:E,Fornecedores!A:A,'Ctas Pagar'!M:M,"")</f>
        <v>0</v>
      </c>
      <c r="P20" s="70">
        <f>SUMIFS('Ctas Pagar'!G:G,'Ctas Pagar'!E:E,Fornecedores!A:A,'Ctas Pagar'!N:N,"Pago")</f>
        <v>0</v>
      </c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</row>
    <row r="21" spans="1:36">
      <c r="A21" s="191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70">
        <f>SUMIFS('Ctas Pagar'!G:G,'Ctas Pagar'!E:E,Fornecedores!A:A,'Ctas Pagar'!M:M,"")</f>
        <v>0</v>
      </c>
      <c r="P21" s="70">
        <f>SUMIFS('Ctas Pagar'!G:G,'Ctas Pagar'!E:E,Fornecedores!A:A,'Ctas Pagar'!N:N,"Pago")</f>
        <v>0</v>
      </c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</row>
    <row r="22" spans="1:36">
      <c r="A22" s="191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70">
        <f>SUMIFS('Ctas Pagar'!G:G,'Ctas Pagar'!E:E,Fornecedores!A:A,'Ctas Pagar'!M:M,"")</f>
        <v>0</v>
      </c>
      <c r="P22" s="70">
        <f>SUMIFS('Ctas Pagar'!G:G,'Ctas Pagar'!E:E,Fornecedores!A:A,'Ctas Pagar'!N:N,"Pago")</f>
        <v>0</v>
      </c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</row>
    <row r="23" spans="1:36">
      <c r="A23" s="191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70">
        <f>SUMIFS('Ctas Pagar'!G:G,'Ctas Pagar'!E:E,Fornecedores!A:A,'Ctas Pagar'!M:M,"")</f>
        <v>0</v>
      </c>
      <c r="P23" s="70">
        <f>SUMIFS('Ctas Pagar'!G:G,'Ctas Pagar'!E:E,Fornecedores!A:A,'Ctas Pagar'!N:N,"Pago")</f>
        <v>0</v>
      </c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</row>
    <row r="24" spans="1:36">
      <c r="A24" s="191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70">
        <f>SUMIFS('Ctas Pagar'!G:G,'Ctas Pagar'!E:E,Fornecedores!A:A,'Ctas Pagar'!M:M,"")</f>
        <v>0</v>
      </c>
      <c r="P24" s="70">
        <f>SUMIFS('Ctas Pagar'!G:G,'Ctas Pagar'!E:E,Fornecedores!A:A,'Ctas Pagar'!N:N,"Pago")</f>
        <v>0</v>
      </c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</row>
    <row r="25" spans="1:36">
      <c r="A25" s="191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70">
        <f>SUMIFS('Ctas Pagar'!G:G,'Ctas Pagar'!E:E,Fornecedores!A:A,'Ctas Pagar'!M:M,"")</f>
        <v>0</v>
      </c>
      <c r="P25" s="70">
        <f>SUMIFS('Ctas Pagar'!G:G,'Ctas Pagar'!E:E,Fornecedores!A:A,'Ctas Pagar'!N:N,"Pago")</f>
        <v>0</v>
      </c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</row>
    <row r="26" spans="1:36">
      <c r="A26" s="191"/>
      <c r="B26" s="191"/>
      <c r="C26" s="191"/>
      <c r="D26" s="191"/>
      <c r="E26" s="191"/>
      <c r="F26" s="191"/>
      <c r="G26" s="191"/>
      <c r="H26" s="191"/>
      <c r="I26" s="191"/>
      <c r="J26" s="191"/>
      <c r="K26" s="191"/>
      <c r="L26" s="191"/>
      <c r="M26" s="191"/>
      <c r="N26" s="191"/>
      <c r="O26" s="70">
        <f>SUMIFS('Ctas Pagar'!G:G,'Ctas Pagar'!E:E,Fornecedores!A:A,'Ctas Pagar'!M:M,"")</f>
        <v>0</v>
      </c>
      <c r="P26" s="70">
        <f>SUMIFS('Ctas Pagar'!G:G,'Ctas Pagar'!E:E,Fornecedores!A:A,'Ctas Pagar'!N:N,"Pago")</f>
        <v>0</v>
      </c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</row>
    <row r="27" spans="1:36">
      <c r="A27" s="191"/>
      <c r="B27" s="191"/>
      <c r="C27" s="191"/>
      <c r="D27" s="191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70">
        <f>SUMIFS('Ctas Pagar'!G:G,'Ctas Pagar'!E:E,Fornecedores!A:A,'Ctas Pagar'!M:M,"")</f>
        <v>0</v>
      </c>
      <c r="P27" s="70">
        <f>SUMIFS('Ctas Pagar'!G:G,'Ctas Pagar'!E:E,Fornecedores!A:A,'Ctas Pagar'!N:N,"Pago")</f>
        <v>0</v>
      </c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</row>
    <row r="28" spans="1:36">
      <c r="A28" s="191"/>
      <c r="B28" s="191"/>
      <c r="C28" s="191"/>
      <c r="D28" s="191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70">
        <f>SUMIFS('Ctas Pagar'!G:G,'Ctas Pagar'!E:E,Fornecedores!A:A,'Ctas Pagar'!M:M,"")</f>
        <v>0</v>
      </c>
      <c r="P28" s="70">
        <f>SUMIFS('Ctas Pagar'!G:G,'Ctas Pagar'!E:E,Fornecedores!A:A,'Ctas Pagar'!N:N,"Pago")</f>
        <v>0</v>
      </c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</row>
    <row r="29" spans="1:36">
      <c r="A29" s="191"/>
      <c r="B29" s="191"/>
      <c r="C29" s="191"/>
      <c r="D29" s="191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70">
        <f>SUMIFS('Ctas Pagar'!G:G,'Ctas Pagar'!E:E,Fornecedores!A:A,'Ctas Pagar'!M:M,"")</f>
        <v>0</v>
      </c>
      <c r="P29" s="70">
        <f>SUMIFS('Ctas Pagar'!G:G,'Ctas Pagar'!E:E,Fornecedores!A:A,'Ctas Pagar'!N:N,"Pago")</f>
        <v>0</v>
      </c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</row>
    <row r="30" spans="1:36">
      <c r="A30" s="191"/>
      <c r="B30" s="191"/>
      <c r="C30" s="191"/>
      <c r="D30" s="191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70">
        <f>SUMIFS('Ctas Pagar'!G:G,'Ctas Pagar'!E:E,Fornecedores!A:A,'Ctas Pagar'!M:M,"")</f>
        <v>0</v>
      </c>
      <c r="P30" s="70">
        <f>SUMIFS('Ctas Pagar'!G:G,'Ctas Pagar'!E:E,Fornecedores!A:A,'Ctas Pagar'!N:N,"Pago")</f>
        <v>0</v>
      </c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</row>
    <row r="31" spans="1:36">
      <c r="A31" s="191"/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70">
        <f>SUMIFS('Ctas Pagar'!G:G,'Ctas Pagar'!E:E,Fornecedores!A:A,'Ctas Pagar'!M:M,"")</f>
        <v>0</v>
      </c>
      <c r="P31" s="70">
        <f>SUMIFS('Ctas Pagar'!G:G,'Ctas Pagar'!E:E,Fornecedores!A:A,'Ctas Pagar'!N:N,"Pago")</f>
        <v>0</v>
      </c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</row>
    <row r="32" spans="1:36">
      <c r="A32" s="191"/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70">
        <f>SUMIFS('Ctas Pagar'!G:G,'Ctas Pagar'!E:E,Fornecedores!A:A,'Ctas Pagar'!M:M,"")</f>
        <v>0</v>
      </c>
      <c r="P32" s="70">
        <f>SUMIFS('Ctas Pagar'!G:G,'Ctas Pagar'!E:E,Fornecedores!A:A,'Ctas Pagar'!N:N,"Pago")</f>
        <v>0</v>
      </c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</row>
    <row r="33" spans="1:36">
      <c r="A33" s="191"/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70">
        <f>SUMIFS('Ctas Pagar'!G:G,'Ctas Pagar'!E:E,Fornecedores!A:A,'Ctas Pagar'!M:M,"")</f>
        <v>0</v>
      </c>
      <c r="P33" s="70">
        <f>SUMIFS('Ctas Pagar'!G:G,'Ctas Pagar'!E:E,Fornecedores!A:A,'Ctas Pagar'!N:N,"Pago")</f>
        <v>0</v>
      </c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</row>
    <row r="34" spans="1:36">
      <c r="A34" s="191"/>
      <c r="B34" s="191"/>
      <c r="C34" s="19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70">
        <f>SUMIFS('Ctas Pagar'!G:G,'Ctas Pagar'!E:E,Fornecedores!A:A,'Ctas Pagar'!M:M,"")</f>
        <v>0</v>
      </c>
      <c r="P34" s="70">
        <f>SUMIFS('Ctas Pagar'!G:G,'Ctas Pagar'!E:E,Fornecedores!A:A,'Ctas Pagar'!N:N,"Pago")</f>
        <v>0</v>
      </c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</row>
    <row r="35" spans="1:36">
      <c r="A35" s="191"/>
      <c r="B35" s="19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70">
        <f>SUMIFS('Ctas Pagar'!G:G,'Ctas Pagar'!E:E,Fornecedores!A:A,'Ctas Pagar'!M:M,"")</f>
        <v>0</v>
      </c>
      <c r="P35" s="70">
        <f>SUMIFS('Ctas Pagar'!G:G,'Ctas Pagar'!E:E,Fornecedores!A:A,'Ctas Pagar'!N:N,"Pago")</f>
        <v>0</v>
      </c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</row>
    <row r="36" spans="1:36">
      <c r="A36" s="191"/>
      <c r="B36" s="19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70">
        <f>SUMIFS('Ctas Pagar'!G:G,'Ctas Pagar'!E:E,Fornecedores!A:A,'Ctas Pagar'!M:M,"")</f>
        <v>0</v>
      </c>
      <c r="P36" s="70">
        <f>SUMIFS('Ctas Pagar'!G:G,'Ctas Pagar'!E:E,Fornecedores!A:A,'Ctas Pagar'!N:N,"Pago")</f>
        <v>0</v>
      </c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</row>
    <row r="37" spans="1:36">
      <c r="A37" s="191"/>
      <c r="B37" s="191"/>
      <c r="C37" s="191"/>
      <c r="D37" s="191"/>
      <c r="E37" s="191"/>
      <c r="F37" s="191"/>
      <c r="G37" s="191"/>
      <c r="H37" s="191"/>
      <c r="I37" s="191"/>
      <c r="J37" s="191"/>
      <c r="K37" s="191"/>
      <c r="L37" s="191"/>
      <c r="M37" s="191"/>
      <c r="N37" s="191"/>
      <c r="O37" s="70">
        <f>SUMIFS('Ctas Pagar'!G:G,'Ctas Pagar'!E:E,Fornecedores!A:A,'Ctas Pagar'!M:M,"")</f>
        <v>0</v>
      </c>
      <c r="P37" s="70">
        <f>SUMIFS('Ctas Pagar'!G:G,'Ctas Pagar'!E:E,Fornecedores!A:A,'Ctas Pagar'!N:N,"Pago")</f>
        <v>0</v>
      </c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</row>
    <row r="38" spans="1:36">
      <c r="A38" s="191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70">
        <f>SUMIFS('Ctas Pagar'!G:G,'Ctas Pagar'!E:E,Fornecedores!A:A,'Ctas Pagar'!M:M,"")</f>
        <v>0</v>
      </c>
      <c r="P38" s="70">
        <f>SUMIFS('Ctas Pagar'!G:G,'Ctas Pagar'!E:E,Fornecedores!A:A,'Ctas Pagar'!N:N,"Pago")</f>
        <v>0</v>
      </c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</row>
    <row r="39" spans="1:36">
      <c r="A39" s="191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70">
        <f>SUMIFS('Ctas Pagar'!G:G,'Ctas Pagar'!E:E,Fornecedores!A:A,'Ctas Pagar'!M:M,"")</f>
        <v>0</v>
      </c>
      <c r="P39" s="70">
        <f>SUMIFS('Ctas Pagar'!G:G,'Ctas Pagar'!E:E,Fornecedores!A:A,'Ctas Pagar'!N:N,"Pago")</f>
        <v>0</v>
      </c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</row>
    <row r="40" spans="1:36">
      <c r="A40" s="191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70">
        <f>SUMIFS('Ctas Pagar'!G:G,'Ctas Pagar'!E:E,Fornecedores!A:A,'Ctas Pagar'!M:M,"")</f>
        <v>0</v>
      </c>
      <c r="P40" s="70">
        <f>SUMIFS('Ctas Pagar'!G:G,'Ctas Pagar'!E:E,Fornecedores!A:A,'Ctas Pagar'!N:N,"Pago")</f>
        <v>0</v>
      </c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</row>
    <row r="41" spans="1:36">
      <c r="A41" s="191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70">
        <f>SUMIFS('Ctas Pagar'!G:G,'Ctas Pagar'!E:E,Fornecedores!A:A,'Ctas Pagar'!M:M,"")</f>
        <v>0</v>
      </c>
      <c r="P41" s="70">
        <f>SUMIFS('Ctas Pagar'!G:G,'Ctas Pagar'!E:E,Fornecedores!A:A,'Ctas Pagar'!N:N,"Pago")</f>
        <v>0</v>
      </c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</row>
    <row r="42" spans="1:36">
      <c r="A42" s="191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70">
        <f>SUMIFS('Ctas Pagar'!G:G,'Ctas Pagar'!E:E,Fornecedores!A:A,'Ctas Pagar'!M:M,"")</f>
        <v>0</v>
      </c>
      <c r="P42" s="70">
        <f>SUMIFS('Ctas Pagar'!G:G,'Ctas Pagar'!E:E,Fornecedores!A:A,'Ctas Pagar'!N:N,"Pago")</f>
        <v>0</v>
      </c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</row>
    <row r="43" spans="1:36">
      <c r="A43" s="191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70">
        <f>SUMIFS('Ctas Pagar'!G:G,'Ctas Pagar'!E:E,Fornecedores!A:A,'Ctas Pagar'!M:M,"")</f>
        <v>0</v>
      </c>
      <c r="P43" s="70">
        <f>SUMIFS('Ctas Pagar'!G:G,'Ctas Pagar'!E:E,Fornecedores!A:A,'Ctas Pagar'!N:N,"Pago")</f>
        <v>0</v>
      </c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</row>
    <row r="44" spans="1:36">
      <c r="A44" s="191"/>
      <c r="B44" s="191"/>
      <c r="C44" s="191"/>
      <c r="D44" s="191"/>
      <c r="E44" s="191"/>
      <c r="F44" s="191"/>
      <c r="G44" s="191"/>
      <c r="H44" s="191"/>
      <c r="I44" s="191"/>
      <c r="J44" s="191"/>
      <c r="K44" s="191"/>
      <c r="L44" s="191"/>
      <c r="M44" s="191"/>
      <c r="N44" s="191"/>
      <c r="O44" s="70">
        <f>SUMIFS('Ctas Pagar'!G:G,'Ctas Pagar'!E:E,Fornecedores!A:A,'Ctas Pagar'!M:M,"")</f>
        <v>0</v>
      </c>
      <c r="P44" s="70">
        <f>SUMIFS('Ctas Pagar'!G:G,'Ctas Pagar'!E:E,Fornecedores!A:A,'Ctas Pagar'!N:N,"Pago")</f>
        <v>0</v>
      </c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</row>
    <row r="45" spans="1:36">
      <c r="A45" s="191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70">
        <f>SUMIFS('Ctas Pagar'!G:G,'Ctas Pagar'!E:E,Fornecedores!A:A,'Ctas Pagar'!M:M,"")</f>
        <v>0</v>
      </c>
      <c r="P45" s="70">
        <f>SUMIFS('Ctas Pagar'!G:G,'Ctas Pagar'!E:E,Fornecedores!A:A,'Ctas Pagar'!N:N,"Pago")</f>
        <v>0</v>
      </c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</row>
    <row r="46" spans="1:36">
      <c r="A46" s="191"/>
      <c r="B46" s="191"/>
      <c r="C46" s="191"/>
      <c r="D46" s="191"/>
      <c r="E46" s="191"/>
      <c r="F46" s="191"/>
      <c r="G46" s="191"/>
      <c r="H46" s="191"/>
      <c r="I46" s="191"/>
      <c r="J46" s="191"/>
      <c r="K46" s="191"/>
      <c r="L46" s="191"/>
      <c r="M46" s="191"/>
      <c r="N46" s="191"/>
      <c r="O46" s="70">
        <f>SUMIFS('Ctas Pagar'!G:G,'Ctas Pagar'!E:E,Fornecedores!A:A,'Ctas Pagar'!M:M,"")</f>
        <v>0</v>
      </c>
      <c r="P46" s="70">
        <f>SUMIFS('Ctas Pagar'!G:G,'Ctas Pagar'!E:E,Fornecedores!A:A,'Ctas Pagar'!N:N,"Pago")</f>
        <v>0</v>
      </c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</row>
    <row r="47" spans="1:36">
      <c r="A47" s="191"/>
      <c r="B47" s="191"/>
      <c r="C47" s="191"/>
      <c r="D47" s="191"/>
      <c r="E47" s="191"/>
      <c r="F47" s="191"/>
      <c r="G47" s="191"/>
      <c r="H47" s="191"/>
      <c r="I47" s="191"/>
      <c r="J47" s="191"/>
      <c r="K47" s="191"/>
      <c r="L47" s="191"/>
      <c r="M47" s="191"/>
      <c r="N47" s="191"/>
      <c r="O47" s="70">
        <f>SUMIFS('Ctas Pagar'!G:G,'Ctas Pagar'!E:E,Fornecedores!A:A,'Ctas Pagar'!M:M,"")</f>
        <v>0</v>
      </c>
      <c r="P47" s="70">
        <f>SUMIFS('Ctas Pagar'!G:G,'Ctas Pagar'!E:E,Fornecedores!A:A,'Ctas Pagar'!N:N,"Pago")</f>
        <v>0</v>
      </c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</row>
    <row r="48" spans="1:36">
      <c r="A48" s="191"/>
      <c r="B48" s="191"/>
      <c r="C48" s="191"/>
      <c r="D48" s="191"/>
      <c r="E48" s="191"/>
      <c r="F48" s="191"/>
      <c r="G48" s="191"/>
      <c r="H48" s="191"/>
      <c r="I48" s="191"/>
      <c r="J48" s="191"/>
      <c r="K48" s="191"/>
      <c r="L48" s="191"/>
      <c r="M48" s="191"/>
      <c r="N48" s="191"/>
      <c r="O48" s="70">
        <f>SUMIFS('Ctas Pagar'!G:G,'Ctas Pagar'!E:E,Fornecedores!A:A,'Ctas Pagar'!M:M,"")</f>
        <v>0</v>
      </c>
      <c r="P48" s="70">
        <f>SUMIFS('Ctas Pagar'!G:G,'Ctas Pagar'!E:E,Fornecedores!A:A,'Ctas Pagar'!N:N,"Pago")</f>
        <v>0</v>
      </c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</row>
    <row r="49" spans="1:36">
      <c r="A49" s="191"/>
      <c r="B49" s="191"/>
      <c r="C49" s="191"/>
      <c r="D49" s="191"/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70">
        <f>SUMIFS('Ctas Pagar'!G:G,'Ctas Pagar'!E:E,Fornecedores!A:A,'Ctas Pagar'!M:M,"")</f>
        <v>0</v>
      </c>
      <c r="P49" s="70">
        <f>SUMIFS('Ctas Pagar'!G:G,'Ctas Pagar'!E:E,Fornecedores!A:A,'Ctas Pagar'!N:N,"Pago")</f>
        <v>0</v>
      </c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</row>
    <row r="50" spans="1:36">
      <c r="A50" s="191"/>
      <c r="B50" s="191"/>
      <c r="C50" s="191"/>
      <c r="D50" s="191"/>
      <c r="E50" s="191"/>
      <c r="F50" s="191"/>
      <c r="G50" s="191"/>
      <c r="H50" s="191"/>
      <c r="I50" s="191"/>
      <c r="J50" s="191"/>
      <c r="K50" s="191"/>
      <c r="L50" s="191"/>
      <c r="M50" s="191"/>
      <c r="N50" s="191"/>
      <c r="O50" s="70">
        <f>SUMIFS('Ctas Pagar'!G:G,'Ctas Pagar'!E:E,Fornecedores!A:A,'Ctas Pagar'!M:M,"")</f>
        <v>0</v>
      </c>
      <c r="P50" s="70">
        <f>SUMIFS('Ctas Pagar'!G:G,'Ctas Pagar'!E:E,Fornecedores!A:A,'Ctas Pagar'!N:N,"Pago")</f>
        <v>0</v>
      </c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</row>
    <row r="51" spans="1:36">
      <c r="A51" s="191"/>
      <c r="B51" s="191"/>
      <c r="C51" s="191"/>
      <c r="D51" s="191"/>
      <c r="E51" s="191"/>
      <c r="F51" s="191"/>
      <c r="G51" s="191"/>
      <c r="H51" s="191"/>
      <c r="I51" s="191"/>
      <c r="J51" s="191"/>
      <c r="K51" s="191"/>
      <c r="L51" s="191"/>
      <c r="M51" s="191"/>
      <c r="N51" s="191"/>
      <c r="O51" s="70">
        <f>SUMIFS('Ctas Pagar'!G:G,'Ctas Pagar'!E:E,Fornecedores!A:A,'Ctas Pagar'!M:M,"")</f>
        <v>0</v>
      </c>
      <c r="P51" s="70">
        <f>SUMIFS('Ctas Pagar'!G:G,'Ctas Pagar'!E:E,Fornecedores!A:A,'Ctas Pagar'!N:N,"Pago")</f>
        <v>0</v>
      </c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</row>
    <row r="52" spans="1:36">
      <c r="A52" s="191"/>
      <c r="B52" s="191"/>
      <c r="C52" s="191"/>
      <c r="D52" s="191"/>
      <c r="E52" s="191"/>
      <c r="F52" s="191"/>
      <c r="G52" s="191"/>
      <c r="H52" s="191"/>
      <c r="I52" s="191"/>
      <c r="J52" s="191"/>
      <c r="K52" s="191"/>
      <c r="L52" s="191"/>
      <c r="M52" s="191"/>
      <c r="N52" s="191"/>
      <c r="O52" s="70">
        <f>SUMIFS('Ctas Pagar'!G:G,'Ctas Pagar'!E:E,Fornecedores!A:A,'Ctas Pagar'!M:M,"")</f>
        <v>0</v>
      </c>
      <c r="P52" s="70">
        <f>SUMIFS('Ctas Pagar'!G:G,'Ctas Pagar'!E:E,Fornecedores!A:A,'Ctas Pagar'!N:N,"Pago")</f>
        <v>0</v>
      </c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</row>
    <row r="53" spans="1:36">
      <c r="A53" s="191"/>
      <c r="B53" s="191"/>
      <c r="C53" s="191"/>
      <c r="D53" s="191"/>
      <c r="E53" s="191"/>
      <c r="F53" s="191"/>
      <c r="G53" s="191"/>
      <c r="H53" s="191"/>
      <c r="I53" s="191"/>
      <c r="J53" s="191"/>
      <c r="K53" s="191"/>
      <c r="L53" s="191"/>
      <c r="M53" s="191"/>
      <c r="N53" s="191"/>
      <c r="O53" s="70">
        <f>SUMIFS('Ctas Pagar'!G:G,'Ctas Pagar'!E:E,Fornecedores!A:A,'Ctas Pagar'!M:M,"")</f>
        <v>0</v>
      </c>
      <c r="P53" s="70">
        <f>SUMIFS('Ctas Pagar'!G:G,'Ctas Pagar'!E:E,Fornecedores!A:A,'Ctas Pagar'!N:N,"Pago")</f>
        <v>0</v>
      </c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  <c r="AF53" s="71"/>
      <c r="AG53" s="71"/>
      <c r="AH53" s="71"/>
      <c r="AI53" s="71"/>
      <c r="AJ53" s="71"/>
    </row>
    <row r="54" spans="1:36">
      <c r="A54" s="191"/>
      <c r="B54" s="191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70">
        <f>SUMIFS('Ctas Pagar'!G:G,'Ctas Pagar'!E:E,Fornecedores!A:A,'Ctas Pagar'!M:M,"")</f>
        <v>0</v>
      </c>
      <c r="P54" s="70">
        <f>SUMIFS('Ctas Pagar'!G:G,'Ctas Pagar'!E:E,Fornecedores!A:A,'Ctas Pagar'!N:N,"Pago")</f>
        <v>0</v>
      </c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</row>
    <row r="55" spans="1:36">
      <c r="A55" s="191"/>
      <c r="B55" s="191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70">
        <f>SUMIFS('Ctas Pagar'!G:G,'Ctas Pagar'!E:E,Fornecedores!A:A,'Ctas Pagar'!M:M,"")</f>
        <v>0</v>
      </c>
      <c r="P55" s="70">
        <f>SUMIFS('Ctas Pagar'!G:G,'Ctas Pagar'!E:E,Fornecedores!A:A,'Ctas Pagar'!N:N,"Pago")</f>
        <v>0</v>
      </c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  <c r="AF55" s="71"/>
      <c r="AG55" s="71"/>
      <c r="AH55" s="71"/>
      <c r="AI55" s="71"/>
      <c r="AJ55" s="71"/>
    </row>
    <row r="56" spans="1:36">
      <c r="A56" s="191"/>
      <c r="B56" s="191"/>
      <c r="C56" s="191"/>
      <c r="D56" s="191"/>
      <c r="E56" s="191"/>
      <c r="F56" s="191"/>
      <c r="G56" s="191"/>
      <c r="H56" s="191"/>
      <c r="I56" s="191"/>
      <c r="J56" s="191"/>
      <c r="K56" s="191"/>
      <c r="L56" s="191"/>
      <c r="M56" s="191"/>
      <c r="N56" s="191"/>
      <c r="O56" s="70">
        <f>SUMIFS('Ctas Pagar'!G:G,'Ctas Pagar'!E:E,Fornecedores!A:A,'Ctas Pagar'!M:M,"")</f>
        <v>0</v>
      </c>
      <c r="P56" s="70">
        <f>SUMIFS('Ctas Pagar'!G:G,'Ctas Pagar'!E:E,Fornecedores!A:A,'Ctas Pagar'!N:N,"Pago")</f>
        <v>0</v>
      </c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</row>
    <row r="57" spans="1:36">
      <c r="A57" s="191"/>
      <c r="B57" s="191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70">
        <f>SUMIFS('Ctas Pagar'!G:G,'Ctas Pagar'!E:E,Fornecedores!A:A,'Ctas Pagar'!M:M,"")</f>
        <v>0</v>
      </c>
      <c r="P57" s="70">
        <f>SUMIFS('Ctas Pagar'!G:G,'Ctas Pagar'!E:E,Fornecedores!A:A,'Ctas Pagar'!N:N,"Pago")</f>
        <v>0</v>
      </c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</row>
    <row r="58" spans="1:36">
      <c r="A58" s="191"/>
      <c r="B58" s="191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70">
        <f>SUMIFS('Ctas Pagar'!G:G,'Ctas Pagar'!E:E,Fornecedores!A:A,'Ctas Pagar'!M:M,"")</f>
        <v>0</v>
      </c>
      <c r="P58" s="70">
        <f>SUMIFS('Ctas Pagar'!G:G,'Ctas Pagar'!E:E,Fornecedores!A:A,'Ctas Pagar'!N:N,"Pago")</f>
        <v>0</v>
      </c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</row>
    <row r="59" spans="1:36">
      <c r="A59" s="191"/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70">
        <f>SUMIFS('Ctas Pagar'!G:G,'Ctas Pagar'!E:E,Fornecedores!A:A,'Ctas Pagar'!M:M,"")</f>
        <v>0</v>
      </c>
      <c r="P59" s="70">
        <f>SUMIFS('Ctas Pagar'!G:G,'Ctas Pagar'!E:E,Fornecedores!A:A,'Ctas Pagar'!N:N,"Pago")</f>
        <v>0</v>
      </c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  <c r="AF59" s="71"/>
      <c r="AG59" s="71"/>
      <c r="AH59" s="71"/>
      <c r="AI59" s="71"/>
      <c r="AJ59" s="71"/>
    </row>
    <row r="60" spans="1:36">
      <c r="A60" s="191"/>
      <c r="B60" s="191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70">
        <f>SUMIFS('Ctas Pagar'!G:G,'Ctas Pagar'!E:E,Fornecedores!A:A,'Ctas Pagar'!M:M,"")</f>
        <v>0</v>
      </c>
      <c r="P60" s="70">
        <f>SUMIFS('Ctas Pagar'!G:G,'Ctas Pagar'!E:E,Fornecedores!A:A,'Ctas Pagar'!N:N,"Pago")</f>
        <v>0</v>
      </c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  <c r="AF60" s="71"/>
      <c r="AG60" s="71"/>
      <c r="AH60" s="71"/>
      <c r="AI60" s="71"/>
      <c r="AJ60" s="71"/>
    </row>
    <row r="61" spans="1:36">
      <c r="A61" s="191"/>
      <c r="B61" s="191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70">
        <f>SUMIFS('Ctas Pagar'!G:G,'Ctas Pagar'!E:E,Fornecedores!A:A,'Ctas Pagar'!M:M,"")</f>
        <v>0</v>
      </c>
      <c r="P61" s="70">
        <f>SUMIFS('Ctas Pagar'!G:G,'Ctas Pagar'!E:E,Fornecedores!A:A,'Ctas Pagar'!N:N,"Pago")</f>
        <v>0</v>
      </c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</row>
    <row r="62" spans="1:36">
      <c r="A62" s="191"/>
      <c r="B62" s="191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70">
        <f>SUMIFS('Ctas Pagar'!G:G,'Ctas Pagar'!E:E,Fornecedores!A:A,'Ctas Pagar'!M:M,"")</f>
        <v>0</v>
      </c>
      <c r="P62" s="70">
        <f>SUMIFS('Ctas Pagar'!G:G,'Ctas Pagar'!E:E,Fornecedores!A:A,'Ctas Pagar'!N:N,"Pago")</f>
        <v>0</v>
      </c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</row>
    <row r="63" spans="1:36">
      <c r="A63" s="191"/>
      <c r="B63" s="191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70">
        <f>SUMIFS('Ctas Pagar'!G:G,'Ctas Pagar'!E:E,Fornecedores!A:A,'Ctas Pagar'!M:M,"")</f>
        <v>0</v>
      </c>
      <c r="P63" s="70">
        <f>SUMIFS('Ctas Pagar'!G:G,'Ctas Pagar'!E:E,Fornecedores!A:A,'Ctas Pagar'!N:N,"Pago")</f>
        <v>0</v>
      </c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</row>
    <row r="64" spans="1:36">
      <c r="A64" s="191"/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70">
        <f>SUMIFS('Ctas Pagar'!G:G,'Ctas Pagar'!E:E,Fornecedores!A:A,'Ctas Pagar'!M:M,"")</f>
        <v>0</v>
      </c>
      <c r="P64" s="70">
        <f>SUMIFS('Ctas Pagar'!G:G,'Ctas Pagar'!E:E,Fornecedores!A:A,'Ctas Pagar'!N:N,"Pago")</f>
        <v>0</v>
      </c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</row>
    <row r="65" spans="1:36">
      <c r="A65" s="191"/>
      <c r="B65" s="191"/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70">
        <f>SUMIFS('Ctas Pagar'!G:G,'Ctas Pagar'!E:E,Fornecedores!A:A,'Ctas Pagar'!M:M,"")</f>
        <v>0</v>
      </c>
      <c r="P65" s="70">
        <f>SUMIFS('Ctas Pagar'!G:G,'Ctas Pagar'!E:E,Fornecedores!A:A,'Ctas Pagar'!N:N,"Pago")</f>
        <v>0</v>
      </c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</row>
    <row r="66" spans="1:36">
      <c r="A66" s="191"/>
      <c r="B66" s="191"/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91"/>
      <c r="O66" s="70">
        <f>SUMIFS('Ctas Pagar'!G:G,'Ctas Pagar'!E:E,Fornecedores!A:A,'Ctas Pagar'!M:M,"")</f>
        <v>0</v>
      </c>
      <c r="P66" s="70">
        <f>SUMIFS('Ctas Pagar'!G:G,'Ctas Pagar'!E:E,Fornecedores!A:A,'Ctas Pagar'!N:N,"Pago")</f>
        <v>0</v>
      </c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  <c r="AF66" s="71"/>
      <c r="AG66" s="71"/>
      <c r="AH66" s="71"/>
      <c r="AI66" s="71"/>
      <c r="AJ66" s="71"/>
    </row>
    <row r="67" spans="1:36">
      <c r="A67" s="191"/>
      <c r="B67" s="191"/>
      <c r="C67" s="191"/>
      <c r="D67" s="191"/>
      <c r="E67" s="191"/>
      <c r="F67" s="191"/>
      <c r="G67" s="191"/>
      <c r="H67" s="191"/>
      <c r="I67" s="191"/>
      <c r="J67" s="191"/>
      <c r="K67" s="191"/>
      <c r="L67" s="191"/>
      <c r="M67" s="191"/>
      <c r="N67" s="191"/>
      <c r="O67" s="70">
        <f>SUMIFS('Ctas Pagar'!G:G,'Ctas Pagar'!E:E,Fornecedores!A:A,'Ctas Pagar'!M:M,"")</f>
        <v>0</v>
      </c>
      <c r="P67" s="70">
        <f>SUMIFS('Ctas Pagar'!G:G,'Ctas Pagar'!E:E,Fornecedores!A:A,'Ctas Pagar'!N:N,"Pago")</f>
        <v>0</v>
      </c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</row>
    <row r="68" spans="1:36">
      <c r="A68" s="191"/>
      <c r="B68" s="191"/>
      <c r="C68" s="191"/>
      <c r="D68" s="191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70">
        <f>SUMIFS('Ctas Pagar'!G:G,'Ctas Pagar'!E:E,Fornecedores!A:A,'Ctas Pagar'!M:M,"")</f>
        <v>0</v>
      </c>
      <c r="P68" s="70">
        <f>SUMIFS('Ctas Pagar'!G:G,'Ctas Pagar'!E:E,Fornecedores!A:A,'Ctas Pagar'!N:N,"Pago")</f>
        <v>0</v>
      </c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  <c r="AF68" s="71"/>
      <c r="AG68" s="71"/>
      <c r="AH68" s="71"/>
      <c r="AI68" s="71"/>
      <c r="AJ68" s="71"/>
    </row>
    <row r="69" spans="1:36">
      <c r="A69" s="191"/>
      <c r="B69" s="191"/>
      <c r="C69" s="191"/>
      <c r="D69" s="191"/>
      <c r="E69" s="191"/>
      <c r="F69" s="191"/>
      <c r="G69" s="191"/>
      <c r="H69" s="191"/>
      <c r="I69" s="191"/>
      <c r="J69" s="191"/>
      <c r="K69" s="191"/>
      <c r="L69" s="191"/>
      <c r="M69" s="191"/>
      <c r="N69" s="191"/>
      <c r="O69" s="70">
        <f>SUMIFS('Ctas Pagar'!G:G,'Ctas Pagar'!E:E,Fornecedores!A:A,'Ctas Pagar'!M:M,"")</f>
        <v>0</v>
      </c>
      <c r="P69" s="70">
        <f>SUMIFS('Ctas Pagar'!G:G,'Ctas Pagar'!E:E,Fornecedores!A:A,'Ctas Pagar'!N:N,"Pago")</f>
        <v>0</v>
      </c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  <c r="AF69" s="71"/>
      <c r="AG69" s="71"/>
      <c r="AH69" s="71"/>
      <c r="AI69" s="71"/>
      <c r="AJ69" s="71"/>
    </row>
    <row r="70" spans="1:36">
      <c r="A70" s="191"/>
      <c r="B70" s="191"/>
      <c r="C70" s="191"/>
      <c r="D70" s="191"/>
      <c r="E70" s="191"/>
      <c r="F70" s="191"/>
      <c r="G70" s="191"/>
      <c r="H70" s="191"/>
      <c r="I70" s="191"/>
      <c r="J70" s="191"/>
      <c r="K70" s="191"/>
      <c r="L70" s="191"/>
      <c r="M70" s="191"/>
      <c r="N70" s="191"/>
      <c r="O70" s="70">
        <f>SUMIFS('Ctas Pagar'!G:G,'Ctas Pagar'!E:E,Fornecedores!A:A,'Ctas Pagar'!M:M,"")</f>
        <v>0</v>
      </c>
      <c r="P70" s="70">
        <f>SUMIFS('Ctas Pagar'!G:G,'Ctas Pagar'!E:E,Fornecedores!A:A,'Ctas Pagar'!N:N,"Pago")</f>
        <v>0</v>
      </c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  <c r="AF70" s="71"/>
      <c r="AG70" s="71"/>
      <c r="AH70" s="71"/>
      <c r="AI70" s="71"/>
      <c r="AJ70" s="71"/>
    </row>
    <row r="71" spans="1:36">
      <c r="A71" s="191"/>
      <c r="B71" s="191"/>
      <c r="C71" s="19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70">
        <f>SUMIFS('Ctas Pagar'!G:G,'Ctas Pagar'!E:E,Fornecedores!A:A,'Ctas Pagar'!M:M,"")</f>
        <v>0</v>
      </c>
      <c r="P71" s="70">
        <f>SUMIFS('Ctas Pagar'!G:G,'Ctas Pagar'!E:E,Fornecedores!A:A,'Ctas Pagar'!N:N,"Pago")</f>
        <v>0</v>
      </c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  <c r="AF71" s="71"/>
      <c r="AG71" s="71"/>
      <c r="AH71" s="71"/>
      <c r="AI71" s="71"/>
      <c r="AJ71" s="71"/>
    </row>
    <row r="72" spans="1:36">
      <c r="A72" s="191"/>
      <c r="B72" s="191"/>
      <c r="C72" s="191"/>
      <c r="D72" s="191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70">
        <f>SUMIFS('Ctas Pagar'!G:G,'Ctas Pagar'!E:E,Fornecedores!A:A,'Ctas Pagar'!M:M,"")</f>
        <v>0</v>
      </c>
      <c r="P72" s="70">
        <f>SUMIFS('Ctas Pagar'!G:G,'Ctas Pagar'!E:E,Fornecedores!A:A,'Ctas Pagar'!N:N,"Pago")</f>
        <v>0</v>
      </c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  <c r="AF72" s="71"/>
      <c r="AG72" s="71"/>
      <c r="AH72" s="71"/>
      <c r="AI72" s="71"/>
      <c r="AJ72" s="71"/>
    </row>
    <row r="73" spans="1:36">
      <c r="A73" s="191"/>
      <c r="B73" s="191"/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70">
        <f>SUMIFS('Ctas Pagar'!G:G,'Ctas Pagar'!E:E,Fornecedores!A:A,'Ctas Pagar'!M:M,"")</f>
        <v>0</v>
      </c>
      <c r="P73" s="70">
        <f>SUMIFS('Ctas Pagar'!G:G,'Ctas Pagar'!E:E,Fornecedores!A:A,'Ctas Pagar'!N:N,"Pago")</f>
        <v>0</v>
      </c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  <c r="AF73" s="71"/>
      <c r="AG73" s="71"/>
      <c r="AH73" s="71"/>
      <c r="AI73" s="71"/>
      <c r="AJ73" s="71"/>
    </row>
    <row r="74" spans="1:36">
      <c r="A74" s="191"/>
      <c r="B74" s="191"/>
      <c r="C74" s="191"/>
      <c r="D74" s="191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70">
        <f>SUMIFS('Ctas Pagar'!G:G,'Ctas Pagar'!E:E,Fornecedores!A:A,'Ctas Pagar'!M:M,"")</f>
        <v>0</v>
      </c>
      <c r="P74" s="70">
        <f>SUMIFS('Ctas Pagar'!G:G,'Ctas Pagar'!E:E,Fornecedores!A:A,'Ctas Pagar'!N:N,"Pago")</f>
        <v>0</v>
      </c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  <c r="AF74" s="71"/>
      <c r="AG74" s="71"/>
      <c r="AH74" s="71"/>
      <c r="AI74" s="71"/>
      <c r="AJ74" s="71"/>
    </row>
    <row r="75" spans="1:36">
      <c r="A75" s="191"/>
      <c r="B75" s="191"/>
      <c r="C75" s="191"/>
      <c r="D75" s="191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70">
        <f>SUMIFS('Ctas Pagar'!G:G,'Ctas Pagar'!E:E,Fornecedores!A:A,'Ctas Pagar'!M:M,"")</f>
        <v>0</v>
      </c>
      <c r="P75" s="70">
        <f>SUMIFS('Ctas Pagar'!G:G,'Ctas Pagar'!E:E,Fornecedores!A:A,'Ctas Pagar'!N:N,"Pago")</f>
        <v>0</v>
      </c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  <c r="AF75" s="71"/>
      <c r="AG75" s="71"/>
      <c r="AH75" s="71"/>
      <c r="AI75" s="71"/>
      <c r="AJ75" s="71"/>
    </row>
    <row r="76" spans="1:36">
      <c r="A76" s="191"/>
      <c r="B76" s="191"/>
      <c r="C76" s="191"/>
      <c r="D76" s="191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70">
        <f>SUMIFS('Ctas Pagar'!G:G,'Ctas Pagar'!E:E,Fornecedores!A:A,'Ctas Pagar'!M:M,"")</f>
        <v>0</v>
      </c>
      <c r="P76" s="70">
        <f>SUMIFS('Ctas Pagar'!G:G,'Ctas Pagar'!E:E,Fornecedores!A:A,'Ctas Pagar'!N:N,"Pago")</f>
        <v>0</v>
      </c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  <c r="AF76" s="71"/>
      <c r="AG76" s="71"/>
      <c r="AH76" s="71"/>
      <c r="AI76" s="71"/>
      <c r="AJ76" s="71"/>
    </row>
    <row r="77" spans="1:36">
      <c r="A77" s="191"/>
      <c r="B77" s="191"/>
      <c r="C77" s="191"/>
      <c r="D77" s="191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70">
        <f>SUMIFS('Ctas Pagar'!G:G,'Ctas Pagar'!E:E,Fornecedores!A:A,'Ctas Pagar'!M:M,"")</f>
        <v>0</v>
      </c>
      <c r="P77" s="70">
        <f>SUMIFS('Ctas Pagar'!G:G,'Ctas Pagar'!E:E,Fornecedores!A:A,'Ctas Pagar'!N:N,"Pago")</f>
        <v>0</v>
      </c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  <c r="AF77" s="71"/>
      <c r="AG77" s="71"/>
      <c r="AH77" s="71"/>
      <c r="AI77" s="71"/>
      <c r="AJ77" s="71"/>
    </row>
    <row r="78" spans="1:36">
      <c r="A78" s="191"/>
      <c r="B78" s="191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70">
        <f>SUMIFS('Ctas Pagar'!G:G,'Ctas Pagar'!E:E,Fornecedores!A:A,'Ctas Pagar'!M:M,"")</f>
        <v>0</v>
      </c>
      <c r="P78" s="70">
        <f>SUMIFS('Ctas Pagar'!G:G,'Ctas Pagar'!E:E,Fornecedores!A:A,'Ctas Pagar'!N:N,"Pago")</f>
        <v>0</v>
      </c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  <c r="AF78" s="71"/>
      <c r="AG78" s="71"/>
      <c r="AH78" s="71"/>
      <c r="AI78" s="71"/>
      <c r="AJ78" s="71"/>
    </row>
    <row r="79" spans="1:36">
      <c r="A79" s="191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70">
        <f>SUMIFS('Ctas Pagar'!G:G,'Ctas Pagar'!E:E,Fornecedores!A:A,'Ctas Pagar'!M:M,"")</f>
        <v>0</v>
      </c>
      <c r="P79" s="70">
        <f>SUMIFS('Ctas Pagar'!G:G,'Ctas Pagar'!E:E,Fornecedores!A:A,'Ctas Pagar'!N:N,"Pago")</f>
        <v>0</v>
      </c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  <c r="AF79" s="71"/>
      <c r="AG79" s="71"/>
      <c r="AH79" s="71"/>
      <c r="AI79" s="71"/>
      <c r="AJ79" s="71"/>
    </row>
    <row r="80" spans="1:36">
      <c r="A80" s="191"/>
      <c r="B80" s="191"/>
      <c r="C80" s="191"/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70">
        <f>SUMIFS('Ctas Pagar'!G:G,'Ctas Pagar'!E:E,Fornecedores!A:A,'Ctas Pagar'!M:M,"")</f>
        <v>0</v>
      </c>
      <c r="P80" s="70">
        <f>SUMIFS('Ctas Pagar'!G:G,'Ctas Pagar'!E:E,Fornecedores!A:A,'Ctas Pagar'!N:N,"Pago")</f>
        <v>0</v>
      </c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  <c r="AF80" s="71"/>
      <c r="AG80" s="71"/>
      <c r="AH80" s="71"/>
      <c r="AI80" s="71"/>
      <c r="AJ80" s="71"/>
    </row>
    <row r="81" spans="1:36">
      <c r="A81" s="191"/>
      <c r="B81" s="191"/>
      <c r="C81" s="191"/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70">
        <f>SUMIFS('Ctas Pagar'!G:G,'Ctas Pagar'!E:E,Fornecedores!A:A,'Ctas Pagar'!M:M,"")</f>
        <v>0</v>
      </c>
      <c r="P81" s="70">
        <f>SUMIFS('Ctas Pagar'!G:G,'Ctas Pagar'!E:E,Fornecedores!A:A,'Ctas Pagar'!N:N,"Pago")</f>
        <v>0</v>
      </c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  <c r="AF81" s="71"/>
      <c r="AG81" s="71"/>
      <c r="AH81" s="71"/>
      <c r="AI81" s="71"/>
      <c r="AJ81" s="71"/>
    </row>
    <row r="82" spans="1:36">
      <c r="A82" s="191"/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70">
        <f>SUMIFS('Ctas Pagar'!G:G,'Ctas Pagar'!E:E,Fornecedores!A:A,'Ctas Pagar'!M:M,"")</f>
        <v>0</v>
      </c>
      <c r="P82" s="70">
        <f>SUMIFS('Ctas Pagar'!G:G,'Ctas Pagar'!E:E,Fornecedores!A:A,'Ctas Pagar'!N:N,"Pago")</f>
        <v>0</v>
      </c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  <c r="AF82" s="71"/>
      <c r="AG82" s="71"/>
      <c r="AH82" s="71"/>
      <c r="AI82" s="71"/>
      <c r="AJ82" s="71"/>
    </row>
    <row r="83" spans="1:36">
      <c r="A83" s="191"/>
      <c r="B83" s="191"/>
      <c r="C83" s="191"/>
      <c r="D83" s="191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70">
        <f>SUMIFS('Ctas Pagar'!G:G,'Ctas Pagar'!E:E,Fornecedores!A:A,'Ctas Pagar'!M:M,"")</f>
        <v>0</v>
      </c>
      <c r="P83" s="70">
        <f>SUMIFS('Ctas Pagar'!G:G,'Ctas Pagar'!E:E,Fornecedores!A:A,'Ctas Pagar'!N:N,"Pago")</f>
        <v>0</v>
      </c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  <c r="AF83" s="71"/>
      <c r="AG83" s="71"/>
      <c r="AH83" s="71"/>
      <c r="AI83" s="71"/>
      <c r="AJ83" s="71"/>
    </row>
    <row r="84" spans="1:36">
      <c r="A84" s="191"/>
      <c r="B84" s="191"/>
      <c r="C84" s="191"/>
      <c r="D84" s="191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70">
        <f>SUMIFS('Ctas Pagar'!G:G,'Ctas Pagar'!E:E,Fornecedores!A:A,'Ctas Pagar'!M:M,"")</f>
        <v>0</v>
      </c>
      <c r="P84" s="70">
        <f>SUMIFS('Ctas Pagar'!G:G,'Ctas Pagar'!E:E,Fornecedores!A:A,'Ctas Pagar'!N:N,"Pago")</f>
        <v>0</v>
      </c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  <c r="AF84" s="71"/>
      <c r="AG84" s="71"/>
      <c r="AH84" s="71"/>
      <c r="AI84" s="71"/>
      <c r="AJ84" s="71"/>
    </row>
    <row r="85" spans="1:36">
      <c r="A85" s="191"/>
      <c r="B85" s="191"/>
      <c r="C85" s="191"/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70">
        <f>SUMIFS('Ctas Pagar'!G:G,'Ctas Pagar'!E:E,Fornecedores!A:A,'Ctas Pagar'!M:M,"")</f>
        <v>0</v>
      </c>
      <c r="P85" s="70">
        <f>SUMIFS('Ctas Pagar'!G:G,'Ctas Pagar'!E:E,Fornecedores!A:A,'Ctas Pagar'!N:N,"Pago")</f>
        <v>0</v>
      </c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  <c r="AF85" s="71"/>
      <c r="AG85" s="71"/>
      <c r="AH85" s="71"/>
      <c r="AI85" s="71"/>
      <c r="AJ85" s="71"/>
    </row>
    <row r="86" spans="1:36">
      <c r="A86" s="191"/>
      <c r="B86" s="191"/>
      <c r="C86" s="191"/>
      <c r="D86" s="191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70">
        <f>SUMIFS('Ctas Pagar'!G:G,'Ctas Pagar'!E:E,Fornecedores!A:A,'Ctas Pagar'!M:M,"")</f>
        <v>0</v>
      </c>
      <c r="P86" s="70">
        <f>SUMIFS('Ctas Pagar'!G:G,'Ctas Pagar'!E:E,Fornecedores!A:A,'Ctas Pagar'!N:N,"Pago")</f>
        <v>0</v>
      </c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  <c r="AF86" s="71"/>
      <c r="AG86" s="71"/>
      <c r="AH86" s="71"/>
      <c r="AI86" s="71"/>
      <c r="AJ86" s="71"/>
    </row>
    <row r="87" spans="1:36">
      <c r="A87" s="191"/>
      <c r="B87" s="191"/>
      <c r="C87" s="191"/>
      <c r="D87" s="191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70">
        <f>SUMIFS('Ctas Pagar'!G:G,'Ctas Pagar'!E:E,Fornecedores!A:A,'Ctas Pagar'!M:M,"")</f>
        <v>0</v>
      </c>
      <c r="P87" s="70">
        <f>SUMIFS('Ctas Pagar'!G:G,'Ctas Pagar'!E:E,Fornecedores!A:A,'Ctas Pagar'!N:N,"Pago")</f>
        <v>0</v>
      </c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</row>
    <row r="88" spans="1:36">
      <c r="A88" s="191"/>
      <c r="B88" s="191"/>
      <c r="C88" s="19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70">
        <f>SUMIFS('Ctas Pagar'!G:G,'Ctas Pagar'!E:E,Fornecedores!A:A,'Ctas Pagar'!M:M,"")</f>
        <v>0</v>
      </c>
      <c r="P88" s="70">
        <f>SUMIFS('Ctas Pagar'!G:G,'Ctas Pagar'!E:E,Fornecedores!A:A,'Ctas Pagar'!N:N,"Pago")</f>
        <v>0</v>
      </c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  <c r="AF88" s="71"/>
      <c r="AG88" s="71"/>
      <c r="AH88" s="71"/>
      <c r="AI88" s="71"/>
      <c r="AJ88" s="71"/>
    </row>
    <row r="89" spans="1:36">
      <c r="A89" s="191"/>
      <c r="B89" s="191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70">
        <f>SUMIFS('Ctas Pagar'!G:G,'Ctas Pagar'!E:E,Fornecedores!A:A,'Ctas Pagar'!M:M,"")</f>
        <v>0</v>
      </c>
      <c r="P89" s="70">
        <f>SUMIFS('Ctas Pagar'!G:G,'Ctas Pagar'!E:E,Fornecedores!A:A,'Ctas Pagar'!N:N,"Pago")</f>
        <v>0</v>
      </c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  <c r="AF89" s="71"/>
      <c r="AG89" s="71"/>
      <c r="AH89" s="71"/>
      <c r="AI89" s="71"/>
      <c r="AJ89" s="71"/>
    </row>
    <row r="90" spans="1:36">
      <c r="A90" s="191"/>
      <c r="B90" s="191"/>
      <c r="C90" s="191"/>
      <c r="D90" s="191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70">
        <f>SUMIFS('Ctas Pagar'!G:G,'Ctas Pagar'!E:E,Fornecedores!A:A,'Ctas Pagar'!M:M,"")</f>
        <v>0</v>
      </c>
      <c r="P90" s="70">
        <f>SUMIFS('Ctas Pagar'!G:G,'Ctas Pagar'!E:E,Fornecedores!A:A,'Ctas Pagar'!N:N,"Pago")</f>
        <v>0</v>
      </c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  <c r="AF90" s="71"/>
      <c r="AG90" s="71"/>
      <c r="AH90" s="71"/>
      <c r="AI90" s="71"/>
      <c r="AJ90" s="71"/>
    </row>
    <row r="91" spans="1:36">
      <c r="A91" s="191"/>
      <c r="B91" s="191"/>
      <c r="C91" s="191"/>
      <c r="D91" s="191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70">
        <f>SUMIFS('Ctas Pagar'!G:G,'Ctas Pagar'!E:E,Fornecedores!A:A,'Ctas Pagar'!M:M,"")</f>
        <v>0</v>
      </c>
      <c r="P91" s="70">
        <f>SUMIFS('Ctas Pagar'!G:G,'Ctas Pagar'!E:E,Fornecedores!A:A,'Ctas Pagar'!N:N,"Pago")</f>
        <v>0</v>
      </c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  <c r="AF91" s="71"/>
      <c r="AG91" s="71"/>
      <c r="AH91" s="71"/>
      <c r="AI91" s="71"/>
      <c r="AJ91" s="71"/>
    </row>
    <row r="92" spans="1:36">
      <c r="A92" s="191"/>
      <c r="B92" s="191"/>
      <c r="C92" s="191"/>
      <c r="D92" s="191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70">
        <f>SUMIFS('Ctas Pagar'!G:G,'Ctas Pagar'!E:E,Fornecedores!A:A,'Ctas Pagar'!M:M,"")</f>
        <v>0</v>
      </c>
      <c r="P92" s="70">
        <f>SUMIFS('Ctas Pagar'!G:G,'Ctas Pagar'!E:E,Fornecedores!A:A,'Ctas Pagar'!N:N,"Pago")</f>
        <v>0</v>
      </c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  <c r="AF92" s="71"/>
      <c r="AG92" s="71"/>
      <c r="AH92" s="71"/>
      <c r="AI92" s="71"/>
      <c r="AJ92" s="71"/>
    </row>
    <row r="93" spans="1:36">
      <c r="A93" s="191"/>
      <c r="B93" s="191"/>
      <c r="C93" s="191"/>
      <c r="D93" s="191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70">
        <f>SUMIFS('Ctas Pagar'!G:G,'Ctas Pagar'!E:E,Fornecedores!A:A,'Ctas Pagar'!M:M,"")</f>
        <v>0</v>
      </c>
      <c r="P93" s="70">
        <f>SUMIFS('Ctas Pagar'!G:G,'Ctas Pagar'!E:E,Fornecedores!A:A,'Ctas Pagar'!N:N,"Pago")</f>
        <v>0</v>
      </c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  <c r="AF93" s="71"/>
      <c r="AG93" s="71"/>
      <c r="AH93" s="71"/>
      <c r="AI93" s="71"/>
      <c r="AJ93" s="71"/>
    </row>
    <row r="94" spans="1:36">
      <c r="A94" s="191"/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70">
        <f>SUMIFS('Ctas Pagar'!G:G,'Ctas Pagar'!E:E,Fornecedores!A:A,'Ctas Pagar'!M:M,"")</f>
        <v>0</v>
      </c>
      <c r="P94" s="70">
        <f>SUMIFS('Ctas Pagar'!G:G,'Ctas Pagar'!E:E,Fornecedores!A:A,'Ctas Pagar'!N:N,"Pago")</f>
        <v>0</v>
      </c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  <c r="AF94" s="71"/>
      <c r="AG94" s="71"/>
      <c r="AH94" s="71"/>
      <c r="AI94" s="71"/>
      <c r="AJ94" s="71"/>
    </row>
    <row r="95" spans="1:36">
      <c r="A95" s="191"/>
      <c r="B95" s="191"/>
      <c r="C95" s="191"/>
      <c r="D95" s="191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70">
        <f>SUMIFS('Ctas Pagar'!G:G,'Ctas Pagar'!E:E,Fornecedores!A:A,'Ctas Pagar'!M:M,"")</f>
        <v>0</v>
      </c>
      <c r="P95" s="70">
        <f>SUMIFS('Ctas Pagar'!G:G,'Ctas Pagar'!E:E,Fornecedores!A:A,'Ctas Pagar'!N:N,"Pago")</f>
        <v>0</v>
      </c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  <c r="AF95" s="71"/>
      <c r="AG95" s="71"/>
      <c r="AH95" s="71"/>
      <c r="AI95" s="71"/>
      <c r="AJ95" s="71"/>
    </row>
    <row r="96" spans="1:36">
      <c r="A96" s="191"/>
      <c r="B96" s="191"/>
      <c r="C96" s="191"/>
      <c r="D96" s="191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70">
        <f>SUMIFS('Ctas Pagar'!G:G,'Ctas Pagar'!E:E,Fornecedores!A:A,'Ctas Pagar'!M:M,"")</f>
        <v>0</v>
      </c>
      <c r="P96" s="70">
        <f>SUMIFS('Ctas Pagar'!G:G,'Ctas Pagar'!E:E,Fornecedores!A:A,'Ctas Pagar'!N:N,"Pago")</f>
        <v>0</v>
      </c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  <c r="AF96" s="71"/>
      <c r="AG96" s="71"/>
      <c r="AH96" s="71"/>
      <c r="AI96" s="71"/>
      <c r="AJ96" s="71"/>
    </row>
    <row r="97" spans="1:36">
      <c r="A97" s="191"/>
      <c r="B97" s="191"/>
      <c r="C97" s="191"/>
      <c r="D97" s="191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70">
        <f>SUMIFS('Ctas Pagar'!G:G,'Ctas Pagar'!E:E,Fornecedores!A:A,'Ctas Pagar'!M:M,"")</f>
        <v>0</v>
      </c>
      <c r="P97" s="70">
        <f>SUMIFS('Ctas Pagar'!G:G,'Ctas Pagar'!E:E,Fornecedores!A:A,'Ctas Pagar'!N:N,"Pago")</f>
        <v>0</v>
      </c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  <c r="AF97" s="71"/>
      <c r="AG97" s="71"/>
      <c r="AH97" s="71"/>
      <c r="AI97" s="71"/>
      <c r="AJ97" s="71"/>
    </row>
    <row r="98" spans="1:36">
      <c r="A98" s="191"/>
      <c r="B98" s="191"/>
      <c r="C98" s="191"/>
      <c r="D98" s="191"/>
      <c r="E98" s="191"/>
      <c r="F98" s="191"/>
      <c r="G98" s="191"/>
      <c r="H98" s="191"/>
      <c r="I98" s="191"/>
      <c r="J98" s="191"/>
      <c r="K98" s="191"/>
      <c r="L98" s="191"/>
      <c r="M98" s="191"/>
      <c r="N98" s="191"/>
      <c r="O98" s="70">
        <f>SUMIFS('Ctas Pagar'!G:G,'Ctas Pagar'!E:E,Fornecedores!A:A,'Ctas Pagar'!M:M,"")</f>
        <v>0</v>
      </c>
      <c r="P98" s="70">
        <f>SUMIFS('Ctas Pagar'!G:G,'Ctas Pagar'!E:E,Fornecedores!A:A,'Ctas Pagar'!N:N,"Pago")</f>
        <v>0</v>
      </c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</row>
    <row r="99" spans="1:36">
      <c r="A99" s="191"/>
      <c r="B99" s="191"/>
      <c r="C99" s="191"/>
      <c r="D99" s="191"/>
      <c r="E99" s="191"/>
      <c r="F99" s="191"/>
      <c r="G99" s="191"/>
      <c r="H99" s="191"/>
      <c r="I99" s="191"/>
      <c r="J99" s="191"/>
      <c r="K99" s="191"/>
      <c r="L99" s="191"/>
      <c r="M99" s="191"/>
      <c r="N99" s="191"/>
      <c r="O99" s="70">
        <f>SUMIFS('Ctas Pagar'!G:G,'Ctas Pagar'!E:E,Fornecedores!A:A,'Ctas Pagar'!M:M,"")</f>
        <v>0</v>
      </c>
      <c r="P99" s="70">
        <f>SUMIFS('Ctas Pagar'!G:G,'Ctas Pagar'!E:E,Fornecedores!A:A,'Ctas Pagar'!N:N,"Pago")</f>
        <v>0</v>
      </c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  <c r="AF99" s="71"/>
      <c r="AG99" s="71"/>
      <c r="AH99" s="71"/>
      <c r="AI99" s="71"/>
      <c r="AJ99" s="71"/>
    </row>
    <row r="100" spans="1:36">
      <c r="A100" s="191"/>
      <c r="B100" s="191"/>
      <c r="C100" s="191"/>
      <c r="D100" s="191"/>
      <c r="E100" s="191"/>
      <c r="F100" s="191"/>
      <c r="G100" s="191"/>
      <c r="H100" s="191"/>
      <c r="I100" s="191"/>
      <c r="J100" s="191"/>
      <c r="K100" s="191"/>
      <c r="L100" s="191"/>
      <c r="M100" s="191"/>
      <c r="N100" s="191"/>
      <c r="O100" s="70">
        <f>SUMIFS('Ctas Pagar'!G:G,'Ctas Pagar'!E:E,Fornecedores!A:A,'Ctas Pagar'!M:M,"")</f>
        <v>0</v>
      </c>
      <c r="P100" s="70">
        <f>SUMIFS('Ctas Pagar'!G:G,'Ctas Pagar'!E:E,Fornecedores!A:A,'Ctas Pagar'!N:N,"Pago")</f>
        <v>0</v>
      </c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  <c r="AF100" s="71"/>
      <c r="AG100" s="71"/>
      <c r="AH100" s="71"/>
      <c r="AI100" s="71"/>
      <c r="AJ100" s="71"/>
    </row>
    <row r="101" spans="1:36">
      <c r="A101" s="191"/>
      <c r="B101" s="191"/>
      <c r="C101" s="191"/>
      <c r="D101" s="191"/>
      <c r="E101" s="191"/>
      <c r="F101" s="191"/>
      <c r="G101" s="191"/>
      <c r="H101" s="191"/>
      <c r="I101" s="191"/>
      <c r="J101" s="191"/>
      <c r="K101" s="191"/>
      <c r="L101" s="191"/>
      <c r="M101" s="191"/>
      <c r="N101" s="191"/>
      <c r="O101" s="70">
        <f>SUMIFS('Ctas Pagar'!G:G,'Ctas Pagar'!E:E,Fornecedores!A:A,'Ctas Pagar'!M:M,"")</f>
        <v>0</v>
      </c>
      <c r="P101" s="70">
        <f>SUMIFS('Ctas Pagar'!G:G,'Ctas Pagar'!E:E,Fornecedores!A:A,'Ctas Pagar'!N:N,"Pago")</f>
        <v>0</v>
      </c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</row>
    <row r="102" spans="1:36">
      <c r="A102" s="191"/>
      <c r="B102" s="191"/>
      <c r="C102" s="191"/>
      <c r="D102" s="191"/>
      <c r="E102" s="191"/>
      <c r="F102" s="191"/>
      <c r="G102" s="191"/>
      <c r="H102" s="191"/>
      <c r="I102" s="191"/>
      <c r="J102" s="191"/>
      <c r="K102" s="191"/>
      <c r="L102" s="191"/>
      <c r="M102" s="191"/>
      <c r="N102" s="191"/>
      <c r="O102" s="70">
        <f>SUMIFS('Ctas Pagar'!G:G,'Ctas Pagar'!E:E,Fornecedores!A:A,'Ctas Pagar'!M:M,"")</f>
        <v>0</v>
      </c>
      <c r="P102" s="70">
        <f>SUMIFS('Ctas Pagar'!G:G,'Ctas Pagar'!E:E,Fornecedores!A:A,'Ctas Pagar'!N:N,"Pago")</f>
        <v>0</v>
      </c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  <c r="AF102" s="71"/>
      <c r="AG102" s="71"/>
      <c r="AH102" s="71"/>
      <c r="AI102" s="71"/>
      <c r="AJ102" s="71"/>
    </row>
    <row r="103" spans="1:36">
      <c r="A103" s="191"/>
      <c r="B103" s="191"/>
      <c r="C103" s="191"/>
      <c r="D103" s="191"/>
      <c r="E103" s="191"/>
      <c r="F103" s="191"/>
      <c r="G103" s="191"/>
      <c r="H103" s="191"/>
      <c r="I103" s="191"/>
      <c r="J103" s="191"/>
      <c r="K103" s="191"/>
      <c r="L103" s="191"/>
      <c r="M103" s="191"/>
      <c r="N103" s="191"/>
      <c r="O103" s="70">
        <f>SUMIFS('Ctas Pagar'!G:G,'Ctas Pagar'!E:E,Fornecedores!A:A,'Ctas Pagar'!M:M,"")</f>
        <v>0</v>
      </c>
      <c r="P103" s="70">
        <f>SUMIFS('Ctas Pagar'!G:G,'Ctas Pagar'!E:E,Fornecedores!A:A,'Ctas Pagar'!N:N,"Pago")</f>
        <v>0</v>
      </c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  <c r="AF103" s="71"/>
      <c r="AG103" s="71"/>
      <c r="AH103" s="71"/>
      <c r="AI103" s="71"/>
      <c r="AJ103" s="71"/>
    </row>
    <row r="104" spans="1:36">
      <c r="A104" s="191"/>
      <c r="B104" s="191"/>
      <c r="C104" s="191"/>
      <c r="D104" s="191"/>
      <c r="E104" s="191"/>
      <c r="F104" s="191"/>
      <c r="G104" s="191"/>
      <c r="H104" s="191"/>
      <c r="I104" s="191"/>
      <c r="J104" s="191"/>
      <c r="K104" s="191"/>
      <c r="L104" s="191"/>
      <c r="M104" s="191"/>
      <c r="N104" s="191"/>
      <c r="O104" s="70">
        <f>SUMIFS('Ctas Pagar'!G:G,'Ctas Pagar'!E:E,Fornecedores!A:A,'Ctas Pagar'!M:M,"")</f>
        <v>0</v>
      </c>
      <c r="P104" s="70">
        <f>SUMIFS('Ctas Pagar'!G:G,'Ctas Pagar'!E:E,Fornecedores!A:A,'Ctas Pagar'!N:N,"Pago")</f>
        <v>0</v>
      </c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</row>
    <row r="105" spans="1:36">
      <c r="A105" s="191"/>
      <c r="B105" s="191"/>
      <c r="C105" s="191"/>
      <c r="D105" s="191"/>
      <c r="E105" s="191"/>
      <c r="F105" s="191"/>
      <c r="G105" s="191"/>
      <c r="H105" s="191"/>
      <c r="I105" s="191"/>
      <c r="J105" s="191"/>
      <c r="K105" s="191"/>
      <c r="L105" s="191"/>
      <c r="M105" s="191"/>
      <c r="N105" s="191"/>
      <c r="O105" s="70">
        <f>SUMIFS('Ctas Pagar'!G:G,'Ctas Pagar'!E:E,Fornecedores!A:A,'Ctas Pagar'!M:M,"")</f>
        <v>0</v>
      </c>
      <c r="P105" s="70">
        <f>SUMIFS('Ctas Pagar'!G:G,'Ctas Pagar'!E:E,Fornecedores!A:A,'Ctas Pagar'!N:N,"Pago")</f>
        <v>0</v>
      </c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  <c r="AF105" s="71"/>
      <c r="AG105" s="71"/>
      <c r="AH105" s="71"/>
      <c r="AI105" s="71"/>
      <c r="AJ105" s="71"/>
    </row>
    <row r="106" spans="1:36">
      <c r="A106" s="191"/>
      <c r="B106" s="191"/>
      <c r="C106" s="191"/>
      <c r="D106" s="191"/>
      <c r="E106" s="191"/>
      <c r="F106" s="191"/>
      <c r="G106" s="191"/>
      <c r="H106" s="191"/>
      <c r="I106" s="191"/>
      <c r="J106" s="191"/>
      <c r="K106" s="191"/>
      <c r="L106" s="191"/>
      <c r="M106" s="191"/>
      <c r="N106" s="191"/>
      <c r="O106" s="70">
        <f>SUMIFS('Ctas Pagar'!G:G,'Ctas Pagar'!E:E,Fornecedores!A:A,'Ctas Pagar'!M:M,"")</f>
        <v>0</v>
      </c>
      <c r="P106" s="70">
        <f>SUMIFS('Ctas Pagar'!G:G,'Ctas Pagar'!E:E,Fornecedores!A:A,'Ctas Pagar'!N:N,"Pago")</f>
        <v>0</v>
      </c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  <c r="AF106" s="71"/>
      <c r="AG106" s="71"/>
      <c r="AH106" s="71"/>
      <c r="AI106" s="71"/>
      <c r="AJ106" s="71"/>
    </row>
    <row r="107" spans="1:36">
      <c r="A107" s="191"/>
      <c r="B107" s="191"/>
      <c r="C107" s="191"/>
      <c r="D107" s="191"/>
      <c r="E107" s="191"/>
      <c r="F107" s="191"/>
      <c r="G107" s="191"/>
      <c r="H107" s="191"/>
      <c r="I107" s="191"/>
      <c r="J107" s="191"/>
      <c r="K107" s="191"/>
      <c r="L107" s="191"/>
      <c r="M107" s="191"/>
      <c r="N107" s="191"/>
      <c r="O107" s="70">
        <f>SUMIFS('Ctas Pagar'!G:G,'Ctas Pagar'!E:E,Fornecedores!A:A,'Ctas Pagar'!M:M,"")</f>
        <v>0</v>
      </c>
      <c r="P107" s="70">
        <f>SUMIFS('Ctas Pagar'!G:G,'Ctas Pagar'!E:E,Fornecedores!A:A,'Ctas Pagar'!N:N,"Pago")</f>
        <v>0</v>
      </c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  <c r="AF107" s="71"/>
      <c r="AG107" s="71"/>
      <c r="AH107" s="71"/>
      <c r="AI107" s="71"/>
      <c r="AJ107" s="71"/>
    </row>
    <row r="108" spans="1:36">
      <c r="A108" s="191"/>
      <c r="B108" s="191"/>
      <c r="C108" s="191"/>
      <c r="D108" s="191"/>
      <c r="E108" s="191"/>
      <c r="F108" s="191"/>
      <c r="G108" s="191"/>
      <c r="H108" s="191"/>
      <c r="I108" s="191"/>
      <c r="J108" s="191"/>
      <c r="K108" s="191"/>
      <c r="L108" s="191"/>
      <c r="M108" s="191"/>
      <c r="N108" s="191"/>
      <c r="O108" s="70">
        <f>SUMIFS('Ctas Pagar'!G:G,'Ctas Pagar'!E:E,Fornecedores!A:A,'Ctas Pagar'!M:M,"")</f>
        <v>0</v>
      </c>
      <c r="P108" s="70">
        <f>SUMIFS('Ctas Pagar'!G:G,'Ctas Pagar'!E:E,Fornecedores!A:A,'Ctas Pagar'!N:N,"Pago")</f>
        <v>0</v>
      </c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  <c r="AF108" s="71"/>
      <c r="AG108" s="71"/>
      <c r="AH108" s="71"/>
      <c r="AI108" s="71"/>
      <c r="AJ108" s="71"/>
    </row>
    <row r="109" spans="1:36">
      <c r="A109" s="191"/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70">
        <f>SUMIFS('Ctas Pagar'!G:G,'Ctas Pagar'!E:E,Fornecedores!A:A,'Ctas Pagar'!M:M,"")</f>
        <v>0</v>
      </c>
      <c r="P109" s="70">
        <f>SUMIFS('Ctas Pagar'!G:G,'Ctas Pagar'!E:E,Fornecedores!A:A,'Ctas Pagar'!N:N,"Pago")</f>
        <v>0</v>
      </c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  <c r="AF109" s="71"/>
      <c r="AG109" s="71"/>
      <c r="AH109" s="71"/>
      <c r="AI109" s="71"/>
      <c r="AJ109" s="71"/>
    </row>
    <row r="110" spans="1:36">
      <c r="A110" s="191"/>
      <c r="B110" s="191"/>
      <c r="C110" s="191"/>
      <c r="D110" s="191"/>
      <c r="E110" s="191"/>
      <c r="F110" s="191"/>
      <c r="G110" s="191"/>
      <c r="H110" s="191"/>
      <c r="I110" s="191"/>
      <c r="J110" s="191"/>
      <c r="K110" s="191"/>
      <c r="L110" s="191"/>
      <c r="M110" s="191"/>
      <c r="N110" s="191"/>
      <c r="O110" s="70">
        <f>SUMIFS('Ctas Pagar'!G:G,'Ctas Pagar'!E:E,Fornecedores!A:A,'Ctas Pagar'!M:M,"")</f>
        <v>0</v>
      </c>
      <c r="P110" s="70">
        <f>SUMIFS('Ctas Pagar'!G:G,'Ctas Pagar'!E:E,Fornecedores!A:A,'Ctas Pagar'!N:N,"Pago")</f>
        <v>0</v>
      </c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  <c r="AF110" s="71"/>
      <c r="AG110" s="71"/>
      <c r="AH110" s="71"/>
      <c r="AI110" s="71"/>
      <c r="AJ110" s="71"/>
    </row>
    <row r="111" spans="1:36">
      <c r="A111" s="191"/>
      <c r="B111" s="191"/>
      <c r="C111" s="191"/>
      <c r="D111" s="191"/>
      <c r="E111" s="191"/>
      <c r="F111" s="191"/>
      <c r="G111" s="191"/>
      <c r="H111" s="191"/>
      <c r="I111" s="191"/>
      <c r="J111" s="191"/>
      <c r="K111" s="191"/>
      <c r="L111" s="191"/>
      <c r="M111" s="191"/>
      <c r="N111" s="191"/>
      <c r="O111" s="70">
        <f>SUMIFS('Ctas Pagar'!G:G,'Ctas Pagar'!E:E,Fornecedores!A:A,'Ctas Pagar'!M:M,"")</f>
        <v>0</v>
      </c>
      <c r="P111" s="70">
        <f>SUMIFS('Ctas Pagar'!G:G,'Ctas Pagar'!E:E,Fornecedores!A:A,'Ctas Pagar'!N:N,"Pago")</f>
        <v>0</v>
      </c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  <c r="AF111" s="71"/>
      <c r="AG111" s="71"/>
      <c r="AH111" s="71"/>
      <c r="AI111" s="71"/>
      <c r="AJ111" s="71"/>
    </row>
    <row r="112" spans="1:36">
      <c r="A112" s="191"/>
      <c r="B112" s="191"/>
      <c r="C112" s="191"/>
      <c r="D112" s="191"/>
      <c r="E112" s="191"/>
      <c r="F112" s="191"/>
      <c r="G112" s="191"/>
      <c r="H112" s="191"/>
      <c r="I112" s="191"/>
      <c r="J112" s="191"/>
      <c r="K112" s="191"/>
      <c r="L112" s="191"/>
      <c r="M112" s="191"/>
      <c r="N112" s="191"/>
      <c r="O112" s="70">
        <f>SUMIFS('Ctas Pagar'!G:G,'Ctas Pagar'!E:E,Fornecedores!A:A,'Ctas Pagar'!M:M,"")</f>
        <v>0</v>
      </c>
      <c r="P112" s="70">
        <f>SUMIFS('Ctas Pagar'!G:G,'Ctas Pagar'!E:E,Fornecedores!A:A,'Ctas Pagar'!N:N,"Pago")</f>
        <v>0</v>
      </c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  <c r="AF112" s="71"/>
      <c r="AG112" s="71"/>
      <c r="AH112" s="71"/>
      <c r="AI112" s="71"/>
      <c r="AJ112" s="71"/>
    </row>
    <row r="113" spans="1:36">
      <c r="A113" s="191"/>
      <c r="B113" s="191"/>
      <c r="C113" s="191"/>
      <c r="D113" s="191"/>
      <c r="E113" s="191"/>
      <c r="F113" s="191"/>
      <c r="G113" s="191"/>
      <c r="H113" s="191"/>
      <c r="I113" s="191"/>
      <c r="J113" s="191"/>
      <c r="K113" s="191"/>
      <c r="L113" s="191"/>
      <c r="M113" s="191"/>
      <c r="N113" s="191"/>
      <c r="O113" s="70">
        <f>SUMIFS('Ctas Pagar'!G:G,'Ctas Pagar'!E:E,Fornecedores!A:A,'Ctas Pagar'!M:M,"")</f>
        <v>0</v>
      </c>
      <c r="P113" s="70">
        <f>SUMIFS('Ctas Pagar'!G:G,'Ctas Pagar'!E:E,Fornecedores!A:A,'Ctas Pagar'!N:N,"Pago")</f>
        <v>0</v>
      </c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  <c r="AF113" s="71"/>
      <c r="AG113" s="71"/>
      <c r="AH113" s="71"/>
      <c r="AI113" s="71"/>
      <c r="AJ113" s="71"/>
    </row>
    <row r="114" spans="1:36">
      <c r="A114" s="191"/>
      <c r="B114" s="191"/>
      <c r="C114" s="191"/>
      <c r="D114" s="191"/>
      <c r="E114" s="191"/>
      <c r="F114" s="191"/>
      <c r="G114" s="191"/>
      <c r="H114" s="191"/>
      <c r="I114" s="191"/>
      <c r="J114" s="191"/>
      <c r="K114" s="191"/>
      <c r="L114" s="191"/>
      <c r="M114" s="191"/>
      <c r="N114" s="191"/>
      <c r="O114" s="70">
        <f>SUMIFS('Ctas Pagar'!G:G,'Ctas Pagar'!E:E,Fornecedores!A:A,'Ctas Pagar'!M:M,"")</f>
        <v>0</v>
      </c>
      <c r="P114" s="70">
        <f>SUMIFS('Ctas Pagar'!G:G,'Ctas Pagar'!E:E,Fornecedores!A:A,'Ctas Pagar'!N:N,"Pago")</f>
        <v>0</v>
      </c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  <c r="AF114" s="71"/>
      <c r="AG114" s="71"/>
      <c r="AH114" s="71"/>
      <c r="AI114" s="71"/>
      <c r="AJ114" s="71"/>
    </row>
    <row r="115" spans="1:36">
      <c r="A115" s="191"/>
      <c r="B115" s="191"/>
      <c r="C115" s="191"/>
      <c r="D115" s="191"/>
      <c r="E115" s="191"/>
      <c r="F115" s="191"/>
      <c r="G115" s="191"/>
      <c r="H115" s="191"/>
      <c r="I115" s="191"/>
      <c r="J115" s="191"/>
      <c r="K115" s="191"/>
      <c r="L115" s="191"/>
      <c r="M115" s="191"/>
      <c r="N115" s="191"/>
      <c r="O115" s="70">
        <f>SUMIFS('Ctas Pagar'!G:G,'Ctas Pagar'!E:E,Fornecedores!A:A,'Ctas Pagar'!M:M,"")</f>
        <v>0</v>
      </c>
      <c r="P115" s="70">
        <f>SUMIFS('Ctas Pagar'!G:G,'Ctas Pagar'!E:E,Fornecedores!A:A,'Ctas Pagar'!N:N,"Pago")</f>
        <v>0</v>
      </c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  <c r="AF115" s="71"/>
      <c r="AG115" s="71"/>
      <c r="AH115" s="71"/>
      <c r="AI115" s="71"/>
      <c r="AJ115" s="71"/>
    </row>
    <row r="116" spans="1:36">
      <c r="A116" s="191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  <c r="O116" s="70">
        <f>SUMIFS('Ctas Pagar'!G:G,'Ctas Pagar'!E:E,Fornecedores!A:A,'Ctas Pagar'!M:M,"")</f>
        <v>0</v>
      </c>
      <c r="P116" s="70">
        <f>SUMIFS('Ctas Pagar'!G:G,'Ctas Pagar'!E:E,Fornecedores!A:A,'Ctas Pagar'!N:N,"Pago")</f>
        <v>0</v>
      </c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  <c r="AF116" s="71"/>
      <c r="AG116" s="71"/>
      <c r="AH116" s="71"/>
      <c r="AI116" s="71"/>
      <c r="AJ116" s="71"/>
    </row>
    <row r="117" spans="1:36">
      <c r="A117" s="191"/>
      <c r="B117" s="191"/>
      <c r="C117" s="191"/>
      <c r="D117" s="191"/>
      <c r="E117" s="191"/>
      <c r="F117" s="191"/>
      <c r="G117" s="191"/>
      <c r="H117" s="191"/>
      <c r="I117" s="191"/>
      <c r="J117" s="191"/>
      <c r="K117" s="191"/>
      <c r="L117" s="191"/>
      <c r="M117" s="191"/>
      <c r="N117" s="191"/>
      <c r="O117" s="70">
        <f>SUMIFS('Ctas Pagar'!G:G,'Ctas Pagar'!E:E,Fornecedores!A:A,'Ctas Pagar'!M:M,"")</f>
        <v>0</v>
      </c>
      <c r="P117" s="70">
        <f>SUMIFS('Ctas Pagar'!G:G,'Ctas Pagar'!E:E,Fornecedores!A:A,'Ctas Pagar'!N:N,"Pago")</f>
        <v>0</v>
      </c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  <c r="AF117" s="71"/>
      <c r="AG117" s="71"/>
      <c r="AH117" s="71"/>
      <c r="AI117" s="71"/>
      <c r="AJ117" s="71"/>
    </row>
    <row r="118" spans="1:36">
      <c r="A118" s="191"/>
      <c r="B118" s="191"/>
      <c r="C118" s="191"/>
      <c r="D118" s="191"/>
      <c r="E118" s="191"/>
      <c r="F118" s="191"/>
      <c r="G118" s="191"/>
      <c r="H118" s="191"/>
      <c r="I118" s="191"/>
      <c r="J118" s="191"/>
      <c r="K118" s="191"/>
      <c r="L118" s="191"/>
      <c r="M118" s="191"/>
      <c r="N118" s="191"/>
      <c r="O118" s="70">
        <f>SUMIFS('Ctas Pagar'!G:G,'Ctas Pagar'!E:E,Fornecedores!A:A,'Ctas Pagar'!M:M,"")</f>
        <v>0</v>
      </c>
      <c r="P118" s="70">
        <f>SUMIFS('Ctas Pagar'!G:G,'Ctas Pagar'!E:E,Fornecedores!A:A,'Ctas Pagar'!N:N,"Pago")</f>
        <v>0</v>
      </c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  <c r="AF118" s="71"/>
      <c r="AG118" s="71"/>
      <c r="AH118" s="71"/>
      <c r="AI118" s="71"/>
      <c r="AJ118" s="71"/>
    </row>
    <row r="119" spans="1:36">
      <c r="A119" s="191"/>
      <c r="B119" s="191"/>
      <c r="C119" s="191"/>
      <c r="D119" s="191"/>
      <c r="E119" s="191"/>
      <c r="F119" s="191"/>
      <c r="G119" s="191"/>
      <c r="H119" s="191"/>
      <c r="I119" s="191"/>
      <c r="J119" s="191"/>
      <c r="K119" s="191"/>
      <c r="L119" s="191"/>
      <c r="M119" s="191"/>
      <c r="N119" s="191"/>
      <c r="O119" s="70">
        <f>SUMIFS('Ctas Pagar'!G:G,'Ctas Pagar'!E:E,Fornecedores!A:A,'Ctas Pagar'!M:M,"")</f>
        <v>0</v>
      </c>
      <c r="P119" s="70">
        <f>SUMIFS('Ctas Pagar'!G:G,'Ctas Pagar'!E:E,Fornecedores!A:A,'Ctas Pagar'!N:N,"Pago")</f>
        <v>0</v>
      </c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</row>
    <row r="120" spans="1:36">
      <c r="A120" s="191"/>
      <c r="B120" s="191"/>
      <c r="C120" s="191"/>
      <c r="D120" s="191"/>
      <c r="E120" s="191"/>
      <c r="F120" s="191"/>
      <c r="G120" s="191"/>
      <c r="H120" s="191"/>
      <c r="I120" s="191"/>
      <c r="J120" s="191"/>
      <c r="K120" s="191"/>
      <c r="L120" s="191"/>
      <c r="M120" s="191"/>
      <c r="N120" s="191"/>
      <c r="O120" s="70">
        <f>SUMIFS('Ctas Pagar'!G:G,'Ctas Pagar'!E:E,Fornecedores!A:A,'Ctas Pagar'!M:M,"")</f>
        <v>0</v>
      </c>
      <c r="P120" s="70">
        <f>SUMIFS('Ctas Pagar'!G:G,'Ctas Pagar'!E:E,Fornecedores!A:A,'Ctas Pagar'!N:N,"Pago")</f>
        <v>0</v>
      </c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  <c r="AF120" s="71"/>
      <c r="AG120" s="71"/>
      <c r="AH120" s="71"/>
      <c r="AI120" s="71"/>
      <c r="AJ120" s="71"/>
    </row>
    <row r="121" spans="1:36">
      <c r="A121" s="191"/>
      <c r="B121" s="191"/>
      <c r="C121" s="191"/>
      <c r="D121" s="191"/>
      <c r="E121" s="191"/>
      <c r="F121" s="191"/>
      <c r="G121" s="191"/>
      <c r="H121" s="191"/>
      <c r="I121" s="191"/>
      <c r="J121" s="191"/>
      <c r="K121" s="191"/>
      <c r="L121" s="191"/>
      <c r="M121" s="191"/>
      <c r="N121" s="191"/>
      <c r="O121" s="70">
        <f>SUMIFS('Ctas Pagar'!G:G,'Ctas Pagar'!E:E,Fornecedores!A:A,'Ctas Pagar'!M:M,"")</f>
        <v>0</v>
      </c>
      <c r="P121" s="70">
        <f>SUMIFS('Ctas Pagar'!G:G,'Ctas Pagar'!E:E,Fornecedores!A:A,'Ctas Pagar'!N:N,"Pago")</f>
        <v>0</v>
      </c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  <c r="AF121" s="71"/>
      <c r="AG121" s="71"/>
      <c r="AH121" s="71"/>
      <c r="AI121" s="71"/>
      <c r="AJ121" s="71"/>
    </row>
    <row r="122" spans="1:36">
      <c r="A122" s="191"/>
      <c r="B122" s="191"/>
      <c r="C122" s="191"/>
      <c r="D122" s="191"/>
      <c r="E122" s="191"/>
      <c r="F122" s="191"/>
      <c r="G122" s="191"/>
      <c r="H122" s="191"/>
      <c r="I122" s="191"/>
      <c r="J122" s="191"/>
      <c r="K122" s="191"/>
      <c r="L122" s="191"/>
      <c r="M122" s="191"/>
      <c r="N122" s="191"/>
      <c r="O122" s="70">
        <f>SUMIFS('Ctas Pagar'!G:G,'Ctas Pagar'!E:E,Fornecedores!A:A,'Ctas Pagar'!M:M,"")</f>
        <v>0</v>
      </c>
      <c r="P122" s="70">
        <f>SUMIFS('Ctas Pagar'!G:G,'Ctas Pagar'!E:E,Fornecedores!A:A,'Ctas Pagar'!N:N,"Pago")</f>
        <v>0</v>
      </c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</row>
    <row r="123" spans="1:36">
      <c r="A123" s="191"/>
      <c r="B123" s="191"/>
      <c r="C123" s="191"/>
      <c r="D123" s="191"/>
      <c r="E123" s="191"/>
      <c r="F123" s="191"/>
      <c r="G123" s="191"/>
      <c r="H123" s="191"/>
      <c r="I123" s="191"/>
      <c r="J123" s="191"/>
      <c r="K123" s="191"/>
      <c r="L123" s="191"/>
      <c r="M123" s="191"/>
      <c r="N123" s="191"/>
      <c r="O123" s="70">
        <f>SUMIFS('Ctas Pagar'!G:G,'Ctas Pagar'!E:E,Fornecedores!A:A,'Ctas Pagar'!M:M,"")</f>
        <v>0</v>
      </c>
      <c r="P123" s="70">
        <f>SUMIFS('Ctas Pagar'!G:G,'Ctas Pagar'!E:E,Fornecedores!A:A,'Ctas Pagar'!N:N,"Pago")</f>
        <v>0</v>
      </c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  <c r="AF123" s="71"/>
      <c r="AG123" s="71"/>
      <c r="AH123" s="71"/>
      <c r="AI123" s="71"/>
      <c r="AJ123" s="71"/>
    </row>
    <row r="124" spans="1:36">
      <c r="A124" s="191"/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70">
        <f>SUMIFS('Ctas Pagar'!G:G,'Ctas Pagar'!E:E,Fornecedores!A:A,'Ctas Pagar'!M:M,"")</f>
        <v>0</v>
      </c>
      <c r="P124" s="70">
        <f>SUMIFS('Ctas Pagar'!G:G,'Ctas Pagar'!E:E,Fornecedores!A:A,'Ctas Pagar'!N:N,"Pago")</f>
        <v>0</v>
      </c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  <c r="AF124" s="71"/>
      <c r="AG124" s="71"/>
      <c r="AH124" s="71"/>
      <c r="AI124" s="71"/>
      <c r="AJ124" s="71"/>
    </row>
    <row r="125" spans="1:36">
      <c r="A125" s="191"/>
      <c r="B125" s="191"/>
      <c r="C125" s="191"/>
      <c r="D125" s="191"/>
      <c r="E125" s="191"/>
      <c r="F125" s="191"/>
      <c r="G125" s="191"/>
      <c r="H125" s="191"/>
      <c r="I125" s="191"/>
      <c r="J125" s="191"/>
      <c r="K125" s="191"/>
      <c r="L125" s="191"/>
      <c r="M125" s="191"/>
      <c r="N125" s="191"/>
      <c r="O125" s="70">
        <f>SUMIFS('Ctas Pagar'!G:G,'Ctas Pagar'!E:E,Fornecedores!A:A,'Ctas Pagar'!M:M,"")</f>
        <v>0</v>
      </c>
      <c r="P125" s="70">
        <f>SUMIFS('Ctas Pagar'!G:G,'Ctas Pagar'!E:E,Fornecedores!A:A,'Ctas Pagar'!N:N,"Pago")</f>
        <v>0</v>
      </c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  <c r="AF125" s="71"/>
      <c r="AG125" s="71"/>
      <c r="AH125" s="71"/>
      <c r="AI125" s="71"/>
      <c r="AJ125" s="71"/>
    </row>
    <row r="126" spans="1:36">
      <c r="A126" s="191"/>
      <c r="B126" s="191"/>
      <c r="C126" s="191"/>
      <c r="D126" s="191"/>
      <c r="E126" s="191"/>
      <c r="F126" s="191"/>
      <c r="G126" s="191"/>
      <c r="H126" s="191"/>
      <c r="I126" s="191"/>
      <c r="J126" s="191"/>
      <c r="K126" s="191"/>
      <c r="L126" s="191"/>
      <c r="M126" s="191"/>
      <c r="N126" s="191"/>
      <c r="O126" s="70">
        <f>SUMIFS('Ctas Pagar'!G:G,'Ctas Pagar'!E:E,Fornecedores!A:A,'Ctas Pagar'!M:M,"")</f>
        <v>0</v>
      </c>
      <c r="P126" s="70">
        <f>SUMIFS('Ctas Pagar'!G:G,'Ctas Pagar'!E:E,Fornecedores!A:A,'Ctas Pagar'!N:N,"Pago")</f>
        <v>0</v>
      </c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  <c r="AF126" s="71"/>
      <c r="AG126" s="71"/>
      <c r="AH126" s="71"/>
      <c r="AI126" s="71"/>
      <c r="AJ126" s="71"/>
    </row>
    <row r="127" spans="1:36">
      <c r="A127" s="191"/>
      <c r="B127" s="191"/>
      <c r="C127" s="191"/>
      <c r="D127" s="191"/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70">
        <f>SUMIFS('Ctas Pagar'!G:G,'Ctas Pagar'!E:E,Fornecedores!A:A,'Ctas Pagar'!M:M,"")</f>
        <v>0</v>
      </c>
      <c r="P127" s="70">
        <f>SUMIFS('Ctas Pagar'!G:G,'Ctas Pagar'!E:E,Fornecedores!A:A,'Ctas Pagar'!N:N,"Pago")</f>
        <v>0</v>
      </c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  <c r="AF127" s="71"/>
      <c r="AG127" s="71"/>
      <c r="AH127" s="71"/>
      <c r="AI127" s="71"/>
      <c r="AJ127" s="71"/>
    </row>
    <row r="128" spans="1:36">
      <c r="A128" s="191"/>
      <c r="B128" s="191"/>
      <c r="C128" s="191"/>
      <c r="D128" s="191"/>
      <c r="E128" s="191"/>
      <c r="F128" s="191"/>
      <c r="G128" s="191"/>
      <c r="H128" s="191"/>
      <c r="I128" s="191"/>
      <c r="J128" s="191"/>
      <c r="K128" s="191"/>
      <c r="L128" s="191"/>
      <c r="M128" s="191"/>
      <c r="N128" s="191"/>
      <c r="O128" s="70">
        <f>SUMIFS('Ctas Pagar'!G:G,'Ctas Pagar'!E:E,Fornecedores!A:A,'Ctas Pagar'!M:M,"")</f>
        <v>0</v>
      </c>
      <c r="P128" s="70">
        <f>SUMIFS('Ctas Pagar'!G:G,'Ctas Pagar'!E:E,Fornecedores!A:A,'Ctas Pagar'!N:N,"Pago")</f>
        <v>0</v>
      </c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  <c r="AF128" s="71"/>
      <c r="AG128" s="71"/>
      <c r="AH128" s="71"/>
      <c r="AI128" s="71"/>
      <c r="AJ128" s="71"/>
    </row>
    <row r="129" spans="1:36">
      <c r="A129" s="191"/>
      <c r="B129" s="191"/>
      <c r="C129" s="191"/>
      <c r="D129" s="191"/>
      <c r="E129" s="191"/>
      <c r="F129" s="191"/>
      <c r="G129" s="191"/>
      <c r="H129" s="191"/>
      <c r="I129" s="191"/>
      <c r="J129" s="191"/>
      <c r="K129" s="191"/>
      <c r="L129" s="191"/>
      <c r="M129" s="191"/>
      <c r="N129" s="191"/>
      <c r="O129" s="70">
        <f>SUMIFS('Ctas Pagar'!G:G,'Ctas Pagar'!E:E,Fornecedores!A:A,'Ctas Pagar'!M:M,"")</f>
        <v>0</v>
      </c>
      <c r="P129" s="70">
        <f>SUMIFS('Ctas Pagar'!G:G,'Ctas Pagar'!E:E,Fornecedores!A:A,'Ctas Pagar'!N:N,"Pago")</f>
        <v>0</v>
      </c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  <c r="AF129" s="71"/>
      <c r="AG129" s="71"/>
      <c r="AH129" s="71"/>
      <c r="AI129" s="71"/>
      <c r="AJ129" s="71"/>
    </row>
    <row r="130" spans="1:36">
      <c r="A130" s="191"/>
      <c r="B130" s="191"/>
      <c r="C130" s="191"/>
      <c r="D130" s="191"/>
      <c r="E130" s="191"/>
      <c r="F130" s="191"/>
      <c r="G130" s="191"/>
      <c r="H130" s="191"/>
      <c r="I130" s="191"/>
      <c r="J130" s="191"/>
      <c r="K130" s="191"/>
      <c r="L130" s="191"/>
      <c r="M130" s="191"/>
      <c r="N130" s="191"/>
      <c r="O130" s="70">
        <f>SUMIFS('Ctas Pagar'!G:G,'Ctas Pagar'!E:E,Fornecedores!A:A,'Ctas Pagar'!M:M,"")</f>
        <v>0</v>
      </c>
      <c r="P130" s="70">
        <f>SUMIFS('Ctas Pagar'!G:G,'Ctas Pagar'!E:E,Fornecedores!A:A,'Ctas Pagar'!N:N,"Pago")</f>
        <v>0</v>
      </c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  <c r="AF130" s="71"/>
      <c r="AG130" s="71"/>
      <c r="AH130" s="71"/>
      <c r="AI130" s="71"/>
      <c r="AJ130" s="71"/>
    </row>
    <row r="131" spans="1:36">
      <c r="A131" s="191"/>
      <c r="B131" s="191"/>
      <c r="C131" s="191"/>
      <c r="D131" s="191"/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70">
        <f>SUMIFS('Ctas Pagar'!G:G,'Ctas Pagar'!E:E,Fornecedores!A:A,'Ctas Pagar'!M:M,"")</f>
        <v>0</v>
      </c>
      <c r="P131" s="70">
        <f>SUMIFS('Ctas Pagar'!G:G,'Ctas Pagar'!E:E,Fornecedores!A:A,'Ctas Pagar'!N:N,"Pago")</f>
        <v>0</v>
      </c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  <c r="AF131" s="71"/>
      <c r="AG131" s="71"/>
      <c r="AH131" s="71"/>
      <c r="AI131" s="71"/>
      <c r="AJ131" s="71"/>
    </row>
    <row r="132" spans="1:36">
      <c r="A132" s="191"/>
      <c r="B132" s="191"/>
      <c r="C132" s="191"/>
      <c r="D132" s="191"/>
      <c r="E132" s="191"/>
      <c r="F132" s="191"/>
      <c r="G132" s="191"/>
      <c r="H132" s="191"/>
      <c r="I132" s="191"/>
      <c r="J132" s="191"/>
      <c r="K132" s="191"/>
      <c r="L132" s="191"/>
      <c r="M132" s="191"/>
      <c r="N132" s="191"/>
      <c r="O132" s="70">
        <f>SUMIFS('Ctas Pagar'!G:G,'Ctas Pagar'!E:E,Fornecedores!A:A,'Ctas Pagar'!M:M,"")</f>
        <v>0</v>
      </c>
      <c r="P132" s="70">
        <f>SUMIFS('Ctas Pagar'!G:G,'Ctas Pagar'!E:E,Fornecedores!A:A,'Ctas Pagar'!N:N,"Pago")</f>
        <v>0</v>
      </c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  <c r="AF132" s="71"/>
      <c r="AG132" s="71"/>
      <c r="AH132" s="71"/>
      <c r="AI132" s="71"/>
      <c r="AJ132" s="71"/>
    </row>
    <row r="133" spans="1:36">
      <c r="A133" s="191"/>
      <c r="B133" s="191"/>
      <c r="C133" s="191"/>
      <c r="D133" s="191"/>
      <c r="E133" s="191"/>
      <c r="F133" s="191"/>
      <c r="G133" s="191"/>
      <c r="H133" s="191"/>
      <c r="I133" s="191"/>
      <c r="J133" s="191"/>
      <c r="K133" s="191"/>
      <c r="L133" s="191"/>
      <c r="M133" s="191"/>
      <c r="N133" s="191"/>
      <c r="O133" s="70">
        <f>SUMIFS('Ctas Pagar'!G:G,'Ctas Pagar'!E:E,Fornecedores!A:A,'Ctas Pagar'!M:M,"")</f>
        <v>0</v>
      </c>
      <c r="P133" s="70">
        <f>SUMIFS('Ctas Pagar'!G:G,'Ctas Pagar'!E:E,Fornecedores!A:A,'Ctas Pagar'!N:N,"Pago")</f>
        <v>0</v>
      </c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  <c r="AF133" s="71"/>
      <c r="AG133" s="71"/>
      <c r="AH133" s="71"/>
      <c r="AI133" s="71"/>
      <c r="AJ133" s="71"/>
    </row>
    <row r="134" spans="1:36">
      <c r="A134" s="191"/>
      <c r="B134" s="191"/>
      <c r="C134" s="191"/>
      <c r="D134" s="191"/>
      <c r="E134" s="191"/>
      <c r="F134" s="191"/>
      <c r="G134" s="191"/>
      <c r="H134" s="191"/>
      <c r="I134" s="191"/>
      <c r="J134" s="191"/>
      <c r="K134" s="191"/>
      <c r="L134" s="191"/>
      <c r="M134" s="191"/>
      <c r="N134" s="191"/>
      <c r="O134" s="70">
        <f>SUMIFS('Ctas Pagar'!G:G,'Ctas Pagar'!E:E,Fornecedores!A:A,'Ctas Pagar'!M:M,"")</f>
        <v>0</v>
      </c>
      <c r="P134" s="70">
        <f>SUMIFS('Ctas Pagar'!G:G,'Ctas Pagar'!E:E,Fornecedores!A:A,'Ctas Pagar'!N:N,"Pago")</f>
        <v>0</v>
      </c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  <c r="AF134" s="71"/>
      <c r="AG134" s="71"/>
      <c r="AH134" s="71"/>
      <c r="AI134" s="71"/>
      <c r="AJ134" s="71"/>
    </row>
    <row r="135" spans="1:36">
      <c r="A135" s="191"/>
      <c r="B135" s="191"/>
      <c r="C135" s="191"/>
      <c r="D135" s="191"/>
      <c r="E135" s="191"/>
      <c r="F135" s="191"/>
      <c r="G135" s="191"/>
      <c r="H135" s="191"/>
      <c r="I135" s="191"/>
      <c r="J135" s="191"/>
      <c r="K135" s="191"/>
      <c r="L135" s="191"/>
      <c r="M135" s="191"/>
      <c r="N135" s="191"/>
      <c r="O135" s="70">
        <f>SUMIFS('Ctas Pagar'!G:G,'Ctas Pagar'!E:E,Fornecedores!A:A,'Ctas Pagar'!M:M,"")</f>
        <v>0</v>
      </c>
      <c r="P135" s="70">
        <f>SUMIFS('Ctas Pagar'!G:G,'Ctas Pagar'!E:E,Fornecedores!A:A,'Ctas Pagar'!N:N,"Pago")</f>
        <v>0</v>
      </c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  <c r="AF135" s="71"/>
      <c r="AG135" s="71"/>
      <c r="AH135" s="71"/>
      <c r="AI135" s="71"/>
      <c r="AJ135" s="71"/>
    </row>
    <row r="136" spans="1:36">
      <c r="A136" s="191"/>
      <c r="B136" s="191"/>
      <c r="C136" s="191"/>
      <c r="D136" s="191"/>
      <c r="E136" s="191"/>
      <c r="F136" s="191"/>
      <c r="G136" s="191"/>
      <c r="H136" s="191"/>
      <c r="I136" s="191"/>
      <c r="J136" s="191"/>
      <c r="K136" s="191"/>
      <c r="L136" s="191"/>
      <c r="M136" s="191"/>
      <c r="N136" s="191"/>
      <c r="O136" s="70">
        <f>SUMIFS('Ctas Pagar'!G:G,'Ctas Pagar'!E:E,Fornecedores!A:A,'Ctas Pagar'!M:M,"")</f>
        <v>0</v>
      </c>
      <c r="P136" s="70">
        <f>SUMIFS('Ctas Pagar'!G:G,'Ctas Pagar'!E:E,Fornecedores!A:A,'Ctas Pagar'!N:N,"Pago")</f>
        <v>0</v>
      </c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  <c r="AF136" s="71"/>
      <c r="AG136" s="71"/>
      <c r="AH136" s="71"/>
      <c r="AI136" s="71"/>
      <c r="AJ136" s="71"/>
    </row>
    <row r="137" spans="1:36">
      <c r="A137" s="191"/>
      <c r="B137" s="191"/>
      <c r="C137" s="191"/>
      <c r="D137" s="191"/>
      <c r="E137" s="191"/>
      <c r="F137" s="191"/>
      <c r="G137" s="191"/>
      <c r="H137" s="191"/>
      <c r="I137" s="191"/>
      <c r="J137" s="191"/>
      <c r="K137" s="191"/>
      <c r="L137" s="191"/>
      <c r="M137" s="191"/>
      <c r="N137" s="191"/>
      <c r="O137" s="70">
        <f>SUMIFS('Ctas Pagar'!G:G,'Ctas Pagar'!E:E,Fornecedores!A:A,'Ctas Pagar'!M:M,"")</f>
        <v>0</v>
      </c>
      <c r="P137" s="70">
        <f>SUMIFS('Ctas Pagar'!G:G,'Ctas Pagar'!E:E,Fornecedores!A:A,'Ctas Pagar'!N:N,"Pago")</f>
        <v>0</v>
      </c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  <c r="AF137" s="71"/>
      <c r="AG137" s="71"/>
      <c r="AH137" s="71"/>
      <c r="AI137" s="71"/>
      <c r="AJ137" s="71"/>
    </row>
    <row r="138" spans="1:36">
      <c r="A138" s="191"/>
      <c r="B138" s="191"/>
      <c r="C138" s="191"/>
      <c r="D138" s="191"/>
      <c r="E138" s="191"/>
      <c r="F138" s="191"/>
      <c r="G138" s="191"/>
      <c r="H138" s="191"/>
      <c r="I138" s="191"/>
      <c r="J138" s="191"/>
      <c r="K138" s="191"/>
      <c r="L138" s="191"/>
      <c r="M138" s="191"/>
      <c r="N138" s="191"/>
      <c r="O138" s="70">
        <f>SUMIFS('Ctas Pagar'!G:G,'Ctas Pagar'!E:E,Fornecedores!A:A,'Ctas Pagar'!M:M,"")</f>
        <v>0</v>
      </c>
      <c r="P138" s="70">
        <f>SUMIFS('Ctas Pagar'!G:G,'Ctas Pagar'!E:E,Fornecedores!A:A,'Ctas Pagar'!N:N,"Pago")</f>
        <v>0</v>
      </c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  <c r="AF138" s="71"/>
      <c r="AG138" s="71"/>
      <c r="AH138" s="71"/>
      <c r="AI138" s="71"/>
      <c r="AJ138" s="71"/>
    </row>
    <row r="139" spans="1:36">
      <c r="A139" s="191"/>
      <c r="B139" s="191"/>
      <c r="C139" s="191"/>
      <c r="D139" s="191"/>
      <c r="E139" s="191"/>
      <c r="F139" s="191"/>
      <c r="G139" s="191"/>
      <c r="H139" s="191"/>
      <c r="I139" s="191"/>
      <c r="J139" s="191"/>
      <c r="K139" s="191"/>
      <c r="L139" s="191"/>
      <c r="M139" s="191"/>
      <c r="N139" s="191"/>
      <c r="O139" s="70">
        <f>SUMIFS('Ctas Pagar'!G:G,'Ctas Pagar'!E:E,Fornecedores!A:A,'Ctas Pagar'!M:M,"")</f>
        <v>0</v>
      </c>
      <c r="P139" s="70">
        <f>SUMIFS('Ctas Pagar'!G:G,'Ctas Pagar'!E:E,Fornecedores!A:A,'Ctas Pagar'!N:N,"Pago")</f>
        <v>0</v>
      </c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</row>
    <row r="140" spans="1:36">
      <c r="A140" s="191"/>
      <c r="B140" s="191"/>
      <c r="C140" s="191"/>
      <c r="D140" s="191"/>
      <c r="E140" s="191"/>
      <c r="F140" s="191"/>
      <c r="G140" s="191"/>
      <c r="H140" s="191"/>
      <c r="I140" s="191"/>
      <c r="J140" s="191"/>
      <c r="K140" s="191"/>
      <c r="L140" s="191"/>
      <c r="M140" s="191"/>
      <c r="N140" s="191"/>
      <c r="O140" s="70">
        <f>SUMIFS('Ctas Pagar'!G:G,'Ctas Pagar'!E:E,Fornecedores!A:A,'Ctas Pagar'!M:M,"")</f>
        <v>0</v>
      </c>
      <c r="P140" s="70">
        <f>SUMIFS('Ctas Pagar'!G:G,'Ctas Pagar'!E:E,Fornecedores!A:A,'Ctas Pagar'!N:N,"Pago")</f>
        <v>0</v>
      </c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</row>
    <row r="141" spans="1:36">
      <c r="A141" s="191"/>
      <c r="B141" s="191"/>
      <c r="C141" s="191"/>
      <c r="D141" s="191"/>
      <c r="E141" s="191"/>
      <c r="F141" s="191"/>
      <c r="G141" s="191"/>
      <c r="H141" s="191"/>
      <c r="I141" s="191"/>
      <c r="J141" s="191"/>
      <c r="K141" s="191"/>
      <c r="L141" s="191"/>
      <c r="M141" s="191"/>
      <c r="N141" s="191"/>
      <c r="O141" s="70">
        <f>SUMIFS('Ctas Pagar'!G:G,'Ctas Pagar'!E:E,Fornecedores!A:A,'Ctas Pagar'!M:M,"")</f>
        <v>0</v>
      </c>
      <c r="P141" s="70">
        <f>SUMIFS('Ctas Pagar'!G:G,'Ctas Pagar'!E:E,Fornecedores!A:A,'Ctas Pagar'!N:N,"Pago")</f>
        <v>0</v>
      </c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</row>
    <row r="142" spans="1:36">
      <c r="A142" s="191"/>
      <c r="B142" s="191"/>
      <c r="C142" s="191"/>
      <c r="D142" s="191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70">
        <f>SUMIFS('Ctas Pagar'!G:G,'Ctas Pagar'!E:E,Fornecedores!A:A,'Ctas Pagar'!M:M,"")</f>
        <v>0</v>
      </c>
      <c r="P142" s="70">
        <f>SUMIFS('Ctas Pagar'!G:G,'Ctas Pagar'!E:E,Fornecedores!A:A,'Ctas Pagar'!N:N,"Pago")</f>
        <v>0</v>
      </c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  <c r="AF142" s="71"/>
      <c r="AG142" s="71"/>
      <c r="AH142" s="71"/>
      <c r="AI142" s="71"/>
      <c r="AJ142" s="71"/>
    </row>
    <row r="143" spans="1:36">
      <c r="A143" s="191"/>
      <c r="B143" s="191"/>
      <c r="C143" s="191"/>
      <c r="D143" s="191"/>
      <c r="E143" s="191"/>
      <c r="F143" s="191"/>
      <c r="G143" s="191"/>
      <c r="H143" s="191"/>
      <c r="I143" s="191"/>
      <c r="J143" s="191"/>
      <c r="K143" s="191"/>
      <c r="L143" s="191"/>
      <c r="M143" s="191"/>
      <c r="N143" s="191"/>
      <c r="O143" s="70">
        <f>SUMIFS('Ctas Pagar'!G:G,'Ctas Pagar'!E:E,Fornecedores!A:A,'Ctas Pagar'!M:M,"")</f>
        <v>0</v>
      </c>
      <c r="P143" s="70">
        <f>SUMIFS('Ctas Pagar'!G:G,'Ctas Pagar'!E:E,Fornecedores!A:A,'Ctas Pagar'!N:N,"Pago")</f>
        <v>0</v>
      </c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</row>
    <row r="144" spans="1:36">
      <c r="A144" s="191"/>
      <c r="B144" s="191"/>
      <c r="C144" s="191"/>
      <c r="D144" s="191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70">
        <f>SUMIFS('Ctas Pagar'!G:G,'Ctas Pagar'!E:E,Fornecedores!A:A,'Ctas Pagar'!M:M,"")</f>
        <v>0</v>
      </c>
      <c r="P144" s="70">
        <f>SUMIFS('Ctas Pagar'!G:G,'Ctas Pagar'!E:E,Fornecedores!A:A,'Ctas Pagar'!N:N,"Pago")</f>
        <v>0</v>
      </c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</row>
    <row r="145" spans="1:36">
      <c r="A145" s="191"/>
      <c r="B145" s="191"/>
      <c r="C145" s="191"/>
      <c r="D145" s="191"/>
      <c r="E145" s="191"/>
      <c r="F145" s="191"/>
      <c r="G145" s="191"/>
      <c r="H145" s="191"/>
      <c r="I145" s="191"/>
      <c r="J145" s="191"/>
      <c r="K145" s="191"/>
      <c r="L145" s="191"/>
      <c r="M145" s="191"/>
      <c r="N145" s="191"/>
      <c r="O145" s="70">
        <f>SUMIFS('Ctas Pagar'!G:G,'Ctas Pagar'!E:E,Fornecedores!A:A,'Ctas Pagar'!M:M,"")</f>
        <v>0</v>
      </c>
      <c r="P145" s="70">
        <f>SUMIFS('Ctas Pagar'!G:G,'Ctas Pagar'!E:E,Fornecedores!A:A,'Ctas Pagar'!N:N,"Pago")</f>
        <v>0</v>
      </c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  <c r="AF145" s="71"/>
      <c r="AG145" s="71"/>
      <c r="AH145" s="71"/>
      <c r="AI145" s="71"/>
      <c r="AJ145" s="71"/>
    </row>
    <row r="146" spans="1:36">
      <c r="A146" s="191"/>
      <c r="B146" s="191"/>
      <c r="C146" s="191"/>
      <c r="D146" s="191"/>
      <c r="E146" s="191"/>
      <c r="F146" s="191"/>
      <c r="G146" s="191"/>
      <c r="H146" s="191"/>
      <c r="I146" s="191"/>
      <c r="J146" s="191"/>
      <c r="K146" s="191"/>
      <c r="L146" s="191"/>
      <c r="M146" s="191"/>
      <c r="N146" s="191"/>
      <c r="O146" s="70">
        <f>SUMIFS('Ctas Pagar'!G:G,'Ctas Pagar'!E:E,Fornecedores!A:A,'Ctas Pagar'!M:M,"")</f>
        <v>0</v>
      </c>
      <c r="P146" s="70">
        <f>SUMIFS('Ctas Pagar'!G:G,'Ctas Pagar'!E:E,Fornecedores!A:A,'Ctas Pagar'!N:N,"Pago")</f>
        <v>0</v>
      </c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  <c r="AF146" s="71"/>
      <c r="AG146" s="71"/>
      <c r="AH146" s="71"/>
      <c r="AI146" s="71"/>
      <c r="AJ146" s="71"/>
    </row>
    <row r="147" spans="1:36">
      <c r="A147" s="191"/>
      <c r="B147" s="191"/>
      <c r="C147" s="191"/>
      <c r="D147" s="191"/>
      <c r="E147" s="191"/>
      <c r="F147" s="191"/>
      <c r="G147" s="191"/>
      <c r="H147" s="191"/>
      <c r="I147" s="191"/>
      <c r="J147" s="191"/>
      <c r="K147" s="191"/>
      <c r="L147" s="191"/>
      <c r="M147" s="191"/>
      <c r="N147" s="191"/>
      <c r="O147" s="70">
        <f>SUMIFS('Ctas Pagar'!G:G,'Ctas Pagar'!E:E,Fornecedores!A:A,'Ctas Pagar'!M:M,"")</f>
        <v>0</v>
      </c>
      <c r="P147" s="70">
        <f>SUMIFS('Ctas Pagar'!G:G,'Ctas Pagar'!E:E,Fornecedores!A:A,'Ctas Pagar'!N:N,"Pago")</f>
        <v>0</v>
      </c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  <c r="AF147" s="71"/>
      <c r="AG147" s="71"/>
      <c r="AH147" s="71"/>
      <c r="AI147" s="71"/>
      <c r="AJ147" s="71"/>
    </row>
    <row r="148" spans="1:36">
      <c r="A148" s="191"/>
      <c r="B148" s="191"/>
      <c r="C148" s="191"/>
      <c r="D148" s="191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70">
        <f>SUMIFS('Ctas Pagar'!G:G,'Ctas Pagar'!E:E,Fornecedores!A:A,'Ctas Pagar'!M:M,"")</f>
        <v>0</v>
      </c>
      <c r="P148" s="70">
        <f>SUMIFS('Ctas Pagar'!G:G,'Ctas Pagar'!E:E,Fornecedores!A:A,'Ctas Pagar'!N:N,"Pago")</f>
        <v>0</v>
      </c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</row>
    <row r="149" spans="1:36">
      <c r="A149" s="191"/>
      <c r="B149" s="191"/>
      <c r="C149" s="191"/>
      <c r="D149" s="191"/>
      <c r="E149" s="191"/>
      <c r="F149" s="191"/>
      <c r="G149" s="191"/>
      <c r="H149" s="191"/>
      <c r="I149" s="191"/>
      <c r="J149" s="191"/>
      <c r="K149" s="191"/>
      <c r="L149" s="191"/>
      <c r="M149" s="191"/>
      <c r="N149" s="191"/>
      <c r="O149" s="70">
        <f>SUMIFS('Ctas Pagar'!G:G,'Ctas Pagar'!E:E,Fornecedores!A:A,'Ctas Pagar'!M:M,"")</f>
        <v>0</v>
      </c>
      <c r="P149" s="70">
        <f>SUMIFS('Ctas Pagar'!G:G,'Ctas Pagar'!E:E,Fornecedores!A:A,'Ctas Pagar'!N:N,"Pago")</f>
        <v>0</v>
      </c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  <c r="AF149" s="71"/>
      <c r="AG149" s="71"/>
      <c r="AH149" s="71"/>
      <c r="AI149" s="71"/>
      <c r="AJ149" s="71"/>
    </row>
    <row r="150" spans="1:36">
      <c r="A150" s="191"/>
      <c r="B150" s="191"/>
      <c r="C150" s="191"/>
      <c r="D150" s="191"/>
      <c r="E150" s="191"/>
      <c r="F150" s="191"/>
      <c r="G150" s="191"/>
      <c r="H150" s="191"/>
      <c r="I150" s="191"/>
      <c r="J150" s="191"/>
      <c r="K150" s="191"/>
      <c r="L150" s="191"/>
      <c r="M150" s="191"/>
      <c r="N150" s="191"/>
      <c r="O150" s="70">
        <f>SUMIFS('Ctas Pagar'!G:G,'Ctas Pagar'!E:E,Fornecedores!A:A,'Ctas Pagar'!M:M,"")</f>
        <v>0</v>
      </c>
      <c r="P150" s="70">
        <f>SUMIFS('Ctas Pagar'!G:G,'Ctas Pagar'!E:E,Fornecedores!A:A,'Ctas Pagar'!N:N,"Pago")</f>
        <v>0</v>
      </c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  <c r="AF150" s="71"/>
      <c r="AG150" s="71"/>
      <c r="AH150" s="71"/>
      <c r="AI150" s="71"/>
      <c r="AJ150" s="71"/>
    </row>
    <row r="151" spans="1:36">
      <c r="A151" s="191"/>
      <c r="B151" s="191"/>
      <c r="C151" s="191"/>
      <c r="D151" s="191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70">
        <f>SUMIFS('Ctas Pagar'!G:G,'Ctas Pagar'!E:E,Fornecedores!A:A,'Ctas Pagar'!M:M,"")</f>
        <v>0</v>
      </c>
      <c r="P151" s="70">
        <f>SUMIFS('Ctas Pagar'!G:G,'Ctas Pagar'!E:E,Fornecedores!A:A,'Ctas Pagar'!N:N,"Pago")</f>
        <v>0</v>
      </c>
      <c r="Q151" s="71"/>
      <c r="R151" s="71"/>
      <c r="S151" s="71"/>
      <c r="T151" s="71"/>
      <c r="U151" s="71"/>
      <c r="V151" s="71"/>
      <c r="W151" s="71"/>
      <c r="X151" s="71"/>
      <c r="Y151" s="71"/>
      <c r="Z151" s="71"/>
      <c r="AA151" s="71"/>
      <c r="AB151" s="71"/>
      <c r="AC151" s="71"/>
      <c r="AD151" s="71"/>
      <c r="AE151" s="71"/>
      <c r="AF151" s="71"/>
      <c r="AG151" s="71"/>
      <c r="AH151" s="71"/>
      <c r="AI151" s="71"/>
      <c r="AJ151" s="71"/>
    </row>
    <row r="152" spans="1:36">
      <c r="A152" s="191"/>
      <c r="B152" s="191"/>
      <c r="C152" s="191"/>
      <c r="D152" s="191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70">
        <f>SUMIFS('Ctas Pagar'!G:G,'Ctas Pagar'!E:E,Fornecedores!A:A,'Ctas Pagar'!M:M,"")</f>
        <v>0</v>
      </c>
      <c r="P152" s="70">
        <f>SUMIFS('Ctas Pagar'!G:G,'Ctas Pagar'!E:E,Fornecedores!A:A,'Ctas Pagar'!N:N,"Pago")</f>
        <v>0</v>
      </c>
      <c r="Q152" s="71"/>
      <c r="R152" s="71"/>
      <c r="S152" s="71"/>
      <c r="T152" s="71"/>
      <c r="U152" s="71"/>
      <c r="V152" s="71"/>
      <c r="W152" s="71"/>
      <c r="X152" s="71"/>
      <c r="Y152" s="71"/>
      <c r="Z152" s="71"/>
      <c r="AA152" s="71"/>
      <c r="AB152" s="71"/>
      <c r="AC152" s="71"/>
      <c r="AD152" s="71"/>
      <c r="AE152" s="71"/>
      <c r="AF152" s="71"/>
      <c r="AG152" s="71"/>
      <c r="AH152" s="71"/>
      <c r="AI152" s="71"/>
      <c r="AJ152" s="71"/>
    </row>
    <row r="153" spans="1:36">
      <c r="A153" s="191"/>
      <c r="B153" s="191"/>
      <c r="C153" s="191"/>
      <c r="D153" s="191"/>
      <c r="E153" s="191"/>
      <c r="F153" s="191"/>
      <c r="G153" s="191"/>
      <c r="H153" s="191"/>
      <c r="I153" s="191"/>
      <c r="J153" s="191"/>
      <c r="K153" s="191"/>
      <c r="L153" s="191"/>
      <c r="M153" s="191"/>
      <c r="N153" s="191"/>
      <c r="O153" s="70">
        <f>SUMIFS('Ctas Pagar'!G:G,'Ctas Pagar'!E:E,Fornecedores!A:A,'Ctas Pagar'!M:M,"")</f>
        <v>0</v>
      </c>
      <c r="P153" s="70">
        <f>SUMIFS('Ctas Pagar'!G:G,'Ctas Pagar'!E:E,Fornecedores!A:A,'Ctas Pagar'!N:N,"Pago")</f>
        <v>0</v>
      </c>
      <c r="Q153" s="71"/>
      <c r="R153" s="71"/>
      <c r="S153" s="71"/>
      <c r="T153" s="71"/>
      <c r="U153" s="71"/>
      <c r="V153" s="71"/>
      <c r="W153" s="71"/>
      <c r="X153" s="71"/>
      <c r="Y153" s="71"/>
      <c r="Z153" s="71"/>
      <c r="AA153" s="71"/>
      <c r="AB153" s="71"/>
      <c r="AC153" s="71"/>
      <c r="AD153" s="71"/>
      <c r="AE153" s="71"/>
      <c r="AF153" s="71"/>
      <c r="AG153" s="71"/>
      <c r="AH153" s="71"/>
      <c r="AI153" s="71"/>
      <c r="AJ153" s="71"/>
    </row>
    <row r="154" spans="1:36">
      <c r="A154" s="191"/>
      <c r="B154" s="191"/>
      <c r="C154" s="191"/>
      <c r="D154" s="191"/>
      <c r="E154" s="191"/>
      <c r="F154" s="191"/>
      <c r="G154" s="191"/>
      <c r="H154" s="191"/>
      <c r="I154" s="191"/>
      <c r="J154" s="191"/>
      <c r="K154" s="191"/>
      <c r="L154" s="191"/>
      <c r="M154" s="191"/>
      <c r="N154" s="191"/>
      <c r="O154" s="70">
        <f>SUMIFS('Ctas Pagar'!G:G,'Ctas Pagar'!E:E,Fornecedores!A:A,'Ctas Pagar'!M:M,"")</f>
        <v>0</v>
      </c>
      <c r="P154" s="70">
        <f>SUMIFS('Ctas Pagar'!G:G,'Ctas Pagar'!E:E,Fornecedores!A:A,'Ctas Pagar'!N:N,"Pago")</f>
        <v>0</v>
      </c>
      <c r="Q154" s="71"/>
      <c r="R154" s="71"/>
      <c r="S154" s="71"/>
      <c r="T154" s="71"/>
      <c r="U154" s="71"/>
      <c r="V154" s="71"/>
      <c r="W154" s="71"/>
      <c r="X154" s="71"/>
      <c r="Y154" s="71"/>
      <c r="Z154" s="71"/>
      <c r="AA154" s="71"/>
      <c r="AB154" s="71"/>
      <c r="AC154" s="71"/>
      <c r="AD154" s="71"/>
      <c r="AE154" s="71"/>
      <c r="AF154" s="71"/>
      <c r="AG154" s="71"/>
      <c r="AH154" s="71"/>
      <c r="AI154" s="71"/>
      <c r="AJ154" s="71"/>
    </row>
    <row r="155" spans="1:36">
      <c r="A155" s="191"/>
      <c r="B155" s="191"/>
      <c r="C155" s="191"/>
      <c r="D155" s="191"/>
      <c r="E155" s="191"/>
      <c r="F155" s="191"/>
      <c r="G155" s="191"/>
      <c r="H155" s="191"/>
      <c r="I155" s="191"/>
      <c r="J155" s="191"/>
      <c r="K155" s="191"/>
      <c r="L155" s="191"/>
      <c r="M155" s="191"/>
      <c r="N155" s="191"/>
      <c r="O155" s="70">
        <f>SUMIFS('Ctas Pagar'!G:G,'Ctas Pagar'!E:E,Fornecedores!A:A,'Ctas Pagar'!M:M,"")</f>
        <v>0</v>
      </c>
      <c r="P155" s="70">
        <f>SUMIFS('Ctas Pagar'!G:G,'Ctas Pagar'!E:E,Fornecedores!A:A,'Ctas Pagar'!N:N,"Pago")</f>
        <v>0</v>
      </c>
      <c r="Q155" s="71"/>
      <c r="R155" s="71"/>
      <c r="S155" s="71"/>
      <c r="T155" s="71"/>
      <c r="U155" s="71"/>
      <c r="V155" s="71"/>
      <c r="W155" s="71"/>
      <c r="X155" s="71"/>
      <c r="Y155" s="71"/>
      <c r="Z155" s="71"/>
      <c r="AA155" s="71"/>
      <c r="AB155" s="71"/>
      <c r="AC155" s="71"/>
      <c r="AD155" s="71"/>
      <c r="AE155" s="71"/>
      <c r="AF155" s="71"/>
      <c r="AG155" s="71"/>
      <c r="AH155" s="71"/>
      <c r="AI155" s="71"/>
      <c r="AJ155" s="71"/>
    </row>
    <row r="156" spans="1:36">
      <c r="A156" s="191"/>
      <c r="B156" s="191"/>
      <c r="C156" s="191"/>
      <c r="D156" s="191"/>
      <c r="E156" s="191"/>
      <c r="F156" s="191"/>
      <c r="G156" s="191"/>
      <c r="H156" s="191"/>
      <c r="I156" s="191"/>
      <c r="J156" s="191"/>
      <c r="K156" s="191"/>
      <c r="L156" s="191"/>
      <c r="M156" s="191"/>
      <c r="N156" s="191"/>
      <c r="O156" s="70">
        <f>SUMIFS('Ctas Pagar'!G:G,'Ctas Pagar'!E:E,Fornecedores!A:A,'Ctas Pagar'!M:M,"")</f>
        <v>0</v>
      </c>
      <c r="P156" s="70">
        <f>SUMIFS('Ctas Pagar'!G:G,'Ctas Pagar'!E:E,Fornecedores!A:A,'Ctas Pagar'!N:N,"Pago")</f>
        <v>0</v>
      </c>
      <c r="Q156" s="71"/>
      <c r="R156" s="71"/>
      <c r="S156" s="71"/>
      <c r="T156" s="71"/>
      <c r="U156" s="71"/>
      <c r="V156" s="71"/>
      <c r="W156" s="71"/>
      <c r="X156" s="71"/>
      <c r="Y156" s="71"/>
      <c r="Z156" s="71"/>
      <c r="AA156" s="71"/>
      <c r="AB156" s="71"/>
      <c r="AC156" s="71"/>
      <c r="AD156" s="71"/>
      <c r="AE156" s="71"/>
      <c r="AF156" s="71"/>
      <c r="AG156" s="71"/>
      <c r="AH156" s="71"/>
      <c r="AI156" s="71"/>
      <c r="AJ156" s="71"/>
    </row>
    <row r="157" spans="1:36">
      <c r="A157" s="191"/>
      <c r="B157" s="191"/>
      <c r="C157" s="191"/>
      <c r="D157" s="191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70">
        <f>SUMIFS('Ctas Pagar'!G:G,'Ctas Pagar'!E:E,Fornecedores!A:A,'Ctas Pagar'!M:M,"")</f>
        <v>0</v>
      </c>
      <c r="P157" s="70">
        <f>SUMIFS('Ctas Pagar'!G:G,'Ctas Pagar'!E:E,Fornecedores!A:A,'Ctas Pagar'!N:N,"Pago")</f>
        <v>0</v>
      </c>
      <c r="Q157" s="71"/>
      <c r="R157" s="71"/>
      <c r="S157" s="71"/>
      <c r="T157" s="71"/>
      <c r="U157" s="71"/>
      <c r="V157" s="71"/>
      <c r="W157" s="71"/>
      <c r="X157" s="71"/>
      <c r="Y157" s="71"/>
      <c r="Z157" s="71"/>
      <c r="AA157" s="71"/>
      <c r="AB157" s="71"/>
      <c r="AC157" s="71"/>
      <c r="AD157" s="71"/>
      <c r="AE157" s="71"/>
      <c r="AF157" s="71"/>
      <c r="AG157" s="71"/>
      <c r="AH157" s="71"/>
      <c r="AI157" s="71"/>
      <c r="AJ157" s="71"/>
    </row>
    <row r="158" spans="1:36">
      <c r="A158" s="191"/>
      <c r="B158" s="191"/>
      <c r="C158" s="191"/>
      <c r="D158" s="191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70">
        <f>SUMIFS('Ctas Pagar'!G:G,'Ctas Pagar'!E:E,Fornecedores!A:A,'Ctas Pagar'!M:M,"")</f>
        <v>0</v>
      </c>
      <c r="P158" s="70">
        <f>SUMIFS('Ctas Pagar'!G:G,'Ctas Pagar'!E:E,Fornecedores!A:A,'Ctas Pagar'!N:N,"Pago")</f>
        <v>0</v>
      </c>
      <c r="Q158" s="71"/>
      <c r="R158" s="71"/>
      <c r="S158" s="71"/>
      <c r="T158" s="71"/>
      <c r="U158" s="71"/>
      <c r="V158" s="71"/>
      <c r="W158" s="71"/>
      <c r="X158" s="71"/>
      <c r="Y158" s="71"/>
      <c r="Z158" s="71"/>
      <c r="AA158" s="71"/>
      <c r="AB158" s="71"/>
      <c r="AC158" s="71"/>
      <c r="AD158" s="71"/>
      <c r="AE158" s="71"/>
      <c r="AF158" s="71"/>
      <c r="AG158" s="71"/>
      <c r="AH158" s="71"/>
      <c r="AI158" s="71"/>
      <c r="AJ158" s="71"/>
    </row>
    <row r="159" spans="1:36">
      <c r="A159" s="191"/>
      <c r="B159" s="191"/>
      <c r="C159" s="191"/>
      <c r="D159" s="191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70">
        <f>SUMIFS('Ctas Pagar'!G:G,'Ctas Pagar'!E:E,Fornecedores!A:A,'Ctas Pagar'!M:M,"")</f>
        <v>0</v>
      </c>
      <c r="P159" s="70">
        <f>SUMIFS('Ctas Pagar'!G:G,'Ctas Pagar'!E:E,Fornecedores!A:A,'Ctas Pagar'!N:N,"Pago")</f>
        <v>0</v>
      </c>
      <c r="Q159" s="71"/>
      <c r="R159" s="71"/>
      <c r="S159" s="71"/>
      <c r="T159" s="71"/>
      <c r="U159" s="71"/>
      <c r="V159" s="71"/>
      <c r="W159" s="71"/>
      <c r="X159" s="71"/>
      <c r="Y159" s="71"/>
      <c r="Z159" s="71"/>
      <c r="AA159" s="71"/>
      <c r="AB159" s="71"/>
      <c r="AC159" s="71"/>
      <c r="AD159" s="71"/>
      <c r="AE159" s="71"/>
      <c r="AF159" s="71"/>
      <c r="AG159" s="71"/>
      <c r="AH159" s="71"/>
      <c r="AI159" s="71"/>
      <c r="AJ159" s="71"/>
    </row>
    <row r="160" spans="1:36">
      <c r="A160" s="191"/>
      <c r="B160" s="191"/>
      <c r="C160" s="191"/>
      <c r="D160" s="191"/>
      <c r="E160" s="191"/>
      <c r="F160" s="191"/>
      <c r="G160" s="191"/>
      <c r="H160" s="191"/>
      <c r="I160" s="191"/>
      <c r="J160" s="191"/>
      <c r="K160" s="191"/>
      <c r="L160" s="191"/>
      <c r="M160" s="191"/>
      <c r="N160" s="191"/>
      <c r="O160" s="70">
        <f>SUMIFS('Ctas Pagar'!G:G,'Ctas Pagar'!E:E,Fornecedores!A:A,'Ctas Pagar'!M:M,"")</f>
        <v>0</v>
      </c>
      <c r="P160" s="70">
        <f>SUMIFS('Ctas Pagar'!G:G,'Ctas Pagar'!E:E,Fornecedores!A:A,'Ctas Pagar'!N:N,"Pago")</f>
        <v>0</v>
      </c>
      <c r="Q160" s="71"/>
      <c r="R160" s="71"/>
      <c r="S160" s="71"/>
      <c r="T160" s="71"/>
      <c r="U160" s="71"/>
      <c r="V160" s="71"/>
      <c r="W160" s="71"/>
      <c r="X160" s="71"/>
      <c r="Y160" s="71"/>
      <c r="Z160" s="71"/>
      <c r="AA160" s="71"/>
      <c r="AB160" s="71"/>
      <c r="AC160" s="71"/>
      <c r="AD160" s="71"/>
      <c r="AE160" s="71"/>
      <c r="AF160" s="71"/>
      <c r="AG160" s="71"/>
      <c r="AH160" s="71"/>
      <c r="AI160" s="71"/>
      <c r="AJ160" s="71"/>
    </row>
    <row r="161" spans="1:36">
      <c r="A161" s="191"/>
      <c r="B161" s="191"/>
      <c r="C161" s="191"/>
      <c r="D161" s="191"/>
      <c r="E161" s="191"/>
      <c r="F161" s="191"/>
      <c r="G161" s="191"/>
      <c r="H161" s="191"/>
      <c r="I161" s="191"/>
      <c r="J161" s="191"/>
      <c r="K161" s="191"/>
      <c r="L161" s="191"/>
      <c r="M161" s="191"/>
      <c r="N161" s="191"/>
      <c r="O161" s="70">
        <f>SUMIFS('Ctas Pagar'!G:G,'Ctas Pagar'!E:E,Fornecedores!A:A,'Ctas Pagar'!M:M,"")</f>
        <v>0</v>
      </c>
      <c r="P161" s="70">
        <f>SUMIFS('Ctas Pagar'!G:G,'Ctas Pagar'!E:E,Fornecedores!A:A,'Ctas Pagar'!N:N,"Pago")</f>
        <v>0</v>
      </c>
      <c r="Q161" s="71"/>
      <c r="R161" s="71"/>
      <c r="S161" s="71"/>
      <c r="T161" s="71"/>
      <c r="U161" s="71"/>
      <c r="V161" s="71"/>
      <c r="W161" s="71"/>
      <c r="X161" s="71"/>
      <c r="Y161" s="71"/>
      <c r="Z161" s="71"/>
      <c r="AA161" s="71"/>
      <c r="AB161" s="71"/>
      <c r="AC161" s="71"/>
      <c r="AD161" s="71"/>
      <c r="AE161" s="71"/>
      <c r="AF161" s="71"/>
      <c r="AG161" s="71"/>
      <c r="AH161" s="71"/>
      <c r="AI161" s="71"/>
      <c r="AJ161" s="71"/>
    </row>
    <row r="162" spans="1:36">
      <c r="A162" s="191"/>
      <c r="B162" s="191"/>
      <c r="C162" s="191"/>
      <c r="D162" s="191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70">
        <f>SUMIFS('Ctas Pagar'!G:G,'Ctas Pagar'!E:E,Fornecedores!A:A,'Ctas Pagar'!M:M,"")</f>
        <v>0</v>
      </c>
      <c r="P162" s="70">
        <f>SUMIFS('Ctas Pagar'!G:G,'Ctas Pagar'!E:E,Fornecedores!A:A,'Ctas Pagar'!N:N,"Pago")</f>
        <v>0</v>
      </c>
      <c r="Q162" s="71"/>
      <c r="R162" s="71"/>
      <c r="S162" s="71"/>
      <c r="T162" s="71"/>
      <c r="U162" s="71"/>
      <c r="V162" s="71"/>
      <c r="W162" s="71"/>
      <c r="X162" s="71"/>
      <c r="Y162" s="71"/>
      <c r="Z162" s="71"/>
      <c r="AA162" s="71"/>
      <c r="AB162" s="71"/>
      <c r="AC162" s="71"/>
      <c r="AD162" s="71"/>
      <c r="AE162" s="71"/>
      <c r="AF162" s="71"/>
      <c r="AG162" s="71"/>
      <c r="AH162" s="71"/>
      <c r="AI162" s="71"/>
      <c r="AJ162" s="71"/>
    </row>
    <row r="163" spans="1:36">
      <c r="A163" s="191"/>
      <c r="B163" s="191"/>
      <c r="C163" s="191"/>
      <c r="D163" s="191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/>
      <c r="O163" s="70">
        <f>SUMIFS('Ctas Pagar'!G:G,'Ctas Pagar'!E:E,Fornecedores!A:A,'Ctas Pagar'!M:M,"")</f>
        <v>0</v>
      </c>
      <c r="P163" s="70">
        <f>SUMIFS('Ctas Pagar'!G:G,'Ctas Pagar'!E:E,Fornecedores!A:A,'Ctas Pagar'!N:N,"Pago")</f>
        <v>0</v>
      </c>
      <c r="Q163" s="71"/>
      <c r="R163" s="71"/>
      <c r="S163" s="71"/>
      <c r="T163" s="71"/>
      <c r="U163" s="71"/>
      <c r="V163" s="71"/>
      <c r="W163" s="71"/>
      <c r="X163" s="71"/>
      <c r="Y163" s="71"/>
      <c r="Z163" s="71"/>
      <c r="AA163" s="71"/>
      <c r="AB163" s="71"/>
      <c r="AC163" s="71"/>
      <c r="AD163" s="71"/>
      <c r="AE163" s="71"/>
      <c r="AF163" s="71"/>
      <c r="AG163" s="71"/>
      <c r="AH163" s="71"/>
      <c r="AI163" s="71"/>
      <c r="AJ163" s="71"/>
    </row>
    <row r="164" spans="1:36">
      <c r="A164" s="191"/>
      <c r="B164" s="191"/>
      <c r="C164" s="191"/>
      <c r="D164" s="191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70">
        <f>SUMIFS('Ctas Pagar'!G:G,'Ctas Pagar'!E:E,Fornecedores!A:A,'Ctas Pagar'!M:M,"")</f>
        <v>0</v>
      </c>
      <c r="P164" s="70">
        <f>SUMIFS('Ctas Pagar'!G:G,'Ctas Pagar'!E:E,Fornecedores!A:A,'Ctas Pagar'!N:N,"Pago")</f>
        <v>0</v>
      </c>
      <c r="Q164" s="71"/>
      <c r="R164" s="71"/>
      <c r="S164" s="71"/>
      <c r="T164" s="71"/>
      <c r="U164" s="71"/>
      <c r="V164" s="71"/>
      <c r="W164" s="71"/>
      <c r="X164" s="71"/>
      <c r="Y164" s="71"/>
      <c r="Z164" s="71"/>
      <c r="AA164" s="71"/>
      <c r="AB164" s="71"/>
      <c r="AC164" s="71"/>
      <c r="AD164" s="71"/>
      <c r="AE164" s="71"/>
      <c r="AF164" s="71"/>
      <c r="AG164" s="71"/>
      <c r="AH164" s="71"/>
      <c r="AI164" s="71"/>
      <c r="AJ164" s="71"/>
    </row>
    <row r="165" spans="1:36">
      <c r="A165" s="191"/>
      <c r="B165" s="191"/>
      <c r="C165" s="191"/>
      <c r="D165" s="191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70">
        <f>SUMIFS('Ctas Pagar'!G:G,'Ctas Pagar'!E:E,Fornecedores!A:A,'Ctas Pagar'!M:M,"")</f>
        <v>0</v>
      </c>
      <c r="P165" s="70">
        <f>SUMIFS('Ctas Pagar'!G:G,'Ctas Pagar'!E:E,Fornecedores!A:A,'Ctas Pagar'!N:N,"Pago")</f>
        <v>0</v>
      </c>
      <c r="Q165" s="71"/>
      <c r="R165" s="71"/>
      <c r="S165" s="71"/>
      <c r="T165" s="71"/>
      <c r="U165" s="71"/>
      <c r="V165" s="71"/>
      <c r="W165" s="71"/>
      <c r="X165" s="71"/>
      <c r="Y165" s="71"/>
      <c r="Z165" s="71"/>
      <c r="AA165" s="71"/>
      <c r="AB165" s="71"/>
      <c r="AC165" s="71"/>
      <c r="AD165" s="71"/>
      <c r="AE165" s="71"/>
      <c r="AF165" s="71"/>
      <c r="AG165" s="71"/>
      <c r="AH165" s="71"/>
      <c r="AI165" s="71"/>
      <c r="AJ165" s="71"/>
    </row>
    <row r="166" spans="1:36">
      <c r="A166" s="191"/>
      <c r="B166" s="191"/>
      <c r="C166" s="191"/>
      <c r="D166" s="191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70">
        <f>SUMIFS('Ctas Pagar'!G:G,'Ctas Pagar'!E:E,Fornecedores!A:A,'Ctas Pagar'!M:M,"")</f>
        <v>0</v>
      </c>
      <c r="P166" s="70">
        <f>SUMIFS('Ctas Pagar'!G:G,'Ctas Pagar'!E:E,Fornecedores!A:A,'Ctas Pagar'!N:N,"Pago")</f>
        <v>0</v>
      </c>
      <c r="Q166" s="71"/>
      <c r="R166" s="71"/>
      <c r="S166" s="71"/>
      <c r="T166" s="71"/>
      <c r="U166" s="71"/>
      <c r="V166" s="71"/>
      <c r="W166" s="71"/>
      <c r="X166" s="71"/>
      <c r="Y166" s="71"/>
      <c r="Z166" s="71"/>
      <c r="AA166" s="71"/>
      <c r="AB166" s="71"/>
      <c r="AC166" s="71"/>
      <c r="AD166" s="71"/>
      <c r="AE166" s="71"/>
      <c r="AF166" s="71"/>
      <c r="AG166" s="71"/>
      <c r="AH166" s="71"/>
      <c r="AI166" s="71"/>
      <c r="AJ166" s="71"/>
    </row>
    <row r="167" spans="1:36">
      <c r="A167" s="191"/>
      <c r="B167" s="191"/>
      <c r="C167" s="191"/>
      <c r="D167" s="191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70">
        <f>SUMIFS('Ctas Pagar'!G:G,'Ctas Pagar'!E:E,Fornecedores!A:A,'Ctas Pagar'!M:M,"")</f>
        <v>0</v>
      </c>
      <c r="P167" s="70">
        <f>SUMIFS('Ctas Pagar'!G:G,'Ctas Pagar'!E:E,Fornecedores!A:A,'Ctas Pagar'!N:N,"Pago")</f>
        <v>0</v>
      </c>
      <c r="Q167" s="71"/>
      <c r="R167" s="71"/>
      <c r="S167" s="71"/>
      <c r="T167" s="71"/>
      <c r="U167" s="71"/>
      <c r="V167" s="71"/>
      <c r="W167" s="71"/>
      <c r="X167" s="71"/>
      <c r="Y167" s="71"/>
      <c r="Z167" s="71"/>
      <c r="AA167" s="71"/>
      <c r="AB167" s="71"/>
      <c r="AC167" s="71"/>
      <c r="AD167" s="71"/>
      <c r="AE167" s="71"/>
      <c r="AF167" s="71"/>
      <c r="AG167" s="71"/>
      <c r="AH167" s="71"/>
      <c r="AI167" s="71"/>
      <c r="AJ167" s="71"/>
    </row>
    <row r="168" spans="1:36">
      <c r="A168" s="191"/>
      <c r="B168" s="191"/>
      <c r="C168" s="19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70">
        <f>SUMIFS('Ctas Pagar'!G:G,'Ctas Pagar'!E:E,Fornecedores!A:A,'Ctas Pagar'!M:M,"")</f>
        <v>0</v>
      </c>
      <c r="P168" s="70">
        <f>SUMIFS('Ctas Pagar'!G:G,'Ctas Pagar'!E:E,Fornecedores!A:A,'Ctas Pagar'!N:N,"Pago")</f>
        <v>0</v>
      </c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</row>
    <row r="169" spans="1:36">
      <c r="A169" s="191"/>
      <c r="B169" s="191"/>
      <c r="C169" s="191"/>
      <c r="D169" s="191"/>
      <c r="E169" s="191"/>
      <c r="F169" s="191"/>
      <c r="G169" s="191"/>
      <c r="H169" s="191"/>
      <c r="I169" s="191"/>
      <c r="J169" s="191"/>
      <c r="K169" s="191"/>
      <c r="L169" s="191"/>
      <c r="M169" s="191"/>
      <c r="N169" s="191"/>
      <c r="O169" s="70">
        <f>SUMIFS('Ctas Pagar'!G:G,'Ctas Pagar'!E:E,Fornecedores!A:A,'Ctas Pagar'!M:M,"")</f>
        <v>0</v>
      </c>
      <c r="P169" s="70">
        <f>SUMIFS('Ctas Pagar'!G:G,'Ctas Pagar'!E:E,Fornecedores!A:A,'Ctas Pagar'!N:N,"Pago")</f>
        <v>0</v>
      </c>
      <c r="Q169" s="71"/>
      <c r="R169" s="71"/>
      <c r="S169" s="71"/>
      <c r="T169" s="71"/>
      <c r="U169" s="71"/>
      <c r="V169" s="71"/>
      <c r="W169" s="71"/>
      <c r="X169" s="71"/>
      <c r="Y169" s="71"/>
      <c r="Z169" s="71"/>
      <c r="AA169" s="71"/>
      <c r="AB169" s="71"/>
      <c r="AC169" s="71"/>
      <c r="AD169" s="71"/>
      <c r="AE169" s="71"/>
      <c r="AF169" s="71"/>
      <c r="AG169" s="71"/>
      <c r="AH169" s="71"/>
      <c r="AI169" s="71"/>
      <c r="AJ169" s="71"/>
    </row>
    <row r="170" spans="1:36">
      <c r="A170" s="191"/>
      <c r="B170" s="191"/>
      <c r="C170" s="191"/>
      <c r="D170" s="191"/>
      <c r="E170" s="191"/>
      <c r="F170" s="191"/>
      <c r="G170" s="191"/>
      <c r="H170" s="191"/>
      <c r="I170" s="191"/>
      <c r="J170" s="191"/>
      <c r="K170" s="191"/>
      <c r="L170" s="191"/>
      <c r="M170" s="191"/>
      <c r="N170" s="191"/>
      <c r="O170" s="70">
        <f>SUMIFS('Ctas Pagar'!G:G,'Ctas Pagar'!E:E,Fornecedores!A:A,'Ctas Pagar'!M:M,"")</f>
        <v>0</v>
      </c>
      <c r="P170" s="70">
        <f>SUMIFS('Ctas Pagar'!G:G,'Ctas Pagar'!E:E,Fornecedores!A:A,'Ctas Pagar'!N:N,"Pago")</f>
        <v>0</v>
      </c>
      <c r="Q170" s="71"/>
      <c r="R170" s="71"/>
      <c r="S170" s="71"/>
      <c r="T170" s="71"/>
      <c r="U170" s="71"/>
      <c r="V170" s="71"/>
      <c r="W170" s="71"/>
      <c r="X170" s="71"/>
      <c r="Y170" s="71"/>
      <c r="Z170" s="71"/>
      <c r="AA170" s="71"/>
      <c r="AB170" s="71"/>
      <c r="AC170" s="71"/>
      <c r="AD170" s="71"/>
      <c r="AE170" s="71"/>
      <c r="AF170" s="71"/>
      <c r="AG170" s="71"/>
      <c r="AH170" s="71"/>
      <c r="AI170" s="71"/>
      <c r="AJ170" s="71"/>
    </row>
    <row r="171" spans="1:36">
      <c r="A171" s="191"/>
      <c r="B171" s="191"/>
      <c r="C171" s="191"/>
      <c r="D171" s="191"/>
      <c r="E171" s="191"/>
      <c r="F171" s="191"/>
      <c r="G171" s="191"/>
      <c r="H171" s="191"/>
      <c r="I171" s="191"/>
      <c r="J171" s="191"/>
      <c r="K171" s="191"/>
      <c r="L171" s="191"/>
      <c r="M171" s="191"/>
      <c r="N171" s="191"/>
      <c r="O171" s="70">
        <f>SUMIFS('Ctas Pagar'!G:G,'Ctas Pagar'!E:E,Fornecedores!A:A,'Ctas Pagar'!M:M,"")</f>
        <v>0</v>
      </c>
      <c r="P171" s="70">
        <f>SUMIFS('Ctas Pagar'!G:G,'Ctas Pagar'!E:E,Fornecedores!A:A,'Ctas Pagar'!N:N,"Pago")</f>
        <v>0</v>
      </c>
      <c r="Q171" s="71"/>
      <c r="R171" s="71"/>
      <c r="S171" s="71"/>
      <c r="T171" s="71"/>
      <c r="U171" s="71"/>
      <c r="V171" s="71"/>
      <c r="W171" s="71"/>
      <c r="X171" s="71"/>
      <c r="Y171" s="71"/>
      <c r="Z171" s="71"/>
      <c r="AA171" s="71"/>
      <c r="AB171" s="71"/>
      <c r="AC171" s="71"/>
      <c r="AD171" s="71"/>
      <c r="AE171" s="71"/>
      <c r="AF171" s="71"/>
      <c r="AG171" s="71"/>
      <c r="AH171" s="71"/>
      <c r="AI171" s="71"/>
      <c r="AJ171" s="71"/>
    </row>
    <row r="172" spans="1:36">
      <c r="A172" s="191"/>
      <c r="B172" s="191"/>
      <c r="C172" s="191"/>
      <c r="D172" s="191"/>
      <c r="E172" s="191"/>
      <c r="F172" s="191"/>
      <c r="G172" s="191"/>
      <c r="H172" s="191"/>
      <c r="I172" s="191"/>
      <c r="J172" s="191"/>
      <c r="K172" s="191"/>
      <c r="L172" s="191"/>
      <c r="M172" s="191"/>
      <c r="N172" s="191"/>
      <c r="O172" s="70">
        <f>SUMIFS('Ctas Pagar'!G:G,'Ctas Pagar'!E:E,Fornecedores!A:A,'Ctas Pagar'!M:M,"")</f>
        <v>0</v>
      </c>
      <c r="P172" s="70">
        <f>SUMIFS('Ctas Pagar'!G:G,'Ctas Pagar'!E:E,Fornecedores!A:A,'Ctas Pagar'!N:N,"Pago")</f>
        <v>0</v>
      </c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</row>
    <row r="173" spans="1:36">
      <c r="A173" s="191"/>
      <c r="B173" s="191"/>
      <c r="C173" s="191"/>
      <c r="D173" s="191"/>
      <c r="E173" s="191"/>
      <c r="F173" s="191"/>
      <c r="G173" s="191"/>
      <c r="H173" s="191"/>
      <c r="I173" s="191"/>
      <c r="J173" s="191"/>
      <c r="K173" s="191"/>
      <c r="L173" s="191"/>
      <c r="M173" s="191"/>
      <c r="N173" s="191"/>
      <c r="O173" s="70">
        <f>SUMIFS('Ctas Pagar'!G:G,'Ctas Pagar'!E:E,Fornecedores!A:A,'Ctas Pagar'!M:M,"")</f>
        <v>0</v>
      </c>
      <c r="P173" s="70">
        <f>SUMIFS('Ctas Pagar'!G:G,'Ctas Pagar'!E:E,Fornecedores!A:A,'Ctas Pagar'!N:N,"Pago")</f>
        <v>0</v>
      </c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</row>
    <row r="174" spans="1:36">
      <c r="A174" s="191"/>
      <c r="B174" s="191"/>
      <c r="C174" s="191"/>
      <c r="D174" s="191"/>
      <c r="E174" s="191"/>
      <c r="F174" s="191"/>
      <c r="G174" s="191"/>
      <c r="H174" s="191"/>
      <c r="I174" s="191"/>
      <c r="J174" s="191"/>
      <c r="K174" s="191"/>
      <c r="L174" s="191"/>
      <c r="M174" s="191"/>
      <c r="N174" s="191"/>
      <c r="O174" s="70">
        <f>SUMIFS('Ctas Pagar'!G:G,'Ctas Pagar'!E:E,Fornecedores!A:A,'Ctas Pagar'!M:M,"")</f>
        <v>0</v>
      </c>
      <c r="P174" s="70">
        <f>SUMIFS('Ctas Pagar'!G:G,'Ctas Pagar'!E:E,Fornecedores!A:A,'Ctas Pagar'!N:N,"Pago")</f>
        <v>0</v>
      </c>
      <c r="Q174" s="71"/>
      <c r="R174" s="71"/>
      <c r="S174" s="71"/>
      <c r="T174" s="71"/>
      <c r="U174" s="71"/>
      <c r="V174" s="71"/>
      <c r="W174" s="71"/>
      <c r="X174" s="71"/>
      <c r="Y174" s="71"/>
      <c r="Z174" s="71"/>
      <c r="AA174" s="71"/>
      <c r="AB174" s="71"/>
      <c r="AC174" s="71"/>
      <c r="AD174" s="71"/>
      <c r="AE174" s="71"/>
      <c r="AF174" s="71"/>
      <c r="AG174" s="71"/>
      <c r="AH174" s="71"/>
      <c r="AI174" s="71"/>
      <c r="AJ174" s="71"/>
    </row>
    <row r="175" spans="1:36">
      <c r="A175" s="191"/>
      <c r="B175" s="191"/>
      <c r="C175" s="191"/>
      <c r="D175" s="191"/>
      <c r="E175" s="191"/>
      <c r="F175" s="191"/>
      <c r="G175" s="191"/>
      <c r="H175" s="191"/>
      <c r="I175" s="191"/>
      <c r="J175" s="191"/>
      <c r="K175" s="191"/>
      <c r="L175" s="191"/>
      <c r="M175" s="191"/>
      <c r="N175" s="191"/>
      <c r="O175" s="70">
        <f>SUMIFS('Ctas Pagar'!G:G,'Ctas Pagar'!E:E,Fornecedores!A:A,'Ctas Pagar'!M:M,"")</f>
        <v>0</v>
      </c>
      <c r="P175" s="70">
        <f>SUMIFS('Ctas Pagar'!G:G,'Ctas Pagar'!E:E,Fornecedores!A:A,'Ctas Pagar'!N:N,"Pago")</f>
        <v>0</v>
      </c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</row>
    <row r="176" spans="1:36">
      <c r="A176" s="191"/>
      <c r="B176" s="191"/>
      <c r="C176" s="191"/>
      <c r="D176" s="191"/>
      <c r="E176" s="191"/>
      <c r="F176" s="191"/>
      <c r="G176" s="191"/>
      <c r="H176" s="191"/>
      <c r="I176" s="191"/>
      <c r="J176" s="191"/>
      <c r="K176" s="191"/>
      <c r="L176" s="191"/>
      <c r="M176" s="191"/>
      <c r="N176" s="191"/>
      <c r="O176" s="70">
        <f>SUMIFS('Ctas Pagar'!G:G,'Ctas Pagar'!E:E,Fornecedores!A:A,'Ctas Pagar'!M:M,"")</f>
        <v>0</v>
      </c>
      <c r="P176" s="70">
        <f>SUMIFS('Ctas Pagar'!G:G,'Ctas Pagar'!E:E,Fornecedores!A:A,'Ctas Pagar'!N:N,"Pago")</f>
        <v>0</v>
      </c>
      <c r="Q176" s="71"/>
      <c r="R176" s="71"/>
      <c r="S176" s="71"/>
      <c r="T176" s="71"/>
      <c r="U176" s="71"/>
      <c r="V176" s="71"/>
      <c r="W176" s="71"/>
      <c r="X176" s="71"/>
      <c r="Y176" s="71"/>
      <c r="Z176" s="71"/>
      <c r="AA176" s="71"/>
      <c r="AB176" s="71"/>
      <c r="AC176" s="71"/>
      <c r="AD176" s="71"/>
      <c r="AE176" s="71"/>
      <c r="AF176" s="71"/>
      <c r="AG176" s="71"/>
      <c r="AH176" s="71"/>
      <c r="AI176" s="71"/>
      <c r="AJ176" s="71"/>
    </row>
    <row r="177" spans="1:36">
      <c r="A177" s="191"/>
      <c r="B177" s="191"/>
      <c r="C177" s="191"/>
      <c r="D177" s="191"/>
      <c r="E177" s="191"/>
      <c r="F177" s="191"/>
      <c r="G177" s="191"/>
      <c r="H177" s="191"/>
      <c r="I177" s="191"/>
      <c r="J177" s="191"/>
      <c r="K177" s="191"/>
      <c r="L177" s="191"/>
      <c r="M177" s="191"/>
      <c r="N177" s="191"/>
      <c r="O177" s="70">
        <f>SUMIFS('Ctas Pagar'!G:G,'Ctas Pagar'!E:E,Fornecedores!A:A,'Ctas Pagar'!M:M,"")</f>
        <v>0</v>
      </c>
      <c r="P177" s="70">
        <f>SUMIFS('Ctas Pagar'!G:G,'Ctas Pagar'!E:E,Fornecedores!A:A,'Ctas Pagar'!N:N,"Pago")</f>
        <v>0</v>
      </c>
      <c r="Q177" s="71"/>
      <c r="R177" s="71"/>
      <c r="S177" s="71"/>
      <c r="T177" s="71"/>
      <c r="U177" s="71"/>
      <c r="V177" s="71"/>
      <c r="W177" s="71"/>
      <c r="X177" s="71"/>
      <c r="Y177" s="71"/>
      <c r="Z177" s="71"/>
      <c r="AA177" s="71"/>
      <c r="AB177" s="71"/>
      <c r="AC177" s="71"/>
      <c r="AD177" s="71"/>
      <c r="AE177" s="71"/>
      <c r="AF177" s="71"/>
      <c r="AG177" s="71"/>
      <c r="AH177" s="71"/>
      <c r="AI177" s="71"/>
      <c r="AJ177" s="71"/>
    </row>
    <row r="178" spans="1:36">
      <c r="A178" s="191"/>
      <c r="B178" s="191"/>
      <c r="C178" s="191"/>
      <c r="D178" s="191"/>
      <c r="E178" s="191"/>
      <c r="F178" s="191"/>
      <c r="G178" s="191"/>
      <c r="H178" s="191"/>
      <c r="I178" s="191"/>
      <c r="J178" s="191"/>
      <c r="K178" s="191"/>
      <c r="L178" s="191"/>
      <c r="M178" s="191"/>
      <c r="N178" s="191"/>
      <c r="O178" s="70">
        <f>SUMIFS('Ctas Pagar'!G:G,'Ctas Pagar'!E:E,Fornecedores!A:A,'Ctas Pagar'!M:M,"")</f>
        <v>0</v>
      </c>
      <c r="P178" s="70">
        <f>SUMIFS('Ctas Pagar'!G:G,'Ctas Pagar'!E:E,Fornecedores!A:A,'Ctas Pagar'!N:N,"Pago")</f>
        <v>0</v>
      </c>
      <c r="Q178" s="71"/>
      <c r="R178" s="71"/>
      <c r="S178" s="71"/>
      <c r="T178" s="71"/>
      <c r="U178" s="71"/>
      <c r="V178" s="71"/>
      <c r="W178" s="71"/>
      <c r="X178" s="71"/>
      <c r="Y178" s="71"/>
      <c r="Z178" s="71"/>
      <c r="AA178" s="71"/>
      <c r="AB178" s="71"/>
      <c r="AC178" s="71"/>
      <c r="AD178" s="71"/>
      <c r="AE178" s="71"/>
      <c r="AF178" s="71"/>
      <c r="AG178" s="71"/>
      <c r="AH178" s="71"/>
      <c r="AI178" s="71"/>
      <c r="AJ178" s="71"/>
    </row>
    <row r="179" spans="1:36">
      <c r="A179" s="191"/>
      <c r="B179" s="191"/>
      <c r="C179" s="191"/>
      <c r="D179" s="191"/>
      <c r="E179" s="191"/>
      <c r="F179" s="191"/>
      <c r="G179" s="191"/>
      <c r="H179" s="191"/>
      <c r="I179" s="191"/>
      <c r="J179" s="191"/>
      <c r="K179" s="191"/>
      <c r="L179" s="191"/>
      <c r="M179" s="191"/>
      <c r="N179" s="191"/>
      <c r="O179" s="70">
        <f>SUMIFS('Ctas Pagar'!G:G,'Ctas Pagar'!E:E,Fornecedores!A:A,'Ctas Pagar'!M:M,"")</f>
        <v>0</v>
      </c>
      <c r="P179" s="70">
        <f>SUMIFS('Ctas Pagar'!G:G,'Ctas Pagar'!E:E,Fornecedores!A:A,'Ctas Pagar'!N:N,"Pago")</f>
        <v>0</v>
      </c>
      <c r="Q179" s="71"/>
      <c r="R179" s="71"/>
      <c r="S179" s="71"/>
      <c r="T179" s="71"/>
      <c r="U179" s="71"/>
      <c r="V179" s="71"/>
      <c r="W179" s="71"/>
      <c r="X179" s="71"/>
      <c r="Y179" s="71"/>
      <c r="Z179" s="71"/>
      <c r="AA179" s="71"/>
      <c r="AB179" s="71"/>
      <c r="AC179" s="71"/>
      <c r="AD179" s="71"/>
      <c r="AE179" s="71"/>
      <c r="AF179" s="71"/>
      <c r="AG179" s="71"/>
      <c r="AH179" s="71"/>
      <c r="AI179" s="71"/>
      <c r="AJ179" s="71"/>
    </row>
    <row r="180" spans="1:36">
      <c r="A180" s="191"/>
      <c r="B180" s="191"/>
      <c r="C180" s="191"/>
      <c r="D180" s="191"/>
      <c r="E180" s="191"/>
      <c r="F180" s="191"/>
      <c r="G180" s="191"/>
      <c r="H180" s="191"/>
      <c r="I180" s="191"/>
      <c r="J180" s="191"/>
      <c r="K180" s="191"/>
      <c r="L180" s="191"/>
      <c r="M180" s="191"/>
      <c r="N180" s="191"/>
      <c r="O180" s="70">
        <f>SUMIFS('Ctas Pagar'!G:G,'Ctas Pagar'!E:E,Fornecedores!A:A,'Ctas Pagar'!M:M,"")</f>
        <v>0</v>
      </c>
      <c r="P180" s="70">
        <f>SUMIFS('Ctas Pagar'!G:G,'Ctas Pagar'!E:E,Fornecedores!A:A,'Ctas Pagar'!N:N,"Pago")</f>
        <v>0</v>
      </c>
      <c r="Q180" s="71"/>
      <c r="R180" s="71"/>
      <c r="S180" s="71"/>
      <c r="T180" s="71"/>
      <c r="U180" s="71"/>
      <c r="V180" s="71"/>
      <c r="W180" s="71"/>
      <c r="X180" s="71"/>
      <c r="Y180" s="71"/>
      <c r="Z180" s="71"/>
      <c r="AA180" s="71"/>
      <c r="AB180" s="71"/>
      <c r="AC180" s="71"/>
      <c r="AD180" s="71"/>
      <c r="AE180" s="71"/>
      <c r="AF180" s="71"/>
      <c r="AG180" s="71"/>
      <c r="AH180" s="71"/>
      <c r="AI180" s="71"/>
      <c r="AJ180" s="71"/>
    </row>
    <row r="181" spans="1:36">
      <c r="A181" s="191"/>
      <c r="B181" s="191"/>
      <c r="C181" s="191"/>
      <c r="D181" s="191"/>
      <c r="E181" s="191"/>
      <c r="F181" s="191"/>
      <c r="G181" s="191"/>
      <c r="H181" s="191"/>
      <c r="I181" s="191"/>
      <c r="J181" s="191"/>
      <c r="K181" s="191"/>
      <c r="L181" s="191"/>
      <c r="M181" s="191"/>
      <c r="N181" s="191"/>
      <c r="O181" s="70">
        <f>SUMIFS('Ctas Pagar'!G:G,'Ctas Pagar'!E:E,Fornecedores!A:A,'Ctas Pagar'!M:M,"")</f>
        <v>0</v>
      </c>
      <c r="P181" s="70">
        <f>SUMIFS('Ctas Pagar'!G:G,'Ctas Pagar'!E:E,Fornecedores!A:A,'Ctas Pagar'!N:N,"Pago")</f>
        <v>0</v>
      </c>
      <c r="Q181" s="71"/>
      <c r="R181" s="71"/>
      <c r="S181" s="71"/>
      <c r="T181" s="71"/>
      <c r="U181" s="71"/>
      <c r="V181" s="71"/>
      <c r="W181" s="71"/>
      <c r="X181" s="71"/>
      <c r="Y181" s="71"/>
      <c r="Z181" s="71"/>
      <c r="AA181" s="71"/>
      <c r="AB181" s="71"/>
      <c r="AC181" s="71"/>
      <c r="AD181" s="71"/>
      <c r="AE181" s="71"/>
      <c r="AF181" s="71"/>
      <c r="AG181" s="71"/>
      <c r="AH181" s="71"/>
      <c r="AI181" s="71"/>
      <c r="AJ181" s="71"/>
    </row>
    <row r="182" spans="1:36">
      <c r="A182" s="191"/>
      <c r="B182" s="191"/>
      <c r="C182" s="191"/>
      <c r="D182" s="191"/>
      <c r="E182" s="191"/>
      <c r="F182" s="191"/>
      <c r="G182" s="191"/>
      <c r="H182" s="191"/>
      <c r="I182" s="191"/>
      <c r="J182" s="191"/>
      <c r="K182" s="191"/>
      <c r="L182" s="191"/>
      <c r="M182" s="191"/>
      <c r="N182" s="191"/>
      <c r="O182" s="70">
        <f>SUMIFS('Ctas Pagar'!G:G,'Ctas Pagar'!E:E,Fornecedores!A:A,'Ctas Pagar'!M:M,"")</f>
        <v>0</v>
      </c>
      <c r="P182" s="70">
        <f>SUMIFS('Ctas Pagar'!G:G,'Ctas Pagar'!E:E,Fornecedores!A:A,'Ctas Pagar'!N:N,"Pago")</f>
        <v>0</v>
      </c>
      <c r="Q182" s="71"/>
      <c r="R182" s="71"/>
      <c r="S182" s="71"/>
      <c r="T182" s="71"/>
      <c r="U182" s="71"/>
      <c r="V182" s="71"/>
      <c r="W182" s="71"/>
      <c r="X182" s="71"/>
      <c r="Y182" s="71"/>
      <c r="Z182" s="71"/>
      <c r="AA182" s="71"/>
      <c r="AB182" s="71"/>
      <c r="AC182" s="71"/>
      <c r="AD182" s="71"/>
      <c r="AE182" s="71"/>
      <c r="AF182" s="71"/>
      <c r="AG182" s="71"/>
      <c r="AH182" s="71"/>
      <c r="AI182" s="71"/>
      <c r="AJ182" s="71"/>
    </row>
    <row r="183" spans="1:36">
      <c r="A183" s="191"/>
      <c r="B183" s="191"/>
      <c r="C183" s="191"/>
      <c r="D183" s="191"/>
      <c r="E183" s="191"/>
      <c r="F183" s="191"/>
      <c r="G183" s="191"/>
      <c r="H183" s="191"/>
      <c r="I183" s="191"/>
      <c r="J183" s="191"/>
      <c r="K183" s="191"/>
      <c r="L183" s="191"/>
      <c r="M183" s="191"/>
      <c r="N183" s="191"/>
      <c r="O183" s="70">
        <f>SUMIFS('Ctas Pagar'!G:G,'Ctas Pagar'!E:E,Fornecedores!A:A,'Ctas Pagar'!M:M,"")</f>
        <v>0</v>
      </c>
      <c r="P183" s="70">
        <f>SUMIFS('Ctas Pagar'!G:G,'Ctas Pagar'!E:E,Fornecedores!A:A,'Ctas Pagar'!N:N,"Pago")</f>
        <v>0</v>
      </c>
      <c r="Q183" s="71"/>
      <c r="R183" s="71"/>
      <c r="S183" s="71"/>
      <c r="T183" s="71"/>
      <c r="U183" s="71"/>
      <c r="V183" s="71"/>
      <c r="W183" s="71"/>
      <c r="X183" s="71"/>
      <c r="Y183" s="71"/>
      <c r="Z183" s="71"/>
      <c r="AA183" s="71"/>
      <c r="AB183" s="71"/>
      <c r="AC183" s="71"/>
      <c r="AD183" s="71"/>
      <c r="AE183" s="71"/>
      <c r="AF183" s="71"/>
      <c r="AG183" s="71"/>
      <c r="AH183" s="71"/>
      <c r="AI183" s="71"/>
      <c r="AJ183" s="71"/>
    </row>
    <row r="184" spans="1:36">
      <c r="A184" s="191"/>
      <c r="B184" s="191"/>
      <c r="C184" s="191"/>
      <c r="D184" s="191"/>
      <c r="E184" s="191"/>
      <c r="F184" s="191"/>
      <c r="G184" s="191"/>
      <c r="H184" s="191"/>
      <c r="I184" s="191"/>
      <c r="J184" s="191"/>
      <c r="K184" s="191"/>
      <c r="L184" s="191"/>
      <c r="M184" s="191"/>
      <c r="N184" s="191"/>
      <c r="O184" s="70">
        <f>SUMIFS('Ctas Pagar'!G:G,'Ctas Pagar'!E:E,Fornecedores!A:A,'Ctas Pagar'!M:M,"")</f>
        <v>0</v>
      </c>
      <c r="P184" s="70">
        <f>SUMIFS('Ctas Pagar'!G:G,'Ctas Pagar'!E:E,Fornecedores!A:A,'Ctas Pagar'!N:N,"Pago")</f>
        <v>0</v>
      </c>
      <c r="Q184" s="71"/>
      <c r="R184" s="71"/>
      <c r="S184" s="71"/>
      <c r="T184" s="71"/>
      <c r="U184" s="71"/>
      <c r="V184" s="71"/>
      <c r="W184" s="71"/>
      <c r="X184" s="71"/>
      <c r="Y184" s="71"/>
      <c r="Z184" s="71"/>
      <c r="AA184" s="71"/>
      <c r="AB184" s="71"/>
      <c r="AC184" s="71"/>
      <c r="AD184" s="71"/>
      <c r="AE184" s="71"/>
      <c r="AF184" s="71"/>
      <c r="AG184" s="71"/>
      <c r="AH184" s="71"/>
      <c r="AI184" s="71"/>
      <c r="AJ184" s="71"/>
    </row>
    <row r="185" spans="1:36">
      <c r="A185" s="191"/>
      <c r="B185" s="191"/>
      <c r="C185" s="191"/>
      <c r="D185" s="191"/>
      <c r="E185" s="191"/>
      <c r="F185" s="191"/>
      <c r="G185" s="191"/>
      <c r="H185" s="191"/>
      <c r="I185" s="191"/>
      <c r="J185" s="191"/>
      <c r="K185" s="191"/>
      <c r="L185" s="191"/>
      <c r="M185" s="191"/>
      <c r="N185" s="191"/>
      <c r="O185" s="70">
        <f>SUMIFS('Ctas Pagar'!G:G,'Ctas Pagar'!E:E,Fornecedores!A:A,'Ctas Pagar'!M:M,"")</f>
        <v>0</v>
      </c>
      <c r="P185" s="70">
        <f>SUMIFS('Ctas Pagar'!G:G,'Ctas Pagar'!E:E,Fornecedores!A:A,'Ctas Pagar'!N:N,"Pago")</f>
        <v>0</v>
      </c>
      <c r="Q185" s="71"/>
      <c r="R185" s="71"/>
      <c r="S185" s="71"/>
      <c r="T185" s="71"/>
      <c r="U185" s="71"/>
      <c r="V185" s="71"/>
      <c r="W185" s="71"/>
      <c r="X185" s="71"/>
      <c r="Y185" s="71"/>
      <c r="Z185" s="71"/>
      <c r="AA185" s="71"/>
      <c r="AB185" s="71"/>
      <c r="AC185" s="71"/>
      <c r="AD185" s="71"/>
      <c r="AE185" s="71"/>
      <c r="AF185" s="71"/>
      <c r="AG185" s="71"/>
      <c r="AH185" s="71"/>
      <c r="AI185" s="71"/>
      <c r="AJ185" s="71"/>
    </row>
    <row r="186" spans="1:36">
      <c r="A186" s="191"/>
      <c r="B186" s="191"/>
      <c r="C186" s="191"/>
      <c r="D186" s="191"/>
      <c r="E186" s="191"/>
      <c r="F186" s="191"/>
      <c r="G186" s="191"/>
      <c r="H186" s="191"/>
      <c r="I186" s="191"/>
      <c r="J186" s="191"/>
      <c r="K186" s="191"/>
      <c r="L186" s="191"/>
      <c r="M186" s="191"/>
      <c r="N186" s="191"/>
      <c r="O186" s="70">
        <f>SUMIFS('Ctas Pagar'!G:G,'Ctas Pagar'!E:E,Fornecedores!A:A,'Ctas Pagar'!M:M,"")</f>
        <v>0</v>
      </c>
      <c r="P186" s="70">
        <f>SUMIFS('Ctas Pagar'!G:G,'Ctas Pagar'!E:E,Fornecedores!A:A,'Ctas Pagar'!N:N,"Pago")</f>
        <v>0</v>
      </c>
      <c r="Q186" s="71"/>
      <c r="R186" s="71"/>
      <c r="S186" s="71"/>
      <c r="T186" s="71"/>
      <c r="U186" s="71"/>
      <c r="V186" s="71"/>
      <c r="W186" s="71"/>
      <c r="X186" s="71"/>
      <c r="Y186" s="71"/>
      <c r="Z186" s="71"/>
      <c r="AA186" s="71"/>
      <c r="AB186" s="71"/>
      <c r="AC186" s="71"/>
      <c r="AD186" s="71"/>
      <c r="AE186" s="71"/>
      <c r="AF186" s="71"/>
      <c r="AG186" s="71"/>
      <c r="AH186" s="71"/>
      <c r="AI186" s="71"/>
      <c r="AJ186" s="71"/>
    </row>
    <row r="187" spans="1:36">
      <c r="A187" s="191"/>
      <c r="B187" s="191"/>
      <c r="C187" s="191"/>
      <c r="D187" s="191"/>
      <c r="E187" s="191"/>
      <c r="F187" s="191"/>
      <c r="G187" s="191"/>
      <c r="H187" s="191"/>
      <c r="I187" s="191"/>
      <c r="J187" s="191"/>
      <c r="K187" s="191"/>
      <c r="L187" s="191"/>
      <c r="M187" s="191"/>
      <c r="N187" s="191"/>
      <c r="O187" s="70">
        <f>SUMIFS('Ctas Pagar'!G:G,'Ctas Pagar'!E:E,Fornecedores!A:A,'Ctas Pagar'!M:M,"")</f>
        <v>0</v>
      </c>
      <c r="P187" s="70">
        <f>SUMIFS('Ctas Pagar'!G:G,'Ctas Pagar'!E:E,Fornecedores!A:A,'Ctas Pagar'!N:N,"Pago")</f>
        <v>0</v>
      </c>
      <c r="Q187" s="71"/>
      <c r="R187" s="71"/>
      <c r="S187" s="71"/>
      <c r="T187" s="71"/>
      <c r="U187" s="71"/>
      <c r="V187" s="71"/>
      <c r="W187" s="71"/>
      <c r="X187" s="71"/>
      <c r="Y187" s="71"/>
      <c r="Z187" s="71"/>
      <c r="AA187" s="71"/>
      <c r="AB187" s="71"/>
      <c r="AC187" s="71"/>
      <c r="AD187" s="71"/>
      <c r="AE187" s="71"/>
      <c r="AF187" s="71"/>
      <c r="AG187" s="71"/>
      <c r="AH187" s="71"/>
      <c r="AI187" s="71"/>
      <c r="AJ187" s="71"/>
    </row>
    <row r="188" spans="1:36">
      <c r="A188" s="191"/>
      <c r="B188" s="191"/>
      <c r="C188" s="191"/>
      <c r="D188" s="191"/>
      <c r="E188" s="191"/>
      <c r="F188" s="191"/>
      <c r="G188" s="191"/>
      <c r="H188" s="191"/>
      <c r="I188" s="191"/>
      <c r="J188" s="191"/>
      <c r="K188" s="191"/>
      <c r="L188" s="191"/>
      <c r="M188" s="191"/>
      <c r="N188" s="191"/>
      <c r="O188" s="70">
        <f>SUMIFS('Ctas Pagar'!G:G,'Ctas Pagar'!E:E,Fornecedores!A:A,'Ctas Pagar'!M:M,"")</f>
        <v>0</v>
      </c>
      <c r="P188" s="70">
        <f>SUMIFS('Ctas Pagar'!G:G,'Ctas Pagar'!E:E,Fornecedores!A:A,'Ctas Pagar'!N:N,"Pago")</f>
        <v>0</v>
      </c>
      <c r="Q188" s="71"/>
      <c r="R188" s="71"/>
      <c r="S188" s="71"/>
      <c r="T188" s="71"/>
      <c r="U188" s="71"/>
      <c r="V188" s="71"/>
      <c r="W188" s="71"/>
      <c r="X188" s="71"/>
      <c r="Y188" s="71"/>
      <c r="Z188" s="71"/>
      <c r="AA188" s="71"/>
      <c r="AB188" s="71"/>
      <c r="AC188" s="71"/>
      <c r="AD188" s="71"/>
      <c r="AE188" s="71"/>
      <c r="AF188" s="71"/>
      <c r="AG188" s="71"/>
      <c r="AH188" s="71"/>
      <c r="AI188" s="71"/>
      <c r="AJ188" s="71"/>
    </row>
    <row r="189" spans="1:36">
      <c r="A189" s="191"/>
      <c r="B189" s="191"/>
      <c r="C189" s="191"/>
      <c r="D189" s="191"/>
      <c r="E189" s="191"/>
      <c r="F189" s="191"/>
      <c r="G189" s="191"/>
      <c r="H189" s="191"/>
      <c r="I189" s="191"/>
      <c r="J189" s="191"/>
      <c r="K189" s="191"/>
      <c r="L189" s="191"/>
      <c r="M189" s="191"/>
      <c r="N189" s="191"/>
      <c r="O189" s="70">
        <f>SUMIFS('Ctas Pagar'!G:G,'Ctas Pagar'!E:E,Fornecedores!A:A,'Ctas Pagar'!M:M,"")</f>
        <v>0</v>
      </c>
      <c r="P189" s="70">
        <f>SUMIFS('Ctas Pagar'!G:G,'Ctas Pagar'!E:E,Fornecedores!A:A,'Ctas Pagar'!N:N,"Pago")</f>
        <v>0</v>
      </c>
      <c r="Q189" s="71"/>
      <c r="R189" s="71"/>
      <c r="S189" s="71"/>
      <c r="T189" s="71"/>
      <c r="U189" s="71"/>
      <c r="V189" s="71"/>
      <c r="W189" s="71"/>
      <c r="X189" s="71"/>
      <c r="Y189" s="71"/>
      <c r="Z189" s="71"/>
      <c r="AA189" s="71"/>
      <c r="AB189" s="71"/>
      <c r="AC189" s="71"/>
      <c r="AD189" s="71"/>
      <c r="AE189" s="71"/>
      <c r="AF189" s="71"/>
      <c r="AG189" s="71"/>
      <c r="AH189" s="71"/>
      <c r="AI189" s="71"/>
      <c r="AJ189" s="71"/>
    </row>
    <row r="190" spans="1:36">
      <c r="A190" s="191"/>
      <c r="B190" s="191"/>
      <c r="C190" s="191"/>
      <c r="D190" s="191"/>
      <c r="E190" s="191"/>
      <c r="F190" s="191"/>
      <c r="G190" s="191"/>
      <c r="H190" s="191"/>
      <c r="I190" s="191"/>
      <c r="J190" s="191"/>
      <c r="K190" s="191"/>
      <c r="L190" s="191"/>
      <c r="M190" s="191"/>
      <c r="N190" s="191"/>
      <c r="O190" s="70">
        <f>SUMIFS('Ctas Pagar'!G:G,'Ctas Pagar'!E:E,Fornecedores!A:A,'Ctas Pagar'!M:M,"")</f>
        <v>0</v>
      </c>
      <c r="P190" s="70">
        <f>SUMIFS('Ctas Pagar'!G:G,'Ctas Pagar'!E:E,Fornecedores!A:A,'Ctas Pagar'!N:N,"Pago")</f>
        <v>0</v>
      </c>
      <c r="Q190" s="71"/>
      <c r="R190" s="71"/>
      <c r="S190" s="71"/>
      <c r="T190" s="71"/>
      <c r="U190" s="71"/>
      <c r="V190" s="71"/>
      <c r="W190" s="71"/>
      <c r="X190" s="71"/>
      <c r="Y190" s="71"/>
      <c r="Z190" s="71"/>
      <c r="AA190" s="71"/>
      <c r="AB190" s="71"/>
      <c r="AC190" s="71"/>
      <c r="AD190" s="71"/>
      <c r="AE190" s="71"/>
      <c r="AF190" s="71"/>
      <c r="AG190" s="71"/>
      <c r="AH190" s="71"/>
      <c r="AI190" s="71"/>
      <c r="AJ190" s="71"/>
    </row>
    <row r="191" spans="1:36">
      <c r="A191" s="191"/>
      <c r="B191" s="191"/>
      <c r="C191" s="191"/>
      <c r="D191" s="191"/>
      <c r="E191" s="191"/>
      <c r="F191" s="191"/>
      <c r="G191" s="191"/>
      <c r="H191" s="191"/>
      <c r="I191" s="191"/>
      <c r="J191" s="191"/>
      <c r="K191" s="191"/>
      <c r="L191" s="191"/>
      <c r="M191" s="191"/>
      <c r="N191" s="191"/>
      <c r="O191" s="70">
        <f>SUMIFS('Ctas Pagar'!G:G,'Ctas Pagar'!E:E,Fornecedores!A:A,'Ctas Pagar'!M:M,"")</f>
        <v>0</v>
      </c>
      <c r="P191" s="70">
        <f>SUMIFS('Ctas Pagar'!G:G,'Ctas Pagar'!E:E,Fornecedores!A:A,'Ctas Pagar'!N:N,"Pago")</f>
        <v>0</v>
      </c>
      <c r="Q191" s="71"/>
      <c r="R191" s="71"/>
      <c r="S191" s="71"/>
      <c r="T191" s="71"/>
      <c r="U191" s="71"/>
      <c r="V191" s="71"/>
      <c r="W191" s="71"/>
      <c r="X191" s="71"/>
      <c r="Y191" s="71"/>
      <c r="Z191" s="71"/>
      <c r="AA191" s="71"/>
      <c r="AB191" s="71"/>
      <c r="AC191" s="71"/>
      <c r="AD191" s="71"/>
      <c r="AE191" s="71"/>
      <c r="AF191" s="71"/>
      <c r="AG191" s="71"/>
      <c r="AH191" s="71"/>
      <c r="AI191" s="71"/>
      <c r="AJ191" s="71"/>
    </row>
    <row r="192" spans="1:36">
      <c r="A192" s="191"/>
      <c r="B192" s="191"/>
      <c r="C192" s="191"/>
      <c r="D192" s="191"/>
      <c r="E192" s="191"/>
      <c r="F192" s="191"/>
      <c r="G192" s="191"/>
      <c r="H192" s="191"/>
      <c r="I192" s="191"/>
      <c r="J192" s="191"/>
      <c r="K192" s="191"/>
      <c r="L192" s="191"/>
      <c r="M192" s="191"/>
      <c r="N192" s="191"/>
      <c r="O192" s="70">
        <f>SUMIFS('Ctas Pagar'!G:G,'Ctas Pagar'!E:E,Fornecedores!A:A,'Ctas Pagar'!M:M,"")</f>
        <v>0</v>
      </c>
      <c r="P192" s="70">
        <f>SUMIFS('Ctas Pagar'!G:G,'Ctas Pagar'!E:E,Fornecedores!A:A,'Ctas Pagar'!N:N,"Pago")</f>
        <v>0</v>
      </c>
      <c r="Q192" s="71"/>
      <c r="R192" s="71"/>
      <c r="S192" s="71"/>
      <c r="T192" s="71"/>
      <c r="U192" s="71"/>
      <c r="V192" s="71"/>
      <c r="W192" s="71"/>
      <c r="X192" s="71"/>
      <c r="Y192" s="71"/>
      <c r="Z192" s="71"/>
      <c r="AA192" s="71"/>
      <c r="AB192" s="71"/>
      <c r="AC192" s="71"/>
      <c r="AD192" s="71"/>
      <c r="AE192" s="71"/>
      <c r="AF192" s="71"/>
      <c r="AG192" s="71"/>
      <c r="AH192" s="71"/>
      <c r="AI192" s="71"/>
      <c r="AJ192" s="71"/>
    </row>
    <row r="193" spans="1:36">
      <c r="A193" s="191"/>
      <c r="B193" s="191"/>
      <c r="C193" s="191"/>
      <c r="D193" s="191"/>
      <c r="E193" s="191"/>
      <c r="F193" s="191"/>
      <c r="G193" s="191"/>
      <c r="H193" s="191"/>
      <c r="I193" s="191"/>
      <c r="J193" s="191"/>
      <c r="K193" s="191"/>
      <c r="L193" s="191"/>
      <c r="M193" s="191"/>
      <c r="N193" s="191"/>
      <c r="O193" s="70">
        <f>SUMIFS('Ctas Pagar'!G:G,'Ctas Pagar'!E:E,Fornecedores!A:A,'Ctas Pagar'!M:M,"")</f>
        <v>0</v>
      </c>
      <c r="P193" s="70">
        <f>SUMIFS('Ctas Pagar'!G:G,'Ctas Pagar'!E:E,Fornecedores!A:A,'Ctas Pagar'!N:N,"Pago")</f>
        <v>0</v>
      </c>
      <c r="Q193" s="71"/>
      <c r="R193" s="71"/>
      <c r="S193" s="71"/>
      <c r="T193" s="71"/>
      <c r="U193" s="71"/>
      <c r="V193" s="71"/>
      <c r="W193" s="71"/>
      <c r="X193" s="71"/>
      <c r="Y193" s="71"/>
      <c r="Z193" s="71"/>
      <c r="AA193" s="71"/>
      <c r="AB193" s="71"/>
      <c r="AC193" s="71"/>
      <c r="AD193" s="71"/>
      <c r="AE193" s="71"/>
      <c r="AF193" s="71"/>
      <c r="AG193" s="71"/>
      <c r="AH193" s="71"/>
      <c r="AI193" s="71"/>
      <c r="AJ193" s="71"/>
    </row>
    <row r="194" spans="1:36">
      <c r="A194" s="191"/>
      <c r="B194" s="191"/>
      <c r="C194" s="191"/>
      <c r="D194" s="191"/>
      <c r="E194" s="191"/>
      <c r="F194" s="191"/>
      <c r="G194" s="191"/>
      <c r="H194" s="191"/>
      <c r="I194" s="191"/>
      <c r="J194" s="191"/>
      <c r="K194" s="191"/>
      <c r="L194" s="191"/>
      <c r="M194" s="191"/>
      <c r="N194" s="191"/>
      <c r="O194" s="70">
        <f>SUMIFS('Ctas Pagar'!G:G,'Ctas Pagar'!E:E,Fornecedores!A:A,'Ctas Pagar'!M:M,"")</f>
        <v>0</v>
      </c>
      <c r="P194" s="70">
        <f>SUMIFS('Ctas Pagar'!G:G,'Ctas Pagar'!E:E,Fornecedores!A:A,'Ctas Pagar'!N:N,"Pago")</f>
        <v>0</v>
      </c>
      <c r="Q194" s="71"/>
      <c r="R194" s="71"/>
      <c r="S194" s="71"/>
      <c r="T194" s="71"/>
      <c r="U194" s="71"/>
      <c r="V194" s="71"/>
      <c r="W194" s="71"/>
      <c r="X194" s="71"/>
      <c r="Y194" s="71"/>
      <c r="Z194" s="71"/>
      <c r="AA194" s="71"/>
      <c r="AB194" s="71"/>
      <c r="AC194" s="71"/>
      <c r="AD194" s="71"/>
      <c r="AE194" s="71"/>
      <c r="AF194" s="71"/>
      <c r="AG194" s="71"/>
      <c r="AH194" s="71"/>
      <c r="AI194" s="71"/>
      <c r="AJ194" s="71"/>
    </row>
    <row r="195" spans="1:36">
      <c r="A195" s="191"/>
      <c r="B195" s="191"/>
      <c r="C195" s="191"/>
      <c r="D195" s="191"/>
      <c r="E195" s="191"/>
      <c r="F195" s="191"/>
      <c r="G195" s="191"/>
      <c r="H195" s="191"/>
      <c r="I195" s="191"/>
      <c r="J195" s="191"/>
      <c r="K195" s="191"/>
      <c r="L195" s="191"/>
      <c r="M195" s="191"/>
      <c r="N195" s="191"/>
      <c r="O195" s="70">
        <f>SUMIFS('Ctas Pagar'!G:G,'Ctas Pagar'!E:E,Fornecedores!A:A,'Ctas Pagar'!M:M,"")</f>
        <v>0</v>
      </c>
      <c r="P195" s="70">
        <f>SUMIFS('Ctas Pagar'!G:G,'Ctas Pagar'!E:E,Fornecedores!A:A,'Ctas Pagar'!N:N,"Pago")</f>
        <v>0</v>
      </c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</row>
    <row r="196" spans="1:36">
      <c r="A196" s="191"/>
      <c r="B196" s="191"/>
      <c r="C196" s="191"/>
      <c r="D196" s="191"/>
      <c r="E196" s="191"/>
      <c r="F196" s="191"/>
      <c r="G196" s="191"/>
      <c r="H196" s="191"/>
      <c r="I196" s="191"/>
      <c r="J196" s="191"/>
      <c r="K196" s="191"/>
      <c r="L196" s="191"/>
      <c r="M196" s="191"/>
      <c r="N196" s="191"/>
      <c r="O196" s="70">
        <f>SUMIFS('Ctas Pagar'!G:G,'Ctas Pagar'!E:E,Fornecedores!A:A,'Ctas Pagar'!M:M,"")</f>
        <v>0</v>
      </c>
      <c r="P196" s="70">
        <f>SUMIFS('Ctas Pagar'!G:G,'Ctas Pagar'!E:E,Fornecedores!A:A,'Ctas Pagar'!N:N,"Pago")</f>
        <v>0</v>
      </c>
      <c r="Q196" s="71"/>
      <c r="R196" s="71"/>
      <c r="S196" s="71"/>
      <c r="T196" s="71"/>
      <c r="U196" s="71"/>
      <c r="V196" s="71"/>
      <c r="W196" s="71"/>
      <c r="X196" s="71"/>
      <c r="Y196" s="71"/>
      <c r="Z196" s="71"/>
      <c r="AA196" s="71"/>
      <c r="AB196" s="71"/>
      <c r="AC196" s="71"/>
      <c r="AD196" s="71"/>
      <c r="AE196" s="71"/>
      <c r="AF196" s="71"/>
      <c r="AG196" s="71"/>
      <c r="AH196" s="71"/>
      <c r="AI196" s="71"/>
      <c r="AJ196" s="71"/>
    </row>
    <row r="197" spans="1:36">
      <c r="A197" s="191"/>
      <c r="B197" s="191"/>
      <c r="C197" s="191"/>
      <c r="D197" s="191"/>
      <c r="E197" s="191"/>
      <c r="F197" s="191"/>
      <c r="G197" s="191"/>
      <c r="H197" s="191"/>
      <c r="I197" s="191"/>
      <c r="J197" s="191"/>
      <c r="K197" s="191"/>
      <c r="L197" s="191"/>
      <c r="M197" s="191"/>
      <c r="N197" s="191"/>
      <c r="O197" s="70">
        <f>SUMIFS('Ctas Pagar'!G:G,'Ctas Pagar'!E:E,Fornecedores!A:A,'Ctas Pagar'!M:M,"")</f>
        <v>0</v>
      </c>
      <c r="P197" s="70">
        <f>SUMIFS('Ctas Pagar'!G:G,'Ctas Pagar'!E:E,Fornecedores!A:A,'Ctas Pagar'!N:N,"Pago")</f>
        <v>0</v>
      </c>
      <c r="Q197" s="71"/>
      <c r="R197" s="71"/>
      <c r="S197" s="71"/>
      <c r="T197" s="71"/>
      <c r="U197" s="71"/>
      <c r="V197" s="71"/>
      <c r="W197" s="71"/>
      <c r="X197" s="71"/>
      <c r="Y197" s="71"/>
      <c r="Z197" s="71"/>
      <c r="AA197" s="71"/>
      <c r="AB197" s="71"/>
      <c r="AC197" s="71"/>
      <c r="AD197" s="71"/>
      <c r="AE197" s="71"/>
      <c r="AF197" s="71"/>
      <c r="AG197" s="71"/>
      <c r="AH197" s="71"/>
      <c r="AI197" s="71"/>
      <c r="AJ197" s="71"/>
    </row>
    <row r="198" spans="1:36">
      <c r="A198" s="191"/>
      <c r="B198" s="191"/>
      <c r="C198" s="191"/>
      <c r="D198" s="191"/>
      <c r="E198" s="191"/>
      <c r="F198" s="191"/>
      <c r="G198" s="191"/>
      <c r="H198" s="191"/>
      <c r="I198" s="191"/>
      <c r="J198" s="191"/>
      <c r="K198" s="191"/>
      <c r="L198" s="191"/>
      <c r="M198" s="191"/>
      <c r="N198" s="191"/>
      <c r="O198" s="70">
        <f>SUMIFS('Ctas Pagar'!G:G,'Ctas Pagar'!E:E,Fornecedores!A:A,'Ctas Pagar'!M:M,"")</f>
        <v>0</v>
      </c>
      <c r="P198" s="70">
        <f>SUMIFS('Ctas Pagar'!G:G,'Ctas Pagar'!E:E,Fornecedores!A:A,'Ctas Pagar'!N:N,"Pago")</f>
        <v>0</v>
      </c>
      <c r="Q198" s="71"/>
      <c r="R198" s="71"/>
      <c r="S198" s="71"/>
      <c r="T198" s="71"/>
      <c r="U198" s="71"/>
      <c r="V198" s="71"/>
      <c r="W198" s="71"/>
      <c r="X198" s="71"/>
      <c r="Y198" s="71"/>
      <c r="Z198" s="71"/>
      <c r="AA198" s="71"/>
      <c r="AB198" s="71"/>
      <c r="AC198" s="71"/>
      <c r="AD198" s="71"/>
      <c r="AE198" s="71"/>
      <c r="AF198" s="71"/>
      <c r="AG198" s="71"/>
      <c r="AH198" s="71"/>
      <c r="AI198" s="71"/>
      <c r="AJ198" s="71"/>
    </row>
    <row r="199" spans="1:36">
      <c r="A199" s="191"/>
      <c r="B199" s="191"/>
      <c r="C199" s="191"/>
      <c r="D199" s="191"/>
      <c r="E199" s="191"/>
      <c r="F199" s="191"/>
      <c r="G199" s="191"/>
      <c r="H199" s="191"/>
      <c r="I199" s="191"/>
      <c r="J199" s="191"/>
      <c r="K199" s="191"/>
      <c r="L199" s="191"/>
      <c r="M199" s="191"/>
      <c r="N199" s="191"/>
      <c r="O199" s="70">
        <f>SUMIFS('Ctas Pagar'!G:G,'Ctas Pagar'!E:E,Fornecedores!A:A,'Ctas Pagar'!M:M,"")</f>
        <v>0</v>
      </c>
      <c r="P199" s="70">
        <f>SUMIFS('Ctas Pagar'!G:G,'Ctas Pagar'!E:E,Fornecedores!A:A,'Ctas Pagar'!N:N,"Pago")</f>
        <v>0</v>
      </c>
      <c r="Q199" s="71"/>
      <c r="R199" s="71"/>
      <c r="S199" s="71"/>
      <c r="T199" s="71"/>
      <c r="U199" s="71"/>
      <c r="V199" s="71"/>
      <c r="W199" s="71"/>
      <c r="X199" s="71"/>
      <c r="Y199" s="71"/>
      <c r="Z199" s="71"/>
      <c r="AA199" s="71"/>
      <c r="AB199" s="71"/>
      <c r="AC199" s="71"/>
      <c r="AD199" s="71"/>
      <c r="AE199" s="71"/>
      <c r="AF199" s="71"/>
      <c r="AG199" s="71"/>
      <c r="AH199" s="71"/>
      <c r="AI199" s="71"/>
      <c r="AJ199" s="71"/>
    </row>
    <row r="200" spans="1:36">
      <c r="A200" s="191"/>
      <c r="B200" s="191"/>
      <c r="C200" s="191"/>
      <c r="D200" s="191"/>
      <c r="E200" s="191"/>
      <c r="F200" s="191"/>
      <c r="G200" s="191"/>
      <c r="H200" s="191"/>
      <c r="I200" s="191"/>
      <c r="J200" s="191"/>
      <c r="K200" s="191"/>
      <c r="L200" s="191"/>
      <c r="M200" s="191"/>
      <c r="N200" s="191"/>
      <c r="O200" s="70">
        <f>SUMIFS('Ctas Pagar'!G:G,'Ctas Pagar'!E:E,Fornecedores!A:A,'Ctas Pagar'!M:M,"")</f>
        <v>0</v>
      </c>
      <c r="P200" s="70">
        <f>SUMIFS('Ctas Pagar'!G:G,'Ctas Pagar'!E:E,Fornecedores!A:A,'Ctas Pagar'!N:N,"Pago")</f>
        <v>0</v>
      </c>
      <c r="Q200" s="71"/>
      <c r="R200" s="71"/>
      <c r="S200" s="71"/>
      <c r="T200" s="71"/>
      <c r="U200" s="71"/>
      <c r="V200" s="71"/>
      <c r="W200" s="71"/>
      <c r="X200" s="71"/>
      <c r="Y200" s="71"/>
      <c r="Z200" s="71"/>
      <c r="AA200" s="71"/>
      <c r="AB200" s="71"/>
      <c r="AC200" s="71"/>
      <c r="AD200" s="71"/>
      <c r="AE200" s="71"/>
      <c r="AF200" s="71"/>
      <c r="AG200" s="71"/>
      <c r="AH200" s="71"/>
      <c r="AI200" s="71"/>
      <c r="AJ200" s="71"/>
    </row>
    <row r="201" spans="1:36">
      <c r="A201" s="191"/>
      <c r="B201" s="191"/>
      <c r="C201" s="191"/>
      <c r="D201" s="191"/>
      <c r="E201" s="191"/>
      <c r="F201" s="191"/>
      <c r="G201" s="191"/>
      <c r="H201" s="191"/>
      <c r="I201" s="191"/>
      <c r="J201" s="191"/>
      <c r="K201" s="191"/>
      <c r="L201" s="191"/>
      <c r="M201" s="191"/>
      <c r="N201" s="191"/>
      <c r="O201" s="70">
        <f>SUMIFS('Ctas Pagar'!G:G,'Ctas Pagar'!E:E,Fornecedores!A:A,'Ctas Pagar'!M:M,"")</f>
        <v>0</v>
      </c>
      <c r="P201" s="70">
        <f>SUMIFS('Ctas Pagar'!G:G,'Ctas Pagar'!E:E,Fornecedores!A:A,'Ctas Pagar'!N:N,"Pago")</f>
        <v>0</v>
      </c>
      <c r="Q201" s="71"/>
      <c r="R201" s="71"/>
      <c r="S201" s="71"/>
      <c r="T201" s="71"/>
      <c r="U201" s="71"/>
      <c r="V201" s="71"/>
      <c r="W201" s="71"/>
      <c r="X201" s="71"/>
      <c r="Y201" s="71"/>
      <c r="Z201" s="71"/>
      <c r="AA201" s="71"/>
      <c r="AB201" s="71"/>
      <c r="AC201" s="71"/>
      <c r="AD201" s="71"/>
      <c r="AE201" s="71"/>
      <c r="AF201" s="71"/>
      <c r="AG201" s="71"/>
      <c r="AH201" s="71"/>
      <c r="AI201" s="71"/>
      <c r="AJ201" s="71"/>
    </row>
    <row r="202" spans="1:36">
      <c r="A202" s="191"/>
      <c r="B202" s="191"/>
      <c r="C202" s="191"/>
      <c r="D202" s="191"/>
      <c r="E202" s="191"/>
      <c r="F202" s="191"/>
      <c r="G202" s="191"/>
      <c r="H202" s="191"/>
      <c r="I202" s="191"/>
      <c r="J202" s="191"/>
      <c r="K202" s="191"/>
      <c r="L202" s="191"/>
      <c r="M202" s="191"/>
      <c r="N202" s="191"/>
      <c r="O202" s="70">
        <f>SUMIFS('Ctas Pagar'!G:G,'Ctas Pagar'!E:E,Fornecedores!A:A,'Ctas Pagar'!M:M,"")</f>
        <v>0</v>
      </c>
      <c r="P202" s="70">
        <f>SUMIFS('Ctas Pagar'!G:G,'Ctas Pagar'!E:E,Fornecedores!A:A,'Ctas Pagar'!N:N,"Pago")</f>
        <v>0</v>
      </c>
      <c r="Q202" s="71"/>
      <c r="R202" s="71"/>
      <c r="S202" s="71"/>
      <c r="T202" s="71"/>
      <c r="U202" s="71"/>
      <c r="V202" s="71"/>
      <c r="W202" s="71"/>
      <c r="X202" s="71"/>
      <c r="Y202" s="71"/>
      <c r="Z202" s="71"/>
      <c r="AA202" s="71"/>
      <c r="AB202" s="71"/>
      <c r="AC202" s="71"/>
      <c r="AD202" s="71"/>
      <c r="AE202" s="71"/>
      <c r="AF202" s="71"/>
      <c r="AG202" s="71"/>
      <c r="AH202" s="71"/>
      <c r="AI202" s="71"/>
      <c r="AJ202" s="71"/>
    </row>
    <row r="203" spans="1:36">
      <c r="A203" s="191"/>
      <c r="B203" s="191"/>
      <c r="C203" s="191"/>
      <c r="D203" s="191"/>
      <c r="E203" s="191"/>
      <c r="F203" s="191"/>
      <c r="G203" s="191"/>
      <c r="H203" s="191"/>
      <c r="I203" s="191"/>
      <c r="J203" s="191"/>
      <c r="K203" s="191"/>
      <c r="L203" s="191"/>
      <c r="M203" s="191"/>
      <c r="N203" s="191"/>
      <c r="O203" s="70">
        <f>SUMIFS('Ctas Pagar'!G:G,'Ctas Pagar'!E:E,Fornecedores!A:A,'Ctas Pagar'!M:M,"")</f>
        <v>0</v>
      </c>
      <c r="P203" s="70">
        <f>SUMIFS('Ctas Pagar'!G:G,'Ctas Pagar'!E:E,Fornecedores!A:A,'Ctas Pagar'!N:N,"Pago")</f>
        <v>0</v>
      </c>
      <c r="Q203" s="71"/>
      <c r="R203" s="71"/>
      <c r="S203" s="71"/>
      <c r="T203" s="71"/>
      <c r="U203" s="71"/>
      <c r="V203" s="71"/>
      <c r="W203" s="71"/>
      <c r="X203" s="71"/>
      <c r="Y203" s="71"/>
      <c r="Z203" s="71"/>
      <c r="AA203" s="71"/>
      <c r="AB203" s="71"/>
      <c r="AC203" s="71"/>
      <c r="AD203" s="71"/>
      <c r="AE203" s="71"/>
      <c r="AF203" s="71"/>
      <c r="AG203" s="71"/>
      <c r="AH203" s="71"/>
      <c r="AI203" s="71"/>
      <c r="AJ203" s="71"/>
    </row>
    <row r="204" spans="1:36">
      <c r="A204" s="191"/>
      <c r="B204" s="191"/>
      <c r="C204" s="191"/>
      <c r="D204" s="191"/>
      <c r="E204" s="191"/>
      <c r="F204" s="191"/>
      <c r="G204" s="191"/>
      <c r="H204" s="191"/>
      <c r="I204" s="191"/>
      <c r="J204" s="191"/>
      <c r="K204" s="191"/>
      <c r="L204" s="191"/>
      <c r="M204" s="191"/>
      <c r="N204" s="191"/>
      <c r="O204" s="70">
        <f>SUMIFS('Ctas Pagar'!G:G,'Ctas Pagar'!E:E,Fornecedores!A:A,'Ctas Pagar'!M:M,"")</f>
        <v>0</v>
      </c>
      <c r="P204" s="70">
        <f>SUMIFS('Ctas Pagar'!G:G,'Ctas Pagar'!E:E,Fornecedores!A:A,'Ctas Pagar'!N:N,"Pago")</f>
        <v>0</v>
      </c>
      <c r="Q204" s="71"/>
      <c r="R204" s="71"/>
      <c r="S204" s="71"/>
      <c r="T204" s="71"/>
      <c r="U204" s="71"/>
      <c r="V204" s="71"/>
      <c r="W204" s="71"/>
      <c r="X204" s="71"/>
      <c r="Y204" s="71"/>
      <c r="Z204" s="71"/>
      <c r="AA204" s="71"/>
      <c r="AB204" s="71"/>
      <c r="AC204" s="71"/>
      <c r="AD204" s="71"/>
      <c r="AE204" s="71"/>
      <c r="AF204" s="71"/>
      <c r="AG204" s="71"/>
      <c r="AH204" s="71"/>
      <c r="AI204" s="71"/>
      <c r="AJ204" s="71"/>
    </row>
    <row r="205" spans="1:36">
      <c r="A205" s="191"/>
      <c r="B205" s="191"/>
      <c r="C205" s="191"/>
      <c r="D205" s="191"/>
      <c r="E205" s="191"/>
      <c r="F205" s="191"/>
      <c r="G205" s="191"/>
      <c r="H205" s="191"/>
      <c r="I205" s="191"/>
      <c r="J205" s="191"/>
      <c r="K205" s="191"/>
      <c r="L205" s="191"/>
      <c r="M205" s="191"/>
      <c r="N205" s="191"/>
      <c r="O205" s="70">
        <f>SUMIFS('Ctas Pagar'!G:G,'Ctas Pagar'!E:E,Fornecedores!A:A,'Ctas Pagar'!M:M,"")</f>
        <v>0</v>
      </c>
      <c r="P205" s="70">
        <f>SUMIFS('Ctas Pagar'!G:G,'Ctas Pagar'!E:E,Fornecedores!A:A,'Ctas Pagar'!N:N,"Pago")</f>
        <v>0</v>
      </c>
      <c r="Q205" s="71"/>
      <c r="R205" s="71"/>
      <c r="S205" s="71"/>
      <c r="T205" s="71"/>
      <c r="U205" s="71"/>
      <c r="V205" s="71"/>
      <c r="W205" s="71"/>
      <c r="X205" s="71"/>
      <c r="Y205" s="71"/>
      <c r="Z205" s="71"/>
      <c r="AA205" s="71"/>
      <c r="AB205" s="71"/>
      <c r="AC205" s="71"/>
      <c r="AD205" s="71"/>
      <c r="AE205" s="71"/>
      <c r="AF205" s="71"/>
      <c r="AG205" s="71"/>
      <c r="AH205" s="71"/>
      <c r="AI205" s="71"/>
      <c r="AJ205" s="71"/>
    </row>
    <row r="206" spans="1:36">
      <c r="A206" s="191"/>
      <c r="B206" s="191"/>
      <c r="C206" s="191"/>
      <c r="D206" s="191"/>
      <c r="E206" s="191"/>
      <c r="F206" s="191"/>
      <c r="G206" s="191"/>
      <c r="H206" s="191"/>
      <c r="I206" s="191"/>
      <c r="J206" s="191"/>
      <c r="K206" s="191"/>
      <c r="L206" s="191"/>
      <c r="M206" s="191"/>
      <c r="N206" s="191"/>
      <c r="O206" s="70">
        <f>SUMIFS('Ctas Pagar'!G:G,'Ctas Pagar'!E:E,Fornecedores!A:A,'Ctas Pagar'!M:M,"")</f>
        <v>0</v>
      </c>
      <c r="P206" s="70">
        <f>SUMIFS('Ctas Pagar'!G:G,'Ctas Pagar'!E:E,Fornecedores!A:A,'Ctas Pagar'!N:N,"Pago")</f>
        <v>0</v>
      </c>
      <c r="Q206" s="71"/>
      <c r="R206" s="71"/>
      <c r="S206" s="71"/>
      <c r="T206" s="71"/>
      <c r="U206" s="71"/>
      <c r="V206" s="71"/>
      <c r="W206" s="71"/>
      <c r="X206" s="71"/>
      <c r="Y206" s="71"/>
      <c r="Z206" s="71"/>
      <c r="AA206" s="71"/>
      <c r="AB206" s="71"/>
      <c r="AC206" s="71"/>
      <c r="AD206" s="71"/>
      <c r="AE206" s="71"/>
      <c r="AF206" s="71"/>
      <c r="AG206" s="71"/>
      <c r="AH206" s="71"/>
      <c r="AI206" s="71"/>
      <c r="AJ206" s="71"/>
    </row>
    <row r="207" spans="1:36">
      <c r="A207" s="191"/>
      <c r="B207" s="191"/>
      <c r="C207" s="191"/>
      <c r="D207" s="191"/>
      <c r="E207" s="191"/>
      <c r="F207" s="191"/>
      <c r="G207" s="191"/>
      <c r="H207" s="191"/>
      <c r="I207" s="191"/>
      <c r="J207" s="191"/>
      <c r="K207" s="191"/>
      <c r="L207" s="191"/>
      <c r="M207" s="191"/>
      <c r="N207" s="191"/>
      <c r="O207" s="70">
        <f>SUMIFS('Ctas Pagar'!G:G,'Ctas Pagar'!E:E,Fornecedores!A:A,'Ctas Pagar'!M:M,"")</f>
        <v>0</v>
      </c>
      <c r="P207" s="70">
        <f>SUMIFS('Ctas Pagar'!G:G,'Ctas Pagar'!E:E,Fornecedores!A:A,'Ctas Pagar'!N:N,"Pago")</f>
        <v>0</v>
      </c>
      <c r="Q207" s="71"/>
      <c r="R207" s="71"/>
      <c r="S207" s="71"/>
      <c r="T207" s="71"/>
      <c r="U207" s="71"/>
      <c r="V207" s="71"/>
      <c r="W207" s="71"/>
      <c r="X207" s="71"/>
      <c r="Y207" s="71"/>
      <c r="Z207" s="71"/>
      <c r="AA207" s="71"/>
      <c r="AB207" s="71"/>
      <c r="AC207" s="71"/>
      <c r="AD207" s="71"/>
      <c r="AE207" s="71"/>
      <c r="AF207" s="71"/>
      <c r="AG207" s="71"/>
      <c r="AH207" s="71"/>
      <c r="AI207" s="71"/>
      <c r="AJ207" s="71"/>
    </row>
    <row r="208" spans="1:36">
      <c r="A208" s="191"/>
      <c r="B208" s="191"/>
      <c r="C208" s="191"/>
      <c r="D208" s="191"/>
      <c r="E208" s="191"/>
      <c r="F208" s="191"/>
      <c r="G208" s="191"/>
      <c r="H208" s="191"/>
      <c r="I208" s="191"/>
      <c r="J208" s="191"/>
      <c r="K208" s="191"/>
      <c r="L208" s="191"/>
      <c r="M208" s="191"/>
      <c r="N208" s="191"/>
      <c r="O208" s="70">
        <f>SUMIFS('Ctas Pagar'!G:G,'Ctas Pagar'!E:E,Fornecedores!A:A,'Ctas Pagar'!M:M,"")</f>
        <v>0</v>
      </c>
      <c r="P208" s="70">
        <f>SUMIFS('Ctas Pagar'!G:G,'Ctas Pagar'!E:E,Fornecedores!A:A,'Ctas Pagar'!N:N,"Pago")</f>
        <v>0</v>
      </c>
      <c r="Q208" s="71"/>
      <c r="R208" s="71"/>
      <c r="S208" s="71"/>
      <c r="T208" s="71"/>
      <c r="U208" s="71"/>
      <c r="V208" s="71"/>
      <c r="W208" s="71"/>
      <c r="X208" s="71"/>
      <c r="Y208" s="71"/>
      <c r="Z208" s="71"/>
      <c r="AA208" s="71"/>
      <c r="AB208" s="71"/>
      <c r="AC208" s="71"/>
      <c r="AD208" s="71"/>
      <c r="AE208" s="71"/>
      <c r="AF208" s="71"/>
      <c r="AG208" s="71"/>
      <c r="AH208" s="71"/>
      <c r="AI208" s="71"/>
      <c r="AJ208" s="71"/>
    </row>
    <row r="209" spans="1:36">
      <c r="A209" s="191"/>
      <c r="B209" s="191"/>
      <c r="C209" s="191"/>
      <c r="D209" s="191"/>
      <c r="E209" s="191"/>
      <c r="F209" s="191"/>
      <c r="G209" s="191"/>
      <c r="H209" s="191"/>
      <c r="I209" s="191"/>
      <c r="J209" s="191"/>
      <c r="K209" s="191"/>
      <c r="L209" s="191"/>
      <c r="M209" s="191"/>
      <c r="N209" s="191"/>
      <c r="O209" s="70">
        <f>SUMIFS('Ctas Pagar'!G:G,'Ctas Pagar'!E:E,Fornecedores!A:A,'Ctas Pagar'!M:M,"")</f>
        <v>0</v>
      </c>
      <c r="P209" s="70">
        <f>SUMIFS('Ctas Pagar'!G:G,'Ctas Pagar'!E:E,Fornecedores!A:A,'Ctas Pagar'!N:N,"Pago")</f>
        <v>0</v>
      </c>
      <c r="Q209" s="71"/>
      <c r="R209" s="71"/>
      <c r="S209" s="71"/>
      <c r="T209" s="71"/>
      <c r="U209" s="71"/>
      <c r="V209" s="71"/>
      <c r="W209" s="71"/>
      <c r="X209" s="71"/>
      <c r="Y209" s="71"/>
      <c r="Z209" s="71"/>
      <c r="AA209" s="71"/>
      <c r="AB209" s="71"/>
      <c r="AC209" s="71"/>
      <c r="AD209" s="71"/>
      <c r="AE209" s="71"/>
      <c r="AF209" s="71"/>
      <c r="AG209" s="71"/>
      <c r="AH209" s="71"/>
      <c r="AI209" s="71"/>
      <c r="AJ209" s="71"/>
    </row>
    <row r="210" spans="1:36">
      <c r="A210" s="191"/>
      <c r="B210" s="191"/>
      <c r="C210" s="191"/>
      <c r="D210" s="191"/>
      <c r="E210" s="191"/>
      <c r="F210" s="191"/>
      <c r="G210" s="191"/>
      <c r="H210" s="191"/>
      <c r="I210" s="191"/>
      <c r="J210" s="191"/>
      <c r="K210" s="191"/>
      <c r="L210" s="191"/>
      <c r="M210" s="191"/>
      <c r="N210" s="191"/>
      <c r="O210" s="70">
        <f>SUMIFS('Ctas Pagar'!G:G,'Ctas Pagar'!E:E,Fornecedores!A:A,'Ctas Pagar'!M:M,"")</f>
        <v>0</v>
      </c>
      <c r="P210" s="70">
        <f>SUMIFS('Ctas Pagar'!G:G,'Ctas Pagar'!E:E,Fornecedores!A:A,'Ctas Pagar'!N:N,"Pago")</f>
        <v>0</v>
      </c>
      <c r="Q210" s="71"/>
      <c r="R210" s="71"/>
      <c r="S210" s="71"/>
      <c r="T210" s="71"/>
      <c r="U210" s="71"/>
      <c r="V210" s="71"/>
      <c r="W210" s="71"/>
      <c r="X210" s="71"/>
      <c r="Y210" s="71"/>
      <c r="Z210" s="71"/>
      <c r="AA210" s="71"/>
      <c r="AB210" s="71"/>
      <c r="AC210" s="71"/>
      <c r="AD210" s="71"/>
      <c r="AE210" s="71"/>
      <c r="AF210" s="71"/>
      <c r="AG210" s="71"/>
      <c r="AH210" s="71"/>
      <c r="AI210" s="71"/>
      <c r="AJ210" s="71"/>
    </row>
    <row r="211" spans="1:36">
      <c r="A211" s="191"/>
      <c r="B211" s="191"/>
      <c r="C211" s="191"/>
      <c r="D211" s="191"/>
      <c r="E211" s="191"/>
      <c r="F211" s="191"/>
      <c r="G211" s="191"/>
      <c r="H211" s="191"/>
      <c r="I211" s="191"/>
      <c r="J211" s="191"/>
      <c r="K211" s="191"/>
      <c r="L211" s="191"/>
      <c r="M211" s="191"/>
      <c r="N211" s="191"/>
      <c r="O211" s="70">
        <f>SUMIFS('Ctas Pagar'!G:G,'Ctas Pagar'!E:E,Fornecedores!A:A,'Ctas Pagar'!M:M,"")</f>
        <v>0</v>
      </c>
      <c r="P211" s="70">
        <f>SUMIFS('Ctas Pagar'!G:G,'Ctas Pagar'!E:E,Fornecedores!A:A,'Ctas Pagar'!N:N,"Pago")</f>
        <v>0</v>
      </c>
      <c r="Q211" s="71"/>
      <c r="R211" s="71"/>
      <c r="S211" s="71"/>
      <c r="T211" s="71"/>
      <c r="U211" s="71"/>
      <c r="V211" s="71"/>
      <c r="W211" s="71"/>
      <c r="X211" s="71"/>
      <c r="Y211" s="71"/>
      <c r="Z211" s="71"/>
      <c r="AA211" s="71"/>
      <c r="AB211" s="71"/>
      <c r="AC211" s="71"/>
      <c r="AD211" s="71"/>
      <c r="AE211" s="71"/>
      <c r="AF211" s="71"/>
      <c r="AG211" s="71"/>
      <c r="AH211" s="71"/>
      <c r="AI211" s="71"/>
      <c r="AJ211" s="71"/>
    </row>
    <row r="212" spans="1:36">
      <c r="A212" s="191"/>
      <c r="B212" s="191"/>
      <c r="C212" s="191"/>
      <c r="D212" s="191"/>
      <c r="E212" s="191"/>
      <c r="F212" s="191"/>
      <c r="G212" s="191"/>
      <c r="H212" s="191"/>
      <c r="I212" s="191"/>
      <c r="J212" s="191"/>
      <c r="K212" s="191"/>
      <c r="L212" s="191"/>
      <c r="M212" s="191"/>
      <c r="N212" s="191"/>
      <c r="O212" s="70">
        <f>SUMIFS('Ctas Pagar'!G:G,'Ctas Pagar'!E:E,Fornecedores!A:A,'Ctas Pagar'!M:M,"")</f>
        <v>0</v>
      </c>
      <c r="P212" s="70">
        <f>SUMIFS('Ctas Pagar'!G:G,'Ctas Pagar'!E:E,Fornecedores!A:A,'Ctas Pagar'!N:N,"Pago")</f>
        <v>0</v>
      </c>
      <c r="Q212" s="71"/>
      <c r="R212" s="71"/>
      <c r="S212" s="71"/>
      <c r="T212" s="71"/>
      <c r="U212" s="71"/>
      <c r="V212" s="71"/>
      <c r="W212" s="71"/>
      <c r="X212" s="71"/>
      <c r="Y212" s="71"/>
      <c r="Z212" s="71"/>
      <c r="AA212" s="71"/>
      <c r="AB212" s="71"/>
      <c r="AC212" s="71"/>
      <c r="AD212" s="71"/>
      <c r="AE212" s="71"/>
      <c r="AF212" s="71"/>
      <c r="AG212" s="71"/>
      <c r="AH212" s="71"/>
      <c r="AI212" s="71"/>
      <c r="AJ212" s="71"/>
    </row>
    <row r="213" spans="1:36">
      <c r="A213" s="191"/>
      <c r="B213" s="191"/>
      <c r="C213" s="191"/>
      <c r="D213" s="191"/>
      <c r="E213" s="191"/>
      <c r="F213" s="191"/>
      <c r="G213" s="191"/>
      <c r="H213" s="191"/>
      <c r="I213" s="191"/>
      <c r="J213" s="191"/>
      <c r="K213" s="191"/>
      <c r="L213" s="191"/>
      <c r="M213" s="191"/>
      <c r="N213" s="191"/>
      <c r="O213" s="70">
        <f>SUMIFS('Ctas Pagar'!G:G,'Ctas Pagar'!E:E,Fornecedores!A:A,'Ctas Pagar'!M:M,"")</f>
        <v>0</v>
      </c>
      <c r="P213" s="70">
        <f>SUMIFS('Ctas Pagar'!G:G,'Ctas Pagar'!E:E,Fornecedores!A:A,'Ctas Pagar'!N:N,"Pago")</f>
        <v>0</v>
      </c>
      <c r="Q213" s="71"/>
      <c r="R213" s="71"/>
      <c r="S213" s="71"/>
      <c r="T213" s="71"/>
      <c r="U213" s="71"/>
      <c r="V213" s="71"/>
      <c r="W213" s="71"/>
      <c r="X213" s="71"/>
      <c r="Y213" s="71"/>
      <c r="Z213" s="71"/>
      <c r="AA213" s="71"/>
      <c r="AB213" s="71"/>
      <c r="AC213" s="71"/>
      <c r="AD213" s="71"/>
      <c r="AE213" s="71"/>
      <c r="AF213" s="71"/>
      <c r="AG213" s="71"/>
      <c r="AH213" s="71"/>
      <c r="AI213" s="71"/>
      <c r="AJ213" s="71"/>
    </row>
    <row r="214" spans="1:36">
      <c r="A214" s="191"/>
      <c r="B214" s="191"/>
      <c r="C214" s="191"/>
      <c r="D214" s="191"/>
      <c r="E214" s="191"/>
      <c r="F214" s="191"/>
      <c r="G214" s="191"/>
      <c r="H214" s="191"/>
      <c r="I214" s="191"/>
      <c r="J214" s="191"/>
      <c r="K214" s="191"/>
      <c r="L214" s="191"/>
      <c r="M214" s="191"/>
      <c r="N214" s="191"/>
      <c r="O214" s="70">
        <f>SUMIFS('Ctas Pagar'!G:G,'Ctas Pagar'!E:E,Fornecedores!A:A,'Ctas Pagar'!M:M,"")</f>
        <v>0</v>
      </c>
      <c r="P214" s="70">
        <f>SUMIFS('Ctas Pagar'!G:G,'Ctas Pagar'!E:E,Fornecedores!A:A,'Ctas Pagar'!N:N,"Pago")</f>
        <v>0</v>
      </c>
      <c r="Q214" s="71"/>
      <c r="R214" s="71"/>
      <c r="S214" s="71"/>
      <c r="T214" s="71"/>
      <c r="U214" s="71"/>
      <c r="V214" s="71"/>
      <c r="W214" s="71"/>
      <c r="X214" s="71"/>
      <c r="Y214" s="71"/>
      <c r="Z214" s="71"/>
      <c r="AA214" s="71"/>
      <c r="AB214" s="71"/>
      <c r="AC214" s="71"/>
      <c r="AD214" s="71"/>
      <c r="AE214" s="71"/>
      <c r="AF214" s="71"/>
      <c r="AG214" s="71"/>
      <c r="AH214" s="71"/>
      <c r="AI214" s="71"/>
      <c r="AJ214" s="71"/>
    </row>
    <row r="215" spans="1:36">
      <c r="A215" s="191"/>
      <c r="B215" s="191"/>
      <c r="C215" s="191"/>
      <c r="D215" s="191"/>
      <c r="E215" s="191"/>
      <c r="F215" s="191"/>
      <c r="G215" s="191"/>
      <c r="H215" s="191"/>
      <c r="I215" s="191"/>
      <c r="J215" s="191"/>
      <c r="K215" s="191"/>
      <c r="L215" s="191"/>
      <c r="M215" s="191"/>
      <c r="N215" s="191"/>
      <c r="O215" s="70">
        <f>SUMIFS('Ctas Pagar'!G:G,'Ctas Pagar'!E:E,Fornecedores!A:A,'Ctas Pagar'!M:M,"")</f>
        <v>0</v>
      </c>
      <c r="P215" s="70">
        <f>SUMIFS('Ctas Pagar'!G:G,'Ctas Pagar'!E:E,Fornecedores!A:A,'Ctas Pagar'!N:N,"Pago")</f>
        <v>0</v>
      </c>
      <c r="Q215" s="71"/>
      <c r="R215" s="71"/>
      <c r="S215" s="71"/>
      <c r="T215" s="71"/>
      <c r="U215" s="71"/>
      <c r="V215" s="71"/>
      <c r="W215" s="71"/>
      <c r="X215" s="71"/>
      <c r="Y215" s="71"/>
      <c r="Z215" s="71"/>
      <c r="AA215" s="71"/>
      <c r="AB215" s="71"/>
      <c r="AC215" s="71"/>
      <c r="AD215" s="71"/>
      <c r="AE215" s="71"/>
      <c r="AF215" s="71"/>
      <c r="AG215" s="71"/>
      <c r="AH215" s="71"/>
      <c r="AI215" s="71"/>
      <c r="AJ215" s="71"/>
    </row>
    <row r="216" spans="1:36">
      <c r="A216" s="191"/>
      <c r="B216" s="191"/>
      <c r="C216" s="191"/>
      <c r="D216" s="191"/>
      <c r="E216" s="191"/>
      <c r="F216" s="191"/>
      <c r="G216" s="191"/>
      <c r="H216" s="191"/>
      <c r="I216" s="191"/>
      <c r="J216" s="191"/>
      <c r="K216" s="191"/>
      <c r="L216" s="191"/>
      <c r="M216" s="191"/>
      <c r="N216" s="191"/>
      <c r="O216" s="70">
        <f>SUMIFS('Ctas Pagar'!G:G,'Ctas Pagar'!E:E,Fornecedores!A:A,'Ctas Pagar'!M:M,"")</f>
        <v>0</v>
      </c>
      <c r="P216" s="70">
        <f>SUMIFS('Ctas Pagar'!G:G,'Ctas Pagar'!E:E,Fornecedores!A:A,'Ctas Pagar'!N:N,"Pago")</f>
        <v>0</v>
      </c>
      <c r="Q216" s="71"/>
      <c r="R216" s="71"/>
      <c r="S216" s="71"/>
      <c r="T216" s="71"/>
      <c r="U216" s="71"/>
      <c r="V216" s="71"/>
      <c r="W216" s="71"/>
      <c r="X216" s="71"/>
      <c r="Y216" s="71"/>
      <c r="Z216" s="71"/>
      <c r="AA216" s="71"/>
      <c r="AB216" s="71"/>
      <c r="AC216" s="71"/>
      <c r="AD216" s="71"/>
      <c r="AE216" s="71"/>
      <c r="AF216" s="71"/>
      <c r="AG216" s="71"/>
      <c r="AH216" s="71"/>
      <c r="AI216" s="71"/>
      <c r="AJ216" s="71"/>
    </row>
    <row r="217" spans="1:36">
      <c r="A217" s="191"/>
      <c r="B217" s="191"/>
      <c r="C217" s="191"/>
      <c r="D217" s="191"/>
      <c r="E217" s="191"/>
      <c r="F217" s="191"/>
      <c r="G217" s="191"/>
      <c r="H217" s="191"/>
      <c r="I217" s="191"/>
      <c r="J217" s="191"/>
      <c r="K217" s="191"/>
      <c r="L217" s="191"/>
      <c r="M217" s="191"/>
      <c r="N217" s="191"/>
      <c r="O217" s="70">
        <f>SUMIFS('Ctas Pagar'!G:G,'Ctas Pagar'!E:E,Fornecedores!A:A,'Ctas Pagar'!M:M,"")</f>
        <v>0</v>
      </c>
      <c r="P217" s="70">
        <f>SUMIFS('Ctas Pagar'!G:G,'Ctas Pagar'!E:E,Fornecedores!A:A,'Ctas Pagar'!N:N,"Pago")</f>
        <v>0</v>
      </c>
      <c r="Q217" s="71"/>
      <c r="R217" s="71"/>
      <c r="S217" s="71"/>
      <c r="T217" s="71"/>
      <c r="U217" s="71"/>
      <c r="V217" s="71"/>
      <c r="W217" s="71"/>
      <c r="X217" s="71"/>
      <c r="Y217" s="71"/>
      <c r="Z217" s="71"/>
      <c r="AA217" s="71"/>
      <c r="AB217" s="71"/>
      <c r="AC217" s="71"/>
      <c r="AD217" s="71"/>
      <c r="AE217" s="71"/>
      <c r="AF217" s="71"/>
      <c r="AG217" s="71"/>
      <c r="AH217" s="71"/>
      <c r="AI217" s="71"/>
      <c r="AJ217" s="71"/>
    </row>
    <row r="218" spans="1:36">
      <c r="A218" s="191"/>
      <c r="B218" s="191"/>
      <c r="C218" s="191"/>
      <c r="D218" s="191"/>
      <c r="E218" s="191"/>
      <c r="F218" s="191"/>
      <c r="G218" s="191"/>
      <c r="H218" s="191"/>
      <c r="I218" s="191"/>
      <c r="J218" s="191"/>
      <c r="K218" s="191"/>
      <c r="L218" s="191"/>
      <c r="M218" s="191"/>
      <c r="N218" s="191"/>
      <c r="O218" s="70">
        <f>SUMIFS('Ctas Pagar'!G:G,'Ctas Pagar'!E:E,Fornecedores!A:A,'Ctas Pagar'!M:M,"")</f>
        <v>0</v>
      </c>
      <c r="P218" s="70">
        <f>SUMIFS('Ctas Pagar'!G:G,'Ctas Pagar'!E:E,Fornecedores!A:A,'Ctas Pagar'!N:N,"Pago")</f>
        <v>0</v>
      </c>
      <c r="Q218" s="71"/>
      <c r="R218" s="71"/>
      <c r="S218" s="71"/>
      <c r="T218" s="71"/>
      <c r="U218" s="71"/>
      <c r="V218" s="71"/>
      <c r="W218" s="71"/>
      <c r="X218" s="71"/>
      <c r="Y218" s="71"/>
      <c r="Z218" s="71"/>
      <c r="AA218" s="71"/>
      <c r="AB218" s="71"/>
      <c r="AC218" s="71"/>
      <c r="AD218" s="71"/>
      <c r="AE218" s="71"/>
      <c r="AF218" s="71"/>
      <c r="AG218" s="71"/>
      <c r="AH218" s="71"/>
      <c r="AI218" s="71"/>
      <c r="AJ218" s="71"/>
    </row>
    <row r="219" spans="1:36">
      <c r="A219" s="191"/>
      <c r="B219" s="191"/>
      <c r="C219" s="191"/>
      <c r="D219" s="191"/>
      <c r="E219" s="191"/>
      <c r="F219" s="191"/>
      <c r="G219" s="191"/>
      <c r="H219" s="191"/>
      <c r="I219" s="191"/>
      <c r="J219" s="191"/>
      <c r="K219" s="191"/>
      <c r="L219" s="191"/>
      <c r="M219" s="191"/>
      <c r="N219" s="191"/>
      <c r="O219" s="70">
        <f>SUMIFS('Ctas Pagar'!G:G,'Ctas Pagar'!E:E,Fornecedores!A:A,'Ctas Pagar'!M:M,"")</f>
        <v>0</v>
      </c>
      <c r="P219" s="70">
        <f>SUMIFS('Ctas Pagar'!G:G,'Ctas Pagar'!E:E,Fornecedores!A:A,'Ctas Pagar'!N:N,"Pago")</f>
        <v>0</v>
      </c>
      <c r="Q219" s="71"/>
      <c r="R219" s="71"/>
      <c r="S219" s="71"/>
      <c r="T219" s="71"/>
      <c r="U219" s="71"/>
      <c r="V219" s="71"/>
      <c r="W219" s="71"/>
      <c r="X219" s="71"/>
      <c r="Y219" s="71"/>
      <c r="Z219" s="71"/>
      <c r="AA219" s="71"/>
      <c r="AB219" s="71"/>
      <c r="AC219" s="71"/>
      <c r="AD219" s="71"/>
      <c r="AE219" s="71"/>
      <c r="AF219" s="71"/>
      <c r="AG219" s="71"/>
      <c r="AH219" s="71"/>
      <c r="AI219" s="71"/>
      <c r="AJ219" s="71"/>
    </row>
    <row r="220" spans="1:36">
      <c r="A220" s="191"/>
      <c r="B220" s="191"/>
      <c r="C220" s="191"/>
      <c r="D220" s="191"/>
      <c r="E220" s="191"/>
      <c r="F220" s="191"/>
      <c r="G220" s="191"/>
      <c r="H220" s="191"/>
      <c r="I220" s="191"/>
      <c r="J220" s="191"/>
      <c r="K220" s="191"/>
      <c r="L220" s="191"/>
      <c r="M220" s="191"/>
      <c r="N220" s="191"/>
      <c r="O220" s="70">
        <f>SUMIFS('Ctas Pagar'!G:G,'Ctas Pagar'!E:E,Fornecedores!A:A,'Ctas Pagar'!M:M,"")</f>
        <v>0</v>
      </c>
      <c r="P220" s="70">
        <f>SUMIFS('Ctas Pagar'!G:G,'Ctas Pagar'!E:E,Fornecedores!A:A,'Ctas Pagar'!N:N,"Pago")</f>
        <v>0</v>
      </c>
      <c r="Q220" s="71"/>
      <c r="R220" s="71"/>
      <c r="S220" s="71"/>
      <c r="T220" s="71"/>
      <c r="U220" s="71"/>
      <c r="V220" s="71"/>
      <c r="W220" s="71"/>
      <c r="X220" s="71"/>
      <c r="Y220" s="71"/>
      <c r="Z220" s="71"/>
      <c r="AA220" s="71"/>
      <c r="AB220" s="71"/>
      <c r="AC220" s="71"/>
      <c r="AD220" s="71"/>
      <c r="AE220" s="71"/>
      <c r="AF220" s="71"/>
      <c r="AG220" s="71"/>
      <c r="AH220" s="71"/>
      <c r="AI220" s="71"/>
      <c r="AJ220" s="71"/>
    </row>
    <row r="221" spans="1:36">
      <c r="A221" s="191"/>
      <c r="B221" s="191"/>
      <c r="C221" s="191"/>
      <c r="D221" s="191"/>
      <c r="E221" s="191"/>
      <c r="F221" s="191"/>
      <c r="G221" s="191"/>
      <c r="H221" s="191"/>
      <c r="I221" s="191"/>
      <c r="J221" s="191"/>
      <c r="K221" s="191"/>
      <c r="L221" s="191"/>
      <c r="M221" s="191"/>
      <c r="N221" s="191"/>
      <c r="O221" s="70">
        <f>SUMIFS('Ctas Pagar'!G:G,'Ctas Pagar'!E:E,Fornecedores!A:A,'Ctas Pagar'!M:M,"")</f>
        <v>0</v>
      </c>
      <c r="P221" s="70">
        <f>SUMIFS('Ctas Pagar'!G:G,'Ctas Pagar'!E:E,Fornecedores!A:A,'Ctas Pagar'!N:N,"Pago")</f>
        <v>0</v>
      </c>
      <c r="Q221" s="71"/>
      <c r="R221" s="71"/>
      <c r="S221" s="71"/>
      <c r="T221" s="71"/>
      <c r="U221" s="71"/>
      <c r="V221" s="71"/>
      <c r="W221" s="71"/>
      <c r="X221" s="71"/>
      <c r="Y221" s="71"/>
      <c r="Z221" s="71"/>
      <c r="AA221" s="71"/>
      <c r="AB221" s="71"/>
      <c r="AC221" s="71"/>
      <c r="AD221" s="71"/>
      <c r="AE221" s="71"/>
      <c r="AF221" s="71"/>
      <c r="AG221" s="71"/>
      <c r="AH221" s="71"/>
      <c r="AI221" s="71"/>
      <c r="AJ221" s="71"/>
    </row>
    <row r="222" spans="1:36">
      <c r="A222" s="191"/>
      <c r="B222" s="191"/>
      <c r="C222" s="191"/>
      <c r="D222" s="191"/>
      <c r="E222" s="191"/>
      <c r="F222" s="191"/>
      <c r="G222" s="191"/>
      <c r="H222" s="191"/>
      <c r="I222" s="191"/>
      <c r="J222" s="191"/>
      <c r="K222" s="191"/>
      <c r="L222" s="191"/>
      <c r="M222" s="191"/>
      <c r="N222" s="191"/>
      <c r="O222" s="70">
        <f>SUMIFS('Ctas Pagar'!G:G,'Ctas Pagar'!E:E,Fornecedores!A:A,'Ctas Pagar'!M:M,"")</f>
        <v>0</v>
      </c>
      <c r="P222" s="70">
        <f>SUMIFS('Ctas Pagar'!G:G,'Ctas Pagar'!E:E,Fornecedores!A:A,'Ctas Pagar'!N:N,"Pago")</f>
        <v>0</v>
      </c>
      <c r="Q222" s="71"/>
      <c r="R222" s="71"/>
      <c r="S222" s="71"/>
      <c r="T222" s="71"/>
      <c r="U222" s="71"/>
      <c r="V222" s="71"/>
      <c r="W222" s="71"/>
      <c r="X222" s="71"/>
      <c r="Y222" s="71"/>
      <c r="Z222" s="71"/>
      <c r="AA222" s="71"/>
      <c r="AB222" s="71"/>
      <c r="AC222" s="71"/>
      <c r="AD222" s="71"/>
      <c r="AE222" s="71"/>
      <c r="AF222" s="71"/>
      <c r="AG222" s="71"/>
      <c r="AH222" s="71"/>
      <c r="AI222" s="71"/>
      <c r="AJ222" s="71"/>
    </row>
    <row r="223" spans="1:36">
      <c r="A223" s="191"/>
      <c r="B223" s="191"/>
      <c r="C223" s="191"/>
      <c r="D223" s="191"/>
      <c r="E223" s="191"/>
      <c r="F223" s="191"/>
      <c r="G223" s="191"/>
      <c r="H223" s="191"/>
      <c r="I223" s="191"/>
      <c r="J223" s="191"/>
      <c r="K223" s="191"/>
      <c r="L223" s="191"/>
      <c r="M223" s="191"/>
      <c r="N223" s="191"/>
      <c r="O223" s="70">
        <f>SUMIFS('Ctas Pagar'!G:G,'Ctas Pagar'!E:E,Fornecedores!A:A,'Ctas Pagar'!M:M,"")</f>
        <v>0</v>
      </c>
      <c r="P223" s="70">
        <f>SUMIFS('Ctas Pagar'!G:G,'Ctas Pagar'!E:E,Fornecedores!A:A,'Ctas Pagar'!N:N,"Pago")</f>
        <v>0</v>
      </c>
      <c r="Q223" s="71"/>
      <c r="R223" s="71"/>
      <c r="S223" s="71"/>
      <c r="T223" s="71"/>
      <c r="U223" s="71"/>
      <c r="V223" s="71"/>
      <c r="W223" s="71"/>
      <c r="X223" s="71"/>
      <c r="Y223" s="71"/>
      <c r="Z223" s="71"/>
      <c r="AA223" s="71"/>
      <c r="AB223" s="71"/>
      <c r="AC223" s="71"/>
      <c r="AD223" s="71"/>
      <c r="AE223" s="71"/>
      <c r="AF223" s="71"/>
      <c r="AG223" s="71"/>
      <c r="AH223" s="71"/>
      <c r="AI223" s="71"/>
      <c r="AJ223" s="71"/>
    </row>
    <row r="224" spans="1:36">
      <c r="A224" s="191"/>
      <c r="B224" s="191"/>
      <c r="C224" s="191"/>
      <c r="D224" s="191"/>
      <c r="E224" s="191"/>
      <c r="F224" s="191"/>
      <c r="G224" s="191"/>
      <c r="H224" s="191"/>
      <c r="I224" s="191"/>
      <c r="J224" s="191"/>
      <c r="K224" s="191"/>
      <c r="L224" s="191"/>
      <c r="M224" s="191"/>
      <c r="N224" s="191"/>
      <c r="O224" s="70">
        <f>SUMIFS('Ctas Pagar'!G:G,'Ctas Pagar'!E:E,Fornecedores!A:A,'Ctas Pagar'!M:M,"")</f>
        <v>0</v>
      </c>
      <c r="P224" s="70">
        <f>SUMIFS('Ctas Pagar'!G:G,'Ctas Pagar'!E:E,Fornecedores!A:A,'Ctas Pagar'!N:N,"Pago")</f>
        <v>0</v>
      </c>
      <c r="Q224" s="71"/>
      <c r="R224" s="71"/>
      <c r="S224" s="71"/>
      <c r="T224" s="71"/>
      <c r="U224" s="71"/>
      <c r="V224" s="71"/>
      <c r="W224" s="71"/>
      <c r="X224" s="71"/>
      <c r="Y224" s="71"/>
      <c r="Z224" s="71"/>
      <c r="AA224" s="71"/>
      <c r="AB224" s="71"/>
      <c r="AC224" s="71"/>
      <c r="AD224" s="71"/>
      <c r="AE224" s="71"/>
      <c r="AF224" s="71"/>
      <c r="AG224" s="71"/>
      <c r="AH224" s="71"/>
      <c r="AI224" s="71"/>
      <c r="AJ224" s="71"/>
    </row>
    <row r="225" spans="1:36">
      <c r="A225" s="191"/>
      <c r="B225" s="191"/>
      <c r="C225" s="191"/>
      <c r="D225" s="191"/>
      <c r="E225" s="191"/>
      <c r="F225" s="191"/>
      <c r="G225" s="191"/>
      <c r="H225" s="191"/>
      <c r="I225" s="191"/>
      <c r="J225" s="191"/>
      <c r="K225" s="191"/>
      <c r="L225" s="191"/>
      <c r="M225" s="191"/>
      <c r="N225" s="191"/>
      <c r="O225" s="70">
        <f>SUMIFS('Ctas Pagar'!G:G,'Ctas Pagar'!E:E,Fornecedores!A:A,'Ctas Pagar'!M:M,"")</f>
        <v>0</v>
      </c>
      <c r="P225" s="70">
        <f>SUMIFS('Ctas Pagar'!G:G,'Ctas Pagar'!E:E,Fornecedores!A:A,'Ctas Pagar'!N:N,"Pago")</f>
        <v>0</v>
      </c>
      <c r="Q225" s="71"/>
      <c r="R225" s="71"/>
      <c r="S225" s="71"/>
      <c r="T225" s="71"/>
      <c r="U225" s="71"/>
      <c r="V225" s="71"/>
      <c r="W225" s="71"/>
      <c r="X225" s="71"/>
      <c r="Y225" s="71"/>
      <c r="Z225" s="71"/>
      <c r="AA225" s="71"/>
      <c r="AB225" s="71"/>
      <c r="AC225" s="71"/>
      <c r="AD225" s="71"/>
      <c r="AE225" s="71"/>
      <c r="AF225" s="71"/>
      <c r="AG225" s="71"/>
      <c r="AH225" s="71"/>
      <c r="AI225" s="71"/>
      <c r="AJ225" s="71"/>
    </row>
    <row r="226" spans="1:36">
      <c r="A226" s="191"/>
      <c r="B226" s="191"/>
      <c r="C226" s="191"/>
      <c r="D226" s="191"/>
      <c r="E226" s="191"/>
      <c r="F226" s="191"/>
      <c r="G226" s="191"/>
      <c r="H226" s="191"/>
      <c r="I226" s="191"/>
      <c r="J226" s="191"/>
      <c r="K226" s="191"/>
      <c r="L226" s="191"/>
      <c r="M226" s="191"/>
      <c r="N226" s="191"/>
      <c r="O226" s="70">
        <f>SUMIFS('Ctas Pagar'!G:G,'Ctas Pagar'!E:E,Fornecedores!A:A,'Ctas Pagar'!M:M,"")</f>
        <v>0</v>
      </c>
      <c r="P226" s="70">
        <f>SUMIFS('Ctas Pagar'!G:G,'Ctas Pagar'!E:E,Fornecedores!A:A,'Ctas Pagar'!N:N,"Pago")</f>
        <v>0</v>
      </c>
      <c r="Q226" s="71"/>
      <c r="R226" s="71"/>
      <c r="S226" s="71"/>
      <c r="T226" s="71"/>
      <c r="U226" s="71"/>
      <c r="V226" s="71"/>
      <c r="W226" s="71"/>
      <c r="X226" s="71"/>
      <c r="Y226" s="71"/>
      <c r="Z226" s="71"/>
      <c r="AA226" s="71"/>
      <c r="AB226" s="71"/>
      <c r="AC226" s="71"/>
      <c r="AD226" s="71"/>
      <c r="AE226" s="71"/>
      <c r="AF226" s="71"/>
      <c r="AG226" s="71"/>
      <c r="AH226" s="71"/>
      <c r="AI226" s="71"/>
      <c r="AJ226" s="71"/>
    </row>
    <row r="227" spans="1:36">
      <c r="A227" s="191"/>
      <c r="B227" s="191"/>
      <c r="C227" s="191"/>
      <c r="D227" s="191"/>
      <c r="E227" s="191"/>
      <c r="F227" s="191"/>
      <c r="G227" s="191"/>
      <c r="H227" s="191"/>
      <c r="I227" s="191"/>
      <c r="J227" s="191"/>
      <c r="K227" s="191"/>
      <c r="L227" s="191"/>
      <c r="M227" s="191"/>
      <c r="N227" s="191"/>
      <c r="O227" s="70">
        <f>SUMIFS('Ctas Pagar'!G:G,'Ctas Pagar'!E:E,Fornecedores!A:A,'Ctas Pagar'!M:M,"")</f>
        <v>0</v>
      </c>
      <c r="P227" s="70">
        <f>SUMIFS('Ctas Pagar'!G:G,'Ctas Pagar'!E:E,Fornecedores!A:A,'Ctas Pagar'!N:N,"Pago")</f>
        <v>0</v>
      </c>
      <c r="Q227" s="71"/>
      <c r="R227" s="71"/>
      <c r="S227" s="71"/>
      <c r="T227" s="71"/>
      <c r="U227" s="71"/>
      <c r="V227" s="71"/>
      <c r="W227" s="71"/>
      <c r="X227" s="71"/>
      <c r="Y227" s="71"/>
      <c r="Z227" s="71"/>
      <c r="AA227" s="71"/>
      <c r="AB227" s="71"/>
      <c r="AC227" s="71"/>
      <c r="AD227" s="71"/>
      <c r="AE227" s="71"/>
      <c r="AF227" s="71"/>
      <c r="AG227" s="71"/>
      <c r="AH227" s="71"/>
      <c r="AI227" s="71"/>
      <c r="AJ227" s="71"/>
    </row>
    <row r="228" spans="1:36">
      <c r="A228" s="191"/>
      <c r="B228" s="191"/>
      <c r="C228" s="191"/>
      <c r="D228" s="191"/>
      <c r="E228" s="191"/>
      <c r="F228" s="191"/>
      <c r="G228" s="191"/>
      <c r="H228" s="191"/>
      <c r="I228" s="191"/>
      <c r="J228" s="191"/>
      <c r="K228" s="191"/>
      <c r="L228" s="191"/>
      <c r="M228" s="191"/>
      <c r="N228" s="191"/>
      <c r="O228" s="70">
        <f>SUMIFS('Ctas Pagar'!G:G,'Ctas Pagar'!E:E,Fornecedores!A:A,'Ctas Pagar'!M:M,"")</f>
        <v>0</v>
      </c>
      <c r="P228" s="70">
        <f>SUMIFS('Ctas Pagar'!G:G,'Ctas Pagar'!E:E,Fornecedores!A:A,'Ctas Pagar'!N:N,"Pago")</f>
        <v>0</v>
      </c>
      <c r="Q228" s="71"/>
      <c r="R228" s="71"/>
      <c r="S228" s="71"/>
      <c r="T228" s="71"/>
      <c r="U228" s="71"/>
      <c r="V228" s="71"/>
      <c r="W228" s="71"/>
      <c r="X228" s="71"/>
      <c r="Y228" s="71"/>
      <c r="Z228" s="71"/>
      <c r="AA228" s="71"/>
      <c r="AB228" s="71"/>
      <c r="AC228" s="71"/>
      <c r="AD228" s="71"/>
      <c r="AE228" s="71"/>
      <c r="AF228" s="71"/>
      <c r="AG228" s="71"/>
      <c r="AH228" s="71"/>
      <c r="AI228" s="71"/>
      <c r="AJ228" s="71"/>
    </row>
    <row r="229" spans="1:36">
      <c r="A229" s="191"/>
      <c r="B229" s="191"/>
      <c r="C229" s="191"/>
      <c r="D229" s="191"/>
      <c r="E229" s="191"/>
      <c r="F229" s="191"/>
      <c r="G229" s="191"/>
      <c r="H229" s="191"/>
      <c r="I229" s="191"/>
      <c r="J229" s="191"/>
      <c r="K229" s="191"/>
      <c r="L229" s="191"/>
      <c r="M229" s="191"/>
      <c r="N229" s="191"/>
      <c r="O229" s="70">
        <f>SUMIFS('Ctas Pagar'!G:G,'Ctas Pagar'!E:E,Fornecedores!A:A,'Ctas Pagar'!M:M,"")</f>
        <v>0</v>
      </c>
      <c r="P229" s="70">
        <f>SUMIFS('Ctas Pagar'!G:G,'Ctas Pagar'!E:E,Fornecedores!A:A,'Ctas Pagar'!N:N,"Pago")</f>
        <v>0</v>
      </c>
      <c r="Q229" s="71"/>
      <c r="R229" s="71"/>
      <c r="S229" s="71"/>
      <c r="T229" s="71"/>
      <c r="U229" s="71"/>
      <c r="V229" s="71"/>
      <c r="W229" s="71"/>
      <c r="X229" s="71"/>
      <c r="Y229" s="71"/>
      <c r="Z229" s="71"/>
      <c r="AA229" s="71"/>
      <c r="AB229" s="71"/>
      <c r="AC229" s="71"/>
      <c r="AD229" s="71"/>
      <c r="AE229" s="71"/>
      <c r="AF229" s="71"/>
      <c r="AG229" s="71"/>
      <c r="AH229" s="71"/>
      <c r="AI229" s="71"/>
      <c r="AJ229" s="71"/>
    </row>
    <row r="230" spans="1:36">
      <c r="A230" s="191"/>
      <c r="B230" s="191"/>
      <c r="C230" s="191"/>
      <c r="D230" s="191"/>
      <c r="E230" s="191"/>
      <c r="F230" s="191"/>
      <c r="G230" s="191"/>
      <c r="H230" s="191"/>
      <c r="I230" s="191"/>
      <c r="J230" s="191"/>
      <c r="K230" s="191"/>
      <c r="L230" s="191"/>
      <c r="M230" s="191"/>
      <c r="N230" s="191"/>
      <c r="O230" s="70">
        <f>SUMIFS('Ctas Pagar'!G:G,'Ctas Pagar'!E:E,Fornecedores!A:A,'Ctas Pagar'!M:M,"")</f>
        <v>0</v>
      </c>
      <c r="P230" s="70">
        <f>SUMIFS('Ctas Pagar'!G:G,'Ctas Pagar'!E:E,Fornecedores!A:A,'Ctas Pagar'!N:N,"Pago")</f>
        <v>0</v>
      </c>
      <c r="Q230" s="71"/>
      <c r="R230" s="71"/>
      <c r="S230" s="71"/>
      <c r="T230" s="71"/>
      <c r="U230" s="71"/>
      <c r="V230" s="71"/>
      <c r="W230" s="71"/>
      <c r="X230" s="71"/>
      <c r="Y230" s="71"/>
      <c r="Z230" s="71"/>
      <c r="AA230" s="71"/>
      <c r="AB230" s="71"/>
      <c r="AC230" s="71"/>
      <c r="AD230" s="71"/>
      <c r="AE230" s="71"/>
      <c r="AF230" s="71"/>
      <c r="AG230" s="71"/>
      <c r="AH230" s="71"/>
      <c r="AI230" s="71"/>
      <c r="AJ230" s="71"/>
    </row>
    <row r="231" spans="1:36">
      <c r="A231" s="191"/>
      <c r="B231" s="191"/>
      <c r="C231" s="191"/>
      <c r="D231" s="191"/>
      <c r="E231" s="191"/>
      <c r="F231" s="191"/>
      <c r="G231" s="191"/>
      <c r="H231" s="191"/>
      <c r="I231" s="191"/>
      <c r="J231" s="191"/>
      <c r="K231" s="191"/>
      <c r="L231" s="191"/>
      <c r="M231" s="191"/>
      <c r="N231" s="191"/>
      <c r="O231" s="70">
        <f>SUMIFS('Ctas Pagar'!G:G,'Ctas Pagar'!E:E,Fornecedores!A:A,'Ctas Pagar'!M:M,"")</f>
        <v>0</v>
      </c>
      <c r="P231" s="70">
        <f>SUMIFS('Ctas Pagar'!G:G,'Ctas Pagar'!E:E,Fornecedores!A:A,'Ctas Pagar'!N:N,"Pago")</f>
        <v>0</v>
      </c>
      <c r="Q231" s="71"/>
      <c r="R231" s="71"/>
      <c r="S231" s="71"/>
      <c r="T231" s="71"/>
      <c r="U231" s="71"/>
      <c r="V231" s="71"/>
      <c r="W231" s="71"/>
      <c r="X231" s="71"/>
      <c r="Y231" s="71"/>
      <c r="Z231" s="71"/>
      <c r="AA231" s="71"/>
      <c r="AB231" s="71"/>
      <c r="AC231" s="71"/>
      <c r="AD231" s="71"/>
      <c r="AE231" s="71"/>
      <c r="AF231" s="71"/>
      <c r="AG231" s="71"/>
      <c r="AH231" s="71"/>
      <c r="AI231" s="71"/>
      <c r="AJ231" s="71"/>
    </row>
    <row r="232" spans="1:36">
      <c r="A232" s="191"/>
      <c r="B232" s="191"/>
      <c r="C232" s="191"/>
      <c r="D232" s="191"/>
      <c r="E232" s="191"/>
      <c r="F232" s="191"/>
      <c r="G232" s="191"/>
      <c r="H232" s="191"/>
      <c r="I232" s="191"/>
      <c r="J232" s="191"/>
      <c r="K232" s="191"/>
      <c r="L232" s="191"/>
      <c r="M232" s="191"/>
      <c r="N232" s="191"/>
      <c r="O232" s="70">
        <f>SUMIFS('Ctas Pagar'!G:G,'Ctas Pagar'!E:E,Fornecedores!A:A,'Ctas Pagar'!M:M,"")</f>
        <v>0</v>
      </c>
      <c r="P232" s="70">
        <f>SUMIFS('Ctas Pagar'!G:G,'Ctas Pagar'!E:E,Fornecedores!A:A,'Ctas Pagar'!N:N,"Pago")</f>
        <v>0</v>
      </c>
      <c r="Q232" s="71"/>
      <c r="R232" s="71"/>
      <c r="S232" s="71"/>
      <c r="T232" s="71"/>
      <c r="U232" s="71"/>
      <c r="V232" s="71"/>
      <c r="W232" s="71"/>
      <c r="X232" s="71"/>
      <c r="Y232" s="71"/>
      <c r="Z232" s="71"/>
      <c r="AA232" s="71"/>
      <c r="AB232" s="71"/>
      <c r="AC232" s="71"/>
      <c r="AD232" s="71"/>
      <c r="AE232" s="71"/>
      <c r="AF232" s="71"/>
      <c r="AG232" s="71"/>
      <c r="AH232" s="71"/>
      <c r="AI232" s="71"/>
      <c r="AJ232" s="71"/>
    </row>
    <row r="233" spans="1:36">
      <c r="A233" s="191"/>
      <c r="B233" s="191"/>
      <c r="C233" s="191"/>
      <c r="D233" s="191"/>
      <c r="E233" s="191"/>
      <c r="F233" s="191"/>
      <c r="G233" s="191"/>
      <c r="H233" s="191"/>
      <c r="I233" s="191"/>
      <c r="J233" s="191"/>
      <c r="K233" s="191"/>
      <c r="L233" s="191"/>
      <c r="M233" s="191"/>
      <c r="N233" s="191"/>
      <c r="O233" s="70">
        <f>SUMIFS('Ctas Pagar'!G:G,'Ctas Pagar'!E:E,Fornecedores!A:A,'Ctas Pagar'!M:M,"")</f>
        <v>0</v>
      </c>
      <c r="P233" s="70">
        <f>SUMIFS('Ctas Pagar'!G:G,'Ctas Pagar'!E:E,Fornecedores!A:A,'Ctas Pagar'!N:N,"Pago")</f>
        <v>0</v>
      </c>
      <c r="Q233" s="71"/>
      <c r="R233" s="71"/>
      <c r="S233" s="71"/>
      <c r="T233" s="71"/>
      <c r="U233" s="71"/>
      <c r="V233" s="71"/>
      <c r="W233" s="71"/>
      <c r="X233" s="71"/>
      <c r="Y233" s="71"/>
      <c r="Z233" s="71"/>
      <c r="AA233" s="71"/>
      <c r="AB233" s="71"/>
      <c r="AC233" s="71"/>
      <c r="AD233" s="71"/>
      <c r="AE233" s="71"/>
      <c r="AF233" s="71"/>
      <c r="AG233" s="71"/>
      <c r="AH233" s="71"/>
      <c r="AI233" s="71"/>
      <c r="AJ233" s="71"/>
    </row>
    <row r="234" spans="1:36">
      <c r="A234" s="191"/>
      <c r="B234" s="191"/>
      <c r="C234" s="191"/>
      <c r="D234" s="191"/>
      <c r="E234" s="191"/>
      <c r="F234" s="191"/>
      <c r="G234" s="191"/>
      <c r="H234" s="191"/>
      <c r="I234" s="191"/>
      <c r="J234" s="191"/>
      <c r="K234" s="191"/>
      <c r="L234" s="191"/>
      <c r="M234" s="191"/>
      <c r="N234" s="191"/>
      <c r="O234" s="70">
        <f>SUMIFS('Ctas Pagar'!G:G,'Ctas Pagar'!E:E,Fornecedores!A:A,'Ctas Pagar'!M:M,"")</f>
        <v>0</v>
      </c>
      <c r="P234" s="70">
        <f>SUMIFS('Ctas Pagar'!G:G,'Ctas Pagar'!E:E,Fornecedores!A:A,'Ctas Pagar'!N:N,"Pago")</f>
        <v>0</v>
      </c>
      <c r="Q234" s="71"/>
      <c r="R234" s="71"/>
      <c r="S234" s="71"/>
      <c r="T234" s="71"/>
      <c r="U234" s="71"/>
      <c r="V234" s="71"/>
      <c r="W234" s="71"/>
      <c r="X234" s="71"/>
      <c r="Y234" s="71"/>
      <c r="Z234" s="71"/>
      <c r="AA234" s="71"/>
      <c r="AB234" s="71"/>
      <c r="AC234" s="71"/>
      <c r="AD234" s="71"/>
      <c r="AE234" s="71"/>
      <c r="AF234" s="71"/>
      <c r="AG234" s="71"/>
      <c r="AH234" s="71"/>
      <c r="AI234" s="71"/>
      <c r="AJ234" s="71"/>
    </row>
    <row r="235" spans="1:36">
      <c r="A235" s="191"/>
      <c r="B235" s="191"/>
      <c r="C235" s="191"/>
      <c r="D235" s="191"/>
      <c r="E235" s="191"/>
      <c r="F235" s="191"/>
      <c r="G235" s="191"/>
      <c r="H235" s="191"/>
      <c r="I235" s="191"/>
      <c r="J235" s="191"/>
      <c r="K235" s="191"/>
      <c r="L235" s="191"/>
      <c r="M235" s="191"/>
      <c r="N235" s="191"/>
      <c r="O235" s="70">
        <f>SUMIFS('Ctas Pagar'!G:G,'Ctas Pagar'!E:E,Fornecedores!A:A,'Ctas Pagar'!M:M,"")</f>
        <v>0</v>
      </c>
      <c r="P235" s="70">
        <f>SUMIFS('Ctas Pagar'!G:G,'Ctas Pagar'!E:E,Fornecedores!A:A,'Ctas Pagar'!N:N,"Pago")</f>
        <v>0</v>
      </c>
      <c r="Q235" s="71"/>
      <c r="R235" s="71"/>
      <c r="S235" s="71"/>
      <c r="T235" s="71"/>
      <c r="U235" s="71"/>
      <c r="V235" s="71"/>
      <c r="W235" s="71"/>
      <c r="X235" s="71"/>
      <c r="Y235" s="71"/>
      <c r="Z235" s="71"/>
      <c r="AA235" s="71"/>
      <c r="AB235" s="71"/>
      <c r="AC235" s="71"/>
      <c r="AD235" s="71"/>
      <c r="AE235" s="71"/>
      <c r="AF235" s="71"/>
      <c r="AG235" s="71"/>
      <c r="AH235" s="71"/>
      <c r="AI235" s="71"/>
      <c r="AJ235" s="71"/>
    </row>
    <row r="236" spans="1:36">
      <c r="A236" s="191"/>
      <c r="B236" s="191"/>
      <c r="C236" s="191"/>
      <c r="D236" s="191"/>
      <c r="E236" s="191"/>
      <c r="F236" s="191"/>
      <c r="G236" s="191"/>
      <c r="H236" s="191"/>
      <c r="I236" s="191"/>
      <c r="J236" s="191"/>
      <c r="K236" s="191"/>
      <c r="L236" s="191"/>
      <c r="M236" s="191"/>
      <c r="N236" s="191"/>
      <c r="O236" s="70">
        <f>SUMIFS('Ctas Pagar'!G:G,'Ctas Pagar'!E:E,Fornecedores!A:A,'Ctas Pagar'!M:M,"")</f>
        <v>0</v>
      </c>
      <c r="P236" s="70">
        <f>SUMIFS('Ctas Pagar'!G:G,'Ctas Pagar'!E:E,Fornecedores!A:A,'Ctas Pagar'!N:N,"Pago")</f>
        <v>0</v>
      </c>
      <c r="Q236" s="71"/>
      <c r="R236" s="71"/>
      <c r="S236" s="71"/>
      <c r="T236" s="71"/>
      <c r="U236" s="71"/>
      <c r="V236" s="71"/>
      <c r="W236" s="71"/>
      <c r="X236" s="71"/>
      <c r="Y236" s="71"/>
      <c r="Z236" s="71"/>
      <c r="AA236" s="71"/>
      <c r="AB236" s="71"/>
      <c r="AC236" s="71"/>
      <c r="AD236" s="71"/>
      <c r="AE236" s="71"/>
      <c r="AF236" s="71"/>
      <c r="AG236" s="71"/>
      <c r="AH236" s="71"/>
      <c r="AI236" s="71"/>
      <c r="AJ236" s="71"/>
    </row>
    <row r="237" spans="1:36">
      <c r="A237" s="191"/>
      <c r="B237" s="191"/>
      <c r="C237" s="191"/>
      <c r="D237" s="191"/>
      <c r="E237" s="191"/>
      <c r="F237" s="191"/>
      <c r="G237" s="191"/>
      <c r="H237" s="191"/>
      <c r="I237" s="191"/>
      <c r="J237" s="191"/>
      <c r="K237" s="191"/>
      <c r="L237" s="191"/>
      <c r="M237" s="191"/>
      <c r="N237" s="191"/>
      <c r="O237" s="70">
        <f>SUMIFS('Ctas Pagar'!G:G,'Ctas Pagar'!E:E,Fornecedores!A:A,'Ctas Pagar'!M:M,"")</f>
        <v>0</v>
      </c>
      <c r="P237" s="70">
        <f>SUMIFS('Ctas Pagar'!G:G,'Ctas Pagar'!E:E,Fornecedores!A:A,'Ctas Pagar'!N:N,"Pago")</f>
        <v>0</v>
      </c>
      <c r="Q237" s="71"/>
      <c r="R237" s="71"/>
      <c r="S237" s="71"/>
      <c r="T237" s="71"/>
      <c r="U237" s="71"/>
      <c r="V237" s="71"/>
      <c r="W237" s="71"/>
      <c r="X237" s="71"/>
      <c r="Y237" s="71"/>
      <c r="Z237" s="71"/>
      <c r="AA237" s="71"/>
      <c r="AB237" s="71"/>
      <c r="AC237" s="71"/>
      <c r="AD237" s="71"/>
      <c r="AE237" s="71"/>
      <c r="AF237" s="71"/>
      <c r="AG237" s="71"/>
      <c r="AH237" s="71"/>
      <c r="AI237" s="71"/>
      <c r="AJ237" s="71"/>
    </row>
    <row r="238" spans="1:36">
      <c r="A238" s="191"/>
      <c r="B238" s="191"/>
      <c r="C238" s="191"/>
      <c r="D238" s="191"/>
      <c r="E238" s="191"/>
      <c r="F238" s="191"/>
      <c r="G238" s="191"/>
      <c r="H238" s="191"/>
      <c r="I238" s="191"/>
      <c r="J238" s="191"/>
      <c r="K238" s="191"/>
      <c r="L238" s="191"/>
      <c r="M238" s="191"/>
      <c r="N238" s="191"/>
      <c r="O238" s="70">
        <f>SUMIFS('Ctas Pagar'!G:G,'Ctas Pagar'!E:E,Fornecedores!A:A,'Ctas Pagar'!M:M,"")</f>
        <v>0</v>
      </c>
      <c r="P238" s="70">
        <f>SUMIFS('Ctas Pagar'!G:G,'Ctas Pagar'!E:E,Fornecedores!A:A,'Ctas Pagar'!N:N,"Pago")</f>
        <v>0</v>
      </c>
      <c r="Q238" s="71"/>
      <c r="R238" s="71"/>
      <c r="S238" s="71"/>
      <c r="T238" s="71"/>
      <c r="U238" s="71"/>
      <c r="V238" s="71"/>
      <c r="W238" s="71"/>
      <c r="X238" s="71"/>
      <c r="Y238" s="71"/>
      <c r="Z238" s="71"/>
      <c r="AA238" s="71"/>
      <c r="AB238" s="71"/>
      <c r="AC238" s="71"/>
      <c r="AD238" s="71"/>
      <c r="AE238" s="71"/>
      <c r="AF238" s="71"/>
      <c r="AG238" s="71"/>
      <c r="AH238" s="71"/>
      <c r="AI238" s="71"/>
      <c r="AJ238" s="71"/>
    </row>
    <row r="239" spans="1:36">
      <c r="A239" s="191"/>
      <c r="B239" s="191"/>
      <c r="C239" s="191"/>
      <c r="D239" s="191"/>
      <c r="E239" s="191"/>
      <c r="F239" s="191"/>
      <c r="G239" s="191"/>
      <c r="H239" s="191"/>
      <c r="I239" s="191"/>
      <c r="J239" s="191"/>
      <c r="K239" s="191"/>
      <c r="L239" s="191"/>
      <c r="M239" s="191"/>
      <c r="N239" s="191"/>
      <c r="O239" s="70">
        <f>SUMIFS('Ctas Pagar'!G:G,'Ctas Pagar'!E:E,Fornecedores!A:A,'Ctas Pagar'!M:M,"")</f>
        <v>0</v>
      </c>
      <c r="P239" s="70">
        <f>SUMIFS('Ctas Pagar'!G:G,'Ctas Pagar'!E:E,Fornecedores!A:A,'Ctas Pagar'!N:N,"Pago")</f>
        <v>0</v>
      </c>
      <c r="Q239" s="71"/>
      <c r="R239" s="71"/>
      <c r="S239" s="71"/>
      <c r="T239" s="71"/>
      <c r="U239" s="71"/>
      <c r="V239" s="71"/>
      <c r="W239" s="71"/>
      <c r="X239" s="71"/>
      <c r="Y239" s="71"/>
      <c r="Z239" s="71"/>
      <c r="AA239" s="71"/>
      <c r="AB239" s="71"/>
      <c r="AC239" s="71"/>
      <c r="AD239" s="71"/>
      <c r="AE239" s="71"/>
      <c r="AF239" s="71"/>
      <c r="AG239" s="71"/>
      <c r="AH239" s="71"/>
      <c r="AI239" s="71"/>
      <c r="AJ239" s="71"/>
    </row>
    <row r="240" spans="1:36">
      <c r="A240" s="191"/>
      <c r="B240" s="191"/>
      <c r="C240" s="191"/>
      <c r="D240" s="191"/>
      <c r="E240" s="191"/>
      <c r="F240" s="191"/>
      <c r="G240" s="191"/>
      <c r="H240" s="191"/>
      <c r="I240" s="191"/>
      <c r="J240" s="191"/>
      <c r="K240" s="191"/>
      <c r="L240" s="191"/>
      <c r="M240" s="191"/>
      <c r="N240" s="191"/>
      <c r="O240" s="70">
        <f>SUMIFS('Ctas Pagar'!G:G,'Ctas Pagar'!E:E,Fornecedores!A:A,'Ctas Pagar'!M:M,"")</f>
        <v>0</v>
      </c>
      <c r="P240" s="70">
        <f>SUMIFS('Ctas Pagar'!G:G,'Ctas Pagar'!E:E,Fornecedores!A:A,'Ctas Pagar'!N:N,"Pago")</f>
        <v>0</v>
      </c>
      <c r="Q240" s="71"/>
      <c r="R240" s="71"/>
      <c r="S240" s="71"/>
      <c r="T240" s="71"/>
      <c r="U240" s="71"/>
      <c r="V240" s="71"/>
      <c r="W240" s="71"/>
      <c r="X240" s="71"/>
      <c r="Y240" s="71"/>
      <c r="Z240" s="71"/>
      <c r="AA240" s="71"/>
      <c r="AB240" s="71"/>
      <c r="AC240" s="71"/>
      <c r="AD240" s="71"/>
      <c r="AE240" s="71"/>
      <c r="AF240" s="71"/>
      <c r="AG240" s="71"/>
      <c r="AH240" s="71"/>
      <c r="AI240" s="71"/>
      <c r="AJ240" s="71"/>
    </row>
    <row r="241" spans="1:36">
      <c r="A241" s="191"/>
      <c r="B241" s="191"/>
      <c r="C241" s="191"/>
      <c r="D241" s="191"/>
      <c r="E241" s="191"/>
      <c r="F241" s="191"/>
      <c r="G241" s="191"/>
      <c r="H241" s="191"/>
      <c r="I241" s="191"/>
      <c r="J241" s="191"/>
      <c r="K241" s="191"/>
      <c r="L241" s="191"/>
      <c r="M241" s="191"/>
      <c r="N241" s="191"/>
      <c r="O241" s="70">
        <f>SUMIFS('Ctas Pagar'!G:G,'Ctas Pagar'!E:E,Fornecedores!A:A,'Ctas Pagar'!M:M,"")</f>
        <v>0</v>
      </c>
      <c r="P241" s="70">
        <f>SUMIFS('Ctas Pagar'!G:G,'Ctas Pagar'!E:E,Fornecedores!A:A,'Ctas Pagar'!N:N,"Pago")</f>
        <v>0</v>
      </c>
      <c r="Q241" s="71"/>
      <c r="R241" s="71"/>
      <c r="S241" s="71"/>
      <c r="T241" s="71"/>
      <c r="U241" s="71"/>
      <c r="V241" s="71"/>
      <c r="W241" s="71"/>
      <c r="X241" s="71"/>
      <c r="Y241" s="71"/>
      <c r="Z241" s="71"/>
      <c r="AA241" s="71"/>
      <c r="AB241" s="71"/>
      <c r="AC241" s="71"/>
      <c r="AD241" s="71"/>
      <c r="AE241" s="71"/>
      <c r="AF241" s="71"/>
      <c r="AG241" s="71"/>
      <c r="AH241" s="71"/>
      <c r="AI241" s="71"/>
      <c r="AJ241" s="71"/>
    </row>
    <row r="242" spans="1:36">
      <c r="A242" s="191"/>
      <c r="B242" s="191"/>
      <c r="C242" s="191"/>
      <c r="D242" s="191"/>
      <c r="E242" s="191"/>
      <c r="F242" s="191"/>
      <c r="G242" s="191"/>
      <c r="H242" s="191"/>
      <c r="I242" s="191"/>
      <c r="J242" s="191"/>
      <c r="K242" s="191"/>
      <c r="L242" s="191"/>
      <c r="M242" s="191"/>
      <c r="N242" s="191"/>
      <c r="O242" s="70">
        <f>SUMIFS('Ctas Pagar'!G:G,'Ctas Pagar'!E:E,Fornecedores!A:A,'Ctas Pagar'!M:M,"")</f>
        <v>0</v>
      </c>
      <c r="P242" s="70">
        <f>SUMIFS('Ctas Pagar'!G:G,'Ctas Pagar'!E:E,Fornecedores!A:A,'Ctas Pagar'!N:N,"Pago")</f>
        <v>0</v>
      </c>
      <c r="Q242" s="71"/>
      <c r="R242" s="71"/>
      <c r="S242" s="71"/>
      <c r="T242" s="71"/>
      <c r="U242" s="71"/>
      <c r="V242" s="71"/>
      <c r="W242" s="71"/>
      <c r="X242" s="71"/>
      <c r="Y242" s="71"/>
      <c r="Z242" s="71"/>
      <c r="AA242" s="71"/>
      <c r="AB242" s="71"/>
      <c r="AC242" s="71"/>
      <c r="AD242" s="71"/>
      <c r="AE242" s="71"/>
      <c r="AF242" s="71"/>
      <c r="AG242" s="71"/>
      <c r="AH242" s="71"/>
      <c r="AI242" s="71"/>
      <c r="AJ242" s="71"/>
    </row>
    <row r="243" spans="1:36">
      <c r="A243" s="191"/>
      <c r="B243" s="191"/>
      <c r="C243" s="191"/>
      <c r="D243" s="191"/>
      <c r="E243" s="191"/>
      <c r="F243" s="191"/>
      <c r="G243" s="191"/>
      <c r="H243" s="191"/>
      <c r="I243" s="191"/>
      <c r="J243" s="191"/>
      <c r="K243" s="191"/>
      <c r="L243" s="191"/>
      <c r="M243" s="191"/>
      <c r="N243" s="191"/>
      <c r="O243" s="70">
        <f>SUMIFS('Ctas Pagar'!G:G,'Ctas Pagar'!E:E,Fornecedores!A:A,'Ctas Pagar'!M:M,"")</f>
        <v>0</v>
      </c>
      <c r="P243" s="70">
        <f>SUMIFS('Ctas Pagar'!G:G,'Ctas Pagar'!E:E,Fornecedores!A:A,'Ctas Pagar'!N:N,"Pago")</f>
        <v>0</v>
      </c>
      <c r="Q243" s="71"/>
      <c r="R243" s="71"/>
      <c r="S243" s="71"/>
      <c r="T243" s="71"/>
      <c r="U243" s="71"/>
      <c r="V243" s="71"/>
      <c r="W243" s="71"/>
      <c r="X243" s="71"/>
      <c r="Y243" s="71"/>
      <c r="Z243" s="71"/>
      <c r="AA243" s="71"/>
      <c r="AB243" s="71"/>
      <c r="AC243" s="71"/>
      <c r="AD243" s="71"/>
      <c r="AE243" s="71"/>
      <c r="AF243" s="71"/>
      <c r="AG243" s="71"/>
      <c r="AH243" s="71"/>
      <c r="AI243" s="71"/>
      <c r="AJ243" s="71"/>
    </row>
    <row r="244" spans="1:36">
      <c r="A244" s="191"/>
      <c r="B244" s="191"/>
      <c r="C244" s="191"/>
      <c r="D244" s="191"/>
      <c r="E244" s="191"/>
      <c r="F244" s="191"/>
      <c r="G244" s="191"/>
      <c r="H244" s="191"/>
      <c r="I244" s="191"/>
      <c r="J244" s="191"/>
      <c r="K244" s="191"/>
      <c r="L244" s="191"/>
      <c r="M244" s="191"/>
      <c r="N244" s="191"/>
      <c r="O244" s="70">
        <f>SUMIFS('Ctas Pagar'!G:G,'Ctas Pagar'!E:E,Fornecedores!A:A,'Ctas Pagar'!M:M,"")</f>
        <v>0</v>
      </c>
      <c r="P244" s="70">
        <f>SUMIFS('Ctas Pagar'!G:G,'Ctas Pagar'!E:E,Fornecedores!A:A,'Ctas Pagar'!N:N,"Pago")</f>
        <v>0</v>
      </c>
      <c r="Q244" s="71"/>
      <c r="R244" s="71"/>
      <c r="S244" s="71"/>
      <c r="T244" s="71"/>
      <c r="U244" s="71"/>
      <c r="V244" s="71"/>
      <c r="W244" s="71"/>
      <c r="X244" s="71"/>
      <c r="Y244" s="71"/>
      <c r="Z244" s="71"/>
      <c r="AA244" s="71"/>
      <c r="AB244" s="71"/>
      <c r="AC244" s="71"/>
      <c r="AD244" s="71"/>
      <c r="AE244" s="71"/>
      <c r="AF244" s="71"/>
      <c r="AG244" s="71"/>
      <c r="AH244" s="71"/>
      <c r="AI244" s="71"/>
      <c r="AJ244" s="71"/>
    </row>
    <row r="245" spans="1:36">
      <c r="A245" s="191"/>
      <c r="B245" s="191"/>
      <c r="C245" s="191"/>
      <c r="D245" s="191"/>
      <c r="E245" s="191"/>
      <c r="F245" s="191"/>
      <c r="G245" s="191"/>
      <c r="H245" s="191"/>
      <c r="I245" s="191"/>
      <c r="J245" s="191"/>
      <c r="K245" s="191"/>
      <c r="L245" s="191"/>
      <c r="M245" s="191"/>
      <c r="N245" s="191"/>
      <c r="O245" s="70">
        <f>SUMIFS('Ctas Pagar'!G:G,'Ctas Pagar'!E:E,Fornecedores!A:A,'Ctas Pagar'!M:M,"")</f>
        <v>0</v>
      </c>
      <c r="P245" s="70">
        <f>SUMIFS('Ctas Pagar'!G:G,'Ctas Pagar'!E:E,Fornecedores!A:A,'Ctas Pagar'!N:N,"Pago")</f>
        <v>0</v>
      </c>
      <c r="Q245" s="71"/>
      <c r="R245" s="71"/>
      <c r="S245" s="71"/>
      <c r="T245" s="71"/>
      <c r="U245" s="71"/>
      <c r="V245" s="71"/>
      <c r="W245" s="71"/>
      <c r="X245" s="71"/>
      <c r="Y245" s="71"/>
      <c r="Z245" s="71"/>
      <c r="AA245" s="71"/>
      <c r="AB245" s="71"/>
      <c r="AC245" s="71"/>
      <c r="AD245" s="71"/>
      <c r="AE245" s="71"/>
      <c r="AF245" s="71"/>
      <c r="AG245" s="71"/>
      <c r="AH245" s="71"/>
      <c r="AI245" s="71"/>
      <c r="AJ245" s="71"/>
    </row>
    <row r="246" spans="1:36">
      <c r="A246" s="191"/>
      <c r="B246" s="191"/>
      <c r="C246" s="191"/>
      <c r="D246" s="191"/>
      <c r="E246" s="191"/>
      <c r="F246" s="191"/>
      <c r="G246" s="191"/>
      <c r="H246" s="191"/>
      <c r="I246" s="191"/>
      <c r="J246" s="191"/>
      <c r="K246" s="191"/>
      <c r="L246" s="191"/>
      <c r="M246" s="191"/>
      <c r="N246" s="191"/>
      <c r="O246" s="70">
        <f>SUMIFS('Ctas Pagar'!G:G,'Ctas Pagar'!E:E,Fornecedores!A:A,'Ctas Pagar'!M:M,"")</f>
        <v>0</v>
      </c>
      <c r="P246" s="70">
        <f>SUMIFS('Ctas Pagar'!G:G,'Ctas Pagar'!E:E,Fornecedores!A:A,'Ctas Pagar'!N:N,"Pago")</f>
        <v>0</v>
      </c>
      <c r="Q246" s="71"/>
      <c r="R246" s="71"/>
      <c r="S246" s="71"/>
      <c r="T246" s="71"/>
      <c r="U246" s="71"/>
      <c r="V246" s="71"/>
      <c r="W246" s="71"/>
      <c r="X246" s="71"/>
      <c r="Y246" s="71"/>
      <c r="Z246" s="71"/>
      <c r="AA246" s="71"/>
      <c r="AB246" s="71"/>
      <c r="AC246" s="71"/>
      <c r="AD246" s="71"/>
      <c r="AE246" s="71"/>
      <c r="AF246" s="71"/>
      <c r="AG246" s="71"/>
      <c r="AH246" s="71"/>
      <c r="AI246" s="71"/>
      <c r="AJ246" s="71"/>
    </row>
    <row r="247" spans="1:36">
      <c r="A247" s="191"/>
      <c r="B247" s="191"/>
      <c r="C247" s="191"/>
      <c r="D247" s="191"/>
      <c r="E247" s="191"/>
      <c r="F247" s="191"/>
      <c r="G247" s="191"/>
      <c r="H247" s="191"/>
      <c r="I247" s="191"/>
      <c r="J247" s="191"/>
      <c r="K247" s="191"/>
      <c r="L247" s="191"/>
      <c r="M247" s="191"/>
      <c r="N247" s="191"/>
      <c r="O247" s="70">
        <f>SUMIFS('Ctas Pagar'!G:G,'Ctas Pagar'!E:E,Fornecedores!A:A,'Ctas Pagar'!M:M,"")</f>
        <v>0</v>
      </c>
      <c r="P247" s="70">
        <f>SUMIFS('Ctas Pagar'!G:G,'Ctas Pagar'!E:E,Fornecedores!A:A,'Ctas Pagar'!N:N,"Pago")</f>
        <v>0</v>
      </c>
      <c r="Q247" s="71"/>
      <c r="R247" s="71"/>
      <c r="S247" s="71"/>
      <c r="T247" s="71"/>
      <c r="U247" s="71"/>
      <c r="V247" s="71"/>
      <c r="W247" s="71"/>
      <c r="X247" s="71"/>
      <c r="Y247" s="71"/>
      <c r="Z247" s="71"/>
      <c r="AA247" s="71"/>
      <c r="AB247" s="71"/>
      <c r="AC247" s="71"/>
      <c r="AD247" s="71"/>
      <c r="AE247" s="71"/>
      <c r="AF247" s="71"/>
      <c r="AG247" s="71"/>
      <c r="AH247" s="71"/>
      <c r="AI247" s="71"/>
      <c r="AJ247" s="71"/>
    </row>
    <row r="248" spans="1:36">
      <c r="A248" s="191"/>
      <c r="B248" s="191"/>
      <c r="C248" s="191"/>
      <c r="D248" s="191"/>
      <c r="E248" s="191"/>
      <c r="F248" s="191"/>
      <c r="G248" s="191"/>
      <c r="H248" s="191"/>
      <c r="I248" s="191"/>
      <c r="J248" s="191"/>
      <c r="K248" s="191"/>
      <c r="L248" s="191"/>
      <c r="M248" s="191"/>
      <c r="N248" s="191"/>
      <c r="O248" s="70">
        <f>SUMIFS('Ctas Pagar'!G:G,'Ctas Pagar'!E:E,Fornecedores!A:A,'Ctas Pagar'!M:M,"")</f>
        <v>0</v>
      </c>
      <c r="P248" s="70">
        <f>SUMIFS('Ctas Pagar'!G:G,'Ctas Pagar'!E:E,Fornecedores!A:A,'Ctas Pagar'!N:N,"Pago")</f>
        <v>0</v>
      </c>
      <c r="Q248" s="71"/>
      <c r="R248" s="71"/>
      <c r="S248" s="71"/>
      <c r="T248" s="71"/>
      <c r="U248" s="71"/>
      <c r="V248" s="71"/>
      <c r="W248" s="71"/>
      <c r="X248" s="71"/>
      <c r="Y248" s="71"/>
      <c r="Z248" s="71"/>
      <c r="AA248" s="71"/>
      <c r="AB248" s="71"/>
      <c r="AC248" s="71"/>
      <c r="AD248" s="71"/>
      <c r="AE248" s="71"/>
      <c r="AF248" s="71"/>
      <c r="AG248" s="71"/>
      <c r="AH248" s="71"/>
      <c r="AI248" s="71"/>
      <c r="AJ248" s="71"/>
    </row>
    <row r="249" spans="1:36">
      <c r="A249" s="191"/>
      <c r="B249" s="191"/>
      <c r="C249" s="191"/>
      <c r="D249" s="191"/>
      <c r="E249" s="191"/>
      <c r="F249" s="191"/>
      <c r="G249" s="191"/>
      <c r="H249" s="191"/>
      <c r="I249" s="191"/>
      <c r="J249" s="191"/>
      <c r="K249" s="191"/>
      <c r="L249" s="191"/>
      <c r="M249" s="191"/>
      <c r="N249" s="191"/>
      <c r="O249" s="70">
        <f>SUMIFS('Ctas Pagar'!G:G,'Ctas Pagar'!E:E,Fornecedores!A:A,'Ctas Pagar'!M:M,"")</f>
        <v>0</v>
      </c>
      <c r="P249" s="70">
        <f>SUMIFS('Ctas Pagar'!G:G,'Ctas Pagar'!E:E,Fornecedores!A:A,'Ctas Pagar'!N:N,"Pago")</f>
        <v>0</v>
      </c>
      <c r="Q249" s="71"/>
      <c r="R249" s="71"/>
      <c r="S249" s="71"/>
      <c r="T249" s="71"/>
      <c r="U249" s="71"/>
      <c r="V249" s="71"/>
      <c r="W249" s="71"/>
      <c r="X249" s="71"/>
      <c r="Y249" s="71"/>
      <c r="Z249" s="71"/>
      <c r="AA249" s="71"/>
      <c r="AB249" s="71"/>
      <c r="AC249" s="71"/>
      <c r="AD249" s="71"/>
      <c r="AE249" s="71"/>
      <c r="AF249" s="71"/>
      <c r="AG249" s="71"/>
      <c r="AH249" s="71"/>
      <c r="AI249" s="71"/>
      <c r="AJ249" s="71"/>
    </row>
    <row r="250" spans="1:36">
      <c r="A250" s="191"/>
      <c r="B250" s="191"/>
      <c r="C250" s="191"/>
      <c r="D250" s="191"/>
      <c r="E250" s="191"/>
      <c r="F250" s="191"/>
      <c r="G250" s="191"/>
      <c r="H250" s="191"/>
      <c r="I250" s="191"/>
      <c r="J250" s="191"/>
      <c r="K250" s="191"/>
      <c r="L250" s="191"/>
      <c r="M250" s="191"/>
      <c r="N250" s="191"/>
      <c r="O250" s="70">
        <f>SUMIFS('Ctas Pagar'!G:G,'Ctas Pagar'!E:E,Fornecedores!A:A,'Ctas Pagar'!M:M,"")</f>
        <v>0</v>
      </c>
      <c r="P250" s="70">
        <f>SUMIFS('Ctas Pagar'!G:G,'Ctas Pagar'!E:E,Fornecedores!A:A,'Ctas Pagar'!N:N,"Pago")</f>
        <v>0</v>
      </c>
      <c r="Q250" s="71"/>
      <c r="R250" s="71"/>
      <c r="S250" s="71"/>
      <c r="T250" s="71"/>
      <c r="U250" s="71"/>
      <c r="V250" s="71"/>
      <c r="W250" s="71"/>
      <c r="X250" s="71"/>
      <c r="Y250" s="71"/>
      <c r="Z250" s="71"/>
      <c r="AA250" s="71"/>
      <c r="AB250" s="71"/>
      <c r="AC250" s="71"/>
      <c r="AD250" s="71"/>
      <c r="AE250" s="71"/>
      <c r="AF250" s="71"/>
      <c r="AG250" s="71"/>
      <c r="AH250" s="71"/>
      <c r="AI250" s="71"/>
      <c r="AJ250" s="71"/>
    </row>
    <row r="251" spans="1:36">
      <c r="A251" s="191"/>
      <c r="B251" s="191"/>
      <c r="C251" s="191"/>
      <c r="D251" s="191"/>
      <c r="E251" s="191"/>
      <c r="F251" s="191"/>
      <c r="G251" s="191"/>
      <c r="H251" s="191"/>
      <c r="I251" s="191"/>
      <c r="J251" s="191"/>
      <c r="K251" s="191"/>
      <c r="L251" s="191"/>
      <c r="M251" s="191"/>
      <c r="N251" s="191"/>
      <c r="O251" s="70">
        <f>SUMIFS('Ctas Pagar'!G:G,'Ctas Pagar'!E:E,Fornecedores!A:A,'Ctas Pagar'!M:M,"")</f>
        <v>0</v>
      </c>
      <c r="P251" s="70">
        <f>SUMIFS('Ctas Pagar'!G:G,'Ctas Pagar'!E:E,Fornecedores!A:A,'Ctas Pagar'!N:N,"Pago")</f>
        <v>0</v>
      </c>
      <c r="Q251" s="71"/>
      <c r="R251" s="71"/>
      <c r="S251" s="71"/>
      <c r="T251" s="71"/>
      <c r="U251" s="71"/>
      <c r="V251" s="71"/>
      <c r="W251" s="71"/>
      <c r="X251" s="71"/>
      <c r="Y251" s="71"/>
      <c r="Z251" s="71"/>
      <c r="AA251" s="71"/>
      <c r="AB251" s="71"/>
      <c r="AC251" s="71"/>
      <c r="AD251" s="71"/>
      <c r="AE251" s="71"/>
      <c r="AF251" s="71"/>
      <c r="AG251" s="71"/>
      <c r="AH251" s="71"/>
      <c r="AI251" s="71"/>
      <c r="AJ251" s="71"/>
    </row>
    <row r="252" spans="1:36">
      <c r="A252" s="191"/>
      <c r="B252" s="191"/>
      <c r="C252" s="191"/>
      <c r="D252" s="191"/>
      <c r="E252" s="191"/>
      <c r="F252" s="191"/>
      <c r="G252" s="191"/>
      <c r="H252" s="191"/>
      <c r="I252" s="191"/>
      <c r="J252" s="191"/>
      <c r="K252" s="191"/>
      <c r="L252" s="191"/>
      <c r="M252" s="191"/>
      <c r="N252" s="191"/>
      <c r="O252" s="70">
        <f>SUMIFS('Ctas Pagar'!G:G,'Ctas Pagar'!E:E,Fornecedores!A:A,'Ctas Pagar'!M:M,"")</f>
        <v>0</v>
      </c>
      <c r="P252" s="70">
        <f>SUMIFS('Ctas Pagar'!G:G,'Ctas Pagar'!E:E,Fornecedores!A:A,'Ctas Pagar'!N:N,"Pago")</f>
        <v>0</v>
      </c>
      <c r="Q252" s="71"/>
      <c r="R252" s="71"/>
      <c r="S252" s="71"/>
      <c r="T252" s="71"/>
      <c r="U252" s="71"/>
      <c r="V252" s="71"/>
      <c r="W252" s="71"/>
      <c r="X252" s="71"/>
      <c r="Y252" s="71"/>
      <c r="Z252" s="71"/>
      <c r="AA252" s="71"/>
      <c r="AB252" s="71"/>
      <c r="AC252" s="71"/>
      <c r="AD252" s="71"/>
      <c r="AE252" s="71"/>
      <c r="AF252" s="71"/>
      <c r="AG252" s="71"/>
      <c r="AH252" s="71"/>
      <c r="AI252" s="71"/>
      <c r="AJ252" s="71"/>
    </row>
    <row r="253" spans="1:36">
      <c r="A253" s="191"/>
      <c r="B253" s="191"/>
      <c r="C253" s="191"/>
      <c r="D253" s="191"/>
      <c r="E253" s="191"/>
      <c r="F253" s="191"/>
      <c r="G253" s="191"/>
      <c r="H253" s="191"/>
      <c r="I253" s="191"/>
      <c r="J253" s="191"/>
      <c r="K253" s="191"/>
      <c r="L253" s="191"/>
      <c r="M253" s="191"/>
      <c r="N253" s="191"/>
      <c r="O253" s="70">
        <f>SUMIFS('Ctas Pagar'!G:G,'Ctas Pagar'!E:E,Fornecedores!A:A,'Ctas Pagar'!M:M,"")</f>
        <v>0</v>
      </c>
      <c r="P253" s="70">
        <f>SUMIFS('Ctas Pagar'!G:G,'Ctas Pagar'!E:E,Fornecedores!A:A,'Ctas Pagar'!N:N,"Pago")</f>
        <v>0</v>
      </c>
      <c r="Q253" s="71"/>
      <c r="R253" s="71"/>
      <c r="S253" s="71"/>
      <c r="T253" s="71"/>
      <c r="U253" s="71"/>
      <c r="V253" s="71"/>
      <c r="W253" s="71"/>
      <c r="X253" s="71"/>
      <c r="Y253" s="71"/>
      <c r="Z253" s="71"/>
      <c r="AA253" s="71"/>
      <c r="AB253" s="71"/>
      <c r="AC253" s="71"/>
      <c r="AD253" s="71"/>
      <c r="AE253" s="71"/>
      <c r="AF253" s="71"/>
      <c r="AG253" s="71"/>
      <c r="AH253" s="71"/>
      <c r="AI253" s="71"/>
      <c r="AJ253" s="71"/>
    </row>
    <row r="254" spans="1:36">
      <c r="A254" s="191"/>
      <c r="B254" s="191"/>
      <c r="C254" s="191"/>
      <c r="D254" s="191"/>
      <c r="E254" s="191"/>
      <c r="F254" s="191"/>
      <c r="G254" s="191"/>
      <c r="H254" s="191"/>
      <c r="I254" s="191"/>
      <c r="J254" s="191"/>
      <c r="K254" s="191"/>
      <c r="L254" s="191"/>
      <c r="M254" s="191"/>
      <c r="N254" s="191"/>
      <c r="O254" s="70">
        <f>SUMIFS('Ctas Pagar'!G:G,'Ctas Pagar'!E:E,Fornecedores!A:A,'Ctas Pagar'!M:M,"")</f>
        <v>0</v>
      </c>
      <c r="P254" s="70">
        <f>SUMIFS('Ctas Pagar'!G:G,'Ctas Pagar'!E:E,Fornecedores!A:A,'Ctas Pagar'!N:N,"Pago")</f>
        <v>0</v>
      </c>
      <c r="Q254" s="71"/>
      <c r="R254" s="71"/>
      <c r="S254" s="71"/>
      <c r="T254" s="71"/>
      <c r="U254" s="71"/>
      <c r="V254" s="71"/>
      <c r="W254" s="71"/>
      <c r="X254" s="71"/>
      <c r="Y254" s="71"/>
      <c r="Z254" s="71"/>
      <c r="AA254" s="71"/>
      <c r="AB254" s="71"/>
      <c r="AC254" s="71"/>
      <c r="AD254" s="71"/>
      <c r="AE254" s="71"/>
      <c r="AF254" s="71"/>
      <c r="AG254" s="71"/>
      <c r="AH254" s="71"/>
      <c r="AI254" s="71"/>
      <c r="AJ254" s="71"/>
    </row>
    <row r="255" spans="1:36">
      <c r="A255" s="191"/>
      <c r="B255" s="191"/>
      <c r="C255" s="191"/>
      <c r="D255" s="191"/>
      <c r="E255" s="191"/>
      <c r="F255" s="191"/>
      <c r="G255" s="191"/>
      <c r="H255" s="191"/>
      <c r="I255" s="191"/>
      <c r="J255" s="191"/>
      <c r="K255" s="191"/>
      <c r="L255" s="191"/>
      <c r="M255" s="191"/>
      <c r="N255" s="191"/>
      <c r="O255" s="70">
        <f>SUMIFS('Ctas Pagar'!G:G,'Ctas Pagar'!E:E,Fornecedores!A:A,'Ctas Pagar'!M:M,"")</f>
        <v>0</v>
      </c>
      <c r="P255" s="70">
        <f>SUMIFS('Ctas Pagar'!G:G,'Ctas Pagar'!E:E,Fornecedores!A:A,'Ctas Pagar'!N:N,"Pago")</f>
        <v>0</v>
      </c>
      <c r="Q255" s="71"/>
      <c r="R255" s="71"/>
      <c r="S255" s="71"/>
      <c r="T255" s="71"/>
      <c r="U255" s="71"/>
      <c r="V255" s="71"/>
      <c r="W255" s="71"/>
      <c r="X255" s="71"/>
      <c r="Y255" s="71"/>
      <c r="Z255" s="71"/>
      <c r="AA255" s="71"/>
      <c r="AB255" s="71"/>
      <c r="AC255" s="71"/>
      <c r="AD255" s="71"/>
      <c r="AE255" s="71"/>
      <c r="AF255" s="71"/>
      <c r="AG255" s="71"/>
      <c r="AH255" s="71"/>
      <c r="AI255" s="71"/>
      <c r="AJ255" s="71"/>
    </row>
    <row r="256" spans="1:36">
      <c r="A256" s="191"/>
      <c r="B256" s="191"/>
      <c r="C256" s="191"/>
      <c r="D256" s="191"/>
      <c r="E256" s="191"/>
      <c r="F256" s="191"/>
      <c r="G256" s="191"/>
      <c r="H256" s="191"/>
      <c r="I256" s="191"/>
      <c r="J256" s="191"/>
      <c r="K256" s="191"/>
      <c r="L256" s="191"/>
      <c r="M256" s="191"/>
      <c r="N256" s="191"/>
      <c r="O256" s="70">
        <f>SUMIFS('Ctas Pagar'!G:G,'Ctas Pagar'!E:E,Fornecedores!A:A,'Ctas Pagar'!M:M,"")</f>
        <v>0</v>
      </c>
      <c r="P256" s="70">
        <f>SUMIFS('Ctas Pagar'!G:G,'Ctas Pagar'!E:E,Fornecedores!A:A,'Ctas Pagar'!N:N,"Pago")</f>
        <v>0</v>
      </c>
      <c r="Q256" s="71"/>
      <c r="R256" s="71"/>
      <c r="S256" s="71"/>
      <c r="T256" s="71"/>
      <c r="U256" s="71"/>
      <c r="V256" s="71"/>
      <c r="W256" s="71"/>
      <c r="X256" s="71"/>
      <c r="Y256" s="71"/>
      <c r="Z256" s="71"/>
      <c r="AA256" s="71"/>
      <c r="AB256" s="71"/>
      <c r="AC256" s="71"/>
      <c r="AD256" s="71"/>
      <c r="AE256" s="71"/>
      <c r="AF256" s="71"/>
      <c r="AG256" s="71"/>
      <c r="AH256" s="71"/>
      <c r="AI256" s="71"/>
      <c r="AJ256" s="71"/>
    </row>
    <row r="257" spans="1:36">
      <c r="A257" s="191"/>
      <c r="B257" s="191"/>
      <c r="C257" s="191"/>
      <c r="D257" s="191"/>
      <c r="E257" s="191"/>
      <c r="F257" s="191"/>
      <c r="G257" s="191"/>
      <c r="H257" s="191"/>
      <c r="I257" s="191"/>
      <c r="J257" s="191"/>
      <c r="K257" s="191"/>
      <c r="L257" s="191"/>
      <c r="M257" s="191"/>
      <c r="N257" s="191"/>
      <c r="O257" s="70">
        <f>SUMIFS('Ctas Pagar'!G:G,'Ctas Pagar'!E:E,Fornecedores!A:A,'Ctas Pagar'!M:M,"")</f>
        <v>0</v>
      </c>
      <c r="P257" s="70">
        <f>SUMIFS('Ctas Pagar'!G:G,'Ctas Pagar'!E:E,Fornecedores!A:A,'Ctas Pagar'!N:N,"Pago")</f>
        <v>0</v>
      </c>
      <c r="Q257" s="71"/>
      <c r="R257" s="71"/>
      <c r="S257" s="71"/>
      <c r="T257" s="71"/>
      <c r="U257" s="71"/>
      <c r="V257" s="71"/>
      <c r="W257" s="71"/>
      <c r="X257" s="71"/>
      <c r="Y257" s="71"/>
      <c r="Z257" s="71"/>
      <c r="AA257" s="71"/>
      <c r="AB257" s="71"/>
      <c r="AC257" s="71"/>
      <c r="AD257" s="71"/>
      <c r="AE257" s="71"/>
      <c r="AF257" s="71"/>
      <c r="AG257" s="71"/>
      <c r="AH257" s="71"/>
      <c r="AI257" s="71"/>
      <c r="AJ257" s="71"/>
    </row>
    <row r="258" spans="1:36">
      <c r="A258" s="191"/>
      <c r="B258" s="191"/>
      <c r="C258" s="191"/>
      <c r="D258" s="191"/>
      <c r="E258" s="191"/>
      <c r="F258" s="191"/>
      <c r="G258" s="191"/>
      <c r="H258" s="191"/>
      <c r="I258" s="191"/>
      <c r="J258" s="191"/>
      <c r="K258" s="191"/>
      <c r="L258" s="191"/>
      <c r="M258" s="191"/>
      <c r="N258" s="191"/>
      <c r="O258" s="70">
        <f>SUMIFS('Ctas Pagar'!G:G,'Ctas Pagar'!E:E,Fornecedores!A:A,'Ctas Pagar'!M:M,"")</f>
        <v>0</v>
      </c>
      <c r="P258" s="70">
        <f>SUMIFS('Ctas Pagar'!G:G,'Ctas Pagar'!E:E,Fornecedores!A:A,'Ctas Pagar'!N:N,"Pago")</f>
        <v>0</v>
      </c>
      <c r="Q258" s="71"/>
      <c r="R258" s="71"/>
      <c r="S258" s="71"/>
      <c r="T258" s="71"/>
      <c r="U258" s="71"/>
      <c r="V258" s="71"/>
      <c r="W258" s="71"/>
      <c r="X258" s="71"/>
      <c r="Y258" s="71"/>
      <c r="Z258" s="71"/>
      <c r="AA258" s="71"/>
      <c r="AB258" s="71"/>
      <c r="AC258" s="71"/>
      <c r="AD258" s="71"/>
      <c r="AE258" s="71"/>
      <c r="AF258" s="71"/>
      <c r="AG258" s="71"/>
      <c r="AH258" s="71"/>
      <c r="AI258" s="71"/>
      <c r="AJ258" s="71"/>
    </row>
    <row r="259" spans="1:36">
      <c r="A259" s="191"/>
      <c r="B259" s="191"/>
      <c r="C259" s="191"/>
      <c r="D259" s="191"/>
      <c r="E259" s="191"/>
      <c r="F259" s="191"/>
      <c r="G259" s="191"/>
      <c r="H259" s="191"/>
      <c r="I259" s="191"/>
      <c r="J259" s="191"/>
      <c r="K259" s="191"/>
      <c r="L259" s="191"/>
      <c r="M259" s="191"/>
      <c r="N259" s="191"/>
      <c r="O259" s="70">
        <f>SUMIFS('Ctas Pagar'!G:G,'Ctas Pagar'!E:E,Fornecedores!A:A,'Ctas Pagar'!M:M,"")</f>
        <v>0</v>
      </c>
      <c r="P259" s="70">
        <f>SUMIFS('Ctas Pagar'!G:G,'Ctas Pagar'!E:E,Fornecedores!A:A,'Ctas Pagar'!N:N,"Pago")</f>
        <v>0</v>
      </c>
      <c r="Q259" s="71"/>
      <c r="R259" s="71"/>
      <c r="S259" s="71"/>
      <c r="T259" s="71"/>
      <c r="U259" s="71"/>
      <c r="V259" s="71"/>
      <c r="W259" s="71"/>
      <c r="X259" s="71"/>
      <c r="Y259" s="71"/>
      <c r="Z259" s="71"/>
      <c r="AA259" s="71"/>
      <c r="AB259" s="71"/>
      <c r="AC259" s="71"/>
      <c r="AD259" s="71"/>
      <c r="AE259" s="71"/>
      <c r="AF259" s="71"/>
      <c r="AG259" s="71"/>
      <c r="AH259" s="71"/>
      <c r="AI259" s="71"/>
      <c r="AJ259" s="71"/>
    </row>
    <row r="260" spans="1:36">
      <c r="A260" s="191"/>
      <c r="B260" s="191"/>
      <c r="C260" s="191"/>
      <c r="D260" s="191"/>
      <c r="E260" s="191"/>
      <c r="F260" s="191"/>
      <c r="G260" s="191"/>
      <c r="H260" s="191"/>
      <c r="I260" s="191"/>
      <c r="J260" s="191"/>
      <c r="K260" s="191"/>
      <c r="L260" s="191"/>
      <c r="M260" s="191"/>
      <c r="N260" s="191"/>
      <c r="O260" s="70">
        <f>SUMIFS('Ctas Pagar'!G:G,'Ctas Pagar'!E:E,Fornecedores!A:A,'Ctas Pagar'!M:M,"")</f>
        <v>0</v>
      </c>
      <c r="P260" s="70">
        <f>SUMIFS('Ctas Pagar'!G:G,'Ctas Pagar'!E:E,Fornecedores!A:A,'Ctas Pagar'!N:N,"Pago")</f>
        <v>0</v>
      </c>
      <c r="Q260" s="71"/>
      <c r="R260" s="71"/>
      <c r="S260" s="71"/>
      <c r="T260" s="71"/>
      <c r="U260" s="71"/>
      <c r="V260" s="71"/>
      <c r="W260" s="71"/>
      <c r="X260" s="71"/>
      <c r="Y260" s="71"/>
      <c r="Z260" s="71"/>
      <c r="AA260" s="71"/>
      <c r="AB260" s="71"/>
      <c r="AC260" s="71"/>
      <c r="AD260" s="71"/>
      <c r="AE260" s="71"/>
      <c r="AF260" s="71"/>
      <c r="AG260" s="71"/>
      <c r="AH260" s="71"/>
      <c r="AI260" s="71"/>
      <c r="AJ260" s="71"/>
    </row>
    <row r="261" spans="1:36">
      <c r="A261" s="191"/>
      <c r="B261" s="191"/>
      <c r="C261" s="191"/>
      <c r="D261" s="191"/>
      <c r="E261" s="191"/>
      <c r="F261" s="191"/>
      <c r="G261" s="191"/>
      <c r="H261" s="191"/>
      <c r="I261" s="191"/>
      <c r="J261" s="191"/>
      <c r="K261" s="191"/>
      <c r="L261" s="191"/>
      <c r="M261" s="191"/>
      <c r="N261" s="191"/>
      <c r="O261" s="70">
        <f>SUMIFS('Ctas Pagar'!G:G,'Ctas Pagar'!E:E,Fornecedores!A:A,'Ctas Pagar'!M:M,"")</f>
        <v>0</v>
      </c>
      <c r="P261" s="70">
        <f>SUMIFS('Ctas Pagar'!G:G,'Ctas Pagar'!E:E,Fornecedores!A:A,'Ctas Pagar'!N:N,"Pago")</f>
        <v>0</v>
      </c>
      <c r="Q261" s="71"/>
      <c r="R261" s="71"/>
      <c r="S261" s="71"/>
      <c r="T261" s="71"/>
      <c r="U261" s="71"/>
      <c r="V261" s="71"/>
      <c r="W261" s="71"/>
      <c r="X261" s="71"/>
      <c r="Y261" s="71"/>
      <c r="Z261" s="71"/>
      <c r="AA261" s="71"/>
      <c r="AB261" s="71"/>
      <c r="AC261" s="71"/>
      <c r="AD261" s="71"/>
      <c r="AE261" s="71"/>
      <c r="AF261" s="71"/>
      <c r="AG261" s="71"/>
      <c r="AH261" s="71"/>
      <c r="AI261" s="71"/>
      <c r="AJ261" s="71"/>
    </row>
    <row r="262" spans="1:36">
      <c r="A262" s="191"/>
      <c r="B262" s="191"/>
      <c r="C262" s="191"/>
      <c r="D262" s="191"/>
      <c r="E262" s="191"/>
      <c r="F262" s="191"/>
      <c r="G262" s="191"/>
      <c r="H262" s="191"/>
      <c r="I262" s="191"/>
      <c r="J262" s="191"/>
      <c r="K262" s="191"/>
      <c r="L262" s="191"/>
      <c r="M262" s="191"/>
      <c r="N262" s="191"/>
      <c r="O262" s="70">
        <f>SUMIFS('Ctas Pagar'!G:G,'Ctas Pagar'!E:E,Fornecedores!A:A,'Ctas Pagar'!M:M,"")</f>
        <v>0</v>
      </c>
      <c r="P262" s="70">
        <f>SUMIFS('Ctas Pagar'!G:G,'Ctas Pagar'!E:E,Fornecedores!A:A,'Ctas Pagar'!N:N,"Pago")</f>
        <v>0</v>
      </c>
      <c r="Q262" s="71"/>
      <c r="R262" s="71"/>
      <c r="S262" s="71"/>
      <c r="T262" s="71"/>
      <c r="U262" s="71"/>
      <c r="V262" s="71"/>
      <c r="W262" s="71"/>
      <c r="X262" s="71"/>
      <c r="Y262" s="71"/>
      <c r="Z262" s="71"/>
      <c r="AA262" s="71"/>
      <c r="AB262" s="71"/>
      <c r="AC262" s="71"/>
      <c r="AD262" s="71"/>
      <c r="AE262" s="71"/>
      <c r="AF262" s="71"/>
      <c r="AG262" s="71"/>
      <c r="AH262" s="71"/>
      <c r="AI262" s="71"/>
      <c r="AJ262" s="71"/>
    </row>
    <row r="263" spans="1:36">
      <c r="A263" s="191"/>
      <c r="B263" s="191"/>
      <c r="C263" s="191"/>
      <c r="D263" s="191"/>
      <c r="E263" s="191"/>
      <c r="F263" s="191"/>
      <c r="G263" s="191"/>
      <c r="H263" s="191"/>
      <c r="I263" s="191"/>
      <c r="J263" s="191"/>
      <c r="K263" s="191"/>
      <c r="L263" s="191"/>
      <c r="M263" s="191"/>
      <c r="N263" s="191"/>
      <c r="O263" s="70">
        <f>SUMIFS('Ctas Pagar'!G:G,'Ctas Pagar'!E:E,Fornecedores!A:A,'Ctas Pagar'!M:M,"")</f>
        <v>0</v>
      </c>
      <c r="P263" s="70">
        <f>SUMIFS('Ctas Pagar'!G:G,'Ctas Pagar'!E:E,Fornecedores!A:A,'Ctas Pagar'!N:N,"Pago")</f>
        <v>0</v>
      </c>
      <c r="Q263" s="71"/>
      <c r="R263" s="71"/>
      <c r="S263" s="71"/>
      <c r="T263" s="71"/>
      <c r="U263" s="71"/>
      <c r="V263" s="71"/>
      <c r="W263" s="71"/>
      <c r="X263" s="71"/>
      <c r="Y263" s="71"/>
      <c r="Z263" s="71"/>
      <c r="AA263" s="71"/>
      <c r="AB263" s="71"/>
      <c r="AC263" s="71"/>
      <c r="AD263" s="71"/>
      <c r="AE263" s="71"/>
      <c r="AF263" s="71"/>
      <c r="AG263" s="71"/>
      <c r="AH263" s="71"/>
      <c r="AI263" s="71"/>
      <c r="AJ263" s="71"/>
    </row>
    <row r="264" spans="1:36">
      <c r="A264" s="191"/>
      <c r="B264" s="191"/>
      <c r="C264" s="191"/>
      <c r="D264" s="191"/>
      <c r="E264" s="191"/>
      <c r="F264" s="191"/>
      <c r="G264" s="191"/>
      <c r="H264" s="191"/>
      <c r="I264" s="191"/>
      <c r="J264" s="191"/>
      <c r="K264" s="191"/>
      <c r="L264" s="191"/>
      <c r="M264" s="191"/>
      <c r="N264" s="191"/>
      <c r="O264" s="70">
        <f>SUMIFS('Ctas Pagar'!G:G,'Ctas Pagar'!E:E,Fornecedores!A:A,'Ctas Pagar'!M:M,"")</f>
        <v>0</v>
      </c>
      <c r="P264" s="70">
        <f>SUMIFS('Ctas Pagar'!G:G,'Ctas Pagar'!E:E,Fornecedores!A:A,'Ctas Pagar'!N:N,"Pago")</f>
        <v>0</v>
      </c>
      <c r="Q264" s="71"/>
      <c r="R264" s="71"/>
      <c r="S264" s="71"/>
      <c r="T264" s="71"/>
      <c r="U264" s="71"/>
      <c r="V264" s="71"/>
      <c r="W264" s="71"/>
      <c r="X264" s="71"/>
      <c r="Y264" s="71"/>
      <c r="Z264" s="71"/>
      <c r="AA264" s="71"/>
      <c r="AB264" s="71"/>
      <c r="AC264" s="71"/>
      <c r="AD264" s="71"/>
      <c r="AE264" s="71"/>
      <c r="AF264" s="71"/>
      <c r="AG264" s="71"/>
      <c r="AH264" s="71"/>
      <c r="AI264" s="71"/>
      <c r="AJ264" s="71"/>
    </row>
    <row r="265" spans="1:36">
      <c r="A265" s="191"/>
      <c r="B265" s="191"/>
      <c r="C265" s="191"/>
      <c r="D265" s="191"/>
      <c r="E265" s="191"/>
      <c r="F265" s="191"/>
      <c r="G265" s="191"/>
      <c r="H265" s="191"/>
      <c r="I265" s="191"/>
      <c r="J265" s="191"/>
      <c r="K265" s="191"/>
      <c r="L265" s="191"/>
      <c r="M265" s="191"/>
      <c r="N265" s="191"/>
      <c r="O265" s="70">
        <f>SUMIFS('Ctas Pagar'!G:G,'Ctas Pagar'!E:E,Fornecedores!A:A,'Ctas Pagar'!M:M,"")</f>
        <v>0</v>
      </c>
      <c r="P265" s="70">
        <f>SUMIFS('Ctas Pagar'!G:G,'Ctas Pagar'!E:E,Fornecedores!A:A,'Ctas Pagar'!N:N,"Pago")</f>
        <v>0</v>
      </c>
      <c r="Q265" s="71"/>
      <c r="R265" s="71"/>
      <c r="S265" s="71"/>
      <c r="T265" s="71"/>
      <c r="U265" s="71"/>
      <c r="V265" s="71"/>
      <c r="W265" s="71"/>
      <c r="X265" s="71"/>
      <c r="Y265" s="71"/>
      <c r="Z265" s="71"/>
      <c r="AA265" s="71"/>
      <c r="AB265" s="71"/>
      <c r="AC265" s="71"/>
      <c r="AD265" s="71"/>
      <c r="AE265" s="71"/>
      <c r="AF265" s="71"/>
      <c r="AG265" s="71"/>
      <c r="AH265" s="71"/>
      <c r="AI265" s="71"/>
      <c r="AJ265" s="71"/>
    </row>
    <row r="266" spans="1:36">
      <c r="A266" s="191"/>
      <c r="B266" s="191"/>
      <c r="C266" s="191"/>
      <c r="D266" s="191"/>
      <c r="E266" s="191"/>
      <c r="F266" s="191"/>
      <c r="G266" s="191"/>
      <c r="H266" s="191"/>
      <c r="I266" s="191"/>
      <c r="J266" s="191"/>
      <c r="K266" s="191"/>
      <c r="L266" s="191"/>
      <c r="M266" s="191"/>
      <c r="N266" s="191"/>
      <c r="O266" s="70">
        <f>SUMIFS('Ctas Pagar'!G:G,'Ctas Pagar'!E:E,Fornecedores!A:A,'Ctas Pagar'!M:M,"")</f>
        <v>0</v>
      </c>
      <c r="P266" s="70">
        <f>SUMIFS('Ctas Pagar'!G:G,'Ctas Pagar'!E:E,Fornecedores!A:A,'Ctas Pagar'!N:N,"Pago")</f>
        <v>0</v>
      </c>
      <c r="Q266" s="71"/>
      <c r="R266" s="71"/>
      <c r="S266" s="71"/>
      <c r="T266" s="71"/>
      <c r="U266" s="71"/>
      <c r="V266" s="71"/>
      <c r="W266" s="71"/>
      <c r="X266" s="71"/>
      <c r="Y266" s="71"/>
      <c r="Z266" s="71"/>
      <c r="AA266" s="71"/>
      <c r="AB266" s="71"/>
      <c r="AC266" s="71"/>
      <c r="AD266" s="71"/>
      <c r="AE266" s="71"/>
      <c r="AF266" s="71"/>
      <c r="AG266" s="71"/>
      <c r="AH266" s="71"/>
      <c r="AI266" s="71"/>
      <c r="AJ266" s="71"/>
    </row>
    <row r="267" spans="1:36">
      <c r="A267" s="191"/>
      <c r="B267" s="191"/>
      <c r="C267" s="191"/>
      <c r="D267" s="191"/>
      <c r="E267" s="191"/>
      <c r="F267" s="191"/>
      <c r="G267" s="191"/>
      <c r="H267" s="191"/>
      <c r="I267" s="191"/>
      <c r="J267" s="191"/>
      <c r="K267" s="191"/>
      <c r="L267" s="191"/>
      <c r="M267" s="191"/>
      <c r="N267" s="191"/>
      <c r="O267" s="70">
        <f>SUMIFS('Ctas Pagar'!G:G,'Ctas Pagar'!E:E,Fornecedores!A:A,'Ctas Pagar'!M:M,"")</f>
        <v>0</v>
      </c>
      <c r="P267" s="70">
        <f>SUMIFS('Ctas Pagar'!G:G,'Ctas Pagar'!E:E,Fornecedores!A:A,'Ctas Pagar'!N:N,"Pago")</f>
        <v>0</v>
      </c>
      <c r="Q267" s="71"/>
      <c r="R267" s="71"/>
      <c r="S267" s="71"/>
      <c r="T267" s="71"/>
      <c r="U267" s="71"/>
      <c r="V267" s="71"/>
      <c r="W267" s="71"/>
      <c r="X267" s="71"/>
      <c r="Y267" s="71"/>
      <c r="Z267" s="71"/>
      <c r="AA267" s="71"/>
      <c r="AB267" s="71"/>
      <c r="AC267" s="71"/>
      <c r="AD267" s="71"/>
      <c r="AE267" s="71"/>
      <c r="AF267" s="71"/>
      <c r="AG267" s="71"/>
      <c r="AH267" s="71"/>
      <c r="AI267" s="71"/>
      <c r="AJ267" s="71"/>
    </row>
    <row r="268" spans="1:36">
      <c r="A268" s="191"/>
      <c r="B268" s="191"/>
      <c r="C268" s="191"/>
      <c r="D268" s="191"/>
      <c r="E268" s="191"/>
      <c r="F268" s="191"/>
      <c r="G268" s="191"/>
      <c r="H268" s="191"/>
      <c r="I268" s="191"/>
      <c r="J268" s="191"/>
      <c r="K268" s="191"/>
      <c r="L268" s="191"/>
      <c r="M268" s="191"/>
      <c r="N268" s="191"/>
      <c r="O268" s="70">
        <f>SUMIFS('Ctas Pagar'!G:G,'Ctas Pagar'!E:E,Fornecedores!A:A,'Ctas Pagar'!M:M,"")</f>
        <v>0</v>
      </c>
      <c r="P268" s="70">
        <f>SUMIFS('Ctas Pagar'!G:G,'Ctas Pagar'!E:E,Fornecedores!A:A,'Ctas Pagar'!N:N,"Pago")</f>
        <v>0</v>
      </c>
      <c r="Q268" s="71"/>
      <c r="R268" s="71"/>
      <c r="S268" s="71"/>
      <c r="T268" s="71"/>
      <c r="U268" s="71"/>
      <c r="V268" s="71"/>
      <c r="W268" s="71"/>
      <c r="X268" s="71"/>
      <c r="Y268" s="71"/>
      <c r="Z268" s="71"/>
      <c r="AA268" s="71"/>
      <c r="AB268" s="71"/>
      <c r="AC268" s="71"/>
      <c r="AD268" s="71"/>
      <c r="AE268" s="71"/>
      <c r="AF268" s="71"/>
      <c r="AG268" s="71"/>
      <c r="AH268" s="71"/>
      <c r="AI268" s="71"/>
      <c r="AJ268" s="71"/>
    </row>
    <row r="269" spans="1:36">
      <c r="A269" s="191"/>
      <c r="B269" s="191"/>
      <c r="C269" s="191"/>
      <c r="D269" s="191"/>
      <c r="E269" s="191"/>
      <c r="F269" s="191"/>
      <c r="G269" s="191"/>
      <c r="H269" s="191"/>
      <c r="I269" s="191"/>
      <c r="J269" s="191"/>
      <c r="K269" s="191"/>
      <c r="L269" s="191"/>
      <c r="M269" s="191"/>
      <c r="N269" s="191"/>
      <c r="O269" s="70">
        <f>SUMIFS('Ctas Pagar'!G:G,'Ctas Pagar'!E:E,Fornecedores!A:A,'Ctas Pagar'!M:M,"")</f>
        <v>0</v>
      </c>
      <c r="P269" s="70">
        <f>SUMIFS('Ctas Pagar'!G:G,'Ctas Pagar'!E:E,Fornecedores!A:A,'Ctas Pagar'!N:N,"Pago")</f>
        <v>0</v>
      </c>
      <c r="Q269" s="71"/>
      <c r="R269" s="71"/>
      <c r="S269" s="71"/>
      <c r="T269" s="71"/>
      <c r="U269" s="71"/>
      <c r="V269" s="71"/>
      <c r="W269" s="71"/>
      <c r="X269" s="71"/>
      <c r="Y269" s="71"/>
      <c r="Z269" s="71"/>
      <c r="AA269" s="71"/>
      <c r="AB269" s="71"/>
      <c r="AC269" s="71"/>
      <c r="AD269" s="71"/>
      <c r="AE269" s="71"/>
      <c r="AF269" s="71"/>
      <c r="AG269" s="71"/>
      <c r="AH269" s="71"/>
      <c r="AI269" s="71"/>
      <c r="AJ269" s="71"/>
    </row>
    <row r="270" spans="1:36">
      <c r="A270" s="191"/>
      <c r="B270" s="191"/>
      <c r="C270" s="191"/>
      <c r="D270" s="191"/>
      <c r="E270" s="191"/>
      <c r="F270" s="191"/>
      <c r="G270" s="191"/>
      <c r="H270" s="191"/>
      <c r="I270" s="191"/>
      <c r="J270" s="191"/>
      <c r="K270" s="191"/>
      <c r="L270" s="191"/>
      <c r="M270" s="191"/>
      <c r="N270" s="191"/>
      <c r="O270" s="70">
        <f>SUMIFS('Ctas Pagar'!G:G,'Ctas Pagar'!E:E,Fornecedores!A:A,'Ctas Pagar'!M:M,"")</f>
        <v>0</v>
      </c>
      <c r="P270" s="70">
        <f>SUMIFS('Ctas Pagar'!G:G,'Ctas Pagar'!E:E,Fornecedores!A:A,'Ctas Pagar'!N:N,"Pago")</f>
        <v>0</v>
      </c>
      <c r="Q270" s="71"/>
      <c r="R270" s="71"/>
      <c r="S270" s="71"/>
      <c r="T270" s="71"/>
      <c r="U270" s="71"/>
      <c r="V270" s="71"/>
      <c r="W270" s="71"/>
      <c r="X270" s="71"/>
      <c r="Y270" s="71"/>
      <c r="Z270" s="71"/>
      <c r="AA270" s="71"/>
      <c r="AB270" s="71"/>
      <c r="AC270" s="71"/>
      <c r="AD270" s="71"/>
      <c r="AE270" s="71"/>
      <c r="AF270" s="71"/>
      <c r="AG270" s="71"/>
      <c r="AH270" s="71"/>
      <c r="AI270" s="71"/>
      <c r="AJ270" s="71"/>
    </row>
    <row r="271" spans="1:36">
      <c r="A271" s="191"/>
      <c r="B271" s="191"/>
      <c r="C271" s="191"/>
      <c r="D271" s="191"/>
      <c r="E271" s="191"/>
      <c r="F271" s="191"/>
      <c r="G271" s="191"/>
      <c r="H271" s="191"/>
      <c r="I271" s="191"/>
      <c r="J271" s="191"/>
      <c r="K271" s="191"/>
      <c r="L271" s="191"/>
      <c r="M271" s="191"/>
      <c r="N271" s="191"/>
      <c r="O271" s="70">
        <f>SUMIFS('Ctas Pagar'!G:G,'Ctas Pagar'!E:E,Fornecedores!A:A,'Ctas Pagar'!M:M,"")</f>
        <v>0</v>
      </c>
      <c r="P271" s="70">
        <f>SUMIFS('Ctas Pagar'!G:G,'Ctas Pagar'!E:E,Fornecedores!A:A,'Ctas Pagar'!N:N,"Pago")</f>
        <v>0</v>
      </c>
      <c r="Q271" s="71"/>
      <c r="R271" s="71"/>
      <c r="S271" s="71"/>
      <c r="T271" s="71"/>
      <c r="U271" s="71"/>
      <c r="V271" s="71"/>
      <c r="W271" s="71"/>
      <c r="X271" s="71"/>
      <c r="Y271" s="71"/>
      <c r="Z271" s="71"/>
      <c r="AA271" s="71"/>
      <c r="AB271" s="71"/>
      <c r="AC271" s="71"/>
      <c r="AD271" s="71"/>
      <c r="AE271" s="71"/>
      <c r="AF271" s="71"/>
      <c r="AG271" s="71"/>
      <c r="AH271" s="71"/>
      <c r="AI271" s="71"/>
      <c r="AJ271" s="71"/>
    </row>
    <row r="272" spans="1:36">
      <c r="A272" s="191"/>
      <c r="B272" s="191"/>
      <c r="C272" s="191"/>
      <c r="D272" s="191"/>
      <c r="E272" s="191"/>
      <c r="F272" s="191"/>
      <c r="G272" s="191"/>
      <c r="H272" s="191"/>
      <c r="I272" s="191"/>
      <c r="J272" s="191"/>
      <c r="K272" s="191"/>
      <c r="L272" s="191"/>
      <c r="M272" s="191"/>
      <c r="N272" s="191"/>
      <c r="O272" s="70">
        <f>SUMIFS('Ctas Pagar'!G:G,'Ctas Pagar'!E:E,Fornecedores!A:A,'Ctas Pagar'!M:M,"")</f>
        <v>0</v>
      </c>
      <c r="P272" s="70">
        <f>SUMIFS('Ctas Pagar'!G:G,'Ctas Pagar'!E:E,Fornecedores!A:A,'Ctas Pagar'!N:N,"Pago")</f>
        <v>0</v>
      </c>
      <c r="Q272" s="71"/>
      <c r="R272" s="71"/>
      <c r="S272" s="71"/>
      <c r="T272" s="71"/>
      <c r="U272" s="71"/>
      <c r="V272" s="71"/>
      <c r="W272" s="71"/>
      <c r="X272" s="71"/>
      <c r="Y272" s="71"/>
      <c r="Z272" s="71"/>
      <c r="AA272" s="71"/>
      <c r="AB272" s="71"/>
      <c r="AC272" s="71"/>
      <c r="AD272" s="71"/>
      <c r="AE272" s="71"/>
      <c r="AF272" s="71"/>
      <c r="AG272" s="71"/>
      <c r="AH272" s="71"/>
      <c r="AI272" s="71"/>
      <c r="AJ272" s="71"/>
    </row>
    <row r="273" spans="1:36">
      <c r="A273" s="191"/>
      <c r="B273" s="191"/>
      <c r="C273" s="191"/>
      <c r="D273" s="191"/>
      <c r="E273" s="191"/>
      <c r="F273" s="191"/>
      <c r="G273" s="191"/>
      <c r="H273" s="191"/>
      <c r="I273" s="191"/>
      <c r="J273" s="191"/>
      <c r="K273" s="191"/>
      <c r="L273" s="191"/>
      <c r="M273" s="191"/>
      <c r="N273" s="191"/>
      <c r="O273" s="70">
        <f>SUMIFS('Ctas Pagar'!G:G,'Ctas Pagar'!E:E,Fornecedores!A:A,'Ctas Pagar'!M:M,"")</f>
        <v>0</v>
      </c>
      <c r="P273" s="70">
        <f>SUMIFS('Ctas Pagar'!G:G,'Ctas Pagar'!E:E,Fornecedores!A:A,'Ctas Pagar'!N:N,"Pago")</f>
        <v>0</v>
      </c>
      <c r="Q273" s="71"/>
      <c r="R273" s="71"/>
      <c r="S273" s="71"/>
      <c r="T273" s="71"/>
      <c r="U273" s="71"/>
      <c r="V273" s="71"/>
      <c r="W273" s="71"/>
      <c r="X273" s="71"/>
      <c r="Y273" s="71"/>
      <c r="Z273" s="71"/>
      <c r="AA273" s="71"/>
      <c r="AB273" s="71"/>
      <c r="AC273" s="71"/>
      <c r="AD273" s="71"/>
      <c r="AE273" s="71"/>
      <c r="AF273" s="71"/>
      <c r="AG273" s="71"/>
      <c r="AH273" s="71"/>
      <c r="AI273" s="71"/>
      <c r="AJ273" s="71"/>
    </row>
    <row r="274" spans="1:36">
      <c r="A274" s="191"/>
      <c r="B274" s="191"/>
      <c r="C274" s="191"/>
      <c r="D274" s="191"/>
      <c r="E274" s="191"/>
      <c r="F274" s="191"/>
      <c r="G274" s="191"/>
      <c r="H274" s="191"/>
      <c r="I274" s="191"/>
      <c r="J274" s="191"/>
      <c r="K274" s="191"/>
      <c r="L274" s="191"/>
      <c r="M274" s="191"/>
      <c r="N274" s="191"/>
      <c r="O274" s="70">
        <f>SUMIFS('Ctas Pagar'!G:G,'Ctas Pagar'!E:E,Fornecedores!A:A,'Ctas Pagar'!M:M,"")</f>
        <v>0</v>
      </c>
      <c r="P274" s="70">
        <f>SUMIFS('Ctas Pagar'!G:G,'Ctas Pagar'!E:E,Fornecedores!A:A,'Ctas Pagar'!N:N,"Pago")</f>
        <v>0</v>
      </c>
      <c r="Q274" s="71"/>
      <c r="R274" s="71"/>
      <c r="S274" s="71"/>
      <c r="T274" s="71"/>
      <c r="U274" s="71"/>
      <c r="V274" s="71"/>
      <c r="W274" s="71"/>
      <c r="X274" s="71"/>
      <c r="Y274" s="71"/>
      <c r="Z274" s="71"/>
      <c r="AA274" s="71"/>
      <c r="AB274" s="71"/>
      <c r="AC274" s="71"/>
      <c r="AD274" s="71"/>
      <c r="AE274" s="71"/>
      <c r="AF274" s="71"/>
      <c r="AG274" s="71"/>
      <c r="AH274" s="71"/>
      <c r="AI274" s="71"/>
      <c r="AJ274" s="71"/>
    </row>
    <row r="275" spans="1:36">
      <c r="A275" s="191"/>
      <c r="B275" s="191"/>
      <c r="C275" s="191"/>
      <c r="D275" s="191"/>
      <c r="E275" s="191"/>
      <c r="F275" s="191"/>
      <c r="G275" s="191"/>
      <c r="H275" s="191"/>
      <c r="I275" s="191"/>
      <c r="J275" s="191"/>
      <c r="K275" s="191"/>
      <c r="L275" s="191"/>
      <c r="M275" s="191"/>
      <c r="N275" s="191"/>
      <c r="O275" s="70">
        <f>SUMIFS('Ctas Pagar'!G:G,'Ctas Pagar'!E:E,Fornecedores!A:A,'Ctas Pagar'!M:M,"")</f>
        <v>0</v>
      </c>
      <c r="P275" s="70">
        <f>SUMIFS('Ctas Pagar'!G:G,'Ctas Pagar'!E:E,Fornecedores!A:A,'Ctas Pagar'!N:N,"Pago")</f>
        <v>0</v>
      </c>
      <c r="Q275" s="71"/>
      <c r="R275" s="71"/>
      <c r="S275" s="71"/>
      <c r="T275" s="71"/>
      <c r="U275" s="71"/>
      <c r="V275" s="71"/>
      <c r="W275" s="71"/>
      <c r="X275" s="71"/>
      <c r="Y275" s="71"/>
      <c r="Z275" s="71"/>
      <c r="AA275" s="71"/>
      <c r="AB275" s="71"/>
      <c r="AC275" s="71"/>
      <c r="AD275" s="71"/>
      <c r="AE275" s="71"/>
      <c r="AF275" s="71"/>
      <c r="AG275" s="71"/>
      <c r="AH275" s="71"/>
      <c r="AI275" s="71"/>
      <c r="AJ275" s="71"/>
    </row>
    <row r="276" spans="1:36">
      <c r="A276" s="191"/>
      <c r="B276" s="191"/>
      <c r="C276" s="191"/>
      <c r="D276" s="191"/>
      <c r="E276" s="191"/>
      <c r="F276" s="191"/>
      <c r="G276" s="191"/>
      <c r="H276" s="191"/>
      <c r="I276" s="191"/>
      <c r="J276" s="191"/>
      <c r="K276" s="191"/>
      <c r="L276" s="191"/>
      <c r="M276" s="191"/>
      <c r="N276" s="191"/>
      <c r="O276" s="70">
        <f>SUMIFS('Ctas Pagar'!G:G,'Ctas Pagar'!E:E,Fornecedores!A:A,'Ctas Pagar'!M:M,"")</f>
        <v>0</v>
      </c>
      <c r="P276" s="70">
        <f>SUMIFS('Ctas Pagar'!G:G,'Ctas Pagar'!E:E,Fornecedores!A:A,'Ctas Pagar'!N:N,"Pago")</f>
        <v>0</v>
      </c>
      <c r="Q276" s="71"/>
      <c r="R276" s="71"/>
      <c r="S276" s="71"/>
      <c r="T276" s="71"/>
      <c r="U276" s="71"/>
      <c r="V276" s="71"/>
      <c r="W276" s="71"/>
      <c r="X276" s="71"/>
      <c r="Y276" s="71"/>
      <c r="Z276" s="71"/>
      <c r="AA276" s="71"/>
      <c r="AB276" s="71"/>
      <c r="AC276" s="71"/>
      <c r="AD276" s="71"/>
      <c r="AE276" s="71"/>
      <c r="AF276" s="71"/>
      <c r="AG276" s="71"/>
      <c r="AH276" s="71"/>
      <c r="AI276" s="71"/>
      <c r="AJ276" s="71"/>
    </row>
    <row r="277" spans="1:36">
      <c r="A277" s="191"/>
      <c r="B277" s="191"/>
      <c r="C277" s="191"/>
      <c r="D277" s="191"/>
      <c r="E277" s="191"/>
      <c r="F277" s="191"/>
      <c r="G277" s="191"/>
      <c r="H277" s="191"/>
      <c r="I277" s="191"/>
      <c r="J277" s="191"/>
      <c r="K277" s="191"/>
      <c r="L277" s="191"/>
      <c r="M277" s="191"/>
      <c r="N277" s="191"/>
      <c r="O277" s="70">
        <f>SUMIFS('Ctas Pagar'!G:G,'Ctas Pagar'!E:E,Fornecedores!A:A,'Ctas Pagar'!M:M,"")</f>
        <v>0</v>
      </c>
      <c r="P277" s="70">
        <f>SUMIFS('Ctas Pagar'!G:G,'Ctas Pagar'!E:E,Fornecedores!A:A,'Ctas Pagar'!N:N,"Pago")</f>
        <v>0</v>
      </c>
      <c r="Q277" s="71"/>
      <c r="R277" s="71"/>
      <c r="S277" s="71"/>
      <c r="T277" s="71"/>
      <c r="U277" s="71"/>
      <c r="V277" s="71"/>
      <c r="W277" s="71"/>
      <c r="X277" s="71"/>
      <c r="Y277" s="71"/>
      <c r="Z277" s="71"/>
      <c r="AA277" s="71"/>
      <c r="AB277" s="71"/>
      <c r="AC277" s="71"/>
      <c r="AD277" s="71"/>
      <c r="AE277" s="71"/>
      <c r="AF277" s="71"/>
      <c r="AG277" s="71"/>
      <c r="AH277" s="71"/>
      <c r="AI277" s="71"/>
      <c r="AJ277" s="71"/>
    </row>
    <row r="278" spans="1:36">
      <c r="A278" s="191"/>
      <c r="B278" s="191"/>
      <c r="C278" s="191"/>
      <c r="D278" s="191"/>
      <c r="E278" s="191"/>
      <c r="F278" s="191"/>
      <c r="G278" s="191"/>
      <c r="H278" s="191"/>
      <c r="I278" s="191"/>
      <c r="J278" s="191"/>
      <c r="K278" s="191"/>
      <c r="L278" s="191"/>
      <c r="M278" s="191"/>
      <c r="N278" s="191"/>
      <c r="O278" s="70">
        <f>SUMIFS('Ctas Pagar'!G:G,'Ctas Pagar'!E:E,Fornecedores!A:A,'Ctas Pagar'!M:M,"")</f>
        <v>0</v>
      </c>
      <c r="P278" s="70">
        <f>SUMIFS('Ctas Pagar'!G:G,'Ctas Pagar'!E:E,Fornecedores!A:A,'Ctas Pagar'!N:N,"Pago")</f>
        <v>0</v>
      </c>
      <c r="Q278" s="71"/>
      <c r="R278" s="71"/>
      <c r="S278" s="71"/>
      <c r="T278" s="71"/>
      <c r="U278" s="71"/>
      <c r="V278" s="71"/>
      <c r="W278" s="71"/>
      <c r="X278" s="71"/>
      <c r="Y278" s="71"/>
      <c r="Z278" s="71"/>
      <c r="AA278" s="71"/>
      <c r="AB278" s="71"/>
      <c r="AC278" s="71"/>
      <c r="AD278" s="71"/>
      <c r="AE278" s="71"/>
      <c r="AF278" s="71"/>
      <c r="AG278" s="71"/>
      <c r="AH278" s="71"/>
      <c r="AI278" s="71"/>
      <c r="AJ278" s="71"/>
    </row>
    <row r="279" spans="1:36">
      <c r="A279" s="191"/>
      <c r="B279" s="191"/>
      <c r="C279" s="191"/>
      <c r="D279" s="191"/>
      <c r="E279" s="191"/>
      <c r="F279" s="191"/>
      <c r="G279" s="191"/>
      <c r="H279" s="191"/>
      <c r="I279" s="191"/>
      <c r="J279" s="191"/>
      <c r="K279" s="191"/>
      <c r="L279" s="191"/>
      <c r="M279" s="191"/>
      <c r="N279" s="191"/>
      <c r="O279" s="70">
        <f>SUMIFS('Ctas Pagar'!G:G,'Ctas Pagar'!E:E,Fornecedores!A:A,'Ctas Pagar'!M:M,"")</f>
        <v>0</v>
      </c>
      <c r="P279" s="70">
        <f>SUMIFS('Ctas Pagar'!G:G,'Ctas Pagar'!E:E,Fornecedores!A:A,'Ctas Pagar'!N:N,"Pago")</f>
        <v>0</v>
      </c>
      <c r="Q279" s="71"/>
      <c r="R279" s="71"/>
      <c r="S279" s="71"/>
      <c r="T279" s="71"/>
      <c r="U279" s="71"/>
      <c r="V279" s="71"/>
      <c r="W279" s="71"/>
      <c r="X279" s="71"/>
      <c r="Y279" s="71"/>
      <c r="Z279" s="71"/>
      <c r="AA279" s="71"/>
      <c r="AB279" s="71"/>
      <c r="AC279" s="71"/>
      <c r="AD279" s="71"/>
      <c r="AE279" s="71"/>
      <c r="AF279" s="71"/>
      <c r="AG279" s="71"/>
      <c r="AH279" s="71"/>
      <c r="AI279" s="71"/>
      <c r="AJ279" s="71"/>
    </row>
    <row r="280" spans="1:36">
      <c r="A280" s="191"/>
      <c r="B280" s="191"/>
      <c r="C280" s="191"/>
      <c r="D280" s="191"/>
      <c r="E280" s="191"/>
      <c r="F280" s="191"/>
      <c r="G280" s="191"/>
      <c r="H280" s="191"/>
      <c r="I280" s="191"/>
      <c r="J280" s="191"/>
      <c r="K280" s="191"/>
      <c r="L280" s="191"/>
      <c r="M280" s="191"/>
      <c r="N280" s="191"/>
      <c r="O280" s="70">
        <f>SUMIFS('Ctas Pagar'!G:G,'Ctas Pagar'!E:E,Fornecedores!A:A,'Ctas Pagar'!M:M,"")</f>
        <v>0</v>
      </c>
      <c r="P280" s="70">
        <f>SUMIFS('Ctas Pagar'!G:G,'Ctas Pagar'!E:E,Fornecedores!A:A,'Ctas Pagar'!N:N,"Pago")</f>
        <v>0</v>
      </c>
      <c r="Q280" s="71"/>
      <c r="R280" s="71"/>
      <c r="S280" s="71"/>
      <c r="T280" s="71"/>
      <c r="U280" s="71"/>
      <c r="V280" s="71"/>
      <c r="W280" s="71"/>
      <c r="X280" s="71"/>
      <c r="Y280" s="71"/>
      <c r="Z280" s="71"/>
      <c r="AA280" s="71"/>
      <c r="AB280" s="71"/>
      <c r="AC280" s="71"/>
      <c r="AD280" s="71"/>
      <c r="AE280" s="71"/>
      <c r="AF280" s="71"/>
      <c r="AG280" s="71"/>
      <c r="AH280" s="71"/>
      <c r="AI280" s="71"/>
      <c r="AJ280" s="71"/>
    </row>
    <row r="281" spans="1:36">
      <c r="A281" s="191"/>
      <c r="B281" s="191"/>
      <c r="C281" s="191"/>
      <c r="D281" s="191"/>
      <c r="E281" s="191"/>
      <c r="F281" s="191"/>
      <c r="G281" s="191"/>
      <c r="H281" s="191"/>
      <c r="I281" s="191"/>
      <c r="J281" s="191"/>
      <c r="K281" s="191"/>
      <c r="L281" s="191"/>
      <c r="M281" s="191"/>
      <c r="N281" s="191"/>
      <c r="O281" s="70">
        <f>SUMIFS('Ctas Pagar'!G:G,'Ctas Pagar'!E:E,Fornecedores!A:A,'Ctas Pagar'!M:M,"")</f>
        <v>0</v>
      </c>
      <c r="P281" s="70">
        <f>SUMIFS('Ctas Pagar'!G:G,'Ctas Pagar'!E:E,Fornecedores!A:A,'Ctas Pagar'!N:N,"Pago")</f>
        <v>0</v>
      </c>
      <c r="Q281" s="71"/>
      <c r="R281" s="71"/>
      <c r="S281" s="71"/>
      <c r="T281" s="71"/>
      <c r="U281" s="71"/>
      <c r="V281" s="71"/>
      <c r="W281" s="71"/>
      <c r="X281" s="71"/>
      <c r="Y281" s="71"/>
      <c r="Z281" s="71"/>
      <c r="AA281" s="71"/>
      <c r="AB281" s="71"/>
      <c r="AC281" s="71"/>
      <c r="AD281" s="71"/>
      <c r="AE281" s="71"/>
      <c r="AF281" s="71"/>
      <c r="AG281" s="71"/>
      <c r="AH281" s="71"/>
      <c r="AI281" s="71"/>
      <c r="AJ281" s="71"/>
    </row>
    <row r="282" spans="1:36">
      <c r="A282" s="191"/>
      <c r="B282" s="191"/>
      <c r="C282" s="191"/>
      <c r="D282" s="191"/>
      <c r="E282" s="191"/>
      <c r="F282" s="191"/>
      <c r="G282" s="191"/>
      <c r="H282" s="191"/>
      <c r="I282" s="191"/>
      <c r="J282" s="191"/>
      <c r="K282" s="191"/>
      <c r="L282" s="191"/>
      <c r="M282" s="191"/>
      <c r="N282" s="191"/>
      <c r="O282" s="70">
        <f>SUMIFS('Ctas Pagar'!G:G,'Ctas Pagar'!E:E,Fornecedores!A:A,'Ctas Pagar'!M:M,"")</f>
        <v>0</v>
      </c>
      <c r="P282" s="70">
        <f>SUMIFS('Ctas Pagar'!G:G,'Ctas Pagar'!E:E,Fornecedores!A:A,'Ctas Pagar'!N:N,"Pago")</f>
        <v>0</v>
      </c>
      <c r="Q282" s="71"/>
      <c r="R282" s="71"/>
      <c r="S282" s="71"/>
      <c r="T282" s="71"/>
      <c r="U282" s="71"/>
      <c r="V282" s="71"/>
      <c r="W282" s="71"/>
      <c r="X282" s="71"/>
      <c r="Y282" s="71"/>
      <c r="Z282" s="71"/>
      <c r="AA282" s="71"/>
      <c r="AB282" s="71"/>
      <c r="AC282" s="71"/>
      <c r="AD282" s="71"/>
      <c r="AE282" s="71"/>
      <c r="AF282" s="71"/>
      <c r="AG282" s="71"/>
      <c r="AH282" s="71"/>
      <c r="AI282" s="71"/>
      <c r="AJ282" s="71"/>
    </row>
    <row r="283" spans="1:36">
      <c r="A283" s="191"/>
      <c r="B283" s="191"/>
      <c r="C283" s="191"/>
      <c r="D283" s="191"/>
      <c r="E283" s="191"/>
      <c r="F283" s="191"/>
      <c r="G283" s="191"/>
      <c r="H283" s="191"/>
      <c r="I283" s="191"/>
      <c r="J283" s="191"/>
      <c r="K283" s="191"/>
      <c r="L283" s="191"/>
      <c r="M283" s="191"/>
      <c r="N283" s="191"/>
      <c r="O283" s="70">
        <f>SUMIFS('Ctas Pagar'!G:G,'Ctas Pagar'!E:E,Fornecedores!A:A,'Ctas Pagar'!M:M,"")</f>
        <v>0</v>
      </c>
      <c r="P283" s="70">
        <f>SUMIFS('Ctas Pagar'!G:G,'Ctas Pagar'!E:E,Fornecedores!A:A,'Ctas Pagar'!N:N,"Pago")</f>
        <v>0</v>
      </c>
      <c r="Q283" s="71"/>
      <c r="R283" s="71"/>
      <c r="S283" s="71"/>
      <c r="T283" s="71"/>
      <c r="U283" s="71"/>
      <c r="V283" s="71"/>
      <c r="W283" s="71"/>
      <c r="X283" s="71"/>
      <c r="Y283" s="71"/>
      <c r="Z283" s="71"/>
      <c r="AA283" s="71"/>
      <c r="AB283" s="71"/>
      <c r="AC283" s="71"/>
      <c r="AD283" s="71"/>
      <c r="AE283" s="71"/>
      <c r="AF283" s="71"/>
      <c r="AG283" s="71"/>
      <c r="AH283" s="71"/>
      <c r="AI283" s="71"/>
      <c r="AJ283" s="71"/>
    </row>
    <row r="284" spans="1:36">
      <c r="A284" s="191"/>
      <c r="B284" s="191"/>
      <c r="C284" s="191"/>
      <c r="D284" s="191"/>
      <c r="E284" s="191"/>
      <c r="F284" s="191"/>
      <c r="G284" s="191"/>
      <c r="H284" s="191"/>
      <c r="I284" s="191"/>
      <c r="J284" s="191"/>
      <c r="K284" s="191"/>
      <c r="L284" s="191"/>
      <c r="M284" s="191"/>
      <c r="N284" s="191"/>
      <c r="O284" s="70">
        <f>SUMIFS('Ctas Pagar'!G:G,'Ctas Pagar'!E:E,Fornecedores!A:A,'Ctas Pagar'!M:M,"")</f>
        <v>0</v>
      </c>
      <c r="P284" s="70">
        <f>SUMIFS('Ctas Pagar'!G:G,'Ctas Pagar'!E:E,Fornecedores!A:A,'Ctas Pagar'!N:N,"Pago")</f>
        <v>0</v>
      </c>
      <c r="Q284" s="71"/>
      <c r="R284" s="71"/>
      <c r="S284" s="71"/>
      <c r="T284" s="71"/>
      <c r="U284" s="71"/>
      <c r="V284" s="71"/>
      <c r="W284" s="71"/>
      <c r="X284" s="71"/>
      <c r="Y284" s="71"/>
      <c r="Z284" s="71"/>
      <c r="AA284" s="71"/>
      <c r="AB284" s="71"/>
      <c r="AC284" s="71"/>
      <c r="AD284" s="71"/>
      <c r="AE284" s="71"/>
      <c r="AF284" s="71"/>
      <c r="AG284" s="71"/>
      <c r="AH284" s="71"/>
      <c r="AI284" s="71"/>
      <c r="AJ284" s="71"/>
    </row>
    <row r="285" spans="1:36">
      <c r="A285" s="191"/>
      <c r="B285" s="191"/>
      <c r="C285" s="191"/>
      <c r="D285" s="191"/>
      <c r="E285" s="191"/>
      <c r="F285" s="191"/>
      <c r="G285" s="191"/>
      <c r="H285" s="191"/>
      <c r="I285" s="191"/>
      <c r="J285" s="191"/>
      <c r="K285" s="191"/>
      <c r="L285" s="191"/>
      <c r="M285" s="191"/>
      <c r="N285" s="191"/>
      <c r="O285" s="70">
        <f>SUMIFS('Ctas Pagar'!G:G,'Ctas Pagar'!E:E,Fornecedores!A:A,'Ctas Pagar'!M:M,"")</f>
        <v>0</v>
      </c>
      <c r="P285" s="70">
        <f>SUMIFS('Ctas Pagar'!G:G,'Ctas Pagar'!E:E,Fornecedores!A:A,'Ctas Pagar'!N:N,"Pago")</f>
        <v>0</v>
      </c>
      <c r="Q285" s="71"/>
      <c r="R285" s="71"/>
      <c r="S285" s="71"/>
      <c r="T285" s="71"/>
      <c r="U285" s="71"/>
      <c r="V285" s="71"/>
      <c r="W285" s="71"/>
      <c r="X285" s="71"/>
      <c r="Y285" s="71"/>
      <c r="Z285" s="71"/>
      <c r="AA285" s="71"/>
      <c r="AB285" s="71"/>
      <c r="AC285" s="71"/>
      <c r="AD285" s="71"/>
      <c r="AE285" s="71"/>
      <c r="AF285" s="71"/>
      <c r="AG285" s="71"/>
      <c r="AH285" s="71"/>
      <c r="AI285" s="71"/>
      <c r="AJ285" s="71"/>
    </row>
    <row r="286" spans="1:36">
      <c r="A286" s="191"/>
      <c r="B286" s="191"/>
      <c r="C286" s="191"/>
      <c r="D286" s="191"/>
      <c r="E286" s="191"/>
      <c r="F286" s="191"/>
      <c r="G286" s="191"/>
      <c r="H286" s="191"/>
      <c r="I286" s="191"/>
      <c r="J286" s="191"/>
      <c r="K286" s="191"/>
      <c r="L286" s="191"/>
      <c r="M286" s="191"/>
      <c r="N286" s="191"/>
      <c r="O286" s="70">
        <f>SUMIFS('Ctas Pagar'!G:G,'Ctas Pagar'!E:E,Fornecedores!A:A,'Ctas Pagar'!M:M,"")</f>
        <v>0</v>
      </c>
      <c r="P286" s="70">
        <f>SUMIFS('Ctas Pagar'!G:G,'Ctas Pagar'!E:E,Fornecedores!A:A,'Ctas Pagar'!N:N,"Pago")</f>
        <v>0</v>
      </c>
      <c r="Q286" s="71"/>
      <c r="R286" s="71"/>
      <c r="S286" s="71"/>
      <c r="T286" s="71"/>
      <c r="U286" s="71"/>
      <c r="V286" s="71"/>
      <c r="W286" s="71"/>
      <c r="X286" s="71"/>
      <c r="Y286" s="71"/>
      <c r="Z286" s="71"/>
      <c r="AA286" s="71"/>
      <c r="AB286" s="71"/>
      <c r="AC286" s="71"/>
      <c r="AD286" s="71"/>
      <c r="AE286" s="71"/>
      <c r="AF286" s="71"/>
      <c r="AG286" s="71"/>
      <c r="AH286" s="71"/>
      <c r="AI286" s="71"/>
      <c r="AJ286" s="71"/>
    </row>
    <row r="287" spans="1:36">
      <c r="A287" s="191"/>
      <c r="B287" s="191"/>
      <c r="C287" s="191"/>
      <c r="D287" s="191"/>
      <c r="E287" s="191"/>
      <c r="F287" s="191"/>
      <c r="G287" s="191"/>
      <c r="H287" s="191"/>
      <c r="I287" s="191"/>
      <c r="J287" s="191"/>
      <c r="K287" s="191"/>
      <c r="L287" s="191"/>
      <c r="M287" s="191"/>
      <c r="N287" s="191"/>
      <c r="O287" s="70">
        <f>SUMIFS('Ctas Pagar'!G:G,'Ctas Pagar'!E:E,Fornecedores!A:A,'Ctas Pagar'!M:M,"")</f>
        <v>0</v>
      </c>
      <c r="P287" s="70">
        <f>SUMIFS('Ctas Pagar'!G:G,'Ctas Pagar'!E:E,Fornecedores!A:A,'Ctas Pagar'!N:N,"Pago")</f>
        <v>0</v>
      </c>
      <c r="Q287" s="71"/>
      <c r="R287" s="71"/>
      <c r="S287" s="71"/>
      <c r="T287" s="71"/>
      <c r="U287" s="71"/>
      <c r="V287" s="71"/>
      <c r="W287" s="71"/>
      <c r="X287" s="71"/>
      <c r="Y287" s="71"/>
      <c r="Z287" s="71"/>
      <c r="AA287" s="71"/>
      <c r="AB287" s="71"/>
      <c r="AC287" s="71"/>
      <c r="AD287" s="71"/>
      <c r="AE287" s="71"/>
      <c r="AF287" s="71"/>
      <c r="AG287" s="71"/>
      <c r="AH287" s="71"/>
      <c r="AI287" s="71"/>
      <c r="AJ287" s="71"/>
    </row>
    <row r="288" spans="1:36">
      <c r="A288" s="191"/>
      <c r="B288" s="191"/>
      <c r="C288" s="191"/>
      <c r="D288" s="191"/>
      <c r="E288" s="191"/>
      <c r="F288" s="191"/>
      <c r="G288" s="191"/>
      <c r="H288" s="191"/>
      <c r="I288" s="191"/>
      <c r="J288" s="191"/>
      <c r="K288" s="191"/>
      <c r="L288" s="191"/>
      <c r="M288" s="191"/>
      <c r="N288" s="191"/>
      <c r="O288" s="70">
        <f>SUMIFS('Ctas Pagar'!G:G,'Ctas Pagar'!E:E,Fornecedores!A:A,'Ctas Pagar'!M:M,"")</f>
        <v>0</v>
      </c>
      <c r="P288" s="70">
        <f>SUMIFS('Ctas Pagar'!G:G,'Ctas Pagar'!E:E,Fornecedores!A:A,'Ctas Pagar'!N:N,"Pago")</f>
        <v>0</v>
      </c>
      <c r="Q288" s="71"/>
      <c r="R288" s="71"/>
      <c r="S288" s="71"/>
      <c r="T288" s="71"/>
      <c r="U288" s="71"/>
      <c r="V288" s="71"/>
      <c r="W288" s="71"/>
      <c r="X288" s="71"/>
      <c r="Y288" s="71"/>
      <c r="Z288" s="71"/>
      <c r="AA288" s="71"/>
      <c r="AB288" s="71"/>
      <c r="AC288" s="71"/>
      <c r="AD288" s="71"/>
      <c r="AE288" s="71"/>
      <c r="AF288" s="71"/>
      <c r="AG288" s="71"/>
      <c r="AH288" s="71"/>
      <c r="AI288" s="71"/>
      <c r="AJ288" s="71"/>
    </row>
    <row r="289" spans="1:36">
      <c r="A289" s="191"/>
      <c r="B289" s="191"/>
      <c r="C289" s="191"/>
      <c r="D289" s="191"/>
      <c r="E289" s="191"/>
      <c r="F289" s="191"/>
      <c r="G289" s="191"/>
      <c r="H289" s="191"/>
      <c r="I289" s="191"/>
      <c r="J289" s="191"/>
      <c r="K289" s="191"/>
      <c r="L289" s="191"/>
      <c r="M289" s="191"/>
      <c r="N289" s="191"/>
      <c r="O289" s="70">
        <f>SUMIFS('Ctas Pagar'!G:G,'Ctas Pagar'!E:E,Fornecedores!A:A,'Ctas Pagar'!M:M,"")</f>
        <v>0</v>
      </c>
      <c r="P289" s="70">
        <f>SUMIFS('Ctas Pagar'!G:G,'Ctas Pagar'!E:E,Fornecedores!A:A,'Ctas Pagar'!N:N,"Pago")</f>
        <v>0</v>
      </c>
      <c r="Q289" s="71"/>
      <c r="R289" s="71"/>
      <c r="S289" s="71"/>
      <c r="T289" s="71"/>
      <c r="U289" s="71"/>
      <c r="V289" s="71"/>
      <c r="W289" s="71"/>
      <c r="X289" s="71"/>
      <c r="Y289" s="71"/>
      <c r="Z289" s="71"/>
      <c r="AA289" s="71"/>
      <c r="AB289" s="71"/>
      <c r="AC289" s="71"/>
      <c r="AD289" s="71"/>
      <c r="AE289" s="71"/>
      <c r="AF289" s="71"/>
      <c r="AG289" s="71"/>
      <c r="AH289" s="71"/>
      <c r="AI289" s="71"/>
      <c r="AJ289" s="71"/>
    </row>
    <row r="290" spans="1:36">
      <c r="A290" s="191"/>
      <c r="B290" s="191"/>
      <c r="C290" s="191"/>
      <c r="D290" s="191"/>
      <c r="E290" s="191"/>
      <c r="F290" s="191"/>
      <c r="G290" s="191"/>
      <c r="H290" s="191"/>
      <c r="I290" s="191"/>
      <c r="J290" s="191"/>
      <c r="K290" s="191"/>
      <c r="L290" s="191"/>
      <c r="M290" s="191"/>
      <c r="N290" s="191"/>
      <c r="O290" s="70">
        <f>SUMIFS('Ctas Pagar'!G:G,'Ctas Pagar'!E:E,Fornecedores!A:A,'Ctas Pagar'!M:M,"")</f>
        <v>0</v>
      </c>
      <c r="P290" s="70">
        <f>SUMIFS('Ctas Pagar'!G:G,'Ctas Pagar'!E:E,Fornecedores!A:A,'Ctas Pagar'!N:N,"Pago")</f>
        <v>0</v>
      </c>
      <c r="Q290" s="71"/>
      <c r="R290" s="71"/>
      <c r="S290" s="71"/>
      <c r="T290" s="71"/>
      <c r="U290" s="71"/>
      <c r="V290" s="71"/>
      <c r="W290" s="71"/>
      <c r="X290" s="71"/>
      <c r="Y290" s="71"/>
      <c r="Z290" s="71"/>
      <c r="AA290" s="71"/>
      <c r="AB290" s="71"/>
      <c r="AC290" s="71"/>
      <c r="AD290" s="71"/>
      <c r="AE290" s="71"/>
      <c r="AF290" s="71"/>
      <c r="AG290" s="71"/>
      <c r="AH290" s="71"/>
      <c r="AI290" s="71"/>
      <c r="AJ290" s="71"/>
    </row>
    <row r="291" spans="1:36">
      <c r="A291" s="191"/>
      <c r="B291" s="191"/>
      <c r="C291" s="191"/>
      <c r="D291" s="191"/>
      <c r="E291" s="191"/>
      <c r="F291" s="191"/>
      <c r="G291" s="191"/>
      <c r="H291" s="191"/>
      <c r="I291" s="191"/>
      <c r="J291" s="191"/>
      <c r="K291" s="191"/>
      <c r="L291" s="191"/>
      <c r="M291" s="191"/>
      <c r="N291" s="191"/>
      <c r="O291" s="70">
        <f>SUMIFS('Ctas Pagar'!G:G,'Ctas Pagar'!E:E,Fornecedores!A:A,'Ctas Pagar'!M:M,"")</f>
        <v>0</v>
      </c>
      <c r="P291" s="70">
        <f>SUMIFS('Ctas Pagar'!G:G,'Ctas Pagar'!E:E,Fornecedores!A:A,'Ctas Pagar'!N:N,"Pago")</f>
        <v>0</v>
      </c>
      <c r="Q291" s="71"/>
      <c r="R291" s="71"/>
      <c r="S291" s="71"/>
      <c r="T291" s="71"/>
      <c r="U291" s="71"/>
      <c r="V291" s="71"/>
      <c r="W291" s="71"/>
      <c r="X291" s="71"/>
      <c r="Y291" s="71"/>
      <c r="Z291" s="71"/>
      <c r="AA291" s="71"/>
      <c r="AB291" s="71"/>
      <c r="AC291" s="71"/>
      <c r="AD291" s="71"/>
      <c r="AE291" s="71"/>
      <c r="AF291" s="71"/>
      <c r="AG291" s="71"/>
      <c r="AH291" s="71"/>
      <c r="AI291" s="71"/>
      <c r="AJ291" s="71"/>
    </row>
    <row r="292" spans="1:36">
      <c r="A292" s="191"/>
      <c r="B292" s="191"/>
      <c r="C292" s="191"/>
      <c r="D292" s="191"/>
      <c r="E292" s="191"/>
      <c r="F292" s="191"/>
      <c r="G292" s="191"/>
      <c r="H292" s="191"/>
      <c r="I292" s="191"/>
      <c r="J292" s="191"/>
      <c r="K292" s="191"/>
      <c r="L292" s="191"/>
      <c r="M292" s="191"/>
      <c r="N292" s="191"/>
      <c r="O292" s="70">
        <f>SUMIFS('Ctas Pagar'!G:G,'Ctas Pagar'!E:E,Fornecedores!A:A,'Ctas Pagar'!M:M,"")</f>
        <v>0</v>
      </c>
      <c r="P292" s="70">
        <f>SUMIFS('Ctas Pagar'!G:G,'Ctas Pagar'!E:E,Fornecedores!A:A,'Ctas Pagar'!N:N,"Pago")</f>
        <v>0</v>
      </c>
      <c r="Q292" s="71"/>
      <c r="R292" s="71"/>
      <c r="S292" s="71"/>
      <c r="T292" s="71"/>
      <c r="U292" s="71"/>
      <c r="V292" s="71"/>
      <c r="W292" s="71"/>
      <c r="X292" s="71"/>
      <c r="Y292" s="71"/>
      <c r="Z292" s="71"/>
      <c r="AA292" s="71"/>
      <c r="AB292" s="71"/>
      <c r="AC292" s="71"/>
      <c r="AD292" s="71"/>
      <c r="AE292" s="71"/>
      <c r="AF292" s="71"/>
      <c r="AG292" s="71"/>
      <c r="AH292" s="71"/>
      <c r="AI292" s="71"/>
      <c r="AJ292" s="71"/>
    </row>
    <row r="293" spans="1:36">
      <c r="A293" s="191"/>
      <c r="B293" s="191"/>
      <c r="C293" s="191"/>
      <c r="D293" s="191"/>
      <c r="E293" s="191"/>
      <c r="F293" s="191"/>
      <c r="G293" s="191"/>
      <c r="H293" s="191"/>
      <c r="I293" s="191"/>
      <c r="J293" s="191"/>
      <c r="K293" s="191"/>
      <c r="L293" s="191"/>
      <c r="M293" s="191"/>
      <c r="N293" s="191"/>
      <c r="O293" s="70">
        <f>SUMIFS('Ctas Pagar'!G:G,'Ctas Pagar'!E:E,Fornecedores!A:A,'Ctas Pagar'!M:M,"")</f>
        <v>0</v>
      </c>
      <c r="P293" s="70">
        <f>SUMIFS('Ctas Pagar'!G:G,'Ctas Pagar'!E:E,Fornecedores!A:A,'Ctas Pagar'!N:N,"Pago")</f>
        <v>0</v>
      </c>
      <c r="Q293" s="71"/>
      <c r="R293" s="71"/>
      <c r="S293" s="71"/>
      <c r="T293" s="71"/>
      <c r="U293" s="71"/>
      <c r="V293" s="71"/>
      <c r="W293" s="71"/>
      <c r="X293" s="71"/>
      <c r="Y293" s="71"/>
      <c r="Z293" s="71"/>
      <c r="AA293" s="71"/>
      <c r="AB293" s="71"/>
      <c r="AC293" s="71"/>
      <c r="AD293" s="71"/>
      <c r="AE293" s="71"/>
      <c r="AF293" s="71"/>
      <c r="AG293" s="71"/>
      <c r="AH293" s="71"/>
      <c r="AI293" s="71"/>
      <c r="AJ293" s="71"/>
    </row>
    <row r="294" spans="1:36">
      <c r="A294" s="191"/>
      <c r="B294" s="191"/>
      <c r="C294" s="191"/>
      <c r="D294" s="191"/>
      <c r="E294" s="191"/>
      <c r="F294" s="191"/>
      <c r="G294" s="191"/>
      <c r="H294" s="191"/>
      <c r="I294" s="191"/>
      <c r="J294" s="191"/>
      <c r="K294" s="191"/>
      <c r="L294" s="191"/>
      <c r="M294" s="191"/>
      <c r="N294" s="191"/>
      <c r="O294" s="70">
        <f>SUMIFS('Ctas Pagar'!G:G,'Ctas Pagar'!E:E,Fornecedores!A:A,'Ctas Pagar'!M:M,"")</f>
        <v>0</v>
      </c>
      <c r="P294" s="70">
        <f>SUMIFS('Ctas Pagar'!G:G,'Ctas Pagar'!E:E,Fornecedores!A:A,'Ctas Pagar'!N:N,"Pago")</f>
        <v>0</v>
      </c>
      <c r="Q294" s="71"/>
      <c r="R294" s="71"/>
      <c r="S294" s="71"/>
      <c r="T294" s="71"/>
      <c r="U294" s="71"/>
      <c r="V294" s="71"/>
      <c r="W294" s="71"/>
      <c r="X294" s="71"/>
      <c r="Y294" s="71"/>
      <c r="Z294" s="71"/>
      <c r="AA294" s="71"/>
      <c r="AB294" s="71"/>
      <c r="AC294" s="71"/>
      <c r="AD294" s="71"/>
      <c r="AE294" s="71"/>
      <c r="AF294" s="71"/>
      <c r="AG294" s="71"/>
      <c r="AH294" s="71"/>
      <c r="AI294" s="71"/>
      <c r="AJ294" s="71"/>
    </row>
    <row r="295" spans="1:36">
      <c r="A295" s="191"/>
      <c r="B295" s="191"/>
      <c r="C295" s="191"/>
      <c r="D295" s="191"/>
      <c r="E295" s="191"/>
      <c r="F295" s="191"/>
      <c r="G295" s="191"/>
      <c r="H295" s="191"/>
      <c r="I295" s="191"/>
      <c r="J295" s="191"/>
      <c r="K295" s="191"/>
      <c r="L295" s="191"/>
      <c r="M295" s="191"/>
      <c r="N295" s="191"/>
      <c r="O295" s="70">
        <f>SUMIFS('Ctas Pagar'!G:G,'Ctas Pagar'!E:E,Fornecedores!A:A,'Ctas Pagar'!M:M,"")</f>
        <v>0</v>
      </c>
      <c r="P295" s="70">
        <f>SUMIFS('Ctas Pagar'!G:G,'Ctas Pagar'!E:E,Fornecedores!A:A,'Ctas Pagar'!N:N,"Pago")</f>
        <v>0</v>
      </c>
      <c r="Q295" s="71"/>
      <c r="R295" s="71"/>
      <c r="S295" s="71"/>
      <c r="T295" s="71"/>
      <c r="U295" s="71"/>
      <c r="V295" s="71"/>
      <c r="W295" s="71"/>
      <c r="X295" s="71"/>
      <c r="Y295" s="71"/>
      <c r="Z295" s="71"/>
      <c r="AA295" s="71"/>
      <c r="AB295" s="71"/>
      <c r="AC295" s="71"/>
      <c r="AD295" s="71"/>
      <c r="AE295" s="71"/>
      <c r="AF295" s="71"/>
      <c r="AG295" s="71"/>
      <c r="AH295" s="71"/>
      <c r="AI295" s="71"/>
      <c r="AJ295" s="71"/>
    </row>
    <row r="296" spans="1:36">
      <c r="A296" s="191"/>
      <c r="B296" s="191"/>
      <c r="C296" s="191"/>
      <c r="D296" s="191"/>
      <c r="E296" s="191"/>
      <c r="F296" s="191"/>
      <c r="G296" s="191"/>
      <c r="H296" s="191"/>
      <c r="I296" s="191"/>
      <c r="J296" s="191"/>
      <c r="K296" s="191"/>
      <c r="L296" s="191"/>
      <c r="M296" s="191"/>
      <c r="N296" s="191"/>
      <c r="O296" s="70">
        <f>SUMIFS('Ctas Pagar'!G:G,'Ctas Pagar'!E:E,Fornecedores!A:A,'Ctas Pagar'!M:M,"")</f>
        <v>0</v>
      </c>
      <c r="P296" s="70">
        <f>SUMIFS('Ctas Pagar'!G:G,'Ctas Pagar'!E:E,Fornecedores!A:A,'Ctas Pagar'!N:N,"Pago")</f>
        <v>0</v>
      </c>
      <c r="Q296" s="71"/>
      <c r="R296" s="71"/>
      <c r="S296" s="71"/>
      <c r="T296" s="71"/>
      <c r="U296" s="71"/>
      <c r="V296" s="71"/>
      <c r="W296" s="71"/>
      <c r="X296" s="71"/>
      <c r="Y296" s="71"/>
      <c r="Z296" s="71"/>
      <c r="AA296" s="71"/>
      <c r="AB296" s="71"/>
      <c r="AC296" s="71"/>
      <c r="AD296" s="71"/>
      <c r="AE296" s="71"/>
      <c r="AF296" s="71"/>
      <c r="AG296" s="71"/>
      <c r="AH296" s="71"/>
      <c r="AI296" s="71"/>
      <c r="AJ296" s="71"/>
    </row>
    <row r="297" spans="1:36">
      <c r="A297" s="191"/>
      <c r="B297" s="191"/>
      <c r="C297" s="191"/>
      <c r="D297" s="191"/>
      <c r="E297" s="191"/>
      <c r="F297" s="191"/>
      <c r="G297" s="191"/>
      <c r="H297" s="191"/>
      <c r="I297" s="191"/>
      <c r="J297" s="191"/>
      <c r="K297" s="191"/>
      <c r="L297" s="191"/>
      <c r="M297" s="191"/>
      <c r="N297" s="191"/>
      <c r="O297" s="70">
        <f>SUMIFS('Ctas Pagar'!G:G,'Ctas Pagar'!E:E,Fornecedores!A:A,'Ctas Pagar'!M:M,"")</f>
        <v>0</v>
      </c>
      <c r="P297" s="70">
        <f>SUMIFS('Ctas Pagar'!G:G,'Ctas Pagar'!E:E,Fornecedores!A:A,'Ctas Pagar'!N:N,"Pago")</f>
        <v>0</v>
      </c>
      <c r="Q297" s="71"/>
      <c r="R297" s="71"/>
      <c r="S297" s="71"/>
      <c r="T297" s="71"/>
      <c r="U297" s="71"/>
      <c r="V297" s="71"/>
      <c r="W297" s="71"/>
      <c r="X297" s="71"/>
      <c r="Y297" s="71"/>
      <c r="Z297" s="71"/>
      <c r="AA297" s="71"/>
      <c r="AB297" s="71"/>
      <c r="AC297" s="71"/>
      <c r="AD297" s="71"/>
      <c r="AE297" s="71"/>
      <c r="AF297" s="71"/>
      <c r="AG297" s="71"/>
      <c r="AH297" s="71"/>
      <c r="AI297" s="71"/>
      <c r="AJ297" s="71"/>
    </row>
    <row r="298" spans="1:36">
      <c r="A298" s="191"/>
      <c r="B298" s="191"/>
      <c r="C298" s="191"/>
      <c r="D298" s="191"/>
      <c r="E298" s="191"/>
      <c r="F298" s="191"/>
      <c r="G298" s="191"/>
      <c r="H298" s="191"/>
      <c r="I298" s="191"/>
      <c r="J298" s="191"/>
      <c r="K298" s="191"/>
      <c r="L298" s="191"/>
      <c r="M298" s="191"/>
      <c r="N298" s="191"/>
      <c r="O298" s="70">
        <f>SUMIFS('Ctas Pagar'!G:G,'Ctas Pagar'!E:E,Fornecedores!A:A,'Ctas Pagar'!M:M,"")</f>
        <v>0</v>
      </c>
      <c r="P298" s="70">
        <f>SUMIFS('Ctas Pagar'!G:G,'Ctas Pagar'!E:E,Fornecedores!A:A,'Ctas Pagar'!N:N,"Pago")</f>
        <v>0</v>
      </c>
      <c r="Q298" s="71"/>
      <c r="R298" s="71"/>
      <c r="S298" s="71"/>
      <c r="T298" s="71"/>
      <c r="U298" s="71"/>
      <c r="V298" s="71"/>
      <c r="W298" s="71"/>
      <c r="X298" s="71"/>
      <c r="Y298" s="71"/>
      <c r="Z298" s="71"/>
      <c r="AA298" s="71"/>
      <c r="AB298" s="71"/>
      <c r="AC298" s="71"/>
      <c r="AD298" s="71"/>
      <c r="AE298" s="71"/>
      <c r="AF298" s="71"/>
      <c r="AG298" s="71"/>
      <c r="AH298" s="71"/>
      <c r="AI298" s="71"/>
      <c r="AJ298" s="71"/>
    </row>
    <row r="299" spans="1:36">
      <c r="A299" s="191"/>
      <c r="B299" s="191"/>
      <c r="C299" s="191"/>
      <c r="D299" s="191"/>
      <c r="E299" s="191"/>
      <c r="F299" s="191"/>
      <c r="G299" s="191"/>
      <c r="H299" s="191"/>
      <c r="I299" s="191"/>
      <c r="J299" s="191"/>
      <c r="K299" s="191"/>
      <c r="L299" s="191"/>
      <c r="M299" s="191"/>
      <c r="N299" s="191"/>
      <c r="O299" s="70">
        <f>SUMIFS('Ctas Pagar'!G:G,'Ctas Pagar'!E:E,Fornecedores!A:A,'Ctas Pagar'!M:M,"")</f>
        <v>0</v>
      </c>
      <c r="P299" s="70">
        <f>SUMIFS('Ctas Pagar'!G:G,'Ctas Pagar'!E:E,Fornecedores!A:A,'Ctas Pagar'!N:N,"Pago")</f>
        <v>0</v>
      </c>
      <c r="Q299" s="71"/>
      <c r="R299" s="71"/>
      <c r="S299" s="71"/>
      <c r="T299" s="71"/>
      <c r="U299" s="71"/>
      <c r="V299" s="71"/>
      <c r="W299" s="71"/>
      <c r="X299" s="71"/>
      <c r="Y299" s="71"/>
      <c r="Z299" s="71"/>
      <c r="AA299" s="71"/>
      <c r="AB299" s="71"/>
      <c r="AC299" s="71"/>
      <c r="AD299" s="71"/>
      <c r="AE299" s="71"/>
      <c r="AF299" s="71"/>
      <c r="AG299" s="71"/>
      <c r="AH299" s="71"/>
      <c r="AI299" s="71"/>
      <c r="AJ299" s="71"/>
    </row>
    <row r="300" spans="1:36">
      <c r="A300" s="191"/>
      <c r="B300" s="191"/>
      <c r="C300" s="191"/>
      <c r="D300" s="191"/>
      <c r="E300" s="191"/>
      <c r="F300" s="191"/>
      <c r="G300" s="191"/>
      <c r="H300" s="191"/>
      <c r="I300" s="191"/>
      <c r="J300" s="191"/>
      <c r="K300" s="191"/>
      <c r="L300" s="191"/>
      <c r="M300" s="191"/>
      <c r="N300" s="191"/>
      <c r="O300" s="70">
        <f>SUMIFS('Ctas Pagar'!G:G,'Ctas Pagar'!E:E,Fornecedores!A:A,'Ctas Pagar'!M:M,"")</f>
        <v>0</v>
      </c>
      <c r="P300" s="70">
        <f>SUMIFS('Ctas Pagar'!G:G,'Ctas Pagar'!E:E,Fornecedores!A:A,'Ctas Pagar'!N:N,"Pago")</f>
        <v>0</v>
      </c>
      <c r="Q300" s="71"/>
      <c r="R300" s="71"/>
      <c r="S300" s="71"/>
      <c r="T300" s="71"/>
      <c r="U300" s="71"/>
      <c r="V300" s="71"/>
      <c r="W300" s="71"/>
      <c r="X300" s="71"/>
      <c r="Y300" s="71"/>
      <c r="Z300" s="71"/>
      <c r="AA300" s="71"/>
      <c r="AB300" s="71"/>
      <c r="AC300" s="71"/>
      <c r="AD300" s="71"/>
      <c r="AE300" s="71"/>
      <c r="AF300" s="71"/>
      <c r="AG300" s="71"/>
      <c r="AH300" s="71"/>
      <c r="AI300" s="71"/>
      <c r="AJ300" s="71"/>
    </row>
    <row r="301" spans="1:36">
      <c r="A301" s="191"/>
      <c r="B301" s="191"/>
      <c r="C301" s="191"/>
      <c r="D301" s="191"/>
      <c r="E301" s="191"/>
      <c r="F301" s="191"/>
      <c r="G301" s="191"/>
      <c r="H301" s="191"/>
      <c r="I301" s="191"/>
      <c r="J301" s="191"/>
      <c r="K301" s="191"/>
      <c r="L301" s="191"/>
      <c r="M301" s="191"/>
      <c r="N301" s="191"/>
      <c r="O301" s="70">
        <f>SUMIFS('Ctas Pagar'!G:G,'Ctas Pagar'!E:E,Fornecedores!A:A,'Ctas Pagar'!M:M,"")</f>
        <v>0</v>
      </c>
      <c r="P301" s="70">
        <f>SUMIFS('Ctas Pagar'!G:G,'Ctas Pagar'!E:E,Fornecedores!A:A,'Ctas Pagar'!N:N,"Pago")</f>
        <v>0</v>
      </c>
      <c r="Q301" s="71"/>
      <c r="R301" s="71"/>
      <c r="S301" s="71"/>
      <c r="T301" s="71"/>
      <c r="U301" s="71"/>
      <c r="V301" s="71"/>
      <c r="W301" s="71"/>
      <c r="X301" s="71"/>
      <c r="Y301" s="71"/>
      <c r="Z301" s="71"/>
      <c r="AA301" s="71"/>
      <c r="AB301" s="71"/>
      <c r="AC301" s="71"/>
      <c r="AD301" s="71"/>
      <c r="AE301" s="71"/>
      <c r="AF301" s="71"/>
      <c r="AG301" s="71"/>
      <c r="AH301" s="71"/>
      <c r="AI301" s="71"/>
      <c r="AJ301" s="71"/>
    </row>
    <row r="302" spans="1:36">
      <c r="A302" s="191"/>
      <c r="B302" s="191"/>
      <c r="C302" s="191"/>
      <c r="D302" s="191"/>
      <c r="E302" s="191"/>
      <c r="F302" s="191"/>
      <c r="G302" s="191"/>
      <c r="H302" s="191"/>
      <c r="I302" s="191"/>
      <c r="J302" s="191"/>
      <c r="K302" s="191"/>
      <c r="L302" s="191"/>
      <c r="M302" s="191"/>
      <c r="N302" s="191"/>
      <c r="O302" s="70">
        <f>SUMIFS('Ctas Pagar'!G:G,'Ctas Pagar'!E:E,Fornecedores!A:A,'Ctas Pagar'!M:M,"")</f>
        <v>0</v>
      </c>
      <c r="P302" s="70">
        <f>SUMIFS('Ctas Pagar'!G:G,'Ctas Pagar'!E:E,Fornecedores!A:A,'Ctas Pagar'!N:N,"Pago")</f>
        <v>0</v>
      </c>
      <c r="Q302" s="71"/>
      <c r="R302" s="71"/>
      <c r="S302" s="71"/>
      <c r="T302" s="71"/>
      <c r="U302" s="71"/>
      <c r="V302" s="71"/>
      <c r="W302" s="71"/>
      <c r="X302" s="71"/>
      <c r="Y302" s="71"/>
      <c r="Z302" s="71"/>
      <c r="AA302" s="71"/>
      <c r="AB302" s="71"/>
      <c r="AC302" s="71"/>
      <c r="AD302" s="71"/>
      <c r="AE302" s="71"/>
      <c r="AF302" s="71"/>
      <c r="AG302" s="71"/>
      <c r="AH302" s="71"/>
      <c r="AI302" s="71"/>
      <c r="AJ302" s="71"/>
    </row>
    <row r="303" spans="1:36">
      <c r="A303" s="191"/>
      <c r="B303" s="191"/>
      <c r="C303" s="191"/>
      <c r="D303" s="191"/>
      <c r="E303" s="191"/>
      <c r="F303" s="191"/>
      <c r="G303" s="191"/>
      <c r="H303" s="191"/>
      <c r="I303" s="191"/>
      <c r="J303" s="191"/>
      <c r="K303" s="191"/>
      <c r="L303" s="191"/>
      <c r="M303" s="191"/>
      <c r="N303" s="191"/>
      <c r="O303" s="70">
        <f>SUMIFS('Ctas Pagar'!G:G,'Ctas Pagar'!E:E,Fornecedores!A:A,'Ctas Pagar'!M:M,"")</f>
        <v>0</v>
      </c>
      <c r="P303" s="70">
        <f>SUMIFS('Ctas Pagar'!G:G,'Ctas Pagar'!E:E,Fornecedores!A:A,'Ctas Pagar'!N:N,"Pago")</f>
        <v>0</v>
      </c>
      <c r="Q303" s="71"/>
      <c r="R303" s="71"/>
      <c r="S303" s="71"/>
      <c r="T303" s="71"/>
      <c r="U303" s="71"/>
      <c r="V303" s="71"/>
      <c r="W303" s="71"/>
      <c r="X303" s="71"/>
      <c r="Y303" s="71"/>
      <c r="Z303" s="71"/>
      <c r="AA303" s="71"/>
      <c r="AB303" s="71"/>
      <c r="AC303" s="71"/>
      <c r="AD303" s="71"/>
      <c r="AE303" s="71"/>
      <c r="AF303" s="71"/>
      <c r="AG303" s="71"/>
      <c r="AH303" s="71"/>
      <c r="AI303" s="71"/>
      <c r="AJ303" s="71"/>
    </row>
    <row r="304" spans="1:36">
      <c r="A304" s="191"/>
      <c r="B304" s="191"/>
      <c r="C304" s="191"/>
      <c r="D304" s="191"/>
      <c r="E304" s="191"/>
      <c r="F304" s="191"/>
      <c r="G304" s="191"/>
      <c r="H304" s="191"/>
      <c r="I304" s="191"/>
      <c r="J304" s="191"/>
      <c r="K304" s="191"/>
      <c r="L304" s="191"/>
      <c r="M304" s="191"/>
      <c r="N304" s="191"/>
      <c r="O304" s="70">
        <f>SUMIFS('Ctas Pagar'!G:G,'Ctas Pagar'!E:E,Fornecedores!A:A,'Ctas Pagar'!M:M,"")</f>
        <v>0</v>
      </c>
      <c r="P304" s="70">
        <f>SUMIFS('Ctas Pagar'!G:G,'Ctas Pagar'!E:E,Fornecedores!A:A,'Ctas Pagar'!N:N,"Pago")</f>
        <v>0</v>
      </c>
      <c r="Q304" s="71"/>
      <c r="R304" s="71"/>
      <c r="S304" s="71"/>
      <c r="T304" s="71"/>
      <c r="U304" s="71"/>
      <c r="V304" s="71"/>
      <c r="W304" s="71"/>
      <c r="X304" s="71"/>
      <c r="Y304" s="71"/>
      <c r="Z304" s="71"/>
      <c r="AA304" s="71"/>
      <c r="AB304" s="71"/>
      <c r="AC304" s="71"/>
      <c r="AD304" s="71"/>
      <c r="AE304" s="71"/>
      <c r="AF304" s="71"/>
      <c r="AG304" s="71"/>
      <c r="AH304" s="71"/>
      <c r="AI304" s="71"/>
      <c r="AJ304" s="71"/>
    </row>
    <row r="305" spans="1:36">
      <c r="A305" s="191"/>
      <c r="B305" s="191"/>
      <c r="C305" s="191"/>
      <c r="D305" s="191"/>
      <c r="E305" s="191"/>
      <c r="F305" s="191"/>
      <c r="G305" s="191"/>
      <c r="H305" s="191"/>
      <c r="I305" s="191"/>
      <c r="J305" s="191"/>
      <c r="K305" s="191"/>
      <c r="L305" s="191"/>
      <c r="M305" s="191"/>
      <c r="N305" s="191"/>
      <c r="O305" s="70">
        <f>SUMIFS('Ctas Pagar'!G:G,'Ctas Pagar'!E:E,Fornecedores!A:A,'Ctas Pagar'!M:M,"")</f>
        <v>0</v>
      </c>
      <c r="P305" s="70">
        <f>SUMIFS('Ctas Pagar'!G:G,'Ctas Pagar'!E:E,Fornecedores!A:A,'Ctas Pagar'!N:N,"Pago")</f>
        <v>0</v>
      </c>
      <c r="Q305" s="71"/>
      <c r="R305" s="71"/>
      <c r="S305" s="71"/>
      <c r="T305" s="71"/>
      <c r="U305" s="71"/>
      <c r="V305" s="71"/>
      <c r="W305" s="71"/>
      <c r="X305" s="71"/>
      <c r="Y305" s="71"/>
      <c r="Z305" s="71"/>
      <c r="AA305" s="71"/>
      <c r="AB305" s="71"/>
      <c r="AC305" s="71"/>
      <c r="AD305" s="71"/>
      <c r="AE305" s="71"/>
      <c r="AF305" s="71"/>
      <c r="AG305" s="71"/>
      <c r="AH305" s="71"/>
      <c r="AI305" s="71"/>
      <c r="AJ305" s="71"/>
    </row>
    <row r="306" spans="1:36">
      <c r="A306" s="191"/>
      <c r="B306" s="191"/>
      <c r="C306" s="191"/>
      <c r="D306" s="191"/>
      <c r="E306" s="191"/>
      <c r="F306" s="191"/>
      <c r="G306" s="191"/>
      <c r="H306" s="191"/>
      <c r="I306" s="191"/>
      <c r="J306" s="191"/>
      <c r="K306" s="191"/>
      <c r="L306" s="191"/>
      <c r="M306" s="191"/>
      <c r="N306" s="191"/>
      <c r="O306" s="70">
        <f>SUMIFS('Ctas Pagar'!G:G,'Ctas Pagar'!E:E,Fornecedores!A:A,'Ctas Pagar'!M:M,"")</f>
        <v>0</v>
      </c>
      <c r="P306" s="70">
        <f>SUMIFS('Ctas Pagar'!G:G,'Ctas Pagar'!E:E,Fornecedores!A:A,'Ctas Pagar'!N:N,"Pago")</f>
        <v>0</v>
      </c>
      <c r="Q306" s="71"/>
      <c r="R306" s="71"/>
      <c r="S306" s="71"/>
      <c r="T306" s="71"/>
      <c r="U306" s="71"/>
      <c r="V306" s="71"/>
      <c r="W306" s="71"/>
      <c r="X306" s="71"/>
      <c r="Y306" s="71"/>
      <c r="Z306" s="71"/>
      <c r="AA306" s="71"/>
      <c r="AB306" s="71"/>
      <c r="AC306" s="71"/>
      <c r="AD306" s="71"/>
      <c r="AE306" s="71"/>
      <c r="AF306" s="71"/>
      <c r="AG306" s="71"/>
      <c r="AH306" s="71"/>
      <c r="AI306" s="71"/>
      <c r="AJ306" s="71"/>
    </row>
    <row r="307" spans="1:36">
      <c r="A307" s="191"/>
      <c r="B307" s="191"/>
      <c r="C307" s="191"/>
      <c r="D307" s="191"/>
      <c r="E307" s="191"/>
      <c r="F307" s="191"/>
      <c r="G307" s="191"/>
      <c r="H307" s="191"/>
      <c r="I307" s="191"/>
      <c r="J307" s="191"/>
      <c r="K307" s="191"/>
      <c r="L307" s="191"/>
      <c r="M307" s="191"/>
      <c r="N307" s="191"/>
      <c r="O307" s="70">
        <f>SUMIFS('Ctas Pagar'!G:G,'Ctas Pagar'!E:E,Fornecedores!A:A,'Ctas Pagar'!M:M,"")</f>
        <v>0</v>
      </c>
      <c r="P307" s="70">
        <f>SUMIFS('Ctas Pagar'!G:G,'Ctas Pagar'!E:E,Fornecedores!A:A,'Ctas Pagar'!N:N,"Pago")</f>
        <v>0</v>
      </c>
      <c r="Q307" s="71"/>
      <c r="R307" s="71"/>
      <c r="S307" s="71"/>
      <c r="T307" s="71"/>
      <c r="U307" s="71"/>
      <c r="V307" s="71"/>
      <c r="W307" s="71"/>
      <c r="X307" s="71"/>
      <c r="Y307" s="71"/>
      <c r="Z307" s="71"/>
      <c r="AA307" s="71"/>
      <c r="AB307" s="71"/>
      <c r="AC307" s="71"/>
      <c r="AD307" s="71"/>
      <c r="AE307" s="71"/>
      <c r="AF307" s="71"/>
      <c r="AG307" s="71"/>
      <c r="AH307" s="71"/>
      <c r="AI307" s="71"/>
      <c r="AJ307" s="71"/>
    </row>
    <row r="308" spans="1:36">
      <c r="A308" s="191"/>
      <c r="B308" s="191"/>
      <c r="C308" s="191"/>
      <c r="D308" s="191"/>
      <c r="E308" s="191"/>
      <c r="F308" s="191"/>
      <c r="G308" s="191"/>
      <c r="H308" s="191"/>
      <c r="I308" s="191"/>
      <c r="J308" s="191"/>
      <c r="K308" s="191"/>
      <c r="L308" s="191"/>
      <c r="M308" s="191"/>
      <c r="N308" s="191"/>
      <c r="O308" s="70">
        <f>SUMIFS('Ctas Pagar'!G:G,'Ctas Pagar'!E:E,Fornecedores!A:A,'Ctas Pagar'!M:M,"")</f>
        <v>0</v>
      </c>
      <c r="P308" s="70">
        <f>SUMIFS('Ctas Pagar'!G:G,'Ctas Pagar'!E:E,Fornecedores!A:A,'Ctas Pagar'!N:N,"Pago")</f>
        <v>0</v>
      </c>
      <c r="Q308" s="71"/>
      <c r="R308" s="71"/>
      <c r="S308" s="71"/>
      <c r="T308" s="71"/>
      <c r="U308" s="71"/>
      <c r="V308" s="71"/>
      <c r="W308" s="71"/>
      <c r="X308" s="71"/>
      <c r="Y308" s="71"/>
      <c r="Z308" s="71"/>
      <c r="AA308" s="71"/>
      <c r="AB308" s="71"/>
      <c r="AC308" s="71"/>
      <c r="AD308" s="71"/>
      <c r="AE308" s="71"/>
      <c r="AF308" s="71"/>
      <c r="AG308" s="71"/>
      <c r="AH308" s="71"/>
      <c r="AI308" s="71"/>
      <c r="AJ308" s="71"/>
    </row>
    <row r="309" spans="1:36">
      <c r="A309" s="191"/>
      <c r="B309" s="191"/>
      <c r="C309" s="191"/>
      <c r="D309" s="191"/>
      <c r="E309" s="191"/>
      <c r="F309" s="191"/>
      <c r="G309" s="191"/>
      <c r="H309" s="191"/>
      <c r="I309" s="191"/>
      <c r="J309" s="191"/>
      <c r="K309" s="191"/>
      <c r="L309" s="191"/>
      <c r="M309" s="191"/>
      <c r="N309" s="191"/>
      <c r="O309" s="70">
        <f>SUMIFS('Ctas Pagar'!G:G,'Ctas Pagar'!E:E,Fornecedores!A:A,'Ctas Pagar'!M:M,"")</f>
        <v>0</v>
      </c>
      <c r="P309" s="70">
        <f>SUMIFS('Ctas Pagar'!G:G,'Ctas Pagar'!E:E,Fornecedores!A:A,'Ctas Pagar'!N:N,"Pago")</f>
        <v>0</v>
      </c>
      <c r="Q309" s="71"/>
      <c r="R309" s="71"/>
      <c r="S309" s="71"/>
      <c r="T309" s="71"/>
      <c r="U309" s="71"/>
      <c r="V309" s="71"/>
      <c r="W309" s="71"/>
      <c r="X309" s="71"/>
      <c r="Y309" s="71"/>
      <c r="Z309" s="71"/>
      <c r="AA309" s="71"/>
      <c r="AB309" s="71"/>
      <c r="AC309" s="71"/>
      <c r="AD309" s="71"/>
      <c r="AE309" s="71"/>
      <c r="AF309" s="71"/>
      <c r="AG309" s="71"/>
      <c r="AH309" s="71"/>
      <c r="AI309" s="71"/>
      <c r="AJ309" s="71"/>
    </row>
    <row r="310" spans="1:36">
      <c r="A310" s="191"/>
      <c r="B310" s="191"/>
      <c r="C310" s="191"/>
      <c r="D310" s="191"/>
      <c r="E310" s="191"/>
      <c r="F310" s="191"/>
      <c r="G310" s="191"/>
      <c r="H310" s="191"/>
      <c r="I310" s="191"/>
      <c r="J310" s="191"/>
      <c r="K310" s="191"/>
      <c r="L310" s="191"/>
      <c r="M310" s="191"/>
      <c r="N310" s="191"/>
      <c r="O310" s="70">
        <f>SUMIFS('Ctas Pagar'!G:G,'Ctas Pagar'!E:E,Fornecedores!A:A,'Ctas Pagar'!M:M,"")</f>
        <v>0</v>
      </c>
      <c r="P310" s="70">
        <f>SUMIFS('Ctas Pagar'!G:G,'Ctas Pagar'!E:E,Fornecedores!A:A,'Ctas Pagar'!N:N,"Pago")</f>
        <v>0</v>
      </c>
      <c r="Q310" s="71"/>
      <c r="R310" s="71"/>
      <c r="S310" s="71"/>
      <c r="T310" s="71"/>
      <c r="U310" s="71"/>
      <c r="V310" s="71"/>
      <c r="W310" s="71"/>
      <c r="X310" s="71"/>
      <c r="Y310" s="71"/>
      <c r="Z310" s="71"/>
      <c r="AA310" s="71"/>
      <c r="AB310" s="71"/>
      <c r="AC310" s="71"/>
      <c r="AD310" s="71"/>
      <c r="AE310" s="71"/>
      <c r="AF310" s="71"/>
      <c r="AG310" s="71"/>
      <c r="AH310" s="71"/>
      <c r="AI310" s="71"/>
      <c r="AJ310" s="71"/>
    </row>
    <row r="311" spans="1:36">
      <c r="A311" s="191"/>
      <c r="B311" s="191"/>
      <c r="C311" s="191"/>
      <c r="D311" s="191"/>
      <c r="E311" s="191"/>
      <c r="F311" s="191"/>
      <c r="G311" s="191"/>
      <c r="H311" s="191"/>
      <c r="I311" s="191"/>
      <c r="J311" s="191"/>
      <c r="K311" s="191"/>
      <c r="L311" s="191"/>
      <c r="M311" s="191"/>
      <c r="N311" s="191"/>
      <c r="O311" s="70">
        <f>SUMIFS('Ctas Pagar'!G:G,'Ctas Pagar'!E:E,Fornecedores!A:A,'Ctas Pagar'!M:M,"")</f>
        <v>0</v>
      </c>
      <c r="P311" s="70">
        <f>SUMIFS('Ctas Pagar'!G:G,'Ctas Pagar'!E:E,Fornecedores!A:A,'Ctas Pagar'!N:N,"Pago")</f>
        <v>0</v>
      </c>
      <c r="Q311" s="71"/>
      <c r="R311" s="71"/>
      <c r="S311" s="71"/>
      <c r="T311" s="71"/>
      <c r="U311" s="71"/>
      <c r="V311" s="71"/>
      <c r="W311" s="71"/>
      <c r="X311" s="71"/>
      <c r="Y311" s="71"/>
      <c r="Z311" s="71"/>
      <c r="AA311" s="71"/>
      <c r="AB311" s="71"/>
      <c r="AC311" s="71"/>
      <c r="AD311" s="71"/>
      <c r="AE311" s="71"/>
      <c r="AF311" s="71"/>
      <c r="AG311" s="71"/>
      <c r="AH311" s="71"/>
      <c r="AI311" s="71"/>
      <c r="AJ311" s="71"/>
    </row>
    <row r="312" spans="1:36">
      <c r="A312" s="191"/>
      <c r="B312" s="191"/>
      <c r="C312" s="191"/>
      <c r="D312" s="191"/>
      <c r="E312" s="191"/>
      <c r="F312" s="191"/>
      <c r="G312" s="191"/>
      <c r="H312" s="191"/>
      <c r="I312" s="191"/>
      <c r="J312" s="191"/>
      <c r="K312" s="191"/>
      <c r="L312" s="191"/>
      <c r="M312" s="191"/>
      <c r="N312" s="191"/>
      <c r="O312" s="70">
        <f>SUMIFS('Ctas Pagar'!G:G,'Ctas Pagar'!E:E,Fornecedores!A:A,'Ctas Pagar'!M:M,"")</f>
        <v>0</v>
      </c>
      <c r="P312" s="70">
        <f>SUMIFS('Ctas Pagar'!G:G,'Ctas Pagar'!E:E,Fornecedores!A:A,'Ctas Pagar'!N:N,"Pago")</f>
        <v>0</v>
      </c>
      <c r="Q312" s="71"/>
      <c r="R312" s="71"/>
      <c r="S312" s="71"/>
      <c r="T312" s="71"/>
      <c r="U312" s="71"/>
      <c r="V312" s="71"/>
      <c r="W312" s="71"/>
      <c r="X312" s="71"/>
      <c r="Y312" s="71"/>
      <c r="Z312" s="71"/>
      <c r="AA312" s="71"/>
      <c r="AB312" s="71"/>
      <c r="AC312" s="71"/>
      <c r="AD312" s="71"/>
      <c r="AE312" s="71"/>
      <c r="AF312" s="71"/>
      <c r="AG312" s="71"/>
      <c r="AH312" s="71"/>
      <c r="AI312" s="71"/>
      <c r="AJ312" s="71"/>
    </row>
    <row r="313" spans="1:36">
      <c r="A313" s="191"/>
      <c r="B313" s="191"/>
      <c r="C313" s="191"/>
      <c r="D313" s="191"/>
      <c r="E313" s="191"/>
      <c r="F313" s="191"/>
      <c r="G313" s="191"/>
      <c r="H313" s="191"/>
      <c r="I313" s="191"/>
      <c r="J313" s="191"/>
      <c r="K313" s="191"/>
      <c r="L313" s="191"/>
      <c r="M313" s="191"/>
      <c r="N313" s="191"/>
      <c r="O313" s="70">
        <f>SUMIFS('Ctas Pagar'!G:G,'Ctas Pagar'!E:E,Fornecedores!A:A,'Ctas Pagar'!M:M,"")</f>
        <v>0</v>
      </c>
      <c r="P313" s="70">
        <f>SUMIFS('Ctas Pagar'!G:G,'Ctas Pagar'!E:E,Fornecedores!A:A,'Ctas Pagar'!N:N,"Pago")</f>
        <v>0</v>
      </c>
      <c r="Q313" s="71"/>
      <c r="R313" s="71"/>
      <c r="S313" s="71"/>
      <c r="T313" s="71"/>
      <c r="U313" s="71"/>
      <c r="V313" s="71"/>
      <c r="W313" s="71"/>
      <c r="X313" s="71"/>
      <c r="Y313" s="71"/>
      <c r="Z313" s="71"/>
      <c r="AA313" s="71"/>
      <c r="AB313" s="71"/>
      <c r="AC313" s="71"/>
      <c r="AD313" s="71"/>
      <c r="AE313" s="71"/>
      <c r="AF313" s="71"/>
      <c r="AG313" s="71"/>
      <c r="AH313" s="71"/>
      <c r="AI313" s="71"/>
      <c r="AJ313" s="71"/>
    </row>
    <row r="314" spans="1:36">
      <c r="A314" s="191"/>
      <c r="B314" s="191"/>
      <c r="C314" s="191"/>
      <c r="D314" s="191"/>
      <c r="E314" s="191"/>
      <c r="F314" s="191"/>
      <c r="G314" s="191"/>
      <c r="H314" s="191"/>
      <c r="I314" s="191"/>
      <c r="J314" s="191"/>
      <c r="K314" s="191"/>
      <c r="L314" s="191"/>
      <c r="M314" s="191"/>
      <c r="N314" s="191"/>
      <c r="O314" s="70">
        <f>SUMIFS('Ctas Pagar'!G:G,'Ctas Pagar'!E:E,Fornecedores!A:A,'Ctas Pagar'!M:M,"")</f>
        <v>0</v>
      </c>
      <c r="P314" s="70">
        <f>SUMIFS('Ctas Pagar'!G:G,'Ctas Pagar'!E:E,Fornecedores!A:A,'Ctas Pagar'!N:N,"Pago")</f>
        <v>0</v>
      </c>
      <c r="Q314" s="71"/>
      <c r="R314" s="71"/>
      <c r="S314" s="71"/>
      <c r="T314" s="71"/>
      <c r="U314" s="71"/>
      <c r="V314" s="71"/>
      <c r="W314" s="71"/>
      <c r="X314" s="71"/>
      <c r="Y314" s="71"/>
      <c r="Z314" s="71"/>
      <c r="AA314" s="71"/>
      <c r="AB314" s="71"/>
      <c r="AC314" s="71"/>
      <c r="AD314" s="71"/>
      <c r="AE314" s="71"/>
      <c r="AF314" s="71"/>
      <c r="AG314" s="71"/>
      <c r="AH314" s="71"/>
      <c r="AI314" s="71"/>
      <c r="AJ314" s="71"/>
    </row>
    <row r="315" spans="1:36">
      <c r="A315" s="191"/>
      <c r="B315" s="191"/>
      <c r="C315" s="191"/>
      <c r="D315" s="191"/>
      <c r="E315" s="191"/>
      <c r="F315" s="191"/>
      <c r="G315" s="191"/>
      <c r="H315" s="191"/>
      <c r="I315" s="191"/>
      <c r="J315" s="191"/>
      <c r="K315" s="191"/>
      <c r="L315" s="191"/>
      <c r="M315" s="191"/>
      <c r="N315" s="191"/>
      <c r="O315" s="70">
        <f>SUMIFS('Ctas Pagar'!G:G,'Ctas Pagar'!E:E,Fornecedores!A:A,'Ctas Pagar'!M:M,"")</f>
        <v>0</v>
      </c>
      <c r="P315" s="70">
        <f>SUMIFS('Ctas Pagar'!G:G,'Ctas Pagar'!E:E,Fornecedores!A:A,'Ctas Pagar'!N:N,"Pago")</f>
        <v>0</v>
      </c>
      <c r="Q315" s="71"/>
      <c r="R315" s="71"/>
      <c r="S315" s="71"/>
      <c r="T315" s="71"/>
      <c r="U315" s="71"/>
      <c r="V315" s="71"/>
      <c r="W315" s="71"/>
      <c r="X315" s="71"/>
      <c r="Y315" s="71"/>
      <c r="Z315" s="71"/>
      <c r="AA315" s="71"/>
      <c r="AB315" s="71"/>
      <c r="AC315" s="71"/>
      <c r="AD315" s="71"/>
      <c r="AE315" s="71"/>
      <c r="AF315" s="71"/>
      <c r="AG315" s="71"/>
      <c r="AH315" s="71"/>
      <c r="AI315" s="71"/>
      <c r="AJ315" s="71"/>
    </row>
    <row r="316" spans="1:36">
      <c r="A316" s="191"/>
      <c r="B316" s="191"/>
      <c r="C316" s="191"/>
      <c r="D316" s="191"/>
      <c r="E316" s="191"/>
      <c r="F316" s="191"/>
      <c r="G316" s="191"/>
      <c r="H316" s="191"/>
      <c r="I316" s="191"/>
      <c r="J316" s="191"/>
      <c r="K316" s="191"/>
      <c r="L316" s="191"/>
      <c r="M316" s="191"/>
      <c r="N316" s="191"/>
      <c r="O316" s="70">
        <f>SUMIFS('Ctas Pagar'!G:G,'Ctas Pagar'!E:E,Fornecedores!A:A,'Ctas Pagar'!M:M,"")</f>
        <v>0</v>
      </c>
      <c r="P316" s="70">
        <f>SUMIFS('Ctas Pagar'!G:G,'Ctas Pagar'!E:E,Fornecedores!A:A,'Ctas Pagar'!N:N,"Pago")</f>
        <v>0</v>
      </c>
      <c r="Q316" s="71"/>
      <c r="R316" s="71"/>
      <c r="S316" s="71"/>
      <c r="T316" s="71"/>
      <c r="U316" s="71"/>
      <c r="V316" s="71"/>
      <c r="W316" s="71"/>
      <c r="X316" s="71"/>
      <c r="Y316" s="71"/>
      <c r="Z316" s="71"/>
      <c r="AA316" s="71"/>
      <c r="AB316" s="71"/>
      <c r="AC316" s="71"/>
      <c r="AD316" s="71"/>
      <c r="AE316" s="71"/>
      <c r="AF316" s="71"/>
      <c r="AG316" s="71"/>
      <c r="AH316" s="71"/>
      <c r="AI316" s="71"/>
      <c r="AJ316" s="71"/>
    </row>
    <row r="317" spans="1:36">
      <c r="A317" s="191"/>
      <c r="B317" s="191"/>
      <c r="C317" s="191"/>
      <c r="D317" s="191"/>
      <c r="E317" s="191"/>
      <c r="F317" s="191"/>
      <c r="G317" s="191"/>
      <c r="H317" s="191"/>
      <c r="I317" s="191"/>
      <c r="J317" s="191"/>
      <c r="K317" s="191"/>
      <c r="L317" s="191"/>
      <c r="M317" s="191"/>
      <c r="N317" s="191"/>
      <c r="O317" s="70">
        <f>SUMIFS('Ctas Pagar'!G:G,'Ctas Pagar'!E:E,Fornecedores!A:A,'Ctas Pagar'!M:M,"")</f>
        <v>0</v>
      </c>
      <c r="P317" s="70">
        <f>SUMIFS('Ctas Pagar'!G:G,'Ctas Pagar'!E:E,Fornecedores!A:A,'Ctas Pagar'!N:N,"Pago")</f>
        <v>0</v>
      </c>
      <c r="Q317" s="71"/>
      <c r="R317" s="71"/>
      <c r="S317" s="71"/>
      <c r="T317" s="71"/>
      <c r="U317" s="71"/>
      <c r="V317" s="71"/>
      <c r="W317" s="71"/>
      <c r="X317" s="71"/>
      <c r="Y317" s="71"/>
      <c r="Z317" s="71"/>
      <c r="AA317" s="71"/>
      <c r="AB317" s="71"/>
      <c r="AC317" s="71"/>
      <c r="AD317" s="71"/>
      <c r="AE317" s="71"/>
      <c r="AF317" s="71"/>
      <c r="AG317" s="71"/>
      <c r="AH317" s="71"/>
      <c r="AI317" s="71"/>
      <c r="AJ317" s="71"/>
    </row>
    <row r="318" spans="1:36">
      <c r="A318" s="191"/>
      <c r="B318" s="191"/>
      <c r="C318" s="191"/>
      <c r="D318" s="191"/>
      <c r="E318" s="191"/>
      <c r="F318" s="191"/>
      <c r="G318" s="191"/>
      <c r="H318" s="191"/>
      <c r="I318" s="191"/>
      <c r="J318" s="191"/>
      <c r="K318" s="191"/>
      <c r="L318" s="191"/>
      <c r="M318" s="191"/>
      <c r="N318" s="191"/>
      <c r="O318" s="70">
        <f>SUMIFS('Ctas Pagar'!G:G,'Ctas Pagar'!E:E,Fornecedores!A:A,'Ctas Pagar'!M:M,"")</f>
        <v>0</v>
      </c>
      <c r="P318" s="70">
        <f>SUMIFS('Ctas Pagar'!G:G,'Ctas Pagar'!E:E,Fornecedores!A:A,'Ctas Pagar'!N:N,"Pago")</f>
        <v>0</v>
      </c>
      <c r="Q318" s="71"/>
      <c r="R318" s="71"/>
      <c r="S318" s="71"/>
      <c r="T318" s="71"/>
      <c r="U318" s="71"/>
      <c r="V318" s="71"/>
      <c r="W318" s="71"/>
      <c r="X318" s="71"/>
      <c r="Y318" s="71"/>
      <c r="Z318" s="71"/>
      <c r="AA318" s="71"/>
      <c r="AB318" s="71"/>
      <c r="AC318" s="71"/>
      <c r="AD318" s="71"/>
      <c r="AE318" s="71"/>
      <c r="AF318" s="71"/>
      <c r="AG318" s="71"/>
      <c r="AH318" s="71"/>
      <c r="AI318" s="71"/>
      <c r="AJ318" s="71"/>
    </row>
    <row r="319" spans="1:36">
      <c r="A319" s="191"/>
      <c r="B319" s="191"/>
      <c r="C319" s="191"/>
      <c r="D319" s="191"/>
      <c r="E319" s="191"/>
      <c r="F319" s="191"/>
      <c r="G319" s="191"/>
      <c r="H319" s="191"/>
      <c r="I319" s="191"/>
      <c r="J319" s="191"/>
      <c r="K319" s="191"/>
      <c r="L319" s="191"/>
      <c r="M319" s="191"/>
      <c r="N319" s="191"/>
      <c r="O319" s="70">
        <f>SUMIFS('Ctas Pagar'!G:G,'Ctas Pagar'!E:E,Fornecedores!A:A,'Ctas Pagar'!M:M,"")</f>
        <v>0</v>
      </c>
      <c r="P319" s="70">
        <f>SUMIFS('Ctas Pagar'!G:G,'Ctas Pagar'!E:E,Fornecedores!A:A,'Ctas Pagar'!N:N,"Pago")</f>
        <v>0</v>
      </c>
      <c r="Q319" s="71"/>
      <c r="R319" s="71"/>
      <c r="S319" s="71"/>
      <c r="T319" s="71"/>
      <c r="U319" s="71"/>
      <c r="V319" s="71"/>
      <c r="W319" s="71"/>
      <c r="X319" s="71"/>
      <c r="Y319" s="71"/>
      <c r="Z319" s="71"/>
      <c r="AA319" s="71"/>
      <c r="AB319" s="71"/>
      <c r="AC319" s="71"/>
      <c r="AD319" s="71"/>
      <c r="AE319" s="71"/>
      <c r="AF319" s="71"/>
      <c r="AG319" s="71"/>
      <c r="AH319" s="71"/>
      <c r="AI319" s="71"/>
      <c r="AJ319" s="71"/>
    </row>
    <row r="320" spans="1:36">
      <c r="A320" s="191"/>
      <c r="B320" s="191"/>
      <c r="C320" s="191"/>
      <c r="D320" s="191"/>
      <c r="E320" s="191"/>
      <c r="F320" s="191"/>
      <c r="G320" s="191"/>
      <c r="H320" s="191"/>
      <c r="I320" s="191"/>
      <c r="J320" s="191"/>
      <c r="K320" s="191"/>
      <c r="L320" s="191"/>
      <c r="M320" s="191"/>
      <c r="N320" s="191"/>
      <c r="O320" s="70">
        <f>SUMIFS('Ctas Pagar'!G:G,'Ctas Pagar'!E:E,Fornecedores!A:A,'Ctas Pagar'!M:M,"")</f>
        <v>0</v>
      </c>
      <c r="P320" s="70">
        <f>SUMIFS('Ctas Pagar'!G:G,'Ctas Pagar'!E:E,Fornecedores!A:A,'Ctas Pagar'!N:N,"Pago")</f>
        <v>0</v>
      </c>
      <c r="Q320" s="71"/>
      <c r="R320" s="71"/>
      <c r="S320" s="71"/>
      <c r="T320" s="71"/>
      <c r="U320" s="71"/>
      <c r="V320" s="71"/>
      <c r="W320" s="71"/>
      <c r="X320" s="71"/>
      <c r="Y320" s="71"/>
      <c r="Z320" s="71"/>
      <c r="AA320" s="71"/>
      <c r="AB320" s="71"/>
      <c r="AC320" s="71"/>
      <c r="AD320" s="71"/>
      <c r="AE320" s="71"/>
      <c r="AF320" s="71"/>
      <c r="AG320" s="71"/>
      <c r="AH320" s="71"/>
      <c r="AI320" s="71"/>
      <c r="AJ320" s="71"/>
    </row>
    <row r="321" spans="1:36">
      <c r="A321" s="191"/>
      <c r="B321" s="191"/>
      <c r="C321" s="191"/>
      <c r="D321" s="191"/>
      <c r="E321" s="191"/>
      <c r="F321" s="191"/>
      <c r="G321" s="191"/>
      <c r="H321" s="191"/>
      <c r="I321" s="191"/>
      <c r="J321" s="191"/>
      <c r="K321" s="191"/>
      <c r="L321" s="191"/>
      <c r="M321" s="191"/>
      <c r="N321" s="191"/>
      <c r="O321" s="70">
        <f>SUMIFS('Ctas Pagar'!G:G,'Ctas Pagar'!E:E,Fornecedores!A:A,'Ctas Pagar'!M:M,"")</f>
        <v>0</v>
      </c>
      <c r="P321" s="70">
        <f>SUMIFS('Ctas Pagar'!G:G,'Ctas Pagar'!E:E,Fornecedores!A:A,'Ctas Pagar'!N:N,"Pago")</f>
        <v>0</v>
      </c>
      <c r="Q321" s="71"/>
      <c r="R321" s="71"/>
      <c r="S321" s="71"/>
      <c r="T321" s="71"/>
      <c r="U321" s="71"/>
      <c r="V321" s="71"/>
      <c r="W321" s="71"/>
      <c r="X321" s="71"/>
      <c r="Y321" s="71"/>
      <c r="Z321" s="71"/>
      <c r="AA321" s="71"/>
      <c r="AB321" s="71"/>
      <c r="AC321" s="71"/>
      <c r="AD321" s="71"/>
      <c r="AE321" s="71"/>
      <c r="AF321" s="71"/>
      <c r="AG321" s="71"/>
      <c r="AH321" s="71"/>
      <c r="AI321" s="71"/>
      <c r="AJ321" s="71"/>
    </row>
    <row r="322" spans="1:36">
      <c r="A322" s="191"/>
      <c r="B322" s="191"/>
      <c r="C322" s="191"/>
      <c r="D322" s="191"/>
      <c r="E322" s="191"/>
      <c r="F322" s="191"/>
      <c r="G322" s="191"/>
      <c r="H322" s="191"/>
      <c r="I322" s="191"/>
      <c r="J322" s="191"/>
      <c r="K322" s="191"/>
      <c r="L322" s="191"/>
      <c r="M322" s="191"/>
      <c r="N322" s="191"/>
      <c r="O322" s="70">
        <f>SUMIFS('Ctas Pagar'!G:G,'Ctas Pagar'!E:E,Fornecedores!A:A,'Ctas Pagar'!M:M,"")</f>
        <v>0</v>
      </c>
      <c r="P322" s="70">
        <f>SUMIFS('Ctas Pagar'!G:G,'Ctas Pagar'!E:E,Fornecedores!A:A,'Ctas Pagar'!N:N,"Pago")</f>
        <v>0</v>
      </c>
      <c r="Q322" s="71"/>
      <c r="R322" s="71"/>
      <c r="S322" s="71"/>
      <c r="T322" s="71"/>
      <c r="U322" s="71"/>
      <c r="V322" s="71"/>
      <c r="W322" s="71"/>
      <c r="X322" s="71"/>
      <c r="Y322" s="71"/>
      <c r="Z322" s="71"/>
      <c r="AA322" s="71"/>
      <c r="AB322" s="71"/>
      <c r="AC322" s="71"/>
      <c r="AD322" s="71"/>
      <c r="AE322" s="71"/>
      <c r="AF322" s="71"/>
      <c r="AG322" s="71"/>
      <c r="AH322" s="71"/>
      <c r="AI322" s="71"/>
      <c r="AJ322" s="71"/>
    </row>
    <row r="323" spans="1:36">
      <c r="A323" s="191"/>
      <c r="B323" s="191"/>
      <c r="C323" s="191"/>
      <c r="D323" s="191"/>
      <c r="E323" s="191"/>
      <c r="F323" s="191"/>
      <c r="G323" s="191"/>
      <c r="H323" s="191"/>
      <c r="I323" s="191"/>
      <c r="J323" s="191"/>
      <c r="K323" s="191"/>
      <c r="L323" s="191"/>
      <c r="M323" s="191"/>
      <c r="N323" s="191"/>
      <c r="O323" s="70">
        <f>SUMIFS('Ctas Pagar'!G:G,'Ctas Pagar'!E:E,Fornecedores!A:A,'Ctas Pagar'!M:M,"")</f>
        <v>0</v>
      </c>
      <c r="P323" s="70">
        <f>SUMIFS('Ctas Pagar'!G:G,'Ctas Pagar'!E:E,Fornecedores!A:A,'Ctas Pagar'!N:N,"Pago")</f>
        <v>0</v>
      </c>
      <c r="Q323" s="71"/>
      <c r="R323" s="71"/>
      <c r="S323" s="71"/>
      <c r="T323" s="71"/>
      <c r="U323" s="71"/>
      <c r="V323" s="71"/>
      <c r="W323" s="71"/>
      <c r="X323" s="71"/>
      <c r="Y323" s="71"/>
      <c r="Z323" s="71"/>
      <c r="AA323" s="71"/>
      <c r="AB323" s="71"/>
      <c r="AC323" s="71"/>
      <c r="AD323" s="71"/>
      <c r="AE323" s="71"/>
      <c r="AF323" s="71"/>
      <c r="AG323" s="71"/>
      <c r="AH323" s="71"/>
      <c r="AI323" s="71"/>
      <c r="AJ323" s="71"/>
    </row>
    <row r="324" spans="1:36">
      <c r="A324" s="191"/>
      <c r="B324" s="191"/>
      <c r="C324" s="191"/>
      <c r="D324" s="191"/>
      <c r="E324" s="191"/>
      <c r="F324" s="191"/>
      <c r="G324" s="191"/>
      <c r="H324" s="191"/>
      <c r="I324" s="191"/>
      <c r="J324" s="191"/>
      <c r="K324" s="191"/>
      <c r="L324" s="191"/>
      <c r="M324" s="191"/>
      <c r="N324" s="191"/>
      <c r="O324" s="70">
        <f>SUMIFS('Ctas Pagar'!G:G,'Ctas Pagar'!E:E,Fornecedores!A:A,'Ctas Pagar'!M:M,"")</f>
        <v>0</v>
      </c>
      <c r="P324" s="70">
        <f>SUMIFS('Ctas Pagar'!G:G,'Ctas Pagar'!E:E,Fornecedores!A:A,'Ctas Pagar'!N:N,"Pago")</f>
        <v>0</v>
      </c>
      <c r="Q324" s="71"/>
      <c r="R324" s="71"/>
      <c r="S324" s="71"/>
      <c r="T324" s="71"/>
      <c r="U324" s="71"/>
      <c r="V324" s="71"/>
      <c r="W324" s="71"/>
      <c r="X324" s="71"/>
      <c r="Y324" s="71"/>
      <c r="Z324" s="71"/>
      <c r="AA324" s="71"/>
      <c r="AB324" s="71"/>
      <c r="AC324" s="71"/>
      <c r="AD324" s="71"/>
      <c r="AE324" s="71"/>
      <c r="AF324" s="71"/>
      <c r="AG324" s="71"/>
      <c r="AH324" s="71"/>
      <c r="AI324" s="71"/>
      <c r="AJ324" s="71"/>
    </row>
    <row r="325" spans="1:36">
      <c r="A325" s="191"/>
      <c r="B325" s="191"/>
      <c r="C325" s="191"/>
      <c r="D325" s="191"/>
      <c r="E325" s="191"/>
      <c r="F325" s="191"/>
      <c r="G325" s="191"/>
      <c r="H325" s="191"/>
      <c r="I325" s="191"/>
      <c r="J325" s="191"/>
      <c r="K325" s="191"/>
      <c r="L325" s="191"/>
      <c r="M325" s="191"/>
      <c r="N325" s="191"/>
      <c r="O325" s="70">
        <f>SUMIFS('Ctas Pagar'!G:G,'Ctas Pagar'!E:E,Fornecedores!A:A,'Ctas Pagar'!M:M,"")</f>
        <v>0</v>
      </c>
      <c r="P325" s="70">
        <f>SUMIFS('Ctas Pagar'!G:G,'Ctas Pagar'!E:E,Fornecedores!A:A,'Ctas Pagar'!N:N,"Pago")</f>
        <v>0</v>
      </c>
      <c r="Q325" s="71"/>
      <c r="R325" s="71"/>
      <c r="S325" s="71"/>
      <c r="T325" s="71"/>
      <c r="U325" s="71"/>
      <c r="V325" s="71"/>
      <c r="W325" s="71"/>
      <c r="X325" s="71"/>
      <c r="Y325" s="71"/>
      <c r="Z325" s="71"/>
      <c r="AA325" s="71"/>
      <c r="AB325" s="71"/>
      <c r="AC325" s="71"/>
      <c r="AD325" s="71"/>
      <c r="AE325" s="71"/>
      <c r="AF325" s="71"/>
      <c r="AG325" s="71"/>
      <c r="AH325" s="71"/>
      <c r="AI325" s="71"/>
      <c r="AJ325" s="71"/>
    </row>
    <row r="326" spans="1:36">
      <c r="A326" s="191"/>
      <c r="B326" s="191"/>
      <c r="C326" s="191"/>
      <c r="D326" s="191"/>
      <c r="E326" s="191"/>
      <c r="F326" s="191"/>
      <c r="G326" s="191"/>
      <c r="H326" s="191"/>
      <c r="I326" s="191"/>
      <c r="J326" s="191"/>
      <c r="K326" s="191"/>
      <c r="L326" s="191"/>
      <c r="M326" s="191"/>
      <c r="N326" s="191"/>
      <c r="O326" s="70">
        <f>SUMIFS('Ctas Pagar'!G:G,'Ctas Pagar'!E:E,Fornecedores!A:A,'Ctas Pagar'!M:M,"")</f>
        <v>0</v>
      </c>
      <c r="P326" s="70">
        <f>SUMIFS('Ctas Pagar'!G:G,'Ctas Pagar'!E:E,Fornecedores!A:A,'Ctas Pagar'!N:N,"Pago")</f>
        <v>0</v>
      </c>
      <c r="Q326" s="71"/>
      <c r="R326" s="71"/>
      <c r="S326" s="71"/>
      <c r="T326" s="71"/>
      <c r="U326" s="71"/>
      <c r="V326" s="71"/>
      <c r="W326" s="71"/>
      <c r="X326" s="71"/>
      <c r="Y326" s="71"/>
      <c r="Z326" s="71"/>
      <c r="AA326" s="71"/>
      <c r="AB326" s="71"/>
      <c r="AC326" s="71"/>
      <c r="AD326" s="71"/>
      <c r="AE326" s="71"/>
      <c r="AF326" s="71"/>
      <c r="AG326" s="71"/>
      <c r="AH326" s="71"/>
      <c r="AI326" s="71"/>
      <c r="AJ326" s="71"/>
    </row>
    <row r="327" spans="1:36">
      <c r="A327" s="191"/>
      <c r="B327" s="191"/>
      <c r="C327" s="191"/>
      <c r="D327" s="191"/>
      <c r="E327" s="191"/>
      <c r="F327" s="191"/>
      <c r="G327" s="191"/>
      <c r="H327" s="191"/>
      <c r="I327" s="191"/>
      <c r="J327" s="191"/>
      <c r="K327" s="191"/>
      <c r="L327" s="191"/>
      <c r="M327" s="191"/>
      <c r="N327" s="191"/>
      <c r="O327" s="70">
        <f>SUMIFS('Ctas Pagar'!G:G,'Ctas Pagar'!E:E,Fornecedores!A:A,'Ctas Pagar'!M:M,"")</f>
        <v>0</v>
      </c>
      <c r="P327" s="70">
        <f>SUMIFS('Ctas Pagar'!G:G,'Ctas Pagar'!E:E,Fornecedores!A:A,'Ctas Pagar'!N:N,"Pago")</f>
        <v>0</v>
      </c>
      <c r="Q327" s="71"/>
      <c r="R327" s="71"/>
      <c r="S327" s="71"/>
      <c r="T327" s="71"/>
      <c r="U327" s="71"/>
      <c r="V327" s="71"/>
      <c r="W327" s="71"/>
      <c r="X327" s="71"/>
      <c r="Y327" s="71"/>
      <c r="Z327" s="71"/>
      <c r="AA327" s="71"/>
      <c r="AB327" s="71"/>
      <c r="AC327" s="71"/>
      <c r="AD327" s="71"/>
      <c r="AE327" s="71"/>
      <c r="AF327" s="71"/>
      <c r="AG327" s="71"/>
      <c r="AH327" s="71"/>
      <c r="AI327" s="71"/>
      <c r="AJ327" s="71"/>
    </row>
    <row r="328" spans="1:36">
      <c r="A328" s="191"/>
      <c r="B328" s="191"/>
      <c r="C328" s="191"/>
      <c r="D328" s="191"/>
      <c r="E328" s="191"/>
      <c r="F328" s="191"/>
      <c r="G328" s="191"/>
      <c r="H328" s="191"/>
      <c r="I328" s="191"/>
      <c r="J328" s="191"/>
      <c r="K328" s="191"/>
      <c r="L328" s="191"/>
      <c r="M328" s="191"/>
      <c r="N328" s="191"/>
      <c r="O328" s="70">
        <f>SUMIFS('Ctas Pagar'!G:G,'Ctas Pagar'!E:E,Fornecedores!A:A,'Ctas Pagar'!M:M,"")</f>
        <v>0</v>
      </c>
      <c r="P328" s="70">
        <f>SUMIFS('Ctas Pagar'!G:G,'Ctas Pagar'!E:E,Fornecedores!A:A,'Ctas Pagar'!N:N,"Pago")</f>
        <v>0</v>
      </c>
      <c r="Q328" s="71"/>
      <c r="R328" s="71"/>
      <c r="S328" s="71"/>
      <c r="T328" s="71"/>
      <c r="U328" s="71"/>
      <c r="V328" s="71"/>
      <c r="W328" s="71"/>
      <c r="X328" s="71"/>
      <c r="Y328" s="71"/>
      <c r="Z328" s="71"/>
      <c r="AA328" s="71"/>
      <c r="AB328" s="71"/>
      <c r="AC328" s="71"/>
      <c r="AD328" s="71"/>
      <c r="AE328" s="71"/>
      <c r="AF328" s="71"/>
      <c r="AG328" s="71"/>
      <c r="AH328" s="71"/>
      <c r="AI328" s="71"/>
      <c r="AJ328" s="71"/>
    </row>
    <row r="329" spans="1:36">
      <c r="A329" s="191"/>
      <c r="B329" s="191"/>
      <c r="C329" s="191"/>
      <c r="D329" s="191"/>
      <c r="E329" s="191"/>
      <c r="F329" s="191"/>
      <c r="G329" s="191"/>
      <c r="H329" s="191"/>
      <c r="I329" s="191"/>
      <c r="J329" s="191"/>
      <c r="K329" s="191"/>
      <c r="L329" s="191"/>
      <c r="M329" s="191"/>
      <c r="N329" s="191"/>
      <c r="O329" s="70">
        <f>SUMIFS('Ctas Pagar'!G:G,'Ctas Pagar'!E:E,Fornecedores!A:A,'Ctas Pagar'!M:M,"")</f>
        <v>0</v>
      </c>
      <c r="P329" s="70">
        <f>SUMIFS('Ctas Pagar'!G:G,'Ctas Pagar'!E:E,Fornecedores!A:A,'Ctas Pagar'!N:N,"Pago")</f>
        <v>0</v>
      </c>
      <c r="Q329" s="71"/>
      <c r="R329" s="71"/>
      <c r="S329" s="71"/>
      <c r="T329" s="71"/>
      <c r="U329" s="71"/>
      <c r="V329" s="71"/>
      <c r="W329" s="71"/>
      <c r="X329" s="71"/>
      <c r="Y329" s="71"/>
      <c r="Z329" s="71"/>
      <c r="AA329" s="71"/>
      <c r="AB329" s="71"/>
      <c r="AC329" s="71"/>
      <c r="AD329" s="71"/>
      <c r="AE329" s="71"/>
      <c r="AF329" s="71"/>
      <c r="AG329" s="71"/>
      <c r="AH329" s="71"/>
      <c r="AI329" s="71"/>
      <c r="AJ329" s="71"/>
    </row>
    <row r="330" spans="1:36">
      <c r="A330" s="191"/>
      <c r="B330" s="191"/>
      <c r="C330" s="191"/>
      <c r="D330" s="191"/>
      <c r="E330" s="191"/>
      <c r="F330" s="191"/>
      <c r="G330" s="191"/>
      <c r="H330" s="191"/>
      <c r="I330" s="191"/>
      <c r="J330" s="191"/>
      <c r="K330" s="191"/>
      <c r="L330" s="191"/>
      <c r="M330" s="191"/>
      <c r="N330" s="191"/>
      <c r="O330" s="70">
        <f>SUMIFS('Ctas Pagar'!G:G,'Ctas Pagar'!E:E,Fornecedores!A:A,'Ctas Pagar'!M:M,"")</f>
        <v>0</v>
      </c>
      <c r="P330" s="70">
        <f>SUMIFS('Ctas Pagar'!G:G,'Ctas Pagar'!E:E,Fornecedores!A:A,'Ctas Pagar'!N:N,"Pago")</f>
        <v>0</v>
      </c>
      <c r="Q330" s="71"/>
      <c r="R330" s="71"/>
      <c r="S330" s="71"/>
      <c r="T330" s="71"/>
      <c r="U330" s="71"/>
      <c r="V330" s="71"/>
      <c r="W330" s="71"/>
      <c r="X330" s="71"/>
      <c r="Y330" s="71"/>
      <c r="Z330" s="71"/>
      <c r="AA330" s="71"/>
      <c r="AB330" s="71"/>
      <c r="AC330" s="71"/>
      <c r="AD330" s="71"/>
      <c r="AE330" s="71"/>
      <c r="AF330" s="71"/>
      <c r="AG330" s="71"/>
      <c r="AH330" s="71"/>
      <c r="AI330" s="71"/>
      <c r="AJ330" s="71"/>
    </row>
    <row r="331" spans="1:36">
      <c r="A331" s="191"/>
      <c r="B331" s="191"/>
      <c r="C331" s="191"/>
      <c r="D331" s="191"/>
      <c r="E331" s="191"/>
      <c r="F331" s="191"/>
      <c r="G331" s="191"/>
      <c r="H331" s="191"/>
      <c r="I331" s="191"/>
      <c r="J331" s="191"/>
      <c r="K331" s="191"/>
      <c r="L331" s="191"/>
      <c r="M331" s="191"/>
      <c r="N331" s="191"/>
      <c r="O331" s="70">
        <f>SUMIFS('Ctas Pagar'!G:G,'Ctas Pagar'!E:E,Fornecedores!A:A,'Ctas Pagar'!M:M,"")</f>
        <v>0</v>
      </c>
      <c r="P331" s="70">
        <f>SUMIFS('Ctas Pagar'!G:G,'Ctas Pagar'!E:E,Fornecedores!A:A,'Ctas Pagar'!N:N,"Pago")</f>
        <v>0</v>
      </c>
      <c r="Q331" s="71"/>
      <c r="R331" s="71"/>
      <c r="S331" s="71"/>
      <c r="T331" s="71"/>
      <c r="U331" s="71"/>
      <c r="V331" s="71"/>
      <c r="W331" s="71"/>
      <c r="X331" s="71"/>
      <c r="Y331" s="71"/>
      <c r="Z331" s="71"/>
      <c r="AA331" s="71"/>
      <c r="AB331" s="71"/>
      <c r="AC331" s="71"/>
      <c r="AD331" s="71"/>
      <c r="AE331" s="71"/>
      <c r="AF331" s="71"/>
      <c r="AG331" s="71"/>
      <c r="AH331" s="71"/>
      <c r="AI331" s="71"/>
      <c r="AJ331" s="71"/>
    </row>
    <row r="332" spans="1:36">
      <c r="A332" s="191"/>
      <c r="B332" s="191"/>
      <c r="C332" s="191"/>
      <c r="D332" s="191"/>
      <c r="E332" s="191"/>
      <c r="F332" s="191"/>
      <c r="G332" s="191"/>
      <c r="H332" s="191"/>
      <c r="I332" s="191"/>
      <c r="J332" s="191"/>
      <c r="K332" s="191"/>
      <c r="L332" s="191"/>
      <c r="M332" s="191"/>
      <c r="N332" s="191"/>
      <c r="O332" s="70">
        <f>SUMIFS('Ctas Pagar'!G:G,'Ctas Pagar'!E:E,Fornecedores!A:A,'Ctas Pagar'!M:M,"")</f>
        <v>0</v>
      </c>
      <c r="P332" s="70">
        <f>SUMIFS('Ctas Pagar'!G:G,'Ctas Pagar'!E:E,Fornecedores!A:A,'Ctas Pagar'!N:N,"Pago")</f>
        <v>0</v>
      </c>
      <c r="Q332" s="71"/>
      <c r="R332" s="71"/>
      <c r="S332" s="71"/>
      <c r="T332" s="71"/>
      <c r="U332" s="71"/>
      <c r="V332" s="71"/>
      <c r="W332" s="71"/>
      <c r="X332" s="71"/>
      <c r="Y332" s="71"/>
      <c r="Z332" s="71"/>
      <c r="AA332" s="71"/>
      <c r="AB332" s="71"/>
      <c r="AC332" s="71"/>
      <c r="AD332" s="71"/>
      <c r="AE332" s="71"/>
      <c r="AF332" s="71"/>
      <c r="AG332" s="71"/>
      <c r="AH332" s="71"/>
      <c r="AI332" s="71"/>
      <c r="AJ332" s="71"/>
    </row>
    <row r="333" spans="1:36">
      <c r="A333" s="191"/>
      <c r="B333" s="191"/>
      <c r="C333" s="191"/>
      <c r="D333" s="191"/>
      <c r="E333" s="191"/>
      <c r="F333" s="191"/>
      <c r="G333" s="191"/>
      <c r="H333" s="191"/>
      <c r="I333" s="191"/>
      <c r="J333" s="191"/>
      <c r="K333" s="191"/>
      <c r="L333" s="191"/>
      <c r="M333" s="191"/>
      <c r="N333" s="191"/>
      <c r="O333" s="70">
        <f>SUMIFS('Ctas Pagar'!G:G,'Ctas Pagar'!E:E,Fornecedores!A:A,'Ctas Pagar'!M:M,"")</f>
        <v>0</v>
      </c>
      <c r="P333" s="70">
        <f>SUMIFS('Ctas Pagar'!G:G,'Ctas Pagar'!E:E,Fornecedores!A:A,'Ctas Pagar'!N:N,"Pago")</f>
        <v>0</v>
      </c>
      <c r="Q333" s="71"/>
      <c r="R333" s="71"/>
      <c r="S333" s="71"/>
      <c r="T333" s="71"/>
      <c r="U333" s="71"/>
      <c r="V333" s="71"/>
      <c r="W333" s="71"/>
      <c r="X333" s="71"/>
      <c r="Y333" s="71"/>
      <c r="Z333" s="71"/>
      <c r="AA333" s="71"/>
      <c r="AB333" s="71"/>
      <c r="AC333" s="71"/>
      <c r="AD333" s="71"/>
      <c r="AE333" s="71"/>
      <c r="AF333" s="71"/>
      <c r="AG333" s="71"/>
      <c r="AH333" s="71"/>
      <c r="AI333" s="71"/>
      <c r="AJ333" s="71"/>
    </row>
    <row r="334" spans="1:36">
      <c r="A334" s="191"/>
      <c r="B334" s="191"/>
      <c r="C334" s="191"/>
      <c r="D334" s="191"/>
      <c r="E334" s="191"/>
      <c r="F334" s="191"/>
      <c r="G334" s="191"/>
      <c r="H334" s="191"/>
      <c r="I334" s="191"/>
      <c r="J334" s="191"/>
      <c r="K334" s="191"/>
      <c r="L334" s="191"/>
      <c r="M334" s="191"/>
      <c r="N334" s="191"/>
      <c r="O334" s="70">
        <f>SUMIFS('Ctas Pagar'!G:G,'Ctas Pagar'!E:E,Fornecedores!A:A,'Ctas Pagar'!M:M,"")</f>
        <v>0</v>
      </c>
      <c r="P334" s="70">
        <f>SUMIFS('Ctas Pagar'!G:G,'Ctas Pagar'!E:E,Fornecedores!A:A,'Ctas Pagar'!N:N,"Pago")</f>
        <v>0</v>
      </c>
      <c r="Q334" s="71"/>
      <c r="R334" s="71"/>
      <c r="S334" s="71"/>
      <c r="T334" s="71"/>
      <c r="U334" s="71"/>
      <c r="V334" s="71"/>
      <c r="W334" s="71"/>
      <c r="X334" s="71"/>
      <c r="Y334" s="71"/>
      <c r="Z334" s="71"/>
      <c r="AA334" s="71"/>
      <c r="AB334" s="71"/>
      <c r="AC334" s="71"/>
      <c r="AD334" s="71"/>
      <c r="AE334" s="71"/>
      <c r="AF334" s="71"/>
      <c r="AG334" s="71"/>
      <c r="AH334" s="71"/>
      <c r="AI334" s="71"/>
      <c r="AJ334" s="71"/>
    </row>
    <row r="335" spans="1:36">
      <c r="A335" s="191"/>
      <c r="B335" s="191"/>
      <c r="C335" s="191"/>
      <c r="D335" s="191"/>
      <c r="E335" s="191"/>
      <c r="F335" s="191"/>
      <c r="G335" s="191"/>
      <c r="H335" s="191"/>
      <c r="I335" s="191"/>
      <c r="J335" s="191"/>
      <c r="K335" s="191"/>
      <c r="L335" s="191"/>
      <c r="M335" s="191"/>
      <c r="N335" s="191"/>
      <c r="O335" s="70">
        <f>SUMIFS('Ctas Pagar'!G:G,'Ctas Pagar'!E:E,Fornecedores!A:A,'Ctas Pagar'!M:M,"")</f>
        <v>0</v>
      </c>
      <c r="P335" s="70">
        <f>SUMIFS('Ctas Pagar'!G:G,'Ctas Pagar'!E:E,Fornecedores!A:A,'Ctas Pagar'!N:N,"Pago")</f>
        <v>0</v>
      </c>
      <c r="Q335" s="71"/>
      <c r="R335" s="71"/>
      <c r="S335" s="71"/>
      <c r="T335" s="71"/>
      <c r="U335" s="71"/>
      <c r="V335" s="71"/>
      <c r="W335" s="71"/>
      <c r="X335" s="71"/>
      <c r="Y335" s="71"/>
      <c r="Z335" s="71"/>
      <c r="AA335" s="71"/>
      <c r="AB335" s="71"/>
      <c r="AC335" s="71"/>
      <c r="AD335" s="71"/>
      <c r="AE335" s="71"/>
      <c r="AF335" s="71"/>
      <c r="AG335" s="71"/>
      <c r="AH335" s="71"/>
      <c r="AI335" s="71"/>
      <c r="AJ335" s="71"/>
    </row>
    <row r="336" spans="1:36">
      <c r="A336" s="191"/>
      <c r="B336" s="191"/>
      <c r="C336" s="191"/>
      <c r="D336" s="191"/>
      <c r="E336" s="191"/>
      <c r="F336" s="191"/>
      <c r="G336" s="191"/>
      <c r="H336" s="191"/>
      <c r="I336" s="191"/>
      <c r="J336" s="191"/>
      <c r="K336" s="191"/>
      <c r="L336" s="191"/>
      <c r="M336" s="191"/>
      <c r="N336" s="191"/>
      <c r="O336" s="70">
        <f>SUMIFS('Ctas Pagar'!G:G,'Ctas Pagar'!E:E,Fornecedores!A:A,'Ctas Pagar'!M:M,"")</f>
        <v>0</v>
      </c>
      <c r="P336" s="70">
        <f>SUMIFS('Ctas Pagar'!G:G,'Ctas Pagar'!E:E,Fornecedores!A:A,'Ctas Pagar'!N:N,"Pago")</f>
        <v>0</v>
      </c>
      <c r="Q336" s="71"/>
      <c r="R336" s="71"/>
      <c r="S336" s="71"/>
      <c r="T336" s="71"/>
      <c r="U336" s="71"/>
      <c r="V336" s="71"/>
      <c r="W336" s="71"/>
      <c r="X336" s="71"/>
      <c r="Y336" s="71"/>
      <c r="Z336" s="71"/>
      <c r="AA336" s="71"/>
      <c r="AB336" s="71"/>
      <c r="AC336" s="71"/>
      <c r="AD336" s="71"/>
      <c r="AE336" s="71"/>
      <c r="AF336" s="71"/>
      <c r="AG336" s="71"/>
      <c r="AH336" s="71"/>
      <c r="AI336" s="71"/>
      <c r="AJ336" s="71"/>
    </row>
    <row r="337" spans="1:36">
      <c r="A337" s="191"/>
      <c r="B337" s="191"/>
      <c r="C337" s="191"/>
      <c r="D337" s="191"/>
      <c r="E337" s="191"/>
      <c r="F337" s="191"/>
      <c r="G337" s="191"/>
      <c r="H337" s="191"/>
      <c r="I337" s="191"/>
      <c r="J337" s="191"/>
      <c r="K337" s="191"/>
      <c r="L337" s="191"/>
      <c r="M337" s="191"/>
      <c r="N337" s="191"/>
      <c r="O337" s="70">
        <f>SUMIFS('Ctas Pagar'!G:G,'Ctas Pagar'!E:E,Fornecedores!A:A,'Ctas Pagar'!M:M,"")</f>
        <v>0</v>
      </c>
      <c r="P337" s="70">
        <f>SUMIFS('Ctas Pagar'!G:G,'Ctas Pagar'!E:E,Fornecedores!A:A,'Ctas Pagar'!N:N,"Pago")</f>
        <v>0</v>
      </c>
      <c r="Q337" s="71"/>
      <c r="R337" s="71"/>
      <c r="S337" s="71"/>
      <c r="T337" s="71"/>
      <c r="U337" s="71"/>
      <c r="V337" s="71"/>
      <c r="W337" s="71"/>
      <c r="X337" s="71"/>
      <c r="Y337" s="71"/>
      <c r="Z337" s="71"/>
      <c r="AA337" s="71"/>
      <c r="AB337" s="71"/>
      <c r="AC337" s="71"/>
      <c r="AD337" s="71"/>
      <c r="AE337" s="71"/>
      <c r="AF337" s="71"/>
      <c r="AG337" s="71"/>
      <c r="AH337" s="71"/>
      <c r="AI337" s="71"/>
      <c r="AJ337" s="71"/>
    </row>
    <row r="338" spans="1:36">
      <c r="A338" s="191"/>
      <c r="B338" s="191"/>
      <c r="C338" s="191"/>
      <c r="D338" s="191"/>
      <c r="E338" s="191"/>
      <c r="F338" s="191"/>
      <c r="G338" s="191"/>
      <c r="H338" s="191"/>
      <c r="I338" s="191"/>
      <c r="J338" s="191"/>
      <c r="K338" s="191"/>
      <c r="L338" s="191"/>
      <c r="M338" s="191"/>
      <c r="N338" s="191"/>
      <c r="O338" s="70">
        <f>SUMIFS('Ctas Pagar'!G:G,'Ctas Pagar'!E:E,Fornecedores!A:A,'Ctas Pagar'!M:M,"")</f>
        <v>0</v>
      </c>
      <c r="P338" s="70">
        <f>SUMIFS('Ctas Pagar'!G:G,'Ctas Pagar'!E:E,Fornecedores!A:A,'Ctas Pagar'!N:N,"Pago")</f>
        <v>0</v>
      </c>
      <c r="Q338" s="71"/>
      <c r="R338" s="71"/>
      <c r="S338" s="71"/>
      <c r="T338" s="71"/>
      <c r="U338" s="71"/>
      <c r="V338" s="71"/>
      <c r="W338" s="71"/>
      <c r="X338" s="71"/>
      <c r="Y338" s="71"/>
      <c r="Z338" s="71"/>
      <c r="AA338" s="71"/>
      <c r="AB338" s="71"/>
      <c r="AC338" s="71"/>
      <c r="AD338" s="71"/>
      <c r="AE338" s="71"/>
      <c r="AF338" s="71"/>
      <c r="AG338" s="71"/>
      <c r="AH338" s="71"/>
      <c r="AI338" s="71"/>
      <c r="AJ338" s="71"/>
    </row>
    <row r="339" spans="1:36">
      <c r="A339" s="191"/>
      <c r="B339" s="191"/>
      <c r="C339" s="191"/>
      <c r="D339" s="191"/>
      <c r="E339" s="191"/>
      <c r="F339" s="191"/>
      <c r="G339" s="191"/>
      <c r="H339" s="191"/>
      <c r="I339" s="191"/>
      <c r="J339" s="191"/>
      <c r="K339" s="191"/>
      <c r="L339" s="191"/>
      <c r="M339" s="191"/>
      <c r="N339" s="191"/>
      <c r="O339" s="70">
        <f>SUMIFS('Ctas Pagar'!G:G,'Ctas Pagar'!E:E,Fornecedores!A:A,'Ctas Pagar'!M:M,"")</f>
        <v>0</v>
      </c>
      <c r="P339" s="70">
        <f>SUMIFS('Ctas Pagar'!G:G,'Ctas Pagar'!E:E,Fornecedores!A:A,'Ctas Pagar'!N:N,"Pago")</f>
        <v>0</v>
      </c>
      <c r="Q339" s="71"/>
      <c r="R339" s="71"/>
      <c r="S339" s="71"/>
      <c r="T339" s="71"/>
      <c r="U339" s="71"/>
      <c r="V339" s="71"/>
      <c r="W339" s="71"/>
      <c r="X339" s="71"/>
      <c r="Y339" s="71"/>
      <c r="Z339" s="71"/>
      <c r="AA339" s="71"/>
      <c r="AB339" s="71"/>
      <c r="AC339" s="71"/>
      <c r="AD339" s="71"/>
      <c r="AE339" s="71"/>
      <c r="AF339" s="71"/>
      <c r="AG339" s="71"/>
      <c r="AH339" s="71"/>
      <c r="AI339" s="71"/>
      <c r="AJ339" s="71"/>
    </row>
    <row r="340" spans="1:36">
      <c r="A340" s="191"/>
      <c r="B340" s="191"/>
      <c r="C340" s="191"/>
      <c r="D340" s="191"/>
      <c r="E340" s="191"/>
      <c r="F340" s="191"/>
      <c r="G340" s="191"/>
      <c r="H340" s="191"/>
      <c r="I340" s="191"/>
      <c r="J340" s="191"/>
      <c r="K340" s="191"/>
      <c r="L340" s="191"/>
      <c r="M340" s="191"/>
      <c r="N340" s="191"/>
      <c r="O340" s="70">
        <f>SUMIFS('Ctas Pagar'!G:G,'Ctas Pagar'!E:E,Fornecedores!A:A,'Ctas Pagar'!M:M,"")</f>
        <v>0</v>
      </c>
      <c r="P340" s="70">
        <f>SUMIFS('Ctas Pagar'!G:G,'Ctas Pagar'!E:E,Fornecedores!A:A,'Ctas Pagar'!N:N,"Pago")</f>
        <v>0</v>
      </c>
      <c r="Q340" s="71"/>
      <c r="R340" s="71"/>
      <c r="S340" s="71"/>
      <c r="T340" s="71"/>
      <c r="U340" s="71"/>
      <c r="V340" s="71"/>
      <c r="W340" s="71"/>
      <c r="X340" s="71"/>
      <c r="Y340" s="71"/>
      <c r="Z340" s="71"/>
      <c r="AA340" s="71"/>
      <c r="AB340" s="71"/>
      <c r="AC340" s="71"/>
      <c r="AD340" s="71"/>
      <c r="AE340" s="71"/>
      <c r="AF340" s="71"/>
      <c r="AG340" s="71"/>
      <c r="AH340" s="71"/>
      <c r="AI340" s="71"/>
      <c r="AJ340" s="71"/>
    </row>
    <row r="341" spans="1:36">
      <c r="A341" s="191"/>
      <c r="B341" s="191"/>
      <c r="C341" s="191"/>
      <c r="D341" s="191"/>
      <c r="E341" s="191"/>
      <c r="F341" s="191"/>
      <c r="G341" s="191"/>
      <c r="H341" s="191"/>
      <c r="I341" s="191"/>
      <c r="J341" s="191"/>
      <c r="K341" s="191"/>
      <c r="L341" s="191"/>
      <c r="M341" s="191"/>
      <c r="N341" s="191"/>
      <c r="O341" s="70">
        <f>SUMIFS('Ctas Pagar'!G:G,'Ctas Pagar'!E:E,Fornecedores!A:A,'Ctas Pagar'!M:M,"")</f>
        <v>0</v>
      </c>
      <c r="P341" s="70">
        <f>SUMIFS('Ctas Pagar'!G:G,'Ctas Pagar'!E:E,Fornecedores!A:A,'Ctas Pagar'!N:N,"Pago")</f>
        <v>0</v>
      </c>
      <c r="Q341" s="71"/>
      <c r="R341" s="71"/>
      <c r="S341" s="71"/>
      <c r="T341" s="71"/>
      <c r="U341" s="71"/>
      <c r="V341" s="71"/>
      <c r="W341" s="71"/>
      <c r="X341" s="71"/>
      <c r="Y341" s="71"/>
      <c r="Z341" s="71"/>
      <c r="AA341" s="71"/>
      <c r="AB341" s="71"/>
      <c r="AC341" s="71"/>
      <c r="AD341" s="71"/>
      <c r="AE341" s="71"/>
      <c r="AF341" s="71"/>
      <c r="AG341" s="71"/>
      <c r="AH341" s="71"/>
      <c r="AI341" s="71"/>
      <c r="AJ341" s="71"/>
    </row>
    <row r="342" spans="1:36">
      <c r="A342" s="191"/>
      <c r="B342" s="191"/>
      <c r="C342" s="191"/>
      <c r="D342" s="191"/>
      <c r="E342" s="191"/>
      <c r="F342" s="191"/>
      <c r="G342" s="191"/>
      <c r="H342" s="191"/>
      <c r="I342" s="191"/>
      <c r="J342" s="191"/>
      <c r="K342" s="191"/>
      <c r="L342" s="191"/>
      <c r="M342" s="191"/>
      <c r="N342" s="191"/>
      <c r="O342" s="70">
        <f>SUMIFS('Ctas Pagar'!G:G,'Ctas Pagar'!E:E,Fornecedores!A:A,'Ctas Pagar'!M:M,"")</f>
        <v>0</v>
      </c>
      <c r="P342" s="70">
        <f>SUMIFS('Ctas Pagar'!G:G,'Ctas Pagar'!E:E,Fornecedores!A:A,'Ctas Pagar'!N:N,"Pago")</f>
        <v>0</v>
      </c>
      <c r="Q342" s="71"/>
      <c r="R342" s="71"/>
      <c r="S342" s="71"/>
      <c r="T342" s="71"/>
      <c r="U342" s="71"/>
      <c r="V342" s="71"/>
      <c r="W342" s="71"/>
      <c r="X342" s="71"/>
      <c r="Y342" s="71"/>
      <c r="Z342" s="71"/>
      <c r="AA342" s="71"/>
      <c r="AB342" s="71"/>
      <c r="AC342" s="71"/>
      <c r="AD342" s="71"/>
      <c r="AE342" s="71"/>
      <c r="AF342" s="71"/>
      <c r="AG342" s="71"/>
      <c r="AH342" s="71"/>
      <c r="AI342" s="71"/>
      <c r="AJ342" s="71"/>
    </row>
    <row r="343" spans="1:36">
      <c r="A343" s="191"/>
      <c r="B343" s="191"/>
      <c r="C343" s="191"/>
      <c r="D343" s="191"/>
      <c r="E343" s="191"/>
      <c r="F343" s="191"/>
      <c r="G343" s="191"/>
      <c r="H343" s="191"/>
      <c r="I343" s="191"/>
      <c r="J343" s="191"/>
      <c r="K343" s="191"/>
      <c r="L343" s="191"/>
      <c r="M343" s="191"/>
      <c r="N343" s="191"/>
      <c r="O343" s="70">
        <f>SUMIFS('Ctas Pagar'!G:G,'Ctas Pagar'!E:E,Fornecedores!A:A,'Ctas Pagar'!M:M,"")</f>
        <v>0</v>
      </c>
      <c r="P343" s="70">
        <f>SUMIFS('Ctas Pagar'!G:G,'Ctas Pagar'!E:E,Fornecedores!A:A,'Ctas Pagar'!N:N,"Pago")</f>
        <v>0</v>
      </c>
      <c r="Q343" s="71"/>
      <c r="R343" s="71"/>
      <c r="S343" s="71"/>
      <c r="T343" s="71"/>
      <c r="U343" s="71"/>
      <c r="V343" s="71"/>
      <c r="W343" s="71"/>
      <c r="X343" s="71"/>
      <c r="Y343" s="71"/>
      <c r="Z343" s="71"/>
      <c r="AA343" s="71"/>
      <c r="AB343" s="71"/>
      <c r="AC343" s="71"/>
      <c r="AD343" s="71"/>
      <c r="AE343" s="71"/>
      <c r="AF343" s="71"/>
      <c r="AG343" s="71"/>
      <c r="AH343" s="71"/>
      <c r="AI343" s="71"/>
      <c r="AJ343" s="71"/>
    </row>
    <row r="344" spans="1:36">
      <c r="A344" s="191"/>
      <c r="B344" s="191"/>
      <c r="C344" s="191"/>
      <c r="D344" s="191"/>
      <c r="E344" s="191"/>
      <c r="F344" s="191"/>
      <c r="G344" s="191"/>
      <c r="H344" s="191"/>
      <c r="I344" s="191"/>
      <c r="J344" s="191"/>
      <c r="K344" s="191"/>
      <c r="L344" s="191"/>
      <c r="M344" s="191"/>
      <c r="N344" s="191"/>
      <c r="O344" s="70">
        <f>SUMIFS('Ctas Pagar'!G:G,'Ctas Pagar'!E:E,Fornecedores!A:A,'Ctas Pagar'!M:M,"")</f>
        <v>0</v>
      </c>
      <c r="P344" s="70">
        <f>SUMIFS('Ctas Pagar'!G:G,'Ctas Pagar'!E:E,Fornecedores!A:A,'Ctas Pagar'!N:N,"Pago")</f>
        <v>0</v>
      </c>
      <c r="Q344" s="71"/>
      <c r="R344" s="71"/>
      <c r="S344" s="71"/>
      <c r="T344" s="71"/>
      <c r="U344" s="71"/>
      <c r="V344" s="71"/>
      <c r="W344" s="71"/>
      <c r="X344" s="71"/>
      <c r="Y344" s="71"/>
      <c r="Z344" s="71"/>
      <c r="AA344" s="71"/>
      <c r="AB344" s="71"/>
      <c r="AC344" s="71"/>
      <c r="AD344" s="71"/>
      <c r="AE344" s="71"/>
      <c r="AF344" s="71"/>
      <c r="AG344" s="71"/>
      <c r="AH344" s="71"/>
      <c r="AI344" s="71"/>
      <c r="AJ344" s="71"/>
    </row>
    <row r="345" spans="1:36">
      <c r="A345" s="191"/>
      <c r="B345" s="191"/>
      <c r="C345" s="191"/>
      <c r="D345" s="191"/>
      <c r="E345" s="191"/>
      <c r="F345" s="191"/>
      <c r="G345" s="191"/>
      <c r="H345" s="191"/>
      <c r="I345" s="191"/>
      <c r="J345" s="191"/>
      <c r="K345" s="191"/>
      <c r="L345" s="191"/>
      <c r="M345" s="191"/>
      <c r="N345" s="191"/>
      <c r="O345" s="70">
        <f>SUMIFS('Ctas Pagar'!G:G,'Ctas Pagar'!E:E,Fornecedores!A:A,'Ctas Pagar'!M:M,"")</f>
        <v>0</v>
      </c>
      <c r="P345" s="70">
        <f>SUMIFS('Ctas Pagar'!G:G,'Ctas Pagar'!E:E,Fornecedores!A:A,'Ctas Pagar'!N:N,"Pago")</f>
        <v>0</v>
      </c>
      <c r="Q345" s="71"/>
      <c r="R345" s="71"/>
      <c r="S345" s="71"/>
      <c r="T345" s="71"/>
      <c r="U345" s="71"/>
      <c r="V345" s="71"/>
      <c r="W345" s="71"/>
      <c r="X345" s="71"/>
      <c r="Y345" s="71"/>
      <c r="Z345" s="71"/>
      <c r="AA345" s="71"/>
      <c r="AB345" s="71"/>
      <c r="AC345" s="71"/>
      <c r="AD345" s="71"/>
      <c r="AE345" s="71"/>
      <c r="AF345" s="71"/>
      <c r="AG345" s="71"/>
      <c r="AH345" s="71"/>
      <c r="AI345" s="71"/>
      <c r="AJ345" s="71"/>
    </row>
    <row r="346" spans="1:36">
      <c r="A346" s="191"/>
      <c r="B346" s="191"/>
      <c r="C346" s="191"/>
      <c r="D346" s="191"/>
      <c r="E346" s="191"/>
      <c r="F346" s="191"/>
      <c r="G346" s="191"/>
      <c r="H346" s="191"/>
      <c r="I346" s="191"/>
      <c r="J346" s="191"/>
      <c r="K346" s="191"/>
      <c r="L346" s="191"/>
      <c r="M346" s="191"/>
      <c r="N346" s="191"/>
      <c r="O346" s="70">
        <f>SUMIFS('Ctas Pagar'!G:G,'Ctas Pagar'!E:E,Fornecedores!A:A,'Ctas Pagar'!M:M,"")</f>
        <v>0</v>
      </c>
      <c r="P346" s="70">
        <f>SUMIFS('Ctas Pagar'!G:G,'Ctas Pagar'!E:E,Fornecedores!A:A,'Ctas Pagar'!N:N,"Pago")</f>
        <v>0</v>
      </c>
      <c r="Q346" s="71"/>
      <c r="R346" s="71"/>
      <c r="S346" s="71"/>
      <c r="T346" s="71"/>
      <c r="U346" s="71"/>
      <c r="V346" s="71"/>
      <c r="W346" s="71"/>
      <c r="X346" s="71"/>
      <c r="Y346" s="71"/>
      <c r="Z346" s="71"/>
      <c r="AA346" s="71"/>
      <c r="AB346" s="71"/>
      <c r="AC346" s="71"/>
      <c r="AD346" s="71"/>
      <c r="AE346" s="71"/>
      <c r="AF346" s="71"/>
      <c r="AG346" s="71"/>
      <c r="AH346" s="71"/>
      <c r="AI346" s="71"/>
      <c r="AJ346" s="71"/>
    </row>
    <row r="347" spans="1:36">
      <c r="A347" s="191"/>
      <c r="B347" s="191"/>
      <c r="C347" s="191"/>
      <c r="D347" s="191"/>
      <c r="E347" s="191"/>
      <c r="F347" s="191"/>
      <c r="G347" s="191"/>
      <c r="H347" s="191"/>
      <c r="I347" s="191"/>
      <c r="J347" s="191"/>
      <c r="K347" s="191"/>
      <c r="L347" s="191"/>
      <c r="M347" s="191"/>
      <c r="N347" s="191"/>
      <c r="O347" s="70">
        <f>SUMIFS('Ctas Pagar'!G:G,'Ctas Pagar'!E:E,Fornecedores!A:A,'Ctas Pagar'!M:M,"")</f>
        <v>0</v>
      </c>
      <c r="P347" s="70">
        <f>SUMIFS('Ctas Pagar'!G:G,'Ctas Pagar'!E:E,Fornecedores!A:A,'Ctas Pagar'!N:N,"Pago")</f>
        <v>0</v>
      </c>
      <c r="Q347" s="71"/>
      <c r="R347" s="71"/>
      <c r="S347" s="71"/>
      <c r="T347" s="71"/>
      <c r="U347" s="71"/>
      <c r="V347" s="71"/>
      <c r="W347" s="71"/>
      <c r="X347" s="71"/>
      <c r="Y347" s="71"/>
      <c r="Z347" s="71"/>
      <c r="AA347" s="71"/>
      <c r="AB347" s="71"/>
      <c r="AC347" s="71"/>
      <c r="AD347" s="71"/>
      <c r="AE347" s="71"/>
      <c r="AF347" s="71"/>
      <c r="AG347" s="71"/>
      <c r="AH347" s="71"/>
      <c r="AI347" s="71"/>
      <c r="AJ347" s="71"/>
    </row>
    <row r="348" spans="1:36">
      <c r="A348" s="191"/>
      <c r="B348" s="191"/>
      <c r="C348" s="191"/>
      <c r="D348" s="191"/>
      <c r="E348" s="191"/>
      <c r="F348" s="191"/>
      <c r="G348" s="191"/>
      <c r="H348" s="191"/>
      <c r="I348" s="191"/>
      <c r="J348" s="191"/>
      <c r="K348" s="191"/>
      <c r="L348" s="191"/>
      <c r="M348" s="191"/>
      <c r="N348" s="191"/>
      <c r="O348" s="70">
        <f>SUMIFS('Ctas Pagar'!G:G,'Ctas Pagar'!E:E,Fornecedores!A:A,'Ctas Pagar'!M:M,"")</f>
        <v>0</v>
      </c>
      <c r="P348" s="70">
        <f>SUMIFS('Ctas Pagar'!G:G,'Ctas Pagar'!E:E,Fornecedores!A:A,'Ctas Pagar'!N:N,"Pago")</f>
        <v>0</v>
      </c>
      <c r="Q348" s="71"/>
      <c r="R348" s="71"/>
      <c r="S348" s="71"/>
      <c r="T348" s="71"/>
      <c r="U348" s="71"/>
      <c r="V348" s="71"/>
      <c r="W348" s="71"/>
      <c r="X348" s="71"/>
      <c r="Y348" s="71"/>
      <c r="Z348" s="71"/>
      <c r="AA348" s="71"/>
      <c r="AB348" s="71"/>
      <c r="AC348" s="71"/>
      <c r="AD348" s="71"/>
      <c r="AE348" s="71"/>
      <c r="AF348" s="71"/>
      <c r="AG348" s="71"/>
      <c r="AH348" s="71"/>
      <c r="AI348" s="71"/>
      <c r="AJ348" s="71"/>
    </row>
    <row r="349" spans="1:36">
      <c r="A349" s="191"/>
      <c r="B349" s="191"/>
      <c r="C349" s="191"/>
      <c r="D349" s="191"/>
      <c r="E349" s="191"/>
      <c r="F349" s="191"/>
      <c r="G349" s="191"/>
      <c r="H349" s="191"/>
      <c r="I349" s="191"/>
      <c r="J349" s="191"/>
      <c r="K349" s="191"/>
      <c r="L349" s="191"/>
      <c r="M349" s="191"/>
      <c r="N349" s="191"/>
      <c r="O349" s="70">
        <f>SUMIFS('Ctas Pagar'!G:G,'Ctas Pagar'!E:E,Fornecedores!A:A,'Ctas Pagar'!M:M,"")</f>
        <v>0</v>
      </c>
      <c r="P349" s="70">
        <f>SUMIFS('Ctas Pagar'!G:G,'Ctas Pagar'!E:E,Fornecedores!A:A,'Ctas Pagar'!N:N,"Pago")</f>
        <v>0</v>
      </c>
      <c r="Q349" s="71"/>
      <c r="R349" s="71"/>
      <c r="S349" s="71"/>
      <c r="T349" s="71"/>
      <c r="U349" s="71"/>
      <c r="V349" s="71"/>
      <c r="W349" s="71"/>
      <c r="X349" s="71"/>
      <c r="Y349" s="71"/>
      <c r="Z349" s="71"/>
      <c r="AA349" s="71"/>
      <c r="AB349" s="71"/>
      <c r="AC349" s="71"/>
      <c r="AD349" s="71"/>
      <c r="AE349" s="71"/>
      <c r="AF349" s="71"/>
      <c r="AG349" s="71"/>
      <c r="AH349" s="71"/>
      <c r="AI349" s="71"/>
      <c r="AJ349" s="71"/>
    </row>
    <row r="350" spans="1:36">
      <c r="A350" s="191"/>
      <c r="B350" s="191"/>
      <c r="C350" s="191"/>
      <c r="D350" s="191"/>
      <c r="E350" s="191"/>
      <c r="F350" s="191"/>
      <c r="G350" s="191"/>
      <c r="H350" s="191"/>
      <c r="I350" s="191"/>
      <c r="J350" s="191"/>
      <c r="K350" s="191"/>
      <c r="L350" s="191"/>
      <c r="M350" s="191"/>
      <c r="N350" s="191"/>
      <c r="O350" s="70">
        <f>SUMIFS('Ctas Pagar'!G:G,'Ctas Pagar'!E:E,Fornecedores!A:A,'Ctas Pagar'!M:M,"")</f>
        <v>0</v>
      </c>
      <c r="P350" s="70">
        <f>SUMIFS('Ctas Pagar'!G:G,'Ctas Pagar'!E:E,Fornecedores!A:A,'Ctas Pagar'!N:N,"Pago")</f>
        <v>0</v>
      </c>
      <c r="Q350" s="71"/>
      <c r="R350" s="71"/>
      <c r="S350" s="71"/>
      <c r="T350" s="71"/>
      <c r="U350" s="71"/>
      <c r="V350" s="71"/>
      <c r="W350" s="71"/>
      <c r="X350" s="71"/>
      <c r="Y350" s="71"/>
      <c r="Z350" s="71"/>
      <c r="AA350" s="71"/>
      <c r="AB350" s="71"/>
      <c r="AC350" s="71"/>
      <c r="AD350" s="71"/>
      <c r="AE350" s="71"/>
      <c r="AF350" s="71"/>
      <c r="AG350" s="71"/>
      <c r="AH350" s="71"/>
      <c r="AI350" s="71"/>
      <c r="AJ350" s="71"/>
    </row>
    <row r="351" spans="1:36">
      <c r="A351" s="191"/>
      <c r="B351" s="191"/>
      <c r="C351" s="191"/>
      <c r="D351" s="191"/>
      <c r="E351" s="191"/>
      <c r="F351" s="191"/>
      <c r="G351" s="191"/>
      <c r="H351" s="191"/>
      <c r="I351" s="191"/>
      <c r="J351" s="191"/>
      <c r="K351" s="191"/>
      <c r="L351" s="191"/>
      <c r="M351" s="191"/>
      <c r="N351" s="191"/>
      <c r="O351" s="70">
        <f>SUMIFS('Ctas Pagar'!G:G,'Ctas Pagar'!E:E,Fornecedores!A:A,'Ctas Pagar'!M:M,"")</f>
        <v>0</v>
      </c>
      <c r="P351" s="70">
        <f>SUMIFS('Ctas Pagar'!G:G,'Ctas Pagar'!E:E,Fornecedores!A:A,'Ctas Pagar'!N:N,"Pago")</f>
        <v>0</v>
      </c>
      <c r="Q351" s="71"/>
      <c r="R351" s="71"/>
      <c r="S351" s="71"/>
      <c r="T351" s="71"/>
      <c r="U351" s="71"/>
      <c r="V351" s="71"/>
      <c r="W351" s="71"/>
      <c r="X351" s="71"/>
      <c r="Y351" s="71"/>
      <c r="Z351" s="71"/>
      <c r="AA351" s="71"/>
      <c r="AB351" s="71"/>
      <c r="AC351" s="71"/>
      <c r="AD351" s="71"/>
      <c r="AE351" s="71"/>
      <c r="AF351" s="71"/>
      <c r="AG351" s="71"/>
      <c r="AH351" s="71"/>
      <c r="AI351" s="71"/>
      <c r="AJ351" s="71"/>
    </row>
    <row r="352" spans="1:36">
      <c r="A352" s="191"/>
      <c r="B352" s="191"/>
      <c r="C352" s="191"/>
      <c r="D352" s="191"/>
      <c r="E352" s="191"/>
      <c r="F352" s="191"/>
      <c r="G352" s="191"/>
      <c r="H352" s="191"/>
      <c r="I352" s="191"/>
      <c r="J352" s="191"/>
      <c r="K352" s="191"/>
      <c r="L352" s="191"/>
      <c r="M352" s="191"/>
      <c r="N352" s="191"/>
      <c r="O352" s="70">
        <f>SUMIFS('Ctas Pagar'!G:G,'Ctas Pagar'!E:E,Fornecedores!A:A,'Ctas Pagar'!M:M,"")</f>
        <v>0</v>
      </c>
      <c r="P352" s="70">
        <f>SUMIFS('Ctas Pagar'!G:G,'Ctas Pagar'!E:E,Fornecedores!A:A,'Ctas Pagar'!N:N,"Pago")</f>
        <v>0</v>
      </c>
      <c r="Q352" s="71"/>
      <c r="R352" s="71"/>
      <c r="S352" s="71"/>
      <c r="T352" s="71"/>
      <c r="U352" s="71"/>
      <c r="V352" s="71"/>
      <c r="W352" s="71"/>
      <c r="X352" s="71"/>
      <c r="Y352" s="71"/>
      <c r="Z352" s="71"/>
      <c r="AA352" s="71"/>
      <c r="AB352" s="71"/>
      <c r="AC352" s="71"/>
      <c r="AD352" s="71"/>
      <c r="AE352" s="71"/>
      <c r="AF352" s="71"/>
      <c r="AG352" s="71"/>
      <c r="AH352" s="71"/>
      <c r="AI352" s="71"/>
      <c r="AJ352" s="71"/>
    </row>
    <row r="353" spans="1:36">
      <c r="A353" s="191"/>
      <c r="B353" s="191"/>
      <c r="C353" s="191"/>
      <c r="D353" s="191"/>
      <c r="E353" s="191"/>
      <c r="F353" s="191"/>
      <c r="G353" s="191"/>
      <c r="H353" s="191"/>
      <c r="I353" s="191"/>
      <c r="J353" s="191"/>
      <c r="K353" s="191"/>
      <c r="L353" s="191"/>
      <c r="M353" s="191"/>
      <c r="N353" s="191"/>
      <c r="O353" s="70">
        <f>SUMIFS('Ctas Pagar'!G:G,'Ctas Pagar'!E:E,Fornecedores!A:A,'Ctas Pagar'!M:M,"")</f>
        <v>0</v>
      </c>
      <c r="P353" s="70">
        <f>SUMIFS('Ctas Pagar'!G:G,'Ctas Pagar'!E:E,Fornecedores!A:A,'Ctas Pagar'!N:N,"Pago")</f>
        <v>0</v>
      </c>
      <c r="Q353" s="71"/>
      <c r="R353" s="71"/>
      <c r="S353" s="71"/>
      <c r="T353" s="71"/>
      <c r="U353" s="71"/>
      <c r="V353" s="71"/>
      <c r="W353" s="71"/>
      <c r="X353" s="71"/>
      <c r="Y353" s="71"/>
      <c r="Z353" s="71"/>
      <c r="AA353" s="71"/>
      <c r="AB353" s="71"/>
      <c r="AC353" s="71"/>
      <c r="AD353" s="71"/>
      <c r="AE353" s="71"/>
      <c r="AF353" s="71"/>
      <c r="AG353" s="71"/>
      <c r="AH353" s="71"/>
      <c r="AI353" s="71"/>
      <c r="AJ353" s="71"/>
    </row>
    <row r="354" spans="1:36">
      <c r="A354" s="191"/>
      <c r="B354" s="191"/>
      <c r="C354" s="191"/>
      <c r="D354" s="191"/>
      <c r="E354" s="191"/>
      <c r="F354" s="191"/>
      <c r="G354" s="191"/>
      <c r="H354" s="191"/>
      <c r="I354" s="191"/>
      <c r="J354" s="191"/>
      <c r="K354" s="191"/>
      <c r="L354" s="191"/>
      <c r="M354" s="191"/>
      <c r="N354" s="191"/>
      <c r="O354" s="70">
        <f>SUMIFS('Ctas Pagar'!G:G,'Ctas Pagar'!E:E,Fornecedores!A:A,'Ctas Pagar'!M:M,"")</f>
        <v>0</v>
      </c>
      <c r="P354" s="70">
        <f>SUMIFS('Ctas Pagar'!G:G,'Ctas Pagar'!E:E,Fornecedores!A:A,'Ctas Pagar'!N:N,"Pago")</f>
        <v>0</v>
      </c>
      <c r="Q354" s="71"/>
      <c r="R354" s="71"/>
      <c r="S354" s="71"/>
      <c r="T354" s="71"/>
      <c r="U354" s="71"/>
      <c r="V354" s="71"/>
      <c r="W354" s="71"/>
      <c r="X354" s="71"/>
      <c r="Y354" s="71"/>
      <c r="Z354" s="71"/>
      <c r="AA354" s="71"/>
      <c r="AB354" s="71"/>
      <c r="AC354" s="71"/>
      <c r="AD354" s="71"/>
      <c r="AE354" s="71"/>
      <c r="AF354" s="71"/>
      <c r="AG354" s="71"/>
      <c r="AH354" s="71"/>
      <c r="AI354" s="71"/>
      <c r="AJ354" s="71"/>
    </row>
    <row r="355" spans="1:36">
      <c r="A355" s="191"/>
      <c r="B355" s="191"/>
      <c r="C355" s="191"/>
      <c r="D355" s="191"/>
      <c r="E355" s="191"/>
      <c r="F355" s="191"/>
      <c r="G355" s="191"/>
      <c r="H355" s="191"/>
      <c r="I355" s="191"/>
      <c r="J355" s="191"/>
      <c r="K355" s="191"/>
      <c r="L355" s="191"/>
      <c r="M355" s="191"/>
      <c r="N355" s="191"/>
      <c r="O355" s="70">
        <f>SUMIFS('Ctas Pagar'!G:G,'Ctas Pagar'!E:E,Fornecedores!A:A,'Ctas Pagar'!M:M,"")</f>
        <v>0</v>
      </c>
      <c r="P355" s="70">
        <f>SUMIFS('Ctas Pagar'!G:G,'Ctas Pagar'!E:E,Fornecedores!A:A,'Ctas Pagar'!N:N,"Pago")</f>
        <v>0</v>
      </c>
      <c r="Q355" s="71"/>
      <c r="R355" s="71"/>
      <c r="S355" s="71"/>
      <c r="T355" s="71"/>
      <c r="U355" s="71"/>
      <c r="V355" s="71"/>
      <c r="W355" s="71"/>
      <c r="X355" s="71"/>
      <c r="Y355" s="71"/>
      <c r="Z355" s="71"/>
      <c r="AA355" s="71"/>
      <c r="AB355" s="71"/>
      <c r="AC355" s="71"/>
      <c r="AD355" s="71"/>
      <c r="AE355" s="71"/>
      <c r="AF355" s="71"/>
      <c r="AG355" s="71"/>
      <c r="AH355" s="71"/>
      <c r="AI355" s="71"/>
      <c r="AJ355" s="71"/>
    </row>
    <row r="356" spans="1:36">
      <c r="A356" s="191"/>
      <c r="B356" s="191"/>
      <c r="C356" s="191"/>
      <c r="D356" s="191"/>
      <c r="E356" s="191"/>
      <c r="F356" s="191"/>
      <c r="G356" s="191"/>
      <c r="H356" s="191"/>
      <c r="I356" s="191"/>
      <c r="J356" s="191"/>
      <c r="K356" s="191"/>
      <c r="L356" s="191"/>
      <c r="M356" s="191"/>
      <c r="N356" s="191"/>
      <c r="O356" s="70">
        <f>SUMIFS('Ctas Pagar'!G:G,'Ctas Pagar'!E:E,Fornecedores!A:A,'Ctas Pagar'!M:M,"")</f>
        <v>0</v>
      </c>
      <c r="P356" s="70">
        <f>SUMIFS('Ctas Pagar'!G:G,'Ctas Pagar'!E:E,Fornecedores!A:A,'Ctas Pagar'!N:N,"Pago")</f>
        <v>0</v>
      </c>
      <c r="Q356" s="71"/>
      <c r="R356" s="71"/>
      <c r="S356" s="71"/>
      <c r="T356" s="71"/>
      <c r="U356" s="71"/>
      <c r="V356" s="71"/>
      <c r="W356" s="71"/>
      <c r="X356" s="71"/>
      <c r="Y356" s="71"/>
      <c r="Z356" s="71"/>
      <c r="AA356" s="71"/>
      <c r="AB356" s="71"/>
      <c r="AC356" s="71"/>
      <c r="AD356" s="71"/>
      <c r="AE356" s="71"/>
      <c r="AF356" s="71"/>
      <c r="AG356" s="71"/>
      <c r="AH356" s="71"/>
      <c r="AI356" s="71"/>
      <c r="AJ356" s="71"/>
    </row>
    <row r="357" spans="1:36">
      <c r="A357" s="191"/>
      <c r="B357" s="191"/>
      <c r="C357" s="191"/>
      <c r="D357" s="191"/>
      <c r="E357" s="191"/>
      <c r="F357" s="191"/>
      <c r="G357" s="191"/>
      <c r="H357" s="191"/>
      <c r="I357" s="191"/>
      <c r="J357" s="191"/>
      <c r="K357" s="191"/>
      <c r="L357" s="191"/>
      <c r="M357" s="191"/>
      <c r="N357" s="191"/>
      <c r="O357" s="70">
        <f>SUMIFS('Ctas Pagar'!G:G,'Ctas Pagar'!E:E,Fornecedores!A:A,'Ctas Pagar'!M:M,"")</f>
        <v>0</v>
      </c>
      <c r="P357" s="70">
        <f>SUMIFS('Ctas Pagar'!G:G,'Ctas Pagar'!E:E,Fornecedores!A:A,'Ctas Pagar'!N:N,"Pago")</f>
        <v>0</v>
      </c>
      <c r="Q357" s="71"/>
      <c r="R357" s="71"/>
      <c r="S357" s="71"/>
      <c r="T357" s="71"/>
      <c r="U357" s="71"/>
      <c r="V357" s="71"/>
      <c r="W357" s="71"/>
      <c r="X357" s="71"/>
      <c r="Y357" s="71"/>
      <c r="Z357" s="71"/>
      <c r="AA357" s="71"/>
      <c r="AB357" s="71"/>
      <c r="AC357" s="71"/>
      <c r="AD357" s="71"/>
      <c r="AE357" s="71"/>
      <c r="AF357" s="71"/>
      <c r="AG357" s="71"/>
      <c r="AH357" s="71"/>
      <c r="AI357" s="71"/>
      <c r="AJ357" s="71"/>
    </row>
    <row r="358" spans="1:36">
      <c r="A358" s="191"/>
      <c r="B358" s="191"/>
      <c r="C358" s="191"/>
      <c r="D358" s="191"/>
      <c r="E358" s="191"/>
      <c r="F358" s="191"/>
      <c r="G358" s="191"/>
      <c r="H358" s="191"/>
      <c r="I358" s="191"/>
      <c r="J358" s="191"/>
      <c r="K358" s="191"/>
      <c r="L358" s="191"/>
      <c r="M358" s="191"/>
      <c r="N358" s="191"/>
      <c r="O358" s="70">
        <f>SUMIFS('Ctas Pagar'!G:G,'Ctas Pagar'!E:E,Fornecedores!A:A,'Ctas Pagar'!M:M,"")</f>
        <v>0</v>
      </c>
      <c r="P358" s="70">
        <f>SUMIFS('Ctas Pagar'!G:G,'Ctas Pagar'!E:E,Fornecedores!A:A,'Ctas Pagar'!N:N,"Pago")</f>
        <v>0</v>
      </c>
      <c r="Q358" s="71"/>
      <c r="R358" s="71"/>
      <c r="S358" s="71"/>
      <c r="T358" s="71"/>
      <c r="U358" s="71"/>
      <c r="V358" s="71"/>
      <c r="W358" s="71"/>
      <c r="X358" s="71"/>
      <c r="Y358" s="71"/>
      <c r="Z358" s="71"/>
      <c r="AA358" s="71"/>
      <c r="AB358" s="71"/>
      <c r="AC358" s="71"/>
      <c r="AD358" s="71"/>
      <c r="AE358" s="71"/>
      <c r="AF358" s="71"/>
      <c r="AG358" s="71"/>
      <c r="AH358" s="71"/>
      <c r="AI358" s="71"/>
      <c r="AJ358" s="71"/>
    </row>
    <row r="359" spans="1:36">
      <c r="A359" s="191"/>
      <c r="B359" s="191"/>
      <c r="C359" s="191"/>
      <c r="D359" s="191"/>
      <c r="E359" s="191"/>
      <c r="F359" s="191"/>
      <c r="G359" s="191"/>
      <c r="H359" s="191"/>
      <c r="I359" s="191"/>
      <c r="J359" s="191"/>
      <c r="K359" s="191"/>
      <c r="L359" s="191"/>
      <c r="M359" s="191"/>
      <c r="N359" s="191"/>
      <c r="O359" s="70">
        <f>SUMIFS('Ctas Pagar'!G:G,'Ctas Pagar'!E:E,Fornecedores!A:A,'Ctas Pagar'!M:M,"")</f>
        <v>0</v>
      </c>
      <c r="P359" s="70">
        <f>SUMIFS('Ctas Pagar'!G:G,'Ctas Pagar'!E:E,Fornecedores!A:A,'Ctas Pagar'!N:N,"Pago")</f>
        <v>0</v>
      </c>
      <c r="Q359" s="71"/>
      <c r="R359" s="71"/>
      <c r="S359" s="71"/>
      <c r="T359" s="71"/>
      <c r="U359" s="71"/>
      <c r="V359" s="71"/>
      <c r="W359" s="71"/>
      <c r="X359" s="71"/>
      <c r="Y359" s="71"/>
      <c r="Z359" s="71"/>
      <c r="AA359" s="71"/>
      <c r="AB359" s="71"/>
      <c r="AC359" s="71"/>
      <c r="AD359" s="71"/>
      <c r="AE359" s="71"/>
      <c r="AF359" s="71"/>
      <c r="AG359" s="71"/>
      <c r="AH359" s="71"/>
      <c r="AI359" s="71"/>
      <c r="AJ359" s="71"/>
    </row>
    <row r="360" spans="1:36">
      <c r="A360" s="191"/>
      <c r="B360" s="191"/>
      <c r="C360" s="191"/>
      <c r="D360" s="191"/>
      <c r="E360" s="191"/>
      <c r="F360" s="191"/>
      <c r="G360" s="191"/>
      <c r="H360" s="191"/>
      <c r="I360" s="191"/>
      <c r="J360" s="191"/>
      <c r="K360" s="191"/>
      <c r="L360" s="191"/>
      <c r="M360" s="191"/>
      <c r="N360" s="191"/>
      <c r="O360" s="70">
        <f>SUMIFS('Ctas Pagar'!G:G,'Ctas Pagar'!E:E,Fornecedores!A:A,'Ctas Pagar'!M:M,"")</f>
        <v>0</v>
      </c>
      <c r="P360" s="70">
        <f>SUMIFS('Ctas Pagar'!G:G,'Ctas Pagar'!E:E,Fornecedores!A:A,'Ctas Pagar'!N:N,"Pago")</f>
        <v>0</v>
      </c>
      <c r="Q360" s="71"/>
      <c r="R360" s="71"/>
      <c r="S360" s="71"/>
      <c r="T360" s="71"/>
      <c r="U360" s="71"/>
      <c r="V360" s="71"/>
      <c r="W360" s="71"/>
      <c r="X360" s="71"/>
      <c r="Y360" s="71"/>
      <c r="Z360" s="71"/>
      <c r="AA360" s="71"/>
      <c r="AB360" s="71"/>
      <c r="AC360" s="71"/>
      <c r="AD360" s="71"/>
      <c r="AE360" s="71"/>
      <c r="AF360" s="71"/>
      <c r="AG360" s="71"/>
      <c r="AH360" s="71"/>
      <c r="AI360" s="71"/>
      <c r="AJ360" s="71"/>
    </row>
    <row r="361" spans="1:36">
      <c r="A361" s="191"/>
      <c r="B361" s="191"/>
      <c r="C361" s="191"/>
      <c r="D361" s="191"/>
      <c r="E361" s="191"/>
      <c r="F361" s="191"/>
      <c r="G361" s="191"/>
      <c r="H361" s="191"/>
      <c r="I361" s="191"/>
      <c r="J361" s="191"/>
      <c r="K361" s="191"/>
      <c r="L361" s="191"/>
      <c r="M361" s="191"/>
      <c r="N361" s="191"/>
      <c r="O361" s="70">
        <f>SUMIFS('Ctas Pagar'!G:G,'Ctas Pagar'!E:E,Fornecedores!A:A,'Ctas Pagar'!M:M,"")</f>
        <v>0</v>
      </c>
      <c r="P361" s="70">
        <f>SUMIFS('Ctas Pagar'!G:G,'Ctas Pagar'!E:E,Fornecedores!A:A,'Ctas Pagar'!N:N,"Pago")</f>
        <v>0</v>
      </c>
      <c r="Q361" s="71"/>
      <c r="R361" s="71"/>
      <c r="S361" s="71"/>
      <c r="T361" s="71"/>
      <c r="U361" s="71"/>
      <c r="V361" s="71"/>
      <c r="W361" s="71"/>
      <c r="X361" s="71"/>
      <c r="Y361" s="71"/>
      <c r="Z361" s="71"/>
      <c r="AA361" s="71"/>
      <c r="AB361" s="71"/>
      <c r="AC361" s="71"/>
      <c r="AD361" s="71"/>
      <c r="AE361" s="71"/>
      <c r="AF361" s="71"/>
      <c r="AG361" s="71"/>
      <c r="AH361" s="71"/>
      <c r="AI361" s="71"/>
      <c r="AJ361" s="71"/>
    </row>
    <row r="362" spans="1:36">
      <c r="A362" s="191"/>
      <c r="B362" s="191"/>
      <c r="C362" s="191"/>
      <c r="D362" s="191"/>
      <c r="E362" s="191"/>
      <c r="F362" s="191"/>
      <c r="G362" s="191"/>
      <c r="H362" s="191"/>
      <c r="I362" s="191"/>
      <c r="J362" s="191"/>
      <c r="K362" s="191"/>
      <c r="L362" s="191"/>
      <c r="M362" s="191"/>
      <c r="N362" s="191"/>
      <c r="O362" s="70">
        <f>SUMIFS('Ctas Pagar'!G:G,'Ctas Pagar'!E:E,Fornecedores!A:A,'Ctas Pagar'!M:M,"")</f>
        <v>0</v>
      </c>
      <c r="P362" s="70">
        <f>SUMIFS('Ctas Pagar'!G:G,'Ctas Pagar'!E:E,Fornecedores!A:A,'Ctas Pagar'!N:N,"Pago")</f>
        <v>0</v>
      </c>
      <c r="Q362" s="71"/>
      <c r="R362" s="71"/>
      <c r="S362" s="71"/>
      <c r="T362" s="71"/>
      <c r="U362" s="71"/>
      <c r="V362" s="71"/>
      <c r="W362" s="71"/>
      <c r="X362" s="71"/>
      <c r="Y362" s="71"/>
      <c r="Z362" s="71"/>
      <c r="AA362" s="71"/>
      <c r="AB362" s="71"/>
      <c r="AC362" s="71"/>
      <c r="AD362" s="71"/>
      <c r="AE362" s="71"/>
      <c r="AF362" s="71"/>
      <c r="AG362" s="71"/>
      <c r="AH362" s="71"/>
      <c r="AI362" s="71"/>
      <c r="AJ362" s="71"/>
    </row>
    <row r="363" spans="1:36">
      <c r="A363" s="191"/>
      <c r="B363" s="191"/>
      <c r="C363" s="191"/>
      <c r="D363" s="191"/>
      <c r="E363" s="191"/>
      <c r="F363" s="191"/>
      <c r="G363" s="191"/>
      <c r="H363" s="191"/>
      <c r="I363" s="191"/>
      <c r="J363" s="191"/>
      <c r="K363" s="191"/>
      <c r="L363" s="191"/>
      <c r="M363" s="191"/>
      <c r="N363" s="191"/>
      <c r="O363" s="70">
        <f>SUMIFS('Ctas Pagar'!G:G,'Ctas Pagar'!E:E,Fornecedores!A:A,'Ctas Pagar'!M:M,"")</f>
        <v>0</v>
      </c>
      <c r="P363" s="70">
        <f>SUMIFS('Ctas Pagar'!G:G,'Ctas Pagar'!E:E,Fornecedores!A:A,'Ctas Pagar'!N:N,"Pago")</f>
        <v>0</v>
      </c>
      <c r="Q363" s="71"/>
      <c r="R363" s="71"/>
      <c r="S363" s="71"/>
      <c r="T363" s="71"/>
      <c r="U363" s="71"/>
      <c r="V363" s="71"/>
      <c r="W363" s="71"/>
      <c r="X363" s="71"/>
      <c r="Y363" s="71"/>
      <c r="Z363" s="71"/>
      <c r="AA363" s="71"/>
      <c r="AB363" s="71"/>
      <c r="AC363" s="71"/>
      <c r="AD363" s="71"/>
      <c r="AE363" s="71"/>
      <c r="AF363" s="71"/>
      <c r="AG363" s="71"/>
      <c r="AH363" s="71"/>
      <c r="AI363" s="71"/>
      <c r="AJ363" s="71"/>
    </row>
    <row r="364" spans="1:36">
      <c r="A364" s="191"/>
      <c r="B364" s="191"/>
      <c r="C364" s="191"/>
      <c r="D364" s="191"/>
      <c r="E364" s="191"/>
      <c r="F364" s="191"/>
      <c r="G364" s="191"/>
      <c r="H364" s="191"/>
      <c r="I364" s="191"/>
      <c r="J364" s="191"/>
      <c r="K364" s="191"/>
      <c r="L364" s="191"/>
      <c r="M364" s="191"/>
      <c r="N364" s="191"/>
      <c r="O364" s="70">
        <f>SUMIFS('Ctas Pagar'!G:G,'Ctas Pagar'!E:E,Fornecedores!A:A,'Ctas Pagar'!M:M,"")</f>
        <v>0</v>
      </c>
      <c r="P364" s="70">
        <f>SUMIFS('Ctas Pagar'!G:G,'Ctas Pagar'!E:E,Fornecedores!A:A,'Ctas Pagar'!N:N,"Pago")</f>
        <v>0</v>
      </c>
      <c r="Q364" s="71"/>
      <c r="R364" s="71"/>
      <c r="S364" s="71"/>
      <c r="T364" s="71"/>
      <c r="U364" s="71"/>
      <c r="V364" s="71"/>
      <c r="W364" s="71"/>
      <c r="X364" s="71"/>
      <c r="Y364" s="71"/>
      <c r="Z364" s="71"/>
      <c r="AA364" s="71"/>
      <c r="AB364" s="71"/>
      <c r="AC364" s="71"/>
      <c r="AD364" s="71"/>
      <c r="AE364" s="71"/>
      <c r="AF364" s="71"/>
      <c r="AG364" s="71"/>
      <c r="AH364" s="71"/>
      <c r="AI364" s="71"/>
      <c r="AJ364" s="71"/>
    </row>
    <row r="365" spans="1:36">
      <c r="A365" s="191"/>
      <c r="B365" s="191"/>
      <c r="C365" s="191"/>
      <c r="D365" s="191"/>
      <c r="E365" s="191"/>
      <c r="F365" s="191"/>
      <c r="G365" s="191"/>
      <c r="H365" s="191"/>
      <c r="I365" s="191"/>
      <c r="J365" s="191"/>
      <c r="K365" s="191"/>
      <c r="L365" s="191"/>
      <c r="M365" s="191"/>
      <c r="N365" s="191"/>
      <c r="O365" s="70">
        <f>SUMIFS('Ctas Pagar'!G:G,'Ctas Pagar'!E:E,Fornecedores!A:A,'Ctas Pagar'!M:M,"")</f>
        <v>0</v>
      </c>
      <c r="P365" s="70">
        <f>SUMIFS('Ctas Pagar'!G:G,'Ctas Pagar'!E:E,Fornecedores!A:A,'Ctas Pagar'!N:N,"Pago")</f>
        <v>0</v>
      </c>
      <c r="Q365" s="71"/>
      <c r="R365" s="71"/>
      <c r="S365" s="71"/>
      <c r="T365" s="71"/>
      <c r="U365" s="71"/>
      <c r="V365" s="71"/>
      <c r="W365" s="71"/>
      <c r="X365" s="71"/>
      <c r="Y365" s="71"/>
      <c r="Z365" s="71"/>
      <c r="AA365" s="71"/>
      <c r="AB365" s="71"/>
      <c r="AC365" s="71"/>
      <c r="AD365" s="71"/>
      <c r="AE365" s="71"/>
      <c r="AF365" s="71"/>
      <c r="AG365" s="71"/>
      <c r="AH365" s="71"/>
      <c r="AI365" s="71"/>
      <c r="AJ365" s="71"/>
    </row>
    <row r="366" spans="1:36">
      <c r="A366" s="191"/>
      <c r="B366" s="191"/>
      <c r="C366" s="191"/>
      <c r="D366" s="191"/>
      <c r="E366" s="191"/>
      <c r="F366" s="191"/>
      <c r="G366" s="191"/>
      <c r="H366" s="191"/>
      <c r="I366" s="191"/>
      <c r="J366" s="191"/>
      <c r="K366" s="191"/>
      <c r="L366" s="191"/>
      <c r="M366" s="191"/>
      <c r="N366" s="191"/>
      <c r="O366" s="70">
        <f>SUMIFS('Ctas Pagar'!G:G,'Ctas Pagar'!E:E,Fornecedores!A:A,'Ctas Pagar'!M:M,"")</f>
        <v>0</v>
      </c>
      <c r="P366" s="70">
        <f>SUMIFS('Ctas Pagar'!G:G,'Ctas Pagar'!E:E,Fornecedores!A:A,'Ctas Pagar'!N:N,"Pago")</f>
        <v>0</v>
      </c>
      <c r="Q366" s="71"/>
      <c r="R366" s="71"/>
      <c r="S366" s="71"/>
      <c r="T366" s="71"/>
      <c r="U366" s="71"/>
      <c r="V366" s="71"/>
      <c r="W366" s="71"/>
      <c r="X366" s="71"/>
      <c r="Y366" s="71"/>
      <c r="Z366" s="71"/>
      <c r="AA366" s="71"/>
      <c r="AB366" s="71"/>
      <c r="AC366" s="71"/>
      <c r="AD366" s="71"/>
      <c r="AE366" s="71"/>
      <c r="AF366" s="71"/>
      <c r="AG366" s="71"/>
      <c r="AH366" s="71"/>
      <c r="AI366" s="71"/>
      <c r="AJ366" s="71"/>
    </row>
    <row r="367" spans="1:36">
      <c r="A367" s="191"/>
      <c r="B367" s="191"/>
      <c r="C367" s="191"/>
      <c r="D367" s="191"/>
      <c r="E367" s="191"/>
      <c r="F367" s="191"/>
      <c r="G367" s="191"/>
      <c r="H367" s="191"/>
      <c r="I367" s="191"/>
      <c r="J367" s="191"/>
      <c r="K367" s="191"/>
      <c r="L367" s="191"/>
      <c r="M367" s="191"/>
      <c r="N367" s="191"/>
      <c r="O367" s="70">
        <f>SUMIFS('Ctas Pagar'!G:G,'Ctas Pagar'!E:E,Fornecedores!A:A,'Ctas Pagar'!M:M,"")</f>
        <v>0</v>
      </c>
      <c r="P367" s="70">
        <f>SUMIFS('Ctas Pagar'!G:G,'Ctas Pagar'!E:E,Fornecedores!A:A,'Ctas Pagar'!N:N,"Pago")</f>
        <v>0</v>
      </c>
      <c r="Q367" s="71"/>
      <c r="R367" s="71"/>
      <c r="S367" s="71"/>
      <c r="T367" s="71"/>
      <c r="U367" s="71"/>
      <c r="V367" s="71"/>
      <c r="W367" s="71"/>
      <c r="X367" s="71"/>
      <c r="Y367" s="71"/>
      <c r="Z367" s="71"/>
      <c r="AA367" s="71"/>
      <c r="AB367" s="71"/>
      <c r="AC367" s="71"/>
      <c r="AD367" s="71"/>
      <c r="AE367" s="71"/>
      <c r="AF367" s="71"/>
      <c r="AG367" s="71"/>
      <c r="AH367" s="71"/>
      <c r="AI367" s="71"/>
      <c r="AJ367" s="71"/>
    </row>
    <row r="368" spans="1:36">
      <c r="A368" s="191"/>
      <c r="B368" s="191"/>
      <c r="C368" s="191"/>
      <c r="D368" s="191"/>
      <c r="E368" s="191"/>
      <c r="F368" s="191"/>
      <c r="G368" s="191"/>
      <c r="H368" s="191"/>
      <c r="I368" s="191"/>
      <c r="J368" s="191"/>
      <c r="K368" s="191"/>
      <c r="L368" s="191"/>
      <c r="M368" s="191"/>
      <c r="N368" s="191"/>
      <c r="O368" s="70">
        <f>SUMIFS('Ctas Pagar'!G:G,'Ctas Pagar'!E:E,Fornecedores!A:A,'Ctas Pagar'!M:M,"")</f>
        <v>0</v>
      </c>
      <c r="P368" s="70">
        <f>SUMIFS('Ctas Pagar'!G:G,'Ctas Pagar'!E:E,Fornecedores!A:A,'Ctas Pagar'!N:N,"Pago")</f>
        <v>0</v>
      </c>
      <c r="Q368" s="71"/>
      <c r="R368" s="71"/>
      <c r="S368" s="71"/>
      <c r="T368" s="71"/>
      <c r="U368" s="71"/>
      <c r="V368" s="71"/>
      <c r="W368" s="71"/>
      <c r="X368" s="71"/>
      <c r="Y368" s="71"/>
      <c r="Z368" s="71"/>
      <c r="AA368" s="71"/>
      <c r="AB368" s="71"/>
      <c r="AC368" s="71"/>
      <c r="AD368" s="71"/>
      <c r="AE368" s="71"/>
      <c r="AF368" s="71"/>
      <c r="AG368" s="71"/>
      <c r="AH368" s="71"/>
      <c r="AI368" s="71"/>
      <c r="AJ368" s="71"/>
    </row>
    <row r="369" spans="1:36">
      <c r="A369" s="191"/>
      <c r="B369" s="191"/>
      <c r="C369" s="191"/>
      <c r="D369" s="191"/>
      <c r="E369" s="191"/>
      <c r="F369" s="191"/>
      <c r="G369" s="191"/>
      <c r="H369" s="191"/>
      <c r="I369" s="191"/>
      <c r="J369" s="191"/>
      <c r="K369" s="191"/>
      <c r="L369" s="191"/>
      <c r="M369" s="191"/>
      <c r="N369" s="191"/>
      <c r="O369" s="70">
        <f>SUMIFS('Ctas Pagar'!G:G,'Ctas Pagar'!E:E,Fornecedores!A:A,'Ctas Pagar'!M:M,"")</f>
        <v>0</v>
      </c>
      <c r="P369" s="70">
        <f>SUMIFS('Ctas Pagar'!G:G,'Ctas Pagar'!E:E,Fornecedores!A:A,'Ctas Pagar'!N:N,"Pago")</f>
        <v>0</v>
      </c>
      <c r="Q369" s="71"/>
      <c r="R369" s="71"/>
      <c r="S369" s="71"/>
      <c r="T369" s="71"/>
      <c r="U369" s="71"/>
      <c r="V369" s="71"/>
      <c r="W369" s="71"/>
      <c r="X369" s="71"/>
      <c r="Y369" s="71"/>
      <c r="Z369" s="71"/>
      <c r="AA369" s="71"/>
      <c r="AB369" s="71"/>
      <c r="AC369" s="71"/>
      <c r="AD369" s="71"/>
      <c r="AE369" s="71"/>
      <c r="AF369" s="71"/>
      <c r="AG369" s="71"/>
      <c r="AH369" s="71"/>
      <c r="AI369" s="71"/>
      <c r="AJ369" s="71"/>
    </row>
    <row r="370" spans="1:36">
      <c r="A370" s="191"/>
      <c r="B370" s="191"/>
      <c r="C370" s="191"/>
      <c r="D370" s="191"/>
      <c r="E370" s="191"/>
      <c r="F370" s="191"/>
      <c r="G370" s="191"/>
      <c r="H370" s="191"/>
      <c r="I370" s="191"/>
      <c r="J370" s="191"/>
      <c r="K370" s="191"/>
      <c r="L370" s="191"/>
      <c r="M370" s="191"/>
      <c r="N370" s="191"/>
      <c r="O370" s="70">
        <f>SUMIFS('Ctas Pagar'!G:G,'Ctas Pagar'!E:E,Fornecedores!A:A,'Ctas Pagar'!M:M,"")</f>
        <v>0</v>
      </c>
      <c r="P370" s="70">
        <f>SUMIFS('Ctas Pagar'!G:G,'Ctas Pagar'!E:E,Fornecedores!A:A,'Ctas Pagar'!N:N,"Pago")</f>
        <v>0</v>
      </c>
      <c r="Q370" s="71"/>
      <c r="R370" s="71"/>
      <c r="S370" s="71"/>
      <c r="T370" s="71"/>
      <c r="U370" s="71"/>
      <c r="V370" s="71"/>
      <c r="W370" s="71"/>
      <c r="X370" s="71"/>
      <c r="Y370" s="71"/>
      <c r="Z370" s="71"/>
      <c r="AA370" s="71"/>
      <c r="AB370" s="71"/>
      <c r="AC370" s="71"/>
      <c r="AD370" s="71"/>
      <c r="AE370" s="71"/>
      <c r="AF370" s="71"/>
      <c r="AG370" s="71"/>
      <c r="AH370" s="71"/>
      <c r="AI370" s="71"/>
      <c r="AJ370" s="71"/>
    </row>
    <row r="371" spans="1:36">
      <c r="A371" s="191"/>
      <c r="B371" s="191"/>
      <c r="C371" s="191"/>
      <c r="D371" s="191"/>
      <c r="E371" s="191"/>
      <c r="F371" s="191"/>
      <c r="G371" s="191"/>
      <c r="H371" s="191"/>
      <c r="I371" s="191"/>
      <c r="J371" s="191"/>
      <c r="K371" s="191"/>
      <c r="L371" s="191"/>
      <c r="M371" s="191"/>
      <c r="N371" s="191"/>
      <c r="O371" s="70">
        <f>SUMIFS('Ctas Pagar'!G:G,'Ctas Pagar'!E:E,Fornecedores!A:A,'Ctas Pagar'!M:M,"")</f>
        <v>0</v>
      </c>
      <c r="P371" s="70">
        <f>SUMIFS('Ctas Pagar'!G:G,'Ctas Pagar'!E:E,Fornecedores!A:A,'Ctas Pagar'!N:N,"Pago")</f>
        <v>0</v>
      </c>
      <c r="Q371" s="71"/>
      <c r="R371" s="71"/>
      <c r="S371" s="71"/>
      <c r="T371" s="71"/>
      <c r="U371" s="71"/>
      <c r="V371" s="71"/>
      <c r="W371" s="71"/>
      <c r="X371" s="71"/>
      <c r="Y371" s="71"/>
      <c r="Z371" s="71"/>
      <c r="AA371" s="71"/>
      <c r="AB371" s="71"/>
      <c r="AC371" s="71"/>
      <c r="AD371" s="71"/>
      <c r="AE371" s="71"/>
      <c r="AF371" s="71"/>
      <c r="AG371" s="71"/>
      <c r="AH371" s="71"/>
      <c r="AI371" s="71"/>
      <c r="AJ371" s="71"/>
    </row>
    <row r="372" spans="1:36">
      <c r="A372" s="191"/>
      <c r="B372" s="191"/>
      <c r="C372" s="191"/>
      <c r="D372" s="191"/>
      <c r="E372" s="191"/>
      <c r="F372" s="191"/>
      <c r="G372" s="191"/>
      <c r="H372" s="191"/>
      <c r="I372" s="191"/>
      <c r="J372" s="191"/>
      <c r="K372" s="191"/>
      <c r="L372" s="191"/>
      <c r="M372" s="191"/>
      <c r="N372" s="191"/>
      <c r="O372" s="70">
        <f>SUMIFS('Ctas Pagar'!G:G,'Ctas Pagar'!E:E,Fornecedores!A:A,'Ctas Pagar'!M:M,"")</f>
        <v>0</v>
      </c>
      <c r="P372" s="70">
        <f>SUMIFS('Ctas Pagar'!G:G,'Ctas Pagar'!E:E,Fornecedores!A:A,'Ctas Pagar'!N:N,"Pago")</f>
        <v>0</v>
      </c>
      <c r="Q372" s="71"/>
      <c r="R372" s="71"/>
      <c r="S372" s="71"/>
      <c r="T372" s="71"/>
      <c r="U372" s="71"/>
      <c r="V372" s="71"/>
      <c r="W372" s="71"/>
      <c r="X372" s="71"/>
      <c r="Y372" s="71"/>
      <c r="Z372" s="71"/>
      <c r="AA372" s="71"/>
      <c r="AB372" s="71"/>
      <c r="AC372" s="71"/>
      <c r="AD372" s="71"/>
      <c r="AE372" s="71"/>
      <c r="AF372" s="71"/>
      <c r="AG372" s="71"/>
      <c r="AH372" s="71"/>
      <c r="AI372" s="71"/>
      <c r="AJ372" s="71"/>
    </row>
    <row r="373" spans="1:36">
      <c r="A373" s="191"/>
      <c r="B373" s="191"/>
      <c r="C373" s="191"/>
      <c r="D373" s="191"/>
      <c r="E373" s="191"/>
      <c r="F373" s="191"/>
      <c r="G373" s="191"/>
      <c r="H373" s="191"/>
      <c r="I373" s="191"/>
      <c r="J373" s="191"/>
      <c r="K373" s="191"/>
      <c r="L373" s="191"/>
      <c r="M373" s="191"/>
      <c r="N373" s="191"/>
      <c r="O373" s="70">
        <f>SUMIFS('Ctas Pagar'!G:G,'Ctas Pagar'!E:E,Fornecedores!A:A,'Ctas Pagar'!M:M,"")</f>
        <v>0</v>
      </c>
      <c r="P373" s="70">
        <f>SUMIFS('Ctas Pagar'!G:G,'Ctas Pagar'!E:E,Fornecedores!A:A,'Ctas Pagar'!N:N,"Pago")</f>
        <v>0</v>
      </c>
      <c r="Q373" s="71"/>
      <c r="R373" s="71"/>
      <c r="S373" s="71"/>
      <c r="T373" s="71"/>
      <c r="U373" s="71"/>
      <c r="V373" s="71"/>
      <c r="W373" s="71"/>
      <c r="X373" s="71"/>
      <c r="Y373" s="71"/>
      <c r="Z373" s="71"/>
      <c r="AA373" s="71"/>
      <c r="AB373" s="71"/>
      <c r="AC373" s="71"/>
      <c r="AD373" s="71"/>
      <c r="AE373" s="71"/>
      <c r="AF373" s="71"/>
      <c r="AG373" s="71"/>
      <c r="AH373" s="71"/>
      <c r="AI373" s="71"/>
      <c r="AJ373" s="71"/>
    </row>
    <row r="374" spans="1:36">
      <c r="A374" s="191"/>
      <c r="B374" s="191"/>
      <c r="C374" s="191"/>
      <c r="D374" s="191"/>
      <c r="E374" s="191"/>
      <c r="F374" s="191"/>
      <c r="G374" s="191"/>
      <c r="H374" s="191"/>
      <c r="I374" s="191"/>
      <c r="J374" s="191"/>
      <c r="K374" s="191"/>
      <c r="L374" s="191"/>
      <c r="M374" s="191"/>
      <c r="N374" s="191"/>
      <c r="O374" s="70">
        <f>SUMIFS('Ctas Pagar'!G:G,'Ctas Pagar'!E:E,Fornecedores!A:A,'Ctas Pagar'!M:M,"")</f>
        <v>0</v>
      </c>
      <c r="P374" s="70">
        <f>SUMIFS('Ctas Pagar'!G:G,'Ctas Pagar'!E:E,Fornecedores!A:A,'Ctas Pagar'!N:N,"Pago")</f>
        <v>0</v>
      </c>
      <c r="Q374" s="71"/>
      <c r="R374" s="71"/>
      <c r="S374" s="71"/>
      <c r="T374" s="71"/>
      <c r="U374" s="71"/>
      <c r="V374" s="71"/>
      <c r="W374" s="71"/>
      <c r="X374" s="71"/>
      <c r="Y374" s="71"/>
      <c r="Z374" s="71"/>
      <c r="AA374" s="71"/>
      <c r="AB374" s="71"/>
      <c r="AC374" s="71"/>
      <c r="AD374" s="71"/>
      <c r="AE374" s="71"/>
      <c r="AF374" s="71"/>
      <c r="AG374" s="71"/>
      <c r="AH374" s="71"/>
      <c r="AI374" s="71"/>
      <c r="AJ374" s="71"/>
    </row>
    <row r="375" spans="1:36">
      <c r="A375" s="191"/>
      <c r="B375" s="191"/>
      <c r="C375" s="191"/>
      <c r="D375" s="191"/>
      <c r="E375" s="191"/>
      <c r="F375" s="191"/>
      <c r="G375" s="191"/>
      <c r="H375" s="191"/>
      <c r="I375" s="191"/>
      <c r="J375" s="191"/>
      <c r="K375" s="191"/>
      <c r="L375" s="191"/>
      <c r="M375" s="191"/>
      <c r="N375" s="191"/>
      <c r="O375" s="70">
        <f>SUMIFS('Ctas Pagar'!G:G,'Ctas Pagar'!E:E,Fornecedores!A:A,'Ctas Pagar'!M:M,"")</f>
        <v>0</v>
      </c>
      <c r="P375" s="70">
        <f>SUMIFS('Ctas Pagar'!G:G,'Ctas Pagar'!E:E,Fornecedores!A:A,'Ctas Pagar'!N:N,"Pago")</f>
        <v>0</v>
      </c>
      <c r="Q375" s="71"/>
      <c r="R375" s="71"/>
      <c r="S375" s="71"/>
      <c r="T375" s="71"/>
      <c r="U375" s="71"/>
      <c r="V375" s="71"/>
      <c r="W375" s="71"/>
      <c r="X375" s="71"/>
      <c r="Y375" s="71"/>
      <c r="Z375" s="71"/>
      <c r="AA375" s="71"/>
      <c r="AB375" s="71"/>
      <c r="AC375" s="71"/>
      <c r="AD375" s="71"/>
      <c r="AE375" s="71"/>
      <c r="AF375" s="71"/>
      <c r="AG375" s="71"/>
      <c r="AH375" s="71"/>
      <c r="AI375" s="71"/>
      <c r="AJ375" s="71"/>
    </row>
    <row r="376" spans="1:36">
      <c r="A376" s="191"/>
      <c r="B376" s="191"/>
      <c r="C376" s="191"/>
      <c r="D376" s="191"/>
      <c r="E376" s="191"/>
      <c r="F376" s="191"/>
      <c r="G376" s="191"/>
      <c r="H376" s="191"/>
      <c r="I376" s="191"/>
      <c r="J376" s="191"/>
      <c r="K376" s="191"/>
      <c r="L376" s="191"/>
      <c r="M376" s="191"/>
      <c r="N376" s="191"/>
      <c r="O376" s="70">
        <f>SUMIFS('Ctas Pagar'!G:G,'Ctas Pagar'!E:E,Fornecedores!A:A,'Ctas Pagar'!M:M,"")</f>
        <v>0</v>
      </c>
      <c r="P376" s="70">
        <f>SUMIFS('Ctas Pagar'!G:G,'Ctas Pagar'!E:E,Fornecedores!A:A,'Ctas Pagar'!N:N,"Pago")</f>
        <v>0</v>
      </c>
      <c r="Q376" s="71"/>
      <c r="R376" s="71"/>
      <c r="S376" s="71"/>
      <c r="T376" s="71"/>
      <c r="U376" s="71"/>
      <c r="V376" s="71"/>
      <c r="W376" s="71"/>
      <c r="X376" s="71"/>
      <c r="Y376" s="71"/>
      <c r="Z376" s="71"/>
      <c r="AA376" s="71"/>
      <c r="AB376" s="71"/>
      <c r="AC376" s="71"/>
      <c r="AD376" s="71"/>
      <c r="AE376" s="71"/>
      <c r="AF376" s="71"/>
      <c r="AG376" s="71"/>
      <c r="AH376" s="71"/>
      <c r="AI376" s="71"/>
      <c r="AJ376" s="71"/>
    </row>
    <row r="377" spans="1:36">
      <c r="A377" s="191"/>
      <c r="B377" s="191"/>
      <c r="C377" s="191"/>
      <c r="D377" s="191"/>
      <c r="E377" s="191"/>
      <c r="F377" s="191"/>
      <c r="G377" s="191"/>
      <c r="H377" s="191"/>
      <c r="I377" s="191"/>
      <c r="J377" s="191"/>
      <c r="K377" s="191"/>
      <c r="L377" s="191"/>
      <c r="M377" s="191"/>
      <c r="N377" s="191"/>
      <c r="O377" s="70">
        <f>SUMIFS('Ctas Pagar'!G:G,'Ctas Pagar'!E:E,Fornecedores!A:A,'Ctas Pagar'!M:M,"")</f>
        <v>0</v>
      </c>
      <c r="P377" s="70">
        <f>SUMIFS('Ctas Pagar'!G:G,'Ctas Pagar'!E:E,Fornecedores!A:A,'Ctas Pagar'!N:N,"Pago")</f>
        <v>0</v>
      </c>
      <c r="Q377" s="71"/>
      <c r="R377" s="71"/>
      <c r="S377" s="71"/>
      <c r="T377" s="71"/>
      <c r="U377" s="71"/>
      <c r="V377" s="71"/>
      <c r="W377" s="71"/>
      <c r="X377" s="71"/>
      <c r="Y377" s="71"/>
      <c r="Z377" s="71"/>
      <c r="AA377" s="71"/>
      <c r="AB377" s="71"/>
      <c r="AC377" s="71"/>
      <c r="AD377" s="71"/>
      <c r="AE377" s="71"/>
      <c r="AF377" s="71"/>
      <c r="AG377" s="71"/>
      <c r="AH377" s="71"/>
      <c r="AI377" s="71"/>
      <c r="AJ377" s="71"/>
    </row>
    <row r="378" spans="1:36">
      <c r="A378" s="191"/>
      <c r="B378" s="191"/>
      <c r="C378" s="191"/>
      <c r="D378" s="191"/>
      <c r="E378" s="191"/>
      <c r="F378" s="191"/>
      <c r="G378" s="191"/>
      <c r="H378" s="191"/>
      <c r="I378" s="191"/>
      <c r="J378" s="191"/>
      <c r="K378" s="191"/>
      <c r="L378" s="191"/>
      <c r="M378" s="191"/>
      <c r="N378" s="191"/>
      <c r="O378" s="70">
        <f>SUMIFS('Ctas Pagar'!G:G,'Ctas Pagar'!E:E,Fornecedores!A:A,'Ctas Pagar'!M:M,"")</f>
        <v>0</v>
      </c>
      <c r="P378" s="70">
        <f>SUMIFS('Ctas Pagar'!G:G,'Ctas Pagar'!E:E,Fornecedores!A:A,'Ctas Pagar'!N:N,"Pago")</f>
        <v>0</v>
      </c>
      <c r="Q378" s="71"/>
      <c r="R378" s="71"/>
      <c r="S378" s="71"/>
      <c r="T378" s="71"/>
      <c r="U378" s="71"/>
      <c r="V378" s="71"/>
      <c r="W378" s="71"/>
      <c r="X378" s="71"/>
      <c r="Y378" s="71"/>
      <c r="Z378" s="71"/>
      <c r="AA378" s="71"/>
      <c r="AB378" s="71"/>
      <c r="AC378" s="71"/>
      <c r="AD378" s="71"/>
      <c r="AE378" s="71"/>
      <c r="AF378" s="71"/>
      <c r="AG378" s="71"/>
      <c r="AH378" s="71"/>
      <c r="AI378" s="71"/>
      <c r="AJ378" s="71"/>
    </row>
    <row r="379" spans="1:36">
      <c r="A379" s="191"/>
      <c r="B379" s="191"/>
      <c r="C379" s="191"/>
      <c r="D379" s="191"/>
      <c r="E379" s="191"/>
      <c r="F379" s="191"/>
      <c r="G379" s="191"/>
      <c r="H379" s="191"/>
      <c r="I379" s="191"/>
      <c r="J379" s="191"/>
      <c r="K379" s="191"/>
      <c r="L379" s="191"/>
      <c r="M379" s="191"/>
      <c r="N379" s="191"/>
      <c r="O379" s="70">
        <f>SUMIFS('Ctas Pagar'!G:G,'Ctas Pagar'!E:E,Fornecedores!A:A,'Ctas Pagar'!M:M,"")</f>
        <v>0</v>
      </c>
      <c r="P379" s="70">
        <f>SUMIFS('Ctas Pagar'!G:G,'Ctas Pagar'!E:E,Fornecedores!A:A,'Ctas Pagar'!N:N,"Pago")</f>
        <v>0</v>
      </c>
      <c r="Q379" s="71"/>
      <c r="R379" s="71"/>
      <c r="S379" s="71"/>
      <c r="T379" s="71"/>
      <c r="U379" s="71"/>
      <c r="V379" s="71"/>
      <c r="W379" s="71"/>
      <c r="X379" s="71"/>
      <c r="Y379" s="71"/>
      <c r="Z379" s="71"/>
      <c r="AA379" s="71"/>
      <c r="AB379" s="71"/>
      <c r="AC379" s="71"/>
      <c r="AD379" s="71"/>
      <c r="AE379" s="71"/>
      <c r="AF379" s="71"/>
      <c r="AG379" s="71"/>
      <c r="AH379" s="71"/>
      <c r="AI379" s="71"/>
      <c r="AJ379" s="71"/>
    </row>
    <row r="380" spans="1:36">
      <c r="A380" s="191"/>
      <c r="B380" s="191"/>
      <c r="C380" s="191"/>
      <c r="D380" s="191"/>
      <c r="E380" s="191"/>
      <c r="F380" s="191"/>
      <c r="G380" s="191"/>
      <c r="H380" s="191"/>
      <c r="I380" s="191"/>
      <c r="J380" s="191"/>
      <c r="K380" s="191"/>
      <c r="L380" s="191"/>
      <c r="M380" s="191"/>
      <c r="N380" s="191"/>
      <c r="O380" s="70">
        <f>SUMIFS('Ctas Pagar'!G:G,'Ctas Pagar'!E:E,Fornecedores!A:A,'Ctas Pagar'!M:M,"")</f>
        <v>0</v>
      </c>
      <c r="P380" s="70">
        <f>SUMIFS('Ctas Pagar'!G:G,'Ctas Pagar'!E:E,Fornecedores!A:A,'Ctas Pagar'!N:N,"Pago")</f>
        <v>0</v>
      </c>
      <c r="Q380" s="71"/>
      <c r="R380" s="71"/>
      <c r="S380" s="71"/>
      <c r="T380" s="71"/>
      <c r="U380" s="71"/>
      <c r="V380" s="71"/>
      <c r="W380" s="71"/>
      <c r="X380" s="71"/>
      <c r="Y380" s="71"/>
      <c r="Z380" s="71"/>
      <c r="AA380" s="71"/>
      <c r="AB380" s="71"/>
      <c r="AC380" s="71"/>
      <c r="AD380" s="71"/>
      <c r="AE380" s="71"/>
      <c r="AF380" s="71"/>
      <c r="AG380" s="71"/>
      <c r="AH380" s="71"/>
      <c r="AI380" s="71"/>
      <c r="AJ380" s="71"/>
    </row>
    <row r="381" spans="1:36">
      <c r="A381" s="191"/>
      <c r="B381" s="191"/>
      <c r="C381" s="191"/>
      <c r="D381" s="191"/>
      <c r="E381" s="191"/>
      <c r="F381" s="191"/>
      <c r="G381" s="191"/>
      <c r="H381" s="191"/>
      <c r="I381" s="191"/>
      <c r="J381" s="191"/>
      <c r="K381" s="191"/>
      <c r="L381" s="191"/>
      <c r="M381" s="191"/>
      <c r="N381" s="191"/>
      <c r="O381" s="70">
        <f>SUMIFS('Ctas Pagar'!G:G,'Ctas Pagar'!E:E,Fornecedores!A:A,'Ctas Pagar'!M:M,"")</f>
        <v>0</v>
      </c>
      <c r="P381" s="70">
        <f>SUMIFS('Ctas Pagar'!G:G,'Ctas Pagar'!E:E,Fornecedores!A:A,'Ctas Pagar'!N:N,"Pago")</f>
        <v>0</v>
      </c>
      <c r="Q381" s="71"/>
      <c r="R381" s="71"/>
      <c r="S381" s="71"/>
      <c r="T381" s="71"/>
      <c r="U381" s="71"/>
      <c r="V381" s="71"/>
      <c r="W381" s="71"/>
      <c r="X381" s="71"/>
      <c r="Y381" s="71"/>
      <c r="Z381" s="71"/>
      <c r="AA381" s="71"/>
      <c r="AB381" s="71"/>
      <c r="AC381" s="71"/>
      <c r="AD381" s="71"/>
      <c r="AE381" s="71"/>
      <c r="AF381" s="71"/>
      <c r="AG381" s="71"/>
      <c r="AH381" s="71"/>
      <c r="AI381" s="71"/>
      <c r="AJ381" s="71"/>
    </row>
    <row r="382" spans="1:36">
      <c r="A382" s="191"/>
      <c r="B382" s="191"/>
      <c r="C382" s="191"/>
      <c r="D382" s="191"/>
      <c r="E382" s="191"/>
      <c r="F382" s="191"/>
      <c r="G382" s="191"/>
      <c r="H382" s="191"/>
      <c r="I382" s="191"/>
      <c r="J382" s="191"/>
      <c r="K382" s="191"/>
      <c r="L382" s="191"/>
      <c r="M382" s="191"/>
      <c r="N382" s="191"/>
      <c r="O382" s="70">
        <f>SUMIFS('Ctas Pagar'!G:G,'Ctas Pagar'!E:E,Fornecedores!A:A,'Ctas Pagar'!M:M,"")</f>
        <v>0</v>
      </c>
      <c r="P382" s="70">
        <f>SUMIFS('Ctas Pagar'!G:G,'Ctas Pagar'!E:E,Fornecedores!A:A,'Ctas Pagar'!N:N,"Pago")</f>
        <v>0</v>
      </c>
      <c r="Q382" s="71"/>
      <c r="R382" s="71"/>
      <c r="S382" s="71"/>
      <c r="T382" s="71"/>
      <c r="U382" s="71"/>
      <c r="V382" s="71"/>
      <c r="W382" s="71"/>
      <c r="X382" s="71"/>
      <c r="Y382" s="71"/>
      <c r="Z382" s="71"/>
      <c r="AA382" s="71"/>
      <c r="AB382" s="71"/>
      <c r="AC382" s="71"/>
      <c r="AD382" s="71"/>
      <c r="AE382" s="71"/>
      <c r="AF382" s="71"/>
      <c r="AG382" s="71"/>
      <c r="AH382" s="71"/>
      <c r="AI382" s="71"/>
      <c r="AJ382" s="71"/>
    </row>
    <row r="383" spans="1:36">
      <c r="A383" s="191"/>
      <c r="B383" s="191"/>
      <c r="C383" s="191"/>
      <c r="D383" s="191"/>
      <c r="E383" s="191"/>
      <c r="F383" s="191"/>
      <c r="G383" s="191"/>
      <c r="H383" s="191"/>
      <c r="I383" s="191"/>
      <c r="J383" s="191"/>
      <c r="K383" s="191"/>
      <c r="L383" s="191"/>
      <c r="M383" s="191"/>
      <c r="N383" s="191"/>
      <c r="O383" s="70">
        <f>SUMIFS('Ctas Pagar'!G:G,'Ctas Pagar'!E:E,Fornecedores!A:A,'Ctas Pagar'!M:M,"")</f>
        <v>0</v>
      </c>
      <c r="P383" s="70">
        <f>SUMIFS('Ctas Pagar'!G:G,'Ctas Pagar'!E:E,Fornecedores!A:A,'Ctas Pagar'!N:N,"Pago")</f>
        <v>0</v>
      </c>
      <c r="Q383" s="71"/>
      <c r="R383" s="71"/>
      <c r="S383" s="71"/>
      <c r="T383" s="71"/>
      <c r="U383" s="71"/>
      <c r="V383" s="71"/>
      <c r="W383" s="71"/>
      <c r="X383" s="71"/>
      <c r="Y383" s="71"/>
      <c r="Z383" s="71"/>
      <c r="AA383" s="71"/>
      <c r="AB383" s="71"/>
      <c r="AC383" s="71"/>
      <c r="AD383" s="71"/>
      <c r="AE383" s="71"/>
      <c r="AF383" s="71"/>
      <c r="AG383" s="71"/>
      <c r="AH383" s="71"/>
      <c r="AI383" s="71"/>
      <c r="AJ383" s="71"/>
    </row>
    <row r="384" spans="1:36">
      <c r="A384" s="191"/>
      <c r="B384" s="191"/>
      <c r="C384" s="191"/>
      <c r="D384" s="191"/>
      <c r="E384" s="191"/>
      <c r="F384" s="191"/>
      <c r="G384" s="191"/>
      <c r="H384" s="191"/>
      <c r="I384" s="191"/>
      <c r="J384" s="191"/>
      <c r="K384" s="191"/>
      <c r="L384" s="191"/>
      <c r="M384" s="191"/>
      <c r="N384" s="191"/>
      <c r="O384" s="70">
        <f>SUMIFS('Ctas Pagar'!G:G,'Ctas Pagar'!E:E,Fornecedores!A:A,'Ctas Pagar'!M:M,"")</f>
        <v>0</v>
      </c>
      <c r="P384" s="70">
        <f>SUMIFS('Ctas Pagar'!G:G,'Ctas Pagar'!E:E,Fornecedores!A:A,'Ctas Pagar'!N:N,"Pago")</f>
        <v>0</v>
      </c>
      <c r="Q384" s="71"/>
      <c r="R384" s="71"/>
      <c r="S384" s="71"/>
      <c r="T384" s="71"/>
      <c r="U384" s="71"/>
      <c r="V384" s="71"/>
      <c r="W384" s="71"/>
      <c r="X384" s="71"/>
      <c r="Y384" s="71"/>
      <c r="Z384" s="71"/>
      <c r="AA384" s="71"/>
      <c r="AB384" s="71"/>
      <c r="AC384" s="71"/>
      <c r="AD384" s="71"/>
      <c r="AE384" s="71"/>
      <c r="AF384" s="71"/>
      <c r="AG384" s="71"/>
      <c r="AH384" s="71"/>
      <c r="AI384" s="71"/>
      <c r="AJ384" s="71"/>
    </row>
    <row r="385" spans="1:36">
      <c r="A385" s="191"/>
      <c r="B385" s="191"/>
      <c r="C385" s="191"/>
      <c r="D385" s="191"/>
      <c r="E385" s="191"/>
      <c r="F385" s="191"/>
      <c r="G385" s="191"/>
      <c r="H385" s="191"/>
      <c r="I385" s="191"/>
      <c r="J385" s="191"/>
      <c r="K385" s="191"/>
      <c r="L385" s="191"/>
      <c r="M385" s="191"/>
      <c r="N385" s="191"/>
      <c r="O385" s="70">
        <f>SUMIFS('Ctas Pagar'!G:G,'Ctas Pagar'!E:E,Fornecedores!A:A,'Ctas Pagar'!M:M,"")</f>
        <v>0</v>
      </c>
      <c r="P385" s="70">
        <f>SUMIFS('Ctas Pagar'!G:G,'Ctas Pagar'!E:E,Fornecedores!A:A,'Ctas Pagar'!N:N,"Pago")</f>
        <v>0</v>
      </c>
      <c r="Q385" s="71"/>
      <c r="R385" s="71"/>
      <c r="S385" s="71"/>
      <c r="T385" s="71"/>
      <c r="U385" s="71"/>
      <c r="V385" s="71"/>
      <c r="W385" s="71"/>
      <c r="X385" s="71"/>
      <c r="Y385" s="71"/>
      <c r="Z385" s="71"/>
      <c r="AA385" s="71"/>
      <c r="AB385" s="71"/>
      <c r="AC385" s="71"/>
      <c r="AD385" s="71"/>
      <c r="AE385" s="71"/>
      <c r="AF385" s="71"/>
      <c r="AG385" s="71"/>
      <c r="AH385" s="71"/>
      <c r="AI385" s="71"/>
      <c r="AJ385" s="71"/>
    </row>
    <row r="386" spans="1:36">
      <c r="A386" s="191"/>
      <c r="B386" s="191"/>
      <c r="C386" s="191"/>
      <c r="D386" s="191"/>
      <c r="E386" s="191"/>
      <c r="F386" s="191"/>
      <c r="G386" s="191"/>
      <c r="H386" s="191"/>
      <c r="I386" s="191"/>
      <c r="J386" s="191"/>
      <c r="K386" s="191"/>
      <c r="L386" s="191"/>
      <c r="M386" s="191"/>
      <c r="N386" s="191"/>
      <c r="O386" s="70">
        <f>SUMIFS('Ctas Pagar'!G:G,'Ctas Pagar'!E:E,Fornecedores!A:A,'Ctas Pagar'!M:M,"")</f>
        <v>0</v>
      </c>
      <c r="P386" s="70">
        <f>SUMIFS('Ctas Pagar'!G:G,'Ctas Pagar'!E:E,Fornecedores!A:A,'Ctas Pagar'!N:N,"Pago")</f>
        <v>0</v>
      </c>
      <c r="Q386" s="71"/>
      <c r="R386" s="71"/>
      <c r="S386" s="71"/>
      <c r="T386" s="71"/>
      <c r="U386" s="71"/>
      <c r="V386" s="71"/>
      <c r="W386" s="71"/>
      <c r="X386" s="71"/>
      <c r="Y386" s="71"/>
      <c r="Z386" s="71"/>
      <c r="AA386" s="71"/>
      <c r="AB386" s="71"/>
      <c r="AC386" s="71"/>
      <c r="AD386" s="71"/>
      <c r="AE386" s="71"/>
      <c r="AF386" s="71"/>
      <c r="AG386" s="71"/>
      <c r="AH386" s="71"/>
      <c r="AI386" s="71"/>
      <c r="AJ386" s="71"/>
    </row>
    <row r="387" spans="1:36">
      <c r="A387" s="191"/>
      <c r="B387" s="191"/>
      <c r="C387" s="191"/>
      <c r="D387" s="191"/>
      <c r="E387" s="191"/>
      <c r="F387" s="191"/>
      <c r="G387" s="191"/>
      <c r="H387" s="191"/>
      <c r="I387" s="191"/>
      <c r="J387" s="191"/>
      <c r="K387" s="191"/>
      <c r="L387" s="191"/>
      <c r="M387" s="191"/>
      <c r="N387" s="191"/>
      <c r="O387" s="70">
        <f>SUMIFS('Ctas Pagar'!G:G,'Ctas Pagar'!E:E,Fornecedores!A:A,'Ctas Pagar'!M:M,"")</f>
        <v>0</v>
      </c>
      <c r="P387" s="70">
        <f>SUMIFS('Ctas Pagar'!G:G,'Ctas Pagar'!E:E,Fornecedores!A:A,'Ctas Pagar'!N:N,"Pago")</f>
        <v>0</v>
      </c>
      <c r="Q387" s="71"/>
      <c r="R387" s="71"/>
      <c r="S387" s="71"/>
      <c r="T387" s="71"/>
      <c r="U387" s="71"/>
      <c r="V387" s="71"/>
      <c r="W387" s="71"/>
      <c r="X387" s="71"/>
      <c r="Y387" s="71"/>
      <c r="Z387" s="71"/>
      <c r="AA387" s="71"/>
      <c r="AB387" s="71"/>
      <c r="AC387" s="71"/>
      <c r="AD387" s="71"/>
      <c r="AE387" s="71"/>
      <c r="AF387" s="71"/>
      <c r="AG387" s="71"/>
      <c r="AH387" s="71"/>
      <c r="AI387" s="71"/>
      <c r="AJ387" s="71"/>
    </row>
    <row r="388" spans="1:36">
      <c r="A388" s="191"/>
      <c r="B388" s="191"/>
      <c r="C388" s="191"/>
      <c r="D388" s="191"/>
      <c r="E388" s="191"/>
      <c r="F388" s="191"/>
      <c r="G388" s="191"/>
      <c r="H388" s="191"/>
      <c r="I388" s="191"/>
      <c r="J388" s="191"/>
      <c r="K388" s="191"/>
      <c r="L388" s="191"/>
      <c r="M388" s="191"/>
      <c r="N388" s="191"/>
      <c r="O388" s="70">
        <f>SUMIFS('Ctas Pagar'!G:G,'Ctas Pagar'!E:E,Fornecedores!A:A,'Ctas Pagar'!M:M,"")</f>
        <v>0</v>
      </c>
      <c r="P388" s="70">
        <f>SUMIFS('Ctas Pagar'!G:G,'Ctas Pagar'!E:E,Fornecedores!A:A,'Ctas Pagar'!N:N,"Pago")</f>
        <v>0</v>
      </c>
      <c r="Q388" s="71"/>
      <c r="R388" s="71"/>
      <c r="S388" s="71"/>
      <c r="T388" s="71"/>
      <c r="U388" s="71"/>
      <c r="V388" s="71"/>
      <c r="W388" s="71"/>
      <c r="X388" s="71"/>
      <c r="Y388" s="71"/>
      <c r="Z388" s="71"/>
      <c r="AA388" s="71"/>
      <c r="AB388" s="71"/>
      <c r="AC388" s="71"/>
      <c r="AD388" s="71"/>
      <c r="AE388" s="71"/>
      <c r="AF388" s="71"/>
      <c r="AG388" s="71"/>
      <c r="AH388" s="71"/>
      <c r="AI388" s="71"/>
      <c r="AJ388" s="71"/>
    </row>
    <row r="389" spans="1:36">
      <c r="A389" s="191"/>
      <c r="B389" s="191"/>
      <c r="C389" s="191"/>
      <c r="D389" s="191"/>
      <c r="E389" s="191"/>
      <c r="F389" s="191"/>
      <c r="G389" s="191"/>
      <c r="H389" s="191"/>
      <c r="I389" s="191"/>
      <c r="J389" s="191"/>
      <c r="K389" s="191"/>
      <c r="L389" s="191"/>
      <c r="M389" s="191"/>
      <c r="N389" s="191"/>
      <c r="O389" s="70">
        <f>SUMIFS('Ctas Pagar'!G:G,'Ctas Pagar'!E:E,Fornecedores!A:A,'Ctas Pagar'!M:M,"")</f>
        <v>0</v>
      </c>
      <c r="P389" s="70">
        <f>SUMIFS('Ctas Pagar'!G:G,'Ctas Pagar'!E:E,Fornecedores!A:A,'Ctas Pagar'!N:N,"Pago")</f>
        <v>0</v>
      </c>
      <c r="Q389" s="71"/>
      <c r="R389" s="71"/>
      <c r="S389" s="71"/>
      <c r="T389" s="71"/>
      <c r="U389" s="71"/>
      <c r="V389" s="71"/>
      <c r="W389" s="71"/>
      <c r="X389" s="71"/>
      <c r="Y389" s="71"/>
      <c r="Z389" s="71"/>
      <c r="AA389" s="71"/>
      <c r="AB389" s="71"/>
      <c r="AC389" s="71"/>
      <c r="AD389" s="71"/>
      <c r="AE389" s="71"/>
      <c r="AF389" s="71"/>
      <c r="AG389" s="71"/>
      <c r="AH389" s="71"/>
      <c r="AI389" s="71"/>
      <c r="AJ389" s="71"/>
    </row>
    <row r="390" spans="1:36">
      <c r="A390" s="191"/>
      <c r="B390" s="191"/>
      <c r="C390" s="191"/>
      <c r="D390" s="191"/>
      <c r="E390" s="191"/>
      <c r="F390" s="191"/>
      <c r="G390" s="191"/>
      <c r="H390" s="191"/>
      <c r="I390" s="191"/>
      <c r="J390" s="191"/>
      <c r="K390" s="191"/>
      <c r="L390" s="191"/>
      <c r="M390" s="191"/>
      <c r="N390" s="191"/>
      <c r="O390" s="70">
        <f>SUMIFS('Ctas Pagar'!G:G,'Ctas Pagar'!E:E,Fornecedores!A:A,'Ctas Pagar'!M:M,"")</f>
        <v>0</v>
      </c>
      <c r="P390" s="70">
        <f>SUMIFS('Ctas Pagar'!G:G,'Ctas Pagar'!E:E,Fornecedores!A:A,'Ctas Pagar'!N:N,"Pago")</f>
        <v>0</v>
      </c>
      <c r="Q390" s="71"/>
      <c r="R390" s="71"/>
      <c r="S390" s="71"/>
      <c r="T390" s="71"/>
      <c r="U390" s="71"/>
      <c r="V390" s="71"/>
      <c r="W390" s="71"/>
      <c r="X390" s="71"/>
      <c r="Y390" s="71"/>
      <c r="Z390" s="71"/>
      <c r="AA390" s="71"/>
      <c r="AB390" s="71"/>
      <c r="AC390" s="71"/>
      <c r="AD390" s="71"/>
      <c r="AE390" s="71"/>
      <c r="AF390" s="71"/>
      <c r="AG390" s="71"/>
      <c r="AH390" s="71"/>
      <c r="AI390" s="71"/>
      <c r="AJ390" s="71"/>
    </row>
    <row r="391" spans="1:36">
      <c r="A391" s="191"/>
      <c r="B391" s="191"/>
      <c r="C391" s="191"/>
      <c r="D391" s="191"/>
      <c r="E391" s="191"/>
      <c r="F391" s="191"/>
      <c r="G391" s="191"/>
      <c r="H391" s="191"/>
      <c r="I391" s="191"/>
      <c r="J391" s="191"/>
      <c r="K391" s="191"/>
      <c r="L391" s="191"/>
      <c r="M391" s="191"/>
      <c r="N391" s="191"/>
      <c r="O391" s="70">
        <f>SUMIFS('Ctas Pagar'!G:G,'Ctas Pagar'!E:E,Fornecedores!A:A,'Ctas Pagar'!M:M,"")</f>
        <v>0</v>
      </c>
      <c r="P391" s="70">
        <f>SUMIFS('Ctas Pagar'!G:G,'Ctas Pagar'!E:E,Fornecedores!A:A,'Ctas Pagar'!N:N,"Pago")</f>
        <v>0</v>
      </c>
      <c r="Q391" s="71"/>
      <c r="R391" s="71"/>
      <c r="S391" s="71"/>
      <c r="T391" s="71"/>
      <c r="U391" s="71"/>
      <c r="V391" s="71"/>
      <c r="W391" s="71"/>
      <c r="X391" s="71"/>
      <c r="Y391" s="71"/>
      <c r="Z391" s="71"/>
      <c r="AA391" s="71"/>
      <c r="AB391" s="71"/>
      <c r="AC391" s="71"/>
      <c r="AD391" s="71"/>
      <c r="AE391" s="71"/>
      <c r="AF391" s="71"/>
      <c r="AG391" s="71"/>
      <c r="AH391" s="71"/>
      <c r="AI391" s="71"/>
      <c r="AJ391" s="71"/>
    </row>
    <row r="392" spans="1:36">
      <c r="A392" s="191"/>
      <c r="B392" s="191"/>
      <c r="C392" s="191"/>
      <c r="D392" s="191"/>
      <c r="E392" s="191"/>
      <c r="F392" s="191"/>
      <c r="G392" s="191"/>
      <c r="H392" s="191"/>
      <c r="I392" s="191"/>
      <c r="J392" s="191"/>
      <c r="K392" s="191"/>
      <c r="L392" s="191"/>
      <c r="M392" s="191"/>
      <c r="N392" s="191"/>
      <c r="O392" s="70">
        <f>SUMIFS('Ctas Pagar'!G:G,'Ctas Pagar'!E:E,Fornecedores!A:A,'Ctas Pagar'!M:M,"")</f>
        <v>0</v>
      </c>
      <c r="P392" s="70">
        <f>SUMIFS('Ctas Pagar'!G:G,'Ctas Pagar'!E:E,Fornecedores!A:A,'Ctas Pagar'!N:N,"Pago")</f>
        <v>0</v>
      </c>
      <c r="Q392" s="71"/>
      <c r="R392" s="71"/>
      <c r="S392" s="71"/>
      <c r="T392" s="71"/>
      <c r="U392" s="71"/>
      <c r="V392" s="71"/>
      <c r="W392" s="71"/>
      <c r="X392" s="71"/>
      <c r="Y392" s="71"/>
      <c r="Z392" s="71"/>
      <c r="AA392" s="71"/>
      <c r="AB392" s="71"/>
      <c r="AC392" s="71"/>
      <c r="AD392" s="71"/>
      <c r="AE392" s="71"/>
      <c r="AF392" s="71"/>
      <c r="AG392" s="71"/>
      <c r="AH392" s="71"/>
      <c r="AI392" s="71"/>
      <c r="AJ392" s="71"/>
    </row>
    <row r="393" spans="1:36">
      <c r="A393" s="191"/>
      <c r="B393" s="191"/>
      <c r="C393" s="191"/>
      <c r="D393" s="191"/>
      <c r="E393" s="191"/>
      <c r="F393" s="191"/>
      <c r="G393" s="191"/>
      <c r="H393" s="191"/>
      <c r="I393" s="191"/>
      <c r="J393" s="191"/>
      <c r="K393" s="191"/>
      <c r="L393" s="191"/>
      <c r="M393" s="191"/>
      <c r="N393" s="191"/>
      <c r="O393" s="70">
        <f>SUMIFS('Ctas Pagar'!G:G,'Ctas Pagar'!E:E,Fornecedores!A:A,'Ctas Pagar'!M:M,"")</f>
        <v>0</v>
      </c>
      <c r="P393" s="70">
        <f>SUMIFS('Ctas Pagar'!G:G,'Ctas Pagar'!E:E,Fornecedores!A:A,'Ctas Pagar'!N:N,"Pago")</f>
        <v>0</v>
      </c>
      <c r="Q393" s="71"/>
      <c r="R393" s="71"/>
      <c r="S393" s="71"/>
      <c r="T393" s="71"/>
      <c r="U393" s="71"/>
      <c r="V393" s="71"/>
      <c r="W393" s="71"/>
      <c r="X393" s="71"/>
      <c r="Y393" s="71"/>
      <c r="Z393" s="71"/>
      <c r="AA393" s="71"/>
      <c r="AB393" s="71"/>
      <c r="AC393" s="71"/>
      <c r="AD393" s="71"/>
      <c r="AE393" s="71"/>
      <c r="AF393" s="71"/>
      <c r="AG393" s="71"/>
      <c r="AH393" s="71"/>
      <c r="AI393" s="71"/>
      <c r="AJ393" s="71"/>
    </row>
    <row r="394" spans="1:36">
      <c r="A394" s="191"/>
      <c r="B394" s="191"/>
      <c r="C394" s="191"/>
      <c r="D394" s="191"/>
      <c r="E394" s="191"/>
      <c r="F394" s="191"/>
      <c r="G394" s="191"/>
      <c r="H394" s="191"/>
      <c r="I394" s="191"/>
      <c r="J394" s="191"/>
      <c r="K394" s="191"/>
      <c r="L394" s="191"/>
      <c r="M394" s="191"/>
      <c r="N394" s="191"/>
      <c r="O394" s="70">
        <f>SUMIFS('Ctas Pagar'!G:G,'Ctas Pagar'!E:E,Fornecedores!A:A,'Ctas Pagar'!M:M,"")</f>
        <v>0</v>
      </c>
      <c r="P394" s="70">
        <f>SUMIFS('Ctas Pagar'!G:G,'Ctas Pagar'!E:E,Fornecedores!A:A,'Ctas Pagar'!N:N,"Pago")</f>
        <v>0</v>
      </c>
      <c r="Q394" s="71"/>
      <c r="R394" s="71"/>
      <c r="S394" s="71"/>
      <c r="T394" s="71"/>
      <c r="U394" s="71"/>
      <c r="V394" s="71"/>
      <c r="W394" s="71"/>
      <c r="X394" s="71"/>
      <c r="Y394" s="71"/>
      <c r="Z394" s="71"/>
      <c r="AA394" s="71"/>
      <c r="AB394" s="71"/>
      <c r="AC394" s="71"/>
      <c r="AD394" s="71"/>
      <c r="AE394" s="71"/>
      <c r="AF394" s="71"/>
      <c r="AG394" s="71"/>
      <c r="AH394" s="71"/>
      <c r="AI394" s="71"/>
      <c r="AJ394" s="71"/>
    </row>
    <row r="395" spans="1:36">
      <c r="A395" s="191"/>
      <c r="B395" s="191"/>
      <c r="C395" s="191"/>
      <c r="D395" s="191"/>
      <c r="E395" s="191"/>
      <c r="F395" s="191"/>
      <c r="G395" s="191"/>
      <c r="H395" s="191"/>
      <c r="I395" s="191"/>
      <c r="J395" s="191"/>
      <c r="K395" s="191"/>
      <c r="L395" s="191"/>
      <c r="M395" s="191"/>
      <c r="N395" s="191"/>
      <c r="O395" s="70">
        <f>SUMIFS('Ctas Pagar'!G:G,'Ctas Pagar'!E:E,Fornecedores!A:A,'Ctas Pagar'!M:M,"")</f>
        <v>0</v>
      </c>
      <c r="P395" s="70">
        <f>SUMIFS('Ctas Pagar'!G:G,'Ctas Pagar'!E:E,Fornecedores!A:A,'Ctas Pagar'!N:N,"Pago")</f>
        <v>0</v>
      </c>
      <c r="Q395" s="71"/>
      <c r="R395" s="71"/>
      <c r="S395" s="71"/>
      <c r="T395" s="71"/>
      <c r="U395" s="71"/>
      <c r="V395" s="71"/>
      <c r="W395" s="71"/>
      <c r="X395" s="71"/>
      <c r="Y395" s="71"/>
      <c r="Z395" s="71"/>
      <c r="AA395" s="71"/>
      <c r="AB395" s="71"/>
      <c r="AC395" s="71"/>
      <c r="AD395" s="71"/>
      <c r="AE395" s="71"/>
      <c r="AF395" s="71"/>
      <c r="AG395" s="71"/>
      <c r="AH395" s="71"/>
      <c r="AI395" s="71"/>
      <c r="AJ395" s="71"/>
    </row>
    <row r="396" spans="1:36">
      <c r="A396" s="191"/>
      <c r="B396" s="191"/>
      <c r="C396" s="191"/>
      <c r="D396" s="191"/>
      <c r="E396" s="191"/>
      <c r="F396" s="191"/>
      <c r="G396" s="191"/>
      <c r="H396" s="191"/>
      <c r="I396" s="191"/>
      <c r="J396" s="191"/>
      <c r="K396" s="191"/>
      <c r="L396" s="191"/>
      <c r="M396" s="191"/>
      <c r="N396" s="191"/>
      <c r="O396" s="70">
        <f>SUMIFS('Ctas Pagar'!G:G,'Ctas Pagar'!E:E,Fornecedores!A:A,'Ctas Pagar'!M:M,"")</f>
        <v>0</v>
      </c>
      <c r="P396" s="70">
        <f>SUMIFS('Ctas Pagar'!G:G,'Ctas Pagar'!E:E,Fornecedores!A:A,'Ctas Pagar'!N:N,"Pago")</f>
        <v>0</v>
      </c>
      <c r="Q396" s="71"/>
      <c r="R396" s="71"/>
      <c r="S396" s="71"/>
      <c r="T396" s="71"/>
      <c r="U396" s="71"/>
      <c r="V396" s="71"/>
      <c r="W396" s="71"/>
      <c r="X396" s="71"/>
      <c r="Y396" s="71"/>
      <c r="Z396" s="71"/>
      <c r="AA396" s="71"/>
      <c r="AB396" s="71"/>
      <c r="AC396" s="71"/>
      <c r="AD396" s="71"/>
      <c r="AE396" s="71"/>
      <c r="AF396" s="71"/>
      <c r="AG396" s="71"/>
      <c r="AH396" s="71"/>
      <c r="AI396" s="71"/>
      <c r="AJ396" s="71"/>
    </row>
    <row r="397" spans="1:36">
      <c r="A397" s="191"/>
      <c r="B397" s="191"/>
      <c r="C397" s="191"/>
      <c r="D397" s="191"/>
      <c r="E397" s="191"/>
      <c r="F397" s="191"/>
      <c r="G397" s="191"/>
      <c r="H397" s="191"/>
      <c r="I397" s="191"/>
      <c r="J397" s="191"/>
      <c r="K397" s="191"/>
      <c r="L397" s="191"/>
      <c r="M397" s="191"/>
      <c r="N397" s="191"/>
      <c r="O397" s="70">
        <f>SUMIFS('Ctas Pagar'!G:G,'Ctas Pagar'!E:E,Fornecedores!A:A,'Ctas Pagar'!M:M,"")</f>
        <v>0</v>
      </c>
      <c r="P397" s="70">
        <f>SUMIFS('Ctas Pagar'!G:G,'Ctas Pagar'!E:E,Fornecedores!A:A,'Ctas Pagar'!N:N,"Pago")</f>
        <v>0</v>
      </c>
      <c r="Q397" s="71"/>
      <c r="R397" s="71"/>
      <c r="S397" s="71"/>
      <c r="T397" s="71"/>
      <c r="U397" s="71"/>
      <c r="V397" s="71"/>
      <c r="W397" s="71"/>
      <c r="X397" s="71"/>
      <c r="Y397" s="71"/>
      <c r="Z397" s="71"/>
      <c r="AA397" s="71"/>
      <c r="AB397" s="71"/>
      <c r="AC397" s="71"/>
      <c r="AD397" s="71"/>
      <c r="AE397" s="71"/>
      <c r="AF397" s="71"/>
      <c r="AG397" s="71"/>
      <c r="AH397" s="71"/>
      <c r="AI397" s="71"/>
      <c r="AJ397" s="71"/>
    </row>
    <row r="398" spans="1:36">
      <c r="A398" s="191"/>
      <c r="B398" s="191"/>
      <c r="C398" s="191"/>
      <c r="D398" s="191"/>
      <c r="E398" s="191"/>
      <c r="F398" s="191"/>
      <c r="G398" s="191"/>
      <c r="H398" s="191"/>
      <c r="I398" s="191"/>
      <c r="J398" s="191"/>
      <c r="K398" s="191"/>
      <c r="L398" s="191"/>
      <c r="M398" s="191"/>
      <c r="N398" s="191"/>
      <c r="O398" s="70">
        <f>SUMIFS('Ctas Pagar'!G:G,'Ctas Pagar'!E:E,Fornecedores!A:A,'Ctas Pagar'!M:M,"")</f>
        <v>0</v>
      </c>
      <c r="P398" s="70">
        <f>SUMIFS('Ctas Pagar'!G:G,'Ctas Pagar'!E:E,Fornecedores!A:A,'Ctas Pagar'!N:N,"Pago")</f>
        <v>0</v>
      </c>
      <c r="Q398" s="71"/>
      <c r="R398" s="71"/>
      <c r="S398" s="71"/>
      <c r="T398" s="71"/>
      <c r="U398" s="71"/>
      <c r="V398" s="71"/>
      <c r="W398" s="71"/>
      <c r="X398" s="71"/>
      <c r="Y398" s="71"/>
      <c r="Z398" s="71"/>
      <c r="AA398" s="71"/>
      <c r="AB398" s="71"/>
      <c r="AC398" s="71"/>
      <c r="AD398" s="71"/>
      <c r="AE398" s="71"/>
      <c r="AF398" s="71"/>
      <c r="AG398" s="71"/>
      <c r="AH398" s="71"/>
      <c r="AI398" s="71"/>
      <c r="AJ398" s="71"/>
    </row>
    <row r="399" spans="1:36">
      <c r="A399" s="191"/>
      <c r="B399" s="191"/>
      <c r="C399" s="191"/>
      <c r="D399" s="191"/>
      <c r="E399" s="191"/>
      <c r="F399" s="191"/>
      <c r="G399" s="191"/>
      <c r="H399" s="191"/>
      <c r="I399" s="191"/>
      <c r="J399" s="191"/>
      <c r="K399" s="191"/>
      <c r="L399" s="191"/>
      <c r="M399" s="191"/>
      <c r="N399" s="191"/>
      <c r="O399" s="70">
        <f>SUMIFS('Ctas Pagar'!G:G,'Ctas Pagar'!E:E,Fornecedores!A:A,'Ctas Pagar'!M:M,"")</f>
        <v>0</v>
      </c>
      <c r="P399" s="70">
        <f>SUMIFS('Ctas Pagar'!G:G,'Ctas Pagar'!E:E,Fornecedores!A:A,'Ctas Pagar'!N:N,"Pago")</f>
        <v>0</v>
      </c>
      <c r="Q399" s="71"/>
      <c r="R399" s="71"/>
      <c r="S399" s="71"/>
      <c r="T399" s="71"/>
      <c r="U399" s="71"/>
      <c r="V399" s="71"/>
      <c r="W399" s="71"/>
      <c r="X399" s="71"/>
      <c r="Y399" s="71"/>
      <c r="Z399" s="71"/>
      <c r="AA399" s="71"/>
      <c r="AB399" s="71"/>
      <c r="AC399" s="71"/>
      <c r="AD399" s="71"/>
      <c r="AE399" s="71"/>
      <c r="AF399" s="71"/>
      <c r="AG399" s="71"/>
      <c r="AH399" s="71"/>
      <c r="AI399" s="71"/>
      <c r="AJ399" s="71"/>
    </row>
    <row r="400" spans="1:36">
      <c r="A400" s="191"/>
      <c r="B400" s="191"/>
      <c r="C400" s="191"/>
      <c r="D400" s="191"/>
      <c r="E400" s="191"/>
      <c r="F400" s="191"/>
      <c r="G400" s="191"/>
      <c r="H400" s="191"/>
      <c r="I400" s="191"/>
      <c r="J400" s="191"/>
      <c r="K400" s="191"/>
      <c r="L400" s="191"/>
      <c r="M400" s="191"/>
      <c r="N400" s="191"/>
      <c r="O400" s="70">
        <f>SUMIFS('Ctas Pagar'!G:G,'Ctas Pagar'!E:E,Fornecedores!A:A,'Ctas Pagar'!M:M,"")</f>
        <v>0</v>
      </c>
      <c r="P400" s="70">
        <f>SUMIFS('Ctas Pagar'!G:G,'Ctas Pagar'!E:E,Fornecedores!A:A,'Ctas Pagar'!N:N,"Pago")</f>
        <v>0</v>
      </c>
      <c r="Q400" s="71"/>
      <c r="R400" s="71"/>
      <c r="S400" s="71"/>
      <c r="T400" s="71"/>
      <c r="U400" s="71"/>
      <c r="V400" s="71"/>
      <c r="W400" s="71"/>
      <c r="X400" s="71"/>
      <c r="Y400" s="71"/>
      <c r="Z400" s="71"/>
      <c r="AA400" s="71"/>
      <c r="AB400" s="71"/>
      <c r="AC400" s="71"/>
      <c r="AD400" s="71"/>
      <c r="AE400" s="71"/>
      <c r="AF400" s="71"/>
      <c r="AG400" s="71"/>
      <c r="AH400" s="71"/>
      <c r="AI400" s="71"/>
      <c r="AJ400" s="71"/>
    </row>
    <row r="401" spans="1:36">
      <c r="A401" s="191"/>
      <c r="B401" s="191"/>
      <c r="C401" s="191"/>
      <c r="D401" s="191"/>
      <c r="E401" s="191"/>
      <c r="F401" s="191"/>
      <c r="G401" s="191"/>
      <c r="H401" s="191"/>
      <c r="I401" s="191"/>
      <c r="J401" s="191"/>
      <c r="K401" s="191"/>
      <c r="L401" s="191"/>
      <c r="M401" s="191"/>
      <c r="N401" s="191"/>
      <c r="O401" s="70">
        <f>SUMIFS('Ctas Pagar'!G:G,'Ctas Pagar'!E:E,Fornecedores!A:A,'Ctas Pagar'!M:M,"")</f>
        <v>0</v>
      </c>
      <c r="P401" s="70">
        <f>SUMIFS('Ctas Pagar'!G:G,'Ctas Pagar'!E:E,Fornecedores!A:A,'Ctas Pagar'!N:N,"Pago")</f>
        <v>0</v>
      </c>
      <c r="Q401" s="71"/>
      <c r="R401" s="71"/>
      <c r="S401" s="71"/>
      <c r="T401" s="71"/>
      <c r="U401" s="71"/>
      <c r="V401" s="71"/>
      <c r="W401" s="71"/>
      <c r="X401" s="71"/>
      <c r="Y401" s="71"/>
      <c r="Z401" s="71"/>
      <c r="AA401" s="71"/>
      <c r="AB401" s="71"/>
      <c r="AC401" s="71"/>
      <c r="AD401" s="71"/>
      <c r="AE401" s="71"/>
      <c r="AF401" s="71"/>
      <c r="AG401" s="71"/>
      <c r="AH401" s="71"/>
      <c r="AI401" s="71"/>
      <c r="AJ401" s="71"/>
    </row>
    <row r="402" spans="1:36">
      <c r="A402" s="191"/>
      <c r="B402" s="191"/>
      <c r="C402" s="191"/>
      <c r="D402" s="191"/>
      <c r="E402" s="191"/>
      <c r="F402" s="191"/>
      <c r="G402" s="191"/>
      <c r="H402" s="191"/>
      <c r="I402" s="191"/>
      <c r="J402" s="191"/>
      <c r="K402" s="191"/>
      <c r="L402" s="191"/>
      <c r="M402" s="191"/>
      <c r="N402" s="191"/>
      <c r="O402" s="70">
        <f>SUMIFS('Ctas Pagar'!G:G,'Ctas Pagar'!E:E,Fornecedores!A:A,'Ctas Pagar'!M:M,"")</f>
        <v>0</v>
      </c>
      <c r="P402" s="70">
        <f>SUMIFS('Ctas Pagar'!G:G,'Ctas Pagar'!E:E,Fornecedores!A:A,'Ctas Pagar'!N:N,"Pago")</f>
        <v>0</v>
      </c>
      <c r="Q402" s="71"/>
      <c r="R402" s="71"/>
      <c r="S402" s="71"/>
      <c r="T402" s="71"/>
      <c r="U402" s="71"/>
      <c r="V402" s="71"/>
      <c r="W402" s="71"/>
      <c r="X402" s="71"/>
      <c r="Y402" s="71"/>
      <c r="Z402" s="71"/>
      <c r="AA402" s="71"/>
      <c r="AB402" s="71"/>
      <c r="AC402" s="71"/>
      <c r="AD402" s="71"/>
      <c r="AE402" s="71"/>
      <c r="AF402" s="71"/>
      <c r="AG402" s="71"/>
      <c r="AH402" s="71"/>
      <c r="AI402" s="71"/>
      <c r="AJ402" s="71"/>
    </row>
    <row r="403" spans="1:36">
      <c r="A403" s="191"/>
      <c r="B403" s="191"/>
      <c r="C403" s="191"/>
      <c r="D403" s="191"/>
      <c r="E403" s="191"/>
      <c r="F403" s="191"/>
      <c r="G403" s="191"/>
      <c r="H403" s="191"/>
      <c r="I403" s="191"/>
      <c r="J403" s="191"/>
      <c r="K403" s="191"/>
      <c r="L403" s="191"/>
      <c r="M403" s="191"/>
      <c r="N403" s="191"/>
      <c r="O403" s="70">
        <f>SUMIFS('Ctas Pagar'!G:G,'Ctas Pagar'!E:E,Fornecedores!A:A,'Ctas Pagar'!M:M,"")</f>
        <v>0</v>
      </c>
      <c r="P403" s="70">
        <f>SUMIFS('Ctas Pagar'!G:G,'Ctas Pagar'!E:E,Fornecedores!A:A,'Ctas Pagar'!N:N,"Pago")</f>
        <v>0</v>
      </c>
      <c r="Q403" s="71"/>
      <c r="R403" s="71"/>
      <c r="S403" s="71"/>
      <c r="T403" s="71"/>
      <c r="U403" s="71"/>
      <c r="V403" s="71"/>
      <c r="W403" s="71"/>
      <c r="X403" s="71"/>
      <c r="Y403" s="71"/>
      <c r="Z403" s="71"/>
      <c r="AA403" s="71"/>
      <c r="AB403" s="71"/>
      <c r="AC403" s="71"/>
      <c r="AD403" s="71"/>
      <c r="AE403" s="71"/>
      <c r="AF403" s="71"/>
      <c r="AG403" s="71"/>
      <c r="AH403" s="71"/>
      <c r="AI403" s="71"/>
      <c r="AJ403" s="71"/>
    </row>
    <row r="404" spans="1:36">
      <c r="A404" s="191"/>
      <c r="B404" s="191"/>
      <c r="C404" s="191"/>
      <c r="D404" s="191"/>
      <c r="E404" s="191"/>
      <c r="F404" s="191"/>
      <c r="G404" s="191"/>
      <c r="H404" s="191"/>
      <c r="I404" s="191"/>
      <c r="J404" s="191"/>
      <c r="K404" s="191"/>
      <c r="L404" s="191"/>
      <c r="M404" s="191"/>
      <c r="N404" s="191"/>
      <c r="O404" s="70">
        <f>SUMIFS('Ctas Pagar'!G:G,'Ctas Pagar'!E:E,Fornecedores!A:A,'Ctas Pagar'!M:M,"")</f>
        <v>0</v>
      </c>
      <c r="P404" s="70">
        <f>SUMIFS('Ctas Pagar'!G:G,'Ctas Pagar'!E:E,Fornecedores!A:A,'Ctas Pagar'!N:N,"Pago")</f>
        <v>0</v>
      </c>
      <c r="Q404" s="71"/>
      <c r="R404" s="71"/>
      <c r="S404" s="71"/>
      <c r="T404" s="71"/>
      <c r="U404" s="71"/>
      <c r="V404" s="71"/>
      <c r="W404" s="71"/>
      <c r="X404" s="71"/>
      <c r="Y404" s="71"/>
      <c r="Z404" s="71"/>
      <c r="AA404" s="71"/>
      <c r="AB404" s="71"/>
      <c r="AC404" s="71"/>
      <c r="AD404" s="71"/>
      <c r="AE404" s="71"/>
      <c r="AF404" s="71"/>
      <c r="AG404" s="71"/>
      <c r="AH404" s="71"/>
      <c r="AI404" s="71"/>
      <c r="AJ404" s="71"/>
    </row>
    <row r="405" spans="1:36">
      <c r="A405" s="191"/>
      <c r="B405" s="191"/>
      <c r="C405" s="191"/>
      <c r="D405" s="191"/>
      <c r="E405" s="191"/>
      <c r="F405" s="191"/>
      <c r="G405" s="191"/>
      <c r="H405" s="191"/>
      <c r="I405" s="191"/>
      <c r="J405" s="191"/>
      <c r="K405" s="191"/>
      <c r="L405" s="191"/>
      <c r="M405" s="191"/>
      <c r="N405" s="191"/>
      <c r="O405" s="70">
        <f>SUMIFS('Ctas Pagar'!G:G,'Ctas Pagar'!E:E,Fornecedores!A:A,'Ctas Pagar'!M:M,"")</f>
        <v>0</v>
      </c>
      <c r="P405" s="70">
        <f>SUMIFS('Ctas Pagar'!G:G,'Ctas Pagar'!E:E,Fornecedores!A:A,'Ctas Pagar'!N:N,"Pago")</f>
        <v>0</v>
      </c>
      <c r="Q405" s="71"/>
      <c r="R405" s="71"/>
      <c r="S405" s="71"/>
      <c r="T405" s="71"/>
      <c r="U405" s="71"/>
      <c r="V405" s="71"/>
      <c r="W405" s="71"/>
      <c r="X405" s="71"/>
      <c r="Y405" s="71"/>
      <c r="Z405" s="71"/>
      <c r="AA405" s="71"/>
      <c r="AB405" s="71"/>
      <c r="AC405" s="71"/>
      <c r="AD405" s="71"/>
      <c r="AE405" s="71"/>
      <c r="AF405" s="71"/>
      <c r="AG405" s="71"/>
      <c r="AH405" s="71"/>
      <c r="AI405" s="71"/>
      <c r="AJ405" s="71"/>
    </row>
    <row r="406" spans="1:36">
      <c r="A406" s="191"/>
      <c r="B406" s="191"/>
      <c r="C406" s="191"/>
      <c r="D406" s="191"/>
      <c r="E406" s="191"/>
      <c r="F406" s="191"/>
      <c r="G406" s="191"/>
      <c r="H406" s="191"/>
      <c r="I406" s="191"/>
      <c r="J406" s="191"/>
      <c r="K406" s="191"/>
      <c r="L406" s="191"/>
      <c r="M406" s="191"/>
      <c r="N406" s="191"/>
      <c r="O406" s="70">
        <f>SUMIFS('Ctas Pagar'!G:G,'Ctas Pagar'!E:E,Fornecedores!A:A,'Ctas Pagar'!M:M,"")</f>
        <v>0</v>
      </c>
      <c r="P406" s="70">
        <f>SUMIFS('Ctas Pagar'!G:G,'Ctas Pagar'!E:E,Fornecedores!A:A,'Ctas Pagar'!N:N,"Pago")</f>
        <v>0</v>
      </c>
      <c r="Q406" s="71"/>
      <c r="R406" s="71"/>
      <c r="S406" s="71"/>
      <c r="T406" s="71"/>
      <c r="U406" s="71"/>
      <c r="V406" s="71"/>
      <c r="W406" s="71"/>
      <c r="X406" s="71"/>
      <c r="Y406" s="71"/>
      <c r="Z406" s="71"/>
      <c r="AA406" s="71"/>
      <c r="AB406" s="71"/>
      <c r="AC406" s="71"/>
      <c r="AD406" s="71"/>
      <c r="AE406" s="71"/>
      <c r="AF406" s="71"/>
      <c r="AG406" s="71"/>
      <c r="AH406" s="71"/>
      <c r="AI406" s="71"/>
      <c r="AJ406" s="71"/>
    </row>
    <row r="407" spans="1:36">
      <c r="A407" s="191"/>
      <c r="B407" s="191"/>
      <c r="C407" s="191"/>
      <c r="D407" s="191"/>
      <c r="E407" s="191"/>
      <c r="F407" s="191"/>
      <c r="G407" s="191"/>
      <c r="H407" s="191"/>
      <c r="I407" s="191"/>
      <c r="J407" s="191"/>
      <c r="K407" s="191"/>
      <c r="L407" s="191"/>
      <c r="M407" s="191"/>
      <c r="N407" s="191"/>
      <c r="O407" s="70">
        <f>SUMIFS('Ctas Pagar'!G:G,'Ctas Pagar'!E:E,Fornecedores!A:A,'Ctas Pagar'!M:M,"")</f>
        <v>0</v>
      </c>
      <c r="P407" s="70">
        <f>SUMIFS('Ctas Pagar'!G:G,'Ctas Pagar'!E:E,Fornecedores!A:A,'Ctas Pagar'!N:N,"Pago")</f>
        <v>0</v>
      </c>
      <c r="Q407" s="71"/>
      <c r="R407" s="71"/>
      <c r="S407" s="71"/>
      <c r="T407" s="71"/>
      <c r="U407" s="71"/>
      <c r="V407" s="71"/>
      <c r="W407" s="71"/>
      <c r="X407" s="71"/>
      <c r="Y407" s="71"/>
      <c r="Z407" s="71"/>
      <c r="AA407" s="71"/>
      <c r="AB407" s="71"/>
      <c r="AC407" s="71"/>
      <c r="AD407" s="71"/>
      <c r="AE407" s="71"/>
      <c r="AF407" s="71"/>
      <c r="AG407" s="71"/>
      <c r="AH407" s="71"/>
      <c r="AI407" s="71"/>
      <c r="AJ407" s="71"/>
    </row>
    <row r="408" spans="1:36">
      <c r="A408" s="191"/>
      <c r="B408" s="191"/>
      <c r="C408" s="191"/>
      <c r="D408" s="191"/>
      <c r="E408" s="191"/>
      <c r="F408" s="191"/>
      <c r="G408" s="191"/>
      <c r="H408" s="191"/>
      <c r="I408" s="191"/>
      <c r="J408" s="191"/>
      <c r="K408" s="191"/>
      <c r="L408" s="191"/>
      <c r="M408" s="191"/>
      <c r="N408" s="191"/>
      <c r="O408" s="70">
        <f>SUMIFS('Ctas Pagar'!G:G,'Ctas Pagar'!E:E,Fornecedores!A:A,'Ctas Pagar'!M:M,"")</f>
        <v>0</v>
      </c>
      <c r="P408" s="70">
        <f>SUMIFS('Ctas Pagar'!G:G,'Ctas Pagar'!E:E,Fornecedores!A:A,'Ctas Pagar'!N:N,"Pago")</f>
        <v>0</v>
      </c>
      <c r="Q408" s="71"/>
      <c r="R408" s="71"/>
      <c r="S408" s="71"/>
      <c r="T408" s="71"/>
      <c r="U408" s="71"/>
      <c r="V408" s="71"/>
      <c r="W408" s="71"/>
      <c r="X408" s="71"/>
      <c r="Y408" s="71"/>
      <c r="Z408" s="71"/>
      <c r="AA408" s="71"/>
      <c r="AB408" s="71"/>
      <c r="AC408" s="71"/>
      <c r="AD408" s="71"/>
      <c r="AE408" s="71"/>
      <c r="AF408" s="71"/>
      <c r="AG408" s="71"/>
      <c r="AH408" s="71"/>
      <c r="AI408" s="71"/>
      <c r="AJ408" s="71"/>
    </row>
    <row r="409" spans="1:36">
      <c r="A409" s="191"/>
      <c r="B409" s="191"/>
      <c r="C409" s="191"/>
      <c r="D409" s="191"/>
      <c r="E409" s="191"/>
      <c r="F409" s="191"/>
      <c r="G409" s="191"/>
      <c r="H409" s="191"/>
      <c r="I409" s="191"/>
      <c r="J409" s="191"/>
      <c r="K409" s="191"/>
      <c r="L409" s="191"/>
      <c r="M409" s="191"/>
      <c r="N409" s="191"/>
      <c r="O409" s="70">
        <f>SUMIFS('Ctas Pagar'!G:G,'Ctas Pagar'!E:E,Fornecedores!A:A,'Ctas Pagar'!M:M,"")</f>
        <v>0</v>
      </c>
      <c r="P409" s="70">
        <f>SUMIFS('Ctas Pagar'!G:G,'Ctas Pagar'!E:E,Fornecedores!A:A,'Ctas Pagar'!N:N,"Pago")</f>
        <v>0</v>
      </c>
      <c r="Q409" s="71"/>
      <c r="R409" s="71"/>
      <c r="S409" s="71"/>
      <c r="T409" s="71"/>
      <c r="U409" s="71"/>
      <c r="V409" s="71"/>
      <c r="W409" s="71"/>
      <c r="X409" s="71"/>
      <c r="Y409" s="71"/>
      <c r="Z409" s="71"/>
      <c r="AA409" s="71"/>
      <c r="AB409" s="71"/>
      <c r="AC409" s="71"/>
      <c r="AD409" s="71"/>
      <c r="AE409" s="71"/>
      <c r="AF409" s="71"/>
      <c r="AG409" s="71"/>
      <c r="AH409" s="71"/>
      <c r="AI409" s="71"/>
      <c r="AJ409" s="71"/>
    </row>
    <row r="410" spans="1:36">
      <c r="A410" s="191"/>
      <c r="B410" s="191"/>
      <c r="C410" s="191"/>
      <c r="D410" s="191"/>
      <c r="E410" s="191"/>
      <c r="F410" s="191"/>
      <c r="G410" s="191"/>
      <c r="H410" s="191"/>
      <c r="I410" s="191"/>
      <c r="J410" s="191"/>
      <c r="K410" s="191"/>
      <c r="L410" s="191"/>
      <c r="M410" s="191"/>
      <c r="N410" s="191"/>
      <c r="O410" s="70">
        <f>SUMIFS('Ctas Pagar'!G:G,'Ctas Pagar'!E:E,Fornecedores!A:A,'Ctas Pagar'!M:M,"")</f>
        <v>0</v>
      </c>
      <c r="P410" s="70">
        <f>SUMIFS('Ctas Pagar'!G:G,'Ctas Pagar'!E:E,Fornecedores!A:A,'Ctas Pagar'!N:N,"Pago")</f>
        <v>0</v>
      </c>
      <c r="Q410" s="71"/>
      <c r="R410" s="71"/>
      <c r="S410" s="71"/>
      <c r="T410" s="71"/>
      <c r="U410" s="71"/>
      <c r="V410" s="71"/>
      <c r="W410" s="71"/>
      <c r="X410" s="71"/>
      <c r="Y410" s="71"/>
      <c r="Z410" s="71"/>
      <c r="AA410" s="71"/>
      <c r="AB410" s="71"/>
      <c r="AC410" s="71"/>
      <c r="AD410" s="71"/>
      <c r="AE410" s="71"/>
      <c r="AF410" s="71"/>
      <c r="AG410" s="71"/>
      <c r="AH410" s="71"/>
      <c r="AI410" s="71"/>
      <c r="AJ410" s="71"/>
    </row>
    <row r="411" spans="1:36">
      <c r="A411" s="191"/>
      <c r="B411" s="191"/>
      <c r="C411" s="191"/>
      <c r="D411" s="191"/>
      <c r="E411" s="191"/>
      <c r="F411" s="191"/>
      <c r="G411" s="191"/>
      <c r="H411" s="191"/>
      <c r="I411" s="191"/>
      <c r="J411" s="191"/>
      <c r="K411" s="191"/>
      <c r="L411" s="191"/>
      <c r="M411" s="191"/>
      <c r="N411" s="191"/>
      <c r="O411" s="70">
        <f>SUMIFS('Ctas Pagar'!G:G,'Ctas Pagar'!E:E,Fornecedores!A:A,'Ctas Pagar'!M:M,"")</f>
        <v>0</v>
      </c>
      <c r="P411" s="70">
        <f>SUMIFS('Ctas Pagar'!G:G,'Ctas Pagar'!E:E,Fornecedores!A:A,'Ctas Pagar'!N:N,"Pago")</f>
        <v>0</v>
      </c>
      <c r="Q411" s="71"/>
      <c r="R411" s="71"/>
      <c r="S411" s="71"/>
      <c r="T411" s="71"/>
      <c r="U411" s="71"/>
      <c r="V411" s="71"/>
      <c r="W411" s="71"/>
      <c r="X411" s="71"/>
      <c r="Y411" s="71"/>
      <c r="Z411" s="71"/>
      <c r="AA411" s="71"/>
      <c r="AB411" s="71"/>
      <c r="AC411" s="71"/>
      <c r="AD411" s="71"/>
      <c r="AE411" s="71"/>
      <c r="AF411" s="71"/>
      <c r="AG411" s="71"/>
      <c r="AH411" s="71"/>
      <c r="AI411" s="71"/>
      <c r="AJ411" s="71"/>
    </row>
    <row r="412" spans="1:36">
      <c r="A412" s="191"/>
      <c r="B412" s="191"/>
      <c r="C412" s="191"/>
      <c r="D412" s="191"/>
      <c r="E412" s="191"/>
      <c r="F412" s="191"/>
      <c r="G412" s="191"/>
      <c r="H412" s="191"/>
      <c r="I412" s="191"/>
      <c r="J412" s="191"/>
      <c r="K412" s="191"/>
      <c r="L412" s="191"/>
      <c r="M412" s="191"/>
      <c r="N412" s="191"/>
      <c r="O412" s="70">
        <f>SUMIFS('Ctas Pagar'!G:G,'Ctas Pagar'!E:E,Fornecedores!A:A,'Ctas Pagar'!M:M,"")</f>
        <v>0</v>
      </c>
      <c r="P412" s="70">
        <f>SUMIFS('Ctas Pagar'!G:G,'Ctas Pagar'!E:E,Fornecedores!A:A,'Ctas Pagar'!N:N,"Pago")</f>
        <v>0</v>
      </c>
      <c r="Q412" s="71"/>
      <c r="R412" s="71"/>
      <c r="S412" s="71"/>
      <c r="T412" s="71"/>
      <c r="U412" s="71"/>
      <c r="V412" s="71"/>
      <c r="W412" s="71"/>
      <c r="X412" s="71"/>
      <c r="Y412" s="71"/>
      <c r="Z412" s="71"/>
      <c r="AA412" s="71"/>
      <c r="AB412" s="71"/>
      <c r="AC412" s="71"/>
      <c r="AD412" s="71"/>
      <c r="AE412" s="71"/>
      <c r="AF412" s="71"/>
      <c r="AG412" s="71"/>
      <c r="AH412" s="71"/>
      <c r="AI412" s="71"/>
      <c r="AJ412" s="71"/>
    </row>
    <row r="413" spans="1:36">
      <c r="A413" s="191"/>
      <c r="B413" s="191"/>
      <c r="C413" s="191"/>
      <c r="D413" s="191"/>
      <c r="E413" s="191"/>
      <c r="F413" s="191"/>
      <c r="G413" s="191"/>
      <c r="H413" s="191"/>
      <c r="I413" s="191"/>
      <c r="J413" s="191"/>
      <c r="K413" s="191"/>
      <c r="L413" s="191"/>
      <c r="M413" s="191"/>
      <c r="N413" s="191"/>
      <c r="O413" s="70">
        <f>SUMIFS('Ctas Pagar'!G:G,'Ctas Pagar'!E:E,Fornecedores!A:A,'Ctas Pagar'!M:M,"")</f>
        <v>0</v>
      </c>
      <c r="P413" s="70">
        <f>SUMIFS('Ctas Pagar'!G:G,'Ctas Pagar'!E:E,Fornecedores!A:A,'Ctas Pagar'!N:N,"Pago")</f>
        <v>0</v>
      </c>
      <c r="Q413" s="71"/>
      <c r="R413" s="71"/>
      <c r="S413" s="71"/>
      <c r="T413" s="71"/>
      <c r="U413" s="71"/>
      <c r="V413" s="71"/>
      <c r="W413" s="71"/>
      <c r="X413" s="71"/>
      <c r="Y413" s="71"/>
      <c r="Z413" s="71"/>
      <c r="AA413" s="71"/>
      <c r="AB413" s="71"/>
      <c r="AC413" s="71"/>
      <c r="AD413" s="71"/>
      <c r="AE413" s="71"/>
      <c r="AF413" s="71"/>
      <c r="AG413" s="71"/>
      <c r="AH413" s="71"/>
      <c r="AI413" s="71"/>
      <c r="AJ413" s="71"/>
    </row>
    <row r="414" spans="1:36">
      <c r="A414" s="191"/>
      <c r="B414" s="191"/>
      <c r="C414" s="191"/>
      <c r="D414" s="191"/>
      <c r="E414" s="191"/>
      <c r="F414" s="191"/>
      <c r="G414" s="191"/>
      <c r="H414" s="191"/>
      <c r="I414" s="191"/>
      <c r="J414" s="191"/>
      <c r="K414" s="191"/>
      <c r="L414" s="191"/>
      <c r="M414" s="191"/>
      <c r="N414" s="191"/>
      <c r="O414" s="70">
        <f>SUMIFS('Ctas Pagar'!G:G,'Ctas Pagar'!E:E,Fornecedores!A:A,'Ctas Pagar'!M:M,"")</f>
        <v>0</v>
      </c>
      <c r="P414" s="70">
        <f>SUMIFS('Ctas Pagar'!G:G,'Ctas Pagar'!E:E,Fornecedores!A:A,'Ctas Pagar'!N:N,"Pago")</f>
        <v>0</v>
      </c>
      <c r="Q414" s="71"/>
      <c r="R414" s="71"/>
      <c r="S414" s="71"/>
      <c r="T414" s="71"/>
      <c r="U414" s="71"/>
      <c r="V414" s="71"/>
      <c r="W414" s="71"/>
      <c r="X414" s="71"/>
      <c r="Y414" s="71"/>
      <c r="Z414" s="71"/>
      <c r="AA414" s="71"/>
      <c r="AB414" s="71"/>
      <c r="AC414" s="71"/>
      <c r="AD414" s="71"/>
      <c r="AE414" s="71"/>
      <c r="AF414" s="71"/>
      <c r="AG414" s="71"/>
      <c r="AH414" s="71"/>
      <c r="AI414" s="71"/>
      <c r="AJ414" s="71"/>
    </row>
    <row r="415" spans="1:36">
      <c r="A415" s="191"/>
      <c r="B415" s="191"/>
      <c r="C415" s="191"/>
      <c r="D415" s="191"/>
      <c r="E415" s="191"/>
      <c r="F415" s="191"/>
      <c r="G415" s="191"/>
      <c r="H415" s="191"/>
      <c r="I415" s="191"/>
      <c r="J415" s="191"/>
      <c r="K415" s="191"/>
      <c r="L415" s="191"/>
      <c r="M415" s="191"/>
      <c r="N415" s="191"/>
      <c r="O415" s="70">
        <f>SUMIFS('Ctas Pagar'!G:G,'Ctas Pagar'!E:E,Fornecedores!A:A,'Ctas Pagar'!M:M,"")</f>
        <v>0</v>
      </c>
      <c r="P415" s="70">
        <f>SUMIFS('Ctas Pagar'!G:G,'Ctas Pagar'!E:E,Fornecedores!A:A,'Ctas Pagar'!N:N,"Pago")</f>
        <v>0</v>
      </c>
      <c r="Q415" s="71"/>
      <c r="R415" s="71"/>
      <c r="S415" s="71"/>
      <c r="T415" s="71"/>
      <c r="U415" s="71"/>
      <c r="V415" s="71"/>
      <c r="W415" s="71"/>
      <c r="X415" s="71"/>
      <c r="Y415" s="71"/>
      <c r="Z415" s="71"/>
      <c r="AA415" s="71"/>
      <c r="AB415" s="71"/>
      <c r="AC415" s="71"/>
      <c r="AD415" s="71"/>
      <c r="AE415" s="71"/>
      <c r="AF415" s="71"/>
      <c r="AG415" s="71"/>
      <c r="AH415" s="71"/>
      <c r="AI415" s="71"/>
      <c r="AJ415" s="71"/>
    </row>
    <row r="416" spans="1:36">
      <c r="A416" s="191"/>
      <c r="B416" s="191"/>
      <c r="C416" s="191"/>
      <c r="D416" s="191"/>
      <c r="E416" s="191"/>
      <c r="F416" s="191"/>
      <c r="G416" s="191"/>
      <c r="H416" s="191"/>
      <c r="I416" s="191"/>
      <c r="J416" s="191"/>
      <c r="K416" s="191"/>
      <c r="L416" s="191"/>
      <c r="M416" s="191"/>
      <c r="N416" s="191"/>
      <c r="O416" s="70">
        <f>SUMIFS('Ctas Pagar'!G:G,'Ctas Pagar'!E:E,Fornecedores!A:A,'Ctas Pagar'!M:M,"")</f>
        <v>0</v>
      </c>
      <c r="P416" s="70">
        <f>SUMIFS('Ctas Pagar'!G:G,'Ctas Pagar'!E:E,Fornecedores!A:A,'Ctas Pagar'!N:N,"Pago")</f>
        <v>0</v>
      </c>
      <c r="Q416" s="71"/>
      <c r="R416" s="71"/>
      <c r="S416" s="71"/>
      <c r="T416" s="71"/>
      <c r="U416" s="71"/>
      <c r="V416" s="71"/>
      <c r="W416" s="71"/>
      <c r="X416" s="71"/>
      <c r="Y416" s="71"/>
      <c r="Z416" s="71"/>
      <c r="AA416" s="71"/>
      <c r="AB416" s="71"/>
      <c r="AC416" s="71"/>
      <c r="AD416" s="71"/>
      <c r="AE416" s="71"/>
      <c r="AF416" s="71"/>
      <c r="AG416" s="71"/>
      <c r="AH416" s="71"/>
      <c r="AI416" s="71"/>
      <c r="AJ416" s="71"/>
    </row>
    <row r="417" spans="1:36">
      <c r="A417" s="191"/>
      <c r="B417" s="191"/>
      <c r="C417" s="191"/>
      <c r="D417" s="191"/>
      <c r="E417" s="191"/>
      <c r="F417" s="191"/>
      <c r="G417" s="191"/>
      <c r="H417" s="191"/>
      <c r="I417" s="191"/>
      <c r="J417" s="191"/>
      <c r="K417" s="191"/>
      <c r="L417" s="191"/>
      <c r="M417" s="191"/>
      <c r="N417" s="191"/>
      <c r="O417" s="70">
        <f>SUMIFS('Ctas Pagar'!G:G,'Ctas Pagar'!E:E,Fornecedores!A:A,'Ctas Pagar'!M:M,"")</f>
        <v>0</v>
      </c>
      <c r="P417" s="70">
        <f>SUMIFS('Ctas Pagar'!G:G,'Ctas Pagar'!E:E,Fornecedores!A:A,'Ctas Pagar'!N:N,"Pago")</f>
        <v>0</v>
      </c>
      <c r="Q417" s="71"/>
      <c r="R417" s="71"/>
      <c r="S417" s="71"/>
      <c r="T417" s="71"/>
      <c r="U417" s="71"/>
      <c r="V417" s="71"/>
      <c r="W417" s="71"/>
      <c r="X417" s="71"/>
      <c r="Y417" s="71"/>
      <c r="Z417" s="71"/>
      <c r="AA417" s="71"/>
      <c r="AB417" s="71"/>
      <c r="AC417" s="71"/>
      <c r="AD417" s="71"/>
      <c r="AE417" s="71"/>
      <c r="AF417" s="71"/>
      <c r="AG417" s="71"/>
      <c r="AH417" s="71"/>
      <c r="AI417" s="71"/>
      <c r="AJ417" s="71"/>
    </row>
    <row r="418" spans="1:36">
      <c r="A418" s="191"/>
      <c r="B418" s="191"/>
      <c r="C418" s="191"/>
      <c r="D418" s="191"/>
      <c r="E418" s="191"/>
      <c r="F418" s="191"/>
      <c r="G418" s="191"/>
      <c r="H418" s="191"/>
      <c r="I418" s="191"/>
      <c r="J418" s="191"/>
      <c r="K418" s="191"/>
      <c r="L418" s="191"/>
      <c r="M418" s="191"/>
      <c r="N418" s="191"/>
      <c r="O418" s="70">
        <f>SUMIFS('Ctas Pagar'!G:G,'Ctas Pagar'!E:E,Fornecedores!A:A,'Ctas Pagar'!M:M,"")</f>
        <v>0</v>
      </c>
      <c r="P418" s="70">
        <f>SUMIFS('Ctas Pagar'!G:G,'Ctas Pagar'!E:E,Fornecedores!A:A,'Ctas Pagar'!N:N,"Pago")</f>
        <v>0</v>
      </c>
      <c r="Q418" s="71"/>
      <c r="R418" s="71"/>
      <c r="S418" s="71"/>
      <c r="T418" s="71"/>
      <c r="U418" s="71"/>
      <c r="V418" s="71"/>
      <c r="W418" s="71"/>
      <c r="X418" s="71"/>
      <c r="Y418" s="71"/>
      <c r="Z418" s="71"/>
      <c r="AA418" s="71"/>
      <c r="AB418" s="71"/>
      <c r="AC418" s="71"/>
      <c r="AD418" s="71"/>
      <c r="AE418" s="71"/>
      <c r="AF418" s="71"/>
      <c r="AG418" s="71"/>
      <c r="AH418" s="71"/>
      <c r="AI418" s="71"/>
      <c r="AJ418" s="71"/>
    </row>
    <row r="419" spans="1:36">
      <c r="A419" s="191"/>
      <c r="B419" s="191"/>
      <c r="C419" s="191"/>
      <c r="D419" s="191"/>
      <c r="E419" s="191"/>
      <c r="F419" s="191"/>
      <c r="G419" s="191"/>
      <c r="H419" s="191"/>
      <c r="I419" s="191"/>
      <c r="J419" s="191"/>
      <c r="K419" s="191"/>
      <c r="L419" s="191"/>
      <c r="M419" s="191"/>
      <c r="N419" s="191"/>
      <c r="O419" s="70">
        <f>SUMIFS('Ctas Pagar'!G:G,'Ctas Pagar'!E:E,Fornecedores!A:A,'Ctas Pagar'!M:M,"")</f>
        <v>0</v>
      </c>
      <c r="P419" s="70">
        <f>SUMIFS('Ctas Pagar'!G:G,'Ctas Pagar'!E:E,Fornecedores!A:A,'Ctas Pagar'!N:N,"Pago")</f>
        <v>0</v>
      </c>
      <c r="Q419" s="71"/>
      <c r="R419" s="71"/>
      <c r="S419" s="71"/>
      <c r="T419" s="71"/>
      <c r="U419" s="71"/>
      <c r="V419" s="71"/>
      <c r="W419" s="71"/>
      <c r="X419" s="71"/>
      <c r="Y419" s="71"/>
      <c r="Z419" s="71"/>
      <c r="AA419" s="71"/>
      <c r="AB419" s="71"/>
      <c r="AC419" s="71"/>
      <c r="AD419" s="71"/>
      <c r="AE419" s="71"/>
      <c r="AF419" s="71"/>
      <c r="AG419" s="71"/>
      <c r="AH419" s="71"/>
      <c r="AI419" s="71"/>
      <c r="AJ419" s="71"/>
    </row>
    <row r="420" spans="1:36">
      <c r="A420" s="191"/>
      <c r="B420" s="191"/>
      <c r="C420" s="191"/>
      <c r="D420" s="191"/>
      <c r="E420" s="191"/>
      <c r="F420" s="191"/>
      <c r="G420" s="191"/>
      <c r="H420" s="191"/>
      <c r="I420" s="191"/>
      <c r="J420" s="191"/>
      <c r="K420" s="191"/>
      <c r="L420" s="191"/>
      <c r="M420" s="191"/>
      <c r="N420" s="191"/>
      <c r="O420" s="70">
        <f>SUMIFS('Ctas Pagar'!G:G,'Ctas Pagar'!E:E,Fornecedores!A:A,'Ctas Pagar'!M:M,"")</f>
        <v>0</v>
      </c>
      <c r="P420" s="70">
        <f>SUMIFS('Ctas Pagar'!G:G,'Ctas Pagar'!E:E,Fornecedores!A:A,'Ctas Pagar'!N:N,"Pago")</f>
        <v>0</v>
      </c>
      <c r="Q420" s="71"/>
      <c r="R420" s="71"/>
      <c r="S420" s="71"/>
      <c r="T420" s="71"/>
      <c r="U420" s="71"/>
      <c r="V420" s="71"/>
      <c r="W420" s="71"/>
      <c r="X420" s="71"/>
      <c r="Y420" s="71"/>
      <c r="Z420" s="71"/>
      <c r="AA420" s="71"/>
      <c r="AB420" s="71"/>
      <c r="AC420" s="71"/>
      <c r="AD420" s="71"/>
      <c r="AE420" s="71"/>
      <c r="AF420" s="71"/>
      <c r="AG420" s="71"/>
      <c r="AH420" s="71"/>
      <c r="AI420" s="71"/>
      <c r="AJ420" s="71"/>
    </row>
    <row r="421" spans="1:36">
      <c r="A421" s="191"/>
      <c r="B421" s="191"/>
      <c r="C421" s="191"/>
      <c r="D421" s="191"/>
      <c r="E421" s="191"/>
      <c r="F421" s="191"/>
      <c r="G421" s="191"/>
      <c r="H421" s="191"/>
      <c r="I421" s="191"/>
      <c r="J421" s="191"/>
      <c r="K421" s="191"/>
      <c r="L421" s="191"/>
      <c r="M421" s="191"/>
      <c r="N421" s="191"/>
      <c r="O421" s="70">
        <f>SUMIFS('Ctas Pagar'!G:G,'Ctas Pagar'!E:E,Fornecedores!A:A,'Ctas Pagar'!M:M,"")</f>
        <v>0</v>
      </c>
      <c r="P421" s="70">
        <f>SUMIFS('Ctas Pagar'!G:G,'Ctas Pagar'!E:E,Fornecedores!A:A,'Ctas Pagar'!N:N,"Pago")</f>
        <v>0</v>
      </c>
      <c r="Q421" s="71"/>
      <c r="R421" s="71"/>
      <c r="S421" s="71"/>
      <c r="T421" s="71"/>
      <c r="U421" s="71"/>
      <c r="V421" s="71"/>
      <c r="W421" s="71"/>
      <c r="X421" s="71"/>
      <c r="Y421" s="71"/>
      <c r="Z421" s="71"/>
      <c r="AA421" s="71"/>
      <c r="AB421" s="71"/>
      <c r="AC421" s="71"/>
      <c r="AD421" s="71"/>
      <c r="AE421" s="71"/>
      <c r="AF421" s="71"/>
      <c r="AG421" s="71"/>
      <c r="AH421" s="71"/>
      <c r="AI421" s="71"/>
      <c r="AJ421" s="71"/>
    </row>
    <row r="422" spans="1:36">
      <c r="A422" s="191"/>
      <c r="B422" s="191"/>
      <c r="C422" s="191"/>
      <c r="D422" s="191"/>
      <c r="E422" s="191"/>
      <c r="F422" s="191"/>
      <c r="G422" s="191"/>
      <c r="H422" s="191"/>
      <c r="I422" s="191"/>
      <c r="J422" s="191"/>
      <c r="K422" s="191"/>
      <c r="L422" s="191"/>
      <c r="M422" s="191"/>
      <c r="N422" s="191"/>
      <c r="O422" s="70">
        <f>SUMIFS('Ctas Pagar'!G:G,'Ctas Pagar'!E:E,Fornecedores!A:A,'Ctas Pagar'!M:M,"")</f>
        <v>0</v>
      </c>
      <c r="P422" s="70">
        <f>SUMIFS('Ctas Pagar'!G:G,'Ctas Pagar'!E:E,Fornecedores!A:A,'Ctas Pagar'!N:N,"Pago")</f>
        <v>0</v>
      </c>
      <c r="Q422" s="71"/>
      <c r="R422" s="71"/>
      <c r="S422" s="71"/>
      <c r="T422" s="71"/>
      <c r="U422" s="71"/>
      <c r="V422" s="71"/>
      <c r="W422" s="71"/>
      <c r="X422" s="71"/>
      <c r="Y422" s="71"/>
      <c r="Z422" s="71"/>
      <c r="AA422" s="71"/>
      <c r="AB422" s="71"/>
      <c r="AC422" s="71"/>
      <c r="AD422" s="71"/>
      <c r="AE422" s="71"/>
      <c r="AF422" s="71"/>
      <c r="AG422" s="71"/>
      <c r="AH422" s="71"/>
      <c r="AI422" s="71"/>
      <c r="AJ422" s="71"/>
    </row>
    <row r="423" spans="1:36">
      <c r="A423" s="191"/>
      <c r="B423" s="191"/>
      <c r="C423" s="191"/>
      <c r="D423" s="191"/>
      <c r="E423" s="191"/>
      <c r="F423" s="191"/>
      <c r="G423" s="191"/>
      <c r="H423" s="191"/>
      <c r="I423" s="191"/>
      <c r="J423" s="191"/>
      <c r="K423" s="191"/>
      <c r="L423" s="191"/>
      <c r="M423" s="191"/>
      <c r="N423" s="191"/>
      <c r="O423" s="70">
        <f>SUMIFS('Ctas Pagar'!G:G,'Ctas Pagar'!E:E,Fornecedores!A:A,'Ctas Pagar'!M:M,"")</f>
        <v>0</v>
      </c>
      <c r="P423" s="70">
        <f>SUMIFS('Ctas Pagar'!G:G,'Ctas Pagar'!E:E,Fornecedores!A:A,'Ctas Pagar'!N:N,"Pago")</f>
        <v>0</v>
      </c>
      <c r="Q423" s="71"/>
      <c r="R423" s="71"/>
      <c r="S423" s="71"/>
      <c r="T423" s="71"/>
      <c r="U423" s="71"/>
      <c r="V423" s="71"/>
      <c r="W423" s="71"/>
      <c r="X423" s="71"/>
      <c r="Y423" s="71"/>
      <c r="Z423" s="71"/>
      <c r="AA423" s="71"/>
      <c r="AB423" s="71"/>
      <c r="AC423" s="71"/>
      <c r="AD423" s="71"/>
      <c r="AE423" s="71"/>
      <c r="AF423" s="71"/>
      <c r="AG423" s="71"/>
      <c r="AH423" s="71"/>
      <c r="AI423" s="71"/>
      <c r="AJ423" s="71"/>
    </row>
    <row r="424" spans="1:36">
      <c r="A424" s="191"/>
      <c r="B424" s="191"/>
      <c r="C424" s="191"/>
      <c r="D424" s="191"/>
      <c r="E424" s="191"/>
      <c r="F424" s="191"/>
      <c r="G424" s="191"/>
      <c r="H424" s="191"/>
      <c r="I424" s="191"/>
      <c r="J424" s="191"/>
      <c r="K424" s="191"/>
      <c r="L424" s="191"/>
      <c r="M424" s="191"/>
      <c r="N424" s="191"/>
      <c r="O424" s="70">
        <f>SUMIFS('Ctas Pagar'!G:G,'Ctas Pagar'!E:E,Fornecedores!A:A,'Ctas Pagar'!M:M,"")</f>
        <v>0</v>
      </c>
      <c r="P424" s="70">
        <f>SUMIFS('Ctas Pagar'!G:G,'Ctas Pagar'!E:E,Fornecedores!A:A,'Ctas Pagar'!N:N,"Pago")</f>
        <v>0</v>
      </c>
      <c r="Q424" s="71"/>
      <c r="R424" s="71"/>
      <c r="S424" s="71"/>
      <c r="T424" s="71"/>
      <c r="U424" s="71"/>
      <c r="V424" s="71"/>
      <c r="W424" s="71"/>
      <c r="X424" s="71"/>
      <c r="Y424" s="71"/>
      <c r="Z424" s="71"/>
      <c r="AA424" s="71"/>
      <c r="AB424" s="71"/>
      <c r="AC424" s="71"/>
      <c r="AD424" s="71"/>
      <c r="AE424" s="71"/>
      <c r="AF424" s="71"/>
      <c r="AG424" s="71"/>
      <c r="AH424" s="71"/>
      <c r="AI424" s="71"/>
      <c r="AJ424" s="71"/>
    </row>
    <row r="425" spans="1:36">
      <c r="A425" s="191"/>
      <c r="B425" s="191"/>
      <c r="C425" s="191"/>
      <c r="D425" s="191"/>
      <c r="E425" s="191"/>
      <c r="F425" s="191"/>
      <c r="G425" s="191"/>
      <c r="H425" s="191"/>
      <c r="I425" s="191"/>
      <c r="J425" s="191"/>
      <c r="K425" s="191"/>
      <c r="L425" s="191"/>
      <c r="M425" s="191"/>
      <c r="N425" s="191"/>
      <c r="O425" s="70">
        <f>SUMIFS('Ctas Pagar'!G:G,'Ctas Pagar'!E:E,Fornecedores!A:A,'Ctas Pagar'!M:M,"")</f>
        <v>0</v>
      </c>
      <c r="P425" s="70">
        <f>SUMIFS('Ctas Pagar'!G:G,'Ctas Pagar'!E:E,Fornecedores!A:A,'Ctas Pagar'!N:N,"Pago")</f>
        <v>0</v>
      </c>
      <c r="Q425" s="71"/>
      <c r="R425" s="71"/>
      <c r="S425" s="71"/>
      <c r="T425" s="71"/>
      <c r="U425" s="71"/>
      <c r="V425" s="71"/>
      <c r="W425" s="71"/>
      <c r="X425" s="71"/>
      <c r="Y425" s="71"/>
      <c r="Z425" s="71"/>
      <c r="AA425" s="71"/>
      <c r="AB425" s="71"/>
      <c r="AC425" s="71"/>
      <c r="AD425" s="71"/>
      <c r="AE425" s="71"/>
      <c r="AF425" s="71"/>
      <c r="AG425" s="71"/>
      <c r="AH425" s="71"/>
      <c r="AI425" s="71"/>
      <c r="AJ425" s="71"/>
    </row>
    <row r="426" spans="1:36">
      <c r="A426" s="191"/>
      <c r="B426" s="191"/>
      <c r="C426" s="191"/>
      <c r="D426" s="191"/>
      <c r="E426" s="191"/>
      <c r="F426" s="191"/>
      <c r="G426" s="191"/>
      <c r="H426" s="191"/>
      <c r="I426" s="191"/>
      <c r="J426" s="191"/>
      <c r="K426" s="191"/>
      <c r="L426" s="191"/>
      <c r="M426" s="191"/>
      <c r="N426" s="191"/>
      <c r="O426" s="70">
        <f>SUMIFS('Ctas Pagar'!G:G,'Ctas Pagar'!E:E,Fornecedores!A:A,'Ctas Pagar'!M:M,"")</f>
        <v>0</v>
      </c>
      <c r="P426" s="70">
        <f>SUMIFS('Ctas Pagar'!G:G,'Ctas Pagar'!E:E,Fornecedores!A:A,'Ctas Pagar'!N:N,"Pago")</f>
        <v>0</v>
      </c>
      <c r="Q426" s="71"/>
      <c r="R426" s="71"/>
      <c r="S426" s="71"/>
      <c r="T426" s="71"/>
      <c r="U426" s="71"/>
      <c r="V426" s="71"/>
      <c r="W426" s="71"/>
      <c r="X426" s="71"/>
      <c r="Y426" s="71"/>
      <c r="Z426" s="71"/>
      <c r="AA426" s="71"/>
      <c r="AB426" s="71"/>
      <c r="AC426" s="71"/>
      <c r="AD426" s="71"/>
      <c r="AE426" s="71"/>
      <c r="AF426" s="71"/>
      <c r="AG426" s="71"/>
      <c r="AH426" s="71"/>
      <c r="AI426" s="71"/>
      <c r="AJ426" s="71"/>
    </row>
    <row r="427" spans="1:36">
      <c r="A427" s="191"/>
      <c r="B427" s="191"/>
      <c r="C427" s="191"/>
      <c r="D427" s="191"/>
      <c r="E427" s="191"/>
      <c r="F427" s="191"/>
      <c r="G427" s="191"/>
      <c r="H427" s="191"/>
      <c r="I427" s="191"/>
      <c r="J427" s="191"/>
      <c r="K427" s="191"/>
      <c r="L427" s="191"/>
      <c r="M427" s="191"/>
      <c r="N427" s="191"/>
      <c r="O427" s="70">
        <f>SUMIFS('Ctas Pagar'!G:G,'Ctas Pagar'!E:E,Fornecedores!A:A,'Ctas Pagar'!M:M,"")</f>
        <v>0</v>
      </c>
      <c r="P427" s="70">
        <f>SUMIFS('Ctas Pagar'!G:G,'Ctas Pagar'!E:E,Fornecedores!A:A,'Ctas Pagar'!N:N,"Pago")</f>
        <v>0</v>
      </c>
      <c r="Q427" s="71"/>
      <c r="R427" s="71"/>
      <c r="S427" s="71"/>
      <c r="T427" s="71"/>
      <c r="U427" s="71"/>
      <c r="V427" s="71"/>
      <c r="W427" s="71"/>
      <c r="X427" s="71"/>
      <c r="Y427" s="71"/>
      <c r="Z427" s="71"/>
      <c r="AA427" s="71"/>
      <c r="AB427" s="71"/>
      <c r="AC427" s="71"/>
      <c r="AD427" s="71"/>
      <c r="AE427" s="71"/>
      <c r="AF427" s="71"/>
      <c r="AG427" s="71"/>
      <c r="AH427" s="71"/>
      <c r="AI427" s="71"/>
      <c r="AJ427" s="71"/>
    </row>
    <row r="428" spans="1:36">
      <c r="A428" s="191"/>
      <c r="B428" s="191"/>
      <c r="C428" s="191"/>
      <c r="D428" s="191"/>
      <c r="E428" s="191"/>
      <c r="F428" s="191"/>
      <c r="G428" s="191"/>
      <c r="H428" s="191"/>
      <c r="I428" s="191"/>
      <c r="J428" s="191"/>
      <c r="K428" s="191"/>
      <c r="L428" s="191"/>
      <c r="M428" s="191"/>
      <c r="N428" s="191"/>
      <c r="O428" s="70">
        <f>SUMIFS('Ctas Pagar'!G:G,'Ctas Pagar'!E:E,Fornecedores!A:A,'Ctas Pagar'!M:M,"")</f>
        <v>0</v>
      </c>
      <c r="P428" s="70">
        <f>SUMIFS('Ctas Pagar'!G:G,'Ctas Pagar'!E:E,Fornecedores!A:A,'Ctas Pagar'!N:N,"Pago")</f>
        <v>0</v>
      </c>
      <c r="Q428" s="71"/>
      <c r="R428" s="71"/>
      <c r="S428" s="71"/>
      <c r="T428" s="71"/>
      <c r="U428" s="71"/>
      <c r="V428" s="71"/>
      <c r="W428" s="71"/>
      <c r="X428" s="71"/>
      <c r="Y428" s="71"/>
      <c r="Z428" s="71"/>
      <c r="AA428" s="71"/>
      <c r="AB428" s="71"/>
      <c r="AC428" s="71"/>
      <c r="AD428" s="71"/>
      <c r="AE428" s="71"/>
      <c r="AF428" s="71"/>
      <c r="AG428" s="71"/>
      <c r="AH428" s="71"/>
      <c r="AI428" s="71"/>
      <c r="AJ428" s="71"/>
    </row>
    <row r="429" spans="1:36">
      <c r="A429" s="191"/>
      <c r="B429" s="191"/>
      <c r="C429" s="191"/>
      <c r="D429" s="191"/>
      <c r="E429" s="191"/>
      <c r="F429" s="191"/>
      <c r="G429" s="191"/>
      <c r="H429" s="191"/>
      <c r="I429" s="191"/>
      <c r="J429" s="191"/>
      <c r="K429" s="191"/>
      <c r="L429" s="191"/>
      <c r="M429" s="191"/>
      <c r="N429" s="191"/>
      <c r="O429" s="70">
        <f>SUMIFS('Ctas Pagar'!G:G,'Ctas Pagar'!E:E,Fornecedores!A:A,'Ctas Pagar'!M:M,"")</f>
        <v>0</v>
      </c>
      <c r="P429" s="70">
        <f>SUMIFS('Ctas Pagar'!G:G,'Ctas Pagar'!E:E,Fornecedores!A:A,'Ctas Pagar'!N:N,"Pago")</f>
        <v>0</v>
      </c>
      <c r="Q429" s="71"/>
      <c r="R429" s="71"/>
      <c r="S429" s="71"/>
      <c r="T429" s="71"/>
      <c r="U429" s="71"/>
      <c r="V429" s="71"/>
      <c r="W429" s="71"/>
      <c r="X429" s="71"/>
      <c r="Y429" s="71"/>
      <c r="Z429" s="71"/>
      <c r="AA429" s="71"/>
      <c r="AB429" s="71"/>
      <c r="AC429" s="71"/>
      <c r="AD429" s="71"/>
      <c r="AE429" s="71"/>
      <c r="AF429" s="71"/>
      <c r="AG429" s="71"/>
      <c r="AH429" s="71"/>
      <c r="AI429" s="71"/>
      <c r="AJ429" s="71"/>
    </row>
    <row r="430" spans="1:36">
      <c r="A430" s="191"/>
      <c r="B430" s="191"/>
      <c r="C430" s="191"/>
      <c r="D430" s="191"/>
      <c r="E430" s="191"/>
      <c r="F430" s="191"/>
      <c r="G430" s="191"/>
      <c r="H430" s="191"/>
      <c r="I430" s="191"/>
      <c r="J430" s="191"/>
      <c r="K430" s="191"/>
      <c r="L430" s="191"/>
      <c r="M430" s="191"/>
      <c r="N430" s="191"/>
      <c r="O430" s="70">
        <f>SUMIFS('Ctas Pagar'!G:G,'Ctas Pagar'!E:E,Fornecedores!A:A,'Ctas Pagar'!M:M,"")</f>
        <v>0</v>
      </c>
      <c r="P430" s="70">
        <f>SUMIFS('Ctas Pagar'!G:G,'Ctas Pagar'!E:E,Fornecedores!A:A,'Ctas Pagar'!N:N,"Pago")</f>
        <v>0</v>
      </c>
      <c r="Q430" s="71"/>
      <c r="R430" s="71"/>
      <c r="S430" s="71"/>
      <c r="T430" s="71"/>
      <c r="U430" s="71"/>
      <c r="V430" s="71"/>
      <c r="W430" s="71"/>
      <c r="X430" s="71"/>
      <c r="Y430" s="71"/>
      <c r="Z430" s="71"/>
      <c r="AA430" s="71"/>
      <c r="AB430" s="71"/>
      <c r="AC430" s="71"/>
      <c r="AD430" s="71"/>
      <c r="AE430" s="71"/>
      <c r="AF430" s="71"/>
      <c r="AG430" s="71"/>
      <c r="AH430" s="71"/>
      <c r="AI430" s="71"/>
      <c r="AJ430" s="71"/>
    </row>
    <row r="431" spans="1:36">
      <c r="A431" s="191"/>
      <c r="B431" s="191"/>
      <c r="C431" s="191"/>
      <c r="D431" s="191"/>
      <c r="E431" s="191"/>
      <c r="F431" s="191"/>
      <c r="G431" s="191"/>
      <c r="H431" s="191"/>
      <c r="I431" s="191"/>
      <c r="J431" s="191"/>
      <c r="K431" s="191"/>
      <c r="L431" s="191"/>
      <c r="M431" s="191"/>
      <c r="N431" s="191"/>
      <c r="O431" s="70">
        <f>SUMIFS('Ctas Pagar'!G:G,'Ctas Pagar'!E:E,Fornecedores!A:A,'Ctas Pagar'!M:M,"")</f>
        <v>0</v>
      </c>
      <c r="P431" s="70">
        <f>SUMIFS('Ctas Pagar'!G:G,'Ctas Pagar'!E:E,Fornecedores!A:A,'Ctas Pagar'!N:N,"Pago")</f>
        <v>0</v>
      </c>
      <c r="Q431" s="71"/>
      <c r="R431" s="71"/>
      <c r="S431" s="71"/>
      <c r="T431" s="71"/>
      <c r="U431" s="71"/>
      <c r="V431" s="71"/>
      <c r="W431" s="71"/>
      <c r="X431" s="71"/>
      <c r="Y431" s="71"/>
      <c r="Z431" s="71"/>
      <c r="AA431" s="71"/>
      <c r="AB431" s="71"/>
      <c r="AC431" s="71"/>
      <c r="AD431" s="71"/>
      <c r="AE431" s="71"/>
      <c r="AF431" s="71"/>
      <c r="AG431" s="71"/>
      <c r="AH431" s="71"/>
      <c r="AI431" s="71"/>
      <c r="AJ431" s="71"/>
    </row>
    <row r="432" spans="1:36">
      <c r="A432" s="191"/>
      <c r="B432" s="191"/>
      <c r="C432" s="191"/>
      <c r="D432" s="191"/>
      <c r="E432" s="191"/>
      <c r="F432" s="191"/>
      <c r="G432" s="191"/>
      <c r="H432" s="191"/>
      <c r="I432" s="191"/>
      <c r="J432" s="191"/>
      <c r="K432" s="191"/>
      <c r="L432" s="191"/>
      <c r="M432" s="191"/>
      <c r="N432" s="191"/>
      <c r="O432" s="70">
        <f>SUMIFS('Ctas Pagar'!G:G,'Ctas Pagar'!E:E,Fornecedores!A:A,'Ctas Pagar'!M:M,"")</f>
        <v>0</v>
      </c>
      <c r="P432" s="70">
        <f>SUMIFS('Ctas Pagar'!G:G,'Ctas Pagar'!E:E,Fornecedores!A:A,'Ctas Pagar'!N:N,"Pago")</f>
        <v>0</v>
      </c>
      <c r="Q432" s="71"/>
      <c r="R432" s="71"/>
      <c r="S432" s="71"/>
      <c r="T432" s="71"/>
      <c r="U432" s="71"/>
      <c r="V432" s="71"/>
      <c r="W432" s="71"/>
      <c r="X432" s="71"/>
      <c r="Y432" s="71"/>
      <c r="Z432" s="71"/>
      <c r="AA432" s="71"/>
      <c r="AB432" s="71"/>
      <c r="AC432" s="71"/>
      <c r="AD432" s="71"/>
      <c r="AE432" s="71"/>
      <c r="AF432" s="71"/>
      <c r="AG432" s="71"/>
      <c r="AH432" s="71"/>
      <c r="AI432" s="71"/>
      <c r="AJ432" s="71"/>
    </row>
    <row r="433" spans="1:36">
      <c r="A433" s="191"/>
      <c r="B433" s="191"/>
      <c r="C433" s="191"/>
      <c r="D433" s="191"/>
      <c r="E433" s="191"/>
      <c r="F433" s="191"/>
      <c r="G433" s="191"/>
      <c r="H433" s="191"/>
      <c r="I433" s="191"/>
      <c r="J433" s="191"/>
      <c r="K433" s="191"/>
      <c r="L433" s="191"/>
      <c r="M433" s="191"/>
      <c r="N433" s="191"/>
      <c r="O433" s="70">
        <f>SUMIFS('Ctas Pagar'!G:G,'Ctas Pagar'!E:E,Fornecedores!A:A,'Ctas Pagar'!M:M,"")</f>
        <v>0</v>
      </c>
      <c r="P433" s="70">
        <f>SUMIFS('Ctas Pagar'!G:G,'Ctas Pagar'!E:E,Fornecedores!A:A,'Ctas Pagar'!N:N,"Pago")</f>
        <v>0</v>
      </c>
      <c r="Q433" s="71"/>
      <c r="R433" s="71"/>
      <c r="S433" s="71"/>
      <c r="T433" s="71"/>
      <c r="U433" s="71"/>
      <c r="V433" s="71"/>
      <c r="W433" s="71"/>
      <c r="X433" s="71"/>
      <c r="Y433" s="71"/>
      <c r="Z433" s="71"/>
      <c r="AA433" s="71"/>
      <c r="AB433" s="71"/>
      <c r="AC433" s="71"/>
      <c r="AD433" s="71"/>
      <c r="AE433" s="71"/>
      <c r="AF433" s="71"/>
      <c r="AG433" s="71"/>
      <c r="AH433" s="71"/>
      <c r="AI433" s="71"/>
      <c r="AJ433" s="71"/>
    </row>
    <row r="434" spans="1:36">
      <c r="A434" s="191"/>
      <c r="B434" s="191"/>
      <c r="C434" s="191"/>
      <c r="D434" s="191"/>
      <c r="E434" s="191"/>
      <c r="F434" s="191"/>
      <c r="G434" s="191"/>
      <c r="H434" s="191"/>
      <c r="I434" s="191"/>
      <c r="J434" s="191"/>
      <c r="K434" s="191"/>
      <c r="L434" s="191"/>
      <c r="M434" s="191"/>
      <c r="N434" s="191"/>
      <c r="O434" s="70">
        <f>SUMIFS('Ctas Pagar'!G:G,'Ctas Pagar'!E:E,Fornecedores!A:A,'Ctas Pagar'!M:M,"")</f>
        <v>0</v>
      </c>
      <c r="P434" s="70">
        <f>SUMIFS('Ctas Pagar'!G:G,'Ctas Pagar'!E:E,Fornecedores!A:A,'Ctas Pagar'!N:N,"Pago")</f>
        <v>0</v>
      </c>
      <c r="Q434" s="71"/>
      <c r="R434" s="71"/>
      <c r="S434" s="71"/>
      <c r="T434" s="71"/>
      <c r="U434" s="71"/>
      <c r="V434" s="71"/>
      <c r="W434" s="71"/>
      <c r="X434" s="71"/>
      <c r="Y434" s="71"/>
      <c r="Z434" s="71"/>
      <c r="AA434" s="71"/>
      <c r="AB434" s="71"/>
      <c r="AC434" s="71"/>
      <c r="AD434" s="71"/>
      <c r="AE434" s="71"/>
      <c r="AF434" s="71"/>
      <c r="AG434" s="71"/>
      <c r="AH434" s="71"/>
      <c r="AI434" s="71"/>
      <c r="AJ434" s="71"/>
    </row>
    <row r="435" spans="1:36">
      <c r="A435" s="191"/>
      <c r="B435" s="191"/>
      <c r="C435" s="191"/>
      <c r="D435" s="191"/>
      <c r="E435" s="191"/>
      <c r="F435" s="191"/>
      <c r="G435" s="191"/>
      <c r="H435" s="191"/>
      <c r="I435" s="191"/>
      <c r="J435" s="191"/>
      <c r="K435" s="191"/>
      <c r="L435" s="191"/>
      <c r="M435" s="191"/>
      <c r="N435" s="191"/>
      <c r="O435" s="70">
        <f>SUMIFS('Ctas Pagar'!G:G,'Ctas Pagar'!E:E,Fornecedores!A:A,'Ctas Pagar'!M:M,"")</f>
        <v>0</v>
      </c>
      <c r="P435" s="70">
        <f>SUMIFS('Ctas Pagar'!G:G,'Ctas Pagar'!E:E,Fornecedores!A:A,'Ctas Pagar'!N:N,"Pago")</f>
        <v>0</v>
      </c>
      <c r="Q435" s="71"/>
      <c r="R435" s="71"/>
      <c r="S435" s="71"/>
      <c r="T435" s="71"/>
      <c r="U435" s="71"/>
      <c r="V435" s="71"/>
      <c r="W435" s="71"/>
      <c r="X435" s="71"/>
      <c r="Y435" s="71"/>
      <c r="Z435" s="71"/>
      <c r="AA435" s="71"/>
      <c r="AB435" s="71"/>
      <c r="AC435" s="71"/>
      <c r="AD435" s="71"/>
      <c r="AE435" s="71"/>
      <c r="AF435" s="71"/>
      <c r="AG435" s="71"/>
      <c r="AH435" s="71"/>
      <c r="AI435" s="71"/>
      <c r="AJ435" s="71"/>
    </row>
    <row r="436" spans="1:36">
      <c r="A436" s="191"/>
      <c r="B436" s="191"/>
      <c r="C436" s="191"/>
      <c r="D436" s="191"/>
      <c r="E436" s="191"/>
      <c r="F436" s="191"/>
      <c r="G436" s="191"/>
      <c r="H436" s="191"/>
      <c r="I436" s="191"/>
      <c r="J436" s="191"/>
      <c r="K436" s="191"/>
      <c r="L436" s="191"/>
      <c r="M436" s="191"/>
      <c r="N436" s="191"/>
      <c r="O436" s="70">
        <f>SUMIFS('Ctas Pagar'!G:G,'Ctas Pagar'!E:E,Fornecedores!A:A,'Ctas Pagar'!M:M,"")</f>
        <v>0</v>
      </c>
      <c r="P436" s="70">
        <f>SUMIFS('Ctas Pagar'!G:G,'Ctas Pagar'!E:E,Fornecedores!A:A,'Ctas Pagar'!N:N,"Pago")</f>
        <v>0</v>
      </c>
      <c r="Q436" s="71"/>
      <c r="R436" s="71"/>
      <c r="S436" s="71"/>
      <c r="T436" s="71"/>
      <c r="U436" s="71"/>
      <c r="V436" s="71"/>
      <c r="W436" s="71"/>
      <c r="X436" s="71"/>
      <c r="Y436" s="71"/>
      <c r="Z436" s="71"/>
      <c r="AA436" s="71"/>
      <c r="AB436" s="71"/>
      <c r="AC436" s="71"/>
      <c r="AD436" s="71"/>
      <c r="AE436" s="71"/>
      <c r="AF436" s="71"/>
      <c r="AG436" s="71"/>
      <c r="AH436" s="71"/>
      <c r="AI436" s="71"/>
      <c r="AJ436" s="71"/>
    </row>
    <row r="437" spans="1:36">
      <c r="A437" s="191"/>
      <c r="B437" s="191"/>
      <c r="C437" s="191"/>
      <c r="D437" s="191"/>
      <c r="E437" s="191"/>
      <c r="F437" s="191"/>
      <c r="G437" s="191"/>
      <c r="H437" s="191"/>
      <c r="I437" s="191"/>
      <c r="J437" s="191"/>
      <c r="K437" s="191"/>
      <c r="L437" s="191"/>
      <c r="M437" s="191"/>
      <c r="N437" s="191"/>
      <c r="O437" s="70">
        <f>SUMIFS('Ctas Pagar'!G:G,'Ctas Pagar'!E:E,Fornecedores!A:A,'Ctas Pagar'!M:M,"")</f>
        <v>0</v>
      </c>
      <c r="P437" s="70">
        <f>SUMIFS('Ctas Pagar'!G:G,'Ctas Pagar'!E:E,Fornecedores!A:A,'Ctas Pagar'!N:N,"Pago")</f>
        <v>0</v>
      </c>
      <c r="Q437" s="71"/>
      <c r="R437" s="71"/>
      <c r="S437" s="71"/>
      <c r="T437" s="71"/>
      <c r="U437" s="71"/>
      <c r="V437" s="71"/>
      <c r="W437" s="71"/>
      <c r="X437" s="71"/>
      <c r="Y437" s="71"/>
      <c r="Z437" s="71"/>
      <c r="AA437" s="71"/>
      <c r="AB437" s="71"/>
      <c r="AC437" s="71"/>
      <c r="AD437" s="71"/>
      <c r="AE437" s="71"/>
      <c r="AF437" s="71"/>
      <c r="AG437" s="71"/>
      <c r="AH437" s="71"/>
      <c r="AI437" s="71"/>
      <c r="AJ437" s="71"/>
    </row>
    <row r="438" spans="1:36">
      <c r="A438" s="191"/>
      <c r="B438" s="191"/>
      <c r="C438" s="191"/>
      <c r="D438" s="191"/>
      <c r="E438" s="191"/>
      <c r="F438" s="191"/>
      <c r="G438" s="191"/>
      <c r="H438" s="191"/>
      <c r="I438" s="191"/>
      <c r="J438" s="191"/>
      <c r="K438" s="191"/>
      <c r="L438" s="191"/>
      <c r="M438" s="191"/>
      <c r="N438" s="191"/>
      <c r="O438" s="70">
        <f>SUMIFS('Ctas Pagar'!G:G,'Ctas Pagar'!E:E,Fornecedores!A:A,'Ctas Pagar'!M:M,"")</f>
        <v>0</v>
      </c>
      <c r="P438" s="70">
        <f>SUMIFS('Ctas Pagar'!G:G,'Ctas Pagar'!E:E,Fornecedores!A:A,'Ctas Pagar'!N:N,"Pago")</f>
        <v>0</v>
      </c>
      <c r="Q438" s="71"/>
      <c r="R438" s="71"/>
      <c r="S438" s="71"/>
      <c r="T438" s="71"/>
      <c r="U438" s="71"/>
      <c r="V438" s="71"/>
      <c r="W438" s="71"/>
      <c r="X438" s="71"/>
      <c r="Y438" s="71"/>
      <c r="Z438" s="71"/>
      <c r="AA438" s="71"/>
      <c r="AB438" s="71"/>
      <c r="AC438" s="71"/>
      <c r="AD438" s="71"/>
      <c r="AE438" s="71"/>
      <c r="AF438" s="71"/>
      <c r="AG438" s="71"/>
      <c r="AH438" s="71"/>
      <c r="AI438" s="71"/>
      <c r="AJ438" s="71"/>
    </row>
    <row r="439" spans="1:36">
      <c r="A439" s="191"/>
      <c r="B439" s="191"/>
      <c r="C439" s="191"/>
      <c r="D439" s="191"/>
      <c r="E439" s="191"/>
      <c r="F439" s="191"/>
      <c r="G439" s="191"/>
      <c r="H439" s="191"/>
      <c r="I439" s="191"/>
      <c r="J439" s="191"/>
      <c r="K439" s="191"/>
      <c r="L439" s="191"/>
      <c r="M439" s="191"/>
      <c r="N439" s="191"/>
      <c r="O439" s="70">
        <f>SUMIFS('Ctas Pagar'!G:G,'Ctas Pagar'!E:E,Fornecedores!A:A,'Ctas Pagar'!M:M,"")</f>
        <v>0</v>
      </c>
      <c r="P439" s="70">
        <f>SUMIFS('Ctas Pagar'!G:G,'Ctas Pagar'!E:E,Fornecedores!A:A,'Ctas Pagar'!N:N,"Pago")</f>
        <v>0</v>
      </c>
      <c r="Q439" s="71"/>
      <c r="R439" s="71"/>
      <c r="S439" s="71"/>
      <c r="T439" s="71"/>
      <c r="U439" s="71"/>
      <c r="V439" s="71"/>
      <c r="W439" s="71"/>
      <c r="X439" s="71"/>
      <c r="Y439" s="71"/>
      <c r="Z439" s="71"/>
      <c r="AA439" s="71"/>
      <c r="AB439" s="71"/>
      <c r="AC439" s="71"/>
      <c r="AD439" s="71"/>
      <c r="AE439" s="71"/>
      <c r="AF439" s="71"/>
      <c r="AG439" s="71"/>
      <c r="AH439" s="71"/>
      <c r="AI439" s="71"/>
      <c r="AJ439" s="71"/>
    </row>
    <row r="440" spans="1:36">
      <c r="A440" s="191"/>
      <c r="B440" s="191"/>
      <c r="C440" s="191"/>
      <c r="D440" s="191"/>
      <c r="E440" s="191"/>
      <c r="F440" s="191"/>
      <c r="G440" s="191"/>
      <c r="H440" s="191"/>
      <c r="I440" s="191"/>
      <c r="J440" s="191"/>
      <c r="K440" s="191"/>
      <c r="L440" s="191"/>
      <c r="M440" s="191"/>
      <c r="N440" s="191"/>
      <c r="O440" s="70">
        <f>SUMIFS('Ctas Pagar'!G:G,'Ctas Pagar'!E:E,Fornecedores!A:A,'Ctas Pagar'!M:M,"")</f>
        <v>0</v>
      </c>
      <c r="P440" s="70">
        <f>SUMIFS('Ctas Pagar'!G:G,'Ctas Pagar'!E:E,Fornecedores!A:A,'Ctas Pagar'!N:N,"Pago")</f>
        <v>0</v>
      </c>
      <c r="Q440" s="71"/>
      <c r="R440" s="71"/>
      <c r="S440" s="71"/>
      <c r="T440" s="71"/>
      <c r="U440" s="71"/>
      <c r="V440" s="71"/>
      <c r="W440" s="71"/>
      <c r="X440" s="71"/>
      <c r="Y440" s="71"/>
      <c r="Z440" s="71"/>
      <c r="AA440" s="71"/>
      <c r="AB440" s="71"/>
      <c r="AC440" s="71"/>
      <c r="AD440" s="71"/>
      <c r="AE440" s="71"/>
      <c r="AF440" s="71"/>
      <c r="AG440" s="71"/>
      <c r="AH440" s="71"/>
      <c r="AI440" s="71"/>
      <c r="AJ440" s="71"/>
    </row>
    <row r="441" spans="1:36">
      <c r="A441" s="191"/>
      <c r="B441" s="191"/>
      <c r="C441" s="191"/>
      <c r="D441" s="191"/>
      <c r="E441" s="191"/>
      <c r="F441" s="191"/>
      <c r="G441" s="191"/>
      <c r="H441" s="191"/>
      <c r="I441" s="191"/>
      <c r="J441" s="191"/>
      <c r="K441" s="191"/>
      <c r="L441" s="191"/>
      <c r="M441" s="191"/>
      <c r="N441" s="191"/>
      <c r="O441" s="70">
        <f>SUMIFS('Ctas Pagar'!G:G,'Ctas Pagar'!E:E,Fornecedores!A:A,'Ctas Pagar'!M:M,"")</f>
        <v>0</v>
      </c>
      <c r="P441" s="70">
        <f>SUMIFS('Ctas Pagar'!G:G,'Ctas Pagar'!E:E,Fornecedores!A:A,'Ctas Pagar'!N:N,"Pago")</f>
        <v>0</v>
      </c>
      <c r="Q441" s="71"/>
      <c r="R441" s="71"/>
      <c r="S441" s="71"/>
      <c r="T441" s="71"/>
      <c r="U441" s="71"/>
      <c r="V441" s="71"/>
      <c r="W441" s="71"/>
      <c r="X441" s="71"/>
      <c r="Y441" s="71"/>
      <c r="Z441" s="71"/>
      <c r="AA441" s="71"/>
      <c r="AB441" s="71"/>
      <c r="AC441" s="71"/>
      <c r="AD441" s="71"/>
      <c r="AE441" s="71"/>
      <c r="AF441" s="71"/>
      <c r="AG441" s="71"/>
      <c r="AH441" s="71"/>
      <c r="AI441" s="71"/>
      <c r="AJ441" s="71"/>
    </row>
    <row r="442" spans="1:36">
      <c r="A442" s="191"/>
      <c r="B442" s="191"/>
      <c r="C442" s="191"/>
      <c r="D442" s="191"/>
      <c r="E442" s="191"/>
      <c r="F442" s="191"/>
      <c r="G442" s="191"/>
      <c r="H442" s="191"/>
      <c r="I442" s="191"/>
      <c r="J442" s="191"/>
      <c r="K442" s="191"/>
      <c r="L442" s="191"/>
      <c r="M442" s="191"/>
      <c r="N442" s="191"/>
      <c r="O442" s="70">
        <f>SUMIFS('Ctas Pagar'!G:G,'Ctas Pagar'!E:E,Fornecedores!A:A,'Ctas Pagar'!M:M,"")</f>
        <v>0</v>
      </c>
      <c r="P442" s="70">
        <f>SUMIFS('Ctas Pagar'!G:G,'Ctas Pagar'!E:E,Fornecedores!A:A,'Ctas Pagar'!N:N,"Pago")</f>
        <v>0</v>
      </c>
      <c r="Q442" s="71"/>
      <c r="R442" s="71"/>
      <c r="S442" s="71"/>
      <c r="T442" s="71"/>
      <c r="U442" s="71"/>
      <c r="V442" s="71"/>
      <c r="W442" s="71"/>
      <c r="X442" s="71"/>
      <c r="Y442" s="71"/>
      <c r="Z442" s="71"/>
      <c r="AA442" s="71"/>
      <c r="AB442" s="71"/>
      <c r="AC442" s="71"/>
      <c r="AD442" s="71"/>
      <c r="AE442" s="71"/>
      <c r="AF442" s="71"/>
      <c r="AG442" s="71"/>
      <c r="AH442" s="71"/>
      <c r="AI442" s="71"/>
      <c r="AJ442" s="71"/>
    </row>
    <row r="443" spans="1:36">
      <c r="A443" s="191"/>
      <c r="B443" s="191"/>
      <c r="C443" s="191"/>
      <c r="D443" s="191"/>
      <c r="E443" s="191"/>
      <c r="F443" s="191"/>
      <c r="G443" s="191"/>
      <c r="H443" s="191"/>
      <c r="I443" s="191"/>
      <c r="J443" s="191"/>
      <c r="K443" s="191"/>
      <c r="L443" s="191"/>
      <c r="M443" s="191"/>
      <c r="N443" s="191"/>
      <c r="O443" s="70">
        <f>SUMIFS('Ctas Pagar'!G:G,'Ctas Pagar'!E:E,Fornecedores!A:A,'Ctas Pagar'!M:M,"")</f>
        <v>0</v>
      </c>
      <c r="P443" s="70">
        <f>SUMIFS('Ctas Pagar'!G:G,'Ctas Pagar'!E:E,Fornecedores!A:A,'Ctas Pagar'!N:N,"Pago")</f>
        <v>0</v>
      </c>
      <c r="Q443" s="71"/>
      <c r="R443" s="71"/>
      <c r="S443" s="71"/>
      <c r="T443" s="71"/>
      <c r="U443" s="71"/>
      <c r="V443" s="71"/>
      <c r="W443" s="71"/>
      <c r="X443" s="71"/>
      <c r="Y443" s="71"/>
      <c r="Z443" s="71"/>
      <c r="AA443" s="71"/>
      <c r="AB443" s="71"/>
      <c r="AC443" s="71"/>
      <c r="AD443" s="71"/>
      <c r="AE443" s="71"/>
      <c r="AF443" s="71"/>
      <c r="AG443" s="71"/>
      <c r="AH443" s="71"/>
      <c r="AI443" s="71"/>
      <c r="AJ443" s="71"/>
    </row>
    <row r="444" spans="1:36">
      <c r="A444" s="191"/>
      <c r="B444" s="191"/>
      <c r="C444" s="191"/>
      <c r="D444" s="191"/>
      <c r="E444" s="191"/>
      <c r="F444" s="191"/>
      <c r="G444" s="191"/>
      <c r="H444" s="191"/>
      <c r="I444" s="191"/>
      <c r="J444" s="191"/>
      <c r="K444" s="191"/>
      <c r="L444" s="191"/>
      <c r="M444" s="191"/>
      <c r="N444" s="191"/>
      <c r="O444" s="70">
        <f>SUMIFS('Ctas Pagar'!G:G,'Ctas Pagar'!E:E,Fornecedores!A:A,'Ctas Pagar'!M:M,"")</f>
        <v>0</v>
      </c>
      <c r="P444" s="70">
        <f>SUMIFS('Ctas Pagar'!G:G,'Ctas Pagar'!E:E,Fornecedores!A:A,'Ctas Pagar'!N:N,"Pago")</f>
        <v>0</v>
      </c>
      <c r="Q444" s="71"/>
      <c r="R444" s="71"/>
      <c r="S444" s="71"/>
      <c r="T444" s="71"/>
      <c r="U444" s="71"/>
      <c r="V444" s="71"/>
      <c r="W444" s="71"/>
      <c r="X444" s="71"/>
      <c r="Y444" s="71"/>
      <c r="Z444" s="71"/>
      <c r="AA444" s="71"/>
      <c r="AB444" s="71"/>
      <c r="AC444" s="71"/>
      <c r="AD444" s="71"/>
      <c r="AE444" s="71"/>
      <c r="AF444" s="71"/>
      <c r="AG444" s="71"/>
      <c r="AH444" s="71"/>
      <c r="AI444" s="71"/>
      <c r="AJ444" s="71"/>
    </row>
    <row r="445" spans="1:36">
      <c r="A445" s="191"/>
      <c r="B445" s="191"/>
      <c r="C445" s="191"/>
      <c r="D445" s="191"/>
      <c r="E445" s="191"/>
      <c r="F445" s="191"/>
      <c r="G445" s="191"/>
      <c r="H445" s="191"/>
      <c r="I445" s="191"/>
      <c r="J445" s="191"/>
      <c r="K445" s="191"/>
      <c r="L445" s="191"/>
      <c r="M445" s="191"/>
      <c r="N445" s="191"/>
      <c r="O445" s="70">
        <f>SUMIFS('Ctas Pagar'!G:G,'Ctas Pagar'!E:E,Fornecedores!A:A,'Ctas Pagar'!M:M,"")</f>
        <v>0</v>
      </c>
      <c r="P445" s="70">
        <f>SUMIFS('Ctas Pagar'!G:G,'Ctas Pagar'!E:E,Fornecedores!A:A,'Ctas Pagar'!N:N,"Pago")</f>
        <v>0</v>
      </c>
      <c r="Q445" s="71"/>
      <c r="R445" s="71"/>
      <c r="S445" s="71"/>
      <c r="T445" s="71"/>
      <c r="U445" s="71"/>
      <c r="V445" s="71"/>
      <c r="W445" s="71"/>
      <c r="X445" s="71"/>
      <c r="Y445" s="71"/>
      <c r="Z445" s="71"/>
      <c r="AA445" s="71"/>
      <c r="AB445" s="71"/>
      <c r="AC445" s="71"/>
      <c r="AD445" s="71"/>
      <c r="AE445" s="71"/>
      <c r="AF445" s="71"/>
      <c r="AG445" s="71"/>
      <c r="AH445" s="71"/>
      <c r="AI445" s="71"/>
      <c r="AJ445" s="71"/>
    </row>
    <row r="446" spans="1:36">
      <c r="A446" s="191"/>
      <c r="B446" s="191"/>
      <c r="C446" s="191"/>
      <c r="D446" s="191"/>
      <c r="E446" s="191"/>
      <c r="F446" s="191"/>
      <c r="G446" s="191"/>
      <c r="H446" s="191"/>
      <c r="I446" s="191"/>
      <c r="J446" s="191"/>
      <c r="K446" s="191"/>
      <c r="L446" s="191"/>
      <c r="M446" s="191"/>
      <c r="N446" s="191"/>
      <c r="O446" s="70">
        <f>SUMIFS('Ctas Pagar'!G:G,'Ctas Pagar'!E:E,Fornecedores!A:A,'Ctas Pagar'!M:M,"")</f>
        <v>0</v>
      </c>
      <c r="P446" s="70">
        <f>SUMIFS('Ctas Pagar'!G:G,'Ctas Pagar'!E:E,Fornecedores!A:A,'Ctas Pagar'!N:N,"Pago")</f>
        <v>0</v>
      </c>
      <c r="Q446" s="71"/>
      <c r="R446" s="71"/>
      <c r="S446" s="71"/>
      <c r="T446" s="71"/>
      <c r="U446" s="71"/>
      <c r="V446" s="71"/>
      <c r="W446" s="71"/>
      <c r="X446" s="71"/>
      <c r="Y446" s="71"/>
      <c r="Z446" s="71"/>
      <c r="AA446" s="71"/>
      <c r="AB446" s="71"/>
      <c r="AC446" s="71"/>
      <c r="AD446" s="71"/>
      <c r="AE446" s="71"/>
      <c r="AF446" s="71"/>
      <c r="AG446" s="71"/>
      <c r="AH446" s="71"/>
      <c r="AI446" s="71"/>
      <c r="AJ446" s="71"/>
    </row>
    <row r="447" spans="1:36">
      <c r="A447" s="191"/>
      <c r="B447" s="191"/>
      <c r="C447" s="191"/>
      <c r="D447" s="191"/>
      <c r="E447" s="191"/>
      <c r="F447" s="191"/>
      <c r="G447" s="191"/>
      <c r="H447" s="191"/>
      <c r="I447" s="191"/>
      <c r="J447" s="191"/>
      <c r="K447" s="191"/>
      <c r="L447" s="191"/>
      <c r="M447" s="191"/>
      <c r="N447" s="191"/>
      <c r="O447" s="70">
        <f>SUMIFS('Ctas Pagar'!G:G,'Ctas Pagar'!E:E,Fornecedores!A:A,'Ctas Pagar'!M:M,"")</f>
        <v>0</v>
      </c>
      <c r="P447" s="70">
        <f>SUMIFS('Ctas Pagar'!G:G,'Ctas Pagar'!E:E,Fornecedores!A:A,'Ctas Pagar'!N:N,"Pago")</f>
        <v>0</v>
      </c>
      <c r="Q447" s="71"/>
      <c r="R447" s="71"/>
      <c r="S447" s="71"/>
      <c r="T447" s="71"/>
      <c r="U447" s="71"/>
      <c r="V447" s="71"/>
      <c r="W447" s="71"/>
      <c r="X447" s="71"/>
      <c r="Y447" s="71"/>
      <c r="Z447" s="71"/>
      <c r="AA447" s="71"/>
      <c r="AB447" s="71"/>
      <c r="AC447" s="71"/>
      <c r="AD447" s="71"/>
      <c r="AE447" s="71"/>
      <c r="AF447" s="71"/>
      <c r="AG447" s="71"/>
      <c r="AH447" s="71"/>
      <c r="AI447" s="71"/>
      <c r="AJ447" s="71"/>
    </row>
    <row r="448" spans="1:36">
      <c r="A448" s="191"/>
      <c r="B448" s="191"/>
      <c r="C448" s="191"/>
      <c r="D448" s="191"/>
      <c r="E448" s="191"/>
      <c r="F448" s="191"/>
      <c r="G448" s="191"/>
      <c r="H448" s="191"/>
      <c r="I448" s="191"/>
      <c r="J448" s="191"/>
      <c r="K448" s="191"/>
      <c r="L448" s="191"/>
      <c r="M448" s="191"/>
      <c r="N448" s="191"/>
      <c r="O448" s="70">
        <f>SUMIFS('Ctas Pagar'!G:G,'Ctas Pagar'!E:E,Fornecedores!A:A,'Ctas Pagar'!M:M,"")</f>
        <v>0</v>
      </c>
      <c r="P448" s="70">
        <f>SUMIFS('Ctas Pagar'!G:G,'Ctas Pagar'!E:E,Fornecedores!A:A,'Ctas Pagar'!N:N,"Pago")</f>
        <v>0</v>
      </c>
      <c r="Q448" s="71"/>
      <c r="R448" s="71"/>
      <c r="S448" s="71"/>
      <c r="T448" s="71"/>
      <c r="U448" s="71"/>
      <c r="V448" s="71"/>
      <c r="W448" s="71"/>
      <c r="X448" s="71"/>
      <c r="Y448" s="71"/>
      <c r="Z448" s="71"/>
      <c r="AA448" s="71"/>
      <c r="AB448" s="71"/>
      <c r="AC448" s="71"/>
      <c r="AD448" s="71"/>
      <c r="AE448" s="71"/>
      <c r="AF448" s="71"/>
      <c r="AG448" s="71"/>
      <c r="AH448" s="71"/>
      <c r="AI448" s="71"/>
      <c r="AJ448" s="71"/>
    </row>
    <row r="449" spans="1:36">
      <c r="A449" s="191"/>
      <c r="B449" s="191"/>
      <c r="C449" s="191"/>
      <c r="D449" s="191"/>
      <c r="E449" s="191"/>
      <c r="F449" s="191"/>
      <c r="G449" s="191"/>
      <c r="H449" s="191"/>
      <c r="I449" s="191"/>
      <c r="J449" s="191"/>
      <c r="K449" s="191"/>
      <c r="L449" s="191"/>
      <c r="M449" s="191"/>
      <c r="N449" s="191"/>
      <c r="O449" s="70">
        <f>SUMIFS('Ctas Pagar'!G:G,'Ctas Pagar'!E:E,Fornecedores!A:A,'Ctas Pagar'!M:M,"")</f>
        <v>0</v>
      </c>
      <c r="P449" s="70">
        <f>SUMIFS('Ctas Pagar'!G:G,'Ctas Pagar'!E:E,Fornecedores!A:A,'Ctas Pagar'!N:N,"Pago")</f>
        <v>0</v>
      </c>
      <c r="Q449" s="71"/>
      <c r="R449" s="71"/>
      <c r="S449" s="71"/>
      <c r="T449" s="71"/>
      <c r="U449" s="71"/>
      <c r="V449" s="71"/>
      <c r="W449" s="71"/>
      <c r="X449" s="71"/>
      <c r="Y449" s="71"/>
      <c r="Z449" s="71"/>
      <c r="AA449" s="71"/>
      <c r="AB449" s="71"/>
      <c r="AC449" s="71"/>
      <c r="AD449" s="71"/>
      <c r="AE449" s="71"/>
      <c r="AF449" s="71"/>
      <c r="AG449" s="71"/>
      <c r="AH449" s="71"/>
      <c r="AI449" s="71"/>
      <c r="AJ449" s="71"/>
    </row>
    <row r="450" spans="1:36">
      <c r="A450" s="191"/>
      <c r="B450" s="191"/>
      <c r="C450" s="191"/>
      <c r="D450" s="191"/>
      <c r="E450" s="191"/>
      <c r="F450" s="191"/>
      <c r="G450" s="191"/>
      <c r="H450" s="191"/>
      <c r="I450" s="191"/>
      <c r="J450" s="191"/>
      <c r="K450" s="191"/>
      <c r="L450" s="191"/>
      <c r="M450" s="191"/>
      <c r="N450" s="191"/>
      <c r="O450" s="70">
        <f>SUMIFS('Ctas Pagar'!G:G,'Ctas Pagar'!E:E,Fornecedores!A:A,'Ctas Pagar'!M:M,"")</f>
        <v>0</v>
      </c>
      <c r="P450" s="70">
        <f>SUMIFS('Ctas Pagar'!G:G,'Ctas Pagar'!E:E,Fornecedores!A:A,'Ctas Pagar'!N:N,"Pago")</f>
        <v>0</v>
      </c>
      <c r="Q450" s="71"/>
      <c r="R450" s="71"/>
      <c r="S450" s="71"/>
      <c r="T450" s="71"/>
      <c r="U450" s="71"/>
      <c r="V450" s="71"/>
      <c r="W450" s="71"/>
      <c r="X450" s="71"/>
      <c r="Y450" s="71"/>
      <c r="Z450" s="71"/>
      <c r="AA450" s="71"/>
      <c r="AB450" s="71"/>
      <c r="AC450" s="71"/>
      <c r="AD450" s="71"/>
      <c r="AE450" s="71"/>
      <c r="AF450" s="71"/>
      <c r="AG450" s="71"/>
      <c r="AH450" s="71"/>
      <c r="AI450" s="71"/>
      <c r="AJ450" s="71"/>
    </row>
    <row r="451" spans="1:36">
      <c r="A451" s="191"/>
      <c r="B451" s="191"/>
      <c r="C451" s="191"/>
      <c r="D451" s="191"/>
      <c r="E451" s="191"/>
      <c r="F451" s="191"/>
      <c r="G451" s="191"/>
      <c r="H451" s="191"/>
      <c r="I451" s="191"/>
      <c r="J451" s="191"/>
      <c r="K451" s="191"/>
      <c r="L451" s="191"/>
      <c r="M451" s="191"/>
      <c r="N451" s="191"/>
      <c r="O451" s="70">
        <f>SUMIFS('Ctas Pagar'!G:G,'Ctas Pagar'!E:E,Fornecedores!A:A,'Ctas Pagar'!M:M,"")</f>
        <v>0</v>
      </c>
      <c r="P451" s="70">
        <f>SUMIFS('Ctas Pagar'!G:G,'Ctas Pagar'!E:E,Fornecedores!A:A,'Ctas Pagar'!N:N,"Pago")</f>
        <v>0</v>
      </c>
      <c r="Q451" s="71"/>
      <c r="R451" s="71"/>
      <c r="S451" s="71"/>
      <c r="T451" s="71"/>
      <c r="U451" s="71"/>
      <c r="V451" s="71"/>
      <c r="W451" s="71"/>
      <c r="X451" s="71"/>
      <c r="Y451" s="71"/>
      <c r="Z451" s="71"/>
      <c r="AA451" s="71"/>
      <c r="AB451" s="71"/>
      <c r="AC451" s="71"/>
      <c r="AD451" s="71"/>
      <c r="AE451" s="71"/>
      <c r="AF451" s="71"/>
      <c r="AG451" s="71"/>
      <c r="AH451" s="71"/>
      <c r="AI451" s="71"/>
      <c r="AJ451" s="71"/>
    </row>
    <row r="452" spans="1:36">
      <c r="A452" s="191"/>
      <c r="B452" s="191"/>
      <c r="C452" s="191"/>
      <c r="D452" s="191"/>
      <c r="E452" s="191"/>
      <c r="F452" s="191"/>
      <c r="G452" s="191"/>
      <c r="H452" s="191"/>
      <c r="I452" s="191"/>
      <c r="J452" s="191"/>
      <c r="K452" s="191"/>
      <c r="L452" s="191"/>
      <c r="M452" s="191"/>
      <c r="N452" s="191"/>
      <c r="O452" s="70">
        <f>SUMIFS('Ctas Pagar'!G:G,'Ctas Pagar'!E:E,Fornecedores!A:A,'Ctas Pagar'!M:M,"")</f>
        <v>0</v>
      </c>
      <c r="P452" s="70">
        <f>SUMIFS('Ctas Pagar'!G:G,'Ctas Pagar'!E:E,Fornecedores!A:A,'Ctas Pagar'!N:N,"Pago")</f>
        <v>0</v>
      </c>
      <c r="Q452" s="71"/>
      <c r="R452" s="71"/>
      <c r="S452" s="71"/>
      <c r="T452" s="71"/>
      <c r="U452" s="71"/>
      <c r="V452" s="71"/>
      <c r="W452" s="71"/>
      <c r="X452" s="71"/>
      <c r="Y452" s="71"/>
      <c r="Z452" s="71"/>
      <c r="AA452" s="71"/>
      <c r="AB452" s="71"/>
      <c r="AC452" s="71"/>
      <c r="AD452" s="71"/>
      <c r="AE452" s="71"/>
      <c r="AF452" s="71"/>
      <c r="AG452" s="71"/>
      <c r="AH452" s="71"/>
      <c r="AI452" s="71"/>
      <c r="AJ452" s="71"/>
    </row>
    <row r="453" spans="1:36">
      <c r="A453" s="191"/>
      <c r="B453" s="191"/>
      <c r="C453" s="191"/>
      <c r="D453" s="191"/>
      <c r="E453" s="191"/>
      <c r="F453" s="191"/>
      <c r="G453" s="191"/>
      <c r="H453" s="191"/>
      <c r="I453" s="191"/>
      <c r="J453" s="191"/>
      <c r="K453" s="191"/>
      <c r="L453" s="191"/>
      <c r="M453" s="191"/>
      <c r="N453" s="191"/>
      <c r="O453" s="70">
        <f>SUMIFS('Ctas Pagar'!G:G,'Ctas Pagar'!E:E,Fornecedores!A:A,'Ctas Pagar'!M:M,"")</f>
        <v>0</v>
      </c>
      <c r="P453" s="70">
        <f>SUMIFS('Ctas Pagar'!G:G,'Ctas Pagar'!E:E,Fornecedores!A:A,'Ctas Pagar'!N:N,"Pago")</f>
        <v>0</v>
      </c>
      <c r="Q453" s="71"/>
      <c r="R453" s="71"/>
      <c r="S453" s="71"/>
      <c r="T453" s="71"/>
      <c r="U453" s="71"/>
      <c r="V453" s="71"/>
      <c r="W453" s="71"/>
      <c r="X453" s="71"/>
      <c r="Y453" s="71"/>
      <c r="Z453" s="71"/>
      <c r="AA453" s="71"/>
      <c r="AB453" s="71"/>
      <c r="AC453" s="71"/>
      <c r="AD453" s="71"/>
      <c r="AE453" s="71"/>
      <c r="AF453" s="71"/>
      <c r="AG453" s="71"/>
      <c r="AH453" s="71"/>
      <c r="AI453" s="71"/>
      <c r="AJ453" s="71"/>
    </row>
    <row r="454" spans="1:36">
      <c r="A454" s="191"/>
      <c r="B454" s="191"/>
      <c r="C454" s="191"/>
      <c r="D454" s="191"/>
      <c r="E454" s="191"/>
      <c r="F454" s="191"/>
      <c r="G454" s="191"/>
      <c r="H454" s="191"/>
      <c r="I454" s="191"/>
      <c r="J454" s="191"/>
      <c r="K454" s="191"/>
      <c r="L454" s="191"/>
      <c r="M454" s="191"/>
      <c r="N454" s="191"/>
      <c r="O454" s="70">
        <f>SUMIFS('Ctas Pagar'!G:G,'Ctas Pagar'!E:E,Fornecedores!A:A,'Ctas Pagar'!M:M,"")</f>
        <v>0</v>
      </c>
      <c r="P454" s="70">
        <f>SUMIFS('Ctas Pagar'!G:G,'Ctas Pagar'!E:E,Fornecedores!A:A,'Ctas Pagar'!N:N,"Pago")</f>
        <v>0</v>
      </c>
      <c r="Q454" s="71"/>
      <c r="R454" s="71"/>
      <c r="S454" s="71"/>
      <c r="T454" s="71"/>
      <c r="U454" s="71"/>
      <c r="V454" s="71"/>
      <c r="W454" s="71"/>
      <c r="X454" s="71"/>
      <c r="Y454" s="71"/>
      <c r="Z454" s="71"/>
      <c r="AA454" s="71"/>
      <c r="AB454" s="71"/>
      <c r="AC454" s="71"/>
      <c r="AD454" s="71"/>
      <c r="AE454" s="71"/>
      <c r="AF454" s="71"/>
      <c r="AG454" s="71"/>
      <c r="AH454" s="71"/>
      <c r="AI454" s="71"/>
      <c r="AJ454" s="71"/>
    </row>
    <row r="455" spans="1:36">
      <c r="A455" s="191"/>
      <c r="B455" s="191"/>
      <c r="C455" s="191"/>
      <c r="D455" s="191"/>
      <c r="E455" s="191"/>
      <c r="F455" s="191"/>
      <c r="G455" s="191"/>
      <c r="H455" s="191"/>
      <c r="I455" s="191"/>
      <c r="J455" s="191"/>
      <c r="K455" s="191"/>
      <c r="L455" s="191"/>
      <c r="M455" s="191"/>
      <c r="N455" s="191"/>
      <c r="O455" s="70">
        <f>SUMIFS('Ctas Pagar'!G:G,'Ctas Pagar'!E:E,Fornecedores!A:A,'Ctas Pagar'!M:M,"")</f>
        <v>0</v>
      </c>
      <c r="P455" s="70">
        <f>SUMIFS('Ctas Pagar'!G:G,'Ctas Pagar'!E:E,Fornecedores!A:A,'Ctas Pagar'!N:N,"Pago")</f>
        <v>0</v>
      </c>
      <c r="Q455" s="71"/>
      <c r="R455" s="71"/>
      <c r="S455" s="71"/>
      <c r="T455" s="71"/>
      <c r="U455" s="71"/>
      <c r="V455" s="71"/>
      <c r="W455" s="71"/>
      <c r="X455" s="71"/>
      <c r="Y455" s="71"/>
      <c r="Z455" s="71"/>
      <c r="AA455" s="71"/>
      <c r="AB455" s="71"/>
      <c r="AC455" s="71"/>
      <c r="AD455" s="71"/>
      <c r="AE455" s="71"/>
      <c r="AF455" s="71"/>
      <c r="AG455" s="71"/>
      <c r="AH455" s="71"/>
      <c r="AI455" s="71"/>
      <c r="AJ455" s="71"/>
    </row>
    <row r="456" spans="1:36">
      <c r="A456" s="191"/>
      <c r="B456" s="191"/>
      <c r="C456" s="191"/>
      <c r="D456" s="191"/>
      <c r="E456" s="191"/>
      <c r="F456" s="191"/>
      <c r="G456" s="191"/>
      <c r="H456" s="191"/>
      <c r="I456" s="191"/>
      <c r="J456" s="191"/>
      <c r="K456" s="191"/>
      <c r="L456" s="191"/>
      <c r="M456" s="191"/>
      <c r="N456" s="191"/>
      <c r="O456" s="70">
        <f>SUMIFS('Ctas Pagar'!G:G,'Ctas Pagar'!E:E,Fornecedores!A:A,'Ctas Pagar'!M:M,"")</f>
        <v>0</v>
      </c>
      <c r="P456" s="70">
        <f>SUMIFS('Ctas Pagar'!G:G,'Ctas Pagar'!E:E,Fornecedores!A:A,'Ctas Pagar'!N:N,"Pago")</f>
        <v>0</v>
      </c>
      <c r="Q456" s="71"/>
      <c r="R456" s="71"/>
      <c r="S456" s="71"/>
      <c r="T456" s="71"/>
      <c r="U456" s="71"/>
      <c r="V456" s="71"/>
      <c r="W456" s="71"/>
      <c r="X456" s="71"/>
      <c r="Y456" s="71"/>
      <c r="Z456" s="71"/>
      <c r="AA456" s="71"/>
      <c r="AB456" s="71"/>
      <c r="AC456" s="71"/>
      <c r="AD456" s="71"/>
      <c r="AE456" s="71"/>
      <c r="AF456" s="71"/>
      <c r="AG456" s="71"/>
      <c r="AH456" s="71"/>
      <c r="AI456" s="71"/>
      <c r="AJ456" s="71"/>
    </row>
    <row r="457" spans="1:36">
      <c r="A457" s="191"/>
      <c r="B457" s="191"/>
      <c r="C457" s="191"/>
      <c r="D457" s="191"/>
      <c r="E457" s="191"/>
      <c r="F457" s="191"/>
      <c r="G457" s="191"/>
      <c r="H457" s="191"/>
      <c r="I457" s="191"/>
      <c r="J457" s="191"/>
      <c r="K457" s="191"/>
      <c r="L457" s="191"/>
      <c r="M457" s="191"/>
      <c r="N457" s="191"/>
      <c r="O457" s="70">
        <f>SUMIFS('Ctas Pagar'!G:G,'Ctas Pagar'!E:E,Fornecedores!A:A,'Ctas Pagar'!M:M,"")</f>
        <v>0</v>
      </c>
      <c r="P457" s="70">
        <f>SUMIFS('Ctas Pagar'!G:G,'Ctas Pagar'!E:E,Fornecedores!A:A,'Ctas Pagar'!N:N,"Pago")</f>
        <v>0</v>
      </c>
      <c r="Q457" s="71"/>
      <c r="R457" s="71"/>
      <c r="S457" s="71"/>
      <c r="T457" s="71"/>
      <c r="U457" s="71"/>
      <c r="V457" s="71"/>
      <c r="W457" s="71"/>
      <c r="X457" s="71"/>
      <c r="Y457" s="71"/>
      <c r="Z457" s="71"/>
      <c r="AA457" s="71"/>
      <c r="AB457" s="71"/>
      <c r="AC457" s="71"/>
      <c r="AD457" s="71"/>
      <c r="AE457" s="71"/>
      <c r="AF457" s="71"/>
      <c r="AG457" s="71"/>
      <c r="AH457" s="71"/>
      <c r="AI457" s="71"/>
      <c r="AJ457" s="71"/>
    </row>
    <row r="458" spans="1:36">
      <c r="A458" s="191"/>
      <c r="B458" s="191"/>
      <c r="C458" s="191"/>
      <c r="D458" s="191"/>
      <c r="E458" s="191"/>
      <c r="F458" s="191"/>
      <c r="G458" s="191"/>
      <c r="H458" s="191"/>
      <c r="I458" s="191"/>
      <c r="J458" s="191"/>
      <c r="K458" s="191"/>
      <c r="L458" s="191"/>
      <c r="M458" s="191"/>
      <c r="N458" s="191"/>
      <c r="O458" s="70">
        <f>SUMIFS('Ctas Pagar'!G:G,'Ctas Pagar'!E:E,Fornecedores!A:A,'Ctas Pagar'!M:M,"")</f>
        <v>0</v>
      </c>
      <c r="P458" s="70">
        <f>SUMIFS('Ctas Pagar'!G:G,'Ctas Pagar'!E:E,Fornecedores!A:A,'Ctas Pagar'!N:N,"Pago")</f>
        <v>0</v>
      </c>
      <c r="Q458" s="71"/>
      <c r="R458" s="71"/>
      <c r="S458" s="71"/>
      <c r="T458" s="71"/>
      <c r="U458" s="71"/>
      <c r="V458" s="71"/>
      <c r="W458" s="71"/>
      <c r="X458" s="71"/>
      <c r="Y458" s="71"/>
      <c r="Z458" s="71"/>
      <c r="AA458" s="71"/>
      <c r="AB458" s="71"/>
      <c r="AC458" s="71"/>
      <c r="AD458" s="71"/>
      <c r="AE458" s="71"/>
      <c r="AF458" s="71"/>
      <c r="AG458" s="71"/>
      <c r="AH458" s="71"/>
      <c r="AI458" s="71"/>
      <c r="AJ458" s="71"/>
    </row>
    <row r="459" spans="1:36">
      <c r="A459" s="191"/>
      <c r="B459" s="191"/>
      <c r="C459" s="191"/>
      <c r="D459" s="191"/>
      <c r="E459" s="191"/>
      <c r="F459" s="191"/>
      <c r="G459" s="191"/>
      <c r="H459" s="191"/>
      <c r="I459" s="191"/>
      <c r="J459" s="191"/>
      <c r="K459" s="191"/>
      <c r="L459" s="191"/>
      <c r="M459" s="191"/>
      <c r="N459" s="191"/>
      <c r="O459" s="70">
        <f>SUMIFS('Ctas Pagar'!G:G,'Ctas Pagar'!E:E,Fornecedores!A:A,'Ctas Pagar'!M:M,"")</f>
        <v>0</v>
      </c>
      <c r="P459" s="70">
        <f>SUMIFS('Ctas Pagar'!G:G,'Ctas Pagar'!E:E,Fornecedores!A:A,'Ctas Pagar'!N:N,"Pago")</f>
        <v>0</v>
      </c>
      <c r="Q459" s="71"/>
      <c r="R459" s="71"/>
      <c r="S459" s="71"/>
      <c r="T459" s="71"/>
      <c r="U459" s="71"/>
      <c r="V459" s="71"/>
      <c r="W459" s="71"/>
      <c r="X459" s="71"/>
      <c r="Y459" s="71"/>
      <c r="Z459" s="71"/>
      <c r="AA459" s="71"/>
      <c r="AB459" s="71"/>
      <c r="AC459" s="71"/>
      <c r="AD459" s="71"/>
      <c r="AE459" s="71"/>
      <c r="AF459" s="71"/>
      <c r="AG459" s="71"/>
      <c r="AH459" s="71"/>
      <c r="AI459" s="71"/>
      <c r="AJ459" s="71"/>
    </row>
    <row r="460" spans="1:36">
      <c r="A460" s="191"/>
      <c r="B460" s="191"/>
      <c r="C460" s="191"/>
      <c r="D460" s="191"/>
      <c r="E460" s="191"/>
      <c r="F460" s="191"/>
      <c r="G460" s="191"/>
      <c r="H460" s="191"/>
      <c r="I460" s="191"/>
      <c r="J460" s="191"/>
      <c r="K460" s="191"/>
      <c r="L460" s="191"/>
      <c r="M460" s="191"/>
      <c r="N460" s="191"/>
      <c r="O460" s="70">
        <f>SUMIFS('Ctas Pagar'!G:G,'Ctas Pagar'!E:E,Fornecedores!A:A,'Ctas Pagar'!M:M,"")</f>
        <v>0</v>
      </c>
      <c r="P460" s="70">
        <f>SUMIFS('Ctas Pagar'!G:G,'Ctas Pagar'!E:E,Fornecedores!A:A,'Ctas Pagar'!N:N,"Pago")</f>
        <v>0</v>
      </c>
      <c r="Q460" s="71"/>
      <c r="R460" s="71"/>
      <c r="S460" s="71"/>
      <c r="T460" s="71"/>
      <c r="U460" s="71"/>
      <c r="V460" s="71"/>
      <c r="W460" s="71"/>
      <c r="X460" s="71"/>
      <c r="Y460" s="71"/>
      <c r="Z460" s="71"/>
      <c r="AA460" s="71"/>
      <c r="AB460" s="71"/>
      <c r="AC460" s="71"/>
      <c r="AD460" s="71"/>
      <c r="AE460" s="71"/>
      <c r="AF460" s="71"/>
      <c r="AG460" s="71"/>
      <c r="AH460" s="71"/>
      <c r="AI460" s="71"/>
      <c r="AJ460" s="71"/>
    </row>
    <row r="461" spans="1:36">
      <c r="A461" s="191"/>
      <c r="B461" s="191"/>
      <c r="C461" s="191"/>
      <c r="D461" s="191"/>
      <c r="E461" s="191"/>
      <c r="F461" s="191"/>
      <c r="G461" s="191"/>
      <c r="H461" s="191"/>
      <c r="I461" s="191"/>
      <c r="J461" s="191"/>
      <c r="K461" s="191"/>
      <c r="L461" s="191"/>
      <c r="M461" s="191"/>
      <c r="N461" s="191"/>
      <c r="O461" s="70">
        <f>SUMIFS('Ctas Pagar'!G:G,'Ctas Pagar'!E:E,Fornecedores!A:A,'Ctas Pagar'!M:M,"")</f>
        <v>0</v>
      </c>
      <c r="P461" s="70">
        <f>SUMIFS('Ctas Pagar'!G:G,'Ctas Pagar'!E:E,Fornecedores!A:A,'Ctas Pagar'!N:N,"Pago")</f>
        <v>0</v>
      </c>
      <c r="Q461" s="71"/>
      <c r="R461" s="71"/>
      <c r="S461" s="71"/>
      <c r="T461" s="71"/>
      <c r="U461" s="71"/>
      <c r="V461" s="71"/>
      <c r="W461" s="71"/>
      <c r="X461" s="71"/>
      <c r="Y461" s="71"/>
      <c r="Z461" s="71"/>
      <c r="AA461" s="71"/>
      <c r="AB461" s="71"/>
      <c r="AC461" s="71"/>
      <c r="AD461" s="71"/>
      <c r="AE461" s="71"/>
      <c r="AF461" s="71"/>
      <c r="AG461" s="71"/>
      <c r="AH461" s="71"/>
      <c r="AI461" s="71"/>
      <c r="AJ461" s="71"/>
    </row>
    <row r="462" spans="1:36">
      <c r="A462" s="191"/>
      <c r="B462" s="191"/>
      <c r="C462" s="191"/>
      <c r="D462" s="191"/>
      <c r="E462" s="191"/>
      <c r="F462" s="191"/>
      <c r="G462" s="191"/>
      <c r="H462" s="191"/>
      <c r="I462" s="191"/>
      <c r="J462" s="191"/>
      <c r="K462" s="191"/>
      <c r="L462" s="191"/>
      <c r="M462" s="191"/>
      <c r="N462" s="191"/>
      <c r="O462" s="70">
        <f>SUMIFS('Ctas Pagar'!G:G,'Ctas Pagar'!E:E,Fornecedores!A:A,'Ctas Pagar'!M:M,"")</f>
        <v>0</v>
      </c>
      <c r="P462" s="70">
        <f>SUMIFS('Ctas Pagar'!G:G,'Ctas Pagar'!E:E,Fornecedores!A:A,'Ctas Pagar'!N:N,"Pago")</f>
        <v>0</v>
      </c>
      <c r="Q462" s="71"/>
      <c r="R462" s="71"/>
      <c r="S462" s="71"/>
      <c r="T462" s="71"/>
      <c r="U462" s="71"/>
      <c r="V462" s="71"/>
      <c r="W462" s="71"/>
      <c r="X462" s="71"/>
      <c r="Y462" s="71"/>
      <c r="Z462" s="71"/>
      <c r="AA462" s="71"/>
      <c r="AB462" s="71"/>
      <c r="AC462" s="71"/>
      <c r="AD462" s="71"/>
      <c r="AE462" s="71"/>
      <c r="AF462" s="71"/>
      <c r="AG462" s="71"/>
      <c r="AH462" s="71"/>
      <c r="AI462" s="71"/>
      <c r="AJ462" s="71"/>
    </row>
    <row r="463" spans="1:36">
      <c r="A463" s="191"/>
      <c r="B463" s="191"/>
      <c r="C463" s="191"/>
      <c r="D463" s="191"/>
      <c r="E463" s="191"/>
      <c r="F463" s="191"/>
      <c r="G463" s="191"/>
      <c r="H463" s="191"/>
      <c r="I463" s="191"/>
      <c r="J463" s="191"/>
      <c r="K463" s="191"/>
      <c r="L463" s="191"/>
      <c r="M463" s="191"/>
      <c r="N463" s="191"/>
      <c r="O463" s="70">
        <f>SUMIFS('Ctas Pagar'!G:G,'Ctas Pagar'!E:E,Fornecedores!A:A,'Ctas Pagar'!M:M,"")</f>
        <v>0</v>
      </c>
      <c r="P463" s="70">
        <f>SUMIFS('Ctas Pagar'!G:G,'Ctas Pagar'!E:E,Fornecedores!A:A,'Ctas Pagar'!N:N,"Pago")</f>
        <v>0</v>
      </c>
      <c r="Q463" s="71"/>
      <c r="R463" s="71"/>
      <c r="S463" s="71"/>
      <c r="T463" s="71"/>
      <c r="U463" s="71"/>
      <c r="V463" s="71"/>
      <c r="W463" s="71"/>
      <c r="X463" s="71"/>
      <c r="Y463" s="71"/>
      <c r="Z463" s="71"/>
      <c r="AA463" s="71"/>
      <c r="AB463" s="71"/>
      <c r="AC463" s="71"/>
      <c r="AD463" s="71"/>
      <c r="AE463" s="71"/>
      <c r="AF463" s="71"/>
      <c r="AG463" s="71"/>
      <c r="AH463" s="71"/>
      <c r="AI463" s="71"/>
      <c r="AJ463" s="71"/>
    </row>
    <row r="464" spans="1:36">
      <c r="A464" s="191"/>
      <c r="B464" s="191"/>
      <c r="C464" s="191"/>
      <c r="D464" s="191"/>
      <c r="E464" s="191"/>
      <c r="F464" s="191"/>
      <c r="G464" s="191"/>
      <c r="H464" s="191"/>
      <c r="I464" s="191"/>
      <c r="J464" s="191"/>
      <c r="K464" s="191"/>
      <c r="L464" s="191"/>
      <c r="M464" s="191"/>
      <c r="N464" s="191"/>
      <c r="O464" s="70">
        <f>SUMIFS('Ctas Pagar'!G:G,'Ctas Pagar'!E:E,Fornecedores!A:A,'Ctas Pagar'!M:M,"")</f>
        <v>0</v>
      </c>
      <c r="P464" s="70">
        <f>SUMIFS('Ctas Pagar'!G:G,'Ctas Pagar'!E:E,Fornecedores!A:A,'Ctas Pagar'!N:N,"Pago")</f>
        <v>0</v>
      </c>
      <c r="Q464" s="71"/>
      <c r="R464" s="71"/>
      <c r="S464" s="71"/>
      <c r="T464" s="71"/>
      <c r="U464" s="71"/>
      <c r="V464" s="71"/>
      <c r="W464" s="71"/>
      <c r="X464" s="71"/>
      <c r="Y464" s="71"/>
      <c r="Z464" s="71"/>
      <c r="AA464" s="71"/>
      <c r="AB464" s="71"/>
      <c r="AC464" s="71"/>
      <c r="AD464" s="71"/>
      <c r="AE464" s="71"/>
      <c r="AF464" s="71"/>
      <c r="AG464" s="71"/>
      <c r="AH464" s="71"/>
      <c r="AI464" s="71"/>
      <c r="AJ464" s="71"/>
    </row>
    <row r="465" spans="1:36">
      <c r="A465" s="191"/>
      <c r="B465" s="191"/>
      <c r="C465" s="191"/>
      <c r="D465" s="191"/>
      <c r="E465" s="191"/>
      <c r="F465" s="191"/>
      <c r="G465" s="191"/>
      <c r="H465" s="191"/>
      <c r="I465" s="191"/>
      <c r="J465" s="191"/>
      <c r="K465" s="191"/>
      <c r="L465" s="191"/>
      <c r="M465" s="191"/>
      <c r="N465" s="191"/>
      <c r="O465" s="70">
        <f>SUMIFS('Ctas Pagar'!G:G,'Ctas Pagar'!E:E,Fornecedores!A:A,'Ctas Pagar'!M:M,"")</f>
        <v>0</v>
      </c>
      <c r="P465" s="70">
        <f>SUMIFS('Ctas Pagar'!G:G,'Ctas Pagar'!E:E,Fornecedores!A:A,'Ctas Pagar'!N:N,"Pago")</f>
        <v>0</v>
      </c>
      <c r="Q465" s="71"/>
      <c r="R465" s="71"/>
      <c r="S465" s="71"/>
      <c r="T465" s="71"/>
      <c r="U465" s="71"/>
      <c r="V465" s="71"/>
      <c r="W465" s="71"/>
      <c r="X465" s="71"/>
      <c r="Y465" s="71"/>
      <c r="Z465" s="71"/>
      <c r="AA465" s="71"/>
      <c r="AB465" s="71"/>
      <c r="AC465" s="71"/>
      <c r="AD465" s="71"/>
      <c r="AE465" s="71"/>
      <c r="AF465" s="71"/>
      <c r="AG465" s="71"/>
      <c r="AH465" s="71"/>
      <c r="AI465" s="71"/>
      <c r="AJ465" s="71"/>
    </row>
    <row r="466" spans="1:36">
      <c r="A466" s="191"/>
      <c r="B466" s="191"/>
      <c r="C466" s="191"/>
      <c r="D466" s="191"/>
      <c r="E466" s="191"/>
      <c r="F466" s="191"/>
      <c r="G466" s="191"/>
      <c r="H466" s="191"/>
      <c r="I466" s="191"/>
      <c r="J466" s="191"/>
      <c r="K466" s="191"/>
      <c r="L466" s="191"/>
      <c r="M466" s="191"/>
      <c r="N466" s="191"/>
      <c r="O466" s="70">
        <f>SUMIFS('Ctas Pagar'!G:G,'Ctas Pagar'!E:E,Fornecedores!A:A,'Ctas Pagar'!M:M,"")</f>
        <v>0</v>
      </c>
      <c r="P466" s="70">
        <f>SUMIFS('Ctas Pagar'!G:G,'Ctas Pagar'!E:E,Fornecedores!A:A,'Ctas Pagar'!N:N,"Pago")</f>
        <v>0</v>
      </c>
      <c r="Q466" s="71"/>
      <c r="R466" s="71"/>
      <c r="S466" s="71"/>
      <c r="T466" s="71"/>
      <c r="U466" s="71"/>
      <c r="V466" s="71"/>
      <c r="W466" s="71"/>
      <c r="X466" s="71"/>
      <c r="Y466" s="71"/>
      <c r="Z466" s="71"/>
      <c r="AA466" s="71"/>
      <c r="AB466" s="71"/>
      <c r="AC466" s="71"/>
      <c r="AD466" s="71"/>
      <c r="AE466" s="71"/>
      <c r="AF466" s="71"/>
      <c r="AG466" s="71"/>
      <c r="AH466" s="71"/>
      <c r="AI466" s="71"/>
      <c r="AJ466" s="71"/>
    </row>
    <row r="467" spans="1:36">
      <c r="A467" s="191"/>
      <c r="B467" s="191"/>
      <c r="C467" s="191"/>
      <c r="D467" s="191"/>
      <c r="E467" s="191"/>
      <c r="F467" s="191"/>
      <c r="G467" s="191"/>
      <c r="H467" s="191"/>
      <c r="I467" s="191"/>
      <c r="J467" s="191"/>
      <c r="K467" s="191"/>
      <c r="L467" s="191"/>
      <c r="M467" s="191"/>
      <c r="N467" s="191"/>
      <c r="O467" s="70">
        <f>SUMIFS('Ctas Pagar'!G:G,'Ctas Pagar'!E:E,Fornecedores!A:A,'Ctas Pagar'!M:M,"")</f>
        <v>0</v>
      </c>
      <c r="P467" s="70">
        <f>SUMIFS('Ctas Pagar'!G:G,'Ctas Pagar'!E:E,Fornecedores!A:A,'Ctas Pagar'!N:N,"Pago")</f>
        <v>0</v>
      </c>
      <c r="Q467" s="71"/>
      <c r="R467" s="71"/>
      <c r="S467" s="71"/>
      <c r="T467" s="71"/>
      <c r="U467" s="71"/>
      <c r="V467" s="71"/>
      <c r="W467" s="71"/>
      <c r="X467" s="71"/>
      <c r="Y467" s="71"/>
      <c r="Z467" s="71"/>
      <c r="AA467" s="71"/>
      <c r="AB467" s="71"/>
      <c r="AC467" s="71"/>
      <c r="AD467" s="71"/>
      <c r="AE467" s="71"/>
      <c r="AF467" s="71"/>
      <c r="AG467" s="71"/>
      <c r="AH467" s="71"/>
      <c r="AI467" s="71"/>
      <c r="AJ467" s="71"/>
    </row>
    <row r="468" spans="1:36">
      <c r="A468" s="191"/>
      <c r="B468" s="191"/>
      <c r="C468" s="191"/>
      <c r="D468" s="191"/>
      <c r="E468" s="191"/>
      <c r="F468" s="191"/>
      <c r="G468" s="191"/>
      <c r="H468" s="191"/>
      <c r="I468" s="191"/>
      <c r="J468" s="191"/>
      <c r="K468" s="191"/>
      <c r="L468" s="191"/>
      <c r="M468" s="191"/>
      <c r="N468" s="191"/>
      <c r="O468" s="70">
        <f>SUMIFS('Ctas Pagar'!G:G,'Ctas Pagar'!E:E,Fornecedores!A:A,'Ctas Pagar'!M:M,"")</f>
        <v>0</v>
      </c>
      <c r="P468" s="70">
        <f>SUMIFS('Ctas Pagar'!G:G,'Ctas Pagar'!E:E,Fornecedores!A:A,'Ctas Pagar'!N:N,"Pago")</f>
        <v>0</v>
      </c>
      <c r="Q468" s="71"/>
      <c r="R468" s="71"/>
      <c r="S468" s="71"/>
      <c r="T468" s="71"/>
      <c r="U468" s="71"/>
      <c r="V468" s="71"/>
      <c r="W468" s="71"/>
      <c r="X468" s="71"/>
      <c r="Y468" s="71"/>
      <c r="Z468" s="71"/>
      <c r="AA468" s="71"/>
      <c r="AB468" s="71"/>
      <c r="AC468" s="71"/>
      <c r="AD468" s="71"/>
      <c r="AE468" s="71"/>
      <c r="AF468" s="71"/>
      <c r="AG468" s="71"/>
      <c r="AH468" s="71"/>
      <c r="AI468" s="71"/>
      <c r="AJ468" s="71"/>
    </row>
    <row r="469" spans="1:36">
      <c r="A469" s="191"/>
      <c r="B469" s="191"/>
      <c r="C469" s="191"/>
      <c r="D469" s="191"/>
      <c r="E469" s="191"/>
      <c r="F469" s="191"/>
      <c r="G469" s="191"/>
      <c r="H469" s="191"/>
      <c r="I469" s="191"/>
      <c r="J469" s="191"/>
      <c r="K469" s="191"/>
      <c r="L469" s="191"/>
      <c r="M469" s="191"/>
      <c r="N469" s="191"/>
      <c r="O469" s="70">
        <f>SUMIFS('Ctas Pagar'!G:G,'Ctas Pagar'!E:E,Fornecedores!A:A,'Ctas Pagar'!M:M,"")</f>
        <v>0</v>
      </c>
      <c r="P469" s="70">
        <f>SUMIFS('Ctas Pagar'!G:G,'Ctas Pagar'!E:E,Fornecedores!A:A,'Ctas Pagar'!N:N,"Pago")</f>
        <v>0</v>
      </c>
      <c r="Q469" s="71"/>
      <c r="R469" s="71"/>
      <c r="S469" s="71"/>
      <c r="T469" s="71"/>
      <c r="U469" s="71"/>
      <c r="V469" s="71"/>
      <c r="W469" s="71"/>
      <c r="X469" s="71"/>
      <c r="Y469" s="71"/>
      <c r="Z469" s="71"/>
      <c r="AA469" s="71"/>
      <c r="AB469" s="71"/>
      <c r="AC469" s="71"/>
      <c r="AD469" s="71"/>
      <c r="AE469" s="71"/>
      <c r="AF469" s="71"/>
      <c r="AG469" s="71"/>
      <c r="AH469" s="71"/>
      <c r="AI469" s="71"/>
      <c r="AJ469" s="71"/>
    </row>
    <row r="470" spans="1:36">
      <c r="A470" s="191"/>
      <c r="B470" s="191"/>
      <c r="C470" s="191"/>
      <c r="D470" s="191"/>
      <c r="E470" s="191"/>
      <c r="F470" s="191"/>
      <c r="G470" s="191"/>
      <c r="H470" s="191"/>
      <c r="I470" s="191"/>
      <c r="J470" s="191"/>
      <c r="K470" s="191"/>
      <c r="L470" s="191"/>
      <c r="M470" s="191"/>
      <c r="N470" s="191"/>
      <c r="O470" s="70">
        <f>SUMIFS('Ctas Pagar'!G:G,'Ctas Pagar'!E:E,Fornecedores!A:A,'Ctas Pagar'!M:M,"")</f>
        <v>0</v>
      </c>
      <c r="P470" s="70">
        <f>SUMIFS('Ctas Pagar'!G:G,'Ctas Pagar'!E:E,Fornecedores!A:A,'Ctas Pagar'!N:N,"Pago")</f>
        <v>0</v>
      </c>
      <c r="Q470" s="71"/>
      <c r="R470" s="71"/>
      <c r="S470" s="71"/>
      <c r="T470" s="71"/>
      <c r="U470" s="71"/>
      <c r="V470" s="71"/>
      <c r="W470" s="71"/>
      <c r="X470" s="71"/>
      <c r="Y470" s="71"/>
      <c r="Z470" s="71"/>
      <c r="AA470" s="71"/>
      <c r="AB470" s="71"/>
      <c r="AC470" s="71"/>
      <c r="AD470" s="71"/>
      <c r="AE470" s="71"/>
      <c r="AF470" s="71"/>
      <c r="AG470" s="71"/>
      <c r="AH470" s="71"/>
      <c r="AI470" s="71"/>
      <c r="AJ470" s="71"/>
    </row>
    <row r="471" spans="1:36">
      <c r="A471" s="191"/>
      <c r="B471" s="191"/>
      <c r="C471" s="191"/>
      <c r="D471" s="191"/>
      <c r="E471" s="191"/>
      <c r="F471" s="191"/>
      <c r="G471" s="191"/>
      <c r="H471" s="191"/>
      <c r="I471" s="191"/>
      <c r="J471" s="191"/>
      <c r="K471" s="191"/>
      <c r="L471" s="191"/>
      <c r="M471" s="191"/>
      <c r="N471" s="191"/>
      <c r="O471" s="70">
        <f>SUMIFS('Ctas Pagar'!G:G,'Ctas Pagar'!E:E,Fornecedores!A:A,'Ctas Pagar'!M:M,"")</f>
        <v>0</v>
      </c>
      <c r="P471" s="70">
        <f>SUMIFS('Ctas Pagar'!G:G,'Ctas Pagar'!E:E,Fornecedores!A:A,'Ctas Pagar'!N:N,"Pago")</f>
        <v>0</v>
      </c>
      <c r="Q471" s="71"/>
      <c r="R471" s="71"/>
      <c r="S471" s="71"/>
      <c r="T471" s="71"/>
      <c r="U471" s="71"/>
      <c r="V471" s="71"/>
      <c r="W471" s="71"/>
      <c r="X471" s="71"/>
      <c r="Y471" s="71"/>
      <c r="Z471" s="71"/>
      <c r="AA471" s="71"/>
      <c r="AB471" s="71"/>
      <c r="AC471" s="71"/>
      <c r="AD471" s="71"/>
      <c r="AE471" s="71"/>
      <c r="AF471" s="71"/>
      <c r="AG471" s="71"/>
      <c r="AH471" s="71"/>
      <c r="AI471" s="71"/>
      <c r="AJ471" s="71"/>
    </row>
    <row r="472" spans="1:36">
      <c r="A472" s="191"/>
      <c r="B472" s="191"/>
      <c r="C472" s="191"/>
      <c r="D472" s="191"/>
      <c r="E472" s="191"/>
      <c r="F472" s="191"/>
      <c r="G472" s="191"/>
      <c r="H472" s="191"/>
      <c r="I472" s="191"/>
      <c r="J472" s="191"/>
      <c r="K472" s="191"/>
      <c r="L472" s="191"/>
      <c r="M472" s="191"/>
      <c r="N472" s="191"/>
      <c r="O472" s="70">
        <f>SUMIFS('Ctas Pagar'!G:G,'Ctas Pagar'!E:E,Fornecedores!A:A,'Ctas Pagar'!M:M,"")</f>
        <v>0</v>
      </c>
      <c r="P472" s="70">
        <f>SUMIFS('Ctas Pagar'!G:G,'Ctas Pagar'!E:E,Fornecedores!A:A,'Ctas Pagar'!N:N,"Pago")</f>
        <v>0</v>
      </c>
      <c r="Q472" s="71"/>
      <c r="R472" s="71"/>
      <c r="S472" s="71"/>
      <c r="T472" s="71"/>
      <c r="U472" s="71"/>
      <c r="V472" s="71"/>
      <c r="W472" s="71"/>
      <c r="X472" s="71"/>
      <c r="Y472" s="71"/>
      <c r="Z472" s="71"/>
      <c r="AA472" s="71"/>
      <c r="AB472" s="71"/>
      <c r="AC472" s="71"/>
      <c r="AD472" s="71"/>
      <c r="AE472" s="71"/>
      <c r="AF472" s="71"/>
      <c r="AG472" s="71"/>
      <c r="AH472" s="71"/>
      <c r="AI472" s="71"/>
      <c r="AJ472" s="71"/>
    </row>
    <row r="473" spans="1:36">
      <c r="A473" s="191"/>
      <c r="B473" s="191"/>
      <c r="C473" s="191"/>
      <c r="D473" s="191"/>
      <c r="E473" s="191"/>
      <c r="F473" s="191"/>
      <c r="G473" s="191"/>
      <c r="H473" s="191"/>
      <c r="I473" s="191"/>
      <c r="J473" s="191"/>
      <c r="K473" s="191"/>
      <c r="L473" s="191"/>
      <c r="M473" s="191"/>
      <c r="N473" s="191"/>
      <c r="O473" s="70">
        <f>SUMIFS('Ctas Pagar'!G:G,'Ctas Pagar'!E:E,Fornecedores!A:A,'Ctas Pagar'!M:M,"")</f>
        <v>0</v>
      </c>
      <c r="P473" s="70">
        <f>SUMIFS('Ctas Pagar'!G:G,'Ctas Pagar'!E:E,Fornecedores!A:A,'Ctas Pagar'!N:N,"Pago")</f>
        <v>0</v>
      </c>
      <c r="Q473" s="71"/>
      <c r="R473" s="71"/>
      <c r="S473" s="71"/>
      <c r="T473" s="71"/>
      <c r="U473" s="71"/>
      <c r="V473" s="71"/>
      <c r="W473" s="71"/>
      <c r="X473" s="71"/>
      <c r="Y473" s="71"/>
      <c r="Z473" s="71"/>
      <c r="AA473" s="71"/>
      <c r="AB473" s="71"/>
      <c r="AC473" s="71"/>
      <c r="AD473" s="71"/>
      <c r="AE473" s="71"/>
      <c r="AF473" s="71"/>
      <c r="AG473" s="71"/>
      <c r="AH473" s="71"/>
      <c r="AI473" s="71"/>
      <c r="AJ473" s="71"/>
    </row>
    <row r="474" spans="1:36">
      <c r="A474" s="191"/>
      <c r="B474" s="191"/>
      <c r="C474" s="191"/>
      <c r="D474" s="191"/>
      <c r="E474" s="191"/>
      <c r="F474" s="191"/>
      <c r="G474" s="191"/>
      <c r="H474" s="191"/>
      <c r="I474" s="191"/>
      <c r="J474" s="191"/>
      <c r="K474" s="191"/>
      <c r="L474" s="191"/>
      <c r="M474" s="191"/>
      <c r="N474" s="191"/>
      <c r="O474" s="70">
        <f>SUMIFS('Ctas Pagar'!G:G,'Ctas Pagar'!E:E,Fornecedores!A:A,'Ctas Pagar'!M:M,"")</f>
        <v>0</v>
      </c>
      <c r="P474" s="70">
        <f>SUMIFS('Ctas Pagar'!G:G,'Ctas Pagar'!E:E,Fornecedores!A:A,'Ctas Pagar'!N:N,"Pago")</f>
        <v>0</v>
      </c>
      <c r="Q474" s="71"/>
      <c r="R474" s="71"/>
      <c r="S474" s="71"/>
      <c r="T474" s="71"/>
      <c r="U474" s="71"/>
      <c r="V474" s="71"/>
      <c r="W474" s="71"/>
      <c r="X474" s="71"/>
      <c r="Y474" s="71"/>
      <c r="Z474" s="71"/>
      <c r="AA474" s="71"/>
      <c r="AB474" s="71"/>
      <c r="AC474" s="71"/>
      <c r="AD474" s="71"/>
      <c r="AE474" s="71"/>
      <c r="AF474" s="71"/>
      <c r="AG474" s="71"/>
      <c r="AH474" s="71"/>
      <c r="AI474" s="71"/>
      <c r="AJ474" s="71"/>
    </row>
    <row r="475" spans="1:36">
      <c r="A475" s="191"/>
      <c r="B475" s="191"/>
      <c r="C475" s="191"/>
      <c r="D475" s="191"/>
      <c r="E475" s="191"/>
      <c r="F475" s="191"/>
      <c r="G475" s="191"/>
      <c r="H475" s="191"/>
      <c r="I475" s="191"/>
      <c r="J475" s="191"/>
      <c r="K475" s="191"/>
      <c r="L475" s="191"/>
      <c r="M475" s="191"/>
      <c r="N475" s="191"/>
      <c r="O475" s="70">
        <f>SUMIFS('Ctas Pagar'!G:G,'Ctas Pagar'!E:E,Fornecedores!A:A,'Ctas Pagar'!M:M,"")</f>
        <v>0</v>
      </c>
      <c r="P475" s="70">
        <f>SUMIFS('Ctas Pagar'!G:G,'Ctas Pagar'!E:E,Fornecedores!A:A,'Ctas Pagar'!N:N,"Pago")</f>
        <v>0</v>
      </c>
      <c r="Q475" s="71"/>
      <c r="R475" s="71"/>
      <c r="S475" s="71"/>
      <c r="T475" s="71"/>
      <c r="U475" s="71"/>
      <c r="V475" s="71"/>
      <c r="W475" s="71"/>
      <c r="X475" s="71"/>
      <c r="Y475" s="71"/>
      <c r="Z475" s="71"/>
      <c r="AA475" s="71"/>
      <c r="AB475" s="71"/>
      <c r="AC475" s="71"/>
      <c r="AD475" s="71"/>
      <c r="AE475" s="71"/>
      <c r="AF475" s="71"/>
      <c r="AG475" s="71"/>
      <c r="AH475" s="71"/>
      <c r="AI475" s="71"/>
      <c r="AJ475" s="71"/>
    </row>
    <row r="476" spans="1:36">
      <c r="A476" s="191"/>
      <c r="B476" s="191"/>
      <c r="C476" s="191"/>
      <c r="D476" s="191"/>
      <c r="E476" s="191"/>
      <c r="F476" s="191"/>
      <c r="G476" s="191"/>
      <c r="H476" s="191"/>
      <c r="I476" s="191"/>
      <c r="J476" s="191"/>
      <c r="K476" s="191"/>
      <c r="L476" s="191"/>
      <c r="M476" s="191"/>
      <c r="N476" s="191"/>
      <c r="O476" s="70">
        <f>SUMIFS('Ctas Pagar'!G:G,'Ctas Pagar'!E:E,Fornecedores!A:A,'Ctas Pagar'!M:M,"")</f>
        <v>0</v>
      </c>
      <c r="P476" s="70">
        <f>SUMIFS('Ctas Pagar'!G:G,'Ctas Pagar'!E:E,Fornecedores!A:A,'Ctas Pagar'!N:N,"Pago")</f>
        <v>0</v>
      </c>
      <c r="Q476" s="71"/>
      <c r="R476" s="71"/>
      <c r="S476" s="71"/>
      <c r="T476" s="71"/>
      <c r="U476" s="71"/>
      <c r="V476" s="71"/>
      <c r="W476" s="71"/>
      <c r="X476" s="71"/>
      <c r="Y476" s="71"/>
      <c r="Z476" s="71"/>
      <c r="AA476" s="71"/>
      <c r="AB476" s="71"/>
      <c r="AC476" s="71"/>
      <c r="AD476" s="71"/>
      <c r="AE476" s="71"/>
      <c r="AF476" s="71"/>
      <c r="AG476" s="71"/>
      <c r="AH476" s="71"/>
      <c r="AI476" s="71"/>
      <c r="AJ476" s="71"/>
    </row>
    <row r="477" spans="1:36">
      <c r="A477" s="191"/>
      <c r="B477" s="191"/>
      <c r="C477" s="191"/>
      <c r="D477" s="191"/>
      <c r="E477" s="191"/>
      <c r="F477" s="191"/>
      <c r="G477" s="191"/>
      <c r="H477" s="191"/>
      <c r="I477" s="191"/>
      <c r="J477" s="191"/>
      <c r="K477" s="191"/>
      <c r="L477" s="191"/>
      <c r="M477" s="191"/>
      <c r="N477" s="191"/>
      <c r="O477" s="70">
        <f>SUMIFS('Ctas Pagar'!G:G,'Ctas Pagar'!E:E,Fornecedores!A:A,'Ctas Pagar'!M:M,"")</f>
        <v>0</v>
      </c>
      <c r="P477" s="70">
        <f>SUMIFS('Ctas Pagar'!G:G,'Ctas Pagar'!E:E,Fornecedores!A:A,'Ctas Pagar'!N:N,"Pago")</f>
        <v>0</v>
      </c>
      <c r="Q477" s="71"/>
      <c r="R477" s="71"/>
      <c r="S477" s="71"/>
      <c r="T477" s="71"/>
      <c r="U477" s="71"/>
      <c r="V477" s="71"/>
      <c r="W477" s="71"/>
      <c r="X477" s="71"/>
      <c r="Y477" s="71"/>
      <c r="Z477" s="71"/>
      <c r="AA477" s="71"/>
      <c r="AB477" s="71"/>
      <c r="AC477" s="71"/>
      <c r="AD477" s="71"/>
      <c r="AE477" s="71"/>
      <c r="AF477" s="71"/>
      <c r="AG477" s="71"/>
      <c r="AH477" s="71"/>
      <c r="AI477" s="71"/>
      <c r="AJ477" s="71"/>
    </row>
    <row r="478" spans="1:36">
      <c r="A478" s="191"/>
      <c r="B478" s="191"/>
      <c r="C478" s="191"/>
      <c r="D478" s="191"/>
      <c r="E478" s="191"/>
      <c r="F478" s="191"/>
      <c r="G478" s="191"/>
      <c r="H478" s="191"/>
      <c r="I478" s="191"/>
      <c r="J478" s="191"/>
      <c r="K478" s="191"/>
      <c r="L478" s="191"/>
      <c r="M478" s="191"/>
      <c r="N478" s="191"/>
      <c r="O478" s="70">
        <f>SUMIFS('Ctas Pagar'!G:G,'Ctas Pagar'!E:E,Fornecedores!A:A,'Ctas Pagar'!M:M,"")</f>
        <v>0</v>
      </c>
      <c r="P478" s="70">
        <f>SUMIFS('Ctas Pagar'!G:G,'Ctas Pagar'!E:E,Fornecedores!A:A,'Ctas Pagar'!N:N,"Pago")</f>
        <v>0</v>
      </c>
      <c r="Q478" s="71"/>
      <c r="R478" s="71"/>
      <c r="S478" s="71"/>
      <c r="T478" s="71"/>
      <c r="U478" s="71"/>
      <c r="V478" s="71"/>
      <c r="W478" s="71"/>
      <c r="X478" s="71"/>
      <c r="Y478" s="71"/>
      <c r="Z478" s="71"/>
      <c r="AA478" s="71"/>
      <c r="AB478" s="71"/>
      <c r="AC478" s="71"/>
      <c r="AD478" s="71"/>
      <c r="AE478" s="71"/>
      <c r="AF478" s="71"/>
      <c r="AG478" s="71"/>
      <c r="AH478" s="71"/>
      <c r="AI478" s="71"/>
      <c r="AJ478" s="71"/>
    </row>
    <row r="479" spans="1:36">
      <c r="A479" s="191"/>
      <c r="B479" s="191"/>
      <c r="C479" s="191"/>
      <c r="D479" s="191"/>
      <c r="E479" s="191"/>
      <c r="F479" s="191"/>
      <c r="G479" s="191"/>
      <c r="H479" s="191"/>
      <c r="I479" s="191"/>
      <c r="J479" s="191"/>
      <c r="K479" s="191"/>
      <c r="L479" s="191"/>
      <c r="M479" s="191"/>
      <c r="N479" s="191"/>
      <c r="O479" s="70">
        <f>SUMIFS('Ctas Pagar'!G:G,'Ctas Pagar'!E:E,Fornecedores!A:A,'Ctas Pagar'!M:M,"")</f>
        <v>0</v>
      </c>
      <c r="P479" s="70">
        <f>SUMIFS('Ctas Pagar'!G:G,'Ctas Pagar'!E:E,Fornecedores!A:A,'Ctas Pagar'!N:N,"Pago")</f>
        <v>0</v>
      </c>
      <c r="Q479" s="71"/>
      <c r="R479" s="71"/>
      <c r="S479" s="71"/>
      <c r="T479" s="71"/>
      <c r="U479" s="71"/>
      <c r="V479" s="71"/>
      <c r="W479" s="71"/>
      <c r="X479" s="71"/>
      <c r="Y479" s="71"/>
      <c r="Z479" s="71"/>
      <c r="AA479" s="71"/>
      <c r="AB479" s="71"/>
      <c r="AC479" s="71"/>
      <c r="AD479" s="71"/>
      <c r="AE479" s="71"/>
      <c r="AF479" s="71"/>
      <c r="AG479" s="71"/>
      <c r="AH479" s="71"/>
      <c r="AI479" s="71"/>
      <c r="AJ479" s="71"/>
    </row>
    <row r="480" spans="1:36">
      <c r="A480" s="191"/>
      <c r="B480" s="191"/>
      <c r="C480" s="191"/>
      <c r="D480" s="191"/>
      <c r="E480" s="191"/>
      <c r="F480" s="191"/>
      <c r="G480" s="191"/>
      <c r="H480" s="191"/>
      <c r="I480" s="191"/>
      <c r="J480" s="191"/>
      <c r="K480" s="191"/>
      <c r="L480" s="191"/>
      <c r="M480" s="191"/>
      <c r="N480" s="191"/>
      <c r="O480" s="70">
        <f>SUMIFS('Ctas Pagar'!G:G,'Ctas Pagar'!E:E,Fornecedores!A:A,'Ctas Pagar'!M:M,"")</f>
        <v>0</v>
      </c>
      <c r="P480" s="70">
        <f>SUMIFS('Ctas Pagar'!G:G,'Ctas Pagar'!E:E,Fornecedores!A:A,'Ctas Pagar'!N:N,"Pago")</f>
        <v>0</v>
      </c>
      <c r="Q480" s="71"/>
      <c r="R480" s="71"/>
      <c r="S480" s="71"/>
      <c r="T480" s="71"/>
      <c r="U480" s="71"/>
      <c r="V480" s="71"/>
      <c r="W480" s="71"/>
      <c r="X480" s="71"/>
      <c r="Y480" s="71"/>
      <c r="Z480" s="71"/>
      <c r="AA480" s="71"/>
      <c r="AB480" s="71"/>
      <c r="AC480" s="71"/>
      <c r="AD480" s="71"/>
      <c r="AE480" s="71"/>
      <c r="AF480" s="71"/>
      <c r="AG480" s="71"/>
      <c r="AH480" s="71"/>
      <c r="AI480" s="71"/>
      <c r="AJ480" s="71"/>
    </row>
    <row r="481" spans="1:36">
      <c r="A481" s="191"/>
      <c r="B481" s="191"/>
      <c r="C481" s="191"/>
      <c r="D481" s="191"/>
      <c r="E481" s="191"/>
      <c r="F481" s="191"/>
      <c r="G481" s="191"/>
      <c r="H481" s="191"/>
      <c r="I481" s="191"/>
      <c r="J481" s="191"/>
      <c r="K481" s="191"/>
      <c r="L481" s="191"/>
      <c r="M481" s="191"/>
      <c r="N481" s="191"/>
      <c r="O481" s="70">
        <f>SUMIFS('Ctas Pagar'!G:G,'Ctas Pagar'!E:E,Fornecedores!A:A,'Ctas Pagar'!M:M,"")</f>
        <v>0</v>
      </c>
      <c r="P481" s="70">
        <f>SUMIFS('Ctas Pagar'!G:G,'Ctas Pagar'!E:E,Fornecedores!A:A,'Ctas Pagar'!N:N,"Pago")</f>
        <v>0</v>
      </c>
      <c r="Q481" s="71"/>
      <c r="R481" s="71"/>
      <c r="S481" s="71"/>
      <c r="T481" s="71"/>
      <c r="U481" s="71"/>
      <c r="V481" s="71"/>
      <c r="W481" s="71"/>
      <c r="X481" s="71"/>
      <c r="Y481" s="71"/>
      <c r="Z481" s="71"/>
      <c r="AA481" s="71"/>
      <c r="AB481" s="71"/>
      <c r="AC481" s="71"/>
      <c r="AD481" s="71"/>
      <c r="AE481" s="71"/>
      <c r="AF481" s="71"/>
      <c r="AG481" s="71"/>
      <c r="AH481" s="71"/>
      <c r="AI481" s="71"/>
      <c r="AJ481" s="71"/>
    </row>
    <row r="482" spans="1:36">
      <c r="A482" s="191"/>
      <c r="B482" s="191"/>
      <c r="C482" s="191"/>
      <c r="D482" s="191"/>
      <c r="E482" s="191"/>
      <c r="F482" s="191"/>
      <c r="G482" s="191"/>
      <c r="H482" s="191"/>
      <c r="I482" s="191"/>
      <c r="J482" s="191"/>
      <c r="K482" s="191"/>
      <c r="L482" s="191"/>
      <c r="M482" s="191"/>
      <c r="N482" s="191"/>
      <c r="O482" s="70">
        <f>SUMIFS('Ctas Pagar'!G:G,'Ctas Pagar'!E:E,Fornecedores!A:A,'Ctas Pagar'!M:M,"")</f>
        <v>0</v>
      </c>
      <c r="P482" s="70">
        <f>SUMIFS('Ctas Pagar'!G:G,'Ctas Pagar'!E:E,Fornecedores!A:A,'Ctas Pagar'!N:N,"Pago")</f>
        <v>0</v>
      </c>
      <c r="Q482" s="71"/>
      <c r="R482" s="71"/>
      <c r="S482" s="71"/>
      <c r="T482" s="71"/>
      <c r="U482" s="71"/>
      <c r="V482" s="71"/>
      <c r="W482" s="71"/>
      <c r="X482" s="71"/>
      <c r="Y482" s="71"/>
      <c r="Z482" s="71"/>
      <c r="AA482" s="71"/>
      <c r="AB482" s="71"/>
      <c r="AC482" s="71"/>
      <c r="AD482" s="71"/>
      <c r="AE482" s="71"/>
      <c r="AF482" s="71"/>
      <c r="AG482" s="71"/>
      <c r="AH482" s="71"/>
      <c r="AI482" s="71"/>
      <c r="AJ482" s="71"/>
    </row>
    <row r="483" spans="1:36">
      <c r="A483" s="191"/>
      <c r="B483" s="191"/>
      <c r="C483" s="191"/>
      <c r="D483" s="191"/>
      <c r="E483" s="191"/>
      <c r="F483" s="191"/>
      <c r="G483" s="191"/>
      <c r="H483" s="191"/>
      <c r="I483" s="191"/>
      <c r="J483" s="191"/>
      <c r="K483" s="191"/>
      <c r="L483" s="191"/>
      <c r="M483" s="191"/>
      <c r="N483" s="191"/>
      <c r="O483" s="70">
        <f>SUMIFS('Ctas Pagar'!G:G,'Ctas Pagar'!E:E,Fornecedores!A:A,'Ctas Pagar'!M:M,"")</f>
        <v>0</v>
      </c>
      <c r="P483" s="70">
        <f>SUMIFS('Ctas Pagar'!G:G,'Ctas Pagar'!E:E,Fornecedores!A:A,'Ctas Pagar'!N:N,"Pago")</f>
        <v>0</v>
      </c>
      <c r="Q483" s="71"/>
      <c r="R483" s="71"/>
      <c r="S483" s="71"/>
      <c r="T483" s="71"/>
      <c r="U483" s="71"/>
      <c r="V483" s="71"/>
      <c r="W483" s="71"/>
      <c r="X483" s="71"/>
      <c r="Y483" s="71"/>
      <c r="Z483" s="71"/>
      <c r="AA483" s="71"/>
      <c r="AB483" s="71"/>
      <c r="AC483" s="71"/>
      <c r="AD483" s="71"/>
      <c r="AE483" s="71"/>
      <c r="AF483" s="71"/>
      <c r="AG483" s="71"/>
      <c r="AH483" s="71"/>
      <c r="AI483" s="71"/>
      <c r="AJ483" s="71"/>
    </row>
    <row r="484" spans="1:36">
      <c r="A484" s="191"/>
      <c r="B484" s="191"/>
      <c r="C484" s="191"/>
      <c r="D484" s="191"/>
      <c r="E484" s="191"/>
      <c r="F484" s="191"/>
      <c r="G484" s="191"/>
      <c r="H484" s="191"/>
      <c r="I484" s="191"/>
      <c r="J484" s="191"/>
      <c r="K484" s="191"/>
      <c r="L484" s="191"/>
      <c r="M484" s="191"/>
      <c r="N484" s="191"/>
      <c r="O484" s="70">
        <f>SUMIFS('Ctas Pagar'!G:G,'Ctas Pagar'!E:E,Fornecedores!A:A,'Ctas Pagar'!M:M,"")</f>
        <v>0</v>
      </c>
      <c r="P484" s="70">
        <f>SUMIFS('Ctas Pagar'!G:G,'Ctas Pagar'!E:E,Fornecedores!A:A,'Ctas Pagar'!N:N,"Pago")</f>
        <v>0</v>
      </c>
      <c r="Q484" s="71"/>
      <c r="R484" s="71"/>
      <c r="S484" s="71"/>
      <c r="T484" s="71"/>
      <c r="U484" s="71"/>
      <c r="V484" s="71"/>
      <c r="W484" s="71"/>
      <c r="X484" s="71"/>
      <c r="Y484" s="71"/>
      <c r="Z484" s="71"/>
      <c r="AA484" s="71"/>
      <c r="AB484" s="71"/>
      <c r="AC484" s="71"/>
      <c r="AD484" s="71"/>
      <c r="AE484" s="71"/>
      <c r="AF484" s="71"/>
      <c r="AG484" s="71"/>
      <c r="AH484" s="71"/>
      <c r="AI484" s="71"/>
      <c r="AJ484" s="71"/>
    </row>
    <row r="485" spans="1:36">
      <c r="A485" s="191"/>
      <c r="B485" s="191"/>
      <c r="C485" s="191"/>
      <c r="D485" s="191"/>
      <c r="E485" s="191"/>
      <c r="F485" s="191"/>
      <c r="G485" s="191"/>
      <c r="H485" s="191"/>
      <c r="I485" s="191"/>
      <c r="J485" s="191"/>
      <c r="K485" s="191"/>
      <c r="L485" s="191"/>
      <c r="M485" s="191"/>
      <c r="N485" s="191"/>
      <c r="O485" s="70">
        <f>SUMIFS('Ctas Pagar'!G:G,'Ctas Pagar'!E:E,Fornecedores!A:A,'Ctas Pagar'!M:M,"")</f>
        <v>0</v>
      </c>
      <c r="P485" s="70">
        <f>SUMIFS('Ctas Pagar'!G:G,'Ctas Pagar'!E:E,Fornecedores!A:A,'Ctas Pagar'!N:N,"Pago")</f>
        <v>0</v>
      </c>
      <c r="Q485" s="71"/>
      <c r="R485" s="71"/>
      <c r="S485" s="71"/>
      <c r="T485" s="71"/>
      <c r="U485" s="71"/>
      <c r="V485" s="71"/>
      <c r="W485" s="71"/>
      <c r="X485" s="71"/>
      <c r="Y485" s="71"/>
      <c r="Z485" s="71"/>
      <c r="AA485" s="71"/>
      <c r="AB485" s="71"/>
      <c r="AC485" s="71"/>
      <c r="AD485" s="71"/>
      <c r="AE485" s="71"/>
      <c r="AF485" s="71"/>
      <c r="AG485" s="71"/>
      <c r="AH485" s="71"/>
      <c r="AI485" s="71"/>
      <c r="AJ485" s="71"/>
    </row>
    <row r="486" spans="1:36">
      <c r="A486" s="191"/>
      <c r="B486" s="191"/>
      <c r="C486" s="191"/>
      <c r="D486" s="191"/>
      <c r="E486" s="191"/>
      <c r="F486" s="191"/>
      <c r="G486" s="191"/>
      <c r="H486" s="191"/>
      <c r="I486" s="191"/>
      <c r="J486" s="191"/>
      <c r="K486" s="191"/>
      <c r="L486" s="191"/>
      <c r="M486" s="191"/>
      <c r="N486" s="191"/>
      <c r="O486" s="70">
        <f>SUMIFS('Ctas Pagar'!G:G,'Ctas Pagar'!E:E,Fornecedores!A:A,'Ctas Pagar'!M:M,"")</f>
        <v>0</v>
      </c>
      <c r="P486" s="70">
        <f>SUMIFS('Ctas Pagar'!G:G,'Ctas Pagar'!E:E,Fornecedores!A:A,'Ctas Pagar'!N:N,"Pago")</f>
        <v>0</v>
      </c>
      <c r="Q486" s="71"/>
      <c r="R486" s="71"/>
      <c r="S486" s="71"/>
      <c r="T486" s="71"/>
      <c r="U486" s="71"/>
      <c r="V486" s="71"/>
      <c r="W486" s="71"/>
      <c r="X486" s="71"/>
      <c r="Y486" s="71"/>
      <c r="Z486" s="71"/>
      <c r="AA486" s="71"/>
      <c r="AB486" s="71"/>
      <c r="AC486" s="71"/>
      <c r="AD486" s="71"/>
      <c r="AE486" s="71"/>
      <c r="AF486" s="71"/>
      <c r="AG486" s="71"/>
      <c r="AH486" s="71"/>
      <c r="AI486" s="71"/>
      <c r="AJ486" s="71"/>
    </row>
    <row r="487" spans="1:36">
      <c r="A487" s="191"/>
      <c r="B487" s="191"/>
      <c r="C487" s="191"/>
      <c r="D487" s="191"/>
      <c r="E487" s="191"/>
      <c r="F487" s="191"/>
      <c r="G487" s="191"/>
      <c r="H487" s="191"/>
      <c r="I487" s="191"/>
      <c r="J487" s="191"/>
      <c r="K487" s="191"/>
      <c r="L487" s="191"/>
      <c r="M487" s="191"/>
      <c r="N487" s="191"/>
      <c r="O487" s="70">
        <f>SUMIFS('Ctas Pagar'!G:G,'Ctas Pagar'!E:E,Fornecedores!A:A,'Ctas Pagar'!M:M,"")</f>
        <v>0</v>
      </c>
      <c r="P487" s="70">
        <f>SUMIFS('Ctas Pagar'!G:G,'Ctas Pagar'!E:E,Fornecedores!A:A,'Ctas Pagar'!N:N,"Pago")</f>
        <v>0</v>
      </c>
      <c r="Q487" s="71"/>
      <c r="R487" s="71"/>
      <c r="S487" s="71"/>
      <c r="T487" s="71"/>
      <c r="U487" s="71"/>
      <c r="V487" s="71"/>
      <c r="W487" s="71"/>
      <c r="X487" s="71"/>
      <c r="Y487" s="71"/>
      <c r="Z487" s="71"/>
      <c r="AA487" s="71"/>
      <c r="AB487" s="71"/>
      <c r="AC487" s="71"/>
      <c r="AD487" s="71"/>
      <c r="AE487" s="71"/>
      <c r="AF487" s="71"/>
      <c r="AG487" s="71"/>
      <c r="AH487" s="71"/>
      <c r="AI487" s="71"/>
      <c r="AJ487" s="71"/>
    </row>
    <row r="488" spans="1:36">
      <c r="A488" s="191"/>
      <c r="B488" s="191"/>
      <c r="C488" s="191"/>
      <c r="D488" s="191"/>
      <c r="E488" s="191"/>
      <c r="F488" s="191"/>
      <c r="G488" s="191"/>
      <c r="H488" s="191"/>
      <c r="I488" s="191"/>
      <c r="J488" s="191"/>
      <c r="K488" s="191"/>
      <c r="L488" s="191"/>
      <c r="M488" s="191"/>
      <c r="N488" s="191"/>
      <c r="O488" s="70">
        <f>SUMIFS('Ctas Pagar'!G:G,'Ctas Pagar'!E:E,Fornecedores!A:A,'Ctas Pagar'!M:M,"")</f>
        <v>0</v>
      </c>
      <c r="P488" s="70">
        <f>SUMIFS('Ctas Pagar'!G:G,'Ctas Pagar'!E:E,Fornecedores!A:A,'Ctas Pagar'!N:N,"Pago")</f>
        <v>0</v>
      </c>
      <c r="Q488" s="71"/>
      <c r="R488" s="71"/>
      <c r="S488" s="71"/>
      <c r="T488" s="71"/>
      <c r="U488" s="71"/>
      <c r="V488" s="71"/>
      <c r="W488" s="71"/>
      <c r="X488" s="71"/>
      <c r="Y488" s="71"/>
      <c r="Z488" s="71"/>
      <c r="AA488" s="71"/>
      <c r="AB488" s="71"/>
      <c r="AC488" s="71"/>
      <c r="AD488" s="71"/>
      <c r="AE488" s="71"/>
      <c r="AF488" s="71"/>
      <c r="AG488" s="71"/>
      <c r="AH488" s="71"/>
      <c r="AI488" s="71"/>
      <c r="AJ488" s="71"/>
    </row>
    <row r="489" spans="1:36">
      <c r="A489" s="191"/>
      <c r="B489" s="191"/>
      <c r="C489" s="191"/>
      <c r="D489" s="191"/>
      <c r="E489" s="191"/>
      <c r="F489" s="191"/>
      <c r="G489" s="191"/>
      <c r="H489" s="191"/>
      <c r="I489" s="191"/>
      <c r="J489" s="191"/>
      <c r="K489" s="191"/>
      <c r="L489" s="191"/>
      <c r="M489" s="191"/>
      <c r="N489" s="191"/>
      <c r="O489" s="70">
        <f>SUMIFS('Ctas Pagar'!G:G,'Ctas Pagar'!E:E,Fornecedores!A:A,'Ctas Pagar'!M:M,"")</f>
        <v>0</v>
      </c>
      <c r="P489" s="70">
        <f>SUMIFS('Ctas Pagar'!G:G,'Ctas Pagar'!E:E,Fornecedores!A:A,'Ctas Pagar'!N:N,"Pago")</f>
        <v>0</v>
      </c>
      <c r="Q489" s="71"/>
      <c r="R489" s="71"/>
      <c r="S489" s="71"/>
      <c r="T489" s="71"/>
      <c r="U489" s="71"/>
      <c r="V489" s="71"/>
      <c r="W489" s="71"/>
      <c r="X489" s="71"/>
      <c r="Y489" s="71"/>
      <c r="Z489" s="71"/>
      <c r="AA489" s="71"/>
      <c r="AB489" s="71"/>
      <c r="AC489" s="71"/>
      <c r="AD489" s="71"/>
      <c r="AE489" s="71"/>
      <c r="AF489" s="71"/>
      <c r="AG489" s="71"/>
      <c r="AH489" s="71"/>
      <c r="AI489" s="71"/>
      <c r="AJ489" s="71"/>
    </row>
    <row r="490" spans="1:36">
      <c r="A490" s="191"/>
      <c r="B490" s="191"/>
      <c r="C490" s="191"/>
      <c r="D490" s="191"/>
      <c r="E490" s="191"/>
      <c r="F490" s="191"/>
      <c r="G490" s="191"/>
      <c r="H490" s="191"/>
      <c r="I490" s="191"/>
      <c r="J490" s="191"/>
      <c r="K490" s="191"/>
      <c r="L490" s="191"/>
      <c r="M490" s="191"/>
      <c r="N490" s="191"/>
      <c r="O490" s="70">
        <f>SUMIFS('Ctas Pagar'!G:G,'Ctas Pagar'!E:E,Fornecedores!A:A,'Ctas Pagar'!M:M,"")</f>
        <v>0</v>
      </c>
      <c r="P490" s="70">
        <f>SUMIFS('Ctas Pagar'!G:G,'Ctas Pagar'!E:E,Fornecedores!A:A,'Ctas Pagar'!N:N,"Pago")</f>
        <v>0</v>
      </c>
      <c r="Q490" s="71"/>
      <c r="R490" s="71"/>
      <c r="S490" s="71"/>
      <c r="T490" s="71"/>
      <c r="U490" s="71"/>
      <c r="V490" s="71"/>
      <c r="W490" s="71"/>
      <c r="X490" s="71"/>
      <c r="Y490" s="71"/>
      <c r="Z490" s="71"/>
      <c r="AA490" s="71"/>
      <c r="AB490" s="71"/>
      <c r="AC490" s="71"/>
      <c r="AD490" s="71"/>
      <c r="AE490" s="71"/>
      <c r="AF490" s="71"/>
      <c r="AG490" s="71"/>
      <c r="AH490" s="71"/>
      <c r="AI490" s="71"/>
      <c r="AJ490" s="71"/>
    </row>
    <row r="491" spans="1:36">
      <c r="A491" s="191"/>
      <c r="B491" s="191"/>
      <c r="C491" s="191"/>
      <c r="D491" s="191"/>
      <c r="E491" s="191"/>
      <c r="F491" s="191"/>
      <c r="G491" s="191"/>
      <c r="H491" s="191"/>
      <c r="I491" s="191"/>
      <c r="J491" s="191"/>
      <c r="K491" s="191"/>
      <c r="L491" s="191"/>
      <c r="M491" s="191"/>
      <c r="N491" s="191"/>
      <c r="O491" s="70">
        <f>SUMIFS('Ctas Pagar'!G:G,'Ctas Pagar'!E:E,Fornecedores!A:A,'Ctas Pagar'!M:M,"")</f>
        <v>0</v>
      </c>
      <c r="P491" s="70">
        <f>SUMIFS('Ctas Pagar'!G:G,'Ctas Pagar'!E:E,Fornecedores!A:A,'Ctas Pagar'!N:N,"Pago")</f>
        <v>0</v>
      </c>
      <c r="Q491" s="71"/>
      <c r="R491" s="71"/>
      <c r="S491" s="71"/>
      <c r="T491" s="71"/>
      <c r="U491" s="71"/>
      <c r="V491" s="71"/>
      <c r="W491" s="71"/>
      <c r="X491" s="71"/>
      <c r="Y491" s="71"/>
      <c r="Z491" s="71"/>
      <c r="AA491" s="71"/>
      <c r="AB491" s="71"/>
      <c r="AC491" s="71"/>
      <c r="AD491" s="71"/>
      <c r="AE491" s="71"/>
      <c r="AF491" s="71"/>
      <c r="AG491" s="71"/>
      <c r="AH491" s="71"/>
      <c r="AI491" s="71"/>
      <c r="AJ491" s="71"/>
    </row>
    <row r="492" spans="1:36">
      <c r="A492" s="191"/>
      <c r="B492" s="191"/>
      <c r="C492" s="191"/>
      <c r="D492" s="191"/>
      <c r="E492" s="191"/>
      <c r="F492" s="191"/>
      <c r="G492" s="191"/>
      <c r="H492" s="191"/>
      <c r="I492" s="191"/>
      <c r="J492" s="191"/>
      <c r="K492" s="191"/>
      <c r="L492" s="191"/>
      <c r="M492" s="191"/>
      <c r="N492" s="191"/>
      <c r="O492" s="70">
        <f>SUMIFS('Ctas Pagar'!G:G,'Ctas Pagar'!E:E,Fornecedores!A:A,'Ctas Pagar'!M:M,"")</f>
        <v>0</v>
      </c>
      <c r="P492" s="70">
        <f>SUMIFS('Ctas Pagar'!G:G,'Ctas Pagar'!E:E,Fornecedores!A:A,'Ctas Pagar'!N:N,"Pago")</f>
        <v>0</v>
      </c>
      <c r="Q492" s="71"/>
      <c r="R492" s="71"/>
      <c r="S492" s="71"/>
      <c r="T492" s="71"/>
      <c r="U492" s="71"/>
      <c r="V492" s="71"/>
      <c r="W492" s="71"/>
      <c r="X492" s="71"/>
      <c r="Y492" s="71"/>
      <c r="Z492" s="71"/>
      <c r="AA492" s="71"/>
      <c r="AB492" s="71"/>
      <c r="AC492" s="71"/>
      <c r="AD492" s="71"/>
      <c r="AE492" s="71"/>
      <c r="AF492" s="71"/>
      <c r="AG492" s="71"/>
      <c r="AH492" s="71"/>
      <c r="AI492" s="71"/>
      <c r="AJ492" s="71"/>
    </row>
    <row r="493" spans="1:36">
      <c r="A493" s="191"/>
      <c r="B493" s="191"/>
      <c r="C493" s="191"/>
      <c r="D493" s="191"/>
      <c r="E493" s="191"/>
      <c r="F493" s="191"/>
      <c r="G493" s="191"/>
      <c r="H493" s="191"/>
      <c r="I493" s="191"/>
      <c r="J493" s="191"/>
      <c r="K493" s="191"/>
      <c r="L493" s="191"/>
      <c r="M493" s="191"/>
      <c r="N493" s="191"/>
      <c r="O493" s="70">
        <f>SUMIFS('Ctas Pagar'!G:G,'Ctas Pagar'!E:E,Fornecedores!A:A,'Ctas Pagar'!M:M,"")</f>
        <v>0</v>
      </c>
      <c r="P493" s="70">
        <f>SUMIFS('Ctas Pagar'!G:G,'Ctas Pagar'!E:E,Fornecedores!A:A,'Ctas Pagar'!N:N,"Pago")</f>
        <v>0</v>
      </c>
      <c r="Q493" s="71"/>
      <c r="R493" s="71"/>
      <c r="S493" s="71"/>
      <c r="T493" s="71"/>
      <c r="U493" s="71"/>
      <c r="V493" s="71"/>
      <c r="W493" s="71"/>
      <c r="X493" s="71"/>
      <c r="Y493" s="71"/>
      <c r="Z493" s="71"/>
      <c r="AA493" s="71"/>
      <c r="AB493" s="71"/>
      <c r="AC493" s="71"/>
      <c r="AD493" s="71"/>
      <c r="AE493" s="71"/>
      <c r="AF493" s="71"/>
      <c r="AG493" s="71"/>
      <c r="AH493" s="71"/>
      <c r="AI493" s="71"/>
      <c r="AJ493" s="71"/>
    </row>
    <row r="494" spans="1:36">
      <c r="A494" s="191"/>
      <c r="B494" s="191"/>
      <c r="C494" s="191"/>
      <c r="D494" s="191"/>
      <c r="E494" s="191"/>
      <c r="F494" s="191"/>
      <c r="G494" s="191"/>
      <c r="H494" s="191"/>
      <c r="I494" s="191"/>
      <c r="J494" s="191"/>
      <c r="K494" s="191"/>
      <c r="L494" s="191"/>
      <c r="M494" s="191"/>
      <c r="N494" s="191"/>
      <c r="O494" s="70">
        <f>SUMIFS('Ctas Pagar'!G:G,'Ctas Pagar'!E:E,Fornecedores!A:A,'Ctas Pagar'!M:M,"")</f>
        <v>0</v>
      </c>
      <c r="P494" s="70">
        <f>SUMIFS('Ctas Pagar'!G:G,'Ctas Pagar'!E:E,Fornecedores!A:A,'Ctas Pagar'!N:N,"Pago")</f>
        <v>0</v>
      </c>
      <c r="Q494" s="71"/>
      <c r="R494" s="71"/>
      <c r="S494" s="71"/>
      <c r="T494" s="71"/>
      <c r="U494" s="71"/>
      <c r="V494" s="71"/>
      <c r="W494" s="71"/>
      <c r="X494" s="71"/>
      <c r="Y494" s="71"/>
      <c r="Z494" s="71"/>
      <c r="AA494" s="71"/>
      <c r="AB494" s="71"/>
      <c r="AC494" s="71"/>
      <c r="AD494" s="71"/>
      <c r="AE494" s="71"/>
      <c r="AF494" s="71"/>
      <c r="AG494" s="71"/>
      <c r="AH494" s="71"/>
      <c r="AI494" s="71"/>
      <c r="AJ494" s="71"/>
    </row>
    <row r="495" spans="1:36">
      <c r="A495" s="191"/>
      <c r="B495" s="191"/>
      <c r="C495" s="191"/>
      <c r="D495" s="191"/>
      <c r="E495" s="191"/>
      <c r="F495" s="191"/>
      <c r="G495" s="191"/>
      <c r="H495" s="191"/>
      <c r="I495" s="191"/>
      <c r="J495" s="191"/>
      <c r="K495" s="191"/>
      <c r="L495" s="191"/>
      <c r="M495" s="191"/>
      <c r="N495" s="191"/>
      <c r="O495" s="70">
        <f>SUMIFS('Ctas Pagar'!G:G,'Ctas Pagar'!E:E,Fornecedores!A:A,'Ctas Pagar'!M:M,"")</f>
        <v>0</v>
      </c>
      <c r="P495" s="70">
        <f>SUMIFS('Ctas Pagar'!G:G,'Ctas Pagar'!E:E,Fornecedores!A:A,'Ctas Pagar'!N:N,"Pago")</f>
        <v>0</v>
      </c>
      <c r="Q495" s="71"/>
      <c r="R495" s="71"/>
      <c r="S495" s="71"/>
      <c r="T495" s="71"/>
      <c r="U495" s="71"/>
      <c r="V495" s="71"/>
      <c r="W495" s="71"/>
      <c r="X495" s="71"/>
      <c r="Y495" s="71"/>
      <c r="Z495" s="71"/>
      <c r="AA495" s="71"/>
      <c r="AB495" s="71"/>
      <c r="AC495" s="71"/>
      <c r="AD495" s="71"/>
      <c r="AE495" s="71"/>
      <c r="AF495" s="71"/>
      <c r="AG495" s="71"/>
      <c r="AH495" s="71"/>
      <c r="AI495" s="71"/>
      <c r="AJ495" s="71"/>
    </row>
    <row r="496" spans="1:36">
      <c r="A496" s="191"/>
      <c r="B496" s="191"/>
      <c r="C496" s="191"/>
      <c r="D496" s="191"/>
      <c r="E496" s="191"/>
      <c r="F496" s="191"/>
      <c r="G496" s="191"/>
      <c r="H496" s="191"/>
      <c r="I496" s="191"/>
      <c r="J496" s="191"/>
      <c r="K496" s="191"/>
      <c r="L496" s="191"/>
      <c r="M496" s="191"/>
      <c r="N496" s="191"/>
      <c r="O496" s="70">
        <f>SUMIFS('Ctas Pagar'!G:G,'Ctas Pagar'!E:E,Fornecedores!A:A,'Ctas Pagar'!M:M,"")</f>
        <v>0</v>
      </c>
      <c r="P496" s="70">
        <f>SUMIFS('Ctas Pagar'!G:G,'Ctas Pagar'!E:E,Fornecedores!A:A,'Ctas Pagar'!N:N,"Pago")</f>
        <v>0</v>
      </c>
      <c r="Q496" s="71"/>
      <c r="R496" s="71"/>
      <c r="S496" s="71"/>
      <c r="T496" s="71"/>
      <c r="U496" s="71"/>
      <c r="V496" s="71"/>
      <c r="W496" s="71"/>
      <c r="X496" s="71"/>
      <c r="Y496" s="71"/>
      <c r="Z496" s="71"/>
      <c r="AA496" s="71"/>
      <c r="AB496" s="71"/>
      <c r="AC496" s="71"/>
      <c r="AD496" s="71"/>
      <c r="AE496" s="71"/>
      <c r="AF496" s="71"/>
      <c r="AG496" s="71"/>
      <c r="AH496" s="71"/>
      <c r="AI496" s="71"/>
      <c r="AJ496" s="71"/>
    </row>
    <row r="497" spans="1:36">
      <c r="A497" s="191"/>
      <c r="B497" s="191"/>
      <c r="C497" s="191"/>
      <c r="D497" s="191"/>
      <c r="E497" s="191"/>
      <c r="F497" s="191"/>
      <c r="G497" s="191"/>
      <c r="H497" s="191"/>
      <c r="I497" s="191"/>
      <c r="J497" s="191"/>
      <c r="K497" s="191"/>
      <c r="L497" s="191"/>
      <c r="M497" s="191"/>
      <c r="N497" s="191"/>
      <c r="O497" s="70">
        <f>SUMIFS('Ctas Pagar'!G:G,'Ctas Pagar'!E:E,Fornecedores!A:A,'Ctas Pagar'!M:M,"")</f>
        <v>0</v>
      </c>
      <c r="P497" s="70">
        <f>SUMIFS('Ctas Pagar'!G:G,'Ctas Pagar'!E:E,Fornecedores!A:A,'Ctas Pagar'!N:N,"Pago")</f>
        <v>0</v>
      </c>
      <c r="Q497" s="71"/>
      <c r="R497" s="71"/>
      <c r="S497" s="71"/>
      <c r="T497" s="71"/>
      <c r="U497" s="71"/>
      <c r="V497" s="71"/>
      <c r="W497" s="71"/>
      <c r="X497" s="71"/>
      <c r="Y497" s="71"/>
      <c r="Z497" s="71"/>
      <c r="AA497" s="71"/>
      <c r="AB497" s="71"/>
      <c r="AC497" s="71"/>
      <c r="AD497" s="71"/>
      <c r="AE497" s="71"/>
      <c r="AF497" s="71"/>
      <c r="AG497" s="71"/>
      <c r="AH497" s="71"/>
      <c r="AI497" s="71"/>
      <c r="AJ497" s="71"/>
    </row>
    <row r="498" spans="1:36">
      <c r="A498" s="191"/>
      <c r="B498" s="191"/>
      <c r="C498" s="191"/>
      <c r="D498" s="191"/>
      <c r="E498" s="191"/>
      <c r="F498" s="191"/>
      <c r="G498" s="191"/>
      <c r="H498" s="191"/>
      <c r="I498" s="191"/>
      <c r="J498" s="191"/>
      <c r="K498" s="191"/>
      <c r="L498" s="191"/>
      <c r="M498" s="191"/>
      <c r="N498" s="191"/>
      <c r="O498" s="70">
        <f>SUMIFS('Ctas Pagar'!G:G,'Ctas Pagar'!E:E,Fornecedores!A:A,'Ctas Pagar'!M:M,"")</f>
        <v>0</v>
      </c>
      <c r="P498" s="70">
        <f>SUMIFS('Ctas Pagar'!G:G,'Ctas Pagar'!E:E,Fornecedores!A:A,'Ctas Pagar'!N:N,"Pago")</f>
        <v>0</v>
      </c>
      <c r="Q498" s="71"/>
      <c r="R498" s="71"/>
      <c r="S498" s="71"/>
      <c r="T498" s="71"/>
      <c r="U498" s="71"/>
      <c r="V498" s="71"/>
      <c r="W498" s="71"/>
      <c r="X498" s="71"/>
      <c r="Y498" s="71"/>
      <c r="Z498" s="71"/>
      <c r="AA498" s="71"/>
      <c r="AB498" s="71"/>
      <c r="AC498" s="71"/>
      <c r="AD498" s="71"/>
      <c r="AE498" s="71"/>
      <c r="AF498" s="71"/>
      <c r="AG498" s="71"/>
      <c r="AH498" s="71"/>
      <c r="AI498" s="71"/>
      <c r="AJ498" s="71"/>
    </row>
    <row r="499" spans="1:36">
      <c r="A499" s="191"/>
      <c r="B499" s="191"/>
      <c r="C499" s="191"/>
      <c r="D499" s="191"/>
      <c r="E499" s="191"/>
      <c r="F499" s="191"/>
      <c r="G499" s="191"/>
      <c r="H499" s="191"/>
      <c r="I499" s="191"/>
      <c r="J499" s="191"/>
      <c r="K499" s="191"/>
      <c r="L499" s="191"/>
      <c r="M499" s="191"/>
      <c r="N499" s="191"/>
      <c r="O499" s="70">
        <f>SUMIFS('Ctas Pagar'!G:G,'Ctas Pagar'!E:E,Fornecedores!A:A,'Ctas Pagar'!M:M,"")</f>
        <v>0</v>
      </c>
      <c r="P499" s="70">
        <f>SUMIFS('Ctas Pagar'!G:G,'Ctas Pagar'!E:E,Fornecedores!A:A,'Ctas Pagar'!N:N,"Pago")</f>
        <v>0</v>
      </c>
      <c r="Q499" s="71"/>
      <c r="R499" s="71"/>
      <c r="S499" s="71"/>
      <c r="T499" s="71"/>
      <c r="U499" s="71"/>
      <c r="V499" s="71"/>
      <c r="W499" s="71"/>
      <c r="X499" s="71"/>
      <c r="Y499" s="71"/>
      <c r="Z499" s="71"/>
      <c r="AA499" s="71"/>
      <c r="AB499" s="71"/>
      <c r="AC499" s="71"/>
      <c r="AD499" s="71"/>
      <c r="AE499" s="71"/>
      <c r="AF499" s="71"/>
      <c r="AG499" s="71"/>
      <c r="AH499" s="71"/>
      <c r="AI499" s="71"/>
      <c r="AJ499" s="71"/>
    </row>
    <row r="500" spans="1:36">
      <c r="A500" s="191"/>
      <c r="B500" s="191"/>
      <c r="C500" s="191"/>
      <c r="D500" s="191"/>
      <c r="E500" s="191"/>
      <c r="F500" s="191"/>
      <c r="G500" s="191"/>
      <c r="H500" s="191"/>
      <c r="I500" s="191"/>
      <c r="J500" s="191"/>
      <c r="K500" s="191"/>
      <c r="L500" s="191"/>
      <c r="M500" s="191"/>
      <c r="N500" s="191"/>
      <c r="O500" s="70">
        <f>SUMIFS('Ctas Pagar'!G:G,'Ctas Pagar'!E:E,Fornecedores!A:A,'Ctas Pagar'!M:M,"")</f>
        <v>0</v>
      </c>
      <c r="P500" s="70">
        <f>SUMIFS('Ctas Pagar'!G:G,'Ctas Pagar'!E:E,Fornecedores!A:A,'Ctas Pagar'!N:N,"Pago")</f>
        <v>0</v>
      </c>
      <c r="Q500" s="71"/>
      <c r="R500" s="71"/>
      <c r="S500" s="71"/>
      <c r="T500" s="71"/>
      <c r="U500" s="71"/>
      <c r="V500" s="71"/>
      <c r="W500" s="71"/>
      <c r="X500" s="71"/>
      <c r="Y500" s="71"/>
      <c r="Z500" s="71"/>
      <c r="AA500" s="71"/>
      <c r="AB500" s="71"/>
      <c r="AC500" s="71"/>
      <c r="AD500" s="71"/>
      <c r="AE500" s="71"/>
      <c r="AF500" s="71"/>
      <c r="AG500" s="71"/>
      <c r="AH500" s="71"/>
      <c r="AI500" s="71"/>
      <c r="AJ500" s="71"/>
    </row>
    <row r="501" spans="1:36">
      <c r="A501" s="191"/>
      <c r="B501" s="191"/>
      <c r="C501" s="191"/>
      <c r="D501" s="191"/>
      <c r="E501" s="191"/>
      <c r="F501" s="191"/>
      <c r="G501" s="191"/>
      <c r="H501" s="191"/>
      <c r="I501" s="191"/>
      <c r="J501" s="191"/>
      <c r="K501" s="191"/>
      <c r="L501" s="191"/>
      <c r="M501" s="191"/>
      <c r="N501" s="191"/>
      <c r="O501" s="70">
        <f>SUMIFS('Ctas Pagar'!G:G,'Ctas Pagar'!E:E,Fornecedores!A:A,'Ctas Pagar'!M:M,"")</f>
        <v>0</v>
      </c>
      <c r="P501" s="70">
        <f>SUMIFS('Ctas Pagar'!G:G,'Ctas Pagar'!E:E,Fornecedores!A:A,'Ctas Pagar'!N:N,"Pago")</f>
        <v>0</v>
      </c>
      <c r="Q501" s="71"/>
      <c r="R501" s="71"/>
      <c r="S501" s="71"/>
      <c r="T501" s="71"/>
      <c r="U501" s="71"/>
      <c r="V501" s="71"/>
      <c r="W501" s="71"/>
      <c r="X501" s="71"/>
      <c r="Y501" s="71"/>
      <c r="Z501" s="71"/>
      <c r="AA501" s="71"/>
      <c r="AB501" s="71"/>
      <c r="AC501" s="71"/>
      <c r="AD501" s="71"/>
      <c r="AE501" s="71"/>
      <c r="AF501" s="71"/>
      <c r="AG501" s="71"/>
      <c r="AH501" s="71"/>
      <c r="AI501" s="71"/>
      <c r="AJ501" s="71"/>
    </row>
    <row r="502" spans="1:36">
      <c r="A502" s="191"/>
      <c r="B502" s="191"/>
      <c r="C502" s="191"/>
      <c r="D502" s="191"/>
      <c r="E502" s="191"/>
      <c r="F502" s="191"/>
      <c r="G502" s="191"/>
      <c r="H502" s="191"/>
      <c r="I502" s="191"/>
      <c r="J502" s="191"/>
      <c r="K502" s="191"/>
      <c r="L502" s="191"/>
      <c r="M502" s="191"/>
      <c r="N502" s="191"/>
      <c r="O502" s="70">
        <f>SUMIFS('Ctas Pagar'!G:G,'Ctas Pagar'!E:E,Fornecedores!A:A,'Ctas Pagar'!M:M,"")</f>
        <v>0</v>
      </c>
      <c r="P502" s="70">
        <f>SUMIFS('Ctas Pagar'!G:G,'Ctas Pagar'!E:E,Fornecedores!A:A,'Ctas Pagar'!N:N,"Pago")</f>
        <v>0</v>
      </c>
      <c r="Q502" s="71"/>
      <c r="R502" s="71"/>
      <c r="S502" s="71"/>
      <c r="T502" s="71"/>
      <c r="U502" s="71"/>
      <c r="V502" s="71"/>
      <c r="W502" s="71"/>
      <c r="X502" s="71"/>
      <c r="Y502" s="71"/>
      <c r="Z502" s="71"/>
      <c r="AA502" s="71"/>
      <c r="AB502" s="71"/>
      <c r="AC502" s="71"/>
      <c r="AD502" s="71"/>
      <c r="AE502" s="71"/>
      <c r="AF502" s="71"/>
      <c r="AG502" s="71"/>
      <c r="AH502" s="71"/>
      <c r="AI502" s="71"/>
      <c r="AJ502" s="71"/>
    </row>
    <row r="503" spans="1:36">
      <c r="A503" s="191"/>
      <c r="B503" s="191"/>
      <c r="C503" s="191"/>
      <c r="D503" s="191"/>
      <c r="E503" s="191"/>
      <c r="F503" s="191"/>
      <c r="G503" s="191"/>
      <c r="H503" s="191"/>
      <c r="I503" s="191"/>
      <c r="J503" s="191"/>
      <c r="K503" s="191"/>
      <c r="L503" s="191"/>
      <c r="M503" s="191"/>
      <c r="N503" s="191"/>
      <c r="O503" s="70">
        <f>SUMIFS('Ctas Pagar'!G:G,'Ctas Pagar'!E:E,Fornecedores!A:A,'Ctas Pagar'!M:M,"")</f>
        <v>0</v>
      </c>
      <c r="P503" s="70">
        <f>SUMIFS('Ctas Pagar'!G:G,'Ctas Pagar'!E:E,Fornecedores!A:A,'Ctas Pagar'!N:N,"Pago")</f>
        <v>0</v>
      </c>
      <c r="Q503" s="71"/>
      <c r="R503" s="71"/>
      <c r="S503" s="71"/>
      <c r="T503" s="71"/>
      <c r="U503" s="71"/>
      <c r="V503" s="71"/>
      <c r="W503" s="71"/>
      <c r="X503" s="71"/>
      <c r="Y503" s="71"/>
      <c r="Z503" s="71"/>
      <c r="AA503" s="71"/>
      <c r="AB503" s="71"/>
      <c r="AC503" s="71"/>
      <c r="AD503" s="71"/>
      <c r="AE503" s="71"/>
      <c r="AF503" s="71"/>
      <c r="AG503" s="71"/>
      <c r="AH503" s="71"/>
      <c r="AI503" s="71"/>
      <c r="AJ503" s="71"/>
    </row>
    <row r="504" spans="1:36">
      <c r="A504" s="191"/>
      <c r="B504" s="191"/>
      <c r="C504" s="191"/>
      <c r="D504" s="191"/>
      <c r="E504" s="191"/>
      <c r="F504" s="191"/>
      <c r="G504" s="191"/>
      <c r="H504" s="191"/>
      <c r="I504" s="191"/>
      <c r="J504" s="191"/>
      <c r="K504" s="191"/>
      <c r="L504" s="191"/>
      <c r="M504" s="191"/>
      <c r="N504" s="191"/>
      <c r="O504" s="70">
        <f>SUMIFS('Ctas Pagar'!G:G,'Ctas Pagar'!E:E,Fornecedores!A:A,'Ctas Pagar'!M:M,"")</f>
        <v>0</v>
      </c>
      <c r="P504" s="70">
        <f>SUMIFS('Ctas Pagar'!G:G,'Ctas Pagar'!E:E,Fornecedores!A:A,'Ctas Pagar'!N:N,"Pago")</f>
        <v>0</v>
      </c>
      <c r="Q504" s="71"/>
      <c r="R504" s="71"/>
      <c r="S504" s="71"/>
      <c r="T504" s="71"/>
      <c r="U504" s="71"/>
      <c r="V504" s="71"/>
      <c r="W504" s="71"/>
      <c r="X504" s="71"/>
      <c r="Y504" s="71"/>
      <c r="Z504" s="71"/>
      <c r="AA504" s="71"/>
      <c r="AB504" s="71"/>
      <c r="AC504" s="71"/>
      <c r="AD504" s="71"/>
      <c r="AE504" s="71"/>
      <c r="AF504" s="71"/>
      <c r="AG504" s="71"/>
      <c r="AH504" s="71"/>
      <c r="AI504" s="71"/>
      <c r="AJ504" s="71"/>
    </row>
    <row r="505" spans="1:36">
      <c r="A505" s="191"/>
      <c r="B505" s="191"/>
      <c r="C505" s="191"/>
      <c r="D505" s="191"/>
      <c r="E505" s="191"/>
      <c r="F505" s="191"/>
      <c r="G505" s="191"/>
      <c r="H505" s="191"/>
      <c r="I505" s="191"/>
      <c r="J505" s="191"/>
      <c r="K505" s="191"/>
      <c r="L505" s="191"/>
      <c r="M505" s="191"/>
      <c r="N505" s="191"/>
      <c r="O505" s="70">
        <f>SUMIFS('Ctas Pagar'!G:G,'Ctas Pagar'!E:E,Fornecedores!A:A,'Ctas Pagar'!M:M,"")</f>
        <v>0</v>
      </c>
      <c r="P505" s="70">
        <f>SUMIFS('Ctas Pagar'!G:G,'Ctas Pagar'!E:E,Fornecedores!A:A,'Ctas Pagar'!N:N,"Pago")</f>
        <v>0</v>
      </c>
      <c r="Q505" s="71"/>
      <c r="R505" s="71"/>
      <c r="S505" s="71"/>
      <c r="T505" s="71"/>
      <c r="U505" s="71"/>
      <c r="V505" s="71"/>
      <c r="W505" s="71"/>
      <c r="X505" s="71"/>
      <c r="Y505" s="71"/>
      <c r="Z505" s="71"/>
      <c r="AA505" s="71"/>
      <c r="AB505" s="71"/>
      <c r="AC505" s="71"/>
      <c r="AD505" s="71"/>
      <c r="AE505" s="71"/>
      <c r="AF505" s="71"/>
      <c r="AG505" s="71"/>
      <c r="AH505" s="71"/>
      <c r="AI505" s="71"/>
      <c r="AJ505" s="71"/>
    </row>
    <row r="506" spans="1:36">
      <c r="A506" s="191"/>
      <c r="B506" s="191"/>
      <c r="C506" s="191"/>
      <c r="D506" s="191"/>
      <c r="E506" s="191"/>
      <c r="F506" s="191"/>
      <c r="G506" s="191"/>
      <c r="H506" s="191"/>
      <c r="I506" s="191"/>
      <c r="J506" s="191"/>
      <c r="K506" s="191"/>
      <c r="L506" s="191"/>
      <c r="M506" s="191"/>
      <c r="N506" s="191"/>
      <c r="O506" s="70">
        <f>SUMIFS('Ctas Pagar'!G:G,'Ctas Pagar'!E:E,Fornecedores!A:A,'Ctas Pagar'!M:M,"")</f>
        <v>0</v>
      </c>
      <c r="P506" s="70">
        <f>SUMIFS('Ctas Pagar'!G:G,'Ctas Pagar'!E:E,Fornecedores!A:A,'Ctas Pagar'!N:N,"Pago")</f>
        <v>0</v>
      </c>
      <c r="Q506" s="71"/>
      <c r="R506" s="71"/>
      <c r="S506" s="71"/>
      <c r="T506" s="71"/>
      <c r="U506" s="71"/>
      <c r="V506" s="71"/>
      <c r="W506" s="71"/>
      <c r="X506" s="71"/>
      <c r="Y506" s="71"/>
      <c r="Z506" s="71"/>
      <c r="AA506" s="71"/>
      <c r="AB506" s="71"/>
      <c r="AC506" s="71"/>
      <c r="AD506" s="71"/>
      <c r="AE506" s="71"/>
      <c r="AF506" s="71"/>
      <c r="AG506" s="71"/>
      <c r="AH506" s="71"/>
      <c r="AI506" s="71"/>
      <c r="AJ506" s="71"/>
    </row>
    <row r="507" spans="1:36">
      <c r="A507" s="191"/>
      <c r="B507" s="191"/>
      <c r="C507" s="191"/>
      <c r="D507" s="191"/>
      <c r="E507" s="191"/>
      <c r="F507" s="191"/>
      <c r="G507" s="191"/>
      <c r="H507" s="191"/>
      <c r="I507" s="191"/>
      <c r="J507" s="191"/>
      <c r="K507" s="191"/>
      <c r="L507" s="191"/>
      <c r="M507" s="191"/>
      <c r="N507" s="191"/>
      <c r="O507" s="70">
        <f>SUMIFS('Ctas Pagar'!G:G,'Ctas Pagar'!E:E,Fornecedores!A:A,'Ctas Pagar'!M:M,"")</f>
        <v>0</v>
      </c>
      <c r="P507" s="70">
        <f>SUMIFS('Ctas Pagar'!G:G,'Ctas Pagar'!E:E,Fornecedores!A:A,'Ctas Pagar'!N:N,"Pago")</f>
        <v>0</v>
      </c>
      <c r="Q507" s="71"/>
      <c r="R507" s="71"/>
      <c r="S507" s="71"/>
      <c r="T507" s="71"/>
      <c r="U507" s="71"/>
      <c r="V507" s="71"/>
      <c r="W507" s="71"/>
      <c r="X507" s="71"/>
      <c r="Y507" s="71"/>
      <c r="Z507" s="71"/>
      <c r="AA507" s="71"/>
      <c r="AB507" s="71"/>
      <c r="AC507" s="71"/>
      <c r="AD507" s="71"/>
      <c r="AE507" s="71"/>
      <c r="AF507" s="71"/>
      <c r="AG507" s="71"/>
      <c r="AH507" s="71"/>
      <c r="AI507" s="71"/>
      <c r="AJ507" s="71"/>
    </row>
    <row r="508" spans="1:36">
      <c r="A508" s="191"/>
      <c r="B508" s="191"/>
      <c r="C508" s="191"/>
      <c r="D508" s="191"/>
      <c r="E508" s="191"/>
      <c r="F508" s="191"/>
      <c r="G508" s="191"/>
      <c r="H508" s="191"/>
      <c r="I508" s="191"/>
      <c r="J508" s="191"/>
      <c r="K508" s="191"/>
      <c r="L508" s="191"/>
      <c r="M508" s="191"/>
      <c r="N508" s="191"/>
      <c r="O508" s="70">
        <f>SUMIFS('Ctas Pagar'!G:G,'Ctas Pagar'!E:E,Fornecedores!A:A,'Ctas Pagar'!M:M,"")</f>
        <v>0</v>
      </c>
      <c r="P508" s="70">
        <f>SUMIFS('Ctas Pagar'!G:G,'Ctas Pagar'!E:E,Fornecedores!A:A,'Ctas Pagar'!N:N,"Pago")</f>
        <v>0</v>
      </c>
      <c r="Q508" s="71"/>
      <c r="R508" s="71"/>
      <c r="S508" s="71"/>
      <c r="T508" s="71"/>
      <c r="U508" s="71"/>
      <c r="V508" s="71"/>
      <c r="W508" s="71"/>
      <c r="X508" s="71"/>
      <c r="Y508" s="71"/>
      <c r="Z508" s="71"/>
      <c r="AA508" s="71"/>
      <c r="AB508" s="71"/>
      <c r="AC508" s="71"/>
      <c r="AD508" s="71"/>
      <c r="AE508" s="71"/>
      <c r="AF508" s="71"/>
      <c r="AG508" s="71"/>
      <c r="AH508" s="71"/>
      <c r="AI508" s="71"/>
      <c r="AJ508" s="71"/>
    </row>
    <row r="509" spans="1:36">
      <c r="A509" s="191"/>
      <c r="B509" s="191"/>
      <c r="C509" s="191"/>
      <c r="D509" s="191"/>
      <c r="E509" s="191"/>
      <c r="F509" s="191"/>
      <c r="G509" s="191"/>
      <c r="H509" s="191"/>
      <c r="I509" s="191"/>
      <c r="J509" s="191"/>
      <c r="K509" s="191"/>
      <c r="L509" s="191"/>
      <c r="M509" s="191"/>
      <c r="N509" s="191"/>
      <c r="O509" s="70">
        <f>SUMIFS('Ctas Pagar'!G:G,'Ctas Pagar'!E:E,Fornecedores!A:A,'Ctas Pagar'!M:M,"")</f>
        <v>0</v>
      </c>
      <c r="P509" s="70">
        <f>SUMIFS('Ctas Pagar'!G:G,'Ctas Pagar'!E:E,Fornecedores!A:A,'Ctas Pagar'!N:N,"Pago")</f>
        <v>0</v>
      </c>
      <c r="Q509" s="71"/>
      <c r="R509" s="71"/>
      <c r="S509" s="71"/>
      <c r="T509" s="71"/>
      <c r="U509" s="71"/>
      <c r="V509" s="71"/>
      <c r="W509" s="71"/>
      <c r="X509" s="71"/>
      <c r="Y509" s="71"/>
      <c r="Z509" s="71"/>
      <c r="AA509" s="71"/>
      <c r="AB509" s="71"/>
      <c r="AC509" s="71"/>
      <c r="AD509" s="71"/>
      <c r="AE509" s="71"/>
      <c r="AF509" s="71"/>
      <c r="AG509" s="71"/>
      <c r="AH509" s="71"/>
      <c r="AI509" s="71"/>
      <c r="AJ509" s="71"/>
    </row>
    <row r="510" spans="1:36">
      <c r="A510" s="191"/>
      <c r="B510" s="191"/>
      <c r="C510" s="191"/>
      <c r="D510" s="191"/>
      <c r="E510" s="191"/>
      <c r="F510" s="191"/>
      <c r="G510" s="191"/>
      <c r="H510" s="191"/>
      <c r="I510" s="191"/>
      <c r="J510" s="191"/>
      <c r="K510" s="191"/>
      <c r="L510" s="191"/>
      <c r="M510" s="191"/>
      <c r="N510" s="191"/>
      <c r="O510" s="70">
        <f>SUMIFS('Ctas Pagar'!G:G,'Ctas Pagar'!E:E,Fornecedores!A:A,'Ctas Pagar'!M:M,"")</f>
        <v>0</v>
      </c>
      <c r="P510" s="70">
        <f>SUMIFS('Ctas Pagar'!G:G,'Ctas Pagar'!E:E,Fornecedores!A:A,'Ctas Pagar'!N:N,"Pago")</f>
        <v>0</v>
      </c>
      <c r="Q510" s="71"/>
      <c r="R510" s="71"/>
      <c r="S510" s="71"/>
      <c r="T510" s="71"/>
      <c r="U510" s="71"/>
      <c r="V510" s="71"/>
      <c r="W510" s="71"/>
      <c r="X510" s="71"/>
      <c r="Y510" s="71"/>
      <c r="Z510" s="71"/>
      <c r="AA510" s="71"/>
      <c r="AB510" s="71"/>
      <c r="AC510" s="71"/>
      <c r="AD510" s="71"/>
      <c r="AE510" s="71"/>
      <c r="AF510" s="71"/>
      <c r="AG510" s="71"/>
      <c r="AH510" s="71"/>
      <c r="AI510" s="71"/>
      <c r="AJ510" s="71"/>
    </row>
    <row r="511" spans="1:36">
      <c r="A511" s="191"/>
      <c r="B511" s="191"/>
      <c r="C511" s="191"/>
      <c r="D511" s="191"/>
      <c r="E511" s="191"/>
      <c r="F511" s="191"/>
      <c r="G511" s="191"/>
      <c r="H511" s="191"/>
      <c r="I511" s="191"/>
      <c r="J511" s="191"/>
      <c r="K511" s="191"/>
      <c r="L511" s="191"/>
      <c r="M511" s="191"/>
      <c r="N511" s="191"/>
      <c r="O511" s="70">
        <f>SUMIFS('Ctas Pagar'!G:G,'Ctas Pagar'!E:E,Fornecedores!A:A,'Ctas Pagar'!M:M,"")</f>
        <v>0</v>
      </c>
      <c r="P511" s="70">
        <f>SUMIFS('Ctas Pagar'!G:G,'Ctas Pagar'!E:E,Fornecedores!A:A,'Ctas Pagar'!N:N,"Pago")</f>
        <v>0</v>
      </c>
      <c r="Q511" s="71"/>
      <c r="R511" s="71"/>
      <c r="S511" s="71"/>
      <c r="T511" s="71"/>
      <c r="U511" s="71"/>
      <c r="V511" s="71"/>
      <c r="W511" s="71"/>
      <c r="X511" s="71"/>
      <c r="Y511" s="71"/>
      <c r="Z511" s="71"/>
      <c r="AA511" s="71"/>
      <c r="AB511" s="71"/>
      <c r="AC511" s="71"/>
      <c r="AD511" s="71"/>
      <c r="AE511" s="71"/>
      <c r="AF511" s="71"/>
      <c r="AG511" s="71"/>
      <c r="AH511" s="71"/>
      <c r="AI511" s="71"/>
      <c r="AJ511" s="71"/>
    </row>
    <row r="512" spans="1:36">
      <c r="A512" s="191"/>
      <c r="B512" s="191"/>
      <c r="C512" s="191"/>
      <c r="D512" s="191"/>
      <c r="E512" s="191"/>
      <c r="F512" s="191"/>
      <c r="G512" s="191"/>
      <c r="H512" s="191"/>
      <c r="I512" s="191"/>
      <c r="J512" s="191"/>
      <c r="K512" s="191"/>
      <c r="L512" s="191"/>
      <c r="M512" s="191"/>
      <c r="N512" s="191"/>
      <c r="O512" s="70">
        <f>SUMIFS('Ctas Pagar'!G:G,'Ctas Pagar'!E:E,Fornecedores!A:A,'Ctas Pagar'!M:M,"")</f>
        <v>0</v>
      </c>
      <c r="P512" s="70">
        <f>SUMIFS('Ctas Pagar'!G:G,'Ctas Pagar'!E:E,Fornecedores!A:A,'Ctas Pagar'!N:N,"Pago")</f>
        <v>0</v>
      </c>
      <c r="Q512" s="71"/>
      <c r="R512" s="71"/>
      <c r="S512" s="71"/>
      <c r="T512" s="71"/>
      <c r="U512" s="71"/>
      <c r="V512" s="71"/>
      <c r="W512" s="71"/>
      <c r="X512" s="71"/>
      <c r="Y512" s="71"/>
      <c r="Z512" s="71"/>
      <c r="AA512" s="71"/>
      <c r="AB512" s="71"/>
      <c r="AC512" s="71"/>
      <c r="AD512" s="71"/>
      <c r="AE512" s="71"/>
      <c r="AF512" s="71"/>
      <c r="AG512" s="71"/>
      <c r="AH512" s="71"/>
      <c r="AI512" s="71"/>
      <c r="AJ512" s="71"/>
    </row>
    <row r="513" spans="1:36">
      <c r="A513" s="191"/>
      <c r="B513" s="191"/>
      <c r="C513" s="191"/>
      <c r="D513" s="191"/>
      <c r="E513" s="191"/>
      <c r="F513" s="191"/>
      <c r="G513" s="191"/>
      <c r="H513" s="191"/>
      <c r="I513" s="191"/>
      <c r="J513" s="191"/>
      <c r="K513" s="191"/>
      <c r="L513" s="191"/>
      <c r="M513" s="191"/>
      <c r="N513" s="191"/>
      <c r="O513" s="70">
        <f>SUMIFS('Ctas Pagar'!G:G,'Ctas Pagar'!E:E,Fornecedores!A:A,'Ctas Pagar'!M:M,"")</f>
        <v>0</v>
      </c>
      <c r="P513" s="70">
        <f>SUMIFS('Ctas Pagar'!G:G,'Ctas Pagar'!E:E,Fornecedores!A:A,'Ctas Pagar'!N:N,"Pago")</f>
        <v>0</v>
      </c>
      <c r="Q513" s="71"/>
      <c r="R513" s="71"/>
      <c r="S513" s="71"/>
      <c r="T513" s="71"/>
      <c r="U513" s="71"/>
      <c r="V513" s="71"/>
      <c r="W513" s="71"/>
      <c r="X513" s="71"/>
      <c r="Y513" s="71"/>
      <c r="Z513" s="71"/>
      <c r="AA513" s="71"/>
      <c r="AB513" s="71"/>
      <c r="AC513" s="71"/>
      <c r="AD513" s="71"/>
      <c r="AE513" s="71"/>
      <c r="AF513" s="71"/>
      <c r="AG513" s="71"/>
      <c r="AH513" s="71"/>
      <c r="AI513" s="71"/>
      <c r="AJ513" s="71"/>
    </row>
    <row r="514" spans="1:36">
      <c r="A514" s="191"/>
      <c r="B514" s="191"/>
      <c r="C514" s="191"/>
      <c r="D514" s="191"/>
      <c r="E514" s="191"/>
      <c r="F514" s="191"/>
      <c r="G514" s="191"/>
      <c r="H514" s="191"/>
      <c r="I514" s="191"/>
      <c r="J514" s="191"/>
      <c r="K514" s="191"/>
      <c r="L514" s="191"/>
      <c r="M514" s="191"/>
      <c r="N514" s="191"/>
      <c r="O514" s="70">
        <f>SUMIFS('Ctas Pagar'!G:G,'Ctas Pagar'!E:E,Fornecedores!A:A,'Ctas Pagar'!M:M,"")</f>
        <v>0</v>
      </c>
      <c r="P514" s="70">
        <f>SUMIFS('Ctas Pagar'!G:G,'Ctas Pagar'!E:E,Fornecedores!A:A,'Ctas Pagar'!N:N,"Pago")</f>
        <v>0</v>
      </c>
      <c r="Q514" s="71"/>
      <c r="R514" s="71"/>
      <c r="S514" s="71"/>
      <c r="T514" s="71"/>
      <c r="U514" s="71"/>
      <c r="V514" s="71"/>
      <c r="W514" s="71"/>
      <c r="X514" s="71"/>
      <c r="Y514" s="71"/>
      <c r="Z514" s="71"/>
      <c r="AA514" s="71"/>
      <c r="AB514" s="71"/>
      <c r="AC514" s="71"/>
      <c r="AD514" s="71"/>
      <c r="AE514" s="71"/>
      <c r="AF514" s="71"/>
      <c r="AG514" s="71"/>
      <c r="AH514" s="71"/>
      <c r="AI514" s="71"/>
      <c r="AJ514" s="71"/>
    </row>
    <row r="515" spans="1:36">
      <c r="A515" s="191"/>
      <c r="B515" s="191"/>
      <c r="C515" s="191"/>
      <c r="D515" s="191"/>
      <c r="E515" s="191"/>
      <c r="F515" s="191"/>
      <c r="G515" s="191"/>
      <c r="H515" s="191"/>
      <c r="I515" s="191"/>
      <c r="J515" s="191"/>
      <c r="K515" s="191"/>
      <c r="L515" s="191"/>
      <c r="M515" s="191"/>
      <c r="N515" s="191"/>
      <c r="O515" s="70">
        <f>SUMIFS('Ctas Pagar'!G:G,'Ctas Pagar'!E:E,Fornecedores!A:A,'Ctas Pagar'!M:M,"")</f>
        <v>0</v>
      </c>
      <c r="P515" s="70">
        <f>SUMIFS('Ctas Pagar'!G:G,'Ctas Pagar'!E:E,Fornecedores!A:A,'Ctas Pagar'!N:N,"Pago")</f>
        <v>0</v>
      </c>
      <c r="Q515" s="71"/>
      <c r="R515" s="71"/>
      <c r="S515" s="71"/>
      <c r="T515" s="71"/>
      <c r="U515" s="71"/>
      <c r="V515" s="71"/>
      <c r="W515" s="71"/>
      <c r="X515" s="71"/>
      <c r="Y515" s="71"/>
      <c r="Z515" s="71"/>
      <c r="AA515" s="71"/>
      <c r="AB515" s="71"/>
      <c r="AC515" s="71"/>
      <c r="AD515" s="71"/>
      <c r="AE515" s="71"/>
      <c r="AF515" s="71"/>
      <c r="AG515" s="71"/>
      <c r="AH515" s="71"/>
      <c r="AI515" s="71"/>
      <c r="AJ515" s="71"/>
    </row>
    <row r="516" spans="1:36">
      <c r="A516" s="191"/>
      <c r="B516" s="191"/>
      <c r="C516" s="191"/>
      <c r="D516" s="191"/>
      <c r="E516" s="191"/>
      <c r="F516" s="191"/>
      <c r="G516" s="191"/>
      <c r="H516" s="191"/>
      <c r="I516" s="191"/>
      <c r="J516" s="191"/>
      <c r="K516" s="191"/>
      <c r="L516" s="191"/>
      <c r="M516" s="191"/>
      <c r="N516" s="191"/>
      <c r="O516" s="70">
        <f>SUMIFS('Ctas Pagar'!G:G,'Ctas Pagar'!E:E,Fornecedores!A:A,'Ctas Pagar'!M:M,"")</f>
        <v>0</v>
      </c>
      <c r="P516" s="70">
        <f>SUMIFS('Ctas Pagar'!G:G,'Ctas Pagar'!E:E,Fornecedores!A:A,'Ctas Pagar'!N:N,"Pago")</f>
        <v>0</v>
      </c>
      <c r="Q516" s="71"/>
      <c r="R516" s="71"/>
      <c r="S516" s="71"/>
      <c r="T516" s="71"/>
      <c r="U516" s="71"/>
      <c r="V516" s="71"/>
      <c r="W516" s="71"/>
      <c r="X516" s="71"/>
      <c r="Y516" s="71"/>
      <c r="Z516" s="71"/>
      <c r="AA516" s="71"/>
      <c r="AB516" s="71"/>
      <c r="AC516" s="71"/>
      <c r="AD516" s="71"/>
      <c r="AE516" s="71"/>
      <c r="AF516" s="71"/>
      <c r="AG516" s="71"/>
      <c r="AH516" s="71"/>
      <c r="AI516" s="71"/>
      <c r="AJ516" s="71"/>
    </row>
    <row r="517" spans="1:36">
      <c r="A517" s="191"/>
      <c r="B517" s="191"/>
      <c r="C517" s="191"/>
      <c r="D517" s="191"/>
      <c r="E517" s="191"/>
      <c r="F517" s="191"/>
      <c r="G517" s="191"/>
      <c r="H517" s="191"/>
      <c r="I517" s="191"/>
      <c r="J517" s="191"/>
      <c r="K517" s="191"/>
      <c r="L517" s="191"/>
      <c r="M517" s="191"/>
      <c r="N517" s="191"/>
      <c r="O517" s="70">
        <f>SUMIFS('Ctas Pagar'!G:G,'Ctas Pagar'!E:E,Fornecedores!A:A,'Ctas Pagar'!M:M,"")</f>
        <v>0</v>
      </c>
      <c r="P517" s="70">
        <f>SUMIFS('Ctas Pagar'!G:G,'Ctas Pagar'!E:E,Fornecedores!A:A,'Ctas Pagar'!N:N,"Pago")</f>
        <v>0</v>
      </c>
      <c r="Q517" s="71"/>
      <c r="R517" s="71"/>
      <c r="S517" s="71"/>
      <c r="T517" s="71"/>
      <c r="U517" s="71"/>
      <c r="V517" s="71"/>
      <c r="W517" s="71"/>
      <c r="X517" s="71"/>
      <c r="Y517" s="71"/>
      <c r="Z517" s="71"/>
      <c r="AA517" s="71"/>
      <c r="AB517" s="71"/>
      <c r="AC517" s="71"/>
      <c r="AD517" s="71"/>
      <c r="AE517" s="71"/>
      <c r="AF517" s="71"/>
      <c r="AG517" s="71"/>
      <c r="AH517" s="71"/>
      <c r="AI517" s="71"/>
      <c r="AJ517" s="71"/>
    </row>
    <row r="518" spans="1:36">
      <c r="A518" s="191"/>
      <c r="B518" s="191"/>
      <c r="C518" s="191"/>
      <c r="D518" s="191"/>
      <c r="E518" s="191"/>
      <c r="F518" s="191"/>
      <c r="G518" s="191"/>
      <c r="H518" s="191"/>
      <c r="I518" s="191"/>
      <c r="J518" s="191"/>
      <c r="K518" s="191"/>
      <c r="L518" s="191"/>
      <c r="M518" s="191"/>
      <c r="N518" s="191"/>
      <c r="O518" s="70">
        <f>SUMIFS('Ctas Pagar'!G:G,'Ctas Pagar'!E:E,Fornecedores!A:A,'Ctas Pagar'!M:M,"")</f>
        <v>0</v>
      </c>
      <c r="P518" s="70">
        <f>SUMIFS('Ctas Pagar'!G:G,'Ctas Pagar'!E:E,Fornecedores!A:A,'Ctas Pagar'!N:N,"Pago")</f>
        <v>0</v>
      </c>
      <c r="Q518" s="71"/>
      <c r="R518" s="71"/>
      <c r="S518" s="71"/>
      <c r="T518" s="71"/>
      <c r="U518" s="71"/>
      <c r="V518" s="71"/>
      <c r="W518" s="71"/>
      <c r="X518" s="71"/>
      <c r="Y518" s="71"/>
      <c r="Z518" s="71"/>
      <c r="AA518" s="71"/>
      <c r="AB518" s="71"/>
      <c r="AC518" s="71"/>
      <c r="AD518" s="71"/>
      <c r="AE518" s="71"/>
      <c r="AF518" s="71"/>
      <c r="AG518" s="71"/>
      <c r="AH518" s="71"/>
      <c r="AI518" s="71"/>
      <c r="AJ518" s="71"/>
    </row>
    <row r="519" spans="1:36">
      <c r="A519" s="191"/>
      <c r="B519" s="191"/>
      <c r="C519" s="191"/>
      <c r="D519" s="191"/>
      <c r="E519" s="191"/>
      <c r="F519" s="191"/>
      <c r="G519" s="191"/>
      <c r="H519" s="191"/>
      <c r="I519" s="191"/>
      <c r="J519" s="191"/>
      <c r="K519" s="191"/>
      <c r="L519" s="191"/>
      <c r="M519" s="191"/>
      <c r="N519" s="191"/>
      <c r="O519" s="70">
        <f>SUMIFS('Ctas Pagar'!G:G,'Ctas Pagar'!E:E,Fornecedores!A:A,'Ctas Pagar'!M:M,"")</f>
        <v>0</v>
      </c>
      <c r="P519" s="70">
        <f>SUMIFS('Ctas Pagar'!G:G,'Ctas Pagar'!E:E,Fornecedores!A:A,'Ctas Pagar'!N:N,"Pago")</f>
        <v>0</v>
      </c>
      <c r="Q519" s="71"/>
      <c r="R519" s="71"/>
      <c r="S519" s="71"/>
      <c r="T519" s="71"/>
      <c r="U519" s="71"/>
      <c r="V519" s="71"/>
      <c r="W519" s="71"/>
      <c r="X519" s="71"/>
      <c r="Y519" s="71"/>
      <c r="Z519" s="71"/>
      <c r="AA519" s="71"/>
      <c r="AB519" s="71"/>
      <c r="AC519" s="71"/>
      <c r="AD519" s="71"/>
      <c r="AE519" s="71"/>
      <c r="AF519" s="71"/>
      <c r="AG519" s="71"/>
      <c r="AH519" s="71"/>
      <c r="AI519" s="71"/>
      <c r="AJ519" s="71"/>
    </row>
    <row r="520" spans="1:36">
      <c r="A520" s="191"/>
      <c r="B520" s="191"/>
      <c r="C520" s="191"/>
      <c r="D520" s="191"/>
      <c r="E520" s="191"/>
      <c r="F520" s="191"/>
      <c r="G520" s="191"/>
      <c r="H520" s="191"/>
      <c r="I520" s="191"/>
      <c r="J520" s="191"/>
      <c r="K520" s="191"/>
      <c r="L520" s="191"/>
      <c r="M520" s="191"/>
      <c r="N520" s="191"/>
      <c r="O520" s="70">
        <f>SUMIFS('Ctas Pagar'!G:G,'Ctas Pagar'!E:E,Fornecedores!A:A,'Ctas Pagar'!M:M,"")</f>
        <v>0</v>
      </c>
      <c r="P520" s="70">
        <f>SUMIFS('Ctas Pagar'!G:G,'Ctas Pagar'!E:E,Fornecedores!A:A,'Ctas Pagar'!N:N,"Pago")</f>
        <v>0</v>
      </c>
      <c r="Q520" s="71"/>
      <c r="R520" s="71"/>
      <c r="S520" s="71"/>
      <c r="T520" s="71"/>
      <c r="U520" s="71"/>
      <c r="V520" s="71"/>
      <c r="W520" s="71"/>
      <c r="X520" s="71"/>
      <c r="Y520" s="71"/>
      <c r="Z520" s="71"/>
      <c r="AA520" s="71"/>
      <c r="AB520" s="71"/>
      <c r="AC520" s="71"/>
      <c r="AD520" s="71"/>
      <c r="AE520" s="71"/>
      <c r="AF520" s="71"/>
      <c r="AG520" s="71"/>
      <c r="AH520" s="71"/>
      <c r="AI520" s="71"/>
      <c r="AJ520" s="71"/>
    </row>
    <row r="521" spans="1:36">
      <c r="A521" s="191"/>
      <c r="B521" s="191"/>
      <c r="C521" s="191"/>
      <c r="D521" s="191"/>
      <c r="E521" s="191"/>
      <c r="F521" s="191"/>
      <c r="G521" s="191"/>
      <c r="H521" s="191"/>
      <c r="I521" s="191"/>
      <c r="J521" s="191"/>
      <c r="K521" s="191"/>
      <c r="L521" s="191"/>
      <c r="M521" s="191"/>
      <c r="N521" s="191"/>
      <c r="O521" s="70">
        <f>SUMIFS('Ctas Pagar'!G:G,'Ctas Pagar'!E:E,Fornecedores!A:A,'Ctas Pagar'!M:M,"")</f>
        <v>0</v>
      </c>
      <c r="P521" s="70">
        <f>SUMIFS('Ctas Pagar'!G:G,'Ctas Pagar'!E:E,Fornecedores!A:A,'Ctas Pagar'!N:N,"Pago")</f>
        <v>0</v>
      </c>
      <c r="Q521" s="71"/>
      <c r="R521" s="71"/>
      <c r="S521" s="71"/>
      <c r="T521" s="71"/>
      <c r="U521" s="71"/>
      <c r="V521" s="71"/>
      <c r="W521" s="71"/>
      <c r="X521" s="71"/>
      <c r="Y521" s="71"/>
      <c r="Z521" s="71"/>
      <c r="AA521" s="71"/>
      <c r="AB521" s="71"/>
      <c r="AC521" s="71"/>
      <c r="AD521" s="71"/>
      <c r="AE521" s="71"/>
      <c r="AF521" s="71"/>
      <c r="AG521" s="71"/>
      <c r="AH521" s="71"/>
      <c r="AI521" s="71"/>
      <c r="AJ521" s="71"/>
    </row>
    <row r="522" spans="1:36">
      <c r="A522" s="191"/>
      <c r="B522" s="191"/>
      <c r="C522" s="191"/>
      <c r="D522" s="191"/>
      <c r="E522" s="191"/>
      <c r="F522" s="191"/>
      <c r="G522" s="191"/>
      <c r="H522" s="191"/>
      <c r="I522" s="191"/>
      <c r="J522" s="191"/>
      <c r="K522" s="191"/>
      <c r="L522" s="191"/>
      <c r="M522" s="191"/>
      <c r="N522" s="191"/>
      <c r="O522" s="70">
        <f>SUMIFS('Ctas Pagar'!G:G,'Ctas Pagar'!E:E,Fornecedores!A:A,'Ctas Pagar'!M:M,"")</f>
        <v>0</v>
      </c>
      <c r="P522" s="70">
        <f>SUMIFS('Ctas Pagar'!G:G,'Ctas Pagar'!E:E,Fornecedores!A:A,'Ctas Pagar'!N:N,"Pago")</f>
        <v>0</v>
      </c>
      <c r="Q522" s="71"/>
      <c r="R522" s="71"/>
      <c r="S522" s="71"/>
      <c r="T522" s="71"/>
      <c r="U522" s="71"/>
      <c r="V522" s="71"/>
      <c r="W522" s="71"/>
      <c r="X522" s="71"/>
      <c r="Y522" s="71"/>
      <c r="Z522" s="71"/>
      <c r="AA522" s="71"/>
      <c r="AB522" s="71"/>
      <c r="AC522" s="71"/>
      <c r="AD522" s="71"/>
      <c r="AE522" s="71"/>
      <c r="AF522" s="71"/>
      <c r="AG522" s="71"/>
      <c r="AH522" s="71"/>
      <c r="AI522" s="71"/>
      <c r="AJ522" s="71"/>
    </row>
    <row r="523" spans="1:36">
      <c r="A523" s="191"/>
      <c r="B523" s="191"/>
      <c r="C523" s="191"/>
      <c r="D523" s="191"/>
      <c r="E523" s="191"/>
      <c r="F523" s="191"/>
      <c r="G523" s="191"/>
      <c r="H523" s="191"/>
      <c r="I523" s="191"/>
      <c r="J523" s="191"/>
      <c r="K523" s="191"/>
      <c r="L523" s="191"/>
      <c r="M523" s="191"/>
      <c r="N523" s="191"/>
      <c r="O523" s="70">
        <f>SUMIFS('Ctas Pagar'!G:G,'Ctas Pagar'!E:E,Fornecedores!A:A,'Ctas Pagar'!M:M,"")</f>
        <v>0</v>
      </c>
      <c r="P523" s="70">
        <f>SUMIFS('Ctas Pagar'!G:G,'Ctas Pagar'!E:E,Fornecedores!A:A,'Ctas Pagar'!N:N,"Pago")</f>
        <v>0</v>
      </c>
      <c r="Q523" s="71"/>
      <c r="R523" s="71"/>
      <c r="S523" s="71"/>
      <c r="T523" s="71"/>
      <c r="U523" s="71"/>
      <c r="V523" s="71"/>
      <c r="W523" s="71"/>
      <c r="X523" s="71"/>
      <c r="Y523" s="71"/>
      <c r="Z523" s="71"/>
      <c r="AA523" s="71"/>
      <c r="AB523" s="71"/>
      <c r="AC523" s="71"/>
      <c r="AD523" s="71"/>
      <c r="AE523" s="71"/>
      <c r="AF523" s="71"/>
      <c r="AG523" s="71"/>
      <c r="AH523" s="71"/>
      <c r="AI523" s="71"/>
      <c r="AJ523" s="71"/>
    </row>
    <row r="524" spans="1:36">
      <c r="A524" s="191"/>
      <c r="B524" s="191"/>
      <c r="C524" s="191"/>
      <c r="D524" s="191"/>
      <c r="E524" s="191"/>
      <c r="F524" s="191"/>
      <c r="G524" s="191"/>
      <c r="H524" s="191"/>
      <c r="I524" s="191"/>
      <c r="J524" s="191"/>
      <c r="K524" s="191"/>
      <c r="L524" s="191"/>
      <c r="M524" s="191"/>
      <c r="N524" s="191"/>
      <c r="O524" s="70">
        <f>SUMIFS('Ctas Pagar'!G:G,'Ctas Pagar'!E:E,Fornecedores!A:A,'Ctas Pagar'!M:M,"")</f>
        <v>0</v>
      </c>
      <c r="P524" s="70">
        <f>SUMIFS('Ctas Pagar'!G:G,'Ctas Pagar'!E:E,Fornecedores!A:A,'Ctas Pagar'!N:N,"Pago")</f>
        <v>0</v>
      </c>
      <c r="Q524" s="71"/>
      <c r="R524" s="71"/>
      <c r="S524" s="71"/>
      <c r="T524" s="71"/>
      <c r="U524" s="71"/>
      <c r="V524" s="71"/>
      <c r="W524" s="71"/>
      <c r="X524" s="71"/>
      <c r="Y524" s="71"/>
      <c r="Z524" s="71"/>
      <c r="AA524" s="71"/>
      <c r="AB524" s="71"/>
      <c r="AC524" s="71"/>
      <c r="AD524" s="71"/>
      <c r="AE524" s="71"/>
      <c r="AF524" s="71"/>
      <c r="AG524" s="71"/>
      <c r="AH524" s="71"/>
      <c r="AI524" s="71"/>
      <c r="AJ524" s="71"/>
    </row>
    <row r="525" spans="1:36">
      <c r="A525" s="191"/>
      <c r="B525" s="191"/>
      <c r="C525" s="191"/>
      <c r="D525" s="191"/>
      <c r="E525" s="191"/>
      <c r="F525" s="191"/>
      <c r="G525" s="191"/>
      <c r="H525" s="191"/>
      <c r="I525" s="191"/>
      <c r="J525" s="191"/>
      <c r="K525" s="191"/>
      <c r="L525" s="191"/>
      <c r="M525" s="191"/>
      <c r="N525" s="191"/>
      <c r="O525" s="70">
        <f>SUMIFS('Ctas Pagar'!G:G,'Ctas Pagar'!E:E,Fornecedores!A:A,'Ctas Pagar'!M:M,"")</f>
        <v>0</v>
      </c>
      <c r="P525" s="70">
        <f>SUMIFS('Ctas Pagar'!G:G,'Ctas Pagar'!E:E,Fornecedores!A:A,'Ctas Pagar'!N:N,"Pago")</f>
        <v>0</v>
      </c>
      <c r="Q525" s="71"/>
      <c r="R525" s="71"/>
      <c r="S525" s="71"/>
      <c r="T525" s="71"/>
      <c r="U525" s="71"/>
      <c r="V525" s="71"/>
      <c r="W525" s="71"/>
      <c r="X525" s="71"/>
      <c r="Y525" s="71"/>
      <c r="Z525" s="71"/>
      <c r="AA525" s="71"/>
      <c r="AB525" s="71"/>
      <c r="AC525" s="71"/>
      <c r="AD525" s="71"/>
      <c r="AE525" s="71"/>
      <c r="AF525" s="71"/>
      <c r="AG525" s="71"/>
      <c r="AH525" s="71"/>
      <c r="AI525" s="71"/>
      <c r="AJ525" s="71"/>
    </row>
    <row r="526" spans="1:36">
      <c r="A526" s="191"/>
      <c r="B526" s="191"/>
      <c r="C526" s="191"/>
      <c r="D526" s="191"/>
      <c r="E526" s="191"/>
      <c r="F526" s="191"/>
      <c r="G526" s="191"/>
      <c r="H526" s="191"/>
      <c r="I526" s="191"/>
      <c r="J526" s="191"/>
      <c r="K526" s="191"/>
      <c r="L526" s="191"/>
      <c r="M526" s="191"/>
      <c r="N526" s="191"/>
      <c r="O526" s="70">
        <f>SUMIFS('Ctas Pagar'!G:G,'Ctas Pagar'!E:E,Fornecedores!A:A,'Ctas Pagar'!M:M,"")</f>
        <v>0</v>
      </c>
      <c r="P526" s="70">
        <f>SUMIFS('Ctas Pagar'!G:G,'Ctas Pagar'!E:E,Fornecedores!A:A,'Ctas Pagar'!N:N,"Pago")</f>
        <v>0</v>
      </c>
      <c r="Q526" s="71"/>
      <c r="R526" s="71"/>
      <c r="S526" s="71"/>
      <c r="T526" s="71"/>
      <c r="U526" s="71"/>
      <c r="V526" s="71"/>
      <c r="W526" s="71"/>
      <c r="X526" s="71"/>
      <c r="Y526" s="71"/>
      <c r="Z526" s="71"/>
      <c r="AA526" s="71"/>
      <c r="AB526" s="71"/>
      <c r="AC526" s="71"/>
      <c r="AD526" s="71"/>
      <c r="AE526" s="71"/>
      <c r="AF526" s="71"/>
      <c r="AG526" s="71"/>
      <c r="AH526" s="71"/>
      <c r="AI526" s="71"/>
      <c r="AJ526" s="71"/>
    </row>
    <row r="527" spans="1:36">
      <c r="A527" s="191"/>
      <c r="B527" s="191"/>
      <c r="C527" s="191"/>
      <c r="D527" s="191"/>
      <c r="E527" s="191"/>
      <c r="F527" s="191"/>
      <c r="G527" s="191"/>
      <c r="H527" s="191"/>
      <c r="I527" s="191"/>
      <c r="J527" s="191"/>
      <c r="K527" s="191"/>
      <c r="L527" s="191"/>
      <c r="M527" s="191"/>
      <c r="N527" s="191"/>
      <c r="O527" s="70">
        <f>SUMIFS('Ctas Pagar'!G:G,'Ctas Pagar'!E:E,Fornecedores!A:A,'Ctas Pagar'!M:M,"")</f>
        <v>0</v>
      </c>
      <c r="P527" s="70">
        <f>SUMIFS('Ctas Pagar'!G:G,'Ctas Pagar'!E:E,Fornecedores!A:A,'Ctas Pagar'!N:N,"Pago")</f>
        <v>0</v>
      </c>
      <c r="Q527" s="71"/>
      <c r="R527" s="71"/>
      <c r="S527" s="71"/>
      <c r="T527" s="71"/>
      <c r="U527" s="71"/>
      <c r="V527" s="71"/>
      <c r="W527" s="71"/>
      <c r="X527" s="71"/>
      <c r="Y527" s="71"/>
      <c r="Z527" s="71"/>
      <c r="AA527" s="71"/>
      <c r="AB527" s="71"/>
      <c r="AC527" s="71"/>
      <c r="AD527" s="71"/>
      <c r="AE527" s="71"/>
      <c r="AF527" s="71"/>
      <c r="AG527" s="71"/>
      <c r="AH527" s="71"/>
      <c r="AI527" s="71"/>
      <c r="AJ527" s="71"/>
    </row>
    <row r="528" spans="1:36">
      <c r="A528" s="191"/>
      <c r="B528" s="191"/>
      <c r="C528" s="191"/>
      <c r="D528" s="191"/>
      <c r="E528" s="191"/>
      <c r="F528" s="191"/>
      <c r="G528" s="191"/>
      <c r="H528" s="191"/>
      <c r="I528" s="191"/>
      <c r="J528" s="191"/>
      <c r="K528" s="191"/>
      <c r="L528" s="191"/>
      <c r="M528" s="191"/>
      <c r="N528" s="191"/>
      <c r="O528" s="70">
        <f>SUMIFS('Ctas Pagar'!G:G,'Ctas Pagar'!E:E,Fornecedores!A:A,'Ctas Pagar'!M:M,"")</f>
        <v>0</v>
      </c>
      <c r="P528" s="70">
        <f>SUMIFS('Ctas Pagar'!G:G,'Ctas Pagar'!E:E,Fornecedores!A:A,'Ctas Pagar'!N:N,"Pago")</f>
        <v>0</v>
      </c>
      <c r="Q528" s="71"/>
      <c r="R528" s="71"/>
      <c r="S528" s="71"/>
      <c r="T528" s="71"/>
      <c r="U528" s="71"/>
      <c r="V528" s="71"/>
      <c r="W528" s="71"/>
      <c r="X528" s="71"/>
      <c r="Y528" s="71"/>
      <c r="Z528" s="71"/>
      <c r="AA528" s="71"/>
      <c r="AB528" s="71"/>
      <c r="AC528" s="71"/>
      <c r="AD528" s="71"/>
      <c r="AE528" s="71"/>
      <c r="AF528" s="71"/>
      <c r="AG528" s="71"/>
      <c r="AH528" s="71"/>
      <c r="AI528" s="71"/>
      <c r="AJ528" s="71"/>
    </row>
    <row r="529" spans="1:36">
      <c r="A529" s="191"/>
      <c r="B529" s="191"/>
      <c r="C529" s="191"/>
      <c r="D529" s="191"/>
      <c r="E529" s="191"/>
      <c r="F529" s="191"/>
      <c r="G529" s="191"/>
      <c r="H529" s="191"/>
      <c r="I529" s="191"/>
      <c r="J529" s="191"/>
      <c r="K529" s="191"/>
      <c r="L529" s="191"/>
      <c r="M529" s="191"/>
      <c r="N529" s="191"/>
      <c r="O529" s="70">
        <f>SUMIFS('Ctas Pagar'!G:G,'Ctas Pagar'!E:E,Fornecedores!A:A,'Ctas Pagar'!M:M,"")</f>
        <v>0</v>
      </c>
      <c r="P529" s="70">
        <f>SUMIFS('Ctas Pagar'!G:G,'Ctas Pagar'!E:E,Fornecedores!A:A,'Ctas Pagar'!N:N,"Pago")</f>
        <v>0</v>
      </c>
      <c r="Q529" s="71"/>
      <c r="R529" s="71"/>
      <c r="S529" s="71"/>
      <c r="T529" s="71"/>
      <c r="U529" s="71"/>
      <c r="V529" s="71"/>
      <c r="W529" s="71"/>
      <c r="X529" s="71"/>
      <c r="Y529" s="71"/>
      <c r="Z529" s="71"/>
      <c r="AA529" s="71"/>
      <c r="AB529" s="71"/>
      <c r="AC529" s="71"/>
      <c r="AD529" s="71"/>
      <c r="AE529" s="71"/>
      <c r="AF529" s="71"/>
      <c r="AG529" s="71"/>
      <c r="AH529" s="71"/>
      <c r="AI529" s="71"/>
      <c r="AJ529" s="71"/>
    </row>
    <row r="530" spans="1:36">
      <c r="A530" s="191"/>
      <c r="B530" s="191"/>
      <c r="C530" s="191"/>
      <c r="D530" s="191"/>
      <c r="E530" s="191"/>
      <c r="F530" s="191"/>
      <c r="G530" s="191"/>
      <c r="H530" s="191"/>
      <c r="I530" s="191"/>
      <c r="J530" s="191"/>
      <c r="K530" s="191"/>
      <c r="L530" s="191"/>
      <c r="M530" s="191"/>
      <c r="N530" s="191"/>
      <c r="O530" s="70">
        <f>SUMIFS('Ctas Pagar'!G:G,'Ctas Pagar'!E:E,Fornecedores!A:A,'Ctas Pagar'!M:M,"")</f>
        <v>0</v>
      </c>
      <c r="P530" s="70">
        <f>SUMIFS('Ctas Pagar'!G:G,'Ctas Pagar'!E:E,Fornecedores!A:A,'Ctas Pagar'!N:N,"Pago")</f>
        <v>0</v>
      </c>
      <c r="Q530" s="71"/>
      <c r="R530" s="71"/>
      <c r="S530" s="71"/>
      <c r="T530" s="71"/>
      <c r="U530" s="71"/>
      <c r="V530" s="71"/>
      <c r="W530" s="71"/>
      <c r="X530" s="71"/>
      <c r="Y530" s="71"/>
      <c r="Z530" s="71"/>
      <c r="AA530" s="71"/>
      <c r="AB530" s="71"/>
      <c r="AC530" s="71"/>
      <c r="AD530" s="71"/>
      <c r="AE530" s="71"/>
      <c r="AF530" s="71"/>
      <c r="AG530" s="71"/>
      <c r="AH530" s="71"/>
      <c r="AI530" s="71"/>
      <c r="AJ530" s="71"/>
    </row>
    <row r="531" spans="1:36">
      <c r="A531" s="191"/>
      <c r="B531" s="191"/>
      <c r="C531" s="191"/>
      <c r="D531" s="191"/>
      <c r="E531" s="191"/>
      <c r="F531" s="191"/>
      <c r="G531" s="191"/>
      <c r="H531" s="191"/>
      <c r="I531" s="191"/>
      <c r="J531" s="191"/>
      <c r="K531" s="191"/>
      <c r="L531" s="191"/>
      <c r="M531" s="191"/>
      <c r="N531" s="191"/>
      <c r="O531" s="70">
        <f>SUMIFS('Ctas Pagar'!G:G,'Ctas Pagar'!E:E,Fornecedores!A:A,'Ctas Pagar'!M:M,"")</f>
        <v>0</v>
      </c>
      <c r="P531" s="70">
        <f>SUMIFS('Ctas Pagar'!G:G,'Ctas Pagar'!E:E,Fornecedores!A:A,'Ctas Pagar'!N:N,"Pago")</f>
        <v>0</v>
      </c>
      <c r="Q531" s="71"/>
      <c r="R531" s="71"/>
      <c r="S531" s="71"/>
      <c r="T531" s="71"/>
      <c r="U531" s="71"/>
      <c r="V531" s="71"/>
      <c r="W531" s="71"/>
      <c r="X531" s="71"/>
      <c r="Y531" s="71"/>
      <c r="Z531" s="71"/>
      <c r="AA531" s="71"/>
      <c r="AB531" s="71"/>
      <c r="AC531" s="71"/>
      <c r="AD531" s="71"/>
      <c r="AE531" s="71"/>
      <c r="AF531" s="71"/>
      <c r="AG531" s="71"/>
      <c r="AH531" s="71"/>
      <c r="AI531" s="71"/>
      <c r="AJ531" s="71"/>
    </row>
    <row r="532" spans="1:36">
      <c r="A532" s="191"/>
      <c r="B532" s="191"/>
      <c r="C532" s="191"/>
      <c r="D532" s="191"/>
      <c r="E532" s="191"/>
      <c r="F532" s="191"/>
      <c r="G532" s="191"/>
      <c r="H532" s="191"/>
      <c r="I532" s="191"/>
      <c r="J532" s="191"/>
      <c r="K532" s="191"/>
      <c r="L532" s="191"/>
      <c r="M532" s="191"/>
      <c r="N532" s="191"/>
      <c r="O532" s="70">
        <f>SUMIFS('Ctas Pagar'!G:G,'Ctas Pagar'!E:E,Fornecedores!A:A,'Ctas Pagar'!M:M,"")</f>
        <v>0</v>
      </c>
      <c r="P532" s="70">
        <f>SUMIFS('Ctas Pagar'!G:G,'Ctas Pagar'!E:E,Fornecedores!A:A,'Ctas Pagar'!N:N,"Pago")</f>
        <v>0</v>
      </c>
      <c r="Q532" s="71"/>
      <c r="R532" s="71"/>
      <c r="S532" s="71"/>
      <c r="T532" s="71"/>
      <c r="U532" s="71"/>
      <c r="V532" s="71"/>
      <c r="W532" s="71"/>
      <c r="X532" s="71"/>
      <c r="Y532" s="71"/>
      <c r="Z532" s="71"/>
      <c r="AA532" s="71"/>
      <c r="AB532" s="71"/>
      <c r="AC532" s="71"/>
      <c r="AD532" s="71"/>
      <c r="AE532" s="71"/>
      <c r="AF532" s="71"/>
      <c r="AG532" s="71"/>
      <c r="AH532" s="71"/>
      <c r="AI532" s="71"/>
      <c r="AJ532" s="71"/>
    </row>
    <row r="533" spans="1:36">
      <c r="A533" s="191"/>
      <c r="B533" s="191"/>
      <c r="C533" s="191"/>
      <c r="D533" s="191"/>
      <c r="E533" s="191"/>
      <c r="F533" s="191"/>
      <c r="G533" s="191"/>
      <c r="H533" s="191"/>
      <c r="I533" s="191"/>
      <c r="J533" s="191"/>
      <c r="K533" s="191"/>
      <c r="L533" s="191"/>
      <c r="M533" s="191"/>
      <c r="N533" s="191"/>
      <c r="O533" s="70">
        <f>SUMIFS('Ctas Pagar'!G:G,'Ctas Pagar'!E:E,Fornecedores!A:A,'Ctas Pagar'!M:M,"")</f>
        <v>0</v>
      </c>
      <c r="P533" s="70">
        <f>SUMIFS('Ctas Pagar'!G:G,'Ctas Pagar'!E:E,Fornecedores!A:A,'Ctas Pagar'!N:N,"Pago")</f>
        <v>0</v>
      </c>
      <c r="Q533" s="71"/>
      <c r="R533" s="71"/>
      <c r="S533" s="71"/>
      <c r="T533" s="71"/>
      <c r="U533" s="71"/>
      <c r="V533" s="71"/>
      <c r="W533" s="71"/>
      <c r="X533" s="71"/>
      <c r="Y533" s="71"/>
      <c r="Z533" s="71"/>
      <c r="AA533" s="71"/>
      <c r="AB533" s="71"/>
      <c r="AC533" s="71"/>
      <c r="AD533" s="71"/>
      <c r="AE533" s="71"/>
      <c r="AF533" s="71"/>
      <c r="AG533" s="71"/>
      <c r="AH533" s="71"/>
      <c r="AI533" s="71"/>
      <c r="AJ533" s="71"/>
    </row>
    <row r="534" spans="1:36">
      <c r="A534" s="191"/>
      <c r="B534" s="191"/>
      <c r="C534" s="191"/>
      <c r="D534" s="191"/>
      <c r="E534" s="191"/>
      <c r="F534" s="191"/>
      <c r="G534" s="191"/>
      <c r="H534" s="191"/>
      <c r="I534" s="191"/>
      <c r="J534" s="191"/>
      <c r="K534" s="191"/>
      <c r="L534" s="191"/>
      <c r="M534" s="191"/>
      <c r="N534" s="191"/>
      <c r="O534" s="70">
        <f>SUMIFS('Ctas Pagar'!G:G,'Ctas Pagar'!E:E,Fornecedores!A:A,'Ctas Pagar'!M:M,"")</f>
        <v>0</v>
      </c>
      <c r="P534" s="70">
        <f>SUMIFS('Ctas Pagar'!G:G,'Ctas Pagar'!E:E,Fornecedores!A:A,'Ctas Pagar'!N:N,"Pago")</f>
        <v>0</v>
      </c>
      <c r="Q534" s="71"/>
      <c r="R534" s="71"/>
      <c r="S534" s="71"/>
      <c r="T534" s="71"/>
      <c r="U534" s="71"/>
      <c r="V534" s="71"/>
      <c r="W534" s="71"/>
      <c r="X534" s="71"/>
      <c r="Y534" s="71"/>
      <c r="Z534" s="71"/>
      <c r="AA534" s="71"/>
      <c r="AB534" s="71"/>
      <c r="AC534" s="71"/>
      <c r="AD534" s="71"/>
      <c r="AE534" s="71"/>
      <c r="AF534" s="71"/>
      <c r="AG534" s="71"/>
      <c r="AH534" s="71"/>
      <c r="AI534" s="71"/>
      <c r="AJ534" s="71"/>
    </row>
    <row r="535" spans="1:36">
      <c r="A535" s="191"/>
      <c r="B535" s="191"/>
      <c r="C535" s="191"/>
      <c r="D535" s="191"/>
      <c r="E535" s="191"/>
      <c r="F535" s="191"/>
      <c r="G535" s="191"/>
      <c r="H535" s="191"/>
      <c r="I535" s="191"/>
      <c r="J535" s="191"/>
      <c r="K535" s="191"/>
      <c r="L535" s="191"/>
      <c r="M535" s="191"/>
      <c r="N535" s="191"/>
      <c r="O535" s="70">
        <f>SUMIFS('Ctas Pagar'!G:G,'Ctas Pagar'!E:E,Fornecedores!A:A,'Ctas Pagar'!M:M,"")</f>
        <v>0</v>
      </c>
      <c r="P535" s="70">
        <f>SUMIFS('Ctas Pagar'!G:G,'Ctas Pagar'!E:E,Fornecedores!A:A,'Ctas Pagar'!N:N,"Pago")</f>
        <v>0</v>
      </c>
      <c r="Q535" s="71"/>
      <c r="R535" s="71"/>
      <c r="S535" s="71"/>
      <c r="T535" s="71"/>
      <c r="U535" s="71"/>
      <c r="V535" s="71"/>
      <c r="W535" s="71"/>
      <c r="X535" s="71"/>
      <c r="Y535" s="71"/>
      <c r="Z535" s="71"/>
      <c r="AA535" s="71"/>
      <c r="AB535" s="71"/>
      <c r="AC535" s="71"/>
      <c r="AD535" s="71"/>
      <c r="AE535" s="71"/>
      <c r="AF535" s="71"/>
      <c r="AG535" s="71"/>
      <c r="AH535" s="71"/>
      <c r="AI535" s="71"/>
      <c r="AJ535" s="71"/>
    </row>
    <row r="536" spans="1:36">
      <c r="A536" s="191"/>
      <c r="B536" s="191"/>
      <c r="C536" s="191"/>
      <c r="D536" s="191"/>
      <c r="E536" s="191"/>
      <c r="F536" s="191"/>
      <c r="G536" s="191"/>
      <c r="H536" s="191"/>
      <c r="I536" s="191"/>
      <c r="J536" s="191"/>
      <c r="K536" s="191"/>
      <c r="L536" s="191"/>
      <c r="M536" s="191"/>
      <c r="N536" s="191"/>
      <c r="O536" s="70">
        <f>SUMIFS('Ctas Pagar'!G:G,'Ctas Pagar'!E:E,Fornecedores!A:A,'Ctas Pagar'!M:M,"")</f>
        <v>0</v>
      </c>
      <c r="P536" s="70">
        <f>SUMIFS('Ctas Pagar'!G:G,'Ctas Pagar'!E:E,Fornecedores!A:A,'Ctas Pagar'!N:N,"Pago")</f>
        <v>0</v>
      </c>
      <c r="Q536" s="71"/>
      <c r="R536" s="71"/>
      <c r="S536" s="71"/>
      <c r="T536" s="71"/>
      <c r="U536" s="71"/>
      <c r="V536" s="71"/>
      <c r="W536" s="71"/>
      <c r="X536" s="71"/>
      <c r="Y536" s="71"/>
      <c r="Z536" s="71"/>
      <c r="AA536" s="71"/>
      <c r="AB536" s="71"/>
      <c r="AC536" s="71"/>
      <c r="AD536" s="71"/>
      <c r="AE536" s="71"/>
      <c r="AF536" s="71"/>
      <c r="AG536" s="71"/>
      <c r="AH536" s="71"/>
      <c r="AI536" s="71"/>
      <c r="AJ536" s="71"/>
    </row>
    <row r="537" spans="1:36">
      <c r="A537" s="191"/>
      <c r="B537" s="191"/>
      <c r="C537" s="191"/>
      <c r="D537" s="191"/>
      <c r="E537" s="191"/>
      <c r="F537" s="191"/>
      <c r="G537" s="191"/>
      <c r="H537" s="191"/>
      <c r="I537" s="191"/>
      <c r="J537" s="191"/>
      <c r="K537" s="191"/>
      <c r="L537" s="191"/>
      <c r="M537" s="191"/>
      <c r="N537" s="191"/>
      <c r="O537" s="70">
        <f>SUMIFS('Ctas Pagar'!G:G,'Ctas Pagar'!E:E,Fornecedores!A:A,'Ctas Pagar'!M:M,"")</f>
        <v>0</v>
      </c>
      <c r="P537" s="70">
        <f>SUMIFS('Ctas Pagar'!G:G,'Ctas Pagar'!E:E,Fornecedores!A:A,'Ctas Pagar'!N:N,"Pago")</f>
        <v>0</v>
      </c>
      <c r="Q537" s="71"/>
      <c r="R537" s="71"/>
      <c r="S537" s="71"/>
      <c r="T537" s="71"/>
      <c r="U537" s="71"/>
      <c r="V537" s="71"/>
      <c r="W537" s="71"/>
      <c r="X537" s="71"/>
      <c r="Y537" s="71"/>
      <c r="Z537" s="71"/>
      <c r="AA537" s="71"/>
      <c r="AB537" s="71"/>
      <c r="AC537" s="71"/>
      <c r="AD537" s="71"/>
      <c r="AE537" s="71"/>
      <c r="AF537" s="71"/>
      <c r="AG537" s="71"/>
      <c r="AH537" s="71"/>
      <c r="AI537" s="71"/>
      <c r="AJ537" s="71"/>
    </row>
    <row r="538" spans="1:36">
      <c r="A538" s="191"/>
      <c r="B538" s="191"/>
      <c r="C538" s="191"/>
      <c r="D538" s="191"/>
      <c r="E538" s="191"/>
      <c r="F538" s="191"/>
      <c r="G538" s="191"/>
      <c r="H538" s="191"/>
      <c r="I538" s="191"/>
      <c r="J538" s="191"/>
      <c r="K538" s="191"/>
      <c r="L538" s="191"/>
      <c r="M538" s="191"/>
      <c r="N538" s="191"/>
      <c r="O538" s="70">
        <f>SUMIFS('Ctas Pagar'!G:G,'Ctas Pagar'!E:E,Fornecedores!A:A,'Ctas Pagar'!M:M,"")</f>
        <v>0</v>
      </c>
      <c r="P538" s="70">
        <f>SUMIFS('Ctas Pagar'!G:G,'Ctas Pagar'!E:E,Fornecedores!A:A,'Ctas Pagar'!N:N,"Pago")</f>
        <v>0</v>
      </c>
      <c r="Q538" s="71"/>
      <c r="R538" s="71"/>
      <c r="S538" s="71"/>
      <c r="T538" s="71"/>
      <c r="U538" s="71"/>
      <c r="V538" s="71"/>
      <c r="W538" s="71"/>
      <c r="X538" s="71"/>
      <c r="Y538" s="71"/>
      <c r="Z538" s="71"/>
      <c r="AA538" s="71"/>
      <c r="AB538" s="71"/>
      <c r="AC538" s="71"/>
      <c r="AD538" s="71"/>
      <c r="AE538" s="71"/>
      <c r="AF538" s="71"/>
      <c r="AG538" s="71"/>
      <c r="AH538" s="71"/>
      <c r="AI538" s="71"/>
      <c r="AJ538" s="71"/>
    </row>
    <row r="539" spans="1:36">
      <c r="A539" s="191"/>
      <c r="B539" s="191"/>
      <c r="C539" s="191"/>
      <c r="D539" s="191"/>
      <c r="E539" s="191"/>
      <c r="F539" s="191"/>
      <c r="G539" s="191"/>
      <c r="H539" s="191"/>
      <c r="I539" s="191"/>
      <c r="J539" s="191"/>
      <c r="K539" s="191"/>
      <c r="L539" s="191"/>
      <c r="M539" s="191"/>
      <c r="N539" s="191"/>
      <c r="O539" s="70">
        <f>SUMIFS('Ctas Pagar'!G:G,'Ctas Pagar'!E:E,Fornecedores!A:A,'Ctas Pagar'!M:M,"")</f>
        <v>0</v>
      </c>
      <c r="P539" s="70">
        <f>SUMIFS('Ctas Pagar'!G:G,'Ctas Pagar'!E:E,Fornecedores!A:A,'Ctas Pagar'!N:N,"Pago")</f>
        <v>0</v>
      </c>
      <c r="Q539" s="71"/>
      <c r="R539" s="71"/>
      <c r="S539" s="71"/>
      <c r="T539" s="71"/>
      <c r="U539" s="71"/>
      <c r="V539" s="71"/>
      <c r="W539" s="71"/>
      <c r="X539" s="71"/>
      <c r="Y539" s="71"/>
      <c r="Z539" s="71"/>
      <c r="AA539" s="71"/>
      <c r="AB539" s="71"/>
      <c r="AC539" s="71"/>
      <c r="AD539" s="71"/>
      <c r="AE539" s="71"/>
      <c r="AF539" s="71"/>
      <c r="AG539" s="71"/>
      <c r="AH539" s="71"/>
      <c r="AI539" s="71"/>
      <c r="AJ539" s="71"/>
    </row>
    <row r="540" spans="1:36">
      <c r="A540" s="191"/>
      <c r="B540" s="191"/>
      <c r="C540" s="191"/>
      <c r="D540" s="191"/>
      <c r="E540" s="191"/>
      <c r="F540" s="191"/>
      <c r="G540" s="191"/>
      <c r="H540" s="191"/>
      <c r="I540" s="191"/>
      <c r="J540" s="191"/>
      <c r="K540" s="191"/>
      <c r="L540" s="191"/>
      <c r="M540" s="191"/>
      <c r="N540" s="191"/>
      <c r="O540" s="70">
        <f>SUMIFS('Ctas Pagar'!G:G,'Ctas Pagar'!E:E,Fornecedores!A:A,'Ctas Pagar'!M:M,"")</f>
        <v>0</v>
      </c>
      <c r="P540" s="70">
        <f>SUMIFS('Ctas Pagar'!G:G,'Ctas Pagar'!E:E,Fornecedores!A:A,'Ctas Pagar'!N:N,"Pago")</f>
        <v>0</v>
      </c>
      <c r="Q540" s="71"/>
      <c r="R540" s="71"/>
      <c r="S540" s="71"/>
      <c r="T540" s="71"/>
      <c r="U540" s="71"/>
      <c r="V540" s="71"/>
      <c r="W540" s="71"/>
      <c r="X540" s="71"/>
      <c r="Y540" s="71"/>
      <c r="Z540" s="71"/>
      <c r="AA540" s="71"/>
      <c r="AB540" s="71"/>
      <c r="AC540" s="71"/>
      <c r="AD540" s="71"/>
      <c r="AE540" s="71"/>
      <c r="AF540" s="71"/>
      <c r="AG540" s="71"/>
      <c r="AH540" s="71"/>
      <c r="AI540" s="71"/>
      <c r="AJ540" s="71"/>
    </row>
    <row r="541" spans="1:36">
      <c r="A541" s="191"/>
      <c r="B541" s="191"/>
      <c r="C541" s="191"/>
      <c r="D541" s="191"/>
      <c r="E541" s="191"/>
      <c r="F541" s="191"/>
      <c r="G541" s="191"/>
      <c r="H541" s="191"/>
      <c r="I541" s="191"/>
      <c r="J541" s="191"/>
      <c r="K541" s="191"/>
      <c r="L541" s="191"/>
      <c r="M541" s="191"/>
      <c r="N541" s="191"/>
      <c r="O541" s="70">
        <f>SUMIFS('Ctas Pagar'!G:G,'Ctas Pagar'!E:E,Fornecedores!A:A,'Ctas Pagar'!M:M,"")</f>
        <v>0</v>
      </c>
      <c r="P541" s="70">
        <f>SUMIFS('Ctas Pagar'!G:G,'Ctas Pagar'!E:E,Fornecedores!A:A,'Ctas Pagar'!N:N,"Pago")</f>
        <v>0</v>
      </c>
      <c r="Q541" s="71"/>
      <c r="R541" s="71"/>
      <c r="S541" s="71"/>
      <c r="T541" s="71"/>
      <c r="U541" s="71"/>
      <c r="V541" s="71"/>
      <c r="W541" s="71"/>
      <c r="X541" s="71"/>
      <c r="Y541" s="71"/>
      <c r="Z541" s="71"/>
      <c r="AA541" s="71"/>
      <c r="AB541" s="71"/>
      <c r="AC541" s="71"/>
      <c r="AD541" s="71"/>
      <c r="AE541" s="71"/>
      <c r="AF541" s="71"/>
      <c r="AG541" s="71"/>
      <c r="AH541" s="71"/>
      <c r="AI541" s="71"/>
      <c r="AJ541" s="71"/>
    </row>
    <row r="542" spans="1:36">
      <c r="A542" s="191"/>
      <c r="B542" s="191"/>
      <c r="C542" s="191"/>
      <c r="D542" s="191"/>
      <c r="E542" s="191"/>
      <c r="F542" s="191"/>
      <c r="G542" s="191"/>
      <c r="H542" s="191"/>
      <c r="I542" s="191"/>
      <c r="J542" s="191"/>
      <c r="K542" s="191"/>
      <c r="L542" s="191"/>
      <c r="M542" s="191"/>
      <c r="N542" s="191"/>
      <c r="O542" s="70">
        <f>SUMIFS('Ctas Pagar'!G:G,'Ctas Pagar'!E:E,Fornecedores!A:A,'Ctas Pagar'!M:M,"")</f>
        <v>0</v>
      </c>
      <c r="P542" s="70">
        <f>SUMIFS('Ctas Pagar'!G:G,'Ctas Pagar'!E:E,Fornecedores!A:A,'Ctas Pagar'!N:N,"Pago")</f>
        <v>0</v>
      </c>
      <c r="Q542" s="71"/>
      <c r="R542" s="71"/>
      <c r="S542" s="71"/>
      <c r="T542" s="71"/>
      <c r="U542" s="71"/>
      <c r="V542" s="71"/>
      <c r="W542" s="71"/>
      <c r="X542" s="71"/>
      <c r="Y542" s="71"/>
      <c r="Z542" s="71"/>
      <c r="AA542" s="71"/>
      <c r="AB542" s="71"/>
      <c r="AC542" s="71"/>
      <c r="AD542" s="71"/>
      <c r="AE542" s="71"/>
      <c r="AF542" s="71"/>
      <c r="AG542" s="71"/>
      <c r="AH542" s="71"/>
      <c r="AI542" s="71"/>
      <c r="AJ542" s="71"/>
    </row>
    <row r="543" spans="1:36">
      <c r="A543" s="191"/>
      <c r="B543" s="191"/>
      <c r="C543" s="191"/>
      <c r="D543" s="191"/>
      <c r="E543" s="191"/>
      <c r="F543" s="191"/>
      <c r="G543" s="191"/>
      <c r="H543" s="191"/>
      <c r="I543" s="191"/>
      <c r="J543" s="191"/>
      <c r="K543" s="191"/>
      <c r="L543" s="191"/>
      <c r="M543" s="191"/>
      <c r="N543" s="191"/>
      <c r="O543" s="70">
        <f>SUMIFS('Ctas Pagar'!G:G,'Ctas Pagar'!E:E,Fornecedores!A:A,'Ctas Pagar'!M:M,"")</f>
        <v>0</v>
      </c>
      <c r="P543" s="70">
        <f>SUMIFS('Ctas Pagar'!G:G,'Ctas Pagar'!E:E,Fornecedores!A:A,'Ctas Pagar'!N:N,"Pago")</f>
        <v>0</v>
      </c>
      <c r="Q543" s="71"/>
      <c r="R543" s="71"/>
      <c r="S543" s="71"/>
      <c r="T543" s="71"/>
      <c r="U543" s="71"/>
      <c r="V543" s="71"/>
      <c r="W543" s="71"/>
      <c r="X543" s="71"/>
      <c r="Y543" s="71"/>
      <c r="Z543" s="71"/>
      <c r="AA543" s="71"/>
      <c r="AB543" s="71"/>
      <c r="AC543" s="71"/>
      <c r="AD543" s="71"/>
      <c r="AE543" s="71"/>
      <c r="AF543" s="71"/>
      <c r="AG543" s="71"/>
      <c r="AH543" s="71"/>
      <c r="AI543" s="71"/>
      <c r="AJ543" s="71"/>
    </row>
    <row r="544" spans="1:36">
      <c r="A544" s="191"/>
      <c r="B544" s="191"/>
      <c r="C544" s="191"/>
      <c r="D544" s="191"/>
      <c r="E544" s="191"/>
      <c r="F544" s="191"/>
      <c r="G544" s="191"/>
      <c r="H544" s="191"/>
      <c r="I544" s="191"/>
      <c r="J544" s="191"/>
      <c r="K544" s="191"/>
      <c r="L544" s="191"/>
      <c r="M544" s="191"/>
      <c r="N544" s="191"/>
      <c r="O544" s="70">
        <f>SUMIFS('Ctas Pagar'!G:G,'Ctas Pagar'!E:E,Fornecedores!A:A,'Ctas Pagar'!M:M,"")</f>
        <v>0</v>
      </c>
      <c r="P544" s="70">
        <f>SUMIFS('Ctas Pagar'!G:G,'Ctas Pagar'!E:E,Fornecedores!A:A,'Ctas Pagar'!N:N,"Pago")</f>
        <v>0</v>
      </c>
      <c r="Q544" s="71"/>
      <c r="R544" s="71"/>
      <c r="S544" s="71"/>
      <c r="T544" s="71"/>
      <c r="U544" s="71"/>
      <c r="V544" s="71"/>
      <c r="W544" s="71"/>
      <c r="X544" s="71"/>
      <c r="Y544" s="71"/>
      <c r="Z544" s="71"/>
      <c r="AA544" s="71"/>
      <c r="AB544" s="71"/>
      <c r="AC544" s="71"/>
      <c r="AD544" s="71"/>
      <c r="AE544" s="71"/>
      <c r="AF544" s="71"/>
      <c r="AG544" s="71"/>
      <c r="AH544" s="71"/>
      <c r="AI544" s="71"/>
      <c r="AJ544" s="71"/>
    </row>
    <row r="545" spans="1:36">
      <c r="A545" s="191"/>
      <c r="B545" s="191"/>
      <c r="C545" s="191"/>
      <c r="D545" s="191"/>
      <c r="E545" s="191"/>
      <c r="F545" s="191"/>
      <c r="G545" s="191"/>
      <c r="H545" s="191"/>
      <c r="I545" s="191"/>
      <c r="J545" s="191"/>
      <c r="K545" s="191"/>
      <c r="L545" s="191"/>
      <c r="M545" s="191"/>
      <c r="N545" s="191"/>
      <c r="O545" s="70">
        <f>SUMIFS('Ctas Pagar'!G:G,'Ctas Pagar'!E:E,Fornecedores!A:A,'Ctas Pagar'!M:M,"")</f>
        <v>0</v>
      </c>
      <c r="P545" s="70">
        <f>SUMIFS('Ctas Pagar'!G:G,'Ctas Pagar'!E:E,Fornecedores!A:A,'Ctas Pagar'!N:N,"Pago")</f>
        <v>0</v>
      </c>
      <c r="Q545" s="71"/>
      <c r="R545" s="71"/>
      <c r="S545" s="71"/>
      <c r="T545" s="71"/>
      <c r="U545" s="71"/>
      <c r="V545" s="71"/>
      <c r="W545" s="71"/>
      <c r="X545" s="71"/>
      <c r="Y545" s="71"/>
      <c r="Z545" s="71"/>
      <c r="AA545" s="71"/>
      <c r="AB545" s="71"/>
      <c r="AC545" s="71"/>
      <c r="AD545" s="71"/>
      <c r="AE545" s="71"/>
      <c r="AF545" s="71"/>
      <c r="AG545" s="71"/>
      <c r="AH545" s="71"/>
      <c r="AI545" s="71"/>
      <c r="AJ545" s="71"/>
    </row>
    <row r="546" spans="1:36">
      <c r="A546" s="191"/>
      <c r="B546" s="191"/>
      <c r="C546" s="191"/>
      <c r="D546" s="191"/>
      <c r="E546" s="191"/>
      <c r="F546" s="191"/>
      <c r="G546" s="191"/>
      <c r="H546" s="191"/>
      <c r="I546" s="191"/>
      <c r="J546" s="191"/>
      <c r="K546" s="191"/>
      <c r="L546" s="191"/>
      <c r="M546" s="191"/>
      <c r="N546" s="191"/>
      <c r="O546" s="70">
        <f>SUMIFS('Ctas Pagar'!G:G,'Ctas Pagar'!E:E,Fornecedores!A:A,'Ctas Pagar'!M:M,"")</f>
        <v>0</v>
      </c>
      <c r="P546" s="70">
        <f>SUMIFS('Ctas Pagar'!G:G,'Ctas Pagar'!E:E,Fornecedores!A:A,'Ctas Pagar'!N:N,"Pago")</f>
        <v>0</v>
      </c>
      <c r="Q546" s="71"/>
      <c r="R546" s="71"/>
      <c r="S546" s="71"/>
      <c r="T546" s="71"/>
      <c r="U546" s="71"/>
      <c r="V546" s="71"/>
      <c r="W546" s="71"/>
      <c r="X546" s="71"/>
      <c r="Y546" s="71"/>
      <c r="Z546" s="71"/>
      <c r="AA546" s="71"/>
      <c r="AB546" s="71"/>
      <c r="AC546" s="71"/>
      <c r="AD546" s="71"/>
      <c r="AE546" s="71"/>
      <c r="AF546" s="71"/>
      <c r="AG546" s="71"/>
      <c r="AH546" s="71"/>
      <c r="AI546" s="71"/>
      <c r="AJ546" s="71"/>
    </row>
    <row r="547" spans="1:36">
      <c r="A547" s="191"/>
      <c r="B547" s="191"/>
      <c r="C547" s="191"/>
      <c r="D547" s="191"/>
      <c r="E547" s="191"/>
      <c r="F547" s="191"/>
      <c r="G547" s="191"/>
      <c r="H547" s="191"/>
      <c r="I547" s="191"/>
      <c r="J547" s="191"/>
      <c r="K547" s="191"/>
      <c r="L547" s="191"/>
      <c r="M547" s="191"/>
      <c r="N547" s="191"/>
      <c r="O547" s="70">
        <f>SUMIFS('Ctas Pagar'!G:G,'Ctas Pagar'!E:E,Fornecedores!A:A,'Ctas Pagar'!M:M,"")</f>
        <v>0</v>
      </c>
      <c r="P547" s="70">
        <f>SUMIFS('Ctas Pagar'!G:G,'Ctas Pagar'!E:E,Fornecedores!A:A,'Ctas Pagar'!N:N,"Pago")</f>
        <v>0</v>
      </c>
      <c r="Q547" s="71"/>
      <c r="R547" s="71"/>
      <c r="S547" s="71"/>
      <c r="T547" s="71"/>
      <c r="U547" s="71"/>
      <c r="V547" s="71"/>
      <c r="W547" s="71"/>
      <c r="X547" s="71"/>
      <c r="Y547" s="71"/>
      <c r="Z547" s="71"/>
      <c r="AA547" s="71"/>
      <c r="AB547" s="71"/>
      <c r="AC547" s="71"/>
      <c r="AD547" s="71"/>
      <c r="AE547" s="71"/>
      <c r="AF547" s="71"/>
      <c r="AG547" s="71"/>
      <c r="AH547" s="71"/>
      <c r="AI547" s="71"/>
      <c r="AJ547" s="71"/>
    </row>
    <row r="548" spans="1:36">
      <c r="A548" s="191"/>
      <c r="B548" s="191"/>
      <c r="C548" s="191"/>
      <c r="D548" s="191"/>
      <c r="E548" s="191"/>
      <c r="F548" s="191"/>
      <c r="G548" s="191"/>
      <c r="H548" s="191"/>
      <c r="I548" s="191"/>
      <c r="J548" s="191"/>
      <c r="K548" s="191"/>
      <c r="L548" s="191"/>
      <c r="M548" s="191"/>
      <c r="N548" s="191"/>
      <c r="O548" s="70">
        <f>SUMIFS('Ctas Pagar'!G:G,'Ctas Pagar'!E:E,Fornecedores!A:A,'Ctas Pagar'!M:M,"")</f>
        <v>0</v>
      </c>
      <c r="P548" s="70">
        <f>SUMIFS('Ctas Pagar'!G:G,'Ctas Pagar'!E:E,Fornecedores!A:A,'Ctas Pagar'!N:N,"Pago")</f>
        <v>0</v>
      </c>
      <c r="Q548" s="71"/>
      <c r="R548" s="71"/>
      <c r="S548" s="71"/>
      <c r="T548" s="71"/>
      <c r="U548" s="71"/>
      <c r="V548" s="71"/>
      <c r="W548" s="71"/>
      <c r="X548" s="71"/>
      <c r="Y548" s="71"/>
      <c r="Z548" s="71"/>
      <c r="AA548" s="71"/>
      <c r="AB548" s="71"/>
      <c r="AC548" s="71"/>
      <c r="AD548" s="71"/>
      <c r="AE548" s="71"/>
      <c r="AF548" s="71"/>
      <c r="AG548" s="71"/>
      <c r="AH548" s="71"/>
      <c r="AI548" s="71"/>
      <c r="AJ548" s="71"/>
    </row>
    <row r="549" spans="1:36">
      <c r="A549" s="191"/>
      <c r="B549" s="191"/>
      <c r="C549" s="191"/>
      <c r="D549" s="191"/>
      <c r="E549" s="191"/>
      <c r="F549" s="191"/>
      <c r="G549" s="191"/>
      <c r="H549" s="191"/>
      <c r="I549" s="191"/>
      <c r="J549" s="191"/>
      <c r="K549" s="191"/>
      <c r="L549" s="191"/>
      <c r="M549" s="191"/>
      <c r="N549" s="191"/>
      <c r="O549" s="70">
        <f>SUMIFS('Ctas Pagar'!G:G,'Ctas Pagar'!E:E,Fornecedores!A:A,'Ctas Pagar'!M:M,"")</f>
        <v>0</v>
      </c>
      <c r="P549" s="70">
        <f>SUMIFS('Ctas Pagar'!G:G,'Ctas Pagar'!E:E,Fornecedores!A:A,'Ctas Pagar'!N:N,"Pago")</f>
        <v>0</v>
      </c>
      <c r="Q549" s="71"/>
      <c r="R549" s="71"/>
      <c r="S549" s="71"/>
      <c r="T549" s="71"/>
      <c r="U549" s="71"/>
      <c r="V549" s="71"/>
      <c r="W549" s="71"/>
      <c r="X549" s="71"/>
      <c r="Y549" s="71"/>
      <c r="Z549" s="71"/>
      <c r="AA549" s="71"/>
      <c r="AB549" s="71"/>
      <c r="AC549" s="71"/>
      <c r="AD549" s="71"/>
      <c r="AE549" s="71"/>
      <c r="AF549" s="71"/>
      <c r="AG549" s="71"/>
      <c r="AH549" s="71"/>
      <c r="AI549" s="71"/>
      <c r="AJ549" s="71"/>
    </row>
    <row r="550" spans="1:36">
      <c r="A550" s="191"/>
      <c r="B550" s="191"/>
      <c r="C550" s="191"/>
      <c r="D550" s="191"/>
      <c r="E550" s="191"/>
      <c r="F550" s="191"/>
      <c r="G550" s="191"/>
      <c r="H550" s="191"/>
      <c r="I550" s="191"/>
      <c r="J550" s="191"/>
      <c r="K550" s="191"/>
      <c r="L550" s="191"/>
      <c r="M550" s="191"/>
      <c r="N550" s="191"/>
      <c r="O550" s="70">
        <f>SUMIFS('Ctas Pagar'!G:G,'Ctas Pagar'!E:E,Fornecedores!A:A,'Ctas Pagar'!M:M,"")</f>
        <v>0</v>
      </c>
      <c r="P550" s="70">
        <f>SUMIFS('Ctas Pagar'!G:G,'Ctas Pagar'!E:E,Fornecedores!A:A,'Ctas Pagar'!N:N,"Pago")</f>
        <v>0</v>
      </c>
      <c r="Q550" s="71"/>
      <c r="R550" s="71"/>
      <c r="S550" s="71"/>
      <c r="T550" s="71"/>
      <c r="U550" s="71"/>
      <c r="V550" s="71"/>
      <c r="W550" s="71"/>
      <c r="X550" s="71"/>
      <c r="Y550" s="71"/>
      <c r="Z550" s="71"/>
      <c r="AA550" s="71"/>
      <c r="AB550" s="71"/>
      <c r="AC550" s="71"/>
      <c r="AD550" s="71"/>
      <c r="AE550" s="71"/>
      <c r="AF550" s="71"/>
      <c r="AG550" s="71"/>
      <c r="AH550" s="71"/>
      <c r="AI550" s="71"/>
      <c r="AJ550" s="71"/>
    </row>
    <row r="551" spans="1:36">
      <c r="A551" s="191"/>
      <c r="B551" s="191"/>
      <c r="C551" s="191"/>
      <c r="D551" s="191"/>
      <c r="E551" s="191"/>
      <c r="F551" s="191"/>
      <c r="G551" s="191"/>
      <c r="H551" s="191"/>
      <c r="I551" s="191"/>
      <c r="J551" s="191"/>
      <c r="K551" s="191"/>
      <c r="L551" s="191"/>
      <c r="M551" s="191"/>
      <c r="N551" s="191"/>
      <c r="O551" s="70">
        <f>SUMIFS('Ctas Pagar'!G:G,'Ctas Pagar'!E:E,Fornecedores!A:A,'Ctas Pagar'!M:M,"")</f>
        <v>0</v>
      </c>
      <c r="P551" s="70">
        <f>SUMIFS('Ctas Pagar'!G:G,'Ctas Pagar'!E:E,Fornecedores!A:A,'Ctas Pagar'!N:N,"Pago")</f>
        <v>0</v>
      </c>
      <c r="Q551" s="71"/>
      <c r="R551" s="71"/>
      <c r="S551" s="71"/>
      <c r="T551" s="71"/>
      <c r="U551" s="71"/>
      <c r="V551" s="71"/>
      <c r="W551" s="71"/>
      <c r="X551" s="71"/>
      <c r="Y551" s="71"/>
      <c r="Z551" s="71"/>
      <c r="AA551" s="71"/>
      <c r="AB551" s="71"/>
      <c r="AC551" s="71"/>
      <c r="AD551" s="71"/>
      <c r="AE551" s="71"/>
      <c r="AF551" s="71"/>
      <c r="AG551" s="71"/>
      <c r="AH551" s="71"/>
      <c r="AI551" s="71"/>
      <c r="AJ551" s="71"/>
    </row>
    <row r="552" spans="1:36">
      <c r="A552" s="191"/>
      <c r="B552" s="191"/>
      <c r="C552" s="191"/>
      <c r="D552" s="191"/>
      <c r="E552" s="191"/>
      <c r="F552" s="191"/>
      <c r="G552" s="191"/>
      <c r="H552" s="191"/>
      <c r="I552" s="191"/>
      <c r="J552" s="191"/>
      <c r="K552" s="191"/>
      <c r="L552" s="191"/>
      <c r="M552" s="191"/>
      <c r="N552" s="191"/>
      <c r="O552" s="70">
        <f>SUMIFS('Ctas Pagar'!G:G,'Ctas Pagar'!E:E,Fornecedores!A:A,'Ctas Pagar'!M:M,"")</f>
        <v>0</v>
      </c>
      <c r="P552" s="70">
        <f>SUMIFS('Ctas Pagar'!G:G,'Ctas Pagar'!E:E,Fornecedores!A:A,'Ctas Pagar'!N:N,"Pago")</f>
        <v>0</v>
      </c>
      <c r="Q552" s="71"/>
      <c r="R552" s="71"/>
      <c r="S552" s="71"/>
      <c r="T552" s="71"/>
      <c r="U552" s="71"/>
      <c r="V552" s="71"/>
      <c r="W552" s="71"/>
      <c r="X552" s="71"/>
      <c r="Y552" s="71"/>
      <c r="Z552" s="71"/>
      <c r="AA552" s="71"/>
      <c r="AB552" s="71"/>
      <c r="AC552" s="71"/>
      <c r="AD552" s="71"/>
      <c r="AE552" s="71"/>
      <c r="AF552" s="71"/>
      <c r="AG552" s="71"/>
      <c r="AH552" s="71"/>
      <c r="AI552" s="71"/>
      <c r="AJ552" s="71"/>
    </row>
    <row r="553" spans="1:36">
      <c r="A553" s="191"/>
      <c r="B553" s="191"/>
      <c r="C553" s="191"/>
      <c r="D553" s="191"/>
      <c r="E553" s="191"/>
      <c r="F553" s="191"/>
      <c r="G553" s="191"/>
      <c r="H553" s="191"/>
      <c r="I553" s="191"/>
      <c r="J553" s="191"/>
      <c r="K553" s="191"/>
      <c r="L553" s="191"/>
      <c r="M553" s="191"/>
      <c r="N553" s="191"/>
      <c r="O553" s="70">
        <f>SUMIFS('Ctas Pagar'!G:G,'Ctas Pagar'!E:E,Fornecedores!A:A,'Ctas Pagar'!M:M,"")</f>
        <v>0</v>
      </c>
      <c r="P553" s="70">
        <f>SUMIFS('Ctas Pagar'!G:G,'Ctas Pagar'!E:E,Fornecedores!A:A,'Ctas Pagar'!N:N,"Pago")</f>
        <v>0</v>
      </c>
      <c r="Q553" s="71"/>
      <c r="R553" s="71"/>
      <c r="S553" s="71"/>
      <c r="T553" s="71"/>
      <c r="U553" s="71"/>
      <c r="V553" s="71"/>
      <c r="W553" s="71"/>
      <c r="X553" s="71"/>
      <c r="Y553" s="71"/>
      <c r="Z553" s="71"/>
      <c r="AA553" s="71"/>
      <c r="AB553" s="71"/>
      <c r="AC553" s="71"/>
      <c r="AD553" s="71"/>
      <c r="AE553" s="71"/>
      <c r="AF553" s="71"/>
      <c r="AG553" s="71"/>
      <c r="AH553" s="71"/>
      <c r="AI553" s="71"/>
      <c r="AJ553" s="71"/>
    </row>
    <row r="554" spans="1:36">
      <c r="A554" s="191"/>
      <c r="B554" s="191"/>
      <c r="C554" s="191"/>
      <c r="D554" s="191"/>
      <c r="E554" s="191"/>
      <c r="F554" s="191"/>
      <c r="G554" s="191"/>
      <c r="H554" s="191"/>
      <c r="I554" s="191"/>
      <c r="J554" s="191"/>
      <c r="K554" s="191"/>
      <c r="L554" s="191"/>
      <c r="M554" s="191"/>
      <c r="N554" s="191"/>
      <c r="O554" s="70">
        <f>SUMIFS('Ctas Pagar'!G:G,'Ctas Pagar'!E:E,Fornecedores!A:A,'Ctas Pagar'!M:M,"")</f>
        <v>0</v>
      </c>
      <c r="P554" s="70">
        <f>SUMIFS('Ctas Pagar'!G:G,'Ctas Pagar'!E:E,Fornecedores!A:A,'Ctas Pagar'!N:N,"Pago")</f>
        <v>0</v>
      </c>
      <c r="Q554" s="71"/>
      <c r="R554" s="71"/>
      <c r="S554" s="71"/>
      <c r="T554" s="71"/>
      <c r="U554" s="71"/>
      <c r="V554" s="71"/>
      <c r="W554" s="71"/>
      <c r="X554" s="71"/>
      <c r="Y554" s="71"/>
      <c r="Z554" s="71"/>
      <c r="AA554" s="71"/>
      <c r="AB554" s="71"/>
      <c r="AC554" s="71"/>
      <c r="AD554" s="71"/>
      <c r="AE554" s="71"/>
      <c r="AF554" s="71"/>
      <c r="AG554" s="71"/>
      <c r="AH554" s="71"/>
      <c r="AI554" s="71"/>
      <c r="AJ554" s="71"/>
    </row>
    <row r="555" spans="1:36">
      <c r="A555" s="191"/>
      <c r="B555" s="191"/>
      <c r="C555" s="191"/>
      <c r="D555" s="191"/>
      <c r="E555" s="191"/>
      <c r="F555" s="191"/>
      <c r="G555" s="191"/>
      <c r="H555" s="191"/>
      <c r="I555" s="191"/>
      <c r="J555" s="191"/>
      <c r="K555" s="191"/>
      <c r="L555" s="191"/>
      <c r="M555" s="191"/>
      <c r="N555" s="191"/>
      <c r="O555" s="70">
        <f>SUMIFS('Ctas Pagar'!G:G,'Ctas Pagar'!E:E,Fornecedores!A:A,'Ctas Pagar'!M:M,"")</f>
        <v>0</v>
      </c>
      <c r="P555" s="70">
        <f>SUMIFS('Ctas Pagar'!G:G,'Ctas Pagar'!E:E,Fornecedores!A:A,'Ctas Pagar'!N:N,"Pago")</f>
        <v>0</v>
      </c>
      <c r="Q555" s="71"/>
      <c r="R555" s="71"/>
      <c r="S555" s="71"/>
      <c r="T555" s="71"/>
      <c r="U555" s="71"/>
      <c r="V555" s="71"/>
      <c r="W555" s="71"/>
      <c r="X555" s="71"/>
      <c r="Y555" s="71"/>
      <c r="Z555" s="71"/>
      <c r="AA555" s="71"/>
      <c r="AB555" s="71"/>
      <c r="AC555" s="71"/>
      <c r="AD555" s="71"/>
      <c r="AE555" s="71"/>
      <c r="AF555" s="71"/>
      <c r="AG555" s="71"/>
      <c r="AH555" s="71"/>
      <c r="AI555" s="71"/>
      <c r="AJ555" s="71"/>
    </row>
    <row r="556" spans="1:36">
      <c r="A556" s="191"/>
      <c r="B556" s="191"/>
      <c r="C556" s="191"/>
      <c r="D556" s="191"/>
      <c r="E556" s="191"/>
      <c r="F556" s="191"/>
      <c r="G556" s="191"/>
      <c r="H556" s="191"/>
      <c r="I556" s="191"/>
      <c r="J556" s="191"/>
      <c r="K556" s="191"/>
      <c r="L556" s="191"/>
      <c r="M556" s="191"/>
      <c r="N556" s="191"/>
      <c r="O556" s="70">
        <f>SUMIFS('Ctas Pagar'!G:G,'Ctas Pagar'!E:E,Fornecedores!A:A,'Ctas Pagar'!M:M,"")</f>
        <v>0</v>
      </c>
      <c r="P556" s="70">
        <f>SUMIFS('Ctas Pagar'!G:G,'Ctas Pagar'!E:E,Fornecedores!A:A,'Ctas Pagar'!N:N,"Pago")</f>
        <v>0</v>
      </c>
      <c r="Q556" s="71"/>
      <c r="R556" s="71"/>
      <c r="S556" s="71"/>
      <c r="T556" s="71"/>
      <c r="U556" s="71"/>
      <c r="V556" s="71"/>
      <c r="W556" s="71"/>
      <c r="X556" s="71"/>
      <c r="Y556" s="71"/>
      <c r="Z556" s="71"/>
      <c r="AA556" s="71"/>
      <c r="AB556" s="71"/>
      <c r="AC556" s="71"/>
      <c r="AD556" s="71"/>
      <c r="AE556" s="71"/>
      <c r="AF556" s="71"/>
      <c r="AG556" s="71"/>
      <c r="AH556" s="71"/>
      <c r="AI556" s="71"/>
      <c r="AJ556" s="71"/>
    </row>
    <row r="557" spans="1:36">
      <c r="A557" s="191"/>
      <c r="B557" s="191"/>
      <c r="C557" s="191"/>
      <c r="D557" s="191"/>
      <c r="E557" s="191"/>
      <c r="F557" s="191"/>
      <c r="G557" s="191"/>
      <c r="H557" s="191"/>
      <c r="I557" s="191"/>
      <c r="J557" s="191"/>
      <c r="K557" s="191"/>
      <c r="L557" s="191"/>
      <c r="M557" s="191"/>
      <c r="N557" s="191"/>
      <c r="O557" s="70">
        <f>SUMIFS('Ctas Pagar'!G:G,'Ctas Pagar'!E:E,Fornecedores!A:A,'Ctas Pagar'!M:M,"")</f>
        <v>0</v>
      </c>
      <c r="P557" s="70">
        <f>SUMIFS('Ctas Pagar'!G:G,'Ctas Pagar'!E:E,Fornecedores!A:A,'Ctas Pagar'!N:N,"Pago")</f>
        <v>0</v>
      </c>
      <c r="Q557" s="71"/>
      <c r="R557" s="71"/>
      <c r="S557" s="71"/>
      <c r="T557" s="71"/>
      <c r="U557" s="71"/>
      <c r="V557" s="71"/>
      <c r="W557" s="71"/>
      <c r="X557" s="71"/>
      <c r="Y557" s="71"/>
      <c r="Z557" s="71"/>
      <c r="AA557" s="71"/>
      <c r="AB557" s="71"/>
      <c r="AC557" s="71"/>
      <c r="AD557" s="71"/>
      <c r="AE557" s="71"/>
      <c r="AF557" s="71"/>
      <c r="AG557" s="71"/>
      <c r="AH557" s="71"/>
      <c r="AI557" s="71"/>
      <c r="AJ557" s="71"/>
    </row>
    <row r="558" spans="1:36">
      <c r="A558" s="191"/>
      <c r="B558" s="191"/>
      <c r="C558" s="191"/>
      <c r="D558" s="191"/>
      <c r="E558" s="191"/>
      <c r="F558" s="191"/>
      <c r="G558" s="191"/>
      <c r="H558" s="191"/>
      <c r="I558" s="191"/>
      <c r="J558" s="191"/>
      <c r="K558" s="191"/>
      <c r="L558" s="191"/>
      <c r="M558" s="191"/>
      <c r="N558" s="191"/>
      <c r="O558" s="70">
        <f>SUMIFS('Ctas Pagar'!G:G,'Ctas Pagar'!E:E,Fornecedores!A:A,'Ctas Pagar'!M:M,"")</f>
        <v>0</v>
      </c>
      <c r="P558" s="70">
        <f>SUMIFS('Ctas Pagar'!G:G,'Ctas Pagar'!E:E,Fornecedores!A:A,'Ctas Pagar'!N:N,"Pago")</f>
        <v>0</v>
      </c>
      <c r="Q558" s="71"/>
      <c r="R558" s="71"/>
      <c r="S558" s="71"/>
      <c r="T558" s="71"/>
      <c r="U558" s="71"/>
      <c r="V558" s="71"/>
      <c r="W558" s="71"/>
      <c r="X558" s="71"/>
      <c r="Y558" s="71"/>
      <c r="Z558" s="71"/>
      <c r="AA558" s="71"/>
      <c r="AB558" s="71"/>
      <c r="AC558" s="71"/>
      <c r="AD558" s="71"/>
      <c r="AE558" s="71"/>
      <c r="AF558" s="71"/>
      <c r="AG558" s="71"/>
      <c r="AH558" s="71"/>
      <c r="AI558" s="71"/>
      <c r="AJ558" s="71"/>
    </row>
    <row r="559" spans="1:36">
      <c r="A559" s="191"/>
      <c r="B559" s="191"/>
      <c r="C559" s="191"/>
      <c r="D559" s="191"/>
      <c r="E559" s="191"/>
      <c r="F559" s="191"/>
      <c r="G559" s="191"/>
      <c r="H559" s="191"/>
      <c r="I559" s="191"/>
      <c r="J559" s="191"/>
      <c r="K559" s="191"/>
      <c r="L559" s="191"/>
      <c r="M559" s="191"/>
      <c r="N559" s="191"/>
      <c r="O559" s="70">
        <f>SUMIFS('Ctas Pagar'!G:G,'Ctas Pagar'!E:E,Fornecedores!A:A,'Ctas Pagar'!M:M,"")</f>
        <v>0</v>
      </c>
      <c r="P559" s="70">
        <f>SUMIFS('Ctas Pagar'!G:G,'Ctas Pagar'!E:E,Fornecedores!A:A,'Ctas Pagar'!N:N,"Pago")</f>
        <v>0</v>
      </c>
      <c r="Q559" s="71"/>
      <c r="R559" s="71"/>
      <c r="S559" s="71"/>
      <c r="T559" s="71"/>
      <c r="U559" s="71"/>
      <c r="V559" s="71"/>
      <c r="W559" s="71"/>
      <c r="X559" s="71"/>
      <c r="Y559" s="71"/>
      <c r="Z559" s="71"/>
      <c r="AA559" s="71"/>
      <c r="AB559" s="71"/>
      <c r="AC559" s="71"/>
      <c r="AD559" s="71"/>
      <c r="AE559" s="71"/>
      <c r="AF559" s="71"/>
      <c r="AG559" s="71"/>
      <c r="AH559" s="71"/>
      <c r="AI559" s="71"/>
      <c r="AJ559" s="71"/>
    </row>
    <row r="560" spans="1:36">
      <c r="A560" s="191"/>
      <c r="B560" s="191"/>
      <c r="C560" s="191"/>
      <c r="D560" s="191"/>
      <c r="E560" s="191"/>
      <c r="F560" s="191"/>
      <c r="G560" s="191"/>
      <c r="H560" s="191"/>
      <c r="I560" s="191"/>
      <c r="J560" s="191"/>
      <c r="K560" s="191"/>
      <c r="L560" s="191"/>
      <c r="M560" s="191"/>
      <c r="N560" s="191"/>
      <c r="O560" s="70">
        <f>SUMIFS('Ctas Pagar'!G:G,'Ctas Pagar'!E:E,Fornecedores!A:A,'Ctas Pagar'!M:M,"")</f>
        <v>0</v>
      </c>
      <c r="P560" s="70">
        <f>SUMIFS('Ctas Pagar'!G:G,'Ctas Pagar'!E:E,Fornecedores!A:A,'Ctas Pagar'!N:N,"Pago")</f>
        <v>0</v>
      </c>
      <c r="Q560" s="71"/>
      <c r="R560" s="71"/>
      <c r="S560" s="71"/>
      <c r="T560" s="71"/>
      <c r="U560" s="71"/>
      <c r="V560" s="71"/>
      <c r="W560" s="71"/>
      <c r="X560" s="71"/>
      <c r="Y560" s="71"/>
      <c r="Z560" s="71"/>
      <c r="AA560" s="71"/>
      <c r="AB560" s="71"/>
      <c r="AC560" s="71"/>
      <c r="AD560" s="71"/>
      <c r="AE560" s="71"/>
      <c r="AF560" s="71"/>
      <c r="AG560" s="71"/>
      <c r="AH560" s="71"/>
      <c r="AI560" s="71"/>
      <c r="AJ560" s="71"/>
    </row>
    <row r="561" spans="1:36">
      <c r="A561" s="191"/>
      <c r="B561" s="191"/>
      <c r="C561" s="191"/>
      <c r="D561" s="191"/>
      <c r="E561" s="191"/>
      <c r="F561" s="191"/>
      <c r="G561" s="191"/>
      <c r="H561" s="191"/>
      <c r="I561" s="191"/>
      <c r="J561" s="191"/>
      <c r="K561" s="191"/>
      <c r="L561" s="191"/>
      <c r="M561" s="191"/>
      <c r="N561" s="191"/>
      <c r="O561" s="70">
        <f>SUMIFS('Ctas Pagar'!G:G,'Ctas Pagar'!E:E,Fornecedores!A:A,'Ctas Pagar'!M:M,"")</f>
        <v>0</v>
      </c>
      <c r="P561" s="70">
        <f>SUMIFS('Ctas Pagar'!G:G,'Ctas Pagar'!E:E,Fornecedores!A:A,'Ctas Pagar'!N:N,"Pago")</f>
        <v>0</v>
      </c>
      <c r="Q561" s="71"/>
      <c r="R561" s="71"/>
      <c r="S561" s="71"/>
      <c r="T561" s="71"/>
      <c r="U561" s="71"/>
      <c r="V561" s="71"/>
      <c r="W561" s="71"/>
      <c r="X561" s="71"/>
      <c r="Y561" s="71"/>
      <c r="Z561" s="71"/>
      <c r="AA561" s="71"/>
      <c r="AB561" s="71"/>
      <c r="AC561" s="71"/>
      <c r="AD561" s="71"/>
      <c r="AE561" s="71"/>
      <c r="AF561" s="71"/>
      <c r="AG561" s="71"/>
      <c r="AH561" s="71"/>
      <c r="AI561" s="71"/>
      <c r="AJ561" s="71"/>
    </row>
    <row r="562" spans="1:36">
      <c r="A562" s="191"/>
      <c r="B562" s="191"/>
      <c r="C562" s="191"/>
      <c r="D562" s="191"/>
      <c r="E562" s="191"/>
      <c r="F562" s="191"/>
      <c r="G562" s="191"/>
      <c r="H562" s="191"/>
      <c r="I562" s="191"/>
      <c r="J562" s="191"/>
      <c r="K562" s="191"/>
      <c r="L562" s="191"/>
      <c r="M562" s="191"/>
      <c r="N562" s="191"/>
      <c r="O562" s="70">
        <f>SUMIFS('Ctas Pagar'!G:G,'Ctas Pagar'!E:E,Fornecedores!A:A,'Ctas Pagar'!M:M,"")</f>
        <v>0</v>
      </c>
      <c r="P562" s="70">
        <f>SUMIFS('Ctas Pagar'!G:G,'Ctas Pagar'!E:E,Fornecedores!A:A,'Ctas Pagar'!N:N,"Pago")</f>
        <v>0</v>
      </c>
      <c r="Q562" s="71"/>
      <c r="R562" s="71"/>
      <c r="S562" s="71"/>
      <c r="T562" s="71"/>
      <c r="U562" s="71"/>
      <c r="V562" s="71"/>
      <c r="W562" s="71"/>
      <c r="X562" s="71"/>
      <c r="Y562" s="71"/>
      <c r="Z562" s="71"/>
      <c r="AA562" s="71"/>
      <c r="AB562" s="71"/>
      <c r="AC562" s="71"/>
      <c r="AD562" s="71"/>
      <c r="AE562" s="71"/>
      <c r="AF562" s="71"/>
      <c r="AG562" s="71"/>
      <c r="AH562" s="71"/>
      <c r="AI562" s="71"/>
      <c r="AJ562" s="71"/>
    </row>
    <row r="563" spans="1:36">
      <c r="A563" s="191"/>
      <c r="B563" s="191"/>
      <c r="C563" s="191"/>
      <c r="D563" s="191"/>
      <c r="E563" s="191"/>
      <c r="F563" s="191"/>
      <c r="G563" s="191"/>
      <c r="H563" s="191"/>
      <c r="I563" s="191"/>
      <c r="J563" s="191"/>
      <c r="K563" s="191"/>
      <c r="L563" s="191"/>
      <c r="M563" s="191"/>
      <c r="N563" s="191"/>
      <c r="O563" s="70">
        <f>SUMIFS('Ctas Pagar'!G:G,'Ctas Pagar'!E:E,Fornecedores!A:A,'Ctas Pagar'!M:M,"")</f>
        <v>0</v>
      </c>
      <c r="P563" s="70">
        <f>SUMIFS('Ctas Pagar'!G:G,'Ctas Pagar'!E:E,Fornecedores!A:A,'Ctas Pagar'!N:N,"Pago")</f>
        <v>0</v>
      </c>
      <c r="Q563" s="71"/>
      <c r="R563" s="71"/>
      <c r="S563" s="71"/>
      <c r="T563" s="71"/>
      <c r="U563" s="71"/>
      <c r="V563" s="71"/>
      <c r="W563" s="71"/>
      <c r="X563" s="71"/>
      <c r="Y563" s="71"/>
      <c r="Z563" s="71"/>
      <c r="AA563" s="71"/>
      <c r="AB563" s="71"/>
      <c r="AC563" s="71"/>
      <c r="AD563" s="71"/>
      <c r="AE563" s="71"/>
      <c r="AF563" s="71"/>
      <c r="AG563" s="71"/>
      <c r="AH563" s="71"/>
      <c r="AI563" s="71"/>
      <c r="AJ563" s="71"/>
    </row>
    <row r="564" spans="1:36">
      <c r="A564" s="191"/>
      <c r="B564" s="191"/>
      <c r="C564" s="191"/>
      <c r="D564" s="191"/>
      <c r="E564" s="191"/>
      <c r="F564" s="191"/>
      <c r="G564" s="191"/>
      <c r="H564" s="191"/>
      <c r="I564" s="191"/>
      <c r="J564" s="191"/>
      <c r="K564" s="191"/>
      <c r="L564" s="191"/>
      <c r="M564" s="191"/>
      <c r="N564" s="191"/>
      <c r="O564" s="70">
        <f>SUMIFS('Ctas Pagar'!G:G,'Ctas Pagar'!E:E,Fornecedores!A:A,'Ctas Pagar'!M:M,"")</f>
        <v>0</v>
      </c>
      <c r="P564" s="70">
        <f>SUMIFS('Ctas Pagar'!G:G,'Ctas Pagar'!E:E,Fornecedores!A:A,'Ctas Pagar'!N:N,"Pago")</f>
        <v>0</v>
      </c>
      <c r="Q564" s="71"/>
      <c r="R564" s="71"/>
      <c r="S564" s="71"/>
      <c r="T564" s="71"/>
      <c r="U564" s="71"/>
      <c r="V564" s="71"/>
      <c r="W564" s="71"/>
      <c r="X564" s="71"/>
      <c r="Y564" s="71"/>
      <c r="Z564" s="71"/>
      <c r="AA564" s="71"/>
      <c r="AB564" s="71"/>
      <c r="AC564" s="71"/>
      <c r="AD564" s="71"/>
      <c r="AE564" s="71"/>
      <c r="AF564" s="71"/>
      <c r="AG564" s="71"/>
      <c r="AH564" s="71"/>
      <c r="AI564" s="71"/>
      <c r="AJ564" s="71"/>
    </row>
    <row r="565" spans="1:36">
      <c r="A565" s="191"/>
      <c r="B565" s="191"/>
      <c r="C565" s="191"/>
      <c r="D565" s="191"/>
      <c r="E565" s="191"/>
      <c r="F565" s="191"/>
      <c r="G565" s="191"/>
      <c r="H565" s="191"/>
      <c r="I565" s="191"/>
      <c r="J565" s="191"/>
      <c r="K565" s="191"/>
      <c r="L565" s="191"/>
      <c r="M565" s="191"/>
      <c r="N565" s="191"/>
      <c r="O565" s="70">
        <f>SUMIFS('Ctas Pagar'!G:G,'Ctas Pagar'!E:E,Fornecedores!A:A,'Ctas Pagar'!M:M,"")</f>
        <v>0</v>
      </c>
      <c r="P565" s="70">
        <f>SUMIFS('Ctas Pagar'!G:G,'Ctas Pagar'!E:E,Fornecedores!A:A,'Ctas Pagar'!N:N,"Pago")</f>
        <v>0</v>
      </c>
      <c r="Q565" s="71"/>
      <c r="R565" s="71"/>
      <c r="S565" s="71"/>
      <c r="T565" s="71"/>
      <c r="U565" s="71"/>
      <c r="V565" s="71"/>
      <c r="W565" s="71"/>
      <c r="X565" s="71"/>
      <c r="Y565" s="71"/>
      <c r="Z565" s="71"/>
      <c r="AA565" s="71"/>
      <c r="AB565" s="71"/>
      <c r="AC565" s="71"/>
      <c r="AD565" s="71"/>
      <c r="AE565" s="71"/>
      <c r="AF565" s="71"/>
      <c r="AG565" s="71"/>
      <c r="AH565" s="71"/>
      <c r="AI565" s="71"/>
      <c r="AJ565" s="71"/>
    </row>
    <row r="566" spans="1:36">
      <c r="A566" s="191"/>
      <c r="B566" s="191"/>
      <c r="C566" s="191"/>
      <c r="D566" s="191"/>
      <c r="E566" s="191"/>
      <c r="F566" s="191"/>
      <c r="G566" s="191"/>
      <c r="H566" s="191"/>
      <c r="I566" s="191"/>
      <c r="J566" s="191"/>
      <c r="K566" s="191"/>
      <c r="L566" s="191"/>
      <c r="M566" s="191"/>
      <c r="N566" s="191"/>
      <c r="O566" s="70">
        <f>SUMIFS('Ctas Pagar'!G:G,'Ctas Pagar'!E:E,Fornecedores!A:A,'Ctas Pagar'!M:M,"")</f>
        <v>0</v>
      </c>
      <c r="P566" s="70">
        <f>SUMIFS('Ctas Pagar'!G:G,'Ctas Pagar'!E:E,Fornecedores!A:A,'Ctas Pagar'!N:N,"Pago")</f>
        <v>0</v>
      </c>
      <c r="Q566" s="71"/>
      <c r="R566" s="71"/>
      <c r="S566" s="71"/>
      <c r="T566" s="71"/>
      <c r="U566" s="71"/>
      <c r="V566" s="71"/>
      <c r="W566" s="71"/>
      <c r="X566" s="71"/>
      <c r="Y566" s="71"/>
      <c r="Z566" s="71"/>
      <c r="AA566" s="71"/>
      <c r="AB566" s="71"/>
      <c r="AC566" s="71"/>
      <c r="AD566" s="71"/>
      <c r="AE566" s="71"/>
      <c r="AF566" s="71"/>
      <c r="AG566" s="71"/>
      <c r="AH566" s="71"/>
      <c r="AI566" s="71"/>
      <c r="AJ566" s="71"/>
    </row>
    <row r="567" spans="1:36">
      <c r="A567" s="191"/>
      <c r="B567" s="191"/>
      <c r="C567" s="191"/>
      <c r="D567" s="191"/>
      <c r="E567" s="191"/>
      <c r="F567" s="191"/>
      <c r="G567" s="191"/>
      <c r="H567" s="191"/>
      <c r="I567" s="191"/>
      <c r="J567" s="191"/>
      <c r="K567" s="191"/>
      <c r="L567" s="191"/>
      <c r="M567" s="191"/>
      <c r="N567" s="191"/>
      <c r="O567" s="70">
        <f>SUMIFS('Ctas Pagar'!G:G,'Ctas Pagar'!E:E,Fornecedores!A:A,'Ctas Pagar'!M:M,"")</f>
        <v>0</v>
      </c>
      <c r="P567" s="70">
        <f>SUMIFS('Ctas Pagar'!G:G,'Ctas Pagar'!E:E,Fornecedores!A:A,'Ctas Pagar'!N:N,"Pago")</f>
        <v>0</v>
      </c>
      <c r="Q567" s="71"/>
      <c r="R567" s="71"/>
      <c r="S567" s="71"/>
      <c r="T567" s="71"/>
      <c r="U567" s="71"/>
      <c r="V567" s="71"/>
      <c r="W567" s="71"/>
      <c r="X567" s="71"/>
      <c r="Y567" s="71"/>
      <c r="Z567" s="71"/>
      <c r="AA567" s="71"/>
      <c r="AB567" s="71"/>
      <c r="AC567" s="71"/>
      <c r="AD567" s="71"/>
      <c r="AE567" s="71"/>
      <c r="AF567" s="71"/>
      <c r="AG567" s="71"/>
      <c r="AH567" s="71"/>
      <c r="AI567" s="71"/>
      <c r="AJ567" s="71"/>
    </row>
    <row r="568" spans="1:36">
      <c r="A568" s="191"/>
      <c r="B568" s="191"/>
      <c r="C568" s="191"/>
      <c r="D568" s="191"/>
      <c r="E568" s="191"/>
      <c r="F568" s="191"/>
      <c r="G568" s="191"/>
      <c r="H568" s="191"/>
      <c r="I568" s="191"/>
      <c r="J568" s="191"/>
      <c r="K568" s="191"/>
      <c r="L568" s="191"/>
      <c r="M568" s="191"/>
      <c r="N568" s="191"/>
      <c r="O568" s="70">
        <f>SUMIFS('Ctas Pagar'!G:G,'Ctas Pagar'!E:E,Fornecedores!A:A,'Ctas Pagar'!M:M,"")</f>
        <v>0</v>
      </c>
      <c r="P568" s="70">
        <f>SUMIFS('Ctas Pagar'!G:G,'Ctas Pagar'!E:E,Fornecedores!A:A,'Ctas Pagar'!N:N,"Pago")</f>
        <v>0</v>
      </c>
      <c r="Q568" s="71"/>
      <c r="R568" s="71"/>
      <c r="S568" s="71"/>
      <c r="T568" s="71"/>
      <c r="U568" s="71"/>
      <c r="V568" s="71"/>
      <c r="W568" s="71"/>
      <c r="X568" s="71"/>
      <c r="Y568" s="71"/>
      <c r="Z568" s="71"/>
      <c r="AA568" s="71"/>
      <c r="AB568" s="71"/>
      <c r="AC568" s="71"/>
      <c r="AD568" s="71"/>
      <c r="AE568" s="71"/>
      <c r="AF568" s="71"/>
      <c r="AG568" s="71"/>
      <c r="AH568" s="71"/>
      <c r="AI568" s="71"/>
      <c r="AJ568" s="71"/>
    </row>
    <row r="569" spans="1:36">
      <c r="A569" s="191"/>
      <c r="B569" s="191"/>
      <c r="C569" s="191"/>
      <c r="D569" s="191"/>
      <c r="E569" s="191"/>
      <c r="F569" s="191"/>
      <c r="G569" s="191"/>
      <c r="H569" s="191"/>
      <c r="I569" s="191"/>
      <c r="J569" s="191"/>
      <c r="K569" s="191"/>
      <c r="L569" s="191"/>
      <c r="M569" s="191"/>
      <c r="N569" s="191"/>
      <c r="O569" s="70">
        <f>SUMIFS('Ctas Pagar'!G:G,'Ctas Pagar'!E:E,Fornecedores!A:A,'Ctas Pagar'!M:M,"")</f>
        <v>0</v>
      </c>
      <c r="P569" s="70">
        <f>SUMIFS('Ctas Pagar'!G:G,'Ctas Pagar'!E:E,Fornecedores!A:A,'Ctas Pagar'!N:N,"Pago")</f>
        <v>0</v>
      </c>
      <c r="Q569" s="71"/>
      <c r="R569" s="71"/>
      <c r="S569" s="71"/>
      <c r="T569" s="71"/>
      <c r="U569" s="71"/>
      <c r="V569" s="71"/>
      <c r="W569" s="71"/>
      <c r="X569" s="71"/>
      <c r="Y569" s="71"/>
      <c r="Z569" s="71"/>
      <c r="AA569" s="71"/>
      <c r="AB569" s="71"/>
      <c r="AC569" s="71"/>
      <c r="AD569" s="71"/>
      <c r="AE569" s="71"/>
      <c r="AF569" s="71"/>
      <c r="AG569" s="71"/>
      <c r="AH569" s="71"/>
      <c r="AI569" s="71"/>
      <c r="AJ569" s="71"/>
    </row>
    <row r="570" spans="1:36">
      <c r="A570" s="191"/>
      <c r="B570" s="191"/>
      <c r="C570" s="191"/>
      <c r="D570" s="191"/>
      <c r="E570" s="191"/>
      <c r="F570" s="191"/>
      <c r="G570" s="191"/>
      <c r="H570" s="191"/>
      <c r="I570" s="191"/>
      <c r="J570" s="191"/>
      <c r="K570" s="191"/>
      <c r="L570" s="191"/>
      <c r="M570" s="191"/>
      <c r="N570" s="191"/>
      <c r="O570" s="70">
        <f>SUMIFS('Ctas Pagar'!G:G,'Ctas Pagar'!E:E,Fornecedores!A:A,'Ctas Pagar'!M:M,"")</f>
        <v>0</v>
      </c>
      <c r="P570" s="70">
        <f>SUMIFS('Ctas Pagar'!G:G,'Ctas Pagar'!E:E,Fornecedores!A:A,'Ctas Pagar'!N:N,"Pago")</f>
        <v>0</v>
      </c>
      <c r="Q570" s="71"/>
      <c r="R570" s="71"/>
      <c r="S570" s="71"/>
      <c r="T570" s="71"/>
      <c r="U570" s="71"/>
      <c r="V570" s="71"/>
      <c r="W570" s="71"/>
      <c r="X570" s="71"/>
      <c r="Y570" s="71"/>
      <c r="Z570" s="71"/>
      <c r="AA570" s="71"/>
      <c r="AB570" s="71"/>
      <c r="AC570" s="71"/>
      <c r="AD570" s="71"/>
      <c r="AE570" s="71"/>
      <c r="AF570" s="71"/>
      <c r="AG570" s="71"/>
      <c r="AH570" s="71"/>
      <c r="AI570" s="71"/>
      <c r="AJ570" s="71"/>
    </row>
    <row r="571" spans="1:36">
      <c r="A571" s="191"/>
      <c r="B571" s="191"/>
      <c r="C571" s="191"/>
      <c r="D571" s="191"/>
      <c r="E571" s="191"/>
      <c r="F571" s="191"/>
      <c r="G571" s="191"/>
      <c r="H571" s="191"/>
      <c r="I571" s="191"/>
      <c r="J571" s="191"/>
      <c r="K571" s="191"/>
      <c r="L571" s="191"/>
      <c r="M571" s="191"/>
      <c r="N571" s="191"/>
      <c r="O571" s="70">
        <f>SUMIFS('Ctas Pagar'!G:G,'Ctas Pagar'!E:E,Fornecedores!A:A,'Ctas Pagar'!M:M,"")</f>
        <v>0</v>
      </c>
      <c r="P571" s="70">
        <f>SUMIFS('Ctas Pagar'!G:G,'Ctas Pagar'!E:E,Fornecedores!A:A,'Ctas Pagar'!N:N,"Pago")</f>
        <v>0</v>
      </c>
      <c r="Q571" s="71"/>
      <c r="R571" s="71"/>
      <c r="S571" s="71"/>
      <c r="T571" s="71"/>
      <c r="U571" s="71"/>
      <c r="V571" s="71"/>
      <c r="W571" s="71"/>
      <c r="X571" s="71"/>
      <c r="Y571" s="71"/>
      <c r="Z571" s="71"/>
      <c r="AA571" s="71"/>
      <c r="AB571" s="71"/>
      <c r="AC571" s="71"/>
      <c r="AD571" s="71"/>
      <c r="AE571" s="71"/>
      <c r="AF571" s="71"/>
      <c r="AG571" s="71"/>
      <c r="AH571" s="71"/>
      <c r="AI571" s="71"/>
      <c r="AJ571" s="71"/>
    </row>
    <row r="572" spans="1:36">
      <c r="A572" s="191"/>
      <c r="B572" s="191"/>
      <c r="C572" s="191"/>
      <c r="D572" s="191"/>
      <c r="E572" s="191"/>
      <c r="F572" s="191"/>
      <c r="G572" s="191"/>
      <c r="H572" s="191"/>
      <c r="I572" s="191"/>
      <c r="J572" s="191"/>
      <c r="K572" s="191"/>
      <c r="L572" s="191"/>
      <c r="M572" s="191"/>
      <c r="N572" s="191"/>
      <c r="O572" s="70">
        <f>SUMIFS('Ctas Pagar'!G:G,'Ctas Pagar'!E:E,Fornecedores!A:A,'Ctas Pagar'!M:M,"")</f>
        <v>0</v>
      </c>
      <c r="P572" s="70">
        <f>SUMIFS('Ctas Pagar'!G:G,'Ctas Pagar'!E:E,Fornecedores!A:A,'Ctas Pagar'!N:N,"Pago")</f>
        <v>0</v>
      </c>
      <c r="Q572" s="71"/>
      <c r="R572" s="71"/>
      <c r="S572" s="71"/>
      <c r="T572" s="71"/>
      <c r="U572" s="71"/>
      <c r="V572" s="71"/>
      <c r="W572" s="71"/>
      <c r="X572" s="71"/>
      <c r="Y572" s="71"/>
      <c r="Z572" s="71"/>
      <c r="AA572" s="71"/>
      <c r="AB572" s="71"/>
      <c r="AC572" s="71"/>
      <c r="AD572" s="71"/>
      <c r="AE572" s="71"/>
      <c r="AF572" s="71"/>
      <c r="AG572" s="71"/>
      <c r="AH572" s="71"/>
      <c r="AI572" s="71"/>
      <c r="AJ572" s="71"/>
    </row>
    <row r="573" spans="1:36">
      <c r="A573" s="191"/>
      <c r="B573" s="191"/>
      <c r="C573" s="191"/>
      <c r="D573" s="191"/>
      <c r="E573" s="191"/>
      <c r="F573" s="191"/>
      <c r="G573" s="191"/>
      <c r="H573" s="191"/>
      <c r="I573" s="191"/>
      <c r="J573" s="191"/>
      <c r="K573" s="191"/>
      <c r="L573" s="191"/>
      <c r="M573" s="191"/>
      <c r="N573" s="191"/>
      <c r="O573" s="70">
        <f>SUMIFS('Ctas Pagar'!G:G,'Ctas Pagar'!E:E,Fornecedores!A:A,'Ctas Pagar'!M:M,"")</f>
        <v>0</v>
      </c>
      <c r="P573" s="70">
        <f>SUMIFS('Ctas Pagar'!G:G,'Ctas Pagar'!E:E,Fornecedores!A:A,'Ctas Pagar'!N:N,"Pago")</f>
        <v>0</v>
      </c>
      <c r="Q573" s="71"/>
      <c r="R573" s="71"/>
      <c r="S573" s="71"/>
      <c r="T573" s="71"/>
      <c r="U573" s="71"/>
      <c r="V573" s="71"/>
      <c r="W573" s="71"/>
      <c r="X573" s="71"/>
      <c r="Y573" s="71"/>
      <c r="Z573" s="71"/>
      <c r="AA573" s="71"/>
      <c r="AB573" s="71"/>
      <c r="AC573" s="71"/>
      <c r="AD573" s="71"/>
      <c r="AE573" s="71"/>
      <c r="AF573" s="71"/>
      <c r="AG573" s="71"/>
      <c r="AH573" s="71"/>
      <c r="AI573" s="71"/>
      <c r="AJ573" s="71"/>
    </row>
    <row r="574" spans="1:36">
      <c r="A574" s="191"/>
      <c r="B574" s="191"/>
      <c r="C574" s="191"/>
      <c r="D574" s="191"/>
      <c r="E574" s="191"/>
      <c r="F574" s="191"/>
      <c r="G574" s="191"/>
      <c r="H574" s="191"/>
      <c r="I574" s="191"/>
      <c r="J574" s="191"/>
      <c r="K574" s="191"/>
      <c r="L574" s="191"/>
      <c r="M574" s="191"/>
      <c r="N574" s="191"/>
      <c r="O574" s="70">
        <f>SUMIFS('Ctas Pagar'!G:G,'Ctas Pagar'!E:E,Fornecedores!A:A,'Ctas Pagar'!M:M,"")</f>
        <v>0</v>
      </c>
      <c r="P574" s="70">
        <f>SUMIFS('Ctas Pagar'!G:G,'Ctas Pagar'!E:E,Fornecedores!A:A,'Ctas Pagar'!N:N,"Pago")</f>
        <v>0</v>
      </c>
      <c r="Q574" s="71"/>
      <c r="R574" s="71"/>
      <c r="S574" s="71"/>
      <c r="T574" s="71"/>
      <c r="U574" s="71"/>
      <c r="V574" s="71"/>
      <c r="W574" s="71"/>
      <c r="X574" s="71"/>
      <c r="Y574" s="71"/>
      <c r="Z574" s="71"/>
      <c r="AA574" s="71"/>
      <c r="AB574" s="71"/>
      <c r="AC574" s="71"/>
      <c r="AD574" s="71"/>
      <c r="AE574" s="71"/>
      <c r="AF574" s="71"/>
      <c r="AG574" s="71"/>
      <c r="AH574" s="71"/>
      <c r="AI574" s="71"/>
      <c r="AJ574" s="71"/>
    </row>
    <row r="575" spans="1:36">
      <c r="A575" s="191"/>
      <c r="B575" s="191"/>
      <c r="C575" s="191"/>
      <c r="D575" s="191"/>
      <c r="E575" s="191"/>
      <c r="F575" s="191"/>
      <c r="G575" s="191"/>
      <c r="H575" s="191"/>
      <c r="I575" s="191"/>
      <c r="J575" s="191"/>
      <c r="K575" s="191"/>
      <c r="L575" s="191"/>
      <c r="M575" s="191"/>
      <c r="N575" s="191"/>
      <c r="O575" s="70">
        <f>SUMIFS('Ctas Pagar'!G:G,'Ctas Pagar'!E:E,Fornecedores!A:A,'Ctas Pagar'!M:M,"")</f>
        <v>0</v>
      </c>
      <c r="P575" s="70">
        <f>SUMIFS('Ctas Pagar'!G:G,'Ctas Pagar'!E:E,Fornecedores!A:A,'Ctas Pagar'!N:N,"Pago")</f>
        <v>0</v>
      </c>
      <c r="Q575" s="71"/>
      <c r="R575" s="71"/>
      <c r="S575" s="71"/>
      <c r="T575" s="71"/>
      <c r="U575" s="71"/>
      <c r="V575" s="71"/>
      <c r="W575" s="71"/>
      <c r="X575" s="71"/>
      <c r="Y575" s="71"/>
      <c r="Z575" s="71"/>
      <c r="AA575" s="71"/>
      <c r="AB575" s="71"/>
      <c r="AC575" s="71"/>
      <c r="AD575" s="71"/>
      <c r="AE575" s="71"/>
      <c r="AF575" s="71"/>
      <c r="AG575" s="71"/>
      <c r="AH575" s="71"/>
      <c r="AI575" s="71"/>
      <c r="AJ575" s="71"/>
    </row>
    <row r="576" spans="1:36">
      <c r="A576" s="191"/>
      <c r="B576" s="191"/>
      <c r="C576" s="191"/>
      <c r="D576" s="191"/>
      <c r="E576" s="191"/>
      <c r="F576" s="191"/>
      <c r="G576" s="191"/>
      <c r="H576" s="191"/>
      <c r="I576" s="191"/>
      <c r="J576" s="191"/>
      <c r="K576" s="191"/>
      <c r="L576" s="191"/>
      <c r="M576" s="191"/>
      <c r="N576" s="191"/>
      <c r="O576" s="70">
        <f>SUMIFS('Ctas Pagar'!G:G,'Ctas Pagar'!E:E,Fornecedores!A:A,'Ctas Pagar'!M:M,"")</f>
        <v>0</v>
      </c>
      <c r="P576" s="70">
        <f>SUMIFS('Ctas Pagar'!G:G,'Ctas Pagar'!E:E,Fornecedores!A:A,'Ctas Pagar'!N:N,"Pago")</f>
        <v>0</v>
      </c>
      <c r="Q576" s="71"/>
      <c r="R576" s="71"/>
      <c r="S576" s="71"/>
      <c r="T576" s="71"/>
      <c r="U576" s="71"/>
      <c r="V576" s="71"/>
      <c r="W576" s="71"/>
      <c r="X576" s="71"/>
      <c r="Y576" s="71"/>
      <c r="Z576" s="71"/>
      <c r="AA576" s="71"/>
      <c r="AB576" s="71"/>
      <c r="AC576" s="71"/>
      <c r="AD576" s="71"/>
      <c r="AE576" s="71"/>
      <c r="AF576" s="71"/>
      <c r="AG576" s="71"/>
      <c r="AH576" s="71"/>
      <c r="AI576" s="71"/>
      <c r="AJ576" s="71"/>
    </row>
    <row r="577" spans="1:36">
      <c r="A577" s="191"/>
      <c r="B577" s="191"/>
      <c r="C577" s="191"/>
      <c r="D577" s="191"/>
      <c r="E577" s="191"/>
      <c r="F577" s="191"/>
      <c r="G577" s="191"/>
      <c r="H577" s="191"/>
      <c r="I577" s="191"/>
      <c r="J577" s="191"/>
      <c r="K577" s="191"/>
      <c r="L577" s="191"/>
      <c r="M577" s="191"/>
      <c r="N577" s="191"/>
      <c r="O577" s="70">
        <f>SUMIFS('Ctas Pagar'!G:G,'Ctas Pagar'!E:E,Fornecedores!A:A,'Ctas Pagar'!M:M,"")</f>
        <v>0</v>
      </c>
      <c r="P577" s="70">
        <f>SUMIFS('Ctas Pagar'!G:G,'Ctas Pagar'!E:E,Fornecedores!A:A,'Ctas Pagar'!N:N,"Pago")</f>
        <v>0</v>
      </c>
      <c r="Q577" s="71"/>
      <c r="R577" s="71"/>
      <c r="S577" s="71"/>
      <c r="T577" s="71"/>
      <c r="U577" s="71"/>
      <c r="V577" s="71"/>
      <c r="W577" s="71"/>
      <c r="X577" s="71"/>
      <c r="Y577" s="71"/>
      <c r="Z577" s="71"/>
      <c r="AA577" s="71"/>
      <c r="AB577" s="71"/>
      <c r="AC577" s="71"/>
      <c r="AD577" s="71"/>
      <c r="AE577" s="71"/>
      <c r="AF577" s="71"/>
      <c r="AG577" s="71"/>
      <c r="AH577" s="71"/>
      <c r="AI577" s="71"/>
      <c r="AJ577" s="71"/>
    </row>
    <row r="578" spans="1:36">
      <c r="A578" s="191"/>
      <c r="B578" s="191"/>
      <c r="C578" s="191"/>
      <c r="D578" s="191"/>
      <c r="E578" s="191"/>
      <c r="F578" s="191"/>
      <c r="G578" s="191"/>
      <c r="H578" s="191"/>
      <c r="I578" s="191"/>
      <c r="J578" s="191"/>
      <c r="K578" s="191"/>
      <c r="L578" s="191"/>
      <c r="M578" s="191"/>
      <c r="N578" s="191"/>
      <c r="O578" s="70">
        <f>SUMIFS('Ctas Pagar'!G:G,'Ctas Pagar'!E:E,Fornecedores!A:A,'Ctas Pagar'!M:M,"")</f>
        <v>0</v>
      </c>
      <c r="P578" s="70">
        <f>SUMIFS('Ctas Pagar'!G:G,'Ctas Pagar'!E:E,Fornecedores!A:A,'Ctas Pagar'!N:N,"Pago")</f>
        <v>0</v>
      </c>
      <c r="Q578" s="71"/>
      <c r="R578" s="71"/>
      <c r="S578" s="71"/>
      <c r="T578" s="71"/>
      <c r="U578" s="71"/>
      <c r="V578" s="71"/>
      <c r="W578" s="71"/>
      <c r="X578" s="71"/>
      <c r="Y578" s="71"/>
      <c r="Z578" s="71"/>
      <c r="AA578" s="71"/>
      <c r="AB578" s="71"/>
      <c r="AC578" s="71"/>
      <c r="AD578" s="71"/>
      <c r="AE578" s="71"/>
      <c r="AF578" s="71"/>
      <c r="AG578" s="71"/>
      <c r="AH578" s="71"/>
      <c r="AI578" s="71"/>
      <c r="AJ578" s="71"/>
    </row>
    <row r="579" spans="1:36">
      <c r="A579" s="191"/>
      <c r="B579" s="191"/>
      <c r="C579" s="191"/>
      <c r="D579" s="191"/>
      <c r="E579" s="191"/>
      <c r="F579" s="191"/>
      <c r="G579" s="191"/>
      <c r="H579" s="191"/>
      <c r="I579" s="191"/>
      <c r="J579" s="191"/>
      <c r="K579" s="191"/>
      <c r="L579" s="191"/>
      <c r="M579" s="191"/>
      <c r="N579" s="191"/>
      <c r="O579" s="70">
        <f>SUMIFS('Ctas Pagar'!G:G,'Ctas Pagar'!E:E,Fornecedores!A:A,'Ctas Pagar'!M:M,"")</f>
        <v>0</v>
      </c>
      <c r="P579" s="70">
        <f>SUMIFS('Ctas Pagar'!G:G,'Ctas Pagar'!E:E,Fornecedores!A:A,'Ctas Pagar'!N:N,"Pago")</f>
        <v>0</v>
      </c>
      <c r="Q579" s="71"/>
      <c r="R579" s="71"/>
      <c r="S579" s="71"/>
      <c r="T579" s="71"/>
      <c r="U579" s="71"/>
      <c r="V579" s="71"/>
      <c r="W579" s="71"/>
      <c r="X579" s="71"/>
      <c r="Y579" s="71"/>
      <c r="Z579" s="71"/>
      <c r="AA579" s="71"/>
      <c r="AB579" s="71"/>
      <c r="AC579" s="71"/>
      <c r="AD579" s="71"/>
      <c r="AE579" s="71"/>
      <c r="AF579" s="71"/>
      <c r="AG579" s="71"/>
      <c r="AH579" s="71"/>
      <c r="AI579" s="71"/>
      <c r="AJ579" s="71"/>
    </row>
    <row r="580" spans="1:36">
      <c r="A580" s="191"/>
      <c r="B580" s="191"/>
      <c r="C580" s="191"/>
      <c r="D580" s="191"/>
      <c r="E580" s="191"/>
      <c r="F580" s="191"/>
      <c r="G580" s="191"/>
      <c r="H580" s="191"/>
      <c r="I580" s="191"/>
      <c r="J580" s="191"/>
      <c r="K580" s="191"/>
      <c r="L580" s="191"/>
      <c r="M580" s="191"/>
      <c r="N580" s="191"/>
      <c r="O580" s="70">
        <f>SUMIFS('Ctas Pagar'!G:G,'Ctas Pagar'!E:E,Fornecedores!A:A,'Ctas Pagar'!M:M,"")</f>
        <v>0</v>
      </c>
      <c r="P580" s="70">
        <f>SUMIFS('Ctas Pagar'!G:G,'Ctas Pagar'!E:E,Fornecedores!A:A,'Ctas Pagar'!N:N,"Pago")</f>
        <v>0</v>
      </c>
      <c r="Q580" s="71"/>
      <c r="R580" s="71"/>
      <c r="S580" s="71"/>
      <c r="T580" s="71"/>
      <c r="U580" s="71"/>
      <c r="V580" s="71"/>
      <c r="W580" s="71"/>
      <c r="X580" s="71"/>
      <c r="Y580" s="71"/>
      <c r="Z580" s="71"/>
      <c r="AA580" s="71"/>
      <c r="AB580" s="71"/>
      <c r="AC580" s="71"/>
      <c r="AD580" s="71"/>
      <c r="AE580" s="71"/>
      <c r="AF580" s="71"/>
      <c r="AG580" s="71"/>
      <c r="AH580" s="71"/>
      <c r="AI580" s="71"/>
      <c r="AJ580" s="71"/>
    </row>
    <row r="581" spans="1:36">
      <c r="A581" s="191"/>
      <c r="B581" s="191"/>
      <c r="C581" s="191"/>
      <c r="D581" s="191"/>
      <c r="E581" s="191"/>
      <c r="F581" s="191"/>
      <c r="G581" s="191"/>
      <c r="H581" s="191"/>
      <c r="I581" s="191"/>
      <c r="J581" s="191"/>
      <c r="K581" s="191"/>
      <c r="L581" s="191"/>
      <c r="M581" s="191"/>
      <c r="N581" s="191"/>
      <c r="O581" s="70">
        <f>SUMIFS('Ctas Pagar'!G:G,'Ctas Pagar'!E:E,Fornecedores!A:A,'Ctas Pagar'!M:M,"")</f>
        <v>0</v>
      </c>
      <c r="P581" s="70">
        <f>SUMIFS('Ctas Pagar'!G:G,'Ctas Pagar'!E:E,Fornecedores!A:A,'Ctas Pagar'!N:N,"Pago")</f>
        <v>0</v>
      </c>
      <c r="Q581" s="71"/>
      <c r="R581" s="71"/>
      <c r="S581" s="71"/>
      <c r="T581" s="71"/>
      <c r="U581" s="71"/>
      <c r="V581" s="71"/>
      <c r="W581" s="71"/>
      <c r="X581" s="71"/>
      <c r="Y581" s="71"/>
      <c r="Z581" s="71"/>
      <c r="AA581" s="71"/>
      <c r="AB581" s="71"/>
      <c r="AC581" s="71"/>
      <c r="AD581" s="71"/>
      <c r="AE581" s="71"/>
      <c r="AF581" s="71"/>
      <c r="AG581" s="71"/>
      <c r="AH581" s="71"/>
      <c r="AI581" s="71"/>
      <c r="AJ581" s="71"/>
    </row>
    <row r="582" spans="1:36">
      <c r="A582" s="191"/>
      <c r="B582" s="191"/>
      <c r="C582" s="191"/>
      <c r="D582" s="191"/>
      <c r="E582" s="191"/>
      <c r="F582" s="191"/>
      <c r="G582" s="191"/>
      <c r="H582" s="191"/>
      <c r="I582" s="191"/>
      <c r="J582" s="191"/>
      <c r="K582" s="191"/>
      <c r="L582" s="191"/>
      <c r="M582" s="191"/>
      <c r="N582" s="191"/>
      <c r="O582" s="70">
        <f>SUMIFS('Ctas Pagar'!G:G,'Ctas Pagar'!E:E,Fornecedores!A:A,'Ctas Pagar'!M:M,"")</f>
        <v>0</v>
      </c>
      <c r="P582" s="70">
        <f>SUMIFS('Ctas Pagar'!G:G,'Ctas Pagar'!E:E,Fornecedores!A:A,'Ctas Pagar'!N:N,"Pago")</f>
        <v>0</v>
      </c>
      <c r="Q582" s="71"/>
      <c r="R582" s="71"/>
      <c r="S582" s="71"/>
      <c r="T582" s="71"/>
      <c r="U582" s="71"/>
      <c r="V582" s="71"/>
      <c r="W582" s="71"/>
      <c r="X582" s="71"/>
      <c r="Y582" s="71"/>
      <c r="Z582" s="71"/>
      <c r="AA582" s="71"/>
      <c r="AB582" s="71"/>
      <c r="AC582" s="71"/>
      <c r="AD582" s="71"/>
      <c r="AE582" s="71"/>
      <c r="AF582" s="71"/>
      <c r="AG582" s="71"/>
      <c r="AH582" s="71"/>
      <c r="AI582" s="71"/>
      <c r="AJ582" s="71"/>
    </row>
    <row r="583" spans="1:36">
      <c r="A583" s="191"/>
      <c r="B583" s="191"/>
      <c r="C583" s="191"/>
      <c r="D583" s="191"/>
      <c r="E583" s="191"/>
      <c r="F583" s="191"/>
      <c r="G583" s="191"/>
      <c r="H583" s="191"/>
      <c r="I583" s="191"/>
      <c r="J583" s="191"/>
      <c r="K583" s="191"/>
      <c r="L583" s="191"/>
      <c r="M583" s="191"/>
      <c r="N583" s="191"/>
      <c r="O583" s="70">
        <f>SUMIFS('Ctas Pagar'!G:G,'Ctas Pagar'!E:E,Fornecedores!A:A,'Ctas Pagar'!M:M,"")</f>
        <v>0</v>
      </c>
      <c r="P583" s="70">
        <f>SUMIFS('Ctas Pagar'!G:G,'Ctas Pagar'!E:E,Fornecedores!A:A,'Ctas Pagar'!N:N,"Pago")</f>
        <v>0</v>
      </c>
      <c r="Q583" s="71"/>
      <c r="R583" s="71"/>
      <c r="S583" s="71"/>
      <c r="T583" s="71"/>
      <c r="U583" s="71"/>
      <c r="V583" s="71"/>
      <c r="W583" s="71"/>
      <c r="X583" s="71"/>
      <c r="Y583" s="71"/>
      <c r="Z583" s="71"/>
      <c r="AA583" s="71"/>
      <c r="AB583" s="71"/>
      <c r="AC583" s="71"/>
      <c r="AD583" s="71"/>
      <c r="AE583" s="71"/>
      <c r="AF583" s="71"/>
      <c r="AG583" s="71"/>
      <c r="AH583" s="71"/>
      <c r="AI583" s="71"/>
      <c r="AJ583" s="71"/>
    </row>
    <row r="584" spans="1:36">
      <c r="A584" s="191"/>
      <c r="B584" s="191"/>
      <c r="C584" s="191"/>
      <c r="D584" s="191"/>
      <c r="E584" s="191"/>
      <c r="F584" s="191"/>
      <c r="G584" s="191"/>
      <c r="H584" s="191"/>
      <c r="I584" s="191"/>
      <c r="J584" s="191"/>
      <c r="K584" s="191"/>
      <c r="L584" s="191"/>
      <c r="M584" s="191"/>
      <c r="N584" s="191"/>
      <c r="O584" s="70">
        <f>SUMIFS('Ctas Pagar'!G:G,'Ctas Pagar'!E:E,Fornecedores!A:A,'Ctas Pagar'!M:M,"")</f>
        <v>0</v>
      </c>
      <c r="P584" s="70">
        <f>SUMIFS('Ctas Pagar'!G:G,'Ctas Pagar'!E:E,Fornecedores!A:A,'Ctas Pagar'!N:N,"Pago")</f>
        <v>0</v>
      </c>
      <c r="Q584" s="71"/>
      <c r="R584" s="71"/>
      <c r="S584" s="71"/>
      <c r="T584" s="71"/>
      <c r="U584" s="71"/>
      <c r="V584" s="71"/>
      <c r="W584" s="71"/>
      <c r="X584" s="71"/>
      <c r="Y584" s="71"/>
      <c r="Z584" s="71"/>
      <c r="AA584" s="71"/>
      <c r="AB584" s="71"/>
      <c r="AC584" s="71"/>
      <c r="AD584" s="71"/>
      <c r="AE584" s="71"/>
      <c r="AF584" s="71"/>
      <c r="AG584" s="71"/>
      <c r="AH584" s="71"/>
      <c r="AI584" s="71"/>
      <c r="AJ584" s="71"/>
    </row>
    <row r="585" spans="1:36">
      <c r="A585" s="191"/>
      <c r="B585" s="191"/>
      <c r="C585" s="191"/>
      <c r="D585" s="191"/>
      <c r="E585" s="191"/>
      <c r="F585" s="191"/>
      <c r="G585" s="191"/>
      <c r="H585" s="191"/>
      <c r="I585" s="191"/>
      <c r="J585" s="191"/>
      <c r="K585" s="191"/>
      <c r="L585" s="191"/>
      <c r="M585" s="191"/>
      <c r="N585" s="191"/>
      <c r="O585" s="70">
        <f>SUMIFS('Ctas Pagar'!G:G,'Ctas Pagar'!E:E,Fornecedores!A:A,'Ctas Pagar'!M:M,"")</f>
        <v>0</v>
      </c>
      <c r="P585" s="70">
        <f>SUMIFS('Ctas Pagar'!G:G,'Ctas Pagar'!E:E,Fornecedores!A:A,'Ctas Pagar'!N:N,"Pago")</f>
        <v>0</v>
      </c>
      <c r="Q585" s="71"/>
      <c r="R585" s="71"/>
      <c r="S585" s="71"/>
      <c r="T585" s="71"/>
      <c r="U585" s="71"/>
      <c r="V585" s="71"/>
      <c r="W585" s="71"/>
      <c r="X585" s="71"/>
      <c r="Y585" s="71"/>
      <c r="Z585" s="71"/>
      <c r="AA585" s="71"/>
      <c r="AB585" s="71"/>
      <c r="AC585" s="71"/>
      <c r="AD585" s="71"/>
      <c r="AE585" s="71"/>
      <c r="AF585" s="71"/>
      <c r="AG585" s="71"/>
      <c r="AH585" s="71"/>
      <c r="AI585" s="71"/>
      <c r="AJ585" s="71"/>
    </row>
    <row r="586" spans="1:36">
      <c r="A586" s="191"/>
      <c r="B586" s="191"/>
      <c r="C586" s="191"/>
      <c r="D586" s="191"/>
      <c r="E586" s="191"/>
      <c r="F586" s="191"/>
      <c r="G586" s="191"/>
      <c r="H586" s="191"/>
      <c r="I586" s="191"/>
      <c r="J586" s="191"/>
      <c r="K586" s="191"/>
      <c r="L586" s="191"/>
      <c r="M586" s="191"/>
      <c r="N586" s="191"/>
      <c r="O586" s="70">
        <f>SUMIFS('Ctas Pagar'!G:G,'Ctas Pagar'!E:E,Fornecedores!A:A,'Ctas Pagar'!M:M,"")</f>
        <v>0</v>
      </c>
      <c r="P586" s="70">
        <f>SUMIFS('Ctas Pagar'!G:G,'Ctas Pagar'!E:E,Fornecedores!A:A,'Ctas Pagar'!N:N,"Pago")</f>
        <v>0</v>
      </c>
      <c r="Q586" s="71"/>
      <c r="R586" s="71"/>
      <c r="S586" s="71"/>
      <c r="T586" s="71"/>
      <c r="U586" s="71"/>
      <c r="V586" s="71"/>
      <c r="W586" s="71"/>
      <c r="X586" s="71"/>
      <c r="Y586" s="71"/>
      <c r="Z586" s="71"/>
      <c r="AA586" s="71"/>
      <c r="AB586" s="71"/>
      <c r="AC586" s="71"/>
      <c r="AD586" s="71"/>
      <c r="AE586" s="71"/>
      <c r="AF586" s="71"/>
      <c r="AG586" s="71"/>
      <c r="AH586" s="71"/>
      <c r="AI586" s="71"/>
      <c r="AJ586" s="71"/>
    </row>
    <row r="587" spans="1:36">
      <c r="A587" s="191"/>
      <c r="B587" s="191"/>
      <c r="C587" s="191"/>
      <c r="D587" s="191"/>
      <c r="E587" s="191"/>
      <c r="F587" s="191"/>
      <c r="G587" s="191"/>
      <c r="H587" s="191"/>
      <c r="I587" s="191"/>
      <c r="J587" s="191"/>
      <c r="K587" s="191"/>
      <c r="L587" s="191"/>
      <c r="M587" s="191"/>
      <c r="N587" s="191"/>
      <c r="O587" s="70">
        <f>SUMIFS('Ctas Pagar'!G:G,'Ctas Pagar'!E:E,Fornecedores!A:A,'Ctas Pagar'!M:M,"")</f>
        <v>0</v>
      </c>
      <c r="P587" s="70">
        <f>SUMIFS('Ctas Pagar'!G:G,'Ctas Pagar'!E:E,Fornecedores!A:A,'Ctas Pagar'!N:N,"Pago")</f>
        <v>0</v>
      </c>
      <c r="Q587" s="71"/>
      <c r="R587" s="71"/>
      <c r="S587" s="71"/>
      <c r="T587" s="71"/>
      <c r="U587" s="71"/>
      <c r="V587" s="71"/>
      <c r="W587" s="71"/>
      <c r="X587" s="71"/>
      <c r="Y587" s="71"/>
      <c r="Z587" s="71"/>
      <c r="AA587" s="71"/>
      <c r="AB587" s="71"/>
      <c r="AC587" s="71"/>
      <c r="AD587" s="71"/>
      <c r="AE587" s="71"/>
      <c r="AF587" s="71"/>
      <c r="AG587" s="71"/>
      <c r="AH587" s="71"/>
      <c r="AI587" s="71"/>
      <c r="AJ587" s="71"/>
    </row>
    <row r="588" spans="1:36">
      <c r="A588" s="191"/>
      <c r="B588" s="191"/>
      <c r="C588" s="191"/>
      <c r="D588" s="191"/>
      <c r="E588" s="191"/>
      <c r="F588" s="191"/>
      <c r="G588" s="191"/>
      <c r="H588" s="191"/>
      <c r="I588" s="191"/>
      <c r="J588" s="191"/>
      <c r="K588" s="191"/>
      <c r="L588" s="191"/>
      <c r="M588" s="191"/>
      <c r="N588" s="191"/>
      <c r="O588" s="70">
        <f>SUMIFS('Ctas Pagar'!G:G,'Ctas Pagar'!E:E,Fornecedores!A:A,'Ctas Pagar'!M:M,"")</f>
        <v>0</v>
      </c>
      <c r="P588" s="70">
        <f>SUMIFS('Ctas Pagar'!G:G,'Ctas Pagar'!E:E,Fornecedores!A:A,'Ctas Pagar'!N:N,"Pago")</f>
        <v>0</v>
      </c>
      <c r="Q588" s="71"/>
      <c r="R588" s="71"/>
      <c r="S588" s="71"/>
      <c r="T588" s="71"/>
      <c r="U588" s="71"/>
      <c r="V588" s="71"/>
      <c r="W588" s="71"/>
      <c r="X588" s="71"/>
      <c r="Y588" s="71"/>
      <c r="Z588" s="71"/>
      <c r="AA588" s="71"/>
      <c r="AB588" s="71"/>
      <c r="AC588" s="71"/>
      <c r="AD588" s="71"/>
      <c r="AE588" s="71"/>
      <c r="AF588" s="71"/>
      <c r="AG588" s="71"/>
      <c r="AH588" s="71"/>
      <c r="AI588" s="71"/>
      <c r="AJ588" s="71"/>
    </row>
    <row r="589" spans="1:36">
      <c r="A589" s="191"/>
      <c r="B589" s="191"/>
      <c r="C589" s="191"/>
      <c r="D589" s="191"/>
      <c r="E589" s="191"/>
      <c r="F589" s="191"/>
      <c r="G589" s="191"/>
      <c r="H589" s="191"/>
      <c r="I589" s="191"/>
      <c r="J589" s="191"/>
      <c r="K589" s="191"/>
      <c r="L589" s="191"/>
      <c r="M589" s="191"/>
      <c r="N589" s="191"/>
      <c r="O589" s="70">
        <f>SUMIFS('Ctas Pagar'!G:G,'Ctas Pagar'!E:E,Fornecedores!A:A,'Ctas Pagar'!M:M,"")</f>
        <v>0</v>
      </c>
      <c r="P589" s="70">
        <f>SUMIFS('Ctas Pagar'!G:G,'Ctas Pagar'!E:E,Fornecedores!A:A,'Ctas Pagar'!N:N,"Pago")</f>
        <v>0</v>
      </c>
      <c r="Q589" s="71"/>
      <c r="R589" s="71"/>
      <c r="S589" s="71"/>
      <c r="T589" s="71"/>
      <c r="U589" s="71"/>
      <c r="V589" s="71"/>
      <c r="W589" s="71"/>
      <c r="X589" s="71"/>
      <c r="Y589" s="71"/>
      <c r="Z589" s="71"/>
      <c r="AA589" s="71"/>
      <c r="AB589" s="71"/>
      <c r="AC589" s="71"/>
      <c r="AD589" s="71"/>
      <c r="AE589" s="71"/>
      <c r="AF589" s="71"/>
      <c r="AG589" s="71"/>
      <c r="AH589" s="71"/>
      <c r="AI589" s="71"/>
      <c r="AJ589" s="71"/>
    </row>
    <row r="590" spans="1:36">
      <c r="A590" s="191"/>
      <c r="B590" s="191"/>
      <c r="C590" s="191"/>
      <c r="D590" s="191"/>
      <c r="E590" s="191"/>
      <c r="F590" s="191"/>
      <c r="G590" s="191"/>
      <c r="H590" s="191"/>
      <c r="I590" s="191"/>
      <c r="J590" s="191"/>
      <c r="K590" s="191"/>
      <c r="L590" s="191"/>
      <c r="M590" s="191"/>
      <c r="N590" s="191"/>
      <c r="O590" s="70">
        <f>SUMIFS('Ctas Pagar'!G:G,'Ctas Pagar'!E:E,Fornecedores!A:A,'Ctas Pagar'!M:M,"")</f>
        <v>0</v>
      </c>
      <c r="P590" s="70">
        <f>SUMIFS('Ctas Pagar'!G:G,'Ctas Pagar'!E:E,Fornecedores!A:A,'Ctas Pagar'!N:N,"Pago")</f>
        <v>0</v>
      </c>
      <c r="Q590" s="71"/>
      <c r="R590" s="71"/>
      <c r="S590" s="71"/>
      <c r="T590" s="71"/>
      <c r="U590" s="71"/>
      <c r="V590" s="71"/>
      <c r="W590" s="71"/>
      <c r="X590" s="71"/>
      <c r="Y590" s="71"/>
      <c r="Z590" s="71"/>
      <c r="AA590" s="71"/>
      <c r="AB590" s="71"/>
      <c r="AC590" s="71"/>
      <c r="AD590" s="71"/>
      <c r="AE590" s="71"/>
      <c r="AF590" s="71"/>
      <c r="AG590" s="71"/>
      <c r="AH590" s="71"/>
      <c r="AI590" s="71"/>
      <c r="AJ590" s="71"/>
    </row>
    <row r="591" spans="1:36">
      <c r="A591" s="191"/>
      <c r="B591" s="191"/>
      <c r="C591" s="191"/>
      <c r="D591" s="191"/>
      <c r="E591" s="191"/>
      <c r="F591" s="191"/>
      <c r="G591" s="191"/>
      <c r="H591" s="191"/>
      <c r="I591" s="191"/>
      <c r="J591" s="191"/>
      <c r="K591" s="191"/>
      <c r="L591" s="191"/>
      <c r="M591" s="191"/>
      <c r="N591" s="191"/>
      <c r="O591" s="70">
        <f>SUMIFS('Ctas Pagar'!G:G,'Ctas Pagar'!E:E,Fornecedores!A:A,'Ctas Pagar'!M:M,"")</f>
        <v>0</v>
      </c>
      <c r="P591" s="70">
        <f>SUMIFS('Ctas Pagar'!G:G,'Ctas Pagar'!E:E,Fornecedores!A:A,'Ctas Pagar'!N:N,"Pago")</f>
        <v>0</v>
      </c>
      <c r="Q591" s="71"/>
      <c r="R591" s="71"/>
      <c r="S591" s="71"/>
      <c r="T591" s="71"/>
      <c r="U591" s="71"/>
      <c r="V591" s="71"/>
      <c r="W591" s="71"/>
      <c r="X591" s="71"/>
      <c r="Y591" s="71"/>
      <c r="Z591" s="71"/>
      <c r="AA591" s="71"/>
      <c r="AB591" s="71"/>
      <c r="AC591" s="71"/>
      <c r="AD591" s="71"/>
      <c r="AE591" s="71"/>
      <c r="AF591" s="71"/>
      <c r="AG591" s="71"/>
      <c r="AH591" s="71"/>
      <c r="AI591" s="71"/>
      <c r="AJ591" s="71"/>
    </row>
    <row r="592" spans="1:36">
      <c r="A592" s="191"/>
      <c r="B592" s="191"/>
      <c r="C592" s="191"/>
      <c r="D592" s="191"/>
      <c r="E592" s="191"/>
      <c r="F592" s="191"/>
      <c r="G592" s="191"/>
      <c r="H592" s="191"/>
      <c r="I592" s="191"/>
      <c r="J592" s="191"/>
      <c r="K592" s="191"/>
      <c r="L592" s="191"/>
      <c r="M592" s="191"/>
      <c r="N592" s="191"/>
      <c r="O592" s="70">
        <f>SUMIFS('Ctas Pagar'!G:G,'Ctas Pagar'!E:E,Fornecedores!A:A,'Ctas Pagar'!M:M,"")</f>
        <v>0</v>
      </c>
      <c r="P592" s="70">
        <f>SUMIFS('Ctas Pagar'!G:G,'Ctas Pagar'!E:E,Fornecedores!A:A,'Ctas Pagar'!N:N,"Pago")</f>
        <v>0</v>
      </c>
      <c r="Q592" s="71"/>
      <c r="R592" s="71"/>
      <c r="S592" s="71"/>
      <c r="T592" s="71"/>
      <c r="U592" s="71"/>
      <c r="V592" s="71"/>
      <c r="W592" s="71"/>
      <c r="X592" s="71"/>
      <c r="Y592" s="71"/>
      <c r="Z592" s="71"/>
      <c r="AA592" s="71"/>
      <c r="AB592" s="71"/>
      <c r="AC592" s="71"/>
      <c r="AD592" s="71"/>
      <c r="AE592" s="71"/>
      <c r="AF592" s="71"/>
      <c r="AG592" s="71"/>
      <c r="AH592" s="71"/>
      <c r="AI592" s="71"/>
      <c r="AJ592" s="71"/>
    </row>
    <row r="593" spans="1:36">
      <c r="A593" s="191"/>
      <c r="B593" s="191"/>
      <c r="C593" s="191"/>
      <c r="D593" s="191"/>
      <c r="E593" s="191"/>
      <c r="F593" s="191"/>
      <c r="G593" s="191"/>
      <c r="H593" s="191"/>
      <c r="I593" s="191"/>
      <c r="J593" s="191"/>
      <c r="K593" s="191"/>
      <c r="L593" s="191"/>
      <c r="M593" s="191"/>
      <c r="N593" s="191"/>
      <c r="O593" s="70">
        <f>SUMIFS('Ctas Pagar'!G:G,'Ctas Pagar'!E:E,Fornecedores!A:A,'Ctas Pagar'!M:M,"")</f>
        <v>0</v>
      </c>
      <c r="P593" s="70">
        <f>SUMIFS('Ctas Pagar'!G:G,'Ctas Pagar'!E:E,Fornecedores!A:A,'Ctas Pagar'!N:N,"Pago")</f>
        <v>0</v>
      </c>
      <c r="Q593" s="71"/>
      <c r="R593" s="71"/>
      <c r="S593" s="71"/>
      <c r="T593" s="71"/>
      <c r="U593" s="71"/>
      <c r="V593" s="71"/>
      <c r="W593" s="71"/>
      <c r="X593" s="71"/>
      <c r="Y593" s="71"/>
      <c r="Z593" s="71"/>
      <c r="AA593" s="71"/>
      <c r="AB593" s="71"/>
      <c r="AC593" s="71"/>
      <c r="AD593" s="71"/>
      <c r="AE593" s="71"/>
      <c r="AF593" s="71"/>
      <c r="AG593" s="71"/>
      <c r="AH593" s="71"/>
      <c r="AI593" s="71"/>
      <c r="AJ593" s="71"/>
    </row>
    <row r="594" spans="1:36">
      <c r="A594" s="191"/>
      <c r="B594" s="191"/>
      <c r="C594" s="191"/>
      <c r="D594" s="191"/>
      <c r="E594" s="191"/>
      <c r="F594" s="191"/>
      <c r="G594" s="191"/>
      <c r="H594" s="191"/>
      <c r="I594" s="191"/>
      <c r="J594" s="191"/>
      <c r="K594" s="191"/>
      <c r="L594" s="191"/>
      <c r="M594" s="191"/>
      <c r="N594" s="191"/>
      <c r="O594" s="70">
        <f>SUMIFS('Ctas Pagar'!G:G,'Ctas Pagar'!E:E,Fornecedores!A:A,'Ctas Pagar'!M:M,"")</f>
        <v>0</v>
      </c>
      <c r="P594" s="70">
        <f>SUMIFS('Ctas Pagar'!G:G,'Ctas Pagar'!E:E,Fornecedores!A:A,'Ctas Pagar'!N:N,"Pago")</f>
        <v>0</v>
      </c>
      <c r="Q594" s="71"/>
      <c r="R594" s="71"/>
      <c r="S594" s="71"/>
      <c r="T594" s="71"/>
      <c r="U594" s="71"/>
      <c r="V594" s="71"/>
      <c r="W594" s="71"/>
      <c r="X594" s="71"/>
      <c r="Y594" s="71"/>
      <c r="Z594" s="71"/>
      <c r="AA594" s="71"/>
      <c r="AB594" s="71"/>
      <c r="AC594" s="71"/>
      <c r="AD594" s="71"/>
      <c r="AE594" s="71"/>
      <c r="AF594" s="71"/>
      <c r="AG594" s="71"/>
      <c r="AH594" s="71"/>
      <c r="AI594" s="71"/>
      <c r="AJ594" s="71"/>
    </row>
    <row r="595" spans="1:36">
      <c r="A595" s="191"/>
      <c r="B595" s="191"/>
      <c r="C595" s="191"/>
      <c r="D595" s="191"/>
      <c r="E595" s="191"/>
      <c r="F595" s="191"/>
      <c r="G595" s="191"/>
      <c r="H595" s="191"/>
      <c r="I595" s="191"/>
      <c r="J595" s="191"/>
      <c r="K595" s="191"/>
      <c r="L595" s="191"/>
      <c r="M595" s="191"/>
      <c r="N595" s="191"/>
      <c r="O595" s="70">
        <f>SUMIFS('Ctas Pagar'!G:G,'Ctas Pagar'!E:E,Fornecedores!A:A,'Ctas Pagar'!M:M,"")</f>
        <v>0</v>
      </c>
      <c r="P595" s="70">
        <f>SUMIFS('Ctas Pagar'!G:G,'Ctas Pagar'!E:E,Fornecedores!A:A,'Ctas Pagar'!N:N,"Pago")</f>
        <v>0</v>
      </c>
      <c r="Q595" s="71"/>
      <c r="R595" s="71"/>
      <c r="S595" s="71"/>
      <c r="T595" s="71"/>
      <c r="U595" s="71"/>
      <c r="V595" s="71"/>
      <c r="W595" s="71"/>
      <c r="X595" s="71"/>
      <c r="Y595" s="71"/>
      <c r="Z595" s="71"/>
      <c r="AA595" s="71"/>
      <c r="AB595" s="71"/>
      <c r="AC595" s="71"/>
      <c r="AD595" s="71"/>
      <c r="AE595" s="71"/>
      <c r="AF595" s="71"/>
      <c r="AG595" s="71"/>
      <c r="AH595" s="71"/>
      <c r="AI595" s="71"/>
      <c r="AJ595" s="71"/>
    </row>
    <row r="596" spans="1:36">
      <c r="A596" s="191"/>
      <c r="B596" s="191"/>
      <c r="C596" s="191"/>
      <c r="D596" s="191"/>
      <c r="E596" s="191"/>
      <c r="F596" s="191"/>
      <c r="G596" s="191"/>
      <c r="H596" s="191"/>
      <c r="I596" s="191"/>
      <c r="J596" s="191"/>
      <c r="K596" s="191"/>
      <c r="L596" s="191"/>
      <c r="M596" s="191"/>
      <c r="N596" s="191"/>
      <c r="O596" s="70">
        <f>SUMIFS('Ctas Pagar'!G:G,'Ctas Pagar'!E:E,Fornecedores!A:A,'Ctas Pagar'!M:M,"")</f>
        <v>0</v>
      </c>
      <c r="P596" s="70">
        <f>SUMIFS('Ctas Pagar'!G:G,'Ctas Pagar'!E:E,Fornecedores!A:A,'Ctas Pagar'!N:N,"Pago")</f>
        <v>0</v>
      </c>
      <c r="Q596" s="71"/>
      <c r="R596" s="71"/>
      <c r="S596" s="71"/>
      <c r="T596" s="71"/>
      <c r="U596" s="71"/>
      <c r="V596" s="71"/>
      <c r="W596" s="71"/>
      <c r="X596" s="71"/>
      <c r="Y596" s="71"/>
      <c r="Z596" s="71"/>
      <c r="AA596" s="71"/>
      <c r="AB596" s="71"/>
      <c r="AC596" s="71"/>
      <c r="AD596" s="71"/>
      <c r="AE596" s="71"/>
      <c r="AF596" s="71"/>
      <c r="AG596" s="71"/>
      <c r="AH596" s="71"/>
      <c r="AI596" s="71"/>
      <c r="AJ596" s="71"/>
    </row>
    <row r="597" spans="1:36">
      <c r="A597" s="191"/>
      <c r="B597" s="191"/>
      <c r="C597" s="191"/>
      <c r="D597" s="191"/>
      <c r="E597" s="191"/>
      <c r="F597" s="191"/>
      <c r="G597" s="191"/>
      <c r="H597" s="191"/>
      <c r="I597" s="191"/>
      <c r="J597" s="191"/>
      <c r="K597" s="191"/>
      <c r="L597" s="191"/>
      <c r="M597" s="191"/>
      <c r="N597" s="191"/>
      <c r="O597" s="70">
        <f>SUMIFS('Ctas Pagar'!G:G,'Ctas Pagar'!E:E,Fornecedores!A:A,'Ctas Pagar'!M:M,"")</f>
        <v>0</v>
      </c>
      <c r="P597" s="70">
        <f>SUMIFS('Ctas Pagar'!G:G,'Ctas Pagar'!E:E,Fornecedores!A:A,'Ctas Pagar'!N:N,"Pago")</f>
        <v>0</v>
      </c>
      <c r="Q597" s="71"/>
      <c r="R597" s="71"/>
      <c r="S597" s="71"/>
      <c r="T597" s="71"/>
      <c r="U597" s="71"/>
      <c r="V597" s="71"/>
      <c r="W597" s="71"/>
      <c r="X597" s="71"/>
      <c r="Y597" s="71"/>
      <c r="Z597" s="71"/>
      <c r="AA597" s="71"/>
      <c r="AB597" s="71"/>
      <c r="AC597" s="71"/>
      <c r="AD597" s="71"/>
      <c r="AE597" s="71"/>
      <c r="AF597" s="71"/>
      <c r="AG597" s="71"/>
      <c r="AH597" s="71"/>
      <c r="AI597" s="71"/>
      <c r="AJ597" s="71"/>
    </row>
    <row r="598" spans="1:36">
      <c r="A598" s="191"/>
      <c r="B598" s="191"/>
      <c r="C598" s="191"/>
      <c r="D598" s="191"/>
      <c r="E598" s="191"/>
      <c r="F598" s="191"/>
      <c r="G598" s="191"/>
      <c r="H598" s="191"/>
      <c r="I598" s="191"/>
      <c r="J598" s="191"/>
      <c r="K598" s="191"/>
      <c r="L598" s="191"/>
      <c r="M598" s="191"/>
      <c r="N598" s="191"/>
      <c r="O598" s="70">
        <f>SUMIFS('Ctas Pagar'!G:G,'Ctas Pagar'!E:E,Fornecedores!A:A,'Ctas Pagar'!M:M,"")</f>
        <v>0</v>
      </c>
      <c r="P598" s="70">
        <f>SUMIFS('Ctas Pagar'!G:G,'Ctas Pagar'!E:E,Fornecedores!A:A,'Ctas Pagar'!N:N,"Pago")</f>
        <v>0</v>
      </c>
      <c r="Q598" s="71"/>
      <c r="R598" s="71"/>
      <c r="S598" s="71"/>
      <c r="T598" s="71"/>
      <c r="U598" s="71"/>
      <c r="V598" s="71"/>
      <c r="W598" s="71"/>
      <c r="X598" s="71"/>
      <c r="Y598" s="71"/>
      <c r="Z598" s="71"/>
      <c r="AA598" s="71"/>
      <c r="AB598" s="71"/>
      <c r="AC598" s="71"/>
      <c r="AD598" s="71"/>
      <c r="AE598" s="71"/>
      <c r="AF598" s="71"/>
      <c r="AG598" s="71"/>
      <c r="AH598" s="71"/>
      <c r="AI598" s="71"/>
      <c r="AJ598" s="71"/>
    </row>
    <row r="599" spans="1:36">
      <c r="A599" s="191"/>
      <c r="B599" s="191"/>
      <c r="C599" s="191"/>
      <c r="D599" s="191"/>
      <c r="E599" s="191"/>
      <c r="F599" s="191"/>
      <c r="G599" s="191"/>
      <c r="H599" s="191"/>
      <c r="I599" s="191"/>
      <c r="J599" s="191"/>
      <c r="K599" s="191"/>
      <c r="L599" s="191"/>
      <c r="M599" s="191"/>
      <c r="N599" s="191"/>
      <c r="O599" s="70">
        <f>SUMIFS('Ctas Pagar'!G:G,'Ctas Pagar'!E:E,Fornecedores!A:A,'Ctas Pagar'!M:M,"")</f>
        <v>0</v>
      </c>
      <c r="P599" s="70">
        <f>SUMIFS('Ctas Pagar'!G:G,'Ctas Pagar'!E:E,Fornecedores!A:A,'Ctas Pagar'!N:N,"Pago")</f>
        <v>0</v>
      </c>
      <c r="Q599" s="71"/>
      <c r="R599" s="71"/>
      <c r="S599" s="71"/>
      <c r="T599" s="71"/>
      <c r="U599" s="71"/>
      <c r="V599" s="71"/>
      <c r="W599" s="71"/>
      <c r="X599" s="71"/>
      <c r="Y599" s="71"/>
      <c r="Z599" s="71"/>
      <c r="AA599" s="71"/>
      <c r="AB599" s="71"/>
      <c r="AC599" s="71"/>
      <c r="AD599" s="71"/>
      <c r="AE599" s="71"/>
      <c r="AF599" s="71"/>
      <c r="AG599" s="71"/>
      <c r="AH599" s="71"/>
      <c r="AI599" s="71"/>
      <c r="AJ599" s="71"/>
    </row>
    <row r="600" spans="1:36">
      <c r="A600" s="191"/>
      <c r="B600" s="191"/>
      <c r="C600" s="191"/>
      <c r="D600" s="191"/>
      <c r="E600" s="191"/>
      <c r="F600" s="191"/>
      <c r="G600" s="191"/>
      <c r="H600" s="191"/>
      <c r="I600" s="191"/>
      <c r="J600" s="191"/>
      <c r="K600" s="191"/>
      <c r="L600" s="191"/>
      <c r="M600" s="191"/>
      <c r="N600" s="191"/>
      <c r="O600" s="70">
        <f>SUMIFS('Ctas Pagar'!G:G,'Ctas Pagar'!E:E,Fornecedores!A:A,'Ctas Pagar'!M:M,"")</f>
        <v>0</v>
      </c>
      <c r="P600" s="70">
        <f>SUMIFS('Ctas Pagar'!G:G,'Ctas Pagar'!E:E,Fornecedores!A:A,'Ctas Pagar'!N:N,"Pago")</f>
        <v>0</v>
      </c>
      <c r="Q600" s="71"/>
      <c r="R600" s="71"/>
      <c r="S600" s="71"/>
      <c r="T600" s="71"/>
      <c r="U600" s="71"/>
      <c r="V600" s="71"/>
      <c r="W600" s="71"/>
      <c r="X600" s="71"/>
      <c r="Y600" s="71"/>
      <c r="Z600" s="71"/>
      <c r="AA600" s="71"/>
      <c r="AB600" s="71"/>
      <c r="AC600" s="71"/>
      <c r="AD600" s="71"/>
      <c r="AE600" s="71"/>
      <c r="AF600" s="71"/>
      <c r="AG600" s="71"/>
      <c r="AH600" s="71"/>
      <c r="AI600" s="71"/>
      <c r="AJ600" s="71"/>
    </row>
    <row r="601" spans="1:36">
      <c r="A601" s="191"/>
      <c r="B601" s="191"/>
      <c r="C601" s="191"/>
      <c r="D601" s="191"/>
      <c r="E601" s="191"/>
      <c r="F601" s="191"/>
      <c r="G601" s="191"/>
      <c r="H601" s="191"/>
      <c r="I601" s="191"/>
      <c r="J601" s="191"/>
      <c r="K601" s="191"/>
      <c r="L601" s="191"/>
      <c r="M601" s="191"/>
      <c r="N601" s="191"/>
      <c r="O601" s="70">
        <f>SUMIFS('Ctas Pagar'!G:G,'Ctas Pagar'!E:E,Fornecedores!A:A,'Ctas Pagar'!M:M,"")</f>
        <v>0</v>
      </c>
      <c r="P601" s="70">
        <f>SUMIFS('Ctas Pagar'!G:G,'Ctas Pagar'!E:E,Fornecedores!A:A,'Ctas Pagar'!N:N,"Pago")</f>
        <v>0</v>
      </c>
      <c r="Q601" s="71"/>
      <c r="R601" s="71"/>
      <c r="S601" s="71"/>
      <c r="T601" s="71"/>
      <c r="U601" s="71"/>
      <c r="V601" s="71"/>
      <c r="W601" s="71"/>
      <c r="X601" s="71"/>
      <c r="Y601" s="71"/>
      <c r="Z601" s="71"/>
      <c r="AA601" s="71"/>
      <c r="AB601" s="71"/>
      <c r="AC601" s="71"/>
      <c r="AD601" s="71"/>
      <c r="AE601" s="71"/>
      <c r="AF601" s="71"/>
      <c r="AG601" s="71"/>
      <c r="AH601" s="71"/>
      <c r="AI601" s="71"/>
      <c r="AJ601" s="71"/>
    </row>
    <row r="602" spans="1:36">
      <c r="A602" s="191"/>
      <c r="B602" s="191"/>
      <c r="C602" s="191"/>
      <c r="D602" s="191"/>
      <c r="E602" s="191"/>
      <c r="F602" s="191"/>
      <c r="G602" s="191"/>
      <c r="H602" s="191"/>
      <c r="I602" s="191"/>
      <c r="J602" s="191"/>
      <c r="K602" s="191"/>
      <c r="L602" s="191"/>
      <c r="M602" s="191"/>
      <c r="N602" s="191"/>
      <c r="O602" s="70">
        <f>SUMIFS('Ctas Pagar'!G:G,'Ctas Pagar'!E:E,Fornecedores!A:A,'Ctas Pagar'!M:M,"")</f>
        <v>0</v>
      </c>
      <c r="P602" s="70">
        <f>SUMIFS('Ctas Pagar'!G:G,'Ctas Pagar'!E:E,Fornecedores!A:A,'Ctas Pagar'!N:N,"Pago")</f>
        <v>0</v>
      </c>
      <c r="Q602" s="71"/>
      <c r="R602" s="71"/>
      <c r="S602" s="71"/>
      <c r="T602" s="71"/>
      <c r="U602" s="71"/>
      <c r="V602" s="71"/>
      <c r="W602" s="71"/>
      <c r="X602" s="71"/>
      <c r="Y602" s="71"/>
      <c r="Z602" s="71"/>
      <c r="AA602" s="71"/>
      <c r="AB602" s="71"/>
      <c r="AC602" s="71"/>
      <c r="AD602" s="71"/>
      <c r="AE602" s="71"/>
      <c r="AF602" s="71"/>
      <c r="AG602" s="71"/>
      <c r="AH602" s="71"/>
      <c r="AI602" s="71"/>
      <c r="AJ602" s="71"/>
    </row>
    <row r="603" spans="1:36">
      <c r="A603" s="191"/>
      <c r="B603" s="191"/>
      <c r="C603" s="191"/>
      <c r="D603" s="191"/>
      <c r="E603" s="191"/>
      <c r="F603" s="191"/>
      <c r="G603" s="191"/>
      <c r="H603" s="191"/>
      <c r="I603" s="191"/>
      <c r="J603" s="191"/>
      <c r="K603" s="191"/>
      <c r="L603" s="191"/>
      <c r="M603" s="191"/>
      <c r="N603" s="191"/>
      <c r="O603" s="70">
        <f>SUMIFS('Ctas Pagar'!G:G,'Ctas Pagar'!E:E,Fornecedores!A:A,'Ctas Pagar'!M:M,"")</f>
        <v>0</v>
      </c>
      <c r="P603" s="70">
        <f>SUMIFS('Ctas Pagar'!G:G,'Ctas Pagar'!E:E,Fornecedores!A:A,'Ctas Pagar'!N:N,"Pago")</f>
        <v>0</v>
      </c>
      <c r="Q603" s="71"/>
      <c r="R603" s="71"/>
      <c r="S603" s="71"/>
      <c r="T603" s="71"/>
      <c r="U603" s="71"/>
      <c r="V603" s="71"/>
      <c r="W603" s="71"/>
      <c r="X603" s="71"/>
      <c r="Y603" s="71"/>
      <c r="Z603" s="71"/>
      <c r="AA603" s="71"/>
      <c r="AB603" s="71"/>
      <c r="AC603" s="71"/>
      <c r="AD603" s="71"/>
      <c r="AE603" s="71"/>
      <c r="AF603" s="71"/>
      <c r="AG603" s="71"/>
      <c r="AH603" s="71"/>
      <c r="AI603" s="71"/>
      <c r="AJ603" s="71"/>
    </row>
    <row r="604" spans="1:36">
      <c r="A604" s="191"/>
      <c r="B604" s="191"/>
      <c r="C604" s="191"/>
      <c r="D604" s="191"/>
      <c r="E604" s="191"/>
      <c r="F604" s="191"/>
      <c r="G604" s="191"/>
      <c r="H604" s="191"/>
      <c r="I604" s="191"/>
      <c r="J604" s="191"/>
      <c r="K604" s="191"/>
      <c r="L604" s="191"/>
      <c r="M604" s="191"/>
      <c r="N604" s="191"/>
      <c r="O604" s="70">
        <f>SUMIFS('Ctas Pagar'!G:G,'Ctas Pagar'!E:E,Fornecedores!A:A,'Ctas Pagar'!M:M,"")</f>
        <v>0</v>
      </c>
      <c r="P604" s="70">
        <f>SUMIFS('Ctas Pagar'!G:G,'Ctas Pagar'!E:E,Fornecedores!A:A,'Ctas Pagar'!N:N,"Pago")</f>
        <v>0</v>
      </c>
      <c r="Q604" s="71"/>
      <c r="R604" s="71"/>
      <c r="S604" s="71"/>
      <c r="T604" s="71"/>
      <c r="U604" s="71"/>
      <c r="V604" s="71"/>
      <c r="W604" s="71"/>
      <c r="X604" s="71"/>
      <c r="Y604" s="71"/>
      <c r="Z604" s="71"/>
      <c r="AA604" s="71"/>
      <c r="AB604" s="71"/>
      <c r="AC604" s="71"/>
      <c r="AD604" s="71"/>
      <c r="AE604" s="71"/>
      <c r="AF604" s="71"/>
      <c r="AG604" s="71"/>
      <c r="AH604" s="71"/>
      <c r="AI604" s="71"/>
      <c r="AJ604" s="71"/>
    </row>
    <row r="605" spans="1:36">
      <c r="A605" s="191"/>
      <c r="B605" s="191"/>
      <c r="C605" s="191"/>
      <c r="D605" s="191"/>
      <c r="E605" s="191"/>
      <c r="F605" s="191"/>
      <c r="G605" s="191"/>
      <c r="H605" s="191"/>
      <c r="I605" s="191"/>
      <c r="J605" s="191"/>
      <c r="K605" s="191"/>
      <c r="L605" s="191"/>
      <c r="M605" s="191"/>
      <c r="N605" s="191"/>
      <c r="O605" s="70">
        <f>SUMIFS('Ctas Pagar'!G:G,'Ctas Pagar'!E:E,Fornecedores!A:A,'Ctas Pagar'!M:M,"")</f>
        <v>0</v>
      </c>
      <c r="P605" s="70">
        <f>SUMIFS('Ctas Pagar'!G:G,'Ctas Pagar'!E:E,Fornecedores!A:A,'Ctas Pagar'!N:N,"Pago")</f>
        <v>0</v>
      </c>
      <c r="Q605" s="71"/>
      <c r="R605" s="71"/>
      <c r="S605" s="71"/>
      <c r="T605" s="71"/>
      <c r="U605" s="71"/>
      <c r="V605" s="71"/>
      <c r="W605" s="71"/>
      <c r="X605" s="71"/>
      <c r="Y605" s="71"/>
      <c r="Z605" s="71"/>
      <c r="AA605" s="71"/>
      <c r="AB605" s="71"/>
      <c r="AC605" s="71"/>
      <c r="AD605" s="71"/>
      <c r="AE605" s="71"/>
      <c r="AF605" s="71"/>
      <c r="AG605" s="71"/>
      <c r="AH605" s="71"/>
      <c r="AI605" s="71"/>
      <c r="AJ605" s="71"/>
    </row>
    <row r="606" spans="1:36">
      <c r="A606" s="191"/>
      <c r="B606" s="191"/>
      <c r="C606" s="191"/>
      <c r="D606" s="191"/>
      <c r="E606" s="191"/>
      <c r="F606" s="191"/>
      <c r="G606" s="191"/>
      <c r="H606" s="191"/>
      <c r="I606" s="191"/>
      <c r="J606" s="191"/>
      <c r="K606" s="191"/>
      <c r="L606" s="191"/>
      <c r="M606" s="191"/>
      <c r="N606" s="191"/>
      <c r="O606" s="70">
        <f>SUMIFS('Ctas Pagar'!G:G,'Ctas Pagar'!E:E,Fornecedores!A:A,'Ctas Pagar'!M:M,"")</f>
        <v>0</v>
      </c>
      <c r="P606" s="70">
        <f>SUMIFS('Ctas Pagar'!G:G,'Ctas Pagar'!E:E,Fornecedores!A:A,'Ctas Pagar'!N:N,"Pago")</f>
        <v>0</v>
      </c>
      <c r="Q606" s="71"/>
      <c r="R606" s="71"/>
      <c r="S606" s="71"/>
      <c r="T606" s="71"/>
      <c r="U606" s="71"/>
      <c r="V606" s="71"/>
      <c r="W606" s="71"/>
      <c r="X606" s="71"/>
      <c r="Y606" s="71"/>
      <c r="Z606" s="71"/>
      <c r="AA606" s="71"/>
      <c r="AB606" s="71"/>
      <c r="AC606" s="71"/>
      <c r="AD606" s="71"/>
      <c r="AE606" s="71"/>
      <c r="AF606" s="71"/>
      <c r="AG606" s="71"/>
      <c r="AH606" s="71"/>
      <c r="AI606" s="71"/>
      <c r="AJ606" s="71"/>
    </row>
    <row r="607" spans="1:36">
      <c r="A607" s="191"/>
      <c r="B607" s="191"/>
      <c r="C607" s="191"/>
      <c r="D607" s="191"/>
      <c r="E607" s="191"/>
      <c r="F607" s="191"/>
      <c r="G607" s="191"/>
      <c r="H607" s="191"/>
      <c r="I607" s="191"/>
      <c r="J607" s="191"/>
      <c r="K607" s="191"/>
      <c r="L607" s="191"/>
      <c r="M607" s="191"/>
      <c r="N607" s="191"/>
      <c r="O607" s="70">
        <f>SUMIFS('Ctas Pagar'!G:G,'Ctas Pagar'!E:E,Fornecedores!A:A,'Ctas Pagar'!M:M,"")</f>
        <v>0</v>
      </c>
      <c r="P607" s="70">
        <f>SUMIFS('Ctas Pagar'!G:G,'Ctas Pagar'!E:E,Fornecedores!A:A,'Ctas Pagar'!N:N,"Pago")</f>
        <v>0</v>
      </c>
      <c r="Q607" s="71"/>
      <c r="R607" s="71"/>
      <c r="S607" s="71"/>
      <c r="T607" s="71"/>
      <c r="U607" s="71"/>
      <c r="V607" s="71"/>
      <c r="W607" s="71"/>
      <c r="X607" s="71"/>
      <c r="Y607" s="71"/>
      <c r="Z607" s="71"/>
      <c r="AA607" s="71"/>
      <c r="AB607" s="71"/>
      <c r="AC607" s="71"/>
      <c r="AD607" s="71"/>
      <c r="AE607" s="71"/>
      <c r="AF607" s="71"/>
      <c r="AG607" s="71"/>
      <c r="AH607" s="71"/>
      <c r="AI607" s="71"/>
      <c r="AJ607" s="71"/>
    </row>
    <row r="608" spans="1:36">
      <c r="A608" s="191"/>
      <c r="B608" s="191"/>
      <c r="C608" s="191"/>
      <c r="D608" s="191"/>
      <c r="E608" s="191"/>
      <c r="F608" s="191"/>
      <c r="G608" s="191"/>
      <c r="H608" s="191"/>
      <c r="I608" s="191"/>
      <c r="J608" s="191"/>
      <c r="K608" s="191"/>
      <c r="L608" s="191"/>
      <c r="M608" s="191"/>
      <c r="N608" s="191"/>
      <c r="O608" s="70">
        <f>SUMIFS('Ctas Pagar'!G:G,'Ctas Pagar'!E:E,Fornecedores!A:A,'Ctas Pagar'!M:M,"")</f>
        <v>0</v>
      </c>
      <c r="P608" s="70">
        <f>SUMIFS('Ctas Pagar'!G:G,'Ctas Pagar'!E:E,Fornecedores!A:A,'Ctas Pagar'!N:N,"Pago")</f>
        <v>0</v>
      </c>
      <c r="Q608" s="71"/>
      <c r="R608" s="71"/>
      <c r="S608" s="71"/>
      <c r="T608" s="71"/>
      <c r="U608" s="71"/>
      <c r="V608" s="71"/>
      <c r="W608" s="71"/>
      <c r="X608" s="71"/>
      <c r="Y608" s="71"/>
      <c r="Z608" s="71"/>
      <c r="AA608" s="71"/>
      <c r="AB608" s="71"/>
      <c r="AC608" s="71"/>
      <c r="AD608" s="71"/>
      <c r="AE608" s="71"/>
      <c r="AF608" s="71"/>
      <c r="AG608" s="71"/>
      <c r="AH608" s="71"/>
      <c r="AI608" s="71"/>
      <c r="AJ608" s="71"/>
    </row>
    <row r="609" spans="1:36">
      <c r="A609" s="191"/>
      <c r="B609" s="191"/>
      <c r="C609" s="191"/>
      <c r="D609" s="191"/>
      <c r="E609" s="191"/>
      <c r="F609" s="191"/>
      <c r="G609" s="191"/>
      <c r="H609" s="191"/>
      <c r="I609" s="191"/>
      <c r="J609" s="191"/>
      <c r="K609" s="191"/>
      <c r="L609" s="191"/>
      <c r="M609" s="191"/>
      <c r="N609" s="191"/>
      <c r="O609" s="70">
        <f>SUMIFS('Ctas Pagar'!G:G,'Ctas Pagar'!E:E,Fornecedores!A:A,'Ctas Pagar'!M:M,"")</f>
        <v>0</v>
      </c>
      <c r="P609" s="70">
        <f>SUMIFS('Ctas Pagar'!G:G,'Ctas Pagar'!E:E,Fornecedores!A:A,'Ctas Pagar'!N:N,"Pago")</f>
        <v>0</v>
      </c>
      <c r="Q609" s="71"/>
      <c r="R609" s="71"/>
      <c r="S609" s="71"/>
      <c r="T609" s="71"/>
      <c r="U609" s="71"/>
      <c r="V609" s="71"/>
      <c r="W609" s="71"/>
      <c r="X609" s="71"/>
      <c r="Y609" s="71"/>
      <c r="Z609" s="71"/>
      <c r="AA609" s="71"/>
      <c r="AB609" s="71"/>
      <c r="AC609" s="71"/>
      <c r="AD609" s="71"/>
      <c r="AE609" s="71"/>
      <c r="AF609" s="71"/>
      <c r="AG609" s="71"/>
      <c r="AH609" s="71"/>
      <c r="AI609" s="71"/>
      <c r="AJ609" s="71"/>
    </row>
    <row r="610" spans="1:36">
      <c r="A610" s="191"/>
      <c r="B610" s="191"/>
      <c r="C610" s="191"/>
      <c r="D610" s="191"/>
      <c r="E610" s="191"/>
      <c r="F610" s="191"/>
      <c r="G610" s="191"/>
      <c r="H610" s="191"/>
      <c r="I610" s="191"/>
      <c r="J610" s="191"/>
      <c r="K610" s="191"/>
      <c r="L610" s="191"/>
      <c r="M610" s="191"/>
      <c r="N610" s="191"/>
      <c r="O610" s="70">
        <f>SUMIFS('Ctas Pagar'!G:G,'Ctas Pagar'!E:E,Fornecedores!A:A,'Ctas Pagar'!M:M,"")</f>
        <v>0</v>
      </c>
      <c r="P610" s="70">
        <f>SUMIFS('Ctas Pagar'!G:G,'Ctas Pagar'!E:E,Fornecedores!A:A,'Ctas Pagar'!N:N,"Pago")</f>
        <v>0</v>
      </c>
      <c r="Q610" s="71"/>
      <c r="R610" s="71"/>
      <c r="S610" s="71"/>
      <c r="T610" s="71"/>
      <c r="U610" s="71"/>
      <c r="V610" s="71"/>
      <c r="W610" s="71"/>
      <c r="X610" s="71"/>
      <c r="Y610" s="71"/>
      <c r="Z610" s="71"/>
      <c r="AA610" s="71"/>
      <c r="AB610" s="71"/>
      <c r="AC610" s="71"/>
      <c r="AD610" s="71"/>
      <c r="AE610" s="71"/>
      <c r="AF610" s="71"/>
      <c r="AG610" s="71"/>
      <c r="AH610" s="71"/>
      <c r="AI610" s="71"/>
      <c r="AJ610" s="71"/>
    </row>
    <row r="611" spans="1:36">
      <c r="A611" s="191"/>
      <c r="B611" s="191"/>
      <c r="C611" s="191"/>
      <c r="D611" s="191"/>
      <c r="E611" s="191"/>
      <c r="F611" s="191"/>
      <c r="G611" s="191"/>
      <c r="H611" s="191"/>
      <c r="I611" s="191"/>
      <c r="J611" s="191"/>
      <c r="K611" s="191"/>
      <c r="L611" s="191"/>
      <c r="M611" s="191"/>
      <c r="N611" s="191"/>
      <c r="O611" s="70">
        <f>SUMIFS('Ctas Pagar'!G:G,'Ctas Pagar'!E:E,Fornecedores!A:A,'Ctas Pagar'!M:M,"")</f>
        <v>0</v>
      </c>
      <c r="P611" s="70">
        <f>SUMIFS('Ctas Pagar'!G:G,'Ctas Pagar'!E:E,Fornecedores!A:A,'Ctas Pagar'!N:N,"Pago")</f>
        <v>0</v>
      </c>
      <c r="Q611" s="71"/>
      <c r="R611" s="71"/>
      <c r="S611" s="71"/>
      <c r="T611" s="71"/>
      <c r="U611" s="71"/>
      <c r="V611" s="71"/>
      <c r="W611" s="71"/>
      <c r="X611" s="71"/>
      <c r="Y611" s="71"/>
      <c r="Z611" s="71"/>
      <c r="AA611" s="71"/>
      <c r="AB611" s="71"/>
      <c r="AC611" s="71"/>
      <c r="AD611" s="71"/>
      <c r="AE611" s="71"/>
      <c r="AF611" s="71"/>
      <c r="AG611" s="71"/>
      <c r="AH611" s="71"/>
      <c r="AI611" s="71"/>
      <c r="AJ611" s="71"/>
    </row>
    <row r="612" spans="1:36">
      <c r="A612" s="191"/>
      <c r="B612" s="191"/>
      <c r="C612" s="191"/>
      <c r="D612" s="191"/>
      <c r="E612" s="191"/>
      <c r="F612" s="191"/>
      <c r="G612" s="191"/>
      <c r="H612" s="191"/>
      <c r="I612" s="191"/>
      <c r="J612" s="191"/>
      <c r="K612" s="191"/>
      <c r="L612" s="191"/>
      <c r="M612" s="191"/>
      <c r="N612" s="191"/>
      <c r="O612" s="70">
        <f>SUMIFS('Ctas Pagar'!G:G,'Ctas Pagar'!E:E,Fornecedores!A:A,'Ctas Pagar'!M:M,"")</f>
        <v>0</v>
      </c>
      <c r="P612" s="70">
        <f>SUMIFS('Ctas Pagar'!G:G,'Ctas Pagar'!E:E,Fornecedores!A:A,'Ctas Pagar'!N:N,"Pago")</f>
        <v>0</v>
      </c>
      <c r="Q612" s="71"/>
      <c r="R612" s="71"/>
      <c r="S612" s="71"/>
      <c r="T612" s="71"/>
      <c r="U612" s="71"/>
      <c r="V612" s="71"/>
      <c r="W612" s="71"/>
      <c r="X612" s="71"/>
      <c r="Y612" s="71"/>
      <c r="Z612" s="71"/>
      <c r="AA612" s="71"/>
      <c r="AB612" s="71"/>
      <c r="AC612" s="71"/>
      <c r="AD612" s="71"/>
      <c r="AE612" s="71"/>
      <c r="AF612" s="71"/>
      <c r="AG612" s="71"/>
      <c r="AH612" s="71"/>
      <c r="AI612" s="71"/>
      <c r="AJ612" s="71"/>
    </row>
    <row r="613" spans="1:36">
      <c r="A613" s="191"/>
      <c r="B613" s="191"/>
      <c r="C613" s="191"/>
      <c r="D613" s="191"/>
      <c r="E613" s="191"/>
      <c r="F613" s="191"/>
      <c r="G613" s="191"/>
      <c r="H613" s="191"/>
      <c r="I613" s="191"/>
      <c r="J613" s="191"/>
      <c r="K613" s="191"/>
      <c r="L613" s="191"/>
      <c r="M613" s="191"/>
      <c r="N613" s="191"/>
      <c r="O613" s="70">
        <f>SUMIFS('Ctas Pagar'!G:G,'Ctas Pagar'!E:E,Fornecedores!A:A,'Ctas Pagar'!M:M,"")</f>
        <v>0</v>
      </c>
      <c r="P613" s="70">
        <f>SUMIFS('Ctas Pagar'!G:G,'Ctas Pagar'!E:E,Fornecedores!A:A,'Ctas Pagar'!N:N,"Pago")</f>
        <v>0</v>
      </c>
      <c r="Q613" s="71"/>
      <c r="R613" s="71"/>
      <c r="S613" s="71"/>
      <c r="T613" s="71"/>
      <c r="U613" s="71"/>
      <c r="V613" s="71"/>
      <c r="W613" s="71"/>
      <c r="X613" s="71"/>
      <c r="Y613" s="71"/>
      <c r="Z613" s="71"/>
      <c r="AA613" s="71"/>
      <c r="AB613" s="71"/>
      <c r="AC613" s="71"/>
      <c r="AD613" s="71"/>
      <c r="AE613" s="71"/>
      <c r="AF613" s="71"/>
      <c r="AG613" s="71"/>
      <c r="AH613" s="71"/>
      <c r="AI613" s="71"/>
      <c r="AJ613" s="71"/>
    </row>
    <row r="614" spans="1:36">
      <c r="A614" s="191"/>
      <c r="B614" s="191"/>
      <c r="C614" s="191"/>
      <c r="D614" s="191"/>
      <c r="E614" s="191"/>
      <c r="F614" s="191"/>
      <c r="G614" s="191"/>
      <c r="H614" s="191"/>
      <c r="I614" s="191"/>
      <c r="J614" s="191"/>
      <c r="K614" s="191"/>
      <c r="L614" s="191"/>
      <c r="M614" s="191"/>
      <c r="N614" s="191"/>
      <c r="O614" s="70">
        <f>SUMIFS('Ctas Pagar'!G:G,'Ctas Pagar'!E:E,Fornecedores!A:A,'Ctas Pagar'!M:M,"")</f>
        <v>0</v>
      </c>
      <c r="P614" s="70">
        <f>SUMIFS('Ctas Pagar'!G:G,'Ctas Pagar'!E:E,Fornecedores!A:A,'Ctas Pagar'!N:N,"Pago")</f>
        <v>0</v>
      </c>
      <c r="Q614" s="71"/>
      <c r="R614" s="71"/>
      <c r="S614" s="71"/>
      <c r="T614" s="71"/>
      <c r="U614" s="71"/>
      <c r="V614" s="71"/>
      <c r="W614" s="71"/>
      <c r="X614" s="71"/>
      <c r="Y614" s="71"/>
      <c r="Z614" s="71"/>
      <c r="AA614" s="71"/>
      <c r="AB614" s="71"/>
      <c r="AC614" s="71"/>
      <c r="AD614" s="71"/>
      <c r="AE614" s="71"/>
      <c r="AF614" s="71"/>
      <c r="AG614" s="71"/>
      <c r="AH614" s="71"/>
      <c r="AI614" s="71"/>
      <c r="AJ614" s="71"/>
    </row>
    <row r="615" spans="1:36">
      <c r="A615" s="191"/>
      <c r="B615" s="191"/>
      <c r="C615" s="191"/>
      <c r="D615" s="191"/>
      <c r="E615" s="191"/>
      <c r="F615" s="191"/>
      <c r="G615" s="191"/>
      <c r="H615" s="191"/>
      <c r="I615" s="191"/>
      <c r="J615" s="191"/>
      <c r="K615" s="191"/>
      <c r="L615" s="191"/>
      <c r="M615" s="191"/>
      <c r="N615" s="191"/>
      <c r="O615" s="70">
        <f>SUMIFS('Ctas Pagar'!G:G,'Ctas Pagar'!E:E,Fornecedores!A:A,'Ctas Pagar'!M:M,"")</f>
        <v>0</v>
      </c>
      <c r="P615" s="70">
        <f>SUMIFS('Ctas Pagar'!G:G,'Ctas Pagar'!E:E,Fornecedores!A:A,'Ctas Pagar'!N:N,"Pago")</f>
        <v>0</v>
      </c>
      <c r="Q615" s="71"/>
      <c r="R615" s="71"/>
      <c r="S615" s="71"/>
      <c r="T615" s="71"/>
      <c r="U615" s="71"/>
      <c r="V615" s="71"/>
      <c r="W615" s="71"/>
      <c r="X615" s="71"/>
      <c r="Y615" s="71"/>
      <c r="Z615" s="71"/>
      <c r="AA615" s="71"/>
      <c r="AB615" s="71"/>
      <c r="AC615" s="71"/>
      <c r="AD615" s="71"/>
      <c r="AE615" s="71"/>
      <c r="AF615" s="71"/>
      <c r="AG615" s="71"/>
      <c r="AH615" s="71"/>
      <c r="AI615" s="71"/>
      <c r="AJ615" s="71"/>
    </row>
    <row r="616" spans="1:36">
      <c r="A616" s="191"/>
      <c r="B616" s="191"/>
      <c r="C616" s="191"/>
      <c r="D616" s="191"/>
      <c r="E616" s="191"/>
      <c r="F616" s="191"/>
      <c r="G616" s="191"/>
      <c r="H616" s="191"/>
      <c r="I616" s="191"/>
      <c r="J616" s="191"/>
      <c r="K616" s="191"/>
      <c r="L616" s="191"/>
      <c r="M616" s="191"/>
      <c r="N616" s="191"/>
      <c r="O616" s="70">
        <f>SUMIFS('Ctas Pagar'!G:G,'Ctas Pagar'!E:E,Fornecedores!A:A,'Ctas Pagar'!M:M,"")</f>
        <v>0</v>
      </c>
      <c r="P616" s="70">
        <f>SUMIFS('Ctas Pagar'!G:G,'Ctas Pagar'!E:E,Fornecedores!A:A,'Ctas Pagar'!N:N,"Pago")</f>
        <v>0</v>
      </c>
      <c r="Q616" s="71"/>
      <c r="R616" s="71"/>
      <c r="S616" s="71"/>
      <c r="T616" s="71"/>
      <c r="U616" s="71"/>
      <c r="V616" s="71"/>
      <c r="W616" s="71"/>
      <c r="X616" s="71"/>
      <c r="Y616" s="71"/>
      <c r="Z616" s="71"/>
      <c r="AA616" s="71"/>
      <c r="AB616" s="71"/>
      <c r="AC616" s="71"/>
      <c r="AD616" s="71"/>
      <c r="AE616" s="71"/>
      <c r="AF616" s="71"/>
      <c r="AG616" s="71"/>
      <c r="AH616" s="71"/>
      <c r="AI616" s="71"/>
      <c r="AJ616" s="71"/>
    </row>
    <row r="617" spans="1:36">
      <c r="A617" s="191"/>
      <c r="B617" s="191"/>
      <c r="C617" s="191"/>
      <c r="D617" s="191"/>
      <c r="E617" s="191"/>
      <c r="F617" s="191"/>
      <c r="G617" s="191"/>
      <c r="H617" s="191"/>
      <c r="I617" s="191"/>
      <c r="J617" s="191"/>
      <c r="K617" s="191"/>
      <c r="L617" s="191"/>
      <c r="M617" s="191"/>
      <c r="N617" s="191"/>
      <c r="O617" s="70">
        <f>SUMIFS('Ctas Pagar'!G:G,'Ctas Pagar'!E:E,Fornecedores!A:A,'Ctas Pagar'!M:M,"")</f>
        <v>0</v>
      </c>
      <c r="P617" s="70">
        <f>SUMIFS('Ctas Pagar'!G:G,'Ctas Pagar'!E:E,Fornecedores!A:A,'Ctas Pagar'!N:N,"Pago")</f>
        <v>0</v>
      </c>
      <c r="Q617" s="71"/>
      <c r="R617" s="71"/>
      <c r="S617" s="71"/>
      <c r="T617" s="71"/>
      <c r="U617" s="71"/>
      <c r="V617" s="71"/>
      <c r="W617" s="71"/>
      <c r="X617" s="71"/>
      <c r="Y617" s="71"/>
      <c r="Z617" s="71"/>
      <c r="AA617" s="71"/>
      <c r="AB617" s="71"/>
      <c r="AC617" s="71"/>
      <c r="AD617" s="71"/>
      <c r="AE617" s="71"/>
      <c r="AF617" s="71"/>
      <c r="AG617" s="71"/>
      <c r="AH617" s="71"/>
      <c r="AI617" s="71"/>
      <c r="AJ617" s="71"/>
    </row>
    <row r="618" spans="1:36">
      <c r="A618" s="191"/>
      <c r="B618" s="191"/>
      <c r="C618" s="191"/>
      <c r="D618" s="191"/>
      <c r="E618" s="191"/>
      <c r="F618" s="191"/>
      <c r="G618" s="191"/>
      <c r="H618" s="191"/>
      <c r="I618" s="191"/>
      <c r="J618" s="191"/>
      <c r="K618" s="191"/>
      <c r="L618" s="191"/>
      <c r="M618" s="191"/>
      <c r="N618" s="191"/>
      <c r="O618" s="70">
        <f>SUMIFS('Ctas Pagar'!G:G,'Ctas Pagar'!E:E,Fornecedores!A:A,'Ctas Pagar'!M:M,"")</f>
        <v>0</v>
      </c>
      <c r="P618" s="70">
        <f>SUMIFS('Ctas Pagar'!G:G,'Ctas Pagar'!E:E,Fornecedores!A:A,'Ctas Pagar'!N:N,"Pago")</f>
        <v>0</v>
      </c>
      <c r="Q618" s="71"/>
      <c r="R618" s="71"/>
      <c r="S618" s="71"/>
      <c r="T618" s="71"/>
      <c r="U618" s="71"/>
      <c r="V618" s="71"/>
      <c r="W618" s="71"/>
      <c r="X618" s="71"/>
      <c r="Y618" s="71"/>
      <c r="Z618" s="71"/>
      <c r="AA618" s="71"/>
      <c r="AB618" s="71"/>
      <c r="AC618" s="71"/>
      <c r="AD618" s="71"/>
      <c r="AE618" s="71"/>
      <c r="AF618" s="71"/>
      <c r="AG618" s="71"/>
      <c r="AH618" s="71"/>
      <c r="AI618" s="71"/>
      <c r="AJ618" s="71"/>
    </row>
    <row r="619" spans="1:36">
      <c r="A619" s="191"/>
      <c r="B619" s="191"/>
      <c r="C619" s="191"/>
      <c r="D619" s="191"/>
      <c r="E619" s="191"/>
      <c r="F619" s="191"/>
      <c r="G619" s="191"/>
      <c r="H619" s="191"/>
      <c r="I619" s="191"/>
      <c r="J619" s="191"/>
      <c r="K619" s="191"/>
      <c r="L619" s="191"/>
      <c r="M619" s="191"/>
      <c r="N619" s="191"/>
      <c r="O619" s="70">
        <f>SUMIFS('Ctas Pagar'!G:G,'Ctas Pagar'!E:E,Fornecedores!A:A,'Ctas Pagar'!M:M,"")</f>
        <v>0</v>
      </c>
      <c r="P619" s="70">
        <f>SUMIFS('Ctas Pagar'!G:G,'Ctas Pagar'!E:E,Fornecedores!A:A,'Ctas Pagar'!N:N,"Pago")</f>
        <v>0</v>
      </c>
      <c r="Q619" s="71"/>
      <c r="R619" s="71"/>
      <c r="S619" s="71"/>
      <c r="T619" s="71"/>
      <c r="U619" s="71"/>
      <c r="V619" s="71"/>
      <c r="W619" s="71"/>
      <c r="X619" s="71"/>
      <c r="Y619" s="71"/>
      <c r="Z619" s="71"/>
      <c r="AA619" s="71"/>
      <c r="AB619" s="71"/>
      <c r="AC619" s="71"/>
      <c r="AD619" s="71"/>
      <c r="AE619" s="71"/>
      <c r="AF619" s="71"/>
      <c r="AG619" s="71"/>
      <c r="AH619" s="71"/>
      <c r="AI619" s="71"/>
      <c r="AJ619" s="71"/>
    </row>
    <row r="620" spans="1:36">
      <c r="A620" s="191"/>
      <c r="B620" s="191"/>
      <c r="C620" s="191"/>
      <c r="D620" s="191"/>
      <c r="E620" s="191"/>
      <c r="F620" s="191"/>
      <c r="G620" s="191"/>
      <c r="H620" s="191"/>
      <c r="I620" s="191"/>
      <c r="J620" s="191"/>
      <c r="K620" s="191"/>
      <c r="L620" s="191"/>
      <c r="M620" s="191"/>
      <c r="N620" s="191"/>
      <c r="O620" s="70">
        <f>SUMIFS('Ctas Pagar'!G:G,'Ctas Pagar'!E:E,Fornecedores!A:A,'Ctas Pagar'!M:M,"")</f>
        <v>0</v>
      </c>
      <c r="P620" s="70">
        <f>SUMIFS('Ctas Pagar'!G:G,'Ctas Pagar'!E:E,Fornecedores!A:A,'Ctas Pagar'!N:N,"Pago")</f>
        <v>0</v>
      </c>
      <c r="Q620" s="71"/>
      <c r="R620" s="71"/>
      <c r="S620" s="71"/>
      <c r="T620" s="71"/>
      <c r="U620" s="71"/>
      <c r="V620" s="71"/>
      <c r="W620" s="71"/>
      <c r="X620" s="71"/>
      <c r="Y620" s="71"/>
      <c r="Z620" s="71"/>
      <c r="AA620" s="71"/>
      <c r="AB620" s="71"/>
      <c r="AC620" s="71"/>
      <c r="AD620" s="71"/>
      <c r="AE620" s="71"/>
      <c r="AF620" s="71"/>
      <c r="AG620" s="71"/>
      <c r="AH620" s="71"/>
      <c r="AI620" s="71"/>
      <c r="AJ620" s="71"/>
    </row>
    <row r="621" spans="1:36">
      <c r="A621" s="191"/>
      <c r="B621" s="191"/>
      <c r="C621" s="191"/>
      <c r="D621" s="191"/>
      <c r="E621" s="191"/>
      <c r="F621" s="191"/>
      <c r="G621" s="191"/>
      <c r="H621" s="191"/>
      <c r="I621" s="191"/>
      <c r="J621" s="191"/>
      <c r="K621" s="191"/>
      <c r="L621" s="191"/>
      <c r="M621" s="191"/>
      <c r="N621" s="191"/>
      <c r="O621" s="70">
        <f>SUMIFS('Ctas Pagar'!G:G,'Ctas Pagar'!E:E,Fornecedores!A:A,'Ctas Pagar'!M:M,"")</f>
        <v>0</v>
      </c>
      <c r="P621" s="70">
        <f>SUMIFS('Ctas Pagar'!G:G,'Ctas Pagar'!E:E,Fornecedores!A:A,'Ctas Pagar'!N:N,"Pago")</f>
        <v>0</v>
      </c>
      <c r="Q621" s="71"/>
      <c r="R621" s="71"/>
      <c r="S621" s="71"/>
      <c r="T621" s="71"/>
      <c r="U621" s="71"/>
      <c r="V621" s="71"/>
      <c r="W621" s="71"/>
      <c r="X621" s="71"/>
      <c r="Y621" s="71"/>
      <c r="Z621" s="71"/>
      <c r="AA621" s="71"/>
      <c r="AB621" s="71"/>
      <c r="AC621" s="71"/>
      <c r="AD621" s="71"/>
      <c r="AE621" s="71"/>
      <c r="AF621" s="71"/>
      <c r="AG621" s="71"/>
      <c r="AH621" s="71"/>
      <c r="AI621" s="71"/>
      <c r="AJ621" s="71"/>
    </row>
    <row r="622" spans="1:36">
      <c r="A622" s="191"/>
      <c r="B622" s="191"/>
      <c r="C622" s="191"/>
      <c r="D622" s="191"/>
      <c r="E622" s="191"/>
      <c r="F622" s="191"/>
      <c r="G622" s="191"/>
      <c r="H622" s="191"/>
      <c r="I622" s="191"/>
      <c r="J622" s="191"/>
      <c r="K622" s="191"/>
      <c r="L622" s="191"/>
      <c r="M622" s="191"/>
      <c r="N622" s="191"/>
      <c r="O622" s="70">
        <f>SUMIFS('Ctas Pagar'!G:G,'Ctas Pagar'!E:E,Fornecedores!A:A,'Ctas Pagar'!M:M,"")</f>
        <v>0</v>
      </c>
      <c r="P622" s="70">
        <f>SUMIFS('Ctas Pagar'!G:G,'Ctas Pagar'!E:E,Fornecedores!A:A,'Ctas Pagar'!N:N,"Pago")</f>
        <v>0</v>
      </c>
      <c r="Q622" s="71"/>
      <c r="R622" s="71"/>
      <c r="S622" s="71"/>
      <c r="T622" s="71"/>
      <c r="U622" s="71"/>
      <c r="V622" s="71"/>
      <c r="W622" s="71"/>
      <c r="X622" s="71"/>
      <c r="Y622" s="71"/>
      <c r="Z622" s="71"/>
      <c r="AA622" s="71"/>
      <c r="AB622" s="71"/>
      <c r="AC622" s="71"/>
      <c r="AD622" s="71"/>
      <c r="AE622" s="71"/>
      <c r="AF622" s="71"/>
      <c r="AG622" s="71"/>
      <c r="AH622" s="71"/>
      <c r="AI622" s="71"/>
      <c r="AJ622" s="71"/>
    </row>
    <row r="623" spans="1:36">
      <c r="A623" s="191"/>
      <c r="B623" s="191"/>
      <c r="C623" s="191"/>
      <c r="D623" s="191"/>
      <c r="E623" s="191"/>
      <c r="F623" s="191"/>
      <c r="G623" s="191"/>
      <c r="H623" s="191"/>
      <c r="I623" s="191"/>
      <c r="J623" s="191"/>
      <c r="K623" s="191"/>
      <c r="L623" s="191"/>
      <c r="M623" s="191"/>
      <c r="N623" s="191"/>
      <c r="O623" s="70">
        <f>SUMIFS('Ctas Pagar'!G:G,'Ctas Pagar'!E:E,Fornecedores!A:A,'Ctas Pagar'!M:M,"")</f>
        <v>0</v>
      </c>
      <c r="P623" s="70">
        <f>SUMIFS('Ctas Pagar'!G:G,'Ctas Pagar'!E:E,Fornecedores!A:A,'Ctas Pagar'!N:N,"Pago")</f>
        <v>0</v>
      </c>
      <c r="Q623" s="71"/>
      <c r="R623" s="71"/>
      <c r="S623" s="71"/>
      <c r="T623" s="71"/>
      <c r="U623" s="71"/>
      <c r="V623" s="71"/>
      <c r="W623" s="71"/>
      <c r="X623" s="71"/>
      <c r="Y623" s="71"/>
      <c r="Z623" s="71"/>
      <c r="AA623" s="71"/>
      <c r="AB623" s="71"/>
      <c r="AC623" s="71"/>
      <c r="AD623" s="71"/>
      <c r="AE623" s="71"/>
      <c r="AF623" s="71"/>
      <c r="AG623" s="71"/>
      <c r="AH623" s="71"/>
      <c r="AI623" s="71"/>
      <c r="AJ623" s="71"/>
    </row>
    <row r="624" spans="1:36">
      <c r="A624" s="191"/>
      <c r="B624" s="191"/>
      <c r="C624" s="191"/>
      <c r="D624" s="191"/>
      <c r="E624" s="191"/>
      <c r="F624" s="191"/>
      <c r="G624" s="191"/>
      <c r="H624" s="191"/>
      <c r="I624" s="191"/>
      <c r="J624" s="191"/>
      <c r="K624" s="191"/>
      <c r="L624" s="191"/>
      <c r="M624" s="191"/>
      <c r="N624" s="191"/>
      <c r="O624" s="70">
        <f>SUMIFS('Ctas Pagar'!G:G,'Ctas Pagar'!E:E,Fornecedores!A:A,'Ctas Pagar'!M:M,"")</f>
        <v>0</v>
      </c>
      <c r="P624" s="70">
        <f>SUMIFS('Ctas Pagar'!G:G,'Ctas Pagar'!E:E,Fornecedores!A:A,'Ctas Pagar'!N:N,"Pago")</f>
        <v>0</v>
      </c>
      <c r="Q624" s="71"/>
      <c r="R624" s="71"/>
      <c r="S624" s="71"/>
      <c r="T624" s="71"/>
      <c r="U624" s="71"/>
      <c r="V624" s="71"/>
      <c r="W624" s="71"/>
      <c r="X624" s="71"/>
      <c r="Y624" s="71"/>
      <c r="Z624" s="71"/>
      <c r="AA624" s="71"/>
      <c r="AB624" s="71"/>
      <c r="AC624" s="71"/>
      <c r="AD624" s="71"/>
      <c r="AE624" s="71"/>
      <c r="AF624" s="71"/>
      <c r="AG624" s="71"/>
      <c r="AH624" s="71"/>
      <c r="AI624" s="71"/>
      <c r="AJ624" s="71"/>
    </row>
    <row r="625" spans="1:36">
      <c r="A625" s="191"/>
      <c r="B625" s="191"/>
      <c r="C625" s="191"/>
      <c r="D625" s="191"/>
      <c r="E625" s="191"/>
      <c r="F625" s="191"/>
      <c r="G625" s="191"/>
      <c r="H625" s="191"/>
      <c r="I625" s="191"/>
      <c r="J625" s="191"/>
      <c r="K625" s="191"/>
      <c r="L625" s="191"/>
      <c r="M625" s="191"/>
      <c r="N625" s="191"/>
      <c r="O625" s="70">
        <f>SUMIFS('Ctas Pagar'!G:G,'Ctas Pagar'!E:E,Fornecedores!A:A,'Ctas Pagar'!M:M,"")</f>
        <v>0</v>
      </c>
      <c r="P625" s="70">
        <f>SUMIFS('Ctas Pagar'!G:G,'Ctas Pagar'!E:E,Fornecedores!A:A,'Ctas Pagar'!N:N,"Pago")</f>
        <v>0</v>
      </c>
      <c r="Q625" s="71"/>
      <c r="R625" s="71"/>
      <c r="S625" s="71"/>
      <c r="T625" s="71"/>
      <c r="U625" s="71"/>
      <c r="V625" s="71"/>
      <c r="W625" s="71"/>
      <c r="X625" s="71"/>
      <c r="Y625" s="71"/>
      <c r="Z625" s="71"/>
      <c r="AA625" s="71"/>
      <c r="AB625" s="71"/>
      <c r="AC625" s="71"/>
      <c r="AD625" s="71"/>
      <c r="AE625" s="71"/>
      <c r="AF625" s="71"/>
      <c r="AG625" s="71"/>
      <c r="AH625" s="71"/>
      <c r="AI625" s="71"/>
      <c r="AJ625" s="71"/>
    </row>
    <row r="626" spans="1:36">
      <c r="A626" s="191"/>
      <c r="B626" s="191"/>
      <c r="C626" s="191"/>
      <c r="D626" s="191"/>
      <c r="E626" s="191"/>
      <c r="F626" s="191"/>
      <c r="G626" s="191"/>
      <c r="H626" s="191"/>
      <c r="I626" s="191"/>
      <c r="J626" s="191"/>
      <c r="K626" s="191"/>
      <c r="L626" s="191"/>
      <c r="M626" s="191"/>
      <c r="N626" s="191"/>
      <c r="O626" s="70">
        <f>SUMIFS('Ctas Pagar'!G:G,'Ctas Pagar'!E:E,Fornecedores!A:A,'Ctas Pagar'!M:M,"")</f>
        <v>0</v>
      </c>
      <c r="P626" s="70">
        <f>SUMIFS('Ctas Pagar'!G:G,'Ctas Pagar'!E:E,Fornecedores!A:A,'Ctas Pagar'!N:N,"Pago")</f>
        <v>0</v>
      </c>
      <c r="Q626" s="71"/>
      <c r="R626" s="71"/>
      <c r="S626" s="71"/>
      <c r="T626" s="71"/>
      <c r="U626" s="71"/>
      <c r="V626" s="71"/>
      <c r="W626" s="71"/>
      <c r="X626" s="71"/>
      <c r="Y626" s="71"/>
      <c r="Z626" s="71"/>
      <c r="AA626" s="71"/>
      <c r="AB626" s="71"/>
      <c r="AC626" s="71"/>
      <c r="AD626" s="71"/>
      <c r="AE626" s="71"/>
      <c r="AF626" s="71"/>
      <c r="AG626" s="71"/>
      <c r="AH626" s="71"/>
      <c r="AI626" s="71"/>
      <c r="AJ626" s="71"/>
    </row>
    <row r="627" spans="1:36">
      <c r="A627" s="191"/>
      <c r="B627" s="191"/>
      <c r="C627" s="191"/>
      <c r="D627" s="191"/>
      <c r="E627" s="191"/>
      <c r="F627" s="191"/>
      <c r="G627" s="191"/>
      <c r="H627" s="191"/>
      <c r="I627" s="191"/>
      <c r="J627" s="191"/>
      <c r="K627" s="191"/>
      <c r="L627" s="191"/>
      <c r="M627" s="191"/>
      <c r="N627" s="191"/>
      <c r="O627" s="70">
        <f>SUMIFS('Ctas Pagar'!G:G,'Ctas Pagar'!E:E,Fornecedores!A:A,'Ctas Pagar'!M:M,"")</f>
        <v>0</v>
      </c>
      <c r="P627" s="70">
        <f>SUMIFS('Ctas Pagar'!G:G,'Ctas Pagar'!E:E,Fornecedores!A:A,'Ctas Pagar'!N:N,"Pago")</f>
        <v>0</v>
      </c>
      <c r="Q627" s="71"/>
      <c r="R627" s="71"/>
      <c r="S627" s="71"/>
      <c r="T627" s="71"/>
      <c r="U627" s="71"/>
      <c r="V627" s="71"/>
      <c r="W627" s="71"/>
      <c r="X627" s="71"/>
      <c r="Y627" s="71"/>
      <c r="Z627" s="71"/>
      <c r="AA627" s="71"/>
      <c r="AB627" s="71"/>
      <c r="AC627" s="71"/>
      <c r="AD627" s="71"/>
      <c r="AE627" s="71"/>
      <c r="AF627" s="71"/>
      <c r="AG627" s="71"/>
      <c r="AH627" s="71"/>
      <c r="AI627" s="71"/>
      <c r="AJ627" s="71"/>
    </row>
    <row r="628" spans="1:36">
      <c r="A628" s="191"/>
      <c r="B628" s="191"/>
      <c r="C628" s="191"/>
      <c r="D628" s="191"/>
      <c r="E628" s="191"/>
      <c r="F628" s="191"/>
      <c r="G628" s="191"/>
      <c r="H628" s="191"/>
      <c r="I628" s="191"/>
      <c r="J628" s="191"/>
      <c r="K628" s="191"/>
      <c r="L628" s="191"/>
      <c r="M628" s="191"/>
      <c r="N628" s="191"/>
      <c r="O628" s="70">
        <f>SUMIFS('Ctas Pagar'!G:G,'Ctas Pagar'!E:E,Fornecedores!A:A,'Ctas Pagar'!M:M,"")</f>
        <v>0</v>
      </c>
      <c r="P628" s="70">
        <f>SUMIFS('Ctas Pagar'!G:G,'Ctas Pagar'!E:E,Fornecedores!A:A,'Ctas Pagar'!N:N,"Pago")</f>
        <v>0</v>
      </c>
      <c r="Q628" s="71"/>
      <c r="R628" s="71"/>
      <c r="S628" s="71"/>
      <c r="T628" s="71"/>
      <c r="U628" s="71"/>
      <c r="V628" s="71"/>
      <c r="W628" s="71"/>
      <c r="X628" s="71"/>
      <c r="Y628" s="71"/>
      <c r="Z628" s="71"/>
      <c r="AA628" s="71"/>
      <c r="AB628" s="71"/>
      <c r="AC628" s="71"/>
      <c r="AD628" s="71"/>
      <c r="AE628" s="71"/>
      <c r="AF628" s="71"/>
      <c r="AG628" s="71"/>
      <c r="AH628" s="71"/>
      <c r="AI628" s="71"/>
      <c r="AJ628" s="71"/>
    </row>
    <row r="629" spans="1:36">
      <c r="A629" s="191"/>
      <c r="B629" s="191"/>
      <c r="C629" s="191"/>
      <c r="D629" s="191"/>
      <c r="E629" s="191"/>
      <c r="F629" s="191"/>
      <c r="G629" s="191"/>
      <c r="H629" s="191"/>
      <c r="I629" s="191"/>
      <c r="J629" s="191"/>
      <c r="K629" s="191"/>
      <c r="L629" s="191"/>
      <c r="M629" s="191"/>
      <c r="N629" s="191"/>
      <c r="O629" s="70">
        <f>SUMIFS('Ctas Pagar'!G:G,'Ctas Pagar'!E:E,Fornecedores!A:A,'Ctas Pagar'!M:M,"")</f>
        <v>0</v>
      </c>
      <c r="P629" s="70">
        <f>SUMIFS('Ctas Pagar'!G:G,'Ctas Pagar'!E:E,Fornecedores!A:A,'Ctas Pagar'!N:N,"Pago")</f>
        <v>0</v>
      </c>
      <c r="Q629" s="71"/>
      <c r="R629" s="71"/>
      <c r="S629" s="71"/>
      <c r="T629" s="71"/>
      <c r="U629" s="71"/>
      <c r="V629" s="71"/>
      <c r="W629" s="71"/>
      <c r="X629" s="71"/>
      <c r="Y629" s="71"/>
      <c r="Z629" s="71"/>
      <c r="AA629" s="71"/>
      <c r="AB629" s="71"/>
      <c r="AC629" s="71"/>
      <c r="AD629" s="71"/>
      <c r="AE629" s="71"/>
      <c r="AF629" s="71"/>
      <c r="AG629" s="71"/>
      <c r="AH629" s="71"/>
      <c r="AI629" s="71"/>
      <c r="AJ629" s="71"/>
    </row>
    <row r="630" spans="1:36">
      <c r="A630" s="191"/>
      <c r="B630" s="191"/>
      <c r="C630" s="191"/>
      <c r="D630" s="191"/>
      <c r="E630" s="191"/>
      <c r="F630" s="191"/>
      <c r="G630" s="191"/>
      <c r="H630" s="191"/>
      <c r="I630" s="191"/>
      <c r="J630" s="191"/>
      <c r="K630" s="191"/>
      <c r="L630" s="191"/>
      <c r="M630" s="191"/>
      <c r="N630" s="191"/>
      <c r="O630" s="70">
        <f>SUMIFS('Ctas Pagar'!G:G,'Ctas Pagar'!E:E,Fornecedores!A:A,'Ctas Pagar'!M:M,"")</f>
        <v>0</v>
      </c>
      <c r="P630" s="70">
        <f>SUMIFS('Ctas Pagar'!G:G,'Ctas Pagar'!E:E,Fornecedores!A:A,'Ctas Pagar'!N:N,"Pago")</f>
        <v>0</v>
      </c>
      <c r="Q630" s="71"/>
      <c r="R630" s="71"/>
      <c r="S630" s="71"/>
      <c r="T630" s="71"/>
      <c r="U630" s="71"/>
      <c r="V630" s="71"/>
      <c r="W630" s="71"/>
      <c r="X630" s="71"/>
      <c r="Y630" s="71"/>
      <c r="Z630" s="71"/>
      <c r="AA630" s="71"/>
      <c r="AB630" s="71"/>
      <c r="AC630" s="71"/>
      <c r="AD630" s="71"/>
      <c r="AE630" s="71"/>
      <c r="AF630" s="71"/>
      <c r="AG630" s="71"/>
      <c r="AH630" s="71"/>
      <c r="AI630" s="71"/>
      <c r="AJ630" s="71"/>
    </row>
    <row r="631" spans="1:36">
      <c r="A631" s="191"/>
      <c r="B631" s="191"/>
      <c r="C631" s="191"/>
      <c r="D631" s="191"/>
      <c r="E631" s="191"/>
      <c r="F631" s="191"/>
      <c r="G631" s="191"/>
      <c r="H631" s="191"/>
      <c r="I631" s="191"/>
      <c r="J631" s="191"/>
      <c r="K631" s="191"/>
      <c r="L631" s="191"/>
      <c r="M631" s="191"/>
      <c r="N631" s="191"/>
      <c r="O631" s="70">
        <f>SUMIFS('Ctas Pagar'!G:G,'Ctas Pagar'!E:E,Fornecedores!A:A,'Ctas Pagar'!M:M,"")</f>
        <v>0</v>
      </c>
      <c r="P631" s="70">
        <f>SUMIFS('Ctas Pagar'!G:G,'Ctas Pagar'!E:E,Fornecedores!A:A,'Ctas Pagar'!N:N,"Pago")</f>
        <v>0</v>
      </c>
      <c r="Q631" s="71"/>
      <c r="R631" s="71"/>
      <c r="S631" s="71"/>
      <c r="T631" s="71"/>
      <c r="U631" s="71"/>
      <c r="V631" s="71"/>
      <c r="W631" s="71"/>
      <c r="X631" s="71"/>
      <c r="Y631" s="71"/>
      <c r="Z631" s="71"/>
      <c r="AA631" s="71"/>
      <c r="AB631" s="71"/>
      <c r="AC631" s="71"/>
      <c r="AD631" s="71"/>
      <c r="AE631" s="71"/>
      <c r="AF631" s="71"/>
      <c r="AG631" s="71"/>
      <c r="AH631" s="71"/>
      <c r="AI631" s="71"/>
      <c r="AJ631" s="71"/>
    </row>
    <row r="632" spans="1:36">
      <c r="A632" s="191"/>
      <c r="B632" s="191"/>
      <c r="C632" s="191"/>
      <c r="D632" s="191"/>
      <c r="E632" s="191"/>
      <c r="F632" s="191"/>
      <c r="G632" s="191"/>
      <c r="H632" s="191"/>
      <c r="I632" s="191"/>
      <c r="J632" s="191"/>
      <c r="K632" s="191"/>
      <c r="L632" s="191"/>
      <c r="M632" s="191"/>
      <c r="N632" s="191"/>
      <c r="O632" s="70">
        <f>SUMIFS('Ctas Pagar'!G:G,'Ctas Pagar'!E:E,Fornecedores!A:A,'Ctas Pagar'!M:M,"")</f>
        <v>0</v>
      </c>
      <c r="P632" s="70">
        <f>SUMIFS('Ctas Pagar'!G:G,'Ctas Pagar'!E:E,Fornecedores!A:A,'Ctas Pagar'!N:N,"Pago")</f>
        <v>0</v>
      </c>
      <c r="Q632" s="71"/>
      <c r="R632" s="71"/>
      <c r="S632" s="71"/>
      <c r="T632" s="71"/>
      <c r="U632" s="71"/>
      <c r="V632" s="71"/>
      <c r="W632" s="71"/>
      <c r="X632" s="71"/>
      <c r="Y632" s="71"/>
      <c r="Z632" s="71"/>
      <c r="AA632" s="71"/>
      <c r="AB632" s="71"/>
      <c r="AC632" s="71"/>
      <c r="AD632" s="71"/>
      <c r="AE632" s="71"/>
      <c r="AF632" s="71"/>
      <c r="AG632" s="71"/>
      <c r="AH632" s="71"/>
      <c r="AI632" s="71"/>
      <c r="AJ632" s="71"/>
    </row>
    <row r="633" spans="1:36">
      <c r="A633" s="191"/>
      <c r="B633" s="191"/>
      <c r="C633" s="191"/>
      <c r="D633" s="191"/>
      <c r="E633" s="191"/>
      <c r="F633" s="191"/>
      <c r="G633" s="191"/>
      <c r="H633" s="191"/>
      <c r="I633" s="191"/>
      <c r="J633" s="191"/>
      <c r="K633" s="191"/>
      <c r="L633" s="191"/>
      <c r="M633" s="191"/>
      <c r="N633" s="191"/>
      <c r="O633" s="70">
        <f>SUMIFS('Ctas Pagar'!G:G,'Ctas Pagar'!E:E,Fornecedores!A:A,'Ctas Pagar'!M:M,"")</f>
        <v>0</v>
      </c>
      <c r="P633" s="70">
        <f>SUMIFS('Ctas Pagar'!G:G,'Ctas Pagar'!E:E,Fornecedores!A:A,'Ctas Pagar'!N:N,"Pago")</f>
        <v>0</v>
      </c>
      <c r="Q633" s="71"/>
      <c r="R633" s="71"/>
      <c r="S633" s="71"/>
      <c r="T633" s="71"/>
      <c r="U633" s="71"/>
      <c r="V633" s="71"/>
      <c r="W633" s="71"/>
      <c r="X633" s="71"/>
      <c r="Y633" s="71"/>
      <c r="Z633" s="71"/>
      <c r="AA633" s="71"/>
      <c r="AB633" s="71"/>
      <c r="AC633" s="71"/>
      <c r="AD633" s="71"/>
      <c r="AE633" s="71"/>
      <c r="AF633" s="71"/>
      <c r="AG633" s="71"/>
      <c r="AH633" s="71"/>
      <c r="AI633" s="71"/>
      <c r="AJ633" s="71"/>
    </row>
    <row r="634" spans="1:36">
      <c r="A634" s="191"/>
      <c r="B634" s="191"/>
      <c r="C634" s="191"/>
      <c r="D634" s="191"/>
      <c r="E634" s="191"/>
      <c r="F634" s="191"/>
      <c r="G634" s="191"/>
      <c r="H634" s="191"/>
      <c r="I634" s="191"/>
      <c r="J634" s="191"/>
      <c r="K634" s="191"/>
      <c r="L634" s="191"/>
      <c r="M634" s="191"/>
      <c r="N634" s="191"/>
      <c r="O634" s="70">
        <f>SUMIFS('Ctas Pagar'!G:G,'Ctas Pagar'!E:E,Fornecedores!A:A,'Ctas Pagar'!M:M,"")</f>
        <v>0</v>
      </c>
      <c r="P634" s="70">
        <f>SUMIFS('Ctas Pagar'!G:G,'Ctas Pagar'!E:E,Fornecedores!A:A,'Ctas Pagar'!N:N,"Pago")</f>
        <v>0</v>
      </c>
      <c r="Q634" s="71"/>
      <c r="R634" s="71"/>
      <c r="S634" s="71"/>
      <c r="T634" s="71"/>
      <c r="U634" s="71"/>
      <c r="V634" s="71"/>
      <c r="W634" s="71"/>
      <c r="X634" s="71"/>
      <c r="Y634" s="71"/>
      <c r="Z634" s="71"/>
      <c r="AA634" s="71"/>
      <c r="AB634" s="71"/>
      <c r="AC634" s="71"/>
      <c r="AD634" s="71"/>
      <c r="AE634" s="71"/>
      <c r="AF634" s="71"/>
      <c r="AG634" s="71"/>
      <c r="AH634" s="71"/>
      <c r="AI634" s="71"/>
      <c r="AJ634" s="71"/>
    </row>
    <row r="635" spans="1:36">
      <c r="A635" s="191"/>
      <c r="B635" s="191"/>
      <c r="C635" s="191"/>
      <c r="D635" s="191"/>
      <c r="E635" s="191"/>
      <c r="F635" s="191"/>
      <c r="G635" s="191"/>
      <c r="H635" s="191"/>
      <c r="I635" s="191"/>
      <c r="J635" s="191"/>
      <c r="K635" s="191"/>
      <c r="L635" s="191"/>
      <c r="M635" s="191"/>
      <c r="N635" s="191"/>
      <c r="O635" s="70">
        <f>SUMIFS('Ctas Pagar'!G:G,'Ctas Pagar'!E:E,Fornecedores!A:A,'Ctas Pagar'!M:M,"")</f>
        <v>0</v>
      </c>
      <c r="P635" s="70">
        <f>SUMIFS('Ctas Pagar'!G:G,'Ctas Pagar'!E:E,Fornecedores!A:A,'Ctas Pagar'!N:N,"Pago")</f>
        <v>0</v>
      </c>
      <c r="Q635" s="71"/>
      <c r="R635" s="71"/>
      <c r="S635" s="71"/>
      <c r="T635" s="71"/>
      <c r="U635" s="71"/>
      <c r="V635" s="71"/>
      <c r="W635" s="71"/>
      <c r="X635" s="71"/>
      <c r="Y635" s="71"/>
      <c r="Z635" s="71"/>
      <c r="AA635" s="71"/>
      <c r="AB635" s="71"/>
      <c r="AC635" s="71"/>
      <c r="AD635" s="71"/>
      <c r="AE635" s="71"/>
      <c r="AF635" s="71"/>
      <c r="AG635" s="71"/>
      <c r="AH635" s="71"/>
      <c r="AI635" s="71"/>
      <c r="AJ635" s="71"/>
    </row>
    <row r="636" spans="1:36">
      <c r="A636" s="191"/>
      <c r="B636" s="191"/>
      <c r="C636" s="191"/>
      <c r="D636" s="191"/>
      <c r="E636" s="191"/>
      <c r="F636" s="191"/>
      <c r="G636" s="191"/>
      <c r="H636" s="191"/>
      <c r="I636" s="191"/>
      <c r="J636" s="191"/>
      <c r="K636" s="191"/>
      <c r="L636" s="191"/>
      <c r="M636" s="191"/>
      <c r="N636" s="191"/>
      <c r="O636" s="70">
        <f>SUMIFS('Ctas Pagar'!G:G,'Ctas Pagar'!E:E,Fornecedores!A:A,'Ctas Pagar'!M:M,"")</f>
        <v>0</v>
      </c>
      <c r="P636" s="70">
        <f>SUMIFS('Ctas Pagar'!G:G,'Ctas Pagar'!E:E,Fornecedores!A:A,'Ctas Pagar'!N:N,"Pago")</f>
        <v>0</v>
      </c>
      <c r="Q636" s="71"/>
      <c r="R636" s="71"/>
      <c r="S636" s="71"/>
      <c r="T636" s="71"/>
      <c r="U636" s="71"/>
      <c r="V636" s="71"/>
      <c r="W636" s="71"/>
      <c r="X636" s="71"/>
      <c r="Y636" s="71"/>
      <c r="Z636" s="71"/>
      <c r="AA636" s="71"/>
      <c r="AB636" s="71"/>
      <c r="AC636" s="71"/>
      <c r="AD636" s="71"/>
      <c r="AE636" s="71"/>
      <c r="AF636" s="71"/>
      <c r="AG636" s="71"/>
      <c r="AH636" s="71"/>
      <c r="AI636" s="71"/>
      <c r="AJ636" s="71"/>
    </row>
    <row r="637" spans="1:36">
      <c r="A637" s="191"/>
      <c r="B637" s="191"/>
      <c r="C637" s="191"/>
      <c r="D637" s="191"/>
      <c r="E637" s="191"/>
      <c r="F637" s="191"/>
      <c r="G637" s="191"/>
      <c r="H637" s="191"/>
      <c r="I637" s="191"/>
      <c r="J637" s="191"/>
      <c r="K637" s="191"/>
      <c r="L637" s="191"/>
      <c r="M637" s="191"/>
      <c r="N637" s="191"/>
      <c r="O637" s="70">
        <f>SUMIFS('Ctas Pagar'!G:G,'Ctas Pagar'!E:E,Fornecedores!A:A,'Ctas Pagar'!M:M,"")</f>
        <v>0</v>
      </c>
      <c r="P637" s="70">
        <f>SUMIFS('Ctas Pagar'!G:G,'Ctas Pagar'!E:E,Fornecedores!A:A,'Ctas Pagar'!N:N,"Pago")</f>
        <v>0</v>
      </c>
      <c r="Q637" s="71"/>
      <c r="R637" s="71"/>
      <c r="S637" s="71"/>
      <c r="T637" s="71"/>
      <c r="U637" s="71"/>
      <c r="V637" s="71"/>
      <c r="W637" s="71"/>
      <c r="X637" s="71"/>
      <c r="Y637" s="71"/>
      <c r="Z637" s="71"/>
      <c r="AA637" s="71"/>
      <c r="AB637" s="71"/>
      <c r="AC637" s="71"/>
      <c r="AD637" s="71"/>
      <c r="AE637" s="71"/>
      <c r="AF637" s="71"/>
      <c r="AG637" s="71"/>
      <c r="AH637" s="71"/>
      <c r="AI637" s="71"/>
      <c r="AJ637" s="71"/>
    </row>
    <row r="638" spans="1:36">
      <c r="A638" s="191"/>
      <c r="B638" s="191"/>
      <c r="C638" s="191"/>
      <c r="D638" s="191"/>
      <c r="E638" s="191"/>
      <c r="F638" s="191"/>
      <c r="G638" s="191"/>
      <c r="H638" s="191"/>
      <c r="I638" s="191"/>
      <c r="J638" s="191"/>
      <c r="K638" s="191"/>
      <c r="L638" s="191"/>
      <c r="M638" s="191"/>
      <c r="N638" s="191"/>
      <c r="O638" s="70">
        <f>SUMIFS('Ctas Pagar'!G:G,'Ctas Pagar'!E:E,Fornecedores!A:A,'Ctas Pagar'!M:M,"")</f>
        <v>0</v>
      </c>
      <c r="P638" s="70">
        <f>SUMIFS('Ctas Pagar'!G:G,'Ctas Pagar'!E:E,Fornecedores!A:A,'Ctas Pagar'!N:N,"Pago")</f>
        <v>0</v>
      </c>
      <c r="Q638" s="71"/>
      <c r="R638" s="71"/>
      <c r="S638" s="71"/>
      <c r="T638" s="71"/>
      <c r="U638" s="71"/>
      <c r="V638" s="71"/>
      <c r="W638" s="71"/>
      <c r="X638" s="71"/>
      <c r="Y638" s="71"/>
      <c r="Z638" s="71"/>
      <c r="AA638" s="71"/>
      <c r="AB638" s="71"/>
      <c r="AC638" s="71"/>
      <c r="AD638" s="71"/>
      <c r="AE638" s="71"/>
      <c r="AF638" s="71"/>
      <c r="AG638" s="71"/>
      <c r="AH638" s="71"/>
      <c r="AI638" s="71"/>
      <c r="AJ638" s="71"/>
    </row>
    <row r="639" spans="1:36">
      <c r="A639" s="191"/>
      <c r="B639" s="191"/>
      <c r="C639" s="191"/>
      <c r="D639" s="191"/>
      <c r="E639" s="191"/>
      <c r="F639" s="191"/>
      <c r="G639" s="191"/>
      <c r="H639" s="191"/>
      <c r="I639" s="191"/>
      <c r="J639" s="191"/>
      <c r="K639" s="191"/>
      <c r="L639" s="191"/>
      <c r="M639" s="191"/>
      <c r="N639" s="191"/>
      <c r="O639" s="70">
        <f>SUMIFS('Ctas Pagar'!G:G,'Ctas Pagar'!E:E,Fornecedores!A:A,'Ctas Pagar'!M:M,"")</f>
        <v>0</v>
      </c>
      <c r="P639" s="70">
        <f>SUMIFS('Ctas Pagar'!G:G,'Ctas Pagar'!E:E,Fornecedores!A:A,'Ctas Pagar'!N:N,"Pago")</f>
        <v>0</v>
      </c>
      <c r="Q639" s="71"/>
      <c r="R639" s="71"/>
      <c r="S639" s="71"/>
      <c r="T639" s="71"/>
      <c r="U639" s="71"/>
      <c r="V639" s="71"/>
      <c r="W639" s="71"/>
      <c r="X639" s="71"/>
      <c r="Y639" s="71"/>
      <c r="Z639" s="71"/>
      <c r="AA639" s="71"/>
      <c r="AB639" s="71"/>
      <c r="AC639" s="71"/>
      <c r="AD639" s="71"/>
      <c r="AE639" s="71"/>
      <c r="AF639" s="71"/>
      <c r="AG639" s="71"/>
      <c r="AH639" s="71"/>
      <c r="AI639" s="71"/>
      <c r="AJ639" s="71"/>
    </row>
    <row r="640" spans="1:36">
      <c r="A640" s="191"/>
      <c r="B640" s="191"/>
      <c r="C640" s="191"/>
      <c r="D640" s="191"/>
      <c r="E640" s="191"/>
      <c r="F640" s="191"/>
      <c r="G640" s="191"/>
      <c r="H640" s="191"/>
      <c r="I640" s="191"/>
      <c r="J640" s="191"/>
      <c r="K640" s="191"/>
      <c r="L640" s="191"/>
      <c r="M640" s="191"/>
      <c r="N640" s="191"/>
      <c r="O640" s="70">
        <f>SUMIFS('Ctas Pagar'!G:G,'Ctas Pagar'!E:E,Fornecedores!A:A,'Ctas Pagar'!M:M,"")</f>
        <v>0</v>
      </c>
      <c r="P640" s="70">
        <f>SUMIFS('Ctas Pagar'!G:G,'Ctas Pagar'!E:E,Fornecedores!A:A,'Ctas Pagar'!N:N,"Pago")</f>
        <v>0</v>
      </c>
      <c r="Q640" s="71"/>
      <c r="R640" s="71"/>
      <c r="S640" s="71"/>
      <c r="T640" s="71"/>
      <c r="U640" s="71"/>
      <c r="V640" s="71"/>
      <c r="W640" s="71"/>
      <c r="X640" s="71"/>
      <c r="Y640" s="71"/>
      <c r="Z640" s="71"/>
      <c r="AA640" s="71"/>
      <c r="AB640" s="71"/>
      <c r="AC640" s="71"/>
      <c r="AD640" s="71"/>
      <c r="AE640" s="71"/>
      <c r="AF640" s="71"/>
      <c r="AG640" s="71"/>
      <c r="AH640" s="71"/>
      <c r="AI640" s="71"/>
      <c r="AJ640" s="71"/>
    </row>
    <row r="641" spans="1:36">
      <c r="A641" s="191"/>
      <c r="B641" s="191"/>
      <c r="C641" s="191"/>
      <c r="D641" s="191"/>
      <c r="E641" s="191"/>
      <c r="F641" s="191"/>
      <c r="G641" s="191"/>
      <c r="H641" s="191"/>
      <c r="I641" s="191"/>
      <c r="J641" s="191"/>
      <c r="K641" s="191"/>
      <c r="L641" s="191"/>
      <c r="M641" s="191"/>
      <c r="N641" s="191"/>
      <c r="O641" s="70">
        <f>SUMIFS('Ctas Pagar'!G:G,'Ctas Pagar'!E:E,Fornecedores!A:A,'Ctas Pagar'!M:M,"")</f>
        <v>0</v>
      </c>
      <c r="P641" s="70">
        <f>SUMIFS('Ctas Pagar'!G:G,'Ctas Pagar'!E:E,Fornecedores!A:A,'Ctas Pagar'!N:N,"Pago")</f>
        <v>0</v>
      </c>
      <c r="Q641" s="71"/>
      <c r="R641" s="71"/>
      <c r="S641" s="71"/>
      <c r="T641" s="71"/>
      <c r="U641" s="71"/>
      <c r="V641" s="71"/>
      <c r="W641" s="71"/>
      <c r="X641" s="71"/>
      <c r="Y641" s="71"/>
      <c r="Z641" s="71"/>
      <c r="AA641" s="71"/>
      <c r="AB641" s="71"/>
      <c r="AC641" s="71"/>
      <c r="AD641" s="71"/>
      <c r="AE641" s="71"/>
      <c r="AF641" s="71"/>
      <c r="AG641" s="71"/>
      <c r="AH641" s="71"/>
      <c r="AI641" s="71"/>
      <c r="AJ641" s="71"/>
    </row>
    <row r="642" spans="1:36">
      <c r="A642" s="191"/>
      <c r="B642" s="191"/>
      <c r="C642" s="191"/>
      <c r="D642" s="191"/>
      <c r="E642" s="191"/>
      <c r="F642" s="191"/>
      <c r="G642" s="191"/>
      <c r="H642" s="191"/>
      <c r="I642" s="191"/>
      <c r="J642" s="191"/>
      <c r="K642" s="191"/>
      <c r="L642" s="191"/>
      <c r="M642" s="191"/>
      <c r="N642" s="191"/>
      <c r="O642" s="70">
        <f>SUMIFS('Ctas Pagar'!G:G,'Ctas Pagar'!E:E,Fornecedores!A:A,'Ctas Pagar'!M:M,"")</f>
        <v>0</v>
      </c>
      <c r="P642" s="70">
        <f>SUMIFS('Ctas Pagar'!G:G,'Ctas Pagar'!E:E,Fornecedores!A:A,'Ctas Pagar'!N:N,"Pago")</f>
        <v>0</v>
      </c>
      <c r="Q642" s="71"/>
      <c r="R642" s="71"/>
      <c r="S642" s="71"/>
      <c r="T642" s="71"/>
      <c r="U642" s="71"/>
      <c r="V642" s="71"/>
      <c r="W642" s="71"/>
      <c r="X642" s="71"/>
      <c r="Y642" s="71"/>
      <c r="Z642" s="71"/>
      <c r="AA642" s="71"/>
      <c r="AB642" s="71"/>
      <c r="AC642" s="71"/>
      <c r="AD642" s="71"/>
      <c r="AE642" s="71"/>
      <c r="AF642" s="71"/>
      <c r="AG642" s="71"/>
      <c r="AH642" s="71"/>
      <c r="AI642" s="71"/>
      <c r="AJ642" s="71"/>
    </row>
    <row r="643" spans="1:36">
      <c r="A643" s="191"/>
      <c r="B643" s="191"/>
      <c r="C643" s="191"/>
      <c r="D643" s="191"/>
      <c r="E643" s="191"/>
      <c r="F643" s="191"/>
      <c r="G643" s="191"/>
      <c r="H643" s="191"/>
      <c r="I643" s="191"/>
      <c r="J643" s="191"/>
      <c r="K643" s="191"/>
      <c r="L643" s="191"/>
      <c r="M643" s="191"/>
      <c r="N643" s="191"/>
      <c r="O643" s="70">
        <f>SUMIFS('Ctas Pagar'!G:G,'Ctas Pagar'!E:E,Fornecedores!A:A,'Ctas Pagar'!M:M,"")</f>
        <v>0</v>
      </c>
      <c r="P643" s="70">
        <f>SUMIFS('Ctas Pagar'!G:G,'Ctas Pagar'!E:E,Fornecedores!A:A,'Ctas Pagar'!N:N,"Pago")</f>
        <v>0</v>
      </c>
      <c r="Q643" s="71"/>
      <c r="R643" s="71"/>
      <c r="S643" s="71"/>
      <c r="T643" s="71"/>
      <c r="U643" s="71"/>
      <c r="V643" s="71"/>
      <c r="W643" s="71"/>
      <c r="X643" s="71"/>
      <c r="Y643" s="71"/>
      <c r="Z643" s="71"/>
      <c r="AA643" s="71"/>
      <c r="AB643" s="71"/>
      <c r="AC643" s="71"/>
      <c r="AD643" s="71"/>
      <c r="AE643" s="71"/>
      <c r="AF643" s="71"/>
      <c r="AG643" s="71"/>
      <c r="AH643" s="71"/>
      <c r="AI643" s="71"/>
      <c r="AJ643" s="71"/>
    </row>
    <row r="644" spans="1:36">
      <c r="A644" s="191"/>
      <c r="B644" s="191"/>
      <c r="C644" s="191"/>
      <c r="D644" s="191"/>
      <c r="E644" s="191"/>
      <c r="F644" s="191"/>
      <c r="G644" s="191"/>
      <c r="H644" s="191"/>
      <c r="I644" s="191"/>
      <c r="J644" s="191"/>
      <c r="K644" s="191"/>
      <c r="L644" s="191"/>
      <c r="M644" s="191"/>
      <c r="N644" s="191"/>
      <c r="O644" s="70">
        <f>SUMIFS('Ctas Pagar'!G:G,'Ctas Pagar'!E:E,Fornecedores!A:A,'Ctas Pagar'!M:M,"")</f>
        <v>0</v>
      </c>
      <c r="P644" s="70">
        <f>SUMIFS('Ctas Pagar'!G:G,'Ctas Pagar'!E:E,Fornecedores!A:A,'Ctas Pagar'!N:N,"Pago")</f>
        <v>0</v>
      </c>
      <c r="Q644" s="71"/>
      <c r="R644" s="71"/>
      <c r="S644" s="71"/>
      <c r="T644" s="71"/>
      <c r="U644" s="71"/>
      <c r="V644" s="71"/>
      <c r="W644" s="71"/>
      <c r="X644" s="71"/>
      <c r="Y644" s="71"/>
      <c r="Z644" s="71"/>
      <c r="AA644" s="71"/>
      <c r="AB644" s="71"/>
      <c r="AC644" s="71"/>
      <c r="AD644" s="71"/>
      <c r="AE644" s="71"/>
      <c r="AF644" s="71"/>
      <c r="AG644" s="71"/>
      <c r="AH644" s="71"/>
      <c r="AI644" s="71"/>
      <c r="AJ644" s="71"/>
    </row>
    <row r="645" spans="1:36">
      <c r="A645" s="191"/>
      <c r="B645" s="191"/>
      <c r="C645" s="191"/>
      <c r="D645" s="191"/>
      <c r="E645" s="191"/>
      <c r="F645" s="191"/>
      <c r="G645" s="191"/>
      <c r="H645" s="191"/>
      <c r="I645" s="191"/>
      <c r="J645" s="191"/>
      <c r="K645" s="191"/>
      <c r="L645" s="191"/>
      <c r="M645" s="191"/>
      <c r="N645" s="191"/>
      <c r="O645" s="70">
        <f>SUMIFS('Ctas Pagar'!G:G,'Ctas Pagar'!E:E,Fornecedores!A:A,'Ctas Pagar'!M:M,"")</f>
        <v>0</v>
      </c>
      <c r="P645" s="70">
        <f>SUMIFS('Ctas Pagar'!G:G,'Ctas Pagar'!E:E,Fornecedores!A:A,'Ctas Pagar'!N:N,"Pago")</f>
        <v>0</v>
      </c>
      <c r="Q645" s="71"/>
      <c r="R645" s="71"/>
      <c r="S645" s="71"/>
      <c r="T645" s="71"/>
      <c r="U645" s="71"/>
      <c r="V645" s="71"/>
      <c r="W645" s="71"/>
      <c r="X645" s="71"/>
      <c r="Y645" s="71"/>
      <c r="Z645" s="71"/>
      <c r="AA645" s="71"/>
      <c r="AB645" s="71"/>
      <c r="AC645" s="71"/>
      <c r="AD645" s="71"/>
      <c r="AE645" s="71"/>
      <c r="AF645" s="71"/>
      <c r="AG645" s="71"/>
      <c r="AH645" s="71"/>
      <c r="AI645" s="71"/>
      <c r="AJ645" s="71"/>
    </row>
    <row r="646" spans="1:36">
      <c r="A646" s="191"/>
      <c r="B646" s="191"/>
      <c r="C646" s="191"/>
      <c r="D646" s="191"/>
      <c r="E646" s="191"/>
      <c r="F646" s="191"/>
      <c r="G646" s="191"/>
      <c r="H646" s="191"/>
      <c r="I646" s="191"/>
      <c r="J646" s="191"/>
      <c r="K646" s="191"/>
      <c r="L646" s="191"/>
      <c r="M646" s="191"/>
      <c r="N646" s="191"/>
      <c r="O646" s="70">
        <f>SUMIFS('Ctas Pagar'!G:G,'Ctas Pagar'!E:E,Fornecedores!A:A,'Ctas Pagar'!M:M,"")</f>
        <v>0</v>
      </c>
      <c r="P646" s="70">
        <f>SUMIFS('Ctas Pagar'!G:G,'Ctas Pagar'!E:E,Fornecedores!A:A,'Ctas Pagar'!N:N,"Pago")</f>
        <v>0</v>
      </c>
      <c r="Q646" s="71"/>
      <c r="R646" s="71"/>
      <c r="S646" s="71"/>
      <c r="T646" s="71"/>
      <c r="U646" s="71"/>
      <c r="V646" s="71"/>
      <c r="W646" s="71"/>
      <c r="X646" s="71"/>
      <c r="Y646" s="71"/>
      <c r="Z646" s="71"/>
      <c r="AA646" s="71"/>
      <c r="AB646" s="71"/>
      <c r="AC646" s="71"/>
      <c r="AD646" s="71"/>
      <c r="AE646" s="71"/>
      <c r="AF646" s="71"/>
      <c r="AG646" s="71"/>
      <c r="AH646" s="71"/>
      <c r="AI646" s="71"/>
      <c r="AJ646" s="71"/>
    </row>
    <row r="647" spans="1:36">
      <c r="A647" s="191"/>
      <c r="B647" s="191"/>
      <c r="C647" s="191"/>
      <c r="D647" s="191"/>
      <c r="E647" s="191"/>
      <c r="F647" s="191"/>
      <c r="G647" s="191"/>
      <c r="H647" s="191"/>
      <c r="I647" s="191"/>
      <c r="J647" s="191"/>
      <c r="K647" s="191"/>
      <c r="L647" s="191"/>
      <c r="M647" s="191"/>
      <c r="N647" s="191"/>
      <c r="O647" s="70">
        <f>SUMIFS('Ctas Pagar'!G:G,'Ctas Pagar'!E:E,Fornecedores!A:A,'Ctas Pagar'!M:M,"")</f>
        <v>0</v>
      </c>
      <c r="P647" s="70">
        <f>SUMIFS('Ctas Pagar'!G:G,'Ctas Pagar'!E:E,Fornecedores!A:A,'Ctas Pagar'!N:N,"Pago")</f>
        <v>0</v>
      </c>
      <c r="Q647" s="71"/>
      <c r="R647" s="71"/>
      <c r="S647" s="71"/>
      <c r="T647" s="71"/>
      <c r="U647" s="71"/>
      <c r="V647" s="71"/>
      <c r="W647" s="71"/>
      <c r="X647" s="71"/>
      <c r="Y647" s="71"/>
      <c r="Z647" s="71"/>
      <c r="AA647" s="71"/>
      <c r="AB647" s="71"/>
      <c r="AC647" s="71"/>
      <c r="AD647" s="71"/>
      <c r="AE647" s="71"/>
      <c r="AF647" s="71"/>
      <c r="AG647" s="71"/>
      <c r="AH647" s="71"/>
      <c r="AI647" s="71"/>
      <c r="AJ647" s="71"/>
    </row>
    <row r="648" spans="1:36">
      <c r="A648" s="191"/>
      <c r="B648" s="191"/>
      <c r="C648" s="191"/>
      <c r="D648" s="191"/>
      <c r="E648" s="191"/>
      <c r="F648" s="191"/>
      <c r="G648" s="191"/>
      <c r="H648" s="191"/>
      <c r="I648" s="191"/>
      <c r="J648" s="191"/>
      <c r="K648" s="191"/>
      <c r="L648" s="191"/>
      <c r="M648" s="191"/>
      <c r="N648" s="191"/>
      <c r="O648" s="70">
        <f>SUMIFS('Ctas Pagar'!G:G,'Ctas Pagar'!E:E,Fornecedores!A:A,'Ctas Pagar'!M:M,"")</f>
        <v>0</v>
      </c>
      <c r="P648" s="70">
        <f>SUMIFS('Ctas Pagar'!G:G,'Ctas Pagar'!E:E,Fornecedores!A:A,'Ctas Pagar'!N:N,"Pago")</f>
        <v>0</v>
      </c>
      <c r="Q648" s="71"/>
      <c r="R648" s="71"/>
      <c r="S648" s="71"/>
      <c r="T648" s="71"/>
      <c r="U648" s="71"/>
      <c r="V648" s="71"/>
      <c r="W648" s="71"/>
      <c r="X648" s="71"/>
      <c r="Y648" s="71"/>
      <c r="Z648" s="71"/>
      <c r="AA648" s="71"/>
      <c r="AB648" s="71"/>
      <c r="AC648" s="71"/>
      <c r="AD648" s="71"/>
      <c r="AE648" s="71"/>
      <c r="AF648" s="71"/>
      <c r="AG648" s="71"/>
      <c r="AH648" s="71"/>
      <c r="AI648" s="71"/>
      <c r="AJ648" s="71"/>
    </row>
    <row r="649" spans="1:36">
      <c r="A649" s="191"/>
      <c r="B649" s="191"/>
      <c r="C649" s="191"/>
      <c r="D649" s="191"/>
      <c r="E649" s="191"/>
      <c r="F649" s="191"/>
      <c r="G649" s="191"/>
      <c r="H649" s="191"/>
      <c r="I649" s="191"/>
      <c r="J649" s="191"/>
      <c r="K649" s="191"/>
      <c r="L649" s="191"/>
      <c r="M649" s="191"/>
      <c r="N649" s="191"/>
      <c r="O649" s="70">
        <f>SUMIFS('Ctas Pagar'!G:G,'Ctas Pagar'!E:E,Fornecedores!A:A,'Ctas Pagar'!M:M,"")</f>
        <v>0</v>
      </c>
      <c r="P649" s="70">
        <f>SUMIFS('Ctas Pagar'!G:G,'Ctas Pagar'!E:E,Fornecedores!A:A,'Ctas Pagar'!N:N,"Pago")</f>
        <v>0</v>
      </c>
      <c r="Q649" s="71"/>
      <c r="R649" s="71"/>
      <c r="S649" s="71"/>
      <c r="T649" s="71"/>
      <c r="U649" s="71"/>
      <c r="V649" s="71"/>
      <c r="W649" s="71"/>
      <c r="X649" s="71"/>
      <c r="Y649" s="71"/>
      <c r="Z649" s="71"/>
      <c r="AA649" s="71"/>
      <c r="AB649" s="71"/>
      <c r="AC649" s="71"/>
      <c r="AD649" s="71"/>
      <c r="AE649" s="71"/>
      <c r="AF649" s="71"/>
      <c r="AG649" s="71"/>
      <c r="AH649" s="71"/>
      <c r="AI649" s="71"/>
      <c r="AJ649" s="71"/>
    </row>
    <row r="650" spans="1:36">
      <c r="A650" s="191"/>
      <c r="B650" s="191"/>
      <c r="C650" s="191"/>
      <c r="D650" s="191"/>
      <c r="E650" s="191"/>
      <c r="F650" s="191"/>
      <c r="G650" s="191"/>
      <c r="H650" s="191"/>
      <c r="I650" s="191"/>
      <c r="J650" s="191"/>
      <c r="K650" s="191"/>
      <c r="L650" s="191"/>
      <c r="M650" s="191"/>
      <c r="N650" s="191"/>
      <c r="O650" s="70">
        <f>SUMIFS('Ctas Pagar'!G:G,'Ctas Pagar'!E:E,Fornecedores!A:A,'Ctas Pagar'!M:M,"")</f>
        <v>0</v>
      </c>
      <c r="P650" s="70">
        <f>SUMIFS('Ctas Pagar'!G:G,'Ctas Pagar'!E:E,Fornecedores!A:A,'Ctas Pagar'!N:N,"Pago")</f>
        <v>0</v>
      </c>
      <c r="Q650" s="71"/>
      <c r="R650" s="71"/>
      <c r="S650" s="71"/>
      <c r="T650" s="71"/>
      <c r="U650" s="71"/>
      <c r="V650" s="71"/>
      <c r="W650" s="71"/>
      <c r="X650" s="71"/>
      <c r="Y650" s="71"/>
      <c r="Z650" s="71"/>
      <c r="AA650" s="71"/>
      <c r="AB650" s="71"/>
      <c r="AC650" s="71"/>
      <c r="AD650" s="71"/>
      <c r="AE650" s="71"/>
      <c r="AF650" s="71"/>
      <c r="AG650" s="71"/>
      <c r="AH650" s="71"/>
      <c r="AI650" s="71"/>
      <c r="AJ650" s="71"/>
    </row>
    <row r="651" spans="1:36">
      <c r="A651" s="191"/>
      <c r="B651" s="191"/>
      <c r="C651" s="191"/>
      <c r="D651" s="191"/>
      <c r="E651" s="191"/>
      <c r="F651" s="191"/>
      <c r="G651" s="191"/>
      <c r="H651" s="191"/>
      <c r="I651" s="191"/>
      <c r="J651" s="191"/>
      <c r="K651" s="191"/>
      <c r="L651" s="191"/>
      <c r="M651" s="191"/>
      <c r="N651" s="191"/>
      <c r="O651" s="70">
        <f>SUMIFS('Ctas Pagar'!G:G,'Ctas Pagar'!E:E,Fornecedores!A:A,'Ctas Pagar'!M:M,"")</f>
        <v>0</v>
      </c>
      <c r="P651" s="70">
        <f>SUMIFS('Ctas Pagar'!G:G,'Ctas Pagar'!E:E,Fornecedores!A:A,'Ctas Pagar'!N:N,"Pago")</f>
        <v>0</v>
      </c>
      <c r="Q651" s="71"/>
      <c r="R651" s="71"/>
      <c r="S651" s="71"/>
      <c r="T651" s="71"/>
      <c r="U651" s="71"/>
      <c r="V651" s="71"/>
      <c r="W651" s="71"/>
      <c r="X651" s="71"/>
      <c r="Y651" s="71"/>
      <c r="Z651" s="71"/>
      <c r="AA651" s="71"/>
      <c r="AB651" s="71"/>
      <c r="AC651" s="71"/>
      <c r="AD651" s="71"/>
      <c r="AE651" s="71"/>
      <c r="AF651" s="71"/>
      <c r="AG651" s="71"/>
      <c r="AH651" s="71"/>
      <c r="AI651" s="71"/>
      <c r="AJ651" s="71"/>
    </row>
    <row r="652" spans="1:36">
      <c r="A652" s="191"/>
      <c r="B652" s="191"/>
      <c r="C652" s="191"/>
      <c r="D652" s="191"/>
      <c r="E652" s="191"/>
      <c r="F652" s="191"/>
      <c r="G652" s="191"/>
      <c r="H652" s="191"/>
      <c r="I652" s="191"/>
      <c r="J652" s="191"/>
      <c r="K652" s="191"/>
      <c r="L652" s="191"/>
      <c r="M652" s="191"/>
      <c r="N652" s="191"/>
      <c r="O652" s="70">
        <f>SUMIFS('Ctas Pagar'!G:G,'Ctas Pagar'!E:E,Fornecedores!A:A,'Ctas Pagar'!M:M,"")</f>
        <v>0</v>
      </c>
      <c r="P652" s="70">
        <f>SUMIFS('Ctas Pagar'!G:G,'Ctas Pagar'!E:E,Fornecedores!A:A,'Ctas Pagar'!N:N,"Pago")</f>
        <v>0</v>
      </c>
      <c r="Q652" s="71"/>
      <c r="R652" s="71"/>
      <c r="S652" s="71"/>
      <c r="T652" s="71"/>
      <c r="U652" s="71"/>
      <c r="V652" s="71"/>
      <c r="W652" s="71"/>
      <c r="X652" s="71"/>
      <c r="Y652" s="71"/>
      <c r="Z652" s="71"/>
      <c r="AA652" s="71"/>
      <c r="AB652" s="71"/>
      <c r="AC652" s="71"/>
      <c r="AD652" s="71"/>
      <c r="AE652" s="71"/>
      <c r="AF652" s="71"/>
      <c r="AG652" s="71"/>
      <c r="AH652" s="71"/>
      <c r="AI652" s="71"/>
      <c r="AJ652" s="71"/>
    </row>
    <row r="653" spans="1:36">
      <c r="A653" s="191"/>
      <c r="B653" s="191"/>
      <c r="C653" s="191"/>
      <c r="D653" s="191"/>
      <c r="E653" s="191"/>
      <c r="F653" s="191"/>
      <c r="G653" s="191"/>
      <c r="H653" s="191"/>
      <c r="I653" s="191"/>
      <c r="J653" s="191"/>
      <c r="K653" s="191"/>
      <c r="L653" s="191"/>
      <c r="M653" s="191"/>
      <c r="N653" s="191"/>
      <c r="O653" s="70">
        <f>SUMIFS('Ctas Pagar'!G:G,'Ctas Pagar'!E:E,Fornecedores!A:A,'Ctas Pagar'!M:M,"")</f>
        <v>0</v>
      </c>
      <c r="P653" s="70">
        <f>SUMIFS('Ctas Pagar'!G:G,'Ctas Pagar'!E:E,Fornecedores!A:A,'Ctas Pagar'!N:N,"Pago")</f>
        <v>0</v>
      </c>
      <c r="Q653" s="71"/>
      <c r="R653" s="71"/>
      <c r="S653" s="71"/>
      <c r="T653" s="71"/>
      <c r="U653" s="71"/>
      <c r="V653" s="71"/>
      <c r="W653" s="71"/>
      <c r="X653" s="71"/>
      <c r="Y653" s="71"/>
      <c r="Z653" s="71"/>
      <c r="AA653" s="71"/>
      <c r="AB653" s="71"/>
      <c r="AC653" s="71"/>
      <c r="AD653" s="71"/>
      <c r="AE653" s="71"/>
      <c r="AF653" s="71"/>
      <c r="AG653" s="71"/>
      <c r="AH653" s="71"/>
      <c r="AI653" s="71"/>
      <c r="AJ653" s="71"/>
    </row>
    <row r="654" spans="1:36">
      <c r="A654" s="191"/>
      <c r="B654" s="191"/>
      <c r="C654" s="191"/>
      <c r="D654" s="191"/>
      <c r="E654" s="191"/>
      <c r="F654" s="191"/>
      <c r="G654" s="191"/>
      <c r="H654" s="191"/>
      <c r="I654" s="191"/>
      <c r="J654" s="191"/>
      <c r="K654" s="191"/>
      <c r="L654" s="191"/>
      <c r="M654" s="191"/>
      <c r="N654" s="191"/>
      <c r="O654" s="70">
        <f>SUMIFS('Ctas Pagar'!G:G,'Ctas Pagar'!E:E,Fornecedores!A:A,'Ctas Pagar'!M:M,"")</f>
        <v>0</v>
      </c>
      <c r="P654" s="70">
        <f>SUMIFS('Ctas Pagar'!G:G,'Ctas Pagar'!E:E,Fornecedores!A:A,'Ctas Pagar'!N:N,"Pago")</f>
        <v>0</v>
      </c>
      <c r="Q654" s="71"/>
      <c r="R654" s="71"/>
      <c r="S654" s="71"/>
      <c r="T654" s="71"/>
      <c r="U654" s="71"/>
      <c r="V654" s="71"/>
      <c r="W654" s="71"/>
      <c r="X654" s="71"/>
      <c r="Y654" s="71"/>
      <c r="Z654" s="71"/>
      <c r="AA654" s="71"/>
      <c r="AB654" s="71"/>
      <c r="AC654" s="71"/>
      <c r="AD654" s="71"/>
      <c r="AE654" s="71"/>
      <c r="AF654" s="71"/>
      <c r="AG654" s="71"/>
      <c r="AH654" s="71"/>
      <c r="AI654" s="71"/>
      <c r="AJ654" s="71"/>
    </row>
    <row r="655" spans="1:36">
      <c r="A655" s="191"/>
      <c r="B655" s="191"/>
      <c r="C655" s="191"/>
      <c r="D655" s="191"/>
      <c r="E655" s="191"/>
      <c r="F655" s="191"/>
      <c r="G655" s="191"/>
      <c r="H655" s="191"/>
      <c r="I655" s="191"/>
      <c r="J655" s="191"/>
      <c r="K655" s="191"/>
      <c r="L655" s="191"/>
      <c r="M655" s="191"/>
      <c r="N655" s="191"/>
      <c r="O655" s="70">
        <f>SUMIFS('Ctas Pagar'!G:G,'Ctas Pagar'!E:E,Fornecedores!A:A,'Ctas Pagar'!M:M,"")</f>
        <v>0</v>
      </c>
      <c r="P655" s="70">
        <f>SUMIFS('Ctas Pagar'!G:G,'Ctas Pagar'!E:E,Fornecedores!A:A,'Ctas Pagar'!N:N,"Pago")</f>
        <v>0</v>
      </c>
      <c r="Q655" s="71"/>
      <c r="R655" s="71"/>
      <c r="S655" s="71"/>
      <c r="T655" s="71"/>
      <c r="U655" s="71"/>
      <c r="V655" s="71"/>
      <c r="W655" s="71"/>
      <c r="X655" s="71"/>
      <c r="Y655" s="71"/>
      <c r="Z655" s="71"/>
      <c r="AA655" s="71"/>
      <c r="AB655" s="71"/>
      <c r="AC655" s="71"/>
      <c r="AD655" s="71"/>
      <c r="AE655" s="71"/>
      <c r="AF655" s="71"/>
      <c r="AG655" s="71"/>
      <c r="AH655" s="71"/>
      <c r="AI655" s="71"/>
      <c r="AJ655" s="71"/>
    </row>
    <row r="656" spans="1:36">
      <c r="A656" s="191"/>
      <c r="B656" s="191"/>
      <c r="C656" s="191"/>
      <c r="D656" s="191"/>
      <c r="E656" s="191"/>
      <c r="F656" s="191"/>
      <c r="G656" s="191"/>
      <c r="H656" s="191"/>
      <c r="I656" s="191"/>
      <c r="J656" s="191"/>
      <c r="K656" s="191"/>
      <c r="L656" s="191"/>
      <c r="M656" s="191"/>
      <c r="N656" s="191"/>
      <c r="O656" s="70">
        <f>SUMIFS('Ctas Pagar'!G:G,'Ctas Pagar'!E:E,Fornecedores!A:A,'Ctas Pagar'!M:M,"")</f>
        <v>0</v>
      </c>
      <c r="P656" s="70">
        <f>SUMIFS('Ctas Pagar'!G:G,'Ctas Pagar'!E:E,Fornecedores!A:A,'Ctas Pagar'!N:N,"Pago")</f>
        <v>0</v>
      </c>
      <c r="Q656" s="71"/>
      <c r="R656" s="71"/>
      <c r="S656" s="71"/>
      <c r="T656" s="71"/>
      <c r="U656" s="71"/>
      <c r="V656" s="71"/>
      <c r="W656" s="71"/>
      <c r="X656" s="71"/>
      <c r="Y656" s="71"/>
      <c r="Z656" s="71"/>
      <c r="AA656" s="71"/>
      <c r="AB656" s="71"/>
      <c r="AC656" s="71"/>
      <c r="AD656" s="71"/>
      <c r="AE656" s="71"/>
      <c r="AF656" s="71"/>
      <c r="AG656" s="71"/>
      <c r="AH656" s="71"/>
      <c r="AI656" s="71"/>
      <c r="AJ656" s="71"/>
    </row>
    <row r="657" spans="1:36">
      <c r="A657" s="191"/>
      <c r="B657" s="191"/>
      <c r="C657" s="191"/>
      <c r="D657" s="191"/>
      <c r="E657" s="191"/>
      <c r="F657" s="191"/>
      <c r="G657" s="191"/>
      <c r="H657" s="191"/>
      <c r="I657" s="191"/>
      <c r="J657" s="191"/>
      <c r="K657" s="191"/>
      <c r="L657" s="191"/>
      <c r="M657" s="191"/>
      <c r="N657" s="191"/>
      <c r="O657" s="70">
        <f>SUMIFS('Ctas Pagar'!G:G,'Ctas Pagar'!E:E,Fornecedores!A:A,'Ctas Pagar'!M:M,"")</f>
        <v>0</v>
      </c>
      <c r="P657" s="70">
        <f>SUMIFS('Ctas Pagar'!G:G,'Ctas Pagar'!E:E,Fornecedores!A:A,'Ctas Pagar'!N:N,"Pago")</f>
        <v>0</v>
      </c>
      <c r="Q657" s="71"/>
      <c r="R657" s="71"/>
      <c r="S657" s="71"/>
      <c r="T657" s="71"/>
      <c r="U657" s="71"/>
      <c r="V657" s="71"/>
      <c r="W657" s="71"/>
      <c r="X657" s="71"/>
      <c r="Y657" s="71"/>
      <c r="Z657" s="71"/>
      <c r="AA657" s="71"/>
      <c r="AB657" s="71"/>
      <c r="AC657" s="71"/>
      <c r="AD657" s="71"/>
      <c r="AE657" s="71"/>
      <c r="AF657" s="71"/>
      <c r="AG657" s="71"/>
      <c r="AH657" s="71"/>
      <c r="AI657" s="71"/>
      <c r="AJ657" s="71"/>
    </row>
    <row r="658" spans="1:36">
      <c r="A658" s="191"/>
      <c r="B658" s="191"/>
      <c r="C658" s="191"/>
      <c r="D658" s="191"/>
      <c r="E658" s="191"/>
      <c r="F658" s="191"/>
      <c r="G658" s="191"/>
      <c r="H658" s="191"/>
      <c r="I658" s="191"/>
      <c r="J658" s="191"/>
      <c r="K658" s="191"/>
      <c r="L658" s="191"/>
      <c r="M658" s="191"/>
      <c r="N658" s="191"/>
      <c r="O658" s="70">
        <f>SUMIFS('Ctas Pagar'!G:G,'Ctas Pagar'!E:E,Fornecedores!A:A,'Ctas Pagar'!M:M,"")</f>
        <v>0</v>
      </c>
      <c r="P658" s="70">
        <f>SUMIFS('Ctas Pagar'!G:G,'Ctas Pagar'!E:E,Fornecedores!A:A,'Ctas Pagar'!N:N,"Pago")</f>
        <v>0</v>
      </c>
      <c r="Q658" s="71"/>
      <c r="R658" s="71"/>
      <c r="S658" s="71"/>
      <c r="T658" s="71"/>
      <c r="U658" s="71"/>
      <c r="V658" s="71"/>
      <c r="W658" s="71"/>
      <c r="X658" s="71"/>
      <c r="Y658" s="71"/>
      <c r="Z658" s="71"/>
      <c r="AA658" s="71"/>
      <c r="AB658" s="71"/>
      <c r="AC658" s="71"/>
      <c r="AD658" s="71"/>
      <c r="AE658" s="71"/>
      <c r="AF658" s="71"/>
      <c r="AG658" s="71"/>
      <c r="AH658" s="71"/>
      <c r="AI658" s="71"/>
      <c r="AJ658" s="71"/>
    </row>
    <row r="659" spans="1:36">
      <c r="A659" s="191"/>
      <c r="B659" s="191"/>
      <c r="C659" s="191"/>
      <c r="D659" s="191"/>
      <c r="E659" s="191"/>
      <c r="F659" s="191"/>
      <c r="G659" s="191"/>
      <c r="H659" s="191"/>
      <c r="I659" s="191"/>
      <c r="J659" s="191"/>
      <c r="K659" s="191"/>
      <c r="L659" s="191"/>
      <c r="M659" s="191"/>
      <c r="N659" s="191"/>
      <c r="O659" s="70">
        <f>SUMIFS('Ctas Pagar'!G:G,'Ctas Pagar'!E:E,Fornecedores!A:A,'Ctas Pagar'!M:M,"")</f>
        <v>0</v>
      </c>
      <c r="P659" s="70">
        <f>SUMIFS('Ctas Pagar'!G:G,'Ctas Pagar'!E:E,Fornecedores!A:A,'Ctas Pagar'!N:N,"Pago")</f>
        <v>0</v>
      </c>
      <c r="Q659" s="71"/>
      <c r="R659" s="71"/>
      <c r="S659" s="71"/>
      <c r="T659" s="71"/>
      <c r="U659" s="71"/>
      <c r="V659" s="71"/>
      <c r="W659" s="71"/>
      <c r="X659" s="71"/>
      <c r="Y659" s="71"/>
      <c r="Z659" s="71"/>
      <c r="AA659" s="71"/>
      <c r="AB659" s="71"/>
      <c r="AC659" s="71"/>
      <c r="AD659" s="71"/>
      <c r="AE659" s="71"/>
      <c r="AF659" s="71"/>
      <c r="AG659" s="71"/>
      <c r="AH659" s="71"/>
      <c r="AI659" s="71"/>
      <c r="AJ659" s="71"/>
    </row>
    <row r="660" spans="1:36">
      <c r="A660" s="191"/>
      <c r="B660" s="191"/>
      <c r="C660" s="191"/>
      <c r="D660" s="191"/>
      <c r="E660" s="191"/>
      <c r="F660" s="191"/>
      <c r="G660" s="191"/>
      <c r="H660" s="191"/>
      <c r="I660" s="191"/>
      <c r="J660" s="191"/>
      <c r="K660" s="191"/>
      <c r="L660" s="191"/>
      <c r="M660" s="191"/>
      <c r="N660" s="191"/>
      <c r="O660" s="70">
        <f>SUMIFS('Ctas Pagar'!G:G,'Ctas Pagar'!E:E,Fornecedores!A:A,'Ctas Pagar'!M:M,"")</f>
        <v>0</v>
      </c>
      <c r="P660" s="70">
        <f>SUMIFS('Ctas Pagar'!G:G,'Ctas Pagar'!E:E,Fornecedores!A:A,'Ctas Pagar'!N:N,"Pago")</f>
        <v>0</v>
      </c>
      <c r="Q660" s="71"/>
      <c r="R660" s="71"/>
      <c r="S660" s="71"/>
      <c r="T660" s="71"/>
      <c r="U660" s="71"/>
      <c r="V660" s="71"/>
      <c r="W660" s="71"/>
      <c r="X660" s="71"/>
      <c r="Y660" s="71"/>
      <c r="Z660" s="71"/>
      <c r="AA660" s="71"/>
      <c r="AB660" s="71"/>
      <c r="AC660" s="71"/>
      <c r="AD660" s="71"/>
      <c r="AE660" s="71"/>
      <c r="AF660" s="71"/>
      <c r="AG660" s="71"/>
      <c r="AH660" s="71"/>
      <c r="AI660" s="71"/>
      <c r="AJ660" s="71"/>
    </row>
    <row r="661" spans="1:36">
      <c r="A661" s="191"/>
      <c r="B661" s="191"/>
      <c r="C661" s="191"/>
      <c r="D661" s="191"/>
      <c r="E661" s="191"/>
      <c r="F661" s="191"/>
      <c r="G661" s="191"/>
      <c r="H661" s="191"/>
      <c r="I661" s="191"/>
      <c r="J661" s="191"/>
      <c r="K661" s="191"/>
      <c r="L661" s="191"/>
      <c r="M661" s="191"/>
      <c r="N661" s="191"/>
      <c r="O661" s="70">
        <f>SUMIFS('Ctas Pagar'!G:G,'Ctas Pagar'!E:E,Fornecedores!A:A,'Ctas Pagar'!M:M,"")</f>
        <v>0</v>
      </c>
      <c r="P661" s="70">
        <f>SUMIFS('Ctas Pagar'!G:G,'Ctas Pagar'!E:E,Fornecedores!A:A,'Ctas Pagar'!N:N,"Pago")</f>
        <v>0</v>
      </c>
      <c r="Q661" s="71"/>
      <c r="R661" s="71"/>
      <c r="S661" s="71"/>
      <c r="T661" s="71"/>
      <c r="U661" s="71"/>
      <c r="V661" s="71"/>
      <c r="W661" s="71"/>
      <c r="X661" s="71"/>
      <c r="Y661" s="71"/>
      <c r="Z661" s="71"/>
      <c r="AA661" s="71"/>
      <c r="AB661" s="71"/>
      <c r="AC661" s="71"/>
      <c r="AD661" s="71"/>
      <c r="AE661" s="71"/>
      <c r="AF661" s="71"/>
      <c r="AG661" s="71"/>
      <c r="AH661" s="71"/>
      <c r="AI661" s="71"/>
      <c r="AJ661" s="71"/>
    </row>
    <row r="662" spans="1:36">
      <c r="A662" s="191"/>
      <c r="B662" s="191"/>
      <c r="C662" s="191"/>
      <c r="D662" s="191"/>
      <c r="E662" s="191"/>
      <c r="F662" s="191"/>
      <c r="G662" s="191"/>
      <c r="H662" s="191"/>
      <c r="I662" s="191"/>
      <c r="J662" s="191"/>
      <c r="K662" s="191"/>
      <c r="L662" s="191"/>
      <c r="M662" s="191"/>
      <c r="N662" s="191"/>
      <c r="O662" s="70">
        <f>SUMIFS('Ctas Pagar'!G:G,'Ctas Pagar'!E:E,Fornecedores!A:A,'Ctas Pagar'!M:M,"")</f>
        <v>0</v>
      </c>
      <c r="P662" s="70">
        <f>SUMIFS('Ctas Pagar'!G:G,'Ctas Pagar'!E:E,Fornecedores!A:A,'Ctas Pagar'!N:N,"Pago")</f>
        <v>0</v>
      </c>
      <c r="Q662" s="71"/>
      <c r="R662" s="71"/>
      <c r="S662" s="71"/>
      <c r="T662" s="71"/>
      <c r="U662" s="71"/>
      <c r="V662" s="71"/>
      <c r="W662" s="71"/>
      <c r="X662" s="71"/>
      <c r="Y662" s="71"/>
      <c r="Z662" s="71"/>
      <c r="AA662" s="71"/>
      <c r="AB662" s="71"/>
      <c r="AC662" s="71"/>
      <c r="AD662" s="71"/>
      <c r="AE662" s="71"/>
      <c r="AF662" s="71"/>
      <c r="AG662" s="71"/>
      <c r="AH662" s="71"/>
      <c r="AI662" s="71"/>
      <c r="AJ662" s="71"/>
    </row>
    <row r="663" spans="1:36">
      <c r="A663" s="191"/>
      <c r="B663" s="191"/>
      <c r="C663" s="191"/>
      <c r="D663" s="191"/>
      <c r="E663" s="191"/>
      <c r="F663" s="191"/>
      <c r="G663" s="191"/>
      <c r="H663" s="191"/>
      <c r="I663" s="191"/>
      <c r="J663" s="191"/>
      <c r="K663" s="191"/>
      <c r="L663" s="191"/>
      <c r="M663" s="191"/>
      <c r="N663" s="191"/>
      <c r="O663" s="70">
        <f>SUMIFS('Ctas Pagar'!G:G,'Ctas Pagar'!E:E,Fornecedores!A:A,'Ctas Pagar'!M:M,"")</f>
        <v>0</v>
      </c>
      <c r="P663" s="70">
        <f>SUMIFS('Ctas Pagar'!G:G,'Ctas Pagar'!E:E,Fornecedores!A:A,'Ctas Pagar'!N:N,"Pago")</f>
        <v>0</v>
      </c>
      <c r="Q663" s="71"/>
      <c r="R663" s="71"/>
      <c r="S663" s="71"/>
      <c r="T663" s="71"/>
      <c r="U663" s="71"/>
      <c r="V663" s="71"/>
      <c r="W663" s="71"/>
      <c r="X663" s="71"/>
      <c r="Y663" s="71"/>
      <c r="Z663" s="71"/>
      <c r="AA663" s="71"/>
      <c r="AB663" s="71"/>
      <c r="AC663" s="71"/>
      <c r="AD663" s="71"/>
      <c r="AE663" s="71"/>
      <c r="AF663" s="71"/>
      <c r="AG663" s="71"/>
      <c r="AH663" s="71"/>
      <c r="AI663" s="71"/>
      <c r="AJ663" s="71"/>
    </row>
    <row r="664" spans="1:36">
      <c r="A664" s="191"/>
      <c r="B664" s="191"/>
      <c r="C664" s="191"/>
      <c r="D664" s="191"/>
      <c r="E664" s="191"/>
      <c r="F664" s="191"/>
      <c r="G664" s="191"/>
      <c r="H664" s="191"/>
      <c r="I664" s="191"/>
      <c r="J664" s="191"/>
      <c r="K664" s="191"/>
      <c r="L664" s="191"/>
      <c r="M664" s="191"/>
      <c r="N664" s="191"/>
      <c r="O664" s="70">
        <f>SUMIFS('Ctas Pagar'!G:G,'Ctas Pagar'!E:E,Fornecedores!A:A,'Ctas Pagar'!M:M,"")</f>
        <v>0</v>
      </c>
      <c r="P664" s="70">
        <f>SUMIFS('Ctas Pagar'!G:G,'Ctas Pagar'!E:E,Fornecedores!A:A,'Ctas Pagar'!N:N,"Pago")</f>
        <v>0</v>
      </c>
      <c r="Q664" s="71"/>
      <c r="R664" s="71"/>
      <c r="S664" s="71"/>
      <c r="T664" s="71"/>
      <c r="U664" s="71"/>
      <c r="V664" s="71"/>
      <c r="W664" s="71"/>
      <c r="X664" s="71"/>
      <c r="Y664" s="71"/>
      <c r="Z664" s="71"/>
      <c r="AA664" s="71"/>
      <c r="AB664" s="71"/>
      <c r="AC664" s="71"/>
      <c r="AD664" s="71"/>
      <c r="AE664" s="71"/>
      <c r="AF664" s="71"/>
      <c r="AG664" s="71"/>
      <c r="AH664" s="71"/>
      <c r="AI664" s="71"/>
      <c r="AJ664" s="71"/>
    </row>
    <row r="665" spans="1:36">
      <c r="A665" s="191"/>
      <c r="B665" s="191"/>
      <c r="C665" s="191"/>
      <c r="D665" s="191"/>
      <c r="E665" s="191"/>
      <c r="F665" s="191"/>
      <c r="G665" s="191"/>
      <c r="H665" s="191"/>
      <c r="I665" s="191"/>
      <c r="J665" s="191"/>
      <c r="K665" s="191"/>
      <c r="L665" s="191"/>
      <c r="M665" s="191"/>
      <c r="N665" s="191"/>
      <c r="O665" s="70">
        <f>SUMIFS('Ctas Pagar'!G:G,'Ctas Pagar'!E:E,Fornecedores!A:A,'Ctas Pagar'!M:M,"")</f>
        <v>0</v>
      </c>
      <c r="P665" s="70">
        <f>SUMIFS('Ctas Pagar'!G:G,'Ctas Pagar'!E:E,Fornecedores!A:A,'Ctas Pagar'!N:N,"Pago")</f>
        <v>0</v>
      </c>
      <c r="Q665" s="71"/>
      <c r="R665" s="71"/>
      <c r="S665" s="71"/>
      <c r="T665" s="71"/>
      <c r="U665" s="71"/>
      <c r="V665" s="71"/>
      <c r="W665" s="71"/>
      <c r="X665" s="71"/>
      <c r="Y665" s="71"/>
      <c r="Z665" s="71"/>
      <c r="AA665" s="71"/>
      <c r="AB665" s="71"/>
      <c r="AC665" s="71"/>
      <c r="AD665" s="71"/>
      <c r="AE665" s="71"/>
      <c r="AF665" s="71"/>
      <c r="AG665" s="71"/>
      <c r="AH665" s="71"/>
      <c r="AI665" s="71"/>
      <c r="AJ665" s="71"/>
    </row>
    <row r="666" spans="1:36">
      <c r="A666" s="191"/>
      <c r="B666" s="191"/>
      <c r="C666" s="191"/>
      <c r="D666" s="191"/>
      <c r="E666" s="191"/>
      <c r="F666" s="191"/>
      <c r="G666" s="191"/>
      <c r="H666" s="191"/>
      <c r="I666" s="191"/>
      <c r="J666" s="191"/>
      <c r="K666" s="191"/>
      <c r="L666" s="191"/>
      <c r="M666" s="191"/>
      <c r="N666" s="191"/>
      <c r="O666" s="70">
        <f>SUMIFS('Ctas Pagar'!G:G,'Ctas Pagar'!E:E,Fornecedores!A:A,'Ctas Pagar'!M:M,"")</f>
        <v>0</v>
      </c>
      <c r="P666" s="70">
        <f>SUMIFS('Ctas Pagar'!G:G,'Ctas Pagar'!E:E,Fornecedores!A:A,'Ctas Pagar'!N:N,"Pago")</f>
        <v>0</v>
      </c>
      <c r="Q666" s="71"/>
      <c r="R666" s="71"/>
      <c r="S666" s="71"/>
      <c r="T666" s="71"/>
      <c r="U666" s="71"/>
      <c r="V666" s="71"/>
      <c r="W666" s="71"/>
      <c r="X666" s="71"/>
      <c r="Y666" s="71"/>
      <c r="Z666" s="71"/>
      <c r="AA666" s="71"/>
      <c r="AB666" s="71"/>
      <c r="AC666" s="71"/>
      <c r="AD666" s="71"/>
      <c r="AE666" s="71"/>
      <c r="AF666" s="71"/>
      <c r="AG666" s="71"/>
      <c r="AH666" s="71"/>
      <c r="AI666" s="71"/>
      <c r="AJ666" s="71"/>
    </row>
    <row r="667" spans="1:36">
      <c r="A667" s="191"/>
      <c r="B667" s="191"/>
      <c r="C667" s="191"/>
      <c r="D667" s="191"/>
      <c r="E667" s="191"/>
      <c r="F667" s="191"/>
      <c r="G667" s="191"/>
      <c r="H667" s="191"/>
      <c r="I667" s="191"/>
      <c r="J667" s="191"/>
      <c r="K667" s="191"/>
      <c r="L667" s="191"/>
      <c r="M667" s="191"/>
      <c r="N667" s="191"/>
      <c r="O667" s="70">
        <f>SUMIFS('Ctas Pagar'!G:G,'Ctas Pagar'!E:E,Fornecedores!A:A,'Ctas Pagar'!M:M,"")</f>
        <v>0</v>
      </c>
      <c r="P667" s="70">
        <f>SUMIFS('Ctas Pagar'!G:G,'Ctas Pagar'!E:E,Fornecedores!A:A,'Ctas Pagar'!N:N,"Pago")</f>
        <v>0</v>
      </c>
      <c r="Q667" s="71"/>
      <c r="R667" s="71"/>
      <c r="S667" s="71"/>
      <c r="T667" s="71"/>
      <c r="U667" s="71"/>
      <c r="V667" s="71"/>
      <c r="W667" s="71"/>
      <c r="X667" s="71"/>
      <c r="Y667" s="71"/>
      <c r="Z667" s="71"/>
      <c r="AA667" s="71"/>
      <c r="AB667" s="71"/>
      <c r="AC667" s="71"/>
      <c r="AD667" s="71"/>
      <c r="AE667" s="71"/>
      <c r="AF667" s="71"/>
      <c r="AG667" s="71"/>
      <c r="AH667" s="71"/>
      <c r="AI667" s="71"/>
      <c r="AJ667" s="71"/>
    </row>
    <row r="668" spans="1:36">
      <c r="A668" s="191"/>
      <c r="B668" s="191"/>
      <c r="C668" s="191"/>
      <c r="D668" s="191"/>
      <c r="E668" s="191"/>
      <c r="F668" s="191"/>
      <c r="G668" s="191"/>
      <c r="H668" s="191"/>
      <c r="I668" s="191"/>
      <c r="J668" s="191"/>
      <c r="K668" s="191"/>
      <c r="L668" s="191"/>
      <c r="M668" s="191"/>
      <c r="N668" s="191"/>
      <c r="O668" s="70">
        <f>SUMIFS('Ctas Pagar'!G:G,'Ctas Pagar'!E:E,Fornecedores!A:A,'Ctas Pagar'!M:M,"")</f>
        <v>0</v>
      </c>
      <c r="P668" s="70">
        <f>SUMIFS('Ctas Pagar'!G:G,'Ctas Pagar'!E:E,Fornecedores!A:A,'Ctas Pagar'!N:N,"Pago")</f>
        <v>0</v>
      </c>
      <c r="Q668" s="71"/>
      <c r="R668" s="71"/>
      <c r="S668" s="71"/>
      <c r="T668" s="71"/>
      <c r="U668" s="71"/>
      <c r="V668" s="71"/>
      <c r="W668" s="71"/>
      <c r="X668" s="71"/>
      <c r="Y668" s="71"/>
      <c r="Z668" s="71"/>
      <c r="AA668" s="71"/>
      <c r="AB668" s="71"/>
      <c r="AC668" s="71"/>
      <c r="AD668" s="71"/>
      <c r="AE668" s="71"/>
      <c r="AF668" s="71"/>
      <c r="AG668" s="71"/>
      <c r="AH668" s="71"/>
      <c r="AI668" s="71"/>
      <c r="AJ668" s="71"/>
    </row>
    <row r="669" spans="1:36">
      <c r="A669" s="191"/>
      <c r="B669" s="191"/>
      <c r="C669" s="191"/>
      <c r="D669" s="191"/>
      <c r="E669" s="191"/>
      <c r="F669" s="191"/>
      <c r="G669" s="191"/>
      <c r="H669" s="191"/>
      <c r="I669" s="191"/>
      <c r="J669" s="191"/>
      <c r="K669" s="191"/>
      <c r="L669" s="191"/>
      <c r="M669" s="191"/>
      <c r="N669" s="191"/>
      <c r="O669" s="70">
        <f>SUMIFS('Ctas Pagar'!G:G,'Ctas Pagar'!E:E,Fornecedores!A:A,'Ctas Pagar'!M:M,"")</f>
        <v>0</v>
      </c>
      <c r="P669" s="70">
        <f>SUMIFS('Ctas Pagar'!G:G,'Ctas Pagar'!E:E,Fornecedores!A:A,'Ctas Pagar'!N:N,"Pago")</f>
        <v>0</v>
      </c>
      <c r="Q669" s="71"/>
      <c r="R669" s="71"/>
      <c r="S669" s="71"/>
      <c r="T669" s="71"/>
      <c r="U669" s="71"/>
      <c r="V669" s="71"/>
      <c r="W669" s="71"/>
      <c r="X669" s="71"/>
      <c r="Y669" s="71"/>
      <c r="Z669" s="71"/>
      <c r="AA669" s="71"/>
      <c r="AB669" s="71"/>
      <c r="AC669" s="71"/>
      <c r="AD669" s="71"/>
      <c r="AE669" s="71"/>
      <c r="AF669" s="71"/>
      <c r="AG669" s="71"/>
      <c r="AH669" s="71"/>
      <c r="AI669" s="71"/>
      <c r="AJ669" s="71"/>
    </row>
    <row r="670" spans="1:36">
      <c r="A670" s="191"/>
      <c r="B670" s="191"/>
      <c r="C670" s="191"/>
      <c r="D670" s="191"/>
      <c r="E670" s="191"/>
      <c r="F670" s="191"/>
      <c r="G670" s="191"/>
      <c r="H670" s="191"/>
      <c r="I670" s="191"/>
      <c r="J670" s="191"/>
      <c r="K670" s="191"/>
      <c r="L670" s="191"/>
      <c r="M670" s="191"/>
      <c r="N670" s="191"/>
      <c r="O670" s="70">
        <f>SUMIFS('Ctas Pagar'!G:G,'Ctas Pagar'!E:E,Fornecedores!A:A,'Ctas Pagar'!M:M,"")</f>
        <v>0</v>
      </c>
      <c r="P670" s="70">
        <f>SUMIFS('Ctas Pagar'!G:G,'Ctas Pagar'!E:E,Fornecedores!A:A,'Ctas Pagar'!N:N,"Pago")</f>
        <v>0</v>
      </c>
      <c r="Q670" s="71"/>
      <c r="R670" s="71"/>
      <c r="S670" s="71"/>
      <c r="T670" s="71"/>
      <c r="U670" s="71"/>
      <c r="V670" s="71"/>
      <c r="W670" s="71"/>
      <c r="X670" s="71"/>
      <c r="Y670" s="71"/>
      <c r="Z670" s="71"/>
      <c r="AA670" s="71"/>
      <c r="AB670" s="71"/>
      <c r="AC670" s="71"/>
      <c r="AD670" s="71"/>
      <c r="AE670" s="71"/>
      <c r="AF670" s="71"/>
      <c r="AG670" s="71"/>
      <c r="AH670" s="71"/>
      <c r="AI670" s="71"/>
      <c r="AJ670" s="71"/>
    </row>
    <row r="671" spans="1:36">
      <c r="A671" s="191"/>
      <c r="B671" s="191"/>
      <c r="C671" s="191"/>
      <c r="D671" s="191"/>
      <c r="E671" s="191"/>
      <c r="F671" s="191"/>
      <c r="G671" s="191"/>
      <c r="H671" s="191"/>
      <c r="I671" s="191"/>
      <c r="J671" s="191"/>
      <c r="K671" s="191"/>
      <c r="L671" s="191"/>
      <c r="M671" s="191"/>
      <c r="N671" s="191"/>
      <c r="O671" s="70">
        <f>SUMIFS('Ctas Pagar'!G:G,'Ctas Pagar'!E:E,Fornecedores!A:A,'Ctas Pagar'!M:M,"")</f>
        <v>0</v>
      </c>
      <c r="P671" s="70">
        <f>SUMIFS('Ctas Pagar'!G:G,'Ctas Pagar'!E:E,Fornecedores!A:A,'Ctas Pagar'!N:N,"Pago")</f>
        <v>0</v>
      </c>
      <c r="Q671" s="71"/>
      <c r="R671" s="71"/>
      <c r="S671" s="71"/>
      <c r="T671" s="71"/>
      <c r="U671" s="71"/>
      <c r="V671" s="71"/>
      <c r="W671" s="71"/>
      <c r="X671" s="71"/>
      <c r="Y671" s="71"/>
      <c r="Z671" s="71"/>
      <c r="AA671" s="71"/>
      <c r="AB671" s="71"/>
      <c r="AC671" s="71"/>
      <c r="AD671" s="71"/>
      <c r="AE671" s="71"/>
      <c r="AF671" s="71"/>
      <c r="AG671" s="71"/>
      <c r="AH671" s="71"/>
      <c r="AI671" s="71"/>
      <c r="AJ671" s="71"/>
    </row>
    <row r="672" spans="1:36">
      <c r="A672" s="191"/>
      <c r="B672" s="191"/>
      <c r="C672" s="191"/>
      <c r="D672" s="191"/>
      <c r="E672" s="191"/>
      <c r="F672" s="191"/>
      <c r="G672" s="191"/>
      <c r="H672" s="191"/>
      <c r="I672" s="191"/>
      <c r="J672" s="191"/>
      <c r="K672" s="191"/>
      <c r="L672" s="191"/>
      <c r="M672" s="191"/>
      <c r="N672" s="191"/>
      <c r="O672" s="70">
        <f>SUMIFS('Ctas Pagar'!G:G,'Ctas Pagar'!E:E,Fornecedores!A:A,'Ctas Pagar'!M:M,"")</f>
        <v>0</v>
      </c>
      <c r="P672" s="70">
        <f>SUMIFS('Ctas Pagar'!G:G,'Ctas Pagar'!E:E,Fornecedores!A:A,'Ctas Pagar'!N:N,"Pago")</f>
        <v>0</v>
      </c>
      <c r="Q672" s="71"/>
      <c r="R672" s="71"/>
      <c r="S672" s="71"/>
      <c r="T672" s="71"/>
      <c r="U672" s="71"/>
      <c r="V672" s="71"/>
      <c r="W672" s="71"/>
      <c r="X672" s="71"/>
      <c r="Y672" s="71"/>
      <c r="Z672" s="71"/>
      <c r="AA672" s="71"/>
      <c r="AB672" s="71"/>
      <c r="AC672" s="71"/>
      <c r="AD672" s="71"/>
      <c r="AE672" s="71"/>
      <c r="AF672" s="71"/>
      <c r="AG672" s="71"/>
      <c r="AH672" s="71"/>
      <c r="AI672" s="71"/>
      <c r="AJ672" s="71"/>
    </row>
    <row r="673" spans="1:36">
      <c r="A673" s="191"/>
      <c r="B673" s="191"/>
      <c r="C673" s="191"/>
      <c r="D673" s="191"/>
      <c r="E673" s="191"/>
      <c r="F673" s="191"/>
      <c r="G673" s="191"/>
      <c r="H673" s="191"/>
      <c r="I673" s="191"/>
      <c r="J673" s="191"/>
      <c r="K673" s="191"/>
      <c r="L673" s="191"/>
      <c r="M673" s="191"/>
      <c r="N673" s="191"/>
      <c r="O673" s="70">
        <f>SUMIFS('Ctas Pagar'!G:G,'Ctas Pagar'!E:E,Fornecedores!A:A,'Ctas Pagar'!M:M,"")</f>
        <v>0</v>
      </c>
      <c r="P673" s="70">
        <f>SUMIFS('Ctas Pagar'!G:G,'Ctas Pagar'!E:E,Fornecedores!A:A,'Ctas Pagar'!N:N,"Pago")</f>
        <v>0</v>
      </c>
      <c r="Q673" s="71"/>
      <c r="R673" s="71"/>
      <c r="S673" s="71"/>
      <c r="T673" s="71"/>
      <c r="U673" s="71"/>
      <c r="V673" s="71"/>
      <c r="W673" s="71"/>
      <c r="X673" s="71"/>
      <c r="Y673" s="71"/>
      <c r="Z673" s="71"/>
      <c r="AA673" s="71"/>
      <c r="AB673" s="71"/>
      <c r="AC673" s="71"/>
      <c r="AD673" s="71"/>
      <c r="AE673" s="71"/>
      <c r="AF673" s="71"/>
      <c r="AG673" s="71"/>
      <c r="AH673" s="71"/>
      <c r="AI673" s="71"/>
      <c r="AJ673" s="71"/>
    </row>
    <row r="674" spans="1:36">
      <c r="A674" s="191"/>
      <c r="B674" s="191"/>
      <c r="C674" s="191"/>
      <c r="D674" s="191"/>
      <c r="E674" s="191"/>
      <c r="F674" s="191"/>
      <c r="G674" s="191"/>
      <c r="H674" s="191"/>
      <c r="I674" s="191"/>
      <c r="J674" s="191"/>
      <c r="K674" s="191"/>
      <c r="L674" s="191"/>
      <c r="M674" s="191"/>
      <c r="N674" s="191"/>
      <c r="O674" s="70">
        <f>SUMIFS('Ctas Pagar'!G:G,'Ctas Pagar'!E:E,Fornecedores!A:A,'Ctas Pagar'!M:M,"")</f>
        <v>0</v>
      </c>
      <c r="P674" s="70">
        <f>SUMIFS('Ctas Pagar'!G:G,'Ctas Pagar'!E:E,Fornecedores!A:A,'Ctas Pagar'!N:N,"Pago")</f>
        <v>0</v>
      </c>
      <c r="Q674" s="71"/>
      <c r="R674" s="71"/>
      <c r="S674" s="71"/>
      <c r="T674" s="71"/>
      <c r="U674" s="71"/>
      <c r="V674" s="71"/>
      <c r="W674" s="71"/>
      <c r="X674" s="71"/>
      <c r="Y674" s="71"/>
      <c r="Z674" s="71"/>
      <c r="AA674" s="71"/>
      <c r="AB674" s="71"/>
      <c r="AC674" s="71"/>
      <c r="AD674" s="71"/>
      <c r="AE674" s="71"/>
      <c r="AF674" s="71"/>
      <c r="AG674" s="71"/>
      <c r="AH674" s="71"/>
      <c r="AI674" s="71"/>
      <c r="AJ674" s="71"/>
    </row>
    <row r="675" spans="1:36">
      <c r="A675" s="191"/>
      <c r="B675" s="191"/>
      <c r="C675" s="191"/>
      <c r="D675" s="191"/>
      <c r="E675" s="191"/>
      <c r="F675" s="191"/>
      <c r="G675" s="191"/>
      <c r="H675" s="191"/>
      <c r="I675" s="191"/>
      <c r="J675" s="191"/>
      <c r="K675" s="191"/>
      <c r="L675" s="191"/>
      <c r="M675" s="191"/>
      <c r="N675" s="191"/>
      <c r="O675" s="70">
        <f>SUMIFS('Ctas Pagar'!G:G,'Ctas Pagar'!E:E,Fornecedores!A:A,'Ctas Pagar'!M:M,"")</f>
        <v>0</v>
      </c>
      <c r="P675" s="70">
        <f>SUMIFS('Ctas Pagar'!G:G,'Ctas Pagar'!E:E,Fornecedores!A:A,'Ctas Pagar'!N:N,"Pago")</f>
        <v>0</v>
      </c>
      <c r="Q675" s="71"/>
      <c r="R675" s="71"/>
      <c r="S675" s="71"/>
      <c r="T675" s="71"/>
      <c r="U675" s="71"/>
      <c r="V675" s="71"/>
      <c r="W675" s="71"/>
      <c r="X675" s="71"/>
      <c r="Y675" s="71"/>
      <c r="Z675" s="71"/>
      <c r="AA675" s="71"/>
      <c r="AB675" s="71"/>
      <c r="AC675" s="71"/>
      <c r="AD675" s="71"/>
      <c r="AE675" s="71"/>
      <c r="AF675" s="71"/>
      <c r="AG675" s="71"/>
      <c r="AH675" s="71"/>
      <c r="AI675" s="71"/>
      <c r="AJ675" s="71"/>
    </row>
    <row r="676" spans="1:36">
      <c r="A676" s="191"/>
      <c r="B676" s="191"/>
      <c r="C676" s="191"/>
      <c r="D676" s="191"/>
      <c r="E676" s="191"/>
      <c r="F676" s="191"/>
      <c r="G676" s="191"/>
      <c r="H676" s="191"/>
      <c r="I676" s="191"/>
      <c r="J676" s="191"/>
      <c r="K676" s="191"/>
      <c r="L676" s="191"/>
      <c r="M676" s="191"/>
      <c r="N676" s="191"/>
      <c r="O676" s="70">
        <f>SUMIFS('Ctas Pagar'!G:G,'Ctas Pagar'!E:E,Fornecedores!A:A,'Ctas Pagar'!M:M,"")</f>
        <v>0</v>
      </c>
      <c r="P676" s="70">
        <f>SUMIFS('Ctas Pagar'!G:G,'Ctas Pagar'!E:E,Fornecedores!A:A,'Ctas Pagar'!N:N,"Pago")</f>
        <v>0</v>
      </c>
      <c r="Q676" s="71"/>
      <c r="R676" s="71"/>
      <c r="S676" s="71"/>
      <c r="T676" s="71"/>
      <c r="U676" s="71"/>
      <c r="V676" s="71"/>
      <c r="W676" s="71"/>
      <c r="X676" s="71"/>
      <c r="Y676" s="71"/>
      <c r="Z676" s="71"/>
      <c r="AA676" s="71"/>
      <c r="AB676" s="71"/>
      <c r="AC676" s="71"/>
      <c r="AD676" s="71"/>
      <c r="AE676" s="71"/>
      <c r="AF676" s="71"/>
      <c r="AG676" s="71"/>
      <c r="AH676" s="71"/>
      <c r="AI676" s="71"/>
      <c r="AJ676" s="71"/>
    </row>
    <row r="677" spans="1:36">
      <c r="A677" s="191"/>
      <c r="B677" s="191"/>
      <c r="C677" s="191"/>
      <c r="D677" s="191"/>
      <c r="E677" s="191"/>
      <c r="F677" s="191"/>
      <c r="G677" s="191"/>
      <c r="H677" s="191"/>
      <c r="I677" s="191"/>
      <c r="J677" s="191"/>
      <c r="K677" s="191"/>
      <c r="L677" s="191"/>
      <c r="M677" s="191"/>
      <c r="N677" s="191"/>
      <c r="O677" s="70">
        <f>SUMIFS('Ctas Pagar'!G:G,'Ctas Pagar'!E:E,Fornecedores!A:A,'Ctas Pagar'!M:M,"")</f>
        <v>0</v>
      </c>
      <c r="P677" s="70">
        <f>SUMIFS('Ctas Pagar'!G:G,'Ctas Pagar'!E:E,Fornecedores!A:A,'Ctas Pagar'!N:N,"Pago")</f>
        <v>0</v>
      </c>
      <c r="Q677" s="71"/>
      <c r="R677" s="71"/>
      <c r="S677" s="71"/>
      <c r="T677" s="71"/>
      <c r="U677" s="71"/>
      <c r="V677" s="71"/>
      <c r="W677" s="71"/>
      <c r="X677" s="71"/>
      <c r="Y677" s="71"/>
      <c r="Z677" s="71"/>
      <c r="AA677" s="71"/>
      <c r="AB677" s="71"/>
      <c r="AC677" s="71"/>
      <c r="AD677" s="71"/>
      <c r="AE677" s="71"/>
      <c r="AF677" s="71"/>
      <c r="AG677" s="71"/>
      <c r="AH677" s="71"/>
      <c r="AI677" s="71"/>
      <c r="AJ677" s="71"/>
    </row>
    <row r="678" spans="1:36">
      <c r="A678" s="191"/>
      <c r="B678" s="191"/>
      <c r="C678" s="191"/>
      <c r="D678" s="191"/>
      <c r="E678" s="191"/>
      <c r="F678" s="191"/>
      <c r="G678" s="191"/>
      <c r="H678" s="191"/>
      <c r="I678" s="191"/>
      <c r="J678" s="191"/>
      <c r="K678" s="191"/>
      <c r="L678" s="191"/>
      <c r="M678" s="191"/>
      <c r="N678" s="191"/>
      <c r="O678" s="70">
        <f>SUMIFS('Ctas Pagar'!G:G,'Ctas Pagar'!E:E,Fornecedores!A:A,'Ctas Pagar'!M:M,"")</f>
        <v>0</v>
      </c>
      <c r="P678" s="70">
        <f>SUMIFS('Ctas Pagar'!G:G,'Ctas Pagar'!E:E,Fornecedores!A:A,'Ctas Pagar'!N:N,"Pago")</f>
        <v>0</v>
      </c>
      <c r="Q678" s="71"/>
      <c r="R678" s="71"/>
      <c r="S678" s="71"/>
      <c r="T678" s="71"/>
      <c r="U678" s="71"/>
      <c r="V678" s="71"/>
      <c r="W678" s="71"/>
      <c r="X678" s="71"/>
      <c r="Y678" s="71"/>
      <c r="Z678" s="71"/>
      <c r="AA678" s="71"/>
      <c r="AB678" s="71"/>
      <c r="AC678" s="71"/>
      <c r="AD678" s="71"/>
      <c r="AE678" s="71"/>
      <c r="AF678" s="71"/>
      <c r="AG678" s="71"/>
      <c r="AH678" s="71"/>
      <c r="AI678" s="71"/>
      <c r="AJ678" s="71"/>
    </row>
    <row r="679" spans="1:36">
      <c r="A679" s="191"/>
      <c r="B679" s="191"/>
      <c r="C679" s="191"/>
      <c r="D679" s="191"/>
      <c r="E679" s="191"/>
      <c r="F679" s="191"/>
      <c r="G679" s="191"/>
      <c r="H679" s="191"/>
      <c r="I679" s="191"/>
      <c r="J679" s="191"/>
      <c r="K679" s="191"/>
      <c r="L679" s="191"/>
      <c r="M679" s="191"/>
      <c r="N679" s="191"/>
      <c r="O679" s="70">
        <f>SUMIFS('Ctas Pagar'!G:G,'Ctas Pagar'!E:E,Fornecedores!A:A,'Ctas Pagar'!M:M,"")</f>
        <v>0</v>
      </c>
      <c r="P679" s="70">
        <f>SUMIFS('Ctas Pagar'!G:G,'Ctas Pagar'!E:E,Fornecedores!A:A,'Ctas Pagar'!N:N,"Pago")</f>
        <v>0</v>
      </c>
      <c r="Q679" s="71"/>
      <c r="R679" s="71"/>
      <c r="S679" s="71"/>
      <c r="T679" s="71"/>
      <c r="U679" s="71"/>
      <c r="V679" s="71"/>
      <c r="W679" s="71"/>
      <c r="X679" s="71"/>
      <c r="Y679" s="71"/>
      <c r="Z679" s="71"/>
      <c r="AA679" s="71"/>
      <c r="AB679" s="71"/>
      <c r="AC679" s="71"/>
      <c r="AD679" s="71"/>
      <c r="AE679" s="71"/>
      <c r="AF679" s="71"/>
      <c r="AG679" s="71"/>
      <c r="AH679" s="71"/>
      <c r="AI679" s="71"/>
      <c r="AJ679" s="71"/>
    </row>
    <row r="680" spans="1:36">
      <c r="A680" s="191"/>
      <c r="B680" s="191"/>
      <c r="C680" s="191"/>
      <c r="D680" s="191"/>
      <c r="E680" s="191"/>
      <c r="F680" s="191"/>
      <c r="G680" s="191"/>
      <c r="H680" s="191"/>
      <c r="I680" s="191"/>
      <c r="J680" s="191"/>
      <c r="K680" s="191"/>
      <c r="L680" s="191"/>
      <c r="M680" s="191"/>
      <c r="N680" s="191"/>
      <c r="O680" s="70">
        <f>SUMIFS('Ctas Pagar'!G:G,'Ctas Pagar'!E:E,Fornecedores!A:A,'Ctas Pagar'!M:M,"")</f>
        <v>0</v>
      </c>
      <c r="P680" s="70">
        <f>SUMIFS('Ctas Pagar'!G:G,'Ctas Pagar'!E:E,Fornecedores!A:A,'Ctas Pagar'!N:N,"Pago")</f>
        <v>0</v>
      </c>
      <c r="Q680" s="71"/>
      <c r="R680" s="71"/>
      <c r="S680" s="71"/>
      <c r="T680" s="71"/>
      <c r="U680" s="71"/>
      <c r="V680" s="71"/>
      <c r="W680" s="71"/>
      <c r="X680" s="71"/>
      <c r="Y680" s="71"/>
      <c r="Z680" s="71"/>
      <c r="AA680" s="71"/>
      <c r="AB680" s="71"/>
      <c r="AC680" s="71"/>
      <c r="AD680" s="71"/>
      <c r="AE680" s="71"/>
      <c r="AF680" s="71"/>
      <c r="AG680" s="71"/>
      <c r="AH680" s="71"/>
      <c r="AI680" s="71"/>
      <c r="AJ680" s="71"/>
    </row>
    <row r="681" spans="1:36">
      <c r="A681" s="191"/>
      <c r="B681" s="191"/>
      <c r="C681" s="191"/>
      <c r="D681" s="191"/>
      <c r="E681" s="191"/>
      <c r="F681" s="191"/>
      <c r="G681" s="191"/>
      <c r="H681" s="191"/>
      <c r="I681" s="191"/>
      <c r="J681" s="191"/>
      <c r="K681" s="191"/>
      <c r="L681" s="191"/>
      <c r="M681" s="191"/>
      <c r="N681" s="191"/>
      <c r="O681" s="70">
        <f>SUMIFS('Ctas Pagar'!G:G,'Ctas Pagar'!E:E,Fornecedores!A:A,'Ctas Pagar'!M:M,"")</f>
        <v>0</v>
      </c>
      <c r="P681" s="70">
        <f>SUMIFS('Ctas Pagar'!G:G,'Ctas Pagar'!E:E,Fornecedores!A:A,'Ctas Pagar'!N:N,"Pago")</f>
        <v>0</v>
      </c>
      <c r="Q681" s="71"/>
      <c r="R681" s="71"/>
      <c r="S681" s="71"/>
      <c r="T681" s="71"/>
      <c r="U681" s="71"/>
      <c r="V681" s="71"/>
      <c r="W681" s="71"/>
      <c r="X681" s="71"/>
      <c r="Y681" s="71"/>
      <c r="Z681" s="71"/>
      <c r="AA681" s="71"/>
      <c r="AB681" s="71"/>
      <c r="AC681" s="71"/>
      <c r="AD681" s="71"/>
      <c r="AE681" s="71"/>
      <c r="AF681" s="71"/>
      <c r="AG681" s="71"/>
      <c r="AH681" s="71"/>
      <c r="AI681" s="71"/>
      <c r="AJ681" s="71"/>
    </row>
    <row r="682" spans="1:36">
      <c r="A682" s="191"/>
      <c r="B682" s="191"/>
      <c r="C682" s="191"/>
      <c r="D682" s="191"/>
      <c r="E682" s="191"/>
      <c r="F682" s="191"/>
      <c r="G682" s="191"/>
      <c r="H682" s="191"/>
      <c r="I682" s="191"/>
      <c r="J682" s="191"/>
      <c r="K682" s="191"/>
      <c r="L682" s="191"/>
      <c r="M682" s="191"/>
      <c r="N682" s="191"/>
      <c r="O682" s="70">
        <f>SUMIFS('Ctas Pagar'!G:G,'Ctas Pagar'!E:E,Fornecedores!A:A,'Ctas Pagar'!M:M,"")</f>
        <v>0</v>
      </c>
      <c r="P682" s="70">
        <f>SUMIFS('Ctas Pagar'!G:G,'Ctas Pagar'!E:E,Fornecedores!A:A,'Ctas Pagar'!N:N,"Pago")</f>
        <v>0</v>
      </c>
      <c r="Q682" s="71"/>
      <c r="R682" s="71"/>
      <c r="S682" s="71"/>
      <c r="T682" s="71"/>
      <c r="U682" s="71"/>
      <c r="V682" s="71"/>
      <c r="W682" s="71"/>
      <c r="X682" s="71"/>
      <c r="Y682" s="71"/>
      <c r="Z682" s="71"/>
      <c r="AA682" s="71"/>
      <c r="AB682" s="71"/>
      <c r="AC682" s="71"/>
      <c r="AD682" s="71"/>
      <c r="AE682" s="71"/>
      <c r="AF682" s="71"/>
      <c r="AG682" s="71"/>
      <c r="AH682" s="71"/>
      <c r="AI682" s="71"/>
      <c r="AJ682" s="71"/>
    </row>
    <row r="683" spans="1:36">
      <c r="A683" s="191"/>
      <c r="B683" s="191"/>
      <c r="C683" s="191"/>
      <c r="D683" s="191"/>
      <c r="E683" s="191"/>
      <c r="F683" s="191"/>
      <c r="G683" s="191"/>
      <c r="H683" s="191"/>
      <c r="I683" s="191"/>
      <c r="J683" s="191"/>
      <c r="K683" s="191"/>
      <c r="L683" s="191"/>
      <c r="M683" s="191"/>
      <c r="N683" s="191"/>
      <c r="O683" s="70">
        <f>SUMIFS('Ctas Pagar'!G:G,'Ctas Pagar'!E:E,Fornecedores!A:A,'Ctas Pagar'!M:M,"")</f>
        <v>0</v>
      </c>
      <c r="P683" s="70">
        <f>SUMIFS('Ctas Pagar'!G:G,'Ctas Pagar'!E:E,Fornecedores!A:A,'Ctas Pagar'!N:N,"Pago")</f>
        <v>0</v>
      </c>
      <c r="Q683" s="71"/>
      <c r="R683" s="71"/>
      <c r="S683" s="71"/>
      <c r="T683" s="71"/>
      <c r="U683" s="71"/>
      <c r="V683" s="71"/>
      <c r="W683" s="71"/>
      <c r="X683" s="71"/>
      <c r="Y683" s="71"/>
      <c r="Z683" s="71"/>
      <c r="AA683" s="71"/>
      <c r="AB683" s="71"/>
      <c r="AC683" s="71"/>
      <c r="AD683" s="71"/>
      <c r="AE683" s="71"/>
      <c r="AF683" s="71"/>
      <c r="AG683" s="71"/>
      <c r="AH683" s="71"/>
      <c r="AI683" s="71"/>
      <c r="AJ683" s="71"/>
    </row>
    <row r="684" spans="1:36">
      <c r="A684" s="191"/>
      <c r="B684" s="191"/>
      <c r="C684" s="191"/>
      <c r="D684" s="191"/>
      <c r="E684" s="191"/>
      <c r="F684" s="191"/>
      <c r="G684" s="191"/>
      <c r="H684" s="191"/>
      <c r="I684" s="191"/>
      <c r="J684" s="191"/>
      <c r="K684" s="191"/>
      <c r="L684" s="191"/>
      <c r="M684" s="191"/>
      <c r="N684" s="191"/>
      <c r="O684" s="70">
        <f>SUMIFS('Ctas Pagar'!G:G,'Ctas Pagar'!E:E,Fornecedores!A:A,'Ctas Pagar'!M:M,"")</f>
        <v>0</v>
      </c>
      <c r="P684" s="70">
        <f>SUMIFS('Ctas Pagar'!G:G,'Ctas Pagar'!E:E,Fornecedores!A:A,'Ctas Pagar'!N:N,"Pago")</f>
        <v>0</v>
      </c>
      <c r="Q684" s="71"/>
      <c r="R684" s="71"/>
      <c r="S684" s="71"/>
      <c r="T684" s="71"/>
      <c r="U684" s="71"/>
      <c r="V684" s="71"/>
      <c r="W684" s="71"/>
      <c r="X684" s="71"/>
      <c r="Y684" s="71"/>
      <c r="Z684" s="71"/>
      <c r="AA684" s="71"/>
      <c r="AB684" s="71"/>
      <c r="AC684" s="71"/>
      <c r="AD684" s="71"/>
      <c r="AE684" s="71"/>
      <c r="AF684" s="71"/>
      <c r="AG684" s="71"/>
      <c r="AH684" s="71"/>
      <c r="AI684" s="71"/>
      <c r="AJ684" s="71"/>
    </row>
    <row r="685" spans="1:36">
      <c r="A685" s="191"/>
      <c r="B685" s="191"/>
      <c r="C685" s="191"/>
      <c r="D685" s="191"/>
      <c r="E685" s="191"/>
      <c r="F685" s="191"/>
      <c r="G685" s="191"/>
      <c r="H685" s="191"/>
      <c r="I685" s="191"/>
      <c r="J685" s="191"/>
      <c r="K685" s="191"/>
      <c r="L685" s="191"/>
      <c r="M685" s="191"/>
      <c r="N685" s="191"/>
      <c r="O685" s="70">
        <f>SUMIFS('Ctas Pagar'!G:G,'Ctas Pagar'!E:E,Fornecedores!A:A,'Ctas Pagar'!M:M,"")</f>
        <v>0</v>
      </c>
      <c r="P685" s="70">
        <f>SUMIFS('Ctas Pagar'!G:G,'Ctas Pagar'!E:E,Fornecedores!A:A,'Ctas Pagar'!N:N,"Pago")</f>
        <v>0</v>
      </c>
      <c r="Q685" s="71"/>
      <c r="R685" s="71"/>
      <c r="S685" s="71"/>
      <c r="T685" s="71"/>
      <c r="U685" s="71"/>
      <c r="V685" s="71"/>
      <c r="W685" s="71"/>
      <c r="X685" s="71"/>
      <c r="Y685" s="71"/>
      <c r="Z685" s="71"/>
      <c r="AA685" s="71"/>
      <c r="AB685" s="71"/>
      <c r="AC685" s="71"/>
      <c r="AD685" s="71"/>
      <c r="AE685" s="71"/>
      <c r="AF685" s="71"/>
      <c r="AG685" s="71"/>
      <c r="AH685" s="71"/>
      <c r="AI685" s="71"/>
      <c r="AJ685" s="71"/>
    </row>
    <row r="686" spans="1:36">
      <c r="A686" s="191"/>
      <c r="B686" s="191"/>
      <c r="C686" s="191"/>
      <c r="D686" s="191"/>
      <c r="E686" s="191"/>
      <c r="F686" s="191"/>
      <c r="G686" s="191"/>
      <c r="H686" s="191"/>
      <c r="I686" s="191"/>
      <c r="J686" s="191"/>
      <c r="K686" s="191"/>
      <c r="L686" s="191"/>
      <c r="M686" s="191"/>
      <c r="N686" s="191"/>
      <c r="O686" s="70">
        <f>SUMIFS('Ctas Pagar'!G:G,'Ctas Pagar'!E:E,Fornecedores!A:A,'Ctas Pagar'!M:M,"")</f>
        <v>0</v>
      </c>
      <c r="P686" s="70">
        <f>SUMIFS('Ctas Pagar'!G:G,'Ctas Pagar'!E:E,Fornecedores!A:A,'Ctas Pagar'!N:N,"Pago")</f>
        <v>0</v>
      </c>
      <c r="Q686" s="71"/>
      <c r="R686" s="71"/>
      <c r="S686" s="71"/>
      <c r="T686" s="71"/>
      <c r="U686" s="71"/>
      <c r="V686" s="71"/>
      <c r="W686" s="71"/>
      <c r="X686" s="71"/>
      <c r="Y686" s="71"/>
      <c r="Z686" s="71"/>
      <c r="AA686" s="71"/>
      <c r="AB686" s="71"/>
      <c r="AC686" s="71"/>
      <c r="AD686" s="71"/>
      <c r="AE686" s="71"/>
      <c r="AF686" s="71"/>
      <c r="AG686" s="71"/>
      <c r="AH686" s="71"/>
      <c r="AI686" s="71"/>
      <c r="AJ686" s="71"/>
    </row>
    <row r="687" spans="1:36">
      <c r="A687" s="191"/>
      <c r="B687" s="191"/>
      <c r="C687" s="191"/>
      <c r="D687" s="191"/>
      <c r="E687" s="191"/>
      <c r="F687" s="191"/>
      <c r="G687" s="191"/>
      <c r="H687" s="191"/>
      <c r="I687" s="191"/>
      <c r="J687" s="191"/>
      <c r="K687" s="191"/>
      <c r="L687" s="191"/>
      <c r="M687" s="191"/>
      <c r="N687" s="191"/>
      <c r="O687" s="70">
        <f>SUMIFS('Ctas Pagar'!G:G,'Ctas Pagar'!E:E,Fornecedores!A:A,'Ctas Pagar'!M:M,"")</f>
        <v>0</v>
      </c>
      <c r="P687" s="70">
        <f>SUMIFS('Ctas Pagar'!G:G,'Ctas Pagar'!E:E,Fornecedores!A:A,'Ctas Pagar'!N:N,"Pago")</f>
        <v>0</v>
      </c>
      <c r="Q687" s="71"/>
      <c r="R687" s="71"/>
      <c r="S687" s="71"/>
      <c r="T687" s="71"/>
      <c r="U687" s="71"/>
      <c r="V687" s="71"/>
      <c r="W687" s="71"/>
      <c r="X687" s="71"/>
      <c r="Y687" s="71"/>
      <c r="Z687" s="71"/>
      <c r="AA687" s="71"/>
      <c r="AB687" s="71"/>
      <c r="AC687" s="71"/>
      <c r="AD687" s="71"/>
      <c r="AE687" s="71"/>
      <c r="AF687" s="71"/>
      <c r="AG687" s="71"/>
      <c r="AH687" s="71"/>
      <c r="AI687" s="71"/>
      <c r="AJ687" s="71"/>
    </row>
    <row r="688" spans="1:36">
      <c r="A688" s="191"/>
      <c r="B688" s="191"/>
      <c r="C688" s="191"/>
      <c r="D688" s="191"/>
      <c r="E688" s="191"/>
      <c r="F688" s="191"/>
      <c r="G688" s="191"/>
      <c r="H688" s="191"/>
      <c r="I688" s="191"/>
      <c r="J688" s="191"/>
      <c r="K688" s="191"/>
      <c r="L688" s="191"/>
      <c r="M688" s="191"/>
      <c r="N688" s="191"/>
      <c r="O688" s="70">
        <f>SUMIFS('Ctas Pagar'!G:G,'Ctas Pagar'!E:E,Fornecedores!A:A,'Ctas Pagar'!M:M,"")</f>
        <v>0</v>
      </c>
      <c r="P688" s="70">
        <f>SUMIFS('Ctas Pagar'!G:G,'Ctas Pagar'!E:E,Fornecedores!A:A,'Ctas Pagar'!N:N,"Pago")</f>
        <v>0</v>
      </c>
      <c r="Q688" s="71"/>
      <c r="R688" s="71"/>
      <c r="S688" s="71"/>
      <c r="T688" s="71"/>
      <c r="U688" s="71"/>
      <c r="V688" s="71"/>
      <c r="W688" s="71"/>
      <c r="X688" s="71"/>
      <c r="Y688" s="71"/>
      <c r="Z688" s="71"/>
      <c r="AA688" s="71"/>
      <c r="AB688" s="71"/>
      <c r="AC688" s="71"/>
      <c r="AD688" s="71"/>
      <c r="AE688" s="71"/>
      <c r="AF688" s="71"/>
      <c r="AG688" s="71"/>
      <c r="AH688" s="71"/>
      <c r="AI688" s="71"/>
      <c r="AJ688" s="71"/>
    </row>
    <row r="689" spans="1:36">
      <c r="A689" s="191"/>
      <c r="B689" s="191"/>
      <c r="C689" s="191"/>
      <c r="D689" s="191"/>
      <c r="E689" s="191"/>
      <c r="F689" s="191"/>
      <c r="G689" s="191"/>
      <c r="H689" s="191"/>
      <c r="I689" s="191"/>
      <c r="J689" s="191"/>
      <c r="K689" s="191"/>
      <c r="L689" s="191"/>
      <c r="M689" s="191"/>
      <c r="N689" s="191"/>
      <c r="O689" s="70">
        <f>SUMIFS('Ctas Pagar'!G:G,'Ctas Pagar'!E:E,Fornecedores!A:A,'Ctas Pagar'!M:M,"")</f>
        <v>0</v>
      </c>
      <c r="P689" s="70">
        <f>SUMIFS('Ctas Pagar'!G:G,'Ctas Pagar'!E:E,Fornecedores!A:A,'Ctas Pagar'!N:N,"Pago")</f>
        <v>0</v>
      </c>
      <c r="Q689" s="71"/>
      <c r="R689" s="71"/>
      <c r="S689" s="71"/>
      <c r="T689" s="71"/>
      <c r="U689" s="71"/>
      <c r="V689" s="71"/>
      <c r="W689" s="71"/>
      <c r="X689" s="71"/>
      <c r="Y689" s="71"/>
      <c r="Z689" s="71"/>
      <c r="AA689" s="71"/>
      <c r="AB689" s="71"/>
      <c r="AC689" s="71"/>
      <c r="AD689" s="71"/>
      <c r="AE689" s="71"/>
      <c r="AF689" s="71"/>
      <c r="AG689" s="71"/>
      <c r="AH689" s="71"/>
      <c r="AI689" s="71"/>
      <c r="AJ689" s="71"/>
    </row>
    <row r="690" spans="1:36">
      <c r="A690" s="191"/>
      <c r="B690" s="191"/>
      <c r="C690" s="191"/>
      <c r="D690" s="191"/>
      <c r="E690" s="191"/>
      <c r="F690" s="191"/>
      <c r="G690" s="191"/>
      <c r="H690" s="191"/>
      <c r="I690" s="191"/>
      <c r="J690" s="191"/>
      <c r="K690" s="191"/>
      <c r="L690" s="191"/>
      <c r="M690" s="191"/>
      <c r="N690" s="191"/>
      <c r="O690" s="70">
        <f>SUMIFS('Ctas Pagar'!G:G,'Ctas Pagar'!E:E,Fornecedores!A:A,'Ctas Pagar'!M:M,"")</f>
        <v>0</v>
      </c>
      <c r="P690" s="70">
        <f>SUMIFS('Ctas Pagar'!G:G,'Ctas Pagar'!E:E,Fornecedores!A:A,'Ctas Pagar'!N:N,"Pago")</f>
        <v>0</v>
      </c>
      <c r="Q690" s="71"/>
      <c r="R690" s="71"/>
      <c r="S690" s="71"/>
      <c r="T690" s="71"/>
      <c r="U690" s="71"/>
      <c r="V690" s="71"/>
      <c r="W690" s="71"/>
      <c r="X690" s="71"/>
      <c r="Y690" s="71"/>
      <c r="Z690" s="71"/>
      <c r="AA690" s="71"/>
      <c r="AB690" s="71"/>
      <c r="AC690" s="71"/>
      <c r="AD690" s="71"/>
      <c r="AE690" s="71"/>
      <c r="AF690" s="71"/>
      <c r="AG690" s="71"/>
      <c r="AH690" s="71"/>
      <c r="AI690" s="71"/>
      <c r="AJ690" s="71"/>
    </row>
    <row r="691" spans="1:36">
      <c r="A691" s="191"/>
      <c r="B691" s="191"/>
      <c r="C691" s="191"/>
      <c r="D691" s="191"/>
      <c r="E691" s="191"/>
      <c r="F691" s="191"/>
      <c r="G691" s="191"/>
      <c r="H691" s="191"/>
      <c r="I691" s="191"/>
      <c r="J691" s="191"/>
      <c r="K691" s="191"/>
      <c r="L691" s="191"/>
      <c r="M691" s="191"/>
      <c r="N691" s="191"/>
      <c r="O691" s="70">
        <f>SUMIFS('Ctas Pagar'!G:G,'Ctas Pagar'!E:E,Fornecedores!A:A,'Ctas Pagar'!M:M,"")</f>
        <v>0</v>
      </c>
      <c r="P691" s="70">
        <f>SUMIFS('Ctas Pagar'!G:G,'Ctas Pagar'!E:E,Fornecedores!A:A,'Ctas Pagar'!N:N,"Pago")</f>
        <v>0</v>
      </c>
      <c r="Q691" s="71"/>
      <c r="R691" s="71"/>
      <c r="S691" s="71"/>
      <c r="T691" s="71"/>
      <c r="U691" s="71"/>
      <c r="V691" s="71"/>
      <c r="W691" s="71"/>
      <c r="X691" s="71"/>
      <c r="Y691" s="71"/>
      <c r="Z691" s="71"/>
      <c r="AA691" s="71"/>
      <c r="AB691" s="71"/>
      <c r="AC691" s="71"/>
      <c r="AD691" s="71"/>
      <c r="AE691" s="71"/>
      <c r="AF691" s="71"/>
      <c r="AG691" s="71"/>
      <c r="AH691" s="71"/>
      <c r="AI691" s="71"/>
      <c r="AJ691" s="71"/>
    </row>
    <row r="692" spans="1:36">
      <c r="A692" s="191"/>
      <c r="B692" s="191"/>
      <c r="C692" s="191"/>
      <c r="D692" s="191"/>
      <c r="E692" s="191"/>
      <c r="F692" s="191"/>
      <c r="G692" s="191"/>
      <c r="H692" s="191"/>
      <c r="I692" s="191"/>
      <c r="J692" s="191"/>
      <c r="K692" s="191"/>
      <c r="L692" s="191"/>
      <c r="M692" s="191"/>
      <c r="N692" s="191"/>
      <c r="O692" s="70">
        <f>SUMIFS('Ctas Pagar'!G:G,'Ctas Pagar'!E:E,Fornecedores!A:A,'Ctas Pagar'!M:M,"")</f>
        <v>0</v>
      </c>
      <c r="P692" s="70">
        <f>SUMIFS('Ctas Pagar'!G:G,'Ctas Pagar'!E:E,Fornecedores!A:A,'Ctas Pagar'!N:N,"Pago")</f>
        <v>0</v>
      </c>
      <c r="Q692" s="71"/>
      <c r="R692" s="71"/>
      <c r="S692" s="71"/>
      <c r="T692" s="71"/>
      <c r="U692" s="71"/>
      <c r="V692" s="71"/>
      <c r="W692" s="71"/>
      <c r="X692" s="71"/>
      <c r="Y692" s="71"/>
      <c r="Z692" s="71"/>
      <c r="AA692" s="71"/>
      <c r="AB692" s="71"/>
      <c r="AC692" s="71"/>
      <c r="AD692" s="71"/>
      <c r="AE692" s="71"/>
      <c r="AF692" s="71"/>
      <c r="AG692" s="71"/>
      <c r="AH692" s="71"/>
      <c r="AI692" s="71"/>
      <c r="AJ692" s="71"/>
    </row>
    <row r="693" spans="1:36">
      <c r="A693" s="191"/>
      <c r="B693" s="191"/>
      <c r="C693" s="191"/>
      <c r="D693" s="191"/>
      <c r="E693" s="191"/>
      <c r="F693" s="191"/>
      <c r="G693" s="191"/>
      <c r="H693" s="191"/>
      <c r="I693" s="191"/>
      <c r="J693" s="191"/>
      <c r="K693" s="191"/>
      <c r="L693" s="191"/>
      <c r="M693" s="191"/>
      <c r="N693" s="191"/>
      <c r="O693" s="70">
        <f>SUMIFS('Ctas Pagar'!G:G,'Ctas Pagar'!E:E,Fornecedores!A:A,'Ctas Pagar'!M:M,"")</f>
        <v>0</v>
      </c>
      <c r="P693" s="70">
        <f>SUMIFS('Ctas Pagar'!G:G,'Ctas Pagar'!E:E,Fornecedores!A:A,'Ctas Pagar'!N:N,"Pago")</f>
        <v>0</v>
      </c>
      <c r="Q693" s="71"/>
      <c r="R693" s="71"/>
      <c r="S693" s="71"/>
      <c r="T693" s="71"/>
      <c r="U693" s="71"/>
      <c r="V693" s="71"/>
      <c r="W693" s="71"/>
      <c r="X693" s="71"/>
      <c r="Y693" s="71"/>
      <c r="Z693" s="71"/>
      <c r="AA693" s="71"/>
      <c r="AB693" s="71"/>
      <c r="AC693" s="71"/>
      <c r="AD693" s="71"/>
      <c r="AE693" s="71"/>
      <c r="AF693" s="71"/>
      <c r="AG693" s="71"/>
      <c r="AH693" s="71"/>
      <c r="AI693" s="71"/>
      <c r="AJ693" s="71"/>
    </row>
    <row r="694" spans="1:36">
      <c r="A694" s="191"/>
      <c r="B694" s="191"/>
      <c r="C694" s="191"/>
      <c r="D694" s="191"/>
      <c r="E694" s="191"/>
      <c r="F694" s="191"/>
      <c r="G694" s="191"/>
      <c r="H694" s="191"/>
      <c r="I694" s="191"/>
      <c r="J694" s="191"/>
      <c r="K694" s="191"/>
      <c r="L694" s="191"/>
      <c r="M694" s="191"/>
      <c r="N694" s="191"/>
      <c r="O694" s="70">
        <f>SUMIFS('Ctas Pagar'!G:G,'Ctas Pagar'!E:E,Fornecedores!A:A,'Ctas Pagar'!M:M,"")</f>
        <v>0</v>
      </c>
      <c r="P694" s="70">
        <f>SUMIFS('Ctas Pagar'!G:G,'Ctas Pagar'!E:E,Fornecedores!A:A,'Ctas Pagar'!N:N,"Pago")</f>
        <v>0</v>
      </c>
      <c r="Q694" s="71"/>
      <c r="R694" s="71"/>
      <c r="S694" s="71"/>
      <c r="T694" s="71"/>
      <c r="U694" s="71"/>
      <c r="V694" s="71"/>
      <c r="W694" s="71"/>
      <c r="X694" s="71"/>
      <c r="Y694" s="71"/>
      <c r="Z694" s="71"/>
      <c r="AA694" s="71"/>
      <c r="AB694" s="71"/>
      <c r="AC694" s="71"/>
      <c r="AD694" s="71"/>
      <c r="AE694" s="71"/>
      <c r="AF694" s="71"/>
      <c r="AG694" s="71"/>
      <c r="AH694" s="71"/>
      <c r="AI694" s="71"/>
      <c r="AJ694" s="71"/>
    </row>
    <row r="695" spans="1:36">
      <c r="A695" s="191"/>
      <c r="B695" s="191"/>
      <c r="C695" s="191"/>
      <c r="D695" s="191"/>
      <c r="E695" s="191"/>
      <c r="F695" s="191"/>
      <c r="G695" s="191"/>
      <c r="H695" s="191"/>
      <c r="I695" s="191"/>
      <c r="J695" s="191"/>
      <c r="K695" s="191"/>
      <c r="L695" s="191"/>
      <c r="M695" s="191"/>
      <c r="N695" s="191"/>
      <c r="O695" s="70">
        <f>SUMIFS('Ctas Pagar'!G:G,'Ctas Pagar'!E:E,Fornecedores!A:A,'Ctas Pagar'!M:M,"")</f>
        <v>0</v>
      </c>
      <c r="P695" s="70">
        <f>SUMIFS('Ctas Pagar'!G:G,'Ctas Pagar'!E:E,Fornecedores!A:A,'Ctas Pagar'!N:N,"Pago")</f>
        <v>0</v>
      </c>
      <c r="Q695" s="71"/>
      <c r="R695" s="71"/>
      <c r="S695" s="71"/>
      <c r="T695" s="71"/>
      <c r="U695" s="71"/>
      <c r="V695" s="71"/>
      <c r="W695" s="71"/>
      <c r="X695" s="71"/>
      <c r="Y695" s="71"/>
      <c r="Z695" s="71"/>
      <c r="AA695" s="71"/>
      <c r="AB695" s="71"/>
      <c r="AC695" s="71"/>
      <c r="AD695" s="71"/>
      <c r="AE695" s="71"/>
      <c r="AF695" s="71"/>
      <c r="AG695" s="71"/>
      <c r="AH695" s="71"/>
      <c r="AI695" s="71"/>
      <c r="AJ695" s="71"/>
    </row>
    <row r="696" spans="1:36">
      <c r="A696" s="191"/>
      <c r="B696" s="191"/>
      <c r="C696" s="191"/>
      <c r="D696" s="191"/>
      <c r="E696" s="191"/>
      <c r="F696" s="191"/>
      <c r="G696" s="191"/>
      <c r="H696" s="191"/>
      <c r="I696" s="191"/>
      <c r="J696" s="191"/>
      <c r="K696" s="191"/>
      <c r="L696" s="191"/>
      <c r="M696" s="191"/>
      <c r="N696" s="191"/>
      <c r="O696" s="70">
        <f>SUMIFS('Ctas Pagar'!G:G,'Ctas Pagar'!E:E,Fornecedores!A:A,'Ctas Pagar'!M:M,"")</f>
        <v>0</v>
      </c>
      <c r="P696" s="70">
        <f>SUMIFS('Ctas Pagar'!G:G,'Ctas Pagar'!E:E,Fornecedores!A:A,'Ctas Pagar'!N:N,"Pago")</f>
        <v>0</v>
      </c>
      <c r="Q696" s="71"/>
      <c r="R696" s="71"/>
      <c r="S696" s="71"/>
      <c r="T696" s="71"/>
      <c r="U696" s="71"/>
      <c r="V696" s="71"/>
      <c r="W696" s="71"/>
      <c r="X696" s="71"/>
      <c r="Y696" s="71"/>
      <c r="Z696" s="71"/>
      <c r="AA696" s="71"/>
      <c r="AB696" s="71"/>
      <c r="AC696" s="71"/>
      <c r="AD696" s="71"/>
      <c r="AE696" s="71"/>
      <c r="AF696" s="71"/>
      <c r="AG696" s="71"/>
      <c r="AH696" s="71"/>
      <c r="AI696" s="71"/>
      <c r="AJ696" s="71"/>
    </row>
    <row r="697" spans="1:36">
      <c r="A697" s="191"/>
      <c r="B697" s="191"/>
      <c r="C697" s="191"/>
      <c r="D697" s="191"/>
      <c r="E697" s="191"/>
      <c r="F697" s="191"/>
      <c r="G697" s="191"/>
      <c r="H697" s="191"/>
      <c r="I697" s="191"/>
      <c r="J697" s="191"/>
      <c r="K697" s="191"/>
      <c r="L697" s="191"/>
      <c r="M697" s="191"/>
      <c r="N697" s="191"/>
      <c r="O697" s="70">
        <f>SUMIFS('Ctas Pagar'!G:G,'Ctas Pagar'!E:E,Fornecedores!A:A,'Ctas Pagar'!M:M,"")</f>
        <v>0</v>
      </c>
      <c r="P697" s="70">
        <f>SUMIFS('Ctas Pagar'!G:G,'Ctas Pagar'!E:E,Fornecedores!A:A,'Ctas Pagar'!N:N,"Pago")</f>
        <v>0</v>
      </c>
      <c r="Q697" s="71"/>
      <c r="R697" s="71"/>
      <c r="S697" s="71"/>
      <c r="T697" s="71"/>
      <c r="U697" s="71"/>
      <c r="V697" s="71"/>
      <c r="W697" s="71"/>
      <c r="X697" s="71"/>
      <c r="Y697" s="71"/>
      <c r="Z697" s="71"/>
      <c r="AA697" s="71"/>
      <c r="AB697" s="71"/>
      <c r="AC697" s="71"/>
      <c r="AD697" s="71"/>
      <c r="AE697" s="71"/>
      <c r="AF697" s="71"/>
      <c r="AG697" s="71"/>
      <c r="AH697" s="71"/>
      <c r="AI697" s="71"/>
      <c r="AJ697" s="71"/>
    </row>
    <row r="698" spans="1:36">
      <c r="A698" s="191"/>
      <c r="B698" s="191"/>
      <c r="C698" s="191"/>
      <c r="D698" s="191"/>
      <c r="E698" s="191"/>
      <c r="F698" s="191"/>
      <c r="G698" s="191"/>
      <c r="H698" s="191"/>
      <c r="I698" s="191"/>
      <c r="J698" s="191"/>
      <c r="K698" s="191"/>
      <c r="L698" s="191"/>
      <c r="M698" s="191"/>
      <c r="N698" s="191"/>
      <c r="O698" s="70">
        <f>SUMIFS('Ctas Pagar'!G:G,'Ctas Pagar'!E:E,Fornecedores!A:A,'Ctas Pagar'!M:M,"")</f>
        <v>0</v>
      </c>
      <c r="P698" s="70">
        <f>SUMIFS('Ctas Pagar'!G:G,'Ctas Pagar'!E:E,Fornecedores!A:A,'Ctas Pagar'!N:N,"Pago")</f>
        <v>0</v>
      </c>
      <c r="Q698" s="71"/>
      <c r="R698" s="71"/>
      <c r="S698" s="71"/>
      <c r="T698" s="71"/>
      <c r="U698" s="71"/>
      <c r="V698" s="71"/>
      <c r="W698" s="71"/>
      <c r="X698" s="71"/>
      <c r="Y698" s="71"/>
      <c r="Z698" s="71"/>
      <c r="AA698" s="71"/>
      <c r="AB698" s="71"/>
      <c r="AC698" s="71"/>
      <c r="AD698" s="71"/>
      <c r="AE698" s="71"/>
      <c r="AF698" s="71"/>
      <c r="AG698" s="71"/>
      <c r="AH698" s="71"/>
      <c r="AI698" s="71"/>
      <c r="AJ698" s="71"/>
    </row>
    <row r="699" spans="1:36">
      <c r="A699" s="191"/>
      <c r="B699" s="191"/>
      <c r="C699" s="191"/>
      <c r="D699" s="191"/>
      <c r="E699" s="191"/>
      <c r="F699" s="191"/>
      <c r="G699" s="191"/>
      <c r="H699" s="191"/>
      <c r="I699" s="191"/>
      <c r="J699" s="191"/>
      <c r="K699" s="191"/>
      <c r="L699" s="191"/>
      <c r="M699" s="191"/>
      <c r="N699" s="191"/>
      <c r="O699" s="70">
        <f>SUMIFS('Ctas Pagar'!G:G,'Ctas Pagar'!E:E,Fornecedores!A:A,'Ctas Pagar'!M:M,"")</f>
        <v>0</v>
      </c>
      <c r="P699" s="70">
        <f>SUMIFS('Ctas Pagar'!G:G,'Ctas Pagar'!E:E,Fornecedores!A:A,'Ctas Pagar'!N:N,"Pago")</f>
        <v>0</v>
      </c>
      <c r="Q699" s="71"/>
      <c r="R699" s="71"/>
      <c r="S699" s="71"/>
      <c r="T699" s="71"/>
      <c r="U699" s="71"/>
      <c r="V699" s="71"/>
      <c r="W699" s="71"/>
      <c r="X699" s="71"/>
      <c r="Y699" s="71"/>
      <c r="Z699" s="71"/>
      <c r="AA699" s="71"/>
      <c r="AB699" s="71"/>
      <c r="AC699" s="71"/>
      <c r="AD699" s="71"/>
      <c r="AE699" s="71"/>
      <c r="AF699" s="71"/>
      <c r="AG699" s="71"/>
      <c r="AH699" s="71"/>
      <c r="AI699" s="71"/>
      <c r="AJ699" s="71"/>
    </row>
    <row r="700" spans="1:36">
      <c r="A700" s="191"/>
      <c r="B700" s="191"/>
      <c r="C700" s="191"/>
      <c r="D700" s="191"/>
      <c r="E700" s="191"/>
      <c r="F700" s="191"/>
      <c r="G700" s="191"/>
      <c r="H700" s="191"/>
      <c r="I700" s="191"/>
      <c r="J700" s="191"/>
      <c r="K700" s="191"/>
      <c r="L700" s="191"/>
      <c r="M700" s="191"/>
      <c r="N700" s="191"/>
      <c r="O700" s="70">
        <f>SUMIFS('Ctas Pagar'!G:G,'Ctas Pagar'!E:E,Fornecedores!A:A,'Ctas Pagar'!M:M,"")</f>
        <v>0</v>
      </c>
      <c r="P700" s="70">
        <f>SUMIFS('Ctas Pagar'!G:G,'Ctas Pagar'!E:E,Fornecedores!A:A,'Ctas Pagar'!N:N,"Pago")</f>
        <v>0</v>
      </c>
      <c r="Q700" s="71"/>
      <c r="R700" s="71"/>
      <c r="S700" s="71"/>
      <c r="T700" s="71"/>
      <c r="U700" s="71"/>
      <c r="V700" s="71"/>
      <c r="W700" s="71"/>
      <c r="X700" s="71"/>
      <c r="Y700" s="71"/>
      <c r="Z700" s="71"/>
      <c r="AA700" s="71"/>
      <c r="AB700" s="71"/>
      <c r="AC700" s="71"/>
      <c r="AD700" s="71"/>
      <c r="AE700" s="71"/>
      <c r="AF700" s="71"/>
      <c r="AG700" s="71"/>
      <c r="AH700" s="71"/>
      <c r="AI700" s="71"/>
      <c r="AJ700" s="71"/>
    </row>
    <row r="701" spans="1:36">
      <c r="A701" s="191"/>
      <c r="B701" s="191"/>
      <c r="C701" s="191"/>
      <c r="D701" s="191"/>
      <c r="E701" s="191"/>
      <c r="F701" s="191"/>
      <c r="G701" s="191"/>
      <c r="H701" s="191"/>
      <c r="I701" s="191"/>
      <c r="J701" s="191"/>
      <c r="K701" s="191"/>
      <c r="L701" s="191"/>
      <c r="M701" s="191"/>
      <c r="N701" s="191"/>
      <c r="O701" s="70">
        <f>SUMIFS('Ctas Pagar'!G:G,'Ctas Pagar'!E:E,Fornecedores!A:A,'Ctas Pagar'!M:M,"")</f>
        <v>0</v>
      </c>
      <c r="P701" s="70">
        <f>SUMIFS('Ctas Pagar'!G:G,'Ctas Pagar'!E:E,Fornecedores!A:A,'Ctas Pagar'!N:N,"Pago")</f>
        <v>0</v>
      </c>
      <c r="Q701" s="71"/>
      <c r="R701" s="71"/>
      <c r="S701" s="71"/>
      <c r="T701" s="71"/>
      <c r="U701" s="71"/>
      <c r="V701" s="71"/>
      <c r="W701" s="71"/>
      <c r="X701" s="71"/>
      <c r="Y701" s="71"/>
      <c r="Z701" s="71"/>
      <c r="AA701" s="71"/>
      <c r="AB701" s="71"/>
      <c r="AC701" s="71"/>
      <c r="AD701" s="71"/>
      <c r="AE701" s="71"/>
      <c r="AF701" s="71"/>
      <c r="AG701" s="71"/>
      <c r="AH701" s="71"/>
      <c r="AI701" s="71"/>
      <c r="AJ701" s="71"/>
    </row>
    <row r="702" spans="1:36">
      <c r="A702" s="191"/>
      <c r="B702" s="191"/>
      <c r="C702" s="191"/>
      <c r="D702" s="191"/>
      <c r="E702" s="191"/>
      <c r="F702" s="191"/>
      <c r="G702" s="191"/>
      <c r="H702" s="191"/>
      <c r="I702" s="191"/>
      <c r="J702" s="191"/>
      <c r="K702" s="191"/>
      <c r="L702" s="191"/>
      <c r="M702" s="191"/>
      <c r="N702" s="191"/>
      <c r="O702" s="70">
        <f>SUMIFS('Ctas Pagar'!G:G,'Ctas Pagar'!E:E,Fornecedores!A:A,'Ctas Pagar'!M:M,"")</f>
        <v>0</v>
      </c>
      <c r="P702" s="70">
        <f>SUMIFS('Ctas Pagar'!G:G,'Ctas Pagar'!E:E,Fornecedores!A:A,'Ctas Pagar'!N:N,"Pago")</f>
        <v>0</v>
      </c>
      <c r="Q702" s="71"/>
      <c r="R702" s="71"/>
      <c r="S702" s="71"/>
      <c r="T702" s="71"/>
      <c r="U702" s="71"/>
      <c r="V702" s="71"/>
      <c r="W702" s="71"/>
      <c r="X702" s="71"/>
      <c r="Y702" s="71"/>
      <c r="Z702" s="71"/>
      <c r="AA702" s="71"/>
      <c r="AB702" s="71"/>
      <c r="AC702" s="71"/>
      <c r="AD702" s="71"/>
      <c r="AE702" s="71"/>
      <c r="AF702" s="71"/>
      <c r="AG702" s="71"/>
      <c r="AH702" s="71"/>
      <c r="AI702" s="71"/>
      <c r="AJ702" s="71"/>
    </row>
    <row r="703" spans="1:36">
      <c r="A703" s="191"/>
      <c r="B703" s="191"/>
      <c r="C703" s="191"/>
      <c r="D703" s="191"/>
      <c r="E703" s="191"/>
      <c r="F703" s="191"/>
      <c r="G703" s="191"/>
      <c r="H703" s="191"/>
      <c r="I703" s="191"/>
      <c r="J703" s="191"/>
      <c r="K703" s="191"/>
      <c r="L703" s="191"/>
      <c r="M703" s="191"/>
      <c r="N703" s="191"/>
      <c r="O703" s="70">
        <f>SUMIFS('Ctas Pagar'!G:G,'Ctas Pagar'!E:E,Fornecedores!A:A,'Ctas Pagar'!M:M,"")</f>
        <v>0</v>
      </c>
      <c r="P703" s="70">
        <f>SUMIFS('Ctas Pagar'!G:G,'Ctas Pagar'!E:E,Fornecedores!A:A,'Ctas Pagar'!N:N,"Pago")</f>
        <v>0</v>
      </c>
      <c r="Q703" s="71"/>
      <c r="R703" s="71"/>
      <c r="S703" s="71"/>
      <c r="T703" s="71"/>
      <c r="U703" s="71"/>
      <c r="V703" s="71"/>
      <c r="W703" s="71"/>
      <c r="X703" s="71"/>
      <c r="Y703" s="71"/>
      <c r="Z703" s="71"/>
      <c r="AA703" s="71"/>
      <c r="AB703" s="71"/>
      <c r="AC703" s="71"/>
      <c r="AD703" s="71"/>
      <c r="AE703" s="71"/>
      <c r="AF703" s="71"/>
      <c r="AG703" s="71"/>
      <c r="AH703" s="71"/>
      <c r="AI703" s="71"/>
      <c r="AJ703" s="71"/>
    </row>
    <row r="704" spans="1:36">
      <c r="A704" s="191"/>
      <c r="B704" s="191"/>
      <c r="C704" s="191"/>
      <c r="D704" s="191"/>
      <c r="E704" s="191"/>
      <c r="F704" s="191"/>
      <c r="G704" s="191"/>
      <c r="H704" s="191"/>
      <c r="I704" s="191"/>
      <c r="J704" s="191"/>
      <c r="K704" s="191"/>
      <c r="L704" s="191"/>
      <c r="M704" s="191"/>
      <c r="N704" s="191"/>
      <c r="O704" s="70">
        <f>SUMIFS('Ctas Pagar'!G:G,'Ctas Pagar'!E:E,Fornecedores!A:A,'Ctas Pagar'!M:M,"")</f>
        <v>0</v>
      </c>
      <c r="P704" s="70">
        <f>SUMIFS('Ctas Pagar'!G:G,'Ctas Pagar'!E:E,Fornecedores!A:A,'Ctas Pagar'!N:N,"Pago")</f>
        <v>0</v>
      </c>
      <c r="Q704" s="71"/>
      <c r="R704" s="71"/>
      <c r="S704" s="71"/>
      <c r="T704" s="71"/>
      <c r="U704" s="71"/>
      <c r="V704" s="71"/>
      <c r="W704" s="71"/>
      <c r="X704" s="71"/>
      <c r="Y704" s="71"/>
      <c r="Z704" s="71"/>
      <c r="AA704" s="71"/>
      <c r="AB704" s="71"/>
      <c r="AC704" s="71"/>
      <c r="AD704" s="71"/>
      <c r="AE704" s="71"/>
      <c r="AF704" s="71"/>
      <c r="AG704" s="71"/>
      <c r="AH704" s="71"/>
      <c r="AI704" s="71"/>
      <c r="AJ704" s="71"/>
    </row>
    <row r="705" spans="1:36">
      <c r="A705" s="191"/>
      <c r="B705" s="191"/>
      <c r="C705" s="191"/>
      <c r="D705" s="191"/>
      <c r="E705" s="191"/>
      <c r="F705" s="191"/>
      <c r="G705" s="191"/>
      <c r="H705" s="191"/>
      <c r="I705" s="191"/>
      <c r="J705" s="191"/>
      <c r="K705" s="191"/>
      <c r="L705" s="191"/>
      <c r="M705" s="191"/>
      <c r="N705" s="191"/>
      <c r="O705" s="70">
        <f>SUMIFS('Ctas Pagar'!G:G,'Ctas Pagar'!E:E,Fornecedores!A:A,'Ctas Pagar'!M:M,"")</f>
        <v>0</v>
      </c>
      <c r="P705" s="70">
        <f>SUMIFS('Ctas Pagar'!G:G,'Ctas Pagar'!E:E,Fornecedores!A:A,'Ctas Pagar'!N:N,"Pago")</f>
        <v>0</v>
      </c>
      <c r="Q705" s="71"/>
      <c r="R705" s="71"/>
      <c r="S705" s="71"/>
      <c r="T705" s="71"/>
      <c r="U705" s="71"/>
      <c r="V705" s="71"/>
      <c r="W705" s="71"/>
      <c r="X705" s="71"/>
      <c r="Y705" s="71"/>
      <c r="Z705" s="71"/>
      <c r="AA705" s="71"/>
      <c r="AB705" s="71"/>
      <c r="AC705" s="71"/>
      <c r="AD705" s="71"/>
      <c r="AE705" s="71"/>
      <c r="AF705" s="71"/>
      <c r="AG705" s="71"/>
      <c r="AH705" s="71"/>
      <c r="AI705" s="71"/>
      <c r="AJ705" s="71"/>
    </row>
    <row r="706" spans="1:36">
      <c r="A706" s="191"/>
      <c r="B706" s="191"/>
      <c r="C706" s="191"/>
      <c r="D706" s="191"/>
      <c r="E706" s="191"/>
      <c r="F706" s="191"/>
      <c r="G706" s="191"/>
      <c r="H706" s="191"/>
      <c r="I706" s="191"/>
      <c r="J706" s="191"/>
      <c r="K706" s="191"/>
      <c r="L706" s="191"/>
      <c r="M706" s="191"/>
      <c r="N706" s="191"/>
      <c r="O706" s="70">
        <f>SUMIFS('Ctas Pagar'!G:G,'Ctas Pagar'!E:E,Fornecedores!A:A,'Ctas Pagar'!M:M,"")</f>
        <v>0</v>
      </c>
      <c r="P706" s="70">
        <f>SUMIFS('Ctas Pagar'!G:G,'Ctas Pagar'!E:E,Fornecedores!A:A,'Ctas Pagar'!N:N,"Pago")</f>
        <v>0</v>
      </c>
      <c r="Q706" s="71"/>
      <c r="R706" s="71"/>
      <c r="S706" s="71"/>
      <c r="T706" s="71"/>
      <c r="U706" s="71"/>
      <c r="V706" s="71"/>
      <c r="W706" s="71"/>
      <c r="X706" s="71"/>
      <c r="Y706" s="71"/>
      <c r="Z706" s="71"/>
      <c r="AA706" s="71"/>
      <c r="AB706" s="71"/>
      <c r="AC706" s="71"/>
      <c r="AD706" s="71"/>
      <c r="AE706" s="71"/>
      <c r="AF706" s="71"/>
      <c r="AG706" s="71"/>
      <c r="AH706" s="71"/>
      <c r="AI706" s="71"/>
      <c r="AJ706" s="71"/>
    </row>
    <row r="707" spans="1:36">
      <c r="A707" s="191"/>
      <c r="B707" s="191"/>
      <c r="C707" s="191"/>
      <c r="D707" s="191"/>
      <c r="E707" s="191"/>
      <c r="F707" s="191"/>
      <c r="G707" s="191"/>
      <c r="H707" s="191"/>
      <c r="I707" s="191"/>
      <c r="J707" s="191"/>
      <c r="K707" s="191"/>
      <c r="L707" s="191"/>
      <c r="M707" s="191"/>
      <c r="N707" s="191"/>
      <c r="O707" s="70">
        <f>SUMIFS('Ctas Pagar'!G:G,'Ctas Pagar'!E:E,Fornecedores!A:A,'Ctas Pagar'!M:M,"")</f>
        <v>0</v>
      </c>
      <c r="P707" s="70">
        <f>SUMIFS('Ctas Pagar'!G:G,'Ctas Pagar'!E:E,Fornecedores!A:A,'Ctas Pagar'!N:N,"Pago")</f>
        <v>0</v>
      </c>
      <c r="Q707" s="71"/>
      <c r="R707" s="71"/>
      <c r="S707" s="71"/>
      <c r="T707" s="71"/>
      <c r="U707" s="71"/>
      <c r="V707" s="71"/>
      <c r="W707" s="71"/>
      <c r="X707" s="71"/>
      <c r="Y707" s="71"/>
      <c r="Z707" s="71"/>
      <c r="AA707" s="71"/>
      <c r="AB707" s="71"/>
      <c r="AC707" s="71"/>
      <c r="AD707" s="71"/>
      <c r="AE707" s="71"/>
      <c r="AF707" s="71"/>
      <c r="AG707" s="71"/>
      <c r="AH707" s="71"/>
      <c r="AI707" s="71"/>
      <c r="AJ707" s="71"/>
    </row>
    <row r="708" spans="1:36">
      <c r="A708" s="191"/>
      <c r="B708" s="191"/>
      <c r="C708" s="191"/>
      <c r="D708" s="191"/>
      <c r="E708" s="191"/>
      <c r="F708" s="191"/>
      <c r="G708" s="191"/>
      <c r="H708" s="191"/>
      <c r="I708" s="191"/>
      <c r="J708" s="191"/>
      <c r="K708" s="191"/>
      <c r="L708" s="191"/>
      <c r="M708" s="191"/>
      <c r="N708" s="191"/>
      <c r="O708" s="70">
        <f>SUMIFS('Ctas Pagar'!G:G,'Ctas Pagar'!E:E,Fornecedores!A:A,'Ctas Pagar'!M:M,"")</f>
        <v>0</v>
      </c>
      <c r="P708" s="70">
        <f>SUMIFS('Ctas Pagar'!G:G,'Ctas Pagar'!E:E,Fornecedores!A:A,'Ctas Pagar'!N:N,"Pago")</f>
        <v>0</v>
      </c>
      <c r="Q708" s="71"/>
      <c r="R708" s="71"/>
      <c r="S708" s="71"/>
      <c r="T708" s="71"/>
      <c r="U708" s="71"/>
      <c r="V708" s="71"/>
      <c r="W708" s="71"/>
      <c r="X708" s="71"/>
      <c r="Y708" s="71"/>
      <c r="Z708" s="71"/>
      <c r="AA708" s="71"/>
      <c r="AB708" s="71"/>
      <c r="AC708" s="71"/>
      <c r="AD708" s="71"/>
      <c r="AE708" s="71"/>
      <c r="AF708" s="71"/>
      <c r="AG708" s="71"/>
      <c r="AH708" s="71"/>
      <c r="AI708" s="71"/>
      <c r="AJ708" s="71"/>
    </row>
    <row r="709" spans="1:36">
      <c r="A709" s="191"/>
      <c r="B709" s="191"/>
      <c r="C709" s="191"/>
      <c r="D709" s="191"/>
      <c r="E709" s="191"/>
      <c r="F709" s="191"/>
      <c r="G709" s="191"/>
      <c r="H709" s="191"/>
      <c r="I709" s="191"/>
      <c r="J709" s="191"/>
      <c r="K709" s="191"/>
      <c r="L709" s="191"/>
      <c r="M709" s="191"/>
      <c r="N709" s="191"/>
      <c r="O709" s="70">
        <f>SUMIFS('Ctas Pagar'!G:G,'Ctas Pagar'!E:E,Fornecedores!A:A,'Ctas Pagar'!M:M,"")</f>
        <v>0</v>
      </c>
      <c r="P709" s="70">
        <f>SUMIFS('Ctas Pagar'!G:G,'Ctas Pagar'!E:E,Fornecedores!A:A,'Ctas Pagar'!N:N,"Pago")</f>
        <v>0</v>
      </c>
      <c r="Q709" s="71"/>
      <c r="R709" s="71"/>
      <c r="S709" s="71"/>
      <c r="T709" s="71"/>
      <c r="U709" s="71"/>
      <c r="V709" s="71"/>
      <c r="W709" s="71"/>
      <c r="X709" s="71"/>
      <c r="Y709" s="71"/>
      <c r="Z709" s="71"/>
      <c r="AA709" s="71"/>
      <c r="AB709" s="71"/>
      <c r="AC709" s="71"/>
      <c r="AD709" s="71"/>
      <c r="AE709" s="71"/>
      <c r="AF709" s="71"/>
      <c r="AG709" s="71"/>
      <c r="AH709" s="71"/>
      <c r="AI709" s="71"/>
      <c r="AJ709" s="71"/>
    </row>
    <row r="710" spans="1:36">
      <c r="A710" s="191"/>
      <c r="B710" s="191"/>
      <c r="C710" s="191"/>
      <c r="D710" s="191"/>
      <c r="E710" s="191"/>
      <c r="F710" s="191"/>
      <c r="G710" s="191"/>
      <c r="H710" s="191"/>
      <c r="I710" s="191"/>
      <c r="J710" s="191"/>
      <c r="K710" s="191"/>
      <c r="L710" s="191"/>
      <c r="M710" s="191"/>
      <c r="N710" s="191"/>
      <c r="O710" s="70">
        <f>SUMIFS('Ctas Pagar'!G:G,'Ctas Pagar'!E:E,Fornecedores!A:A,'Ctas Pagar'!M:M,"")</f>
        <v>0</v>
      </c>
      <c r="P710" s="70">
        <f>SUMIFS('Ctas Pagar'!G:G,'Ctas Pagar'!E:E,Fornecedores!A:A,'Ctas Pagar'!N:N,"Pago")</f>
        <v>0</v>
      </c>
      <c r="Q710" s="71"/>
      <c r="R710" s="71"/>
      <c r="S710" s="71"/>
      <c r="T710" s="71"/>
      <c r="U710" s="71"/>
      <c r="V710" s="71"/>
      <c r="W710" s="71"/>
      <c r="X710" s="71"/>
      <c r="Y710" s="71"/>
      <c r="Z710" s="71"/>
      <c r="AA710" s="71"/>
      <c r="AB710" s="71"/>
      <c r="AC710" s="71"/>
      <c r="AD710" s="71"/>
      <c r="AE710" s="71"/>
      <c r="AF710" s="71"/>
      <c r="AG710" s="71"/>
      <c r="AH710" s="71"/>
      <c r="AI710" s="71"/>
      <c r="AJ710" s="71"/>
    </row>
    <row r="711" spans="1:36">
      <c r="A711" s="191"/>
      <c r="B711" s="191"/>
      <c r="C711" s="191"/>
      <c r="D711" s="191"/>
      <c r="E711" s="191"/>
      <c r="F711" s="191"/>
      <c r="G711" s="191"/>
      <c r="H711" s="191"/>
      <c r="I711" s="191"/>
      <c r="J711" s="191"/>
      <c r="K711" s="191"/>
      <c r="L711" s="191"/>
      <c r="M711" s="191"/>
      <c r="N711" s="191"/>
      <c r="O711" s="70">
        <f>SUMIFS('Ctas Pagar'!G:G,'Ctas Pagar'!E:E,Fornecedores!A:A,'Ctas Pagar'!M:M,"")</f>
        <v>0</v>
      </c>
      <c r="P711" s="70">
        <f>SUMIFS('Ctas Pagar'!G:G,'Ctas Pagar'!E:E,Fornecedores!A:A,'Ctas Pagar'!N:N,"Pago")</f>
        <v>0</v>
      </c>
      <c r="Q711" s="71"/>
      <c r="R711" s="71"/>
      <c r="S711" s="71"/>
      <c r="T711" s="71"/>
      <c r="U711" s="71"/>
      <c r="V711" s="71"/>
      <c r="W711" s="71"/>
      <c r="X711" s="71"/>
      <c r="Y711" s="71"/>
      <c r="Z711" s="71"/>
      <c r="AA711" s="71"/>
      <c r="AB711" s="71"/>
      <c r="AC711" s="71"/>
      <c r="AD711" s="71"/>
      <c r="AE711" s="71"/>
      <c r="AF711" s="71"/>
      <c r="AG711" s="71"/>
      <c r="AH711" s="71"/>
      <c r="AI711" s="71"/>
      <c r="AJ711" s="71"/>
    </row>
    <row r="712" spans="1:36">
      <c r="A712" s="191"/>
      <c r="B712" s="191"/>
      <c r="C712" s="191"/>
      <c r="D712" s="191"/>
      <c r="E712" s="191"/>
      <c r="F712" s="191"/>
      <c r="G712" s="191"/>
      <c r="H712" s="191"/>
      <c r="I712" s="191"/>
      <c r="J712" s="191"/>
      <c r="K712" s="191"/>
      <c r="L712" s="191"/>
      <c r="M712" s="191"/>
      <c r="N712" s="191"/>
      <c r="O712" s="70">
        <f>SUMIFS('Ctas Pagar'!G:G,'Ctas Pagar'!E:E,Fornecedores!A:A,'Ctas Pagar'!M:M,"")</f>
        <v>0</v>
      </c>
      <c r="P712" s="70">
        <f>SUMIFS('Ctas Pagar'!G:G,'Ctas Pagar'!E:E,Fornecedores!A:A,'Ctas Pagar'!N:N,"Pago")</f>
        <v>0</v>
      </c>
      <c r="Q712" s="71"/>
      <c r="R712" s="71"/>
      <c r="S712" s="71"/>
      <c r="T712" s="71"/>
      <c r="U712" s="71"/>
      <c r="V712" s="71"/>
      <c r="W712" s="71"/>
      <c r="X712" s="71"/>
      <c r="Y712" s="71"/>
      <c r="Z712" s="71"/>
      <c r="AA712" s="71"/>
      <c r="AB712" s="71"/>
      <c r="AC712" s="71"/>
      <c r="AD712" s="71"/>
      <c r="AE712" s="71"/>
      <c r="AF712" s="71"/>
      <c r="AG712" s="71"/>
      <c r="AH712" s="71"/>
      <c r="AI712" s="71"/>
      <c r="AJ712" s="71"/>
    </row>
    <row r="713" spans="1:36">
      <c r="A713" s="191"/>
      <c r="B713" s="191"/>
      <c r="C713" s="191"/>
      <c r="D713" s="191"/>
      <c r="E713" s="191"/>
      <c r="F713" s="191"/>
      <c r="G713" s="191"/>
      <c r="H713" s="191"/>
      <c r="I713" s="191"/>
      <c r="J713" s="191"/>
      <c r="K713" s="191"/>
      <c r="L713" s="191"/>
      <c r="M713" s="191"/>
      <c r="N713" s="191"/>
      <c r="O713" s="70">
        <f>SUMIFS('Ctas Pagar'!G:G,'Ctas Pagar'!E:E,Fornecedores!A:A,'Ctas Pagar'!M:M,"")</f>
        <v>0</v>
      </c>
      <c r="P713" s="70">
        <f>SUMIFS('Ctas Pagar'!G:G,'Ctas Pagar'!E:E,Fornecedores!A:A,'Ctas Pagar'!N:N,"Pago")</f>
        <v>0</v>
      </c>
      <c r="Q713" s="71"/>
      <c r="R713" s="71"/>
      <c r="S713" s="71"/>
      <c r="T713" s="71"/>
      <c r="U713" s="71"/>
      <c r="V713" s="71"/>
      <c r="W713" s="71"/>
      <c r="X713" s="71"/>
      <c r="Y713" s="71"/>
      <c r="Z713" s="71"/>
      <c r="AA713" s="71"/>
      <c r="AB713" s="71"/>
      <c r="AC713" s="71"/>
      <c r="AD713" s="71"/>
      <c r="AE713" s="71"/>
      <c r="AF713" s="71"/>
      <c r="AG713" s="71"/>
      <c r="AH713" s="71"/>
      <c r="AI713" s="71"/>
      <c r="AJ713" s="71"/>
    </row>
    <row r="714" spans="1:36">
      <c r="A714" s="191"/>
      <c r="B714" s="191"/>
      <c r="C714" s="191"/>
      <c r="D714" s="191"/>
      <c r="E714" s="191"/>
      <c r="F714" s="191"/>
      <c r="G714" s="191"/>
      <c r="H714" s="191"/>
      <c r="I714" s="191"/>
      <c r="J714" s="191"/>
      <c r="K714" s="191"/>
      <c r="L714" s="191"/>
      <c r="M714" s="191"/>
      <c r="N714" s="191"/>
      <c r="O714" s="70">
        <f>SUMIFS('Ctas Pagar'!G:G,'Ctas Pagar'!E:E,Fornecedores!A:A,'Ctas Pagar'!M:M,"")</f>
        <v>0</v>
      </c>
      <c r="P714" s="70">
        <f>SUMIFS('Ctas Pagar'!G:G,'Ctas Pagar'!E:E,Fornecedores!A:A,'Ctas Pagar'!N:N,"Pago")</f>
        <v>0</v>
      </c>
      <c r="Q714" s="71"/>
      <c r="R714" s="71"/>
      <c r="S714" s="71"/>
      <c r="T714" s="71"/>
      <c r="U714" s="71"/>
      <c r="V714" s="71"/>
      <c r="W714" s="71"/>
      <c r="X714" s="71"/>
      <c r="Y714" s="71"/>
      <c r="Z714" s="71"/>
      <c r="AA714" s="71"/>
      <c r="AB714" s="71"/>
      <c r="AC714" s="71"/>
      <c r="AD714" s="71"/>
      <c r="AE714" s="71"/>
      <c r="AF714" s="71"/>
      <c r="AG714" s="71"/>
      <c r="AH714" s="71"/>
      <c r="AI714" s="71"/>
      <c r="AJ714" s="71"/>
    </row>
    <row r="715" spans="1:36">
      <c r="A715" s="191"/>
      <c r="B715" s="191"/>
      <c r="C715" s="191"/>
      <c r="D715" s="191"/>
      <c r="E715" s="191"/>
      <c r="F715" s="191"/>
      <c r="G715" s="191"/>
      <c r="H715" s="191"/>
      <c r="I715" s="191"/>
      <c r="J715" s="191"/>
      <c r="K715" s="191"/>
      <c r="L715" s="191"/>
      <c r="M715" s="191"/>
      <c r="N715" s="191"/>
      <c r="O715" s="70">
        <f>SUMIFS('Ctas Pagar'!G:G,'Ctas Pagar'!E:E,Fornecedores!A:A,'Ctas Pagar'!M:M,"")</f>
        <v>0</v>
      </c>
      <c r="P715" s="70">
        <f>SUMIFS('Ctas Pagar'!G:G,'Ctas Pagar'!E:E,Fornecedores!A:A,'Ctas Pagar'!N:N,"Pago")</f>
        <v>0</v>
      </c>
      <c r="Q715" s="71"/>
      <c r="R715" s="71"/>
      <c r="S715" s="71"/>
      <c r="T715" s="71"/>
      <c r="U715" s="71"/>
      <c r="V715" s="71"/>
      <c r="W715" s="71"/>
      <c r="X715" s="71"/>
      <c r="Y715" s="71"/>
      <c r="Z715" s="71"/>
      <c r="AA715" s="71"/>
      <c r="AB715" s="71"/>
      <c r="AC715" s="71"/>
      <c r="AD715" s="71"/>
      <c r="AE715" s="71"/>
      <c r="AF715" s="71"/>
      <c r="AG715" s="71"/>
      <c r="AH715" s="71"/>
      <c r="AI715" s="71"/>
      <c r="AJ715" s="71"/>
    </row>
    <row r="716" spans="1:36">
      <c r="A716" s="191"/>
      <c r="B716" s="191"/>
      <c r="C716" s="191"/>
      <c r="D716" s="191"/>
      <c r="E716" s="191"/>
      <c r="F716" s="191"/>
      <c r="G716" s="191"/>
      <c r="H716" s="191"/>
      <c r="I716" s="191"/>
      <c r="J716" s="191"/>
      <c r="K716" s="191"/>
      <c r="L716" s="191"/>
      <c r="M716" s="191"/>
      <c r="N716" s="191"/>
      <c r="O716" s="70">
        <f>SUMIFS('Ctas Pagar'!G:G,'Ctas Pagar'!E:E,Fornecedores!A:A,'Ctas Pagar'!M:M,"")</f>
        <v>0</v>
      </c>
      <c r="P716" s="70">
        <f>SUMIFS('Ctas Pagar'!G:G,'Ctas Pagar'!E:E,Fornecedores!A:A,'Ctas Pagar'!N:N,"Pago")</f>
        <v>0</v>
      </c>
      <c r="Q716" s="71"/>
      <c r="R716" s="71"/>
      <c r="S716" s="71"/>
      <c r="T716" s="71"/>
      <c r="U716" s="71"/>
      <c r="V716" s="71"/>
      <c r="W716" s="71"/>
      <c r="X716" s="71"/>
      <c r="Y716" s="71"/>
      <c r="Z716" s="71"/>
      <c r="AA716" s="71"/>
      <c r="AB716" s="71"/>
      <c r="AC716" s="71"/>
      <c r="AD716" s="71"/>
      <c r="AE716" s="71"/>
      <c r="AF716" s="71"/>
      <c r="AG716" s="71"/>
      <c r="AH716" s="71"/>
      <c r="AI716" s="71"/>
      <c r="AJ716" s="71"/>
    </row>
    <row r="717" spans="1:36">
      <c r="A717" s="191"/>
      <c r="B717" s="191"/>
      <c r="C717" s="191"/>
      <c r="D717" s="191"/>
      <c r="E717" s="191"/>
      <c r="F717" s="191"/>
      <c r="G717" s="191"/>
      <c r="H717" s="191"/>
      <c r="I717" s="191"/>
      <c r="J717" s="191"/>
      <c r="K717" s="191"/>
      <c r="L717" s="191"/>
      <c r="M717" s="191"/>
      <c r="N717" s="191"/>
      <c r="O717" s="70">
        <f>SUMIFS('Ctas Pagar'!G:G,'Ctas Pagar'!E:E,Fornecedores!A:A,'Ctas Pagar'!M:M,"")</f>
        <v>0</v>
      </c>
      <c r="P717" s="70">
        <f>SUMIFS('Ctas Pagar'!G:G,'Ctas Pagar'!E:E,Fornecedores!A:A,'Ctas Pagar'!N:N,"Pago")</f>
        <v>0</v>
      </c>
      <c r="Q717" s="71"/>
      <c r="R717" s="71"/>
      <c r="S717" s="71"/>
      <c r="T717" s="71"/>
      <c r="U717" s="71"/>
      <c r="V717" s="71"/>
      <c r="W717" s="71"/>
      <c r="X717" s="71"/>
      <c r="Y717" s="71"/>
      <c r="Z717" s="71"/>
      <c r="AA717" s="71"/>
      <c r="AB717" s="71"/>
      <c r="AC717" s="71"/>
      <c r="AD717" s="71"/>
      <c r="AE717" s="71"/>
      <c r="AF717" s="71"/>
      <c r="AG717" s="71"/>
      <c r="AH717" s="71"/>
      <c r="AI717" s="71"/>
      <c r="AJ717" s="71"/>
    </row>
    <row r="718" spans="1:36">
      <c r="A718" s="191"/>
      <c r="B718" s="191"/>
      <c r="C718" s="191"/>
      <c r="D718" s="191"/>
      <c r="E718" s="191"/>
      <c r="F718" s="191"/>
      <c r="G718" s="191"/>
      <c r="H718" s="191"/>
      <c r="I718" s="191"/>
      <c r="J718" s="191"/>
      <c r="K718" s="191"/>
      <c r="L718" s="191"/>
      <c r="M718" s="191"/>
      <c r="N718" s="191"/>
      <c r="O718" s="70">
        <f>SUMIFS('Ctas Pagar'!G:G,'Ctas Pagar'!E:E,Fornecedores!A:A,'Ctas Pagar'!M:M,"")</f>
        <v>0</v>
      </c>
      <c r="P718" s="70">
        <f>SUMIFS('Ctas Pagar'!G:G,'Ctas Pagar'!E:E,Fornecedores!A:A,'Ctas Pagar'!N:N,"Pago")</f>
        <v>0</v>
      </c>
      <c r="Q718" s="71"/>
      <c r="R718" s="71"/>
      <c r="S718" s="71"/>
      <c r="T718" s="71"/>
      <c r="U718" s="71"/>
      <c r="V718" s="71"/>
      <c r="W718" s="71"/>
      <c r="X718" s="71"/>
      <c r="Y718" s="71"/>
      <c r="Z718" s="71"/>
      <c r="AA718" s="71"/>
      <c r="AB718" s="71"/>
      <c r="AC718" s="71"/>
      <c r="AD718" s="71"/>
      <c r="AE718" s="71"/>
      <c r="AF718" s="71"/>
      <c r="AG718" s="71"/>
      <c r="AH718" s="71"/>
      <c r="AI718" s="71"/>
      <c r="AJ718" s="71"/>
    </row>
    <row r="719" spans="1:36">
      <c r="A719" s="191"/>
      <c r="B719" s="191"/>
      <c r="C719" s="191"/>
      <c r="D719" s="191"/>
      <c r="E719" s="191"/>
      <c r="F719" s="191"/>
      <c r="G719" s="191"/>
      <c r="H719" s="191"/>
      <c r="I719" s="191"/>
      <c r="J719" s="191"/>
      <c r="K719" s="191"/>
      <c r="L719" s="191"/>
      <c r="M719" s="191"/>
      <c r="N719" s="191"/>
      <c r="O719" s="70">
        <f>SUMIFS('Ctas Pagar'!G:G,'Ctas Pagar'!E:E,Fornecedores!A:A,'Ctas Pagar'!M:M,"")</f>
        <v>0</v>
      </c>
      <c r="P719" s="70">
        <f>SUMIFS('Ctas Pagar'!G:G,'Ctas Pagar'!E:E,Fornecedores!A:A,'Ctas Pagar'!N:N,"Pago")</f>
        <v>0</v>
      </c>
      <c r="Q719" s="71"/>
      <c r="R719" s="71"/>
      <c r="S719" s="71"/>
      <c r="T719" s="71"/>
      <c r="U719" s="71"/>
      <c r="V719" s="71"/>
      <c r="W719" s="71"/>
      <c r="X719" s="71"/>
      <c r="Y719" s="71"/>
      <c r="Z719" s="71"/>
      <c r="AA719" s="71"/>
      <c r="AB719" s="71"/>
      <c r="AC719" s="71"/>
      <c r="AD719" s="71"/>
      <c r="AE719" s="71"/>
      <c r="AF719" s="71"/>
      <c r="AG719" s="71"/>
      <c r="AH719" s="71"/>
      <c r="AI719" s="71"/>
      <c r="AJ719" s="71"/>
    </row>
    <row r="720" spans="1:36">
      <c r="A720" s="191"/>
      <c r="B720" s="191"/>
      <c r="C720" s="191"/>
      <c r="D720" s="191"/>
      <c r="E720" s="191"/>
      <c r="F720" s="191"/>
      <c r="G720" s="191"/>
      <c r="H720" s="191"/>
      <c r="I720" s="191"/>
      <c r="J720" s="191"/>
      <c r="K720" s="191"/>
      <c r="L720" s="191"/>
      <c r="M720" s="191"/>
      <c r="N720" s="191"/>
      <c r="O720" s="70">
        <f>SUMIFS('Ctas Pagar'!G:G,'Ctas Pagar'!E:E,Fornecedores!A:A,'Ctas Pagar'!M:M,"")</f>
        <v>0</v>
      </c>
      <c r="P720" s="70">
        <f>SUMIFS('Ctas Pagar'!G:G,'Ctas Pagar'!E:E,Fornecedores!A:A,'Ctas Pagar'!N:N,"Pago")</f>
        <v>0</v>
      </c>
      <c r="Q720" s="71"/>
      <c r="R720" s="71"/>
      <c r="S720" s="71"/>
      <c r="T720" s="71"/>
      <c r="U720" s="71"/>
      <c r="V720" s="71"/>
      <c r="W720" s="71"/>
      <c r="X720" s="71"/>
      <c r="Y720" s="71"/>
      <c r="Z720" s="71"/>
      <c r="AA720" s="71"/>
      <c r="AB720" s="71"/>
      <c r="AC720" s="71"/>
      <c r="AD720" s="71"/>
      <c r="AE720" s="71"/>
      <c r="AF720" s="71"/>
      <c r="AG720" s="71"/>
      <c r="AH720" s="71"/>
      <c r="AI720" s="71"/>
      <c r="AJ720" s="71"/>
    </row>
    <row r="721" spans="1:36">
      <c r="A721" s="191"/>
      <c r="B721" s="191"/>
      <c r="C721" s="191"/>
      <c r="D721" s="191"/>
      <c r="E721" s="191"/>
      <c r="F721" s="191"/>
      <c r="G721" s="191"/>
      <c r="H721" s="191"/>
      <c r="I721" s="191"/>
      <c r="J721" s="191"/>
      <c r="K721" s="191"/>
      <c r="L721" s="191"/>
      <c r="M721" s="191"/>
      <c r="N721" s="191"/>
      <c r="O721" s="70">
        <f>SUMIFS('Ctas Pagar'!G:G,'Ctas Pagar'!E:E,Fornecedores!A:A,'Ctas Pagar'!M:M,"")</f>
        <v>0</v>
      </c>
      <c r="P721" s="70">
        <f>SUMIFS('Ctas Pagar'!G:G,'Ctas Pagar'!E:E,Fornecedores!A:A,'Ctas Pagar'!N:N,"Pago")</f>
        <v>0</v>
      </c>
      <c r="Q721" s="71"/>
      <c r="R721" s="71"/>
      <c r="S721" s="71"/>
      <c r="T721" s="71"/>
      <c r="U721" s="71"/>
      <c r="V721" s="71"/>
      <c r="W721" s="71"/>
      <c r="X721" s="71"/>
      <c r="Y721" s="71"/>
      <c r="Z721" s="71"/>
      <c r="AA721" s="71"/>
      <c r="AB721" s="71"/>
      <c r="AC721" s="71"/>
      <c r="AD721" s="71"/>
      <c r="AE721" s="71"/>
      <c r="AF721" s="71"/>
      <c r="AG721" s="71"/>
      <c r="AH721" s="71"/>
      <c r="AI721" s="71"/>
      <c r="AJ721" s="71"/>
    </row>
    <row r="722" spans="1:36">
      <c r="A722" s="191"/>
      <c r="B722" s="191"/>
      <c r="C722" s="191"/>
      <c r="D722" s="191"/>
      <c r="E722" s="191"/>
      <c r="F722" s="191"/>
      <c r="G722" s="191"/>
      <c r="H722" s="191"/>
      <c r="I722" s="191"/>
      <c r="J722" s="191"/>
      <c r="K722" s="191"/>
      <c r="L722" s="191"/>
      <c r="M722" s="191"/>
      <c r="N722" s="191"/>
      <c r="O722" s="70">
        <f>SUMIFS('Ctas Pagar'!G:G,'Ctas Pagar'!E:E,Fornecedores!A:A,'Ctas Pagar'!M:M,"")</f>
        <v>0</v>
      </c>
      <c r="P722" s="70">
        <f>SUMIFS('Ctas Pagar'!G:G,'Ctas Pagar'!E:E,Fornecedores!A:A,'Ctas Pagar'!N:N,"Pago")</f>
        <v>0</v>
      </c>
      <c r="Q722" s="71"/>
      <c r="R722" s="71"/>
      <c r="S722" s="71"/>
      <c r="T722" s="71"/>
      <c r="U722" s="71"/>
      <c r="V722" s="71"/>
      <c r="W722" s="71"/>
      <c r="X722" s="71"/>
      <c r="Y722" s="71"/>
      <c r="Z722" s="71"/>
      <c r="AA722" s="71"/>
      <c r="AB722" s="71"/>
      <c r="AC722" s="71"/>
      <c r="AD722" s="71"/>
      <c r="AE722" s="71"/>
      <c r="AF722" s="71"/>
      <c r="AG722" s="71"/>
      <c r="AH722" s="71"/>
      <c r="AI722" s="71"/>
      <c r="AJ722" s="71"/>
    </row>
    <row r="723" spans="1:36">
      <c r="A723" s="191"/>
      <c r="B723" s="191"/>
      <c r="C723" s="191"/>
      <c r="D723" s="191"/>
      <c r="E723" s="191"/>
      <c r="F723" s="191"/>
      <c r="G723" s="191"/>
      <c r="H723" s="191"/>
      <c r="I723" s="191"/>
      <c r="J723" s="191"/>
      <c r="K723" s="191"/>
      <c r="L723" s="191"/>
      <c r="M723" s="191"/>
      <c r="N723" s="191"/>
      <c r="O723" s="70">
        <f>SUMIFS('Ctas Pagar'!G:G,'Ctas Pagar'!E:E,Fornecedores!A:A,'Ctas Pagar'!M:M,"")</f>
        <v>0</v>
      </c>
      <c r="P723" s="70">
        <f>SUMIFS('Ctas Pagar'!G:G,'Ctas Pagar'!E:E,Fornecedores!A:A,'Ctas Pagar'!N:N,"Pago")</f>
        <v>0</v>
      </c>
      <c r="Q723" s="71"/>
      <c r="R723" s="71"/>
      <c r="S723" s="71"/>
      <c r="T723" s="71"/>
      <c r="U723" s="71"/>
      <c r="V723" s="71"/>
      <c r="W723" s="71"/>
      <c r="X723" s="71"/>
      <c r="Y723" s="71"/>
      <c r="Z723" s="71"/>
      <c r="AA723" s="71"/>
      <c r="AB723" s="71"/>
      <c r="AC723" s="71"/>
      <c r="AD723" s="71"/>
      <c r="AE723" s="71"/>
      <c r="AF723" s="71"/>
      <c r="AG723" s="71"/>
      <c r="AH723" s="71"/>
      <c r="AI723" s="71"/>
      <c r="AJ723" s="71"/>
    </row>
    <row r="724" spans="1:36">
      <c r="A724" s="191"/>
      <c r="B724" s="191"/>
      <c r="C724" s="191"/>
      <c r="D724" s="191"/>
      <c r="E724" s="191"/>
      <c r="F724" s="191"/>
      <c r="G724" s="191"/>
      <c r="H724" s="191"/>
      <c r="I724" s="191"/>
      <c r="J724" s="191"/>
      <c r="K724" s="191"/>
      <c r="L724" s="191"/>
      <c r="M724" s="191"/>
      <c r="N724" s="191"/>
      <c r="O724" s="70">
        <f>SUMIFS('Ctas Pagar'!G:G,'Ctas Pagar'!E:E,Fornecedores!A:A,'Ctas Pagar'!M:M,"")</f>
        <v>0</v>
      </c>
      <c r="P724" s="70">
        <f>SUMIFS('Ctas Pagar'!G:G,'Ctas Pagar'!E:E,Fornecedores!A:A,'Ctas Pagar'!N:N,"Pago")</f>
        <v>0</v>
      </c>
      <c r="Q724" s="71"/>
      <c r="R724" s="71"/>
      <c r="S724" s="71"/>
      <c r="T724" s="71"/>
      <c r="U724" s="71"/>
      <c r="V724" s="71"/>
      <c r="W724" s="71"/>
      <c r="X724" s="71"/>
      <c r="Y724" s="71"/>
      <c r="Z724" s="71"/>
      <c r="AA724" s="71"/>
      <c r="AB724" s="71"/>
      <c r="AC724" s="71"/>
      <c r="AD724" s="71"/>
      <c r="AE724" s="71"/>
      <c r="AF724" s="71"/>
      <c r="AG724" s="71"/>
      <c r="AH724" s="71"/>
      <c r="AI724" s="71"/>
      <c r="AJ724" s="71"/>
    </row>
    <row r="725" spans="1:36">
      <c r="A725" s="191"/>
      <c r="B725" s="191"/>
      <c r="C725" s="191"/>
      <c r="D725" s="191"/>
      <c r="E725" s="191"/>
      <c r="F725" s="191"/>
      <c r="G725" s="191"/>
      <c r="H725" s="191"/>
      <c r="I725" s="191"/>
      <c r="J725" s="191"/>
      <c r="K725" s="191"/>
      <c r="L725" s="191"/>
      <c r="M725" s="191"/>
      <c r="N725" s="191"/>
      <c r="O725" s="70">
        <f>SUMIFS('Ctas Pagar'!G:G,'Ctas Pagar'!E:E,Fornecedores!A:A,'Ctas Pagar'!M:M,"")</f>
        <v>0</v>
      </c>
      <c r="P725" s="70">
        <f>SUMIFS('Ctas Pagar'!G:G,'Ctas Pagar'!E:E,Fornecedores!A:A,'Ctas Pagar'!N:N,"Pago")</f>
        <v>0</v>
      </c>
      <c r="Q725" s="71"/>
      <c r="R725" s="71"/>
      <c r="S725" s="71"/>
      <c r="T725" s="71"/>
      <c r="U725" s="71"/>
      <c r="V725" s="71"/>
      <c r="W725" s="71"/>
      <c r="X725" s="71"/>
      <c r="Y725" s="71"/>
      <c r="Z725" s="71"/>
      <c r="AA725" s="71"/>
      <c r="AB725" s="71"/>
      <c r="AC725" s="71"/>
      <c r="AD725" s="71"/>
      <c r="AE725" s="71"/>
      <c r="AF725" s="71"/>
      <c r="AG725" s="71"/>
      <c r="AH725" s="71"/>
      <c r="AI725" s="71"/>
      <c r="AJ725" s="71"/>
    </row>
    <row r="726" spans="1:36">
      <c r="A726" s="191"/>
      <c r="B726" s="191"/>
      <c r="C726" s="191"/>
      <c r="D726" s="191"/>
      <c r="E726" s="191"/>
      <c r="F726" s="191"/>
      <c r="G726" s="191"/>
      <c r="H726" s="191"/>
      <c r="I726" s="191"/>
      <c r="J726" s="191"/>
      <c r="K726" s="191"/>
      <c r="L726" s="191"/>
      <c r="M726" s="191"/>
      <c r="N726" s="191"/>
      <c r="O726" s="70">
        <f>SUMIFS('Ctas Pagar'!G:G,'Ctas Pagar'!E:E,Fornecedores!A:A,'Ctas Pagar'!M:M,"")</f>
        <v>0</v>
      </c>
      <c r="P726" s="70">
        <f>SUMIFS('Ctas Pagar'!G:G,'Ctas Pagar'!E:E,Fornecedores!A:A,'Ctas Pagar'!N:N,"Pago")</f>
        <v>0</v>
      </c>
      <c r="Q726" s="71"/>
      <c r="R726" s="71"/>
      <c r="S726" s="71"/>
      <c r="T726" s="71"/>
      <c r="U726" s="71"/>
      <c r="V726" s="71"/>
      <c r="W726" s="71"/>
      <c r="X726" s="71"/>
      <c r="Y726" s="71"/>
      <c r="Z726" s="71"/>
      <c r="AA726" s="71"/>
      <c r="AB726" s="71"/>
      <c r="AC726" s="71"/>
      <c r="AD726" s="71"/>
      <c r="AE726" s="71"/>
      <c r="AF726" s="71"/>
      <c r="AG726" s="71"/>
      <c r="AH726" s="71"/>
      <c r="AI726" s="71"/>
      <c r="AJ726" s="71"/>
    </row>
    <row r="727" spans="1:36">
      <c r="A727" s="191"/>
      <c r="B727" s="191"/>
      <c r="C727" s="191"/>
      <c r="D727" s="191"/>
      <c r="E727" s="191"/>
      <c r="F727" s="191"/>
      <c r="G727" s="191"/>
      <c r="H727" s="191"/>
      <c r="I727" s="191"/>
      <c r="J727" s="191"/>
      <c r="K727" s="191"/>
      <c r="L727" s="191"/>
      <c r="M727" s="191"/>
      <c r="N727" s="191"/>
      <c r="O727" s="70">
        <f>SUMIFS('Ctas Pagar'!G:G,'Ctas Pagar'!E:E,Fornecedores!A:A,'Ctas Pagar'!M:M,"")</f>
        <v>0</v>
      </c>
      <c r="P727" s="70">
        <f>SUMIFS('Ctas Pagar'!G:G,'Ctas Pagar'!E:E,Fornecedores!A:A,'Ctas Pagar'!N:N,"Pago")</f>
        <v>0</v>
      </c>
      <c r="Q727" s="71"/>
      <c r="R727" s="71"/>
      <c r="S727" s="71"/>
      <c r="T727" s="71"/>
      <c r="U727" s="71"/>
      <c r="V727" s="71"/>
      <c r="W727" s="71"/>
      <c r="X727" s="71"/>
      <c r="Y727" s="71"/>
      <c r="Z727" s="71"/>
      <c r="AA727" s="71"/>
      <c r="AB727" s="71"/>
      <c r="AC727" s="71"/>
      <c r="AD727" s="71"/>
      <c r="AE727" s="71"/>
      <c r="AF727" s="71"/>
      <c r="AG727" s="71"/>
      <c r="AH727" s="71"/>
      <c r="AI727" s="71"/>
      <c r="AJ727" s="71"/>
    </row>
    <row r="728" spans="1:36">
      <c r="A728" s="191"/>
      <c r="B728" s="191"/>
      <c r="C728" s="191"/>
      <c r="D728" s="191"/>
      <c r="E728" s="191"/>
      <c r="F728" s="191"/>
      <c r="G728" s="191"/>
      <c r="H728" s="191"/>
      <c r="I728" s="191"/>
      <c r="J728" s="191"/>
      <c r="K728" s="191"/>
      <c r="L728" s="191"/>
      <c r="M728" s="191"/>
      <c r="N728" s="191"/>
      <c r="O728" s="70">
        <f>SUMIFS('Ctas Pagar'!G:G,'Ctas Pagar'!E:E,Fornecedores!A:A,'Ctas Pagar'!M:M,"")</f>
        <v>0</v>
      </c>
      <c r="P728" s="70">
        <f>SUMIFS('Ctas Pagar'!G:G,'Ctas Pagar'!E:E,Fornecedores!A:A,'Ctas Pagar'!N:N,"Pago")</f>
        <v>0</v>
      </c>
      <c r="Q728" s="71"/>
      <c r="R728" s="71"/>
      <c r="S728" s="71"/>
      <c r="T728" s="71"/>
      <c r="U728" s="71"/>
      <c r="V728" s="71"/>
      <c r="W728" s="71"/>
      <c r="X728" s="71"/>
      <c r="Y728" s="71"/>
      <c r="Z728" s="71"/>
      <c r="AA728" s="71"/>
      <c r="AB728" s="71"/>
      <c r="AC728" s="71"/>
      <c r="AD728" s="71"/>
      <c r="AE728" s="71"/>
      <c r="AF728" s="71"/>
      <c r="AG728" s="71"/>
      <c r="AH728" s="71"/>
      <c r="AI728" s="71"/>
      <c r="AJ728" s="71"/>
    </row>
    <row r="729" spans="1:36">
      <c r="A729" s="191"/>
      <c r="B729" s="191"/>
      <c r="C729" s="191"/>
      <c r="D729" s="191"/>
      <c r="E729" s="191"/>
      <c r="F729" s="191"/>
      <c r="G729" s="191"/>
      <c r="H729" s="191"/>
      <c r="I729" s="191"/>
      <c r="J729" s="191"/>
      <c r="K729" s="191"/>
      <c r="L729" s="191"/>
      <c r="M729" s="191"/>
      <c r="N729" s="191"/>
      <c r="O729" s="70">
        <f>SUMIFS('Ctas Pagar'!G:G,'Ctas Pagar'!E:E,Fornecedores!A:A,'Ctas Pagar'!M:M,"")</f>
        <v>0</v>
      </c>
      <c r="P729" s="70">
        <f>SUMIFS('Ctas Pagar'!G:G,'Ctas Pagar'!E:E,Fornecedores!A:A,'Ctas Pagar'!N:N,"Pago")</f>
        <v>0</v>
      </c>
      <c r="Q729" s="71"/>
      <c r="R729" s="71"/>
      <c r="S729" s="71"/>
      <c r="T729" s="71"/>
      <c r="U729" s="71"/>
      <c r="V729" s="71"/>
      <c r="W729" s="71"/>
      <c r="X729" s="71"/>
      <c r="Y729" s="71"/>
      <c r="Z729" s="71"/>
      <c r="AA729" s="71"/>
      <c r="AB729" s="71"/>
      <c r="AC729" s="71"/>
      <c r="AD729" s="71"/>
      <c r="AE729" s="71"/>
      <c r="AF729" s="71"/>
      <c r="AG729" s="71"/>
      <c r="AH729" s="71"/>
      <c r="AI729" s="71"/>
      <c r="AJ729" s="71"/>
    </row>
    <row r="730" spans="1:36">
      <c r="A730" s="191"/>
      <c r="B730" s="191"/>
      <c r="C730" s="191"/>
      <c r="D730" s="191"/>
      <c r="E730" s="191"/>
      <c r="F730" s="191"/>
      <c r="G730" s="191"/>
      <c r="H730" s="191"/>
      <c r="I730" s="191"/>
      <c r="J730" s="191"/>
      <c r="K730" s="191"/>
      <c r="L730" s="191"/>
      <c r="M730" s="191"/>
      <c r="N730" s="191"/>
      <c r="O730" s="70">
        <f>SUMIFS('Ctas Pagar'!G:G,'Ctas Pagar'!E:E,Fornecedores!A:A,'Ctas Pagar'!M:M,"")</f>
        <v>0</v>
      </c>
      <c r="P730" s="70">
        <f>SUMIFS('Ctas Pagar'!G:G,'Ctas Pagar'!E:E,Fornecedores!A:A,'Ctas Pagar'!N:N,"Pago")</f>
        <v>0</v>
      </c>
      <c r="Q730" s="71"/>
      <c r="R730" s="71"/>
      <c r="S730" s="71"/>
      <c r="T730" s="71"/>
      <c r="U730" s="71"/>
      <c r="V730" s="71"/>
      <c r="W730" s="71"/>
      <c r="X730" s="71"/>
      <c r="Y730" s="71"/>
      <c r="Z730" s="71"/>
      <c r="AA730" s="71"/>
      <c r="AB730" s="71"/>
      <c r="AC730" s="71"/>
      <c r="AD730" s="71"/>
      <c r="AE730" s="71"/>
      <c r="AF730" s="71"/>
      <c r="AG730" s="71"/>
      <c r="AH730" s="71"/>
      <c r="AI730" s="71"/>
      <c r="AJ730" s="71"/>
    </row>
    <row r="731" spans="1:36">
      <c r="A731" s="191"/>
      <c r="B731" s="191"/>
      <c r="C731" s="191"/>
      <c r="D731" s="191"/>
      <c r="E731" s="191"/>
      <c r="F731" s="191"/>
      <c r="G731" s="191"/>
      <c r="H731" s="191"/>
      <c r="I731" s="191"/>
      <c r="J731" s="191"/>
      <c r="K731" s="191"/>
      <c r="L731" s="191"/>
      <c r="M731" s="191"/>
      <c r="N731" s="191"/>
      <c r="O731" s="70">
        <f>SUMIFS('Ctas Pagar'!G:G,'Ctas Pagar'!E:E,Fornecedores!A:A,'Ctas Pagar'!M:M,"")</f>
        <v>0</v>
      </c>
      <c r="P731" s="70">
        <f>SUMIFS('Ctas Pagar'!G:G,'Ctas Pagar'!E:E,Fornecedores!A:A,'Ctas Pagar'!N:N,"Pago")</f>
        <v>0</v>
      </c>
      <c r="Q731" s="71"/>
      <c r="R731" s="71"/>
      <c r="S731" s="71"/>
      <c r="T731" s="71"/>
      <c r="U731" s="71"/>
      <c r="V731" s="71"/>
      <c r="W731" s="71"/>
      <c r="X731" s="71"/>
      <c r="Y731" s="71"/>
      <c r="Z731" s="71"/>
      <c r="AA731" s="71"/>
      <c r="AB731" s="71"/>
      <c r="AC731" s="71"/>
      <c r="AD731" s="71"/>
      <c r="AE731" s="71"/>
      <c r="AF731" s="71"/>
      <c r="AG731" s="71"/>
      <c r="AH731" s="71"/>
      <c r="AI731" s="71"/>
      <c r="AJ731" s="71"/>
    </row>
    <row r="732" spans="1:36">
      <c r="A732" s="191"/>
      <c r="B732" s="191"/>
      <c r="C732" s="191"/>
      <c r="D732" s="191"/>
      <c r="E732" s="191"/>
      <c r="F732" s="191"/>
      <c r="G732" s="191"/>
      <c r="H732" s="191"/>
      <c r="I732" s="191"/>
      <c r="J732" s="191"/>
      <c r="K732" s="191"/>
      <c r="L732" s="191"/>
      <c r="M732" s="191"/>
      <c r="N732" s="191"/>
      <c r="O732" s="70">
        <f>SUMIFS('Ctas Pagar'!G:G,'Ctas Pagar'!E:E,Fornecedores!A:A,'Ctas Pagar'!M:M,"")</f>
        <v>0</v>
      </c>
      <c r="P732" s="70">
        <f>SUMIFS('Ctas Pagar'!G:G,'Ctas Pagar'!E:E,Fornecedores!A:A,'Ctas Pagar'!N:N,"Pago")</f>
        <v>0</v>
      </c>
      <c r="Q732" s="71"/>
      <c r="R732" s="71"/>
      <c r="S732" s="71"/>
      <c r="T732" s="71"/>
      <c r="U732" s="71"/>
      <c r="V732" s="71"/>
      <c r="W732" s="71"/>
      <c r="X732" s="71"/>
      <c r="Y732" s="71"/>
      <c r="Z732" s="71"/>
      <c r="AA732" s="71"/>
      <c r="AB732" s="71"/>
      <c r="AC732" s="71"/>
      <c r="AD732" s="71"/>
      <c r="AE732" s="71"/>
      <c r="AF732" s="71"/>
      <c r="AG732" s="71"/>
      <c r="AH732" s="71"/>
      <c r="AI732" s="71"/>
      <c r="AJ732" s="71"/>
    </row>
    <row r="733" spans="1:36">
      <c r="A733" s="191"/>
      <c r="B733" s="191"/>
      <c r="C733" s="191"/>
      <c r="D733" s="191"/>
      <c r="E733" s="191"/>
      <c r="F733" s="191"/>
      <c r="G733" s="191"/>
      <c r="H733" s="191"/>
      <c r="I733" s="191"/>
      <c r="J733" s="191"/>
      <c r="K733" s="191"/>
      <c r="L733" s="191"/>
      <c r="M733" s="191"/>
      <c r="N733" s="191"/>
      <c r="O733" s="70">
        <f>SUMIFS('Ctas Pagar'!G:G,'Ctas Pagar'!E:E,Fornecedores!A:A,'Ctas Pagar'!M:M,"")</f>
        <v>0</v>
      </c>
      <c r="P733" s="70">
        <f>SUMIFS('Ctas Pagar'!G:G,'Ctas Pagar'!E:E,Fornecedores!A:A,'Ctas Pagar'!N:N,"Pago")</f>
        <v>0</v>
      </c>
      <c r="Q733" s="71"/>
      <c r="R733" s="71"/>
      <c r="S733" s="71"/>
      <c r="T733" s="71"/>
      <c r="U733" s="71"/>
      <c r="V733" s="71"/>
      <c r="W733" s="71"/>
      <c r="X733" s="71"/>
      <c r="Y733" s="71"/>
      <c r="Z733" s="71"/>
      <c r="AA733" s="71"/>
      <c r="AB733" s="71"/>
      <c r="AC733" s="71"/>
      <c r="AD733" s="71"/>
      <c r="AE733" s="71"/>
      <c r="AF733" s="71"/>
      <c r="AG733" s="71"/>
      <c r="AH733" s="71"/>
      <c r="AI733" s="71"/>
      <c r="AJ733" s="71"/>
    </row>
    <row r="734" spans="1:36">
      <c r="A734" s="191"/>
      <c r="B734" s="191"/>
      <c r="C734" s="191"/>
      <c r="D734" s="191"/>
      <c r="E734" s="191"/>
      <c r="F734" s="191"/>
      <c r="G734" s="191"/>
      <c r="H734" s="191"/>
      <c r="I734" s="191"/>
      <c r="J734" s="191"/>
      <c r="K734" s="191"/>
      <c r="L734" s="191"/>
      <c r="M734" s="191"/>
      <c r="N734" s="191"/>
      <c r="O734" s="70">
        <f>SUMIFS('Ctas Pagar'!G:G,'Ctas Pagar'!E:E,Fornecedores!A:A,'Ctas Pagar'!M:M,"")</f>
        <v>0</v>
      </c>
      <c r="P734" s="70">
        <f>SUMIFS('Ctas Pagar'!G:G,'Ctas Pagar'!E:E,Fornecedores!A:A,'Ctas Pagar'!N:N,"Pago")</f>
        <v>0</v>
      </c>
      <c r="Q734" s="71"/>
      <c r="R734" s="71"/>
      <c r="S734" s="71"/>
      <c r="T734" s="71"/>
      <c r="U734" s="71"/>
      <c r="V734" s="71"/>
      <c r="W734" s="71"/>
      <c r="X734" s="71"/>
      <c r="Y734" s="71"/>
      <c r="Z734" s="71"/>
      <c r="AA734" s="71"/>
      <c r="AB734" s="71"/>
      <c r="AC734" s="71"/>
      <c r="AD734" s="71"/>
      <c r="AE734" s="71"/>
      <c r="AF734" s="71"/>
      <c r="AG734" s="71"/>
      <c r="AH734" s="71"/>
      <c r="AI734" s="71"/>
      <c r="AJ734" s="71"/>
    </row>
    <row r="735" spans="1:36">
      <c r="A735" s="191"/>
      <c r="B735" s="191"/>
      <c r="C735" s="191"/>
      <c r="D735" s="191"/>
      <c r="E735" s="191"/>
      <c r="F735" s="191"/>
      <c r="G735" s="191"/>
      <c r="H735" s="191"/>
      <c r="I735" s="191"/>
      <c r="J735" s="191"/>
      <c r="K735" s="191"/>
      <c r="L735" s="191"/>
      <c r="M735" s="191"/>
      <c r="N735" s="191"/>
      <c r="O735" s="70">
        <f>SUMIFS('Ctas Pagar'!G:G,'Ctas Pagar'!E:E,Fornecedores!A:A,'Ctas Pagar'!M:M,"")</f>
        <v>0</v>
      </c>
      <c r="P735" s="70">
        <f>SUMIFS('Ctas Pagar'!G:G,'Ctas Pagar'!E:E,Fornecedores!A:A,'Ctas Pagar'!N:N,"Pago")</f>
        <v>0</v>
      </c>
      <c r="Q735" s="71"/>
      <c r="R735" s="71"/>
      <c r="S735" s="71"/>
      <c r="T735" s="71"/>
      <c r="U735" s="71"/>
      <c r="V735" s="71"/>
      <c r="W735" s="71"/>
      <c r="X735" s="71"/>
      <c r="Y735" s="71"/>
      <c r="Z735" s="71"/>
      <c r="AA735" s="71"/>
      <c r="AB735" s="71"/>
      <c r="AC735" s="71"/>
      <c r="AD735" s="71"/>
      <c r="AE735" s="71"/>
      <c r="AF735" s="71"/>
      <c r="AG735" s="71"/>
      <c r="AH735" s="71"/>
      <c r="AI735" s="71"/>
      <c r="AJ735" s="71"/>
    </row>
    <row r="736" spans="1:36">
      <c r="A736" s="191"/>
      <c r="B736" s="191"/>
      <c r="C736" s="191"/>
      <c r="D736" s="191"/>
      <c r="E736" s="191"/>
      <c r="F736" s="191"/>
      <c r="G736" s="191"/>
      <c r="H736" s="191"/>
      <c r="I736" s="191"/>
      <c r="J736" s="191"/>
      <c r="K736" s="191"/>
      <c r="L736" s="191"/>
      <c r="M736" s="191"/>
      <c r="N736" s="191"/>
      <c r="O736" s="70">
        <f>SUMIFS('Ctas Pagar'!G:G,'Ctas Pagar'!E:E,Fornecedores!A:A,'Ctas Pagar'!M:M,"")</f>
        <v>0</v>
      </c>
      <c r="P736" s="70">
        <f>SUMIFS('Ctas Pagar'!G:G,'Ctas Pagar'!E:E,Fornecedores!A:A,'Ctas Pagar'!N:N,"Pago")</f>
        <v>0</v>
      </c>
      <c r="Q736" s="71"/>
      <c r="R736" s="71"/>
      <c r="S736" s="71"/>
      <c r="T736" s="71"/>
      <c r="U736" s="71"/>
      <c r="V736" s="71"/>
      <c r="W736" s="71"/>
      <c r="X736" s="71"/>
      <c r="Y736" s="71"/>
      <c r="Z736" s="71"/>
      <c r="AA736" s="71"/>
      <c r="AB736" s="71"/>
      <c r="AC736" s="71"/>
      <c r="AD736" s="71"/>
      <c r="AE736" s="71"/>
      <c r="AF736" s="71"/>
      <c r="AG736" s="71"/>
      <c r="AH736" s="71"/>
      <c r="AI736" s="71"/>
      <c r="AJ736" s="71"/>
    </row>
    <row r="737" spans="1:36">
      <c r="A737" s="191"/>
      <c r="B737" s="191"/>
      <c r="C737" s="191"/>
      <c r="D737" s="191"/>
      <c r="E737" s="191"/>
      <c r="F737" s="191"/>
      <c r="G737" s="191"/>
      <c r="H737" s="191"/>
      <c r="I737" s="191"/>
      <c r="J737" s="191"/>
      <c r="K737" s="191"/>
      <c r="L737" s="191"/>
      <c r="M737" s="191"/>
      <c r="N737" s="191"/>
      <c r="O737" s="70">
        <f>SUMIFS('Ctas Pagar'!G:G,'Ctas Pagar'!E:E,Fornecedores!A:A,'Ctas Pagar'!M:M,"")</f>
        <v>0</v>
      </c>
      <c r="P737" s="70">
        <f>SUMIFS('Ctas Pagar'!G:G,'Ctas Pagar'!E:E,Fornecedores!A:A,'Ctas Pagar'!N:N,"Pago")</f>
        <v>0</v>
      </c>
      <c r="Q737" s="71"/>
      <c r="R737" s="71"/>
      <c r="S737" s="71"/>
      <c r="T737" s="71"/>
      <c r="U737" s="71"/>
      <c r="V737" s="71"/>
      <c r="W737" s="71"/>
      <c r="X737" s="71"/>
      <c r="Y737" s="71"/>
      <c r="Z737" s="71"/>
      <c r="AA737" s="71"/>
      <c r="AB737" s="71"/>
      <c r="AC737" s="71"/>
      <c r="AD737" s="71"/>
      <c r="AE737" s="71"/>
      <c r="AF737" s="71"/>
      <c r="AG737" s="71"/>
      <c r="AH737" s="71"/>
      <c r="AI737" s="71"/>
      <c r="AJ737" s="71"/>
    </row>
    <row r="738" spans="1:36">
      <c r="A738" s="191"/>
      <c r="B738" s="191"/>
      <c r="C738" s="191"/>
      <c r="D738" s="191"/>
      <c r="E738" s="191"/>
      <c r="F738" s="191"/>
      <c r="G738" s="191"/>
      <c r="H738" s="191"/>
      <c r="I738" s="191"/>
      <c r="J738" s="191"/>
      <c r="K738" s="191"/>
      <c r="L738" s="191"/>
      <c r="M738" s="191"/>
      <c r="N738" s="191"/>
      <c r="O738" s="70">
        <f>SUMIFS('Ctas Pagar'!G:G,'Ctas Pagar'!E:E,Fornecedores!A:A,'Ctas Pagar'!M:M,"")</f>
        <v>0</v>
      </c>
      <c r="P738" s="70">
        <f>SUMIFS('Ctas Pagar'!G:G,'Ctas Pagar'!E:E,Fornecedores!A:A,'Ctas Pagar'!N:N,"Pago")</f>
        <v>0</v>
      </c>
      <c r="Q738" s="71"/>
      <c r="R738" s="71"/>
      <c r="S738" s="71"/>
      <c r="T738" s="71"/>
      <c r="U738" s="71"/>
      <c r="V738" s="71"/>
      <c r="W738" s="71"/>
      <c r="X738" s="71"/>
      <c r="Y738" s="71"/>
      <c r="Z738" s="71"/>
      <c r="AA738" s="71"/>
      <c r="AB738" s="71"/>
      <c r="AC738" s="71"/>
      <c r="AD738" s="71"/>
      <c r="AE738" s="71"/>
      <c r="AF738" s="71"/>
      <c r="AG738" s="71"/>
      <c r="AH738" s="71"/>
      <c r="AI738" s="71"/>
      <c r="AJ738" s="71"/>
    </row>
    <row r="739" spans="1:36">
      <c r="A739" s="191"/>
      <c r="B739" s="191"/>
      <c r="C739" s="191"/>
      <c r="D739" s="191"/>
      <c r="E739" s="191"/>
      <c r="F739" s="191"/>
      <c r="G739" s="191"/>
      <c r="H739" s="191"/>
      <c r="I739" s="191"/>
      <c r="J739" s="191"/>
      <c r="K739" s="191"/>
      <c r="L739" s="191"/>
      <c r="M739" s="191"/>
      <c r="N739" s="191"/>
      <c r="O739" s="70">
        <f>SUMIFS('Ctas Pagar'!G:G,'Ctas Pagar'!E:E,Fornecedores!A:A,'Ctas Pagar'!M:M,"")</f>
        <v>0</v>
      </c>
      <c r="P739" s="70">
        <f>SUMIFS('Ctas Pagar'!G:G,'Ctas Pagar'!E:E,Fornecedores!A:A,'Ctas Pagar'!N:N,"Pago")</f>
        <v>0</v>
      </c>
      <c r="Q739" s="71"/>
      <c r="R739" s="71"/>
      <c r="S739" s="71"/>
      <c r="T739" s="71"/>
      <c r="U739" s="71"/>
      <c r="V739" s="71"/>
      <c r="W739" s="71"/>
      <c r="X739" s="71"/>
      <c r="Y739" s="71"/>
      <c r="Z739" s="71"/>
      <c r="AA739" s="71"/>
      <c r="AB739" s="71"/>
      <c r="AC739" s="71"/>
      <c r="AD739" s="71"/>
      <c r="AE739" s="71"/>
      <c r="AF739" s="71"/>
      <c r="AG739" s="71"/>
      <c r="AH739" s="71"/>
      <c r="AI739" s="71"/>
      <c r="AJ739" s="71"/>
    </row>
    <row r="740" spans="1:36">
      <c r="A740" s="191"/>
      <c r="B740" s="191"/>
      <c r="C740" s="191"/>
      <c r="D740" s="191"/>
      <c r="E740" s="191"/>
      <c r="F740" s="191"/>
      <c r="G740" s="191"/>
      <c r="H740" s="191"/>
      <c r="I740" s="191"/>
      <c r="J740" s="191"/>
      <c r="K740" s="191"/>
      <c r="L740" s="191"/>
      <c r="M740" s="191"/>
      <c r="N740" s="191"/>
      <c r="O740" s="70">
        <f>SUMIFS('Ctas Pagar'!G:G,'Ctas Pagar'!E:E,Fornecedores!A:A,'Ctas Pagar'!M:M,"")</f>
        <v>0</v>
      </c>
      <c r="P740" s="70">
        <f>SUMIFS('Ctas Pagar'!G:G,'Ctas Pagar'!E:E,Fornecedores!A:A,'Ctas Pagar'!N:N,"Pago")</f>
        <v>0</v>
      </c>
      <c r="Q740" s="71"/>
      <c r="R740" s="71"/>
      <c r="S740" s="71"/>
      <c r="T740" s="71"/>
      <c r="U740" s="71"/>
      <c r="V740" s="71"/>
      <c r="W740" s="71"/>
      <c r="X740" s="71"/>
      <c r="Y740" s="71"/>
      <c r="Z740" s="71"/>
      <c r="AA740" s="71"/>
      <c r="AB740" s="71"/>
      <c r="AC740" s="71"/>
      <c r="AD740" s="71"/>
      <c r="AE740" s="71"/>
      <c r="AF740" s="71"/>
      <c r="AG740" s="71"/>
      <c r="AH740" s="71"/>
      <c r="AI740" s="71"/>
      <c r="AJ740" s="71"/>
    </row>
    <row r="741" spans="1:36">
      <c r="A741" s="191"/>
      <c r="B741" s="191"/>
      <c r="C741" s="191"/>
      <c r="D741" s="191"/>
      <c r="E741" s="191"/>
      <c r="F741" s="191"/>
      <c r="G741" s="191"/>
      <c r="H741" s="191"/>
      <c r="I741" s="191"/>
      <c r="J741" s="191"/>
      <c r="K741" s="191"/>
      <c r="L741" s="191"/>
      <c r="M741" s="191"/>
      <c r="N741" s="191"/>
      <c r="O741" s="70">
        <f>SUMIFS('Ctas Pagar'!G:G,'Ctas Pagar'!E:E,Fornecedores!A:A,'Ctas Pagar'!M:M,"")</f>
        <v>0</v>
      </c>
      <c r="P741" s="70">
        <f>SUMIFS('Ctas Pagar'!G:G,'Ctas Pagar'!E:E,Fornecedores!A:A,'Ctas Pagar'!N:N,"Pago")</f>
        <v>0</v>
      </c>
      <c r="Q741" s="71"/>
      <c r="R741" s="71"/>
      <c r="S741" s="71"/>
      <c r="T741" s="71"/>
      <c r="U741" s="71"/>
      <c r="V741" s="71"/>
      <c r="W741" s="71"/>
      <c r="X741" s="71"/>
      <c r="Y741" s="71"/>
      <c r="Z741" s="71"/>
      <c r="AA741" s="71"/>
      <c r="AB741" s="71"/>
      <c r="AC741" s="71"/>
      <c r="AD741" s="71"/>
      <c r="AE741" s="71"/>
      <c r="AF741" s="71"/>
      <c r="AG741" s="71"/>
      <c r="AH741" s="71"/>
      <c r="AI741" s="71"/>
      <c r="AJ741" s="71"/>
    </row>
    <row r="742" spans="1:36">
      <c r="A742" s="191"/>
      <c r="B742" s="191"/>
      <c r="C742" s="191"/>
      <c r="D742" s="191"/>
      <c r="E742" s="191"/>
      <c r="F742" s="191"/>
      <c r="G742" s="191"/>
      <c r="H742" s="191"/>
      <c r="I742" s="191"/>
      <c r="J742" s="191"/>
      <c r="K742" s="191"/>
      <c r="L742" s="191"/>
      <c r="M742" s="191"/>
      <c r="N742" s="191"/>
      <c r="O742" s="70">
        <f>SUMIFS('Ctas Pagar'!G:G,'Ctas Pagar'!E:E,Fornecedores!A:A,'Ctas Pagar'!M:M,"")</f>
        <v>0</v>
      </c>
      <c r="P742" s="70">
        <f>SUMIFS('Ctas Pagar'!G:G,'Ctas Pagar'!E:E,Fornecedores!A:A,'Ctas Pagar'!N:N,"Pago")</f>
        <v>0</v>
      </c>
      <c r="Q742" s="71"/>
      <c r="R742" s="71"/>
      <c r="S742" s="71"/>
      <c r="T742" s="71"/>
      <c r="U742" s="71"/>
      <c r="V742" s="71"/>
      <c r="W742" s="71"/>
      <c r="X742" s="71"/>
      <c r="Y742" s="71"/>
      <c r="Z742" s="71"/>
      <c r="AA742" s="71"/>
      <c r="AB742" s="71"/>
      <c r="AC742" s="71"/>
      <c r="AD742" s="71"/>
      <c r="AE742" s="71"/>
      <c r="AF742" s="71"/>
      <c r="AG742" s="71"/>
      <c r="AH742" s="71"/>
      <c r="AI742" s="71"/>
      <c r="AJ742" s="71"/>
    </row>
    <row r="743" spans="1:36">
      <c r="A743" s="191"/>
      <c r="B743" s="191"/>
      <c r="C743" s="191"/>
      <c r="D743" s="191"/>
      <c r="E743" s="191"/>
      <c r="F743" s="191"/>
      <c r="G743" s="191"/>
      <c r="H743" s="191"/>
      <c r="I743" s="191"/>
      <c r="J743" s="191"/>
      <c r="K743" s="191"/>
      <c r="L743" s="191"/>
      <c r="M743" s="191"/>
      <c r="N743" s="191"/>
      <c r="O743" s="70">
        <f>SUMIFS('Ctas Pagar'!G:G,'Ctas Pagar'!E:E,Fornecedores!A:A,'Ctas Pagar'!M:M,"")</f>
        <v>0</v>
      </c>
      <c r="P743" s="70">
        <f>SUMIFS('Ctas Pagar'!G:G,'Ctas Pagar'!E:E,Fornecedores!A:A,'Ctas Pagar'!N:N,"Pago")</f>
        <v>0</v>
      </c>
      <c r="Q743" s="71"/>
      <c r="R743" s="71"/>
      <c r="S743" s="71"/>
      <c r="T743" s="71"/>
      <c r="U743" s="71"/>
      <c r="V743" s="71"/>
      <c r="W743" s="71"/>
      <c r="X743" s="71"/>
      <c r="Y743" s="71"/>
      <c r="Z743" s="71"/>
      <c r="AA743" s="71"/>
      <c r="AB743" s="71"/>
      <c r="AC743" s="71"/>
      <c r="AD743" s="71"/>
      <c r="AE743" s="71"/>
      <c r="AF743" s="71"/>
      <c r="AG743" s="71"/>
      <c r="AH743" s="71"/>
      <c r="AI743" s="71"/>
      <c r="AJ743" s="71"/>
    </row>
    <row r="744" spans="1:36">
      <c r="A744" s="191"/>
      <c r="B744" s="191"/>
      <c r="C744" s="191"/>
      <c r="D744" s="191"/>
      <c r="E744" s="191"/>
      <c r="F744" s="191"/>
      <c r="G744" s="191"/>
      <c r="H744" s="191"/>
      <c r="I744" s="191"/>
      <c r="J744" s="191"/>
      <c r="K744" s="191"/>
      <c r="L744" s="191"/>
      <c r="M744" s="191"/>
      <c r="N744" s="191"/>
      <c r="O744" s="70">
        <f>SUMIFS('Ctas Pagar'!G:G,'Ctas Pagar'!E:E,Fornecedores!A:A,'Ctas Pagar'!M:M,"")</f>
        <v>0</v>
      </c>
      <c r="P744" s="70">
        <f>SUMIFS('Ctas Pagar'!G:G,'Ctas Pagar'!E:E,Fornecedores!A:A,'Ctas Pagar'!N:N,"Pago")</f>
        <v>0</v>
      </c>
      <c r="Q744" s="71"/>
      <c r="R744" s="71"/>
      <c r="S744" s="71"/>
      <c r="T744" s="71"/>
      <c r="U744" s="71"/>
      <c r="V744" s="71"/>
      <c r="W744" s="71"/>
      <c r="X744" s="71"/>
      <c r="Y744" s="71"/>
      <c r="Z744" s="71"/>
      <c r="AA744" s="71"/>
      <c r="AB744" s="71"/>
      <c r="AC744" s="71"/>
      <c r="AD744" s="71"/>
      <c r="AE744" s="71"/>
      <c r="AF744" s="71"/>
      <c r="AG744" s="71"/>
      <c r="AH744" s="71"/>
      <c r="AI744" s="71"/>
      <c r="AJ744" s="71"/>
    </row>
    <row r="745" spans="1:36">
      <c r="A745" s="191"/>
      <c r="B745" s="191"/>
      <c r="C745" s="191"/>
      <c r="D745" s="191"/>
      <c r="E745" s="191"/>
      <c r="F745" s="191"/>
      <c r="G745" s="191"/>
      <c r="H745" s="191"/>
      <c r="I745" s="191"/>
      <c r="J745" s="191"/>
      <c r="K745" s="191"/>
      <c r="L745" s="191"/>
      <c r="M745" s="191"/>
      <c r="N745" s="191"/>
      <c r="O745" s="70">
        <f>SUMIFS('Ctas Pagar'!G:G,'Ctas Pagar'!E:E,Fornecedores!A:A,'Ctas Pagar'!M:M,"")</f>
        <v>0</v>
      </c>
      <c r="P745" s="70">
        <f>SUMIFS('Ctas Pagar'!G:G,'Ctas Pagar'!E:E,Fornecedores!A:A,'Ctas Pagar'!N:N,"Pago")</f>
        <v>0</v>
      </c>
      <c r="Q745" s="71"/>
      <c r="R745" s="71"/>
      <c r="S745" s="71"/>
      <c r="T745" s="71"/>
      <c r="U745" s="71"/>
      <c r="V745" s="71"/>
      <c r="W745" s="71"/>
      <c r="X745" s="71"/>
      <c r="Y745" s="71"/>
      <c r="Z745" s="71"/>
      <c r="AA745" s="71"/>
      <c r="AB745" s="71"/>
      <c r="AC745" s="71"/>
      <c r="AD745" s="71"/>
      <c r="AE745" s="71"/>
      <c r="AF745" s="71"/>
      <c r="AG745" s="71"/>
      <c r="AH745" s="71"/>
      <c r="AI745" s="71"/>
      <c r="AJ745" s="71"/>
    </row>
    <row r="746" spans="1:36">
      <c r="A746" s="191"/>
      <c r="B746" s="191"/>
      <c r="C746" s="191"/>
      <c r="D746" s="191"/>
      <c r="E746" s="191"/>
      <c r="F746" s="191"/>
      <c r="G746" s="191"/>
      <c r="H746" s="191"/>
      <c r="I746" s="191"/>
      <c r="J746" s="191"/>
      <c r="K746" s="191"/>
      <c r="L746" s="191"/>
      <c r="M746" s="191"/>
      <c r="N746" s="191"/>
      <c r="O746" s="70">
        <f>SUMIFS('Ctas Pagar'!G:G,'Ctas Pagar'!E:E,Fornecedores!A:A,'Ctas Pagar'!M:M,"")</f>
        <v>0</v>
      </c>
      <c r="P746" s="70">
        <f>SUMIFS('Ctas Pagar'!G:G,'Ctas Pagar'!E:E,Fornecedores!A:A,'Ctas Pagar'!N:N,"Pago")</f>
        <v>0</v>
      </c>
      <c r="Q746" s="71"/>
      <c r="R746" s="71"/>
      <c r="S746" s="71"/>
      <c r="T746" s="71"/>
      <c r="U746" s="71"/>
      <c r="V746" s="71"/>
      <c r="W746" s="71"/>
      <c r="X746" s="71"/>
      <c r="Y746" s="71"/>
      <c r="Z746" s="71"/>
      <c r="AA746" s="71"/>
      <c r="AB746" s="71"/>
      <c r="AC746" s="71"/>
      <c r="AD746" s="71"/>
      <c r="AE746" s="71"/>
      <c r="AF746" s="71"/>
      <c r="AG746" s="71"/>
      <c r="AH746" s="71"/>
      <c r="AI746" s="71"/>
      <c r="AJ746" s="71"/>
    </row>
    <row r="747" spans="1:36">
      <c r="A747" s="191"/>
      <c r="B747" s="191"/>
      <c r="C747" s="191"/>
      <c r="D747" s="191"/>
      <c r="E747" s="191"/>
      <c r="F747" s="191"/>
      <c r="G747" s="191"/>
      <c r="H747" s="191"/>
      <c r="I747" s="191"/>
      <c r="J747" s="191"/>
      <c r="K747" s="191"/>
      <c r="L747" s="191"/>
      <c r="M747" s="191"/>
      <c r="N747" s="191"/>
      <c r="O747" s="70">
        <f>SUMIFS('Ctas Pagar'!G:G,'Ctas Pagar'!E:E,Fornecedores!A:A,'Ctas Pagar'!M:M,"")</f>
        <v>0</v>
      </c>
      <c r="P747" s="70">
        <f>SUMIFS('Ctas Pagar'!G:G,'Ctas Pagar'!E:E,Fornecedores!A:A,'Ctas Pagar'!N:N,"Pago")</f>
        <v>0</v>
      </c>
      <c r="Q747" s="71"/>
      <c r="R747" s="71"/>
      <c r="S747" s="71"/>
      <c r="T747" s="71"/>
      <c r="U747" s="71"/>
      <c r="V747" s="71"/>
      <c r="W747" s="71"/>
      <c r="X747" s="71"/>
      <c r="Y747" s="71"/>
      <c r="Z747" s="71"/>
      <c r="AA747" s="71"/>
      <c r="AB747" s="71"/>
      <c r="AC747" s="71"/>
      <c r="AD747" s="71"/>
      <c r="AE747" s="71"/>
      <c r="AF747" s="71"/>
      <c r="AG747" s="71"/>
      <c r="AH747" s="71"/>
      <c r="AI747" s="71"/>
      <c r="AJ747" s="71"/>
    </row>
    <row r="748" spans="1:36">
      <c r="A748" s="191"/>
      <c r="B748" s="191"/>
      <c r="C748" s="191"/>
      <c r="D748" s="191"/>
      <c r="E748" s="191"/>
      <c r="F748" s="191"/>
      <c r="G748" s="191"/>
      <c r="H748" s="191"/>
      <c r="I748" s="191"/>
      <c r="J748" s="191"/>
      <c r="K748" s="191"/>
      <c r="L748" s="191"/>
      <c r="M748" s="191"/>
      <c r="N748" s="191"/>
      <c r="O748" s="70">
        <f>SUMIFS('Ctas Pagar'!G:G,'Ctas Pagar'!E:E,Fornecedores!A:A,'Ctas Pagar'!M:M,"")</f>
        <v>0</v>
      </c>
      <c r="P748" s="70">
        <f>SUMIFS('Ctas Pagar'!G:G,'Ctas Pagar'!E:E,Fornecedores!A:A,'Ctas Pagar'!N:N,"Pago")</f>
        <v>0</v>
      </c>
      <c r="Q748" s="71"/>
      <c r="R748" s="71"/>
      <c r="S748" s="71"/>
      <c r="T748" s="71"/>
      <c r="U748" s="71"/>
      <c r="V748" s="71"/>
      <c r="W748" s="71"/>
      <c r="X748" s="71"/>
      <c r="Y748" s="71"/>
      <c r="Z748" s="71"/>
      <c r="AA748" s="71"/>
      <c r="AB748" s="71"/>
      <c r="AC748" s="71"/>
      <c r="AD748" s="71"/>
      <c r="AE748" s="71"/>
      <c r="AF748" s="71"/>
      <c r="AG748" s="71"/>
      <c r="AH748" s="71"/>
      <c r="AI748" s="71"/>
      <c r="AJ748" s="71"/>
    </row>
    <row r="749" spans="1:36">
      <c r="A749" s="191"/>
      <c r="B749" s="191"/>
      <c r="C749" s="191"/>
      <c r="D749" s="191"/>
      <c r="E749" s="191"/>
      <c r="F749" s="191"/>
      <c r="G749" s="191"/>
      <c r="H749" s="191"/>
      <c r="I749" s="191"/>
      <c r="J749" s="191"/>
      <c r="K749" s="191"/>
      <c r="L749" s="191"/>
      <c r="M749" s="191"/>
      <c r="N749" s="191"/>
      <c r="O749" s="70">
        <f>SUMIFS('Ctas Pagar'!G:G,'Ctas Pagar'!E:E,Fornecedores!A:A,'Ctas Pagar'!M:M,"")</f>
        <v>0</v>
      </c>
      <c r="P749" s="70">
        <f>SUMIFS('Ctas Pagar'!G:G,'Ctas Pagar'!E:E,Fornecedores!A:A,'Ctas Pagar'!N:N,"Pago")</f>
        <v>0</v>
      </c>
      <c r="Q749" s="71"/>
      <c r="R749" s="71"/>
      <c r="S749" s="71"/>
      <c r="T749" s="71"/>
      <c r="U749" s="71"/>
      <c r="V749" s="71"/>
      <c r="W749" s="71"/>
      <c r="X749" s="71"/>
      <c r="Y749" s="71"/>
      <c r="Z749" s="71"/>
      <c r="AA749" s="71"/>
      <c r="AB749" s="71"/>
      <c r="AC749" s="71"/>
      <c r="AD749" s="71"/>
      <c r="AE749" s="71"/>
      <c r="AF749" s="71"/>
      <c r="AG749" s="71"/>
      <c r="AH749" s="71"/>
      <c r="AI749" s="71"/>
      <c r="AJ749" s="71"/>
    </row>
    <row r="750" spans="1:36">
      <c r="A750" s="191"/>
      <c r="B750" s="191"/>
      <c r="C750" s="191"/>
      <c r="D750" s="191"/>
      <c r="E750" s="191"/>
      <c r="F750" s="191"/>
      <c r="G750" s="191"/>
      <c r="H750" s="191"/>
      <c r="I750" s="191"/>
      <c r="J750" s="191"/>
      <c r="K750" s="191"/>
      <c r="L750" s="191"/>
      <c r="M750" s="191"/>
      <c r="N750" s="191"/>
      <c r="O750" s="70">
        <f>SUMIFS('Ctas Pagar'!G:G,'Ctas Pagar'!E:E,Fornecedores!A:A,'Ctas Pagar'!M:M,"")</f>
        <v>0</v>
      </c>
      <c r="P750" s="70">
        <f>SUMIFS('Ctas Pagar'!G:G,'Ctas Pagar'!E:E,Fornecedores!A:A,'Ctas Pagar'!N:N,"Pago")</f>
        <v>0</v>
      </c>
      <c r="Q750" s="71"/>
      <c r="R750" s="71"/>
      <c r="S750" s="71"/>
      <c r="T750" s="71"/>
      <c r="U750" s="71"/>
      <c r="V750" s="71"/>
      <c r="W750" s="71"/>
      <c r="X750" s="71"/>
      <c r="Y750" s="71"/>
      <c r="Z750" s="71"/>
      <c r="AA750" s="71"/>
      <c r="AB750" s="71"/>
      <c r="AC750" s="71"/>
      <c r="AD750" s="71"/>
      <c r="AE750" s="71"/>
      <c r="AF750" s="71"/>
      <c r="AG750" s="71"/>
      <c r="AH750" s="71"/>
      <c r="AI750" s="71"/>
      <c r="AJ750" s="71"/>
    </row>
    <row r="751" spans="1:36">
      <c r="A751" s="191"/>
      <c r="B751" s="191"/>
      <c r="C751" s="191"/>
      <c r="D751" s="191"/>
      <c r="E751" s="191"/>
      <c r="F751" s="191"/>
      <c r="G751" s="191"/>
      <c r="H751" s="191"/>
      <c r="I751" s="191"/>
      <c r="J751" s="191"/>
      <c r="K751" s="191"/>
      <c r="L751" s="191"/>
      <c r="M751" s="191"/>
      <c r="N751" s="191"/>
      <c r="O751" s="70">
        <f>SUMIFS('Ctas Pagar'!G:G,'Ctas Pagar'!E:E,Fornecedores!A:A,'Ctas Pagar'!M:M,"")</f>
        <v>0</v>
      </c>
      <c r="P751" s="70">
        <f>SUMIFS('Ctas Pagar'!G:G,'Ctas Pagar'!E:E,Fornecedores!A:A,'Ctas Pagar'!N:N,"Pago")</f>
        <v>0</v>
      </c>
      <c r="Q751" s="71"/>
      <c r="R751" s="71"/>
      <c r="S751" s="71"/>
      <c r="T751" s="71"/>
      <c r="U751" s="71"/>
      <c r="V751" s="71"/>
      <c r="W751" s="71"/>
      <c r="X751" s="71"/>
      <c r="Y751" s="71"/>
      <c r="Z751" s="71"/>
      <c r="AA751" s="71"/>
      <c r="AB751" s="71"/>
      <c r="AC751" s="71"/>
      <c r="AD751" s="71"/>
      <c r="AE751" s="71"/>
      <c r="AF751" s="71"/>
      <c r="AG751" s="71"/>
      <c r="AH751" s="71"/>
      <c r="AI751" s="71"/>
      <c r="AJ751" s="71"/>
    </row>
    <row r="752" spans="1:36">
      <c r="A752" s="191"/>
      <c r="B752" s="191"/>
      <c r="C752" s="191"/>
      <c r="D752" s="191"/>
      <c r="E752" s="191"/>
      <c r="F752" s="191"/>
      <c r="G752" s="191"/>
      <c r="H752" s="191"/>
      <c r="I752" s="191"/>
      <c r="J752" s="191"/>
      <c r="K752" s="191"/>
      <c r="L752" s="191"/>
      <c r="M752" s="191"/>
      <c r="N752" s="191"/>
      <c r="O752" s="70">
        <f>SUMIFS('Ctas Pagar'!G:G,'Ctas Pagar'!E:E,Fornecedores!A:A,'Ctas Pagar'!M:M,"")</f>
        <v>0</v>
      </c>
      <c r="P752" s="70">
        <f>SUMIFS('Ctas Pagar'!G:G,'Ctas Pagar'!E:E,Fornecedores!A:A,'Ctas Pagar'!N:N,"Pago")</f>
        <v>0</v>
      </c>
      <c r="Q752" s="71"/>
      <c r="R752" s="71"/>
      <c r="S752" s="71"/>
      <c r="T752" s="71"/>
      <c r="U752" s="71"/>
      <c r="V752" s="71"/>
      <c r="W752" s="71"/>
      <c r="X752" s="71"/>
      <c r="Y752" s="71"/>
      <c r="Z752" s="71"/>
      <c r="AA752" s="71"/>
      <c r="AB752" s="71"/>
      <c r="AC752" s="71"/>
      <c r="AD752" s="71"/>
      <c r="AE752" s="71"/>
      <c r="AF752" s="71"/>
      <c r="AG752" s="71"/>
      <c r="AH752" s="71"/>
      <c r="AI752" s="71"/>
      <c r="AJ752" s="71"/>
    </row>
    <row r="753" spans="1:36">
      <c r="A753" s="191"/>
      <c r="B753" s="191"/>
      <c r="C753" s="191"/>
      <c r="D753" s="191"/>
      <c r="E753" s="191"/>
      <c r="F753" s="191"/>
      <c r="G753" s="191"/>
      <c r="H753" s="191"/>
      <c r="I753" s="191"/>
      <c r="J753" s="191"/>
      <c r="K753" s="191"/>
      <c r="L753" s="191"/>
      <c r="M753" s="191"/>
      <c r="N753" s="191"/>
      <c r="O753" s="70">
        <f>SUMIFS('Ctas Pagar'!G:G,'Ctas Pagar'!E:E,Fornecedores!A:A,'Ctas Pagar'!M:M,"")</f>
        <v>0</v>
      </c>
      <c r="P753" s="70">
        <f>SUMIFS('Ctas Pagar'!G:G,'Ctas Pagar'!E:E,Fornecedores!A:A,'Ctas Pagar'!N:N,"Pago")</f>
        <v>0</v>
      </c>
      <c r="Q753" s="71"/>
      <c r="R753" s="71"/>
      <c r="S753" s="71"/>
      <c r="T753" s="71"/>
      <c r="U753" s="71"/>
      <c r="V753" s="71"/>
      <c r="W753" s="71"/>
      <c r="X753" s="71"/>
      <c r="Y753" s="71"/>
      <c r="Z753" s="71"/>
      <c r="AA753" s="71"/>
      <c r="AB753" s="71"/>
      <c r="AC753" s="71"/>
      <c r="AD753" s="71"/>
      <c r="AE753" s="71"/>
      <c r="AF753" s="71"/>
      <c r="AG753" s="71"/>
      <c r="AH753" s="71"/>
      <c r="AI753" s="71"/>
      <c r="AJ753" s="71"/>
    </row>
    <row r="754" spans="1:36">
      <c r="A754" s="191"/>
      <c r="B754" s="191"/>
      <c r="C754" s="191"/>
      <c r="D754" s="191"/>
      <c r="E754" s="191"/>
      <c r="F754" s="191"/>
      <c r="G754" s="191"/>
      <c r="H754" s="191"/>
      <c r="I754" s="191"/>
      <c r="J754" s="191"/>
      <c r="K754" s="191"/>
      <c r="L754" s="191"/>
      <c r="M754" s="191"/>
      <c r="N754" s="191"/>
      <c r="O754" s="70">
        <f>SUMIFS('Ctas Pagar'!G:G,'Ctas Pagar'!E:E,Fornecedores!A:A,'Ctas Pagar'!M:M,"")</f>
        <v>0</v>
      </c>
      <c r="P754" s="70">
        <f>SUMIFS('Ctas Pagar'!G:G,'Ctas Pagar'!E:E,Fornecedores!A:A,'Ctas Pagar'!N:N,"Pago")</f>
        <v>0</v>
      </c>
      <c r="Q754" s="71"/>
      <c r="R754" s="71"/>
      <c r="S754" s="71"/>
      <c r="T754" s="71"/>
      <c r="U754" s="71"/>
      <c r="V754" s="71"/>
      <c r="W754" s="71"/>
      <c r="X754" s="71"/>
      <c r="Y754" s="71"/>
      <c r="Z754" s="71"/>
      <c r="AA754" s="71"/>
      <c r="AB754" s="71"/>
      <c r="AC754" s="71"/>
      <c r="AD754" s="71"/>
      <c r="AE754" s="71"/>
      <c r="AF754" s="71"/>
      <c r="AG754" s="71"/>
      <c r="AH754" s="71"/>
      <c r="AI754" s="71"/>
      <c r="AJ754" s="71"/>
    </row>
    <row r="755" spans="1:36">
      <c r="A755" s="191"/>
      <c r="B755" s="191"/>
      <c r="C755" s="191"/>
      <c r="D755" s="191"/>
      <c r="E755" s="191"/>
      <c r="F755" s="191"/>
      <c r="G755" s="191"/>
      <c r="H755" s="191"/>
      <c r="I755" s="191"/>
      <c r="J755" s="191"/>
      <c r="K755" s="191"/>
      <c r="L755" s="191"/>
      <c r="M755" s="191"/>
      <c r="N755" s="191"/>
      <c r="O755" s="70">
        <f>SUMIFS('Ctas Pagar'!G:G,'Ctas Pagar'!E:E,Fornecedores!A:A,'Ctas Pagar'!M:M,"")</f>
        <v>0</v>
      </c>
      <c r="P755" s="70">
        <f>SUMIFS('Ctas Pagar'!G:G,'Ctas Pagar'!E:E,Fornecedores!A:A,'Ctas Pagar'!N:N,"Pago")</f>
        <v>0</v>
      </c>
      <c r="Q755" s="71"/>
      <c r="R755" s="71"/>
      <c r="S755" s="71"/>
      <c r="T755" s="71"/>
      <c r="U755" s="71"/>
      <c r="V755" s="71"/>
      <c r="W755" s="71"/>
      <c r="X755" s="71"/>
      <c r="Y755" s="71"/>
      <c r="Z755" s="71"/>
      <c r="AA755" s="71"/>
      <c r="AB755" s="71"/>
      <c r="AC755" s="71"/>
      <c r="AD755" s="71"/>
      <c r="AE755" s="71"/>
      <c r="AF755" s="71"/>
      <c r="AG755" s="71"/>
      <c r="AH755" s="71"/>
      <c r="AI755" s="71"/>
      <c r="AJ755" s="71"/>
    </row>
    <row r="756" spans="1:36">
      <c r="A756" s="191"/>
      <c r="B756" s="191"/>
      <c r="C756" s="191"/>
      <c r="D756" s="191"/>
      <c r="E756" s="191"/>
      <c r="F756" s="191"/>
      <c r="G756" s="191"/>
      <c r="H756" s="191"/>
      <c r="I756" s="191"/>
      <c r="J756" s="191"/>
      <c r="K756" s="191"/>
      <c r="L756" s="191"/>
      <c r="M756" s="191"/>
      <c r="N756" s="191"/>
      <c r="O756" s="70">
        <f>SUMIFS('Ctas Pagar'!G:G,'Ctas Pagar'!E:E,Fornecedores!A:A,'Ctas Pagar'!M:M,"")</f>
        <v>0</v>
      </c>
      <c r="P756" s="70">
        <f>SUMIFS('Ctas Pagar'!G:G,'Ctas Pagar'!E:E,Fornecedores!A:A,'Ctas Pagar'!N:N,"Pago")</f>
        <v>0</v>
      </c>
      <c r="Q756" s="71"/>
      <c r="R756" s="71"/>
      <c r="S756" s="71"/>
      <c r="T756" s="71"/>
      <c r="U756" s="71"/>
      <c r="V756" s="71"/>
      <c r="W756" s="71"/>
      <c r="X756" s="71"/>
      <c r="Y756" s="71"/>
      <c r="Z756" s="71"/>
      <c r="AA756" s="71"/>
      <c r="AB756" s="71"/>
      <c r="AC756" s="71"/>
      <c r="AD756" s="71"/>
      <c r="AE756" s="71"/>
      <c r="AF756" s="71"/>
      <c r="AG756" s="71"/>
      <c r="AH756" s="71"/>
      <c r="AI756" s="71"/>
      <c r="AJ756" s="71"/>
    </row>
    <row r="757" spans="1:36">
      <c r="A757" s="191"/>
      <c r="B757" s="191"/>
      <c r="C757" s="191"/>
      <c r="D757" s="191"/>
      <c r="E757" s="191"/>
      <c r="F757" s="191"/>
      <c r="G757" s="191"/>
      <c r="H757" s="191"/>
      <c r="I757" s="191"/>
      <c r="J757" s="191"/>
      <c r="K757" s="191"/>
      <c r="L757" s="191"/>
      <c r="M757" s="191"/>
      <c r="N757" s="191"/>
      <c r="O757" s="70">
        <f>SUMIFS('Ctas Pagar'!G:G,'Ctas Pagar'!E:E,Fornecedores!A:A,'Ctas Pagar'!M:M,"")</f>
        <v>0</v>
      </c>
      <c r="P757" s="70">
        <f>SUMIFS('Ctas Pagar'!G:G,'Ctas Pagar'!E:E,Fornecedores!A:A,'Ctas Pagar'!N:N,"Pago")</f>
        <v>0</v>
      </c>
      <c r="Q757" s="71"/>
      <c r="R757" s="71"/>
      <c r="S757" s="71"/>
      <c r="T757" s="71"/>
      <c r="U757" s="71"/>
      <c r="V757" s="71"/>
      <c r="W757" s="71"/>
      <c r="X757" s="71"/>
      <c r="Y757" s="71"/>
      <c r="Z757" s="71"/>
      <c r="AA757" s="71"/>
      <c r="AB757" s="71"/>
      <c r="AC757" s="71"/>
      <c r="AD757" s="71"/>
      <c r="AE757" s="71"/>
      <c r="AF757" s="71"/>
      <c r="AG757" s="71"/>
      <c r="AH757" s="71"/>
      <c r="AI757" s="71"/>
      <c r="AJ757" s="71"/>
    </row>
    <row r="758" spans="1:36">
      <c r="A758" s="191"/>
      <c r="B758" s="191"/>
      <c r="C758" s="191"/>
      <c r="D758" s="191"/>
      <c r="E758" s="191"/>
      <c r="F758" s="191"/>
      <c r="G758" s="191"/>
      <c r="H758" s="191"/>
      <c r="I758" s="191"/>
      <c r="J758" s="191"/>
      <c r="K758" s="191"/>
      <c r="L758" s="191"/>
      <c r="M758" s="191"/>
      <c r="N758" s="191"/>
      <c r="O758" s="70">
        <f>SUMIFS('Ctas Pagar'!G:G,'Ctas Pagar'!E:E,Fornecedores!A:A,'Ctas Pagar'!M:M,"")</f>
        <v>0</v>
      </c>
      <c r="P758" s="70">
        <f>SUMIFS('Ctas Pagar'!G:G,'Ctas Pagar'!E:E,Fornecedores!A:A,'Ctas Pagar'!N:N,"Pago")</f>
        <v>0</v>
      </c>
      <c r="Q758" s="71"/>
      <c r="R758" s="71"/>
      <c r="S758" s="71"/>
      <c r="T758" s="71"/>
      <c r="U758" s="71"/>
      <c r="V758" s="71"/>
      <c r="W758" s="71"/>
      <c r="X758" s="71"/>
      <c r="Y758" s="71"/>
      <c r="Z758" s="71"/>
      <c r="AA758" s="71"/>
      <c r="AB758" s="71"/>
      <c r="AC758" s="71"/>
      <c r="AD758" s="71"/>
      <c r="AE758" s="71"/>
      <c r="AF758" s="71"/>
      <c r="AG758" s="71"/>
      <c r="AH758" s="71"/>
      <c r="AI758" s="71"/>
      <c r="AJ758" s="71"/>
    </row>
    <row r="759" spans="1:36">
      <c r="A759" s="191"/>
      <c r="B759" s="191"/>
      <c r="C759" s="191"/>
      <c r="D759" s="191"/>
      <c r="E759" s="191"/>
      <c r="F759" s="191"/>
      <c r="G759" s="191"/>
      <c r="H759" s="191"/>
      <c r="I759" s="191"/>
      <c r="J759" s="191"/>
      <c r="K759" s="191"/>
      <c r="L759" s="191"/>
      <c r="M759" s="191"/>
      <c r="N759" s="191"/>
      <c r="O759" s="70">
        <f>SUMIFS('Ctas Pagar'!G:G,'Ctas Pagar'!E:E,Fornecedores!A:A,'Ctas Pagar'!M:M,"")</f>
        <v>0</v>
      </c>
      <c r="P759" s="70">
        <f>SUMIFS('Ctas Pagar'!G:G,'Ctas Pagar'!E:E,Fornecedores!A:A,'Ctas Pagar'!N:N,"Pago")</f>
        <v>0</v>
      </c>
      <c r="Q759" s="71"/>
      <c r="R759" s="71"/>
      <c r="S759" s="71"/>
      <c r="T759" s="71"/>
      <c r="U759" s="71"/>
      <c r="V759" s="71"/>
      <c r="W759" s="71"/>
      <c r="X759" s="71"/>
      <c r="Y759" s="71"/>
      <c r="Z759" s="71"/>
      <c r="AA759" s="71"/>
      <c r="AB759" s="71"/>
      <c r="AC759" s="71"/>
      <c r="AD759" s="71"/>
      <c r="AE759" s="71"/>
      <c r="AF759" s="71"/>
      <c r="AG759" s="71"/>
      <c r="AH759" s="71"/>
      <c r="AI759" s="71"/>
      <c r="AJ759" s="71"/>
    </row>
    <row r="760" spans="1:36">
      <c r="A760" s="191"/>
      <c r="B760" s="191"/>
      <c r="C760" s="191"/>
      <c r="D760" s="191"/>
      <c r="E760" s="191"/>
      <c r="F760" s="191"/>
      <c r="G760" s="191"/>
      <c r="H760" s="191"/>
      <c r="I760" s="191"/>
      <c r="J760" s="191"/>
      <c r="K760" s="191"/>
      <c r="L760" s="191"/>
      <c r="M760" s="191"/>
      <c r="N760" s="191"/>
      <c r="O760" s="70">
        <f>SUMIFS('Ctas Pagar'!G:G,'Ctas Pagar'!E:E,Fornecedores!A:A,'Ctas Pagar'!M:M,"")</f>
        <v>0</v>
      </c>
      <c r="P760" s="70">
        <f>SUMIFS('Ctas Pagar'!G:G,'Ctas Pagar'!E:E,Fornecedores!A:A,'Ctas Pagar'!N:N,"Pago")</f>
        <v>0</v>
      </c>
      <c r="Q760" s="71"/>
      <c r="R760" s="71"/>
      <c r="S760" s="71"/>
      <c r="T760" s="71"/>
      <c r="U760" s="71"/>
      <c r="V760" s="71"/>
      <c r="W760" s="71"/>
      <c r="X760" s="71"/>
      <c r="Y760" s="71"/>
      <c r="Z760" s="71"/>
      <c r="AA760" s="71"/>
      <c r="AB760" s="71"/>
      <c r="AC760" s="71"/>
      <c r="AD760" s="71"/>
      <c r="AE760" s="71"/>
      <c r="AF760" s="71"/>
      <c r="AG760" s="71"/>
      <c r="AH760" s="71"/>
      <c r="AI760" s="71"/>
      <c r="AJ760" s="71"/>
    </row>
    <row r="761" spans="1:36">
      <c r="A761" s="191"/>
      <c r="B761" s="191"/>
      <c r="C761" s="191"/>
      <c r="D761" s="191"/>
      <c r="E761" s="191"/>
      <c r="F761" s="191"/>
      <c r="G761" s="191"/>
      <c r="H761" s="191"/>
      <c r="I761" s="191"/>
      <c r="J761" s="191"/>
      <c r="K761" s="191"/>
      <c r="L761" s="191"/>
      <c r="M761" s="191"/>
      <c r="N761" s="191"/>
      <c r="O761" s="70">
        <f>SUMIFS('Ctas Pagar'!G:G,'Ctas Pagar'!E:E,Fornecedores!A:A,'Ctas Pagar'!M:M,"")</f>
        <v>0</v>
      </c>
      <c r="P761" s="70">
        <f>SUMIFS('Ctas Pagar'!G:G,'Ctas Pagar'!E:E,Fornecedores!A:A,'Ctas Pagar'!N:N,"Pago")</f>
        <v>0</v>
      </c>
      <c r="Q761" s="71"/>
      <c r="R761" s="71"/>
      <c r="S761" s="71"/>
      <c r="T761" s="71"/>
      <c r="U761" s="71"/>
      <c r="V761" s="71"/>
      <c r="W761" s="71"/>
      <c r="X761" s="71"/>
      <c r="Y761" s="71"/>
      <c r="Z761" s="71"/>
      <c r="AA761" s="71"/>
      <c r="AB761" s="71"/>
      <c r="AC761" s="71"/>
      <c r="AD761" s="71"/>
      <c r="AE761" s="71"/>
      <c r="AF761" s="71"/>
      <c r="AG761" s="71"/>
      <c r="AH761" s="71"/>
      <c r="AI761" s="71"/>
      <c r="AJ761" s="71"/>
    </row>
    <row r="762" spans="1:36">
      <c r="A762" s="191"/>
      <c r="B762" s="191"/>
      <c r="C762" s="191"/>
      <c r="D762" s="191"/>
      <c r="E762" s="191"/>
      <c r="F762" s="191"/>
      <c r="G762" s="191"/>
      <c r="H762" s="191"/>
      <c r="I762" s="191"/>
      <c r="J762" s="191"/>
      <c r="K762" s="191"/>
      <c r="L762" s="191"/>
      <c r="M762" s="191"/>
      <c r="N762" s="191"/>
      <c r="O762" s="70">
        <f>SUMIFS('Ctas Pagar'!G:G,'Ctas Pagar'!E:E,Fornecedores!A:A,'Ctas Pagar'!M:M,"")</f>
        <v>0</v>
      </c>
      <c r="P762" s="70">
        <f>SUMIFS('Ctas Pagar'!G:G,'Ctas Pagar'!E:E,Fornecedores!A:A,'Ctas Pagar'!N:N,"Pago")</f>
        <v>0</v>
      </c>
      <c r="Q762" s="71"/>
      <c r="R762" s="71"/>
      <c r="S762" s="71"/>
      <c r="T762" s="71"/>
      <c r="U762" s="71"/>
      <c r="V762" s="71"/>
      <c r="W762" s="71"/>
      <c r="X762" s="71"/>
      <c r="Y762" s="71"/>
      <c r="Z762" s="71"/>
      <c r="AA762" s="71"/>
      <c r="AB762" s="71"/>
      <c r="AC762" s="71"/>
      <c r="AD762" s="71"/>
      <c r="AE762" s="71"/>
      <c r="AF762" s="71"/>
      <c r="AG762" s="71"/>
      <c r="AH762" s="71"/>
      <c r="AI762" s="71"/>
      <c r="AJ762" s="71"/>
    </row>
    <row r="763" spans="1:36">
      <c r="A763" s="191"/>
      <c r="B763" s="191"/>
      <c r="C763" s="191"/>
      <c r="D763" s="191"/>
      <c r="E763" s="191"/>
      <c r="F763" s="191"/>
      <c r="G763" s="191"/>
      <c r="H763" s="191"/>
      <c r="I763" s="191"/>
      <c r="J763" s="191"/>
      <c r="K763" s="191"/>
      <c r="L763" s="191"/>
      <c r="M763" s="191"/>
      <c r="N763" s="191"/>
      <c r="O763" s="70">
        <f>SUMIFS('Ctas Pagar'!G:G,'Ctas Pagar'!E:E,Fornecedores!A:A,'Ctas Pagar'!M:M,"")</f>
        <v>0</v>
      </c>
      <c r="P763" s="70">
        <f>SUMIFS('Ctas Pagar'!G:G,'Ctas Pagar'!E:E,Fornecedores!A:A,'Ctas Pagar'!N:N,"Pago")</f>
        <v>0</v>
      </c>
      <c r="Q763" s="71"/>
      <c r="R763" s="71"/>
      <c r="S763" s="71"/>
      <c r="T763" s="71"/>
      <c r="U763" s="71"/>
      <c r="V763" s="71"/>
      <c r="W763" s="71"/>
      <c r="X763" s="71"/>
      <c r="Y763" s="71"/>
      <c r="Z763" s="71"/>
      <c r="AA763" s="71"/>
      <c r="AB763" s="71"/>
      <c r="AC763" s="71"/>
      <c r="AD763" s="71"/>
      <c r="AE763" s="71"/>
      <c r="AF763" s="71"/>
      <c r="AG763" s="71"/>
      <c r="AH763" s="71"/>
      <c r="AI763" s="71"/>
      <c r="AJ763" s="71"/>
    </row>
    <row r="764" spans="1:36">
      <c r="A764" s="191"/>
      <c r="B764" s="191"/>
      <c r="C764" s="191"/>
      <c r="D764" s="191"/>
      <c r="E764" s="191"/>
      <c r="F764" s="191"/>
      <c r="G764" s="191"/>
      <c r="H764" s="191"/>
      <c r="I764" s="191"/>
      <c r="J764" s="191"/>
      <c r="K764" s="191"/>
      <c r="L764" s="191"/>
      <c r="M764" s="191"/>
      <c r="N764" s="191"/>
      <c r="O764" s="70">
        <f>SUMIFS('Ctas Pagar'!G:G,'Ctas Pagar'!E:E,Fornecedores!A:A,'Ctas Pagar'!M:M,"")</f>
        <v>0</v>
      </c>
      <c r="P764" s="70">
        <f>SUMIFS('Ctas Pagar'!G:G,'Ctas Pagar'!E:E,Fornecedores!A:A,'Ctas Pagar'!N:N,"Pago")</f>
        <v>0</v>
      </c>
      <c r="Q764" s="71"/>
      <c r="R764" s="71"/>
      <c r="S764" s="71"/>
      <c r="T764" s="71"/>
      <c r="U764" s="71"/>
      <c r="V764" s="71"/>
      <c r="W764" s="71"/>
      <c r="X764" s="71"/>
      <c r="Y764" s="71"/>
      <c r="Z764" s="71"/>
      <c r="AA764" s="71"/>
      <c r="AB764" s="71"/>
      <c r="AC764" s="71"/>
      <c r="AD764" s="71"/>
      <c r="AE764" s="71"/>
      <c r="AF764" s="71"/>
      <c r="AG764" s="71"/>
      <c r="AH764" s="71"/>
      <c r="AI764" s="71"/>
      <c r="AJ764" s="71"/>
    </row>
    <row r="765" spans="1:36">
      <c r="A765" s="191"/>
      <c r="B765" s="191"/>
      <c r="C765" s="191"/>
      <c r="D765" s="191"/>
      <c r="E765" s="191"/>
      <c r="F765" s="191"/>
      <c r="G765" s="191"/>
      <c r="H765" s="191"/>
      <c r="I765" s="191"/>
      <c r="J765" s="191"/>
      <c r="K765" s="191"/>
      <c r="L765" s="191"/>
      <c r="M765" s="191"/>
      <c r="N765" s="191"/>
      <c r="O765" s="70">
        <f>SUMIFS('Ctas Pagar'!G:G,'Ctas Pagar'!E:E,Fornecedores!A:A,'Ctas Pagar'!M:M,"")</f>
        <v>0</v>
      </c>
      <c r="P765" s="70">
        <f>SUMIFS('Ctas Pagar'!G:G,'Ctas Pagar'!E:E,Fornecedores!A:A,'Ctas Pagar'!N:N,"Pago")</f>
        <v>0</v>
      </c>
      <c r="Q765" s="71"/>
      <c r="R765" s="71"/>
      <c r="S765" s="71"/>
      <c r="T765" s="71"/>
      <c r="U765" s="71"/>
      <c r="V765" s="71"/>
      <c r="W765" s="71"/>
      <c r="X765" s="71"/>
      <c r="Y765" s="71"/>
      <c r="Z765" s="71"/>
      <c r="AA765" s="71"/>
      <c r="AB765" s="71"/>
      <c r="AC765" s="71"/>
      <c r="AD765" s="71"/>
      <c r="AE765" s="71"/>
      <c r="AF765" s="71"/>
      <c r="AG765" s="71"/>
      <c r="AH765" s="71"/>
      <c r="AI765" s="71"/>
      <c r="AJ765" s="71"/>
    </row>
    <row r="766" spans="1:36">
      <c r="A766" s="191"/>
      <c r="B766" s="191"/>
      <c r="C766" s="191"/>
      <c r="D766" s="191"/>
      <c r="E766" s="191"/>
      <c r="F766" s="191"/>
      <c r="G766" s="191"/>
      <c r="H766" s="191"/>
      <c r="I766" s="191"/>
      <c r="J766" s="191"/>
      <c r="K766" s="191"/>
      <c r="L766" s="191"/>
      <c r="M766" s="191"/>
      <c r="N766" s="191"/>
      <c r="O766" s="70">
        <f>SUMIFS('Ctas Pagar'!G:G,'Ctas Pagar'!E:E,Fornecedores!A:A,'Ctas Pagar'!M:M,"")</f>
        <v>0</v>
      </c>
      <c r="P766" s="70">
        <f>SUMIFS('Ctas Pagar'!G:G,'Ctas Pagar'!E:E,Fornecedores!A:A,'Ctas Pagar'!N:N,"Pago")</f>
        <v>0</v>
      </c>
      <c r="Q766" s="71"/>
      <c r="R766" s="71"/>
      <c r="S766" s="71"/>
      <c r="T766" s="71"/>
      <c r="U766" s="71"/>
      <c r="V766" s="71"/>
      <c r="W766" s="71"/>
      <c r="X766" s="71"/>
      <c r="Y766" s="71"/>
      <c r="Z766" s="71"/>
      <c r="AA766" s="71"/>
      <c r="AB766" s="71"/>
      <c r="AC766" s="71"/>
      <c r="AD766" s="71"/>
      <c r="AE766" s="71"/>
      <c r="AF766" s="71"/>
      <c r="AG766" s="71"/>
      <c r="AH766" s="71"/>
      <c r="AI766" s="71"/>
      <c r="AJ766" s="71"/>
    </row>
    <row r="767" spans="1:36">
      <c r="A767" s="191"/>
      <c r="B767" s="191"/>
      <c r="C767" s="191"/>
      <c r="D767" s="191"/>
      <c r="E767" s="191"/>
      <c r="F767" s="191"/>
      <c r="G767" s="191"/>
      <c r="H767" s="191"/>
      <c r="I767" s="191"/>
      <c r="J767" s="191"/>
      <c r="K767" s="191"/>
      <c r="L767" s="191"/>
      <c r="M767" s="191"/>
      <c r="N767" s="191"/>
      <c r="O767" s="70">
        <f>SUMIFS('Ctas Pagar'!G:G,'Ctas Pagar'!E:E,Fornecedores!A:A,'Ctas Pagar'!M:M,"")</f>
        <v>0</v>
      </c>
      <c r="P767" s="70">
        <f>SUMIFS('Ctas Pagar'!G:G,'Ctas Pagar'!E:E,Fornecedores!A:A,'Ctas Pagar'!N:N,"Pago")</f>
        <v>0</v>
      </c>
      <c r="Q767" s="71"/>
      <c r="R767" s="71"/>
      <c r="S767" s="71"/>
      <c r="T767" s="71"/>
      <c r="U767" s="71"/>
      <c r="V767" s="71"/>
      <c r="W767" s="71"/>
      <c r="X767" s="71"/>
      <c r="Y767" s="71"/>
      <c r="Z767" s="71"/>
      <c r="AA767" s="71"/>
      <c r="AB767" s="71"/>
      <c r="AC767" s="71"/>
      <c r="AD767" s="71"/>
      <c r="AE767" s="71"/>
      <c r="AF767" s="71"/>
      <c r="AG767" s="71"/>
      <c r="AH767" s="71"/>
      <c r="AI767" s="71"/>
      <c r="AJ767" s="71"/>
    </row>
    <row r="768" spans="1:36">
      <c r="A768" s="191"/>
      <c r="B768" s="191"/>
      <c r="C768" s="191"/>
      <c r="D768" s="191"/>
      <c r="E768" s="191"/>
      <c r="F768" s="191"/>
      <c r="G768" s="191"/>
      <c r="H768" s="191"/>
      <c r="I768" s="191"/>
      <c r="J768" s="191"/>
      <c r="K768" s="191"/>
      <c r="L768" s="191"/>
      <c r="M768" s="191"/>
      <c r="N768" s="191"/>
      <c r="O768" s="70">
        <f>SUMIFS('Ctas Pagar'!G:G,'Ctas Pagar'!E:E,Fornecedores!A:A,'Ctas Pagar'!M:M,"")</f>
        <v>0</v>
      </c>
      <c r="P768" s="70">
        <f>SUMIFS('Ctas Pagar'!G:G,'Ctas Pagar'!E:E,Fornecedores!A:A,'Ctas Pagar'!N:N,"Pago")</f>
        <v>0</v>
      </c>
      <c r="Q768" s="71"/>
      <c r="R768" s="71"/>
      <c r="S768" s="71"/>
      <c r="T768" s="71"/>
      <c r="U768" s="71"/>
      <c r="V768" s="71"/>
      <c r="W768" s="71"/>
      <c r="X768" s="71"/>
      <c r="Y768" s="71"/>
      <c r="Z768" s="71"/>
      <c r="AA768" s="71"/>
      <c r="AB768" s="71"/>
      <c r="AC768" s="71"/>
      <c r="AD768" s="71"/>
      <c r="AE768" s="71"/>
      <c r="AF768" s="71"/>
      <c r="AG768" s="71"/>
      <c r="AH768" s="71"/>
      <c r="AI768" s="71"/>
      <c r="AJ768" s="71"/>
    </row>
    <row r="769" spans="1:36">
      <c r="A769" s="191"/>
      <c r="B769" s="191"/>
      <c r="C769" s="191"/>
      <c r="D769" s="191"/>
      <c r="E769" s="191"/>
      <c r="F769" s="191"/>
      <c r="G769" s="191"/>
      <c r="H769" s="191"/>
      <c r="I769" s="191"/>
      <c r="J769" s="191"/>
      <c r="K769" s="191"/>
      <c r="L769" s="191"/>
      <c r="M769" s="191"/>
      <c r="N769" s="191"/>
      <c r="O769" s="70">
        <f>SUMIFS('Ctas Pagar'!G:G,'Ctas Pagar'!E:E,Fornecedores!A:A,'Ctas Pagar'!M:M,"")</f>
        <v>0</v>
      </c>
      <c r="P769" s="70">
        <f>SUMIFS('Ctas Pagar'!G:G,'Ctas Pagar'!E:E,Fornecedores!A:A,'Ctas Pagar'!N:N,"Pago")</f>
        <v>0</v>
      </c>
      <c r="Q769" s="71"/>
      <c r="R769" s="71"/>
      <c r="S769" s="71"/>
      <c r="T769" s="71"/>
      <c r="U769" s="71"/>
      <c r="V769" s="71"/>
      <c r="W769" s="71"/>
      <c r="X769" s="71"/>
      <c r="Y769" s="71"/>
      <c r="Z769" s="71"/>
      <c r="AA769" s="71"/>
      <c r="AB769" s="71"/>
      <c r="AC769" s="71"/>
      <c r="AD769" s="71"/>
      <c r="AE769" s="71"/>
      <c r="AF769" s="71"/>
      <c r="AG769" s="71"/>
      <c r="AH769" s="71"/>
      <c r="AI769" s="71"/>
      <c r="AJ769" s="71"/>
    </row>
    <row r="770" spans="1:36">
      <c r="A770" s="191"/>
      <c r="B770" s="191"/>
      <c r="C770" s="191"/>
      <c r="D770" s="191"/>
      <c r="E770" s="191"/>
      <c r="F770" s="191"/>
      <c r="G770" s="191"/>
      <c r="H770" s="191"/>
      <c r="I770" s="191"/>
      <c r="J770" s="191"/>
      <c r="K770" s="191"/>
      <c r="L770" s="191"/>
      <c r="M770" s="191"/>
      <c r="N770" s="191"/>
      <c r="O770" s="70">
        <f>SUMIFS('Ctas Pagar'!G:G,'Ctas Pagar'!E:E,Fornecedores!A:A,'Ctas Pagar'!M:M,"")</f>
        <v>0</v>
      </c>
      <c r="P770" s="70">
        <f>SUMIFS('Ctas Pagar'!G:G,'Ctas Pagar'!E:E,Fornecedores!A:A,'Ctas Pagar'!N:N,"Pago")</f>
        <v>0</v>
      </c>
      <c r="Q770" s="71"/>
      <c r="R770" s="71"/>
      <c r="S770" s="71"/>
      <c r="T770" s="71"/>
      <c r="U770" s="71"/>
      <c r="V770" s="71"/>
      <c r="W770" s="71"/>
      <c r="X770" s="71"/>
      <c r="Y770" s="71"/>
      <c r="Z770" s="71"/>
      <c r="AA770" s="71"/>
      <c r="AB770" s="71"/>
      <c r="AC770" s="71"/>
      <c r="AD770" s="71"/>
      <c r="AE770" s="71"/>
      <c r="AF770" s="71"/>
      <c r="AG770" s="71"/>
      <c r="AH770" s="71"/>
      <c r="AI770" s="71"/>
      <c r="AJ770" s="71"/>
    </row>
    <row r="771" spans="1:36">
      <c r="A771" s="191"/>
      <c r="B771" s="191"/>
      <c r="C771" s="191"/>
      <c r="D771" s="191"/>
      <c r="E771" s="191"/>
      <c r="F771" s="191"/>
      <c r="G771" s="191"/>
      <c r="H771" s="191"/>
      <c r="I771" s="191"/>
      <c r="J771" s="191"/>
      <c r="K771" s="191"/>
      <c r="L771" s="191"/>
      <c r="M771" s="191"/>
      <c r="N771" s="191"/>
      <c r="O771" s="70">
        <f>SUMIFS('Ctas Pagar'!G:G,'Ctas Pagar'!E:E,Fornecedores!A:A,'Ctas Pagar'!M:M,"")</f>
        <v>0</v>
      </c>
      <c r="P771" s="70">
        <f>SUMIFS('Ctas Pagar'!G:G,'Ctas Pagar'!E:E,Fornecedores!A:A,'Ctas Pagar'!N:N,"Pago")</f>
        <v>0</v>
      </c>
      <c r="Q771" s="71"/>
      <c r="R771" s="71"/>
      <c r="S771" s="71"/>
      <c r="T771" s="71"/>
      <c r="U771" s="71"/>
      <c r="V771" s="71"/>
      <c r="W771" s="71"/>
      <c r="X771" s="71"/>
      <c r="Y771" s="71"/>
      <c r="Z771" s="71"/>
      <c r="AA771" s="71"/>
      <c r="AB771" s="71"/>
      <c r="AC771" s="71"/>
      <c r="AD771" s="71"/>
      <c r="AE771" s="71"/>
      <c r="AF771" s="71"/>
      <c r="AG771" s="71"/>
      <c r="AH771" s="71"/>
      <c r="AI771" s="71"/>
      <c r="AJ771" s="71"/>
    </row>
    <row r="772" spans="1:36">
      <c r="A772" s="191"/>
      <c r="B772" s="191"/>
      <c r="C772" s="191"/>
      <c r="D772" s="191"/>
      <c r="E772" s="191"/>
      <c r="F772" s="191"/>
      <c r="G772" s="191"/>
      <c r="H772" s="191"/>
      <c r="I772" s="191"/>
      <c r="J772" s="191"/>
      <c r="K772" s="191"/>
      <c r="L772" s="191"/>
      <c r="M772" s="191"/>
      <c r="N772" s="191"/>
      <c r="O772" s="70">
        <f>SUMIFS('Ctas Pagar'!G:G,'Ctas Pagar'!E:E,Fornecedores!A:A,'Ctas Pagar'!M:M,"")</f>
        <v>0</v>
      </c>
      <c r="P772" s="70">
        <f>SUMIFS('Ctas Pagar'!G:G,'Ctas Pagar'!E:E,Fornecedores!A:A,'Ctas Pagar'!N:N,"Pago")</f>
        <v>0</v>
      </c>
      <c r="Q772" s="71"/>
      <c r="R772" s="71"/>
      <c r="S772" s="71"/>
      <c r="T772" s="71"/>
      <c r="U772" s="71"/>
      <c r="V772" s="71"/>
      <c r="W772" s="71"/>
      <c r="X772" s="71"/>
      <c r="Y772" s="71"/>
      <c r="Z772" s="71"/>
      <c r="AA772" s="71"/>
      <c r="AB772" s="71"/>
      <c r="AC772" s="71"/>
      <c r="AD772" s="71"/>
      <c r="AE772" s="71"/>
      <c r="AF772" s="71"/>
      <c r="AG772" s="71"/>
      <c r="AH772" s="71"/>
      <c r="AI772" s="71"/>
      <c r="AJ772" s="71"/>
    </row>
    <row r="773" spans="1:36">
      <c r="A773" s="191"/>
      <c r="B773" s="191"/>
      <c r="C773" s="191"/>
      <c r="D773" s="191"/>
      <c r="E773" s="191"/>
      <c r="F773" s="191"/>
      <c r="G773" s="191"/>
      <c r="H773" s="191"/>
      <c r="I773" s="191"/>
      <c r="J773" s="191"/>
      <c r="K773" s="191"/>
      <c r="L773" s="191"/>
      <c r="M773" s="191"/>
      <c r="N773" s="191"/>
      <c r="O773" s="70">
        <f>SUMIFS('Ctas Pagar'!G:G,'Ctas Pagar'!E:E,Fornecedores!A:A,'Ctas Pagar'!M:M,"")</f>
        <v>0</v>
      </c>
      <c r="P773" s="70">
        <f>SUMIFS('Ctas Pagar'!G:G,'Ctas Pagar'!E:E,Fornecedores!A:A,'Ctas Pagar'!N:N,"Pago")</f>
        <v>0</v>
      </c>
      <c r="Q773" s="71"/>
      <c r="R773" s="71"/>
      <c r="S773" s="71"/>
      <c r="T773" s="71"/>
      <c r="U773" s="71"/>
      <c r="V773" s="71"/>
      <c r="W773" s="71"/>
      <c r="X773" s="71"/>
      <c r="Y773" s="71"/>
      <c r="Z773" s="71"/>
      <c r="AA773" s="71"/>
      <c r="AB773" s="71"/>
      <c r="AC773" s="71"/>
      <c r="AD773" s="71"/>
      <c r="AE773" s="71"/>
      <c r="AF773" s="71"/>
      <c r="AG773" s="71"/>
      <c r="AH773" s="71"/>
      <c r="AI773" s="71"/>
      <c r="AJ773" s="71"/>
    </row>
    <row r="774" spans="1:36">
      <c r="A774" s="191"/>
      <c r="B774" s="191"/>
      <c r="C774" s="191"/>
      <c r="D774" s="191"/>
      <c r="E774" s="191"/>
      <c r="F774" s="191"/>
      <c r="G774" s="191"/>
      <c r="H774" s="191"/>
      <c r="I774" s="191"/>
      <c r="J774" s="191"/>
      <c r="K774" s="191"/>
      <c r="L774" s="191"/>
      <c r="M774" s="191"/>
      <c r="N774" s="191"/>
      <c r="O774" s="70">
        <f>SUMIFS('Ctas Pagar'!G:G,'Ctas Pagar'!E:E,Fornecedores!A:A,'Ctas Pagar'!M:M,"")</f>
        <v>0</v>
      </c>
      <c r="P774" s="70">
        <f>SUMIFS('Ctas Pagar'!G:G,'Ctas Pagar'!E:E,Fornecedores!A:A,'Ctas Pagar'!N:N,"Pago")</f>
        <v>0</v>
      </c>
      <c r="Q774" s="71"/>
      <c r="R774" s="71"/>
      <c r="S774" s="71"/>
      <c r="T774" s="71"/>
      <c r="U774" s="71"/>
      <c r="V774" s="71"/>
      <c r="W774" s="71"/>
      <c r="X774" s="71"/>
      <c r="Y774" s="71"/>
      <c r="Z774" s="71"/>
      <c r="AA774" s="71"/>
      <c r="AB774" s="71"/>
      <c r="AC774" s="71"/>
      <c r="AD774" s="71"/>
      <c r="AE774" s="71"/>
      <c r="AF774" s="71"/>
      <c r="AG774" s="71"/>
      <c r="AH774" s="71"/>
      <c r="AI774" s="71"/>
      <c r="AJ774" s="71"/>
    </row>
    <row r="775" spans="1:36">
      <c r="A775" s="191"/>
      <c r="B775" s="191"/>
      <c r="C775" s="191"/>
      <c r="D775" s="191"/>
      <c r="E775" s="191"/>
      <c r="F775" s="191"/>
      <c r="G775" s="191"/>
      <c r="H775" s="191"/>
      <c r="I775" s="191"/>
      <c r="J775" s="191"/>
      <c r="K775" s="191"/>
      <c r="L775" s="191"/>
      <c r="M775" s="191"/>
      <c r="N775" s="191"/>
      <c r="O775" s="70">
        <f>SUMIFS('Ctas Pagar'!G:G,'Ctas Pagar'!E:E,Fornecedores!A:A,'Ctas Pagar'!M:M,"")</f>
        <v>0</v>
      </c>
      <c r="P775" s="70">
        <f>SUMIFS('Ctas Pagar'!G:G,'Ctas Pagar'!E:E,Fornecedores!A:A,'Ctas Pagar'!N:N,"Pago")</f>
        <v>0</v>
      </c>
      <c r="Q775" s="71"/>
      <c r="R775" s="71"/>
      <c r="S775" s="71"/>
      <c r="T775" s="71"/>
      <c r="U775" s="71"/>
      <c r="V775" s="71"/>
      <c r="W775" s="71"/>
      <c r="X775" s="71"/>
      <c r="Y775" s="71"/>
      <c r="Z775" s="71"/>
      <c r="AA775" s="71"/>
      <c r="AB775" s="71"/>
      <c r="AC775" s="71"/>
      <c r="AD775" s="71"/>
      <c r="AE775" s="71"/>
      <c r="AF775" s="71"/>
      <c r="AG775" s="71"/>
      <c r="AH775" s="71"/>
      <c r="AI775" s="71"/>
      <c r="AJ775" s="71"/>
    </row>
    <row r="776" spans="1:36">
      <c r="A776" s="191"/>
      <c r="B776" s="191"/>
      <c r="C776" s="191"/>
      <c r="D776" s="191"/>
      <c r="E776" s="191"/>
      <c r="F776" s="191"/>
      <c r="G776" s="191"/>
      <c r="H776" s="191"/>
      <c r="I776" s="191"/>
      <c r="J776" s="191"/>
      <c r="K776" s="191"/>
      <c r="L776" s="191"/>
      <c r="M776" s="191"/>
      <c r="N776" s="191"/>
      <c r="O776" s="70">
        <f>SUMIFS('Ctas Pagar'!G:G,'Ctas Pagar'!E:E,Fornecedores!A:A,'Ctas Pagar'!M:M,"")</f>
        <v>0</v>
      </c>
      <c r="P776" s="70">
        <f>SUMIFS('Ctas Pagar'!G:G,'Ctas Pagar'!E:E,Fornecedores!A:A,'Ctas Pagar'!N:N,"Pago")</f>
        <v>0</v>
      </c>
      <c r="Q776" s="71"/>
      <c r="R776" s="71"/>
      <c r="S776" s="71"/>
      <c r="T776" s="71"/>
      <c r="U776" s="71"/>
      <c r="V776" s="71"/>
      <c r="W776" s="71"/>
      <c r="X776" s="71"/>
      <c r="Y776" s="71"/>
      <c r="Z776" s="71"/>
      <c r="AA776" s="71"/>
      <c r="AB776" s="71"/>
      <c r="AC776" s="71"/>
      <c r="AD776" s="71"/>
      <c r="AE776" s="71"/>
      <c r="AF776" s="71"/>
      <c r="AG776" s="71"/>
      <c r="AH776" s="71"/>
      <c r="AI776" s="71"/>
      <c r="AJ776" s="71"/>
    </row>
    <row r="777" spans="1:36">
      <c r="A777" s="191"/>
      <c r="B777" s="191"/>
      <c r="C777" s="191"/>
      <c r="D777" s="191"/>
      <c r="E777" s="191"/>
      <c r="F777" s="191"/>
      <c r="G777" s="191"/>
      <c r="H777" s="191"/>
      <c r="I777" s="191"/>
      <c r="J777" s="191"/>
      <c r="K777" s="191"/>
      <c r="L777" s="191"/>
      <c r="M777" s="191"/>
      <c r="N777" s="191"/>
      <c r="O777" s="70">
        <f>SUMIFS('Ctas Pagar'!G:G,'Ctas Pagar'!E:E,Fornecedores!A:A,'Ctas Pagar'!M:M,"")</f>
        <v>0</v>
      </c>
      <c r="P777" s="70">
        <f>SUMIFS('Ctas Pagar'!G:G,'Ctas Pagar'!E:E,Fornecedores!A:A,'Ctas Pagar'!N:N,"Pago")</f>
        <v>0</v>
      </c>
      <c r="Q777" s="71"/>
      <c r="R777" s="71"/>
      <c r="S777" s="71"/>
      <c r="T777" s="71"/>
      <c r="U777" s="71"/>
      <c r="V777" s="71"/>
      <c r="W777" s="71"/>
      <c r="X777" s="71"/>
      <c r="Y777" s="71"/>
      <c r="Z777" s="71"/>
      <c r="AA777" s="71"/>
      <c r="AB777" s="71"/>
      <c r="AC777" s="71"/>
      <c r="AD777" s="71"/>
      <c r="AE777" s="71"/>
      <c r="AF777" s="71"/>
      <c r="AG777" s="71"/>
      <c r="AH777" s="71"/>
      <c r="AI777" s="71"/>
      <c r="AJ777" s="71"/>
    </row>
    <row r="778" spans="1:36">
      <c r="A778" s="191"/>
      <c r="B778" s="191"/>
      <c r="C778" s="191"/>
      <c r="D778" s="191"/>
      <c r="E778" s="191"/>
      <c r="F778" s="191"/>
      <c r="G778" s="191"/>
      <c r="H778" s="191"/>
      <c r="I778" s="191"/>
      <c r="J778" s="191"/>
      <c r="K778" s="191"/>
      <c r="L778" s="191"/>
      <c r="M778" s="191"/>
      <c r="N778" s="191"/>
      <c r="O778" s="70">
        <f>SUMIFS('Ctas Pagar'!G:G,'Ctas Pagar'!E:E,Fornecedores!A:A,'Ctas Pagar'!M:M,"")</f>
        <v>0</v>
      </c>
      <c r="P778" s="70">
        <f>SUMIFS('Ctas Pagar'!G:G,'Ctas Pagar'!E:E,Fornecedores!A:A,'Ctas Pagar'!N:N,"Pago")</f>
        <v>0</v>
      </c>
      <c r="Q778" s="71"/>
      <c r="R778" s="71"/>
      <c r="S778" s="71"/>
      <c r="T778" s="71"/>
      <c r="U778" s="71"/>
      <c r="V778" s="71"/>
      <c r="W778" s="71"/>
      <c r="X778" s="71"/>
      <c r="Y778" s="71"/>
      <c r="Z778" s="71"/>
      <c r="AA778" s="71"/>
      <c r="AB778" s="71"/>
      <c r="AC778" s="71"/>
      <c r="AD778" s="71"/>
      <c r="AE778" s="71"/>
      <c r="AF778" s="71"/>
      <c r="AG778" s="71"/>
      <c r="AH778" s="71"/>
      <c r="AI778" s="71"/>
      <c r="AJ778" s="71"/>
    </row>
    <row r="779" spans="1:36">
      <c r="A779" s="191"/>
      <c r="B779" s="191"/>
      <c r="C779" s="191"/>
      <c r="D779" s="191"/>
      <c r="E779" s="191"/>
      <c r="F779" s="191"/>
      <c r="G779" s="191"/>
      <c r="H779" s="191"/>
      <c r="I779" s="191"/>
      <c r="J779" s="191"/>
      <c r="K779" s="191"/>
      <c r="L779" s="191"/>
      <c r="M779" s="191"/>
      <c r="N779" s="191"/>
      <c r="O779" s="70">
        <f>SUMIFS('Ctas Pagar'!G:G,'Ctas Pagar'!E:E,Fornecedores!A:A,'Ctas Pagar'!M:M,"")</f>
        <v>0</v>
      </c>
      <c r="P779" s="70">
        <f>SUMIFS('Ctas Pagar'!G:G,'Ctas Pagar'!E:E,Fornecedores!A:A,'Ctas Pagar'!N:N,"Pago")</f>
        <v>0</v>
      </c>
      <c r="Q779" s="71"/>
      <c r="R779" s="71"/>
      <c r="S779" s="71"/>
      <c r="T779" s="71"/>
      <c r="U779" s="71"/>
      <c r="V779" s="71"/>
      <c r="W779" s="71"/>
      <c r="X779" s="71"/>
      <c r="Y779" s="71"/>
      <c r="Z779" s="71"/>
      <c r="AA779" s="71"/>
      <c r="AB779" s="71"/>
      <c r="AC779" s="71"/>
      <c r="AD779" s="71"/>
      <c r="AE779" s="71"/>
      <c r="AF779" s="71"/>
      <c r="AG779" s="71"/>
      <c r="AH779" s="71"/>
      <c r="AI779" s="71"/>
      <c r="AJ779" s="71"/>
    </row>
    <row r="780" spans="1:36">
      <c r="A780" s="191"/>
      <c r="B780" s="191"/>
      <c r="C780" s="191"/>
      <c r="D780" s="191"/>
      <c r="E780" s="191"/>
      <c r="F780" s="191"/>
      <c r="G780" s="191"/>
      <c r="H780" s="191"/>
      <c r="I780" s="191"/>
      <c r="J780" s="191"/>
      <c r="K780" s="191"/>
      <c r="L780" s="191"/>
      <c r="M780" s="191"/>
      <c r="N780" s="191"/>
      <c r="O780" s="70">
        <f>SUMIFS('Ctas Pagar'!G:G,'Ctas Pagar'!E:E,Fornecedores!A:A,'Ctas Pagar'!M:M,"")</f>
        <v>0</v>
      </c>
      <c r="P780" s="70">
        <f>SUMIFS('Ctas Pagar'!G:G,'Ctas Pagar'!E:E,Fornecedores!A:A,'Ctas Pagar'!N:N,"Pago")</f>
        <v>0</v>
      </c>
      <c r="Q780" s="71"/>
      <c r="R780" s="71"/>
      <c r="S780" s="71"/>
      <c r="T780" s="71"/>
      <c r="U780" s="71"/>
      <c r="V780" s="71"/>
      <c r="W780" s="71"/>
      <c r="X780" s="71"/>
      <c r="Y780" s="71"/>
      <c r="Z780" s="71"/>
      <c r="AA780" s="71"/>
      <c r="AB780" s="71"/>
      <c r="AC780" s="71"/>
      <c r="AD780" s="71"/>
      <c r="AE780" s="71"/>
      <c r="AF780" s="71"/>
      <c r="AG780" s="71"/>
      <c r="AH780" s="71"/>
      <c r="AI780" s="71"/>
      <c r="AJ780" s="71"/>
    </row>
    <row r="781" spans="1:36">
      <c r="A781" s="191"/>
      <c r="B781" s="191"/>
      <c r="C781" s="191"/>
      <c r="D781" s="191"/>
      <c r="E781" s="191"/>
      <c r="F781" s="191"/>
      <c r="G781" s="191"/>
      <c r="H781" s="191"/>
      <c r="I781" s="191"/>
      <c r="J781" s="191"/>
      <c r="K781" s="191"/>
      <c r="L781" s="191"/>
      <c r="M781" s="191"/>
      <c r="N781" s="191"/>
      <c r="O781" s="70">
        <f>SUMIFS('Ctas Pagar'!G:G,'Ctas Pagar'!E:E,Fornecedores!A:A,'Ctas Pagar'!M:M,"")</f>
        <v>0</v>
      </c>
      <c r="P781" s="70">
        <f>SUMIFS('Ctas Pagar'!G:G,'Ctas Pagar'!E:E,Fornecedores!A:A,'Ctas Pagar'!N:N,"Pago")</f>
        <v>0</v>
      </c>
      <c r="Q781" s="71"/>
      <c r="R781" s="71"/>
      <c r="S781" s="71"/>
      <c r="T781" s="71"/>
      <c r="U781" s="71"/>
      <c r="V781" s="71"/>
      <c r="W781" s="71"/>
      <c r="X781" s="71"/>
      <c r="Y781" s="71"/>
      <c r="Z781" s="71"/>
      <c r="AA781" s="71"/>
      <c r="AB781" s="71"/>
      <c r="AC781" s="71"/>
      <c r="AD781" s="71"/>
      <c r="AE781" s="71"/>
      <c r="AF781" s="71"/>
      <c r="AG781" s="71"/>
      <c r="AH781" s="71"/>
      <c r="AI781" s="71"/>
      <c r="AJ781" s="71"/>
    </row>
    <row r="782" spans="1:36">
      <c r="A782" s="191"/>
      <c r="B782" s="191"/>
      <c r="C782" s="191"/>
      <c r="D782" s="191"/>
      <c r="E782" s="191"/>
      <c r="F782" s="191"/>
      <c r="G782" s="191"/>
      <c r="H782" s="191"/>
      <c r="I782" s="191"/>
      <c r="J782" s="191"/>
      <c r="K782" s="191"/>
      <c r="L782" s="191"/>
      <c r="M782" s="191"/>
      <c r="N782" s="191"/>
      <c r="O782" s="70">
        <f>SUMIFS('Ctas Pagar'!G:G,'Ctas Pagar'!E:E,Fornecedores!A:A,'Ctas Pagar'!M:M,"")</f>
        <v>0</v>
      </c>
      <c r="P782" s="70">
        <f>SUMIFS('Ctas Pagar'!G:G,'Ctas Pagar'!E:E,Fornecedores!A:A,'Ctas Pagar'!N:N,"Pago")</f>
        <v>0</v>
      </c>
      <c r="Q782" s="71"/>
      <c r="R782" s="71"/>
      <c r="S782" s="71"/>
      <c r="T782" s="71"/>
      <c r="U782" s="71"/>
      <c r="V782" s="71"/>
      <c r="W782" s="71"/>
      <c r="X782" s="71"/>
      <c r="Y782" s="71"/>
      <c r="Z782" s="71"/>
      <c r="AA782" s="71"/>
      <c r="AB782" s="71"/>
      <c r="AC782" s="71"/>
      <c r="AD782" s="71"/>
      <c r="AE782" s="71"/>
      <c r="AF782" s="71"/>
      <c r="AG782" s="71"/>
      <c r="AH782" s="71"/>
      <c r="AI782" s="71"/>
      <c r="AJ782" s="71"/>
    </row>
    <row r="783" spans="1:36">
      <c r="A783" s="191"/>
      <c r="B783" s="191"/>
      <c r="C783" s="191"/>
      <c r="D783" s="191"/>
      <c r="E783" s="191"/>
      <c r="F783" s="191"/>
      <c r="G783" s="191"/>
      <c r="H783" s="191"/>
      <c r="I783" s="191"/>
      <c r="J783" s="191"/>
      <c r="K783" s="191"/>
      <c r="L783" s="191"/>
      <c r="M783" s="191"/>
      <c r="N783" s="191"/>
      <c r="O783" s="70">
        <f>SUMIFS('Ctas Pagar'!G:G,'Ctas Pagar'!E:E,Fornecedores!A:A,'Ctas Pagar'!M:M,"")</f>
        <v>0</v>
      </c>
      <c r="P783" s="70">
        <f>SUMIFS('Ctas Pagar'!G:G,'Ctas Pagar'!E:E,Fornecedores!A:A,'Ctas Pagar'!N:N,"Pago")</f>
        <v>0</v>
      </c>
      <c r="Q783" s="71"/>
      <c r="R783" s="71"/>
      <c r="S783" s="71"/>
      <c r="T783" s="71"/>
      <c r="U783" s="71"/>
      <c r="V783" s="71"/>
      <c r="W783" s="71"/>
      <c r="X783" s="71"/>
      <c r="Y783" s="71"/>
      <c r="Z783" s="71"/>
      <c r="AA783" s="71"/>
      <c r="AB783" s="71"/>
      <c r="AC783" s="71"/>
      <c r="AD783" s="71"/>
      <c r="AE783" s="71"/>
      <c r="AF783" s="71"/>
      <c r="AG783" s="71"/>
      <c r="AH783" s="71"/>
      <c r="AI783" s="71"/>
      <c r="AJ783" s="71"/>
    </row>
    <row r="784" spans="1:36">
      <c r="A784" s="191"/>
      <c r="B784" s="191"/>
      <c r="C784" s="191"/>
      <c r="D784" s="191"/>
      <c r="E784" s="191"/>
      <c r="F784" s="191"/>
      <c r="G784" s="191"/>
      <c r="H784" s="191"/>
      <c r="I784" s="191"/>
      <c r="J784" s="191"/>
      <c r="K784" s="191"/>
      <c r="L784" s="191"/>
      <c r="M784" s="191"/>
      <c r="N784" s="191"/>
      <c r="O784" s="70">
        <f>SUMIFS('Ctas Pagar'!G:G,'Ctas Pagar'!E:E,Fornecedores!A:A,'Ctas Pagar'!M:M,"")</f>
        <v>0</v>
      </c>
      <c r="P784" s="70">
        <f>SUMIFS('Ctas Pagar'!G:G,'Ctas Pagar'!E:E,Fornecedores!A:A,'Ctas Pagar'!N:N,"Pago")</f>
        <v>0</v>
      </c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  <c r="AF784" s="71"/>
      <c r="AG784" s="71"/>
      <c r="AH784" s="71"/>
      <c r="AI784" s="71"/>
      <c r="AJ784" s="71"/>
    </row>
    <row r="785" spans="1:36">
      <c r="A785" s="191"/>
      <c r="B785" s="191"/>
      <c r="C785" s="191"/>
      <c r="D785" s="191"/>
      <c r="E785" s="191"/>
      <c r="F785" s="191"/>
      <c r="G785" s="191"/>
      <c r="H785" s="191"/>
      <c r="I785" s="191"/>
      <c r="J785" s="191"/>
      <c r="K785" s="191"/>
      <c r="L785" s="191"/>
      <c r="M785" s="191"/>
      <c r="N785" s="191"/>
      <c r="O785" s="70">
        <f>SUMIFS('Ctas Pagar'!G:G,'Ctas Pagar'!E:E,Fornecedores!A:A,'Ctas Pagar'!M:M,"")</f>
        <v>0</v>
      </c>
      <c r="P785" s="70">
        <f>SUMIFS('Ctas Pagar'!G:G,'Ctas Pagar'!E:E,Fornecedores!A:A,'Ctas Pagar'!N:N,"Pago")</f>
        <v>0</v>
      </c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  <c r="AF785" s="71"/>
      <c r="AG785" s="71"/>
      <c r="AH785" s="71"/>
      <c r="AI785" s="71"/>
      <c r="AJ785" s="71"/>
    </row>
    <row r="786" spans="1:36">
      <c r="A786" s="191"/>
      <c r="B786" s="191"/>
      <c r="C786" s="191"/>
      <c r="D786" s="191"/>
      <c r="E786" s="191"/>
      <c r="F786" s="191"/>
      <c r="G786" s="191"/>
      <c r="H786" s="191"/>
      <c r="I786" s="191"/>
      <c r="J786" s="191"/>
      <c r="K786" s="191"/>
      <c r="L786" s="191"/>
      <c r="M786" s="191"/>
      <c r="N786" s="191"/>
      <c r="O786" s="70">
        <f>SUMIFS('Ctas Pagar'!G:G,'Ctas Pagar'!E:E,Fornecedores!A:A,'Ctas Pagar'!M:M,"")</f>
        <v>0</v>
      </c>
      <c r="P786" s="70">
        <f>SUMIFS('Ctas Pagar'!G:G,'Ctas Pagar'!E:E,Fornecedores!A:A,'Ctas Pagar'!N:N,"Pago")</f>
        <v>0</v>
      </c>
      <c r="Q786" s="71"/>
      <c r="R786" s="71"/>
      <c r="S786" s="71"/>
      <c r="T786" s="71"/>
      <c r="U786" s="71"/>
      <c r="V786" s="71"/>
      <c r="W786" s="71"/>
      <c r="X786" s="71"/>
      <c r="Y786" s="71"/>
      <c r="Z786" s="71"/>
      <c r="AA786" s="71"/>
      <c r="AB786" s="71"/>
      <c r="AC786" s="71"/>
      <c r="AD786" s="71"/>
      <c r="AE786" s="71"/>
      <c r="AF786" s="71"/>
      <c r="AG786" s="71"/>
      <c r="AH786" s="71"/>
      <c r="AI786" s="71"/>
      <c r="AJ786" s="71"/>
    </row>
    <row r="787" spans="1:36">
      <c r="A787" s="191"/>
      <c r="B787" s="191"/>
      <c r="C787" s="191"/>
      <c r="D787" s="191"/>
      <c r="E787" s="191"/>
      <c r="F787" s="191"/>
      <c r="G787" s="191"/>
      <c r="H787" s="191"/>
      <c r="I787" s="191"/>
      <c r="J787" s="191"/>
      <c r="K787" s="191"/>
      <c r="L787" s="191"/>
      <c r="M787" s="191"/>
      <c r="N787" s="191"/>
      <c r="O787" s="70">
        <f>SUMIFS('Ctas Pagar'!G:G,'Ctas Pagar'!E:E,Fornecedores!A:A,'Ctas Pagar'!M:M,"")</f>
        <v>0</v>
      </c>
      <c r="P787" s="70">
        <f>SUMIFS('Ctas Pagar'!G:G,'Ctas Pagar'!E:E,Fornecedores!A:A,'Ctas Pagar'!N:N,"Pago")</f>
        <v>0</v>
      </c>
      <c r="Q787" s="71"/>
      <c r="R787" s="71"/>
      <c r="S787" s="71"/>
      <c r="T787" s="71"/>
      <c r="U787" s="71"/>
      <c r="V787" s="71"/>
      <c r="W787" s="71"/>
      <c r="X787" s="71"/>
      <c r="Y787" s="71"/>
      <c r="Z787" s="71"/>
      <c r="AA787" s="71"/>
      <c r="AB787" s="71"/>
      <c r="AC787" s="71"/>
      <c r="AD787" s="71"/>
      <c r="AE787" s="71"/>
      <c r="AF787" s="71"/>
      <c r="AG787" s="71"/>
      <c r="AH787" s="71"/>
      <c r="AI787" s="71"/>
      <c r="AJ787" s="71"/>
    </row>
    <row r="788" spans="1:36">
      <c r="A788" s="191"/>
      <c r="B788" s="191"/>
      <c r="C788" s="191"/>
      <c r="D788" s="191"/>
      <c r="E788" s="191"/>
      <c r="F788" s="191"/>
      <c r="G788" s="191"/>
      <c r="H788" s="191"/>
      <c r="I788" s="191"/>
      <c r="J788" s="191"/>
      <c r="K788" s="191"/>
      <c r="L788" s="191"/>
      <c r="M788" s="191"/>
      <c r="N788" s="191"/>
      <c r="O788" s="70">
        <f>SUMIFS('Ctas Pagar'!G:G,'Ctas Pagar'!E:E,Fornecedores!A:A,'Ctas Pagar'!M:M,"")</f>
        <v>0</v>
      </c>
      <c r="P788" s="70">
        <f>SUMIFS('Ctas Pagar'!G:G,'Ctas Pagar'!E:E,Fornecedores!A:A,'Ctas Pagar'!N:N,"Pago")</f>
        <v>0</v>
      </c>
      <c r="Q788" s="71"/>
      <c r="R788" s="71"/>
      <c r="S788" s="71"/>
      <c r="T788" s="71"/>
      <c r="U788" s="71"/>
      <c r="V788" s="71"/>
      <c r="W788" s="71"/>
      <c r="X788" s="71"/>
      <c r="Y788" s="71"/>
      <c r="Z788" s="71"/>
      <c r="AA788" s="71"/>
      <c r="AB788" s="71"/>
      <c r="AC788" s="71"/>
      <c r="AD788" s="71"/>
      <c r="AE788" s="71"/>
      <c r="AF788" s="71"/>
      <c r="AG788" s="71"/>
      <c r="AH788" s="71"/>
      <c r="AI788" s="71"/>
      <c r="AJ788" s="71"/>
    </row>
    <row r="789" spans="1:36">
      <c r="A789" s="191"/>
      <c r="B789" s="191"/>
      <c r="C789" s="191"/>
      <c r="D789" s="191"/>
      <c r="E789" s="191"/>
      <c r="F789" s="191"/>
      <c r="G789" s="191"/>
      <c r="H789" s="191"/>
      <c r="I789" s="191"/>
      <c r="J789" s="191"/>
      <c r="K789" s="191"/>
      <c r="L789" s="191"/>
      <c r="M789" s="191"/>
      <c r="N789" s="191"/>
      <c r="O789" s="70">
        <f>SUMIFS('Ctas Pagar'!G:G,'Ctas Pagar'!E:E,Fornecedores!A:A,'Ctas Pagar'!M:M,"")</f>
        <v>0</v>
      </c>
      <c r="P789" s="70">
        <f>SUMIFS('Ctas Pagar'!G:G,'Ctas Pagar'!E:E,Fornecedores!A:A,'Ctas Pagar'!N:N,"Pago")</f>
        <v>0</v>
      </c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  <c r="AF789" s="71"/>
      <c r="AG789" s="71"/>
      <c r="AH789" s="71"/>
      <c r="AI789" s="71"/>
      <c r="AJ789" s="71"/>
    </row>
    <row r="790" spans="1:36">
      <c r="A790" s="191"/>
      <c r="B790" s="191"/>
      <c r="C790" s="191"/>
      <c r="D790" s="191"/>
      <c r="E790" s="191"/>
      <c r="F790" s="191"/>
      <c r="G790" s="191"/>
      <c r="H790" s="191"/>
      <c r="I790" s="191"/>
      <c r="J790" s="191"/>
      <c r="K790" s="191"/>
      <c r="L790" s="191"/>
      <c r="M790" s="191"/>
      <c r="N790" s="191"/>
      <c r="O790" s="70">
        <f>SUMIFS('Ctas Pagar'!G:G,'Ctas Pagar'!E:E,Fornecedores!A:A,'Ctas Pagar'!M:M,"")</f>
        <v>0</v>
      </c>
      <c r="P790" s="70">
        <f>SUMIFS('Ctas Pagar'!G:G,'Ctas Pagar'!E:E,Fornecedores!A:A,'Ctas Pagar'!N:N,"Pago")</f>
        <v>0</v>
      </c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  <c r="AF790" s="71"/>
      <c r="AG790" s="71"/>
      <c r="AH790" s="71"/>
      <c r="AI790" s="71"/>
      <c r="AJ790" s="71"/>
    </row>
    <row r="791" spans="1:36">
      <c r="A791" s="191"/>
      <c r="B791" s="191"/>
      <c r="C791" s="191"/>
      <c r="D791" s="191"/>
      <c r="E791" s="191"/>
      <c r="F791" s="191"/>
      <c r="G791" s="191"/>
      <c r="H791" s="191"/>
      <c r="I791" s="191"/>
      <c r="J791" s="191"/>
      <c r="K791" s="191"/>
      <c r="L791" s="191"/>
      <c r="M791" s="191"/>
      <c r="N791" s="191"/>
      <c r="O791" s="70">
        <f>SUMIFS('Ctas Pagar'!G:G,'Ctas Pagar'!E:E,Fornecedores!A:A,'Ctas Pagar'!M:M,"")</f>
        <v>0</v>
      </c>
      <c r="P791" s="70">
        <f>SUMIFS('Ctas Pagar'!G:G,'Ctas Pagar'!E:E,Fornecedores!A:A,'Ctas Pagar'!N:N,"Pago")</f>
        <v>0</v>
      </c>
      <c r="Q791" s="71"/>
      <c r="R791" s="71"/>
      <c r="S791" s="71"/>
      <c r="T791" s="71"/>
      <c r="U791" s="71"/>
      <c r="V791" s="71"/>
      <c r="W791" s="71"/>
      <c r="X791" s="71"/>
      <c r="Y791" s="71"/>
      <c r="Z791" s="71"/>
      <c r="AA791" s="71"/>
      <c r="AB791" s="71"/>
      <c r="AC791" s="71"/>
      <c r="AD791" s="71"/>
      <c r="AE791" s="71"/>
      <c r="AF791" s="71"/>
      <c r="AG791" s="71"/>
      <c r="AH791" s="71"/>
      <c r="AI791" s="71"/>
      <c r="AJ791" s="71"/>
    </row>
    <row r="792" spans="1:36">
      <c r="A792" s="191"/>
      <c r="B792" s="191"/>
      <c r="C792" s="191"/>
      <c r="D792" s="191"/>
      <c r="E792" s="191"/>
      <c r="F792" s="191"/>
      <c r="G792" s="191"/>
      <c r="H792" s="191"/>
      <c r="I792" s="191"/>
      <c r="J792" s="191"/>
      <c r="K792" s="191"/>
      <c r="L792" s="191"/>
      <c r="M792" s="191"/>
      <c r="N792" s="191"/>
      <c r="O792" s="70">
        <f>SUMIFS('Ctas Pagar'!G:G,'Ctas Pagar'!E:E,Fornecedores!A:A,'Ctas Pagar'!M:M,"")</f>
        <v>0</v>
      </c>
      <c r="P792" s="70">
        <f>SUMIFS('Ctas Pagar'!G:G,'Ctas Pagar'!E:E,Fornecedores!A:A,'Ctas Pagar'!N:N,"Pago")</f>
        <v>0</v>
      </c>
      <c r="Q792" s="71"/>
      <c r="R792" s="71"/>
      <c r="S792" s="71"/>
      <c r="T792" s="71"/>
      <c r="U792" s="71"/>
      <c r="V792" s="71"/>
      <c r="W792" s="71"/>
      <c r="X792" s="71"/>
      <c r="Y792" s="71"/>
      <c r="Z792" s="71"/>
      <c r="AA792" s="71"/>
      <c r="AB792" s="71"/>
      <c r="AC792" s="71"/>
      <c r="AD792" s="71"/>
      <c r="AE792" s="71"/>
      <c r="AF792" s="71"/>
      <c r="AG792" s="71"/>
      <c r="AH792" s="71"/>
      <c r="AI792" s="71"/>
      <c r="AJ792" s="71"/>
    </row>
    <row r="793" spans="1:36">
      <c r="A793" s="191"/>
      <c r="B793" s="191"/>
      <c r="C793" s="191"/>
      <c r="D793" s="191"/>
      <c r="E793" s="191"/>
      <c r="F793" s="191"/>
      <c r="G793" s="191"/>
      <c r="H793" s="191"/>
      <c r="I793" s="191"/>
      <c r="J793" s="191"/>
      <c r="K793" s="191"/>
      <c r="L793" s="191"/>
      <c r="M793" s="191"/>
      <c r="N793" s="191"/>
      <c r="O793" s="70">
        <f>SUMIFS('Ctas Pagar'!G:G,'Ctas Pagar'!E:E,Fornecedores!A:A,'Ctas Pagar'!M:M,"")</f>
        <v>0</v>
      </c>
      <c r="P793" s="70">
        <f>SUMIFS('Ctas Pagar'!G:G,'Ctas Pagar'!E:E,Fornecedores!A:A,'Ctas Pagar'!N:N,"Pago")</f>
        <v>0</v>
      </c>
      <c r="Q793" s="71"/>
      <c r="R793" s="71"/>
      <c r="S793" s="71"/>
      <c r="T793" s="71"/>
      <c r="U793" s="71"/>
      <c r="V793" s="71"/>
      <c r="W793" s="71"/>
      <c r="X793" s="71"/>
      <c r="Y793" s="71"/>
      <c r="Z793" s="71"/>
      <c r="AA793" s="71"/>
      <c r="AB793" s="71"/>
      <c r="AC793" s="71"/>
      <c r="AD793" s="71"/>
      <c r="AE793" s="71"/>
      <c r="AF793" s="71"/>
      <c r="AG793" s="71"/>
      <c r="AH793" s="71"/>
      <c r="AI793" s="71"/>
      <c r="AJ793" s="71"/>
    </row>
    <row r="794" spans="1:36">
      <c r="A794" s="191"/>
      <c r="B794" s="191"/>
      <c r="C794" s="191"/>
      <c r="D794" s="191"/>
      <c r="E794" s="191"/>
      <c r="F794" s="191"/>
      <c r="G794" s="191"/>
      <c r="H794" s="191"/>
      <c r="I794" s="191"/>
      <c r="J794" s="191"/>
      <c r="K794" s="191"/>
      <c r="L794" s="191"/>
      <c r="M794" s="191"/>
      <c r="N794" s="191"/>
      <c r="O794" s="70">
        <f>SUMIFS('Ctas Pagar'!G:G,'Ctas Pagar'!E:E,Fornecedores!A:A,'Ctas Pagar'!M:M,"")</f>
        <v>0</v>
      </c>
      <c r="P794" s="70">
        <f>SUMIFS('Ctas Pagar'!G:G,'Ctas Pagar'!E:E,Fornecedores!A:A,'Ctas Pagar'!N:N,"Pago")</f>
        <v>0</v>
      </c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  <c r="AF794" s="71"/>
      <c r="AG794" s="71"/>
      <c r="AH794" s="71"/>
      <c r="AI794" s="71"/>
      <c r="AJ794" s="71"/>
    </row>
    <row r="795" spans="1:36">
      <c r="A795" s="191"/>
      <c r="B795" s="191"/>
      <c r="C795" s="191"/>
      <c r="D795" s="191"/>
      <c r="E795" s="191"/>
      <c r="F795" s="191"/>
      <c r="G795" s="191"/>
      <c r="H795" s="191"/>
      <c r="I795" s="191"/>
      <c r="J795" s="191"/>
      <c r="K795" s="191"/>
      <c r="L795" s="191"/>
      <c r="M795" s="191"/>
      <c r="N795" s="191"/>
      <c r="O795" s="70">
        <f>SUMIFS('Ctas Pagar'!G:G,'Ctas Pagar'!E:E,Fornecedores!A:A,'Ctas Pagar'!M:M,"")</f>
        <v>0</v>
      </c>
      <c r="P795" s="70">
        <f>SUMIFS('Ctas Pagar'!G:G,'Ctas Pagar'!E:E,Fornecedores!A:A,'Ctas Pagar'!N:N,"Pago")</f>
        <v>0</v>
      </c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  <c r="AF795" s="71"/>
      <c r="AG795" s="71"/>
      <c r="AH795" s="71"/>
      <c r="AI795" s="71"/>
      <c r="AJ795" s="71"/>
    </row>
    <row r="796" spans="1:36">
      <c r="A796" s="191"/>
      <c r="B796" s="191"/>
      <c r="C796" s="191"/>
      <c r="D796" s="191"/>
      <c r="E796" s="191"/>
      <c r="F796" s="191"/>
      <c r="G796" s="191"/>
      <c r="H796" s="191"/>
      <c r="I796" s="191"/>
      <c r="J796" s="191"/>
      <c r="K796" s="191"/>
      <c r="L796" s="191"/>
      <c r="M796" s="191"/>
      <c r="N796" s="191"/>
      <c r="O796" s="70">
        <f>SUMIFS('Ctas Pagar'!G:G,'Ctas Pagar'!E:E,Fornecedores!A:A,'Ctas Pagar'!M:M,"")</f>
        <v>0</v>
      </c>
      <c r="P796" s="70">
        <f>SUMIFS('Ctas Pagar'!G:G,'Ctas Pagar'!E:E,Fornecedores!A:A,'Ctas Pagar'!N:N,"Pago")</f>
        <v>0</v>
      </c>
      <c r="Q796" s="71"/>
      <c r="R796" s="71"/>
      <c r="S796" s="71"/>
      <c r="T796" s="71"/>
      <c r="U796" s="71"/>
      <c r="V796" s="71"/>
      <c r="W796" s="71"/>
      <c r="X796" s="71"/>
      <c r="Y796" s="71"/>
      <c r="Z796" s="71"/>
      <c r="AA796" s="71"/>
      <c r="AB796" s="71"/>
      <c r="AC796" s="71"/>
      <c r="AD796" s="71"/>
      <c r="AE796" s="71"/>
      <c r="AF796" s="71"/>
      <c r="AG796" s="71"/>
      <c r="AH796" s="71"/>
      <c r="AI796" s="71"/>
      <c r="AJ796" s="71"/>
    </row>
    <row r="797" spans="1:36">
      <c r="A797" s="191"/>
      <c r="B797" s="191"/>
      <c r="C797" s="191"/>
      <c r="D797" s="191"/>
      <c r="E797" s="191"/>
      <c r="F797" s="191"/>
      <c r="G797" s="191"/>
      <c r="H797" s="191"/>
      <c r="I797" s="191"/>
      <c r="J797" s="191"/>
      <c r="K797" s="191"/>
      <c r="L797" s="191"/>
      <c r="M797" s="191"/>
      <c r="N797" s="191"/>
      <c r="O797" s="70">
        <f>SUMIFS('Ctas Pagar'!G:G,'Ctas Pagar'!E:E,Fornecedores!A:A,'Ctas Pagar'!M:M,"")</f>
        <v>0</v>
      </c>
      <c r="P797" s="70">
        <f>SUMIFS('Ctas Pagar'!G:G,'Ctas Pagar'!E:E,Fornecedores!A:A,'Ctas Pagar'!N:N,"Pago")</f>
        <v>0</v>
      </c>
      <c r="Q797" s="71"/>
      <c r="R797" s="71"/>
      <c r="S797" s="71"/>
      <c r="T797" s="71"/>
      <c r="U797" s="71"/>
      <c r="V797" s="71"/>
      <c r="W797" s="71"/>
      <c r="X797" s="71"/>
      <c r="Y797" s="71"/>
      <c r="Z797" s="71"/>
      <c r="AA797" s="71"/>
      <c r="AB797" s="71"/>
      <c r="AC797" s="71"/>
      <c r="AD797" s="71"/>
      <c r="AE797" s="71"/>
      <c r="AF797" s="71"/>
      <c r="AG797" s="71"/>
      <c r="AH797" s="71"/>
      <c r="AI797" s="71"/>
      <c r="AJ797" s="71"/>
    </row>
    <row r="798" spans="1:36">
      <c r="A798" s="191"/>
      <c r="B798" s="191"/>
      <c r="C798" s="191"/>
      <c r="D798" s="191"/>
      <c r="E798" s="191"/>
      <c r="F798" s="191"/>
      <c r="G798" s="191"/>
      <c r="H798" s="191"/>
      <c r="I798" s="191"/>
      <c r="J798" s="191"/>
      <c r="K798" s="191"/>
      <c r="L798" s="191"/>
      <c r="M798" s="191"/>
      <c r="N798" s="191"/>
      <c r="O798" s="70">
        <f>SUMIFS('Ctas Pagar'!G:G,'Ctas Pagar'!E:E,Fornecedores!A:A,'Ctas Pagar'!M:M,"")</f>
        <v>0</v>
      </c>
      <c r="P798" s="70">
        <f>SUMIFS('Ctas Pagar'!G:G,'Ctas Pagar'!E:E,Fornecedores!A:A,'Ctas Pagar'!N:N,"Pago")</f>
        <v>0</v>
      </c>
      <c r="Q798" s="71"/>
      <c r="R798" s="71"/>
      <c r="S798" s="71"/>
      <c r="T798" s="71"/>
      <c r="U798" s="71"/>
      <c r="V798" s="71"/>
      <c r="W798" s="71"/>
      <c r="X798" s="71"/>
      <c r="Y798" s="71"/>
      <c r="Z798" s="71"/>
      <c r="AA798" s="71"/>
      <c r="AB798" s="71"/>
      <c r="AC798" s="71"/>
      <c r="AD798" s="71"/>
      <c r="AE798" s="71"/>
      <c r="AF798" s="71"/>
      <c r="AG798" s="71"/>
      <c r="AH798" s="71"/>
      <c r="AI798" s="71"/>
      <c r="AJ798" s="71"/>
    </row>
    <row r="799" spans="1:36">
      <c r="A799" s="191"/>
      <c r="B799" s="191"/>
      <c r="C799" s="191"/>
      <c r="D799" s="191"/>
      <c r="E799" s="191"/>
      <c r="F799" s="191"/>
      <c r="G799" s="191"/>
      <c r="H799" s="191"/>
      <c r="I799" s="191"/>
      <c r="J799" s="191"/>
      <c r="K799" s="191"/>
      <c r="L799" s="191"/>
      <c r="M799" s="191"/>
      <c r="N799" s="191"/>
      <c r="O799" s="70">
        <f>SUMIFS('Ctas Pagar'!G:G,'Ctas Pagar'!E:E,Fornecedores!A:A,'Ctas Pagar'!M:M,"")</f>
        <v>0</v>
      </c>
      <c r="P799" s="70">
        <f>SUMIFS('Ctas Pagar'!G:G,'Ctas Pagar'!E:E,Fornecedores!A:A,'Ctas Pagar'!N:N,"Pago")</f>
        <v>0</v>
      </c>
      <c r="Q799" s="71"/>
      <c r="R799" s="71"/>
      <c r="S799" s="71"/>
      <c r="T799" s="71"/>
      <c r="U799" s="71"/>
      <c r="V799" s="71"/>
      <c r="W799" s="71"/>
      <c r="X799" s="71"/>
      <c r="Y799" s="71"/>
      <c r="Z799" s="71"/>
      <c r="AA799" s="71"/>
      <c r="AB799" s="71"/>
      <c r="AC799" s="71"/>
      <c r="AD799" s="71"/>
      <c r="AE799" s="71"/>
      <c r="AF799" s="71"/>
      <c r="AG799" s="71"/>
      <c r="AH799" s="71"/>
      <c r="AI799" s="71"/>
      <c r="AJ799" s="71"/>
    </row>
    <row r="800" spans="1:36">
      <c r="A800" s="191"/>
      <c r="B800" s="191"/>
      <c r="C800" s="191"/>
      <c r="D800" s="191"/>
      <c r="E800" s="191"/>
      <c r="F800" s="191"/>
      <c r="G800" s="191"/>
      <c r="H800" s="191"/>
      <c r="I800" s="191"/>
      <c r="J800" s="191"/>
      <c r="K800" s="191"/>
      <c r="L800" s="191"/>
      <c r="M800" s="191"/>
      <c r="N800" s="191"/>
      <c r="O800" s="70">
        <f>SUMIFS('Ctas Pagar'!G:G,'Ctas Pagar'!E:E,Fornecedores!A:A,'Ctas Pagar'!M:M,"")</f>
        <v>0</v>
      </c>
      <c r="P800" s="70">
        <f>SUMIFS('Ctas Pagar'!G:G,'Ctas Pagar'!E:E,Fornecedores!A:A,'Ctas Pagar'!N:N,"Pago")</f>
        <v>0</v>
      </c>
      <c r="Q800" s="71"/>
      <c r="R800" s="71"/>
      <c r="S800" s="71"/>
      <c r="T800" s="71"/>
      <c r="U800" s="71"/>
      <c r="V800" s="71"/>
      <c r="W800" s="71"/>
      <c r="X800" s="71"/>
      <c r="Y800" s="71"/>
      <c r="Z800" s="71"/>
      <c r="AA800" s="71"/>
      <c r="AB800" s="71"/>
      <c r="AC800" s="71"/>
      <c r="AD800" s="71"/>
      <c r="AE800" s="71"/>
      <c r="AF800" s="71"/>
      <c r="AG800" s="71"/>
      <c r="AH800" s="71"/>
      <c r="AI800" s="71"/>
      <c r="AJ800" s="71"/>
    </row>
    <row r="801" spans="1:36">
      <c r="A801" s="191"/>
      <c r="B801" s="191"/>
      <c r="C801" s="191"/>
      <c r="D801" s="191"/>
      <c r="E801" s="191"/>
      <c r="F801" s="191"/>
      <c r="G801" s="191"/>
      <c r="H801" s="191"/>
      <c r="I801" s="191"/>
      <c r="J801" s="191"/>
      <c r="K801" s="191"/>
      <c r="L801" s="191"/>
      <c r="M801" s="191"/>
      <c r="N801" s="191"/>
      <c r="O801" s="70">
        <f>SUMIFS('Ctas Pagar'!G:G,'Ctas Pagar'!E:E,Fornecedores!A:A,'Ctas Pagar'!M:M,"")</f>
        <v>0</v>
      </c>
      <c r="P801" s="70">
        <f>SUMIFS('Ctas Pagar'!G:G,'Ctas Pagar'!E:E,Fornecedores!A:A,'Ctas Pagar'!N:N,"Pago")</f>
        <v>0</v>
      </c>
      <c r="Q801" s="71"/>
      <c r="R801" s="71"/>
      <c r="S801" s="71"/>
      <c r="T801" s="71"/>
      <c r="U801" s="71"/>
      <c r="V801" s="71"/>
      <c r="W801" s="71"/>
      <c r="X801" s="71"/>
      <c r="Y801" s="71"/>
      <c r="Z801" s="71"/>
      <c r="AA801" s="71"/>
      <c r="AB801" s="71"/>
      <c r="AC801" s="71"/>
      <c r="AD801" s="71"/>
      <c r="AE801" s="71"/>
      <c r="AF801" s="71"/>
      <c r="AG801" s="71"/>
      <c r="AH801" s="71"/>
      <c r="AI801" s="71"/>
      <c r="AJ801" s="71"/>
    </row>
    <row r="802" spans="1:36">
      <c r="A802" s="191"/>
      <c r="B802" s="191"/>
      <c r="C802" s="191"/>
      <c r="D802" s="191"/>
      <c r="E802" s="191"/>
      <c r="F802" s="191"/>
      <c r="G802" s="191"/>
      <c r="H802" s="191"/>
      <c r="I802" s="191"/>
      <c r="J802" s="191"/>
      <c r="K802" s="191"/>
      <c r="L802" s="191"/>
      <c r="M802" s="191"/>
      <c r="N802" s="191"/>
      <c r="O802" s="70">
        <f>SUMIFS('Ctas Pagar'!G:G,'Ctas Pagar'!E:E,Fornecedores!A:A,'Ctas Pagar'!M:M,"")</f>
        <v>0</v>
      </c>
      <c r="P802" s="70">
        <f>SUMIFS('Ctas Pagar'!G:G,'Ctas Pagar'!E:E,Fornecedores!A:A,'Ctas Pagar'!N:N,"Pago")</f>
        <v>0</v>
      </c>
      <c r="Q802" s="71"/>
      <c r="R802" s="71"/>
      <c r="S802" s="71"/>
      <c r="T802" s="71"/>
      <c r="U802" s="71"/>
      <c r="V802" s="71"/>
      <c r="W802" s="71"/>
      <c r="X802" s="71"/>
      <c r="Y802" s="71"/>
      <c r="Z802" s="71"/>
      <c r="AA802" s="71"/>
      <c r="AB802" s="71"/>
      <c r="AC802" s="71"/>
      <c r="AD802" s="71"/>
      <c r="AE802" s="71"/>
      <c r="AF802" s="71"/>
      <c r="AG802" s="71"/>
      <c r="AH802" s="71"/>
      <c r="AI802" s="71"/>
      <c r="AJ802" s="71"/>
    </row>
    <row r="803" spans="1:36">
      <c r="A803" s="191"/>
      <c r="B803" s="191"/>
      <c r="C803" s="191"/>
      <c r="D803" s="191"/>
      <c r="E803" s="191"/>
      <c r="F803" s="191"/>
      <c r="G803" s="191"/>
      <c r="H803" s="191"/>
      <c r="I803" s="191"/>
      <c r="J803" s="191"/>
      <c r="K803" s="191"/>
      <c r="L803" s="191"/>
      <c r="M803" s="191"/>
      <c r="N803" s="191"/>
      <c r="O803" s="70">
        <f>SUMIFS('Ctas Pagar'!G:G,'Ctas Pagar'!E:E,Fornecedores!A:A,'Ctas Pagar'!M:M,"")</f>
        <v>0</v>
      </c>
      <c r="P803" s="70">
        <f>SUMIFS('Ctas Pagar'!G:G,'Ctas Pagar'!E:E,Fornecedores!A:A,'Ctas Pagar'!N:N,"Pago")</f>
        <v>0</v>
      </c>
      <c r="Q803" s="71"/>
      <c r="R803" s="71"/>
      <c r="S803" s="71"/>
      <c r="T803" s="71"/>
      <c r="U803" s="71"/>
      <c r="V803" s="71"/>
      <c r="W803" s="71"/>
      <c r="X803" s="71"/>
      <c r="Y803" s="71"/>
      <c r="Z803" s="71"/>
      <c r="AA803" s="71"/>
      <c r="AB803" s="71"/>
      <c r="AC803" s="71"/>
      <c r="AD803" s="71"/>
      <c r="AE803" s="71"/>
      <c r="AF803" s="71"/>
      <c r="AG803" s="71"/>
      <c r="AH803" s="71"/>
      <c r="AI803" s="71"/>
      <c r="AJ803" s="71"/>
    </row>
    <row r="804" spans="1:36">
      <c r="A804" s="191"/>
      <c r="B804" s="191"/>
      <c r="C804" s="191"/>
      <c r="D804" s="191"/>
      <c r="E804" s="191"/>
      <c r="F804" s="191"/>
      <c r="G804" s="191"/>
      <c r="H804" s="191"/>
      <c r="I804" s="191"/>
      <c r="J804" s="191"/>
      <c r="K804" s="191"/>
      <c r="L804" s="191"/>
      <c r="M804" s="191"/>
      <c r="N804" s="191"/>
      <c r="O804" s="70">
        <f>SUMIFS('Ctas Pagar'!G:G,'Ctas Pagar'!E:E,Fornecedores!A:A,'Ctas Pagar'!M:M,"")</f>
        <v>0</v>
      </c>
      <c r="P804" s="70">
        <f>SUMIFS('Ctas Pagar'!G:G,'Ctas Pagar'!E:E,Fornecedores!A:A,'Ctas Pagar'!N:N,"Pago")</f>
        <v>0</v>
      </c>
      <c r="Q804" s="71"/>
      <c r="R804" s="71"/>
      <c r="S804" s="71"/>
      <c r="T804" s="71"/>
      <c r="U804" s="71"/>
      <c r="V804" s="71"/>
      <c r="W804" s="71"/>
      <c r="X804" s="71"/>
      <c r="Y804" s="71"/>
      <c r="Z804" s="71"/>
      <c r="AA804" s="71"/>
      <c r="AB804" s="71"/>
      <c r="AC804" s="71"/>
      <c r="AD804" s="71"/>
      <c r="AE804" s="71"/>
      <c r="AF804" s="71"/>
      <c r="AG804" s="71"/>
      <c r="AH804" s="71"/>
      <c r="AI804" s="71"/>
      <c r="AJ804" s="71"/>
    </row>
    <row r="805" spans="1:36">
      <c r="A805" s="191"/>
      <c r="B805" s="191"/>
      <c r="C805" s="191"/>
      <c r="D805" s="191"/>
      <c r="E805" s="191"/>
      <c r="F805" s="191"/>
      <c r="G805" s="191"/>
      <c r="H805" s="191"/>
      <c r="I805" s="191"/>
      <c r="J805" s="191"/>
      <c r="K805" s="191"/>
      <c r="L805" s="191"/>
      <c r="M805" s="191"/>
      <c r="N805" s="191"/>
      <c r="O805" s="70">
        <f>SUMIFS('Ctas Pagar'!G:G,'Ctas Pagar'!E:E,Fornecedores!A:A,'Ctas Pagar'!M:M,"")</f>
        <v>0</v>
      </c>
      <c r="P805" s="70">
        <f>SUMIFS('Ctas Pagar'!G:G,'Ctas Pagar'!E:E,Fornecedores!A:A,'Ctas Pagar'!N:N,"Pago")</f>
        <v>0</v>
      </c>
      <c r="Q805" s="71"/>
      <c r="R805" s="71"/>
      <c r="S805" s="71"/>
      <c r="T805" s="71"/>
      <c r="U805" s="71"/>
      <c r="V805" s="71"/>
      <c r="W805" s="71"/>
      <c r="X805" s="71"/>
      <c r="Y805" s="71"/>
      <c r="Z805" s="71"/>
      <c r="AA805" s="71"/>
      <c r="AB805" s="71"/>
      <c r="AC805" s="71"/>
      <c r="AD805" s="71"/>
      <c r="AE805" s="71"/>
      <c r="AF805" s="71"/>
      <c r="AG805" s="71"/>
      <c r="AH805" s="71"/>
      <c r="AI805" s="71"/>
      <c r="AJ805" s="71"/>
    </row>
    <row r="806" spans="1:36">
      <c r="A806" s="191"/>
      <c r="B806" s="191"/>
      <c r="C806" s="191"/>
      <c r="D806" s="191"/>
      <c r="E806" s="191"/>
      <c r="F806" s="191"/>
      <c r="G806" s="191"/>
      <c r="H806" s="191"/>
      <c r="I806" s="191"/>
      <c r="J806" s="191"/>
      <c r="K806" s="191"/>
      <c r="L806" s="191"/>
      <c r="M806" s="191"/>
      <c r="N806" s="191"/>
      <c r="O806" s="70">
        <f>SUMIFS('Ctas Pagar'!G:G,'Ctas Pagar'!E:E,Fornecedores!A:A,'Ctas Pagar'!M:M,"")</f>
        <v>0</v>
      </c>
      <c r="P806" s="70">
        <f>SUMIFS('Ctas Pagar'!G:G,'Ctas Pagar'!E:E,Fornecedores!A:A,'Ctas Pagar'!N:N,"Pago")</f>
        <v>0</v>
      </c>
      <c r="Q806" s="71"/>
      <c r="R806" s="71"/>
      <c r="S806" s="71"/>
      <c r="T806" s="71"/>
      <c r="U806" s="71"/>
      <c r="V806" s="71"/>
      <c r="W806" s="71"/>
      <c r="X806" s="71"/>
      <c r="Y806" s="71"/>
      <c r="Z806" s="71"/>
      <c r="AA806" s="71"/>
      <c r="AB806" s="71"/>
      <c r="AC806" s="71"/>
      <c r="AD806" s="71"/>
      <c r="AE806" s="71"/>
      <c r="AF806" s="71"/>
      <c r="AG806" s="71"/>
      <c r="AH806" s="71"/>
      <c r="AI806" s="71"/>
      <c r="AJ806" s="71"/>
    </row>
    <row r="807" spans="1:36">
      <c r="A807" s="191"/>
      <c r="B807" s="191"/>
      <c r="C807" s="191"/>
      <c r="D807" s="191"/>
      <c r="E807" s="191"/>
      <c r="F807" s="191"/>
      <c r="G807" s="191"/>
      <c r="H807" s="191"/>
      <c r="I807" s="191"/>
      <c r="J807" s="191"/>
      <c r="K807" s="191"/>
      <c r="L807" s="191"/>
      <c r="M807" s="191"/>
      <c r="N807" s="191"/>
      <c r="O807" s="70">
        <f>SUMIFS('Ctas Pagar'!G:G,'Ctas Pagar'!E:E,Fornecedores!A:A,'Ctas Pagar'!M:M,"")</f>
        <v>0</v>
      </c>
      <c r="P807" s="70">
        <f>SUMIFS('Ctas Pagar'!G:G,'Ctas Pagar'!E:E,Fornecedores!A:A,'Ctas Pagar'!N:N,"Pago")</f>
        <v>0</v>
      </c>
      <c r="Q807" s="71"/>
      <c r="R807" s="71"/>
      <c r="S807" s="71"/>
      <c r="T807" s="71"/>
      <c r="U807" s="71"/>
      <c r="V807" s="71"/>
      <c r="W807" s="71"/>
      <c r="X807" s="71"/>
      <c r="Y807" s="71"/>
      <c r="Z807" s="71"/>
      <c r="AA807" s="71"/>
      <c r="AB807" s="71"/>
      <c r="AC807" s="71"/>
      <c r="AD807" s="71"/>
      <c r="AE807" s="71"/>
      <c r="AF807" s="71"/>
      <c r="AG807" s="71"/>
      <c r="AH807" s="71"/>
      <c r="AI807" s="71"/>
      <c r="AJ807" s="71"/>
    </row>
    <row r="808" spans="1:36">
      <c r="A808" s="191"/>
      <c r="B808" s="191"/>
      <c r="C808" s="191"/>
      <c r="D808" s="191"/>
      <c r="E808" s="191"/>
      <c r="F808" s="191"/>
      <c r="G808" s="191"/>
      <c r="H808" s="191"/>
      <c r="I808" s="191"/>
      <c r="J808" s="191"/>
      <c r="K808" s="191"/>
      <c r="L808" s="191"/>
      <c r="M808" s="191"/>
      <c r="N808" s="191"/>
      <c r="O808" s="70">
        <f>SUMIFS('Ctas Pagar'!G:G,'Ctas Pagar'!E:E,Fornecedores!A:A,'Ctas Pagar'!M:M,"")</f>
        <v>0</v>
      </c>
      <c r="P808" s="70">
        <f>SUMIFS('Ctas Pagar'!G:G,'Ctas Pagar'!E:E,Fornecedores!A:A,'Ctas Pagar'!N:N,"Pago")</f>
        <v>0</v>
      </c>
      <c r="Q808" s="71"/>
      <c r="R808" s="71"/>
      <c r="S808" s="71"/>
      <c r="T808" s="71"/>
      <c r="U808" s="71"/>
      <c r="V808" s="71"/>
      <c r="W808" s="71"/>
      <c r="X808" s="71"/>
      <c r="Y808" s="71"/>
      <c r="Z808" s="71"/>
      <c r="AA808" s="71"/>
      <c r="AB808" s="71"/>
      <c r="AC808" s="71"/>
      <c r="AD808" s="71"/>
      <c r="AE808" s="71"/>
      <c r="AF808" s="71"/>
      <c r="AG808" s="71"/>
      <c r="AH808" s="71"/>
      <c r="AI808" s="71"/>
      <c r="AJ808" s="71"/>
    </row>
    <row r="809" spans="1:36">
      <c r="A809" s="191"/>
      <c r="B809" s="191"/>
      <c r="C809" s="191"/>
      <c r="D809" s="191"/>
      <c r="E809" s="191"/>
      <c r="F809" s="191"/>
      <c r="G809" s="191"/>
      <c r="H809" s="191"/>
      <c r="I809" s="191"/>
      <c r="J809" s="191"/>
      <c r="K809" s="191"/>
      <c r="L809" s="191"/>
      <c r="M809" s="191"/>
      <c r="N809" s="191"/>
      <c r="O809" s="70">
        <f>SUMIFS('Ctas Pagar'!G:G,'Ctas Pagar'!E:E,Fornecedores!A:A,'Ctas Pagar'!M:M,"")</f>
        <v>0</v>
      </c>
      <c r="P809" s="70">
        <f>SUMIFS('Ctas Pagar'!G:G,'Ctas Pagar'!E:E,Fornecedores!A:A,'Ctas Pagar'!N:N,"Pago")</f>
        <v>0</v>
      </c>
      <c r="Q809" s="71"/>
      <c r="R809" s="71"/>
      <c r="S809" s="71"/>
      <c r="T809" s="71"/>
      <c r="U809" s="71"/>
      <c r="V809" s="71"/>
      <c r="W809" s="71"/>
      <c r="X809" s="71"/>
      <c r="Y809" s="71"/>
      <c r="Z809" s="71"/>
      <c r="AA809" s="71"/>
      <c r="AB809" s="71"/>
      <c r="AC809" s="71"/>
      <c r="AD809" s="71"/>
      <c r="AE809" s="71"/>
      <c r="AF809" s="71"/>
      <c r="AG809" s="71"/>
      <c r="AH809" s="71"/>
      <c r="AI809" s="71"/>
      <c r="AJ809" s="71"/>
    </row>
    <row r="810" spans="1:36">
      <c r="A810" s="191"/>
      <c r="B810" s="191"/>
      <c r="C810" s="191"/>
      <c r="D810" s="191"/>
      <c r="E810" s="191"/>
      <c r="F810" s="191"/>
      <c r="G810" s="191"/>
      <c r="H810" s="191"/>
      <c r="I810" s="191"/>
      <c r="J810" s="191"/>
      <c r="K810" s="191"/>
      <c r="L810" s="191"/>
      <c r="M810" s="191"/>
      <c r="N810" s="191"/>
      <c r="O810" s="70">
        <f>SUMIFS('Ctas Pagar'!G:G,'Ctas Pagar'!E:E,Fornecedores!A:A,'Ctas Pagar'!M:M,"")</f>
        <v>0</v>
      </c>
      <c r="P810" s="70">
        <f>SUMIFS('Ctas Pagar'!G:G,'Ctas Pagar'!E:E,Fornecedores!A:A,'Ctas Pagar'!N:N,"Pago")</f>
        <v>0</v>
      </c>
      <c r="Q810" s="71"/>
      <c r="R810" s="71"/>
      <c r="S810" s="71"/>
      <c r="T810" s="71"/>
      <c r="U810" s="71"/>
      <c r="V810" s="71"/>
      <c r="W810" s="71"/>
      <c r="X810" s="71"/>
      <c r="Y810" s="71"/>
      <c r="Z810" s="71"/>
      <c r="AA810" s="71"/>
      <c r="AB810" s="71"/>
      <c r="AC810" s="71"/>
      <c r="AD810" s="71"/>
      <c r="AE810" s="71"/>
      <c r="AF810" s="71"/>
      <c r="AG810" s="71"/>
      <c r="AH810" s="71"/>
      <c r="AI810" s="71"/>
      <c r="AJ810" s="71"/>
    </row>
    <row r="811" spans="1:36">
      <c r="A811" s="191"/>
      <c r="B811" s="191"/>
      <c r="C811" s="191"/>
      <c r="D811" s="191"/>
      <c r="E811" s="191"/>
      <c r="F811" s="191"/>
      <c r="G811" s="191"/>
      <c r="H811" s="191"/>
      <c r="I811" s="191"/>
      <c r="J811" s="191"/>
      <c r="K811" s="191"/>
      <c r="L811" s="191"/>
      <c r="M811" s="191"/>
      <c r="N811" s="191"/>
      <c r="O811" s="70">
        <f>SUMIFS('Ctas Pagar'!G:G,'Ctas Pagar'!E:E,Fornecedores!A:A,'Ctas Pagar'!M:M,"")</f>
        <v>0</v>
      </c>
      <c r="P811" s="70">
        <f>SUMIFS('Ctas Pagar'!G:G,'Ctas Pagar'!E:E,Fornecedores!A:A,'Ctas Pagar'!N:N,"Pago")</f>
        <v>0</v>
      </c>
      <c r="Q811" s="71"/>
      <c r="R811" s="71"/>
      <c r="S811" s="71"/>
      <c r="T811" s="71"/>
      <c r="U811" s="71"/>
      <c r="V811" s="71"/>
      <c r="W811" s="71"/>
      <c r="X811" s="71"/>
      <c r="Y811" s="71"/>
      <c r="Z811" s="71"/>
      <c r="AA811" s="71"/>
      <c r="AB811" s="71"/>
      <c r="AC811" s="71"/>
      <c r="AD811" s="71"/>
      <c r="AE811" s="71"/>
      <c r="AF811" s="71"/>
      <c r="AG811" s="71"/>
      <c r="AH811" s="71"/>
      <c r="AI811" s="71"/>
      <c r="AJ811" s="71"/>
    </row>
    <row r="812" spans="1:36">
      <c r="A812" s="191"/>
      <c r="B812" s="191"/>
      <c r="C812" s="191"/>
      <c r="D812" s="191"/>
      <c r="E812" s="191"/>
      <c r="F812" s="191"/>
      <c r="G812" s="191"/>
      <c r="H812" s="191"/>
      <c r="I812" s="191"/>
      <c r="J812" s="191"/>
      <c r="K812" s="191"/>
      <c r="L812" s="191"/>
      <c r="M812" s="191"/>
      <c r="N812" s="191"/>
      <c r="O812" s="70">
        <f>SUMIFS('Ctas Pagar'!G:G,'Ctas Pagar'!E:E,Fornecedores!A:A,'Ctas Pagar'!M:M,"")</f>
        <v>0</v>
      </c>
      <c r="P812" s="70">
        <f>SUMIFS('Ctas Pagar'!G:G,'Ctas Pagar'!E:E,Fornecedores!A:A,'Ctas Pagar'!N:N,"Pago")</f>
        <v>0</v>
      </c>
      <c r="Q812" s="71"/>
      <c r="R812" s="71"/>
      <c r="S812" s="71"/>
      <c r="T812" s="71"/>
      <c r="U812" s="71"/>
      <c r="V812" s="71"/>
      <c r="W812" s="71"/>
      <c r="X812" s="71"/>
      <c r="Y812" s="71"/>
      <c r="Z812" s="71"/>
      <c r="AA812" s="71"/>
      <c r="AB812" s="71"/>
      <c r="AC812" s="71"/>
      <c r="AD812" s="71"/>
      <c r="AE812" s="71"/>
      <c r="AF812" s="71"/>
      <c r="AG812" s="71"/>
      <c r="AH812" s="71"/>
      <c r="AI812" s="71"/>
      <c r="AJ812" s="71"/>
    </row>
    <row r="813" spans="1:36">
      <c r="A813" s="191"/>
      <c r="B813" s="191"/>
      <c r="C813" s="191"/>
      <c r="D813" s="191"/>
      <c r="E813" s="191"/>
      <c r="F813" s="191"/>
      <c r="G813" s="191"/>
      <c r="H813" s="191"/>
      <c r="I813" s="191"/>
      <c r="J813" s="191"/>
      <c r="K813" s="191"/>
      <c r="L813" s="191"/>
      <c r="M813" s="191"/>
      <c r="N813" s="191"/>
      <c r="O813" s="70">
        <f>SUMIFS('Ctas Pagar'!G:G,'Ctas Pagar'!E:E,Fornecedores!A:A,'Ctas Pagar'!M:M,"")</f>
        <v>0</v>
      </c>
      <c r="P813" s="70">
        <f>SUMIFS('Ctas Pagar'!G:G,'Ctas Pagar'!E:E,Fornecedores!A:A,'Ctas Pagar'!N:N,"Pago")</f>
        <v>0</v>
      </c>
      <c r="Q813" s="71"/>
      <c r="R813" s="71"/>
      <c r="S813" s="71"/>
      <c r="T813" s="71"/>
      <c r="U813" s="71"/>
      <c r="V813" s="71"/>
      <c r="W813" s="71"/>
      <c r="X813" s="71"/>
      <c r="Y813" s="71"/>
      <c r="Z813" s="71"/>
      <c r="AA813" s="71"/>
      <c r="AB813" s="71"/>
      <c r="AC813" s="71"/>
      <c r="AD813" s="71"/>
      <c r="AE813" s="71"/>
      <c r="AF813" s="71"/>
      <c r="AG813" s="71"/>
      <c r="AH813" s="71"/>
      <c r="AI813" s="71"/>
      <c r="AJ813" s="71"/>
    </row>
    <row r="814" spans="1:36">
      <c r="A814" s="191"/>
      <c r="B814" s="191"/>
      <c r="C814" s="191"/>
      <c r="D814" s="191"/>
      <c r="E814" s="191"/>
      <c r="F814" s="191"/>
      <c r="G814" s="191"/>
      <c r="H814" s="191"/>
      <c r="I814" s="191"/>
      <c r="J814" s="191"/>
      <c r="K814" s="191"/>
      <c r="L814" s="191"/>
      <c r="M814" s="191"/>
      <c r="N814" s="191"/>
      <c r="O814" s="70">
        <f>SUMIFS('Ctas Pagar'!G:G,'Ctas Pagar'!E:E,Fornecedores!A:A,'Ctas Pagar'!M:M,"")</f>
        <v>0</v>
      </c>
      <c r="P814" s="70">
        <f>SUMIFS('Ctas Pagar'!G:G,'Ctas Pagar'!E:E,Fornecedores!A:A,'Ctas Pagar'!N:N,"Pago")</f>
        <v>0</v>
      </c>
      <c r="Q814" s="71"/>
      <c r="R814" s="71"/>
      <c r="S814" s="71"/>
      <c r="T814" s="71"/>
      <c r="U814" s="71"/>
      <c r="V814" s="71"/>
      <c r="W814" s="71"/>
      <c r="X814" s="71"/>
      <c r="Y814" s="71"/>
      <c r="Z814" s="71"/>
      <c r="AA814" s="71"/>
      <c r="AB814" s="71"/>
      <c r="AC814" s="71"/>
      <c r="AD814" s="71"/>
      <c r="AE814" s="71"/>
      <c r="AF814" s="71"/>
      <c r="AG814" s="71"/>
      <c r="AH814" s="71"/>
      <c r="AI814" s="71"/>
      <c r="AJ814" s="71"/>
    </row>
    <row r="815" spans="1:36">
      <c r="A815" s="191"/>
      <c r="B815" s="191"/>
      <c r="C815" s="191"/>
      <c r="D815" s="191"/>
      <c r="E815" s="191"/>
      <c r="F815" s="191"/>
      <c r="G815" s="191"/>
      <c r="H815" s="191"/>
      <c r="I815" s="191"/>
      <c r="J815" s="191"/>
      <c r="K815" s="191"/>
      <c r="L815" s="191"/>
      <c r="M815" s="191"/>
      <c r="N815" s="191"/>
      <c r="O815" s="70">
        <f>SUMIFS('Ctas Pagar'!G:G,'Ctas Pagar'!E:E,Fornecedores!A:A,'Ctas Pagar'!M:M,"")</f>
        <v>0</v>
      </c>
      <c r="P815" s="70">
        <f>SUMIFS('Ctas Pagar'!G:G,'Ctas Pagar'!E:E,Fornecedores!A:A,'Ctas Pagar'!N:N,"Pago")</f>
        <v>0</v>
      </c>
      <c r="Q815" s="71"/>
      <c r="R815" s="71"/>
      <c r="S815" s="71"/>
      <c r="T815" s="71"/>
      <c r="U815" s="71"/>
      <c r="V815" s="71"/>
      <c r="W815" s="71"/>
      <c r="X815" s="71"/>
      <c r="Y815" s="71"/>
      <c r="Z815" s="71"/>
      <c r="AA815" s="71"/>
      <c r="AB815" s="71"/>
      <c r="AC815" s="71"/>
      <c r="AD815" s="71"/>
      <c r="AE815" s="71"/>
      <c r="AF815" s="71"/>
      <c r="AG815" s="71"/>
      <c r="AH815" s="71"/>
      <c r="AI815" s="71"/>
      <c r="AJ815" s="71"/>
    </row>
    <row r="816" spans="1:36">
      <c r="A816" s="191"/>
      <c r="B816" s="191"/>
      <c r="C816" s="191"/>
      <c r="D816" s="191"/>
      <c r="E816" s="191"/>
      <c r="F816" s="191"/>
      <c r="G816" s="191"/>
      <c r="H816" s="191"/>
      <c r="I816" s="191"/>
      <c r="J816" s="191"/>
      <c r="K816" s="191"/>
      <c r="L816" s="191"/>
      <c r="M816" s="191"/>
      <c r="N816" s="191"/>
      <c r="O816" s="70">
        <f>SUMIFS('Ctas Pagar'!G:G,'Ctas Pagar'!E:E,Fornecedores!A:A,'Ctas Pagar'!M:M,"")</f>
        <v>0</v>
      </c>
      <c r="P816" s="70">
        <f>SUMIFS('Ctas Pagar'!G:G,'Ctas Pagar'!E:E,Fornecedores!A:A,'Ctas Pagar'!N:N,"Pago")</f>
        <v>0</v>
      </c>
      <c r="Q816" s="71"/>
      <c r="R816" s="71"/>
      <c r="S816" s="71"/>
      <c r="T816" s="71"/>
      <c r="U816" s="71"/>
      <c r="V816" s="71"/>
      <c r="W816" s="71"/>
      <c r="X816" s="71"/>
      <c r="Y816" s="71"/>
      <c r="Z816" s="71"/>
      <c r="AA816" s="71"/>
      <c r="AB816" s="71"/>
      <c r="AC816" s="71"/>
      <c r="AD816" s="71"/>
      <c r="AE816" s="71"/>
      <c r="AF816" s="71"/>
      <c r="AG816" s="71"/>
      <c r="AH816" s="71"/>
      <c r="AI816" s="71"/>
      <c r="AJ816" s="71"/>
    </row>
    <row r="817" spans="1:36">
      <c r="A817" s="191"/>
      <c r="B817" s="191"/>
      <c r="C817" s="191"/>
      <c r="D817" s="191"/>
      <c r="E817" s="191"/>
      <c r="F817" s="191"/>
      <c r="G817" s="191"/>
      <c r="H817" s="191"/>
      <c r="I817" s="191"/>
      <c r="J817" s="191"/>
      <c r="K817" s="191"/>
      <c r="L817" s="191"/>
      <c r="M817" s="191"/>
      <c r="N817" s="191"/>
      <c r="O817" s="70">
        <f>SUMIFS('Ctas Pagar'!G:G,'Ctas Pagar'!E:E,Fornecedores!A:A,'Ctas Pagar'!M:M,"")</f>
        <v>0</v>
      </c>
      <c r="P817" s="70">
        <f>SUMIFS('Ctas Pagar'!G:G,'Ctas Pagar'!E:E,Fornecedores!A:A,'Ctas Pagar'!N:N,"Pago")</f>
        <v>0</v>
      </c>
      <c r="Q817" s="71"/>
      <c r="R817" s="71"/>
      <c r="S817" s="71"/>
      <c r="T817" s="71"/>
      <c r="U817" s="71"/>
      <c r="V817" s="71"/>
      <c r="W817" s="71"/>
      <c r="X817" s="71"/>
      <c r="Y817" s="71"/>
      <c r="Z817" s="71"/>
      <c r="AA817" s="71"/>
      <c r="AB817" s="71"/>
      <c r="AC817" s="71"/>
      <c r="AD817" s="71"/>
      <c r="AE817" s="71"/>
      <c r="AF817" s="71"/>
      <c r="AG817" s="71"/>
      <c r="AH817" s="71"/>
      <c r="AI817" s="71"/>
      <c r="AJ817" s="71"/>
    </row>
    <row r="818" spans="1:36">
      <c r="A818" s="191"/>
      <c r="B818" s="191"/>
      <c r="C818" s="191"/>
      <c r="D818" s="191"/>
      <c r="E818" s="191"/>
      <c r="F818" s="191"/>
      <c r="G818" s="191"/>
      <c r="H818" s="191"/>
      <c r="I818" s="191"/>
      <c r="J818" s="191"/>
      <c r="K818" s="191"/>
      <c r="L818" s="191"/>
      <c r="M818" s="191"/>
      <c r="N818" s="191"/>
      <c r="O818" s="70">
        <f>SUMIFS('Ctas Pagar'!G:G,'Ctas Pagar'!E:E,Fornecedores!A:A,'Ctas Pagar'!M:M,"")</f>
        <v>0</v>
      </c>
      <c r="P818" s="70">
        <f>SUMIFS('Ctas Pagar'!G:G,'Ctas Pagar'!E:E,Fornecedores!A:A,'Ctas Pagar'!N:N,"Pago")</f>
        <v>0</v>
      </c>
      <c r="Q818" s="71"/>
      <c r="R818" s="71"/>
      <c r="S818" s="71"/>
      <c r="T818" s="71"/>
      <c r="U818" s="71"/>
      <c r="V818" s="71"/>
      <c r="W818" s="71"/>
      <c r="X818" s="71"/>
      <c r="Y818" s="71"/>
      <c r="Z818" s="71"/>
      <c r="AA818" s="71"/>
      <c r="AB818" s="71"/>
      <c r="AC818" s="71"/>
      <c r="AD818" s="71"/>
      <c r="AE818" s="71"/>
      <c r="AF818" s="71"/>
      <c r="AG818" s="71"/>
      <c r="AH818" s="71"/>
      <c r="AI818" s="71"/>
      <c r="AJ818" s="71"/>
    </row>
    <row r="819" spans="1:36">
      <c r="A819" s="191"/>
      <c r="B819" s="191"/>
      <c r="C819" s="191"/>
      <c r="D819" s="191"/>
      <c r="E819" s="191"/>
      <c r="F819" s="191"/>
      <c r="G819" s="191"/>
      <c r="H819" s="191"/>
      <c r="I819" s="191"/>
      <c r="J819" s="191"/>
      <c r="K819" s="191"/>
      <c r="L819" s="191"/>
      <c r="M819" s="191"/>
      <c r="N819" s="191"/>
      <c r="O819" s="70">
        <f>SUMIFS('Ctas Pagar'!G:G,'Ctas Pagar'!E:E,Fornecedores!A:A,'Ctas Pagar'!M:M,"")</f>
        <v>0</v>
      </c>
      <c r="P819" s="70">
        <f>SUMIFS('Ctas Pagar'!G:G,'Ctas Pagar'!E:E,Fornecedores!A:A,'Ctas Pagar'!N:N,"Pago")</f>
        <v>0</v>
      </c>
      <c r="Q819" s="71"/>
      <c r="R819" s="71"/>
      <c r="S819" s="71"/>
      <c r="T819" s="71"/>
      <c r="U819" s="71"/>
      <c r="V819" s="71"/>
      <c r="W819" s="71"/>
      <c r="X819" s="71"/>
      <c r="Y819" s="71"/>
      <c r="Z819" s="71"/>
      <c r="AA819" s="71"/>
      <c r="AB819" s="71"/>
      <c r="AC819" s="71"/>
      <c r="AD819" s="71"/>
      <c r="AE819" s="71"/>
      <c r="AF819" s="71"/>
      <c r="AG819" s="71"/>
      <c r="AH819" s="71"/>
      <c r="AI819" s="71"/>
      <c r="AJ819" s="71"/>
    </row>
    <row r="820" spans="1:36">
      <c r="A820" s="191"/>
      <c r="B820" s="191"/>
      <c r="C820" s="191"/>
      <c r="D820" s="191"/>
      <c r="E820" s="191"/>
      <c r="F820" s="191"/>
      <c r="G820" s="191"/>
      <c r="H820" s="191"/>
      <c r="I820" s="191"/>
      <c r="J820" s="191"/>
      <c r="K820" s="191"/>
      <c r="L820" s="191"/>
      <c r="M820" s="191"/>
      <c r="N820" s="191"/>
      <c r="O820" s="70">
        <f>SUMIFS('Ctas Pagar'!G:G,'Ctas Pagar'!E:E,Fornecedores!A:A,'Ctas Pagar'!M:M,"")</f>
        <v>0</v>
      </c>
      <c r="P820" s="70">
        <f>SUMIFS('Ctas Pagar'!G:G,'Ctas Pagar'!E:E,Fornecedores!A:A,'Ctas Pagar'!N:N,"Pago")</f>
        <v>0</v>
      </c>
      <c r="Q820" s="71"/>
      <c r="R820" s="71"/>
      <c r="S820" s="71"/>
      <c r="T820" s="71"/>
      <c r="U820" s="71"/>
      <c r="V820" s="71"/>
      <c r="W820" s="71"/>
      <c r="X820" s="71"/>
      <c r="Y820" s="71"/>
      <c r="Z820" s="71"/>
      <c r="AA820" s="71"/>
      <c r="AB820" s="71"/>
      <c r="AC820" s="71"/>
      <c r="AD820" s="71"/>
      <c r="AE820" s="71"/>
      <c r="AF820" s="71"/>
      <c r="AG820" s="71"/>
      <c r="AH820" s="71"/>
      <c r="AI820" s="71"/>
      <c r="AJ820" s="71"/>
    </row>
    <row r="821" spans="1:36">
      <c r="A821" s="191"/>
      <c r="B821" s="191"/>
      <c r="C821" s="191"/>
      <c r="D821" s="191"/>
      <c r="E821" s="191"/>
      <c r="F821" s="191"/>
      <c r="G821" s="191"/>
      <c r="H821" s="191"/>
      <c r="I821" s="191"/>
      <c r="J821" s="191"/>
      <c r="K821" s="191"/>
      <c r="L821" s="191"/>
      <c r="M821" s="191"/>
      <c r="N821" s="191"/>
      <c r="O821" s="70">
        <f>SUMIFS('Ctas Pagar'!G:G,'Ctas Pagar'!E:E,Fornecedores!A:A,'Ctas Pagar'!M:M,"")</f>
        <v>0</v>
      </c>
      <c r="P821" s="70">
        <f>SUMIFS('Ctas Pagar'!G:G,'Ctas Pagar'!E:E,Fornecedores!A:A,'Ctas Pagar'!N:N,"Pago")</f>
        <v>0</v>
      </c>
      <c r="Q821" s="71"/>
      <c r="R821" s="71"/>
      <c r="S821" s="71"/>
      <c r="T821" s="71"/>
      <c r="U821" s="71"/>
      <c r="V821" s="71"/>
      <c r="W821" s="71"/>
      <c r="X821" s="71"/>
      <c r="Y821" s="71"/>
      <c r="Z821" s="71"/>
      <c r="AA821" s="71"/>
      <c r="AB821" s="71"/>
      <c r="AC821" s="71"/>
      <c r="AD821" s="71"/>
      <c r="AE821" s="71"/>
      <c r="AF821" s="71"/>
      <c r="AG821" s="71"/>
      <c r="AH821" s="71"/>
      <c r="AI821" s="71"/>
      <c r="AJ821" s="71"/>
    </row>
    <row r="822" spans="1:36">
      <c r="A822" s="191"/>
      <c r="B822" s="191"/>
      <c r="C822" s="191"/>
      <c r="D822" s="191"/>
      <c r="E822" s="191"/>
      <c r="F822" s="191"/>
      <c r="G822" s="191"/>
      <c r="H822" s="191"/>
      <c r="I822" s="191"/>
      <c r="J822" s="191"/>
      <c r="K822" s="191"/>
      <c r="L822" s="191"/>
      <c r="M822" s="191"/>
      <c r="N822" s="191"/>
      <c r="O822" s="70">
        <f>SUMIFS('Ctas Pagar'!G:G,'Ctas Pagar'!E:E,Fornecedores!A:A,'Ctas Pagar'!M:M,"")</f>
        <v>0</v>
      </c>
      <c r="P822" s="70">
        <f>SUMIFS('Ctas Pagar'!G:G,'Ctas Pagar'!E:E,Fornecedores!A:A,'Ctas Pagar'!N:N,"Pago")</f>
        <v>0</v>
      </c>
      <c r="Q822" s="71"/>
      <c r="R822" s="71"/>
      <c r="S822" s="71"/>
      <c r="T822" s="71"/>
      <c r="U822" s="71"/>
      <c r="V822" s="71"/>
      <c r="W822" s="71"/>
      <c r="X822" s="71"/>
      <c r="Y822" s="71"/>
      <c r="Z822" s="71"/>
      <c r="AA822" s="71"/>
      <c r="AB822" s="71"/>
      <c r="AC822" s="71"/>
      <c r="AD822" s="71"/>
      <c r="AE822" s="71"/>
      <c r="AF822" s="71"/>
      <c r="AG822" s="71"/>
      <c r="AH822" s="71"/>
      <c r="AI822" s="71"/>
      <c r="AJ822" s="71"/>
    </row>
    <row r="823" spans="1:36">
      <c r="A823" s="191"/>
      <c r="B823" s="191"/>
      <c r="C823" s="191"/>
      <c r="D823" s="191"/>
      <c r="E823" s="191"/>
      <c r="F823" s="191"/>
      <c r="G823" s="191"/>
      <c r="H823" s="191"/>
      <c r="I823" s="191"/>
      <c r="J823" s="191"/>
      <c r="K823" s="191"/>
      <c r="L823" s="191"/>
      <c r="M823" s="191"/>
      <c r="N823" s="191"/>
      <c r="O823" s="70">
        <f>SUMIFS('Ctas Pagar'!G:G,'Ctas Pagar'!E:E,Fornecedores!A:A,'Ctas Pagar'!M:M,"")</f>
        <v>0</v>
      </c>
      <c r="P823" s="70">
        <f>SUMIFS('Ctas Pagar'!G:G,'Ctas Pagar'!E:E,Fornecedores!A:A,'Ctas Pagar'!N:N,"Pago")</f>
        <v>0</v>
      </c>
      <c r="Q823" s="71"/>
      <c r="R823" s="71"/>
      <c r="S823" s="71"/>
      <c r="T823" s="71"/>
      <c r="U823" s="71"/>
      <c r="V823" s="71"/>
      <c r="W823" s="71"/>
      <c r="X823" s="71"/>
      <c r="Y823" s="71"/>
      <c r="Z823" s="71"/>
      <c r="AA823" s="71"/>
      <c r="AB823" s="71"/>
      <c r="AC823" s="71"/>
      <c r="AD823" s="71"/>
      <c r="AE823" s="71"/>
      <c r="AF823" s="71"/>
      <c r="AG823" s="71"/>
      <c r="AH823" s="71"/>
      <c r="AI823" s="71"/>
      <c r="AJ823" s="71"/>
    </row>
    <row r="824" spans="1:36">
      <c r="A824" s="191"/>
      <c r="B824" s="191"/>
      <c r="C824" s="191"/>
      <c r="D824" s="191"/>
      <c r="E824" s="191"/>
      <c r="F824" s="191"/>
      <c r="G824" s="191"/>
      <c r="H824" s="191"/>
      <c r="I824" s="191"/>
      <c r="J824" s="191"/>
      <c r="K824" s="191"/>
      <c r="L824" s="191"/>
      <c r="M824" s="191"/>
      <c r="N824" s="191"/>
      <c r="O824" s="70">
        <f>SUMIFS('Ctas Pagar'!G:G,'Ctas Pagar'!E:E,Fornecedores!A:A,'Ctas Pagar'!M:M,"")</f>
        <v>0</v>
      </c>
      <c r="P824" s="70">
        <f>SUMIFS('Ctas Pagar'!G:G,'Ctas Pagar'!E:E,Fornecedores!A:A,'Ctas Pagar'!N:N,"Pago")</f>
        <v>0</v>
      </c>
      <c r="Q824" s="71"/>
      <c r="R824" s="71"/>
      <c r="S824" s="71"/>
      <c r="T824" s="71"/>
      <c r="U824" s="71"/>
      <c r="V824" s="71"/>
      <c r="W824" s="71"/>
      <c r="X824" s="71"/>
      <c r="Y824" s="71"/>
      <c r="Z824" s="71"/>
      <c r="AA824" s="71"/>
      <c r="AB824" s="71"/>
      <c r="AC824" s="71"/>
      <c r="AD824" s="71"/>
      <c r="AE824" s="71"/>
      <c r="AF824" s="71"/>
      <c r="AG824" s="71"/>
      <c r="AH824" s="71"/>
      <c r="AI824" s="71"/>
      <c r="AJ824" s="71"/>
    </row>
    <row r="825" spans="1:36">
      <c r="A825" s="191"/>
      <c r="B825" s="191"/>
      <c r="C825" s="191"/>
      <c r="D825" s="191"/>
      <c r="E825" s="191"/>
      <c r="F825" s="191"/>
      <c r="G825" s="191"/>
      <c r="H825" s="191"/>
      <c r="I825" s="191"/>
      <c r="J825" s="191"/>
      <c r="K825" s="191"/>
      <c r="L825" s="191"/>
      <c r="M825" s="191"/>
      <c r="N825" s="191"/>
      <c r="O825" s="70">
        <f>SUMIFS('Ctas Pagar'!G:G,'Ctas Pagar'!E:E,Fornecedores!A:A,'Ctas Pagar'!M:M,"")</f>
        <v>0</v>
      </c>
      <c r="P825" s="70">
        <f>SUMIFS('Ctas Pagar'!G:G,'Ctas Pagar'!E:E,Fornecedores!A:A,'Ctas Pagar'!N:N,"Pago")</f>
        <v>0</v>
      </c>
      <c r="Q825" s="71"/>
      <c r="R825" s="71"/>
      <c r="S825" s="71"/>
      <c r="T825" s="71"/>
      <c r="U825" s="71"/>
      <c r="V825" s="71"/>
      <c r="W825" s="71"/>
      <c r="X825" s="71"/>
      <c r="Y825" s="71"/>
      <c r="Z825" s="71"/>
      <c r="AA825" s="71"/>
      <c r="AB825" s="71"/>
      <c r="AC825" s="71"/>
      <c r="AD825" s="71"/>
      <c r="AE825" s="71"/>
      <c r="AF825" s="71"/>
      <c r="AG825" s="71"/>
      <c r="AH825" s="71"/>
      <c r="AI825" s="71"/>
      <c r="AJ825" s="71"/>
    </row>
    <row r="826" spans="1:36">
      <c r="A826" s="191"/>
      <c r="B826" s="191"/>
      <c r="C826" s="191"/>
      <c r="D826" s="191"/>
      <c r="E826" s="191"/>
      <c r="F826" s="191"/>
      <c r="G826" s="191"/>
      <c r="H826" s="191"/>
      <c r="I826" s="191"/>
      <c r="J826" s="191"/>
      <c r="K826" s="191"/>
      <c r="L826" s="191"/>
      <c r="M826" s="191"/>
      <c r="N826" s="191"/>
      <c r="O826" s="70">
        <f>SUMIFS('Ctas Pagar'!G:G,'Ctas Pagar'!E:E,Fornecedores!A:A,'Ctas Pagar'!M:M,"")</f>
        <v>0</v>
      </c>
      <c r="P826" s="70">
        <f>SUMIFS('Ctas Pagar'!G:G,'Ctas Pagar'!E:E,Fornecedores!A:A,'Ctas Pagar'!N:N,"Pago")</f>
        <v>0</v>
      </c>
      <c r="Q826" s="71"/>
      <c r="R826" s="71"/>
      <c r="S826" s="71"/>
      <c r="T826" s="71"/>
      <c r="U826" s="71"/>
      <c r="V826" s="71"/>
      <c r="W826" s="71"/>
      <c r="X826" s="71"/>
      <c r="Y826" s="71"/>
      <c r="Z826" s="71"/>
      <c r="AA826" s="71"/>
      <c r="AB826" s="71"/>
      <c r="AC826" s="71"/>
      <c r="AD826" s="71"/>
      <c r="AE826" s="71"/>
      <c r="AF826" s="71"/>
      <c r="AG826" s="71"/>
      <c r="AH826" s="71"/>
      <c r="AI826" s="71"/>
      <c r="AJ826" s="71"/>
    </row>
    <row r="827" spans="1:36">
      <c r="A827" s="191"/>
      <c r="B827" s="191"/>
      <c r="C827" s="191"/>
      <c r="D827" s="191"/>
      <c r="E827" s="191"/>
      <c r="F827" s="191"/>
      <c r="G827" s="191"/>
      <c r="H827" s="191"/>
      <c r="I827" s="191"/>
      <c r="J827" s="191"/>
      <c r="K827" s="191"/>
      <c r="L827" s="191"/>
      <c r="M827" s="191"/>
      <c r="N827" s="191"/>
      <c r="O827" s="70">
        <f>SUMIFS('Ctas Pagar'!G:G,'Ctas Pagar'!E:E,Fornecedores!A:A,'Ctas Pagar'!M:M,"")</f>
        <v>0</v>
      </c>
      <c r="P827" s="70">
        <f>SUMIFS('Ctas Pagar'!G:G,'Ctas Pagar'!E:E,Fornecedores!A:A,'Ctas Pagar'!N:N,"Pago")</f>
        <v>0</v>
      </c>
      <c r="Q827" s="71"/>
      <c r="R827" s="71"/>
      <c r="S827" s="71"/>
      <c r="T827" s="71"/>
      <c r="U827" s="71"/>
      <c r="V827" s="71"/>
      <c r="W827" s="71"/>
      <c r="X827" s="71"/>
      <c r="Y827" s="71"/>
      <c r="Z827" s="71"/>
      <c r="AA827" s="71"/>
      <c r="AB827" s="71"/>
      <c r="AC827" s="71"/>
      <c r="AD827" s="71"/>
      <c r="AE827" s="71"/>
      <c r="AF827" s="71"/>
      <c r="AG827" s="71"/>
      <c r="AH827" s="71"/>
      <c r="AI827" s="71"/>
      <c r="AJ827" s="71"/>
    </row>
    <row r="828" spans="1:36">
      <c r="A828" s="191"/>
      <c r="B828" s="191"/>
      <c r="C828" s="191"/>
      <c r="D828" s="191"/>
      <c r="E828" s="191"/>
      <c r="F828" s="191"/>
      <c r="G828" s="191"/>
      <c r="H828" s="191"/>
      <c r="I828" s="191"/>
      <c r="J828" s="191"/>
      <c r="K828" s="191"/>
      <c r="L828" s="191"/>
      <c r="M828" s="191"/>
      <c r="N828" s="191"/>
      <c r="O828" s="70">
        <f>SUMIFS('Ctas Pagar'!G:G,'Ctas Pagar'!E:E,Fornecedores!A:A,'Ctas Pagar'!M:M,"")</f>
        <v>0</v>
      </c>
      <c r="P828" s="70">
        <f>SUMIFS('Ctas Pagar'!G:G,'Ctas Pagar'!E:E,Fornecedores!A:A,'Ctas Pagar'!N:N,"Pago")</f>
        <v>0</v>
      </c>
      <c r="Q828" s="71"/>
      <c r="R828" s="71"/>
      <c r="S828" s="71"/>
      <c r="T828" s="71"/>
      <c r="U828" s="71"/>
      <c r="V828" s="71"/>
      <c r="W828" s="71"/>
      <c r="X828" s="71"/>
      <c r="Y828" s="71"/>
      <c r="Z828" s="71"/>
      <c r="AA828" s="71"/>
      <c r="AB828" s="71"/>
      <c r="AC828" s="71"/>
      <c r="AD828" s="71"/>
      <c r="AE828" s="71"/>
      <c r="AF828" s="71"/>
      <c r="AG828" s="71"/>
      <c r="AH828" s="71"/>
      <c r="AI828" s="71"/>
      <c r="AJ828" s="71"/>
    </row>
    <row r="829" spans="1:36">
      <c r="A829" s="191"/>
      <c r="B829" s="191"/>
      <c r="C829" s="191"/>
      <c r="D829" s="191"/>
      <c r="E829" s="191"/>
      <c r="F829" s="191"/>
      <c r="G829" s="191"/>
      <c r="H829" s="191"/>
      <c r="I829" s="191"/>
      <c r="J829" s="191"/>
      <c r="K829" s="191"/>
      <c r="L829" s="191"/>
      <c r="M829" s="191"/>
      <c r="N829" s="191"/>
      <c r="O829" s="70">
        <f>SUMIFS('Ctas Pagar'!G:G,'Ctas Pagar'!E:E,Fornecedores!A:A,'Ctas Pagar'!M:M,"")</f>
        <v>0</v>
      </c>
      <c r="P829" s="70">
        <f>SUMIFS('Ctas Pagar'!G:G,'Ctas Pagar'!E:E,Fornecedores!A:A,'Ctas Pagar'!N:N,"Pago")</f>
        <v>0</v>
      </c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  <c r="AF829" s="71"/>
      <c r="AG829" s="71"/>
      <c r="AH829" s="71"/>
      <c r="AI829" s="71"/>
      <c r="AJ829" s="71"/>
    </row>
    <row r="830" spans="1:36">
      <c r="A830" s="191"/>
      <c r="B830" s="191"/>
      <c r="C830" s="191"/>
      <c r="D830" s="191"/>
      <c r="E830" s="191"/>
      <c r="F830" s="191"/>
      <c r="G830" s="191"/>
      <c r="H830" s="191"/>
      <c r="I830" s="191"/>
      <c r="J830" s="191"/>
      <c r="K830" s="191"/>
      <c r="L830" s="191"/>
      <c r="M830" s="191"/>
      <c r="N830" s="191"/>
      <c r="O830" s="70">
        <f>SUMIFS('Ctas Pagar'!G:G,'Ctas Pagar'!E:E,Fornecedores!A:A,'Ctas Pagar'!M:M,"")</f>
        <v>0</v>
      </c>
      <c r="P830" s="70">
        <f>SUMIFS('Ctas Pagar'!G:G,'Ctas Pagar'!E:E,Fornecedores!A:A,'Ctas Pagar'!N:N,"Pago")</f>
        <v>0</v>
      </c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  <c r="AF830" s="71"/>
      <c r="AG830" s="71"/>
      <c r="AH830" s="71"/>
      <c r="AI830" s="71"/>
      <c r="AJ830" s="71"/>
    </row>
    <row r="831" spans="1:36">
      <c r="A831" s="191"/>
      <c r="B831" s="191"/>
      <c r="C831" s="191"/>
      <c r="D831" s="191"/>
      <c r="E831" s="191"/>
      <c r="F831" s="191"/>
      <c r="G831" s="191"/>
      <c r="H831" s="191"/>
      <c r="I831" s="191"/>
      <c r="J831" s="191"/>
      <c r="K831" s="191"/>
      <c r="L831" s="191"/>
      <c r="M831" s="191"/>
      <c r="N831" s="191"/>
      <c r="O831" s="70">
        <f>SUMIFS('Ctas Pagar'!G:G,'Ctas Pagar'!E:E,Fornecedores!A:A,'Ctas Pagar'!M:M,"")</f>
        <v>0</v>
      </c>
      <c r="P831" s="70">
        <f>SUMIFS('Ctas Pagar'!G:G,'Ctas Pagar'!E:E,Fornecedores!A:A,'Ctas Pagar'!N:N,"Pago")</f>
        <v>0</v>
      </c>
      <c r="Q831" s="71"/>
      <c r="R831" s="71"/>
      <c r="S831" s="71"/>
      <c r="T831" s="71"/>
      <c r="U831" s="71"/>
      <c r="V831" s="71"/>
      <c r="W831" s="71"/>
      <c r="X831" s="71"/>
      <c r="Y831" s="71"/>
      <c r="Z831" s="71"/>
      <c r="AA831" s="71"/>
      <c r="AB831" s="71"/>
      <c r="AC831" s="71"/>
      <c r="AD831" s="71"/>
      <c r="AE831" s="71"/>
      <c r="AF831" s="71"/>
      <c r="AG831" s="71"/>
      <c r="AH831" s="71"/>
      <c r="AI831" s="71"/>
      <c r="AJ831" s="71"/>
    </row>
    <row r="832" spans="1:36">
      <c r="A832" s="191"/>
      <c r="B832" s="191"/>
      <c r="C832" s="191"/>
      <c r="D832" s="191"/>
      <c r="E832" s="191"/>
      <c r="F832" s="191"/>
      <c r="G832" s="191"/>
      <c r="H832" s="191"/>
      <c r="I832" s="191"/>
      <c r="J832" s="191"/>
      <c r="K832" s="191"/>
      <c r="L832" s="191"/>
      <c r="M832" s="191"/>
      <c r="N832" s="191"/>
      <c r="O832" s="70">
        <f>SUMIFS('Ctas Pagar'!G:G,'Ctas Pagar'!E:E,Fornecedores!A:A,'Ctas Pagar'!M:M,"")</f>
        <v>0</v>
      </c>
      <c r="P832" s="70">
        <f>SUMIFS('Ctas Pagar'!G:G,'Ctas Pagar'!E:E,Fornecedores!A:A,'Ctas Pagar'!N:N,"Pago")</f>
        <v>0</v>
      </c>
      <c r="Q832" s="71"/>
      <c r="R832" s="71"/>
      <c r="S832" s="71"/>
      <c r="T832" s="71"/>
      <c r="U832" s="71"/>
      <c r="V832" s="71"/>
      <c r="W832" s="71"/>
      <c r="X832" s="71"/>
      <c r="Y832" s="71"/>
      <c r="Z832" s="71"/>
      <c r="AA832" s="71"/>
      <c r="AB832" s="71"/>
      <c r="AC832" s="71"/>
      <c r="AD832" s="71"/>
      <c r="AE832" s="71"/>
      <c r="AF832" s="71"/>
      <c r="AG832" s="71"/>
      <c r="AH832" s="71"/>
      <c r="AI832" s="71"/>
      <c r="AJ832" s="71"/>
    </row>
    <row r="833" spans="1:36">
      <c r="A833" s="191"/>
      <c r="B833" s="191"/>
      <c r="C833" s="191"/>
      <c r="D833" s="191"/>
      <c r="E833" s="191"/>
      <c r="F833" s="191"/>
      <c r="G833" s="191"/>
      <c r="H833" s="191"/>
      <c r="I833" s="191"/>
      <c r="J833" s="191"/>
      <c r="K833" s="191"/>
      <c r="L833" s="191"/>
      <c r="M833" s="191"/>
      <c r="N833" s="191"/>
      <c r="O833" s="70">
        <f>SUMIFS('Ctas Pagar'!G:G,'Ctas Pagar'!E:E,Fornecedores!A:A,'Ctas Pagar'!M:M,"")</f>
        <v>0</v>
      </c>
      <c r="P833" s="70">
        <f>SUMIFS('Ctas Pagar'!G:G,'Ctas Pagar'!E:E,Fornecedores!A:A,'Ctas Pagar'!N:N,"Pago")</f>
        <v>0</v>
      </c>
      <c r="Q833" s="71"/>
      <c r="R833" s="71"/>
      <c r="S833" s="71"/>
      <c r="T833" s="71"/>
      <c r="U833" s="71"/>
      <c r="V833" s="71"/>
      <c r="W833" s="71"/>
      <c r="X833" s="71"/>
      <c r="Y833" s="71"/>
      <c r="Z833" s="71"/>
      <c r="AA833" s="71"/>
      <c r="AB833" s="71"/>
      <c r="AC833" s="71"/>
      <c r="AD833" s="71"/>
      <c r="AE833" s="71"/>
      <c r="AF833" s="71"/>
      <c r="AG833" s="71"/>
      <c r="AH833" s="71"/>
      <c r="AI833" s="71"/>
      <c r="AJ833" s="71"/>
    </row>
    <row r="834" spans="1:36">
      <c r="A834" s="191"/>
      <c r="B834" s="191"/>
      <c r="C834" s="191"/>
      <c r="D834" s="191"/>
      <c r="E834" s="191"/>
      <c r="F834" s="191"/>
      <c r="G834" s="191"/>
      <c r="H834" s="191"/>
      <c r="I834" s="191"/>
      <c r="J834" s="191"/>
      <c r="K834" s="191"/>
      <c r="L834" s="191"/>
      <c r="M834" s="191"/>
      <c r="N834" s="191"/>
      <c r="O834" s="70">
        <f>SUMIFS('Ctas Pagar'!G:G,'Ctas Pagar'!E:E,Fornecedores!A:A,'Ctas Pagar'!M:M,"")</f>
        <v>0</v>
      </c>
      <c r="P834" s="70">
        <f>SUMIFS('Ctas Pagar'!G:G,'Ctas Pagar'!E:E,Fornecedores!A:A,'Ctas Pagar'!N:N,"Pago")</f>
        <v>0</v>
      </c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  <c r="AF834" s="71"/>
      <c r="AG834" s="71"/>
      <c r="AH834" s="71"/>
      <c r="AI834" s="71"/>
      <c r="AJ834" s="71"/>
    </row>
    <row r="835" spans="1:36">
      <c r="A835" s="191"/>
      <c r="B835" s="191"/>
      <c r="C835" s="191"/>
      <c r="D835" s="191"/>
      <c r="E835" s="191"/>
      <c r="F835" s="191"/>
      <c r="G835" s="191"/>
      <c r="H835" s="191"/>
      <c r="I835" s="191"/>
      <c r="J835" s="191"/>
      <c r="K835" s="191"/>
      <c r="L835" s="191"/>
      <c r="M835" s="191"/>
      <c r="N835" s="191"/>
      <c r="O835" s="70">
        <f>SUMIFS('Ctas Pagar'!G:G,'Ctas Pagar'!E:E,Fornecedores!A:A,'Ctas Pagar'!M:M,"")</f>
        <v>0</v>
      </c>
      <c r="P835" s="70">
        <f>SUMIFS('Ctas Pagar'!G:G,'Ctas Pagar'!E:E,Fornecedores!A:A,'Ctas Pagar'!N:N,"Pago")</f>
        <v>0</v>
      </c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  <c r="AF835" s="71"/>
      <c r="AG835" s="71"/>
      <c r="AH835" s="71"/>
      <c r="AI835" s="71"/>
      <c r="AJ835" s="71"/>
    </row>
    <row r="836" spans="1:36">
      <c r="A836" s="191"/>
      <c r="B836" s="191"/>
      <c r="C836" s="191"/>
      <c r="D836" s="191"/>
      <c r="E836" s="191"/>
      <c r="F836" s="191"/>
      <c r="G836" s="191"/>
      <c r="H836" s="191"/>
      <c r="I836" s="191"/>
      <c r="J836" s="191"/>
      <c r="K836" s="191"/>
      <c r="L836" s="191"/>
      <c r="M836" s="191"/>
      <c r="N836" s="191"/>
      <c r="O836" s="70">
        <f>SUMIFS('Ctas Pagar'!G:G,'Ctas Pagar'!E:E,Fornecedores!A:A,'Ctas Pagar'!M:M,"")</f>
        <v>0</v>
      </c>
      <c r="P836" s="70">
        <f>SUMIFS('Ctas Pagar'!G:G,'Ctas Pagar'!E:E,Fornecedores!A:A,'Ctas Pagar'!N:N,"Pago")</f>
        <v>0</v>
      </c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  <c r="AF836" s="71"/>
      <c r="AG836" s="71"/>
      <c r="AH836" s="71"/>
      <c r="AI836" s="71"/>
      <c r="AJ836" s="71"/>
    </row>
    <row r="837" spans="1:36">
      <c r="A837" s="191"/>
      <c r="B837" s="191"/>
      <c r="C837" s="191"/>
      <c r="D837" s="191"/>
      <c r="E837" s="191"/>
      <c r="F837" s="191"/>
      <c r="G837" s="191"/>
      <c r="H837" s="191"/>
      <c r="I837" s="191"/>
      <c r="J837" s="191"/>
      <c r="K837" s="191"/>
      <c r="L837" s="191"/>
      <c r="M837" s="191"/>
      <c r="N837" s="191"/>
      <c r="O837" s="70">
        <f>SUMIFS('Ctas Pagar'!G:G,'Ctas Pagar'!E:E,Fornecedores!A:A,'Ctas Pagar'!M:M,"")</f>
        <v>0</v>
      </c>
      <c r="P837" s="70">
        <f>SUMIFS('Ctas Pagar'!G:G,'Ctas Pagar'!E:E,Fornecedores!A:A,'Ctas Pagar'!N:N,"Pago")</f>
        <v>0</v>
      </c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  <c r="AF837" s="71"/>
      <c r="AG837" s="71"/>
      <c r="AH837" s="71"/>
      <c r="AI837" s="71"/>
      <c r="AJ837" s="71"/>
    </row>
    <row r="838" spans="1:36">
      <c r="A838" s="191"/>
      <c r="B838" s="191"/>
      <c r="C838" s="191"/>
      <c r="D838" s="191"/>
      <c r="E838" s="191"/>
      <c r="F838" s="191"/>
      <c r="G838" s="191"/>
      <c r="H838" s="191"/>
      <c r="I838" s="191"/>
      <c r="J838" s="191"/>
      <c r="K838" s="191"/>
      <c r="L838" s="191"/>
      <c r="M838" s="191"/>
      <c r="N838" s="191"/>
      <c r="O838" s="70">
        <f>SUMIFS('Ctas Pagar'!G:G,'Ctas Pagar'!E:E,Fornecedores!A:A,'Ctas Pagar'!M:M,"")</f>
        <v>0</v>
      </c>
      <c r="P838" s="70">
        <f>SUMIFS('Ctas Pagar'!G:G,'Ctas Pagar'!E:E,Fornecedores!A:A,'Ctas Pagar'!N:N,"Pago")</f>
        <v>0</v>
      </c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  <c r="AF838" s="71"/>
      <c r="AG838" s="71"/>
      <c r="AH838" s="71"/>
      <c r="AI838" s="71"/>
      <c r="AJ838" s="71"/>
    </row>
    <row r="839" spans="1:36">
      <c r="A839" s="191"/>
      <c r="B839" s="191"/>
      <c r="C839" s="191"/>
      <c r="D839" s="191"/>
      <c r="E839" s="191"/>
      <c r="F839" s="191"/>
      <c r="G839" s="191"/>
      <c r="H839" s="191"/>
      <c r="I839" s="191"/>
      <c r="J839" s="191"/>
      <c r="K839" s="191"/>
      <c r="L839" s="191"/>
      <c r="M839" s="191"/>
      <c r="N839" s="191"/>
      <c r="O839" s="70">
        <f>SUMIFS('Ctas Pagar'!G:G,'Ctas Pagar'!E:E,Fornecedores!A:A,'Ctas Pagar'!M:M,"")</f>
        <v>0</v>
      </c>
      <c r="P839" s="70">
        <f>SUMIFS('Ctas Pagar'!G:G,'Ctas Pagar'!E:E,Fornecedores!A:A,'Ctas Pagar'!N:N,"Pago")</f>
        <v>0</v>
      </c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  <c r="AF839" s="71"/>
      <c r="AG839" s="71"/>
      <c r="AH839" s="71"/>
      <c r="AI839" s="71"/>
      <c r="AJ839" s="71"/>
    </row>
    <row r="840" spans="1:36">
      <c r="A840" s="191"/>
      <c r="B840" s="191"/>
      <c r="C840" s="191"/>
      <c r="D840" s="191"/>
      <c r="E840" s="191"/>
      <c r="F840" s="191"/>
      <c r="G840" s="191"/>
      <c r="H840" s="191"/>
      <c r="I840" s="191"/>
      <c r="J840" s="191"/>
      <c r="K840" s="191"/>
      <c r="L840" s="191"/>
      <c r="M840" s="191"/>
      <c r="N840" s="191"/>
      <c r="O840" s="70">
        <f>SUMIFS('Ctas Pagar'!G:G,'Ctas Pagar'!E:E,Fornecedores!A:A,'Ctas Pagar'!M:M,"")</f>
        <v>0</v>
      </c>
      <c r="P840" s="70">
        <f>SUMIFS('Ctas Pagar'!G:G,'Ctas Pagar'!E:E,Fornecedores!A:A,'Ctas Pagar'!N:N,"Pago")</f>
        <v>0</v>
      </c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  <c r="AF840" s="71"/>
      <c r="AG840" s="71"/>
      <c r="AH840" s="71"/>
      <c r="AI840" s="71"/>
      <c r="AJ840" s="71"/>
    </row>
    <row r="841" spans="1:36">
      <c r="A841" s="191"/>
      <c r="B841" s="191"/>
      <c r="C841" s="191"/>
      <c r="D841" s="191"/>
      <c r="E841" s="191"/>
      <c r="F841" s="191"/>
      <c r="G841" s="191"/>
      <c r="H841" s="191"/>
      <c r="I841" s="191"/>
      <c r="J841" s="191"/>
      <c r="K841" s="191"/>
      <c r="L841" s="191"/>
      <c r="M841" s="191"/>
      <c r="N841" s="191"/>
      <c r="O841" s="70">
        <f>SUMIFS('Ctas Pagar'!G:G,'Ctas Pagar'!E:E,Fornecedores!A:A,'Ctas Pagar'!M:M,"")</f>
        <v>0</v>
      </c>
      <c r="P841" s="70">
        <f>SUMIFS('Ctas Pagar'!G:G,'Ctas Pagar'!E:E,Fornecedores!A:A,'Ctas Pagar'!N:N,"Pago")</f>
        <v>0</v>
      </c>
      <c r="Q841" s="71"/>
      <c r="R841" s="71"/>
      <c r="S841" s="71"/>
      <c r="T841" s="71"/>
      <c r="U841" s="71"/>
      <c r="V841" s="71"/>
      <c r="W841" s="71"/>
      <c r="X841" s="71"/>
      <c r="Y841" s="71"/>
      <c r="Z841" s="71"/>
      <c r="AA841" s="71"/>
      <c r="AB841" s="71"/>
      <c r="AC841" s="71"/>
      <c r="AD841" s="71"/>
      <c r="AE841" s="71"/>
      <c r="AF841" s="71"/>
      <c r="AG841" s="71"/>
      <c r="AH841" s="71"/>
      <c r="AI841" s="71"/>
      <c r="AJ841" s="71"/>
    </row>
    <row r="842" spans="1:36">
      <c r="A842" s="191"/>
      <c r="B842" s="191"/>
      <c r="C842" s="191"/>
      <c r="D842" s="191"/>
      <c r="E842" s="191"/>
      <c r="F842" s="191"/>
      <c r="G842" s="191"/>
      <c r="H842" s="191"/>
      <c r="I842" s="191"/>
      <c r="J842" s="191"/>
      <c r="K842" s="191"/>
      <c r="L842" s="191"/>
      <c r="M842" s="191"/>
      <c r="N842" s="191"/>
      <c r="O842" s="70">
        <f>SUMIFS('Ctas Pagar'!G:G,'Ctas Pagar'!E:E,Fornecedores!A:A,'Ctas Pagar'!M:M,"")</f>
        <v>0</v>
      </c>
      <c r="P842" s="70">
        <f>SUMIFS('Ctas Pagar'!G:G,'Ctas Pagar'!E:E,Fornecedores!A:A,'Ctas Pagar'!N:N,"Pago")</f>
        <v>0</v>
      </c>
      <c r="Q842" s="71"/>
      <c r="R842" s="71"/>
      <c r="S842" s="71"/>
      <c r="T842" s="71"/>
      <c r="U842" s="71"/>
      <c r="V842" s="71"/>
      <c r="W842" s="71"/>
      <c r="X842" s="71"/>
      <c r="Y842" s="71"/>
      <c r="Z842" s="71"/>
      <c r="AA842" s="71"/>
      <c r="AB842" s="71"/>
      <c r="AC842" s="71"/>
      <c r="AD842" s="71"/>
      <c r="AE842" s="71"/>
      <c r="AF842" s="71"/>
      <c r="AG842" s="71"/>
      <c r="AH842" s="71"/>
      <c r="AI842" s="71"/>
      <c r="AJ842" s="71"/>
    </row>
    <row r="843" spans="1:36">
      <c r="A843" s="191"/>
      <c r="B843" s="191"/>
      <c r="C843" s="191"/>
      <c r="D843" s="191"/>
      <c r="E843" s="191"/>
      <c r="F843" s="191"/>
      <c r="G843" s="191"/>
      <c r="H843" s="191"/>
      <c r="I843" s="191"/>
      <c r="J843" s="191"/>
      <c r="K843" s="191"/>
      <c r="L843" s="191"/>
      <c r="M843" s="191"/>
      <c r="N843" s="191"/>
      <c r="O843" s="70">
        <f>SUMIFS('Ctas Pagar'!G:G,'Ctas Pagar'!E:E,Fornecedores!A:A,'Ctas Pagar'!M:M,"")</f>
        <v>0</v>
      </c>
      <c r="P843" s="70">
        <f>SUMIFS('Ctas Pagar'!G:G,'Ctas Pagar'!E:E,Fornecedores!A:A,'Ctas Pagar'!N:N,"Pago")</f>
        <v>0</v>
      </c>
      <c r="Q843" s="71"/>
      <c r="R843" s="71"/>
      <c r="S843" s="71"/>
      <c r="T843" s="71"/>
      <c r="U843" s="71"/>
      <c r="V843" s="71"/>
      <c r="W843" s="71"/>
      <c r="X843" s="71"/>
      <c r="Y843" s="71"/>
      <c r="Z843" s="71"/>
      <c r="AA843" s="71"/>
      <c r="AB843" s="71"/>
      <c r="AC843" s="71"/>
      <c r="AD843" s="71"/>
      <c r="AE843" s="71"/>
      <c r="AF843" s="71"/>
      <c r="AG843" s="71"/>
      <c r="AH843" s="71"/>
      <c r="AI843" s="71"/>
      <c r="AJ843" s="71"/>
    </row>
    <row r="844" spans="1:36">
      <c r="A844" s="191"/>
      <c r="B844" s="191"/>
      <c r="C844" s="191"/>
      <c r="D844" s="191"/>
      <c r="E844" s="191"/>
      <c r="F844" s="191"/>
      <c r="G844" s="191"/>
      <c r="H844" s="191"/>
      <c r="I844" s="191"/>
      <c r="J844" s="191"/>
      <c r="K844" s="191"/>
      <c r="L844" s="191"/>
      <c r="M844" s="191"/>
      <c r="N844" s="191"/>
      <c r="O844" s="70">
        <f>SUMIFS('Ctas Pagar'!G:G,'Ctas Pagar'!E:E,Fornecedores!A:A,'Ctas Pagar'!M:M,"")</f>
        <v>0</v>
      </c>
      <c r="P844" s="70">
        <f>SUMIFS('Ctas Pagar'!G:G,'Ctas Pagar'!E:E,Fornecedores!A:A,'Ctas Pagar'!N:N,"Pago")</f>
        <v>0</v>
      </c>
      <c r="Q844" s="71"/>
      <c r="R844" s="71"/>
      <c r="S844" s="71"/>
      <c r="T844" s="71"/>
      <c r="U844" s="71"/>
      <c r="V844" s="71"/>
      <c r="W844" s="71"/>
      <c r="X844" s="71"/>
      <c r="Y844" s="71"/>
      <c r="Z844" s="71"/>
      <c r="AA844" s="71"/>
      <c r="AB844" s="71"/>
      <c r="AC844" s="71"/>
      <c r="AD844" s="71"/>
      <c r="AE844" s="71"/>
      <c r="AF844" s="71"/>
      <c r="AG844" s="71"/>
      <c r="AH844" s="71"/>
      <c r="AI844" s="71"/>
      <c r="AJ844" s="71"/>
    </row>
    <row r="845" spans="1:36">
      <c r="A845" s="191"/>
      <c r="B845" s="191"/>
      <c r="C845" s="191"/>
      <c r="D845" s="191"/>
      <c r="E845" s="191"/>
      <c r="F845" s="191"/>
      <c r="G845" s="191"/>
      <c r="H845" s="191"/>
      <c r="I845" s="191"/>
      <c r="J845" s="191"/>
      <c r="K845" s="191"/>
      <c r="L845" s="191"/>
      <c r="M845" s="191"/>
      <c r="N845" s="191"/>
      <c r="O845" s="70">
        <f>SUMIFS('Ctas Pagar'!G:G,'Ctas Pagar'!E:E,Fornecedores!A:A,'Ctas Pagar'!M:M,"")</f>
        <v>0</v>
      </c>
      <c r="P845" s="70">
        <f>SUMIFS('Ctas Pagar'!G:G,'Ctas Pagar'!E:E,Fornecedores!A:A,'Ctas Pagar'!N:N,"Pago")</f>
        <v>0</v>
      </c>
      <c r="Q845" s="71"/>
      <c r="R845" s="71"/>
      <c r="S845" s="71"/>
      <c r="T845" s="71"/>
      <c r="U845" s="71"/>
      <c r="V845" s="71"/>
      <c r="W845" s="71"/>
      <c r="X845" s="71"/>
      <c r="Y845" s="71"/>
      <c r="Z845" s="71"/>
      <c r="AA845" s="71"/>
      <c r="AB845" s="71"/>
      <c r="AC845" s="71"/>
      <c r="AD845" s="71"/>
      <c r="AE845" s="71"/>
      <c r="AF845" s="71"/>
      <c r="AG845" s="71"/>
      <c r="AH845" s="71"/>
      <c r="AI845" s="71"/>
      <c r="AJ845" s="71"/>
    </row>
    <row r="846" spans="1:36">
      <c r="A846" s="191"/>
      <c r="B846" s="191"/>
      <c r="C846" s="191"/>
      <c r="D846" s="191"/>
      <c r="E846" s="191"/>
      <c r="F846" s="191"/>
      <c r="G846" s="191"/>
      <c r="H846" s="191"/>
      <c r="I846" s="191"/>
      <c r="J846" s="191"/>
      <c r="K846" s="191"/>
      <c r="L846" s="191"/>
      <c r="M846" s="191"/>
      <c r="N846" s="191"/>
      <c r="O846" s="70">
        <f>SUMIFS('Ctas Pagar'!G:G,'Ctas Pagar'!E:E,Fornecedores!A:A,'Ctas Pagar'!M:M,"")</f>
        <v>0</v>
      </c>
      <c r="P846" s="70">
        <f>SUMIFS('Ctas Pagar'!G:G,'Ctas Pagar'!E:E,Fornecedores!A:A,'Ctas Pagar'!N:N,"Pago")</f>
        <v>0</v>
      </c>
      <c r="Q846" s="71"/>
      <c r="R846" s="71"/>
      <c r="S846" s="71"/>
      <c r="T846" s="71"/>
      <c r="U846" s="71"/>
      <c r="V846" s="71"/>
      <c r="W846" s="71"/>
      <c r="X846" s="71"/>
      <c r="Y846" s="71"/>
      <c r="Z846" s="71"/>
      <c r="AA846" s="71"/>
      <c r="AB846" s="71"/>
      <c r="AC846" s="71"/>
      <c r="AD846" s="71"/>
      <c r="AE846" s="71"/>
      <c r="AF846" s="71"/>
      <c r="AG846" s="71"/>
      <c r="AH846" s="71"/>
      <c r="AI846" s="71"/>
      <c r="AJ846" s="71"/>
    </row>
    <row r="847" spans="1:36">
      <c r="A847" s="191"/>
      <c r="B847" s="191"/>
      <c r="C847" s="191"/>
      <c r="D847" s="191"/>
      <c r="E847" s="191"/>
      <c r="F847" s="191"/>
      <c r="G847" s="191"/>
      <c r="H847" s="191"/>
      <c r="I847" s="191"/>
      <c r="J847" s="191"/>
      <c r="K847" s="191"/>
      <c r="L847" s="191"/>
      <c r="M847" s="191"/>
      <c r="N847" s="191"/>
      <c r="O847" s="70">
        <f>SUMIFS('Ctas Pagar'!G:G,'Ctas Pagar'!E:E,Fornecedores!A:A,'Ctas Pagar'!M:M,"")</f>
        <v>0</v>
      </c>
      <c r="P847" s="70">
        <f>SUMIFS('Ctas Pagar'!G:G,'Ctas Pagar'!E:E,Fornecedores!A:A,'Ctas Pagar'!N:N,"Pago")</f>
        <v>0</v>
      </c>
      <c r="Q847" s="71"/>
      <c r="R847" s="71"/>
      <c r="S847" s="71"/>
      <c r="T847" s="71"/>
      <c r="U847" s="71"/>
      <c r="V847" s="71"/>
      <c r="W847" s="71"/>
      <c r="X847" s="71"/>
      <c r="Y847" s="71"/>
      <c r="Z847" s="71"/>
      <c r="AA847" s="71"/>
      <c r="AB847" s="71"/>
      <c r="AC847" s="71"/>
      <c r="AD847" s="71"/>
      <c r="AE847" s="71"/>
      <c r="AF847" s="71"/>
      <c r="AG847" s="71"/>
      <c r="AH847" s="71"/>
      <c r="AI847" s="71"/>
      <c r="AJ847" s="71"/>
    </row>
    <row r="848" spans="1:36">
      <c r="A848" s="191"/>
      <c r="B848" s="191"/>
      <c r="C848" s="191"/>
      <c r="D848" s="191"/>
      <c r="E848" s="191"/>
      <c r="F848" s="191"/>
      <c r="G848" s="191"/>
      <c r="H848" s="191"/>
      <c r="I848" s="191"/>
      <c r="J848" s="191"/>
      <c r="K848" s="191"/>
      <c r="L848" s="191"/>
      <c r="M848" s="191"/>
      <c r="N848" s="191"/>
      <c r="O848" s="70">
        <f>SUMIFS('Ctas Pagar'!G:G,'Ctas Pagar'!E:E,Fornecedores!A:A,'Ctas Pagar'!M:M,"")</f>
        <v>0</v>
      </c>
      <c r="P848" s="70">
        <f>SUMIFS('Ctas Pagar'!G:G,'Ctas Pagar'!E:E,Fornecedores!A:A,'Ctas Pagar'!N:N,"Pago")</f>
        <v>0</v>
      </c>
      <c r="Q848" s="71"/>
      <c r="R848" s="71"/>
      <c r="S848" s="71"/>
      <c r="T848" s="71"/>
      <c r="U848" s="71"/>
      <c r="V848" s="71"/>
      <c r="W848" s="71"/>
      <c r="X848" s="71"/>
      <c r="Y848" s="71"/>
      <c r="Z848" s="71"/>
      <c r="AA848" s="71"/>
      <c r="AB848" s="71"/>
      <c r="AC848" s="71"/>
      <c r="AD848" s="71"/>
      <c r="AE848" s="71"/>
      <c r="AF848" s="71"/>
      <c r="AG848" s="71"/>
      <c r="AH848" s="71"/>
      <c r="AI848" s="71"/>
      <c r="AJ848" s="71"/>
    </row>
    <row r="849" spans="1:36">
      <c r="A849" s="191"/>
      <c r="B849" s="191"/>
      <c r="C849" s="191"/>
      <c r="D849" s="191"/>
      <c r="E849" s="191"/>
      <c r="F849" s="191"/>
      <c r="G849" s="191"/>
      <c r="H849" s="191"/>
      <c r="I849" s="191"/>
      <c r="J849" s="191"/>
      <c r="K849" s="191"/>
      <c r="L849" s="191"/>
      <c r="M849" s="191"/>
      <c r="N849" s="191"/>
      <c r="O849" s="70">
        <f>SUMIFS('Ctas Pagar'!G:G,'Ctas Pagar'!E:E,Fornecedores!A:A,'Ctas Pagar'!M:M,"")</f>
        <v>0</v>
      </c>
      <c r="P849" s="70">
        <f>SUMIFS('Ctas Pagar'!G:G,'Ctas Pagar'!E:E,Fornecedores!A:A,'Ctas Pagar'!N:N,"Pago")</f>
        <v>0</v>
      </c>
      <c r="Q849" s="71"/>
      <c r="R849" s="71"/>
      <c r="S849" s="71"/>
      <c r="T849" s="71"/>
      <c r="U849" s="71"/>
      <c r="V849" s="71"/>
      <c r="W849" s="71"/>
      <c r="X849" s="71"/>
      <c r="Y849" s="71"/>
      <c r="Z849" s="71"/>
      <c r="AA849" s="71"/>
      <c r="AB849" s="71"/>
      <c r="AC849" s="71"/>
      <c r="AD849" s="71"/>
      <c r="AE849" s="71"/>
      <c r="AF849" s="71"/>
      <c r="AG849" s="71"/>
      <c r="AH849" s="71"/>
      <c r="AI849" s="71"/>
      <c r="AJ849" s="71"/>
    </row>
    <row r="850" spans="1:36">
      <c r="A850" s="191"/>
      <c r="B850" s="191"/>
      <c r="C850" s="191"/>
      <c r="D850" s="191"/>
      <c r="E850" s="191"/>
      <c r="F850" s="191"/>
      <c r="G850" s="191"/>
      <c r="H850" s="191"/>
      <c r="I850" s="191"/>
      <c r="J850" s="191"/>
      <c r="K850" s="191"/>
      <c r="L850" s="191"/>
      <c r="M850" s="191"/>
      <c r="N850" s="191"/>
      <c r="O850" s="70">
        <f>SUMIFS('Ctas Pagar'!G:G,'Ctas Pagar'!E:E,Fornecedores!A:A,'Ctas Pagar'!M:M,"")</f>
        <v>0</v>
      </c>
      <c r="P850" s="70">
        <f>SUMIFS('Ctas Pagar'!G:G,'Ctas Pagar'!E:E,Fornecedores!A:A,'Ctas Pagar'!N:N,"Pago")</f>
        <v>0</v>
      </c>
      <c r="Q850" s="71"/>
      <c r="R850" s="71"/>
      <c r="S850" s="71"/>
      <c r="T850" s="71"/>
      <c r="U850" s="71"/>
      <c r="V850" s="71"/>
      <c r="W850" s="71"/>
      <c r="X850" s="71"/>
      <c r="Y850" s="71"/>
      <c r="Z850" s="71"/>
      <c r="AA850" s="71"/>
      <c r="AB850" s="71"/>
      <c r="AC850" s="71"/>
      <c r="AD850" s="71"/>
      <c r="AE850" s="71"/>
      <c r="AF850" s="71"/>
      <c r="AG850" s="71"/>
      <c r="AH850" s="71"/>
      <c r="AI850" s="71"/>
      <c r="AJ850" s="71"/>
    </row>
    <row r="851" spans="1:36">
      <c r="A851" s="191"/>
      <c r="B851" s="191"/>
      <c r="C851" s="191"/>
      <c r="D851" s="191"/>
      <c r="E851" s="191"/>
      <c r="F851" s="191"/>
      <c r="G851" s="191"/>
      <c r="H851" s="191"/>
      <c r="I851" s="191"/>
      <c r="J851" s="191"/>
      <c r="K851" s="191"/>
      <c r="L851" s="191"/>
      <c r="M851" s="191"/>
      <c r="N851" s="191"/>
      <c r="O851" s="70">
        <f>SUMIFS('Ctas Pagar'!G:G,'Ctas Pagar'!E:E,Fornecedores!A:A,'Ctas Pagar'!M:M,"")</f>
        <v>0</v>
      </c>
      <c r="P851" s="70">
        <f>SUMIFS('Ctas Pagar'!G:G,'Ctas Pagar'!E:E,Fornecedores!A:A,'Ctas Pagar'!N:N,"Pago")</f>
        <v>0</v>
      </c>
      <c r="Q851" s="71"/>
      <c r="R851" s="71"/>
      <c r="S851" s="71"/>
      <c r="T851" s="71"/>
      <c r="U851" s="71"/>
      <c r="V851" s="71"/>
      <c r="W851" s="71"/>
      <c r="X851" s="71"/>
      <c r="Y851" s="71"/>
      <c r="Z851" s="71"/>
      <c r="AA851" s="71"/>
      <c r="AB851" s="71"/>
      <c r="AC851" s="71"/>
      <c r="AD851" s="71"/>
      <c r="AE851" s="71"/>
      <c r="AF851" s="71"/>
      <c r="AG851" s="71"/>
      <c r="AH851" s="71"/>
      <c r="AI851" s="71"/>
      <c r="AJ851" s="71"/>
    </row>
    <row r="852" spans="1:36">
      <c r="A852" s="191"/>
      <c r="B852" s="191"/>
      <c r="C852" s="191"/>
      <c r="D852" s="191"/>
      <c r="E852" s="191"/>
      <c r="F852" s="191"/>
      <c r="G852" s="191"/>
      <c r="H852" s="191"/>
      <c r="I852" s="191"/>
      <c r="J852" s="191"/>
      <c r="K852" s="191"/>
      <c r="L852" s="191"/>
      <c r="M852" s="191"/>
      <c r="N852" s="191"/>
      <c r="O852" s="70">
        <f>SUMIFS('Ctas Pagar'!G:G,'Ctas Pagar'!E:E,Fornecedores!A:A,'Ctas Pagar'!M:M,"")</f>
        <v>0</v>
      </c>
      <c r="P852" s="70">
        <f>SUMIFS('Ctas Pagar'!G:G,'Ctas Pagar'!E:E,Fornecedores!A:A,'Ctas Pagar'!N:N,"Pago")</f>
        <v>0</v>
      </c>
      <c r="Q852" s="71"/>
      <c r="R852" s="71"/>
      <c r="S852" s="71"/>
      <c r="T852" s="71"/>
      <c r="U852" s="71"/>
      <c r="V852" s="71"/>
      <c r="W852" s="71"/>
      <c r="X852" s="71"/>
      <c r="Y852" s="71"/>
      <c r="Z852" s="71"/>
      <c r="AA852" s="71"/>
      <c r="AB852" s="71"/>
      <c r="AC852" s="71"/>
      <c r="AD852" s="71"/>
      <c r="AE852" s="71"/>
      <c r="AF852" s="71"/>
      <c r="AG852" s="71"/>
      <c r="AH852" s="71"/>
      <c r="AI852" s="71"/>
      <c r="AJ852" s="71"/>
    </row>
    <row r="853" spans="1:36">
      <c r="A853" s="191"/>
      <c r="B853" s="191"/>
      <c r="C853" s="191"/>
      <c r="D853" s="191"/>
      <c r="E853" s="191"/>
      <c r="F853" s="191"/>
      <c r="G853" s="191"/>
      <c r="H853" s="191"/>
      <c r="I853" s="191"/>
      <c r="J853" s="191"/>
      <c r="K853" s="191"/>
      <c r="L853" s="191"/>
      <c r="M853" s="191"/>
      <c r="N853" s="191"/>
      <c r="O853" s="70">
        <f>SUMIFS('Ctas Pagar'!G:G,'Ctas Pagar'!E:E,Fornecedores!A:A,'Ctas Pagar'!M:M,"")</f>
        <v>0</v>
      </c>
      <c r="P853" s="70">
        <f>SUMIFS('Ctas Pagar'!G:G,'Ctas Pagar'!E:E,Fornecedores!A:A,'Ctas Pagar'!N:N,"Pago")</f>
        <v>0</v>
      </c>
      <c r="Q853" s="71"/>
      <c r="R853" s="71"/>
      <c r="S853" s="71"/>
      <c r="T853" s="71"/>
      <c r="U853" s="71"/>
      <c r="V853" s="71"/>
      <c r="W853" s="71"/>
      <c r="X853" s="71"/>
      <c r="Y853" s="71"/>
      <c r="Z853" s="71"/>
      <c r="AA853" s="71"/>
      <c r="AB853" s="71"/>
      <c r="AC853" s="71"/>
      <c r="AD853" s="71"/>
      <c r="AE853" s="71"/>
      <c r="AF853" s="71"/>
      <c r="AG853" s="71"/>
      <c r="AH853" s="71"/>
      <c r="AI853" s="71"/>
      <c r="AJ853" s="71"/>
    </row>
    <row r="854" spans="1:36">
      <c r="A854" s="191"/>
      <c r="B854" s="191"/>
      <c r="C854" s="191"/>
      <c r="D854" s="191"/>
      <c r="E854" s="191"/>
      <c r="F854" s="191"/>
      <c r="G854" s="191"/>
      <c r="H854" s="191"/>
      <c r="I854" s="191"/>
      <c r="J854" s="191"/>
      <c r="K854" s="191"/>
      <c r="L854" s="191"/>
      <c r="M854" s="191"/>
      <c r="N854" s="191"/>
      <c r="O854" s="70">
        <f>SUMIFS('Ctas Pagar'!G:G,'Ctas Pagar'!E:E,Fornecedores!A:A,'Ctas Pagar'!M:M,"")</f>
        <v>0</v>
      </c>
      <c r="P854" s="70">
        <f>SUMIFS('Ctas Pagar'!G:G,'Ctas Pagar'!E:E,Fornecedores!A:A,'Ctas Pagar'!N:N,"Pago")</f>
        <v>0</v>
      </c>
      <c r="Q854" s="71"/>
      <c r="R854" s="71"/>
      <c r="S854" s="71"/>
      <c r="T854" s="71"/>
      <c r="U854" s="71"/>
      <c r="V854" s="71"/>
      <c r="W854" s="71"/>
      <c r="X854" s="71"/>
      <c r="Y854" s="71"/>
      <c r="Z854" s="71"/>
      <c r="AA854" s="71"/>
      <c r="AB854" s="71"/>
      <c r="AC854" s="71"/>
      <c r="AD854" s="71"/>
      <c r="AE854" s="71"/>
      <c r="AF854" s="71"/>
      <c r="AG854" s="71"/>
      <c r="AH854" s="71"/>
      <c r="AI854" s="71"/>
      <c r="AJ854" s="71"/>
    </row>
    <row r="855" spans="1:36">
      <c r="A855" s="191"/>
      <c r="B855" s="191"/>
      <c r="C855" s="191"/>
      <c r="D855" s="191"/>
      <c r="E855" s="191"/>
      <c r="F855" s="191"/>
      <c r="G855" s="191"/>
      <c r="H855" s="191"/>
      <c r="I855" s="191"/>
      <c r="J855" s="191"/>
      <c r="K855" s="191"/>
      <c r="L855" s="191"/>
      <c r="M855" s="191"/>
      <c r="N855" s="191"/>
      <c r="O855" s="70">
        <f>SUMIFS('Ctas Pagar'!G:G,'Ctas Pagar'!E:E,Fornecedores!A:A,'Ctas Pagar'!M:M,"")</f>
        <v>0</v>
      </c>
      <c r="P855" s="70">
        <f>SUMIFS('Ctas Pagar'!G:G,'Ctas Pagar'!E:E,Fornecedores!A:A,'Ctas Pagar'!N:N,"Pago")</f>
        <v>0</v>
      </c>
      <c r="Q855" s="71"/>
      <c r="R855" s="71"/>
      <c r="S855" s="71"/>
      <c r="T855" s="71"/>
      <c r="U855" s="71"/>
      <c r="V855" s="71"/>
      <c r="W855" s="71"/>
      <c r="X855" s="71"/>
      <c r="Y855" s="71"/>
      <c r="Z855" s="71"/>
      <c r="AA855" s="71"/>
      <c r="AB855" s="71"/>
      <c r="AC855" s="71"/>
      <c r="AD855" s="71"/>
      <c r="AE855" s="71"/>
      <c r="AF855" s="71"/>
      <c r="AG855" s="71"/>
      <c r="AH855" s="71"/>
      <c r="AI855" s="71"/>
      <c r="AJ855" s="71"/>
    </row>
    <row r="856" spans="1:36">
      <c r="A856" s="191"/>
      <c r="B856" s="191"/>
      <c r="C856" s="191"/>
      <c r="D856" s="191"/>
      <c r="E856" s="191"/>
      <c r="F856" s="191"/>
      <c r="G856" s="191"/>
      <c r="H856" s="191"/>
      <c r="I856" s="191"/>
      <c r="J856" s="191"/>
      <c r="K856" s="191"/>
      <c r="L856" s="191"/>
      <c r="M856" s="191"/>
      <c r="N856" s="191"/>
      <c r="O856" s="70">
        <f>SUMIFS('Ctas Pagar'!G:G,'Ctas Pagar'!E:E,Fornecedores!A:A,'Ctas Pagar'!M:M,"")</f>
        <v>0</v>
      </c>
      <c r="P856" s="70">
        <f>SUMIFS('Ctas Pagar'!G:G,'Ctas Pagar'!E:E,Fornecedores!A:A,'Ctas Pagar'!N:N,"Pago")</f>
        <v>0</v>
      </c>
      <c r="Q856" s="71"/>
      <c r="R856" s="71"/>
      <c r="S856" s="71"/>
      <c r="T856" s="71"/>
      <c r="U856" s="71"/>
      <c r="V856" s="71"/>
      <c r="W856" s="71"/>
      <c r="X856" s="71"/>
      <c r="Y856" s="71"/>
      <c r="Z856" s="71"/>
      <c r="AA856" s="71"/>
      <c r="AB856" s="71"/>
      <c r="AC856" s="71"/>
      <c r="AD856" s="71"/>
      <c r="AE856" s="71"/>
      <c r="AF856" s="71"/>
      <c r="AG856" s="71"/>
      <c r="AH856" s="71"/>
      <c r="AI856" s="71"/>
      <c r="AJ856" s="71"/>
    </row>
    <row r="857" spans="1:36">
      <c r="A857" s="191"/>
      <c r="B857" s="191"/>
      <c r="C857" s="191"/>
      <c r="D857" s="191"/>
      <c r="E857" s="191"/>
      <c r="F857" s="191"/>
      <c r="G857" s="191"/>
      <c r="H857" s="191"/>
      <c r="I857" s="191"/>
      <c r="J857" s="191"/>
      <c r="K857" s="191"/>
      <c r="L857" s="191"/>
      <c r="M857" s="191"/>
      <c r="N857" s="191"/>
      <c r="O857" s="70">
        <f>SUMIFS('Ctas Pagar'!G:G,'Ctas Pagar'!E:E,Fornecedores!A:A,'Ctas Pagar'!M:M,"")</f>
        <v>0</v>
      </c>
      <c r="P857" s="70">
        <f>SUMIFS('Ctas Pagar'!G:G,'Ctas Pagar'!E:E,Fornecedores!A:A,'Ctas Pagar'!N:N,"Pago")</f>
        <v>0</v>
      </c>
      <c r="Q857" s="71"/>
      <c r="R857" s="71"/>
      <c r="S857" s="71"/>
      <c r="T857" s="71"/>
      <c r="U857" s="71"/>
      <c r="V857" s="71"/>
      <c r="W857" s="71"/>
      <c r="X857" s="71"/>
      <c r="Y857" s="71"/>
      <c r="Z857" s="71"/>
      <c r="AA857" s="71"/>
      <c r="AB857" s="71"/>
      <c r="AC857" s="71"/>
      <c r="AD857" s="71"/>
      <c r="AE857" s="71"/>
      <c r="AF857" s="71"/>
      <c r="AG857" s="71"/>
      <c r="AH857" s="71"/>
      <c r="AI857" s="71"/>
      <c r="AJ857" s="71"/>
    </row>
    <row r="858" spans="1:36">
      <c r="A858" s="191"/>
      <c r="B858" s="191"/>
      <c r="C858" s="191"/>
      <c r="D858" s="191"/>
      <c r="E858" s="191"/>
      <c r="F858" s="191"/>
      <c r="G858" s="191"/>
      <c r="H858" s="191"/>
      <c r="I858" s="191"/>
      <c r="J858" s="191"/>
      <c r="K858" s="191"/>
      <c r="L858" s="191"/>
      <c r="M858" s="191"/>
      <c r="N858" s="191"/>
      <c r="O858" s="70">
        <f>SUMIFS('Ctas Pagar'!G:G,'Ctas Pagar'!E:E,Fornecedores!A:A,'Ctas Pagar'!M:M,"")</f>
        <v>0</v>
      </c>
      <c r="P858" s="70">
        <f>SUMIFS('Ctas Pagar'!G:G,'Ctas Pagar'!E:E,Fornecedores!A:A,'Ctas Pagar'!N:N,"Pago")</f>
        <v>0</v>
      </c>
      <c r="Q858" s="71"/>
      <c r="R858" s="71"/>
      <c r="S858" s="71"/>
      <c r="T858" s="71"/>
      <c r="U858" s="71"/>
      <c r="V858" s="71"/>
      <c r="W858" s="71"/>
      <c r="X858" s="71"/>
      <c r="Y858" s="71"/>
      <c r="Z858" s="71"/>
      <c r="AA858" s="71"/>
      <c r="AB858" s="71"/>
      <c r="AC858" s="71"/>
      <c r="AD858" s="71"/>
      <c r="AE858" s="71"/>
      <c r="AF858" s="71"/>
      <c r="AG858" s="71"/>
      <c r="AH858" s="71"/>
      <c r="AI858" s="71"/>
      <c r="AJ858" s="71"/>
    </row>
    <row r="859" spans="1:36">
      <c r="A859" s="191"/>
      <c r="B859" s="191"/>
      <c r="C859" s="191"/>
      <c r="D859" s="191"/>
      <c r="E859" s="191"/>
      <c r="F859" s="191"/>
      <c r="G859" s="191"/>
      <c r="H859" s="191"/>
      <c r="I859" s="191"/>
      <c r="J859" s="191"/>
      <c r="K859" s="191"/>
      <c r="L859" s="191"/>
      <c r="M859" s="191"/>
      <c r="N859" s="191"/>
      <c r="O859" s="70">
        <f>SUMIFS('Ctas Pagar'!G:G,'Ctas Pagar'!E:E,Fornecedores!A:A,'Ctas Pagar'!M:M,"")</f>
        <v>0</v>
      </c>
      <c r="P859" s="70">
        <f>SUMIFS('Ctas Pagar'!G:G,'Ctas Pagar'!E:E,Fornecedores!A:A,'Ctas Pagar'!N:N,"Pago")</f>
        <v>0</v>
      </c>
      <c r="Q859" s="71"/>
      <c r="R859" s="71"/>
      <c r="S859" s="71"/>
      <c r="T859" s="71"/>
      <c r="U859" s="71"/>
      <c r="V859" s="71"/>
      <c r="W859" s="71"/>
      <c r="X859" s="71"/>
      <c r="Y859" s="71"/>
      <c r="Z859" s="71"/>
      <c r="AA859" s="71"/>
      <c r="AB859" s="71"/>
      <c r="AC859" s="71"/>
      <c r="AD859" s="71"/>
      <c r="AE859" s="71"/>
      <c r="AF859" s="71"/>
      <c r="AG859" s="71"/>
      <c r="AH859" s="71"/>
      <c r="AI859" s="71"/>
      <c r="AJ859" s="71"/>
    </row>
    <row r="860" spans="1:36">
      <c r="A860" s="191"/>
      <c r="B860" s="191"/>
      <c r="C860" s="191"/>
      <c r="D860" s="191"/>
      <c r="E860" s="191"/>
      <c r="F860" s="191"/>
      <c r="G860" s="191"/>
      <c r="H860" s="191"/>
      <c r="I860" s="191"/>
      <c r="J860" s="191"/>
      <c r="K860" s="191"/>
      <c r="L860" s="191"/>
      <c r="M860" s="191"/>
      <c r="N860" s="191"/>
      <c r="O860" s="70">
        <f>SUMIFS('Ctas Pagar'!G:G,'Ctas Pagar'!E:E,Fornecedores!A:A,'Ctas Pagar'!M:M,"")</f>
        <v>0</v>
      </c>
      <c r="P860" s="70">
        <f>SUMIFS('Ctas Pagar'!G:G,'Ctas Pagar'!E:E,Fornecedores!A:A,'Ctas Pagar'!N:N,"Pago")</f>
        <v>0</v>
      </c>
      <c r="Q860" s="71"/>
      <c r="R860" s="71"/>
      <c r="S860" s="71"/>
      <c r="T860" s="71"/>
      <c r="U860" s="71"/>
      <c r="V860" s="71"/>
      <c r="W860" s="71"/>
      <c r="X860" s="71"/>
      <c r="Y860" s="71"/>
      <c r="Z860" s="71"/>
      <c r="AA860" s="71"/>
      <c r="AB860" s="71"/>
      <c r="AC860" s="71"/>
      <c r="AD860" s="71"/>
      <c r="AE860" s="71"/>
      <c r="AF860" s="71"/>
      <c r="AG860" s="71"/>
      <c r="AH860" s="71"/>
      <c r="AI860" s="71"/>
      <c r="AJ860" s="71"/>
    </row>
    <row r="861" spans="1:36">
      <c r="A861" s="191"/>
      <c r="B861" s="191"/>
      <c r="C861" s="191"/>
      <c r="D861" s="191"/>
      <c r="E861" s="191"/>
      <c r="F861" s="191"/>
      <c r="G861" s="191"/>
      <c r="H861" s="191"/>
      <c r="I861" s="191"/>
      <c r="J861" s="191"/>
      <c r="K861" s="191"/>
      <c r="L861" s="191"/>
      <c r="M861" s="191"/>
      <c r="N861" s="191"/>
      <c r="O861" s="70">
        <f>SUMIFS('Ctas Pagar'!G:G,'Ctas Pagar'!E:E,Fornecedores!A:A,'Ctas Pagar'!M:M,"")</f>
        <v>0</v>
      </c>
      <c r="P861" s="70">
        <f>SUMIFS('Ctas Pagar'!G:G,'Ctas Pagar'!E:E,Fornecedores!A:A,'Ctas Pagar'!N:N,"Pago")</f>
        <v>0</v>
      </c>
      <c r="Q861" s="71"/>
      <c r="R861" s="71"/>
      <c r="S861" s="71"/>
      <c r="T861" s="71"/>
      <c r="U861" s="71"/>
      <c r="V861" s="71"/>
      <c r="W861" s="71"/>
      <c r="X861" s="71"/>
      <c r="Y861" s="71"/>
      <c r="Z861" s="71"/>
      <c r="AA861" s="71"/>
      <c r="AB861" s="71"/>
      <c r="AC861" s="71"/>
      <c r="AD861" s="71"/>
      <c r="AE861" s="71"/>
      <c r="AF861" s="71"/>
      <c r="AG861" s="71"/>
      <c r="AH861" s="71"/>
      <c r="AI861" s="71"/>
      <c r="AJ861" s="71"/>
    </row>
    <row r="862" spans="1:36">
      <c r="A862" s="191"/>
      <c r="B862" s="191"/>
      <c r="C862" s="191"/>
      <c r="D862" s="191"/>
      <c r="E862" s="191"/>
      <c r="F862" s="191"/>
      <c r="G862" s="191"/>
      <c r="H862" s="191"/>
      <c r="I862" s="191"/>
      <c r="J862" s="191"/>
      <c r="K862" s="191"/>
      <c r="L862" s="191"/>
      <c r="M862" s="191"/>
      <c r="N862" s="191"/>
      <c r="O862" s="70">
        <f>SUMIFS('Ctas Pagar'!G:G,'Ctas Pagar'!E:E,Fornecedores!A:A,'Ctas Pagar'!M:M,"")</f>
        <v>0</v>
      </c>
      <c r="P862" s="70">
        <f>SUMIFS('Ctas Pagar'!G:G,'Ctas Pagar'!E:E,Fornecedores!A:A,'Ctas Pagar'!N:N,"Pago")</f>
        <v>0</v>
      </c>
      <c r="Q862" s="71"/>
      <c r="R862" s="71"/>
      <c r="S862" s="71"/>
      <c r="T862" s="71"/>
      <c r="U862" s="71"/>
      <c r="V862" s="71"/>
      <c r="W862" s="71"/>
      <c r="X862" s="71"/>
      <c r="Y862" s="71"/>
      <c r="Z862" s="71"/>
      <c r="AA862" s="71"/>
      <c r="AB862" s="71"/>
      <c r="AC862" s="71"/>
      <c r="AD862" s="71"/>
      <c r="AE862" s="71"/>
      <c r="AF862" s="71"/>
      <c r="AG862" s="71"/>
      <c r="AH862" s="71"/>
      <c r="AI862" s="71"/>
      <c r="AJ862" s="71"/>
    </row>
    <row r="863" spans="1:36">
      <c r="A863" s="191"/>
      <c r="B863" s="191"/>
      <c r="C863" s="191"/>
      <c r="D863" s="191"/>
      <c r="E863" s="191"/>
      <c r="F863" s="191"/>
      <c r="G863" s="191"/>
      <c r="H863" s="191"/>
      <c r="I863" s="191"/>
      <c r="J863" s="191"/>
      <c r="K863" s="191"/>
      <c r="L863" s="191"/>
      <c r="M863" s="191"/>
      <c r="N863" s="191"/>
      <c r="O863" s="70">
        <f>SUMIFS('Ctas Pagar'!G:G,'Ctas Pagar'!E:E,Fornecedores!A:A,'Ctas Pagar'!M:M,"")</f>
        <v>0</v>
      </c>
      <c r="P863" s="70">
        <f>SUMIFS('Ctas Pagar'!G:G,'Ctas Pagar'!E:E,Fornecedores!A:A,'Ctas Pagar'!N:N,"Pago")</f>
        <v>0</v>
      </c>
      <c r="Q863" s="71"/>
      <c r="R863" s="71"/>
      <c r="S863" s="71"/>
      <c r="T863" s="71"/>
      <c r="U863" s="71"/>
      <c r="V863" s="71"/>
      <c r="W863" s="71"/>
      <c r="X863" s="71"/>
      <c r="Y863" s="71"/>
      <c r="Z863" s="71"/>
      <c r="AA863" s="71"/>
      <c r="AB863" s="71"/>
      <c r="AC863" s="71"/>
      <c r="AD863" s="71"/>
      <c r="AE863" s="71"/>
      <c r="AF863" s="71"/>
      <c r="AG863" s="71"/>
      <c r="AH863" s="71"/>
      <c r="AI863" s="71"/>
      <c r="AJ863" s="71"/>
    </row>
    <row r="864" spans="1:36">
      <c r="A864" s="191"/>
      <c r="B864" s="191"/>
      <c r="C864" s="191"/>
      <c r="D864" s="191"/>
      <c r="E864" s="191"/>
      <c r="F864" s="191"/>
      <c r="G864" s="191"/>
      <c r="H864" s="191"/>
      <c r="I864" s="191"/>
      <c r="J864" s="191"/>
      <c r="K864" s="191"/>
      <c r="L864" s="191"/>
      <c r="M864" s="191"/>
      <c r="N864" s="191"/>
      <c r="O864" s="70">
        <f>SUMIFS('Ctas Pagar'!G:G,'Ctas Pagar'!E:E,Fornecedores!A:A,'Ctas Pagar'!M:M,"")</f>
        <v>0</v>
      </c>
      <c r="P864" s="70">
        <f>SUMIFS('Ctas Pagar'!G:G,'Ctas Pagar'!E:E,Fornecedores!A:A,'Ctas Pagar'!N:N,"Pago")</f>
        <v>0</v>
      </c>
      <c r="Q864" s="71"/>
      <c r="R864" s="71"/>
      <c r="S864" s="71"/>
      <c r="T864" s="71"/>
      <c r="U864" s="71"/>
      <c r="V864" s="71"/>
      <c r="W864" s="71"/>
      <c r="X864" s="71"/>
      <c r="Y864" s="71"/>
      <c r="Z864" s="71"/>
      <c r="AA864" s="71"/>
      <c r="AB864" s="71"/>
      <c r="AC864" s="71"/>
      <c r="AD864" s="71"/>
      <c r="AE864" s="71"/>
      <c r="AF864" s="71"/>
      <c r="AG864" s="71"/>
      <c r="AH864" s="71"/>
      <c r="AI864" s="71"/>
      <c r="AJ864" s="71"/>
    </row>
    <row r="865" spans="1:36">
      <c r="A865" s="191"/>
      <c r="B865" s="191"/>
      <c r="C865" s="191"/>
      <c r="D865" s="191"/>
      <c r="E865" s="191"/>
      <c r="F865" s="191"/>
      <c r="G865" s="191"/>
      <c r="H865" s="191"/>
      <c r="I865" s="191"/>
      <c r="J865" s="191"/>
      <c r="K865" s="191"/>
      <c r="L865" s="191"/>
      <c r="M865" s="191"/>
      <c r="N865" s="191"/>
      <c r="O865" s="70">
        <f>SUMIFS('Ctas Pagar'!G:G,'Ctas Pagar'!E:E,Fornecedores!A:A,'Ctas Pagar'!M:M,"")</f>
        <v>0</v>
      </c>
      <c r="P865" s="70">
        <f>SUMIFS('Ctas Pagar'!G:G,'Ctas Pagar'!E:E,Fornecedores!A:A,'Ctas Pagar'!N:N,"Pago")</f>
        <v>0</v>
      </c>
      <c r="Q865" s="71"/>
      <c r="R865" s="71"/>
      <c r="S865" s="71"/>
      <c r="T865" s="71"/>
      <c r="U865" s="71"/>
      <c r="V865" s="71"/>
      <c r="W865" s="71"/>
      <c r="X865" s="71"/>
      <c r="Y865" s="71"/>
      <c r="Z865" s="71"/>
      <c r="AA865" s="71"/>
      <c r="AB865" s="71"/>
      <c r="AC865" s="71"/>
      <c r="AD865" s="71"/>
      <c r="AE865" s="71"/>
      <c r="AF865" s="71"/>
      <c r="AG865" s="71"/>
      <c r="AH865" s="71"/>
      <c r="AI865" s="71"/>
      <c r="AJ865" s="71"/>
    </row>
    <row r="866" spans="1:36">
      <c r="A866" s="191"/>
      <c r="B866" s="191"/>
      <c r="C866" s="191"/>
      <c r="D866" s="191"/>
      <c r="E866" s="191"/>
      <c r="F866" s="191"/>
      <c r="G866" s="191"/>
      <c r="H866" s="191"/>
      <c r="I866" s="191"/>
      <c r="J866" s="191"/>
      <c r="K866" s="191"/>
      <c r="L866" s="191"/>
      <c r="M866" s="191"/>
      <c r="N866" s="191"/>
      <c r="O866" s="70">
        <f>SUMIFS('Ctas Pagar'!G:G,'Ctas Pagar'!E:E,Fornecedores!A:A,'Ctas Pagar'!M:M,"")</f>
        <v>0</v>
      </c>
      <c r="P866" s="70">
        <f>SUMIFS('Ctas Pagar'!G:G,'Ctas Pagar'!E:E,Fornecedores!A:A,'Ctas Pagar'!N:N,"Pago")</f>
        <v>0</v>
      </c>
      <c r="Q866" s="71"/>
      <c r="R866" s="71"/>
      <c r="S866" s="71"/>
      <c r="T866" s="71"/>
      <c r="U866" s="71"/>
      <c r="V866" s="71"/>
      <c r="W866" s="71"/>
      <c r="X866" s="71"/>
      <c r="Y866" s="71"/>
      <c r="Z866" s="71"/>
      <c r="AA866" s="71"/>
      <c r="AB866" s="71"/>
      <c r="AC866" s="71"/>
      <c r="AD866" s="71"/>
      <c r="AE866" s="71"/>
      <c r="AF866" s="71"/>
      <c r="AG866" s="71"/>
      <c r="AH866" s="71"/>
      <c r="AI866" s="71"/>
      <c r="AJ866" s="71"/>
    </row>
    <row r="867" spans="1:36">
      <c r="A867" s="191"/>
      <c r="B867" s="191"/>
      <c r="C867" s="191"/>
      <c r="D867" s="191"/>
      <c r="E867" s="191"/>
      <c r="F867" s="191"/>
      <c r="G867" s="191"/>
      <c r="H867" s="191"/>
      <c r="I867" s="191"/>
      <c r="J867" s="191"/>
      <c r="K867" s="191"/>
      <c r="L867" s="191"/>
      <c r="M867" s="191"/>
      <c r="N867" s="191"/>
      <c r="O867" s="70">
        <f>SUMIFS('Ctas Pagar'!G:G,'Ctas Pagar'!E:E,Fornecedores!A:A,'Ctas Pagar'!M:M,"")</f>
        <v>0</v>
      </c>
      <c r="P867" s="70">
        <f>SUMIFS('Ctas Pagar'!G:G,'Ctas Pagar'!E:E,Fornecedores!A:A,'Ctas Pagar'!N:N,"Pago")</f>
        <v>0</v>
      </c>
      <c r="Q867" s="71"/>
      <c r="R867" s="71"/>
      <c r="S867" s="71"/>
      <c r="T867" s="71"/>
      <c r="U867" s="71"/>
      <c r="V867" s="71"/>
      <c r="W867" s="71"/>
      <c r="X867" s="71"/>
      <c r="Y867" s="71"/>
      <c r="Z867" s="71"/>
      <c r="AA867" s="71"/>
      <c r="AB867" s="71"/>
      <c r="AC867" s="71"/>
      <c r="AD867" s="71"/>
      <c r="AE867" s="71"/>
      <c r="AF867" s="71"/>
      <c r="AG867" s="71"/>
      <c r="AH867" s="71"/>
      <c r="AI867" s="71"/>
      <c r="AJ867" s="71"/>
    </row>
    <row r="868" spans="1:36">
      <c r="A868" s="191"/>
      <c r="B868" s="191"/>
      <c r="C868" s="191"/>
      <c r="D868" s="191"/>
      <c r="E868" s="191"/>
      <c r="F868" s="191"/>
      <c r="G868" s="191"/>
      <c r="H868" s="191"/>
      <c r="I868" s="191"/>
      <c r="J868" s="191"/>
      <c r="K868" s="191"/>
      <c r="L868" s="191"/>
      <c r="M868" s="191"/>
      <c r="N868" s="191"/>
      <c r="O868" s="70">
        <f>SUMIFS('Ctas Pagar'!G:G,'Ctas Pagar'!E:E,Fornecedores!A:A,'Ctas Pagar'!M:M,"")</f>
        <v>0</v>
      </c>
      <c r="P868" s="70">
        <f>SUMIFS('Ctas Pagar'!G:G,'Ctas Pagar'!E:E,Fornecedores!A:A,'Ctas Pagar'!N:N,"Pago")</f>
        <v>0</v>
      </c>
      <c r="Q868" s="71"/>
      <c r="R868" s="71"/>
      <c r="S868" s="71"/>
      <c r="T868" s="71"/>
      <c r="U868" s="71"/>
      <c r="V868" s="71"/>
      <c r="W868" s="71"/>
      <c r="X868" s="71"/>
      <c r="Y868" s="71"/>
      <c r="Z868" s="71"/>
      <c r="AA868" s="71"/>
      <c r="AB868" s="71"/>
      <c r="AC868" s="71"/>
      <c r="AD868" s="71"/>
      <c r="AE868" s="71"/>
      <c r="AF868" s="71"/>
      <c r="AG868" s="71"/>
      <c r="AH868" s="71"/>
      <c r="AI868" s="71"/>
      <c r="AJ868" s="71"/>
    </row>
    <row r="869" spans="1:36">
      <c r="A869" s="191"/>
      <c r="B869" s="191"/>
      <c r="C869" s="191"/>
      <c r="D869" s="191"/>
      <c r="E869" s="191"/>
      <c r="F869" s="191"/>
      <c r="G869" s="191"/>
      <c r="H869" s="191"/>
      <c r="I869" s="191"/>
      <c r="J869" s="191"/>
      <c r="K869" s="191"/>
      <c r="L869" s="191"/>
      <c r="M869" s="191"/>
      <c r="N869" s="191"/>
      <c r="O869" s="70">
        <f>SUMIFS('Ctas Pagar'!G:G,'Ctas Pagar'!E:E,Fornecedores!A:A,'Ctas Pagar'!M:M,"")</f>
        <v>0</v>
      </c>
      <c r="P869" s="70">
        <f>SUMIFS('Ctas Pagar'!G:G,'Ctas Pagar'!E:E,Fornecedores!A:A,'Ctas Pagar'!N:N,"Pago")</f>
        <v>0</v>
      </c>
      <c r="Q869" s="71"/>
      <c r="R869" s="71"/>
      <c r="S869" s="71"/>
      <c r="T869" s="71"/>
      <c r="U869" s="71"/>
      <c r="V869" s="71"/>
      <c r="W869" s="71"/>
      <c r="X869" s="71"/>
      <c r="Y869" s="71"/>
      <c r="Z869" s="71"/>
      <c r="AA869" s="71"/>
      <c r="AB869" s="71"/>
      <c r="AC869" s="71"/>
      <c r="AD869" s="71"/>
      <c r="AE869" s="71"/>
      <c r="AF869" s="71"/>
      <c r="AG869" s="71"/>
      <c r="AH869" s="71"/>
      <c r="AI869" s="71"/>
      <c r="AJ869" s="71"/>
    </row>
    <row r="870" spans="1:36">
      <c r="A870" s="191"/>
      <c r="B870" s="191"/>
      <c r="C870" s="191"/>
      <c r="D870" s="191"/>
      <c r="E870" s="191"/>
      <c r="F870" s="191"/>
      <c r="G870" s="191"/>
      <c r="H870" s="191"/>
      <c r="I870" s="191"/>
      <c r="J870" s="191"/>
      <c r="K870" s="191"/>
      <c r="L870" s="191"/>
      <c r="M870" s="191"/>
      <c r="N870" s="191"/>
      <c r="O870" s="70">
        <f>SUMIFS('Ctas Pagar'!G:G,'Ctas Pagar'!E:E,Fornecedores!A:A,'Ctas Pagar'!M:M,"")</f>
        <v>0</v>
      </c>
      <c r="P870" s="70">
        <f>SUMIFS('Ctas Pagar'!G:G,'Ctas Pagar'!E:E,Fornecedores!A:A,'Ctas Pagar'!N:N,"Pago")</f>
        <v>0</v>
      </c>
      <c r="Q870" s="71"/>
      <c r="R870" s="71"/>
      <c r="S870" s="71"/>
      <c r="T870" s="71"/>
      <c r="U870" s="71"/>
      <c r="V870" s="71"/>
      <c r="W870" s="71"/>
      <c r="X870" s="71"/>
      <c r="Y870" s="71"/>
      <c r="Z870" s="71"/>
      <c r="AA870" s="71"/>
      <c r="AB870" s="71"/>
      <c r="AC870" s="71"/>
      <c r="AD870" s="71"/>
      <c r="AE870" s="71"/>
      <c r="AF870" s="71"/>
      <c r="AG870" s="71"/>
      <c r="AH870" s="71"/>
      <c r="AI870" s="71"/>
      <c r="AJ870" s="71"/>
    </row>
    <row r="871" spans="1:36">
      <c r="A871" s="191"/>
      <c r="B871" s="191"/>
      <c r="C871" s="191"/>
      <c r="D871" s="191"/>
      <c r="E871" s="191"/>
      <c r="F871" s="191"/>
      <c r="G871" s="191"/>
      <c r="H871" s="191"/>
      <c r="I871" s="191"/>
      <c r="J871" s="191"/>
      <c r="K871" s="191"/>
      <c r="L871" s="191"/>
      <c r="M871" s="191"/>
      <c r="N871" s="191"/>
      <c r="O871" s="70">
        <f>SUMIFS('Ctas Pagar'!G:G,'Ctas Pagar'!E:E,Fornecedores!A:A,'Ctas Pagar'!M:M,"")</f>
        <v>0</v>
      </c>
      <c r="P871" s="70">
        <f>SUMIFS('Ctas Pagar'!G:G,'Ctas Pagar'!E:E,Fornecedores!A:A,'Ctas Pagar'!N:N,"Pago")</f>
        <v>0</v>
      </c>
      <c r="Q871" s="71"/>
      <c r="R871" s="71"/>
      <c r="S871" s="71"/>
      <c r="T871" s="71"/>
      <c r="U871" s="71"/>
      <c r="V871" s="71"/>
      <c r="W871" s="71"/>
      <c r="X871" s="71"/>
      <c r="Y871" s="71"/>
      <c r="Z871" s="71"/>
      <c r="AA871" s="71"/>
      <c r="AB871" s="71"/>
      <c r="AC871" s="71"/>
      <c r="AD871" s="71"/>
      <c r="AE871" s="71"/>
      <c r="AF871" s="71"/>
      <c r="AG871" s="71"/>
      <c r="AH871" s="71"/>
      <c r="AI871" s="71"/>
      <c r="AJ871" s="71"/>
    </row>
    <row r="872" spans="1:36">
      <c r="A872" s="191"/>
      <c r="B872" s="191"/>
      <c r="C872" s="191"/>
      <c r="D872" s="191"/>
      <c r="E872" s="191"/>
      <c r="F872" s="191"/>
      <c r="G872" s="191"/>
      <c r="H872" s="191"/>
      <c r="I872" s="191"/>
      <c r="J872" s="191"/>
      <c r="K872" s="191"/>
      <c r="L872" s="191"/>
      <c r="M872" s="191"/>
      <c r="N872" s="191"/>
      <c r="O872" s="70">
        <f>SUMIFS('Ctas Pagar'!G:G,'Ctas Pagar'!E:E,Fornecedores!A:A,'Ctas Pagar'!M:M,"")</f>
        <v>0</v>
      </c>
      <c r="P872" s="70">
        <f>SUMIFS('Ctas Pagar'!G:G,'Ctas Pagar'!E:E,Fornecedores!A:A,'Ctas Pagar'!N:N,"Pago")</f>
        <v>0</v>
      </c>
      <c r="Q872" s="71"/>
      <c r="R872" s="71"/>
      <c r="S872" s="71"/>
      <c r="T872" s="71"/>
      <c r="U872" s="71"/>
      <c r="V872" s="71"/>
      <c r="W872" s="71"/>
      <c r="X872" s="71"/>
      <c r="Y872" s="71"/>
      <c r="Z872" s="71"/>
      <c r="AA872" s="71"/>
      <c r="AB872" s="71"/>
      <c r="AC872" s="71"/>
      <c r="AD872" s="71"/>
      <c r="AE872" s="71"/>
      <c r="AF872" s="71"/>
      <c r="AG872" s="71"/>
      <c r="AH872" s="71"/>
      <c r="AI872" s="71"/>
      <c r="AJ872" s="71"/>
    </row>
    <row r="873" spans="1:36">
      <c r="A873" s="191"/>
      <c r="B873" s="191"/>
      <c r="C873" s="191"/>
      <c r="D873" s="191"/>
      <c r="E873" s="191"/>
      <c r="F873" s="191"/>
      <c r="G873" s="191"/>
      <c r="H873" s="191"/>
      <c r="I873" s="191"/>
      <c r="J873" s="191"/>
      <c r="K873" s="191"/>
      <c r="L873" s="191"/>
      <c r="M873" s="191"/>
      <c r="N873" s="191"/>
      <c r="O873" s="70">
        <f>SUMIFS('Ctas Pagar'!G:G,'Ctas Pagar'!E:E,Fornecedores!A:A,'Ctas Pagar'!M:M,"")</f>
        <v>0</v>
      </c>
      <c r="P873" s="70">
        <f>SUMIFS('Ctas Pagar'!G:G,'Ctas Pagar'!E:E,Fornecedores!A:A,'Ctas Pagar'!N:N,"Pago")</f>
        <v>0</v>
      </c>
      <c r="Q873" s="71"/>
      <c r="R873" s="71"/>
      <c r="S873" s="71"/>
      <c r="T873" s="71"/>
      <c r="U873" s="71"/>
      <c r="V873" s="71"/>
      <c r="W873" s="71"/>
      <c r="X873" s="71"/>
      <c r="Y873" s="71"/>
      <c r="Z873" s="71"/>
      <c r="AA873" s="71"/>
      <c r="AB873" s="71"/>
      <c r="AC873" s="71"/>
      <c r="AD873" s="71"/>
      <c r="AE873" s="71"/>
      <c r="AF873" s="71"/>
      <c r="AG873" s="71"/>
      <c r="AH873" s="71"/>
      <c r="AI873" s="71"/>
      <c r="AJ873" s="71"/>
    </row>
    <row r="874" spans="1:36">
      <c r="A874" s="191"/>
      <c r="B874" s="191"/>
      <c r="C874" s="191"/>
      <c r="D874" s="191"/>
      <c r="E874" s="191"/>
      <c r="F874" s="191"/>
      <c r="G874" s="191"/>
      <c r="H874" s="191"/>
      <c r="I874" s="191"/>
      <c r="J874" s="191"/>
      <c r="K874" s="191"/>
      <c r="L874" s="191"/>
      <c r="M874" s="191"/>
      <c r="N874" s="191"/>
      <c r="O874" s="70">
        <f>SUMIFS('Ctas Pagar'!G:G,'Ctas Pagar'!E:E,Fornecedores!A:A,'Ctas Pagar'!M:M,"")</f>
        <v>0</v>
      </c>
      <c r="P874" s="70">
        <f>SUMIFS('Ctas Pagar'!G:G,'Ctas Pagar'!E:E,Fornecedores!A:A,'Ctas Pagar'!N:N,"Pago")</f>
        <v>0</v>
      </c>
      <c r="Q874" s="71"/>
      <c r="R874" s="71"/>
      <c r="S874" s="71"/>
      <c r="T874" s="71"/>
      <c r="U874" s="71"/>
      <c r="V874" s="71"/>
      <c r="W874" s="71"/>
      <c r="X874" s="71"/>
      <c r="Y874" s="71"/>
      <c r="Z874" s="71"/>
      <c r="AA874" s="71"/>
      <c r="AB874" s="71"/>
      <c r="AC874" s="71"/>
      <c r="AD874" s="71"/>
      <c r="AE874" s="71"/>
      <c r="AF874" s="71"/>
      <c r="AG874" s="71"/>
      <c r="AH874" s="71"/>
      <c r="AI874" s="71"/>
      <c r="AJ874" s="71"/>
    </row>
    <row r="875" spans="1:36">
      <c r="A875" s="191"/>
      <c r="B875" s="191"/>
      <c r="C875" s="191"/>
      <c r="D875" s="191"/>
      <c r="E875" s="191"/>
      <c r="F875" s="191"/>
      <c r="G875" s="191"/>
      <c r="H875" s="191"/>
      <c r="I875" s="191"/>
      <c r="J875" s="191"/>
      <c r="K875" s="191"/>
      <c r="L875" s="191"/>
      <c r="M875" s="191"/>
      <c r="N875" s="191"/>
      <c r="O875" s="70">
        <f>SUMIFS('Ctas Pagar'!G:G,'Ctas Pagar'!E:E,Fornecedores!A:A,'Ctas Pagar'!M:M,"")</f>
        <v>0</v>
      </c>
      <c r="P875" s="70">
        <f>SUMIFS('Ctas Pagar'!G:G,'Ctas Pagar'!E:E,Fornecedores!A:A,'Ctas Pagar'!N:N,"Pago")</f>
        <v>0</v>
      </c>
      <c r="Q875" s="71"/>
      <c r="R875" s="71"/>
      <c r="S875" s="71"/>
      <c r="T875" s="71"/>
      <c r="U875" s="71"/>
      <c r="V875" s="71"/>
      <c r="W875" s="71"/>
      <c r="X875" s="71"/>
      <c r="Y875" s="71"/>
      <c r="Z875" s="71"/>
      <c r="AA875" s="71"/>
      <c r="AB875" s="71"/>
      <c r="AC875" s="71"/>
      <c r="AD875" s="71"/>
      <c r="AE875" s="71"/>
      <c r="AF875" s="71"/>
      <c r="AG875" s="71"/>
      <c r="AH875" s="71"/>
      <c r="AI875" s="71"/>
      <c r="AJ875" s="71"/>
    </row>
    <row r="876" spans="1:36">
      <c r="A876" s="191"/>
      <c r="B876" s="191"/>
      <c r="C876" s="191"/>
      <c r="D876" s="191"/>
      <c r="E876" s="191"/>
      <c r="F876" s="191"/>
      <c r="G876" s="191"/>
      <c r="H876" s="191"/>
      <c r="I876" s="191"/>
      <c r="J876" s="191"/>
      <c r="K876" s="191"/>
      <c r="L876" s="191"/>
      <c r="M876" s="191"/>
      <c r="N876" s="191"/>
      <c r="O876" s="70">
        <f>SUMIFS('Ctas Pagar'!G:G,'Ctas Pagar'!E:E,Fornecedores!A:A,'Ctas Pagar'!M:M,"")</f>
        <v>0</v>
      </c>
      <c r="P876" s="70">
        <f>SUMIFS('Ctas Pagar'!G:G,'Ctas Pagar'!E:E,Fornecedores!A:A,'Ctas Pagar'!N:N,"Pago")</f>
        <v>0</v>
      </c>
      <c r="Q876" s="71"/>
      <c r="R876" s="71"/>
      <c r="S876" s="71"/>
      <c r="T876" s="71"/>
      <c r="U876" s="71"/>
      <c r="V876" s="71"/>
      <c r="W876" s="71"/>
      <c r="X876" s="71"/>
      <c r="Y876" s="71"/>
      <c r="Z876" s="71"/>
      <c r="AA876" s="71"/>
      <c r="AB876" s="71"/>
      <c r="AC876" s="71"/>
      <c r="AD876" s="71"/>
      <c r="AE876" s="71"/>
      <c r="AF876" s="71"/>
      <c r="AG876" s="71"/>
      <c r="AH876" s="71"/>
      <c r="AI876" s="71"/>
      <c r="AJ876" s="71"/>
    </row>
    <row r="877" spans="1:36">
      <c r="A877" s="191"/>
      <c r="B877" s="191"/>
      <c r="C877" s="191"/>
      <c r="D877" s="191"/>
      <c r="E877" s="191"/>
      <c r="F877" s="191"/>
      <c r="G877" s="191"/>
      <c r="H877" s="191"/>
      <c r="I877" s="191"/>
      <c r="J877" s="191"/>
      <c r="K877" s="191"/>
      <c r="L877" s="191"/>
      <c r="M877" s="191"/>
      <c r="N877" s="191"/>
      <c r="O877" s="70">
        <f>SUMIFS('Ctas Pagar'!G:G,'Ctas Pagar'!E:E,Fornecedores!A:A,'Ctas Pagar'!M:M,"")</f>
        <v>0</v>
      </c>
      <c r="P877" s="70">
        <f>SUMIFS('Ctas Pagar'!G:G,'Ctas Pagar'!E:E,Fornecedores!A:A,'Ctas Pagar'!N:N,"Pago")</f>
        <v>0</v>
      </c>
      <c r="Q877" s="71"/>
      <c r="R877" s="71"/>
      <c r="S877" s="71"/>
      <c r="T877" s="71"/>
      <c r="U877" s="71"/>
      <c r="V877" s="71"/>
      <c r="W877" s="71"/>
      <c r="X877" s="71"/>
      <c r="Y877" s="71"/>
      <c r="Z877" s="71"/>
      <c r="AA877" s="71"/>
      <c r="AB877" s="71"/>
      <c r="AC877" s="71"/>
      <c r="AD877" s="71"/>
      <c r="AE877" s="71"/>
      <c r="AF877" s="71"/>
      <c r="AG877" s="71"/>
      <c r="AH877" s="71"/>
      <c r="AI877" s="71"/>
      <c r="AJ877" s="71"/>
    </row>
    <row r="878" spans="1:36">
      <c r="A878" s="191"/>
      <c r="B878" s="191"/>
      <c r="C878" s="191"/>
      <c r="D878" s="191"/>
      <c r="E878" s="191"/>
      <c r="F878" s="191"/>
      <c r="G878" s="191"/>
      <c r="H878" s="191"/>
      <c r="I878" s="191"/>
      <c r="J878" s="191"/>
      <c r="K878" s="191"/>
      <c r="L878" s="191"/>
      <c r="M878" s="191"/>
      <c r="N878" s="191"/>
      <c r="O878" s="70">
        <f>SUMIFS('Ctas Pagar'!G:G,'Ctas Pagar'!E:E,Fornecedores!A:A,'Ctas Pagar'!M:M,"")</f>
        <v>0</v>
      </c>
      <c r="P878" s="70">
        <f>SUMIFS('Ctas Pagar'!G:G,'Ctas Pagar'!E:E,Fornecedores!A:A,'Ctas Pagar'!N:N,"Pago")</f>
        <v>0</v>
      </c>
      <c r="Q878" s="71"/>
      <c r="R878" s="71"/>
      <c r="S878" s="71"/>
      <c r="T878" s="71"/>
      <c r="U878" s="71"/>
      <c r="V878" s="71"/>
      <c r="W878" s="71"/>
      <c r="X878" s="71"/>
      <c r="Y878" s="71"/>
      <c r="Z878" s="71"/>
      <c r="AA878" s="71"/>
      <c r="AB878" s="71"/>
      <c r="AC878" s="71"/>
      <c r="AD878" s="71"/>
      <c r="AE878" s="71"/>
      <c r="AF878" s="71"/>
      <c r="AG878" s="71"/>
      <c r="AH878" s="71"/>
      <c r="AI878" s="71"/>
      <c r="AJ878" s="71"/>
    </row>
    <row r="879" spans="1:36">
      <c r="A879" s="191"/>
      <c r="B879" s="191"/>
      <c r="C879" s="191"/>
      <c r="D879" s="191"/>
      <c r="E879" s="191"/>
      <c r="F879" s="191"/>
      <c r="G879" s="191"/>
      <c r="H879" s="191"/>
      <c r="I879" s="191"/>
      <c r="J879" s="191"/>
      <c r="K879" s="191"/>
      <c r="L879" s="191"/>
      <c r="M879" s="191"/>
      <c r="N879" s="191"/>
      <c r="O879" s="70">
        <f>SUMIFS('Ctas Pagar'!G:G,'Ctas Pagar'!E:E,Fornecedores!A:A,'Ctas Pagar'!M:M,"")</f>
        <v>0</v>
      </c>
      <c r="P879" s="70">
        <f>SUMIFS('Ctas Pagar'!G:G,'Ctas Pagar'!E:E,Fornecedores!A:A,'Ctas Pagar'!N:N,"Pago")</f>
        <v>0</v>
      </c>
      <c r="Q879" s="71"/>
      <c r="R879" s="71"/>
      <c r="S879" s="71"/>
      <c r="T879" s="71"/>
      <c r="U879" s="71"/>
      <c r="V879" s="71"/>
      <c r="W879" s="71"/>
      <c r="X879" s="71"/>
      <c r="Y879" s="71"/>
      <c r="Z879" s="71"/>
      <c r="AA879" s="71"/>
      <c r="AB879" s="71"/>
      <c r="AC879" s="71"/>
      <c r="AD879" s="71"/>
      <c r="AE879" s="71"/>
      <c r="AF879" s="71"/>
      <c r="AG879" s="71"/>
      <c r="AH879" s="71"/>
      <c r="AI879" s="71"/>
      <c r="AJ879" s="71"/>
    </row>
    <row r="880" spans="1:36">
      <c r="A880" s="191"/>
      <c r="B880" s="191"/>
      <c r="C880" s="191"/>
      <c r="D880" s="191"/>
      <c r="E880" s="191"/>
      <c r="F880" s="191"/>
      <c r="G880" s="191"/>
      <c r="H880" s="191"/>
      <c r="I880" s="191"/>
      <c r="J880" s="191"/>
      <c r="K880" s="191"/>
      <c r="L880" s="191"/>
      <c r="M880" s="191"/>
      <c r="N880" s="191"/>
      <c r="O880" s="70">
        <f>SUMIFS('Ctas Pagar'!G:G,'Ctas Pagar'!E:E,Fornecedores!A:A,'Ctas Pagar'!M:M,"")</f>
        <v>0</v>
      </c>
      <c r="P880" s="70">
        <f>SUMIFS('Ctas Pagar'!G:G,'Ctas Pagar'!E:E,Fornecedores!A:A,'Ctas Pagar'!N:N,"Pago")</f>
        <v>0</v>
      </c>
      <c r="Q880" s="71"/>
      <c r="R880" s="71"/>
      <c r="S880" s="71"/>
      <c r="T880" s="71"/>
      <c r="U880" s="71"/>
      <c r="V880" s="71"/>
      <c r="W880" s="71"/>
      <c r="X880" s="71"/>
      <c r="Y880" s="71"/>
      <c r="Z880" s="71"/>
      <c r="AA880" s="71"/>
      <c r="AB880" s="71"/>
      <c r="AC880" s="71"/>
      <c r="AD880" s="71"/>
      <c r="AE880" s="71"/>
      <c r="AF880" s="71"/>
      <c r="AG880" s="71"/>
      <c r="AH880" s="71"/>
      <c r="AI880" s="71"/>
      <c r="AJ880" s="71"/>
    </row>
    <row r="881" spans="1:36">
      <c r="A881" s="191"/>
      <c r="B881" s="191"/>
      <c r="C881" s="191"/>
      <c r="D881" s="191"/>
      <c r="E881" s="191"/>
      <c r="F881" s="191"/>
      <c r="G881" s="191"/>
      <c r="H881" s="191"/>
      <c r="I881" s="191"/>
      <c r="J881" s="191"/>
      <c r="K881" s="191"/>
      <c r="L881" s="191"/>
      <c r="M881" s="191"/>
      <c r="N881" s="191"/>
      <c r="O881" s="70">
        <f>SUMIFS('Ctas Pagar'!G:G,'Ctas Pagar'!E:E,Fornecedores!A:A,'Ctas Pagar'!M:M,"")</f>
        <v>0</v>
      </c>
      <c r="P881" s="70">
        <f>SUMIFS('Ctas Pagar'!G:G,'Ctas Pagar'!E:E,Fornecedores!A:A,'Ctas Pagar'!N:N,"Pago")</f>
        <v>0</v>
      </c>
      <c r="Q881" s="71"/>
      <c r="R881" s="71"/>
      <c r="S881" s="71"/>
      <c r="T881" s="71"/>
      <c r="U881" s="71"/>
      <c r="V881" s="71"/>
      <c r="W881" s="71"/>
      <c r="X881" s="71"/>
      <c r="Y881" s="71"/>
      <c r="Z881" s="71"/>
      <c r="AA881" s="71"/>
      <c r="AB881" s="71"/>
      <c r="AC881" s="71"/>
      <c r="AD881" s="71"/>
      <c r="AE881" s="71"/>
      <c r="AF881" s="71"/>
      <c r="AG881" s="71"/>
      <c r="AH881" s="71"/>
      <c r="AI881" s="71"/>
      <c r="AJ881" s="71"/>
    </row>
    <row r="882" spans="1:36">
      <c r="A882" s="191"/>
      <c r="B882" s="191"/>
      <c r="C882" s="191"/>
      <c r="D882" s="191"/>
      <c r="E882" s="191"/>
      <c r="F882" s="191"/>
      <c r="G882" s="191"/>
      <c r="H882" s="191"/>
      <c r="I882" s="191"/>
      <c r="J882" s="191"/>
      <c r="K882" s="191"/>
      <c r="L882" s="191"/>
      <c r="M882" s="191"/>
      <c r="N882" s="191"/>
      <c r="O882" s="70">
        <f>SUMIFS('Ctas Pagar'!G:G,'Ctas Pagar'!E:E,Fornecedores!A:A,'Ctas Pagar'!M:M,"")</f>
        <v>0</v>
      </c>
      <c r="P882" s="70">
        <f>SUMIFS('Ctas Pagar'!G:G,'Ctas Pagar'!E:E,Fornecedores!A:A,'Ctas Pagar'!N:N,"Pago")</f>
        <v>0</v>
      </c>
      <c r="Q882" s="71"/>
      <c r="R882" s="71"/>
      <c r="S882" s="71"/>
      <c r="T882" s="71"/>
      <c r="U882" s="71"/>
      <c r="V882" s="71"/>
      <c r="W882" s="71"/>
      <c r="X882" s="71"/>
      <c r="Y882" s="71"/>
      <c r="Z882" s="71"/>
      <c r="AA882" s="71"/>
      <c r="AB882" s="71"/>
      <c r="AC882" s="71"/>
      <c r="AD882" s="71"/>
      <c r="AE882" s="71"/>
      <c r="AF882" s="71"/>
      <c r="AG882" s="71"/>
      <c r="AH882" s="71"/>
      <c r="AI882" s="71"/>
      <c r="AJ882" s="71"/>
    </row>
    <row r="883" spans="1:36">
      <c r="A883" s="191"/>
      <c r="B883" s="191"/>
      <c r="C883" s="191"/>
      <c r="D883" s="191"/>
      <c r="E883" s="191"/>
      <c r="F883" s="191"/>
      <c r="G883" s="191"/>
      <c r="H883" s="191"/>
      <c r="I883" s="191"/>
      <c r="J883" s="191"/>
      <c r="K883" s="191"/>
      <c r="L883" s="191"/>
      <c r="M883" s="191"/>
      <c r="N883" s="191"/>
      <c r="O883" s="70">
        <f>SUMIFS('Ctas Pagar'!G:G,'Ctas Pagar'!E:E,Fornecedores!A:A,'Ctas Pagar'!M:M,"")</f>
        <v>0</v>
      </c>
      <c r="P883" s="70">
        <f>SUMIFS('Ctas Pagar'!G:G,'Ctas Pagar'!E:E,Fornecedores!A:A,'Ctas Pagar'!N:N,"Pago")</f>
        <v>0</v>
      </c>
      <c r="Q883" s="71"/>
      <c r="R883" s="71"/>
      <c r="S883" s="71"/>
      <c r="T883" s="71"/>
      <c r="U883" s="71"/>
      <c r="V883" s="71"/>
      <c r="W883" s="71"/>
      <c r="X883" s="71"/>
      <c r="Y883" s="71"/>
      <c r="Z883" s="71"/>
      <c r="AA883" s="71"/>
      <c r="AB883" s="71"/>
      <c r="AC883" s="71"/>
      <c r="AD883" s="71"/>
      <c r="AE883" s="71"/>
      <c r="AF883" s="71"/>
      <c r="AG883" s="71"/>
      <c r="AH883" s="71"/>
      <c r="AI883" s="71"/>
      <c r="AJ883" s="71"/>
    </row>
    <row r="884" spans="1:36">
      <c r="A884" s="191"/>
      <c r="B884" s="191"/>
      <c r="C884" s="191"/>
      <c r="D884" s="191"/>
      <c r="E884" s="191"/>
      <c r="F884" s="191"/>
      <c r="G884" s="191"/>
      <c r="H884" s="191"/>
      <c r="I884" s="191"/>
      <c r="J884" s="191"/>
      <c r="K884" s="191"/>
      <c r="L884" s="191"/>
      <c r="M884" s="191"/>
      <c r="N884" s="191"/>
      <c r="O884" s="70">
        <f>SUMIFS('Ctas Pagar'!G:G,'Ctas Pagar'!E:E,Fornecedores!A:A,'Ctas Pagar'!M:M,"")</f>
        <v>0</v>
      </c>
      <c r="P884" s="70">
        <f>SUMIFS('Ctas Pagar'!G:G,'Ctas Pagar'!E:E,Fornecedores!A:A,'Ctas Pagar'!N:N,"Pago")</f>
        <v>0</v>
      </c>
      <c r="Q884" s="71"/>
      <c r="R884" s="71"/>
      <c r="S884" s="71"/>
      <c r="T884" s="71"/>
      <c r="U884" s="71"/>
      <c r="V884" s="71"/>
      <c r="W884" s="71"/>
      <c r="X884" s="71"/>
      <c r="Y884" s="71"/>
      <c r="Z884" s="71"/>
      <c r="AA884" s="71"/>
      <c r="AB884" s="71"/>
      <c r="AC884" s="71"/>
      <c r="AD884" s="71"/>
      <c r="AE884" s="71"/>
      <c r="AF884" s="71"/>
      <c r="AG884" s="71"/>
      <c r="AH884" s="71"/>
      <c r="AI884" s="71"/>
      <c r="AJ884" s="71"/>
    </row>
    <row r="885" spans="1:36">
      <c r="A885" s="191"/>
      <c r="B885" s="191"/>
      <c r="C885" s="191"/>
      <c r="D885" s="191"/>
      <c r="E885" s="191"/>
      <c r="F885" s="191"/>
      <c r="G885" s="191"/>
      <c r="H885" s="191"/>
      <c r="I885" s="191"/>
      <c r="J885" s="191"/>
      <c r="K885" s="191"/>
      <c r="L885" s="191"/>
      <c r="M885" s="191"/>
      <c r="N885" s="191"/>
      <c r="O885" s="70">
        <f>SUMIFS('Ctas Pagar'!G:G,'Ctas Pagar'!E:E,Fornecedores!A:A,'Ctas Pagar'!M:M,"")</f>
        <v>0</v>
      </c>
      <c r="P885" s="70">
        <f>SUMIFS('Ctas Pagar'!G:G,'Ctas Pagar'!E:E,Fornecedores!A:A,'Ctas Pagar'!N:N,"Pago")</f>
        <v>0</v>
      </c>
      <c r="Q885" s="71"/>
      <c r="R885" s="71"/>
      <c r="S885" s="71"/>
      <c r="T885" s="71"/>
      <c r="U885" s="71"/>
      <c r="V885" s="71"/>
      <c r="W885" s="71"/>
      <c r="X885" s="71"/>
      <c r="Y885" s="71"/>
      <c r="Z885" s="71"/>
      <c r="AA885" s="71"/>
      <c r="AB885" s="71"/>
      <c r="AC885" s="71"/>
      <c r="AD885" s="71"/>
      <c r="AE885" s="71"/>
      <c r="AF885" s="71"/>
      <c r="AG885" s="71"/>
      <c r="AH885" s="71"/>
      <c r="AI885" s="71"/>
      <c r="AJ885" s="71"/>
    </row>
    <row r="886" spans="1:36">
      <c r="A886" s="191"/>
      <c r="B886" s="191"/>
      <c r="C886" s="191"/>
      <c r="D886" s="191"/>
      <c r="E886" s="191"/>
      <c r="F886" s="191"/>
      <c r="G886" s="191"/>
      <c r="H886" s="191"/>
      <c r="I886" s="191"/>
      <c r="J886" s="191"/>
      <c r="K886" s="191"/>
      <c r="L886" s="191"/>
      <c r="M886" s="191"/>
      <c r="N886" s="191"/>
      <c r="O886" s="70">
        <f>SUMIFS('Ctas Pagar'!G:G,'Ctas Pagar'!E:E,Fornecedores!A:A,'Ctas Pagar'!M:M,"")</f>
        <v>0</v>
      </c>
      <c r="P886" s="70">
        <f>SUMIFS('Ctas Pagar'!G:G,'Ctas Pagar'!E:E,Fornecedores!A:A,'Ctas Pagar'!N:N,"Pago")</f>
        <v>0</v>
      </c>
      <c r="Q886" s="71"/>
      <c r="R886" s="71"/>
      <c r="S886" s="71"/>
      <c r="T886" s="71"/>
      <c r="U886" s="71"/>
      <c r="V886" s="71"/>
      <c r="W886" s="71"/>
      <c r="X886" s="71"/>
      <c r="Y886" s="71"/>
      <c r="Z886" s="71"/>
      <c r="AA886" s="71"/>
      <c r="AB886" s="71"/>
      <c r="AC886" s="71"/>
      <c r="AD886" s="71"/>
      <c r="AE886" s="71"/>
      <c r="AF886" s="71"/>
      <c r="AG886" s="71"/>
      <c r="AH886" s="71"/>
      <c r="AI886" s="71"/>
      <c r="AJ886" s="71"/>
    </row>
    <row r="887" spans="1:36">
      <c r="A887" s="191"/>
      <c r="B887" s="191"/>
      <c r="C887" s="191"/>
      <c r="D887" s="191"/>
      <c r="E887" s="191"/>
      <c r="F887" s="191"/>
      <c r="G887" s="191"/>
      <c r="H887" s="191"/>
      <c r="I887" s="191"/>
      <c r="J887" s="191"/>
      <c r="K887" s="191"/>
      <c r="L887" s="191"/>
      <c r="M887" s="191"/>
      <c r="N887" s="191"/>
      <c r="O887" s="70">
        <f>SUMIFS('Ctas Pagar'!G:G,'Ctas Pagar'!E:E,Fornecedores!A:A,'Ctas Pagar'!M:M,"")</f>
        <v>0</v>
      </c>
      <c r="P887" s="70">
        <f>SUMIFS('Ctas Pagar'!G:G,'Ctas Pagar'!E:E,Fornecedores!A:A,'Ctas Pagar'!N:N,"Pago")</f>
        <v>0</v>
      </c>
      <c r="Q887" s="71"/>
      <c r="R887" s="71"/>
      <c r="S887" s="71"/>
      <c r="T887" s="71"/>
      <c r="U887" s="71"/>
      <c r="V887" s="71"/>
      <c r="W887" s="71"/>
      <c r="X887" s="71"/>
      <c r="Y887" s="71"/>
      <c r="Z887" s="71"/>
      <c r="AA887" s="71"/>
      <c r="AB887" s="71"/>
      <c r="AC887" s="71"/>
      <c r="AD887" s="71"/>
      <c r="AE887" s="71"/>
      <c r="AF887" s="71"/>
      <c r="AG887" s="71"/>
      <c r="AH887" s="71"/>
      <c r="AI887" s="71"/>
      <c r="AJ887" s="71"/>
    </row>
    <row r="888" spans="1:36">
      <c r="A888" s="191"/>
      <c r="B888" s="191"/>
      <c r="C888" s="191"/>
      <c r="D888" s="191"/>
      <c r="E888" s="191"/>
      <c r="F888" s="191"/>
      <c r="G888" s="191"/>
      <c r="H888" s="191"/>
      <c r="I888" s="191"/>
      <c r="J888" s="191"/>
      <c r="K888" s="191"/>
      <c r="L888" s="191"/>
      <c r="M888" s="191"/>
      <c r="N888" s="191"/>
      <c r="O888" s="70">
        <f>SUMIFS('Ctas Pagar'!G:G,'Ctas Pagar'!E:E,Fornecedores!A:A,'Ctas Pagar'!M:M,"")</f>
        <v>0</v>
      </c>
      <c r="P888" s="70">
        <f>SUMIFS('Ctas Pagar'!G:G,'Ctas Pagar'!E:E,Fornecedores!A:A,'Ctas Pagar'!N:N,"Pago")</f>
        <v>0</v>
      </c>
      <c r="Q888" s="71"/>
      <c r="R888" s="71"/>
      <c r="S888" s="71"/>
      <c r="T888" s="71"/>
      <c r="U888" s="71"/>
      <c r="V888" s="71"/>
      <c r="W888" s="71"/>
      <c r="X888" s="71"/>
      <c r="Y888" s="71"/>
      <c r="Z888" s="71"/>
      <c r="AA888" s="71"/>
      <c r="AB888" s="71"/>
      <c r="AC888" s="71"/>
      <c r="AD888" s="71"/>
      <c r="AE888" s="71"/>
      <c r="AF888" s="71"/>
      <c r="AG888" s="71"/>
      <c r="AH888" s="71"/>
      <c r="AI888" s="71"/>
      <c r="AJ888" s="71"/>
    </row>
    <row r="889" spans="1:36">
      <c r="A889" s="191"/>
      <c r="B889" s="191"/>
      <c r="C889" s="191"/>
      <c r="D889" s="191"/>
      <c r="E889" s="191"/>
      <c r="F889" s="191"/>
      <c r="G889" s="191"/>
      <c r="H889" s="191"/>
      <c r="I889" s="191"/>
      <c r="J889" s="191"/>
      <c r="K889" s="191"/>
      <c r="L889" s="191"/>
      <c r="M889" s="191"/>
      <c r="N889" s="191"/>
      <c r="O889" s="70">
        <f>SUMIFS('Ctas Pagar'!G:G,'Ctas Pagar'!E:E,Fornecedores!A:A,'Ctas Pagar'!M:M,"")</f>
        <v>0</v>
      </c>
      <c r="P889" s="70">
        <f>SUMIFS('Ctas Pagar'!G:G,'Ctas Pagar'!E:E,Fornecedores!A:A,'Ctas Pagar'!N:N,"Pago")</f>
        <v>0</v>
      </c>
      <c r="Q889" s="71"/>
      <c r="R889" s="71"/>
      <c r="S889" s="71"/>
      <c r="T889" s="71"/>
      <c r="U889" s="71"/>
      <c r="V889" s="71"/>
      <c r="W889" s="71"/>
      <c r="X889" s="71"/>
      <c r="Y889" s="71"/>
      <c r="Z889" s="71"/>
      <c r="AA889" s="71"/>
      <c r="AB889" s="71"/>
      <c r="AC889" s="71"/>
      <c r="AD889" s="71"/>
      <c r="AE889" s="71"/>
      <c r="AF889" s="71"/>
      <c r="AG889" s="71"/>
      <c r="AH889" s="71"/>
      <c r="AI889" s="71"/>
      <c r="AJ889" s="71"/>
    </row>
    <row r="890" spans="1:36">
      <c r="A890" s="191"/>
      <c r="B890" s="191"/>
      <c r="C890" s="191"/>
      <c r="D890" s="191"/>
      <c r="E890" s="191"/>
      <c r="F890" s="191"/>
      <c r="G890" s="191"/>
      <c r="H890" s="191"/>
      <c r="I890" s="191"/>
      <c r="J890" s="191"/>
      <c r="K890" s="191"/>
      <c r="L890" s="191"/>
      <c r="M890" s="191"/>
      <c r="N890" s="191"/>
      <c r="O890" s="70">
        <f>SUMIFS('Ctas Pagar'!G:G,'Ctas Pagar'!E:E,Fornecedores!A:A,'Ctas Pagar'!M:M,"")</f>
        <v>0</v>
      </c>
      <c r="P890" s="70">
        <f>SUMIFS('Ctas Pagar'!G:G,'Ctas Pagar'!E:E,Fornecedores!A:A,'Ctas Pagar'!N:N,"Pago")</f>
        <v>0</v>
      </c>
      <c r="Q890" s="71"/>
      <c r="R890" s="71"/>
      <c r="S890" s="71"/>
      <c r="T890" s="71"/>
      <c r="U890" s="71"/>
      <c r="V890" s="71"/>
      <c r="W890" s="71"/>
      <c r="X890" s="71"/>
      <c r="Y890" s="71"/>
      <c r="Z890" s="71"/>
      <c r="AA890" s="71"/>
      <c r="AB890" s="71"/>
      <c r="AC890" s="71"/>
      <c r="AD890" s="71"/>
      <c r="AE890" s="71"/>
      <c r="AF890" s="71"/>
      <c r="AG890" s="71"/>
      <c r="AH890" s="71"/>
      <c r="AI890" s="71"/>
      <c r="AJ890" s="71"/>
    </row>
    <row r="891" spans="1:36">
      <c r="A891" s="191"/>
      <c r="B891" s="191"/>
      <c r="C891" s="191"/>
      <c r="D891" s="191"/>
      <c r="E891" s="191"/>
      <c r="F891" s="191"/>
      <c r="G891" s="191"/>
      <c r="H891" s="191"/>
      <c r="I891" s="191"/>
      <c r="J891" s="191"/>
      <c r="K891" s="191"/>
      <c r="L891" s="191"/>
      <c r="M891" s="191"/>
      <c r="N891" s="191"/>
      <c r="O891" s="70">
        <f>SUMIFS('Ctas Pagar'!G:G,'Ctas Pagar'!E:E,Fornecedores!A:A,'Ctas Pagar'!M:M,"")</f>
        <v>0</v>
      </c>
      <c r="P891" s="70">
        <f>SUMIFS('Ctas Pagar'!G:G,'Ctas Pagar'!E:E,Fornecedores!A:A,'Ctas Pagar'!N:N,"Pago")</f>
        <v>0</v>
      </c>
      <c r="Q891" s="71"/>
      <c r="R891" s="71"/>
      <c r="S891" s="71"/>
      <c r="T891" s="71"/>
      <c r="U891" s="71"/>
      <c r="V891" s="71"/>
      <c r="W891" s="71"/>
      <c r="X891" s="71"/>
      <c r="Y891" s="71"/>
      <c r="Z891" s="71"/>
      <c r="AA891" s="71"/>
      <c r="AB891" s="71"/>
      <c r="AC891" s="71"/>
      <c r="AD891" s="71"/>
      <c r="AE891" s="71"/>
      <c r="AF891" s="71"/>
      <c r="AG891" s="71"/>
      <c r="AH891" s="71"/>
      <c r="AI891" s="71"/>
      <c r="AJ891" s="71"/>
    </row>
    <row r="892" spans="1:36">
      <c r="A892" s="191"/>
      <c r="B892" s="191"/>
      <c r="C892" s="191"/>
      <c r="D892" s="191"/>
      <c r="E892" s="191"/>
      <c r="F892" s="191"/>
      <c r="G892" s="191"/>
      <c r="H892" s="191"/>
      <c r="I892" s="191"/>
      <c r="J892" s="191"/>
      <c r="K892" s="191"/>
      <c r="L892" s="191"/>
      <c r="M892" s="191"/>
      <c r="N892" s="191"/>
      <c r="O892" s="70">
        <f>SUMIFS('Ctas Pagar'!G:G,'Ctas Pagar'!E:E,Fornecedores!A:A,'Ctas Pagar'!M:M,"")</f>
        <v>0</v>
      </c>
      <c r="P892" s="70">
        <f>SUMIFS('Ctas Pagar'!G:G,'Ctas Pagar'!E:E,Fornecedores!A:A,'Ctas Pagar'!N:N,"Pago")</f>
        <v>0</v>
      </c>
      <c r="Q892" s="71"/>
      <c r="R892" s="71"/>
      <c r="S892" s="71"/>
      <c r="T892" s="71"/>
      <c r="U892" s="71"/>
      <c r="V892" s="71"/>
      <c r="W892" s="71"/>
      <c r="X892" s="71"/>
      <c r="Y892" s="71"/>
      <c r="Z892" s="71"/>
      <c r="AA892" s="71"/>
      <c r="AB892" s="71"/>
      <c r="AC892" s="71"/>
      <c r="AD892" s="71"/>
      <c r="AE892" s="71"/>
      <c r="AF892" s="71"/>
      <c r="AG892" s="71"/>
      <c r="AH892" s="71"/>
      <c r="AI892" s="71"/>
      <c r="AJ892" s="71"/>
    </row>
    <row r="893" spans="1:36">
      <c r="A893" s="191"/>
      <c r="B893" s="191"/>
      <c r="C893" s="191"/>
      <c r="D893" s="191"/>
      <c r="E893" s="191"/>
      <c r="F893" s="191"/>
      <c r="G893" s="191"/>
      <c r="H893" s="191"/>
      <c r="I893" s="191"/>
      <c r="J893" s="191"/>
      <c r="K893" s="191"/>
      <c r="L893" s="191"/>
      <c r="M893" s="191"/>
      <c r="N893" s="191"/>
      <c r="O893" s="70">
        <f>SUMIFS('Ctas Pagar'!G:G,'Ctas Pagar'!E:E,Fornecedores!A:A,'Ctas Pagar'!M:M,"")</f>
        <v>0</v>
      </c>
      <c r="P893" s="70">
        <f>SUMIFS('Ctas Pagar'!G:G,'Ctas Pagar'!E:E,Fornecedores!A:A,'Ctas Pagar'!N:N,"Pago")</f>
        <v>0</v>
      </c>
      <c r="Q893" s="71"/>
      <c r="R893" s="71"/>
      <c r="S893" s="71"/>
      <c r="T893" s="71"/>
      <c r="U893" s="71"/>
      <c r="V893" s="71"/>
      <c r="W893" s="71"/>
      <c r="X893" s="71"/>
      <c r="Y893" s="71"/>
      <c r="Z893" s="71"/>
      <c r="AA893" s="71"/>
      <c r="AB893" s="71"/>
      <c r="AC893" s="71"/>
      <c r="AD893" s="71"/>
      <c r="AE893" s="71"/>
      <c r="AF893" s="71"/>
      <c r="AG893" s="71"/>
      <c r="AH893" s="71"/>
      <c r="AI893" s="71"/>
      <c r="AJ893" s="71"/>
    </row>
    <row r="894" spans="1:36">
      <c r="A894" s="191"/>
      <c r="B894" s="191"/>
      <c r="C894" s="191"/>
      <c r="D894" s="191"/>
      <c r="E894" s="191"/>
      <c r="F894" s="191"/>
      <c r="G894" s="191"/>
      <c r="H894" s="191"/>
      <c r="I894" s="191"/>
      <c r="J894" s="191"/>
      <c r="K894" s="191"/>
      <c r="L894" s="191"/>
      <c r="M894" s="191"/>
      <c r="N894" s="191"/>
      <c r="O894" s="70">
        <f>SUMIFS('Ctas Pagar'!G:G,'Ctas Pagar'!E:E,Fornecedores!A:A,'Ctas Pagar'!M:M,"")</f>
        <v>0</v>
      </c>
      <c r="P894" s="70">
        <f>SUMIFS('Ctas Pagar'!G:G,'Ctas Pagar'!E:E,Fornecedores!A:A,'Ctas Pagar'!N:N,"Pago")</f>
        <v>0</v>
      </c>
      <c r="Q894" s="71"/>
      <c r="R894" s="71"/>
      <c r="S894" s="71"/>
      <c r="T894" s="71"/>
      <c r="U894" s="71"/>
      <c r="V894" s="71"/>
      <c r="W894" s="71"/>
      <c r="X894" s="71"/>
      <c r="Y894" s="71"/>
      <c r="Z894" s="71"/>
      <c r="AA894" s="71"/>
      <c r="AB894" s="71"/>
      <c r="AC894" s="71"/>
      <c r="AD894" s="71"/>
      <c r="AE894" s="71"/>
      <c r="AF894" s="71"/>
      <c r="AG894" s="71"/>
      <c r="AH894" s="71"/>
      <c r="AI894" s="71"/>
      <c r="AJ894" s="71"/>
    </row>
    <row r="895" spans="1:36">
      <c r="A895" s="191"/>
      <c r="B895" s="191"/>
      <c r="C895" s="191"/>
      <c r="D895" s="191"/>
      <c r="E895" s="191"/>
      <c r="F895" s="191"/>
      <c r="G895" s="191"/>
      <c r="H895" s="191"/>
      <c r="I895" s="191"/>
      <c r="J895" s="191"/>
      <c r="K895" s="191"/>
      <c r="L895" s="191"/>
      <c r="M895" s="191"/>
      <c r="N895" s="191"/>
      <c r="O895" s="70">
        <f>SUMIFS('Ctas Pagar'!G:G,'Ctas Pagar'!E:E,Fornecedores!A:A,'Ctas Pagar'!M:M,"")</f>
        <v>0</v>
      </c>
      <c r="P895" s="70">
        <f>SUMIFS('Ctas Pagar'!G:G,'Ctas Pagar'!E:E,Fornecedores!A:A,'Ctas Pagar'!N:N,"Pago")</f>
        <v>0</v>
      </c>
      <c r="Q895" s="71"/>
      <c r="R895" s="71"/>
      <c r="S895" s="71"/>
      <c r="T895" s="71"/>
      <c r="U895" s="71"/>
      <c r="V895" s="71"/>
      <c r="W895" s="71"/>
      <c r="X895" s="71"/>
      <c r="Y895" s="71"/>
      <c r="Z895" s="71"/>
      <c r="AA895" s="71"/>
      <c r="AB895" s="71"/>
      <c r="AC895" s="71"/>
      <c r="AD895" s="71"/>
      <c r="AE895" s="71"/>
      <c r="AF895" s="71"/>
      <c r="AG895" s="71"/>
      <c r="AH895" s="71"/>
      <c r="AI895" s="71"/>
      <c r="AJ895" s="71"/>
    </row>
    <row r="896" spans="1:36">
      <c r="A896" s="191"/>
      <c r="B896" s="191"/>
      <c r="C896" s="191"/>
      <c r="D896" s="191"/>
      <c r="E896" s="191"/>
      <c r="F896" s="191"/>
      <c r="G896" s="191"/>
      <c r="H896" s="191"/>
      <c r="I896" s="191"/>
      <c r="J896" s="191"/>
      <c r="K896" s="191"/>
      <c r="L896" s="191"/>
      <c r="M896" s="191"/>
      <c r="N896" s="191"/>
      <c r="O896" s="70">
        <f>SUMIFS('Ctas Pagar'!G:G,'Ctas Pagar'!E:E,Fornecedores!A:A,'Ctas Pagar'!M:M,"")</f>
        <v>0</v>
      </c>
      <c r="P896" s="70">
        <f>SUMIFS('Ctas Pagar'!G:G,'Ctas Pagar'!E:E,Fornecedores!A:A,'Ctas Pagar'!N:N,"Pago")</f>
        <v>0</v>
      </c>
      <c r="Q896" s="71"/>
      <c r="R896" s="71"/>
      <c r="S896" s="71"/>
      <c r="T896" s="71"/>
      <c r="U896" s="71"/>
      <c r="V896" s="71"/>
      <c r="W896" s="71"/>
      <c r="X896" s="71"/>
      <c r="Y896" s="71"/>
      <c r="Z896" s="71"/>
      <c r="AA896" s="71"/>
      <c r="AB896" s="71"/>
      <c r="AC896" s="71"/>
      <c r="AD896" s="71"/>
      <c r="AE896" s="71"/>
      <c r="AF896" s="71"/>
      <c r="AG896" s="71"/>
      <c r="AH896" s="71"/>
      <c r="AI896" s="71"/>
      <c r="AJ896" s="71"/>
    </row>
    <row r="897" spans="1:36">
      <c r="A897" s="191"/>
      <c r="B897" s="191"/>
      <c r="C897" s="191"/>
      <c r="D897" s="191"/>
      <c r="E897" s="191"/>
      <c r="F897" s="191"/>
      <c r="G897" s="191"/>
      <c r="H897" s="191"/>
      <c r="I897" s="191"/>
      <c r="J897" s="191"/>
      <c r="K897" s="191"/>
      <c r="L897" s="191"/>
      <c r="M897" s="191"/>
      <c r="N897" s="191"/>
      <c r="O897" s="70">
        <f>SUMIFS('Ctas Pagar'!G:G,'Ctas Pagar'!E:E,Fornecedores!A:A,'Ctas Pagar'!M:M,"")</f>
        <v>0</v>
      </c>
      <c r="P897" s="70">
        <f>SUMIFS('Ctas Pagar'!G:G,'Ctas Pagar'!E:E,Fornecedores!A:A,'Ctas Pagar'!N:N,"Pago")</f>
        <v>0</v>
      </c>
      <c r="Q897" s="71"/>
      <c r="R897" s="71"/>
      <c r="S897" s="71"/>
      <c r="T897" s="71"/>
      <c r="U897" s="71"/>
      <c r="V897" s="71"/>
      <c r="W897" s="71"/>
      <c r="X897" s="71"/>
      <c r="Y897" s="71"/>
      <c r="Z897" s="71"/>
      <c r="AA897" s="71"/>
      <c r="AB897" s="71"/>
      <c r="AC897" s="71"/>
      <c r="AD897" s="71"/>
      <c r="AE897" s="71"/>
      <c r="AF897" s="71"/>
      <c r="AG897" s="71"/>
      <c r="AH897" s="71"/>
      <c r="AI897" s="71"/>
      <c r="AJ897" s="71"/>
    </row>
    <row r="898" spans="1:36">
      <c r="A898" s="191"/>
      <c r="B898" s="191"/>
      <c r="C898" s="191"/>
      <c r="D898" s="191"/>
      <c r="E898" s="191"/>
      <c r="F898" s="191"/>
      <c r="G898" s="191"/>
      <c r="H898" s="191"/>
      <c r="I898" s="191"/>
      <c r="J898" s="191"/>
      <c r="K898" s="191"/>
      <c r="L898" s="191"/>
      <c r="M898" s="191"/>
      <c r="N898" s="191"/>
      <c r="O898" s="70">
        <f>SUMIFS('Ctas Pagar'!G:G,'Ctas Pagar'!E:E,Fornecedores!A:A,'Ctas Pagar'!M:M,"")</f>
        <v>0</v>
      </c>
      <c r="P898" s="70">
        <f>SUMIFS('Ctas Pagar'!G:G,'Ctas Pagar'!E:E,Fornecedores!A:A,'Ctas Pagar'!N:N,"Pago")</f>
        <v>0</v>
      </c>
      <c r="Q898" s="71"/>
      <c r="R898" s="71"/>
      <c r="S898" s="71"/>
      <c r="T898" s="71"/>
      <c r="U898" s="71"/>
      <c r="V898" s="71"/>
      <c r="W898" s="71"/>
      <c r="X898" s="71"/>
      <c r="Y898" s="71"/>
      <c r="Z898" s="71"/>
      <c r="AA898" s="71"/>
      <c r="AB898" s="71"/>
      <c r="AC898" s="71"/>
      <c r="AD898" s="71"/>
      <c r="AE898" s="71"/>
      <c r="AF898" s="71"/>
      <c r="AG898" s="71"/>
      <c r="AH898" s="71"/>
      <c r="AI898" s="71"/>
      <c r="AJ898" s="71"/>
    </row>
    <row r="899" spans="1:36">
      <c r="A899" s="191"/>
      <c r="B899" s="191"/>
      <c r="C899" s="191"/>
      <c r="D899" s="191"/>
      <c r="E899" s="191"/>
      <c r="F899" s="191"/>
      <c r="G899" s="191"/>
      <c r="H899" s="191"/>
      <c r="I899" s="191"/>
      <c r="J899" s="191"/>
      <c r="K899" s="191"/>
      <c r="L899" s="191"/>
      <c r="M899" s="191"/>
      <c r="N899" s="191"/>
      <c r="O899" s="70">
        <f>SUMIFS('Ctas Pagar'!G:G,'Ctas Pagar'!E:E,Fornecedores!A:A,'Ctas Pagar'!M:M,"")</f>
        <v>0</v>
      </c>
      <c r="P899" s="70">
        <f>SUMIFS('Ctas Pagar'!G:G,'Ctas Pagar'!E:E,Fornecedores!A:A,'Ctas Pagar'!N:N,"Pago")</f>
        <v>0</v>
      </c>
      <c r="Q899" s="71"/>
      <c r="R899" s="71"/>
      <c r="S899" s="71"/>
      <c r="T899" s="71"/>
      <c r="U899" s="71"/>
      <c r="V899" s="71"/>
      <c r="W899" s="71"/>
      <c r="X899" s="71"/>
      <c r="Y899" s="71"/>
      <c r="Z899" s="71"/>
      <c r="AA899" s="71"/>
      <c r="AB899" s="71"/>
      <c r="AC899" s="71"/>
      <c r="AD899" s="71"/>
      <c r="AE899" s="71"/>
      <c r="AF899" s="71"/>
      <c r="AG899" s="71"/>
      <c r="AH899" s="71"/>
      <c r="AI899" s="71"/>
      <c r="AJ899" s="71"/>
    </row>
    <row r="900" spans="1:36">
      <c r="A900" s="191"/>
      <c r="B900" s="191"/>
      <c r="C900" s="191"/>
      <c r="D900" s="191"/>
      <c r="E900" s="191"/>
      <c r="F900" s="191"/>
      <c r="G900" s="191"/>
      <c r="H900" s="191"/>
      <c r="I900" s="191"/>
      <c r="J900" s="191"/>
      <c r="K900" s="191"/>
      <c r="L900" s="191"/>
      <c r="M900" s="191"/>
      <c r="N900" s="191"/>
      <c r="O900" s="70">
        <f>SUMIFS('Ctas Pagar'!G:G,'Ctas Pagar'!E:E,Fornecedores!A:A,'Ctas Pagar'!M:M,"")</f>
        <v>0</v>
      </c>
      <c r="P900" s="70">
        <f>SUMIFS('Ctas Pagar'!G:G,'Ctas Pagar'!E:E,Fornecedores!A:A,'Ctas Pagar'!N:N,"Pago")</f>
        <v>0</v>
      </c>
      <c r="Q900" s="71"/>
      <c r="R900" s="71"/>
      <c r="S900" s="71"/>
      <c r="T900" s="71"/>
      <c r="U900" s="71"/>
      <c r="V900" s="71"/>
      <c r="W900" s="71"/>
      <c r="X900" s="71"/>
      <c r="Y900" s="71"/>
      <c r="Z900" s="71"/>
      <c r="AA900" s="71"/>
      <c r="AB900" s="71"/>
      <c r="AC900" s="71"/>
      <c r="AD900" s="71"/>
      <c r="AE900" s="71"/>
      <c r="AF900" s="71"/>
      <c r="AG900" s="71"/>
      <c r="AH900" s="71"/>
      <c r="AI900" s="71"/>
      <c r="AJ900" s="71"/>
    </row>
    <row r="901" spans="1:36">
      <c r="A901" s="191"/>
      <c r="B901" s="191"/>
      <c r="C901" s="191"/>
      <c r="D901" s="191"/>
      <c r="E901" s="191"/>
      <c r="F901" s="191"/>
      <c r="G901" s="191"/>
      <c r="H901" s="191"/>
      <c r="I901" s="191"/>
      <c r="J901" s="191"/>
      <c r="K901" s="191"/>
      <c r="L901" s="191"/>
      <c r="M901" s="191"/>
      <c r="N901" s="191"/>
      <c r="O901" s="70">
        <f>SUMIFS('Ctas Pagar'!G:G,'Ctas Pagar'!E:E,Fornecedores!A:A,'Ctas Pagar'!M:M,"")</f>
        <v>0</v>
      </c>
      <c r="P901" s="70">
        <f>SUMIFS('Ctas Pagar'!G:G,'Ctas Pagar'!E:E,Fornecedores!A:A,'Ctas Pagar'!N:N,"Pago")</f>
        <v>0</v>
      </c>
      <c r="Q901" s="71"/>
      <c r="R901" s="71"/>
      <c r="S901" s="71"/>
      <c r="T901" s="71"/>
      <c r="U901" s="71"/>
      <c r="V901" s="71"/>
      <c r="W901" s="71"/>
      <c r="X901" s="71"/>
      <c r="Y901" s="71"/>
      <c r="Z901" s="71"/>
      <c r="AA901" s="71"/>
      <c r="AB901" s="71"/>
      <c r="AC901" s="71"/>
      <c r="AD901" s="71"/>
      <c r="AE901" s="71"/>
      <c r="AF901" s="71"/>
      <c r="AG901" s="71"/>
      <c r="AH901" s="71"/>
      <c r="AI901" s="71"/>
      <c r="AJ901" s="71"/>
    </row>
    <row r="902" spans="1:36">
      <c r="A902" s="191"/>
      <c r="B902" s="191"/>
      <c r="C902" s="191"/>
      <c r="D902" s="191"/>
      <c r="E902" s="191"/>
      <c r="F902" s="191"/>
      <c r="G902" s="191"/>
      <c r="H902" s="191"/>
      <c r="I902" s="191"/>
      <c r="J902" s="191"/>
      <c r="K902" s="191"/>
      <c r="L902" s="191"/>
      <c r="M902" s="191"/>
      <c r="N902" s="191"/>
      <c r="O902" s="70">
        <f>SUMIFS('Ctas Pagar'!G:G,'Ctas Pagar'!E:E,Fornecedores!A:A,'Ctas Pagar'!M:M,"")</f>
        <v>0</v>
      </c>
      <c r="P902" s="70">
        <f>SUMIFS('Ctas Pagar'!G:G,'Ctas Pagar'!E:E,Fornecedores!A:A,'Ctas Pagar'!N:N,"Pago")</f>
        <v>0</v>
      </c>
      <c r="Q902" s="71"/>
      <c r="R902" s="71"/>
      <c r="S902" s="71"/>
      <c r="T902" s="71"/>
      <c r="U902" s="71"/>
      <c r="V902" s="71"/>
      <c r="W902" s="71"/>
      <c r="X902" s="71"/>
      <c r="Y902" s="71"/>
      <c r="Z902" s="71"/>
      <c r="AA902" s="71"/>
      <c r="AB902" s="71"/>
      <c r="AC902" s="71"/>
      <c r="AD902" s="71"/>
      <c r="AE902" s="71"/>
      <c r="AF902" s="71"/>
      <c r="AG902" s="71"/>
      <c r="AH902" s="71"/>
      <c r="AI902" s="71"/>
      <c r="AJ902" s="71"/>
    </row>
    <row r="903" spans="1:36">
      <c r="A903" s="191"/>
      <c r="B903" s="191"/>
      <c r="C903" s="191"/>
      <c r="D903" s="191"/>
      <c r="E903" s="191"/>
      <c r="F903" s="191"/>
      <c r="G903" s="191"/>
      <c r="H903" s="191"/>
      <c r="I903" s="191"/>
      <c r="J903" s="191"/>
      <c r="K903" s="191"/>
      <c r="L903" s="191"/>
      <c r="M903" s="191"/>
      <c r="N903" s="191"/>
      <c r="O903" s="70">
        <f>SUMIFS('Ctas Pagar'!G:G,'Ctas Pagar'!E:E,Fornecedores!A:A,'Ctas Pagar'!M:M,"")</f>
        <v>0</v>
      </c>
      <c r="P903" s="70">
        <f>SUMIFS('Ctas Pagar'!G:G,'Ctas Pagar'!E:E,Fornecedores!A:A,'Ctas Pagar'!N:N,"Pago")</f>
        <v>0</v>
      </c>
      <c r="Q903" s="71"/>
      <c r="R903" s="71"/>
      <c r="S903" s="71"/>
      <c r="T903" s="71"/>
      <c r="U903" s="71"/>
      <c r="V903" s="71"/>
      <c r="W903" s="71"/>
      <c r="X903" s="71"/>
      <c r="Y903" s="71"/>
      <c r="Z903" s="71"/>
      <c r="AA903" s="71"/>
      <c r="AB903" s="71"/>
      <c r="AC903" s="71"/>
      <c r="AD903" s="71"/>
      <c r="AE903" s="71"/>
      <c r="AF903" s="71"/>
      <c r="AG903" s="71"/>
      <c r="AH903" s="71"/>
      <c r="AI903" s="71"/>
      <c r="AJ903" s="71"/>
    </row>
    <row r="904" spans="1:36">
      <c r="A904" s="191"/>
      <c r="B904" s="191"/>
      <c r="C904" s="191"/>
      <c r="D904" s="191"/>
      <c r="E904" s="191"/>
      <c r="F904" s="191"/>
      <c r="G904" s="191"/>
      <c r="H904" s="191"/>
      <c r="I904" s="191"/>
      <c r="J904" s="191"/>
      <c r="K904" s="191"/>
      <c r="L904" s="191"/>
      <c r="M904" s="191"/>
      <c r="N904" s="191"/>
      <c r="O904" s="70">
        <f>SUMIFS('Ctas Pagar'!G:G,'Ctas Pagar'!E:E,Fornecedores!A:A,'Ctas Pagar'!M:M,"")</f>
        <v>0</v>
      </c>
      <c r="P904" s="70">
        <f>SUMIFS('Ctas Pagar'!G:G,'Ctas Pagar'!E:E,Fornecedores!A:A,'Ctas Pagar'!N:N,"Pago")</f>
        <v>0</v>
      </c>
      <c r="Q904" s="71"/>
      <c r="R904" s="71"/>
      <c r="S904" s="71"/>
      <c r="T904" s="71"/>
      <c r="U904" s="71"/>
      <c r="V904" s="71"/>
      <c r="W904" s="71"/>
      <c r="X904" s="71"/>
      <c r="Y904" s="71"/>
      <c r="Z904" s="71"/>
      <c r="AA904" s="71"/>
      <c r="AB904" s="71"/>
      <c r="AC904" s="71"/>
      <c r="AD904" s="71"/>
      <c r="AE904" s="71"/>
      <c r="AF904" s="71"/>
      <c r="AG904" s="71"/>
      <c r="AH904" s="71"/>
      <c r="AI904" s="71"/>
      <c r="AJ904" s="71"/>
    </row>
    <row r="905" spans="1:36">
      <c r="A905" s="191"/>
      <c r="B905" s="191"/>
      <c r="C905" s="191"/>
      <c r="D905" s="191"/>
      <c r="E905" s="191"/>
      <c r="F905" s="191"/>
      <c r="G905" s="191"/>
      <c r="H905" s="191"/>
      <c r="I905" s="191"/>
      <c r="J905" s="191"/>
      <c r="K905" s="191"/>
      <c r="L905" s="191"/>
      <c r="M905" s="191"/>
      <c r="N905" s="191"/>
      <c r="O905" s="70">
        <f>SUMIFS('Ctas Pagar'!G:G,'Ctas Pagar'!E:E,Fornecedores!A:A,'Ctas Pagar'!M:M,"")</f>
        <v>0</v>
      </c>
      <c r="P905" s="70">
        <f>SUMIFS('Ctas Pagar'!G:G,'Ctas Pagar'!E:E,Fornecedores!A:A,'Ctas Pagar'!N:N,"Pago")</f>
        <v>0</v>
      </c>
      <c r="Q905" s="71"/>
      <c r="R905" s="71"/>
      <c r="S905" s="71"/>
      <c r="T905" s="71"/>
      <c r="U905" s="71"/>
      <c r="V905" s="71"/>
      <c r="W905" s="71"/>
      <c r="X905" s="71"/>
      <c r="Y905" s="71"/>
      <c r="Z905" s="71"/>
      <c r="AA905" s="71"/>
      <c r="AB905" s="71"/>
      <c r="AC905" s="71"/>
      <c r="AD905" s="71"/>
      <c r="AE905" s="71"/>
      <c r="AF905" s="71"/>
      <c r="AG905" s="71"/>
      <c r="AH905" s="71"/>
      <c r="AI905" s="71"/>
      <c r="AJ905" s="71"/>
    </row>
    <row r="906" spans="1:36">
      <c r="A906" s="191"/>
      <c r="B906" s="191"/>
      <c r="C906" s="191"/>
      <c r="D906" s="191"/>
      <c r="E906" s="191"/>
      <c r="F906" s="191"/>
      <c r="G906" s="191"/>
      <c r="H906" s="191"/>
      <c r="I906" s="191"/>
      <c r="J906" s="191"/>
      <c r="K906" s="191"/>
      <c r="L906" s="191"/>
      <c r="M906" s="191"/>
      <c r="N906" s="191"/>
      <c r="O906" s="70">
        <f>SUMIFS('Ctas Pagar'!G:G,'Ctas Pagar'!E:E,Fornecedores!A:A,'Ctas Pagar'!M:M,"")</f>
        <v>0</v>
      </c>
      <c r="P906" s="70">
        <f>SUMIFS('Ctas Pagar'!G:G,'Ctas Pagar'!E:E,Fornecedores!A:A,'Ctas Pagar'!N:N,"Pago")</f>
        <v>0</v>
      </c>
      <c r="Q906" s="71"/>
      <c r="R906" s="71"/>
      <c r="S906" s="71"/>
      <c r="T906" s="71"/>
      <c r="U906" s="71"/>
      <c r="V906" s="71"/>
      <c r="W906" s="71"/>
      <c r="X906" s="71"/>
      <c r="Y906" s="71"/>
      <c r="Z906" s="71"/>
      <c r="AA906" s="71"/>
      <c r="AB906" s="71"/>
      <c r="AC906" s="71"/>
      <c r="AD906" s="71"/>
      <c r="AE906" s="71"/>
      <c r="AF906" s="71"/>
      <c r="AG906" s="71"/>
      <c r="AH906" s="71"/>
      <c r="AI906" s="71"/>
      <c r="AJ906" s="71"/>
    </row>
    <row r="907" spans="1:36">
      <c r="A907" s="191"/>
      <c r="B907" s="191"/>
      <c r="C907" s="191"/>
      <c r="D907" s="191"/>
      <c r="E907" s="191"/>
      <c r="F907" s="191"/>
      <c r="G907" s="191"/>
      <c r="H907" s="191"/>
      <c r="I907" s="191"/>
      <c r="J907" s="191"/>
      <c r="K907" s="191"/>
      <c r="L907" s="191"/>
      <c r="M907" s="191"/>
      <c r="N907" s="191"/>
      <c r="O907" s="70">
        <f>SUMIFS('Ctas Pagar'!G:G,'Ctas Pagar'!E:E,Fornecedores!A:A,'Ctas Pagar'!M:M,"")</f>
        <v>0</v>
      </c>
      <c r="P907" s="70">
        <f>SUMIFS('Ctas Pagar'!G:G,'Ctas Pagar'!E:E,Fornecedores!A:A,'Ctas Pagar'!N:N,"Pago")</f>
        <v>0</v>
      </c>
      <c r="Q907" s="71"/>
      <c r="R907" s="71"/>
      <c r="S907" s="71"/>
      <c r="T907" s="71"/>
      <c r="U907" s="71"/>
      <c r="V907" s="71"/>
      <c r="W907" s="71"/>
      <c r="X907" s="71"/>
      <c r="Y907" s="71"/>
      <c r="Z907" s="71"/>
      <c r="AA907" s="71"/>
      <c r="AB907" s="71"/>
      <c r="AC907" s="71"/>
      <c r="AD907" s="71"/>
      <c r="AE907" s="71"/>
      <c r="AF907" s="71"/>
      <c r="AG907" s="71"/>
      <c r="AH907" s="71"/>
      <c r="AI907" s="71"/>
      <c r="AJ907" s="71"/>
    </row>
    <row r="908" spans="1:36">
      <c r="A908" s="191"/>
      <c r="B908" s="191"/>
      <c r="C908" s="191"/>
      <c r="D908" s="191"/>
      <c r="E908" s="191"/>
      <c r="F908" s="191"/>
      <c r="G908" s="191"/>
      <c r="H908" s="191"/>
      <c r="I908" s="191"/>
      <c r="J908" s="191"/>
      <c r="K908" s="191"/>
      <c r="L908" s="191"/>
      <c r="M908" s="191"/>
      <c r="N908" s="191"/>
      <c r="O908" s="70">
        <f>SUMIFS('Ctas Pagar'!G:G,'Ctas Pagar'!E:E,Fornecedores!A:A,'Ctas Pagar'!M:M,"")</f>
        <v>0</v>
      </c>
      <c r="P908" s="70">
        <f>SUMIFS('Ctas Pagar'!G:G,'Ctas Pagar'!E:E,Fornecedores!A:A,'Ctas Pagar'!N:N,"Pago")</f>
        <v>0</v>
      </c>
      <c r="Q908" s="71"/>
      <c r="R908" s="71"/>
      <c r="S908" s="71"/>
      <c r="T908" s="71"/>
      <c r="U908" s="71"/>
      <c r="V908" s="71"/>
      <c r="W908" s="71"/>
      <c r="X908" s="71"/>
      <c r="Y908" s="71"/>
      <c r="Z908" s="71"/>
      <c r="AA908" s="71"/>
      <c r="AB908" s="71"/>
      <c r="AC908" s="71"/>
      <c r="AD908" s="71"/>
      <c r="AE908" s="71"/>
      <c r="AF908" s="71"/>
      <c r="AG908" s="71"/>
      <c r="AH908" s="71"/>
      <c r="AI908" s="71"/>
      <c r="AJ908" s="71"/>
    </row>
    <row r="909" spans="1:36">
      <c r="A909" s="191"/>
      <c r="B909" s="191"/>
      <c r="C909" s="191"/>
      <c r="D909" s="191"/>
      <c r="E909" s="191"/>
      <c r="F909" s="191"/>
      <c r="G909" s="191"/>
      <c r="H909" s="191"/>
      <c r="I909" s="191"/>
      <c r="J909" s="191"/>
      <c r="K909" s="191"/>
      <c r="L909" s="191"/>
      <c r="M909" s="191"/>
      <c r="N909" s="191"/>
      <c r="O909" s="70">
        <f>SUMIFS('Ctas Pagar'!G:G,'Ctas Pagar'!E:E,Fornecedores!A:A,'Ctas Pagar'!M:M,"")</f>
        <v>0</v>
      </c>
      <c r="P909" s="70">
        <f>SUMIFS('Ctas Pagar'!G:G,'Ctas Pagar'!E:E,Fornecedores!A:A,'Ctas Pagar'!N:N,"Pago")</f>
        <v>0</v>
      </c>
      <c r="Q909" s="71"/>
      <c r="R909" s="71"/>
      <c r="S909" s="71"/>
      <c r="T909" s="71"/>
      <c r="U909" s="71"/>
      <c r="V909" s="71"/>
      <c r="W909" s="71"/>
      <c r="X909" s="71"/>
      <c r="Y909" s="71"/>
      <c r="Z909" s="71"/>
      <c r="AA909" s="71"/>
      <c r="AB909" s="71"/>
      <c r="AC909" s="71"/>
      <c r="AD909" s="71"/>
      <c r="AE909" s="71"/>
      <c r="AF909" s="71"/>
      <c r="AG909" s="71"/>
      <c r="AH909" s="71"/>
      <c r="AI909" s="71"/>
      <c r="AJ909" s="71"/>
    </row>
    <row r="910" spans="1:36">
      <c r="A910" s="191"/>
      <c r="B910" s="191"/>
      <c r="C910" s="191"/>
      <c r="D910" s="191"/>
      <c r="E910" s="191"/>
      <c r="F910" s="191"/>
      <c r="G910" s="191"/>
      <c r="H910" s="191"/>
      <c r="I910" s="191"/>
      <c r="J910" s="191"/>
      <c r="K910" s="191"/>
      <c r="L910" s="191"/>
      <c r="M910" s="191"/>
      <c r="N910" s="191"/>
      <c r="O910" s="70">
        <f>SUMIFS('Ctas Pagar'!G:G,'Ctas Pagar'!E:E,Fornecedores!A:A,'Ctas Pagar'!M:M,"")</f>
        <v>0</v>
      </c>
      <c r="P910" s="70">
        <f>SUMIFS('Ctas Pagar'!G:G,'Ctas Pagar'!E:E,Fornecedores!A:A,'Ctas Pagar'!N:N,"Pago")</f>
        <v>0</v>
      </c>
      <c r="Q910" s="71"/>
      <c r="R910" s="71"/>
      <c r="S910" s="71"/>
      <c r="T910" s="71"/>
      <c r="U910" s="71"/>
      <c r="V910" s="71"/>
      <c r="W910" s="71"/>
      <c r="X910" s="71"/>
      <c r="Y910" s="71"/>
      <c r="Z910" s="71"/>
      <c r="AA910" s="71"/>
      <c r="AB910" s="71"/>
      <c r="AC910" s="71"/>
      <c r="AD910" s="71"/>
      <c r="AE910" s="71"/>
      <c r="AF910" s="71"/>
      <c r="AG910" s="71"/>
      <c r="AH910" s="71"/>
      <c r="AI910" s="71"/>
      <c r="AJ910" s="71"/>
    </row>
    <row r="911" spans="1:36">
      <c r="A911" s="191"/>
      <c r="B911" s="191"/>
      <c r="C911" s="191"/>
      <c r="D911" s="191"/>
      <c r="E911" s="191"/>
      <c r="F911" s="191"/>
      <c r="G911" s="191"/>
      <c r="H911" s="191"/>
      <c r="I911" s="191"/>
      <c r="J911" s="191"/>
      <c r="K911" s="191"/>
      <c r="L911" s="191"/>
      <c r="M911" s="191"/>
      <c r="N911" s="191"/>
      <c r="O911" s="70">
        <f>SUMIFS('Ctas Pagar'!G:G,'Ctas Pagar'!E:E,Fornecedores!A:A,'Ctas Pagar'!M:M,"")</f>
        <v>0</v>
      </c>
      <c r="P911" s="70">
        <f>SUMIFS('Ctas Pagar'!G:G,'Ctas Pagar'!E:E,Fornecedores!A:A,'Ctas Pagar'!N:N,"Pago")</f>
        <v>0</v>
      </c>
      <c r="Q911" s="71"/>
      <c r="R911" s="71"/>
      <c r="S911" s="71"/>
      <c r="T911" s="71"/>
      <c r="U911" s="71"/>
      <c r="V911" s="71"/>
      <c r="W911" s="71"/>
      <c r="X911" s="71"/>
      <c r="Y911" s="71"/>
      <c r="Z911" s="71"/>
      <c r="AA911" s="71"/>
      <c r="AB911" s="71"/>
      <c r="AC911" s="71"/>
      <c r="AD911" s="71"/>
      <c r="AE911" s="71"/>
      <c r="AF911" s="71"/>
      <c r="AG911" s="71"/>
      <c r="AH911" s="71"/>
      <c r="AI911" s="71"/>
      <c r="AJ911" s="71"/>
    </row>
    <row r="912" spans="1:36">
      <c r="A912" s="191"/>
      <c r="B912" s="191"/>
      <c r="C912" s="191"/>
      <c r="D912" s="191"/>
      <c r="E912" s="191"/>
      <c r="F912" s="191"/>
      <c r="G912" s="191"/>
      <c r="H912" s="191"/>
      <c r="I912" s="191"/>
      <c r="J912" s="191"/>
      <c r="K912" s="191"/>
      <c r="L912" s="191"/>
      <c r="M912" s="191"/>
      <c r="N912" s="191"/>
      <c r="O912" s="70">
        <f>SUMIFS('Ctas Pagar'!G:G,'Ctas Pagar'!E:E,Fornecedores!A:A,'Ctas Pagar'!M:M,"")</f>
        <v>0</v>
      </c>
      <c r="P912" s="70">
        <f>SUMIFS('Ctas Pagar'!G:G,'Ctas Pagar'!E:E,Fornecedores!A:A,'Ctas Pagar'!N:N,"Pago")</f>
        <v>0</v>
      </c>
      <c r="Q912" s="71"/>
      <c r="R912" s="71"/>
      <c r="S912" s="71"/>
      <c r="T912" s="71"/>
      <c r="U912" s="71"/>
      <c r="V912" s="71"/>
      <c r="W912" s="71"/>
      <c r="X912" s="71"/>
      <c r="Y912" s="71"/>
      <c r="Z912" s="71"/>
      <c r="AA912" s="71"/>
      <c r="AB912" s="71"/>
      <c r="AC912" s="71"/>
      <c r="AD912" s="71"/>
      <c r="AE912" s="71"/>
      <c r="AF912" s="71"/>
      <c r="AG912" s="71"/>
      <c r="AH912" s="71"/>
      <c r="AI912" s="71"/>
      <c r="AJ912" s="71"/>
    </row>
    <row r="913" spans="1:36">
      <c r="A913" s="191"/>
      <c r="B913" s="191"/>
      <c r="C913" s="191"/>
      <c r="D913" s="191"/>
      <c r="E913" s="191"/>
      <c r="F913" s="191"/>
      <c r="G913" s="191"/>
      <c r="H913" s="191"/>
      <c r="I913" s="191"/>
      <c r="J913" s="191"/>
      <c r="K913" s="191"/>
      <c r="L913" s="191"/>
      <c r="M913" s="191"/>
      <c r="N913" s="191"/>
      <c r="O913" s="70">
        <f>SUMIFS('Ctas Pagar'!G:G,'Ctas Pagar'!E:E,Fornecedores!A:A,'Ctas Pagar'!M:M,"")</f>
        <v>0</v>
      </c>
      <c r="P913" s="70">
        <f>SUMIFS('Ctas Pagar'!G:G,'Ctas Pagar'!E:E,Fornecedores!A:A,'Ctas Pagar'!N:N,"Pago")</f>
        <v>0</v>
      </c>
      <c r="Q913" s="71"/>
      <c r="R913" s="71"/>
      <c r="S913" s="71"/>
      <c r="T913" s="71"/>
      <c r="U913" s="71"/>
      <c r="V913" s="71"/>
      <c r="W913" s="71"/>
      <c r="X913" s="71"/>
      <c r="Y913" s="71"/>
      <c r="Z913" s="71"/>
      <c r="AA913" s="71"/>
      <c r="AB913" s="71"/>
      <c r="AC913" s="71"/>
      <c r="AD913" s="71"/>
      <c r="AE913" s="71"/>
      <c r="AF913" s="71"/>
      <c r="AG913" s="71"/>
      <c r="AH913" s="71"/>
      <c r="AI913" s="71"/>
      <c r="AJ913" s="71"/>
    </row>
    <row r="914" spans="1:36">
      <c r="A914" s="191"/>
      <c r="B914" s="191"/>
      <c r="C914" s="191"/>
      <c r="D914" s="191"/>
      <c r="E914" s="191"/>
      <c r="F914" s="191"/>
      <c r="G914" s="191"/>
      <c r="H914" s="191"/>
      <c r="I914" s="191"/>
      <c r="J914" s="191"/>
      <c r="K914" s="191"/>
      <c r="L914" s="191"/>
      <c r="M914" s="191"/>
      <c r="N914" s="191"/>
      <c r="O914" s="70">
        <f>SUMIFS('Ctas Pagar'!G:G,'Ctas Pagar'!E:E,Fornecedores!A:A,'Ctas Pagar'!M:M,"")</f>
        <v>0</v>
      </c>
      <c r="P914" s="70">
        <f>SUMIFS('Ctas Pagar'!G:G,'Ctas Pagar'!E:E,Fornecedores!A:A,'Ctas Pagar'!N:N,"Pago")</f>
        <v>0</v>
      </c>
      <c r="Q914" s="71"/>
      <c r="R914" s="71"/>
      <c r="S914" s="71"/>
      <c r="T914" s="71"/>
      <c r="U914" s="71"/>
      <c r="V914" s="71"/>
      <c r="W914" s="71"/>
      <c r="X914" s="71"/>
      <c r="Y914" s="71"/>
      <c r="Z914" s="71"/>
      <c r="AA914" s="71"/>
      <c r="AB914" s="71"/>
      <c r="AC914" s="71"/>
      <c r="AD914" s="71"/>
      <c r="AE914" s="71"/>
      <c r="AF914" s="71"/>
      <c r="AG914" s="71"/>
      <c r="AH914" s="71"/>
      <c r="AI914" s="71"/>
      <c r="AJ914" s="71"/>
    </row>
    <row r="915" spans="1:36">
      <c r="A915" s="191"/>
      <c r="B915" s="191"/>
      <c r="C915" s="191"/>
      <c r="D915" s="191"/>
      <c r="E915" s="191"/>
      <c r="F915" s="191"/>
      <c r="G915" s="191"/>
      <c r="H915" s="191"/>
      <c r="I915" s="191"/>
      <c r="J915" s="191"/>
      <c r="K915" s="191"/>
      <c r="L915" s="191"/>
      <c r="M915" s="191"/>
      <c r="N915" s="191"/>
      <c r="O915" s="70">
        <f>SUMIFS('Ctas Pagar'!G:G,'Ctas Pagar'!E:E,Fornecedores!A:A,'Ctas Pagar'!M:M,"")</f>
        <v>0</v>
      </c>
      <c r="P915" s="70">
        <f>SUMIFS('Ctas Pagar'!G:G,'Ctas Pagar'!E:E,Fornecedores!A:A,'Ctas Pagar'!N:N,"Pago")</f>
        <v>0</v>
      </c>
      <c r="Q915" s="71"/>
      <c r="R915" s="71"/>
      <c r="S915" s="71"/>
      <c r="T915" s="71"/>
      <c r="U915" s="71"/>
      <c r="V915" s="71"/>
      <c r="W915" s="71"/>
      <c r="X915" s="71"/>
      <c r="Y915" s="71"/>
      <c r="Z915" s="71"/>
      <c r="AA915" s="71"/>
      <c r="AB915" s="71"/>
      <c r="AC915" s="71"/>
      <c r="AD915" s="71"/>
      <c r="AE915" s="71"/>
      <c r="AF915" s="71"/>
      <c r="AG915" s="71"/>
      <c r="AH915" s="71"/>
      <c r="AI915" s="71"/>
      <c r="AJ915" s="71"/>
    </row>
    <row r="916" spans="1:36">
      <c r="A916" s="191"/>
      <c r="B916" s="191"/>
      <c r="C916" s="191"/>
      <c r="D916" s="191"/>
      <c r="E916" s="191"/>
      <c r="F916" s="191"/>
      <c r="G916" s="191"/>
      <c r="H916" s="191"/>
      <c r="I916" s="191"/>
      <c r="J916" s="191"/>
      <c r="K916" s="191"/>
      <c r="L916" s="191"/>
      <c r="M916" s="191"/>
      <c r="N916" s="191"/>
      <c r="O916" s="70">
        <f>SUMIFS('Ctas Pagar'!G:G,'Ctas Pagar'!E:E,Fornecedores!A:A,'Ctas Pagar'!M:M,"")</f>
        <v>0</v>
      </c>
      <c r="P916" s="70">
        <f>SUMIFS('Ctas Pagar'!G:G,'Ctas Pagar'!E:E,Fornecedores!A:A,'Ctas Pagar'!N:N,"Pago")</f>
        <v>0</v>
      </c>
      <c r="Q916" s="71"/>
      <c r="R916" s="71"/>
      <c r="S916" s="71"/>
      <c r="T916" s="71"/>
      <c r="U916" s="71"/>
      <c r="V916" s="71"/>
      <c r="W916" s="71"/>
      <c r="X916" s="71"/>
      <c r="Y916" s="71"/>
      <c r="Z916" s="71"/>
      <c r="AA916" s="71"/>
      <c r="AB916" s="71"/>
      <c r="AC916" s="71"/>
      <c r="AD916" s="71"/>
      <c r="AE916" s="71"/>
      <c r="AF916" s="71"/>
      <c r="AG916" s="71"/>
      <c r="AH916" s="71"/>
      <c r="AI916" s="71"/>
      <c r="AJ916" s="71"/>
    </row>
    <row r="917" spans="1:36">
      <c r="A917" s="191"/>
      <c r="B917" s="191"/>
      <c r="C917" s="191"/>
      <c r="D917" s="191"/>
      <c r="E917" s="191"/>
      <c r="F917" s="191"/>
      <c r="G917" s="191"/>
      <c r="H917" s="191"/>
      <c r="I917" s="191"/>
      <c r="J917" s="191"/>
      <c r="K917" s="191"/>
      <c r="L917" s="191"/>
      <c r="M917" s="191"/>
      <c r="N917" s="191"/>
      <c r="O917" s="70">
        <f>SUMIFS('Ctas Pagar'!G:G,'Ctas Pagar'!E:E,Fornecedores!A:A,'Ctas Pagar'!M:M,"")</f>
        <v>0</v>
      </c>
      <c r="P917" s="70">
        <f>SUMIFS('Ctas Pagar'!G:G,'Ctas Pagar'!E:E,Fornecedores!A:A,'Ctas Pagar'!N:N,"Pago")</f>
        <v>0</v>
      </c>
      <c r="Q917" s="71"/>
      <c r="R917" s="71"/>
      <c r="S917" s="71"/>
      <c r="T917" s="71"/>
      <c r="U917" s="71"/>
      <c r="V917" s="71"/>
      <c r="W917" s="71"/>
      <c r="X917" s="71"/>
      <c r="Y917" s="71"/>
      <c r="Z917" s="71"/>
      <c r="AA917" s="71"/>
      <c r="AB917" s="71"/>
      <c r="AC917" s="71"/>
      <c r="AD917" s="71"/>
      <c r="AE917" s="71"/>
      <c r="AF917" s="71"/>
      <c r="AG917" s="71"/>
      <c r="AH917" s="71"/>
      <c r="AI917" s="71"/>
      <c r="AJ917" s="71"/>
    </row>
    <row r="918" spans="1:36">
      <c r="A918" s="191"/>
      <c r="B918" s="191"/>
      <c r="C918" s="191"/>
      <c r="D918" s="191"/>
      <c r="E918" s="191"/>
      <c r="F918" s="191"/>
      <c r="G918" s="191"/>
      <c r="H918" s="191"/>
      <c r="I918" s="191"/>
      <c r="J918" s="191"/>
      <c r="K918" s="191"/>
      <c r="L918" s="191"/>
      <c r="M918" s="191"/>
      <c r="N918" s="191"/>
      <c r="O918" s="70">
        <f>SUMIFS('Ctas Pagar'!G:G,'Ctas Pagar'!E:E,Fornecedores!A:A,'Ctas Pagar'!M:M,"")</f>
        <v>0</v>
      </c>
      <c r="P918" s="70">
        <f>SUMIFS('Ctas Pagar'!G:G,'Ctas Pagar'!E:E,Fornecedores!A:A,'Ctas Pagar'!N:N,"Pago")</f>
        <v>0</v>
      </c>
      <c r="Q918" s="71"/>
      <c r="R918" s="71"/>
      <c r="S918" s="71"/>
      <c r="T918" s="71"/>
      <c r="U918" s="71"/>
      <c r="V918" s="71"/>
      <c r="W918" s="71"/>
      <c r="X918" s="71"/>
      <c r="Y918" s="71"/>
      <c r="Z918" s="71"/>
      <c r="AA918" s="71"/>
      <c r="AB918" s="71"/>
      <c r="AC918" s="71"/>
      <c r="AD918" s="71"/>
      <c r="AE918" s="71"/>
      <c r="AF918" s="71"/>
      <c r="AG918" s="71"/>
      <c r="AH918" s="71"/>
      <c r="AI918" s="71"/>
      <c r="AJ918" s="71"/>
    </row>
    <row r="919" spans="1:36">
      <c r="A919" s="191"/>
      <c r="B919" s="191"/>
      <c r="C919" s="191"/>
      <c r="D919" s="191"/>
      <c r="E919" s="191"/>
      <c r="F919" s="191"/>
      <c r="G919" s="191"/>
      <c r="H919" s="191"/>
      <c r="I919" s="191"/>
      <c r="J919" s="191"/>
      <c r="K919" s="191"/>
      <c r="L919" s="191"/>
      <c r="M919" s="191"/>
      <c r="N919" s="191"/>
      <c r="O919" s="70">
        <f>SUMIFS('Ctas Pagar'!G:G,'Ctas Pagar'!E:E,Fornecedores!A:A,'Ctas Pagar'!M:M,"")</f>
        <v>0</v>
      </c>
      <c r="P919" s="70">
        <f>SUMIFS('Ctas Pagar'!G:G,'Ctas Pagar'!E:E,Fornecedores!A:A,'Ctas Pagar'!N:N,"Pago")</f>
        <v>0</v>
      </c>
      <c r="Q919" s="71"/>
      <c r="R919" s="71"/>
      <c r="S919" s="71"/>
      <c r="T919" s="71"/>
      <c r="U919" s="71"/>
      <c r="V919" s="71"/>
      <c r="W919" s="71"/>
      <c r="X919" s="71"/>
      <c r="Y919" s="71"/>
      <c r="Z919" s="71"/>
      <c r="AA919" s="71"/>
      <c r="AB919" s="71"/>
      <c r="AC919" s="71"/>
      <c r="AD919" s="71"/>
      <c r="AE919" s="71"/>
      <c r="AF919" s="71"/>
      <c r="AG919" s="71"/>
      <c r="AH919" s="71"/>
      <c r="AI919" s="71"/>
      <c r="AJ919" s="71"/>
    </row>
    <row r="920" spans="1:36">
      <c r="A920" s="191"/>
      <c r="B920" s="191"/>
      <c r="C920" s="191"/>
      <c r="D920" s="191"/>
      <c r="E920" s="191"/>
      <c r="F920" s="191"/>
      <c r="G920" s="191"/>
      <c r="H920" s="191"/>
      <c r="I920" s="191"/>
      <c r="J920" s="191"/>
      <c r="K920" s="191"/>
      <c r="L920" s="191"/>
      <c r="M920" s="191"/>
      <c r="N920" s="191"/>
      <c r="O920" s="70">
        <f>SUMIFS('Ctas Pagar'!G:G,'Ctas Pagar'!E:E,Fornecedores!A:A,'Ctas Pagar'!M:M,"")</f>
        <v>0</v>
      </c>
      <c r="P920" s="70">
        <f>SUMIFS('Ctas Pagar'!G:G,'Ctas Pagar'!E:E,Fornecedores!A:A,'Ctas Pagar'!N:N,"Pago")</f>
        <v>0</v>
      </c>
      <c r="Q920" s="71"/>
      <c r="R920" s="71"/>
      <c r="S920" s="71"/>
      <c r="T920" s="71"/>
      <c r="U920" s="71"/>
      <c r="V920" s="71"/>
      <c r="W920" s="71"/>
      <c r="X920" s="71"/>
      <c r="Y920" s="71"/>
      <c r="Z920" s="71"/>
      <c r="AA920" s="71"/>
      <c r="AB920" s="71"/>
      <c r="AC920" s="71"/>
      <c r="AD920" s="71"/>
      <c r="AE920" s="71"/>
      <c r="AF920" s="71"/>
      <c r="AG920" s="71"/>
      <c r="AH920" s="71"/>
      <c r="AI920" s="71"/>
      <c r="AJ920" s="71"/>
    </row>
    <row r="921" spans="1:36">
      <c r="A921" s="191"/>
      <c r="B921" s="191"/>
      <c r="C921" s="191"/>
      <c r="D921" s="191"/>
      <c r="E921" s="191"/>
      <c r="F921" s="191"/>
      <c r="G921" s="191"/>
      <c r="H921" s="191"/>
      <c r="I921" s="191"/>
      <c r="J921" s="191"/>
      <c r="K921" s="191"/>
      <c r="L921" s="191"/>
      <c r="M921" s="191"/>
      <c r="N921" s="191"/>
      <c r="O921" s="70">
        <f>SUMIFS('Ctas Pagar'!G:G,'Ctas Pagar'!E:E,Fornecedores!A:A,'Ctas Pagar'!M:M,"")</f>
        <v>0</v>
      </c>
      <c r="P921" s="70">
        <f>SUMIFS('Ctas Pagar'!G:G,'Ctas Pagar'!E:E,Fornecedores!A:A,'Ctas Pagar'!N:N,"Pago")</f>
        <v>0</v>
      </c>
      <c r="Q921" s="71"/>
      <c r="R921" s="71"/>
      <c r="S921" s="71"/>
      <c r="T921" s="71"/>
      <c r="U921" s="71"/>
      <c r="V921" s="71"/>
      <c r="W921" s="71"/>
      <c r="X921" s="71"/>
      <c r="Y921" s="71"/>
      <c r="Z921" s="71"/>
      <c r="AA921" s="71"/>
      <c r="AB921" s="71"/>
      <c r="AC921" s="71"/>
      <c r="AD921" s="71"/>
      <c r="AE921" s="71"/>
      <c r="AF921" s="71"/>
      <c r="AG921" s="71"/>
      <c r="AH921" s="71"/>
      <c r="AI921" s="71"/>
      <c r="AJ921" s="71"/>
    </row>
    <row r="922" spans="1:36">
      <c r="A922" s="191"/>
      <c r="B922" s="191"/>
      <c r="C922" s="191"/>
      <c r="D922" s="191"/>
      <c r="E922" s="191"/>
      <c r="F922" s="191"/>
      <c r="G922" s="191"/>
      <c r="H922" s="191"/>
      <c r="I922" s="191"/>
      <c r="J922" s="191"/>
      <c r="K922" s="191"/>
      <c r="L922" s="191"/>
      <c r="M922" s="191"/>
      <c r="N922" s="191"/>
      <c r="O922" s="70">
        <f>SUMIFS('Ctas Pagar'!G:G,'Ctas Pagar'!E:E,Fornecedores!A:A,'Ctas Pagar'!M:M,"")</f>
        <v>0</v>
      </c>
      <c r="P922" s="70">
        <f>SUMIFS('Ctas Pagar'!G:G,'Ctas Pagar'!E:E,Fornecedores!A:A,'Ctas Pagar'!N:N,"Pago")</f>
        <v>0</v>
      </c>
      <c r="Q922" s="71"/>
      <c r="R922" s="71"/>
      <c r="S922" s="71"/>
      <c r="T922" s="71"/>
      <c r="U922" s="71"/>
      <c r="V922" s="71"/>
      <c r="W922" s="71"/>
      <c r="X922" s="71"/>
      <c r="Y922" s="71"/>
      <c r="Z922" s="71"/>
      <c r="AA922" s="71"/>
      <c r="AB922" s="71"/>
      <c r="AC922" s="71"/>
      <c r="AD922" s="71"/>
      <c r="AE922" s="71"/>
      <c r="AF922" s="71"/>
      <c r="AG922" s="71"/>
      <c r="AH922" s="71"/>
      <c r="AI922" s="71"/>
      <c r="AJ922" s="71"/>
    </row>
    <row r="923" spans="1:36">
      <c r="A923" s="191"/>
      <c r="B923" s="191"/>
      <c r="C923" s="191"/>
      <c r="D923" s="191"/>
      <c r="E923" s="191"/>
      <c r="F923" s="191"/>
      <c r="G923" s="191"/>
      <c r="H923" s="191"/>
      <c r="I923" s="191"/>
      <c r="J923" s="191"/>
      <c r="K923" s="191"/>
      <c r="L923" s="191"/>
      <c r="M923" s="191"/>
      <c r="N923" s="191"/>
      <c r="O923" s="70">
        <f>SUMIFS('Ctas Pagar'!G:G,'Ctas Pagar'!E:E,Fornecedores!A:A,'Ctas Pagar'!M:M,"")</f>
        <v>0</v>
      </c>
      <c r="P923" s="70">
        <f>SUMIFS('Ctas Pagar'!G:G,'Ctas Pagar'!E:E,Fornecedores!A:A,'Ctas Pagar'!N:N,"Pago")</f>
        <v>0</v>
      </c>
      <c r="Q923" s="71"/>
      <c r="R923" s="71"/>
      <c r="S923" s="71"/>
      <c r="T923" s="71"/>
      <c r="U923" s="71"/>
      <c r="V923" s="71"/>
      <c r="W923" s="71"/>
      <c r="X923" s="71"/>
      <c r="Y923" s="71"/>
      <c r="Z923" s="71"/>
      <c r="AA923" s="71"/>
      <c r="AB923" s="71"/>
      <c r="AC923" s="71"/>
      <c r="AD923" s="71"/>
      <c r="AE923" s="71"/>
      <c r="AF923" s="71"/>
      <c r="AG923" s="71"/>
      <c r="AH923" s="71"/>
      <c r="AI923" s="71"/>
      <c r="AJ923" s="71"/>
    </row>
    <row r="924" spans="1:36">
      <c r="A924" s="191"/>
      <c r="B924" s="191"/>
      <c r="C924" s="191"/>
      <c r="D924" s="191"/>
      <c r="E924" s="191"/>
      <c r="F924" s="191"/>
      <c r="G924" s="191"/>
      <c r="H924" s="191"/>
      <c r="I924" s="191"/>
      <c r="J924" s="191"/>
      <c r="K924" s="191"/>
      <c r="L924" s="191"/>
      <c r="M924" s="191"/>
      <c r="N924" s="191"/>
      <c r="O924" s="70">
        <f>SUMIFS('Ctas Pagar'!G:G,'Ctas Pagar'!E:E,Fornecedores!A:A,'Ctas Pagar'!M:M,"")</f>
        <v>0</v>
      </c>
      <c r="P924" s="70">
        <f>SUMIFS('Ctas Pagar'!G:G,'Ctas Pagar'!E:E,Fornecedores!A:A,'Ctas Pagar'!N:N,"Pago")</f>
        <v>0</v>
      </c>
      <c r="Q924" s="71"/>
      <c r="R924" s="71"/>
      <c r="S924" s="71"/>
      <c r="T924" s="71"/>
      <c r="U924" s="71"/>
      <c r="V924" s="71"/>
      <c r="W924" s="71"/>
      <c r="X924" s="71"/>
      <c r="Y924" s="71"/>
      <c r="Z924" s="71"/>
      <c r="AA924" s="71"/>
      <c r="AB924" s="71"/>
      <c r="AC924" s="71"/>
      <c r="AD924" s="71"/>
      <c r="AE924" s="71"/>
      <c r="AF924" s="71"/>
      <c r="AG924" s="71"/>
      <c r="AH924" s="71"/>
      <c r="AI924" s="71"/>
      <c r="AJ924" s="71"/>
    </row>
    <row r="925" spans="1:36">
      <c r="A925" s="191"/>
      <c r="B925" s="191"/>
      <c r="C925" s="191"/>
      <c r="D925" s="191"/>
      <c r="E925" s="191"/>
      <c r="F925" s="191"/>
      <c r="G925" s="191"/>
      <c r="H925" s="191"/>
      <c r="I925" s="191"/>
      <c r="J925" s="191"/>
      <c r="K925" s="191"/>
      <c r="L925" s="191"/>
      <c r="M925" s="191"/>
      <c r="N925" s="191"/>
      <c r="O925" s="70">
        <f>SUMIFS('Ctas Pagar'!G:G,'Ctas Pagar'!E:E,Fornecedores!A:A,'Ctas Pagar'!M:M,"")</f>
        <v>0</v>
      </c>
      <c r="P925" s="70">
        <f>SUMIFS('Ctas Pagar'!G:G,'Ctas Pagar'!E:E,Fornecedores!A:A,'Ctas Pagar'!N:N,"Pago")</f>
        <v>0</v>
      </c>
      <c r="Q925" s="71"/>
      <c r="R925" s="71"/>
      <c r="S925" s="71"/>
      <c r="T925" s="71"/>
      <c r="U925" s="71"/>
      <c r="V925" s="71"/>
      <c r="W925" s="71"/>
      <c r="X925" s="71"/>
      <c r="Y925" s="71"/>
      <c r="Z925" s="71"/>
      <c r="AA925" s="71"/>
      <c r="AB925" s="71"/>
      <c r="AC925" s="71"/>
      <c r="AD925" s="71"/>
      <c r="AE925" s="71"/>
      <c r="AF925" s="71"/>
      <c r="AG925" s="71"/>
      <c r="AH925" s="71"/>
      <c r="AI925" s="71"/>
      <c r="AJ925" s="71"/>
    </row>
    <row r="926" spans="1:36">
      <c r="A926" s="191"/>
      <c r="B926" s="191"/>
      <c r="C926" s="191"/>
      <c r="D926" s="191"/>
      <c r="E926" s="191"/>
      <c r="F926" s="191"/>
      <c r="G926" s="191"/>
      <c r="H926" s="191"/>
      <c r="I926" s="191"/>
      <c r="J926" s="191"/>
      <c r="K926" s="191"/>
      <c r="L926" s="191"/>
      <c r="M926" s="191"/>
      <c r="N926" s="191"/>
      <c r="O926" s="70">
        <f>SUMIFS('Ctas Pagar'!G:G,'Ctas Pagar'!E:E,Fornecedores!A:A,'Ctas Pagar'!M:M,"")</f>
        <v>0</v>
      </c>
      <c r="P926" s="70">
        <f>SUMIFS('Ctas Pagar'!G:G,'Ctas Pagar'!E:E,Fornecedores!A:A,'Ctas Pagar'!N:N,"Pago")</f>
        <v>0</v>
      </c>
      <c r="Q926" s="71"/>
      <c r="R926" s="71"/>
      <c r="S926" s="71"/>
      <c r="T926" s="71"/>
      <c r="U926" s="71"/>
      <c r="V926" s="71"/>
      <c r="W926" s="71"/>
      <c r="X926" s="71"/>
      <c r="Y926" s="71"/>
      <c r="Z926" s="71"/>
      <c r="AA926" s="71"/>
      <c r="AB926" s="71"/>
      <c r="AC926" s="71"/>
      <c r="AD926" s="71"/>
      <c r="AE926" s="71"/>
      <c r="AF926" s="71"/>
      <c r="AG926" s="71"/>
      <c r="AH926" s="71"/>
      <c r="AI926" s="71"/>
      <c r="AJ926" s="71"/>
    </row>
    <row r="927" spans="1:36">
      <c r="A927" s="191"/>
      <c r="B927" s="191"/>
      <c r="C927" s="191"/>
      <c r="D927" s="191"/>
      <c r="E927" s="191"/>
      <c r="F927" s="191"/>
      <c r="G927" s="191"/>
      <c r="H927" s="191"/>
      <c r="I927" s="191"/>
      <c r="J927" s="191"/>
      <c r="K927" s="191"/>
      <c r="L927" s="191"/>
      <c r="M927" s="191"/>
      <c r="N927" s="191"/>
      <c r="O927" s="70">
        <f>SUMIFS('Ctas Pagar'!G:G,'Ctas Pagar'!E:E,Fornecedores!A:A,'Ctas Pagar'!M:M,"")</f>
        <v>0</v>
      </c>
      <c r="P927" s="70">
        <f>SUMIFS('Ctas Pagar'!G:G,'Ctas Pagar'!E:E,Fornecedores!A:A,'Ctas Pagar'!N:N,"Pago")</f>
        <v>0</v>
      </c>
      <c r="Q927" s="71"/>
      <c r="R927" s="71"/>
      <c r="S927" s="71"/>
      <c r="T927" s="71"/>
      <c r="U927" s="71"/>
      <c r="V927" s="71"/>
      <c r="W927" s="71"/>
      <c r="X927" s="71"/>
      <c r="Y927" s="71"/>
      <c r="Z927" s="71"/>
      <c r="AA927" s="71"/>
      <c r="AB927" s="71"/>
      <c r="AC927" s="71"/>
      <c r="AD927" s="71"/>
      <c r="AE927" s="71"/>
      <c r="AF927" s="71"/>
      <c r="AG927" s="71"/>
      <c r="AH927" s="71"/>
      <c r="AI927" s="71"/>
      <c r="AJ927" s="71"/>
    </row>
    <row r="928" spans="1:36">
      <c r="A928" s="191"/>
      <c r="B928" s="191"/>
      <c r="C928" s="191"/>
      <c r="D928" s="191"/>
      <c r="E928" s="191"/>
      <c r="F928" s="191"/>
      <c r="G928" s="191"/>
      <c r="H928" s="191"/>
      <c r="I928" s="191"/>
      <c r="J928" s="191"/>
      <c r="K928" s="191"/>
      <c r="L928" s="191"/>
      <c r="M928" s="191"/>
      <c r="N928" s="191"/>
      <c r="O928" s="70">
        <f>SUMIFS('Ctas Pagar'!G:G,'Ctas Pagar'!E:E,Fornecedores!A:A,'Ctas Pagar'!M:M,"")</f>
        <v>0</v>
      </c>
      <c r="P928" s="70">
        <f>SUMIFS('Ctas Pagar'!G:G,'Ctas Pagar'!E:E,Fornecedores!A:A,'Ctas Pagar'!N:N,"Pago")</f>
        <v>0</v>
      </c>
      <c r="Q928" s="71"/>
      <c r="R928" s="71"/>
      <c r="S928" s="71"/>
      <c r="T928" s="71"/>
      <c r="U928" s="71"/>
      <c r="V928" s="71"/>
      <c r="W928" s="71"/>
      <c r="X928" s="71"/>
      <c r="Y928" s="71"/>
      <c r="Z928" s="71"/>
      <c r="AA928" s="71"/>
      <c r="AB928" s="71"/>
      <c r="AC928" s="71"/>
      <c r="AD928" s="71"/>
      <c r="AE928" s="71"/>
      <c r="AF928" s="71"/>
      <c r="AG928" s="71"/>
      <c r="AH928" s="71"/>
      <c r="AI928" s="71"/>
      <c r="AJ928" s="71"/>
    </row>
    <row r="929" spans="1:36">
      <c r="A929" s="191"/>
      <c r="B929" s="191"/>
      <c r="C929" s="191"/>
      <c r="D929" s="191"/>
      <c r="E929" s="191"/>
      <c r="F929" s="191"/>
      <c r="G929" s="191"/>
      <c r="H929" s="191"/>
      <c r="I929" s="191"/>
      <c r="J929" s="191"/>
      <c r="K929" s="191"/>
      <c r="L929" s="191"/>
      <c r="M929" s="191"/>
      <c r="N929" s="191"/>
      <c r="O929" s="70">
        <f>SUMIFS('Ctas Pagar'!G:G,'Ctas Pagar'!E:E,Fornecedores!A:A,'Ctas Pagar'!M:M,"")</f>
        <v>0</v>
      </c>
      <c r="P929" s="70">
        <f>SUMIFS('Ctas Pagar'!G:G,'Ctas Pagar'!E:E,Fornecedores!A:A,'Ctas Pagar'!N:N,"Pago")</f>
        <v>0</v>
      </c>
      <c r="Q929" s="71"/>
      <c r="R929" s="71"/>
      <c r="S929" s="71"/>
      <c r="T929" s="71"/>
      <c r="U929" s="71"/>
      <c r="V929" s="71"/>
      <c r="W929" s="71"/>
      <c r="X929" s="71"/>
      <c r="Y929" s="71"/>
      <c r="Z929" s="71"/>
      <c r="AA929" s="71"/>
      <c r="AB929" s="71"/>
      <c r="AC929" s="71"/>
      <c r="AD929" s="71"/>
      <c r="AE929" s="71"/>
      <c r="AF929" s="71"/>
      <c r="AG929" s="71"/>
      <c r="AH929" s="71"/>
      <c r="AI929" s="71"/>
      <c r="AJ929" s="71"/>
    </row>
    <row r="930" spans="1:36">
      <c r="A930" s="191"/>
      <c r="B930" s="191"/>
      <c r="C930" s="191"/>
      <c r="D930" s="191"/>
      <c r="E930" s="191"/>
      <c r="F930" s="191"/>
      <c r="G930" s="191"/>
      <c r="H930" s="191"/>
      <c r="I930" s="191"/>
      <c r="J930" s="191"/>
      <c r="K930" s="191"/>
      <c r="L930" s="191"/>
      <c r="M930" s="191"/>
      <c r="N930" s="191"/>
      <c r="O930" s="70">
        <f>SUMIFS('Ctas Pagar'!G:G,'Ctas Pagar'!E:E,Fornecedores!A:A,'Ctas Pagar'!M:M,"")</f>
        <v>0</v>
      </c>
      <c r="P930" s="70">
        <f>SUMIFS('Ctas Pagar'!G:G,'Ctas Pagar'!E:E,Fornecedores!A:A,'Ctas Pagar'!N:N,"Pago")</f>
        <v>0</v>
      </c>
      <c r="Q930" s="71"/>
      <c r="R930" s="71"/>
      <c r="S930" s="71"/>
      <c r="T930" s="71"/>
      <c r="U930" s="71"/>
      <c r="V930" s="71"/>
      <c r="W930" s="71"/>
      <c r="X930" s="71"/>
      <c r="Y930" s="71"/>
      <c r="Z930" s="71"/>
      <c r="AA930" s="71"/>
      <c r="AB930" s="71"/>
      <c r="AC930" s="71"/>
      <c r="AD930" s="71"/>
      <c r="AE930" s="71"/>
      <c r="AF930" s="71"/>
      <c r="AG930" s="71"/>
      <c r="AH930" s="71"/>
      <c r="AI930" s="71"/>
      <c r="AJ930" s="71"/>
    </row>
    <row r="931" spans="1:36">
      <c r="A931" s="191"/>
      <c r="B931" s="191"/>
      <c r="C931" s="191"/>
      <c r="D931" s="191"/>
      <c r="E931" s="191"/>
      <c r="F931" s="191"/>
      <c r="G931" s="191"/>
      <c r="H931" s="191"/>
      <c r="I931" s="191"/>
      <c r="J931" s="191"/>
      <c r="K931" s="191"/>
      <c r="L931" s="191"/>
      <c r="M931" s="191"/>
      <c r="N931" s="191"/>
      <c r="O931" s="70">
        <f>SUMIFS('Ctas Pagar'!G:G,'Ctas Pagar'!E:E,Fornecedores!A:A,'Ctas Pagar'!M:M,"")</f>
        <v>0</v>
      </c>
      <c r="P931" s="70">
        <f>SUMIFS('Ctas Pagar'!G:G,'Ctas Pagar'!E:E,Fornecedores!A:A,'Ctas Pagar'!N:N,"Pago")</f>
        <v>0</v>
      </c>
      <c r="Q931" s="71"/>
      <c r="R931" s="71"/>
      <c r="S931" s="71"/>
      <c r="T931" s="71"/>
      <c r="U931" s="71"/>
      <c r="V931" s="71"/>
      <c r="W931" s="71"/>
      <c r="X931" s="71"/>
      <c r="Y931" s="71"/>
      <c r="Z931" s="71"/>
      <c r="AA931" s="71"/>
      <c r="AB931" s="71"/>
      <c r="AC931" s="71"/>
      <c r="AD931" s="71"/>
      <c r="AE931" s="71"/>
      <c r="AF931" s="71"/>
      <c r="AG931" s="71"/>
      <c r="AH931" s="71"/>
      <c r="AI931" s="71"/>
      <c r="AJ931" s="71"/>
    </row>
    <row r="932" spans="1:36">
      <c r="A932" s="191"/>
      <c r="B932" s="191"/>
      <c r="C932" s="191"/>
      <c r="D932" s="191"/>
      <c r="E932" s="191"/>
      <c r="F932" s="191"/>
      <c r="G932" s="191"/>
      <c r="H932" s="191"/>
      <c r="I932" s="191"/>
      <c r="J932" s="191"/>
      <c r="K932" s="191"/>
      <c r="L932" s="191"/>
      <c r="M932" s="191"/>
      <c r="N932" s="191"/>
      <c r="O932" s="70">
        <f>SUMIFS('Ctas Pagar'!G:G,'Ctas Pagar'!E:E,Fornecedores!A:A,'Ctas Pagar'!M:M,"")</f>
        <v>0</v>
      </c>
      <c r="P932" s="70">
        <f>SUMIFS('Ctas Pagar'!G:G,'Ctas Pagar'!E:E,Fornecedores!A:A,'Ctas Pagar'!N:N,"Pago")</f>
        <v>0</v>
      </c>
      <c r="Q932" s="71"/>
      <c r="R932" s="71"/>
      <c r="S932" s="71"/>
      <c r="T932" s="71"/>
      <c r="U932" s="71"/>
      <c r="V932" s="71"/>
      <c r="W932" s="71"/>
      <c r="X932" s="71"/>
      <c r="Y932" s="71"/>
      <c r="Z932" s="71"/>
      <c r="AA932" s="71"/>
      <c r="AB932" s="71"/>
      <c r="AC932" s="71"/>
      <c r="AD932" s="71"/>
      <c r="AE932" s="71"/>
      <c r="AF932" s="71"/>
      <c r="AG932" s="71"/>
      <c r="AH932" s="71"/>
      <c r="AI932" s="71"/>
      <c r="AJ932" s="71"/>
    </row>
    <row r="933" spans="1:36">
      <c r="A933" s="191"/>
      <c r="B933" s="191"/>
      <c r="C933" s="191"/>
      <c r="D933" s="191"/>
      <c r="E933" s="191"/>
      <c r="F933" s="191"/>
      <c r="G933" s="191"/>
      <c r="H933" s="191"/>
      <c r="I933" s="191"/>
      <c r="J933" s="191"/>
      <c r="K933" s="191"/>
      <c r="L933" s="191"/>
      <c r="M933" s="191"/>
      <c r="N933" s="191"/>
      <c r="O933" s="70">
        <f>SUMIFS('Ctas Pagar'!G:G,'Ctas Pagar'!E:E,Fornecedores!A:A,'Ctas Pagar'!M:M,"")</f>
        <v>0</v>
      </c>
      <c r="P933" s="70">
        <f>SUMIFS('Ctas Pagar'!G:G,'Ctas Pagar'!E:E,Fornecedores!A:A,'Ctas Pagar'!N:N,"Pago")</f>
        <v>0</v>
      </c>
      <c r="Q933" s="71"/>
      <c r="R933" s="71"/>
      <c r="S933" s="71"/>
      <c r="T933" s="71"/>
      <c r="U933" s="71"/>
      <c r="V933" s="71"/>
      <c r="W933" s="71"/>
      <c r="X933" s="71"/>
      <c r="Y933" s="71"/>
      <c r="Z933" s="71"/>
      <c r="AA933" s="71"/>
      <c r="AB933" s="71"/>
      <c r="AC933" s="71"/>
      <c r="AD933" s="71"/>
      <c r="AE933" s="71"/>
      <c r="AF933" s="71"/>
      <c r="AG933" s="71"/>
      <c r="AH933" s="71"/>
      <c r="AI933" s="71"/>
      <c r="AJ933" s="71"/>
    </row>
    <row r="934" spans="1:36">
      <c r="A934" s="191"/>
      <c r="B934" s="191"/>
      <c r="C934" s="191"/>
      <c r="D934" s="191"/>
      <c r="E934" s="191"/>
      <c r="F934" s="191"/>
      <c r="G934" s="191"/>
      <c r="H934" s="191"/>
      <c r="I934" s="191"/>
      <c r="J934" s="191"/>
      <c r="K934" s="191"/>
      <c r="L934" s="191"/>
      <c r="M934" s="191"/>
      <c r="N934" s="191"/>
      <c r="O934" s="70">
        <f>SUMIFS('Ctas Pagar'!G:G,'Ctas Pagar'!E:E,Fornecedores!A:A,'Ctas Pagar'!M:M,"")</f>
        <v>0</v>
      </c>
      <c r="P934" s="70">
        <f>SUMIFS('Ctas Pagar'!G:G,'Ctas Pagar'!E:E,Fornecedores!A:A,'Ctas Pagar'!N:N,"Pago")</f>
        <v>0</v>
      </c>
      <c r="Q934" s="71"/>
      <c r="R934" s="71"/>
      <c r="S934" s="71"/>
      <c r="T934" s="71"/>
      <c r="U934" s="71"/>
      <c r="V934" s="71"/>
      <c r="W934" s="71"/>
      <c r="X934" s="71"/>
      <c r="Y934" s="71"/>
      <c r="Z934" s="71"/>
      <c r="AA934" s="71"/>
      <c r="AB934" s="71"/>
      <c r="AC934" s="71"/>
      <c r="AD934" s="71"/>
      <c r="AE934" s="71"/>
      <c r="AF934" s="71"/>
      <c r="AG934" s="71"/>
      <c r="AH934" s="71"/>
      <c r="AI934" s="71"/>
      <c r="AJ934" s="71"/>
    </row>
    <row r="935" spans="1:36">
      <c r="A935" s="191"/>
      <c r="B935" s="191"/>
      <c r="C935" s="191"/>
      <c r="D935" s="191"/>
      <c r="E935" s="191"/>
      <c r="F935" s="191"/>
      <c r="G935" s="191"/>
      <c r="H935" s="191"/>
      <c r="I935" s="191"/>
      <c r="J935" s="191"/>
      <c r="K935" s="191"/>
      <c r="L935" s="191"/>
      <c r="M935" s="191"/>
      <c r="N935" s="191"/>
      <c r="O935" s="70">
        <f>SUMIFS('Ctas Pagar'!G:G,'Ctas Pagar'!E:E,Fornecedores!A:A,'Ctas Pagar'!M:M,"")</f>
        <v>0</v>
      </c>
      <c r="P935" s="70">
        <f>SUMIFS('Ctas Pagar'!G:G,'Ctas Pagar'!E:E,Fornecedores!A:A,'Ctas Pagar'!N:N,"Pago")</f>
        <v>0</v>
      </c>
      <c r="Q935" s="71"/>
      <c r="R935" s="71"/>
      <c r="S935" s="71"/>
      <c r="T935" s="71"/>
      <c r="U935" s="71"/>
      <c r="V935" s="71"/>
      <c r="W935" s="71"/>
      <c r="X935" s="71"/>
      <c r="Y935" s="71"/>
      <c r="Z935" s="71"/>
      <c r="AA935" s="71"/>
      <c r="AB935" s="71"/>
      <c r="AC935" s="71"/>
      <c r="AD935" s="71"/>
      <c r="AE935" s="71"/>
      <c r="AF935" s="71"/>
      <c r="AG935" s="71"/>
      <c r="AH935" s="71"/>
      <c r="AI935" s="71"/>
      <c r="AJ935" s="71"/>
    </row>
    <row r="936" spans="1:36">
      <c r="A936" s="191"/>
      <c r="B936" s="191"/>
      <c r="C936" s="191"/>
      <c r="D936" s="191"/>
      <c r="E936" s="191"/>
      <c r="F936" s="191"/>
      <c r="G936" s="191"/>
      <c r="H936" s="191"/>
      <c r="I936" s="191"/>
      <c r="J936" s="191"/>
      <c r="K936" s="191"/>
      <c r="L936" s="191"/>
      <c r="M936" s="191"/>
      <c r="N936" s="191"/>
      <c r="O936" s="70">
        <f>SUMIFS('Ctas Pagar'!G:G,'Ctas Pagar'!E:E,Fornecedores!A:A,'Ctas Pagar'!M:M,"")</f>
        <v>0</v>
      </c>
      <c r="P936" s="70">
        <f>SUMIFS('Ctas Pagar'!G:G,'Ctas Pagar'!E:E,Fornecedores!A:A,'Ctas Pagar'!N:N,"Pago")</f>
        <v>0</v>
      </c>
      <c r="Q936" s="71"/>
      <c r="R936" s="71"/>
      <c r="S936" s="71"/>
      <c r="T936" s="71"/>
      <c r="U936" s="71"/>
      <c r="V936" s="71"/>
      <c r="W936" s="71"/>
      <c r="X936" s="71"/>
      <c r="Y936" s="71"/>
      <c r="Z936" s="71"/>
      <c r="AA936" s="71"/>
      <c r="AB936" s="71"/>
      <c r="AC936" s="71"/>
      <c r="AD936" s="71"/>
      <c r="AE936" s="71"/>
      <c r="AF936" s="71"/>
      <c r="AG936" s="71"/>
      <c r="AH936" s="71"/>
      <c r="AI936" s="71"/>
      <c r="AJ936" s="71"/>
    </row>
    <row r="937" spans="1:36">
      <c r="A937" s="191"/>
      <c r="B937" s="191"/>
      <c r="C937" s="191"/>
      <c r="D937" s="191"/>
      <c r="E937" s="191"/>
      <c r="F937" s="191"/>
      <c r="G937" s="191"/>
      <c r="H937" s="191"/>
      <c r="I937" s="191"/>
      <c r="J937" s="191"/>
      <c r="K937" s="191"/>
      <c r="L937" s="191"/>
      <c r="M937" s="191"/>
      <c r="N937" s="191"/>
      <c r="O937" s="70">
        <f>SUMIFS('Ctas Pagar'!G:G,'Ctas Pagar'!E:E,Fornecedores!A:A,'Ctas Pagar'!M:M,"")</f>
        <v>0</v>
      </c>
      <c r="P937" s="70">
        <f>SUMIFS('Ctas Pagar'!G:G,'Ctas Pagar'!E:E,Fornecedores!A:A,'Ctas Pagar'!N:N,"Pago")</f>
        <v>0</v>
      </c>
      <c r="Q937" s="71"/>
      <c r="R937" s="71"/>
      <c r="S937" s="71"/>
      <c r="T937" s="71"/>
      <c r="U937" s="71"/>
      <c r="V937" s="71"/>
      <c r="W937" s="71"/>
      <c r="X937" s="71"/>
      <c r="Y937" s="71"/>
      <c r="Z937" s="71"/>
      <c r="AA937" s="71"/>
      <c r="AB937" s="71"/>
      <c r="AC937" s="71"/>
      <c r="AD937" s="71"/>
      <c r="AE937" s="71"/>
      <c r="AF937" s="71"/>
      <c r="AG937" s="71"/>
      <c r="AH937" s="71"/>
      <c r="AI937" s="71"/>
      <c r="AJ937" s="71"/>
    </row>
    <row r="938" spans="1:36">
      <c r="A938" s="191"/>
      <c r="B938" s="191"/>
      <c r="C938" s="191"/>
      <c r="D938" s="191"/>
      <c r="E938" s="191"/>
      <c r="F938" s="191"/>
      <c r="G938" s="191"/>
      <c r="H938" s="191"/>
      <c r="I938" s="191"/>
      <c r="J938" s="191"/>
      <c r="K938" s="191"/>
      <c r="L938" s="191"/>
      <c r="M938" s="191"/>
      <c r="N938" s="191"/>
      <c r="O938" s="70">
        <f>SUMIFS('Ctas Pagar'!G:G,'Ctas Pagar'!E:E,Fornecedores!A:A,'Ctas Pagar'!M:M,"")</f>
        <v>0</v>
      </c>
      <c r="P938" s="70">
        <f>SUMIFS('Ctas Pagar'!G:G,'Ctas Pagar'!E:E,Fornecedores!A:A,'Ctas Pagar'!N:N,"Pago")</f>
        <v>0</v>
      </c>
      <c r="Q938" s="71"/>
      <c r="R938" s="71"/>
      <c r="S938" s="71"/>
      <c r="T938" s="71"/>
      <c r="U938" s="71"/>
      <c r="V938" s="71"/>
      <c r="W938" s="71"/>
      <c r="X938" s="71"/>
      <c r="Y938" s="71"/>
      <c r="Z938" s="71"/>
      <c r="AA938" s="71"/>
      <c r="AB938" s="71"/>
      <c r="AC938" s="71"/>
      <c r="AD938" s="71"/>
      <c r="AE938" s="71"/>
      <c r="AF938" s="71"/>
      <c r="AG938" s="71"/>
      <c r="AH938" s="71"/>
      <c r="AI938" s="71"/>
      <c r="AJ938" s="71"/>
    </row>
    <row r="939" spans="1:36">
      <c r="A939" s="191"/>
      <c r="B939" s="191"/>
      <c r="C939" s="191"/>
      <c r="D939" s="191"/>
      <c r="E939" s="191"/>
      <c r="F939" s="191"/>
      <c r="G939" s="191"/>
      <c r="H939" s="191"/>
      <c r="I939" s="191"/>
      <c r="J939" s="191"/>
      <c r="K939" s="191"/>
      <c r="L939" s="191"/>
      <c r="M939" s="191"/>
      <c r="N939" s="191"/>
      <c r="O939" s="70">
        <f>SUMIFS('Ctas Pagar'!G:G,'Ctas Pagar'!E:E,Fornecedores!A:A,'Ctas Pagar'!M:M,"")</f>
        <v>0</v>
      </c>
      <c r="P939" s="70">
        <f>SUMIFS('Ctas Pagar'!G:G,'Ctas Pagar'!E:E,Fornecedores!A:A,'Ctas Pagar'!N:N,"Pago")</f>
        <v>0</v>
      </c>
      <c r="Q939" s="71"/>
      <c r="R939" s="71"/>
      <c r="S939" s="71"/>
      <c r="T939" s="71"/>
      <c r="U939" s="71"/>
      <c r="V939" s="71"/>
      <c r="W939" s="71"/>
      <c r="X939" s="71"/>
      <c r="Y939" s="71"/>
      <c r="Z939" s="71"/>
      <c r="AA939" s="71"/>
      <c r="AB939" s="71"/>
      <c r="AC939" s="71"/>
      <c r="AD939" s="71"/>
      <c r="AE939" s="71"/>
      <c r="AF939" s="71"/>
      <c r="AG939" s="71"/>
      <c r="AH939" s="71"/>
      <c r="AI939" s="71"/>
      <c r="AJ939" s="71"/>
    </row>
    <row r="940" spans="1:36">
      <c r="A940" s="191"/>
      <c r="B940" s="191"/>
      <c r="C940" s="191"/>
      <c r="D940" s="191"/>
      <c r="E940" s="191"/>
      <c r="F940" s="191"/>
      <c r="G940" s="191"/>
      <c r="H940" s="191"/>
      <c r="I940" s="191"/>
      <c r="J940" s="191"/>
      <c r="K940" s="191"/>
      <c r="L940" s="191"/>
      <c r="M940" s="191"/>
      <c r="N940" s="191"/>
      <c r="O940" s="70">
        <f>SUMIFS('Ctas Pagar'!G:G,'Ctas Pagar'!E:E,Fornecedores!A:A,'Ctas Pagar'!M:M,"")</f>
        <v>0</v>
      </c>
      <c r="P940" s="70">
        <f>SUMIFS('Ctas Pagar'!G:G,'Ctas Pagar'!E:E,Fornecedores!A:A,'Ctas Pagar'!N:N,"Pago")</f>
        <v>0</v>
      </c>
      <c r="Q940" s="71"/>
      <c r="R940" s="71"/>
      <c r="S940" s="71"/>
      <c r="T940" s="71"/>
      <c r="U940" s="71"/>
      <c r="V940" s="71"/>
      <c r="W940" s="71"/>
      <c r="X940" s="71"/>
      <c r="Y940" s="71"/>
      <c r="Z940" s="71"/>
      <c r="AA940" s="71"/>
      <c r="AB940" s="71"/>
      <c r="AC940" s="71"/>
      <c r="AD940" s="71"/>
      <c r="AE940" s="71"/>
      <c r="AF940" s="71"/>
      <c r="AG940" s="71"/>
      <c r="AH940" s="71"/>
      <c r="AI940" s="71"/>
      <c r="AJ940" s="71"/>
    </row>
    <row r="941" spans="1:36">
      <c r="A941" s="191"/>
      <c r="B941" s="191"/>
      <c r="C941" s="191"/>
      <c r="D941" s="191"/>
      <c r="E941" s="191"/>
      <c r="F941" s="191"/>
      <c r="G941" s="191"/>
      <c r="H941" s="191"/>
      <c r="I941" s="191"/>
      <c r="J941" s="191"/>
      <c r="K941" s="191"/>
      <c r="L941" s="191"/>
      <c r="M941" s="191"/>
      <c r="N941" s="191"/>
      <c r="O941" s="70">
        <f>SUMIFS('Ctas Pagar'!G:G,'Ctas Pagar'!E:E,Fornecedores!A:A,'Ctas Pagar'!M:M,"")</f>
        <v>0</v>
      </c>
      <c r="P941" s="70">
        <f>SUMIFS('Ctas Pagar'!G:G,'Ctas Pagar'!E:E,Fornecedores!A:A,'Ctas Pagar'!N:N,"Pago")</f>
        <v>0</v>
      </c>
      <c r="Q941" s="71"/>
      <c r="R941" s="71"/>
      <c r="S941" s="71"/>
      <c r="T941" s="71"/>
      <c r="U941" s="71"/>
      <c r="V941" s="71"/>
      <c r="W941" s="71"/>
      <c r="X941" s="71"/>
      <c r="Y941" s="71"/>
      <c r="Z941" s="71"/>
      <c r="AA941" s="71"/>
      <c r="AB941" s="71"/>
      <c r="AC941" s="71"/>
      <c r="AD941" s="71"/>
      <c r="AE941" s="71"/>
      <c r="AF941" s="71"/>
      <c r="AG941" s="71"/>
      <c r="AH941" s="71"/>
      <c r="AI941" s="71"/>
      <c r="AJ941" s="71"/>
    </row>
    <row r="942" spans="1:36">
      <c r="A942" s="191"/>
      <c r="B942" s="191"/>
      <c r="C942" s="191"/>
      <c r="D942" s="191"/>
      <c r="E942" s="191"/>
      <c r="F942" s="191"/>
      <c r="G942" s="191"/>
      <c r="H942" s="191"/>
      <c r="I942" s="191"/>
      <c r="J942" s="191"/>
      <c r="K942" s="191"/>
      <c r="L942" s="191"/>
      <c r="M942" s="191"/>
      <c r="N942" s="191"/>
      <c r="O942" s="70">
        <f>SUMIFS('Ctas Pagar'!G:G,'Ctas Pagar'!E:E,Fornecedores!A:A,'Ctas Pagar'!M:M,"")</f>
        <v>0</v>
      </c>
      <c r="P942" s="70">
        <f>SUMIFS('Ctas Pagar'!G:G,'Ctas Pagar'!E:E,Fornecedores!A:A,'Ctas Pagar'!N:N,"Pago")</f>
        <v>0</v>
      </c>
      <c r="Q942" s="71"/>
      <c r="R942" s="71"/>
      <c r="S942" s="71"/>
      <c r="T942" s="71"/>
      <c r="U942" s="71"/>
      <c r="V942" s="71"/>
      <c r="W942" s="71"/>
      <c r="X942" s="71"/>
      <c r="Y942" s="71"/>
      <c r="Z942" s="71"/>
      <c r="AA942" s="71"/>
      <c r="AB942" s="71"/>
      <c r="AC942" s="71"/>
      <c r="AD942" s="71"/>
      <c r="AE942" s="71"/>
      <c r="AF942" s="71"/>
      <c r="AG942" s="71"/>
      <c r="AH942" s="71"/>
      <c r="AI942" s="71"/>
      <c r="AJ942" s="71"/>
    </row>
    <row r="943" spans="1:36">
      <c r="A943" s="191"/>
      <c r="B943" s="191"/>
      <c r="C943" s="191"/>
      <c r="D943" s="191"/>
      <c r="E943" s="191"/>
      <c r="F943" s="191"/>
      <c r="G943" s="191"/>
      <c r="H943" s="191"/>
      <c r="I943" s="191"/>
      <c r="J943" s="191"/>
      <c r="K943" s="191"/>
      <c r="L943" s="191"/>
      <c r="M943" s="191"/>
      <c r="N943" s="191"/>
      <c r="O943" s="70">
        <f>SUMIFS('Ctas Pagar'!G:G,'Ctas Pagar'!E:E,Fornecedores!A:A,'Ctas Pagar'!M:M,"")</f>
        <v>0</v>
      </c>
      <c r="P943" s="70">
        <f>SUMIFS('Ctas Pagar'!G:G,'Ctas Pagar'!E:E,Fornecedores!A:A,'Ctas Pagar'!N:N,"Pago")</f>
        <v>0</v>
      </c>
      <c r="Q943" s="71"/>
      <c r="R943" s="71"/>
      <c r="S943" s="71"/>
      <c r="T943" s="71"/>
      <c r="U943" s="71"/>
      <c r="V943" s="71"/>
      <c r="W943" s="71"/>
      <c r="X943" s="71"/>
      <c r="Y943" s="71"/>
      <c r="Z943" s="71"/>
      <c r="AA943" s="71"/>
      <c r="AB943" s="71"/>
      <c r="AC943" s="71"/>
      <c r="AD943" s="71"/>
      <c r="AE943" s="71"/>
      <c r="AF943" s="71"/>
      <c r="AG943" s="71"/>
      <c r="AH943" s="71"/>
      <c r="AI943" s="71"/>
      <c r="AJ943" s="71"/>
    </row>
    <row r="944" spans="1:36">
      <c r="A944" s="191"/>
      <c r="B944" s="191"/>
      <c r="C944" s="191"/>
      <c r="D944" s="191"/>
      <c r="E944" s="191"/>
      <c r="F944" s="191"/>
      <c r="G944" s="191"/>
      <c r="H944" s="191"/>
      <c r="I944" s="191"/>
      <c r="J944" s="191"/>
      <c r="K944" s="191"/>
      <c r="L944" s="191"/>
      <c r="M944" s="191"/>
      <c r="N944" s="191"/>
      <c r="O944" s="70">
        <f>SUMIFS('Ctas Pagar'!G:G,'Ctas Pagar'!E:E,Fornecedores!A:A,'Ctas Pagar'!M:M,"")</f>
        <v>0</v>
      </c>
      <c r="P944" s="70">
        <f>SUMIFS('Ctas Pagar'!G:G,'Ctas Pagar'!E:E,Fornecedores!A:A,'Ctas Pagar'!N:N,"Pago")</f>
        <v>0</v>
      </c>
      <c r="Q944" s="71"/>
      <c r="R944" s="71"/>
      <c r="S944" s="71"/>
      <c r="T944" s="71"/>
      <c r="U944" s="71"/>
      <c r="V944" s="71"/>
      <c r="W944" s="71"/>
      <c r="X944" s="71"/>
      <c r="Y944" s="71"/>
      <c r="Z944" s="71"/>
      <c r="AA944" s="71"/>
      <c r="AB944" s="71"/>
      <c r="AC944" s="71"/>
      <c r="AD944" s="71"/>
      <c r="AE944" s="71"/>
      <c r="AF944" s="71"/>
      <c r="AG944" s="71"/>
      <c r="AH944" s="71"/>
      <c r="AI944" s="71"/>
      <c r="AJ944" s="71"/>
    </row>
    <row r="945" spans="1:36">
      <c r="A945" s="191"/>
      <c r="B945" s="191"/>
      <c r="C945" s="191"/>
      <c r="D945" s="191"/>
      <c r="E945" s="191"/>
      <c r="F945" s="191"/>
      <c r="G945" s="191"/>
      <c r="H945" s="191"/>
      <c r="I945" s="191"/>
      <c r="J945" s="191"/>
      <c r="K945" s="191"/>
      <c r="L945" s="191"/>
      <c r="M945" s="191"/>
      <c r="N945" s="191"/>
      <c r="O945" s="70">
        <f>SUMIFS('Ctas Pagar'!G:G,'Ctas Pagar'!E:E,Fornecedores!A:A,'Ctas Pagar'!M:M,"")</f>
        <v>0</v>
      </c>
      <c r="P945" s="70">
        <f>SUMIFS('Ctas Pagar'!G:G,'Ctas Pagar'!E:E,Fornecedores!A:A,'Ctas Pagar'!N:N,"Pago")</f>
        <v>0</v>
      </c>
      <c r="Q945" s="71"/>
      <c r="R945" s="71"/>
      <c r="S945" s="71"/>
      <c r="T945" s="71"/>
      <c r="U945" s="71"/>
      <c r="V945" s="71"/>
      <c r="W945" s="71"/>
      <c r="X945" s="71"/>
      <c r="Y945" s="71"/>
      <c r="Z945" s="71"/>
      <c r="AA945" s="71"/>
      <c r="AB945" s="71"/>
      <c r="AC945" s="71"/>
      <c r="AD945" s="71"/>
      <c r="AE945" s="71"/>
      <c r="AF945" s="71"/>
      <c r="AG945" s="71"/>
      <c r="AH945" s="71"/>
      <c r="AI945" s="71"/>
      <c r="AJ945" s="71"/>
    </row>
    <row r="946" spans="1:36">
      <c r="A946" s="191"/>
      <c r="B946" s="191"/>
      <c r="C946" s="191"/>
      <c r="D946" s="191"/>
      <c r="E946" s="191"/>
      <c r="F946" s="191"/>
      <c r="G946" s="191"/>
      <c r="H946" s="191"/>
      <c r="I946" s="191"/>
      <c r="J946" s="191"/>
      <c r="K946" s="191"/>
      <c r="L946" s="191"/>
      <c r="M946" s="191"/>
      <c r="N946" s="191"/>
      <c r="O946" s="70">
        <f>SUMIFS('Ctas Pagar'!G:G,'Ctas Pagar'!E:E,Fornecedores!A:A,'Ctas Pagar'!M:M,"")</f>
        <v>0</v>
      </c>
      <c r="P946" s="70">
        <f>SUMIFS('Ctas Pagar'!G:G,'Ctas Pagar'!E:E,Fornecedores!A:A,'Ctas Pagar'!N:N,"Pago")</f>
        <v>0</v>
      </c>
      <c r="Q946" s="71"/>
      <c r="R946" s="71"/>
      <c r="S946" s="71"/>
      <c r="T946" s="71"/>
      <c r="U946" s="71"/>
      <c r="V946" s="71"/>
      <c r="W946" s="71"/>
      <c r="X946" s="71"/>
      <c r="Y946" s="71"/>
      <c r="Z946" s="71"/>
      <c r="AA946" s="71"/>
      <c r="AB946" s="71"/>
      <c r="AC946" s="71"/>
      <c r="AD946" s="71"/>
      <c r="AE946" s="71"/>
      <c r="AF946" s="71"/>
      <c r="AG946" s="71"/>
      <c r="AH946" s="71"/>
      <c r="AI946" s="71"/>
      <c r="AJ946" s="71"/>
    </row>
    <row r="947" spans="1:36">
      <c r="A947" s="191"/>
      <c r="B947" s="191"/>
      <c r="C947" s="191"/>
      <c r="D947" s="191"/>
      <c r="E947" s="191"/>
      <c r="F947" s="191"/>
      <c r="G947" s="191"/>
      <c r="H947" s="191"/>
      <c r="I947" s="191"/>
      <c r="J947" s="191"/>
      <c r="K947" s="191"/>
      <c r="L947" s="191"/>
      <c r="M947" s="191"/>
      <c r="N947" s="191"/>
      <c r="O947" s="70">
        <f>SUMIFS('Ctas Pagar'!G:G,'Ctas Pagar'!E:E,Fornecedores!A:A,'Ctas Pagar'!M:M,"")</f>
        <v>0</v>
      </c>
      <c r="P947" s="70">
        <f>SUMIFS('Ctas Pagar'!G:G,'Ctas Pagar'!E:E,Fornecedores!A:A,'Ctas Pagar'!N:N,"Pago")</f>
        <v>0</v>
      </c>
      <c r="Q947" s="71"/>
      <c r="R947" s="71"/>
      <c r="S947" s="71"/>
      <c r="T947" s="71"/>
      <c r="U947" s="71"/>
      <c r="V947" s="71"/>
      <c r="W947" s="71"/>
      <c r="X947" s="71"/>
      <c r="Y947" s="71"/>
      <c r="Z947" s="71"/>
      <c r="AA947" s="71"/>
      <c r="AB947" s="71"/>
      <c r="AC947" s="71"/>
      <c r="AD947" s="71"/>
      <c r="AE947" s="71"/>
      <c r="AF947" s="71"/>
      <c r="AG947" s="71"/>
      <c r="AH947" s="71"/>
      <c r="AI947" s="71"/>
      <c r="AJ947" s="71"/>
    </row>
    <row r="948" spans="1:36">
      <c r="A948" s="191"/>
      <c r="B948" s="191"/>
      <c r="C948" s="191"/>
      <c r="D948" s="191"/>
      <c r="E948" s="191"/>
      <c r="F948" s="191"/>
      <c r="G948" s="191"/>
      <c r="H948" s="191"/>
      <c r="I948" s="191"/>
      <c r="J948" s="191"/>
      <c r="K948" s="191"/>
      <c r="L948" s="191"/>
      <c r="M948" s="191"/>
      <c r="N948" s="191"/>
      <c r="O948" s="70">
        <f>SUMIFS('Ctas Pagar'!G:G,'Ctas Pagar'!E:E,Fornecedores!A:A,'Ctas Pagar'!M:M,"")</f>
        <v>0</v>
      </c>
      <c r="P948" s="70">
        <f>SUMIFS('Ctas Pagar'!G:G,'Ctas Pagar'!E:E,Fornecedores!A:A,'Ctas Pagar'!N:N,"Pago")</f>
        <v>0</v>
      </c>
      <c r="Q948" s="71"/>
      <c r="R948" s="71"/>
      <c r="S948" s="71"/>
      <c r="T948" s="71"/>
      <c r="U948" s="71"/>
      <c r="V948" s="71"/>
      <c r="W948" s="71"/>
      <c r="X948" s="71"/>
      <c r="Y948" s="71"/>
      <c r="Z948" s="71"/>
      <c r="AA948" s="71"/>
      <c r="AB948" s="71"/>
      <c r="AC948" s="71"/>
      <c r="AD948" s="71"/>
      <c r="AE948" s="71"/>
      <c r="AF948" s="71"/>
      <c r="AG948" s="71"/>
      <c r="AH948" s="71"/>
      <c r="AI948" s="71"/>
      <c r="AJ948" s="71"/>
    </row>
    <row r="949" spans="1:36">
      <c r="A949" s="191"/>
      <c r="B949" s="191"/>
      <c r="C949" s="191"/>
      <c r="D949" s="191"/>
      <c r="E949" s="191"/>
      <c r="F949" s="191"/>
      <c r="G949" s="191"/>
      <c r="H949" s="191"/>
      <c r="I949" s="191"/>
      <c r="J949" s="191"/>
      <c r="K949" s="191"/>
      <c r="L949" s="191"/>
      <c r="M949" s="191"/>
      <c r="N949" s="191"/>
      <c r="O949" s="70">
        <f>SUMIFS('Ctas Pagar'!G:G,'Ctas Pagar'!E:E,Fornecedores!A:A,'Ctas Pagar'!M:M,"")</f>
        <v>0</v>
      </c>
      <c r="P949" s="70">
        <f>SUMIFS('Ctas Pagar'!G:G,'Ctas Pagar'!E:E,Fornecedores!A:A,'Ctas Pagar'!N:N,"Pago")</f>
        <v>0</v>
      </c>
      <c r="Q949" s="71"/>
      <c r="R949" s="71"/>
      <c r="S949" s="71"/>
      <c r="T949" s="71"/>
      <c r="U949" s="71"/>
      <c r="V949" s="71"/>
      <c r="W949" s="71"/>
      <c r="X949" s="71"/>
      <c r="Y949" s="71"/>
      <c r="Z949" s="71"/>
      <c r="AA949" s="71"/>
      <c r="AB949" s="71"/>
      <c r="AC949" s="71"/>
      <c r="AD949" s="71"/>
      <c r="AE949" s="71"/>
      <c r="AF949" s="71"/>
      <c r="AG949" s="71"/>
      <c r="AH949" s="71"/>
      <c r="AI949" s="71"/>
      <c r="AJ949" s="71"/>
    </row>
    <row r="950" spans="1:36">
      <c r="A950" s="191"/>
      <c r="B950" s="191"/>
      <c r="C950" s="191"/>
      <c r="D950" s="191"/>
      <c r="E950" s="191"/>
      <c r="F950" s="191"/>
      <c r="G950" s="191"/>
      <c r="H950" s="191"/>
      <c r="I950" s="191"/>
      <c r="J950" s="191"/>
      <c r="K950" s="191"/>
      <c r="L950" s="191"/>
      <c r="M950" s="191"/>
      <c r="N950" s="191"/>
      <c r="O950" s="70">
        <f>SUMIFS('Ctas Pagar'!G:G,'Ctas Pagar'!E:E,Fornecedores!A:A,'Ctas Pagar'!M:M,"")</f>
        <v>0</v>
      </c>
      <c r="P950" s="70">
        <f>SUMIFS('Ctas Pagar'!G:G,'Ctas Pagar'!E:E,Fornecedores!A:A,'Ctas Pagar'!N:N,"Pago")</f>
        <v>0</v>
      </c>
      <c r="Q950" s="71"/>
      <c r="R950" s="71"/>
      <c r="S950" s="71"/>
      <c r="T950" s="71"/>
      <c r="U950" s="71"/>
      <c r="V950" s="71"/>
      <c r="W950" s="71"/>
      <c r="X950" s="71"/>
      <c r="Y950" s="71"/>
      <c r="Z950" s="71"/>
      <c r="AA950" s="71"/>
      <c r="AB950" s="71"/>
      <c r="AC950" s="71"/>
      <c r="AD950" s="71"/>
      <c r="AE950" s="71"/>
      <c r="AF950" s="71"/>
      <c r="AG950" s="71"/>
      <c r="AH950" s="71"/>
      <c r="AI950" s="71"/>
      <c r="AJ950" s="71"/>
    </row>
    <row r="951" spans="1:36">
      <c r="A951" s="191"/>
      <c r="B951" s="191"/>
      <c r="C951" s="191"/>
      <c r="D951" s="191"/>
      <c r="E951" s="191"/>
      <c r="F951" s="191"/>
      <c r="G951" s="191"/>
      <c r="H951" s="191"/>
      <c r="I951" s="191"/>
      <c r="J951" s="191"/>
      <c r="K951" s="191"/>
      <c r="L951" s="191"/>
      <c r="M951" s="191"/>
      <c r="N951" s="191"/>
      <c r="O951" s="70">
        <f>SUMIFS('Ctas Pagar'!G:G,'Ctas Pagar'!E:E,Fornecedores!A:A,'Ctas Pagar'!M:M,"")</f>
        <v>0</v>
      </c>
      <c r="P951" s="70">
        <f>SUMIFS('Ctas Pagar'!G:G,'Ctas Pagar'!E:E,Fornecedores!A:A,'Ctas Pagar'!N:N,"Pago")</f>
        <v>0</v>
      </c>
      <c r="Q951" s="71"/>
      <c r="R951" s="71"/>
      <c r="S951" s="71"/>
      <c r="T951" s="71"/>
      <c r="U951" s="71"/>
      <c r="V951" s="71"/>
      <c r="W951" s="71"/>
      <c r="X951" s="71"/>
      <c r="Y951" s="71"/>
      <c r="Z951" s="71"/>
      <c r="AA951" s="71"/>
      <c r="AB951" s="71"/>
      <c r="AC951" s="71"/>
      <c r="AD951" s="71"/>
      <c r="AE951" s="71"/>
      <c r="AF951" s="71"/>
      <c r="AG951" s="71"/>
      <c r="AH951" s="71"/>
      <c r="AI951" s="71"/>
      <c r="AJ951" s="71"/>
    </row>
    <row r="952" spans="1:36">
      <c r="A952" s="191"/>
      <c r="B952" s="191"/>
      <c r="C952" s="191"/>
      <c r="D952" s="191"/>
      <c r="E952" s="191"/>
      <c r="F952" s="191"/>
      <c r="G952" s="191"/>
      <c r="H952" s="191"/>
      <c r="I952" s="191"/>
      <c r="J952" s="191"/>
      <c r="K952" s="191"/>
      <c r="L952" s="191"/>
      <c r="M952" s="191"/>
      <c r="N952" s="191"/>
      <c r="O952" s="70">
        <f>SUMIFS('Ctas Pagar'!G:G,'Ctas Pagar'!E:E,Fornecedores!A:A,'Ctas Pagar'!M:M,"")</f>
        <v>0</v>
      </c>
      <c r="P952" s="70">
        <f>SUMIFS('Ctas Pagar'!G:G,'Ctas Pagar'!E:E,Fornecedores!A:A,'Ctas Pagar'!N:N,"Pago")</f>
        <v>0</v>
      </c>
      <c r="Q952" s="71"/>
      <c r="R952" s="71"/>
      <c r="S952" s="71"/>
      <c r="T952" s="71"/>
      <c r="U952" s="71"/>
      <c r="V952" s="71"/>
      <c r="W952" s="71"/>
      <c r="X952" s="71"/>
      <c r="Y952" s="71"/>
      <c r="Z952" s="71"/>
      <c r="AA952" s="71"/>
      <c r="AB952" s="71"/>
      <c r="AC952" s="71"/>
      <c r="AD952" s="71"/>
      <c r="AE952" s="71"/>
      <c r="AF952" s="71"/>
      <c r="AG952" s="71"/>
      <c r="AH952" s="71"/>
      <c r="AI952" s="71"/>
      <c r="AJ952" s="71"/>
    </row>
    <row r="953" spans="1:36">
      <c r="A953" s="191"/>
      <c r="B953" s="191"/>
      <c r="C953" s="191"/>
      <c r="D953" s="191"/>
      <c r="E953" s="191"/>
      <c r="F953" s="191"/>
      <c r="G953" s="191"/>
      <c r="H953" s="191"/>
      <c r="I953" s="191"/>
      <c r="J953" s="191"/>
      <c r="K953" s="191"/>
      <c r="L953" s="191"/>
      <c r="M953" s="191"/>
      <c r="N953" s="191"/>
      <c r="O953" s="70">
        <f>SUMIFS('Ctas Pagar'!G:G,'Ctas Pagar'!E:E,Fornecedores!A:A,'Ctas Pagar'!M:M,"")</f>
        <v>0</v>
      </c>
      <c r="P953" s="70">
        <f>SUMIFS('Ctas Pagar'!G:G,'Ctas Pagar'!E:E,Fornecedores!A:A,'Ctas Pagar'!N:N,"Pago")</f>
        <v>0</v>
      </c>
      <c r="Q953" s="71"/>
      <c r="R953" s="71"/>
      <c r="S953" s="71"/>
      <c r="T953" s="71"/>
      <c r="U953" s="71"/>
      <c r="V953" s="71"/>
      <c r="W953" s="71"/>
      <c r="X953" s="71"/>
      <c r="Y953" s="71"/>
      <c r="Z953" s="71"/>
      <c r="AA953" s="71"/>
      <c r="AB953" s="71"/>
      <c r="AC953" s="71"/>
      <c r="AD953" s="71"/>
      <c r="AE953" s="71"/>
      <c r="AF953" s="71"/>
      <c r="AG953" s="71"/>
      <c r="AH953" s="71"/>
      <c r="AI953" s="71"/>
      <c r="AJ953" s="71"/>
    </row>
    <row r="954" spans="1:36">
      <c r="A954" s="191"/>
      <c r="B954" s="191"/>
      <c r="C954" s="191"/>
      <c r="D954" s="191"/>
      <c r="E954" s="191"/>
      <c r="F954" s="191"/>
      <c r="G954" s="191"/>
      <c r="H954" s="191"/>
      <c r="I954" s="191"/>
      <c r="J954" s="191"/>
      <c r="K954" s="191"/>
      <c r="L954" s="191"/>
      <c r="M954" s="191"/>
      <c r="N954" s="191"/>
      <c r="O954" s="70">
        <f>SUMIFS('Ctas Pagar'!G:G,'Ctas Pagar'!E:E,Fornecedores!A:A,'Ctas Pagar'!M:M,"")</f>
        <v>0</v>
      </c>
      <c r="P954" s="70">
        <f>SUMIFS('Ctas Pagar'!G:G,'Ctas Pagar'!E:E,Fornecedores!A:A,'Ctas Pagar'!N:N,"Pago")</f>
        <v>0</v>
      </c>
      <c r="Q954" s="71"/>
      <c r="R954" s="71"/>
      <c r="S954" s="71"/>
      <c r="T954" s="71"/>
      <c r="U954" s="71"/>
      <c r="V954" s="71"/>
      <c r="W954" s="71"/>
      <c r="X954" s="71"/>
      <c r="Y954" s="71"/>
      <c r="Z954" s="71"/>
      <c r="AA954" s="71"/>
      <c r="AB954" s="71"/>
      <c r="AC954" s="71"/>
      <c r="AD954" s="71"/>
      <c r="AE954" s="71"/>
      <c r="AF954" s="71"/>
      <c r="AG954" s="71"/>
      <c r="AH954" s="71"/>
      <c r="AI954" s="71"/>
      <c r="AJ954" s="71"/>
    </row>
    <row r="955" spans="1:36">
      <c r="A955" s="191"/>
      <c r="B955" s="191"/>
      <c r="C955" s="191"/>
      <c r="D955" s="191"/>
      <c r="E955" s="191"/>
      <c r="F955" s="191"/>
      <c r="G955" s="191"/>
      <c r="H955" s="191"/>
      <c r="I955" s="191"/>
      <c r="J955" s="191"/>
      <c r="K955" s="191"/>
      <c r="L955" s="191"/>
      <c r="M955" s="191"/>
      <c r="N955" s="191"/>
      <c r="O955" s="70">
        <f>SUMIFS('Ctas Pagar'!G:G,'Ctas Pagar'!E:E,Fornecedores!A:A,'Ctas Pagar'!M:M,"")</f>
        <v>0</v>
      </c>
      <c r="P955" s="70">
        <f>SUMIFS('Ctas Pagar'!G:G,'Ctas Pagar'!E:E,Fornecedores!A:A,'Ctas Pagar'!N:N,"Pago")</f>
        <v>0</v>
      </c>
      <c r="Q955" s="71"/>
      <c r="R955" s="71"/>
      <c r="S955" s="71"/>
      <c r="T955" s="71"/>
      <c r="U955" s="71"/>
      <c r="V955" s="71"/>
      <c r="W955" s="71"/>
      <c r="X955" s="71"/>
      <c r="Y955" s="71"/>
      <c r="Z955" s="71"/>
      <c r="AA955" s="71"/>
      <c r="AB955" s="71"/>
      <c r="AC955" s="71"/>
      <c r="AD955" s="71"/>
      <c r="AE955" s="71"/>
      <c r="AF955" s="71"/>
      <c r="AG955" s="71"/>
      <c r="AH955" s="71"/>
      <c r="AI955" s="71"/>
      <c r="AJ955" s="71"/>
    </row>
    <row r="956" spans="1:36">
      <c r="A956" s="191"/>
      <c r="B956" s="191"/>
      <c r="C956" s="191"/>
      <c r="D956" s="191"/>
      <c r="E956" s="191"/>
      <c r="F956" s="191"/>
      <c r="G956" s="191"/>
      <c r="H956" s="191"/>
      <c r="I956" s="191"/>
      <c r="J956" s="191"/>
      <c r="K956" s="191"/>
      <c r="L956" s="191"/>
      <c r="M956" s="191"/>
      <c r="N956" s="191"/>
      <c r="O956" s="70">
        <f>SUMIFS('Ctas Pagar'!G:G,'Ctas Pagar'!E:E,Fornecedores!A:A,'Ctas Pagar'!M:M,"")</f>
        <v>0</v>
      </c>
      <c r="P956" s="70">
        <f>SUMIFS('Ctas Pagar'!G:G,'Ctas Pagar'!E:E,Fornecedores!A:A,'Ctas Pagar'!N:N,"Pago")</f>
        <v>0</v>
      </c>
      <c r="Q956" s="71"/>
      <c r="R956" s="71"/>
      <c r="S956" s="71"/>
      <c r="T956" s="71"/>
      <c r="U956" s="71"/>
      <c r="V956" s="71"/>
      <c r="W956" s="71"/>
      <c r="X956" s="71"/>
      <c r="Y956" s="71"/>
      <c r="Z956" s="71"/>
      <c r="AA956" s="71"/>
      <c r="AB956" s="71"/>
      <c r="AC956" s="71"/>
      <c r="AD956" s="71"/>
      <c r="AE956" s="71"/>
      <c r="AF956" s="71"/>
      <c r="AG956" s="71"/>
      <c r="AH956" s="71"/>
      <c r="AI956" s="71"/>
      <c r="AJ956" s="71"/>
    </row>
    <row r="957" spans="1:36">
      <c r="A957" s="191"/>
      <c r="B957" s="191"/>
      <c r="C957" s="191"/>
      <c r="D957" s="191"/>
      <c r="E957" s="191"/>
      <c r="F957" s="191"/>
      <c r="G957" s="191"/>
      <c r="H957" s="191"/>
      <c r="I957" s="191"/>
      <c r="J957" s="191"/>
      <c r="K957" s="191"/>
      <c r="L957" s="191"/>
      <c r="M957" s="191"/>
      <c r="N957" s="191"/>
      <c r="O957" s="70">
        <f>SUMIFS('Ctas Pagar'!G:G,'Ctas Pagar'!E:E,Fornecedores!A:A,'Ctas Pagar'!M:M,"")</f>
        <v>0</v>
      </c>
      <c r="P957" s="70">
        <f>SUMIFS('Ctas Pagar'!G:G,'Ctas Pagar'!E:E,Fornecedores!A:A,'Ctas Pagar'!N:N,"Pago")</f>
        <v>0</v>
      </c>
      <c r="Q957" s="71"/>
      <c r="R957" s="71"/>
      <c r="S957" s="71"/>
      <c r="T957" s="71"/>
      <c r="U957" s="71"/>
      <c r="V957" s="71"/>
      <c r="W957" s="71"/>
      <c r="X957" s="71"/>
      <c r="Y957" s="71"/>
      <c r="Z957" s="71"/>
      <c r="AA957" s="71"/>
      <c r="AB957" s="71"/>
      <c r="AC957" s="71"/>
      <c r="AD957" s="71"/>
      <c r="AE957" s="71"/>
      <c r="AF957" s="71"/>
      <c r="AG957" s="71"/>
      <c r="AH957" s="71"/>
      <c r="AI957" s="71"/>
      <c r="AJ957" s="71"/>
    </row>
    <row r="958" spans="1:36">
      <c r="A958" s="191"/>
      <c r="B958" s="191"/>
      <c r="C958" s="191"/>
      <c r="D958" s="191"/>
      <c r="E958" s="191"/>
      <c r="F958" s="191"/>
      <c r="G958" s="191"/>
      <c r="H958" s="191"/>
      <c r="I958" s="191"/>
      <c r="J958" s="191"/>
      <c r="K958" s="191"/>
      <c r="L958" s="191"/>
      <c r="M958" s="191"/>
      <c r="N958" s="191"/>
      <c r="O958" s="70">
        <f>SUMIFS('Ctas Pagar'!G:G,'Ctas Pagar'!E:E,Fornecedores!A:A,'Ctas Pagar'!M:M,"")</f>
        <v>0</v>
      </c>
      <c r="P958" s="70">
        <f>SUMIFS('Ctas Pagar'!G:G,'Ctas Pagar'!E:E,Fornecedores!A:A,'Ctas Pagar'!N:N,"Pago")</f>
        <v>0</v>
      </c>
      <c r="Q958" s="71"/>
      <c r="R958" s="71"/>
      <c r="S958" s="71"/>
      <c r="T958" s="71"/>
      <c r="U958" s="71"/>
      <c r="V958" s="71"/>
      <c r="W958" s="71"/>
      <c r="X958" s="71"/>
      <c r="Y958" s="71"/>
      <c r="Z958" s="71"/>
      <c r="AA958" s="71"/>
      <c r="AB958" s="71"/>
      <c r="AC958" s="71"/>
      <c r="AD958" s="71"/>
      <c r="AE958" s="71"/>
      <c r="AF958" s="71"/>
      <c r="AG958" s="71"/>
      <c r="AH958" s="71"/>
      <c r="AI958" s="71"/>
      <c r="AJ958" s="71"/>
    </row>
    <row r="959" spans="1:36">
      <c r="A959" s="191"/>
      <c r="B959" s="191"/>
      <c r="C959" s="191"/>
      <c r="D959" s="191"/>
      <c r="E959" s="191"/>
      <c r="F959" s="191"/>
      <c r="G959" s="191"/>
      <c r="H959" s="191"/>
      <c r="I959" s="191"/>
      <c r="J959" s="191"/>
      <c r="K959" s="191"/>
      <c r="L959" s="191"/>
      <c r="M959" s="191"/>
      <c r="N959" s="191"/>
      <c r="O959" s="70">
        <f>SUMIFS('Ctas Pagar'!G:G,'Ctas Pagar'!E:E,Fornecedores!A:A,'Ctas Pagar'!M:M,"")</f>
        <v>0</v>
      </c>
      <c r="P959" s="70">
        <f>SUMIFS('Ctas Pagar'!G:G,'Ctas Pagar'!E:E,Fornecedores!A:A,'Ctas Pagar'!N:N,"Pago")</f>
        <v>0</v>
      </c>
      <c r="Q959" s="71"/>
      <c r="R959" s="71"/>
      <c r="S959" s="71"/>
      <c r="T959" s="71"/>
      <c r="U959" s="71"/>
      <c r="V959" s="71"/>
      <c r="W959" s="71"/>
      <c r="X959" s="71"/>
      <c r="Y959" s="71"/>
      <c r="Z959" s="71"/>
      <c r="AA959" s="71"/>
      <c r="AB959" s="71"/>
      <c r="AC959" s="71"/>
      <c r="AD959" s="71"/>
      <c r="AE959" s="71"/>
      <c r="AF959" s="71"/>
      <c r="AG959" s="71"/>
      <c r="AH959" s="71"/>
      <c r="AI959" s="71"/>
      <c r="AJ959" s="71"/>
    </row>
    <row r="960" spans="1:36">
      <c r="A960" s="191"/>
      <c r="B960" s="191"/>
      <c r="C960" s="191"/>
      <c r="D960" s="191"/>
      <c r="E960" s="191"/>
      <c r="F960" s="191"/>
      <c r="G960" s="191"/>
      <c r="H960" s="191"/>
      <c r="I960" s="191"/>
      <c r="J960" s="191"/>
      <c r="K960" s="191"/>
      <c r="L960" s="191"/>
      <c r="M960" s="191"/>
      <c r="N960" s="191"/>
      <c r="O960" s="70">
        <f>SUMIFS('Ctas Pagar'!G:G,'Ctas Pagar'!E:E,Fornecedores!A:A,'Ctas Pagar'!M:M,"")</f>
        <v>0</v>
      </c>
      <c r="P960" s="70">
        <f>SUMIFS('Ctas Pagar'!G:G,'Ctas Pagar'!E:E,Fornecedores!A:A,'Ctas Pagar'!N:N,"Pago")</f>
        <v>0</v>
      </c>
      <c r="Q960" s="71"/>
      <c r="R960" s="71"/>
      <c r="S960" s="71"/>
      <c r="T960" s="71"/>
      <c r="U960" s="71"/>
      <c r="V960" s="71"/>
      <c r="W960" s="71"/>
      <c r="X960" s="71"/>
      <c r="Y960" s="71"/>
      <c r="Z960" s="71"/>
      <c r="AA960" s="71"/>
      <c r="AB960" s="71"/>
      <c r="AC960" s="71"/>
      <c r="AD960" s="71"/>
      <c r="AE960" s="71"/>
      <c r="AF960" s="71"/>
      <c r="AG960" s="71"/>
      <c r="AH960" s="71"/>
      <c r="AI960" s="71"/>
      <c r="AJ960" s="71"/>
    </row>
    <row r="961" spans="1:36">
      <c r="A961" s="191"/>
      <c r="B961" s="191"/>
      <c r="C961" s="191"/>
      <c r="D961" s="191"/>
      <c r="E961" s="191"/>
      <c r="F961" s="191"/>
      <c r="G961" s="191"/>
      <c r="H961" s="191"/>
      <c r="I961" s="191"/>
      <c r="J961" s="191"/>
      <c r="K961" s="191"/>
      <c r="L961" s="191"/>
      <c r="M961" s="191"/>
      <c r="N961" s="191"/>
      <c r="O961" s="70">
        <f>SUMIFS('Ctas Pagar'!G:G,'Ctas Pagar'!E:E,Fornecedores!A:A,'Ctas Pagar'!M:M,"")</f>
        <v>0</v>
      </c>
      <c r="P961" s="70">
        <f>SUMIFS('Ctas Pagar'!G:G,'Ctas Pagar'!E:E,Fornecedores!A:A,'Ctas Pagar'!N:N,"Pago")</f>
        <v>0</v>
      </c>
      <c r="Q961" s="71"/>
      <c r="R961" s="71"/>
      <c r="S961" s="71"/>
      <c r="T961" s="71"/>
      <c r="U961" s="71"/>
      <c r="V961" s="71"/>
      <c r="W961" s="71"/>
      <c r="X961" s="71"/>
      <c r="Y961" s="71"/>
      <c r="Z961" s="71"/>
      <c r="AA961" s="71"/>
      <c r="AB961" s="71"/>
      <c r="AC961" s="71"/>
      <c r="AD961" s="71"/>
      <c r="AE961" s="71"/>
      <c r="AF961" s="71"/>
      <c r="AG961" s="71"/>
      <c r="AH961" s="71"/>
      <c r="AI961" s="71"/>
      <c r="AJ961" s="71"/>
    </row>
    <row r="962" spans="1:36">
      <c r="A962" s="191"/>
      <c r="B962" s="191"/>
      <c r="C962" s="191"/>
      <c r="D962" s="191"/>
      <c r="E962" s="191"/>
      <c r="F962" s="191"/>
      <c r="G962" s="191"/>
      <c r="H962" s="191"/>
      <c r="I962" s="191"/>
      <c r="J962" s="191"/>
      <c r="K962" s="191"/>
      <c r="L962" s="191"/>
      <c r="M962" s="191"/>
      <c r="N962" s="191"/>
      <c r="O962" s="70">
        <f>SUMIFS('Ctas Pagar'!G:G,'Ctas Pagar'!E:E,Fornecedores!A:A,'Ctas Pagar'!M:M,"")</f>
        <v>0</v>
      </c>
      <c r="P962" s="70">
        <f>SUMIFS('Ctas Pagar'!G:G,'Ctas Pagar'!E:E,Fornecedores!A:A,'Ctas Pagar'!N:N,"Pago")</f>
        <v>0</v>
      </c>
      <c r="Q962" s="71"/>
      <c r="R962" s="71"/>
      <c r="S962" s="71"/>
      <c r="T962" s="71"/>
      <c r="U962" s="71"/>
      <c r="V962" s="71"/>
      <c r="W962" s="71"/>
      <c r="X962" s="71"/>
      <c r="Y962" s="71"/>
      <c r="Z962" s="71"/>
      <c r="AA962" s="71"/>
      <c r="AB962" s="71"/>
      <c r="AC962" s="71"/>
      <c r="AD962" s="71"/>
      <c r="AE962" s="71"/>
      <c r="AF962" s="71"/>
      <c r="AG962" s="71"/>
      <c r="AH962" s="71"/>
      <c r="AI962" s="71"/>
      <c r="AJ962" s="71"/>
    </row>
    <row r="963" spans="1:36">
      <c r="A963" s="191"/>
      <c r="B963" s="191"/>
      <c r="C963" s="191"/>
      <c r="D963" s="191"/>
      <c r="E963" s="191"/>
      <c r="F963" s="191"/>
      <c r="G963" s="191"/>
      <c r="H963" s="191"/>
      <c r="I963" s="191"/>
      <c r="J963" s="191"/>
      <c r="K963" s="191"/>
      <c r="L963" s="191"/>
      <c r="M963" s="191"/>
      <c r="N963" s="191"/>
      <c r="O963" s="70">
        <f>SUMIFS('Ctas Pagar'!G:G,'Ctas Pagar'!E:E,Fornecedores!A:A,'Ctas Pagar'!M:M,"")</f>
        <v>0</v>
      </c>
      <c r="P963" s="70">
        <f>SUMIFS('Ctas Pagar'!G:G,'Ctas Pagar'!E:E,Fornecedores!A:A,'Ctas Pagar'!N:N,"Pago")</f>
        <v>0</v>
      </c>
      <c r="Q963" s="71"/>
      <c r="R963" s="71"/>
      <c r="S963" s="71"/>
      <c r="T963" s="71"/>
      <c r="U963" s="71"/>
      <c r="V963" s="71"/>
      <c r="W963" s="71"/>
      <c r="X963" s="71"/>
      <c r="Y963" s="71"/>
      <c r="Z963" s="71"/>
      <c r="AA963" s="71"/>
      <c r="AB963" s="71"/>
      <c r="AC963" s="71"/>
      <c r="AD963" s="71"/>
      <c r="AE963" s="71"/>
      <c r="AF963" s="71"/>
      <c r="AG963" s="71"/>
      <c r="AH963" s="71"/>
      <c r="AI963" s="71"/>
      <c r="AJ963" s="71"/>
    </row>
    <row r="964" spans="1:36">
      <c r="A964" s="191"/>
      <c r="B964" s="191"/>
      <c r="C964" s="191"/>
      <c r="D964" s="191"/>
      <c r="E964" s="191"/>
      <c r="F964" s="191"/>
      <c r="G964" s="191"/>
      <c r="H964" s="191"/>
      <c r="I964" s="191"/>
      <c r="J964" s="191"/>
      <c r="K964" s="191"/>
      <c r="L964" s="191"/>
      <c r="M964" s="191"/>
      <c r="N964" s="191"/>
      <c r="O964" s="70">
        <f>SUMIFS('Ctas Pagar'!G:G,'Ctas Pagar'!E:E,Fornecedores!A:A,'Ctas Pagar'!M:M,"")</f>
        <v>0</v>
      </c>
      <c r="P964" s="70">
        <f>SUMIFS('Ctas Pagar'!G:G,'Ctas Pagar'!E:E,Fornecedores!A:A,'Ctas Pagar'!N:N,"Pago")</f>
        <v>0</v>
      </c>
      <c r="Q964" s="71"/>
      <c r="R964" s="71"/>
      <c r="S964" s="71"/>
      <c r="T964" s="71"/>
      <c r="U964" s="71"/>
      <c r="V964" s="71"/>
      <c r="W964" s="71"/>
      <c r="X964" s="71"/>
      <c r="Y964" s="71"/>
      <c r="Z964" s="71"/>
      <c r="AA964" s="71"/>
      <c r="AB964" s="71"/>
      <c r="AC964" s="71"/>
      <c r="AD964" s="71"/>
      <c r="AE964" s="71"/>
      <c r="AF964" s="71"/>
      <c r="AG964" s="71"/>
      <c r="AH964" s="71"/>
      <c r="AI964" s="71"/>
      <c r="AJ964" s="71"/>
    </row>
    <row r="965" spans="1:36">
      <c r="A965" s="191"/>
      <c r="B965" s="191"/>
      <c r="C965" s="191"/>
      <c r="D965" s="191"/>
      <c r="E965" s="191"/>
      <c r="F965" s="191"/>
      <c r="G965" s="191"/>
      <c r="H965" s="191"/>
      <c r="I965" s="191"/>
      <c r="J965" s="191"/>
      <c r="K965" s="191"/>
      <c r="L965" s="191"/>
      <c r="M965" s="191"/>
      <c r="N965" s="191"/>
      <c r="O965" s="70">
        <f>SUMIFS('Ctas Pagar'!G:G,'Ctas Pagar'!E:E,Fornecedores!A:A,'Ctas Pagar'!M:M,"")</f>
        <v>0</v>
      </c>
      <c r="P965" s="70">
        <f>SUMIFS('Ctas Pagar'!G:G,'Ctas Pagar'!E:E,Fornecedores!A:A,'Ctas Pagar'!N:N,"Pago")</f>
        <v>0</v>
      </c>
      <c r="Q965" s="71"/>
      <c r="R965" s="71"/>
      <c r="S965" s="71"/>
      <c r="T965" s="71"/>
      <c r="U965" s="71"/>
      <c r="V965" s="71"/>
      <c r="W965" s="71"/>
      <c r="X965" s="71"/>
      <c r="Y965" s="71"/>
      <c r="Z965" s="71"/>
      <c r="AA965" s="71"/>
      <c r="AB965" s="71"/>
      <c r="AC965" s="71"/>
      <c r="AD965" s="71"/>
      <c r="AE965" s="71"/>
      <c r="AF965" s="71"/>
      <c r="AG965" s="71"/>
      <c r="AH965" s="71"/>
      <c r="AI965" s="71"/>
      <c r="AJ965" s="71"/>
    </row>
    <row r="966" spans="1:36">
      <c r="A966" s="191"/>
      <c r="B966" s="191"/>
      <c r="C966" s="191"/>
      <c r="D966" s="191"/>
      <c r="E966" s="191"/>
      <c r="F966" s="191"/>
      <c r="G966" s="191"/>
      <c r="H966" s="191"/>
      <c r="I966" s="191"/>
      <c r="J966" s="191"/>
      <c r="K966" s="191"/>
      <c r="L966" s="191"/>
      <c r="M966" s="191"/>
      <c r="N966" s="191"/>
      <c r="O966" s="70">
        <f>SUMIFS('Ctas Pagar'!G:G,'Ctas Pagar'!E:E,Fornecedores!A:A,'Ctas Pagar'!M:M,"")</f>
        <v>0</v>
      </c>
      <c r="P966" s="70">
        <f>SUMIFS('Ctas Pagar'!G:G,'Ctas Pagar'!E:E,Fornecedores!A:A,'Ctas Pagar'!N:N,"Pago")</f>
        <v>0</v>
      </c>
      <c r="Q966" s="71"/>
      <c r="R966" s="71"/>
      <c r="S966" s="71"/>
      <c r="T966" s="71"/>
      <c r="U966" s="71"/>
      <c r="V966" s="71"/>
      <c r="W966" s="71"/>
      <c r="X966" s="71"/>
      <c r="Y966" s="71"/>
      <c r="Z966" s="71"/>
      <c r="AA966" s="71"/>
      <c r="AB966" s="71"/>
      <c r="AC966" s="71"/>
      <c r="AD966" s="71"/>
      <c r="AE966" s="71"/>
      <c r="AF966" s="71"/>
      <c r="AG966" s="71"/>
      <c r="AH966" s="71"/>
      <c r="AI966" s="71"/>
      <c r="AJ966" s="71"/>
    </row>
    <row r="967" spans="1:36">
      <c r="A967" s="191"/>
      <c r="B967" s="191"/>
      <c r="C967" s="191"/>
      <c r="D967" s="191"/>
      <c r="E967" s="191"/>
      <c r="F967" s="191"/>
      <c r="G967" s="191"/>
      <c r="H967" s="191"/>
      <c r="I967" s="191"/>
      <c r="J967" s="191"/>
      <c r="K967" s="191"/>
      <c r="L967" s="191"/>
      <c r="M967" s="191"/>
      <c r="N967" s="191"/>
      <c r="O967" s="70">
        <f>SUMIFS('Ctas Pagar'!G:G,'Ctas Pagar'!E:E,Fornecedores!A:A,'Ctas Pagar'!M:M,"")</f>
        <v>0</v>
      </c>
      <c r="P967" s="70">
        <f>SUMIFS('Ctas Pagar'!G:G,'Ctas Pagar'!E:E,Fornecedores!A:A,'Ctas Pagar'!N:N,"Pago")</f>
        <v>0</v>
      </c>
      <c r="Q967" s="71"/>
      <c r="R967" s="71"/>
      <c r="S967" s="71"/>
      <c r="T967" s="71"/>
      <c r="U967" s="71"/>
      <c r="V967" s="71"/>
      <c r="W967" s="71"/>
      <c r="X967" s="71"/>
      <c r="Y967" s="71"/>
      <c r="Z967" s="71"/>
      <c r="AA967" s="71"/>
      <c r="AB967" s="71"/>
      <c r="AC967" s="71"/>
      <c r="AD967" s="71"/>
      <c r="AE967" s="71"/>
      <c r="AF967" s="71"/>
      <c r="AG967" s="71"/>
      <c r="AH967" s="71"/>
      <c r="AI967" s="71"/>
      <c r="AJ967" s="71"/>
    </row>
    <row r="968" spans="1:36">
      <c r="A968" s="191"/>
      <c r="B968" s="191"/>
      <c r="C968" s="191"/>
      <c r="D968" s="191"/>
      <c r="E968" s="191"/>
      <c r="F968" s="191"/>
      <c r="G968" s="191"/>
      <c r="H968" s="191"/>
      <c r="I968" s="191"/>
      <c r="J968" s="191"/>
      <c r="K968" s="191"/>
      <c r="L968" s="191"/>
      <c r="M968" s="191"/>
      <c r="N968" s="191"/>
      <c r="O968" s="70">
        <f>SUMIFS('Ctas Pagar'!G:G,'Ctas Pagar'!E:E,Fornecedores!A:A,'Ctas Pagar'!M:M,"")</f>
        <v>0</v>
      </c>
      <c r="P968" s="70">
        <f>SUMIFS('Ctas Pagar'!G:G,'Ctas Pagar'!E:E,Fornecedores!A:A,'Ctas Pagar'!N:N,"Pago")</f>
        <v>0</v>
      </c>
      <c r="Q968" s="71"/>
      <c r="R968" s="71"/>
      <c r="S968" s="71"/>
      <c r="T968" s="71"/>
      <c r="U968" s="71"/>
      <c r="V968" s="71"/>
      <c r="W968" s="71"/>
      <c r="X968" s="71"/>
      <c r="Y968" s="71"/>
      <c r="Z968" s="71"/>
      <c r="AA968" s="71"/>
      <c r="AB968" s="71"/>
      <c r="AC968" s="71"/>
      <c r="AD968" s="71"/>
      <c r="AE968" s="71"/>
      <c r="AF968" s="71"/>
      <c r="AG968" s="71"/>
      <c r="AH968" s="71"/>
      <c r="AI968" s="71"/>
      <c r="AJ968" s="71"/>
    </row>
    <row r="969" spans="1:36">
      <c r="A969" s="191"/>
      <c r="B969" s="191"/>
      <c r="C969" s="191"/>
      <c r="D969" s="191"/>
      <c r="E969" s="191"/>
      <c r="F969" s="191"/>
      <c r="G969" s="191"/>
      <c r="H969" s="191"/>
      <c r="I969" s="191"/>
      <c r="J969" s="191"/>
      <c r="K969" s="191"/>
      <c r="L969" s="191"/>
      <c r="M969" s="191"/>
      <c r="N969" s="191"/>
      <c r="O969" s="70">
        <f>SUMIFS('Ctas Pagar'!G:G,'Ctas Pagar'!E:E,Fornecedores!A:A,'Ctas Pagar'!M:M,"")</f>
        <v>0</v>
      </c>
      <c r="P969" s="70">
        <f>SUMIFS('Ctas Pagar'!G:G,'Ctas Pagar'!E:E,Fornecedores!A:A,'Ctas Pagar'!N:N,"Pago")</f>
        <v>0</v>
      </c>
      <c r="Q969" s="71"/>
      <c r="R969" s="71"/>
      <c r="S969" s="71"/>
      <c r="T969" s="71"/>
      <c r="U969" s="71"/>
      <c r="V969" s="71"/>
      <c r="W969" s="71"/>
      <c r="X969" s="71"/>
      <c r="Y969" s="71"/>
      <c r="Z969" s="71"/>
      <c r="AA969" s="71"/>
      <c r="AB969" s="71"/>
      <c r="AC969" s="71"/>
      <c r="AD969" s="71"/>
      <c r="AE969" s="71"/>
      <c r="AF969" s="71"/>
      <c r="AG969" s="71"/>
      <c r="AH969" s="71"/>
      <c r="AI969" s="71"/>
      <c r="AJ969" s="71"/>
    </row>
    <row r="970" spans="1:36">
      <c r="A970" s="191"/>
      <c r="B970" s="191"/>
      <c r="C970" s="191"/>
      <c r="D970" s="191"/>
      <c r="E970" s="191"/>
      <c r="F970" s="191"/>
      <c r="G970" s="191"/>
      <c r="H970" s="191"/>
      <c r="I970" s="191"/>
      <c r="J970" s="191"/>
      <c r="K970" s="191"/>
      <c r="L970" s="191"/>
      <c r="M970" s="191"/>
      <c r="N970" s="191"/>
      <c r="O970" s="70">
        <f>SUMIFS('Ctas Pagar'!G:G,'Ctas Pagar'!E:E,Fornecedores!A:A,'Ctas Pagar'!M:M,"")</f>
        <v>0</v>
      </c>
      <c r="P970" s="70">
        <f>SUMIFS('Ctas Pagar'!G:G,'Ctas Pagar'!E:E,Fornecedores!A:A,'Ctas Pagar'!N:N,"Pago")</f>
        <v>0</v>
      </c>
      <c r="Q970" s="71"/>
      <c r="R970" s="71"/>
      <c r="S970" s="71"/>
      <c r="T970" s="71"/>
      <c r="U970" s="71"/>
      <c r="V970" s="71"/>
      <c r="W970" s="71"/>
      <c r="X970" s="71"/>
      <c r="Y970" s="71"/>
      <c r="Z970" s="71"/>
      <c r="AA970" s="71"/>
      <c r="AB970" s="71"/>
      <c r="AC970" s="71"/>
      <c r="AD970" s="71"/>
      <c r="AE970" s="71"/>
      <c r="AF970" s="71"/>
      <c r="AG970" s="71"/>
      <c r="AH970" s="71"/>
      <c r="AI970" s="71"/>
      <c r="AJ970" s="71"/>
    </row>
    <row r="971" spans="1:36">
      <c r="A971" s="191"/>
      <c r="B971" s="191"/>
      <c r="C971" s="191"/>
      <c r="D971" s="191"/>
      <c r="E971" s="191"/>
      <c r="F971" s="191"/>
      <c r="G971" s="191"/>
      <c r="H971" s="191"/>
      <c r="I971" s="191"/>
      <c r="J971" s="191"/>
      <c r="K971" s="191"/>
      <c r="L971" s="191"/>
      <c r="M971" s="191"/>
      <c r="N971" s="191"/>
      <c r="O971" s="70">
        <f>SUMIFS('Ctas Pagar'!G:G,'Ctas Pagar'!E:E,Fornecedores!A:A,'Ctas Pagar'!M:M,"")</f>
        <v>0</v>
      </c>
      <c r="P971" s="70">
        <f>SUMIFS('Ctas Pagar'!G:G,'Ctas Pagar'!E:E,Fornecedores!A:A,'Ctas Pagar'!N:N,"Pago")</f>
        <v>0</v>
      </c>
      <c r="Q971" s="71"/>
      <c r="R971" s="71"/>
      <c r="S971" s="71"/>
      <c r="T971" s="71"/>
      <c r="U971" s="71"/>
      <c r="V971" s="71"/>
      <c r="W971" s="71"/>
      <c r="X971" s="71"/>
      <c r="Y971" s="71"/>
      <c r="Z971" s="71"/>
      <c r="AA971" s="71"/>
      <c r="AB971" s="71"/>
      <c r="AC971" s="71"/>
      <c r="AD971" s="71"/>
      <c r="AE971" s="71"/>
      <c r="AF971" s="71"/>
      <c r="AG971" s="71"/>
      <c r="AH971" s="71"/>
      <c r="AI971" s="71"/>
      <c r="AJ971" s="71"/>
    </row>
    <row r="972" spans="1:36">
      <c r="A972" s="191"/>
      <c r="B972" s="191"/>
      <c r="C972" s="191"/>
      <c r="D972" s="191"/>
      <c r="E972" s="191"/>
      <c r="F972" s="191"/>
      <c r="G972" s="191"/>
      <c r="H972" s="191"/>
      <c r="I972" s="191"/>
      <c r="J972" s="191"/>
      <c r="K972" s="191"/>
      <c r="L972" s="191"/>
      <c r="M972" s="191"/>
      <c r="N972" s="191"/>
      <c r="O972" s="70">
        <f>SUMIFS('Ctas Pagar'!G:G,'Ctas Pagar'!E:E,Fornecedores!A:A,'Ctas Pagar'!M:M,"")</f>
        <v>0</v>
      </c>
      <c r="P972" s="70">
        <f>SUMIFS('Ctas Pagar'!G:G,'Ctas Pagar'!E:E,Fornecedores!A:A,'Ctas Pagar'!N:N,"Pago")</f>
        <v>0</v>
      </c>
      <c r="Q972" s="71"/>
      <c r="R972" s="71"/>
      <c r="S972" s="71"/>
      <c r="T972" s="71"/>
      <c r="U972" s="71"/>
      <c r="V972" s="71"/>
      <c r="W972" s="71"/>
      <c r="X972" s="71"/>
      <c r="Y972" s="71"/>
      <c r="Z972" s="71"/>
      <c r="AA972" s="71"/>
      <c r="AB972" s="71"/>
      <c r="AC972" s="71"/>
      <c r="AD972" s="71"/>
      <c r="AE972" s="71"/>
      <c r="AF972" s="71"/>
      <c r="AG972" s="71"/>
      <c r="AH972" s="71"/>
      <c r="AI972" s="71"/>
      <c r="AJ972" s="71"/>
    </row>
    <row r="973" spans="1:36">
      <c r="A973" s="191"/>
      <c r="B973" s="191"/>
      <c r="C973" s="191"/>
      <c r="D973" s="191"/>
      <c r="E973" s="191"/>
      <c r="F973" s="191"/>
      <c r="G973" s="191"/>
      <c r="H973" s="191"/>
      <c r="I973" s="191"/>
      <c r="J973" s="191"/>
      <c r="K973" s="191"/>
      <c r="L973" s="191"/>
      <c r="M973" s="191"/>
      <c r="N973" s="191"/>
      <c r="O973" s="70">
        <f>SUMIFS('Ctas Pagar'!G:G,'Ctas Pagar'!E:E,Fornecedores!A:A,'Ctas Pagar'!M:M,"")</f>
        <v>0</v>
      </c>
      <c r="P973" s="70">
        <f>SUMIFS('Ctas Pagar'!G:G,'Ctas Pagar'!E:E,Fornecedores!A:A,'Ctas Pagar'!N:N,"Pago")</f>
        <v>0</v>
      </c>
      <c r="Q973" s="71"/>
      <c r="R973" s="71"/>
      <c r="S973" s="71"/>
      <c r="T973" s="71"/>
      <c r="U973" s="71"/>
      <c r="V973" s="71"/>
      <c r="W973" s="71"/>
      <c r="X973" s="71"/>
      <c r="Y973" s="71"/>
      <c r="Z973" s="71"/>
      <c r="AA973" s="71"/>
      <c r="AB973" s="71"/>
      <c r="AC973" s="71"/>
      <c r="AD973" s="71"/>
      <c r="AE973" s="71"/>
      <c r="AF973" s="71"/>
      <c r="AG973" s="71"/>
      <c r="AH973" s="71"/>
      <c r="AI973" s="71"/>
      <c r="AJ973" s="71"/>
    </row>
    <row r="974" spans="1:36">
      <c r="A974" s="191"/>
      <c r="B974" s="191"/>
      <c r="C974" s="191"/>
      <c r="D974" s="191"/>
      <c r="E974" s="191"/>
      <c r="F974" s="191"/>
      <c r="G974" s="191"/>
      <c r="H974" s="191"/>
      <c r="I974" s="191"/>
      <c r="J974" s="191"/>
      <c r="K974" s="191"/>
      <c r="L974" s="191"/>
      <c r="M974" s="191"/>
      <c r="N974" s="191"/>
      <c r="O974" s="70">
        <f>SUMIFS('Ctas Pagar'!G:G,'Ctas Pagar'!E:E,Fornecedores!A:A,'Ctas Pagar'!M:M,"")</f>
        <v>0</v>
      </c>
      <c r="P974" s="70">
        <f>SUMIFS('Ctas Pagar'!G:G,'Ctas Pagar'!E:E,Fornecedores!A:A,'Ctas Pagar'!N:N,"Pago")</f>
        <v>0</v>
      </c>
      <c r="Q974" s="71"/>
      <c r="R974" s="71"/>
      <c r="S974" s="71"/>
      <c r="T974" s="71"/>
      <c r="U974" s="71"/>
      <c r="V974" s="71"/>
      <c r="W974" s="71"/>
      <c r="X974" s="71"/>
      <c r="Y974" s="71"/>
      <c r="Z974" s="71"/>
      <c r="AA974" s="71"/>
      <c r="AB974" s="71"/>
      <c r="AC974" s="71"/>
      <c r="AD974" s="71"/>
      <c r="AE974" s="71"/>
      <c r="AF974" s="71"/>
      <c r="AG974" s="71"/>
      <c r="AH974" s="71"/>
      <c r="AI974" s="71"/>
      <c r="AJ974" s="71"/>
    </row>
    <row r="975" spans="1:36">
      <c r="A975" s="191"/>
      <c r="B975" s="191"/>
      <c r="C975" s="191"/>
      <c r="D975" s="191"/>
      <c r="E975" s="191"/>
      <c r="F975" s="191"/>
      <c r="G975" s="191"/>
      <c r="H975" s="191"/>
      <c r="I975" s="191"/>
      <c r="J975" s="191"/>
      <c r="K975" s="191"/>
      <c r="L975" s="191"/>
      <c r="M975" s="191"/>
      <c r="N975" s="191"/>
      <c r="O975" s="70">
        <f>SUMIFS('Ctas Pagar'!G:G,'Ctas Pagar'!E:E,Fornecedores!A:A,'Ctas Pagar'!M:M,"")</f>
        <v>0</v>
      </c>
      <c r="P975" s="70">
        <f>SUMIFS('Ctas Pagar'!G:G,'Ctas Pagar'!E:E,Fornecedores!A:A,'Ctas Pagar'!N:N,"Pago")</f>
        <v>0</v>
      </c>
      <c r="Q975" s="71"/>
      <c r="R975" s="71"/>
      <c r="S975" s="71"/>
      <c r="T975" s="71"/>
      <c r="U975" s="71"/>
      <c r="V975" s="71"/>
      <c r="W975" s="71"/>
      <c r="X975" s="71"/>
      <c r="Y975" s="71"/>
      <c r="Z975" s="71"/>
      <c r="AA975" s="71"/>
      <c r="AB975" s="71"/>
      <c r="AC975" s="71"/>
      <c r="AD975" s="71"/>
      <c r="AE975" s="71"/>
      <c r="AF975" s="71"/>
      <c r="AG975" s="71"/>
      <c r="AH975" s="71"/>
      <c r="AI975" s="71"/>
      <c r="AJ975" s="71"/>
    </row>
    <row r="976" spans="1:36">
      <c r="A976" s="191"/>
      <c r="B976" s="191"/>
      <c r="C976" s="191"/>
      <c r="D976" s="191"/>
      <c r="E976" s="191"/>
      <c r="F976" s="191"/>
      <c r="G976" s="191"/>
      <c r="H976" s="191"/>
      <c r="I976" s="191"/>
      <c r="J976" s="191"/>
      <c r="K976" s="191"/>
      <c r="L976" s="191"/>
      <c r="M976" s="191"/>
      <c r="N976" s="191"/>
      <c r="O976" s="70">
        <f>SUMIFS('Ctas Pagar'!G:G,'Ctas Pagar'!E:E,Fornecedores!A:A,'Ctas Pagar'!M:M,"")</f>
        <v>0</v>
      </c>
      <c r="P976" s="70">
        <f>SUMIFS('Ctas Pagar'!G:G,'Ctas Pagar'!E:E,Fornecedores!A:A,'Ctas Pagar'!N:N,"Pago")</f>
        <v>0</v>
      </c>
      <c r="Q976" s="71"/>
      <c r="R976" s="71"/>
      <c r="S976" s="71"/>
      <c r="T976" s="71"/>
      <c r="U976" s="71"/>
      <c r="V976" s="71"/>
      <c r="W976" s="71"/>
      <c r="X976" s="71"/>
      <c r="Y976" s="71"/>
      <c r="Z976" s="71"/>
      <c r="AA976" s="71"/>
      <c r="AB976" s="71"/>
      <c r="AC976" s="71"/>
      <c r="AD976" s="71"/>
      <c r="AE976" s="71"/>
      <c r="AF976" s="71"/>
      <c r="AG976" s="71"/>
      <c r="AH976" s="71"/>
      <c r="AI976" s="71"/>
      <c r="AJ976" s="71"/>
    </row>
    <row r="977" spans="1:36">
      <c r="A977" s="191"/>
      <c r="B977" s="191"/>
      <c r="C977" s="191"/>
      <c r="D977" s="191"/>
      <c r="E977" s="191"/>
      <c r="F977" s="191"/>
      <c r="G977" s="191"/>
      <c r="H977" s="191"/>
      <c r="I977" s="191"/>
      <c r="J977" s="191"/>
      <c r="K977" s="191"/>
      <c r="L977" s="191"/>
      <c r="M977" s="191"/>
      <c r="N977" s="191"/>
      <c r="O977" s="70">
        <f>SUMIFS('Ctas Pagar'!G:G,'Ctas Pagar'!E:E,Fornecedores!A:A,'Ctas Pagar'!M:M,"")</f>
        <v>0</v>
      </c>
      <c r="P977" s="70">
        <f>SUMIFS('Ctas Pagar'!G:G,'Ctas Pagar'!E:E,Fornecedores!A:A,'Ctas Pagar'!N:N,"Pago")</f>
        <v>0</v>
      </c>
      <c r="Q977" s="71"/>
      <c r="R977" s="71"/>
      <c r="S977" s="71"/>
      <c r="T977" s="71"/>
      <c r="U977" s="71"/>
      <c r="V977" s="71"/>
      <c r="W977" s="71"/>
      <c r="X977" s="71"/>
      <c r="Y977" s="71"/>
      <c r="Z977" s="71"/>
      <c r="AA977" s="71"/>
      <c r="AB977" s="71"/>
      <c r="AC977" s="71"/>
      <c r="AD977" s="71"/>
      <c r="AE977" s="71"/>
      <c r="AF977" s="71"/>
      <c r="AG977" s="71"/>
      <c r="AH977" s="71"/>
      <c r="AI977" s="71"/>
      <c r="AJ977" s="71"/>
    </row>
    <row r="978" spans="1:36">
      <c r="A978" s="191"/>
      <c r="B978" s="191"/>
      <c r="C978" s="191"/>
      <c r="D978" s="191"/>
      <c r="E978" s="191"/>
      <c r="F978" s="191"/>
      <c r="G978" s="191"/>
      <c r="H978" s="191"/>
      <c r="I978" s="191"/>
      <c r="J978" s="191"/>
      <c r="K978" s="191"/>
      <c r="L978" s="191"/>
      <c r="M978" s="191"/>
      <c r="N978" s="191"/>
      <c r="O978" s="70">
        <f>SUMIFS('Ctas Pagar'!G:G,'Ctas Pagar'!E:E,Fornecedores!A:A,'Ctas Pagar'!M:M,"")</f>
        <v>0</v>
      </c>
      <c r="P978" s="70">
        <f>SUMIFS('Ctas Pagar'!G:G,'Ctas Pagar'!E:E,Fornecedores!A:A,'Ctas Pagar'!N:N,"Pago")</f>
        <v>0</v>
      </c>
      <c r="Q978" s="71"/>
      <c r="R978" s="71"/>
      <c r="S978" s="71"/>
      <c r="T978" s="71"/>
      <c r="U978" s="71"/>
      <c r="V978" s="71"/>
      <c r="W978" s="71"/>
      <c r="X978" s="71"/>
      <c r="Y978" s="71"/>
      <c r="Z978" s="71"/>
      <c r="AA978" s="71"/>
      <c r="AB978" s="71"/>
      <c r="AC978" s="71"/>
      <c r="AD978" s="71"/>
      <c r="AE978" s="71"/>
      <c r="AF978" s="71"/>
      <c r="AG978" s="71"/>
      <c r="AH978" s="71"/>
      <c r="AI978" s="71"/>
      <c r="AJ978" s="71"/>
    </row>
    <row r="979" spans="1:36">
      <c r="A979" s="191"/>
      <c r="B979" s="191"/>
      <c r="C979" s="191"/>
      <c r="D979" s="191"/>
      <c r="E979" s="191"/>
      <c r="F979" s="191"/>
      <c r="G979" s="191"/>
      <c r="H979" s="191"/>
      <c r="I979" s="191"/>
      <c r="J979" s="191"/>
      <c r="K979" s="191"/>
      <c r="L979" s="191"/>
      <c r="M979" s="191"/>
      <c r="N979" s="191"/>
      <c r="O979" s="70">
        <f>SUMIFS('Ctas Pagar'!G:G,'Ctas Pagar'!E:E,Fornecedores!A:A,'Ctas Pagar'!M:M,"")</f>
        <v>0</v>
      </c>
      <c r="P979" s="70">
        <f>SUMIFS('Ctas Pagar'!G:G,'Ctas Pagar'!E:E,Fornecedores!A:A,'Ctas Pagar'!N:N,"Pago")</f>
        <v>0</v>
      </c>
      <c r="Q979" s="71"/>
      <c r="R979" s="71"/>
      <c r="S979" s="71"/>
      <c r="T979" s="71"/>
      <c r="U979" s="71"/>
      <c r="V979" s="71"/>
      <c r="W979" s="71"/>
      <c r="X979" s="71"/>
      <c r="Y979" s="71"/>
      <c r="Z979" s="71"/>
      <c r="AA979" s="71"/>
      <c r="AB979" s="71"/>
      <c r="AC979" s="71"/>
      <c r="AD979" s="71"/>
      <c r="AE979" s="71"/>
      <c r="AF979" s="71"/>
      <c r="AG979" s="71"/>
      <c r="AH979" s="71"/>
      <c r="AI979" s="71"/>
      <c r="AJ979" s="71"/>
    </row>
    <row r="980" spans="1:36">
      <c r="A980" s="191"/>
      <c r="B980" s="191"/>
      <c r="C980" s="191"/>
      <c r="D980" s="191"/>
      <c r="E980" s="191"/>
      <c r="F980" s="191"/>
      <c r="G980" s="191"/>
      <c r="H980" s="191"/>
      <c r="I980" s="191"/>
      <c r="J980" s="191"/>
      <c r="K980" s="191"/>
      <c r="L980" s="191"/>
      <c r="M980" s="191"/>
      <c r="N980" s="191"/>
      <c r="O980" s="70">
        <f>SUMIFS('Ctas Pagar'!G:G,'Ctas Pagar'!E:E,Fornecedores!A:A,'Ctas Pagar'!M:M,"")</f>
        <v>0</v>
      </c>
      <c r="P980" s="70">
        <f>SUMIFS('Ctas Pagar'!G:G,'Ctas Pagar'!E:E,Fornecedores!A:A,'Ctas Pagar'!N:N,"Pago")</f>
        <v>0</v>
      </c>
      <c r="Q980" s="71"/>
      <c r="R980" s="71"/>
      <c r="S980" s="71"/>
      <c r="T980" s="71"/>
      <c r="U980" s="71"/>
      <c r="V980" s="71"/>
      <c r="W980" s="71"/>
      <c r="X980" s="71"/>
      <c r="Y980" s="71"/>
      <c r="Z980" s="71"/>
      <c r="AA980" s="71"/>
      <c r="AB980" s="71"/>
      <c r="AC980" s="71"/>
      <c r="AD980" s="71"/>
      <c r="AE980" s="71"/>
      <c r="AF980" s="71"/>
      <c r="AG980" s="71"/>
      <c r="AH980" s="71"/>
      <c r="AI980" s="71"/>
      <c r="AJ980" s="71"/>
    </row>
    <row r="981" spans="1:36">
      <c r="A981" s="191"/>
      <c r="B981" s="191"/>
      <c r="C981" s="191"/>
      <c r="D981" s="191"/>
      <c r="E981" s="191"/>
      <c r="F981" s="191"/>
      <c r="G981" s="191"/>
      <c r="H981" s="191"/>
      <c r="I981" s="191"/>
      <c r="J981" s="191"/>
      <c r="K981" s="191"/>
      <c r="L981" s="191"/>
      <c r="M981" s="191"/>
      <c r="N981" s="191"/>
      <c r="O981" s="70">
        <f>SUMIFS('Ctas Pagar'!G:G,'Ctas Pagar'!E:E,Fornecedores!A:A,'Ctas Pagar'!M:M,"")</f>
        <v>0</v>
      </c>
      <c r="P981" s="70">
        <f>SUMIFS('Ctas Pagar'!G:G,'Ctas Pagar'!E:E,Fornecedores!A:A,'Ctas Pagar'!N:N,"Pago")</f>
        <v>0</v>
      </c>
      <c r="Q981" s="71"/>
      <c r="R981" s="71"/>
      <c r="S981" s="71"/>
      <c r="T981" s="71"/>
      <c r="U981" s="71"/>
      <c r="V981" s="71"/>
      <c r="W981" s="71"/>
      <c r="X981" s="71"/>
      <c r="Y981" s="71"/>
      <c r="Z981" s="71"/>
      <c r="AA981" s="71"/>
      <c r="AB981" s="71"/>
      <c r="AC981" s="71"/>
      <c r="AD981" s="71"/>
      <c r="AE981" s="71"/>
      <c r="AF981" s="71"/>
      <c r="AG981" s="71"/>
      <c r="AH981" s="71"/>
      <c r="AI981" s="71"/>
      <c r="AJ981" s="71"/>
    </row>
    <row r="982" spans="1:36">
      <c r="A982" s="191"/>
      <c r="B982" s="191"/>
      <c r="C982" s="191"/>
      <c r="D982" s="191"/>
      <c r="E982" s="191"/>
      <c r="F982" s="191"/>
      <c r="G982" s="191"/>
      <c r="H982" s="191"/>
      <c r="I982" s="191"/>
      <c r="J982" s="191"/>
      <c r="K982" s="191"/>
      <c r="L982" s="191"/>
      <c r="M982" s="191"/>
      <c r="N982" s="191"/>
      <c r="O982" s="70">
        <f>SUMIFS('Ctas Pagar'!G:G,'Ctas Pagar'!E:E,Fornecedores!A:A,'Ctas Pagar'!M:M,"")</f>
        <v>0</v>
      </c>
      <c r="P982" s="70">
        <f>SUMIFS('Ctas Pagar'!G:G,'Ctas Pagar'!E:E,Fornecedores!A:A,'Ctas Pagar'!N:N,"Pago")</f>
        <v>0</v>
      </c>
      <c r="Q982" s="71"/>
      <c r="R982" s="71"/>
      <c r="S982" s="71"/>
      <c r="T982" s="71"/>
      <c r="U982" s="71"/>
      <c r="V982" s="71"/>
      <c r="W982" s="71"/>
      <c r="X982" s="71"/>
      <c r="Y982" s="71"/>
      <c r="Z982" s="71"/>
      <c r="AA982" s="71"/>
      <c r="AB982" s="71"/>
      <c r="AC982" s="71"/>
      <c r="AD982" s="71"/>
      <c r="AE982" s="71"/>
      <c r="AF982" s="71"/>
      <c r="AG982" s="71"/>
      <c r="AH982" s="71"/>
      <c r="AI982" s="71"/>
      <c r="AJ982" s="71"/>
    </row>
    <row r="983" spans="1:36">
      <c r="A983" s="191"/>
      <c r="B983" s="191"/>
      <c r="C983" s="191"/>
      <c r="D983" s="191"/>
      <c r="E983" s="191"/>
      <c r="F983" s="191"/>
      <c r="G983" s="191"/>
      <c r="H983" s="191"/>
      <c r="I983" s="191"/>
      <c r="J983" s="191"/>
      <c r="K983" s="191"/>
      <c r="L983" s="191"/>
      <c r="M983" s="191"/>
      <c r="N983" s="191"/>
      <c r="O983" s="70">
        <f>SUMIFS('Ctas Pagar'!G:G,'Ctas Pagar'!E:E,Fornecedores!A:A,'Ctas Pagar'!M:M,"")</f>
        <v>0</v>
      </c>
      <c r="P983" s="70">
        <f>SUMIFS('Ctas Pagar'!G:G,'Ctas Pagar'!E:E,Fornecedores!A:A,'Ctas Pagar'!N:N,"Pago")</f>
        <v>0</v>
      </c>
      <c r="Q983" s="71"/>
      <c r="R983" s="71"/>
      <c r="S983" s="71"/>
      <c r="T983" s="71"/>
      <c r="U983" s="71"/>
      <c r="V983" s="71"/>
      <c r="W983" s="71"/>
      <c r="X983" s="71"/>
      <c r="Y983" s="71"/>
      <c r="Z983" s="71"/>
      <c r="AA983" s="71"/>
      <c r="AB983" s="71"/>
      <c r="AC983" s="71"/>
      <c r="AD983" s="71"/>
      <c r="AE983" s="71"/>
      <c r="AF983" s="71"/>
      <c r="AG983" s="71"/>
      <c r="AH983" s="71"/>
      <c r="AI983" s="71"/>
      <c r="AJ983" s="71"/>
    </row>
    <row r="984" spans="1:36">
      <c r="A984" s="191"/>
      <c r="B984" s="191"/>
      <c r="C984" s="191"/>
      <c r="D984" s="191"/>
      <c r="E984" s="191"/>
      <c r="F984" s="191"/>
      <c r="G984" s="191"/>
      <c r="H984" s="191"/>
      <c r="I984" s="191"/>
      <c r="J984" s="191"/>
      <c r="K984" s="191"/>
      <c r="L984" s="191"/>
      <c r="M984" s="191"/>
      <c r="N984" s="191"/>
      <c r="O984" s="70">
        <f>SUMIFS('Ctas Pagar'!G:G,'Ctas Pagar'!E:E,Fornecedores!A:A,'Ctas Pagar'!M:M,"")</f>
        <v>0</v>
      </c>
      <c r="P984" s="70">
        <f>SUMIFS('Ctas Pagar'!G:G,'Ctas Pagar'!E:E,Fornecedores!A:A,'Ctas Pagar'!N:N,"Pago")</f>
        <v>0</v>
      </c>
      <c r="Q984" s="71"/>
      <c r="R984" s="71"/>
      <c r="S984" s="71"/>
      <c r="T984" s="71"/>
      <c r="U984" s="71"/>
      <c r="V984" s="71"/>
      <c r="W984" s="71"/>
      <c r="X984" s="71"/>
      <c r="Y984" s="71"/>
      <c r="Z984" s="71"/>
      <c r="AA984" s="71"/>
      <c r="AB984" s="71"/>
      <c r="AC984" s="71"/>
      <c r="AD984" s="71"/>
      <c r="AE984" s="71"/>
      <c r="AF984" s="71"/>
      <c r="AG984" s="71"/>
      <c r="AH984" s="71"/>
      <c r="AI984" s="71"/>
      <c r="AJ984" s="71"/>
    </row>
    <row r="985" spans="1:36">
      <c r="A985" s="191"/>
      <c r="B985" s="191"/>
      <c r="C985" s="191"/>
      <c r="D985" s="191"/>
      <c r="E985" s="191"/>
      <c r="F985" s="191"/>
      <c r="G985" s="191"/>
      <c r="H985" s="191"/>
      <c r="I985" s="191"/>
      <c r="J985" s="191"/>
      <c r="K985" s="191"/>
      <c r="L985" s="191"/>
      <c r="M985" s="191"/>
      <c r="N985" s="191"/>
      <c r="O985" s="70">
        <f>SUMIFS('Ctas Pagar'!G:G,'Ctas Pagar'!E:E,Fornecedores!A:A,'Ctas Pagar'!M:M,"")</f>
        <v>0</v>
      </c>
      <c r="P985" s="70">
        <f>SUMIFS('Ctas Pagar'!G:G,'Ctas Pagar'!E:E,Fornecedores!A:A,'Ctas Pagar'!N:N,"Pago")</f>
        <v>0</v>
      </c>
      <c r="Q985" s="71"/>
      <c r="R985" s="71"/>
      <c r="S985" s="71"/>
      <c r="T985" s="71"/>
      <c r="U985" s="71"/>
      <c r="V985" s="71"/>
      <c r="W985" s="71"/>
      <c r="X985" s="71"/>
      <c r="Y985" s="71"/>
      <c r="Z985" s="71"/>
      <c r="AA985" s="71"/>
      <c r="AB985" s="71"/>
      <c r="AC985" s="71"/>
      <c r="AD985" s="71"/>
      <c r="AE985" s="71"/>
      <c r="AF985" s="71"/>
      <c r="AG985" s="71"/>
      <c r="AH985" s="71"/>
      <c r="AI985" s="71"/>
      <c r="AJ985" s="71"/>
    </row>
    <row r="986" spans="1:36">
      <c r="A986" s="191"/>
      <c r="B986" s="191"/>
      <c r="C986" s="191"/>
      <c r="D986" s="191"/>
      <c r="E986" s="191"/>
      <c r="F986" s="191"/>
      <c r="G986" s="191"/>
      <c r="H986" s="191"/>
      <c r="I986" s="191"/>
      <c r="J986" s="191"/>
      <c r="K986" s="191"/>
      <c r="L986" s="191"/>
      <c r="M986" s="191"/>
      <c r="N986" s="191"/>
      <c r="O986" s="70">
        <f>SUMIFS('Ctas Pagar'!G:G,'Ctas Pagar'!E:E,Fornecedores!A:A,'Ctas Pagar'!M:M,"")</f>
        <v>0</v>
      </c>
      <c r="P986" s="70">
        <f>SUMIFS('Ctas Pagar'!G:G,'Ctas Pagar'!E:E,Fornecedores!A:A,'Ctas Pagar'!N:N,"Pago")</f>
        <v>0</v>
      </c>
      <c r="Q986" s="71"/>
      <c r="R986" s="71"/>
      <c r="S986" s="71"/>
      <c r="T986" s="71"/>
      <c r="U986" s="71"/>
      <c r="V986" s="71"/>
      <c r="W986" s="71"/>
      <c r="X986" s="71"/>
      <c r="Y986" s="71"/>
      <c r="Z986" s="71"/>
      <c r="AA986" s="71"/>
      <c r="AB986" s="71"/>
      <c r="AC986" s="71"/>
      <c r="AD986" s="71"/>
      <c r="AE986" s="71"/>
      <c r="AF986" s="71"/>
      <c r="AG986" s="71"/>
      <c r="AH986" s="71"/>
      <c r="AI986" s="71"/>
      <c r="AJ986" s="71"/>
    </row>
    <row r="987" spans="1:36">
      <c r="A987" s="191"/>
      <c r="B987" s="191"/>
      <c r="C987" s="191"/>
      <c r="D987" s="191"/>
      <c r="E987" s="191"/>
      <c r="F987" s="191"/>
      <c r="G987" s="191"/>
      <c r="H987" s="191"/>
      <c r="I987" s="191"/>
      <c r="J987" s="191"/>
      <c r="K987" s="191"/>
      <c r="L987" s="191"/>
      <c r="M987" s="191"/>
      <c r="N987" s="191"/>
      <c r="O987" s="70">
        <f>SUMIFS('Ctas Pagar'!G:G,'Ctas Pagar'!E:E,Fornecedores!A:A,'Ctas Pagar'!M:M,"")</f>
        <v>0</v>
      </c>
      <c r="P987" s="70">
        <f>SUMIFS('Ctas Pagar'!G:G,'Ctas Pagar'!E:E,Fornecedores!A:A,'Ctas Pagar'!N:N,"Pago")</f>
        <v>0</v>
      </c>
      <c r="Q987" s="71"/>
      <c r="R987" s="71"/>
      <c r="S987" s="71"/>
      <c r="T987" s="71"/>
      <c r="U987" s="71"/>
      <c r="V987" s="71"/>
      <c r="W987" s="71"/>
      <c r="X987" s="71"/>
      <c r="Y987" s="71"/>
      <c r="Z987" s="71"/>
      <c r="AA987" s="71"/>
      <c r="AB987" s="71"/>
      <c r="AC987" s="71"/>
      <c r="AD987" s="71"/>
      <c r="AE987" s="71"/>
      <c r="AF987" s="71"/>
      <c r="AG987" s="71"/>
      <c r="AH987" s="71"/>
      <c r="AI987" s="71"/>
      <c r="AJ987" s="71"/>
    </row>
    <row r="988" spans="1:36">
      <c r="A988" s="191"/>
      <c r="B988" s="191"/>
      <c r="C988" s="191"/>
      <c r="D988" s="191"/>
      <c r="E988" s="191"/>
      <c r="F988" s="191"/>
      <c r="G988" s="191"/>
      <c r="H988" s="191"/>
      <c r="I988" s="191"/>
      <c r="J988" s="191"/>
      <c r="K988" s="191"/>
      <c r="L988" s="191"/>
      <c r="M988" s="191"/>
      <c r="N988" s="191"/>
      <c r="O988" s="70">
        <f>SUMIFS('Ctas Pagar'!G:G,'Ctas Pagar'!E:E,Fornecedores!A:A,'Ctas Pagar'!M:M,"")</f>
        <v>0</v>
      </c>
      <c r="P988" s="70">
        <f>SUMIFS('Ctas Pagar'!G:G,'Ctas Pagar'!E:E,Fornecedores!A:A,'Ctas Pagar'!N:N,"Pago")</f>
        <v>0</v>
      </c>
      <c r="Q988" s="71"/>
      <c r="R988" s="71"/>
      <c r="S988" s="71"/>
      <c r="T988" s="71"/>
      <c r="U988" s="71"/>
      <c r="V988" s="71"/>
      <c r="W988" s="71"/>
      <c r="X988" s="71"/>
      <c r="Y988" s="71"/>
      <c r="Z988" s="71"/>
      <c r="AA988" s="71"/>
      <c r="AB988" s="71"/>
      <c r="AC988" s="71"/>
      <c r="AD988" s="71"/>
      <c r="AE988" s="71"/>
      <c r="AF988" s="71"/>
      <c r="AG988" s="71"/>
      <c r="AH988" s="71"/>
      <c r="AI988" s="71"/>
      <c r="AJ988" s="71"/>
    </row>
    <row r="989" spans="1:36">
      <c r="A989" s="191"/>
      <c r="B989" s="191"/>
      <c r="C989" s="191"/>
      <c r="D989" s="191"/>
      <c r="E989" s="191"/>
      <c r="F989" s="191"/>
      <c r="G989" s="191"/>
      <c r="H989" s="191"/>
      <c r="I989" s="191"/>
      <c r="J989" s="191"/>
      <c r="K989" s="191"/>
      <c r="L989" s="191"/>
      <c r="M989" s="191"/>
      <c r="N989" s="191"/>
      <c r="O989" s="70">
        <f>SUMIFS('Ctas Pagar'!G:G,'Ctas Pagar'!E:E,Fornecedores!A:A,'Ctas Pagar'!M:M,"")</f>
        <v>0</v>
      </c>
      <c r="P989" s="70">
        <f>SUMIFS('Ctas Pagar'!G:G,'Ctas Pagar'!E:E,Fornecedores!A:A,'Ctas Pagar'!N:N,"Pago")</f>
        <v>0</v>
      </c>
      <c r="Q989" s="71"/>
      <c r="R989" s="71"/>
      <c r="S989" s="71"/>
      <c r="T989" s="71"/>
      <c r="U989" s="71"/>
      <c r="V989" s="71"/>
      <c r="W989" s="71"/>
      <c r="X989" s="71"/>
      <c r="Y989" s="71"/>
      <c r="Z989" s="71"/>
      <c r="AA989" s="71"/>
      <c r="AB989" s="71"/>
      <c r="AC989" s="71"/>
      <c r="AD989" s="71"/>
      <c r="AE989" s="71"/>
      <c r="AF989" s="71"/>
      <c r="AG989" s="71"/>
      <c r="AH989" s="71"/>
      <c r="AI989" s="71"/>
      <c r="AJ989" s="71"/>
    </row>
    <row r="990" spans="1:36">
      <c r="A990" s="191"/>
      <c r="B990" s="191"/>
      <c r="C990" s="191"/>
      <c r="D990" s="191"/>
      <c r="E990" s="191"/>
      <c r="F990" s="191"/>
      <c r="G990" s="191"/>
      <c r="H990" s="191"/>
      <c r="I990" s="191"/>
      <c r="J990" s="191"/>
      <c r="K990" s="191"/>
      <c r="L990" s="191"/>
      <c r="M990" s="191"/>
      <c r="N990" s="191"/>
      <c r="O990" s="70">
        <f>SUMIFS('Ctas Pagar'!G:G,'Ctas Pagar'!E:E,Fornecedores!A:A,'Ctas Pagar'!M:M,"")</f>
        <v>0</v>
      </c>
      <c r="P990" s="70">
        <f>SUMIFS('Ctas Pagar'!G:G,'Ctas Pagar'!E:E,Fornecedores!A:A,'Ctas Pagar'!N:N,"Pago")</f>
        <v>0</v>
      </c>
      <c r="Q990" s="71"/>
      <c r="R990" s="71"/>
      <c r="S990" s="71"/>
      <c r="T990" s="71"/>
      <c r="U990" s="71"/>
      <c r="V990" s="71"/>
      <c r="W990" s="71"/>
      <c r="X990" s="71"/>
      <c r="Y990" s="71"/>
      <c r="Z990" s="71"/>
      <c r="AA990" s="71"/>
      <c r="AB990" s="71"/>
      <c r="AC990" s="71"/>
      <c r="AD990" s="71"/>
      <c r="AE990" s="71"/>
      <c r="AF990" s="71"/>
      <c r="AG990" s="71"/>
      <c r="AH990" s="71"/>
      <c r="AI990" s="71"/>
      <c r="AJ990" s="71"/>
    </row>
    <row r="991" spans="1:36">
      <c r="A991" s="191"/>
      <c r="B991" s="191"/>
      <c r="C991" s="191"/>
      <c r="D991" s="191"/>
      <c r="E991" s="191"/>
      <c r="F991" s="191"/>
      <c r="G991" s="191"/>
      <c r="H991" s="191"/>
      <c r="I991" s="191"/>
      <c r="J991" s="191"/>
      <c r="K991" s="191"/>
      <c r="L991" s="191"/>
      <c r="M991" s="191"/>
      <c r="N991" s="191"/>
      <c r="O991" s="70">
        <f>SUMIFS('Ctas Pagar'!G:G,'Ctas Pagar'!E:E,Fornecedores!A:A,'Ctas Pagar'!M:M,"")</f>
        <v>0</v>
      </c>
      <c r="P991" s="70">
        <f>SUMIFS('Ctas Pagar'!G:G,'Ctas Pagar'!E:E,Fornecedores!A:A,'Ctas Pagar'!N:N,"Pago")</f>
        <v>0</v>
      </c>
      <c r="Q991" s="71"/>
      <c r="R991" s="71"/>
      <c r="S991" s="71"/>
      <c r="T991" s="71"/>
      <c r="U991" s="71"/>
      <c r="V991" s="71"/>
      <c r="W991" s="71"/>
      <c r="X991" s="71"/>
      <c r="Y991" s="71"/>
      <c r="Z991" s="71"/>
      <c r="AA991" s="71"/>
      <c r="AB991" s="71"/>
      <c r="AC991" s="71"/>
      <c r="AD991" s="71"/>
      <c r="AE991" s="71"/>
      <c r="AF991" s="71"/>
      <c r="AG991" s="71"/>
      <c r="AH991" s="71"/>
      <c r="AI991" s="71"/>
      <c r="AJ991" s="71"/>
    </row>
    <row r="992" spans="1:36">
      <c r="A992" s="191"/>
      <c r="B992" s="191"/>
      <c r="C992" s="191"/>
      <c r="D992" s="191"/>
      <c r="E992" s="191"/>
      <c r="F992" s="191"/>
      <c r="G992" s="191"/>
      <c r="H992" s="191"/>
      <c r="I992" s="191"/>
      <c r="J992" s="191"/>
      <c r="K992" s="191"/>
      <c r="L992" s="191"/>
      <c r="M992" s="191"/>
      <c r="N992" s="191"/>
      <c r="O992" s="70">
        <f>SUMIFS('Ctas Pagar'!G:G,'Ctas Pagar'!E:E,Fornecedores!A:A,'Ctas Pagar'!M:M,"")</f>
        <v>0</v>
      </c>
      <c r="P992" s="70">
        <f>SUMIFS('Ctas Pagar'!G:G,'Ctas Pagar'!E:E,Fornecedores!A:A,'Ctas Pagar'!N:N,"Pago")</f>
        <v>0</v>
      </c>
      <c r="Q992" s="71"/>
      <c r="R992" s="71"/>
      <c r="S992" s="71"/>
      <c r="T992" s="71"/>
      <c r="U992" s="71"/>
      <c r="V992" s="71"/>
      <c r="W992" s="71"/>
      <c r="X992" s="71"/>
      <c r="Y992" s="71"/>
      <c r="Z992" s="71"/>
      <c r="AA992" s="71"/>
      <c r="AB992" s="71"/>
      <c r="AC992" s="71"/>
      <c r="AD992" s="71"/>
      <c r="AE992" s="71"/>
      <c r="AF992" s="71"/>
      <c r="AG992" s="71"/>
      <c r="AH992" s="71"/>
      <c r="AI992" s="71"/>
      <c r="AJ992" s="71"/>
    </row>
    <row r="993" spans="1:36">
      <c r="A993" s="191"/>
      <c r="B993" s="191"/>
      <c r="C993" s="191"/>
      <c r="D993" s="191"/>
      <c r="E993" s="191"/>
      <c r="F993" s="191"/>
      <c r="G993" s="191"/>
      <c r="H993" s="191"/>
      <c r="I993" s="191"/>
      <c r="J993" s="191"/>
      <c r="K993" s="191"/>
      <c r="L993" s="191"/>
      <c r="M993" s="191"/>
      <c r="N993" s="191"/>
      <c r="O993" s="70">
        <f>SUMIFS('Ctas Pagar'!G:G,'Ctas Pagar'!E:E,Fornecedores!A:A,'Ctas Pagar'!M:M,"")</f>
        <v>0</v>
      </c>
      <c r="P993" s="70">
        <f>SUMIFS('Ctas Pagar'!G:G,'Ctas Pagar'!E:E,Fornecedores!A:A,'Ctas Pagar'!N:N,"Pago")</f>
        <v>0</v>
      </c>
      <c r="Q993" s="71"/>
      <c r="R993" s="71"/>
      <c r="S993" s="71"/>
      <c r="T993" s="71"/>
      <c r="U993" s="71"/>
      <c r="V993" s="71"/>
      <c r="W993" s="71"/>
      <c r="X993" s="71"/>
      <c r="Y993" s="71"/>
      <c r="Z993" s="71"/>
      <c r="AA993" s="71"/>
      <c r="AB993" s="71"/>
      <c r="AC993" s="71"/>
      <c r="AD993" s="71"/>
      <c r="AE993" s="71"/>
      <c r="AF993" s="71"/>
      <c r="AG993" s="71"/>
      <c r="AH993" s="71"/>
      <c r="AI993" s="71"/>
      <c r="AJ993" s="71"/>
    </row>
    <row r="994" spans="1:36">
      <c r="A994" s="191"/>
      <c r="B994" s="191"/>
      <c r="C994" s="191"/>
      <c r="D994" s="191"/>
      <c r="E994" s="191"/>
      <c r="F994" s="191"/>
      <c r="G994" s="191"/>
      <c r="H994" s="191"/>
      <c r="I994" s="191"/>
      <c r="J994" s="191"/>
      <c r="K994" s="191"/>
      <c r="L994" s="191"/>
      <c r="M994" s="191"/>
      <c r="N994" s="191"/>
      <c r="O994" s="70">
        <f>SUMIFS('Ctas Pagar'!G:G,'Ctas Pagar'!E:E,Fornecedores!A:A,'Ctas Pagar'!M:M,"")</f>
        <v>0</v>
      </c>
      <c r="P994" s="70">
        <f>SUMIFS('Ctas Pagar'!G:G,'Ctas Pagar'!E:E,Fornecedores!A:A,'Ctas Pagar'!N:N,"Pago")</f>
        <v>0</v>
      </c>
      <c r="Q994" s="71"/>
      <c r="R994" s="71"/>
      <c r="S994" s="71"/>
      <c r="T994" s="71"/>
      <c r="U994" s="71"/>
      <c r="V994" s="71"/>
      <c r="W994" s="71"/>
      <c r="X994" s="71"/>
      <c r="Y994" s="71"/>
      <c r="Z994" s="71"/>
      <c r="AA994" s="71"/>
      <c r="AB994" s="71"/>
      <c r="AC994" s="71"/>
      <c r="AD994" s="71"/>
      <c r="AE994" s="71"/>
      <c r="AF994" s="71"/>
      <c r="AG994" s="71"/>
      <c r="AH994" s="71"/>
      <c r="AI994" s="71"/>
      <c r="AJ994" s="71"/>
    </row>
    <row r="995" spans="1:36">
      <c r="A995" s="191"/>
      <c r="B995" s="191"/>
      <c r="C995" s="191"/>
      <c r="D995" s="191"/>
      <c r="E995" s="191"/>
      <c r="F995" s="191"/>
      <c r="G995" s="191"/>
      <c r="H995" s="191"/>
      <c r="I995" s="191"/>
      <c r="J995" s="191"/>
      <c r="K995" s="191"/>
      <c r="L995" s="191"/>
      <c r="M995" s="191"/>
      <c r="N995" s="191"/>
      <c r="O995" s="70">
        <f>SUMIFS('Ctas Pagar'!G:G,'Ctas Pagar'!E:E,Fornecedores!A:A,'Ctas Pagar'!M:M,"")</f>
        <v>0</v>
      </c>
      <c r="P995" s="70">
        <f>SUMIFS('Ctas Pagar'!G:G,'Ctas Pagar'!E:E,Fornecedores!A:A,'Ctas Pagar'!N:N,"Pago")</f>
        <v>0</v>
      </c>
      <c r="Q995" s="71"/>
      <c r="R995" s="71"/>
      <c r="S995" s="71"/>
      <c r="T995" s="71"/>
      <c r="U995" s="71"/>
      <c r="V995" s="71"/>
      <c r="W995" s="71"/>
      <c r="X995" s="71"/>
      <c r="Y995" s="71"/>
      <c r="Z995" s="71"/>
      <c r="AA995" s="71"/>
      <c r="AB995" s="71"/>
      <c r="AC995" s="71"/>
      <c r="AD995" s="71"/>
      <c r="AE995" s="71"/>
      <c r="AF995" s="71"/>
      <c r="AG995" s="71"/>
      <c r="AH995" s="71"/>
      <c r="AI995" s="71"/>
      <c r="AJ995" s="71"/>
    </row>
    <row r="996" spans="1:36">
      <c r="A996" s="191"/>
      <c r="B996" s="191"/>
      <c r="C996" s="191"/>
      <c r="D996" s="191"/>
      <c r="E996" s="191"/>
      <c r="F996" s="191"/>
      <c r="G996" s="191"/>
      <c r="H996" s="191"/>
      <c r="I996" s="191"/>
      <c r="J996" s="191"/>
      <c r="K996" s="191"/>
      <c r="L996" s="191"/>
      <c r="M996" s="191"/>
      <c r="N996" s="191"/>
      <c r="O996" s="70">
        <f>SUMIFS('Ctas Pagar'!G:G,'Ctas Pagar'!E:E,Fornecedores!A:A,'Ctas Pagar'!M:M,"")</f>
        <v>0</v>
      </c>
      <c r="P996" s="70">
        <f>SUMIFS('Ctas Pagar'!G:G,'Ctas Pagar'!E:E,Fornecedores!A:A,'Ctas Pagar'!N:N,"Pago")</f>
        <v>0</v>
      </c>
      <c r="Q996" s="71"/>
      <c r="R996" s="71"/>
      <c r="S996" s="71"/>
      <c r="T996" s="71"/>
      <c r="U996" s="71"/>
      <c r="V996" s="71"/>
      <c r="W996" s="71"/>
      <c r="X996" s="71"/>
      <c r="Y996" s="71"/>
      <c r="Z996" s="71"/>
      <c r="AA996" s="71"/>
      <c r="AB996" s="71"/>
      <c r="AC996" s="71"/>
      <c r="AD996" s="71"/>
      <c r="AE996" s="71"/>
      <c r="AF996" s="71"/>
      <c r="AG996" s="71"/>
      <c r="AH996" s="71"/>
      <c r="AI996" s="71"/>
      <c r="AJ996" s="71"/>
    </row>
    <row r="997" spans="1:36">
      <c r="A997" s="191"/>
      <c r="B997" s="191"/>
      <c r="C997" s="191"/>
      <c r="D997" s="191"/>
      <c r="E997" s="191"/>
      <c r="F997" s="191"/>
      <c r="G997" s="191"/>
      <c r="H997" s="191"/>
      <c r="I997" s="191"/>
      <c r="J997" s="191"/>
      <c r="K997" s="191"/>
      <c r="L997" s="191"/>
      <c r="M997" s="191"/>
      <c r="N997" s="191"/>
      <c r="O997" s="70">
        <f>SUMIFS('Ctas Pagar'!G:G,'Ctas Pagar'!E:E,Fornecedores!A:A,'Ctas Pagar'!M:M,"")</f>
        <v>0</v>
      </c>
      <c r="P997" s="70">
        <f>SUMIFS('Ctas Pagar'!G:G,'Ctas Pagar'!E:E,Fornecedores!A:A,'Ctas Pagar'!N:N,"Pago")</f>
        <v>0</v>
      </c>
      <c r="Q997" s="71"/>
      <c r="R997" s="71"/>
      <c r="S997" s="71"/>
      <c r="T997" s="71"/>
      <c r="U997" s="71"/>
      <c r="V997" s="71"/>
      <c r="W997" s="71"/>
      <c r="X997" s="71"/>
      <c r="Y997" s="71"/>
      <c r="Z997" s="71"/>
      <c r="AA997" s="71"/>
      <c r="AB997" s="71"/>
      <c r="AC997" s="71"/>
      <c r="AD997" s="71"/>
      <c r="AE997" s="71"/>
      <c r="AF997" s="71"/>
      <c r="AG997" s="71"/>
      <c r="AH997" s="71"/>
      <c r="AI997" s="71"/>
      <c r="AJ997" s="71"/>
    </row>
    <row r="998" spans="1:36">
      <c r="A998" s="191"/>
      <c r="B998" s="191"/>
      <c r="C998" s="191"/>
      <c r="D998" s="191"/>
      <c r="E998" s="191"/>
      <c r="F998" s="191"/>
      <c r="G998" s="191"/>
      <c r="H998" s="191"/>
      <c r="I998" s="191"/>
      <c r="J998" s="191"/>
      <c r="K998" s="191"/>
      <c r="L998" s="191"/>
      <c r="M998" s="191"/>
      <c r="N998" s="191"/>
      <c r="O998" s="70">
        <f>SUMIFS('Ctas Pagar'!G:G,'Ctas Pagar'!E:E,Fornecedores!A:A,'Ctas Pagar'!M:M,"")</f>
        <v>0</v>
      </c>
      <c r="P998" s="70">
        <f>SUMIFS('Ctas Pagar'!G:G,'Ctas Pagar'!E:E,Fornecedores!A:A,'Ctas Pagar'!N:N,"Pago")</f>
        <v>0</v>
      </c>
      <c r="Q998" s="71"/>
      <c r="R998" s="71"/>
      <c r="S998" s="71"/>
      <c r="T998" s="71"/>
      <c r="U998" s="71"/>
      <c r="V998" s="71"/>
      <c r="W998" s="71"/>
      <c r="X998" s="71"/>
      <c r="Y998" s="71"/>
      <c r="Z998" s="71"/>
      <c r="AA998" s="71"/>
      <c r="AB998" s="71"/>
      <c r="AC998" s="71"/>
      <c r="AD998" s="71"/>
      <c r="AE998" s="71"/>
      <c r="AF998" s="71"/>
      <c r="AG998" s="71"/>
      <c r="AH998" s="71"/>
      <c r="AI998" s="71"/>
      <c r="AJ998" s="71"/>
    </row>
    <row r="999" spans="1:36">
      <c r="A999" s="191" t="s">
        <v>251</v>
      </c>
      <c r="B999" s="191"/>
      <c r="C999" s="191"/>
      <c r="D999" s="191"/>
      <c r="E999" s="191"/>
      <c r="F999" s="191"/>
      <c r="G999" s="191"/>
      <c r="H999" s="191"/>
      <c r="I999" s="191"/>
      <c r="J999" s="191"/>
      <c r="K999" s="191"/>
      <c r="L999" s="191"/>
      <c r="M999" s="191"/>
      <c r="N999" s="191"/>
      <c r="O999" s="70">
        <f>SUMIFS('Ctas Pagar'!G:G,'Ctas Pagar'!E:E,Fornecedores!A:A,'Ctas Pagar'!M:M,"")</f>
        <v>0</v>
      </c>
      <c r="P999" s="70">
        <f>SUMIFS('Ctas Pagar'!G:G,'Ctas Pagar'!E:E,Fornecedores!A:A,'Ctas Pagar'!N:N,"Pago")</f>
        <v>1000</v>
      </c>
      <c r="Q999" s="71"/>
      <c r="R999" s="71"/>
      <c r="S999" s="71"/>
      <c r="T999" s="71"/>
      <c r="U999" s="71"/>
      <c r="V999" s="71"/>
      <c r="W999" s="71"/>
      <c r="X999" s="71"/>
      <c r="Y999" s="71"/>
      <c r="Z999" s="71"/>
      <c r="AA999" s="71"/>
      <c r="AB999" s="71"/>
      <c r="AC999" s="71"/>
      <c r="AD999" s="71"/>
      <c r="AE999" s="71"/>
      <c r="AF999" s="71"/>
      <c r="AG999" s="71"/>
      <c r="AH999" s="71"/>
      <c r="AI999" s="71"/>
      <c r="AJ999" s="71"/>
    </row>
    <row r="1000" spans="1:36">
      <c r="A1000" t="s">
        <v>97</v>
      </c>
      <c r="O1000" s="70">
        <f>SUBTOTAL(109,Fornecedores[A Pagar])</f>
        <v>0</v>
      </c>
      <c r="P1000" s="70">
        <f>SUBTOTAL(109,Fornecedores[Pago])</f>
        <v>3000</v>
      </c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  <c r="AA1000" s="71"/>
      <c r="AB1000" s="71"/>
      <c r="AC1000" s="71"/>
      <c r="AD1000" s="71"/>
      <c r="AE1000" s="71"/>
      <c r="AF1000" s="71"/>
      <c r="AG1000" s="71"/>
      <c r="AH1000" s="71"/>
      <c r="AI1000" s="71"/>
      <c r="AJ1000" s="71"/>
    </row>
  </sheetData>
  <sheetProtection algorithmName="SHA-512" hashValue="93qSYP2haihOpC5LTMHa7WSTCHogD9BAPgvvZ4ZsSXon+F7Vr8skvqrwxK4jt1k8NyWWiWK31OUh69H0bn2iQw==" saltValue="KeNz5NRj5C1vodQgEtezcw==" spinCount="100000" sheet="1" objects="1" scenarios="1" formatColumns="0" autoFilter="0"/>
  <hyperlinks>
    <hyperlink ref="L7" r:id="rId1" xr:uid="{B697F6A2-57D1-418A-B97B-9B43092CD2B7}"/>
    <hyperlink ref="M7" r:id="rId2" xr:uid="{A502C61B-1181-444E-A80A-4D01DE5BAE68}"/>
  </hyperlinks>
  <pageMargins left="0.511811024" right="0.511811024" top="0.78740157499999996" bottom="0.78740157499999996" header="0.31496062000000002" footer="0.31496062000000002"/>
  <drawing r:id="rId3"/>
  <tableParts count="1"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467E7-40D8-4E0F-82D9-ACF8B2D2E9A0}">
  <dimension ref="A1:AE150"/>
  <sheetViews>
    <sheetView workbookViewId="0">
      <pane ySplit="6" topLeftCell="A34" activePane="bottomLeft" state="frozen"/>
      <selection pane="bottomLeft" activeCell="A29" sqref="A29"/>
    </sheetView>
  </sheetViews>
  <sheetFormatPr defaultRowHeight="15"/>
  <cols>
    <col min="1" max="1" width="57.140625" bestFit="1" customWidth="1"/>
    <col min="2" max="2" width="23.140625" customWidth="1"/>
    <col min="3" max="3" width="19.85546875" customWidth="1"/>
    <col min="4" max="4" width="27.140625" customWidth="1"/>
    <col min="5" max="5" width="17.28515625" customWidth="1"/>
    <col min="6" max="6" width="10.5703125" customWidth="1"/>
    <col min="7" max="7" width="21.7109375" customWidth="1"/>
    <col min="9" max="9" width="13.28515625" customWidth="1"/>
    <col min="10" max="10" width="14.85546875" customWidth="1"/>
  </cols>
  <sheetData>
    <row r="1" spans="1:31">
      <c r="A1" s="72"/>
      <c r="B1" s="72"/>
      <c r="C1" s="72"/>
      <c r="D1" s="72"/>
      <c r="E1" s="72"/>
      <c r="F1" s="72"/>
      <c r="G1" s="72"/>
      <c r="H1" s="72"/>
      <c r="I1" s="72"/>
      <c r="J1" s="72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</row>
    <row r="2" spans="1:31">
      <c r="A2" s="72"/>
      <c r="B2" s="72"/>
      <c r="C2" s="72"/>
      <c r="D2" s="72"/>
      <c r="E2" s="72"/>
      <c r="F2" s="72"/>
      <c r="G2" s="72"/>
      <c r="H2" s="72"/>
      <c r="I2" s="72"/>
      <c r="J2" s="72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</row>
    <row r="3" spans="1:31">
      <c r="A3" s="72"/>
      <c r="B3" s="72"/>
      <c r="C3" s="72"/>
      <c r="D3" s="72"/>
      <c r="E3" s="72"/>
      <c r="F3" s="77"/>
      <c r="G3" s="72"/>
      <c r="H3" s="72"/>
      <c r="I3" s="72"/>
      <c r="J3" s="72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</row>
    <row r="4" spans="1:31">
      <c r="A4" s="72"/>
      <c r="B4" s="72"/>
      <c r="C4" s="72"/>
      <c r="D4" s="72"/>
      <c r="E4" s="72"/>
      <c r="F4" s="72"/>
      <c r="G4" s="72"/>
      <c r="H4" s="72"/>
      <c r="I4" s="72"/>
      <c r="J4" s="72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  <c r="AA4" s="71"/>
      <c r="AB4" s="71"/>
      <c r="AC4" s="71"/>
      <c r="AD4" s="71"/>
      <c r="AE4" s="71"/>
    </row>
    <row r="5" spans="1:31">
      <c r="A5" s="73"/>
      <c r="B5" s="73"/>
      <c r="C5" s="73"/>
      <c r="D5" s="73"/>
      <c r="E5" s="73"/>
      <c r="F5" s="73"/>
      <c r="G5" s="73"/>
      <c r="H5" s="73"/>
      <c r="I5" s="73"/>
      <c r="J5" s="73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</row>
    <row r="6" spans="1:31" ht="15.75">
      <c r="A6" s="104" t="s">
        <v>212</v>
      </c>
      <c r="B6" s="71"/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</row>
    <row r="7" spans="1:31" ht="15.75">
      <c r="A7" s="4" t="s">
        <v>213</v>
      </c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</row>
    <row r="8" spans="1:31">
      <c r="A8" s="198" t="s">
        <v>101</v>
      </c>
      <c r="B8" s="71"/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</row>
    <row r="9" spans="1:31">
      <c r="A9" s="198" t="s">
        <v>102</v>
      </c>
      <c r="B9" s="71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</row>
    <row r="10" spans="1:31">
      <c r="A10" s="198" t="s">
        <v>103</v>
      </c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</row>
    <row r="11" spans="1:31">
      <c r="A11" s="198" t="s">
        <v>104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</row>
    <row r="12" spans="1:31">
      <c r="A12" s="198" t="s">
        <v>105</v>
      </c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</row>
    <row r="13" spans="1:31">
      <c r="A13" s="198" t="s">
        <v>106</v>
      </c>
      <c r="B13" s="71"/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</row>
    <row r="14" spans="1:31">
      <c r="A14" s="198"/>
      <c r="B14" s="71"/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</row>
    <row r="15" spans="1:31">
      <c r="A15" s="198"/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</row>
    <row r="16" spans="1:31" ht="15.75">
      <c r="A16" s="4" t="s">
        <v>214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</row>
    <row r="17" spans="1:31">
      <c r="A17" s="198"/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</row>
    <row r="18" spans="1:31">
      <c r="A18" s="198"/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</row>
    <row r="19" spans="1:31">
      <c r="A19" s="198"/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</row>
    <row r="20" spans="1:31">
      <c r="A20" s="198"/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</row>
    <row r="21" spans="1:31" ht="15.75">
      <c r="A21" s="4" t="s">
        <v>215</v>
      </c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</row>
    <row r="22" spans="1:31">
      <c r="A22" s="198" t="s">
        <v>107</v>
      </c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</row>
    <row r="23" spans="1:31">
      <c r="A23" s="198" t="s">
        <v>108</v>
      </c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</row>
    <row r="24" spans="1:31">
      <c r="A24" s="198" t="s">
        <v>109</v>
      </c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</row>
    <row r="25" spans="1:31">
      <c r="A25" s="214" t="s">
        <v>111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</row>
    <row r="26" spans="1:31">
      <c r="A26" s="198" t="s">
        <v>110</v>
      </c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</row>
    <row r="27" spans="1:31">
      <c r="A27" s="198"/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</row>
    <row r="28" spans="1:31">
      <c r="A28" s="198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</row>
    <row r="29" spans="1:31">
      <c r="A29" s="198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</row>
    <row r="30" spans="1:31" ht="15.75">
      <c r="A30" s="4" t="s">
        <v>216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</row>
    <row r="31" spans="1:31">
      <c r="A31" s="198" t="s">
        <v>217</v>
      </c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</row>
    <row r="32" spans="1:31">
      <c r="A32" s="198" t="s">
        <v>27</v>
      </c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</row>
    <row r="33" spans="1:31">
      <c r="A33" s="198" t="s">
        <v>28</v>
      </c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</row>
    <row r="34" spans="1:31">
      <c r="A34" s="198" t="s">
        <v>29</v>
      </c>
      <c r="B34" s="71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</row>
    <row r="35" spans="1:31">
      <c r="A35" s="198"/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</row>
    <row r="36" spans="1:31">
      <c r="A36" s="198"/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</row>
    <row r="37" spans="1:31">
      <c r="A37" s="198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</row>
    <row r="38" spans="1:31" ht="15.75">
      <c r="A38" s="4" t="s">
        <v>218</v>
      </c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</row>
    <row r="39" spans="1:31">
      <c r="A39" s="198" t="s">
        <v>30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</row>
    <row r="40" spans="1:31">
      <c r="A40" s="198" t="s">
        <v>31</v>
      </c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</row>
    <row r="41" spans="1:31">
      <c r="A41" s="198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</row>
    <row r="42" spans="1:31">
      <c r="A42" s="198"/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</row>
    <row r="43" spans="1:31">
      <c r="A43" s="198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</row>
    <row r="44" spans="1:31" ht="15.75">
      <c r="A44" s="4" t="s">
        <v>219</v>
      </c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</row>
    <row r="45" spans="1:31">
      <c r="A45" s="198" t="s">
        <v>32</v>
      </c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</row>
    <row r="46" spans="1:31">
      <c r="A46" s="198" t="s">
        <v>33</v>
      </c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</row>
    <row r="47" spans="1:31">
      <c r="A47" s="198"/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</row>
    <row r="48" spans="1:31">
      <c r="A48" s="198"/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</row>
    <row r="49" spans="1:31">
      <c r="A49" s="198"/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</row>
    <row r="50" spans="1:31" ht="15.75">
      <c r="A50" s="4" t="s">
        <v>220</v>
      </c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</row>
    <row r="51" spans="1:31">
      <c r="A51" s="198"/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</row>
    <row r="52" spans="1:31">
      <c r="A52" s="198"/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</row>
    <row r="53" spans="1:31">
      <c r="A53" s="198"/>
      <c r="B53" s="71"/>
      <c r="C53" s="71"/>
      <c r="D53" s="71"/>
      <c r="E53" s="71"/>
      <c r="F53" s="71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  <c r="AA53" s="71"/>
      <c r="AB53" s="71"/>
      <c r="AC53" s="71"/>
      <c r="AD53" s="71"/>
      <c r="AE53" s="71"/>
    </row>
    <row r="54" spans="1:31">
      <c r="A54" s="198"/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</row>
    <row r="55" spans="1:31">
      <c r="A55" s="198"/>
      <c r="B55" s="71"/>
      <c r="C55" s="71"/>
      <c r="D55" s="71"/>
      <c r="E55" s="71"/>
      <c r="F55" s="71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  <c r="AA55" s="71"/>
      <c r="AB55" s="71"/>
      <c r="AC55" s="71"/>
      <c r="AD55" s="71"/>
      <c r="AE55" s="71"/>
    </row>
    <row r="56" spans="1:31" ht="15.75">
      <c r="A56" s="4" t="s">
        <v>221</v>
      </c>
      <c r="B56" s="71"/>
      <c r="C56" s="71"/>
      <c r="D56" s="71"/>
      <c r="E56" s="71"/>
      <c r="F56" s="71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</row>
    <row r="57" spans="1:31">
      <c r="A57" s="198" t="s">
        <v>34</v>
      </c>
      <c r="B57" s="71"/>
      <c r="C57" s="71"/>
      <c r="D57" s="71"/>
      <c r="E57" s="71"/>
      <c r="F57" s="71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</row>
    <row r="58" spans="1:31">
      <c r="A58" s="198" t="s">
        <v>35</v>
      </c>
      <c r="B58" s="71"/>
      <c r="C58" s="71"/>
      <c r="D58" s="71"/>
      <c r="E58" s="71"/>
      <c r="F58" s="71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</row>
    <row r="59" spans="1:31">
      <c r="A59" s="198" t="s">
        <v>36</v>
      </c>
      <c r="B59" s="71"/>
      <c r="C59" s="71"/>
      <c r="D59" s="71"/>
      <c r="E59" s="71"/>
      <c r="F59" s="71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  <c r="AA59" s="71"/>
      <c r="AB59" s="71"/>
      <c r="AC59" s="71"/>
      <c r="AD59" s="71"/>
      <c r="AE59" s="71"/>
    </row>
    <row r="60" spans="1:31">
      <c r="A60" s="198" t="s">
        <v>37</v>
      </c>
      <c r="B60" s="71"/>
      <c r="C60" s="71"/>
      <c r="D60" s="71"/>
      <c r="E60" s="71"/>
      <c r="F60" s="71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  <c r="AA60" s="71"/>
      <c r="AB60" s="71"/>
      <c r="AC60" s="71"/>
      <c r="AD60" s="71"/>
      <c r="AE60" s="71"/>
    </row>
    <row r="61" spans="1:31">
      <c r="A61" s="198"/>
      <c r="B61" s="71"/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</row>
    <row r="62" spans="1:31" ht="15.75">
      <c r="A62" s="4" t="s">
        <v>222</v>
      </c>
      <c r="B62" s="71"/>
      <c r="C62" s="71"/>
      <c r="D62" s="71"/>
      <c r="E62" s="71"/>
      <c r="F62" s="71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</row>
    <row r="63" spans="1:31">
      <c r="A63" s="198" t="s">
        <v>38</v>
      </c>
      <c r="B63" s="71"/>
      <c r="C63" s="71"/>
      <c r="D63" s="71"/>
      <c r="E63" s="71"/>
      <c r="F63" s="71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</row>
    <row r="64" spans="1:31">
      <c r="A64" s="198" t="s">
        <v>39</v>
      </c>
      <c r="B64" s="71"/>
      <c r="C64" s="71"/>
      <c r="D64" s="71"/>
      <c r="E64" s="71"/>
      <c r="F64" s="71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</row>
    <row r="65" spans="1:31">
      <c r="A65" s="198" t="s">
        <v>40</v>
      </c>
      <c r="B65" s="71"/>
      <c r="C65" s="71"/>
      <c r="D65" s="71"/>
      <c r="E65" s="71"/>
      <c r="F65" s="71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  <c r="AA65" s="71"/>
      <c r="AB65" s="71"/>
      <c r="AC65" s="71"/>
      <c r="AD65" s="71"/>
      <c r="AE65" s="71"/>
    </row>
    <row r="66" spans="1:31">
      <c r="A66" s="198" t="s">
        <v>41</v>
      </c>
      <c r="B66" s="71"/>
      <c r="C66" s="71"/>
      <c r="D66" s="71"/>
      <c r="E66" s="71"/>
      <c r="F66" s="71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  <c r="AA66" s="71"/>
      <c r="AB66" s="71"/>
      <c r="AC66" s="71"/>
      <c r="AD66" s="71"/>
      <c r="AE66" s="71"/>
    </row>
    <row r="67" spans="1:31">
      <c r="A67" s="198" t="s">
        <v>42</v>
      </c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</row>
    <row r="68" spans="1:31">
      <c r="A68" s="198" t="s">
        <v>43</v>
      </c>
      <c r="B68" s="71"/>
      <c r="C68" s="71"/>
      <c r="D68" s="71"/>
      <c r="E68" s="71"/>
      <c r="F68" s="71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  <c r="AA68" s="71"/>
      <c r="AB68" s="71"/>
      <c r="AC68" s="71"/>
      <c r="AD68" s="71"/>
      <c r="AE68" s="71"/>
    </row>
    <row r="69" spans="1:31">
      <c r="A69" s="198" t="s">
        <v>44</v>
      </c>
      <c r="B69" s="71"/>
      <c r="C69" s="71"/>
      <c r="D69" s="71"/>
      <c r="E69" s="71"/>
      <c r="F69" s="71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  <c r="AA69" s="71"/>
      <c r="AB69" s="71"/>
      <c r="AC69" s="71"/>
      <c r="AD69" s="71"/>
      <c r="AE69" s="71"/>
    </row>
    <row r="70" spans="1:31">
      <c r="A70" s="198" t="s">
        <v>45</v>
      </c>
      <c r="B70" s="71"/>
      <c r="C70" s="71"/>
      <c r="D70" s="71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  <c r="AA70" s="71"/>
      <c r="AB70" s="71"/>
      <c r="AC70" s="71"/>
      <c r="AD70" s="71"/>
      <c r="AE70" s="71"/>
    </row>
    <row r="71" spans="1:31">
      <c r="A71" s="198" t="s">
        <v>46</v>
      </c>
      <c r="B71" s="71"/>
      <c r="C71" s="71"/>
      <c r="D71" s="71"/>
      <c r="E71" s="71"/>
      <c r="F71" s="71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  <c r="AA71" s="71"/>
      <c r="AB71" s="71"/>
      <c r="AC71" s="71"/>
      <c r="AD71" s="71"/>
      <c r="AE71" s="71"/>
    </row>
    <row r="72" spans="1:31">
      <c r="A72" s="198" t="s">
        <v>47</v>
      </c>
      <c r="B72" s="71"/>
      <c r="C72" s="71"/>
      <c r="D72" s="71"/>
      <c r="E72" s="71"/>
      <c r="F72" s="71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  <c r="AA72" s="71"/>
      <c r="AB72" s="71"/>
      <c r="AC72" s="71"/>
      <c r="AD72" s="71"/>
      <c r="AE72" s="71"/>
    </row>
    <row r="73" spans="1:31">
      <c r="A73" s="198" t="s">
        <v>48</v>
      </c>
      <c r="B73" s="71"/>
      <c r="C73" s="71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  <c r="AA73" s="71"/>
      <c r="AB73" s="71"/>
      <c r="AC73" s="71"/>
      <c r="AD73" s="71"/>
      <c r="AE73" s="71"/>
    </row>
    <row r="74" spans="1:31">
      <c r="A74" s="198"/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  <c r="AA74" s="71"/>
      <c r="AB74" s="71"/>
      <c r="AC74" s="71"/>
      <c r="AD74" s="71"/>
      <c r="AE74" s="71"/>
    </row>
    <row r="75" spans="1:31">
      <c r="A75" s="198"/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  <c r="AA75" s="71"/>
      <c r="AB75" s="71"/>
      <c r="AC75" s="71"/>
      <c r="AD75" s="71"/>
      <c r="AE75" s="71"/>
    </row>
    <row r="76" spans="1:31">
      <c r="A76" s="198"/>
      <c r="B76" s="71"/>
      <c r="C76" s="71"/>
      <c r="D76" s="71"/>
      <c r="E76" s="71"/>
      <c r="F76" s="71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  <c r="AA76" s="71"/>
      <c r="AB76" s="71"/>
      <c r="AC76" s="71"/>
      <c r="AD76" s="71"/>
      <c r="AE76" s="71"/>
    </row>
    <row r="77" spans="1:31" ht="15.75">
      <c r="A77" s="4" t="s">
        <v>223</v>
      </c>
      <c r="B77" s="71"/>
      <c r="C77" s="71"/>
      <c r="D77" s="71"/>
      <c r="E77" s="71"/>
      <c r="F77" s="71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  <c r="AA77" s="71"/>
      <c r="AB77" s="71"/>
      <c r="AC77" s="71"/>
      <c r="AD77" s="71"/>
      <c r="AE77" s="71"/>
    </row>
    <row r="78" spans="1:31">
      <c r="A78" s="198" t="s">
        <v>49</v>
      </c>
      <c r="B78" s="71"/>
      <c r="C78" s="71"/>
      <c r="D78" s="71"/>
      <c r="E78" s="71"/>
      <c r="F78" s="71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  <c r="AA78" s="71"/>
      <c r="AB78" s="71"/>
      <c r="AC78" s="71"/>
      <c r="AD78" s="71"/>
      <c r="AE78" s="71"/>
    </row>
    <row r="79" spans="1:31">
      <c r="A79" s="198" t="s">
        <v>50</v>
      </c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  <c r="AA79" s="71"/>
      <c r="AB79" s="71"/>
      <c r="AC79" s="71"/>
      <c r="AD79" s="71"/>
      <c r="AE79" s="71"/>
    </row>
    <row r="80" spans="1:31">
      <c r="A80" s="198" t="s">
        <v>51</v>
      </c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  <c r="AA80" s="71"/>
      <c r="AB80" s="71"/>
      <c r="AC80" s="71"/>
      <c r="AD80" s="71"/>
      <c r="AE80" s="71"/>
    </row>
    <row r="81" spans="1:31">
      <c r="A81" s="198" t="s">
        <v>52</v>
      </c>
      <c r="B81" s="71"/>
      <c r="C81" s="71"/>
      <c r="D81" s="71"/>
      <c r="E81" s="71"/>
      <c r="F81" s="71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  <c r="AA81" s="71"/>
      <c r="AB81" s="71"/>
      <c r="AC81" s="71"/>
      <c r="AD81" s="71"/>
      <c r="AE81" s="71"/>
    </row>
    <row r="82" spans="1:31">
      <c r="A82" s="198" t="s">
        <v>53</v>
      </c>
      <c r="B82" s="71"/>
      <c r="C82" s="71"/>
      <c r="D82" s="71"/>
      <c r="E82" s="71"/>
      <c r="F82" s="71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  <c r="AA82" s="71"/>
      <c r="AB82" s="71"/>
      <c r="AC82" s="71"/>
      <c r="AD82" s="71"/>
      <c r="AE82" s="71"/>
    </row>
    <row r="83" spans="1:31">
      <c r="A83" s="198" t="s">
        <v>54</v>
      </c>
      <c r="B83" s="71"/>
      <c r="C83" s="71"/>
      <c r="D83" s="71"/>
      <c r="E83" s="71"/>
      <c r="F83" s="71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  <c r="AA83" s="71"/>
      <c r="AB83" s="71"/>
      <c r="AC83" s="71"/>
      <c r="AD83" s="71"/>
      <c r="AE83" s="71"/>
    </row>
    <row r="84" spans="1:31">
      <c r="A84" s="198" t="s">
        <v>55</v>
      </c>
      <c r="B84" s="71"/>
      <c r="C84" s="71"/>
      <c r="D84" s="71"/>
      <c r="E84" s="71"/>
      <c r="F84" s="71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  <c r="AA84" s="71"/>
      <c r="AB84" s="71"/>
      <c r="AC84" s="71"/>
      <c r="AD84" s="71"/>
      <c r="AE84" s="71"/>
    </row>
    <row r="85" spans="1:31">
      <c r="A85" s="198" t="s">
        <v>56</v>
      </c>
      <c r="B85" s="71"/>
      <c r="C85" s="71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  <c r="AA85" s="71"/>
      <c r="AB85" s="71"/>
      <c r="AC85" s="71"/>
      <c r="AD85" s="71"/>
      <c r="AE85" s="71"/>
    </row>
    <row r="86" spans="1:31">
      <c r="A86" s="198" t="s">
        <v>57</v>
      </c>
      <c r="B86" s="71"/>
      <c r="C86" s="71"/>
      <c r="D86" s="71"/>
      <c r="E86" s="71"/>
      <c r="F86" s="71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  <c r="AA86" s="71"/>
      <c r="AB86" s="71"/>
      <c r="AC86" s="71"/>
      <c r="AD86" s="71"/>
      <c r="AE86" s="71"/>
    </row>
    <row r="87" spans="1:31">
      <c r="A87" s="198" t="s">
        <v>58</v>
      </c>
      <c r="B87" s="71"/>
      <c r="C87" s="71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</row>
    <row r="88" spans="1:31">
      <c r="A88" s="198" t="s">
        <v>59</v>
      </c>
      <c r="B88" s="71"/>
      <c r="C88" s="71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  <c r="AA88" s="71"/>
      <c r="AB88" s="71"/>
      <c r="AC88" s="71"/>
      <c r="AD88" s="71"/>
      <c r="AE88" s="71"/>
    </row>
    <row r="89" spans="1:31">
      <c r="A89" s="198" t="s">
        <v>60</v>
      </c>
      <c r="B89" s="71"/>
      <c r="C89" s="71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  <c r="AA89" s="71"/>
      <c r="AB89" s="71"/>
      <c r="AC89" s="71"/>
      <c r="AD89" s="71"/>
      <c r="AE89" s="71"/>
    </row>
    <row r="90" spans="1:31">
      <c r="A90" s="198" t="s">
        <v>61</v>
      </c>
      <c r="B90" s="71"/>
      <c r="C90" s="71"/>
      <c r="D90" s="71"/>
      <c r="E90" s="71"/>
      <c r="F90" s="71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  <c r="AA90" s="71"/>
      <c r="AB90" s="71"/>
      <c r="AC90" s="71"/>
      <c r="AD90" s="71"/>
      <c r="AE90" s="71"/>
    </row>
    <row r="91" spans="1:31">
      <c r="A91" s="198" t="s">
        <v>62</v>
      </c>
      <c r="B91" s="71"/>
      <c r="C91" s="71"/>
      <c r="D91" s="71"/>
      <c r="E91" s="71"/>
      <c r="F91" s="71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  <c r="AA91" s="71"/>
      <c r="AB91" s="71"/>
      <c r="AC91" s="71"/>
      <c r="AD91" s="71"/>
      <c r="AE91" s="71"/>
    </row>
    <row r="92" spans="1:31">
      <c r="A92" s="198"/>
      <c r="B92" s="71"/>
      <c r="C92" s="71"/>
      <c r="D92" s="71"/>
      <c r="E92" s="71"/>
      <c r="F92" s="71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  <c r="AA92" s="71"/>
      <c r="AB92" s="71"/>
      <c r="AC92" s="71"/>
      <c r="AD92" s="71"/>
      <c r="AE92" s="71"/>
    </row>
    <row r="93" spans="1:31">
      <c r="A93" s="198"/>
      <c r="B93" s="71"/>
      <c r="C93" s="71"/>
      <c r="D93" s="71"/>
      <c r="E93" s="71"/>
      <c r="F93" s="71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  <c r="AA93" s="71"/>
      <c r="AB93" s="71"/>
      <c r="AC93" s="71"/>
      <c r="AD93" s="71"/>
      <c r="AE93" s="71"/>
    </row>
    <row r="94" spans="1:31" ht="15.75">
      <c r="A94" s="4" t="s">
        <v>224</v>
      </c>
      <c r="B94" s="71"/>
      <c r="C94" s="71"/>
      <c r="D94" s="71"/>
      <c r="E94" s="71"/>
      <c r="F94" s="71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  <c r="AA94" s="71"/>
      <c r="AB94" s="71"/>
      <c r="AC94" s="71"/>
      <c r="AD94" s="71"/>
      <c r="AE94" s="71"/>
    </row>
    <row r="95" spans="1:31">
      <c r="A95" s="198" t="s">
        <v>63</v>
      </c>
      <c r="B95" s="71"/>
      <c r="C95" s="71"/>
      <c r="D95" s="71"/>
      <c r="E95" s="71"/>
      <c r="F95" s="71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  <c r="AA95" s="71"/>
      <c r="AB95" s="71"/>
      <c r="AC95" s="71"/>
      <c r="AD95" s="71"/>
      <c r="AE95" s="71"/>
    </row>
    <row r="96" spans="1:31">
      <c r="A96" s="198" t="s">
        <v>64</v>
      </c>
      <c r="B96" s="71"/>
      <c r="C96" s="71"/>
      <c r="D96" s="71"/>
      <c r="E96" s="71"/>
      <c r="F96" s="71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  <c r="AA96" s="71"/>
      <c r="AB96" s="71"/>
      <c r="AC96" s="71"/>
      <c r="AD96" s="71"/>
      <c r="AE96" s="71"/>
    </row>
    <row r="97" spans="1:31">
      <c r="A97" s="198" t="s">
        <v>65</v>
      </c>
      <c r="B97" s="71"/>
      <c r="C97" s="71"/>
      <c r="D97" s="71"/>
      <c r="E97" s="71"/>
      <c r="F97" s="71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  <c r="AA97" s="71"/>
      <c r="AB97" s="71"/>
      <c r="AC97" s="71"/>
      <c r="AD97" s="71"/>
      <c r="AE97" s="71"/>
    </row>
    <row r="98" spans="1:31">
      <c r="A98" s="198" t="s">
        <v>66</v>
      </c>
      <c r="B98" s="71"/>
      <c r="C98" s="71"/>
      <c r="D98" s="71"/>
      <c r="E98" s="71"/>
      <c r="F98" s="71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</row>
    <row r="99" spans="1:31">
      <c r="A99" s="198" t="s">
        <v>67</v>
      </c>
      <c r="B99" s="71"/>
      <c r="C99" s="71"/>
      <c r="D99" s="71"/>
      <c r="E99" s="71"/>
      <c r="F99" s="71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  <c r="AA99" s="71"/>
      <c r="AB99" s="71"/>
      <c r="AC99" s="71"/>
      <c r="AD99" s="71"/>
      <c r="AE99" s="71"/>
    </row>
    <row r="100" spans="1:31">
      <c r="A100" s="198" t="s">
        <v>68</v>
      </c>
      <c r="B100" s="71"/>
      <c r="C100" s="71"/>
      <c r="D100" s="71"/>
      <c r="E100" s="71"/>
      <c r="F100" s="71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  <c r="AA100" s="71"/>
      <c r="AB100" s="71"/>
      <c r="AC100" s="71"/>
      <c r="AD100" s="71"/>
      <c r="AE100" s="71"/>
    </row>
    <row r="101" spans="1:31">
      <c r="A101" s="198" t="s">
        <v>69</v>
      </c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</row>
    <row r="102" spans="1:31">
      <c r="A102" s="198"/>
      <c r="B102" s="71"/>
      <c r="C102" s="71"/>
      <c r="D102" s="71"/>
      <c r="E102" s="71"/>
      <c r="F102" s="71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  <c r="AA102" s="71"/>
      <c r="AB102" s="71"/>
      <c r="AC102" s="71"/>
      <c r="AD102" s="71"/>
      <c r="AE102" s="71"/>
    </row>
    <row r="103" spans="1:31">
      <c r="A103" s="198"/>
      <c r="B103" s="71"/>
      <c r="C103" s="71"/>
      <c r="D103" s="71"/>
      <c r="E103" s="71"/>
      <c r="F103" s="71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  <c r="AA103" s="71"/>
      <c r="AB103" s="71"/>
      <c r="AC103" s="71"/>
      <c r="AD103" s="71"/>
      <c r="AE103" s="71"/>
    </row>
    <row r="104" spans="1:31" ht="15.75">
      <c r="A104" s="4" t="s">
        <v>225</v>
      </c>
      <c r="B104" s="71"/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</row>
    <row r="105" spans="1:31">
      <c r="A105" s="198" t="s">
        <v>70</v>
      </c>
      <c r="B105" s="71"/>
      <c r="C105" s="71"/>
      <c r="D105" s="71"/>
      <c r="E105" s="71"/>
      <c r="F105" s="71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  <c r="AA105" s="71"/>
      <c r="AB105" s="71"/>
      <c r="AC105" s="71"/>
      <c r="AD105" s="71"/>
      <c r="AE105" s="71"/>
    </row>
    <row r="106" spans="1:31">
      <c r="A106" s="198" t="s">
        <v>71</v>
      </c>
      <c r="B106" s="71"/>
      <c r="C106" s="71"/>
      <c r="D106" s="71"/>
      <c r="E106" s="71"/>
      <c r="F106" s="71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  <c r="AA106" s="71"/>
      <c r="AB106" s="71"/>
      <c r="AC106" s="71"/>
      <c r="AD106" s="71"/>
      <c r="AE106" s="71"/>
    </row>
    <row r="107" spans="1:31">
      <c r="A107" s="198" t="s">
        <v>72</v>
      </c>
      <c r="B107" s="71"/>
      <c r="C107" s="71"/>
      <c r="D107" s="71"/>
      <c r="E107" s="71"/>
      <c r="F107" s="71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  <c r="AA107" s="71"/>
      <c r="AB107" s="71"/>
      <c r="AC107" s="71"/>
      <c r="AD107" s="71"/>
      <c r="AE107" s="71"/>
    </row>
    <row r="108" spans="1:31">
      <c r="A108" s="198" t="s">
        <v>73</v>
      </c>
      <c r="B108" s="71"/>
      <c r="C108" s="71"/>
      <c r="D108" s="71"/>
      <c r="E108" s="71"/>
      <c r="F108" s="71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  <c r="AA108" s="71"/>
      <c r="AB108" s="71"/>
      <c r="AC108" s="71"/>
      <c r="AD108" s="71"/>
      <c r="AE108" s="71"/>
    </row>
    <row r="109" spans="1:31">
      <c r="A109" s="198" t="s">
        <v>74</v>
      </c>
      <c r="B109" s="71"/>
      <c r="C109" s="71"/>
      <c r="D109" s="71"/>
      <c r="E109" s="71"/>
      <c r="F109" s="71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  <c r="AA109" s="71"/>
      <c r="AB109" s="71"/>
      <c r="AC109" s="71"/>
      <c r="AD109" s="71"/>
      <c r="AE109" s="71"/>
    </row>
    <row r="110" spans="1:31">
      <c r="A110" s="198" t="s">
        <v>75</v>
      </c>
      <c r="B110" s="71"/>
      <c r="C110" s="71"/>
      <c r="D110" s="71"/>
      <c r="E110" s="71"/>
      <c r="F110" s="71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  <c r="AA110" s="71"/>
      <c r="AB110" s="71"/>
      <c r="AC110" s="71"/>
      <c r="AD110" s="71"/>
      <c r="AE110" s="71"/>
    </row>
    <row r="111" spans="1:31">
      <c r="A111" s="199"/>
      <c r="B111" s="71"/>
      <c r="C111" s="71"/>
      <c r="D111" s="71"/>
      <c r="E111" s="71"/>
      <c r="F111" s="71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  <c r="AA111" s="71"/>
      <c r="AB111" s="71"/>
      <c r="AC111" s="71"/>
      <c r="AD111" s="71"/>
      <c r="AE111" s="71"/>
    </row>
    <row r="112" spans="1:31">
      <c r="A112" s="198"/>
      <c r="B112" s="71"/>
      <c r="C112" s="71"/>
      <c r="D112" s="71"/>
      <c r="E112" s="71"/>
      <c r="F112" s="71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  <c r="AA112" s="71"/>
      <c r="AB112" s="71"/>
      <c r="AC112" s="71"/>
      <c r="AD112" s="71"/>
      <c r="AE112" s="71"/>
    </row>
    <row r="113" spans="1:31">
      <c r="A113" s="198"/>
      <c r="B113" s="71"/>
      <c r="C113" s="71"/>
      <c r="D113" s="71"/>
      <c r="E113" s="71"/>
      <c r="F113" s="71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  <c r="AA113" s="71"/>
      <c r="AB113" s="71"/>
      <c r="AC113" s="71"/>
      <c r="AD113" s="71"/>
      <c r="AE113" s="71"/>
    </row>
    <row r="114" spans="1:31" ht="15.75">
      <c r="A114" s="4" t="s">
        <v>226</v>
      </c>
      <c r="B114" s="71"/>
      <c r="C114" s="71"/>
      <c r="D114" s="71"/>
      <c r="E114" s="71"/>
      <c r="F114" s="71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  <c r="AA114" s="71"/>
      <c r="AB114" s="71"/>
      <c r="AC114" s="71"/>
      <c r="AD114" s="71"/>
      <c r="AE114" s="71"/>
    </row>
    <row r="115" spans="1:31">
      <c r="A115" s="198" t="s">
        <v>76</v>
      </c>
      <c r="B115" s="71"/>
      <c r="C115" s="71"/>
      <c r="D115" s="71"/>
      <c r="E115" s="71"/>
      <c r="F115" s="71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  <c r="AA115" s="71"/>
      <c r="AB115" s="71"/>
      <c r="AC115" s="71"/>
      <c r="AD115" s="71"/>
      <c r="AE115" s="71"/>
    </row>
    <row r="116" spans="1:31">
      <c r="A116" s="198" t="s">
        <v>77</v>
      </c>
      <c r="B116" s="71"/>
      <c r="C116" s="71"/>
      <c r="D116" s="71"/>
      <c r="E116" s="71"/>
      <c r="F116" s="71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  <c r="AA116" s="71"/>
      <c r="AB116" s="71"/>
      <c r="AC116" s="71"/>
      <c r="AD116" s="71"/>
      <c r="AE116" s="71"/>
    </row>
    <row r="117" spans="1:31">
      <c r="A117" s="198" t="s">
        <v>78</v>
      </c>
      <c r="B117" s="71"/>
      <c r="C117" s="71"/>
      <c r="D117" s="71"/>
      <c r="E117" s="71"/>
      <c r="F117" s="71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  <c r="AA117" s="71"/>
      <c r="AB117" s="71"/>
      <c r="AC117" s="71"/>
      <c r="AD117" s="71"/>
      <c r="AE117" s="71"/>
    </row>
    <row r="118" spans="1:31">
      <c r="A118" s="198" t="s">
        <v>79</v>
      </c>
      <c r="B118" s="71"/>
      <c r="C118" s="71"/>
      <c r="D118" s="71"/>
      <c r="E118" s="71"/>
      <c r="F118" s="71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  <c r="AA118" s="71"/>
      <c r="AB118" s="71"/>
      <c r="AC118" s="71"/>
      <c r="AD118" s="71"/>
      <c r="AE118" s="71"/>
    </row>
    <row r="119" spans="1:31">
      <c r="A119" s="198" t="s">
        <v>80</v>
      </c>
      <c r="B119" s="71"/>
      <c r="C119" s="71"/>
      <c r="D119" s="71"/>
      <c r="E119" s="71"/>
      <c r="F119" s="71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</row>
    <row r="120" spans="1:31">
      <c r="A120" s="198" t="s">
        <v>81</v>
      </c>
      <c r="B120" s="71"/>
      <c r="C120" s="71"/>
      <c r="D120" s="71"/>
      <c r="E120" s="71"/>
      <c r="F120" s="71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  <c r="AA120" s="71"/>
      <c r="AB120" s="71"/>
      <c r="AC120" s="71"/>
      <c r="AD120" s="71"/>
      <c r="AE120" s="71"/>
    </row>
    <row r="121" spans="1:31">
      <c r="A121" s="198"/>
      <c r="B121" s="71"/>
      <c r="C121" s="71"/>
      <c r="D121" s="71"/>
      <c r="E121" s="71"/>
      <c r="F121" s="71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  <c r="AA121" s="71"/>
      <c r="AB121" s="71"/>
      <c r="AC121" s="71"/>
      <c r="AD121" s="71"/>
      <c r="AE121" s="71"/>
    </row>
    <row r="122" spans="1:31" ht="15.75">
      <c r="A122" s="4" t="s">
        <v>227</v>
      </c>
      <c r="B122" s="71"/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</row>
    <row r="123" spans="1:31">
      <c r="A123" s="198" t="s">
        <v>82</v>
      </c>
      <c r="B123" s="71"/>
      <c r="C123" s="71"/>
      <c r="D123" s="71"/>
      <c r="E123" s="71"/>
      <c r="F123" s="71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  <c r="AA123" s="71"/>
      <c r="AB123" s="71"/>
      <c r="AC123" s="71"/>
      <c r="AD123" s="71"/>
      <c r="AE123" s="71"/>
    </row>
    <row r="124" spans="1:31">
      <c r="A124" s="198" t="s">
        <v>83</v>
      </c>
      <c r="B124" s="71"/>
      <c r="C124" s="71"/>
      <c r="D124" s="71"/>
      <c r="E124" s="71"/>
      <c r="F124" s="71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  <c r="AA124" s="71"/>
      <c r="AB124" s="71"/>
      <c r="AC124" s="71"/>
      <c r="AD124" s="71"/>
      <c r="AE124" s="71"/>
    </row>
    <row r="125" spans="1:31">
      <c r="A125" s="198" t="s">
        <v>84</v>
      </c>
      <c r="B125" s="71"/>
      <c r="C125" s="71"/>
      <c r="D125" s="71"/>
      <c r="E125" s="71"/>
      <c r="F125" s="71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  <c r="AA125" s="71"/>
      <c r="AB125" s="71"/>
      <c r="AC125" s="71"/>
      <c r="AD125" s="71"/>
      <c r="AE125" s="71"/>
    </row>
    <row r="126" spans="1:31">
      <c r="A126" s="198" t="s">
        <v>85</v>
      </c>
      <c r="B126" s="71"/>
      <c r="C126" s="71"/>
      <c r="D126" s="71"/>
      <c r="E126" s="71"/>
      <c r="F126" s="71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  <c r="AA126" s="71"/>
      <c r="AB126" s="71"/>
      <c r="AC126" s="71"/>
      <c r="AD126" s="71"/>
      <c r="AE126" s="71"/>
    </row>
    <row r="127" spans="1:31">
      <c r="A127" s="198"/>
      <c r="B127" s="71"/>
      <c r="C127" s="71"/>
      <c r="D127" s="71"/>
      <c r="E127" s="71"/>
      <c r="F127" s="71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  <c r="AA127" s="71"/>
      <c r="AB127" s="71"/>
      <c r="AC127" s="71"/>
      <c r="AD127" s="71"/>
      <c r="AE127" s="71"/>
    </row>
    <row r="128" spans="1:31">
      <c r="A128" s="198"/>
      <c r="B128" s="71"/>
      <c r="C128" s="71"/>
      <c r="D128" s="71"/>
      <c r="E128" s="71"/>
      <c r="F128" s="71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  <c r="AA128" s="71"/>
      <c r="AB128" s="71"/>
      <c r="AC128" s="71"/>
      <c r="AD128" s="71"/>
      <c r="AE128" s="71"/>
    </row>
    <row r="129" spans="1:31" ht="15.75">
      <c r="A129" s="4" t="s">
        <v>228</v>
      </c>
      <c r="B129" s="71"/>
      <c r="C129" s="71"/>
      <c r="D129" s="71"/>
      <c r="E129" s="71"/>
      <c r="F129" s="71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  <c r="AA129" s="71"/>
      <c r="AB129" s="71"/>
      <c r="AC129" s="71"/>
      <c r="AD129" s="71"/>
      <c r="AE129" s="71"/>
    </row>
    <row r="130" spans="1:31">
      <c r="A130" s="198" t="s">
        <v>86</v>
      </c>
      <c r="B130" s="71"/>
      <c r="C130" s="71"/>
      <c r="D130" s="71"/>
      <c r="E130" s="71"/>
      <c r="F130" s="71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  <c r="AA130" s="71"/>
      <c r="AB130" s="71"/>
      <c r="AC130" s="71"/>
      <c r="AD130" s="71"/>
      <c r="AE130" s="71"/>
    </row>
    <row r="131" spans="1:31">
      <c r="A131" s="198" t="s">
        <v>87</v>
      </c>
      <c r="B131" s="71"/>
      <c r="C131" s="71"/>
      <c r="D131" s="71"/>
      <c r="E131" s="71"/>
      <c r="F131" s="71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  <c r="AA131" s="71"/>
      <c r="AB131" s="71"/>
      <c r="AC131" s="71"/>
      <c r="AD131" s="71"/>
      <c r="AE131" s="71"/>
    </row>
    <row r="132" spans="1:31">
      <c r="A132" s="198" t="s">
        <v>88</v>
      </c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  <c r="AA132" s="71"/>
      <c r="AB132" s="71"/>
      <c r="AC132" s="71"/>
      <c r="AD132" s="71"/>
      <c r="AE132" s="71"/>
    </row>
    <row r="133" spans="1:31">
      <c r="A133" s="198"/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  <c r="AA133" s="71"/>
      <c r="AB133" s="71"/>
      <c r="AC133" s="71"/>
      <c r="AD133" s="71"/>
      <c r="AE133" s="71"/>
    </row>
    <row r="134" spans="1:31" ht="15.75">
      <c r="A134" s="4" t="s">
        <v>229</v>
      </c>
      <c r="B134" s="71"/>
      <c r="C134" s="71"/>
      <c r="D134" s="71"/>
      <c r="E134" s="71"/>
      <c r="F134" s="71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  <c r="AA134" s="71"/>
      <c r="AB134" s="71"/>
      <c r="AC134" s="71"/>
      <c r="AD134" s="71"/>
      <c r="AE134" s="71"/>
    </row>
    <row r="135" spans="1:31">
      <c r="A135" s="198" t="s">
        <v>89</v>
      </c>
      <c r="B135" s="71"/>
      <c r="C135" s="71"/>
      <c r="D135" s="71"/>
      <c r="E135" s="71"/>
      <c r="F135" s="71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  <c r="AA135" s="71"/>
      <c r="AB135" s="71"/>
      <c r="AC135" s="71"/>
      <c r="AD135" s="71"/>
      <c r="AE135" s="71"/>
    </row>
    <row r="136" spans="1:31">
      <c r="A136" s="198" t="s">
        <v>90</v>
      </c>
      <c r="B136" s="71"/>
      <c r="C136" s="71"/>
      <c r="D136" s="71"/>
      <c r="E136" s="71"/>
      <c r="F136" s="71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  <c r="AA136" s="71"/>
      <c r="AB136" s="71"/>
      <c r="AC136" s="71"/>
      <c r="AD136" s="71"/>
      <c r="AE136" s="71"/>
    </row>
    <row r="137" spans="1:31">
      <c r="A137" s="198"/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  <c r="AA137" s="71"/>
      <c r="AB137" s="71"/>
      <c r="AC137" s="71"/>
      <c r="AD137" s="71"/>
      <c r="AE137" s="71"/>
    </row>
    <row r="138" spans="1:31">
      <c r="A138" s="198"/>
      <c r="B138" s="71"/>
      <c r="C138" s="71"/>
      <c r="D138" s="71"/>
      <c r="E138" s="71"/>
      <c r="F138" s="71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  <c r="AA138" s="71"/>
      <c r="AB138" s="71"/>
      <c r="AC138" s="71"/>
      <c r="AD138" s="71"/>
      <c r="AE138" s="71"/>
    </row>
    <row r="139" spans="1:31">
      <c r="A139" s="198"/>
      <c r="B139" s="71"/>
      <c r="C139" s="71"/>
      <c r="D139" s="71"/>
      <c r="E139" s="71"/>
      <c r="F139" s="71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  <c r="AA139" s="71"/>
      <c r="AB139" s="71"/>
      <c r="AC139" s="71"/>
      <c r="AD139" s="71"/>
      <c r="AE139" s="71"/>
    </row>
    <row r="140" spans="1:31" ht="15.75">
      <c r="A140" s="4" t="s">
        <v>230</v>
      </c>
      <c r="B140" s="71"/>
      <c r="C140" s="71"/>
      <c r="D140" s="71"/>
      <c r="E140" s="71"/>
      <c r="F140" s="71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  <c r="AA140" s="71"/>
      <c r="AB140" s="71"/>
      <c r="AC140" s="71"/>
      <c r="AD140" s="71"/>
      <c r="AE140" s="71"/>
    </row>
    <row r="141" spans="1:31">
      <c r="A141" s="198" t="s">
        <v>91</v>
      </c>
      <c r="B141" s="71"/>
      <c r="C141" s="71"/>
      <c r="D141" s="71"/>
      <c r="E141" s="71"/>
      <c r="F141" s="71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  <c r="AA141" s="71"/>
      <c r="AB141" s="71"/>
      <c r="AC141" s="71"/>
      <c r="AD141" s="71"/>
      <c r="AE141" s="71"/>
    </row>
    <row r="142" spans="1:31">
      <c r="A142" s="198" t="s">
        <v>92</v>
      </c>
      <c r="B142" s="71"/>
      <c r="C142" s="71"/>
      <c r="D142" s="71"/>
      <c r="E142" s="71"/>
      <c r="F142" s="71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  <c r="AA142" s="71"/>
      <c r="AB142" s="71"/>
      <c r="AC142" s="71"/>
      <c r="AD142" s="71"/>
      <c r="AE142" s="71"/>
    </row>
    <row r="143" spans="1:31">
      <c r="A143" s="198" t="s">
        <v>93</v>
      </c>
      <c r="B143" s="71"/>
      <c r="C143" s="71"/>
      <c r="D143" s="71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</row>
    <row r="144" spans="1:31">
      <c r="A144" s="198" t="s">
        <v>94</v>
      </c>
      <c r="B144" s="71"/>
      <c r="C144" s="71"/>
      <c r="D144" s="71"/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</row>
    <row r="145" spans="1:31">
      <c r="A145" s="198" t="s">
        <v>95</v>
      </c>
      <c r="B145" s="71"/>
      <c r="C145" s="71"/>
      <c r="D145" s="71"/>
      <c r="E145" s="71"/>
      <c r="F145" s="71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  <c r="AA145" s="71"/>
      <c r="AB145" s="71"/>
      <c r="AC145" s="71"/>
      <c r="AD145" s="71"/>
      <c r="AE145" s="71"/>
    </row>
    <row r="146" spans="1:31">
      <c r="A146" s="198" t="s">
        <v>231</v>
      </c>
      <c r="B146" s="71"/>
      <c r="C146" s="71"/>
      <c r="D146" s="71"/>
      <c r="E146" s="71"/>
      <c r="F146" s="71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  <c r="AA146" s="71"/>
      <c r="AB146" s="71"/>
      <c r="AC146" s="71"/>
      <c r="AD146" s="71"/>
      <c r="AE146" s="71"/>
    </row>
    <row r="147" spans="1:31">
      <c r="A147" s="198" t="s">
        <v>96</v>
      </c>
      <c r="B147" s="71"/>
      <c r="C147" s="71"/>
      <c r="D147" s="71"/>
      <c r="E147" s="71"/>
      <c r="F147" s="71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  <c r="AA147" s="71"/>
      <c r="AB147" s="71"/>
      <c r="AC147" s="71"/>
      <c r="AD147" s="71"/>
      <c r="AE147" s="71"/>
    </row>
    <row r="148" spans="1:31">
      <c r="A148" s="191"/>
      <c r="B148" s="71"/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</row>
    <row r="149" spans="1:31">
      <c r="A149" s="191"/>
      <c r="B149" s="71"/>
      <c r="C149" s="71"/>
      <c r="D149" s="71"/>
      <c r="E149" s="71"/>
      <c r="F149" s="71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  <c r="AA149" s="71"/>
      <c r="AB149" s="71"/>
      <c r="AC149" s="71"/>
      <c r="AD149" s="71"/>
      <c r="AE149" s="71"/>
    </row>
    <row r="150" spans="1:31"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  <c r="AA150" s="71"/>
      <c r="AB150" s="71"/>
      <c r="AC150" s="71"/>
      <c r="AD150" s="71"/>
      <c r="AE150" s="71"/>
    </row>
  </sheetData>
  <sheetProtection algorithmName="SHA-512" hashValue="8pzKHiO0iGsRX2rdZFoT+QOLSEIjCqLmFZHhzhX6PlXUj7unCZO7PBL8S4MMxdpyJRWk5RBmvtKogDI0uAF2Ow==" saltValue="mbcv46PST2FmBMYWBgk+zQ==" spinCount="100000" sheet="1" objects="1" scenarios="1" formatColumns="0" autoFilter="0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9FEE-45BC-4922-A509-3D56E38058D3}">
  <dimension ref="A1:R44"/>
  <sheetViews>
    <sheetView tabSelected="1" workbookViewId="0">
      <selection activeCell="C7" sqref="C7"/>
    </sheetView>
  </sheetViews>
  <sheetFormatPr defaultRowHeight="15"/>
  <cols>
    <col min="1" max="1" width="48.140625" customWidth="1"/>
    <col min="2" max="2" width="18.42578125" customWidth="1"/>
    <col min="3" max="3" width="14.28515625" customWidth="1"/>
    <col min="4" max="4" width="27" customWidth="1"/>
    <col min="5" max="5" width="19.7109375" customWidth="1"/>
    <col min="7" max="7" width="17" customWidth="1"/>
    <col min="8" max="8" width="12.5703125" customWidth="1"/>
  </cols>
  <sheetData>
    <row r="1" spans="1:18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1"/>
      <c r="P1" s="71"/>
      <c r="Q1" s="71"/>
      <c r="R1" s="71"/>
    </row>
    <row r="2" spans="1:18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1"/>
      <c r="P2" s="71"/>
      <c r="Q2" s="71"/>
      <c r="R2" s="71"/>
    </row>
    <row r="3" spans="1:18">
      <c r="A3" s="72"/>
      <c r="B3" s="72"/>
      <c r="C3" s="72"/>
      <c r="D3" s="72"/>
      <c r="E3" s="72"/>
      <c r="F3" s="77"/>
      <c r="G3" s="72"/>
      <c r="H3" s="72"/>
      <c r="I3" s="72"/>
      <c r="J3" s="72"/>
      <c r="K3" s="72"/>
      <c r="L3" s="72"/>
      <c r="M3" s="72"/>
      <c r="N3" s="72"/>
      <c r="O3" s="71"/>
      <c r="P3" s="71"/>
      <c r="Q3" s="71"/>
      <c r="R3" s="71"/>
    </row>
    <row r="4" spans="1:18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1"/>
      <c r="P4" s="71"/>
      <c r="Q4" s="71"/>
      <c r="R4" s="71"/>
    </row>
    <row r="5" spans="1:18" ht="15.75" thickBot="1">
      <c r="A5" s="72"/>
      <c r="B5" s="72"/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1"/>
      <c r="P5" s="71"/>
      <c r="Q5" s="71"/>
      <c r="R5" s="71"/>
    </row>
    <row r="6" spans="1:18" ht="15.75" thickBot="1">
      <c r="A6" s="201" t="s">
        <v>232</v>
      </c>
      <c r="B6" s="200">
        <f ca="1">TODAY()</f>
        <v>44749</v>
      </c>
      <c r="C6" s="216" t="s">
        <v>253</v>
      </c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</row>
    <row r="7" spans="1:18">
      <c r="A7" s="203" t="s">
        <v>233</v>
      </c>
      <c r="B7" s="203" t="s">
        <v>234</v>
      </c>
      <c r="C7" s="203" t="s">
        <v>235</v>
      </c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</row>
    <row r="8" spans="1:18">
      <c r="A8" s="202" t="s">
        <v>123</v>
      </c>
      <c r="B8" s="215" t="s">
        <v>236</v>
      </c>
      <c r="C8" s="215">
        <v>1</v>
      </c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</row>
    <row r="9" spans="1:18">
      <c r="A9" s="58" t="s">
        <v>25</v>
      </c>
      <c r="B9" s="215" t="s">
        <v>237</v>
      </c>
      <c r="C9" s="215">
        <v>2</v>
      </c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</row>
    <row r="10" spans="1:18">
      <c r="A10" s="58" t="s">
        <v>238</v>
      </c>
      <c r="B10" s="213"/>
      <c r="C10" s="213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</row>
    <row r="11" spans="1:18">
      <c r="A11" s="58" t="s">
        <v>239</v>
      </c>
      <c r="B11" s="213"/>
      <c r="C11" s="213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</row>
    <row r="12" spans="1:18">
      <c r="A12" s="58" t="s">
        <v>240</v>
      </c>
      <c r="B12" s="213"/>
      <c r="C12" s="213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</row>
    <row r="13" spans="1:18">
      <c r="A13" s="58" t="s">
        <v>241</v>
      </c>
      <c r="B13" s="213"/>
      <c r="C13" s="213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</row>
    <row r="14" spans="1:18">
      <c r="A14" s="58" t="s">
        <v>242</v>
      </c>
      <c r="B14" s="213"/>
      <c r="C14" s="213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</row>
    <row r="15" spans="1:18">
      <c r="A15" s="58" t="s">
        <v>243</v>
      </c>
      <c r="B15" s="213"/>
      <c r="C15" s="213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</row>
    <row r="16" spans="1:18">
      <c r="A16" s="58" t="s">
        <v>244</v>
      </c>
      <c r="B16" s="213"/>
      <c r="C16" s="213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</row>
    <row r="17" spans="1:18">
      <c r="A17" s="58" t="s">
        <v>245</v>
      </c>
      <c r="B17" s="213"/>
      <c r="C17" s="213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</row>
    <row r="18" spans="1:18">
      <c r="A18" s="58" t="s">
        <v>246</v>
      </c>
      <c r="B18" s="213"/>
      <c r="C18" s="213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</row>
    <row r="19" spans="1:18">
      <c r="A19" s="71"/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</row>
    <row r="20" spans="1:18"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</row>
    <row r="21" spans="1:18">
      <c r="A21" s="71"/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</row>
    <row r="22" spans="1:18">
      <c r="A22" s="71"/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</row>
    <row r="23" spans="1:18">
      <c r="A23" s="71"/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</row>
    <row r="24" spans="1:18">
      <c r="A24" s="71"/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</row>
    <row r="25" spans="1:18">
      <c r="A25" s="71"/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</row>
    <row r="26" spans="1:18">
      <c r="A26" s="71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</row>
    <row r="27" spans="1:18">
      <c r="A27" s="71"/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</row>
    <row r="28" spans="1:18">
      <c r="A28" s="71"/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</row>
    <row r="29" spans="1:18">
      <c r="A29" s="71"/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</row>
    <row r="30" spans="1:18">
      <c r="A30" s="71"/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</row>
    <row r="31" spans="1:18">
      <c r="A31" s="71"/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</row>
    <row r="32" spans="1:18">
      <c r="A32" s="71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</row>
    <row r="33" spans="1:18">
      <c r="A33" s="71"/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</row>
    <row r="34" spans="1:18">
      <c r="A34" s="71"/>
      <c r="B34" s="71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</row>
    <row r="35" spans="1:18">
      <c r="A35" s="71"/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</row>
    <row r="36" spans="1:18">
      <c r="A36" s="71"/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</row>
    <row r="37" spans="1:18">
      <c r="A37" s="71"/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</row>
    <row r="38" spans="1:18">
      <c r="A38" s="71"/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</row>
    <row r="39" spans="1:18">
      <c r="A39" s="71"/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</row>
    <row r="40" spans="1:18">
      <c r="A40" s="71"/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</row>
    <row r="41" spans="1:18">
      <c r="A41" s="71"/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</row>
    <row r="42" spans="1:18">
      <c r="A42" s="71"/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</row>
    <row r="43" spans="1:18">
      <c r="A43" s="71"/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</row>
    <row r="44" spans="1:18">
      <c r="A44" s="71"/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</row>
  </sheetData>
  <phoneticPr fontId="10" type="noConversion"/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DB7D1-03BB-4655-8A7F-FA083233EFA3}">
  <dimension ref="A1:AG149"/>
  <sheetViews>
    <sheetView topLeftCell="X121" workbookViewId="0">
      <selection activeCell="AF136" sqref="AF136"/>
    </sheetView>
  </sheetViews>
  <sheetFormatPr defaultRowHeight="15"/>
  <cols>
    <col min="1" max="1" width="60.5703125" bestFit="1" customWidth="1"/>
    <col min="2" max="3" width="20.42578125" bestFit="1" customWidth="1"/>
    <col min="4" max="4" width="17.42578125" customWidth="1"/>
    <col min="5" max="33" width="15.140625" bestFit="1" customWidth="1"/>
  </cols>
  <sheetData>
    <row r="1" spans="1:33">
      <c r="A1" s="72"/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72"/>
      <c r="S1" s="72"/>
      <c r="T1" s="72"/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</row>
    <row r="2" spans="1:33">
      <c r="A2" s="72"/>
      <c r="B2" s="72"/>
      <c r="C2" s="72"/>
      <c r="D2" s="72"/>
      <c r="E2" s="72"/>
      <c r="F2" s="72"/>
      <c r="G2" s="72"/>
      <c r="H2" s="72"/>
      <c r="I2" s="72"/>
      <c r="J2" s="72"/>
      <c r="K2" s="72"/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  <c r="AB2" s="72"/>
      <c r="AC2" s="72"/>
      <c r="AD2" s="72"/>
      <c r="AE2" s="72"/>
      <c r="AF2" s="72"/>
      <c r="AG2" s="72"/>
    </row>
    <row r="3" spans="1:33">
      <c r="A3" s="72"/>
      <c r="B3" s="72"/>
      <c r="C3" s="72"/>
      <c r="D3" s="77"/>
      <c r="E3" s="72"/>
      <c r="F3" s="72"/>
      <c r="G3" s="72"/>
      <c r="H3" s="72"/>
      <c r="I3" s="72"/>
      <c r="J3" s="72"/>
      <c r="K3" s="7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72"/>
      <c r="AF3" s="72"/>
      <c r="AG3" s="72"/>
    </row>
    <row r="4" spans="1:33">
      <c r="A4" s="72"/>
      <c r="B4" s="72"/>
      <c r="C4" s="72"/>
      <c r="D4" s="72"/>
      <c r="E4" s="72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  <c r="Q4" s="72"/>
      <c r="R4" s="72"/>
      <c r="S4" s="72"/>
      <c r="T4" s="72"/>
      <c r="U4" s="72"/>
      <c r="V4" s="72"/>
      <c r="W4" s="72"/>
      <c r="X4" s="72"/>
      <c r="Y4" s="72"/>
      <c r="Z4" s="72"/>
      <c r="AA4" s="72"/>
      <c r="AB4" s="72"/>
      <c r="AC4" s="72"/>
      <c r="AD4" s="72"/>
      <c r="AE4" s="72"/>
      <c r="AF4" s="72"/>
      <c r="AG4" s="72"/>
    </row>
    <row r="5" spans="1:33">
      <c r="A5" s="73"/>
      <c r="B5" s="73"/>
      <c r="C5" s="73"/>
      <c r="D5" s="73"/>
      <c r="E5" s="73"/>
      <c r="F5" s="73"/>
      <c r="G5" s="73"/>
      <c r="H5" s="73"/>
      <c r="I5" s="73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  <c r="Y5" s="73"/>
      <c r="Z5" s="73"/>
      <c r="AA5" s="73"/>
      <c r="AB5" s="73"/>
      <c r="AC5" s="73"/>
      <c r="AD5" s="73"/>
      <c r="AE5" s="73"/>
      <c r="AF5" s="73"/>
      <c r="AG5" s="73"/>
    </row>
    <row r="6" spans="1:33" ht="15.75" customHeight="1">
      <c r="A6" s="115">
        <f ca="1">TODAY()</f>
        <v>44749</v>
      </c>
      <c r="B6" s="145">
        <f ca="1">A6</f>
        <v>44749</v>
      </c>
      <c r="C6" s="116">
        <f t="shared" ref="C6:AG6" ca="1" si="0">B6+1</f>
        <v>44750</v>
      </c>
      <c r="D6" s="145">
        <f t="shared" ca="1" si="0"/>
        <v>44751</v>
      </c>
      <c r="E6" s="145">
        <f t="shared" ca="1" si="0"/>
        <v>44752</v>
      </c>
      <c r="F6" s="145">
        <f t="shared" ca="1" si="0"/>
        <v>44753</v>
      </c>
      <c r="G6" s="145">
        <f t="shared" ca="1" si="0"/>
        <v>44754</v>
      </c>
      <c r="H6" s="145">
        <f t="shared" ca="1" si="0"/>
        <v>44755</v>
      </c>
      <c r="I6" s="145">
        <f t="shared" ca="1" si="0"/>
        <v>44756</v>
      </c>
      <c r="J6" s="145">
        <f t="shared" ca="1" si="0"/>
        <v>44757</v>
      </c>
      <c r="K6" s="145">
        <f t="shared" ca="1" si="0"/>
        <v>44758</v>
      </c>
      <c r="L6" s="145">
        <f t="shared" ca="1" si="0"/>
        <v>44759</v>
      </c>
      <c r="M6" s="145">
        <f t="shared" ca="1" si="0"/>
        <v>44760</v>
      </c>
      <c r="N6" s="145">
        <f t="shared" ca="1" si="0"/>
        <v>44761</v>
      </c>
      <c r="O6" s="145">
        <f t="shared" ca="1" si="0"/>
        <v>44762</v>
      </c>
      <c r="P6" s="145">
        <f t="shared" ca="1" si="0"/>
        <v>44763</v>
      </c>
      <c r="Q6" s="145">
        <f t="shared" ca="1" si="0"/>
        <v>44764</v>
      </c>
      <c r="R6" s="145">
        <f t="shared" ca="1" si="0"/>
        <v>44765</v>
      </c>
      <c r="S6" s="145">
        <f t="shared" ca="1" si="0"/>
        <v>44766</v>
      </c>
      <c r="T6" s="145">
        <f t="shared" ca="1" si="0"/>
        <v>44767</v>
      </c>
      <c r="U6" s="145">
        <f t="shared" ca="1" si="0"/>
        <v>44768</v>
      </c>
      <c r="V6" s="145">
        <f t="shared" ca="1" si="0"/>
        <v>44769</v>
      </c>
      <c r="W6" s="145">
        <f t="shared" ca="1" si="0"/>
        <v>44770</v>
      </c>
      <c r="X6" s="145">
        <f t="shared" ca="1" si="0"/>
        <v>44771</v>
      </c>
      <c r="Y6" s="145">
        <f t="shared" ca="1" si="0"/>
        <v>44772</v>
      </c>
      <c r="Z6" s="145">
        <f t="shared" ca="1" si="0"/>
        <v>44773</v>
      </c>
      <c r="AA6" s="145">
        <f t="shared" ca="1" si="0"/>
        <v>44774</v>
      </c>
      <c r="AB6" s="145">
        <f t="shared" ca="1" si="0"/>
        <v>44775</v>
      </c>
      <c r="AC6" s="145">
        <f t="shared" ca="1" si="0"/>
        <v>44776</v>
      </c>
      <c r="AD6" s="145">
        <f t="shared" ca="1" si="0"/>
        <v>44777</v>
      </c>
      <c r="AE6" s="145">
        <f t="shared" ca="1" si="0"/>
        <v>44778</v>
      </c>
      <c r="AF6" s="145">
        <f t="shared" ca="1" si="0"/>
        <v>44779</v>
      </c>
      <c r="AG6" s="145">
        <f t="shared" ca="1" si="0"/>
        <v>44780</v>
      </c>
    </row>
    <row r="7" spans="1:33" ht="15.75" customHeight="1">
      <c r="A7" s="78">
        <v>0</v>
      </c>
      <c r="B7" s="86" t="s">
        <v>112</v>
      </c>
      <c r="C7" s="86" t="s">
        <v>112</v>
      </c>
      <c r="D7" s="86" t="s">
        <v>112</v>
      </c>
      <c r="E7" s="86" t="s">
        <v>112</v>
      </c>
      <c r="F7" s="86" t="s">
        <v>112</v>
      </c>
      <c r="G7" s="86" t="s">
        <v>112</v>
      </c>
      <c r="H7" s="86" t="s">
        <v>112</v>
      </c>
      <c r="I7" s="86" t="s">
        <v>112</v>
      </c>
      <c r="J7" s="86" t="s">
        <v>112</v>
      </c>
      <c r="K7" s="86" t="s">
        <v>112</v>
      </c>
      <c r="L7" s="86" t="s">
        <v>112</v>
      </c>
      <c r="M7" s="86" t="s">
        <v>112</v>
      </c>
      <c r="N7" s="86" t="s">
        <v>112</v>
      </c>
      <c r="O7" s="86" t="s">
        <v>112</v>
      </c>
      <c r="P7" s="86" t="s">
        <v>112</v>
      </c>
      <c r="Q7" s="86" t="s">
        <v>112</v>
      </c>
      <c r="R7" s="86" t="s">
        <v>112</v>
      </c>
      <c r="S7" s="86" t="s">
        <v>112</v>
      </c>
      <c r="T7" s="86" t="s">
        <v>112</v>
      </c>
      <c r="U7" s="86" t="s">
        <v>112</v>
      </c>
      <c r="V7" s="86" t="s">
        <v>112</v>
      </c>
      <c r="W7" s="86" t="s">
        <v>112</v>
      </c>
      <c r="X7" s="86" t="s">
        <v>112</v>
      </c>
      <c r="Y7" s="86" t="s">
        <v>112</v>
      </c>
      <c r="Z7" s="86" t="s">
        <v>112</v>
      </c>
      <c r="AA7" s="86" t="s">
        <v>112</v>
      </c>
      <c r="AB7" s="86" t="s">
        <v>112</v>
      </c>
      <c r="AC7" s="86" t="s">
        <v>112</v>
      </c>
      <c r="AD7" s="86" t="s">
        <v>112</v>
      </c>
      <c r="AE7" s="86" t="s">
        <v>112</v>
      </c>
      <c r="AF7" s="86" t="s">
        <v>112</v>
      </c>
      <c r="AG7" s="86" t="s">
        <v>112</v>
      </c>
    </row>
    <row r="8" spans="1:33" ht="18.75">
      <c r="A8" s="79" t="s">
        <v>114</v>
      </c>
      <c r="B8" s="80">
        <f t="shared" ref="B8:AG8" ca="1" si="1">SUM(B9:B20)</f>
        <v>0</v>
      </c>
      <c r="C8" s="80">
        <f t="shared" ca="1" si="1"/>
        <v>0</v>
      </c>
      <c r="D8" s="80">
        <f t="shared" ca="1" si="1"/>
        <v>0</v>
      </c>
      <c r="E8" s="80">
        <f t="shared" ca="1" si="1"/>
        <v>0</v>
      </c>
      <c r="F8" s="80">
        <f t="shared" ca="1" si="1"/>
        <v>0</v>
      </c>
      <c r="G8" s="80">
        <f t="shared" ca="1" si="1"/>
        <v>0</v>
      </c>
      <c r="H8" s="80">
        <f t="shared" ca="1" si="1"/>
        <v>0</v>
      </c>
      <c r="I8" s="80">
        <f t="shared" ca="1" si="1"/>
        <v>0</v>
      </c>
      <c r="J8" s="80">
        <f t="shared" ca="1" si="1"/>
        <v>0</v>
      </c>
      <c r="K8" s="80">
        <f t="shared" ca="1" si="1"/>
        <v>0</v>
      </c>
      <c r="L8" s="80">
        <f t="shared" ca="1" si="1"/>
        <v>0</v>
      </c>
      <c r="M8" s="80">
        <f t="shared" ca="1" si="1"/>
        <v>0</v>
      </c>
      <c r="N8" s="80">
        <f t="shared" ca="1" si="1"/>
        <v>0</v>
      </c>
      <c r="O8" s="80">
        <f t="shared" ca="1" si="1"/>
        <v>0</v>
      </c>
      <c r="P8" s="80">
        <f t="shared" ca="1" si="1"/>
        <v>0</v>
      </c>
      <c r="Q8" s="80">
        <f t="shared" ca="1" si="1"/>
        <v>0</v>
      </c>
      <c r="R8" s="80">
        <f t="shared" ca="1" si="1"/>
        <v>0</v>
      </c>
      <c r="S8" s="80">
        <f t="shared" ca="1" si="1"/>
        <v>0</v>
      </c>
      <c r="T8" s="80">
        <f t="shared" ca="1" si="1"/>
        <v>0</v>
      </c>
      <c r="U8" s="80">
        <f t="shared" ca="1" si="1"/>
        <v>0</v>
      </c>
      <c r="V8" s="80">
        <f t="shared" ca="1" si="1"/>
        <v>0</v>
      </c>
      <c r="W8" s="80">
        <f t="shared" ca="1" si="1"/>
        <v>0</v>
      </c>
      <c r="X8" s="80">
        <f t="shared" ca="1" si="1"/>
        <v>0</v>
      </c>
      <c r="Y8" s="80">
        <f t="shared" ca="1" si="1"/>
        <v>0</v>
      </c>
      <c r="Z8" s="80">
        <f t="shared" ca="1" si="1"/>
        <v>0</v>
      </c>
      <c r="AA8" s="80">
        <f t="shared" ca="1" si="1"/>
        <v>0</v>
      </c>
      <c r="AB8" s="80">
        <f t="shared" ca="1" si="1"/>
        <v>0</v>
      </c>
      <c r="AC8" s="80">
        <f t="shared" ca="1" si="1"/>
        <v>0</v>
      </c>
      <c r="AD8" s="80">
        <f t="shared" ca="1" si="1"/>
        <v>0</v>
      </c>
      <c r="AE8" s="80">
        <f t="shared" ca="1" si="1"/>
        <v>0</v>
      </c>
      <c r="AF8" s="80">
        <f t="shared" ca="1" si="1"/>
        <v>0</v>
      </c>
      <c r="AG8" s="80">
        <f t="shared" ca="1" si="1"/>
        <v>0</v>
      </c>
    </row>
    <row r="9" spans="1:33">
      <c r="A9" s="29" t="str">
        <f>'Plano de Contas'!A8</f>
        <v>3.1.1 Boleto</v>
      </c>
      <c r="B9" s="60">
        <f ca="1">SUMIFS('Ctas Receber'!$G:$G,'Ctas Receber'!$J:$J,'Grafico Fluxo de Caixa'!B$6,'Ctas Receber'!$N:$N,Parametros!$C$8,'Ctas Receber'!$C:$C,'Fluxo de Caixa'!$A10)</f>
        <v>0</v>
      </c>
      <c r="C9" s="60">
        <f ca="1">SUMIFS('Ctas Receber'!$G:$G,'Ctas Receber'!$J:$J,'Grafico Fluxo de Caixa'!C$6,'Ctas Receber'!$N:$N,Parametros!$C$8,'Ctas Receber'!$C:$C,'Fluxo de Caixa'!$A10)</f>
        <v>0</v>
      </c>
      <c r="D9" s="60">
        <f ca="1">SUMIFS('Ctas Receber'!$G:$G,'Ctas Receber'!$J:$J,'Grafico Fluxo de Caixa'!D$6,'Ctas Receber'!$N:$N,Parametros!$C$8,'Ctas Receber'!$C:$C,'Fluxo de Caixa'!$A10)</f>
        <v>0</v>
      </c>
      <c r="E9" s="60">
        <f ca="1">SUMIFS('Ctas Receber'!$G:$G,'Ctas Receber'!$J:$J,'Grafico Fluxo de Caixa'!E$6,'Ctas Receber'!$N:$N,Parametros!$C$8,'Ctas Receber'!$C:$C,'Fluxo de Caixa'!$A10)</f>
        <v>0</v>
      </c>
      <c r="F9" s="60">
        <f ca="1">SUMIFS('Ctas Receber'!$G:$G,'Ctas Receber'!$J:$J,'Grafico Fluxo de Caixa'!F$6,'Ctas Receber'!$N:$N,Parametros!$C$8,'Ctas Receber'!$C:$C,'Fluxo de Caixa'!$A10)</f>
        <v>0</v>
      </c>
      <c r="G9" s="60">
        <f ca="1">SUMIFS('Ctas Receber'!$G:$G,'Ctas Receber'!$J:$J,'Grafico Fluxo de Caixa'!G$6,'Ctas Receber'!$N:$N,Parametros!$C$8,'Ctas Receber'!$C:$C,'Fluxo de Caixa'!$A10)</f>
        <v>0</v>
      </c>
      <c r="H9" s="60">
        <f ca="1">SUMIFS('Ctas Receber'!$G:$G,'Ctas Receber'!$J:$J,'Grafico Fluxo de Caixa'!H$6,'Ctas Receber'!$N:$N,Parametros!$C$8,'Ctas Receber'!$C:$C,'Fluxo de Caixa'!$A10)</f>
        <v>0</v>
      </c>
      <c r="I9" s="60">
        <f ca="1">SUMIFS('Ctas Receber'!$G:$G,'Ctas Receber'!$J:$J,'Grafico Fluxo de Caixa'!I$6,'Ctas Receber'!$N:$N,Parametros!$C$8,'Ctas Receber'!$C:$C,'Fluxo de Caixa'!$A10)</f>
        <v>0</v>
      </c>
      <c r="J9" s="60">
        <f ca="1">SUMIFS('Ctas Receber'!$G:$G,'Ctas Receber'!$J:$J,'Grafico Fluxo de Caixa'!J$6,'Ctas Receber'!$N:$N,Parametros!$C$8,'Ctas Receber'!$C:$C,'Fluxo de Caixa'!$A10)</f>
        <v>0</v>
      </c>
      <c r="K9" s="60">
        <f ca="1">SUMIFS('Ctas Receber'!$G:$G,'Ctas Receber'!$J:$J,'Grafico Fluxo de Caixa'!K$6,'Ctas Receber'!$N:$N,Parametros!$C$8,'Ctas Receber'!$C:$C,'Fluxo de Caixa'!$A10)</f>
        <v>0</v>
      </c>
      <c r="L9" s="60">
        <f ca="1">SUMIFS('Ctas Receber'!$G:$G,'Ctas Receber'!$J:$J,'Grafico Fluxo de Caixa'!L$6,'Ctas Receber'!$N:$N,Parametros!$C$8,'Ctas Receber'!$C:$C,'Fluxo de Caixa'!$A10)</f>
        <v>0</v>
      </c>
      <c r="M9" s="60">
        <f ca="1">SUMIFS('Ctas Receber'!$G:$G,'Ctas Receber'!$J:$J,'Grafico Fluxo de Caixa'!M$6,'Ctas Receber'!$N:$N,Parametros!$C$8,'Ctas Receber'!$C:$C,'Fluxo de Caixa'!$A10)</f>
        <v>0</v>
      </c>
      <c r="N9" s="60">
        <f ca="1">SUMIFS('Ctas Receber'!$G:$G,'Ctas Receber'!$J:$J,'Grafico Fluxo de Caixa'!N$6,'Ctas Receber'!$N:$N,Parametros!$C$8,'Ctas Receber'!$C:$C,'Fluxo de Caixa'!$A10)</f>
        <v>0</v>
      </c>
      <c r="O9" s="60">
        <f ca="1">SUMIFS('Ctas Receber'!$G:$G,'Ctas Receber'!$J:$J,'Grafico Fluxo de Caixa'!O$6,'Ctas Receber'!$N:$N,Parametros!$C$8,'Ctas Receber'!$C:$C,'Fluxo de Caixa'!$A10)</f>
        <v>0</v>
      </c>
      <c r="P9" s="60">
        <f ca="1">SUMIFS('Ctas Receber'!$G:$G,'Ctas Receber'!$J:$J,'Grafico Fluxo de Caixa'!P$6,'Ctas Receber'!$N:$N,Parametros!$C$8,'Ctas Receber'!$C:$C,'Fluxo de Caixa'!$A10)</f>
        <v>0</v>
      </c>
      <c r="Q9" s="60">
        <f ca="1">SUMIFS('Ctas Receber'!$G:$G,'Ctas Receber'!$J:$J,'Grafico Fluxo de Caixa'!Q$6,'Ctas Receber'!$N:$N,Parametros!$C$8,'Ctas Receber'!$C:$C,'Fluxo de Caixa'!$A10)</f>
        <v>0</v>
      </c>
      <c r="R9" s="60">
        <f ca="1">SUMIFS('Ctas Receber'!$G:$G,'Ctas Receber'!$J:$J,'Grafico Fluxo de Caixa'!R$6,'Ctas Receber'!$N:$N,Parametros!$C$8,'Ctas Receber'!$C:$C,'Fluxo de Caixa'!$A10)</f>
        <v>0</v>
      </c>
      <c r="S9" s="60">
        <f ca="1">SUMIFS('Ctas Receber'!$G:$G,'Ctas Receber'!$J:$J,'Grafico Fluxo de Caixa'!S$6,'Ctas Receber'!$N:$N,Parametros!$C$8,'Ctas Receber'!$C:$C,'Fluxo de Caixa'!$A10)</f>
        <v>0</v>
      </c>
      <c r="T9" s="60">
        <f ca="1">SUMIFS('Ctas Receber'!$G:$G,'Ctas Receber'!$J:$J,'Grafico Fluxo de Caixa'!T$6,'Ctas Receber'!$N:$N,Parametros!$C$8,'Ctas Receber'!$C:$C,'Fluxo de Caixa'!$A10)</f>
        <v>0</v>
      </c>
      <c r="U9" s="60">
        <f ca="1">SUMIFS('Ctas Receber'!$G:$G,'Ctas Receber'!$J:$J,'Grafico Fluxo de Caixa'!U$6,'Ctas Receber'!$N:$N,Parametros!$C$8,'Ctas Receber'!$C:$C,'Fluxo de Caixa'!$A10)</f>
        <v>0</v>
      </c>
      <c r="V9" s="60">
        <f ca="1">SUMIFS('Ctas Receber'!$G:$G,'Ctas Receber'!$J:$J,'Grafico Fluxo de Caixa'!V$6,'Ctas Receber'!$N:$N,Parametros!$C$8,'Ctas Receber'!$C:$C,'Fluxo de Caixa'!$A10)</f>
        <v>0</v>
      </c>
      <c r="W9" s="60">
        <f ca="1">SUMIFS('Ctas Receber'!$G:$G,'Ctas Receber'!$J:$J,'Grafico Fluxo de Caixa'!W$6,'Ctas Receber'!$N:$N,Parametros!$C$8,'Ctas Receber'!$C:$C,'Fluxo de Caixa'!$A10)</f>
        <v>0</v>
      </c>
      <c r="X9" s="60">
        <f ca="1">SUMIFS('Ctas Receber'!$G:$G,'Ctas Receber'!$J:$J,'Grafico Fluxo de Caixa'!X$6,'Ctas Receber'!$N:$N,Parametros!$C$8,'Ctas Receber'!$C:$C,'Fluxo de Caixa'!$A10)</f>
        <v>0</v>
      </c>
      <c r="Y9" s="60">
        <f ca="1">SUMIFS('Ctas Receber'!$G:$G,'Ctas Receber'!$J:$J,'Grafico Fluxo de Caixa'!Y$6,'Ctas Receber'!$N:$N,Parametros!$C$8,'Ctas Receber'!$C:$C,'Fluxo de Caixa'!$A10)</f>
        <v>0</v>
      </c>
      <c r="Z9" s="60">
        <f ca="1">SUMIFS('Ctas Receber'!$G:$G,'Ctas Receber'!$J:$J,'Grafico Fluxo de Caixa'!Z$6,'Ctas Receber'!$N:$N,Parametros!$C$8,'Ctas Receber'!$C:$C,'Fluxo de Caixa'!$A10)</f>
        <v>0</v>
      </c>
      <c r="AA9" s="60">
        <f ca="1">SUMIFS('Ctas Receber'!$G:$G,'Ctas Receber'!$J:$J,'Grafico Fluxo de Caixa'!AA$6,'Ctas Receber'!$N:$N,Parametros!$C$8,'Ctas Receber'!$C:$C,'Fluxo de Caixa'!$A10)</f>
        <v>0</v>
      </c>
      <c r="AB9" s="60">
        <f ca="1">SUMIFS('Ctas Receber'!$G:$G,'Ctas Receber'!$J:$J,'Grafico Fluxo de Caixa'!AB$6,'Ctas Receber'!$N:$N,Parametros!$C$8,'Ctas Receber'!$C:$C,'Fluxo de Caixa'!$A10)</f>
        <v>0</v>
      </c>
      <c r="AC9" s="60">
        <f ca="1">SUMIFS('Ctas Receber'!$G:$G,'Ctas Receber'!$J:$J,'Grafico Fluxo de Caixa'!AC$6,'Ctas Receber'!$N:$N,Parametros!$C$8,'Ctas Receber'!$C:$C,'Fluxo de Caixa'!$A10)</f>
        <v>0</v>
      </c>
      <c r="AD9" s="60">
        <f ca="1">SUMIFS('Ctas Receber'!$G:$G,'Ctas Receber'!$J:$J,'Grafico Fluxo de Caixa'!AD$6,'Ctas Receber'!$N:$N,Parametros!$C$8,'Ctas Receber'!$C:$C,'Fluxo de Caixa'!$A10)</f>
        <v>0</v>
      </c>
      <c r="AE9" s="60">
        <f ca="1">SUMIFS('Ctas Receber'!$G:$G,'Ctas Receber'!$J:$J,'Grafico Fluxo de Caixa'!AE$6,'Ctas Receber'!$N:$N,Parametros!$C$8,'Ctas Receber'!$C:$C,'Fluxo de Caixa'!$A10)</f>
        <v>0</v>
      </c>
      <c r="AF9" s="60">
        <f ca="1">SUMIFS('Ctas Receber'!$G:$G,'Ctas Receber'!$J:$J,'Grafico Fluxo de Caixa'!AF$6,'Ctas Receber'!$N:$N,Parametros!$C$8,'Ctas Receber'!$C:$C,'Fluxo de Caixa'!$A10)</f>
        <v>0</v>
      </c>
      <c r="AG9" s="60">
        <f ca="1">SUMIFS('Ctas Receber'!$G:$G,'Ctas Receber'!$J:$J,'Grafico Fluxo de Caixa'!AG$6,'Ctas Receber'!$N:$N,Parametros!$C$8,'Ctas Receber'!$C:$C,'Fluxo de Caixa'!$A10)</f>
        <v>0</v>
      </c>
    </row>
    <row r="10" spans="1:33">
      <c r="A10" s="29" t="str">
        <f>'Plano de Contas'!A9</f>
        <v>3.1.2 Dinheiro</v>
      </c>
      <c r="B10" s="60">
        <f ca="1">SUMIFS('Ctas Receber'!$G:$G,'Ctas Receber'!$J:$J,'Grafico Fluxo de Caixa'!B$6,'Ctas Receber'!$N:$N,Parametros!$C$8,'Ctas Receber'!$C:$C,'Fluxo de Caixa'!$A11)</f>
        <v>0</v>
      </c>
      <c r="C10" s="60">
        <f ca="1">SUMIFS('Ctas Receber'!$G:$G,'Ctas Receber'!$J:$J,'Grafico Fluxo de Caixa'!C$6,'Ctas Receber'!$N:$N,Parametros!$C$8,'Ctas Receber'!$C:$C,'Fluxo de Caixa'!$A11)</f>
        <v>0</v>
      </c>
      <c r="D10" s="60">
        <f ca="1">SUMIFS('Ctas Receber'!$G:$G,'Ctas Receber'!$J:$J,'Grafico Fluxo de Caixa'!D$6,'Ctas Receber'!$N:$N,Parametros!$C$8,'Ctas Receber'!$C:$C,'Fluxo de Caixa'!$A11)</f>
        <v>0</v>
      </c>
      <c r="E10" s="60">
        <f ca="1">SUMIFS('Ctas Receber'!$G:$G,'Ctas Receber'!$J:$J,'Grafico Fluxo de Caixa'!E$6,'Ctas Receber'!$N:$N,Parametros!$C$8,'Ctas Receber'!$C:$C,'Fluxo de Caixa'!$A11)</f>
        <v>0</v>
      </c>
      <c r="F10" s="60">
        <f ca="1">SUMIFS('Ctas Receber'!$G:$G,'Ctas Receber'!$J:$J,'Grafico Fluxo de Caixa'!F$6,'Ctas Receber'!$N:$N,Parametros!$C$8,'Ctas Receber'!$C:$C,'Fluxo de Caixa'!$A11)</f>
        <v>0</v>
      </c>
      <c r="G10" s="60">
        <f ca="1">SUMIFS('Ctas Receber'!$G:$G,'Ctas Receber'!$J:$J,'Grafico Fluxo de Caixa'!G$6,'Ctas Receber'!$N:$N,Parametros!$C$8,'Ctas Receber'!$C:$C,'Fluxo de Caixa'!$A11)</f>
        <v>0</v>
      </c>
      <c r="H10" s="60">
        <f ca="1">SUMIFS('Ctas Receber'!$G:$G,'Ctas Receber'!$J:$J,'Grafico Fluxo de Caixa'!H$6,'Ctas Receber'!$N:$N,Parametros!$C$8,'Ctas Receber'!$C:$C,'Fluxo de Caixa'!$A11)</f>
        <v>0</v>
      </c>
      <c r="I10" s="60">
        <f ca="1">SUMIFS('Ctas Receber'!$G:$G,'Ctas Receber'!$J:$J,'Grafico Fluxo de Caixa'!I$6,'Ctas Receber'!$N:$N,Parametros!$C$8,'Ctas Receber'!$C:$C,'Fluxo de Caixa'!$A11)</f>
        <v>0</v>
      </c>
      <c r="J10" s="60">
        <f ca="1">SUMIFS('Ctas Receber'!$G:$G,'Ctas Receber'!$J:$J,'Grafico Fluxo de Caixa'!J$6,'Ctas Receber'!$N:$N,Parametros!$C$8,'Ctas Receber'!$C:$C,'Fluxo de Caixa'!$A11)</f>
        <v>0</v>
      </c>
      <c r="K10" s="60">
        <f ca="1">SUMIFS('Ctas Receber'!$G:$G,'Ctas Receber'!$J:$J,'Grafico Fluxo de Caixa'!K$6,'Ctas Receber'!$N:$N,Parametros!$C$8,'Ctas Receber'!$C:$C,'Fluxo de Caixa'!$A11)</f>
        <v>0</v>
      </c>
      <c r="L10" s="60">
        <f ca="1">SUMIFS('Ctas Receber'!$G:$G,'Ctas Receber'!$J:$J,'Grafico Fluxo de Caixa'!L$6,'Ctas Receber'!$N:$N,Parametros!$C$8,'Ctas Receber'!$C:$C,'Fluxo de Caixa'!$A11)</f>
        <v>0</v>
      </c>
      <c r="M10" s="60">
        <f ca="1">SUMIFS('Ctas Receber'!$G:$G,'Ctas Receber'!$J:$J,'Grafico Fluxo de Caixa'!M$6,'Ctas Receber'!$N:$N,Parametros!$C$8,'Ctas Receber'!$C:$C,'Fluxo de Caixa'!$A11)</f>
        <v>0</v>
      </c>
      <c r="N10" s="60">
        <f ca="1">SUMIFS('Ctas Receber'!$G:$G,'Ctas Receber'!$J:$J,'Grafico Fluxo de Caixa'!N$6,'Ctas Receber'!$N:$N,Parametros!$C$8,'Ctas Receber'!$C:$C,'Fluxo de Caixa'!$A11)</f>
        <v>0</v>
      </c>
      <c r="O10" s="60">
        <f ca="1">SUMIFS('Ctas Receber'!$G:$G,'Ctas Receber'!$J:$J,'Grafico Fluxo de Caixa'!O$6,'Ctas Receber'!$N:$N,Parametros!$C$8,'Ctas Receber'!$C:$C,'Fluxo de Caixa'!$A11)</f>
        <v>0</v>
      </c>
      <c r="P10" s="60">
        <f ca="1">SUMIFS('Ctas Receber'!$G:$G,'Ctas Receber'!$J:$J,'Grafico Fluxo de Caixa'!P$6,'Ctas Receber'!$N:$N,Parametros!$C$8,'Ctas Receber'!$C:$C,'Fluxo de Caixa'!$A11)</f>
        <v>0</v>
      </c>
      <c r="Q10" s="60">
        <f ca="1">SUMIFS('Ctas Receber'!$G:$G,'Ctas Receber'!$J:$J,'Grafico Fluxo de Caixa'!Q$6,'Ctas Receber'!$N:$N,Parametros!$C$8,'Ctas Receber'!$C:$C,'Fluxo de Caixa'!$A11)</f>
        <v>0</v>
      </c>
      <c r="R10" s="60">
        <f ca="1">SUMIFS('Ctas Receber'!$G:$G,'Ctas Receber'!$J:$J,'Grafico Fluxo de Caixa'!R$6,'Ctas Receber'!$N:$N,Parametros!$C$8,'Ctas Receber'!$C:$C,'Fluxo de Caixa'!$A11)</f>
        <v>0</v>
      </c>
      <c r="S10" s="60">
        <f ca="1">SUMIFS('Ctas Receber'!$G:$G,'Ctas Receber'!$J:$J,'Grafico Fluxo de Caixa'!S$6,'Ctas Receber'!$N:$N,Parametros!$C$8,'Ctas Receber'!$C:$C,'Fluxo de Caixa'!$A11)</f>
        <v>0</v>
      </c>
      <c r="T10" s="60">
        <f ca="1">SUMIFS('Ctas Receber'!$G:$G,'Ctas Receber'!$J:$J,'Grafico Fluxo de Caixa'!T$6,'Ctas Receber'!$N:$N,Parametros!$C$8,'Ctas Receber'!$C:$C,'Fluxo de Caixa'!$A11)</f>
        <v>0</v>
      </c>
      <c r="U10" s="60">
        <f ca="1">SUMIFS('Ctas Receber'!$G:$G,'Ctas Receber'!$J:$J,'Grafico Fluxo de Caixa'!U$6,'Ctas Receber'!$N:$N,Parametros!$C$8,'Ctas Receber'!$C:$C,'Fluxo de Caixa'!$A11)</f>
        <v>0</v>
      </c>
      <c r="V10" s="60">
        <f ca="1">SUMIFS('Ctas Receber'!$G:$G,'Ctas Receber'!$J:$J,'Grafico Fluxo de Caixa'!V$6,'Ctas Receber'!$N:$N,Parametros!$C$8,'Ctas Receber'!$C:$C,'Fluxo de Caixa'!$A11)</f>
        <v>0</v>
      </c>
      <c r="W10" s="60">
        <f ca="1">SUMIFS('Ctas Receber'!$G:$G,'Ctas Receber'!$J:$J,'Grafico Fluxo de Caixa'!W$6,'Ctas Receber'!$N:$N,Parametros!$C$8,'Ctas Receber'!$C:$C,'Fluxo de Caixa'!$A11)</f>
        <v>0</v>
      </c>
      <c r="X10" s="60">
        <f ca="1">SUMIFS('Ctas Receber'!$G:$G,'Ctas Receber'!$J:$J,'Grafico Fluxo de Caixa'!X$6,'Ctas Receber'!$N:$N,Parametros!$C$8,'Ctas Receber'!$C:$C,'Fluxo de Caixa'!$A11)</f>
        <v>0</v>
      </c>
      <c r="Y10" s="60">
        <f ca="1">SUMIFS('Ctas Receber'!$G:$G,'Ctas Receber'!$J:$J,'Grafico Fluxo de Caixa'!Y$6,'Ctas Receber'!$N:$N,Parametros!$C$8,'Ctas Receber'!$C:$C,'Fluxo de Caixa'!$A11)</f>
        <v>0</v>
      </c>
      <c r="Z10" s="60">
        <f ca="1">SUMIFS('Ctas Receber'!$G:$G,'Ctas Receber'!$J:$J,'Grafico Fluxo de Caixa'!Z$6,'Ctas Receber'!$N:$N,Parametros!$C$8,'Ctas Receber'!$C:$C,'Fluxo de Caixa'!$A11)</f>
        <v>0</v>
      </c>
      <c r="AA10" s="60">
        <f ca="1">SUMIFS('Ctas Receber'!$G:$G,'Ctas Receber'!$J:$J,'Grafico Fluxo de Caixa'!AA$6,'Ctas Receber'!$N:$N,Parametros!$C$8,'Ctas Receber'!$C:$C,'Fluxo de Caixa'!$A11)</f>
        <v>0</v>
      </c>
      <c r="AB10" s="60">
        <f ca="1">SUMIFS('Ctas Receber'!$G:$G,'Ctas Receber'!$J:$J,'Grafico Fluxo de Caixa'!AB$6,'Ctas Receber'!$N:$N,Parametros!$C$8,'Ctas Receber'!$C:$C,'Fluxo de Caixa'!$A11)</f>
        <v>0</v>
      </c>
      <c r="AC10" s="60">
        <f ca="1">SUMIFS('Ctas Receber'!$G:$G,'Ctas Receber'!$J:$J,'Grafico Fluxo de Caixa'!AC$6,'Ctas Receber'!$N:$N,Parametros!$C$8,'Ctas Receber'!$C:$C,'Fluxo de Caixa'!$A11)</f>
        <v>0</v>
      </c>
      <c r="AD10" s="60">
        <f ca="1">SUMIFS('Ctas Receber'!$G:$G,'Ctas Receber'!$J:$J,'Grafico Fluxo de Caixa'!AD$6,'Ctas Receber'!$N:$N,Parametros!$C$8,'Ctas Receber'!$C:$C,'Fluxo de Caixa'!$A11)</f>
        <v>0</v>
      </c>
      <c r="AE10" s="60">
        <f ca="1">SUMIFS('Ctas Receber'!$G:$G,'Ctas Receber'!$J:$J,'Grafico Fluxo de Caixa'!AE$6,'Ctas Receber'!$N:$N,Parametros!$C$8,'Ctas Receber'!$C:$C,'Fluxo de Caixa'!$A11)</f>
        <v>0</v>
      </c>
      <c r="AF10" s="60">
        <f ca="1">SUMIFS('Ctas Receber'!$G:$G,'Ctas Receber'!$J:$J,'Grafico Fluxo de Caixa'!AF$6,'Ctas Receber'!$N:$N,Parametros!$C$8,'Ctas Receber'!$C:$C,'Fluxo de Caixa'!$A11)</f>
        <v>0</v>
      </c>
      <c r="AG10" s="60">
        <f ca="1">SUMIFS('Ctas Receber'!$G:$G,'Ctas Receber'!$J:$J,'Grafico Fluxo de Caixa'!AG$6,'Ctas Receber'!$N:$N,Parametros!$C$8,'Ctas Receber'!$C:$C,'Fluxo de Caixa'!$A11)</f>
        <v>0</v>
      </c>
    </row>
    <row r="11" spans="1:33">
      <c r="A11" s="29" t="str">
        <f>'Plano de Contas'!A10</f>
        <v>3.1.3 PIX</v>
      </c>
      <c r="B11" s="60">
        <f ca="1">SUMIFS('Ctas Receber'!$G:$G,'Ctas Receber'!$J:$J,'Grafico Fluxo de Caixa'!B$6,'Ctas Receber'!$N:$N,Parametros!$C$8,'Ctas Receber'!$C:$C,'Fluxo de Caixa'!$A12)</f>
        <v>0</v>
      </c>
      <c r="C11" s="60">
        <f ca="1">SUMIFS('Ctas Receber'!$G:$G,'Ctas Receber'!$J:$J,'Grafico Fluxo de Caixa'!C$6,'Ctas Receber'!$N:$N,Parametros!$C$8,'Ctas Receber'!$C:$C,'Fluxo de Caixa'!$A12)</f>
        <v>0</v>
      </c>
      <c r="D11" s="60">
        <f ca="1">SUMIFS('Ctas Receber'!$G:$G,'Ctas Receber'!$J:$J,'Grafico Fluxo de Caixa'!D$6,'Ctas Receber'!$N:$N,Parametros!$C$8,'Ctas Receber'!$C:$C,'Fluxo de Caixa'!$A12)</f>
        <v>0</v>
      </c>
      <c r="E11" s="60">
        <f ca="1">SUMIFS('Ctas Receber'!$G:$G,'Ctas Receber'!$J:$J,'Grafico Fluxo de Caixa'!E$6,'Ctas Receber'!$N:$N,Parametros!$C$8,'Ctas Receber'!$C:$C,'Fluxo de Caixa'!$A12)</f>
        <v>0</v>
      </c>
      <c r="F11" s="60">
        <f ca="1">SUMIFS('Ctas Receber'!$G:$G,'Ctas Receber'!$J:$J,'Grafico Fluxo de Caixa'!F$6,'Ctas Receber'!$N:$N,Parametros!$C$8,'Ctas Receber'!$C:$C,'Fluxo de Caixa'!$A12)</f>
        <v>0</v>
      </c>
      <c r="G11" s="60">
        <f ca="1">SUMIFS('Ctas Receber'!$G:$G,'Ctas Receber'!$J:$J,'Grafico Fluxo de Caixa'!G$6,'Ctas Receber'!$N:$N,Parametros!$C$8,'Ctas Receber'!$C:$C,'Fluxo de Caixa'!$A12)</f>
        <v>0</v>
      </c>
      <c r="H11" s="60">
        <f ca="1">SUMIFS('Ctas Receber'!$G:$G,'Ctas Receber'!$J:$J,'Grafico Fluxo de Caixa'!H$6,'Ctas Receber'!$N:$N,Parametros!$C$8,'Ctas Receber'!$C:$C,'Fluxo de Caixa'!$A12)</f>
        <v>0</v>
      </c>
      <c r="I11" s="60">
        <f ca="1">SUMIFS('Ctas Receber'!$G:$G,'Ctas Receber'!$J:$J,'Grafico Fluxo de Caixa'!I$6,'Ctas Receber'!$N:$N,Parametros!$C$8,'Ctas Receber'!$C:$C,'Fluxo de Caixa'!$A12)</f>
        <v>0</v>
      </c>
      <c r="J11" s="60">
        <f ca="1">SUMIFS('Ctas Receber'!$G:$G,'Ctas Receber'!$J:$J,'Grafico Fluxo de Caixa'!J$6,'Ctas Receber'!$N:$N,Parametros!$C$8,'Ctas Receber'!$C:$C,'Fluxo de Caixa'!$A12)</f>
        <v>0</v>
      </c>
      <c r="K11" s="60">
        <f ca="1">SUMIFS('Ctas Receber'!$G:$G,'Ctas Receber'!$J:$J,'Grafico Fluxo de Caixa'!K$6,'Ctas Receber'!$N:$N,Parametros!$C$8,'Ctas Receber'!$C:$C,'Fluxo de Caixa'!$A12)</f>
        <v>0</v>
      </c>
      <c r="L11" s="60">
        <f ca="1">SUMIFS('Ctas Receber'!$G:$G,'Ctas Receber'!$J:$J,'Grafico Fluxo de Caixa'!L$6,'Ctas Receber'!$N:$N,Parametros!$C$8,'Ctas Receber'!$C:$C,'Fluxo de Caixa'!$A12)</f>
        <v>0</v>
      </c>
      <c r="M11" s="60">
        <f ca="1">SUMIFS('Ctas Receber'!$G:$G,'Ctas Receber'!$J:$J,'Grafico Fluxo de Caixa'!M$6,'Ctas Receber'!$N:$N,Parametros!$C$8,'Ctas Receber'!$C:$C,'Fluxo de Caixa'!$A12)</f>
        <v>0</v>
      </c>
      <c r="N11" s="60">
        <f ca="1">SUMIFS('Ctas Receber'!$G:$G,'Ctas Receber'!$J:$J,'Grafico Fluxo de Caixa'!N$6,'Ctas Receber'!$N:$N,Parametros!$C$8,'Ctas Receber'!$C:$C,'Fluxo de Caixa'!$A12)</f>
        <v>0</v>
      </c>
      <c r="O11" s="60">
        <f ca="1">SUMIFS('Ctas Receber'!$G:$G,'Ctas Receber'!$J:$J,'Grafico Fluxo de Caixa'!O$6,'Ctas Receber'!$N:$N,Parametros!$C$8,'Ctas Receber'!$C:$C,'Fluxo de Caixa'!$A12)</f>
        <v>0</v>
      </c>
      <c r="P11" s="60">
        <f ca="1">SUMIFS('Ctas Receber'!$G:$G,'Ctas Receber'!$J:$J,'Grafico Fluxo de Caixa'!P$6,'Ctas Receber'!$N:$N,Parametros!$C$8,'Ctas Receber'!$C:$C,'Fluxo de Caixa'!$A12)</f>
        <v>0</v>
      </c>
      <c r="Q11" s="60">
        <f ca="1">SUMIFS('Ctas Receber'!$G:$G,'Ctas Receber'!$J:$J,'Grafico Fluxo de Caixa'!Q$6,'Ctas Receber'!$N:$N,Parametros!$C$8,'Ctas Receber'!$C:$C,'Fluxo de Caixa'!$A12)</f>
        <v>0</v>
      </c>
      <c r="R11" s="60">
        <f ca="1">SUMIFS('Ctas Receber'!$G:$G,'Ctas Receber'!$J:$J,'Grafico Fluxo de Caixa'!R$6,'Ctas Receber'!$N:$N,Parametros!$C$8,'Ctas Receber'!$C:$C,'Fluxo de Caixa'!$A12)</f>
        <v>0</v>
      </c>
      <c r="S11" s="60">
        <f ca="1">SUMIFS('Ctas Receber'!$G:$G,'Ctas Receber'!$J:$J,'Grafico Fluxo de Caixa'!S$6,'Ctas Receber'!$N:$N,Parametros!$C$8,'Ctas Receber'!$C:$C,'Fluxo de Caixa'!$A12)</f>
        <v>0</v>
      </c>
      <c r="T11" s="60">
        <f ca="1">SUMIFS('Ctas Receber'!$G:$G,'Ctas Receber'!$J:$J,'Grafico Fluxo de Caixa'!T$6,'Ctas Receber'!$N:$N,Parametros!$C$8,'Ctas Receber'!$C:$C,'Fluxo de Caixa'!$A12)</f>
        <v>0</v>
      </c>
      <c r="U11" s="60">
        <f ca="1">SUMIFS('Ctas Receber'!$G:$G,'Ctas Receber'!$J:$J,'Grafico Fluxo de Caixa'!U$6,'Ctas Receber'!$N:$N,Parametros!$C$8,'Ctas Receber'!$C:$C,'Fluxo de Caixa'!$A12)</f>
        <v>0</v>
      </c>
      <c r="V11" s="60">
        <f ca="1">SUMIFS('Ctas Receber'!$G:$G,'Ctas Receber'!$J:$J,'Grafico Fluxo de Caixa'!V$6,'Ctas Receber'!$N:$N,Parametros!$C$8,'Ctas Receber'!$C:$C,'Fluxo de Caixa'!$A12)</f>
        <v>0</v>
      </c>
      <c r="W11" s="60">
        <f ca="1">SUMIFS('Ctas Receber'!$G:$G,'Ctas Receber'!$J:$J,'Grafico Fluxo de Caixa'!W$6,'Ctas Receber'!$N:$N,Parametros!$C$8,'Ctas Receber'!$C:$C,'Fluxo de Caixa'!$A12)</f>
        <v>0</v>
      </c>
      <c r="X11" s="60">
        <f ca="1">SUMIFS('Ctas Receber'!$G:$G,'Ctas Receber'!$J:$J,'Grafico Fluxo de Caixa'!X$6,'Ctas Receber'!$N:$N,Parametros!$C$8,'Ctas Receber'!$C:$C,'Fluxo de Caixa'!$A12)</f>
        <v>0</v>
      </c>
      <c r="Y11" s="60">
        <f ca="1">SUMIFS('Ctas Receber'!$G:$G,'Ctas Receber'!$J:$J,'Grafico Fluxo de Caixa'!Y$6,'Ctas Receber'!$N:$N,Parametros!$C$8,'Ctas Receber'!$C:$C,'Fluxo de Caixa'!$A12)</f>
        <v>0</v>
      </c>
      <c r="Z11" s="60">
        <f ca="1">SUMIFS('Ctas Receber'!$G:$G,'Ctas Receber'!$J:$J,'Grafico Fluxo de Caixa'!Z$6,'Ctas Receber'!$N:$N,Parametros!$C$8,'Ctas Receber'!$C:$C,'Fluxo de Caixa'!$A12)</f>
        <v>0</v>
      </c>
      <c r="AA11" s="60">
        <f ca="1">SUMIFS('Ctas Receber'!$G:$G,'Ctas Receber'!$J:$J,'Grafico Fluxo de Caixa'!AA$6,'Ctas Receber'!$N:$N,Parametros!$C$8,'Ctas Receber'!$C:$C,'Fluxo de Caixa'!$A12)</f>
        <v>0</v>
      </c>
      <c r="AB11" s="60">
        <f ca="1">SUMIFS('Ctas Receber'!$G:$G,'Ctas Receber'!$J:$J,'Grafico Fluxo de Caixa'!AB$6,'Ctas Receber'!$N:$N,Parametros!$C$8,'Ctas Receber'!$C:$C,'Fluxo de Caixa'!$A12)</f>
        <v>0</v>
      </c>
      <c r="AC11" s="60">
        <f ca="1">SUMIFS('Ctas Receber'!$G:$G,'Ctas Receber'!$J:$J,'Grafico Fluxo de Caixa'!AC$6,'Ctas Receber'!$N:$N,Parametros!$C$8,'Ctas Receber'!$C:$C,'Fluxo de Caixa'!$A12)</f>
        <v>0</v>
      </c>
      <c r="AD11" s="60">
        <f ca="1">SUMIFS('Ctas Receber'!$G:$G,'Ctas Receber'!$J:$J,'Grafico Fluxo de Caixa'!AD$6,'Ctas Receber'!$N:$N,Parametros!$C$8,'Ctas Receber'!$C:$C,'Fluxo de Caixa'!$A12)</f>
        <v>0</v>
      </c>
      <c r="AE11" s="60">
        <f ca="1">SUMIFS('Ctas Receber'!$G:$G,'Ctas Receber'!$J:$J,'Grafico Fluxo de Caixa'!AE$6,'Ctas Receber'!$N:$N,Parametros!$C$8,'Ctas Receber'!$C:$C,'Fluxo de Caixa'!$A12)</f>
        <v>0</v>
      </c>
      <c r="AF11" s="60">
        <f ca="1">SUMIFS('Ctas Receber'!$G:$G,'Ctas Receber'!$J:$J,'Grafico Fluxo de Caixa'!AF$6,'Ctas Receber'!$N:$N,Parametros!$C$8,'Ctas Receber'!$C:$C,'Fluxo de Caixa'!$A12)</f>
        <v>0</v>
      </c>
      <c r="AG11" s="60">
        <f ca="1">SUMIFS('Ctas Receber'!$G:$G,'Ctas Receber'!$J:$J,'Grafico Fluxo de Caixa'!AG$6,'Ctas Receber'!$N:$N,Parametros!$C$8,'Ctas Receber'!$C:$C,'Fluxo de Caixa'!$A12)</f>
        <v>0</v>
      </c>
    </row>
    <row r="12" spans="1:33">
      <c r="A12" s="29" t="str">
        <f>'Plano de Contas'!A11</f>
        <v>3.1.4 Cartão Crédito</v>
      </c>
      <c r="B12" s="60">
        <f ca="1">SUMIFS('Ctas Receber'!$G:$G,'Ctas Receber'!$J:$J,'Grafico Fluxo de Caixa'!B$6,'Ctas Receber'!$N:$N,Parametros!$C$8,'Ctas Receber'!$C:$C,'Fluxo de Caixa'!$A13)</f>
        <v>0</v>
      </c>
      <c r="C12" s="60">
        <f ca="1">SUMIFS('Ctas Receber'!$G:$G,'Ctas Receber'!$J:$J,'Grafico Fluxo de Caixa'!C$6,'Ctas Receber'!$N:$N,Parametros!$C$8,'Ctas Receber'!$C:$C,'Fluxo de Caixa'!$A13)</f>
        <v>0</v>
      </c>
      <c r="D12" s="60">
        <f ca="1">SUMIFS('Ctas Receber'!$G:$G,'Ctas Receber'!$J:$J,'Grafico Fluxo de Caixa'!D$6,'Ctas Receber'!$N:$N,Parametros!$C$8,'Ctas Receber'!$C:$C,'Fluxo de Caixa'!$A13)</f>
        <v>0</v>
      </c>
      <c r="E12" s="60">
        <f ca="1">SUMIFS('Ctas Receber'!$G:$G,'Ctas Receber'!$J:$J,'Grafico Fluxo de Caixa'!E$6,'Ctas Receber'!$N:$N,Parametros!$C$8,'Ctas Receber'!$C:$C,'Fluxo de Caixa'!$A13)</f>
        <v>0</v>
      </c>
      <c r="F12" s="60">
        <f ca="1">SUMIFS('Ctas Receber'!$G:$G,'Ctas Receber'!$J:$J,'Grafico Fluxo de Caixa'!F$6,'Ctas Receber'!$N:$N,Parametros!$C$8,'Ctas Receber'!$C:$C,'Fluxo de Caixa'!$A13)</f>
        <v>0</v>
      </c>
      <c r="G12" s="60">
        <f ca="1">SUMIFS('Ctas Receber'!$G:$G,'Ctas Receber'!$J:$J,'Grafico Fluxo de Caixa'!G$6,'Ctas Receber'!$N:$N,Parametros!$C$8,'Ctas Receber'!$C:$C,'Fluxo de Caixa'!$A13)</f>
        <v>0</v>
      </c>
      <c r="H12" s="60">
        <f ca="1">SUMIFS('Ctas Receber'!$G:$G,'Ctas Receber'!$J:$J,'Grafico Fluxo de Caixa'!H$6,'Ctas Receber'!$N:$N,Parametros!$C$8,'Ctas Receber'!$C:$C,'Fluxo de Caixa'!$A13)</f>
        <v>0</v>
      </c>
      <c r="I12" s="60">
        <f ca="1">SUMIFS('Ctas Receber'!$G:$G,'Ctas Receber'!$J:$J,'Grafico Fluxo de Caixa'!I$6,'Ctas Receber'!$N:$N,Parametros!$C$8,'Ctas Receber'!$C:$C,'Fluxo de Caixa'!$A13)</f>
        <v>0</v>
      </c>
      <c r="J12" s="60">
        <f ca="1">SUMIFS('Ctas Receber'!$G:$G,'Ctas Receber'!$J:$J,'Grafico Fluxo de Caixa'!J$6,'Ctas Receber'!$N:$N,Parametros!$C$8,'Ctas Receber'!$C:$C,'Fluxo de Caixa'!$A13)</f>
        <v>0</v>
      </c>
      <c r="K12" s="60">
        <f ca="1">SUMIFS('Ctas Receber'!$G:$G,'Ctas Receber'!$J:$J,'Grafico Fluxo de Caixa'!K$6,'Ctas Receber'!$N:$N,Parametros!$C$8,'Ctas Receber'!$C:$C,'Fluxo de Caixa'!$A13)</f>
        <v>0</v>
      </c>
      <c r="L12" s="60">
        <f ca="1">SUMIFS('Ctas Receber'!$G:$G,'Ctas Receber'!$J:$J,'Grafico Fluxo de Caixa'!L$6,'Ctas Receber'!$N:$N,Parametros!$C$8,'Ctas Receber'!$C:$C,'Fluxo de Caixa'!$A13)</f>
        <v>0</v>
      </c>
      <c r="M12" s="60">
        <f ca="1">SUMIFS('Ctas Receber'!$G:$G,'Ctas Receber'!$J:$J,'Grafico Fluxo de Caixa'!M$6,'Ctas Receber'!$N:$N,Parametros!$C$8,'Ctas Receber'!$C:$C,'Fluxo de Caixa'!$A13)</f>
        <v>0</v>
      </c>
      <c r="N12" s="60">
        <f ca="1">SUMIFS('Ctas Receber'!$G:$G,'Ctas Receber'!$J:$J,'Grafico Fluxo de Caixa'!N$6,'Ctas Receber'!$N:$N,Parametros!$C$8,'Ctas Receber'!$C:$C,'Fluxo de Caixa'!$A13)</f>
        <v>0</v>
      </c>
      <c r="O12" s="60">
        <f ca="1">SUMIFS('Ctas Receber'!$G:$G,'Ctas Receber'!$J:$J,'Grafico Fluxo de Caixa'!O$6,'Ctas Receber'!$N:$N,Parametros!$C$8,'Ctas Receber'!$C:$C,'Fluxo de Caixa'!$A13)</f>
        <v>0</v>
      </c>
      <c r="P12" s="60">
        <f ca="1">SUMIFS('Ctas Receber'!$G:$G,'Ctas Receber'!$J:$J,'Grafico Fluxo de Caixa'!P$6,'Ctas Receber'!$N:$N,Parametros!$C$8,'Ctas Receber'!$C:$C,'Fluxo de Caixa'!$A13)</f>
        <v>0</v>
      </c>
      <c r="Q12" s="60">
        <f ca="1">SUMIFS('Ctas Receber'!$G:$G,'Ctas Receber'!$J:$J,'Grafico Fluxo de Caixa'!Q$6,'Ctas Receber'!$N:$N,Parametros!$C$8,'Ctas Receber'!$C:$C,'Fluxo de Caixa'!$A13)</f>
        <v>0</v>
      </c>
      <c r="R12" s="60">
        <f ca="1">SUMIFS('Ctas Receber'!$G:$G,'Ctas Receber'!$J:$J,'Grafico Fluxo de Caixa'!R$6,'Ctas Receber'!$N:$N,Parametros!$C$8,'Ctas Receber'!$C:$C,'Fluxo de Caixa'!$A13)</f>
        <v>0</v>
      </c>
      <c r="S12" s="60">
        <f ca="1">SUMIFS('Ctas Receber'!$G:$G,'Ctas Receber'!$J:$J,'Grafico Fluxo de Caixa'!S$6,'Ctas Receber'!$N:$N,Parametros!$C$8,'Ctas Receber'!$C:$C,'Fluxo de Caixa'!$A13)</f>
        <v>0</v>
      </c>
      <c r="T12" s="60">
        <f ca="1">SUMIFS('Ctas Receber'!$G:$G,'Ctas Receber'!$J:$J,'Grafico Fluxo de Caixa'!T$6,'Ctas Receber'!$N:$N,Parametros!$C$8,'Ctas Receber'!$C:$C,'Fluxo de Caixa'!$A13)</f>
        <v>0</v>
      </c>
      <c r="U12" s="60">
        <f ca="1">SUMIFS('Ctas Receber'!$G:$G,'Ctas Receber'!$J:$J,'Grafico Fluxo de Caixa'!U$6,'Ctas Receber'!$N:$N,Parametros!$C$8,'Ctas Receber'!$C:$C,'Fluxo de Caixa'!$A13)</f>
        <v>0</v>
      </c>
      <c r="V12" s="60">
        <f ca="1">SUMIFS('Ctas Receber'!$G:$G,'Ctas Receber'!$J:$J,'Grafico Fluxo de Caixa'!V$6,'Ctas Receber'!$N:$N,Parametros!$C$8,'Ctas Receber'!$C:$C,'Fluxo de Caixa'!$A13)</f>
        <v>0</v>
      </c>
      <c r="W12" s="60">
        <f ca="1">SUMIFS('Ctas Receber'!$G:$G,'Ctas Receber'!$J:$J,'Grafico Fluxo de Caixa'!W$6,'Ctas Receber'!$N:$N,Parametros!$C$8,'Ctas Receber'!$C:$C,'Fluxo de Caixa'!$A13)</f>
        <v>0</v>
      </c>
      <c r="X12" s="60">
        <f ca="1">SUMIFS('Ctas Receber'!$G:$G,'Ctas Receber'!$J:$J,'Grafico Fluxo de Caixa'!X$6,'Ctas Receber'!$N:$N,Parametros!$C$8,'Ctas Receber'!$C:$C,'Fluxo de Caixa'!$A13)</f>
        <v>0</v>
      </c>
      <c r="Y12" s="60">
        <f ca="1">SUMIFS('Ctas Receber'!$G:$G,'Ctas Receber'!$J:$J,'Grafico Fluxo de Caixa'!Y$6,'Ctas Receber'!$N:$N,Parametros!$C$8,'Ctas Receber'!$C:$C,'Fluxo de Caixa'!$A13)</f>
        <v>0</v>
      </c>
      <c r="Z12" s="60">
        <f ca="1">SUMIFS('Ctas Receber'!$G:$G,'Ctas Receber'!$J:$J,'Grafico Fluxo de Caixa'!Z$6,'Ctas Receber'!$N:$N,Parametros!$C$8,'Ctas Receber'!$C:$C,'Fluxo de Caixa'!$A13)</f>
        <v>0</v>
      </c>
      <c r="AA12" s="60">
        <f ca="1">SUMIFS('Ctas Receber'!$G:$G,'Ctas Receber'!$J:$J,'Grafico Fluxo de Caixa'!AA$6,'Ctas Receber'!$N:$N,Parametros!$C$8,'Ctas Receber'!$C:$C,'Fluxo de Caixa'!$A13)</f>
        <v>0</v>
      </c>
      <c r="AB12" s="60">
        <f ca="1">SUMIFS('Ctas Receber'!$G:$G,'Ctas Receber'!$J:$J,'Grafico Fluxo de Caixa'!AB$6,'Ctas Receber'!$N:$N,Parametros!$C$8,'Ctas Receber'!$C:$C,'Fluxo de Caixa'!$A13)</f>
        <v>0</v>
      </c>
      <c r="AC12" s="60">
        <f ca="1">SUMIFS('Ctas Receber'!$G:$G,'Ctas Receber'!$J:$J,'Grafico Fluxo de Caixa'!AC$6,'Ctas Receber'!$N:$N,Parametros!$C$8,'Ctas Receber'!$C:$C,'Fluxo de Caixa'!$A13)</f>
        <v>0</v>
      </c>
      <c r="AD12" s="60">
        <f ca="1">SUMIFS('Ctas Receber'!$G:$G,'Ctas Receber'!$J:$J,'Grafico Fluxo de Caixa'!AD$6,'Ctas Receber'!$N:$N,Parametros!$C$8,'Ctas Receber'!$C:$C,'Fluxo de Caixa'!$A13)</f>
        <v>0</v>
      </c>
      <c r="AE12" s="60">
        <f ca="1">SUMIFS('Ctas Receber'!$G:$G,'Ctas Receber'!$J:$J,'Grafico Fluxo de Caixa'!AE$6,'Ctas Receber'!$N:$N,Parametros!$C$8,'Ctas Receber'!$C:$C,'Fluxo de Caixa'!$A13)</f>
        <v>0</v>
      </c>
      <c r="AF12" s="60">
        <f ca="1">SUMIFS('Ctas Receber'!$G:$G,'Ctas Receber'!$J:$J,'Grafico Fluxo de Caixa'!AF$6,'Ctas Receber'!$N:$N,Parametros!$C$8,'Ctas Receber'!$C:$C,'Fluxo de Caixa'!$A13)</f>
        <v>0</v>
      </c>
      <c r="AG12" s="60">
        <f ca="1">SUMIFS('Ctas Receber'!$G:$G,'Ctas Receber'!$J:$J,'Grafico Fluxo de Caixa'!AG$6,'Ctas Receber'!$N:$N,Parametros!$C$8,'Ctas Receber'!$C:$C,'Fluxo de Caixa'!$A13)</f>
        <v>0</v>
      </c>
    </row>
    <row r="13" spans="1:33">
      <c r="A13" s="29" t="str">
        <f>'Plano de Contas'!A12</f>
        <v>3.1.5 Cartão Débito</v>
      </c>
      <c r="B13" s="60">
        <f ca="1">SUMIFS('Ctas Receber'!$G:$G,'Ctas Receber'!$J:$J,'Grafico Fluxo de Caixa'!B$6,'Ctas Receber'!$N:$N,Parametros!$C$8,'Ctas Receber'!$C:$C,'Fluxo de Caixa'!$A14)</f>
        <v>0</v>
      </c>
      <c r="C13" s="60">
        <f ca="1">SUMIFS('Ctas Receber'!$G:$G,'Ctas Receber'!$J:$J,'Grafico Fluxo de Caixa'!C$6,'Ctas Receber'!$N:$N,Parametros!$C$8,'Ctas Receber'!$C:$C,'Fluxo de Caixa'!$A14)</f>
        <v>0</v>
      </c>
      <c r="D13" s="60">
        <f ca="1">SUMIFS('Ctas Receber'!$G:$G,'Ctas Receber'!$J:$J,'Grafico Fluxo de Caixa'!D$6,'Ctas Receber'!$N:$N,Parametros!$C$8,'Ctas Receber'!$C:$C,'Fluxo de Caixa'!$A14)</f>
        <v>0</v>
      </c>
      <c r="E13" s="60">
        <f ca="1">SUMIFS('Ctas Receber'!$G:$G,'Ctas Receber'!$J:$J,'Grafico Fluxo de Caixa'!E$6,'Ctas Receber'!$N:$N,Parametros!$C$8,'Ctas Receber'!$C:$C,'Fluxo de Caixa'!$A14)</f>
        <v>0</v>
      </c>
      <c r="F13" s="60">
        <f ca="1">SUMIFS('Ctas Receber'!$G:$G,'Ctas Receber'!$J:$J,'Grafico Fluxo de Caixa'!F$6,'Ctas Receber'!$N:$N,Parametros!$C$8,'Ctas Receber'!$C:$C,'Fluxo de Caixa'!$A14)</f>
        <v>0</v>
      </c>
      <c r="G13" s="60">
        <f ca="1">SUMIFS('Ctas Receber'!$G:$G,'Ctas Receber'!$J:$J,'Grafico Fluxo de Caixa'!G$6,'Ctas Receber'!$N:$N,Parametros!$C$8,'Ctas Receber'!$C:$C,'Fluxo de Caixa'!$A14)</f>
        <v>0</v>
      </c>
      <c r="H13" s="60">
        <f ca="1">SUMIFS('Ctas Receber'!$G:$G,'Ctas Receber'!$J:$J,'Grafico Fluxo de Caixa'!H$6,'Ctas Receber'!$N:$N,Parametros!$C$8,'Ctas Receber'!$C:$C,'Fluxo de Caixa'!$A14)</f>
        <v>0</v>
      </c>
      <c r="I13" s="60">
        <f ca="1">SUMIFS('Ctas Receber'!$G:$G,'Ctas Receber'!$J:$J,'Grafico Fluxo de Caixa'!I$6,'Ctas Receber'!$N:$N,Parametros!$C$8,'Ctas Receber'!$C:$C,'Fluxo de Caixa'!$A14)</f>
        <v>0</v>
      </c>
      <c r="J13" s="60">
        <f ca="1">SUMIFS('Ctas Receber'!$G:$G,'Ctas Receber'!$J:$J,'Grafico Fluxo de Caixa'!J$6,'Ctas Receber'!$N:$N,Parametros!$C$8,'Ctas Receber'!$C:$C,'Fluxo de Caixa'!$A14)</f>
        <v>0</v>
      </c>
      <c r="K13" s="60">
        <f ca="1">SUMIFS('Ctas Receber'!$G:$G,'Ctas Receber'!$J:$J,'Grafico Fluxo de Caixa'!K$6,'Ctas Receber'!$N:$N,Parametros!$C$8,'Ctas Receber'!$C:$C,'Fluxo de Caixa'!$A14)</f>
        <v>0</v>
      </c>
      <c r="L13" s="60">
        <f ca="1">SUMIFS('Ctas Receber'!$G:$G,'Ctas Receber'!$J:$J,'Grafico Fluxo de Caixa'!L$6,'Ctas Receber'!$N:$N,Parametros!$C$8,'Ctas Receber'!$C:$C,'Fluxo de Caixa'!$A14)</f>
        <v>0</v>
      </c>
      <c r="M13" s="60">
        <f ca="1">SUMIFS('Ctas Receber'!$G:$G,'Ctas Receber'!$J:$J,'Grafico Fluxo de Caixa'!M$6,'Ctas Receber'!$N:$N,Parametros!$C$8,'Ctas Receber'!$C:$C,'Fluxo de Caixa'!$A14)</f>
        <v>0</v>
      </c>
      <c r="N13" s="60">
        <f ca="1">SUMIFS('Ctas Receber'!$G:$G,'Ctas Receber'!$J:$J,'Grafico Fluxo de Caixa'!N$6,'Ctas Receber'!$N:$N,Parametros!$C$8,'Ctas Receber'!$C:$C,'Fluxo de Caixa'!$A14)</f>
        <v>0</v>
      </c>
      <c r="O13" s="60">
        <f ca="1">SUMIFS('Ctas Receber'!$G:$G,'Ctas Receber'!$J:$J,'Grafico Fluxo de Caixa'!O$6,'Ctas Receber'!$N:$N,Parametros!$C$8,'Ctas Receber'!$C:$C,'Fluxo de Caixa'!$A14)</f>
        <v>0</v>
      </c>
      <c r="P13" s="60">
        <f ca="1">SUMIFS('Ctas Receber'!$G:$G,'Ctas Receber'!$J:$J,'Grafico Fluxo de Caixa'!P$6,'Ctas Receber'!$N:$N,Parametros!$C$8,'Ctas Receber'!$C:$C,'Fluxo de Caixa'!$A14)</f>
        <v>0</v>
      </c>
      <c r="Q13" s="60">
        <f ca="1">SUMIFS('Ctas Receber'!$G:$G,'Ctas Receber'!$J:$J,'Grafico Fluxo de Caixa'!Q$6,'Ctas Receber'!$N:$N,Parametros!$C$8,'Ctas Receber'!$C:$C,'Fluxo de Caixa'!$A14)</f>
        <v>0</v>
      </c>
      <c r="R13" s="60">
        <f ca="1">SUMIFS('Ctas Receber'!$G:$G,'Ctas Receber'!$J:$J,'Grafico Fluxo de Caixa'!R$6,'Ctas Receber'!$N:$N,Parametros!$C$8,'Ctas Receber'!$C:$C,'Fluxo de Caixa'!$A14)</f>
        <v>0</v>
      </c>
      <c r="S13" s="60">
        <f ca="1">SUMIFS('Ctas Receber'!$G:$G,'Ctas Receber'!$J:$J,'Grafico Fluxo de Caixa'!S$6,'Ctas Receber'!$N:$N,Parametros!$C$8,'Ctas Receber'!$C:$C,'Fluxo de Caixa'!$A14)</f>
        <v>0</v>
      </c>
      <c r="T13" s="60">
        <f ca="1">SUMIFS('Ctas Receber'!$G:$G,'Ctas Receber'!$J:$J,'Grafico Fluxo de Caixa'!T$6,'Ctas Receber'!$N:$N,Parametros!$C$8,'Ctas Receber'!$C:$C,'Fluxo de Caixa'!$A14)</f>
        <v>0</v>
      </c>
      <c r="U13" s="60">
        <f ca="1">SUMIFS('Ctas Receber'!$G:$G,'Ctas Receber'!$J:$J,'Grafico Fluxo de Caixa'!U$6,'Ctas Receber'!$N:$N,Parametros!$C$8,'Ctas Receber'!$C:$C,'Fluxo de Caixa'!$A14)</f>
        <v>0</v>
      </c>
      <c r="V13" s="60">
        <f ca="1">SUMIFS('Ctas Receber'!$G:$G,'Ctas Receber'!$J:$J,'Grafico Fluxo de Caixa'!V$6,'Ctas Receber'!$N:$N,Parametros!$C$8,'Ctas Receber'!$C:$C,'Fluxo de Caixa'!$A14)</f>
        <v>0</v>
      </c>
      <c r="W13" s="60">
        <f ca="1">SUMIFS('Ctas Receber'!$G:$G,'Ctas Receber'!$J:$J,'Grafico Fluxo de Caixa'!W$6,'Ctas Receber'!$N:$N,Parametros!$C$8,'Ctas Receber'!$C:$C,'Fluxo de Caixa'!$A14)</f>
        <v>0</v>
      </c>
      <c r="X13" s="60">
        <f ca="1">SUMIFS('Ctas Receber'!$G:$G,'Ctas Receber'!$J:$J,'Grafico Fluxo de Caixa'!X$6,'Ctas Receber'!$N:$N,Parametros!$C$8,'Ctas Receber'!$C:$C,'Fluxo de Caixa'!$A14)</f>
        <v>0</v>
      </c>
      <c r="Y13" s="60">
        <f ca="1">SUMIFS('Ctas Receber'!$G:$G,'Ctas Receber'!$J:$J,'Grafico Fluxo de Caixa'!Y$6,'Ctas Receber'!$N:$N,Parametros!$C$8,'Ctas Receber'!$C:$C,'Fluxo de Caixa'!$A14)</f>
        <v>0</v>
      </c>
      <c r="Z13" s="60">
        <f ca="1">SUMIFS('Ctas Receber'!$G:$G,'Ctas Receber'!$J:$J,'Grafico Fluxo de Caixa'!Z$6,'Ctas Receber'!$N:$N,Parametros!$C$8,'Ctas Receber'!$C:$C,'Fluxo de Caixa'!$A14)</f>
        <v>0</v>
      </c>
      <c r="AA13" s="60">
        <f ca="1">SUMIFS('Ctas Receber'!$G:$G,'Ctas Receber'!$J:$J,'Grafico Fluxo de Caixa'!AA$6,'Ctas Receber'!$N:$N,Parametros!$C$8,'Ctas Receber'!$C:$C,'Fluxo de Caixa'!$A14)</f>
        <v>0</v>
      </c>
      <c r="AB13" s="60">
        <f ca="1">SUMIFS('Ctas Receber'!$G:$G,'Ctas Receber'!$J:$J,'Grafico Fluxo de Caixa'!AB$6,'Ctas Receber'!$N:$N,Parametros!$C$8,'Ctas Receber'!$C:$C,'Fluxo de Caixa'!$A14)</f>
        <v>0</v>
      </c>
      <c r="AC13" s="60">
        <f ca="1">SUMIFS('Ctas Receber'!$G:$G,'Ctas Receber'!$J:$J,'Grafico Fluxo de Caixa'!AC$6,'Ctas Receber'!$N:$N,Parametros!$C$8,'Ctas Receber'!$C:$C,'Fluxo de Caixa'!$A14)</f>
        <v>0</v>
      </c>
      <c r="AD13" s="60">
        <f ca="1">SUMIFS('Ctas Receber'!$G:$G,'Ctas Receber'!$J:$J,'Grafico Fluxo de Caixa'!AD$6,'Ctas Receber'!$N:$N,Parametros!$C$8,'Ctas Receber'!$C:$C,'Fluxo de Caixa'!$A14)</f>
        <v>0</v>
      </c>
      <c r="AE13" s="60">
        <f ca="1">SUMIFS('Ctas Receber'!$G:$G,'Ctas Receber'!$J:$J,'Grafico Fluxo de Caixa'!AE$6,'Ctas Receber'!$N:$N,Parametros!$C$8,'Ctas Receber'!$C:$C,'Fluxo de Caixa'!$A14)</f>
        <v>0</v>
      </c>
      <c r="AF13" s="60">
        <f ca="1">SUMIFS('Ctas Receber'!$G:$G,'Ctas Receber'!$J:$J,'Grafico Fluxo de Caixa'!AF$6,'Ctas Receber'!$N:$N,Parametros!$C$8,'Ctas Receber'!$C:$C,'Fluxo de Caixa'!$A14)</f>
        <v>0</v>
      </c>
      <c r="AG13" s="60">
        <f ca="1">SUMIFS('Ctas Receber'!$G:$G,'Ctas Receber'!$J:$J,'Grafico Fluxo de Caixa'!AG$6,'Ctas Receber'!$N:$N,Parametros!$C$8,'Ctas Receber'!$C:$C,'Fluxo de Caixa'!$A14)</f>
        <v>0</v>
      </c>
    </row>
    <row r="14" spans="1:33">
      <c r="A14" s="29" t="str">
        <f>'Plano de Contas'!A13</f>
        <v>3.1.6 Cheque</v>
      </c>
      <c r="B14" s="60">
        <f ca="1">SUMIFS('Ctas Receber'!$G:$G,'Ctas Receber'!$J:$J,'Grafico Fluxo de Caixa'!B$6,'Ctas Receber'!$N:$N,Parametros!$C$8,'Ctas Receber'!$C:$C,'Fluxo de Caixa'!$A15)</f>
        <v>0</v>
      </c>
      <c r="C14" s="60">
        <f ca="1">SUMIFS('Ctas Receber'!$G:$G,'Ctas Receber'!$J:$J,'Grafico Fluxo de Caixa'!C$6,'Ctas Receber'!$N:$N,Parametros!$C$8,'Ctas Receber'!$C:$C,'Fluxo de Caixa'!$A15)</f>
        <v>0</v>
      </c>
      <c r="D14" s="60">
        <f ca="1">SUMIFS('Ctas Receber'!$G:$G,'Ctas Receber'!$J:$J,'Grafico Fluxo de Caixa'!D$6,'Ctas Receber'!$N:$N,Parametros!$C$8,'Ctas Receber'!$C:$C,'Fluxo de Caixa'!$A15)</f>
        <v>0</v>
      </c>
      <c r="E14" s="60">
        <f ca="1">SUMIFS('Ctas Receber'!$G:$G,'Ctas Receber'!$J:$J,'Grafico Fluxo de Caixa'!E$6,'Ctas Receber'!$N:$N,Parametros!$C$8,'Ctas Receber'!$C:$C,'Fluxo de Caixa'!$A15)</f>
        <v>0</v>
      </c>
      <c r="F14" s="60">
        <f ca="1">SUMIFS('Ctas Receber'!$G:$G,'Ctas Receber'!$J:$J,'Grafico Fluxo de Caixa'!F$6,'Ctas Receber'!$N:$N,Parametros!$C$8,'Ctas Receber'!$C:$C,'Fluxo de Caixa'!$A15)</f>
        <v>0</v>
      </c>
      <c r="G14" s="60">
        <f ca="1">SUMIFS('Ctas Receber'!$G:$G,'Ctas Receber'!$J:$J,'Grafico Fluxo de Caixa'!G$6,'Ctas Receber'!$N:$N,Parametros!$C$8,'Ctas Receber'!$C:$C,'Fluxo de Caixa'!$A15)</f>
        <v>0</v>
      </c>
      <c r="H14" s="60">
        <f ca="1">SUMIFS('Ctas Receber'!$G:$G,'Ctas Receber'!$J:$J,'Grafico Fluxo de Caixa'!H$6,'Ctas Receber'!$N:$N,Parametros!$C$8,'Ctas Receber'!$C:$C,'Fluxo de Caixa'!$A15)</f>
        <v>0</v>
      </c>
      <c r="I14" s="60">
        <f ca="1">SUMIFS('Ctas Receber'!$G:$G,'Ctas Receber'!$J:$J,'Grafico Fluxo de Caixa'!I$6,'Ctas Receber'!$N:$N,Parametros!$C$8,'Ctas Receber'!$C:$C,'Fluxo de Caixa'!$A15)</f>
        <v>0</v>
      </c>
      <c r="J14" s="60">
        <f ca="1">SUMIFS('Ctas Receber'!$G:$G,'Ctas Receber'!$J:$J,'Grafico Fluxo de Caixa'!J$6,'Ctas Receber'!$N:$N,Parametros!$C$8,'Ctas Receber'!$C:$C,'Fluxo de Caixa'!$A15)</f>
        <v>0</v>
      </c>
      <c r="K14" s="60">
        <f ca="1">SUMIFS('Ctas Receber'!$G:$G,'Ctas Receber'!$J:$J,'Grafico Fluxo de Caixa'!K$6,'Ctas Receber'!$N:$N,Parametros!$C$8,'Ctas Receber'!$C:$C,'Fluxo de Caixa'!$A15)</f>
        <v>0</v>
      </c>
      <c r="L14" s="60">
        <f ca="1">SUMIFS('Ctas Receber'!$G:$G,'Ctas Receber'!$J:$J,'Grafico Fluxo de Caixa'!L$6,'Ctas Receber'!$N:$N,Parametros!$C$8,'Ctas Receber'!$C:$C,'Fluxo de Caixa'!$A15)</f>
        <v>0</v>
      </c>
      <c r="M14" s="60">
        <f ca="1">SUMIFS('Ctas Receber'!$G:$G,'Ctas Receber'!$J:$J,'Grafico Fluxo de Caixa'!M$6,'Ctas Receber'!$N:$N,Parametros!$C$8,'Ctas Receber'!$C:$C,'Fluxo de Caixa'!$A15)</f>
        <v>0</v>
      </c>
      <c r="N14" s="60">
        <f ca="1">SUMIFS('Ctas Receber'!$G:$G,'Ctas Receber'!$J:$J,'Grafico Fluxo de Caixa'!N$6,'Ctas Receber'!$N:$N,Parametros!$C$8,'Ctas Receber'!$C:$C,'Fluxo de Caixa'!$A15)</f>
        <v>0</v>
      </c>
      <c r="O14" s="60">
        <f ca="1">SUMIFS('Ctas Receber'!$G:$G,'Ctas Receber'!$J:$J,'Grafico Fluxo de Caixa'!O$6,'Ctas Receber'!$N:$N,Parametros!$C$8,'Ctas Receber'!$C:$C,'Fluxo de Caixa'!$A15)</f>
        <v>0</v>
      </c>
      <c r="P14" s="60">
        <f ca="1">SUMIFS('Ctas Receber'!$G:$G,'Ctas Receber'!$J:$J,'Grafico Fluxo de Caixa'!P$6,'Ctas Receber'!$N:$N,Parametros!$C$8,'Ctas Receber'!$C:$C,'Fluxo de Caixa'!$A15)</f>
        <v>0</v>
      </c>
      <c r="Q14" s="60">
        <f ca="1">SUMIFS('Ctas Receber'!$G:$G,'Ctas Receber'!$J:$J,'Grafico Fluxo de Caixa'!Q$6,'Ctas Receber'!$N:$N,Parametros!$C$8,'Ctas Receber'!$C:$C,'Fluxo de Caixa'!$A15)</f>
        <v>0</v>
      </c>
      <c r="R14" s="60">
        <f ca="1">SUMIFS('Ctas Receber'!$G:$G,'Ctas Receber'!$J:$J,'Grafico Fluxo de Caixa'!R$6,'Ctas Receber'!$N:$N,Parametros!$C$8,'Ctas Receber'!$C:$C,'Fluxo de Caixa'!$A15)</f>
        <v>0</v>
      </c>
      <c r="S14" s="60">
        <f ca="1">SUMIFS('Ctas Receber'!$G:$G,'Ctas Receber'!$J:$J,'Grafico Fluxo de Caixa'!S$6,'Ctas Receber'!$N:$N,Parametros!$C$8,'Ctas Receber'!$C:$C,'Fluxo de Caixa'!$A15)</f>
        <v>0</v>
      </c>
      <c r="T14" s="60">
        <f ca="1">SUMIFS('Ctas Receber'!$G:$G,'Ctas Receber'!$J:$J,'Grafico Fluxo de Caixa'!T$6,'Ctas Receber'!$N:$N,Parametros!$C$8,'Ctas Receber'!$C:$C,'Fluxo de Caixa'!$A15)</f>
        <v>0</v>
      </c>
      <c r="U14" s="60">
        <f ca="1">SUMIFS('Ctas Receber'!$G:$G,'Ctas Receber'!$J:$J,'Grafico Fluxo de Caixa'!U$6,'Ctas Receber'!$N:$N,Parametros!$C$8,'Ctas Receber'!$C:$C,'Fluxo de Caixa'!$A15)</f>
        <v>0</v>
      </c>
      <c r="V14" s="60">
        <f ca="1">SUMIFS('Ctas Receber'!$G:$G,'Ctas Receber'!$J:$J,'Grafico Fluxo de Caixa'!V$6,'Ctas Receber'!$N:$N,Parametros!$C$8,'Ctas Receber'!$C:$C,'Fluxo de Caixa'!$A15)</f>
        <v>0</v>
      </c>
      <c r="W14" s="60">
        <f ca="1">SUMIFS('Ctas Receber'!$G:$G,'Ctas Receber'!$J:$J,'Grafico Fluxo de Caixa'!W$6,'Ctas Receber'!$N:$N,Parametros!$C$8,'Ctas Receber'!$C:$C,'Fluxo de Caixa'!$A15)</f>
        <v>0</v>
      </c>
      <c r="X14" s="60">
        <f ca="1">SUMIFS('Ctas Receber'!$G:$G,'Ctas Receber'!$J:$J,'Grafico Fluxo de Caixa'!X$6,'Ctas Receber'!$N:$N,Parametros!$C$8,'Ctas Receber'!$C:$C,'Fluxo de Caixa'!$A15)</f>
        <v>0</v>
      </c>
      <c r="Y14" s="60">
        <f ca="1">SUMIFS('Ctas Receber'!$G:$G,'Ctas Receber'!$J:$J,'Grafico Fluxo de Caixa'!Y$6,'Ctas Receber'!$N:$N,Parametros!$C$8,'Ctas Receber'!$C:$C,'Fluxo de Caixa'!$A15)</f>
        <v>0</v>
      </c>
      <c r="Z14" s="60">
        <f ca="1">SUMIFS('Ctas Receber'!$G:$G,'Ctas Receber'!$J:$J,'Grafico Fluxo de Caixa'!Z$6,'Ctas Receber'!$N:$N,Parametros!$C$8,'Ctas Receber'!$C:$C,'Fluxo de Caixa'!$A15)</f>
        <v>0</v>
      </c>
      <c r="AA14" s="60">
        <f ca="1">SUMIFS('Ctas Receber'!$G:$G,'Ctas Receber'!$J:$J,'Grafico Fluxo de Caixa'!AA$6,'Ctas Receber'!$N:$N,Parametros!$C$8,'Ctas Receber'!$C:$C,'Fluxo de Caixa'!$A15)</f>
        <v>0</v>
      </c>
      <c r="AB14" s="60">
        <f ca="1">SUMIFS('Ctas Receber'!$G:$G,'Ctas Receber'!$J:$J,'Grafico Fluxo de Caixa'!AB$6,'Ctas Receber'!$N:$N,Parametros!$C$8,'Ctas Receber'!$C:$C,'Fluxo de Caixa'!$A15)</f>
        <v>0</v>
      </c>
      <c r="AC14" s="60">
        <f ca="1">SUMIFS('Ctas Receber'!$G:$G,'Ctas Receber'!$J:$J,'Grafico Fluxo de Caixa'!AC$6,'Ctas Receber'!$N:$N,Parametros!$C$8,'Ctas Receber'!$C:$C,'Fluxo de Caixa'!$A15)</f>
        <v>0</v>
      </c>
      <c r="AD14" s="60">
        <f ca="1">SUMIFS('Ctas Receber'!$G:$G,'Ctas Receber'!$J:$J,'Grafico Fluxo de Caixa'!AD$6,'Ctas Receber'!$N:$N,Parametros!$C$8,'Ctas Receber'!$C:$C,'Fluxo de Caixa'!$A15)</f>
        <v>0</v>
      </c>
      <c r="AE14" s="60">
        <f ca="1">SUMIFS('Ctas Receber'!$G:$G,'Ctas Receber'!$J:$J,'Grafico Fluxo de Caixa'!AE$6,'Ctas Receber'!$N:$N,Parametros!$C$8,'Ctas Receber'!$C:$C,'Fluxo de Caixa'!$A15)</f>
        <v>0</v>
      </c>
      <c r="AF14" s="60">
        <f ca="1">SUMIFS('Ctas Receber'!$G:$G,'Ctas Receber'!$J:$J,'Grafico Fluxo de Caixa'!AF$6,'Ctas Receber'!$N:$N,Parametros!$C$8,'Ctas Receber'!$C:$C,'Fluxo de Caixa'!$A15)</f>
        <v>0</v>
      </c>
      <c r="AG14" s="60">
        <f ca="1">SUMIFS('Ctas Receber'!$G:$G,'Ctas Receber'!$J:$J,'Grafico Fluxo de Caixa'!AG$6,'Ctas Receber'!$N:$N,Parametros!$C$8,'Ctas Receber'!$C:$C,'Fluxo de Caixa'!$A15)</f>
        <v>0</v>
      </c>
    </row>
    <row r="15" spans="1:33">
      <c r="A15" s="29">
        <f>'Plano de Contas'!A14</f>
        <v>0</v>
      </c>
      <c r="B15" s="60">
        <f ca="1">SUMIFS('Ctas Receber'!$G:$G,'Ctas Receber'!$J:$J,'Grafico Fluxo de Caixa'!B$6,'Ctas Receber'!$N:$N,Parametros!$C$8,'Ctas Receber'!$C:$C,'Fluxo de Caixa'!$A16)</f>
        <v>0</v>
      </c>
      <c r="C15" s="60">
        <f ca="1">SUMIFS('Ctas Receber'!$G:$G,'Ctas Receber'!$J:$J,'Grafico Fluxo de Caixa'!C$6,'Ctas Receber'!$N:$N,Parametros!$C$8,'Ctas Receber'!$C:$C,'Fluxo de Caixa'!$A16)</f>
        <v>0</v>
      </c>
      <c r="D15" s="60">
        <f ca="1">SUMIFS('Ctas Receber'!$G:$G,'Ctas Receber'!$J:$J,'Grafico Fluxo de Caixa'!D$6,'Ctas Receber'!$N:$N,Parametros!$C$8,'Ctas Receber'!$C:$C,'Fluxo de Caixa'!$A16)</f>
        <v>0</v>
      </c>
      <c r="E15" s="60">
        <f ca="1">SUMIFS('Ctas Receber'!$G:$G,'Ctas Receber'!$J:$J,'Grafico Fluxo de Caixa'!E$6,'Ctas Receber'!$N:$N,Parametros!$C$8,'Ctas Receber'!$C:$C,'Fluxo de Caixa'!$A16)</f>
        <v>0</v>
      </c>
      <c r="F15" s="60">
        <f ca="1">SUMIFS('Ctas Receber'!$G:$G,'Ctas Receber'!$J:$J,'Grafico Fluxo de Caixa'!F$6,'Ctas Receber'!$N:$N,Parametros!$C$8,'Ctas Receber'!$C:$C,'Fluxo de Caixa'!$A16)</f>
        <v>0</v>
      </c>
      <c r="G15" s="60">
        <f ca="1">SUMIFS('Ctas Receber'!$G:$G,'Ctas Receber'!$J:$J,'Grafico Fluxo de Caixa'!G$6,'Ctas Receber'!$N:$N,Parametros!$C$8,'Ctas Receber'!$C:$C,'Fluxo de Caixa'!$A16)</f>
        <v>0</v>
      </c>
      <c r="H15" s="60">
        <f ca="1">SUMIFS('Ctas Receber'!$G:$G,'Ctas Receber'!$J:$J,'Grafico Fluxo de Caixa'!H$6,'Ctas Receber'!$N:$N,Parametros!$C$8,'Ctas Receber'!$C:$C,'Fluxo de Caixa'!$A16)</f>
        <v>0</v>
      </c>
      <c r="I15" s="60">
        <f ca="1">SUMIFS('Ctas Receber'!$G:$G,'Ctas Receber'!$J:$J,'Grafico Fluxo de Caixa'!I$6,'Ctas Receber'!$N:$N,Parametros!$C$8,'Ctas Receber'!$C:$C,'Fluxo de Caixa'!$A16)</f>
        <v>0</v>
      </c>
      <c r="J15" s="60">
        <f ca="1">SUMIFS('Ctas Receber'!$G:$G,'Ctas Receber'!$J:$J,'Grafico Fluxo de Caixa'!J$6,'Ctas Receber'!$N:$N,Parametros!$C$8,'Ctas Receber'!$C:$C,'Fluxo de Caixa'!$A16)</f>
        <v>0</v>
      </c>
      <c r="K15" s="60">
        <f ca="1">SUMIFS('Ctas Receber'!$G:$G,'Ctas Receber'!$J:$J,'Grafico Fluxo de Caixa'!K$6,'Ctas Receber'!$N:$N,Parametros!$C$8,'Ctas Receber'!$C:$C,'Fluxo de Caixa'!$A16)</f>
        <v>0</v>
      </c>
      <c r="L15" s="60">
        <f ca="1">SUMIFS('Ctas Receber'!$G:$G,'Ctas Receber'!$J:$J,'Grafico Fluxo de Caixa'!L$6,'Ctas Receber'!$N:$N,Parametros!$C$8,'Ctas Receber'!$C:$C,'Fluxo de Caixa'!$A16)</f>
        <v>0</v>
      </c>
      <c r="M15" s="60">
        <f ca="1">SUMIFS('Ctas Receber'!$G:$G,'Ctas Receber'!$J:$J,'Grafico Fluxo de Caixa'!M$6,'Ctas Receber'!$N:$N,Parametros!$C$8,'Ctas Receber'!$C:$C,'Fluxo de Caixa'!$A16)</f>
        <v>0</v>
      </c>
      <c r="N15" s="60">
        <f ca="1">SUMIFS('Ctas Receber'!$G:$G,'Ctas Receber'!$J:$J,'Grafico Fluxo de Caixa'!N$6,'Ctas Receber'!$N:$N,Parametros!$C$8,'Ctas Receber'!$C:$C,'Fluxo de Caixa'!$A16)</f>
        <v>0</v>
      </c>
      <c r="O15" s="60">
        <f ca="1">SUMIFS('Ctas Receber'!$G:$G,'Ctas Receber'!$J:$J,'Grafico Fluxo de Caixa'!O$6,'Ctas Receber'!$N:$N,Parametros!$C$8,'Ctas Receber'!$C:$C,'Fluxo de Caixa'!$A16)</f>
        <v>0</v>
      </c>
      <c r="P15" s="60">
        <f ca="1">SUMIFS('Ctas Receber'!$G:$G,'Ctas Receber'!$J:$J,'Grafico Fluxo de Caixa'!P$6,'Ctas Receber'!$N:$N,Parametros!$C$8,'Ctas Receber'!$C:$C,'Fluxo de Caixa'!$A16)</f>
        <v>0</v>
      </c>
      <c r="Q15" s="60">
        <f ca="1">SUMIFS('Ctas Receber'!$G:$G,'Ctas Receber'!$J:$J,'Grafico Fluxo de Caixa'!Q$6,'Ctas Receber'!$N:$N,Parametros!$C$8,'Ctas Receber'!$C:$C,'Fluxo de Caixa'!$A16)</f>
        <v>0</v>
      </c>
      <c r="R15" s="60">
        <f ca="1">SUMIFS('Ctas Receber'!$G:$G,'Ctas Receber'!$J:$J,'Grafico Fluxo de Caixa'!R$6,'Ctas Receber'!$N:$N,Parametros!$C$8,'Ctas Receber'!$C:$C,'Fluxo de Caixa'!$A16)</f>
        <v>0</v>
      </c>
      <c r="S15" s="60">
        <f ca="1">SUMIFS('Ctas Receber'!$G:$G,'Ctas Receber'!$J:$J,'Grafico Fluxo de Caixa'!S$6,'Ctas Receber'!$N:$N,Parametros!$C$8,'Ctas Receber'!$C:$C,'Fluxo de Caixa'!$A16)</f>
        <v>0</v>
      </c>
      <c r="T15" s="60">
        <f ca="1">SUMIFS('Ctas Receber'!$G:$G,'Ctas Receber'!$J:$J,'Grafico Fluxo de Caixa'!T$6,'Ctas Receber'!$N:$N,Parametros!$C$8,'Ctas Receber'!$C:$C,'Fluxo de Caixa'!$A16)</f>
        <v>0</v>
      </c>
      <c r="U15" s="60">
        <f ca="1">SUMIFS('Ctas Receber'!$G:$G,'Ctas Receber'!$J:$J,'Grafico Fluxo de Caixa'!U$6,'Ctas Receber'!$N:$N,Parametros!$C$8,'Ctas Receber'!$C:$C,'Fluxo de Caixa'!$A16)</f>
        <v>0</v>
      </c>
      <c r="V15" s="60">
        <f ca="1">SUMIFS('Ctas Receber'!$G:$G,'Ctas Receber'!$J:$J,'Grafico Fluxo de Caixa'!V$6,'Ctas Receber'!$N:$N,Parametros!$C$8,'Ctas Receber'!$C:$C,'Fluxo de Caixa'!$A16)</f>
        <v>0</v>
      </c>
      <c r="W15" s="60">
        <f ca="1">SUMIFS('Ctas Receber'!$G:$G,'Ctas Receber'!$J:$J,'Grafico Fluxo de Caixa'!W$6,'Ctas Receber'!$N:$N,Parametros!$C$8,'Ctas Receber'!$C:$C,'Fluxo de Caixa'!$A16)</f>
        <v>0</v>
      </c>
      <c r="X15" s="60">
        <f ca="1">SUMIFS('Ctas Receber'!$G:$G,'Ctas Receber'!$J:$J,'Grafico Fluxo de Caixa'!X$6,'Ctas Receber'!$N:$N,Parametros!$C$8,'Ctas Receber'!$C:$C,'Fluxo de Caixa'!$A16)</f>
        <v>0</v>
      </c>
      <c r="Y15" s="60">
        <f ca="1">SUMIFS('Ctas Receber'!$G:$G,'Ctas Receber'!$J:$J,'Grafico Fluxo de Caixa'!Y$6,'Ctas Receber'!$N:$N,Parametros!$C$8,'Ctas Receber'!$C:$C,'Fluxo de Caixa'!$A16)</f>
        <v>0</v>
      </c>
      <c r="Z15" s="60">
        <f ca="1">SUMIFS('Ctas Receber'!$G:$G,'Ctas Receber'!$J:$J,'Grafico Fluxo de Caixa'!Z$6,'Ctas Receber'!$N:$N,Parametros!$C$8,'Ctas Receber'!$C:$C,'Fluxo de Caixa'!$A16)</f>
        <v>0</v>
      </c>
      <c r="AA15" s="60">
        <f ca="1">SUMIFS('Ctas Receber'!$G:$G,'Ctas Receber'!$J:$J,'Grafico Fluxo de Caixa'!AA$6,'Ctas Receber'!$N:$N,Parametros!$C$8,'Ctas Receber'!$C:$C,'Fluxo de Caixa'!$A16)</f>
        <v>0</v>
      </c>
      <c r="AB15" s="60">
        <f ca="1">SUMIFS('Ctas Receber'!$G:$G,'Ctas Receber'!$J:$J,'Grafico Fluxo de Caixa'!AB$6,'Ctas Receber'!$N:$N,Parametros!$C$8,'Ctas Receber'!$C:$C,'Fluxo de Caixa'!$A16)</f>
        <v>0</v>
      </c>
      <c r="AC15" s="60">
        <f ca="1">SUMIFS('Ctas Receber'!$G:$G,'Ctas Receber'!$J:$J,'Grafico Fluxo de Caixa'!AC$6,'Ctas Receber'!$N:$N,Parametros!$C$8,'Ctas Receber'!$C:$C,'Fluxo de Caixa'!$A16)</f>
        <v>0</v>
      </c>
      <c r="AD15" s="60">
        <f ca="1">SUMIFS('Ctas Receber'!$G:$G,'Ctas Receber'!$J:$J,'Grafico Fluxo de Caixa'!AD$6,'Ctas Receber'!$N:$N,Parametros!$C$8,'Ctas Receber'!$C:$C,'Fluxo de Caixa'!$A16)</f>
        <v>0</v>
      </c>
      <c r="AE15" s="60">
        <f ca="1">SUMIFS('Ctas Receber'!$G:$G,'Ctas Receber'!$J:$J,'Grafico Fluxo de Caixa'!AE$6,'Ctas Receber'!$N:$N,Parametros!$C$8,'Ctas Receber'!$C:$C,'Fluxo de Caixa'!$A16)</f>
        <v>0</v>
      </c>
      <c r="AF15" s="60">
        <f ca="1">SUMIFS('Ctas Receber'!$G:$G,'Ctas Receber'!$J:$J,'Grafico Fluxo de Caixa'!AF$6,'Ctas Receber'!$N:$N,Parametros!$C$8,'Ctas Receber'!$C:$C,'Fluxo de Caixa'!$A16)</f>
        <v>0</v>
      </c>
      <c r="AG15" s="60">
        <f ca="1">SUMIFS('Ctas Receber'!$G:$G,'Ctas Receber'!$J:$J,'Grafico Fluxo de Caixa'!AG$6,'Ctas Receber'!$N:$N,Parametros!$C$8,'Ctas Receber'!$C:$C,'Fluxo de Caixa'!$A16)</f>
        <v>0</v>
      </c>
    </row>
    <row r="16" spans="1:33">
      <c r="A16" s="29">
        <f>'Plano de Contas'!A15</f>
        <v>0</v>
      </c>
      <c r="B16" s="60">
        <f ca="1">SUMIFS('Ctas Receber'!$G:$G,'Ctas Receber'!$J:$J,'Grafico Fluxo de Caixa'!B$6,'Ctas Receber'!$N:$N,Parametros!$C$8,'Ctas Receber'!$C:$C,'Fluxo de Caixa'!$A17)</f>
        <v>0</v>
      </c>
      <c r="C16" s="60">
        <f ca="1">SUMIFS('Ctas Receber'!$G:$G,'Ctas Receber'!$J:$J,'Grafico Fluxo de Caixa'!C$6,'Ctas Receber'!$N:$N,Parametros!$C$8,'Ctas Receber'!$C:$C,'Fluxo de Caixa'!$A17)</f>
        <v>0</v>
      </c>
      <c r="D16" s="60">
        <f ca="1">SUMIFS('Ctas Receber'!$G:$G,'Ctas Receber'!$J:$J,'Grafico Fluxo de Caixa'!D$6,'Ctas Receber'!$N:$N,Parametros!$C$8,'Ctas Receber'!$C:$C,'Fluxo de Caixa'!$A17)</f>
        <v>0</v>
      </c>
      <c r="E16" s="60">
        <f ca="1">SUMIFS('Ctas Receber'!$G:$G,'Ctas Receber'!$J:$J,'Grafico Fluxo de Caixa'!E$6,'Ctas Receber'!$N:$N,Parametros!$C$8,'Ctas Receber'!$C:$C,'Fluxo de Caixa'!$A17)</f>
        <v>0</v>
      </c>
      <c r="F16" s="60">
        <f ca="1">SUMIFS('Ctas Receber'!$G:$G,'Ctas Receber'!$J:$J,'Grafico Fluxo de Caixa'!F$6,'Ctas Receber'!$N:$N,Parametros!$C$8,'Ctas Receber'!$C:$C,'Fluxo de Caixa'!$A17)</f>
        <v>0</v>
      </c>
      <c r="G16" s="60">
        <f ca="1">SUMIFS('Ctas Receber'!$G:$G,'Ctas Receber'!$J:$J,'Grafico Fluxo de Caixa'!G$6,'Ctas Receber'!$N:$N,Parametros!$C$8,'Ctas Receber'!$C:$C,'Fluxo de Caixa'!$A17)</f>
        <v>0</v>
      </c>
      <c r="H16" s="60">
        <f ca="1">SUMIFS('Ctas Receber'!$G:$G,'Ctas Receber'!$J:$J,'Grafico Fluxo de Caixa'!H$6,'Ctas Receber'!$N:$N,Parametros!$C$8,'Ctas Receber'!$C:$C,'Fluxo de Caixa'!$A17)</f>
        <v>0</v>
      </c>
      <c r="I16" s="60">
        <f ca="1">SUMIFS('Ctas Receber'!$G:$G,'Ctas Receber'!$J:$J,'Grafico Fluxo de Caixa'!I$6,'Ctas Receber'!$N:$N,Parametros!$C$8,'Ctas Receber'!$C:$C,'Fluxo de Caixa'!$A17)</f>
        <v>0</v>
      </c>
      <c r="J16" s="60">
        <f ca="1">SUMIFS('Ctas Receber'!$G:$G,'Ctas Receber'!$J:$J,'Grafico Fluxo de Caixa'!J$6,'Ctas Receber'!$N:$N,Parametros!$C$8,'Ctas Receber'!$C:$C,'Fluxo de Caixa'!$A17)</f>
        <v>0</v>
      </c>
      <c r="K16" s="60">
        <f ca="1">SUMIFS('Ctas Receber'!$G:$G,'Ctas Receber'!$J:$J,'Grafico Fluxo de Caixa'!K$6,'Ctas Receber'!$N:$N,Parametros!$C$8,'Ctas Receber'!$C:$C,'Fluxo de Caixa'!$A17)</f>
        <v>0</v>
      </c>
      <c r="L16" s="60">
        <f ca="1">SUMIFS('Ctas Receber'!$G:$G,'Ctas Receber'!$J:$J,'Grafico Fluxo de Caixa'!L$6,'Ctas Receber'!$N:$N,Parametros!$C$8,'Ctas Receber'!$C:$C,'Fluxo de Caixa'!$A17)</f>
        <v>0</v>
      </c>
      <c r="M16" s="60">
        <f ca="1">SUMIFS('Ctas Receber'!$G:$G,'Ctas Receber'!$J:$J,'Grafico Fluxo de Caixa'!M$6,'Ctas Receber'!$N:$N,Parametros!$C$8,'Ctas Receber'!$C:$C,'Fluxo de Caixa'!$A17)</f>
        <v>0</v>
      </c>
      <c r="N16" s="60">
        <f ca="1">SUMIFS('Ctas Receber'!$G:$G,'Ctas Receber'!$J:$J,'Grafico Fluxo de Caixa'!N$6,'Ctas Receber'!$N:$N,Parametros!$C$8,'Ctas Receber'!$C:$C,'Fluxo de Caixa'!$A17)</f>
        <v>0</v>
      </c>
      <c r="O16" s="60">
        <f ca="1">SUMIFS('Ctas Receber'!$G:$G,'Ctas Receber'!$J:$J,'Grafico Fluxo de Caixa'!O$6,'Ctas Receber'!$N:$N,Parametros!$C$8,'Ctas Receber'!$C:$C,'Fluxo de Caixa'!$A17)</f>
        <v>0</v>
      </c>
      <c r="P16" s="60">
        <f ca="1">SUMIFS('Ctas Receber'!$G:$G,'Ctas Receber'!$J:$J,'Grafico Fluxo de Caixa'!P$6,'Ctas Receber'!$N:$N,Parametros!$C$8,'Ctas Receber'!$C:$C,'Fluxo de Caixa'!$A17)</f>
        <v>0</v>
      </c>
      <c r="Q16" s="60">
        <f ca="1">SUMIFS('Ctas Receber'!$G:$G,'Ctas Receber'!$J:$J,'Grafico Fluxo de Caixa'!Q$6,'Ctas Receber'!$N:$N,Parametros!$C$8,'Ctas Receber'!$C:$C,'Fluxo de Caixa'!$A17)</f>
        <v>0</v>
      </c>
      <c r="R16" s="60">
        <f ca="1">SUMIFS('Ctas Receber'!$G:$G,'Ctas Receber'!$J:$J,'Grafico Fluxo de Caixa'!R$6,'Ctas Receber'!$N:$N,Parametros!$C$8,'Ctas Receber'!$C:$C,'Fluxo de Caixa'!$A17)</f>
        <v>0</v>
      </c>
      <c r="S16" s="60">
        <f ca="1">SUMIFS('Ctas Receber'!$G:$G,'Ctas Receber'!$J:$J,'Grafico Fluxo de Caixa'!S$6,'Ctas Receber'!$N:$N,Parametros!$C$8,'Ctas Receber'!$C:$C,'Fluxo de Caixa'!$A17)</f>
        <v>0</v>
      </c>
      <c r="T16" s="60">
        <f ca="1">SUMIFS('Ctas Receber'!$G:$G,'Ctas Receber'!$J:$J,'Grafico Fluxo de Caixa'!T$6,'Ctas Receber'!$N:$N,Parametros!$C$8,'Ctas Receber'!$C:$C,'Fluxo de Caixa'!$A17)</f>
        <v>0</v>
      </c>
      <c r="U16" s="60">
        <f ca="1">SUMIFS('Ctas Receber'!$G:$G,'Ctas Receber'!$J:$J,'Grafico Fluxo de Caixa'!U$6,'Ctas Receber'!$N:$N,Parametros!$C$8,'Ctas Receber'!$C:$C,'Fluxo de Caixa'!$A17)</f>
        <v>0</v>
      </c>
      <c r="V16" s="60">
        <f ca="1">SUMIFS('Ctas Receber'!$G:$G,'Ctas Receber'!$J:$J,'Grafico Fluxo de Caixa'!V$6,'Ctas Receber'!$N:$N,Parametros!$C$8,'Ctas Receber'!$C:$C,'Fluxo de Caixa'!$A17)</f>
        <v>0</v>
      </c>
      <c r="W16" s="60">
        <f ca="1">SUMIFS('Ctas Receber'!$G:$G,'Ctas Receber'!$J:$J,'Grafico Fluxo de Caixa'!W$6,'Ctas Receber'!$N:$N,Parametros!$C$8,'Ctas Receber'!$C:$C,'Fluxo de Caixa'!$A17)</f>
        <v>0</v>
      </c>
      <c r="X16" s="60">
        <f ca="1">SUMIFS('Ctas Receber'!$G:$G,'Ctas Receber'!$J:$J,'Grafico Fluxo de Caixa'!X$6,'Ctas Receber'!$N:$N,Parametros!$C$8,'Ctas Receber'!$C:$C,'Fluxo de Caixa'!$A17)</f>
        <v>0</v>
      </c>
      <c r="Y16" s="60">
        <f ca="1">SUMIFS('Ctas Receber'!$G:$G,'Ctas Receber'!$J:$J,'Grafico Fluxo de Caixa'!Y$6,'Ctas Receber'!$N:$N,Parametros!$C$8,'Ctas Receber'!$C:$C,'Fluxo de Caixa'!$A17)</f>
        <v>0</v>
      </c>
      <c r="Z16" s="60">
        <f ca="1">SUMIFS('Ctas Receber'!$G:$G,'Ctas Receber'!$J:$J,'Grafico Fluxo de Caixa'!Z$6,'Ctas Receber'!$N:$N,Parametros!$C$8,'Ctas Receber'!$C:$C,'Fluxo de Caixa'!$A17)</f>
        <v>0</v>
      </c>
      <c r="AA16" s="60">
        <f ca="1">SUMIFS('Ctas Receber'!$G:$G,'Ctas Receber'!$J:$J,'Grafico Fluxo de Caixa'!AA$6,'Ctas Receber'!$N:$N,Parametros!$C$8,'Ctas Receber'!$C:$C,'Fluxo de Caixa'!$A17)</f>
        <v>0</v>
      </c>
      <c r="AB16" s="60">
        <f ca="1">SUMIFS('Ctas Receber'!$G:$G,'Ctas Receber'!$J:$J,'Grafico Fluxo de Caixa'!AB$6,'Ctas Receber'!$N:$N,Parametros!$C$8,'Ctas Receber'!$C:$C,'Fluxo de Caixa'!$A17)</f>
        <v>0</v>
      </c>
      <c r="AC16" s="60">
        <f ca="1">SUMIFS('Ctas Receber'!$G:$G,'Ctas Receber'!$J:$J,'Grafico Fluxo de Caixa'!AC$6,'Ctas Receber'!$N:$N,Parametros!$C$8,'Ctas Receber'!$C:$C,'Fluxo de Caixa'!$A17)</f>
        <v>0</v>
      </c>
      <c r="AD16" s="60">
        <f ca="1">SUMIFS('Ctas Receber'!$G:$G,'Ctas Receber'!$J:$J,'Grafico Fluxo de Caixa'!AD$6,'Ctas Receber'!$N:$N,Parametros!$C$8,'Ctas Receber'!$C:$C,'Fluxo de Caixa'!$A17)</f>
        <v>0</v>
      </c>
      <c r="AE16" s="60">
        <f ca="1">SUMIFS('Ctas Receber'!$G:$G,'Ctas Receber'!$J:$J,'Grafico Fluxo de Caixa'!AE$6,'Ctas Receber'!$N:$N,Parametros!$C$8,'Ctas Receber'!$C:$C,'Fluxo de Caixa'!$A17)</f>
        <v>0</v>
      </c>
      <c r="AF16" s="60">
        <f ca="1">SUMIFS('Ctas Receber'!$G:$G,'Ctas Receber'!$J:$J,'Grafico Fluxo de Caixa'!AF$6,'Ctas Receber'!$N:$N,Parametros!$C$8,'Ctas Receber'!$C:$C,'Fluxo de Caixa'!$A17)</f>
        <v>0</v>
      </c>
      <c r="AG16" s="60">
        <f ca="1">SUMIFS('Ctas Receber'!$G:$G,'Ctas Receber'!$J:$J,'Grafico Fluxo de Caixa'!AG$6,'Ctas Receber'!$N:$N,Parametros!$C$8,'Ctas Receber'!$C:$C,'Fluxo de Caixa'!$A17)</f>
        <v>0</v>
      </c>
    </row>
    <row r="17" spans="1:33">
      <c r="A17" s="29">
        <f>'Plano de Contas'!A17</f>
        <v>0</v>
      </c>
      <c r="B17" s="60">
        <f ca="1">SUMIFS('Ctas Receber'!$G:$G,'Ctas Receber'!$J:$J,'Grafico Fluxo de Caixa'!B$6,'Ctas Receber'!$N:$N,Parametros!$C$8,'Ctas Receber'!$C:$C,'Fluxo de Caixa'!$A18)</f>
        <v>0</v>
      </c>
      <c r="C17" s="60">
        <f ca="1">SUMIFS('Ctas Receber'!$G:$G,'Ctas Receber'!$J:$J,'Grafico Fluxo de Caixa'!C$6,'Ctas Receber'!$N:$N,Parametros!$C$8,'Ctas Receber'!$C:$C,'Fluxo de Caixa'!$A18)</f>
        <v>0</v>
      </c>
      <c r="D17" s="60">
        <f ca="1">SUMIFS('Ctas Receber'!$G:$G,'Ctas Receber'!$J:$J,'Grafico Fluxo de Caixa'!D$6,'Ctas Receber'!$N:$N,Parametros!$C$8,'Ctas Receber'!$C:$C,'Fluxo de Caixa'!$A18)</f>
        <v>0</v>
      </c>
      <c r="E17" s="60">
        <f ca="1">SUMIFS('Ctas Receber'!$G:$G,'Ctas Receber'!$J:$J,'Grafico Fluxo de Caixa'!E$6,'Ctas Receber'!$N:$N,Parametros!$C$8,'Ctas Receber'!$C:$C,'Fluxo de Caixa'!$A18)</f>
        <v>0</v>
      </c>
      <c r="F17" s="60">
        <f ca="1">SUMIFS('Ctas Receber'!$G:$G,'Ctas Receber'!$J:$J,'Grafico Fluxo de Caixa'!F$6,'Ctas Receber'!$N:$N,Parametros!$C$8,'Ctas Receber'!$C:$C,'Fluxo de Caixa'!$A18)</f>
        <v>0</v>
      </c>
      <c r="G17" s="60">
        <f ca="1">SUMIFS('Ctas Receber'!$G:$G,'Ctas Receber'!$J:$J,'Grafico Fluxo de Caixa'!G$6,'Ctas Receber'!$N:$N,Parametros!$C$8,'Ctas Receber'!$C:$C,'Fluxo de Caixa'!$A18)</f>
        <v>0</v>
      </c>
      <c r="H17" s="60">
        <f ca="1">SUMIFS('Ctas Receber'!$G:$G,'Ctas Receber'!$J:$J,'Grafico Fluxo de Caixa'!H$6,'Ctas Receber'!$N:$N,Parametros!$C$8,'Ctas Receber'!$C:$C,'Fluxo de Caixa'!$A18)</f>
        <v>0</v>
      </c>
      <c r="I17" s="60">
        <f ca="1">SUMIFS('Ctas Receber'!$G:$G,'Ctas Receber'!$J:$J,'Grafico Fluxo de Caixa'!I$6,'Ctas Receber'!$N:$N,Parametros!$C$8,'Ctas Receber'!$C:$C,'Fluxo de Caixa'!$A18)</f>
        <v>0</v>
      </c>
      <c r="J17" s="60">
        <f ca="1">SUMIFS('Ctas Receber'!$G:$G,'Ctas Receber'!$J:$J,'Grafico Fluxo de Caixa'!J$6,'Ctas Receber'!$N:$N,Parametros!$C$8,'Ctas Receber'!$C:$C,'Fluxo de Caixa'!$A18)</f>
        <v>0</v>
      </c>
      <c r="K17" s="60">
        <f ca="1">SUMIFS('Ctas Receber'!$G:$G,'Ctas Receber'!$J:$J,'Grafico Fluxo de Caixa'!K$6,'Ctas Receber'!$N:$N,Parametros!$C$8,'Ctas Receber'!$C:$C,'Fluxo de Caixa'!$A18)</f>
        <v>0</v>
      </c>
      <c r="L17" s="60">
        <f ca="1">SUMIFS('Ctas Receber'!$G:$G,'Ctas Receber'!$J:$J,'Grafico Fluxo de Caixa'!L$6,'Ctas Receber'!$N:$N,Parametros!$C$8,'Ctas Receber'!$C:$C,'Fluxo de Caixa'!$A18)</f>
        <v>0</v>
      </c>
      <c r="M17" s="60">
        <f ca="1">SUMIFS('Ctas Receber'!$G:$G,'Ctas Receber'!$J:$J,'Grafico Fluxo de Caixa'!M$6,'Ctas Receber'!$N:$N,Parametros!$C$8,'Ctas Receber'!$C:$C,'Fluxo de Caixa'!$A18)</f>
        <v>0</v>
      </c>
      <c r="N17" s="60">
        <f ca="1">SUMIFS('Ctas Receber'!$G:$G,'Ctas Receber'!$J:$J,'Grafico Fluxo de Caixa'!N$6,'Ctas Receber'!$N:$N,Parametros!$C$8,'Ctas Receber'!$C:$C,'Fluxo de Caixa'!$A18)</f>
        <v>0</v>
      </c>
      <c r="O17" s="60">
        <f ca="1">SUMIFS('Ctas Receber'!$G:$G,'Ctas Receber'!$J:$J,'Grafico Fluxo de Caixa'!O$6,'Ctas Receber'!$N:$N,Parametros!$C$8,'Ctas Receber'!$C:$C,'Fluxo de Caixa'!$A18)</f>
        <v>0</v>
      </c>
      <c r="P17" s="60">
        <f ca="1">SUMIFS('Ctas Receber'!$G:$G,'Ctas Receber'!$J:$J,'Grafico Fluxo de Caixa'!P$6,'Ctas Receber'!$N:$N,Parametros!$C$8,'Ctas Receber'!$C:$C,'Fluxo de Caixa'!$A18)</f>
        <v>0</v>
      </c>
      <c r="Q17" s="60">
        <f ca="1">SUMIFS('Ctas Receber'!$G:$G,'Ctas Receber'!$J:$J,'Grafico Fluxo de Caixa'!Q$6,'Ctas Receber'!$N:$N,Parametros!$C$8,'Ctas Receber'!$C:$C,'Fluxo de Caixa'!$A18)</f>
        <v>0</v>
      </c>
      <c r="R17" s="60">
        <f ca="1">SUMIFS('Ctas Receber'!$G:$G,'Ctas Receber'!$J:$J,'Grafico Fluxo de Caixa'!R$6,'Ctas Receber'!$N:$N,Parametros!$C$8,'Ctas Receber'!$C:$C,'Fluxo de Caixa'!$A18)</f>
        <v>0</v>
      </c>
      <c r="S17" s="60">
        <f ca="1">SUMIFS('Ctas Receber'!$G:$G,'Ctas Receber'!$J:$J,'Grafico Fluxo de Caixa'!S$6,'Ctas Receber'!$N:$N,Parametros!$C$8,'Ctas Receber'!$C:$C,'Fluxo de Caixa'!$A18)</f>
        <v>0</v>
      </c>
      <c r="T17" s="60">
        <f ca="1">SUMIFS('Ctas Receber'!$G:$G,'Ctas Receber'!$J:$J,'Grafico Fluxo de Caixa'!T$6,'Ctas Receber'!$N:$N,Parametros!$C$8,'Ctas Receber'!$C:$C,'Fluxo de Caixa'!$A18)</f>
        <v>0</v>
      </c>
      <c r="U17" s="60">
        <f ca="1">SUMIFS('Ctas Receber'!$G:$G,'Ctas Receber'!$J:$J,'Grafico Fluxo de Caixa'!U$6,'Ctas Receber'!$N:$N,Parametros!$C$8,'Ctas Receber'!$C:$C,'Fluxo de Caixa'!$A18)</f>
        <v>0</v>
      </c>
      <c r="V17" s="60">
        <f ca="1">SUMIFS('Ctas Receber'!$G:$G,'Ctas Receber'!$J:$J,'Grafico Fluxo de Caixa'!V$6,'Ctas Receber'!$N:$N,Parametros!$C$8,'Ctas Receber'!$C:$C,'Fluxo de Caixa'!$A18)</f>
        <v>0</v>
      </c>
      <c r="W17" s="60">
        <f ca="1">SUMIFS('Ctas Receber'!$G:$G,'Ctas Receber'!$J:$J,'Grafico Fluxo de Caixa'!W$6,'Ctas Receber'!$N:$N,Parametros!$C$8,'Ctas Receber'!$C:$C,'Fluxo de Caixa'!$A18)</f>
        <v>0</v>
      </c>
      <c r="X17" s="60">
        <f ca="1">SUMIFS('Ctas Receber'!$G:$G,'Ctas Receber'!$J:$J,'Grafico Fluxo de Caixa'!X$6,'Ctas Receber'!$N:$N,Parametros!$C$8,'Ctas Receber'!$C:$C,'Fluxo de Caixa'!$A18)</f>
        <v>0</v>
      </c>
      <c r="Y17" s="60">
        <f ca="1">SUMIFS('Ctas Receber'!$G:$G,'Ctas Receber'!$J:$J,'Grafico Fluxo de Caixa'!Y$6,'Ctas Receber'!$N:$N,Parametros!$C$8,'Ctas Receber'!$C:$C,'Fluxo de Caixa'!$A18)</f>
        <v>0</v>
      </c>
      <c r="Z17" s="60">
        <f ca="1">SUMIFS('Ctas Receber'!$G:$G,'Ctas Receber'!$J:$J,'Grafico Fluxo de Caixa'!Z$6,'Ctas Receber'!$N:$N,Parametros!$C$8,'Ctas Receber'!$C:$C,'Fluxo de Caixa'!$A18)</f>
        <v>0</v>
      </c>
      <c r="AA17" s="60">
        <f ca="1">SUMIFS('Ctas Receber'!$G:$G,'Ctas Receber'!$J:$J,'Grafico Fluxo de Caixa'!AA$6,'Ctas Receber'!$N:$N,Parametros!$C$8,'Ctas Receber'!$C:$C,'Fluxo de Caixa'!$A18)</f>
        <v>0</v>
      </c>
      <c r="AB17" s="60">
        <f ca="1">SUMIFS('Ctas Receber'!$G:$G,'Ctas Receber'!$J:$J,'Grafico Fluxo de Caixa'!AB$6,'Ctas Receber'!$N:$N,Parametros!$C$8,'Ctas Receber'!$C:$C,'Fluxo de Caixa'!$A18)</f>
        <v>0</v>
      </c>
      <c r="AC17" s="60">
        <f ca="1">SUMIFS('Ctas Receber'!$G:$G,'Ctas Receber'!$J:$J,'Grafico Fluxo de Caixa'!AC$6,'Ctas Receber'!$N:$N,Parametros!$C$8,'Ctas Receber'!$C:$C,'Fluxo de Caixa'!$A18)</f>
        <v>0</v>
      </c>
      <c r="AD17" s="60">
        <f ca="1">SUMIFS('Ctas Receber'!$G:$G,'Ctas Receber'!$J:$J,'Grafico Fluxo de Caixa'!AD$6,'Ctas Receber'!$N:$N,Parametros!$C$8,'Ctas Receber'!$C:$C,'Fluxo de Caixa'!$A18)</f>
        <v>0</v>
      </c>
      <c r="AE17" s="60">
        <f ca="1">SUMIFS('Ctas Receber'!$G:$G,'Ctas Receber'!$J:$J,'Grafico Fluxo de Caixa'!AE$6,'Ctas Receber'!$N:$N,Parametros!$C$8,'Ctas Receber'!$C:$C,'Fluxo de Caixa'!$A18)</f>
        <v>0</v>
      </c>
      <c r="AF17" s="60">
        <f ca="1">SUMIFS('Ctas Receber'!$G:$G,'Ctas Receber'!$J:$J,'Grafico Fluxo de Caixa'!AF$6,'Ctas Receber'!$N:$N,Parametros!$C$8,'Ctas Receber'!$C:$C,'Fluxo de Caixa'!$A18)</f>
        <v>0</v>
      </c>
      <c r="AG17" s="60">
        <f ca="1">SUMIFS('Ctas Receber'!$G:$G,'Ctas Receber'!$J:$J,'Grafico Fluxo de Caixa'!AG$6,'Ctas Receber'!$N:$N,Parametros!$C$8,'Ctas Receber'!$C:$C,'Fluxo de Caixa'!$A18)</f>
        <v>0</v>
      </c>
    </row>
    <row r="18" spans="1:33">
      <c r="A18" s="29">
        <f>'Plano de Contas'!A18</f>
        <v>0</v>
      </c>
      <c r="B18" s="60">
        <f ca="1">SUMIFS('Ctas Receber'!$G:$G,'Ctas Receber'!$J:$J,'Grafico Fluxo de Caixa'!B$6,'Ctas Receber'!$N:$N,Parametros!$C$8,'Ctas Receber'!$C:$C,'Fluxo de Caixa'!$A19)</f>
        <v>0</v>
      </c>
      <c r="C18" s="60">
        <f ca="1">SUMIFS('Ctas Receber'!$G:$G,'Ctas Receber'!$J:$J,'Grafico Fluxo de Caixa'!C$6,'Ctas Receber'!$N:$N,Parametros!$C$8,'Ctas Receber'!$C:$C,'Fluxo de Caixa'!$A19)</f>
        <v>0</v>
      </c>
      <c r="D18" s="60">
        <f ca="1">SUMIFS('Ctas Receber'!$G:$G,'Ctas Receber'!$J:$J,'Grafico Fluxo de Caixa'!D$6,'Ctas Receber'!$N:$N,Parametros!$C$8,'Ctas Receber'!$C:$C,'Fluxo de Caixa'!$A19)</f>
        <v>0</v>
      </c>
      <c r="E18" s="60">
        <f ca="1">SUMIFS('Ctas Receber'!$G:$G,'Ctas Receber'!$J:$J,'Grafico Fluxo de Caixa'!E$6,'Ctas Receber'!$N:$N,Parametros!$C$8,'Ctas Receber'!$C:$C,'Fluxo de Caixa'!$A19)</f>
        <v>0</v>
      </c>
      <c r="F18" s="60">
        <f ca="1">SUMIFS('Ctas Receber'!$G:$G,'Ctas Receber'!$J:$J,'Grafico Fluxo de Caixa'!F$6,'Ctas Receber'!$N:$N,Parametros!$C$8,'Ctas Receber'!$C:$C,'Fluxo de Caixa'!$A19)</f>
        <v>0</v>
      </c>
      <c r="G18" s="60">
        <f ca="1">SUMIFS('Ctas Receber'!$G:$G,'Ctas Receber'!$J:$J,'Grafico Fluxo de Caixa'!G$6,'Ctas Receber'!$N:$N,Parametros!$C$8,'Ctas Receber'!$C:$C,'Fluxo de Caixa'!$A19)</f>
        <v>0</v>
      </c>
      <c r="H18" s="60">
        <f ca="1">SUMIFS('Ctas Receber'!$G:$G,'Ctas Receber'!$J:$J,'Grafico Fluxo de Caixa'!H$6,'Ctas Receber'!$N:$N,Parametros!$C$8,'Ctas Receber'!$C:$C,'Fluxo de Caixa'!$A19)</f>
        <v>0</v>
      </c>
      <c r="I18" s="60">
        <f ca="1">SUMIFS('Ctas Receber'!$G:$G,'Ctas Receber'!$J:$J,'Grafico Fluxo de Caixa'!I$6,'Ctas Receber'!$N:$N,Parametros!$C$8,'Ctas Receber'!$C:$C,'Fluxo de Caixa'!$A19)</f>
        <v>0</v>
      </c>
      <c r="J18" s="60">
        <f ca="1">SUMIFS('Ctas Receber'!$G:$G,'Ctas Receber'!$J:$J,'Grafico Fluxo de Caixa'!J$6,'Ctas Receber'!$N:$N,Parametros!$C$8,'Ctas Receber'!$C:$C,'Fluxo de Caixa'!$A19)</f>
        <v>0</v>
      </c>
      <c r="K18" s="60">
        <f ca="1">SUMIFS('Ctas Receber'!$G:$G,'Ctas Receber'!$J:$J,'Grafico Fluxo de Caixa'!K$6,'Ctas Receber'!$N:$N,Parametros!$C$8,'Ctas Receber'!$C:$C,'Fluxo de Caixa'!$A19)</f>
        <v>0</v>
      </c>
      <c r="L18" s="60">
        <f ca="1">SUMIFS('Ctas Receber'!$G:$G,'Ctas Receber'!$J:$J,'Grafico Fluxo de Caixa'!L$6,'Ctas Receber'!$N:$N,Parametros!$C$8,'Ctas Receber'!$C:$C,'Fluxo de Caixa'!$A19)</f>
        <v>0</v>
      </c>
      <c r="M18" s="60">
        <f ca="1">SUMIFS('Ctas Receber'!$G:$G,'Ctas Receber'!$J:$J,'Grafico Fluxo de Caixa'!M$6,'Ctas Receber'!$N:$N,Parametros!$C$8,'Ctas Receber'!$C:$C,'Fluxo de Caixa'!$A19)</f>
        <v>0</v>
      </c>
      <c r="N18" s="60">
        <f ca="1">SUMIFS('Ctas Receber'!$G:$G,'Ctas Receber'!$J:$J,'Grafico Fluxo de Caixa'!N$6,'Ctas Receber'!$N:$N,Parametros!$C$8,'Ctas Receber'!$C:$C,'Fluxo de Caixa'!$A19)</f>
        <v>0</v>
      </c>
      <c r="O18" s="60">
        <f ca="1">SUMIFS('Ctas Receber'!$G:$G,'Ctas Receber'!$J:$J,'Grafico Fluxo de Caixa'!O$6,'Ctas Receber'!$N:$N,Parametros!$C$8,'Ctas Receber'!$C:$C,'Fluxo de Caixa'!$A19)</f>
        <v>0</v>
      </c>
      <c r="P18" s="60">
        <f ca="1">SUMIFS('Ctas Receber'!$G:$G,'Ctas Receber'!$J:$J,'Grafico Fluxo de Caixa'!P$6,'Ctas Receber'!$N:$N,Parametros!$C$8,'Ctas Receber'!$C:$C,'Fluxo de Caixa'!$A19)</f>
        <v>0</v>
      </c>
      <c r="Q18" s="60">
        <f ca="1">SUMIFS('Ctas Receber'!$G:$G,'Ctas Receber'!$J:$J,'Grafico Fluxo de Caixa'!Q$6,'Ctas Receber'!$N:$N,Parametros!$C$8,'Ctas Receber'!$C:$C,'Fluxo de Caixa'!$A19)</f>
        <v>0</v>
      </c>
      <c r="R18" s="60">
        <f ca="1">SUMIFS('Ctas Receber'!$G:$G,'Ctas Receber'!$J:$J,'Grafico Fluxo de Caixa'!R$6,'Ctas Receber'!$N:$N,Parametros!$C$8,'Ctas Receber'!$C:$C,'Fluxo de Caixa'!$A19)</f>
        <v>0</v>
      </c>
      <c r="S18" s="60">
        <f ca="1">SUMIFS('Ctas Receber'!$G:$G,'Ctas Receber'!$J:$J,'Grafico Fluxo de Caixa'!S$6,'Ctas Receber'!$N:$N,Parametros!$C$8,'Ctas Receber'!$C:$C,'Fluxo de Caixa'!$A19)</f>
        <v>0</v>
      </c>
      <c r="T18" s="60">
        <f ca="1">SUMIFS('Ctas Receber'!$G:$G,'Ctas Receber'!$J:$J,'Grafico Fluxo de Caixa'!T$6,'Ctas Receber'!$N:$N,Parametros!$C$8,'Ctas Receber'!$C:$C,'Fluxo de Caixa'!$A19)</f>
        <v>0</v>
      </c>
      <c r="U18" s="60">
        <f ca="1">SUMIFS('Ctas Receber'!$G:$G,'Ctas Receber'!$J:$J,'Grafico Fluxo de Caixa'!U$6,'Ctas Receber'!$N:$N,Parametros!$C$8,'Ctas Receber'!$C:$C,'Fluxo de Caixa'!$A19)</f>
        <v>0</v>
      </c>
      <c r="V18" s="60">
        <f ca="1">SUMIFS('Ctas Receber'!$G:$G,'Ctas Receber'!$J:$J,'Grafico Fluxo de Caixa'!V$6,'Ctas Receber'!$N:$N,Parametros!$C$8,'Ctas Receber'!$C:$C,'Fluxo de Caixa'!$A19)</f>
        <v>0</v>
      </c>
      <c r="W18" s="60">
        <f ca="1">SUMIFS('Ctas Receber'!$G:$G,'Ctas Receber'!$J:$J,'Grafico Fluxo de Caixa'!W$6,'Ctas Receber'!$N:$N,Parametros!$C$8,'Ctas Receber'!$C:$C,'Fluxo de Caixa'!$A19)</f>
        <v>0</v>
      </c>
      <c r="X18" s="60">
        <f ca="1">SUMIFS('Ctas Receber'!$G:$G,'Ctas Receber'!$J:$J,'Grafico Fluxo de Caixa'!X$6,'Ctas Receber'!$N:$N,Parametros!$C$8,'Ctas Receber'!$C:$C,'Fluxo de Caixa'!$A19)</f>
        <v>0</v>
      </c>
      <c r="Y18" s="60">
        <f ca="1">SUMIFS('Ctas Receber'!$G:$G,'Ctas Receber'!$J:$J,'Grafico Fluxo de Caixa'!Y$6,'Ctas Receber'!$N:$N,Parametros!$C$8,'Ctas Receber'!$C:$C,'Fluxo de Caixa'!$A19)</f>
        <v>0</v>
      </c>
      <c r="Z18" s="60">
        <f ca="1">SUMIFS('Ctas Receber'!$G:$G,'Ctas Receber'!$J:$J,'Grafico Fluxo de Caixa'!Z$6,'Ctas Receber'!$N:$N,Parametros!$C$8,'Ctas Receber'!$C:$C,'Fluxo de Caixa'!$A19)</f>
        <v>0</v>
      </c>
      <c r="AA18" s="60">
        <f ca="1">SUMIFS('Ctas Receber'!$G:$G,'Ctas Receber'!$J:$J,'Grafico Fluxo de Caixa'!AA$6,'Ctas Receber'!$N:$N,Parametros!$C$8,'Ctas Receber'!$C:$C,'Fluxo de Caixa'!$A19)</f>
        <v>0</v>
      </c>
      <c r="AB18" s="60">
        <f ca="1">SUMIFS('Ctas Receber'!$G:$G,'Ctas Receber'!$J:$J,'Grafico Fluxo de Caixa'!AB$6,'Ctas Receber'!$N:$N,Parametros!$C$8,'Ctas Receber'!$C:$C,'Fluxo de Caixa'!$A19)</f>
        <v>0</v>
      </c>
      <c r="AC18" s="60">
        <f ca="1">SUMIFS('Ctas Receber'!$G:$G,'Ctas Receber'!$J:$J,'Grafico Fluxo de Caixa'!AC$6,'Ctas Receber'!$N:$N,Parametros!$C$8,'Ctas Receber'!$C:$C,'Fluxo de Caixa'!$A19)</f>
        <v>0</v>
      </c>
      <c r="AD18" s="60">
        <f ca="1">SUMIFS('Ctas Receber'!$G:$G,'Ctas Receber'!$J:$J,'Grafico Fluxo de Caixa'!AD$6,'Ctas Receber'!$N:$N,Parametros!$C$8,'Ctas Receber'!$C:$C,'Fluxo de Caixa'!$A19)</f>
        <v>0</v>
      </c>
      <c r="AE18" s="60">
        <f ca="1">SUMIFS('Ctas Receber'!$G:$G,'Ctas Receber'!$J:$J,'Grafico Fluxo de Caixa'!AE$6,'Ctas Receber'!$N:$N,Parametros!$C$8,'Ctas Receber'!$C:$C,'Fluxo de Caixa'!$A19)</f>
        <v>0</v>
      </c>
      <c r="AF18" s="60">
        <f ca="1">SUMIFS('Ctas Receber'!$G:$G,'Ctas Receber'!$J:$J,'Grafico Fluxo de Caixa'!AF$6,'Ctas Receber'!$N:$N,Parametros!$C$8,'Ctas Receber'!$C:$C,'Fluxo de Caixa'!$A19)</f>
        <v>0</v>
      </c>
      <c r="AG18" s="60">
        <f ca="1">SUMIFS('Ctas Receber'!$G:$G,'Ctas Receber'!$J:$J,'Grafico Fluxo de Caixa'!AG$6,'Ctas Receber'!$N:$N,Parametros!$C$8,'Ctas Receber'!$C:$C,'Fluxo de Caixa'!$A19)</f>
        <v>0</v>
      </c>
    </row>
    <row r="19" spans="1:33">
      <c r="A19" s="29">
        <f>'Plano de Contas'!A19</f>
        <v>0</v>
      </c>
      <c r="B19" s="60">
        <f ca="1">SUMIFS('Ctas Receber'!$G:$G,'Ctas Receber'!$J:$J,'Grafico Fluxo de Caixa'!B$6,'Ctas Receber'!$N:$N,Parametros!$C$8,'Ctas Receber'!$C:$C,'Fluxo de Caixa'!$A20)</f>
        <v>0</v>
      </c>
      <c r="C19" s="60">
        <f ca="1">SUMIFS('Ctas Receber'!$G:$G,'Ctas Receber'!$J:$J,'Grafico Fluxo de Caixa'!C$6,'Ctas Receber'!$N:$N,Parametros!$C$8,'Ctas Receber'!$C:$C,'Fluxo de Caixa'!$A20)</f>
        <v>0</v>
      </c>
      <c r="D19" s="60">
        <f ca="1">SUMIFS('Ctas Receber'!$G:$G,'Ctas Receber'!$J:$J,'Grafico Fluxo de Caixa'!D$6,'Ctas Receber'!$N:$N,Parametros!$C$8,'Ctas Receber'!$C:$C,'Fluxo de Caixa'!$A20)</f>
        <v>0</v>
      </c>
      <c r="E19" s="60">
        <f ca="1">SUMIFS('Ctas Receber'!$G:$G,'Ctas Receber'!$J:$J,'Grafico Fluxo de Caixa'!E$6,'Ctas Receber'!$N:$N,Parametros!$C$8,'Ctas Receber'!$C:$C,'Fluxo de Caixa'!$A20)</f>
        <v>0</v>
      </c>
      <c r="F19" s="60">
        <f ca="1">SUMIFS('Ctas Receber'!$G:$G,'Ctas Receber'!$J:$J,'Grafico Fluxo de Caixa'!F$6,'Ctas Receber'!$N:$N,Parametros!$C$8,'Ctas Receber'!$C:$C,'Fluxo de Caixa'!$A20)</f>
        <v>0</v>
      </c>
      <c r="G19" s="60">
        <f ca="1">SUMIFS('Ctas Receber'!$G:$G,'Ctas Receber'!$J:$J,'Grafico Fluxo de Caixa'!G$6,'Ctas Receber'!$N:$N,Parametros!$C$8,'Ctas Receber'!$C:$C,'Fluxo de Caixa'!$A20)</f>
        <v>0</v>
      </c>
      <c r="H19" s="60">
        <f ca="1">SUMIFS('Ctas Receber'!$G:$G,'Ctas Receber'!$J:$J,'Grafico Fluxo de Caixa'!H$6,'Ctas Receber'!$N:$N,Parametros!$C$8,'Ctas Receber'!$C:$C,'Fluxo de Caixa'!$A20)</f>
        <v>0</v>
      </c>
      <c r="I19" s="60">
        <f ca="1">SUMIFS('Ctas Receber'!$G:$G,'Ctas Receber'!$J:$J,'Grafico Fluxo de Caixa'!I$6,'Ctas Receber'!$N:$N,Parametros!$C$8,'Ctas Receber'!$C:$C,'Fluxo de Caixa'!$A20)</f>
        <v>0</v>
      </c>
      <c r="J19" s="60">
        <f ca="1">SUMIFS('Ctas Receber'!$G:$G,'Ctas Receber'!$J:$J,'Grafico Fluxo de Caixa'!J$6,'Ctas Receber'!$N:$N,Parametros!$C$8,'Ctas Receber'!$C:$C,'Fluxo de Caixa'!$A20)</f>
        <v>0</v>
      </c>
      <c r="K19" s="60">
        <f ca="1">SUMIFS('Ctas Receber'!$G:$G,'Ctas Receber'!$J:$J,'Grafico Fluxo de Caixa'!K$6,'Ctas Receber'!$N:$N,Parametros!$C$8,'Ctas Receber'!$C:$C,'Fluxo de Caixa'!$A20)</f>
        <v>0</v>
      </c>
      <c r="L19" s="60">
        <f ca="1">SUMIFS('Ctas Receber'!$G:$G,'Ctas Receber'!$J:$J,'Grafico Fluxo de Caixa'!L$6,'Ctas Receber'!$N:$N,Parametros!$C$8,'Ctas Receber'!$C:$C,'Fluxo de Caixa'!$A20)</f>
        <v>0</v>
      </c>
      <c r="M19" s="60">
        <f ca="1">SUMIFS('Ctas Receber'!$G:$G,'Ctas Receber'!$J:$J,'Grafico Fluxo de Caixa'!M$6,'Ctas Receber'!$N:$N,Parametros!$C$8,'Ctas Receber'!$C:$C,'Fluxo de Caixa'!$A20)</f>
        <v>0</v>
      </c>
      <c r="N19" s="60">
        <f ca="1">SUMIFS('Ctas Receber'!$G:$G,'Ctas Receber'!$J:$J,'Grafico Fluxo de Caixa'!N$6,'Ctas Receber'!$N:$N,Parametros!$C$8,'Ctas Receber'!$C:$C,'Fluxo de Caixa'!$A20)</f>
        <v>0</v>
      </c>
      <c r="O19" s="60">
        <f ca="1">SUMIFS('Ctas Receber'!$G:$G,'Ctas Receber'!$J:$J,'Grafico Fluxo de Caixa'!O$6,'Ctas Receber'!$N:$N,Parametros!$C$8,'Ctas Receber'!$C:$C,'Fluxo de Caixa'!$A20)</f>
        <v>0</v>
      </c>
      <c r="P19" s="60">
        <f ca="1">SUMIFS('Ctas Receber'!$G:$G,'Ctas Receber'!$J:$J,'Grafico Fluxo de Caixa'!P$6,'Ctas Receber'!$N:$N,Parametros!$C$8,'Ctas Receber'!$C:$C,'Fluxo de Caixa'!$A20)</f>
        <v>0</v>
      </c>
      <c r="Q19" s="60">
        <f ca="1">SUMIFS('Ctas Receber'!$G:$G,'Ctas Receber'!$J:$J,'Grafico Fluxo de Caixa'!Q$6,'Ctas Receber'!$N:$N,Parametros!$C$8,'Ctas Receber'!$C:$C,'Fluxo de Caixa'!$A20)</f>
        <v>0</v>
      </c>
      <c r="R19" s="60">
        <f ca="1">SUMIFS('Ctas Receber'!$G:$G,'Ctas Receber'!$J:$J,'Grafico Fluxo de Caixa'!R$6,'Ctas Receber'!$N:$N,Parametros!$C$8,'Ctas Receber'!$C:$C,'Fluxo de Caixa'!$A20)</f>
        <v>0</v>
      </c>
      <c r="S19" s="60">
        <f ca="1">SUMIFS('Ctas Receber'!$G:$G,'Ctas Receber'!$J:$J,'Grafico Fluxo de Caixa'!S$6,'Ctas Receber'!$N:$N,Parametros!$C$8,'Ctas Receber'!$C:$C,'Fluxo de Caixa'!$A20)</f>
        <v>0</v>
      </c>
      <c r="T19" s="60">
        <f ca="1">SUMIFS('Ctas Receber'!$G:$G,'Ctas Receber'!$J:$J,'Grafico Fluxo de Caixa'!T$6,'Ctas Receber'!$N:$N,Parametros!$C$8,'Ctas Receber'!$C:$C,'Fluxo de Caixa'!$A20)</f>
        <v>0</v>
      </c>
      <c r="U19" s="60">
        <f ca="1">SUMIFS('Ctas Receber'!$G:$G,'Ctas Receber'!$J:$J,'Grafico Fluxo de Caixa'!U$6,'Ctas Receber'!$N:$N,Parametros!$C$8,'Ctas Receber'!$C:$C,'Fluxo de Caixa'!$A20)</f>
        <v>0</v>
      </c>
      <c r="V19" s="60">
        <f ca="1">SUMIFS('Ctas Receber'!$G:$G,'Ctas Receber'!$J:$J,'Grafico Fluxo de Caixa'!V$6,'Ctas Receber'!$N:$N,Parametros!$C$8,'Ctas Receber'!$C:$C,'Fluxo de Caixa'!$A20)</f>
        <v>0</v>
      </c>
      <c r="W19" s="60">
        <f ca="1">SUMIFS('Ctas Receber'!$G:$G,'Ctas Receber'!$J:$J,'Grafico Fluxo de Caixa'!W$6,'Ctas Receber'!$N:$N,Parametros!$C$8,'Ctas Receber'!$C:$C,'Fluxo de Caixa'!$A20)</f>
        <v>0</v>
      </c>
      <c r="X19" s="60">
        <f ca="1">SUMIFS('Ctas Receber'!$G:$G,'Ctas Receber'!$J:$J,'Grafico Fluxo de Caixa'!X$6,'Ctas Receber'!$N:$N,Parametros!$C$8,'Ctas Receber'!$C:$C,'Fluxo de Caixa'!$A20)</f>
        <v>0</v>
      </c>
      <c r="Y19" s="60">
        <f ca="1">SUMIFS('Ctas Receber'!$G:$G,'Ctas Receber'!$J:$J,'Grafico Fluxo de Caixa'!Y$6,'Ctas Receber'!$N:$N,Parametros!$C$8,'Ctas Receber'!$C:$C,'Fluxo de Caixa'!$A20)</f>
        <v>0</v>
      </c>
      <c r="Z19" s="60">
        <f ca="1">SUMIFS('Ctas Receber'!$G:$G,'Ctas Receber'!$J:$J,'Grafico Fluxo de Caixa'!Z$6,'Ctas Receber'!$N:$N,Parametros!$C$8,'Ctas Receber'!$C:$C,'Fluxo de Caixa'!$A20)</f>
        <v>0</v>
      </c>
      <c r="AA19" s="60">
        <f ca="1">SUMIFS('Ctas Receber'!$G:$G,'Ctas Receber'!$J:$J,'Grafico Fluxo de Caixa'!AA$6,'Ctas Receber'!$N:$N,Parametros!$C$8,'Ctas Receber'!$C:$C,'Fluxo de Caixa'!$A20)</f>
        <v>0</v>
      </c>
      <c r="AB19" s="60">
        <f ca="1">SUMIFS('Ctas Receber'!$G:$G,'Ctas Receber'!$J:$J,'Grafico Fluxo de Caixa'!AB$6,'Ctas Receber'!$N:$N,Parametros!$C$8,'Ctas Receber'!$C:$C,'Fluxo de Caixa'!$A20)</f>
        <v>0</v>
      </c>
      <c r="AC19" s="60">
        <f ca="1">SUMIFS('Ctas Receber'!$G:$G,'Ctas Receber'!$J:$J,'Grafico Fluxo de Caixa'!AC$6,'Ctas Receber'!$N:$N,Parametros!$C$8,'Ctas Receber'!$C:$C,'Fluxo de Caixa'!$A20)</f>
        <v>0</v>
      </c>
      <c r="AD19" s="60">
        <f ca="1">SUMIFS('Ctas Receber'!$G:$G,'Ctas Receber'!$J:$J,'Grafico Fluxo de Caixa'!AD$6,'Ctas Receber'!$N:$N,Parametros!$C$8,'Ctas Receber'!$C:$C,'Fluxo de Caixa'!$A20)</f>
        <v>0</v>
      </c>
      <c r="AE19" s="60">
        <f ca="1">SUMIFS('Ctas Receber'!$G:$G,'Ctas Receber'!$J:$J,'Grafico Fluxo de Caixa'!AE$6,'Ctas Receber'!$N:$N,Parametros!$C$8,'Ctas Receber'!$C:$C,'Fluxo de Caixa'!$A20)</f>
        <v>0</v>
      </c>
      <c r="AF19" s="60">
        <f ca="1">SUMIFS('Ctas Receber'!$G:$G,'Ctas Receber'!$J:$J,'Grafico Fluxo de Caixa'!AF$6,'Ctas Receber'!$N:$N,Parametros!$C$8,'Ctas Receber'!$C:$C,'Fluxo de Caixa'!$A20)</f>
        <v>0</v>
      </c>
      <c r="AG19" s="60">
        <f ca="1">SUMIFS('Ctas Receber'!$G:$G,'Ctas Receber'!$J:$J,'Grafico Fluxo de Caixa'!AG$6,'Ctas Receber'!$N:$N,Parametros!$C$8,'Ctas Receber'!$C:$C,'Fluxo de Caixa'!$A20)</f>
        <v>0</v>
      </c>
    </row>
    <row r="20" spans="1:33">
      <c r="A20" s="30">
        <f>'Plano de Contas'!A20</f>
        <v>0</v>
      </c>
      <c r="B20" s="60">
        <f ca="1">SUMIFS('Ctas Receber'!$G:$G,'Ctas Receber'!$J:$J,'Grafico Fluxo de Caixa'!B$6,'Ctas Receber'!$N:$N,Parametros!$C$8,'Ctas Receber'!$C:$C,'Fluxo de Caixa'!$A21)</f>
        <v>0</v>
      </c>
      <c r="C20" s="60">
        <f ca="1">SUMIFS('Ctas Receber'!$G:$G,'Ctas Receber'!$J:$J,'Grafico Fluxo de Caixa'!C$6,'Ctas Receber'!$N:$N,Parametros!$C$8,'Ctas Receber'!$C:$C,'Fluxo de Caixa'!$A21)</f>
        <v>0</v>
      </c>
      <c r="D20" s="60">
        <f ca="1">SUMIFS('Ctas Receber'!$G:$G,'Ctas Receber'!$J:$J,'Grafico Fluxo de Caixa'!D$6,'Ctas Receber'!$N:$N,Parametros!$C$8,'Ctas Receber'!$C:$C,'Fluxo de Caixa'!$A21)</f>
        <v>0</v>
      </c>
      <c r="E20" s="60">
        <f ca="1">SUMIFS('Ctas Receber'!$G:$G,'Ctas Receber'!$J:$J,'Grafico Fluxo de Caixa'!E$6,'Ctas Receber'!$N:$N,Parametros!$C$8,'Ctas Receber'!$C:$C,'Fluxo de Caixa'!$A21)</f>
        <v>0</v>
      </c>
      <c r="F20" s="60">
        <f ca="1">SUMIFS('Ctas Receber'!$G:$G,'Ctas Receber'!$J:$J,'Grafico Fluxo de Caixa'!F$6,'Ctas Receber'!$N:$N,Parametros!$C$8,'Ctas Receber'!$C:$C,'Fluxo de Caixa'!$A21)</f>
        <v>0</v>
      </c>
      <c r="G20" s="60">
        <f ca="1">SUMIFS('Ctas Receber'!$G:$G,'Ctas Receber'!$J:$J,'Grafico Fluxo de Caixa'!G$6,'Ctas Receber'!$N:$N,Parametros!$C$8,'Ctas Receber'!$C:$C,'Fluxo de Caixa'!$A21)</f>
        <v>0</v>
      </c>
      <c r="H20" s="60">
        <f ca="1">SUMIFS('Ctas Receber'!$G:$G,'Ctas Receber'!$J:$J,'Grafico Fluxo de Caixa'!H$6,'Ctas Receber'!$N:$N,Parametros!$C$8,'Ctas Receber'!$C:$C,'Fluxo de Caixa'!$A21)</f>
        <v>0</v>
      </c>
      <c r="I20" s="60">
        <f ca="1">SUMIFS('Ctas Receber'!$G:$G,'Ctas Receber'!$J:$J,'Grafico Fluxo de Caixa'!I$6,'Ctas Receber'!$N:$N,Parametros!$C$8,'Ctas Receber'!$C:$C,'Fluxo de Caixa'!$A21)</f>
        <v>0</v>
      </c>
      <c r="J20" s="60">
        <f ca="1">SUMIFS('Ctas Receber'!$G:$G,'Ctas Receber'!$J:$J,'Grafico Fluxo de Caixa'!J$6,'Ctas Receber'!$N:$N,Parametros!$C$8,'Ctas Receber'!$C:$C,'Fluxo de Caixa'!$A21)</f>
        <v>0</v>
      </c>
      <c r="K20" s="60">
        <f ca="1">SUMIFS('Ctas Receber'!$G:$G,'Ctas Receber'!$J:$J,'Grafico Fluxo de Caixa'!K$6,'Ctas Receber'!$N:$N,Parametros!$C$8,'Ctas Receber'!$C:$C,'Fluxo de Caixa'!$A21)</f>
        <v>0</v>
      </c>
      <c r="L20" s="60">
        <f ca="1">SUMIFS('Ctas Receber'!$G:$G,'Ctas Receber'!$J:$J,'Grafico Fluxo de Caixa'!L$6,'Ctas Receber'!$N:$N,Parametros!$C$8,'Ctas Receber'!$C:$C,'Fluxo de Caixa'!$A21)</f>
        <v>0</v>
      </c>
      <c r="M20" s="60">
        <f ca="1">SUMIFS('Ctas Receber'!$G:$G,'Ctas Receber'!$J:$J,'Grafico Fluxo de Caixa'!M$6,'Ctas Receber'!$N:$N,Parametros!$C$8,'Ctas Receber'!$C:$C,'Fluxo de Caixa'!$A21)</f>
        <v>0</v>
      </c>
      <c r="N20" s="60">
        <f ca="1">SUMIFS('Ctas Receber'!$G:$G,'Ctas Receber'!$J:$J,'Grafico Fluxo de Caixa'!N$6,'Ctas Receber'!$N:$N,Parametros!$C$8,'Ctas Receber'!$C:$C,'Fluxo de Caixa'!$A21)</f>
        <v>0</v>
      </c>
      <c r="O20" s="60">
        <f ca="1">SUMIFS('Ctas Receber'!$G:$G,'Ctas Receber'!$J:$J,'Grafico Fluxo de Caixa'!O$6,'Ctas Receber'!$N:$N,Parametros!$C$8,'Ctas Receber'!$C:$C,'Fluxo de Caixa'!$A21)</f>
        <v>0</v>
      </c>
      <c r="P20" s="60">
        <f ca="1">SUMIFS('Ctas Receber'!$G:$G,'Ctas Receber'!$J:$J,'Grafico Fluxo de Caixa'!P$6,'Ctas Receber'!$N:$N,Parametros!$C$8,'Ctas Receber'!$C:$C,'Fluxo de Caixa'!$A21)</f>
        <v>0</v>
      </c>
      <c r="Q20" s="60">
        <f ca="1">SUMIFS('Ctas Receber'!$G:$G,'Ctas Receber'!$J:$J,'Grafico Fluxo de Caixa'!Q$6,'Ctas Receber'!$N:$N,Parametros!$C$8,'Ctas Receber'!$C:$C,'Fluxo de Caixa'!$A21)</f>
        <v>0</v>
      </c>
      <c r="R20" s="60">
        <f ca="1">SUMIFS('Ctas Receber'!$G:$G,'Ctas Receber'!$J:$J,'Grafico Fluxo de Caixa'!R$6,'Ctas Receber'!$N:$N,Parametros!$C$8,'Ctas Receber'!$C:$C,'Fluxo de Caixa'!$A21)</f>
        <v>0</v>
      </c>
      <c r="S20" s="60">
        <f ca="1">SUMIFS('Ctas Receber'!$G:$G,'Ctas Receber'!$J:$J,'Grafico Fluxo de Caixa'!S$6,'Ctas Receber'!$N:$N,Parametros!$C$8,'Ctas Receber'!$C:$C,'Fluxo de Caixa'!$A21)</f>
        <v>0</v>
      </c>
      <c r="T20" s="60">
        <f ca="1">SUMIFS('Ctas Receber'!$G:$G,'Ctas Receber'!$J:$J,'Grafico Fluxo de Caixa'!T$6,'Ctas Receber'!$N:$N,Parametros!$C$8,'Ctas Receber'!$C:$C,'Fluxo de Caixa'!$A21)</f>
        <v>0</v>
      </c>
      <c r="U20" s="60">
        <f ca="1">SUMIFS('Ctas Receber'!$G:$G,'Ctas Receber'!$J:$J,'Grafico Fluxo de Caixa'!U$6,'Ctas Receber'!$N:$N,Parametros!$C$8,'Ctas Receber'!$C:$C,'Fluxo de Caixa'!$A21)</f>
        <v>0</v>
      </c>
      <c r="V20" s="60">
        <f ca="1">SUMIFS('Ctas Receber'!$G:$G,'Ctas Receber'!$J:$J,'Grafico Fluxo de Caixa'!V$6,'Ctas Receber'!$N:$N,Parametros!$C$8,'Ctas Receber'!$C:$C,'Fluxo de Caixa'!$A21)</f>
        <v>0</v>
      </c>
      <c r="W20" s="60">
        <f ca="1">SUMIFS('Ctas Receber'!$G:$G,'Ctas Receber'!$J:$J,'Grafico Fluxo de Caixa'!W$6,'Ctas Receber'!$N:$N,Parametros!$C$8,'Ctas Receber'!$C:$C,'Fluxo de Caixa'!$A21)</f>
        <v>0</v>
      </c>
      <c r="X20" s="60">
        <f ca="1">SUMIFS('Ctas Receber'!$G:$G,'Ctas Receber'!$J:$J,'Grafico Fluxo de Caixa'!X$6,'Ctas Receber'!$N:$N,Parametros!$C$8,'Ctas Receber'!$C:$C,'Fluxo de Caixa'!$A21)</f>
        <v>0</v>
      </c>
      <c r="Y20" s="60">
        <f ca="1">SUMIFS('Ctas Receber'!$G:$G,'Ctas Receber'!$J:$J,'Grafico Fluxo de Caixa'!Y$6,'Ctas Receber'!$N:$N,Parametros!$C$8,'Ctas Receber'!$C:$C,'Fluxo de Caixa'!$A21)</f>
        <v>0</v>
      </c>
      <c r="Z20" s="60">
        <f ca="1">SUMIFS('Ctas Receber'!$G:$G,'Ctas Receber'!$J:$J,'Grafico Fluxo de Caixa'!Z$6,'Ctas Receber'!$N:$N,Parametros!$C$8,'Ctas Receber'!$C:$C,'Fluxo de Caixa'!$A21)</f>
        <v>0</v>
      </c>
      <c r="AA20" s="60">
        <f ca="1">SUMIFS('Ctas Receber'!$G:$G,'Ctas Receber'!$J:$J,'Grafico Fluxo de Caixa'!AA$6,'Ctas Receber'!$N:$N,Parametros!$C$8,'Ctas Receber'!$C:$C,'Fluxo de Caixa'!$A21)</f>
        <v>0</v>
      </c>
      <c r="AB20" s="60">
        <f ca="1">SUMIFS('Ctas Receber'!$G:$G,'Ctas Receber'!$J:$J,'Grafico Fluxo de Caixa'!AB$6,'Ctas Receber'!$N:$N,Parametros!$C$8,'Ctas Receber'!$C:$C,'Fluxo de Caixa'!$A21)</f>
        <v>0</v>
      </c>
      <c r="AC20" s="60">
        <f ca="1">SUMIFS('Ctas Receber'!$G:$G,'Ctas Receber'!$J:$J,'Grafico Fluxo de Caixa'!AC$6,'Ctas Receber'!$N:$N,Parametros!$C$8,'Ctas Receber'!$C:$C,'Fluxo de Caixa'!$A21)</f>
        <v>0</v>
      </c>
      <c r="AD20" s="60">
        <f ca="1">SUMIFS('Ctas Receber'!$G:$G,'Ctas Receber'!$J:$J,'Grafico Fluxo de Caixa'!AD$6,'Ctas Receber'!$N:$N,Parametros!$C$8,'Ctas Receber'!$C:$C,'Fluxo de Caixa'!$A21)</f>
        <v>0</v>
      </c>
      <c r="AE20" s="60">
        <f ca="1">SUMIFS('Ctas Receber'!$G:$G,'Ctas Receber'!$J:$J,'Grafico Fluxo de Caixa'!AE$6,'Ctas Receber'!$N:$N,Parametros!$C$8,'Ctas Receber'!$C:$C,'Fluxo de Caixa'!$A21)</f>
        <v>0</v>
      </c>
      <c r="AF20" s="60">
        <f ca="1">SUMIFS('Ctas Receber'!$G:$G,'Ctas Receber'!$J:$J,'Grafico Fluxo de Caixa'!AF$6,'Ctas Receber'!$N:$N,Parametros!$C$8,'Ctas Receber'!$C:$C,'Fluxo de Caixa'!$A21)</f>
        <v>0</v>
      </c>
      <c r="AG20" s="60">
        <f ca="1">SUMIFS('Ctas Receber'!$G:$G,'Ctas Receber'!$J:$J,'Grafico Fluxo de Caixa'!AG$6,'Ctas Receber'!$N:$N,Parametros!$C$8,'Ctas Receber'!$C:$C,'Fluxo de Caixa'!$A21)</f>
        <v>0</v>
      </c>
    </row>
    <row r="21" spans="1:33" ht="18.75">
      <c r="A21" s="81" t="s">
        <v>115</v>
      </c>
      <c r="B21" s="80">
        <f ca="1">SUM(B22:B43)</f>
        <v>0</v>
      </c>
      <c r="C21" s="80">
        <f t="shared" ref="C21:AG21" ca="1" si="2">SUM(C22:C43)</f>
        <v>0</v>
      </c>
      <c r="D21" s="80">
        <f t="shared" ca="1" si="2"/>
        <v>0</v>
      </c>
      <c r="E21" s="80">
        <f t="shared" ca="1" si="2"/>
        <v>0</v>
      </c>
      <c r="F21" s="80">
        <f t="shared" ca="1" si="2"/>
        <v>0</v>
      </c>
      <c r="G21" s="80">
        <f t="shared" ca="1" si="2"/>
        <v>0</v>
      </c>
      <c r="H21" s="80">
        <f t="shared" ca="1" si="2"/>
        <v>0</v>
      </c>
      <c r="I21" s="80">
        <f t="shared" ca="1" si="2"/>
        <v>0</v>
      </c>
      <c r="J21" s="80">
        <f t="shared" ca="1" si="2"/>
        <v>0</v>
      </c>
      <c r="K21" s="80">
        <f t="shared" ca="1" si="2"/>
        <v>0</v>
      </c>
      <c r="L21" s="80">
        <f t="shared" ca="1" si="2"/>
        <v>0</v>
      </c>
      <c r="M21" s="80">
        <f t="shared" ca="1" si="2"/>
        <v>0</v>
      </c>
      <c r="N21" s="80">
        <f t="shared" ca="1" si="2"/>
        <v>0</v>
      </c>
      <c r="O21" s="80">
        <f t="shared" ca="1" si="2"/>
        <v>0</v>
      </c>
      <c r="P21" s="80">
        <f t="shared" ca="1" si="2"/>
        <v>0</v>
      </c>
      <c r="Q21" s="80">
        <f t="shared" ca="1" si="2"/>
        <v>0</v>
      </c>
      <c r="R21" s="80">
        <f t="shared" ca="1" si="2"/>
        <v>0</v>
      </c>
      <c r="S21" s="80">
        <f t="shared" ca="1" si="2"/>
        <v>0</v>
      </c>
      <c r="T21" s="80">
        <f t="shared" ca="1" si="2"/>
        <v>0</v>
      </c>
      <c r="U21" s="80">
        <f t="shared" ca="1" si="2"/>
        <v>0</v>
      </c>
      <c r="V21" s="80">
        <f t="shared" ca="1" si="2"/>
        <v>0</v>
      </c>
      <c r="W21" s="80">
        <f t="shared" ca="1" si="2"/>
        <v>0</v>
      </c>
      <c r="X21" s="80">
        <f t="shared" ca="1" si="2"/>
        <v>0</v>
      </c>
      <c r="Y21" s="80">
        <f t="shared" ca="1" si="2"/>
        <v>0</v>
      </c>
      <c r="Z21" s="80">
        <f t="shared" ca="1" si="2"/>
        <v>0</v>
      </c>
      <c r="AA21" s="80">
        <f t="shared" ca="1" si="2"/>
        <v>0</v>
      </c>
      <c r="AB21" s="80">
        <f t="shared" ca="1" si="2"/>
        <v>0</v>
      </c>
      <c r="AC21" s="80">
        <f t="shared" ca="1" si="2"/>
        <v>0</v>
      </c>
      <c r="AD21" s="80">
        <f t="shared" ca="1" si="2"/>
        <v>0</v>
      </c>
      <c r="AE21" s="80">
        <f t="shared" ca="1" si="2"/>
        <v>0</v>
      </c>
      <c r="AF21" s="80">
        <f t="shared" ca="1" si="2"/>
        <v>0</v>
      </c>
      <c r="AG21" s="80">
        <f t="shared" ca="1" si="2"/>
        <v>0</v>
      </c>
    </row>
    <row r="22" spans="1:33">
      <c r="A22" s="117" t="str">
        <f>'Plano de Contas'!A31</f>
        <v xml:space="preserve">4.1.1 Simples Nacional </v>
      </c>
      <c r="B22" s="63">
        <f ca="1">SUMIFS('Ctas Pagar'!$G:$G,'Ctas Pagar'!$J:$J,'Grafico Fluxo de Caixa'!B$6,'Ctas Pagar'!$C:$C,'Fluxo de Caixa'!$A23)</f>
        <v>0</v>
      </c>
      <c r="C22" s="64">
        <f ca="1">SUMIFS('Ctas Pagar'!$G:$G,'Ctas Pagar'!$J:$J,'Grafico Fluxo de Caixa'!C$6,'Ctas Pagar'!$C:$C,'Fluxo de Caixa'!$A23)</f>
        <v>0</v>
      </c>
      <c r="D22" s="64">
        <f ca="1">SUMIFS('Ctas Pagar'!$G:$G,'Ctas Pagar'!$J:$J,'Grafico Fluxo de Caixa'!D$6,'Ctas Pagar'!$C:$C,'Fluxo de Caixa'!$A23)</f>
        <v>0</v>
      </c>
      <c r="E22" s="64">
        <f ca="1">SUMIFS('Ctas Pagar'!$G:$G,'Ctas Pagar'!$J:$J,'Grafico Fluxo de Caixa'!E$6,'Ctas Pagar'!$C:$C,'Fluxo de Caixa'!$A23)</f>
        <v>0</v>
      </c>
      <c r="F22" s="64">
        <f ca="1">SUMIFS('Ctas Pagar'!$G:$G,'Ctas Pagar'!$J:$J,'Grafico Fluxo de Caixa'!F$6,'Ctas Pagar'!$C:$C,'Fluxo de Caixa'!$A23)</f>
        <v>0</v>
      </c>
      <c r="G22" s="64">
        <f ca="1">SUMIFS('Ctas Pagar'!$G:$G,'Ctas Pagar'!$J:$J,'Grafico Fluxo de Caixa'!G$6,'Ctas Pagar'!$C:$C,'Fluxo de Caixa'!$A23)</f>
        <v>0</v>
      </c>
      <c r="H22" s="64">
        <f ca="1">SUMIFS('Ctas Pagar'!$G:$G,'Ctas Pagar'!$J:$J,'Grafico Fluxo de Caixa'!H$6,'Ctas Pagar'!$C:$C,'Fluxo de Caixa'!$A23)</f>
        <v>0</v>
      </c>
      <c r="I22" s="64">
        <f ca="1">SUMIFS('Ctas Pagar'!$G:$G,'Ctas Pagar'!$J:$J,'Grafico Fluxo de Caixa'!I$6,'Ctas Pagar'!$C:$C,'Fluxo de Caixa'!$A23)</f>
        <v>0</v>
      </c>
      <c r="J22" s="64">
        <f ca="1">SUMIFS('Ctas Pagar'!$G:$G,'Ctas Pagar'!$J:$J,'Grafico Fluxo de Caixa'!J$6,'Ctas Pagar'!$C:$C,'Fluxo de Caixa'!$A23)</f>
        <v>0</v>
      </c>
      <c r="K22" s="64">
        <f ca="1">SUMIFS('Ctas Pagar'!$G:$G,'Ctas Pagar'!$J:$J,'Grafico Fluxo de Caixa'!K$6,'Ctas Pagar'!$C:$C,'Fluxo de Caixa'!$A23)</f>
        <v>0</v>
      </c>
      <c r="L22" s="64">
        <f ca="1">SUMIFS('Ctas Pagar'!$G:$G,'Ctas Pagar'!$J:$J,'Grafico Fluxo de Caixa'!L$6,'Ctas Pagar'!$C:$C,'Fluxo de Caixa'!$A23)</f>
        <v>0</v>
      </c>
      <c r="M22" s="64">
        <f ca="1">SUMIFS('Ctas Pagar'!$G:$G,'Ctas Pagar'!$J:$J,'Grafico Fluxo de Caixa'!M$6,'Ctas Pagar'!$C:$C,'Fluxo de Caixa'!$A23)</f>
        <v>0</v>
      </c>
      <c r="N22" s="64">
        <f ca="1">SUMIFS('Ctas Pagar'!$G:$G,'Ctas Pagar'!$J:$J,'Grafico Fluxo de Caixa'!N$6,'Ctas Pagar'!$C:$C,'Fluxo de Caixa'!$A23)</f>
        <v>0</v>
      </c>
      <c r="O22" s="64">
        <f ca="1">SUMIFS('Ctas Pagar'!$G:$G,'Ctas Pagar'!$J:$J,'Grafico Fluxo de Caixa'!O$6,'Ctas Pagar'!$C:$C,'Fluxo de Caixa'!$A23)</f>
        <v>0</v>
      </c>
      <c r="P22" s="64">
        <f ca="1">SUMIFS('Ctas Pagar'!$G:$G,'Ctas Pagar'!$J:$J,'Grafico Fluxo de Caixa'!P$6,'Ctas Pagar'!$C:$C,'Fluxo de Caixa'!$A23)</f>
        <v>0</v>
      </c>
      <c r="Q22" s="64">
        <f ca="1">SUMIFS('Ctas Pagar'!$G:$G,'Ctas Pagar'!$J:$J,'Grafico Fluxo de Caixa'!Q$6,'Ctas Pagar'!$C:$C,'Fluxo de Caixa'!$A23)</f>
        <v>0</v>
      </c>
      <c r="R22" s="64">
        <f ca="1">SUMIFS('Ctas Pagar'!$G:$G,'Ctas Pagar'!$J:$J,'Grafico Fluxo de Caixa'!R$6,'Ctas Pagar'!$C:$C,'Fluxo de Caixa'!$A23)</f>
        <v>0</v>
      </c>
      <c r="S22" s="64">
        <f ca="1">SUMIFS('Ctas Pagar'!$G:$G,'Ctas Pagar'!$J:$J,'Grafico Fluxo de Caixa'!S$6,'Ctas Pagar'!$C:$C,'Fluxo de Caixa'!$A23)</f>
        <v>0</v>
      </c>
      <c r="T22" s="64">
        <f ca="1">SUMIFS('Ctas Pagar'!$G:$G,'Ctas Pagar'!$J:$J,'Grafico Fluxo de Caixa'!T$6,'Ctas Pagar'!$C:$C,'Fluxo de Caixa'!$A23)</f>
        <v>0</v>
      </c>
      <c r="U22" s="64">
        <f ca="1">SUMIFS('Ctas Pagar'!$G:$G,'Ctas Pagar'!$J:$J,'Grafico Fluxo de Caixa'!U$6,'Ctas Pagar'!$C:$C,'Fluxo de Caixa'!$A23)</f>
        <v>0</v>
      </c>
      <c r="V22" s="64">
        <f ca="1">SUMIFS('Ctas Pagar'!$G:$G,'Ctas Pagar'!$J:$J,'Grafico Fluxo de Caixa'!V$6,'Ctas Pagar'!$C:$C,'Fluxo de Caixa'!$A23)</f>
        <v>0</v>
      </c>
      <c r="W22" s="64">
        <f ca="1">SUMIFS('Ctas Pagar'!$G:$G,'Ctas Pagar'!$J:$J,'Grafico Fluxo de Caixa'!W$6,'Ctas Pagar'!$C:$C,'Fluxo de Caixa'!$A23)</f>
        <v>0</v>
      </c>
      <c r="X22" s="64">
        <f ca="1">SUMIFS('Ctas Pagar'!$G:$G,'Ctas Pagar'!$J:$J,'Grafico Fluxo de Caixa'!X$6,'Ctas Pagar'!$C:$C,'Fluxo de Caixa'!$A23)</f>
        <v>0</v>
      </c>
      <c r="Y22" s="64">
        <f ca="1">SUMIFS('Ctas Pagar'!$G:$G,'Ctas Pagar'!$J:$J,'Grafico Fluxo de Caixa'!Y$6,'Ctas Pagar'!$C:$C,'Fluxo de Caixa'!$A23)</f>
        <v>0</v>
      </c>
      <c r="Z22" s="64">
        <f ca="1">SUMIFS('Ctas Pagar'!$G:$G,'Ctas Pagar'!$J:$J,'Grafico Fluxo de Caixa'!Z$6,'Ctas Pagar'!$C:$C,'Fluxo de Caixa'!$A23)</f>
        <v>0</v>
      </c>
      <c r="AA22" s="64">
        <f ca="1">SUMIFS('Ctas Pagar'!$G:$G,'Ctas Pagar'!$J:$J,'Grafico Fluxo de Caixa'!AA$6,'Ctas Pagar'!$C:$C,'Fluxo de Caixa'!$A23)</f>
        <v>0</v>
      </c>
      <c r="AB22" s="64">
        <f ca="1">SUMIFS('Ctas Pagar'!$G:$G,'Ctas Pagar'!$J:$J,'Grafico Fluxo de Caixa'!AB$6,'Ctas Pagar'!$C:$C,'Fluxo de Caixa'!$A23)</f>
        <v>0</v>
      </c>
      <c r="AC22" s="64">
        <f ca="1">SUMIFS('Ctas Pagar'!$G:$G,'Ctas Pagar'!$J:$J,'Grafico Fluxo de Caixa'!AC$6,'Ctas Pagar'!$C:$C,'Fluxo de Caixa'!$A23)</f>
        <v>0</v>
      </c>
      <c r="AD22" s="64">
        <f ca="1">SUMIFS('Ctas Pagar'!$G:$G,'Ctas Pagar'!$J:$J,'Grafico Fluxo de Caixa'!AD$6,'Ctas Pagar'!$C:$C,'Fluxo de Caixa'!$A23)</f>
        <v>0</v>
      </c>
      <c r="AE22" s="64">
        <f ca="1">SUMIFS('Ctas Pagar'!$G:$G,'Ctas Pagar'!$J:$J,'Grafico Fluxo de Caixa'!AE$6,'Ctas Pagar'!$C:$C,'Fluxo de Caixa'!$A23)</f>
        <v>0</v>
      </c>
      <c r="AF22" s="64">
        <f ca="1">SUMIFS('Ctas Pagar'!$G:$G,'Ctas Pagar'!$J:$J,'Grafico Fluxo de Caixa'!AF$6,'Ctas Pagar'!$C:$C,'Fluxo de Caixa'!$A23)</f>
        <v>0</v>
      </c>
      <c r="AG22" s="64">
        <f ca="1">SUMIFS('Ctas Pagar'!$G:$G,'Ctas Pagar'!$J:$J,'Grafico Fluxo de Caixa'!AG$6,'Ctas Pagar'!$C:$C,'Fluxo de Caixa'!$A23)</f>
        <v>0</v>
      </c>
    </row>
    <row r="23" spans="1:33">
      <c r="A23" s="6" t="str">
        <f>'Plano de Contas'!A32</f>
        <v>4.1.2  Tarifas Boletos Bancários</v>
      </c>
      <c r="B23" s="60">
        <f ca="1">SUMIFS('Ctas Pagar'!$G:$G,'Ctas Pagar'!$J:$J,'Grafico Fluxo de Caixa'!B$6,'Ctas Pagar'!$C:$C,'Fluxo de Caixa'!$A24)</f>
        <v>0</v>
      </c>
      <c r="C23" s="61">
        <f ca="1">SUMIFS('Ctas Pagar'!$G:$G,'Ctas Pagar'!$J:$J,'Grafico Fluxo de Caixa'!C$6,'Ctas Pagar'!$C:$C,'Fluxo de Caixa'!$A24)</f>
        <v>0</v>
      </c>
      <c r="D23" s="61">
        <f ca="1">SUMIFS('Ctas Pagar'!$G:$G,'Ctas Pagar'!$J:$J,'Grafico Fluxo de Caixa'!D$6,'Ctas Pagar'!$C:$C,'Fluxo de Caixa'!$A24)</f>
        <v>0</v>
      </c>
      <c r="E23" s="61">
        <f ca="1">SUMIFS('Ctas Pagar'!$G:$G,'Ctas Pagar'!$J:$J,'Grafico Fluxo de Caixa'!E$6,'Ctas Pagar'!$C:$C,'Fluxo de Caixa'!$A24)</f>
        <v>0</v>
      </c>
      <c r="F23" s="61">
        <f ca="1">SUMIFS('Ctas Pagar'!$G:$G,'Ctas Pagar'!$J:$J,'Grafico Fluxo de Caixa'!F$6,'Ctas Pagar'!$C:$C,'Fluxo de Caixa'!$A24)</f>
        <v>0</v>
      </c>
      <c r="G23" s="61">
        <f ca="1">SUMIFS('Ctas Pagar'!$G:$G,'Ctas Pagar'!$J:$J,'Grafico Fluxo de Caixa'!G$6,'Ctas Pagar'!$C:$C,'Fluxo de Caixa'!$A24)</f>
        <v>0</v>
      </c>
      <c r="H23" s="61">
        <f ca="1">SUMIFS('Ctas Pagar'!$G:$G,'Ctas Pagar'!$J:$J,'Grafico Fluxo de Caixa'!H$6,'Ctas Pagar'!$C:$C,'Fluxo de Caixa'!$A24)</f>
        <v>0</v>
      </c>
      <c r="I23" s="61">
        <f ca="1">SUMIFS('Ctas Pagar'!$G:$G,'Ctas Pagar'!$J:$J,'Grafico Fluxo de Caixa'!I$6,'Ctas Pagar'!$C:$C,'Fluxo de Caixa'!$A24)</f>
        <v>0</v>
      </c>
      <c r="J23" s="61">
        <f ca="1">SUMIFS('Ctas Pagar'!$G:$G,'Ctas Pagar'!$J:$J,'Grafico Fluxo de Caixa'!J$6,'Ctas Pagar'!$C:$C,'Fluxo de Caixa'!$A24)</f>
        <v>0</v>
      </c>
      <c r="K23" s="61">
        <f ca="1">SUMIFS('Ctas Pagar'!$G:$G,'Ctas Pagar'!$J:$J,'Grafico Fluxo de Caixa'!K$6,'Ctas Pagar'!$C:$C,'Fluxo de Caixa'!$A24)</f>
        <v>0</v>
      </c>
      <c r="L23" s="61">
        <f ca="1">SUMIFS('Ctas Pagar'!$G:$G,'Ctas Pagar'!$J:$J,'Grafico Fluxo de Caixa'!L$6,'Ctas Pagar'!$C:$C,'Fluxo de Caixa'!$A24)</f>
        <v>0</v>
      </c>
      <c r="M23" s="61">
        <f ca="1">SUMIFS('Ctas Pagar'!$G:$G,'Ctas Pagar'!$J:$J,'Grafico Fluxo de Caixa'!M$6,'Ctas Pagar'!$C:$C,'Fluxo de Caixa'!$A24)</f>
        <v>0</v>
      </c>
      <c r="N23" s="61">
        <f ca="1">SUMIFS('Ctas Pagar'!$G:$G,'Ctas Pagar'!$J:$J,'Grafico Fluxo de Caixa'!N$6,'Ctas Pagar'!$C:$C,'Fluxo de Caixa'!$A24)</f>
        <v>0</v>
      </c>
      <c r="O23" s="61">
        <f ca="1">SUMIFS('Ctas Pagar'!$G:$G,'Ctas Pagar'!$J:$J,'Grafico Fluxo de Caixa'!O$6,'Ctas Pagar'!$C:$C,'Fluxo de Caixa'!$A24)</f>
        <v>0</v>
      </c>
      <c r="P23" s="61">
        <f ca="1">SUMIFS('Ctas Pagar'!$G:$G,'Ctas Pagar'!$J:$J,'Grafico Fluxo de Caixa'!P$6,'Ctas Pagar'!$C:$C,'Fluxo de Caixa'!$A24)</f>
        <v>0</v>
      </c>
      <c r="Q23" s="61">
        <f ca="1">SUMIFS('Ctas Pagar'!$G:$G,'Ctas Pagar'!$J:$J,'Grafico Fluxo de Caixa'!Q$6,'Ctas Pagar'!$C:$C,'Fluxo de Caixa'!$A24)</f>
        <v>0</v>
      </c>
      <c r="R23" s="61">
        <f ca="1">SUMIFS('Ctas Pagar'!$G:$G,'Ctas Pagar'!$J:$J,'Grafico Fluxo de Caixa'!R$6,'Ctas Pagar'!$C:$C,'Fluxo de Caixa'!$A24)</f>
        <v>0</v>
      </c>
      <c r="S23" s="61">
        <f ca="1">SUMIFS('Ctas Pagar'!$G:$G,'Ctas Pagar'!$J:$J,'Grafico Fluxo de Caixa'!S$6,'Ctas Pagar'!$C:$C,'Fluxo de Caixa'!$A24)</f>
        <v>0</v>
      </c>
      <c r="T23" s="61">
        <f ca="1">SUMIFS('Ctas Pagar'!$G:$G,'Ctas Pagar'!$J:$J,'Grafico Fluxo de Caixa'!T$6,'Ctas Pagar'!$C:$C,'Fluxo de Caixa'!$A24)</f>
        <v>0</v>
      </c>
      <c r="U23" s="61">
        <f ca="1">SUMIFS('Ctas Pagar'!$G:$G,'Ctas Pagar'!$J:$J,'Grafico Fluxo de Caixa'!U$6,'Ctas Pagar'!$C:$C,'Fluxo de Caixa'!$A24)</f>
        <v>0</v>
      </c>
      <c r="V23" s="61">
        <f ca="1">SUMIFS('Ctas Pagar'!$G:$G,'Ctas Pagar'!$J:$J,'Grafico Fluxo de Caixa'!V$6,'Ctas Pagar'!$C:$C,'Fluxo de Caixa'!$A24)</f>
        <v>0</v>
      </c>
      <c r="W23" s="61">
        <f ca="1">SUMIFS('Ctas Pagar'!$G:$G,'Ctas Pagar'!$J:$J,'Grafico Fluxo de Caixa'!W$6,'Ctas Pagar'!$C:$C,'Fluxo de Caixa'!$A24)</f>
        <v>0</v>
      </c>
      <c r="X23" s="61">
        <f ca="1">SUMIFS('Ctas Pagar'!$G:$G,'Ctas Pagar'!$J:$J,'Grafico Fluxo de Caixa'!X$6,'Ctas Pagar'!$C:$C,'Fluxo de Caixa'!$A24)</f>
        <v>0</v>
      </c>
      <c r="Y23" s="61">
        <f ca="1">SUMIFS('Ctas Pagar'!$G:$G,'Ctas Pagar'!$J:$J,'Grafico Fluxo de Caixa'!Y$6,'Ctas Pagar'!$C:$C,'Fluxo de Caixa'!$A24)</f>
        <v>0</v>
      </c>
      <c r="Z23" s="61">
        <f ca="1">SUMIFS('Ctas Pagar'!$G:$G,'Ctas Pagar'!$J:$J,'Grafico Fluxo de Caixa'!Z$6,'Ctas Pagar'!$C:$C,'Fluxo de Caixa'!$A24)</f>
        <v>0</v>
      </c>
      <c r="AA23" s="61">
        <f ca="1">SUMIFS('Ctas Pagar'!$G:$G,'Ctas Pagar'!$J:$J,'Grafico Fluxo de Caixa'!AA$6,'Ctas Pagar'!$C:$C,'Fluxo de Caixa'!$A24)</f>
        <v>0</v>
      </c>
      <c r="AB23" s="61">
        <f ca="1">SUMIFS('Ctas Pagar'!$G:$G,'Ctas Pagar'!$J:$J,'Grafico Fluxo de Caixa'!AB$6,'Ctas Pagar'!$C:$C,'Fluxo de Caixa'!$A24)</f>
        <v>0</v>
      </c>
      <c r="AC23" s="61">
        <f ca="1">SUMIFS('Ctas Pagar'!$G:$G,'Ctas Pagar'!$J:$J,'Grafico Fluxo de Caixa'!AC$6,'Ctas Pagar'!$C:$C,'Fluxo de Caixa'!$A24)</f>
        <v>0</v>
      </c>
      <c r="AD23" s="61">
        <f ca="1">SUMIFS('Ctas Pagar'!$G:$G,'Ctas Pagar'!$J:$J,'Grafico Fluxo de Caixa'!AD$6,'Ctas Pagar'!$C:$C,'Fluxo de Caixa'!$A24)</f>
        <v>0</v>
      </c>
      <c r="AE23" s="61">
        <f ca="1">SUMIFS('Ctas Pagar'!$G:$G,'Ctas Pagar'!$J:$J,'Grafico Fluxo de Caixa'!AE$6,'Ctas Pagar'!$C:$C,'Fluxo de Caixa'!$A24)</f>
        <v>0</v>
      </c>
      <c r="AF23" s="61">
        <f ca="1">SUMIFS('Ctas Pagar'!$G:$G,'Ctas Pagar'!$J:$J,'Grafico Fluxo de Caixa'!AF$6,'Ctas Pagar'!$C:$C,'Fluxo de Caixa'!$A24)</f>
        <v>0</v>
      </c>
      <c r="AG23" s="61">
        <f ca="1">SUMIFS('Ctas Pagar'!$G:$G,'Ctas Pagar'!$J:$J,'Grafico Fluxo de Caixa'!AG$6,'Ctas Pagar'!$C:$C,'Fluxo de Caixa'!$A24)</f>
        <v>0</v>
      </c>
    </row>
    <row r="24" spans="1:33">
      <c r="A24" s="6" t="str">
        <f>'Plano de Contas'!A33</f>
        <v>4.1.3 Taxas Cartão</v>
      </c>
      <c r="B24" s="60">
        <f ca="1">SUMIFS('Ctas Pagar'!$G:$G,'Ctas Pagar'!$J:$J,'Grafico Fluxo de Caixa'!B$6,'Ctas Pagar'!$C:$C,'Fluxo de Caixa'!$A25)</f>
        <v>0</v>
      </c>
      <c r="C24" s="61">
        <f ca="1">SUMIFS('Ctas Pagar'!$G:$G,'Ctas Pagar'!$J:$J,'Grafico Fluxo de Caixa'!C$6,'Ctas Pagar'!$C:$C,'Fluxo de Caixa'!$A25)</f>
        <v>0</v>
      </c>
      <c r="D24" s="61">
        <f ca="1">SUMIFS('Ctas Pagar'!$G:$G,'Ctas Pagar'!$J:$J,'Grafico Fluxo de Caixa'!D$6,'Ctas Pagar'!$C:$C,'Fluxo de Caixa'!$A25)</f>
        <v>0</v>
      </c>
      <c r="E24" s="61">
        <f ca="1">SUMIFS('Ctas Pagar'!$G:$G,'Ctas Pagar'!$J:$J,'Grafico Fluxo de Caixa'!E$6,'Ctas Pagar'!$C:$C,'Fluxo de Caixa'!$A25)</f>
        <v>0</v>
      </c>
      <c r="F24" s="61">
        <f ca="1">SUMIFS('Ctas Pagar'!$G:$G,'Ctas Pagar'!$J:$J,'Grafico Fluxo de Caixa'!F$6,'Ctas Pagar'!$C:$C,'Fluxo de Caixa'!$A25)</f>
        <v>0</v>
      </c>
      <c r="G24" s="61">
        <f ca="1">SUMIFS('Ctas Pagar'!$G:$G,'Ctas Pagar'!$J:$J,'Grafico Fluxo de Caixa'!G$6,'Ctas Pagar'!$C:$C,'Fluxo de Caixa'!$A25)</f>
        <v>0</v>
      </c>
      <c r="H24" s="61">
        <f ca="1">SUMIFS('Ctas Pagar'!$G:$G,'Ctas Pagar'!$J:$J,'Grafico Fluxo de Caixa'!H$6,'Ctas Pagar'!$C:$C,'Fluxo de Caixa'!$A25)</f>
        <v>0</v>
      </c>
      <c r="I24" s="61">
        <f ca="1">SUMIFS('Ctas Pagar'!$G:$G,'Ctas Pagar'!$J:$J,'Grafico Fluxo de Caixa'!I$6,'Ctas Pagar'!$C:$C,'Fluxo de Caixa'!$A25)</f>
        <v>0</v>
      </c>
      <c r="J24" s="61">
        <f ca="1">SUMIFS('Ctas Pagar'!$G:$G,'Ctas Pagar'!$J:$J,'Grafico Fluxo de Caixa'!J$6,'Ctas Pagar'!$C:$C,'Fluxo de Caixa'!$A25)</f>
        <v>0</v>
      </c>
      <c r="K24" s="61">
        <f ca="1">SUMIFS('Ctas Pagar'!$G:$G,'Ctas Pagar'!$J:$J,'Grafico Fluxo de Caixa'!K$6,'Ctas Pagar'!$C:$C,'Fluxo de Caixa'!$A25)</f>
        <v>0</v>
      </c>
      <c r="L24" s="61">
        <f ca="1">SUMIFS('Ctas Pagar'!$G:$G,'Ctas Pagar'!$J:$J,'Grafico Fluxo de Caixa'!L$6,'Ctas Pagar'!$C:$C,'Fluxo de Caixa'!$A25)</f>
        <v>0</v>
      </c>
      <c r="M24" s="61">
        <f ca="1">SUMIFS('Ctas Pagar'!$G:$G,'Ctas Pagar'!$J:$J,'Grafico Fluxo de Caixa'!M$6,'Ctas Pagar'!$C:$C,'Fluxo de Caixa'!$A25)</f>
        <v>0</v>
      </c>
      <c r="N24" s="61">
        <f ca="1">SUMIFS('Ctas Pagar'!$G:$G,'Ctas Pagar'!$J:$J,'Grafico Fluxo de Caixa'!N$6,'Ctas Pagar'!$C:$C,'Fluxo de Caixa'!$A25)</f>
        <v>0</v>
      </c>
      <c r="O24" s="61">
        <f ca="1">SUMIFS('Ctas Pagar'!$G:$G,'Ctas Pagar'!$J:$J,'Grafico Fluxo de Caixa'!O$6,'Ctas Pagar'!$C:$C,'Fluxo de Caixa'!$A25)</f>
        <v>0</v>
      </c>
      <c r="P24" s="61">
        <f ca="1">SUMIFS('Ctas Pagar'!$G:$G,'Ctas Pagar'!$J:$J,'Grafico Fluxo de Caixa'!P$6,'Ctas Pagar'!$C:$C,'Fluxo de Caixa'!$A25)</f>
        <v>0</v>
      </c>
      <c r="Q24" s="61">
        <f ca="1">SUMIFS('Ctas Pagar'!$G:$G,'Ctas Pagar'!$J:$J,'Grafico Fluxo de Caixa'!Q$6,'Ctas Pagar'!$C:$C,'Fluxo de Caixa'!$A25)</f>
        <v>0</v>
      </c>
      <c r="R24" s="61">
        <f ca="1">SUMIFS('Ctas Pagar'!$G:$G,'Ctas Pagar'!$J:$J,'Grafico Fluxo de Caixa'!R$6,'Ctas Pagar'!$C:$C,'Fluxo de Caixa'!$A25)</f>
        <v>0</v>
      </c>
      <c r="S24" s="61">
        <f ca="1">SUMIFS('Ctas Pagar'!$G:$G,'Ctas Pagar'!$J:$J,'Grafico Fluxo de Caixa'!S$6,'Ctas Pagar'!$C:$C,'Fluxo de Caixa'!$A25)</f>
        <v>0</v>
      </c>
      <c r="T24" s="61">
        <f ca="1">SUMIFS('Ctas Pagar'!$G:$G,'Ctas Pagar'!$J:$J,'Grafico Fluxo de Caixa'!T$6,'Ctas Pagar'!$C:$C,'Fluxo de Caixa'!$A25)</f>
        <v>0</v>
      </c>
      <c r="U24" s="61">
        <f ca="1">SUMIFS('Ctas Pagar'!$G:$G,'Ctas Pagar'!$J:$J,'Grafico Fluxo de Caixa'!U$6,'Ctas Pagar'!$C:$C,'Fluxo de Caixa'!$A25)</f>
        <v>0</v>
      </c>
      <c r="V24" s="61">
        <f ca="1">SUMIFS('Ctas Pagar'!$G:$G,'Ctas Pagar'!$J:$J,'Grafico Fluxo de Caixa'!V$6,'Ctas Pagar'!$C:$C,'Fluxo de Caixa'!$A25)</f>
        <v>0</v>
      </c>
      <c r="W24" s="61">
        <f ca="1">SUMIFS('Ctas Pagar'!$G:$G,'Ctas Pagar'!$J:$J,'Grafico Fluxo de Caixa'!W$6,'Ctas Pagar'!$C:$C,'Fluxo de Caixa'!$A25)</f>
        <v>0</v>
      </c>
      <c r="X24" s="61">
        <f ca="1">SUMIFS('Ctas Pagar'!$G:$G,'Ctas Pagar'!$J:$J,'Grafico Fluxo de Caixa'!X$6,'Ctas Pagar'!$C:$C,'Fluxo de Caixa'!$A25)</f>
        <v>0</v>
      </c>
      <c r="Y24" s="61">
        <f ca="1">SUMIFS('Ctas Pagar'!$G:$G,'Ctas Pagar'!$J:$J,'Grafico Fluxo de Caixa'!Y$6,'Ctas Pagar'!$C:$C,'Fluxo de Caixa'!$A25)</f>
        <v>0</v>
      </c>
      <c r="Z24" s="61">
        <f ca="1">SUMIFS('Ctas Pagar'!$G:$G,'Ctas Pagar'!$J:$J,'Grafico Fluxo de Caixa'!Z$6,'Ctas Pagar'!$C:$C,'Fluxo de Caixa'!$A25)</f>
        <v>0</v>
      </c>
      <c r="AA24" s="61">
        <f ca="1">SUMIFS('Ctas Pagar'!$G:$G,'Ctas Pagar'!$J:$J,'Grafico Fluxo de Caixa'!AA$6,'Ctas Pagar'!$C:$C,'Fluxo de Caixa'!$A25)</f>
        <v>0</v>
      </c>
      <c r="AB24" s="61">
        <f ca="1">SUMIFS('Ctas Pagar'!$G:$G,'Ctas Pagar'!$J:$J,'Grafico Fluxo de Caixa'!AB$6,'Ctas Pagar'!$C:$C,'Fluxo de Caixa'!$A25)</f>
        <v>0</v>
      </c>
      <c r="AC24" s="61">
        <f ca="1">SUMIFS('Ctas Pagar'!$G:$G,'Ctas Pagar'!$J:$J,'Grafico Fluxo de Caixa'!AC$6,'Ctas Pagar'!$C:$C,'Fluxo de Caixa'!$A25)</f>
        <v>0</v>
      </c>
      <c r="AD24" s="61">
        <f ca="1">SUMIFS('Ctas Pagar'!$G:$G,'Ctas Pagar'!$J:$J,'Grafico Fluxo de Caixa'!AD$6,'Ctas Pagar'!$C:$C,'Fluxo de Caixa'!$A25)</f>
        <v>0</v>
      </c>
      <c r="AE24" s="61">
        <f ca="1">SUMIFS('Ctas Pagar'!$G:$G,'Ctas Pagar'!$J:$J,'Grafico Fluxo de Caixa'!AE$6,'Ctas Pagar'!$C:$C,'Fluxo de Caixa'!$A25)</f>
        <v>0</v>
      </c>
      <c r="AF24" s="61">
        <f ca="1">SUMIFS('Ctas Pagar'!$G:$G,'Ctas Pagar'!$J:$J,'Grafico Fluxo de Caixa'!AF$6,'Ctas Pagar'!$C:$C,'Fluxo de Caixa'!$A25)</f>
        <v>0</v>
      </c>
      <c r="AG24" s="61">
        <f ca="1">SUMIFS('Ctas Pagar'!$G:$G,'Ctas Pagar'!$J:$J,'Grafico Fluxo de Caixa'!AG$6,'Ctas Pagar'!$C:$C,'Fluxo de Caixa'!$A25)</f>
        <v>0</v>
      </c>
    </row>
    <row r="25" spans="1:33">
      <c r="A25" s="6" t="str">
        <f>'Plano de Contas'!A34</f>
        <v>4.1.4 Outros Impostos</v>
      </c>
      <c r="B25" s="60">
        <f ca="1">SUMIFS('Ctas Pagar'!$G:$G,'Ctas Pagar'!$J:$J,'Grafico Fluxo de Caixa'!B$6,'Ctas Pagar'!$C:$C,'Fluxo de Caixa'!$A26)</f>
        <v>0</v>
      </c>
      <c r="C25" s="61">
        <f ca="1">SUMIFS('Ctas Pagar'!$G:$G,'Ctas Pagar'!$J:$J,'Grafico Fluxo de Caixa'!C$6,'Ctas Pagar'!$C:$C,'Fluxo de Caixa'!$A26)</f>
        <v>0</v>
      </c>
      <c r="D25" s="61">
        <f ca="1">SUMIFS('Ctas Pagar'!$G:$G,'Ctas Pagar'!$J:$J,'Grafico Fluxo de Caixa'!D$6,'Ctas Pagar'!$C:$C,'Fluxo de Caixa'!$A26)</f>
        <v>0</v>
      </c>
      <c r="E25" s="61">
        <f ca="1">SUMIFS('Ctas Pagar'!$G:$G,'Ctas Pagar'!$J:$J,'Grafico Fluxo de Caixa'!E$6,'Ctas Pagar'!$C:$C,'Fluxo de Caixa'!$A26)</f>
        <v>0</v>
      </c>
      <c r="F25" s="61">
        <f ca="1">SUMIFS('Ctas Pagar'!$G:$G,'Ctas Pagar'!$J:$J,'Grafico Fluxo de Caixa'!F$6,'Ctas Pagar'!$C:$C,'Fluxo de Caixa'!$A26)</f>
        <v>0</v>
      </c>
      <c r="G25" s="61">
        <f ca="1">SUMIFS('Ctas Pagar'!$G:$G,'Ctas Pagar'!$J:$J,'Grafico Fluxo de Caixa'!G$6,'Ctas Pagar'!$C:$C,'Fluxo de Caixa'!$A26)</f>
        <v>0</v>
      </c>
      <c r="H25" s="61">
        <f ca="1">SUMIFS('Ctas Pagar'!$G:$G,'Ctas Pagar'!$J:$J,'Grafico Fluxo de Caixa'!H$6,'Ctas Pagar'!$C:$C,'Fluxo de Caixa'!$A26)</f>
        <v>0</v>
      </c>
      <c r="I25" s="61">
        <f ca="1">SUMIFS('Ctas Pagar'!$G:$G,'Ctas Pagar'!$J:$J,'Grafico Fluxo de Caixa'!I$6,'Ctas Pagar'!$C:$C,'Fluxo de Caixa'!$A26)</f>
        <v>0</v>
      </c>
      <c r="J25" s="61">
        <f ca="1">SUMIFS('Ctas Pagar'!$G:$G,'Ctas Pagar'!$J:$J,'Grafico Fluxo de Caixa'!J$6,'Ctas Pagar'!$C:$C,'Fluxo de Caixa'!$A26)</f>
        <v>0</v>
      </c>
      <c r="K25" s="61">
        <f ca="1">SUMIFS('Ctas Pagar'!$G:$G,'Ctas Pagar'!$J:$J,'Grafico Fluxo de Caixa'!K$6,'Ctas Pagar'!$C:$C,'Fluxo de Caixa'!$A26)</f>
        <v>0</v>
      </c>
      <c r="L25" s="61">
        <f ca="1">SUMIFS('Ctas Pagar'!$G:$G,'Ctas Pagar'!$J:$J,'Grafico Fluxo de Caixa'!L$6,'Ctas Pagar'!$C:$C,'Fluxo de Caixa'!$A26)</f>
        <v>0</v>
      </c>
      <c r="M25" s="61">
        <f ca="1">SUMIFS('Ctas Pagar'!$G:$G,'Ctas Pagar'!$J:$J,'Grafico Fluxo de Caixa'!M$6,'Ctas Pagar'!$C:$C,'Fluxo de Caixa'!$A26)</f>
        <v>0</v>
      </c>
      <c r="N25" s="61">
        <f ca="1">SUMIFS('Ctas Pagar'!$G:$G,'Ctas Pagar'!$J:$J,'Grafico Fluxo de Caixa'!N$6,'Ctas Pagar'!$C:$C,'Fluxo de Caixa'!$A26)</f>
        <v>0</v>
      </c>
      <c r="O25" s="61">
        <f ca="1">SUMIFS('Ctas Pagar'!$G:$G,'Ctas Pagar'!$J:$J,'Grafico Fluxo de Caixa'!O$6,'Ctas Pagar'!$C:$C,'Fluxo de Caixa'!$A26)</f>
        <v>0</v>
      </c>
      <c r="P25" s="61">
        <f ca="1">SUMIFS('Ctas Pagar'!$G:$G,'Ctas Pagar'!$J:$J,'Grafico Fluxo de Caixa'!P$6,'Ctas Pagar'!$C:$C,'Fluxo de Caixa'!$A26)</f>
        <v>0</v>
      </c>
      <c r="Q25" s="61">
        <f ca="1">SUMIFS('Ctas Pagar'!$G:$G,'Ctas Pagar'!$J:$J,'Grafico Fluxo de Caixa'!Q$6,'Ctas Pagar'!$C:$C,'Fluxo de Caixa'!$A26)</f>
        <v>0</v>
      </c>
      <c r="R25" s="61">
        <f ca="1">SUMIFS('Ctas Pagar'!$G:$G,'Ctas Pagar'!$J:$J,'Grafico Fluxo de Caixa'!R$6,'Ctas Pagar'!$C:$C,'Fluxo de Caixa'!$A26)</f>
        <v>0</v>
      </c>
      <c r="S25" s="61">
        <f ca="1">SUMIFS('Ctas Pagar'!$G:$G,'Ctas Pagar'!$J:$J,'Grafico Fluxo de Caixa'!S$6,'Ctas Pagar'!$C:$C,'Fluxo de Caixa'!$A26)</f>
        <v>0</v>
      </c>
      <c r="T25" s="61">
        <f ca="1">SUMIFS('Ctas Pagar'!$G:$G,'Ctas Pagar'!$J:$J,'Grafico Fluxo de Caixa'!T$6,'Ctas Pagar'!$C:$C,'Fluxo de Caixa'!$A26)</f>
        <v>0</v>
      </c>
      <c r="U25" s="61">
        <f ca="1">SUMIFS('Ctas Pagar'!$G:$G,'Ctas Pagar'!$J:$J,'Grafico Fluxo de Caixa'!U$6,'Ctas Pagar'!$C:$C,'Fluxo de Caixa'!$A26)</f>
        <v>0</v>
      </c>
      <c r="V25" s="61">
        <f ca="1">SUMIFS('Ctas Pagar'!$G:$G,'Ctas Pagar'!$J:$J,'Grafico Fluxo de Caixa'!V$6,'Ctas Pagar'!$C:$C,'Fluxo de Caixa'!$A26)</f>
        <v>0</v>
      </c>
      <c r="W25" s="61">
        <f ca="1">SUMIFS('Ctas Pagar'!$G:$G,'Ctas Pagar'!$J:$J,'Grafico Fluxo de Caixa'!W$6,'Ctas Pagar'!$C:$C,'Fluxo de Caixa'!$A26)</f>
        <v>0</v>
      </c>
      <c r="X25" s="61">
        <f ca="1">SUMIFS('Ctas Pagar'!$G:$G,'Ctas Pagar'!$J:$J,'Grafico Fluxo de Caixa'!X$6,'Ctas Pagar'!$C:$C,'Fluxo de Caixa'!$A26)</f>
        <v>0</v>
      </c>
      <c r="Y25" s="61">
        <f ca="1">SUMIFS('Ctas Pagar'!$G:$G,'Ctas Pagar'!$J:$J,'Grafico Fluxo de Caixa'!Y$6,'Ctas Pagar'!$C:$C,'Fluxo de Caixa'!$A26)</f>
        <v>0</v>
      </c>
      <c r="Z25" s="61">
        <f ca="1">SUMIFS('Ctas Pagar'!$G:$G,'Ctas Pagar'!$J:$J,'Grafico Fluxo de Caixa'!Z$6,'Ctas Pagar'!$C:$C,'Fluxo de Caixa'!$A26)</f>
        <v>0</v>
      </c>
      <c r="AA25" s="61">
        <f ca="1">SUMIFS('Ctas Pagar'!$G:$G,'Ctas Pagar'!$J:$J,'Grafico Fluxo de Caixa'!AA$6,'Ctas Pagar'!$C:$C,'Fluxo de Caixa'!$A26)</f>
        <v>0</v>
      </c>
      <c r="AB25" s="61">
        <f ca="1">SUMIFS('Ctas Pagar'!$G:$G,'Ctas Pagar'!$J:$J,'Grafico Fluxo de Caixa'!AB$6,'Ctas Pagar'!$C:$C,'Fluxo de Caixa'!$A26)</f>
        <v>0</v>
      </c>
      <c r="AC25" s="61">
        <f ca="1">SUMIFS('Ctas Pagar'!$G:$G,'Ctas Pagar'!$J:$J,'Grafico Fluxo de Caixa'!AC$6,'Ctas Pagar'!$C:$C,'Fluxo de Caixa'!$A26)</f>
        <v>0</v>
      </c>
      <c r="AD25" s="61">
        <f ca="1">SUMIFS('Ctas Pagar'!$G:$G,'Ctas Pagar'!$J:$J,'Grafico Fluxo de Caixa'!AD$6,'Ctas Pagar'!$C:$C,'Fluxo de Caixa'!$A26)</f>
        <v>0</v>
      </c>
      <c r="AE25" s="61">
        <f ca="1">SUMIFS('Ctas Pagar'!$G:$G,'Ctas Pagar'!$J:$J,'Grafico Fluxo de Caixa'!AE$6,'Ctas Pagar'!$C:$C,'Fluxo de Caixa'!$A26)</f>
        <v>0</v>
      </c>
      <c r="AF25" s="61">
        <f ca="1">SUMIFS('Ctas Pagar'!$G:$G,'Ctas Pagar'!$J:$J,'Grafico Fluxo de Caixa'!AF$6,'Ctas Pagar'!$C:$C,'Fluxo de Caixa'!$A26)</f>
        <v>0</v>
      </c>
      <c r="AG25" s="61">
        <f ca="1">SUMIFS('Ctas Pagar'!$G:$G,'Ctas Pagar'!$J:$J,'Grafico Fluxo de Caixa'!AG$6,'Ctas Pagar'!$C:$C,'Fluxo de Caixa'!$A26)</f>
        <v>0</v>
      </c>
    </row>
    <row r="26" spans="1:33">
      <c r="A26" s="6">
        <f>'Plano de Contas'!A35</f>
        <v>0</v>
      </c>
      <c r="B26" s="60">
        <f ca="1">SUMIFS('Ctas Pagar'!$G:$G,'Ctas Pagar'!$J:$J,'Grafico Fluxo de Caixa'!B$6,'Ctas Pagar'!$C:$C,'Fluxo de Caixa'!$A27)</f>
        <v>0</v>
      </c>
      <c r="C26" s="61">
        <f ca="1">SUMIFS('Ctas Pagar'!$G:$G,'Ctas Pagar'!$J:$J,'Grafico Fluxo de Caixa'!C$6,'Ctas Pagar'!$C:$C,'Fluxo de Caixa'!$A27)</f>
        <v>0</v>
      </c>
      <c r="D26" s="61">
        <f ca="1">SUMIFS('Ctas Pagar'!$G:$G,'Ctas Pagar'!$J:$J,'Grafico Fluxo de Caixa'!D$6,'Ctas Pagar'!$C:$C,'Fluxo de Caixa'!$A27)</f>
        <v>0</v>
      </c>
      <c r="E26" s="61">
        <f ca="1">SUMIFS('Ctas Pagar'!$G:$G,'Ctas Pagar'!$J:$J,'Grafico Fluxo de Caixa'!E$6,'Ctas Pagar'!$C:$C,'Fluxo de Caixa'!$A27)</f>
        <v>0</v>
      </c>
      <c r="F26" s="61">
        <f ca="1">SUMIFS('Ctas Pagar'!$G:$G,'Ctas Pagar'!$J:$J,'Grafico Fluxo de Caixa'!F$6,'Ctas Pagar'!$C:$C,'Fluxo de Caixa'!$A27)</f>
        <v>0</v>
      </c>
      <c r="G26" s="61">
        <f ca="1">SUMIFS('Ctas Pagar'!$G:$G,'Ctas Pagar'!$J:$J,'Grafico Fluxo de Caixa'!G$6,'Ctas Pagar'!$C:$C,'Fluxo de Caixa'!$A27)</f>
        <v>0</v>
      </c>
      <c r="H26" s="61">
        <f ca="1">SUMIFS('Ctas Pagar'!$G:$G,'Ctas Pagar'!$J:$J,'Grafico Fluxo de Caixa'!H$6,'Ctas Pagar'!$C:$C,'Fluxo de Caixa'!$A27)</f>
        <v>0</v>
      </c>
      <c r="I26" s="61">
        <f ca="1">SUMIFS('Ctas Pagar'!$G:$G,'Ctas Pagar'!$J:$J,'Grafico Fluxo de Caixa'!I$6,'Ctas Pagar'!$C:$C,'Fluxo de Caixa'!$A27)</f>
        <v>0</v>
      </c>
      <c r="J26" s="61">
        <f ca="1">SUMIFS('Ctas Pagar'!$G:$G,'Ctas Pagar'!$J:$J,'Grafico Fluxo de Caixa'!J$6,'Ctas Pagar'!$C:$C,'Fluxo de Caixa'!$A27)</f>
        <v>0</v>
      </c>
      <c r="K26" s="61">
        <f ca="1">SUMIFS('Ctas Pagar'!$G:$G,'Ctas Pagar'!$J:$J,'Grafico Fluxo de Caixa'!K$6,'Ctas Pagar'!$C:$C,'Fluxo de Caixa'!$A27)</f>
        <v>0</v>
      </c>
      <c r="L26" s="61">
        <f ca="1">SUMIFS('Ctas Pagar'!$G:$G,'Ctas Pagar'!$J:$J,'Grafico Fluxo de Caixa'!L$6,'Ctas Pagar'!$C:$C,'Fluxo de Caixa'!$A27)</f>
        <v>0</v>
      </c>
      <c r="M26" s="61">
        <f ca="1">SUMIFS('Ctas Pagar'!$G:$G,'Ctas Pagar'!$J:$J,'Grafico Fluxo de Caixa'!M$6,'Ctas Pagar'!$C:$C,'Fluxo de Caixa'!$A27)</f>
        <v>0</v>
      </c>
      <c r="N26" s="61">
        <f ca="1">SUMIFS('Ctas Pagar'!$G:$G,'Ctas Pagar'!$J:$J,'Grafico Fluxo de Caixa'!N$6,'Ctas Pagar'!$C:$C,'Fluxo de Caixa'!$A27)</f>
        <v>0</v>
      </c>
      <c r="O26" s="61">
        <f ca="1">SUMIFS('Ctas Pagar'!$G:$G,'Ctas Pagar'!$J:$J,'Grafico Fluxo de Caixa'!O$6,'Ctas Pagar'!$C:$C,'Fluxo de Caixa'!$A27)</f>
        <v>0</v>
      </c>
      <c r="P26" s="61">
        <f ca="1">SUMIFS('Ctas Pagar'!$G:$G,'Ctas Pagar'!$J:$J,'Grafico Fluxo de Caixa'!P$6,'Ctas Pagar'!$C:$C,'Fluxo de Caixa'!$A27)</f>
        <v>0</v>
      </c>
      <c r="Q26" s="61">
        <f ca="1">SUMIFS('Ctas Pagar'!$G:$G,'Ctas Pagar'!$J:$J,'Grafico Fluxo de Caixa'!Q$6,'Ctas Pagar'!$C:$C,'Fluxo de Caixa'!$A27)</f>
        <v>0</v>
      </c>
      <c r="R26" s="61">
        <f ca="1">SUMIFS('Ctas Pagar'!$G:$G,'Ctas Pagar'!$J:$J,'Grafico Fluxo de Caixa'!R$6,'Ctas Pagar'!$C:$C,'Fluxo de Caixa'!$A27)</f>
        <v>0</v>
      </c>
      <c r="S26" s="61">
        <f ca="1">SUMIFS('Ctas Pagar'!$G:$G,'Ctas Pagar'!$J:$J,'Grafico Fluxo de Caixa'!S$6,'Ctas Pagar'!$C:$C,'Fluxo de Caixa'!$A27)</f>
        <v>0</v>
      </c>
      <c r="T26" s="61">
        <f ca="1">SUMIFS('Ctas Pagar'!$G:$G,'Ctas Pagar'!$J:$J,'Grafico Fluxo de Caixa'!T$6,'Ctas Pagar'!$C:$C,'Fluxo de Caixa'!$A27)</f>
        <v>0</v>
      </c>
      <c r="U26" s="61">
        <f ca="1">SUMIFS('Ctas Pagar'!$G:$G,'Ctas Pagar'!$J:$J,'Grafico Fluxo de Caixa'!U$6,'Ctas Pagar'!$C:$C,'Fluxo de Caixa'!$A27)</f>
        <v>0</v>
      </c>
      <c r="V26" s="61">
        <f ca="1">SUMIFS('Ctas Pagar'!$G:$G,'Ctas Pagar'!$J:$J,'Grafico Fluxo de Caixa'!V$6,'Ctas Pagar'!$C:$C,'Fluxo de Caixa'!$A27)</f>
        <v>0</v>
      </c>
      <c r="W26" s="61">
        <f ca="1">SUMIFS('Ctas Pagar'!$G:$G,'Ctas Pagar'!$J:$J,'Grafico Fluxo de Caixa'!W$6,'Ctas Pagar'!$C:$C,'Fluxo de Caixa'!$A27)</f>
        <v>0</v>
      </c>
      <c r="X26" s="61">
        <f ca="1">SUMIFS('Ctas Pagar'!$G:$G,'Ctas Pagar'!$J:$J,'Grafico Fluxo de Caixa'!X$6,'Ctas Pagar'!$C:$C,'Fluxo de Caixa'!$A27)</f>
        <v>0</v>
      </c>
      <c r="Y26" s="61">
        <f ca="1">SUMIFS('Ctas Pagar'!$G:$G,'Ctas Pagar'!$J:$J,'Grafico Fluxo de Caixa'!Y$6,'Ctas Pagar'!$C:$C,'Fluxo de Caixa'!$A27)</f>
        <v>0</v>
      </c>
      <c r="Z26" s="61">
        <f ca="1">SUMIFS('Ctas Pagar'!$G:$G,'Ctas Pagar'!$J:$J,'Grafico Fluxo de Caixa'!Z$6,'Ctas Pagar'!$C:$C,'Fluxo de Caixa'!$A27)</f>
        <v>0</v>
      </c>
      <c r="AA26" s="61">
        <f ca="1">SUMIFS('Ctas Pagar'!$G:$G,'Ctas Pagar'!$J:$J,'Grafico Fluxo de Caixa'!AA$6,'Ctas Pagar'!$C:$C,'Fluxo de Caixa'!$A27)</f>
        <v>0</v>
      </c>
      <c r="AB26" s="61">
        <f ca="1">SUMIFS('Ctas Pagar'!$G:$G,'Ctas Pagar'!$J:$J,'Grafico Fluxo de Caixa'!AB$6,'Ctas Pagar'!$C:$C,'Fluxo de Caixa'!$A27)</f>
        <v>0</v>
      </c>
      <c r="AC26" s="61">
        <f ca="1">SUMIFS('Ctas Pagar'!$G:$G,'Ctas Pagar'!$J:$J,'Grafico Fluxo de Caixa'!AC$6,'Ctas Pagar'!$C:$C,'Fluxo de Caixa'!$A27)</f>
        <v>0</v>
      </c>
      <c r="AD26" s="61">
        <f ca="1">SUMIFS('Ctas Pagar'!$G:$G,'Ctas Pagar'!$J:$J,'Grafico Fluxo de Caixa'!AD$6,'Ctas Pagar'!$C:$C,'Fluxo de Caixa'!$A27)</f>
        <v>0</v>
      </c>
      <c r="AE26" s="61">
        <f ca="1">SUMIFS('Ctas Pagar'!$G:$G,'Ctas Pagar'!$J:$J,'Grafico Fluxo de Caixa'!AE$6,'Ctas Pagar'!$C:$C,'Fluxo de Caixa'!$A27)</f>
        <v>0</v>
      </c>
      <c r="AF26" s="61">
        <f ca="1">SUMIFS('Ctas Pagar'!$G:$G,'Ctas Pagar'!$J:$J,'Grafico Fluxo de Caixa'!AF$6,'Ctas Pagar'!$C:$C,'Fluxo de Caixa'!$A27)</f>
        <v>0</v>
      </c>
      <c r="AG26" s="61">
        <f ca="1">SUMIFS('Ctas Pagar'!$G:$G,'Ctas Pagar'!$J:$J,'Grafico Fluxo de Caixa'!AG$6,'Ctas Pagar'!$C:$C,'Fluxo de Caixa'!$A27)</f>
        <v>0</v>
      </c>
    </row>
    <row r="27" spans="1:33">
      <c r="A27" s="6">
        <f>'Plano de Contas'!A36</f>
        <v>0</v>
      </c>
      <c r="B27" s="60">
        <f ca="1">SUMIFS('Ctas Pagar'!$G:$G,'Ctas Pagar'!$J:$J,'Grafico Fluxo de Caixa'!B$6,'Ctas Pagar'!$C:$C,'Fluxo de Caixa'!$A28)</f>
        <v>0</v>
      </c>
      <c r="C27" s="61">
        <f ca="1">SUMIFS('Ctas Pagar'!$G:$G,'Ctas Pagar'!$J:$J,'Grafico Fluxo de Caixa'!C$6,'Ctas Pagar'!$C:$C,'Fluxo de Caixa'!$A28)</f>
        <v>0</v>
      </c>
      <c r="D27" s="61">
        <f ca="1">SUMIFS('Ctas Pagar'!$G:$G,'Ctas Pagar'!$J:$J,'Grafico Fluxo de Caixa'!D$6,'Ctas Pagar'!$C:$C,'Fluxo de Caixa'!$A28)</f>
        <v>0</v>
      </c>
      <c r="E27" s="61">
        <f ca="1">SUMIFS('Ctas Pagar'!$G:$G,'Ctas Pagar'!$J:$J,'Grafico Fluxo de Caixa'!E$6,'Ctas Pagar'!$C:$C,'Fluxo de Caixa'!$A28)</f>
        <v>0</v>
      </c>
      <c r="F27" s="61">
        <f ca="1">SUMIFS('Ctas Pagar'!$G:$G,'Ctas Pagar'!$J:$J,'Grafico Fluxo de Caixa'!F$6,'Ctas Pagar'!$C:$C,'Fluxo de Caixa'!$A28)</f>
        <v>0</v>
      </c>
      <c r="G27" s="61">
        <f ca="1">SUMIFS('Ctas Pagar'!$G:$G,'Ctas Pagar'!$J:$J,'Grafico Fluxo de Caixa'!G$6,'Ctas Pagar'!$C:$C,'Fluxo de Caixa'!$A28)</f>
        <v>0</v>
      </c>
      <c r="H27" s="61">
        <f ca="1">SUMIFS('Ctas Pagar'!$G:$G,'Ctas Pagar'!$J:$J,'Grafico Fluxo de Caixa'!H$6,'Ctas Pagar'!$C:$C,'Fluxo de Caixa'!$A28)</f>
        <v>0</v>
      </c>
      <c r="I27" s="61">
        <f ca="1">SUMIFS('Ctas Pagar'!$G:$G,'Ctas Pagar'!$J:$J,'Grafico Fluxo de Caixa'!I$6,'Ctas Pagar'!$C:$C,'Fluxo de Caixa'!$A28)</f>
        <v>0</v>
      </c>
      <c r="J27" s="61">
        <f ca="1">SUMIFS('Ctas Pagar'!$G:$G,'Ctas Pagar'!$J:$J,'Grafico Fluxo de Caixa'!J$6,'Ctas Pagar'!$C:$C,'Fluxo de Caixa'!$A28)</f>
        <v>0</v>
      </c>
      <c r="K27" s="61">
        <f ca="1">SUMIFS('Ctas Pagar'!$G:$G,'Ctas Pagar'!$J:$J,'Grafico Fluxo de Caixa'!K$6,'Ctas Pagar'!$C:$C,'Fluxo de Caixa'!$A28)</f>
        <v>0</v>
      </c>
      <c r="L27" s="61">
        <f ca="1">SUMIFS('Ctas Pagar'!$G:$G,'Ctas Pagar'!$J:$J,'Grafico Fluxo de Caixa'!L$6,'Ctas Pagar'!$C:$C,'Fluxo de Caixa'!$A28)</f>
        <v>0</v>
      </c>
      <c r="M27" s="61">
        <f ca="1">SUMIFS('Ctas Pagar'!$G:$G,'Ctas Pagar'!$J:$J,'Grafico Fluxo de Caixa'!M$6,'Ctas Pagar'!$C:$C,'Fluxo de Caixa'!$A28)</f>
        <v>0</v>
      </c>
      <c r="N27" s="61">
        <f ca="1">SUMIFS('Ctas Pagar'!$G:$G,'Ctas Pagar'!$J:$J,'Grafico Fluxo de Caixa'!N$6,'Ctas Pagar'!$C:$C,'Fluxo de Caixa'!$A28)</f>
        <v>0</v>
      </c>
      <c r="O27" s="61">
        <f ca="1">SUMIFS('Ctas Pagar'!$G:$G,'Ctas Pagar'!$J:$J,'Grafico Fluxo de Caixa'!O$6,'Ctas Pagar'!$C:$C,'Fluxo de Caixa'!$A28)</f>
        <v>0</v>
      </c>
      <c r="P27" s="61">
        <f ca="1">SUMIFS('Ctas Pagar'!$G:$G,'Ctas Pagar'!$J:$J,'Grafico Fluxo de Caixa'!P$6,'Ctas Pagar'!$C:$C,'Fluxo de Caixa'!$A28)</f>
        <v>0</v>
      </c>
      <c r="Q27" s="61">
        <f ca="1">SUMIFS('Ctas Pagar'!$G:$G,'Ctas Pagar'!$J:$J,'Grafico Fluxo de Caixa'!Q$6,'Ctas Pagar'!$C:$C,'Fluxo de Caixa'!$A28)</f>
        <v>0</v>
      </c>
      <c r="R27" s="61">
        <f ca="1">SUMIFS('Ctas Pagar'!$G:$G,'Ctas Pagar'!$J:$J,'Grafico Fluxo de Caixa'!R$6,'Ctas Pagar'!$C:$C,'Fluxo de Caixa'!$A28)</f>
        <v>0</v>
      </c>
      <c r="S27" s="61">
        <f ca="1">SUMIFS('Ctas Pagar'!$G:$G,'Ctas Pagar'!$J:$J,'Grafico Fluxo de Caixa'!S$6,'Ctas Pagar'!$C:$C,'Fluxo de Caixa'!$A28)</f>
        <v>0</v>
      </c>
      <c r="T27" s="61">
        <f ca="1">SUMIFS('Ctas Pagar'!$G:$G,'Ctas Pagar'!$J:$J,'Grafico Fluxo de Caixa'!T$6,'Ctas Pagar'!$C:$C,'Fluxo de Caixa'!$A28)</f>
        <v>0</v>
      </c>
      <c r="U27" s="61">
        <f ca="1">SUMIFS('Ctas Pagar'!$G:$G,'Ctas Pagar'!$J:$J,'Grafico Fluxo de Caixa'!U$6,'Ctas Pagar'!$C:$C,'Fluxo de Caixa'!$A28)</f>
        <v>0</v>
      </c>
      <c r="V27" s="61">
        <f ca="1">SUMIFS('Ctas Pagar'!$G:$G,'Ctas Pagar'!$J:$J,'Grafico Fluxo de Caixa'!V$6,'Ctas Pagar'!$C:$C,'Fluxo de Caixa'!$A28)</f>
        <v>0</v>
      </c>
      <c r="W27" s="61">
        <f ca="1">SUMIFS('Ctas Pagar'!$G:$G,'Ctas Pagar'!$J:$J,'Grafico Fluxo de Caixa'!W$6,'Ctas Pagar'!$C:$C,'Fluxo de Caixa'!$A28)</f>
        <v>0</v>
      </c>
      <c r="X27" s="61">
        <f ca="1">SUMIFS('Ctas Pagar'!$G:$G,'Ctas Pagar'!$J:$J,'Grafico Fluxo de Caixa'!X$6,'Ctas Pagar'!$C:$C,'Fluxo de Caixa'!$A28)</f>
        <v>0</v>
      </c>
      <c r="Y27" s="61">
        <f ca="1">SUMIFS('Ctas Pagar'!$G:$G,'Ctas Pagar'!$J:$J,'Grafico Fluxo de Caixa'!Y$6,'Ctas Pagar'!$C:$C,'Fluxo de Caixa'!$A28)</f>
        <v>0</v>
      </c>
      <c r="Z27" s="61">
        <f ca="1">SUMIFS('Ctas Pagar'!$G:$G,'Ctas Pagar'!$J:$J,'Grafico Fluxo de Caixa'!Z$6,'Ctas Pagar'!$C:$C,'Fluxo de Caixa'!$A28)</f>
        <v>0</v>
      </c>
      <c r="AA27" s="61">
        <f ca="1">SUMIFS('Ctas Pagar'!$G:$G,'Ctas Pagar'!$J:$J,'Grafico Fluxo de Caixa'!AA$6,'Ctas Pagar'!$C:$C,'Fluxo de Caixa'!$A28)</f>
        <v>0</v>
      </c>
      <c r="AB27" s="61">
        <f ca="1">SUMIFS('Ctas Pagar'!$G:$G,'Ctas Pagar'!$J:$J,'Grafico Fluxo de Caixa'!AB$6,'Ctas Pagar'!$C:$C,'Fluxo de Caixa'!$A28)</f>
        <v>0</v>
      </c>
      <c r="AC27" s="61">
        <f ca="1">SUMIFS('Ctas Pagar'!$G:$G,'Ctas Pagar'!$J:$J,'Grafico Fluxo de Caixa'!AC$6,'Ctas Pagar'!$C:$C,'Fluxo de Caixa'!$A28)</f>
        <v>0</v>
      </c>
      <c r="AD27" s="61">
        <f ca="1">SUMIFS('Ctas Pagar'!$G:$G,'Ctas Pagar'!$J:$J,'Grafico Fluxo de Caixa'!AD$6,'Ctas Pagar'!$C:$C,'Fluxo de Caixa'!$A28)</f>
        <v>0</v>
      </c>
      <c r="AE27" s="61">
        <f ca="1">SUMIFS('Ctas Pagar'!$G:$G,'Ctas Pagar'!$J:$J,'Grafico Fluxo de Caixa'!AE$6,'Ctas Pagar'!$C:$C,'Fluxo de Caixa'!$A28)</f>
        <v>0</v>
      </c>
      <c r="AF27" s="61">
        <f ca="1">SUMIFS('Ctas Pagar'!$G:$G,'Ctas Pagar'!$J:$J,'Grafico Fluxo de Caixa'!AF$6,'Ctas Pagar'!$C:$C,'Fluxo de Caixa'!$A28)</f>
        <v>0</v>
      </c>
      <c r="AG27" s="61">
        <f ca="1">SUMIFS('Ctas Pagar'!$G:$G,'Ctas Pagar'!$J:$J,'Grafico Fluxo de Caixa'!AG$6,'Ctas Pagar'!$C:$C,'Fluxo de Caixa'!$A28)</f>
        <v>0</v>
      </c>
    </row>
    <row r="28" spans="1:33">
      <c r="A28" s="6">
        <f>'Plano de Contas'!A37</f>
        <v>0</v>
      </c>
      <c r="B28" s="60">
        <f ca="1">SUMIFS('Ctas Pagar'!$G:$G,'Ctas Pagar'!$J:$J,'Grafico Fluxo de Caixa'!B$6,'Ctas Pagar'!$C:$C,'Fluxo de Caixa'!$A29)</f>
        <v>0</v>
      </c>
      <c r="C28" s="61">
        <f ca="1">SUMIFS('Ctas Pagar'!$G:$G,'Ctas Pagar'!$J:$J,'Grafico Fluxo de Caixa'!C$6,'Ctas Pagar'!$C:$C,'Fluxo de Caixa'!$A29)</f>
        <v>0</v>
      </c>
      <c r="D28" s="61">
        <f ca="1">SUMIFS('Ctas Pagar'!$G:$G,'Ctas Pagar'!$J:$J,'Grafico Fluxo de Caixa'!D$6,'Ctas Pagar'!$C:$C,'Fluxo de Caixa'!$A29)</f>
        <v>0</v>
      </c>
      <c r="E28" s="61">
        <f ca="1">SUMIFS('Ctas Pagar'!$G:$G,'Ctas Pagar'!$J:$J,'Grafico Fluxo de Caixa'!E$6,'Ctas Pagar'!$C:$C,'Fluxo de Caixa'!$A29)</f>
        <v>0</v>
      </c>
      <c r="F28" s="61">
        <f ca="1">SUMIFS('Ctas Pagar'!$G:$G,'Ctas Pagar'!$J:$J,'Grafico Fluxo de Caixa'!F$6,'Ctas Pagar'!$C:$C,'Fluxo de Caixa'!$A29)</f>
        <v>0</v>
      </c>
      <c r="G28" s="61">
        <f ca="1">SUMIFS('Ctas Pagar'!$G:$G,'Ctas Pagar'!$J:$J,'Grafico Fluxo de Caixa'!G$6,'Ctas Pagar'!$C:$C,'Fluxo de Caixa'!$A29)</f>
        <v>0</v>
      </c>
      <c r="H28" s="61">
        <f ca="1">SUMIFS('Ctas Pagar'!$G:$G,'Ctas Pagar'!$J:$J,'Grafico Fluxo de Caixa'!H$6,'Ctas Pagar'!$C:$C,'Fluxo de Caixa'!$A29)</f>
        <v>0</v>
      </c>
      <c r="I28" s="61">
        <f ca="1">SUMIFS('Ctas Pagar'!$G:$G,'Ctas Pagar'!$J:$J,'Grafico Fluxo de Caixa'!I$6,'Ctas Pagar'!$C:$C,'Fluxo de Caixa'!$A29)</f>
        <v>0</v>
      </c>
      <c r="J28" s="61">
        <f ca="1">SUMIFS('Ctas Pagar'!$G:$G,'Ctas Pagar'!$J:$J,'Grafico Fluxo de Caixa'!J$6,'Ctas Pagar'!$C:$C,'Fluxo de Caixa'!$A29)</f>
        <v>0</v>
      </c>
      <c r="K28" s="61">
        <f ca="1">SUMIFS('Ctas Pagar'!$G:$G,'Ctas Pagar'!$J:$J,'Grafico Fluxo de Caixa'!K$6,'Ctas Pagar'!$C:$C,'Fluxo de Caixa'!$A29)</f>
        <v>0</v>
      </c>
      <c r="L28" s="61">
        <f ca="1">SUMIFS('Ctas Pagar'!$G:$G,'Ctas Pagar'!$J:$J,'Grafico Fluxo de Caixa'!L$6,'Ctas Pagar'!$C:$C,'Fluxo de Caixa'!$A29)</f>
        <v>0</v>
      </c>
      <c r="M28" s="61">
        <f ca="1">SUMIFS('Ctas Pagar'!$G:$G,'Ctas Pagar'!$J:$J,'Grafico Fluxo de Caixa'!M$6,'Ctas Pagar'!$C:$C,'Fluxo de Caixa'!$A29)</f>
        <v>0</v>
      </c>
      <c r="N28" s="61">
        <f ca="1">SUMIFS('Ctas Pagar'!$G:$G,'Ctas Pagar'!$J:$J,'Grafico Fluxo de Caixa'!N$6,'Ctas Pagar'!$C:$C,'Fluxo de Caixa'!$A29)</f>
        <v>0</v>
      </c>
      <c r="O28" s="61">
        <f ca="1">SUMIFS('Ctas Pagar'!$G:$G,'Ctas Pagar'!$J:$J,'Grafico Fluxo de Caixa'!O$6,'Ctas Pagar'!$C:$C,'Fluxo de Caixa'!$A29)</f>
        <v>0</v>
      </c>
      <c r="P28" s="61">
        <f ca="1">SUMIFS('Ctas Pagar'!$G:$G,'Ctas Pagar'!$J:$J,'Grafico Fluxo de Caixa'!P$6,'Ctas Pagar'!$C:$C,'Fluxo de Caixa'!$A29)</f>
        <v>0</v>
      </c>
      <c r="Q28" s="61">
        <f ca="1">SUMIFS('Ctas Pagar'!$G:$G,'Ctas Pagar'!$J:$J,'Grafico Fluxo de Caixa'!Q$6,'Ctas Pagar'!$C:$C,'Fluxo de Caixa'!$A29)</f>
        <v>0</v>
      </c>
      <c r="R28" s="61">
        <f ca="1">SUMIFS('Ctas Pagar'!$G:$G,'Ctas Pagar'!$J:$J,'Grafico Fluxo de Caixa'!R$6,'Ctas Pagar'!$C:$C,'Fluxo de Caixa'!$A29)</f>
        <v>0</v>
      </c>
      <c r="S28" s="61">
        <f ca="1">SUMIFS('Ctas Pagar'!$G:$G,'Ctas Pagar'!$J:$J,'Grafico Fluxo de Caixa'!S$6,'Ctas Pagar'!$C:$C,'Fluxo de Caixa'!$A29)</f>
        <v>0</v>
      </c>
      <c r="T28" s="61">
        <f ca="1">SUMIFS('Ctas Pagar'!$G:$G,'Ctas Pagar'!$J:$J,'Grafico Fluxo de Caixa'!T$6,'Ctas Pagar'!$C:$C,'Fluxo de Caixa'!$A29)</f>
        <v>0</v>
      </c>
      <c r="U28" s="61">
        <f ca="1">SUMIFS('Ctas Pagar'!$G:$G,'Ctas Pagar'!$J:$J,'Grafico Fluxo de Caixa'!U$6,'Ctas Pagar'!$C:$C,'Fluxo de Caixa'!$A29)</f>
        <v>0</v>
      </c>
      <c r="V28" s="61">
        <f ca="1">SUMIFS('Ctas Pagar'!$G:$G,'Ctas Pagar'!$J:$J,'Grafico Fluxo de Caixa'!V$6,'Ctas Pagar'!$C:$C,'Fluxo de Caixa'!$A29)</f>
        <v>0</v>
      </c>
      <c r="W28" s="61">
        <f ca="1">SUMIFS('Ctas Pagar'!$G:$G,'Ctas Pagar'!$J:$J,'Grafico Fluxo de Caixa'!W$6,'Ctas Pagar'!$C:$C,'Fluxo de Caixa'!$A29)</f>
        <v>0</v>
      </c>
      <c r="X28" s="61">
        <f ca="1">SUMIFS('Ctas Pagar'!$G:$G,'Ctas Pagar'!$J:$J,'Grafico Fluxo de Caixa'!X$6,'Ctas Pagar'!$C:$C,'Fluxo de Caixa'!$A29)</f>
        <v>0</v>
      </c>
      <c r="Y28" s="61">
        <f ca="1">SUMIFS('Ctas Pagar'!$G:$G,'Ctas Pagar'!$J:$J,'Grafico Fluxo de Caixa'!Y$6,'Ctas Pagar'!$C:$C,'Fluxo de Caixa'!$A29)</f>
        <v>0</v>
      </c>
      <c r="Z28" s="61">
        <f ca="1">SUMIFS('Ctas Pagar'!$G:$G,'Ctas Pagar'!$J:$J,'Grafico Fluxo de Caixa'!Z$6,'Ctas Pagar'!$C:$C,'Fluxo de Caixa'!$A29)</f>
        <v>0</v>
      </c>
      <c r="AA28" s="61">
        <f ca="1">SUMIFS('Ctas Pagar'!$G:$G,'Ctas Pagar'!$J:$J,'Grafico Fluxo de Caixa'!AA$6,'Ctas Pagar'!$C:$C,'Fluxo de Caixa'!$A29)</f>
        <v>0</v>
      </c>
      <c r="AB28" s="61">
        <f ca="1">SUMIFS('Ctas Pagar'!$G:$G,'Ctas Pagar'!$J:$J,'Grafico Fluxo de Caixa'!AB$6,'Ctas Pagar'!$C:$C,'Fluxo de Caixa'!$A29)</f>
        <v>0</v>
      </c>
      <c r="AC28" s="61">
        <f ca="1">SUMIFS('Ctas Pagar'!$G:$G,'Ctas Pagar'!$J:$J,'Grafico Fluxo de Caixa'!AC$6,'Ctas Pagar'!$C:$C,'Fluxo de Caixa'!$A29)</f>
        <v>0</v>
      </c>
      <c r="AD28" s="61">
        <f ca="1">SUMIFS('Ctas Pagar'!$G:$G,'Ctas Pagar'!$J:$J,'Grafico Fluxo de Caixa'!AD$6,'Ctas Pagar'!$C:$C,'Fluxo de Caixa'!$A29)</f>
        <v>0</v>
      </c>
      <c r="AE28" s="61">
        <f ca="1">SUMIFS('Ctas Pagar'!$G:$G,'Ctas Pagar'!$J:$J,'Grafico Fluxo de Caixa'!AE$6,'Ctas Pagar'!$C:$C,'Fluxo de Caixa'!$A29)</f>
        <v>0</v>
      </c>
      <c r="AF28" s="61">
        <f ca="1">SUMIFS('Ctas Pagar'!$G:$G,'Ctas Pagar'!$J:$J,'Grafico Fluxo de Caixa'!AF$6,'Ctas Pagar'!$C:$C,'Fluxo de Caixa'!$A29)</f>
        <v>0</v>
      </c>
      <c r="AG28" s="61">
        <f ca="1">SUMIFS('Ctas Pagar'!$G:$G,'Ctas Pagar'!$J:$J,'Grafico Fluxo de Caixa'!AG$6,'Ctas Pagar'!$C:$C,'Fluxo de Caixa'!$A29)</f>
        <v>0</v>
      </c>
    </row>
    <row r="29" spans="1:33">
      <c r="A29" s="6" t="str">
        <f>'Plano de Contas'!A39</f>
        <v>4.2.1 Fornecedores</v>
      </c>
      <c r="B29" s="60">
        <f ca="1">SUMIFS('Ctas Pagar'!$G:$G,'Ctas Pagar'!$J:$J,'Grafico Fluxo de Caixa'!B$6,'Ctas Pagar'!$C:$C,'Fluxo de Caixa'!$A30)</f>
        <v>0</v>
      </c>
      <c r="C29" s="61">
        <f ca="1">SUMIFS('Ctas Pagar'!$G:$G,'Ctas Pagar'!$J:$J,'Grafico Fluxo de Caixa'!C$6,'Ctas Pagar'!$C:$C,'Fluxo de Caixa'!$A30)</f>
        <v>0</v>
      </c>
      <c r="D29" s="61">
        <f ca="1">SUMIFS('Ctas Pagar'!$G:$G,'Ctas Pagar'!$J:$J,'Grafico Fluxo de Caixa'!D$6,'Ctas Pagar'!$C:$C,'Fluxo de Caixa'!$A30)</f>
        <v>0</v>
      </c>
      <c r="E29" s="61">
        <f ca="1">SUMIFS('Ctas Pagar'!$G:$G,'Ctas Pagar'!$J:$J,'Grafico Fluxo de Caixa'!E$6,'Ctas Pagar'!$C:$C,'Fluxo de Caixa'!$A30)</f>
        <v>0</v>
      </c>
      <c r="F29" s="61">
        <f ca="1">SUMIFS('Ctas Pagar'!$G:$G,'Ctas Pagar'!$J:$J,'Grafico Fluxo de Caixa'!F$6,'Ctas Pagar'!$C:$C,'Fluxo de Caixa'!$A30)</f>
        <v>0</v>
      </c>
      <c r="G29" s="61">
        <f ca="1">SUMIFS('Ctas Pagar'!$G:$G,'Ctas Pagar'!$J:$J,'Grafico Fluxo de Caixa'!G$6,'Ctas Pagar'!$C:$C,'Fluxo de Caixa'!$A30)</f>
        <v>0</v>
      </c>
      <c r="H29" s="61">
        <f ca="1">SUMIFS('Ctas Pagar'!$G:$G,'Ctas Pagar'!$J:$J,'Grafico Fluxo de Caixa'!H$6,'Ctas Pagar'!$C:$C,'Fluxo de Caixa'!$A30)</f>
        <v>0</v>
      </c>
      <c r="I29" s="61">
        <f ca="1">SUMIFS('Ctas Pagar'!$G:$G,'Ctas Pagar'!$J:$J,'Grafico Fluxo de Caixa'!I$6,'Ctas Pagar'!$C:$C,'Fluxo de Caixa'!$A30)</f>
        <v>0</v>
      </c>
      <c r="J29" s="61">
        <f ca="1">SUMIFS('Ctas Pagar'!$G:$G,'Ctas Pagar'!$J:$J,'Grafico Fluxo de Caixa'!J$6,'Ctas Pagar'!$C:$C,'Fluxo de Caixa'!$A30)</f>
        <v>0</v>
      </c>
      <c r="K29" s="61">
        <f ca="1">SUMIFS('Ctas Pagar'!$G:$G,'Ctas Pagar'!$J:$J,'Grafico Fluxo de Caixa'!K$6,'Ctas Pagar'!$C:$C,'Fluxo de Caixa'!$A30)</f>
        <v>0</v>
      </c>
      <c r="L29" s="61">
        <f ca="1">SUMIFS('Ctas Pagar'!$G:$G,'Ctas Pagar'!$J:$J,'Grafico Fluxo de Caixa'!L$6,'Ctas Pagar'!$C:$C,'Fluxo de Caixa'!$A30)</f>
        <v>0</v>
      </c>
      <c r="M29" s="61">
        <f ca="1">SUMIFS('Ctas Pagar'!$G:$G,'Ctas Pagar'!$J:$J,'Grafico Fluxo de Caixa'!M$6,'Ctas Pagar'!$C:$C,'Fluxo de Caixa'!$A30)</f>
        <v>0</v>
      </c>
      <c r="N29" s="61">
        <f ca="1">SUMIFS('Ctas Pagar'!$G:$G,'Ctas Pagar'!$J:$J,'Grafico Fluxo de Caixa'!N$6,'Ctas Pagar'!$C:$C,'Fluxo de Caixa'!$A30)</f>
        <v>0</v>
      </c>
      <c r="O29" s="61">
        <f ca="1">SUMIFS('Ctas Pagar'!$G:$G,'Ctas Pagar'!$J:$J,'Grafico Fluxo de Caixa'!O$6,'Ctas Pagar'!$C:$C,'Fluxo de Caixa'!$A30)</f>
        <v>0</v>
      </c>
      <c r="P29" s="61">
        <f ca="1">SUMIFS('Ctas Pagar'!$G:$G,'Ctas Pagar'!$J:$J,'Grafico Fluxo de Caixa'!P$6,'Ctas Pagar'!$C:$C,'Fluxo de Caixa'!$A30)</f>
        <v>0</v>
      </c>
      <c r="Q29" s="61">
        <f ca="1">SUMIFS('Ctas Pagar'!$G:$G,'Ctas Pagar'!$J:$J,'Grafico Fluxo de Caixa'!Q$6,'Ctas Pagar'!$C:$C,'Fluxo de Caixa'!$A30)</f>
        <v>0</v>
      </c>
      <c r="R29" s="61">
        <f ca="1">SUMIFS('Ctas Pagar'!$G:$G,'Ctas Pagar'!$J:$J,'Grafico Fluxo de Caixa'!R$6,'Ctas Pagar'!$C:$C,'Fluxo de Caixa'!$A30)</f>
        <v>0</v>
      </c>
      <c r="S29" s="61">
        <f ca="1">SUMIFS('Ctas Pagar'!$G:$G,'Ctas Pagar'!$J:$J,'Grafico Fluxo de Caixa'!S$6,'Ctas Pagar'!$C:$C,'Fluxo de Caixa'!$A30)</f>
        <v>0</v>
      </c>
      <c r="T29" s="61">
        <f ca="1">SUMIFS('Ctas Pagar'!$G:$G,'Ctas Pagar'!$J:$J,'Grafico Fluxo de Caixa'!T$6,'Ctas Pagar'!$C:$C,'Fluxo de Caixa'!$A30)</f>
        <v>0</v>
      </c>
      <c r="U29" s="61">
        <f ca="1">SUMIFS('Ctas Pagar'!$G:$G,'Ctas Pagar'!$J:$J,'Grafico Fluxo de Caixa'!U$6,'Ctas Pagar'!$C:$C,'Fluxo de Caixa'!$A30)</f>
        <v>0</v>
      </c>
      <c r="V29" s="61">
        <f ca="1">SUMIFS('Ctas Pagar'!$G:$G,'Ctas Pagar'!$J:$J,'Grafico Fluxo de Caixa'!V$6,'Ctas Pagar'!$C:$C,'Fluxo de Caixa'!$A30)</f>
        <v>0</v>
      </c>
      <c r="W29" s="61">
        <f ca="1">SUMIFS('Ctas Pagar'!$G:$G,'Ctas Pagar'!$J:$J,'Grafico Fluxo de Caixa'!W$6,'Ctas Pagar'!$C:$C,'Fluxo de Caixa'!$A30)</f>
        <v>0</v>
      </c>
      <c r="X29" s="61">
        <f ca="1">SUMIFS('Ctas Pagar'!$G:$G,'Ctas Pagar'!$J:$J,'Grafico Fluxo de Caixa'!X$6,'Ctas Pagar'!$C:$C,'Fluxo de Caixa'!$A30)</f>
        <v>0</v>
      </c>
      <c r="Y29" s="61">
        <f ca="1">SUMIFS('Ctas Pagar'!$G:$G,'Ctas Pagar'!$J:$J,'Grafico Fluxo de Caixa'!Y$6,'Ctas Pagar'!$C:$C,'Fluxo de Caixa'!$A30)</f>
        <v>0</v>
      </c>
      <c r="Z29" s="61">
        <f ca="1">SUMIFS('Ctas Pagar'!$G:$G,'Ctas Pagar'!$J:$J,'Grafico Fluxo de Caixa'!Z$6,'Ctas Pagar'!$C:$C,'Fluxo de Caixa'!$A30)</f>
        <v>0</v>
      </c>
      <c r="AA29" s="61">
        <f ca="1">SUMIFS('Ctas Pagar'!$G:$G,'Ctas Pagar'!$J:$J,'Grafico Fluxo de Caixa'!AA$6,'Ctas Pagar'!$C:$C,'Fluxo de Caixa'!$A30)</f>
        <v>0</v>
      </c>
      <c r="AB29" s="61">
        <f ca="1">SUMIFS('Ctas Pagar'!$G:$G,'Ctas Pagar'!$J:$J,'Grafico Fluxo de Caixa'!AB$6,'Ctas Pagar'!$C:$C,'Fluxo de Caixa'!$A30)</f>
        <v>0</v>
      </c>
      <c r="AC29" s="61">
        <f ca="1">SUMIFS('Ctas Pagar'!$G:$G,'Ctas Pagar'!$J:$J,'Grafico Fluxo de Caixa'!AC$6,'Ctas Pagar'!$C:$C,'Fluxo de Caixa'!$A30)</f>
        <v>0</v>
      </c>
      <c r="AD29" s="61">
        <f ca="1">SUMIFS('Ctas Pagar'!$G:$G,'Ctas Pagar'!$J:$J,'Grafico Fluxo de Caixa'!AD$6,'Ctas Pagar'!$C:$C,'Fluxo de Caixa'!$A30)</f>
        <v>0</v>
      </c>
      <c r="AE29" s="61">
        <f ca="1">SUMIFS('Ctas Pagar'!$G:$G,'Ctas Pagar'!$J:$J,'Grafico Fluxo de Caixa'!AE$6,'Ctas Pagar'!$C:$C,'Fluxo de Caixa'!$A30)</f>
        <v>0</v>
      </c>
      <c r="AF29" s="61">
        <f ca="1">SUMIFS('Ctas Pagar'!$G:$G,'Ctas Pagar'!$J:$J,'Grafico Fluxo de Caixa'!AF$6,'Ctas Pagar'!$C:$C,'Fluxo de Caixa'!$A30)</f>
        <v>0</v>
      </c>
      <c r="AG29" s="61">
        <f ca="1">SUMIFS('Ctas Pagar'!$G:$G,'Ctas Pagar'!$J:$J,'Grafico Fluxo de Caixa'!AG$6,'Ctas Pagar'!$C:$C,'Fluxo de Caixa'!$A30)</f>
        <v>0</v>
      </c>
    </row>
    <row r="30" spans="1:33">
      <c r="A30" s="6" t="str">
        <f>'Plano de Contas'!A40</f>
        <v>4.2.2 Mão de Obra Terceirizada</v>
      </c>
      <c r="B30" s="60">
        <f ca="1">SUMIFS('Ctas Pagar'!$G:$G,'Ctas Pagar'!$J:$J,'Grafico Fluxo de Caixa'!B$6,'Ctas Pagar'!$C:$C,'Fluxo de Caixa'!$A31)</f>
        <v>0</v>
      </c>
      <c r="C30" s="61">
        <f ca="1">SUMIFS('Ctas Pagar'!$G:$G,'Ctas Pagar'!$J:$J,'Grafico Fluxo de Caixa'!C$6,'Ctas Pagar'!$C:$C,'Fluxo de Caixa'!$A31)</f>
        <v>0</v>
      </c>
      <c r="D30" s="61">
        <f ca="1">SUMIFS('Ctas Pagar'!$G:$G,'Ctas Pagar'!$J:$J,'Grafico Fluxo de Caixa'!D$6,'Ctas Pagar'!$C:$C,'Fluxo de Caixa'!$A31)</f>
        <v>0</v>
      </c>
      <c r="E30" s="61">
        <f ca="1">SUMIFS('Ctas Pagar'!$G:$G,'Ctas Pagar'!$J:$J,'Grafico Fluxo de Caixa'!E$6,'Ctas Pagar'!$C:$C,'Fluxo de Caixa'!$A31)</f>
        <v>0</v>
      </c>
      <c r="F30" s="61">
        <f ca="1">SUMIFS('Ctas Pagar'!$G:$G,'Ctas Pagar'!$J:$J,'Grafico Fluxo de Caixa'!F$6,'Ctas Pagar'!$C:$C,'Fluxo de Caixa'!$A31)</f>
        <v>0</v>
      </c>
      <c r="G30" s="61">
        <f ca="1">SUMIFS('Ctas Pagar'!$G:$G,'Ctas Pagar'!$J:$J,'Grafico Fluxo de Caixa'!G$6,'Ctas Pagar'!$C:$C,'Fluxo de Caixa'!$A31)</f>
        <v>0</v>
      </c>
      <c r="H30" s="61">
        <f ca="1">SUMIFS('Ctas Pagar'!$G:$G,'Ctas Pagar'!$J:$J,'Grafico Fluxo de Caixa'!H$6,'Ctas Pagar'!$C:$C,'Fluxo de Caixa'!$A31)</f>
        <v>0</v>
      </c>
      <c r="I30" s="61">
        <f ca="1">SUMIFS('Ctas Pagar'!$G:$G,'Ctas Pagar'!$J:$J,'Grafico Fluxo de Caixa'!I$6,'Ctas Pagar'!$C:$C,'Fluxo de Caixa'!$A31)</f>
        <v>0</v>
      </c>
      <c r="J30" s="61">
        <f ca="1">SUMIFS('Ctas Pagar'!$G:$G,'Ctas Pagar'!$J:$J,'Grafico Fluxo de Caixa'!J$6,'Ctas Pagar'!$C:$C,'Fluxo de Caixa'!$A31)</f>
        <v>0</v>
      </c>
      <c r="K30" s="61">
        <f ca="1">SUMIFS('Ctas Pagar'!$G:$G,'Ctas Pagar'!$J:$J,'Grafico Fluxo de Caixa'!K$6,'Ctas Pagar'!$C:$C,'Fluxo de Caixa'!$A31)</f>
        <v>0</v>
      </c>
      <c r="L30" s="61">
        <f ca="1">SUMIFS('Ctas Pagar'!$G:$G,'Ctas Pagar'!$J:$J,'Grafico Fluxo de Caixa'!L$6,'Ctas Pagar'!$C:$C,'Fluxo de Caixa'!$A31)</f>
        <v>0</v>
      </c>
      <c r="M30" s="61">
        <f ca="1">SUMIFS('Ctas Pagar'!$G:$G,'Ctas Pagar'!$J:$J,'Grafico Fluxo de Caixa'!M$6,'Ctas Pagar'!$C:$C,'Fluxo de Caixa'!$A31)</f>
        <v>0</v>
      </c>
      <c r="N30" s="61">
        <f ca="1">SUMIFS('Ctas Pagar'!$G:$G,'Ctas Pagar'!$J:$J,'Grafico Fluxo de Caixa'!N$6,'Ctas Pagar'!$C:$C,'Fluxo de Caixa'!$A31)</f>
        <v>0</v>
      </c>
      <c r="O30" s="61">
        <f ca="1">SUMIFS('Ctas Pagar'!$G:$G,'Ctas Pagar'!$J:$J,'Grafico Fluxo de Caixa'!O$6,'Ctas Pagar'!$C:$C,'Fluxo de Caixa'!$A31)</f>
        <v>0</v>
      </c>
      <c r="P30" s="61">
        <f ca="1">SUMIFS('Ctas Pagar'!$G:$G,'Ctas Pagar'!$J:$J,'Grafico Fluxo de Caixa'!P$6,'Ctas Pagar'!$C:$C,'Fluxo de Caixa'!$A31)</f>
        <v>0</v>
      </c>
      <c r="Q30" s="61">
        <f ca="1">SUMIFS('Ctas Pagar'!$G:$G,'Ctas Pagar'!$J:$J,'Grafico Fluxo de Caixa'!Q$6,'Ctas Pagar'!$C:$C,'Fluxo de Caixa'!$A31)</f>
        <v>0</v>
      </c>
      <c r="R30" s="61">
        <f ca="1">SUMIFS('Ctas Pagar'!$G:$G,'Ctas Pagar'!$J:$J,'Grafico Fluxo de Caixa'!R$6,'Ctas Pagar'!$C:$C,'Fluxo de Caixa'!$A31)</f>
        <v>0</v>
      </c>
      <c r="S30" s="61">
        <f ca="1">SUMIFS('Ctas Pagar'!$G:$G,'Ctas Pagar'!$J:$J,'Grafico Fluxo de Caixa'!S$6,'Ctas Pagar'!$C:$C,'Fluxo de Caixa'!$A31)</f>
        <v>0</v>
      </c>
      <c r="T30" s="61">
        <f ca="1">SUMIFS('Ctas Pagar'!$G:$G,'Ctas Pagar'!$J:$J,'Grafico Fluxo de Caixa'!T$6,'Ctas Pagar'!$C:$C,'Fluxo de Caixa'!$A31)</f>
        <v>0</v>
      </c>
      <c r="U30" s="61">
        <f ca="1">SUMIFS('Ctas Pagar'!$G:$G,'Ctas Pagar'!$J:$J,'Grafico Fluxo de Caixa'!U$6,'Ctas Pagar'!$C:$C,'Fluxo de Caixa'!$A31)</f>
        <v>0</v>
      </c>
      <c r="V30" s="61">
        <f ca="1">SUMIFS('Ctas Pagar'!$G:$G,'Ctas Pagar'!$J:$J,'Grafico Fluxo de Caixa'!V$6,'Ctas Pagar'!$C:$C,'Fluxo de Caixa'!$A31)</f>
        <v>0</v>
      </c>
      <c r="W30" s="61">
        <f ca="1">SUMIFS('Ctas Pagar'!$G:$G,'Ctas Pagar'!$J:$J,'Grafico Fluxo de Caixa'!W$6,'Ctas Pagar'!$C:$C,'Fluxo de Caixa'!$A31)</f>
        <v>0</v>
      </c>
      <c r="X30" s="61">
        <f ca="1">SUMIFS('Ctas Pagar'!$G:$G,'Ctas Pagar'!$J:$J,'Grafico Fluxo de Caixa'!X$6,'Ctas Pagar'!$C:$C,'Fluxo de Caixa'!$A31)</f>
        <v>0</v>
      </c>
      <c r="Y30" s="61">
        <f ca="1">SUMIFS('Ctas Pagar'!$G:$G,'Ctas Pagar'!$J:$J,'Grafico Fluxo de Caixa'!Y$6,'Ctas Pagar'!$C:$C,'Fluxo de Caixa'!$A31)</f>
        <v>0</v>
      </c>
      <c r="Z30" s="61">
        <f ca="1">SUMIFS('Ctas Pagar'!$G:$G,'Ctas Pagar'!$J:$J,'Grafico Fluxo de Caixa'!Z$6,'Ctas Pagar'!$C:$C,'Fluxo de Caixa'!$A31)</f>
        <v>0</v>
      </c>
      <c r="AA30" s="61">
        <f ca="1">SUMIFS('Ctas Pagar'!$G:$G,'Ctas Pagar'!$J:$J,'Grafico Fluxo de Caixa'!AA$6,'Ctas Pagar'!$C:$C,'Fluxo de Caixa'!$A31)</f>
        <v>0</v>
      </c>
      <c r="AB30" s="61">
        <f ca="1">SUMIFS('Ctas Pagar'!$G:$G,'Ctas Pagar'!$J:$J,'Grafico Fluxo de Caixa'!AB$6,'Ctas Pagar'!$C:$C,'Fluxo de Caixa'!$A31)</f>
        <v>0</v>
      </c>
      <c r="AC30" s="61">
        <f ca="1">SUMIFS('Ctas Pagar'!$G:$G,'Ctas Pagar'!$J:$J,'Grafico Fluxo de Caixa'!AC$6,'Ctas Pagar'!$C:$C,'Fluxo de Caixa'!$A31)</f>
        <v>0</v>
      </c>
      <c r="AD30" s="61">
        <f ca="1">SUMIFS('Ctas Pagar'!$G:$G,'Ctas Pagar'!$J:$J,'Grafico Fluxo de Caixa'!AD$6,'Ctas Pagar'!$C:$C,'Fluxo de Caixa'!$A31)</f>
        <v>0</v>
      </c>
      <c r="AE30" s="61">
        <f ca="1">SUMIFS('Ctas Pagar'!$G:$G,'Ctas Pagar'!$J:$J,'Grafico Fluxo de Caixa'!AE$6,'Ctas Pagar'!$C:$C,'Fluxo de Caixa'!$A31)</f>
        <v>0</v>
      </c>
      <c r="AF30" s="61">
        <f ca="1">SUMIFS('Ctas Pagar'!$G:$G,'Ctas Pagar'!$J:$J,'Grafico Fluxo de Caixa'!AF$6,'Ctas Pagar'!$C:$C,'Fluxo de Caixa'!$A31)</f>
        <v>0</v>
      </c>
      <c r="AG30" s="61">
        <f ca="1">SUMIFS('Ctas Pagar'!$G:$G,'Ctas Pagar'!$J:$J,'Grafico Fluxo de Caixa'!AG$6,'Ctas Pagar'!$C:$C,'Fluxo de Caixa'!$A31)</f>
        <v>0</v>
      </c>
    </row>
    <row r="31" spans="1:33">
      <c r="A31" s="6">
        <f>'Plano de Contas'!A41</f>
        <v>0</v>
      </c>
      <c r="B31" s="60">
        <f ca="1">SUMIFS('Ctas Pagar'!$G:$G,'Ctas Pagar'!$J:$J,'Grafico Fluxo de Caixa'!B$6,'Ctas Pagar'!$C:$C,'Fluxo de Caixa'!$A32)</f>
        <v>0</v>
      </c>
      <c r="C31" s="61">
        <f ca="1">SUMIFS('Ctas Pagar'!$G:$G,'Ctas Pagar'!$J:$J,'Grafico Fluxo de Caixa'!C$6,'Ctas Pagar'!$C:$C,'Fluxo de Caixa'!$A32)</f>
        <v>0</v>
      </c>
      <c r="D31" s="61">
        <f ca="1">SUMIFS('Ctas Pagar'!$G:$G,'Ctas Pagar'!$J:$J,'Grafico Fluxo de Caixa'!D$6,'Ctas Pagar'!$C:$C,'Fluxo de Caixa'!$A32)</f>
        <v>0</v>
      </c>
      <c r="E31" s="61">
        <f ca="1">SUMIFS('Ctas Pagar'!$G:$G,'Ctas Pagar'!$J:$J,'Grafico Fluxo de Caixa'!E$6,'Ctas Pagar'!$C:$C,'Fluxo de Caixa'!$A32)</f>
        <v>0</v>
      </c>
      <c r="F31" s="61">
        <f ca="1">SUMIFS('Ctas Pagar'!$G:$G,'Ctas Pagar'!$J:$J,'Grafico Fluxo de Caixa'!F$6,'Ctas Pagar'!$C:$C,'Fluxo de Caixa'!$A32)</f>
        <v>0</v>
      </c>
      <c r="G31" s="61">
        <f ca="1">SUMIFS('Ctas Pagar'!$G:$G,'Ctas Pagar'!$J:$J,'Grafico Fluxo de Caixa'!G$6,'Ctas Pagar'!$C:$C,'Fluxo de Caixa'!$A32)</f>
        <v>0</v>
      </c>
      <c r="H31" s="61">
        <f ca="1">SUMIFS('Ctas Pagar'!$G:$G,'Ctas Pagar'!$J:$J,'Grafico Fluxo de Caixa'!H$6,'Ctas Pagar'!$C:$C,'Fluxo de Caixa'!$A32)</f>
        <v>0</v>
      </c>
      <c r="I31" s="61">
        <f ca="1">SUMIFS('Ctas Pagar'!$G:$G,'Ctas Pagar'!$J:$J,'Grafico Fluxo de Caixa'!I$6,'Ctas Pagar'!$C:$C,'Fluxo de Caixa'!$A32)</f>
        <v>0</v>
      </c>
      <c r="J31" s="61">
        <f ca="1">SUMIFS('Ctas Pagar'!$G:$G,'Ctas Pagar'!$J:$J,'Grafico Fluxo de Caixa'!J$6,'Ctas Pagar'!$C:$C,'Fluxo de Caixa'!$A32)</f>
        <v>0</v>
      </c>
      <c r="K31" s="61">
        <f ca="1">SUMIFS('Ctas Pagar'!$G:$G,'Ctas Pagar'!$J:$J,'Grafico Fluxo de Caixa'!K$6,'Ctas Pagar'!$C:$C,'Fluxo de Caixa'!$A32)</f>
        <v>0</v>
      </c>
      <c r="L31" s="61">
        <f ca="1">SUMIFS('Ctas Pagar'!$G:$G,'Ctas Pagar'!$J:$J,'Grafico Fluxo de Caixa'!L$6,'Ctas Pagar'!$C:$C,'Fluxo de Caixa'!$A32)</f>
        <v>0</v>
      </c>
      <c r="M31" s="61">
        <f ca="1">SUMIFS('Ctas Pagar'!$G:$G,'Ctas Pagar'!$J:$J,'Grafico Fluxo de Caixa'!M$6,'Ctas Pagar'!$C:$C,'Fluxo de Caixa'!$A32)</f>
        <v>0</v>
      </c>
      <c r="N31" s="61">
        <f ca="1">SUMIFS('Ctas Pagar'!$G:$G,'Ctas Pagar'!$J:$J,'Grafico Fluxo de Caixa'!N$6,'Ctas Pagar'!$C:$C,'Fluxo de Caixa'!$A32)</f>
        <v>0</v>
      </c>
      <c r="O31" s="61">
        <f ca="1">SUMIFS('Ctas Pagar'!$G:$G,'Ctas Pagar'!$J:$J,'Grafico Fluxo de Caixa'!O$6,'Ctas Pagar'!$C:$C,'Fluxo de Caixa'!$A32)</f>
        <v>0</v>
      </c>
      <c r="P31" s="61">
        <f ca="1">SUMIFS('Ctas Pagar'!$G:$G,'Ctas Pagar'!$J:$J,'Grafico Fluxo de Caixa'!P$6,'Ctas Pagar'!$C:$C,'Fluxo de Caixa'!$A32)</f>
        <v>0</v>
      </c>
      <c r="Q31" s="61">
        <f ca="1">SUMIFS('Ctas Pagar'!$G:$G,'Ctas Pagar'!$J:$J,'Grafico Fluxo de Caixa'!Q$6,'Ctas Pagar'!$C:$C,'Fluxo de Caixa'!$A32)</f>
        <v>0</v>
      </c>
      <c r="R31" s="61">
        <f ca="1">SUMIFS('Ctas Pagar'!$G:$G,'Ctas Pagar'!$J:$J,'Grafico Fluxo de Caixa'!R$6,'Ctas Pagar'!$C:$C,'Fluxo de Caixa'!$A32)</f>
        <v>0</v>
      </c>
      <c r="S31" s="61">
        <f ca="1">SUMIFS('Ctas Pagar'!$G:$G,'Ctas Pagar'!$J:$J,'Grafico Fluxo de Caixa'!S$6,'Ctas Pagar'!$C:$C,'Fluxo de Caixa'!$A32)</f>
        <v>0</v>
      </c>
      <c r="T31" s="61">
        <f ca="1">SUMIFS('Ctas Pagar'!$G:$G,'Ctas Pagar'!$J:$J,'Grafico Fluxo de Caixa'!T$6,'Ctas Pagar'!$C:$C,'Fluxo de Caixa'!$A32)</f>
        <v>0</v>
      </c>
      <c r="U31" s="61">
        <f ca="1">SUMIFS('Ctas Pagar'!$G:$G,'Ctas Pagar'!$J:$J,'Grafico Fluxo de Caixa'!U$6,'Ctas Pagar'!$C:$C,'Fluxo de Caixa'!$A32)</f>
        <v>0</v>
      </c>
      <c r="V31" s="61">
        <f ca="1">SUMIFS('Ctas Pagar'!$G:$G,'Ctas Pagar'!$J:$J,'Grafico Fluxo de Caixa'!V$6,'Ctas Pagar'!$C:$C,'Fluxo de Caixa'!$A32)</f>
        <v>0</v>
      </c>
      <c r="W31" s="61">
        <f ca="1">SUMIFS('Ctas Pagar'!$G:$G,'Ctas Pagar'!$J:$J,'Grafico Fluxo de Caixa'!W$6,'Ctas Pagar'!$C:$C,'Fluxo de Caixa'!$A32)</f>
        <v>0</v>
      </c>
      <c r="X31" s="61">
        <f ca="1">SUMIFS('Ctas Pagar'!$G:$G,'Ctas Pagar'!$J:$J,'Grafico Fluxo de Caixa'!X$6,'Ctas Pagar'!$C:$C,'Fluxo de Caixa'!$A32)</f>
        <v>0</v>
      </c>
      <c r="Y31" s="61">
        <f ca="1">SUMIFS('Ctas Pagar'!$G:$G,'Ctas Pagar'!$J:$J,'Grafico Fluxo de Caixa'!Y$6,'Ctas Pagar'!$C:$C,'Fluxo de Caixa'!$A32)</f>
        <v>0</v>
      </c>
      <c r="Z31" s="61">
        <f ca="1">SUMIFS('Ctas Pagar'!$G:$G,'Ctas Pagar'!$J:$J,'Grafico Fluxo de Caixa'!Z$6,'Ctas Pagar'!$C:$C,'Fluxo de Caixa'!$A32)</f>
        <v>0</v>
      </c>
      <c r="AA31" s="61">
        <f ca="1">SUMIFS('Ctas Pagar'!$G:$G,'Ctas Pagar'!$J:$J,'Grafico Fluxo de Caixa'!AA$6,'Ctas Pagar'!$C:$C,'Fluxo de Caixa'!$A32)</f>
        <v>0</v>
      </c>
      <c r="AB31" s="61">
        <f ca="1">SUMIFS('Ctas Pagar'!$G:$G,'Ctas Pagar'!$J:$J,'Grafico Fluxo de Caixa'!AB$6,'Ctas Pagar'!$C:$C,'Fluxo de Caixa'!$A32)</f>
        <v>0</v>
      </c>
      <c r="AC31" s="61">
        <f ca="1">SUMIFS('Ctas Pagar'!$G:$G,'Ctas Pagar'!$J:$J,'Grafico Fluxo de Caixa'!AC$6,'Ctas Pagar'!$C:$C,'Fluxo de Caixa'!$A32)</f>
        <v>0</v>
      </c>
      <c r="AD31" s="61">
        <f ca="1">SUMIFS('Ctas Pagar'!$G:$G,'Ctas Pagar'!$J:$J,'Grafico Fluxo de Caixa'!AD$6,'Ctas Pagar'!$C:$C,'Fluxo de Caixa'!$A32)</f>
        <v>0</v>
      </c>
      <c r="AE31" s="61">
        <f ca="1">SUMIFS('Ctas Pagar'!$G:$G,'Ctas Pagar'!$J:$J,'Grafico Fluxo de Caixa'!AE$6,'Ctas Pagar'!$C:$C,'Fluxo de Caixa'!$A32)</f>
        <v>0</v>
      </c>
      <c r="AF31" s="61">
        <f ca="1">SUMIFS('Ctas Pagar'!$G:$G,'Ctas Pagar'!$J:$J,'Grafico Fluxo de Caixa'!AF$6,'Ctas Pagar'!$C:$C,'Fluxo de Caixa'!$A32)</f>
        <v>0</v>
      </c>
      <c r="AG31" s="61">
        <f ca="1">SUMIFS('Ctas Pagar'!$G:$G,'Ctas Pagar'!$J:$J,'Grafico Fluxo de Caixa'!AG$6,'Ctas Pagar'!$C:$C,'Fluxo de Caixa'!$A32)</f>
        <v>0</v>
      </c>
    </row>
    <row r="32" spans="1:33">
      <c r="A32" s="6">
        <f>'Plano de Contas'!A42</f>
        <v>0</v>
      </c>
      <c r="B32" s="60">
        <f ca="1">SUMIFS('Ctas Pagar'!$G:$G,'Ctas Pagar'!$J:$J,'Grafico Fluxo de Caixa'!B$6,'Ctas Pagar'!$C:$C,'Fluxo de Caixa'!$A33)</f>
        <v>0</v>
      </c>
      <c r="C32" s="61">
        <f ca="1">SUMIFS('Ctas Pagar'!$G:$G,'Ctas Pagar'!$J:$J,'Grafico Fluxo de Caixa'!C$6,'Ctas Pagar'!$C:$C,'Fluxo de Caixa'!$A33)</f>
        <v>0</v>
      </c>
      <c r="D32" s="61">
        <f ca="1">SUMIFS('Ctas Pagar'!$G:$G,'Ctas Pagar'!$J:$J,'Grafico Fluxo de Caixa'!D$6,'Ctas Pagar'!$C:$C,'Fluxo de Caixa'!$A33)</f>
        <v>0</v>
      </c>
      <c r="E32" s="61">
        <f ca="1">SUMIFS('Ctas Pagar'!$G:$G,'Ctas Pagar'!$J:$J,'Grafico Fluxo de Caixa'!E$6,'Ctas Pagar'!$C:$C,'Fluxo de Caixa'!$A33)</f>
        <v>0</v>
      </c>
      <c r="F32" s="61">
        <f ca="1">SUMIFS('Ctas Pagar'!$G:$G,'Ctas Pagar'!$J:$J,'Grafico Fluxo de Caixa'!F$6,'Ctas Pagar'!$C:$C,'Fluxo de Caixa'!$A33)</f>
        <v>0</v>
      </c>
      <c r="G32" s="61">
        <f ca="1">SUMIFS('Ctas Pagar'!$G:$G,'Ctas Pagar'!$J:$J,'Grafico Fluxo de Caixa'!G$6,'Ctas Pagar'!$C:$C,'Fluxo de Caixa'!$A33)</f>
        <v>0</v>
      </c>
      <c r="H32" s="61">
        <f ca="1">SUMIFS('Ctas Pagar'!$G:$G,'Ctas Pagar'!$J:$J,'Grafico Fluxo de Caixa'!H$6,'Ctas Pagar'!$C:$C,'Fluxo de Caixa'!$A33)</f>
        <v>0</v>
      </c>
      <c r="I32" s="61">
        <f ca="1">SUMIFS('Ctas Pagar'!$G:$G,'Ctas Pagar'!$J:$J,'Grafico Fluxo de Caixa'!I$6,'Ctas Pagar'!$C:$C,'Fluxo de Caixa'!$A33)</f>
        <v>0</v>
      </c>
      <c r="J32" s="61">
        <f ca="1">SUMIFS('Ctas Pagar'!$G:$G,'Ctas Pagar'!$J:$J,'Grafico Fluxo de Caixa'!J$6,'Ctas Pagar'!$C:$C,'Fluxo de Caixa'!$A33)</f>
        <v>0</v>
      </c>
      <c r="K32" s="61">
        <f ca="1">SUMIFS('Ctas Pagar'!$G:$G,'Ctas Pagar'!$J:$J,'Grafico Fluxo de Caixa'!K$6,'Ctas Pagar'!$C:$C,'Fluxo de Caixa'!$A33)</f>
        <v>0</v>
      </c>
      <c r="L32" s="61">
        <f ca="1">SUMIFS('Ctas Pagar'!$G:$G,'Ctas Pagar'!$J:$J,'Grafico Fluxo de Caixa'!L$6,'Ctas Pagar'!$C:$C,'Fluxo de Caixa'!$A33)</f>
        <v>0</v>
      </c>
      <c r="M32" s="61">
        <f ca="1">SUMIFS('Ctas Pagar'!$G:$G,'Ctas Pagar'!$J:$J,'Grafico Fluxo de Caixa'!M$6,'Ctas Pagar'!$C:$C,'Fluxo de Caixa'!$A33)</f>
        <v>0</v>
      </c>
      <c r="N32" s="61">
        <f ca="1">SUMIFS('Ctas Pagar'!$G:$G,'Ctas Pagar'!$J:$J,'Grafico Fluxo de Caixa'!N$6,'Ctas Pagar'!$C:$C,'Fluxo de Caixa'!$A33)</f>
        <v>0</v>
      </c>
      <c r="O32" s="61">
        <f ca="1">SUMIFS('Ctas Pagar'!$G:$G,'Ctas Pagar'!$J:$J,'Grafico Fluxo de Caixa'!O$6,'Ctas Pagar'!$C:$C,'Fluxo de Caixa'!$A33)</f>
        <v>0</v>
      </c>
      <c r="P32" s="61">
        <f ca="1">SUMIFS('Ctas Pagar'!$G:$G,'Ctas Pagar'!$J:$J,'Grafico Fluxo de Caixa'!P$6,'Ctas Pagar'!$C:$C,'Fluxo de Caixa'!$A33)</f>
        <v>0</v>
      </c>
      <c r="Q32" s="61">
        <f ca="1">SUMIFS('Ctas Pagar'!$G:$G,'Ctas Pagar'!$J:$J,'Grafico Fluxo de Caixa'!Q$6,'Ctas Pagar'!$C:$C,'Fluxo de Caixa'!$A33)</f>
        <v>0</v>
      </c>
      <c r="R32" s="61">
        <f ca="1">SUMIFS('Ctas Pagar'!$G:$G,'Ctas Pagar'!$J:$J,'Grafico Fluxo de Caixa'!R$6,'Ctas Pagar'!$C:$C,'Fluxo de Caixa'!$A33)</f>
        <v>0</v>
      </c>
      <c r="S32" s="61">
        <f ca="1">SUMIFS('Ctas Pagar'!$G:$G,'Ctas Pagar'!$J:$J,'Grafico Fluxo de Caixa'!S$6,'Ctas Pagar'!$C:$C,'Fluxo de Caixa'!$A33)</f>
        <v>0</v>
      </c>
      <c r="T32" s="61">
        <f ca="1">SUMIFS('Ctas Pagar'!$G:$G,'Ctas Pagar'!$J:$J,'Grafico Fluxo de Caixa'!T$6,'Ctas Pagar'!$C:$C,'Fluxo de Caixa'!$A33)</f>
        <v>0</v>
      </c>
      <c r="U32" s="61">
        <f ca="1">SUMIFS('Ctas Pagar'!$G:$G,'Ctas Pagar'!$J:$J,'Grafico Fluxo de Caixa'!U$6,'Ctas Pagar'!$C:$C,'Fluxo de Caixa'!$A33)</f>
        <v>0</v>
      </c>
      <c r="V32" s="61">
        <f ca="1">SUMIFS('Ctas Pagar'!$G:$G,'Ctas Pagar'!$J:$J,'Grafico Fluxo de Caixa'!V$6,'Ctas Pagar'!$C:$C,'Fluxo de Caixa'!$A33)</f>
        <v>0</v>
      </c>
      <c r="W32" s="61">
        <f ca="1">SUMIFS('Ctas Pagar'!$G:$G,'Ctas Pagar'!$J:$J,'Grafico Fluxo de Caixa'!W$6,'Ctas Pagar'!$C:$C,'Fluxo de Caixa'!$A33)</f>
        <v>0</v>
      </c>
      <c r="X32" s="61">
        <f ca="1">SUMIFS('Ctas Pagar'!$G:$G,'Ctas Pagar'!$J:$J,'Grafico Fluxo de Caixa'!X$6,'Ctas Pagar'!$C:$C,'Fluxo de Caixa'!$A33)</f>
        <v>0</v>
      </c>
      <c r="Y32" s="61">
        <f ca="1">SUMIFS('Ctas Pagar'!$G:$G,'Ctas Pagar'!$J:$J,'Grafico Fluxo de Caixa'!Y$6,'Ctas Pagar'!$C:$C,'Fluxo de Caixa'!$A33)</f>
        <v>0</v>
      </c>
      <c r="Z32" s="61">
        <f ca="1">SUMIFS('Ctas Pagar'!$G:$G,'Ctas Pagar'!$J:$J,'Grafico Fluxo de Caixa'!Z$6,'Ctas Pagar'!$C:$C,'Fluxo de Caixa'!$A33)</f>
        <v>0</v>
      </c>
      <c r="AA32" s="61">
        <f ca="1">SUMIFS('Ctas Pagar'!$G:$G,'Ctas Pagar'!$J:$J,'Grafico Fluxo de Caixa'!AA$6,'Ctas Pagar'!$C:$C,'Fluxo de Caixa'!$A33)</f>
        <v>0</v>
      </c>
      <c r="AB32" s="61">
        <f ca="1">SUMIFS('Ctas Pagar'!$G:$G,'Ctas Pagar'!$J:$J,'Grafico Fluxo de Caixa'!AB$6,'Ctas Pagar'!$C:$C,'Fluxo de Caixa'!$A33)</f>
        <v>0</v>
      </c>
      <c r="AC32" s="61">
        <f ca="1">SUMIFS('Ctas Pagar'!$G:$G,'Ctas Pagar'!$J:$J,'Grafico Fluxo de Caixa'!AC$6,'Ctas Pagar'!$C:$C,'Fluxo de Caixa'!$A33)</f>
        <v>0</v>
      </c>
      <c r="AD32" s="61">
        <f ca="1">SUMIFS('Ctas Pagar'!$G:$G,'Ctas Pagar'!$J:$J,'Grafico Fluxo de Caixa'!AD$6,'Ctas Pagar'!$C:$C,'Fluxo de Caixa'!$A33)</f>
        <v>0</v>
      </c>
      <c r="AE32" s="61">
        <f ca="1">SUMIFS('Ctas Pagar'!$G:$G,'Ctas Pagar'!$J:$J,'Grafico Fluxo de Caixa'!AE$6,'Ctas Pagar'!$C:$C,'Fluxo de Caixa'!$A33)</f>
        <v>0</v>
      </c>
      <c r="AF32" s="61">
        <f ca="1">SUMIFS('Ctas Pagar'!$G:$G,'Ctas Pagar'!$J:$J,'Grafico Fluxo de Caixa'!AF$6,'Ctas Pagar'!$C:$C,'Fluxo de Caixa'!$A33)</f>
        <v>0</v>
      </c>
      <c r="AG32" s="61">
        <f ca="1">SUMIFS('Ctas Pagar'!$G:$G,'Ctas Pagar'!$J:$J,'Grafico Fluxo de Caixa'!AG$6,'Ctas Pagar'!$C:$C,'Fluxo de Caixa'!$A33)</f>
        <v>0</v>
      </c>
    </row>
    <row r="33" spans="1:33">
      <c r="A33" s="6">
        <f>'Plano de Contas'!A43</f>
        <v>0</v>
      </c>
      <c r="B33" s="60">
        <f ca="1">SUMIFS('Ctas Pagar'!$G:$G,'Ctas Pagar'!$J:$J,'Grafico Fluxo de Caixa'!B$6,'Ctas Pagar'!$C:$C,'Fluxo de Caixa'!$A34)</f>
        <v>0</v>
      </c>
      <c r="C33" s="61">
        <f ca="1">SUMIFS('Ctas Pagar'!$G:$G,'Ctas Pagar'!$J:$J,'Grafico Fluxo de Caixa'!C$6,'Ctas Pagar'!$C:$C,'Fluxo de Caixa'!$A34)</f>
        <v>0</v>
      </c>
      <c r="D33" s="61">
        <f ca="1">SUMIFS('Ctas Pagar'!$G:$G,'Ctas Pagar'!$J:$J,'Grafico Fluxo de Caixa'!D$6,'Ctas Pagar'!$C:$C,'Fluxo de Caixa'!$A34)</f>
        <v>0</v>
      </c>
      <c r="E33" s="61">
        <f ca="1">SUMIFS('Ctas Pagar'!$G:$G,'Ctas Pagar'!$J:$J,'Grafico Fluxo de Caixa'!E$6,'Ctas Pagar'!$C:$C,'Fluxo de Caixa'!$A34)</f>
        <v>0</v>
      </c>
      <c r="F33" s="61">
        <f ca="1">SUMIFS('Ctas Pagar'!$G:$G,'Ctas Pagar'!$J:$J,'Grafico Fluxo de Caixa'!F$6,'Ctas Pagar'!$C:$C,'Fluxo de Caixa'!$A34)</f>
        <v>0</v>
      </c>
      <c r="G33" s="61">
        <f ca="1">SUMIFS('Ctas Pagar'!$G:$G,'Ctas Pagar'!$J:$J,'Grafico Fluxo de Caixa'!G$6,'Ctas Pagar'!$C:$C,'Fluxo de Caixa'!$A34)</f>
        <v>0</v>
      </c>
      <c r="H33" s="61">
        <f ca="1">SUMIFS('Ctas Pagar'!$G:$G,'Ctas Pagar'!$J:$J,'Grafico Fluxo de Caixa'!H$6,'Ctas Pagar'!$C:$C,'Fluxo de Caixa'!$A34)</f>
        <v>0</v>
      </c>
      <c r="I33" s="61">
        <f ca="1">SUMIFS('Ctas Pagar'!$G:$G,'Ctas Pagar'!$J:$J,'Grafico Fluxo de Caixa'!I$6,'Ctas Pagar'!$C:$C,'Fluxo de Caixa'!$A34)</f>
        <v>0</v>
      </c>
      <c r="J33" s="61">
        <f ca="1">SUMIFS('Ctas Pagar'!$G:$G,'Ctas Pagar'!$J:$J,'Grafico Fluxo de Caixa'!J$6,'Ctas Pagar'!$C:$C,'Fluxo de Caixa'!$A34)</f>
        <v>0</v>
      </c>
      <c r="K33" s="61">
        <f ca="1">SUMIFS('Ctas Pagar'!$G:$G,'Ctas Pagar'!$J:$J,'Grafico Fluxo de Caixa'!K$6,'Ctas Pagar'!$C:$C,'Fluxo de Caixa'!$A34)</f>
        <v>0</v>
      </c>
      <c r="L33" s="61">
        <f ca="1">SUMIFS('Ctas Pagar'!$G:$G,'Ctas Pagar'!$J:$J,'Grafico Fluxo de Caixa'!L$6,'Ctas Pagar'!$C:$C,'Fluxo de Caixa'!$A34)</f>
        <v>0</v>
      </c>
      <c r="M33" s="61">
        <f ca="1">SUMIFS('Ctas Pagar'!$G:$G,'Ctas Pagar'!$J:$J,'Grafico Fluxo de Caixa'!M$6,'Ctas Pagar'!$C:$C,'Fluxo de Caixa'!$A34)</f>
        <v>0</v>
      </c>
      <c r="N33" s="61">
        <f ca="1">SUMIFS('Ctas Pagar'!$G:$G,'Ctas Pagar'!$J:$J,'Grafico Fluxo de Caixa'!N$6,'Ctas Pagar'!$C:$C,'Fluxo de Caixa'!$A34)</f>
        <v>0</v>
      </c>
      <c r="O33" s="61">
        <f ca="1">SUMIFS('Ctas Pagar'!$G:$G,'Ctas Pagar'!$J:$J,'Grafico Fluxo de Caixa'!O$6,'Ctas Pagar'!$C:$C,'Fluxo de Caixa'!$A34)</f>
        <v>0</v>
      </c>
      <c r="P33" s="61">
        <f ca="1">SUMIFS('Ctas Pagar'!$G:$G,'Ctas Pagar'!$J:$J,'Grafico Fluxo de Caixa'!P$6,'Ctas Pagar'!$C:$C,'Fluxo de Caixa'!$A34)</f>
        <v>0</v>
      </c>
      <c r="Q33" s="61">
        <f ca="1">SUMIFS('Ctas Pagar'!$G:$G,'Ctas Pagar'!$J:$J,'Grafico Fluxo de Caixa'!Q$6,'Ctas Pagar'!$C:$C,'Fluxo de Caixa'!$A34)</f>
        <v>0</v>
      </c>
      <c r="R33" s="61">
        <f ca="1">SUMIFS('Ctas Pagar'!$G:$G,'Ctas Pagar'!$J:$J,'Grafico Fluxo de Caixa'!R$6,'Ctas Pagar'!$C:$C,'Fluxo de Caixa'!$A34)</f>
        <v>0</v>
      </c>
      <c r="S33" s="61">
        <f ca="1">SUMIFS('Ctas Pagar'!$G:$G,'Ctas Pagar'!$J:$J,'Grafico Fluxo de Caixa'!S$6,'Ctas Pagar'!$C:$C,'Fluxo de Caixa'!$A34)</f>
        <v>0</v>
      </c>
      <c r="T33" s="61">
        <f ca="1">SUMIFS('Ctas Pagar'!$G:$G,'Ctas Pagar'!$J:$J,'Grafico Fluxo de Caixa'!T$6,'Ctas Pagar'!$C:$C,'Fluxo de Caixa'!$A34)</f>
        <v>0</v>
      </c>
      <c r="U33" s="61">
        <f ca="1">SUMIFS('Ctas Pagar'!$G:$G,'Ctas Pagar'!$J:$J,'Grafico Fluxo de Caixa'!U$6,'Ctas Pagar'!$C:$C,'Fluxo de Caixa'!$A34)</f>
        <v>0</v>
      </c>
      <c r="V33" s="61">
        <f ca="1">SUMIFS('Ctas Pagar'!$G:$G,'Ctas Pagar'!$J:$J,'Grafico Fluxo de Caixa'!V$6,'Ctas Pagar'!$C:$C,'Fluxo de Caixa'!$A34)</f>
        <v>0</v>
      </c>
      <c r="W33" s="61">
        <f ca="1">SUMIFS('Ctas Pagar'!$G:$G,'Ctas Pagar'!$J:$J,'Grafico Fluxo de Caixa'!W$6,'Ctas Pagar'!$C:$C,'Fluxo de Caixa'!$A34)</f>
        <v>0</v>
      </c>
      <c r="X33" s="61">
        <f ca="1">SUMIFS('Ctas Pagar'!$G:$G,'Ctas Pagar'!$J:$J,'Grafico Fluxo de Caixa'!X$6,'Ctas Pagar'!$C:$C,'Fluxo de Caixa'!$A34)</f>
        <v>0</v>
      </c>
      <c r="Y33" s="61">
        <f ca="1">SUMIFS('Ctas Pagar'!$G:$G,'Ctas Pagar'!$J:$J,'Grafico Fluxo de Caixa'!Y$6,'Ctas Pagar'!$C:$C,'Fluxo de Caixa'!$A34)</f>
        <v>0</v>
      </c>
      <c r="Z33" s="61">
        <f ca="1">SUMIFS('Ctas Pagar'!$G:$G,'Ctas Pagar'!$J:$J,'Grafico Fluxo de Caixa'!Z$6,'Ctas Pagar'!$C:$C,'Fluxo de Caixa'!$A34)</f>
        <v>0</v>
      </c>
      <c r="AA33" s="61">
        <f ca="1">SUMIFS('Ctas Pagar'!$G:$G,'Ctas Pagar'!$J:$J,'Grafico Fluxo de Caixa'!AA$6,'Ctas Pagar'!$C:$C,'Fluxo de Caixa'!$A34)</f>
        <v>0</v>
      </c>
      <c r="AB33" s="61">
        <f ca="1">SUMIFS('Ctas Pagar'!$G:$G,'Ctas Pagar'!$J:$J,'Grafico Fluxo de Caixa'!AB$6,'Ctas Pagar'!$C:$C,'Fluxo de Caixa'!$A34)</f>
        <v>0</v>
      </c>
      <c r="AC33" s="61">
        <f ca="1">SUMIFS('Ctas Pagar'!$G:$G,'Ctas Pagar'!$J:$J,'Grafico Fluxo de Caixa'!AC$6,'Ctas Pagar'!$C:$C,'Fluxo de Caixa'!$A34)</f>
        <v>0</v>
      </c>
      <c r="AD33" s="61">
        <f ca="1">SUMIFS('Ctas Pagar'!$G:$G,'Ctas Pagar'!$J:$J,'Grafico Fluxo de Caixa'!AD$6,'Ctas Pagar'!$C:$C,'Fluxo de Caixa'!$A34)</f>
        <v>0</v>
      </c>
      <c r="AE33" s="61">
        <f ca="1">SUMIFS('Ctas Pagar'!$G:$G,'Ctas Pagar'!$J:$J,'Grafico Fluxo de Caixa'!AE$6,'Ctas Pagar'!$C:$C,'Fluxo de Caixa'!$A34)</f>
        <v>0</v>
      </c>
      <c r="AF33" s="61">
        <f ca="1">SUMIFS('Ctas Pagar'!$G:$G,'Ctas Pagar'!$J:$J,'Grafico Fluxo de Caixa'!AF$6,'Ctas Pagar'!$C:$C,'Fluxo de Caixa'!$A34)</f>
        <v>0</v>
      </c>
      <c r="AG33" s="61">
        <f ca="1">SUMIFS('Ctas Pagar'!$G:$G,'Ctas Pagar'!$J:$J,'Grafico Fluxo de Caixa'!AG$6,'Ctas Pagar'!$C:$C,'Fluxo de Caixa'!$A34)</f>
        <v>0</v>
      </c>
    </row>
    <row r="34" spans="1:33">
      <c r="A34" s="6" t="str">
        <f>'Plano de Contas'!A45</f>
        <v>4.3.1 Comissão para Vendedores</v>
      </c>
      <c r="B34" s="60">
        <f ca="1">SUMIFS('Ctas Pagar'!$G:$G,'Ctas Pagar'!$J:$J,'Grafico Fluxo de Caixa'!B$6,'Ctas Pagar'!$C:$C,'Fluxo de Caixa'!$A35)</f>
        <v>0</v>
      </c>
      <c r="C34" s="61">
        <f ca="1">SUMIFS('Ctas Pagar'!$G:$G,'Ctas Pagar'!$J:$J,'Grafico Fluxo de Caixa'!C$6,'Ctas Pagar'!$C:$C,'Fluxo de Caixa'!$A35)</f>
        <v>0</v>
      </c>
      <c r="D34" s="61">
        <f ca="1">SUMIFS('Ctas Pagar'!$G:$G,'Ctas Pagar'!$J:$J,'Grafico Fluxo de Caixa'!D$6,'Ctas Pagar'!$C:$C,'Fluxo de Caixa'!$A35)</f>
        <v>0</v>
      </c>
      <c r="E34" s="61">
        <f ca="1">SUMIFS('Ctas Pagar'!$G:$G,'Ctas Pagar'!$J:$J,'Grafico Fluxo de Caixa'!E$6,'Ctas Pagar'!$C:$C,'Fluxo de Caixa'!$A35)</f>
        <v>0</v>
      </c>
      <c r="F34" s="61">
        <f ca="1">SUMIFS('Ctas Pagar'!$G:$G,'Ctas Pagar'!$J:$J,'Grafico Fluxo de Caixa'!F$6,'Ctas Pagar'!$C:$C,'Fluxo de Caixa'!$A35)</f>
        <v>0</v>
      </c>
      <c r="G34" s="61">
        <f ca="1">SUMIFS('Ctas Pagar'!$G:$G,'Ctas Pagar'!$J:$J,'Grafico Fluxo de Caixa'!G$6,'Ctas Pagar'!$C:$C,'Fluxo de Caixa'!$A35)</f>
        <v>0</v>
      </c>
      <c r="H34" s="61">
        <f ca="1">SUMIFS('Ctas Pagar'!$G:$G,'Ctas Pagar'!$J:$J,'Grafico Fluxo de Caixa'!H$6,'Ctas Pagar'!$C:$C,'Fluxo de Caixa'!$A35)</f>
        <v>0</v>
      </c>
      <c r="I34" s="61">
        <f ca="1">SUMIFS('Ctas Pagar'!$G:$G,'Ctas Pagar'!$J:$J,'Grafico Fluxo de Caixa'!I$6,'Ctas Pagar'!$C:$C,'Fluxo de Caixa'!$A35)</f>
        <v>0</v>
      </c>
      <c r="J34" s="61">
        <f ca="1">SUMIFS('Ctas Pagar'!$G:$G,'Ctas Pagar'!$J:$J,'Grafico Fluxo de Caixa'!J$6,'Ctas Pagar'!$C:$C,'Fluxo de Caixa'!$A35)</f>
        <v>0</v>
      </c>
      <c r="K34" s="61">
        <f ca="1">SUMIFS('Ctas Pagar'!$G:$G,'Ctas Pagar'!$J:$J,'Grafico Fluxo de Caixa'!K$6,'Ctas Pagar'!$C:$C,'Fluxo de Caixa'!$A35)</f>
        <v>0</v>
      </c>
      <c r="L34" s="61">
        <f ca="1">SUMIFS('Ctas Pagar'!$G:$G,'Ctas Pagar'!$J:$J,'Grafico Fluxo de Caixa'!L$6,'Ctas Pagar'!$C:$C,'Fluxo de Caixa'!$A35)</f>
        <v>0</v>
      </c>
      <c r="M34" s="61">
        <f ca="1">SUMIFS('Ctas Pagar'!$G:$G,'Ctas Pagar'!$J:$J,'Grafico Fluxo de Caixa'!M$6,'Ctas Pagar'!$C:$C,'Fluxo de Caixa'!$A35)</f>
        <v>0</v>
      </c>
      <c r="N34" s="61">
        <f ca="1">SUMIFS('Ctas Pagar'!$G:$G,'Ctas Pagar'!$J:$J,'Grafico Fluxo de Caixa'!N$6,'Ctas Pagar'!$C:$C,'Fluxo de Caixa'!$A35)</f>
        <v>0</v>
      </c>
      <c r="O34" s="61">
        <f ca="1">SUMIFS('Ctas Pagar'!$G:$G,'Ctas Pagar'!$J:$J,'Grafico Fluxo de Caixa'!O$6,'Ctas Pagar'!$C:$C,'Fluxo de Caixa'!$A35)</f>
        <v>0</v>
      </c>
      <c r="P34" s="61">
        <f ca="1">SUMIFS('Ctas Pagar'!$G:$G,'Ctas Pagar'!$J:$J,'Grafico Fluxo de Caixa'!P$6,'Ctas Pagar'!$C:$C,'Fluxo de Caixa'!$A35)</f>
        <v>0</v>
      </c>
      <c r="Q34" s="61">
        <f ca="1">SUMIFS('Ctas Pagar'!$G:$G,'Ctas Pagar'!$J:$J,'Grafico Fluxo de Caixa'!Q$6,'Ctas Pagar'!$C:$C,'Fluxo de Caixa'!$A35)</f>
        <v>0</v>
      </c>
      <c r="R34" s="61">
        <f ca="1">SUMIFS('Ctas Pagar'!$G:$G,'Ctas Pagar'!$J:$J,'Grafico Fluxo de Caixa'!R$6,'Ctas Pagar'!$C:$C,'Fluxo de Caixa'!$A35)</f>
        <v>0</v>
      </c>
      <c r="S34" s="61">
        <f ca="1">SUMIFS('Ctas Pagar'!$G:$G,'Ctas Pagar'!$J:$J,'Grafico Fluxo de Caixa'!S$6,'Ctas Pagar'!$C:$C,'Fluxo de Caixa'!$A35)</f>
        <v>0</v>
      </c>
      <c r="T34" s="61">
        <f ca="1">SUMIFS('Ctas Pagar'!$G:$G,'Ctas Pagar'!$J:$J,'Grafico Fluxo de Caixa'!T$6,'Ctas Pagar'!$C:$C,'Fluxo de Caixa'!$A35)</f>
        <v>0</v>
      </c>
      <c r="U34" s="61">
        <f ca="1">SUMIFS('Ctas Pagar'!$G:$G,'Ctas Pagar'!$J:$J,'Grafico Fluxo de Caixa'!U$6,'Ctas Pagar'!$C:$C,'Fluxo de Caixa'!$A35)</f>
        <v>0</v>
      </c>
      <c r="V34" s="61">
        <f ca="1">SUMIFS('Ctas Pagar'!$G:$G,'Ctas Pagar'!$J:$J,'Grafico Fluxo de Caixa'!V$6,'Ctas Pagar'!$C:$C,'Fluxo de Caixa'!$A35)</f>
        <v>0</v>
      </c>
      <c r="W34" s="61">
        <f ca="1">SUMIFS('Ctas Pagar'!$G:$G,'Ctas Pagar'!$J:$J,'Grafico Fluxo de Caixa'!W$6,'Ctas Pagar'!$C:$C,'Fluxo de Caixa'!$A35)</f>
        <v>0</v>
      </c>
      <c r="X34" s="61">
        <f ca="1">SUMIFS('Ctas Pagar'!$G:$G,'Ctas Pagar'!$J:$J,'Grafico Fluxo de Caixa'!X$6,'Ctas Pagar'!$C:$C,'Fluxo de Caixa'!$A35)</f>
        <v>0</v>
      </c>
      <c r="Y34" s="61">
        <f ca="1">SUMIFS('Ctas Pagar'!$G:$G,'Ctas Pagar'!$J:$J,'Grafico Fluxo de Caixa'!Y$6,'Ctas Pagar'!$C:$C,'Fluxo de Caixa'!$A35)</f>
        <v>0</v>
      </c>
      <c r="Z34" s="61">
        <f ca="1">SUMIFS('Ctas Pagar'!$G:$G,'Ctas Pagar'!$J:$J,'Grafico Fluxo de Caixa'!Z$6,'Ctas Pagar'!$C:$C,'Fluxo de Caixa'!$A35)</f>
        <v>0</v>
      </c>
      <c r="AA34" s="61">
        <f ca="1">SUMIFS('Ctas Pagar'!$G:$G,'Ctas Pagar'!$J:$J,'Grafico Fluxo de Caixa'!AA$6,'Ctas Pagar'!$C:$C,'Fluxo de Caixa'!$A35)</f>
        <v>0</v>
      </c>
      <c r="AB34" s="61">
        <f ca="1">SUMIFS('Ctas Pagar'!$G:$G,'Ctas Pagar'!$J:$J,'Grafico Fluxo de Caixa'!AB$6,'Ctas Pagar'!$C:$C,'Fluxo de Caixa'!$A35)</f>
        <v>0</v>
      </c>
      <c r="AC34" s="61">
        <f ca="1">SUMIFS('Ctas Pagar'!$G:$G,'Ctas Pagar'!$J:$J,'Grafico Fluxo de Caixa'!AC$6,'Ctas Pagar'!$C:$C,'Fluxo de Caixa'!$A35)</f>
        <v>0</v>
      </c>
      <c r="AD34" s="61">
        <f ca="1">SUMIFS('Ctas Pagar'!$G:$G,'Ctas Pagar'!$J:$J,'Grafico Fluxo de Caixa'!AD$6,'Ctas Pagar'!$C:$C,'Fluxo de Caixa'!$A35)</f>
        <v>0</v>
      </c>
      <c r="AE34" s="61">
        <f ca="1">SUMIFS('Ctas Pagar'!$G:$G,'Ctas Pagar'!$J:$J,'Grafico Fluxo de Caixa'!AE$6,'Ctas Pagar'!$C:$C,'Fluxo de Caixa'!$A35)</f>
        <v>0</v>
      </c>
      <c r="AF34" s="61">
        <f ca="1">SUMIFS('Ctas Pagar'!$G:$G,'Ctas Pagar'!$J:$J,'Grafico Fluxo de Caixa'!AF$6,'Ctas Pagar'!$C:$C,'Fluxo de Caixa'!$A35)</f>
        <v>0</v>
      </c>
      <c r="AG34" s="61">
        <f ca="1">SUMIFS('Ctas Pagar'!$G:$G,'Ctas Pagar'!$J:$J,'Grafico Fluxo de Caixa'!AG$6,'Ctas Pagar'!$C:$C,'Fluxo de Caixa'!$A35)</f>
        <v>0</v>
      </c>
    </row>
    <row r="35" spans="1:33">
      <c r="A35" s="6" t="str">
        <f>'Plano de Contas'!A46</f>
        <v>4.3.2 Comissão com Afiliados</v>
      </c>
      <c r="B35" s="60">
        <f ca="1">SUMIFS('Ctas Pagar'!$G:$G,'Ctas Pagar'!$J:$J,'Grafico Fluxo de Caixa'!B$6,'Ctas Pagar'!$C:$C,'Fluxo de Caixa'!$A36)</f>
        <v>0</v>
      </c>
      <c r="C35" s="61">
        <f ca="1">SUMIFS('Ctas Pagar'!$G:$G,'Ctas Pagar'!$J:$J,'Grafico Fluxo de Caixa'!C$6,'Ctas Pagar'!$C:$C,'Fluxo de Caixa'!$A36)</f>
        <v>0</v>
      </c>
      <c r="D35" s="61">
        <f ca="1">SUMIFS('Ctas Pagar'!$G:$G,'Ctas Pagar'!$J:$J,'Grafico Fluxo de Caixa'!D$6,'Ctas Pagar'!$C:$C,'Fluxo de Caixa'!$A36)</f>
        <v>0</v>
      </c>
      <c r="E35" s="61">
        <f ca="1">SUMIFS('Ctas Pagar'!$G:$G,'Ctas Pagar'!$J:$J,'Grafico Fluxo de Caixa'!E$6,'Ctas Pagar'!$C:$C,'Fluxo de Caixa'!$A36)</f>
        <v>0</v>
      </c>
      <c r="F35" s="61">
        <f ca="1">SUMIFS('Ctas Pagar'!$G:$G,'Ctas Pagar'!$J:$J,'Grafico Fluxo de Caixa'!F$6,'Ctas Pagar'!$C:$C,'Fluxo de Caixa'!$A36)</f>
        <v>0</v>
      </c>
      <c r="G35" s="61">
        <f ca="1">SUMIFS('Ctas Pagar'!$G:$G,'Ctas Pagar'!$J:$J,'Grafico Fluxo de Caixa'!G$6,'Ctas Pagar'!$C:$C,'Fluxo de Caixa'!$A36)</f>
        <v>0</v>
      </c>
      <c r="H35" s="61">
        <f ca="1">SUMIFS('Ctas Pagar'!$G:$G,'Ctas Pagar'!$J:$J,'Grafico Fluxo de Caixa'!H$6,'Ctas Pagar'!$C:$C,'Fluxo de Caixa'!$A36)</f>
        <v>0</v>
      </c>
      <c r="I35" s="61">
        <f ca="1">SUMIFS('Ctas Pagar'!$G:$G,'Ctas Pagar'!$J:$J,'Grafico Fluxo de Caixa'!I$6,'Ctas Pagar'!$C:$C,'Fluxo de Caixa'!$A36)</f>
        <v>0</v>
      </c>
      <c r="J35" s="61">
        <f ca="1">SUMIFS('Ctas Pagar'!$G:$G,'Ctas Pagar'!$J:$J,'Grafico Fluxo de Caixa'!J$6,'Ctas Pagar'!$C:$C,'Fluxo de Caixa'!$A36)</f>
        <v>0</v>
      </c>
      <c r="K35" s="61">
        <f ca="1">SUMIFS('Ctas Pagar'!$G:$G,'Ctas Pagar'!$J:$J,'Grafico Fluxo de Caixa'!K$6,'Ctas Pagar'!$C:$C,'Fluxo de Caixa'!$A36)</f>
        <v>0</v>
      </c>
      <c r="L35" s="61">
        <f ca="1">SUMIFS('Ctas Pagar'!$G:$G,'Ctas Pagar'!$J:$J,'Grafico Fluxo de Caixa'!L$6,'Ctas Pagar'!$C:$C,'Fluxo de Caixa'!$A36)</f>
        <v>0</v>
      </c>
      <c r="M35" s="61">
        <f ca="1">SUMIFS('Ctas Pagar'!$G:$G,'Ctas Pagar'!$J:$J,'Grafico Fluxo de Caixa'!M$6,'Ctas Pagar'!$C:$C,'Fluxo de Caixa'!$A36)</f>
        <v>0</v>
      </c>
      <c r="N35" s="61">
        <f ca="1">SUMIFS('Ctas Pagar'!$G:$G,'Ctas Pagar'!$J:$J,'Grafico Fluxo de Caixa'!N$6,'Ctas Pagar'!$C:$C,'Fluxo de Caixa'!$A36)</f>
        <v>0</v>
      </c>
      <c r="O35" s="61">
        <f ca="1">SUMIFS('Ctas Pagar'!$G:$G,'Ctas Pagar'!$J:$J,'Grafico Fluxo de Caixa'!O$6,'Ctas Pagar'!$C:$C,'Fluxo de Caixa'!$A36)</f>
        <v>0</v>
      </c>
      <c r="P35" s="61">
        <f ca="1">SUMIFS('Ctas Pagar'!$G:$G,'Ctas Pagar'!$J:$J,'Grafico Fluxo de Caixa'!P$6,'Ctas Pagar'!$C:$C,'Fluxo de Caixa'!$A36)</f>
        <v>0</v>
      </c>
      <c r="Q35" s="61">
        <f ca="1">SUMIFS('Ctas Pagar'!$G:$G,'Ctas Pagar'!$J:$J,'Grafico Fluxo de Caixa'!Q$6,'Ctas Pagar'!$C:$C,'Fluxo de Caixa'!$A36)</f>
        <v>0</v>
      </c>
      <c r="R35" s="61">
        <f ca="1">SUMIFS('Ctas Pagar'!$G:$G,'Ctas Pagar'!$J:$J,'Grafico Fluxo de Caixa'!R$6,'Ctas Pagar'!$C:$C,'Fluxo de Caixa'!$A36)</f>
        <v>0</v>
      </c>
      <c r="S35" s="61">
        <f ca="1">SUMIFS('Ctas Pagar'!$G:$G,'Ctas Pagar'!$J:$J,'Grafico Fluxo de Caixa'!S$6,'Ctas Pagar'!$C:$C,'Fluxo de Caixa'!$A36)</f>
        <v>0</v>
      </c>
      <c r="T35" s="61">
        <f ca="1">SUMIFS('Ctas Pagar'!$G:$G,'Ctas Pagar'!$J:$J,'Grafico Fluxo de Caixa'!T$6,'Ctas Pagar'!$C:$C,'Fluxo de Caixa'!$A36)</f>
        <v>0</v>
      </c>
      <c r="U35" s="61">
        <f ca="1">SUMIFS('Ctas Pagar'!$G:$G,'Ctas Pagar'!$J:$J,'Grafico Fluxo de Caixa'!U$6,'Ctas Pagar'!$C:$C,'Fluxo de Caixa'!$A36)</f>
        <v>0</v>
      </c>
      <c r="V35" s="61">
        <f ca="1">SUMIFS('Ctas Pagar'!$G:$G,'Ctas Pagar'!$J:$J,'Grafico Fluxo de Caixa'!V$6,'Ctas Pagar'!$C:$C,'Fluxo de Caixa'!$A36)</f>
        <v>0</v>
      </c>
      <c r="W35" s="61">
        <f ca="1">SUMIFS('Ctas Pagar'!$G:$G,'Ctas Pagar'!$J:$J,'Grafico Fluxo de Caixa'!W$6,'Ctas Pagar'!$C:$C,'Fluxo de Caixa'!$A36)</f>
        <v>0</v>
      </c>
      <c r="X35" s="61">
        <f ca="1">SUMIFS('Ctas Pagar'!$G:$G,'Ctas Pagar'!$J:$J,'Grafico Fluxo de Caixa'!X$6,'Ctas Pagar'!$C:$C,'Fluxo de Caixa'!$A36)</f>
        <v>0</v>
      </c>
      <c r="Y35" s="61">
        <f ca="1">SUMIFS('Ctas Pagar'!$G:$G,'Ctas Pagar'!$J:$J,'Grafico Fluxo de Caixa'!Y$6,'Ctas Pagar'!$C:$C,'Fluxo de Caixa'!$A36)</f>
        <v>0</v>
      </c>
      <c r="Z35" s="61">
        <f ca="1">SUMIFS('Ctas Pagar'!$G:$G,'Ctas Pagar'!$J:$J,'Grafico Fluxo de Caixa'!Z$6,'Ctas Pagar'!$C:$C,'Fluxo de Caixa'!$A36)</f>
        <v>0</v>
      </c>
      <c r="AA35" s="61">
        <f ca="1">SUMIFS('Ctas Pagar'!$G:$G,'Ctas Pagar'!$J:$J,'Grafico Fluxo de Caixa'!AA$6,'Ctas Pagar'!$C:$C,'Fluxo de Caixa'!$A36)</f>
        <v>0</v>
      </c>
      <c r="AB35" s="61">
        <f ca="1">SUMIFS('Ctas Pagar'!$G:$G,'Ctas Pagar'!$J:$J,'Grafico Fluxo de Caixa'!AB$6,'Ctas Pagar'!$C:$C,'Fluxo de Caixa'!$A36)</f>
        <v>0</v>
      </c>
      <c r="AC35" s="61">
        <f ca="1">SUMIFS('Ctas Pagar'!$G:$G,'Ctas Pagar'!$J:$J,'Grafico Fluxo de Caixa'!AC$6,'Ctas Pagar'!$C:$C,'Fluxo de Caixa'!$A36)</f>
        <v>0</v>
      </c>
      <c r="AD35" s="61">
        <f ca="1">SUMIFS('Ctas Pagar'!$G:$G,'Ctas Pagar'!$J:$J,'Grafico Fluxo de Caixa'!AD$6,'Ctas Pagar'!$C:$C,'Fluxo de Caixa'!$A36)</f>
        <v>0</v>
      </c>
      <c r="AE35" s="61">
        <f ca="1">SUMIFS('Ctas Pagar'!$G:$G,'Ctas Pagar'!$J:$J,'Grafico Fluxo de Caixa'!AE$6,'Ctas Pagar'!$C:$C,'Fluxo de Caixa'!$A36)</f>
        <v>0</v>
      </c>
      <c r="AF35" s="61">
        <f ca="1">SUMIFS('Ctas Pagar'!$G:$G,'Ctas Pagar'!$J:$J,'Grafico Fluxo de Caixa'!AF$6,'Ctas Pagar'!$C:$C,'Fluxo de Caixa'!$A36)</f>
        <v>0</v>
      </c>
      <c r="AG35" s="61">
        <f ca="1">SUMIFS('Ctas Pagar'!$G:$G,'Ctas Pagar'!$J:$J,'Grafico Fluxo de Caixa'!AG$6,'Ctas Pagar'!$C:$C,'Fluxo de Caixa'!$A36)</f>
        <v>0</v>
      </c>
    </row>
    <row r="36" spans="1:33">
      <c r="A36" s="6">
        <f>'Plano de Contas'!A47</f>
        <v>0</v>
      </c>
      <c r="B36" s="60">
        <f ca="1">SUMIFS('Ctas Pagar'!$G:$G,'Ctas Pagar'!$J:$J,'Grafico Fluxo de Caixa'!B$6,'Ctas Pagar'!$C:$C,'Fluxo de Caixa'!$A37)</f>
        <v>0</v>
      </c>
      <c r="C36" s="61">
        <f ca="1">SUMIFS('Ctas Pagar'!$G:$G,'Ctas Pagar'!$J:$J,'Grafico Fluxo de Caixa'!C$6,'Ctas Pagar'!$C:$C,'Fluxo de Caixa'!$A37)</f>
        <v>0</v>
      </c>
      <c r="D36" s="61">
        <f ca="1">SUMIFS('Ctas Pagar'!$G:$G,'Ctas Pagar'!$J:$J,'Grafico Fluxo de Caixa'!D$6,'Ctas Pagar'!$C:$C,'Fluxo de Caixa'!$A37)</f>
        <v>0</v>
      </c>
      <c r="E36" s="61">
        <f ca="1">SUMIFS('Ctas Pagar'!$G:$G,'Ctas Pagar'!$J:$J,'Grafico Fluxo de Caixa'!E$6,'Ctas Pagar'!$C:$C,'Fluxo de Caixa'!$A37)</f>
        <v>0</v>
      </c>
      <c r="F36" s="61">
        <f ca="1">SUMIFS('Ctas Pagar'!$G:$G,'Ctas Pagar'!$J:$J,'Grafico Fluxo de Caixa'!F$6,'Ctas Pagar'!$C:$C,'Fluxo de Caixa'!$A37)</f>
        <v>0</v>
      </c>
      <c r="G36" s="61">
        <f ca="1">SUMIFS('Ctas Pagar'!$G:$G,'Ctas Pagar'!$J:$J,'Grafico Fluxo de Caixa'!G$6,'Ctas Pagar'!$C:$C,'Fluxo de Caixa'!$A37)</f>
        <v>0</v>
      </c>
      <c r="H36" s="61">
        <f ca="1">SUMIFS('Ctas Pagar'!$G:$G,'Ctas Pagar'!$J:$J,'Grafico Fluxo de Caixa'!H$6,'Ctas Pagar'!$C:$C,'Fluxo de Caixa'!$A37)</f>
        <v>0</v>
      </c>
      <c r="I36" s="61">
        <f ca="1">SUMIFS('Ctas Pagar'!$G:$G,'Ctas Pagar'!$J:$J,'Grafico Fluxo de Caixa'!I$6,'Ctas Pagar'!$C:$C,'Fluxo de Caixa'!$A37)</f>
        <v>0</v>
      </c>
      <c r="J36" s="61">
        <f ca="1">SUMIFS('Ctas Pagar'!$G:$G,'Ctas Pagar'!$J:$J,'Grafico Fluxo de Caixa'!J$6,'Ctas Pagar'!$C:$C,'Fluxo de Caixa'!$A37)</f>
        <v>0</v>
      </c>
      <c r="K36" s="61">
        <f ca="1">SUMIFS('Ctas Pagar'!$G:$G,'Ctas Pagar'!$J:$J,'Grafico Fluxo de Caixa'!K$6,'Ctas Pagar'!$C:$C,'Fluxo de Caixa'!$A37)</f>
        <v>0</v>
      </c>
      <c r="L36" s="61">
        <f ca="1">SUMIFS('Ctas Pagar'!$G:$G,'Ctas Pagar'!$J:$J,'Grafico Fluxo de Caixa'!L$6,'Ctas Pagar'!$C:$C,'Fluxo de Caixa'!$A37)</f>
        <v>0</v>
      </c>
      <c r="M36" s="61">
        <f ca="1">SUMIFS('Ctas Pagar'!$G:$G,'Ctas Pagar'!$J:$J,'Grafico Fluxo de Caixa'!M$6,'Ctas Pagar'!$C:$C,'Fluxo de Caixa'!$A37)</f>
        <v>0</v>
      </c>
      <c r="N36" s="61">
        <f ca="1">SUMIFS('Ctas Pagar'!$G:$G,'Ctas Pagar'!$J:$J,'Grafico Fluxo de Caixa'!N$6,'Ctas Pagar'!$C:$C,'Fluxo de Caixa'!$A37)</f>
        <v>0</v>
      </c>
      <c r="O36" s="61">
        <f ca="1">SUMIFS('Ctas Pagar'!$G:$G,'Ctas Pagar'!$J:$J,'Grafico Fluxo de Caixa'!O$6,'Ctas Pagar'!$C:$C,'Fluxo de Caixa'!$A37)</f>
        <v>0</v>
      </c>
      <c r="P36" s="61">
        <f ca="1">SUMIFS('Ctas Pagar'!$G:$G,'Ctas Pagar'!$J:$J,'Grafico Fluxo de Caixa'!P$6,'Ctas Pagar'!$C:$C,'Fluxo de Caixa'!$A37)</f>
        <v>0</v>
      </c>
      <c r="Q36" s="61">
        <f ca="1">SUMIFS('Ctas Pagar'!$G:$G,'Ctas Pagar'!$J:$J,'Grafico Fluxo de Caixa'!Q$6,'Ctas Pagar'!$C:$C,'Fluxo de Caixa'!$A37)</f>
        <v>0</v>
      </c>
      <c r="R36" s="61">
        <f ca="1">SUMIFS('Ctas Pagar'!$G:$G,'Ctas Pagar'!$J:$J,'Grafico Fluxo de Caixa'!R$6,'Ctas Pagar'!$C:$C,'Fluxo de Caixa'!$A37)</f>
        <v>0</v>
      </c>
      <c r="S36" s="61">
        <f ca="1">SUMIFS('Ctas Pagar'!$G:$G,'Ctas Pagar'!$J:$J,'Grafico Fluxo de Caixa'!S$6,'Ctas Pagar'!$C:$C,'Fluxo de Caixa'!$A37)</f>
        <v>0</v>
      </c>
      <c r="T36" s="61">
        <f ca="1">SUMIFS('Ctas Pagar'!$G:$G,'Ctas Pagar'!$J:$J,'Grafico Fluxo de Caixa'!T$6,'Ctas Pagar'!$C:$C,'Fluxo de Caixa'!$A37)</f>
        <v>0</v>
      </c>
      <c r="U36" s="61">
        <f ca="1">SUMIFS('Ctas Pagar'!$G:$G,'Ctas Pagar'!$J:$J,'Grafico Fluxo de Caixa'!U$6,'Ctas Pagar'!$C:$C,'Fluxo de Caixa'!$A37)</f>
        <v>0</v>
      </c>
      <c r="V36" s="61">
        <f ca="1">SUMIFS('Ctas Pagar'!$G:$G,'Ctas Pagar'!$J:$J,'Grafico Fluxo de Caixa'!V$6,'Ctas Pagar'!$C:$C,'Fluxo de Caixa'!$A37)</f>
        <v>0</v>
      </c>
      <c r="W36" s="61">
        <f ca="1">SUMIFS('Ctas Pagar'!$G:$G,'Ctas Pagar'!$J:$J,'Grafico Fluxo de Caixa'!W$6,'Ctas Pagar'!$C:$C,'Fluxo de Caixa'!$A37)</f>
        <v>0</v>
      </c>
      <c r="X36" s="61">
        <f ca="1">SUMIFS('Ctas Pagar'!$G:$G,'Ctas Pagar'!$J:$J,'Grafico Fluxo de Caixa'!X$6,'Ctas Pagar'!$C:$C,'Fluxo de Caixa'!$A37)</f>
        <v>0</v>
      </c>
      <c r="Y36" s="61">
        <f ca="1">SUMIFS('Ctas Pagar'!$G:$G,'Ctas Pagar'!$J:$J,'Grafico Fluxo de Caixa'!Y$6,'Ctas Pagar'!$C:$C,'Fluxo de Caixa'!$A37)</f>
        <v>0</v>
      </c>
      <c r="Z36" s="61">
        <f ca="1">SUMIFS('Ctas Pagar'!$G:$G,'Ctas Pagar'!$J:$J,'Grafico Fluxo de Caixa'!Z$6,'Ctas Pagar'!$C:$C,'Fluxo de Caixa'!$A37)</f>
        <v>0</v>
      </c>
      <c r="AA36" s="61">
        <f ca="1">SUMIFS('Ctas Pagar'!$G:$G,'Ctas Pagar'!$J:$J,'Grafico Fluxo de Caixa'!AA$6,'Ctas Pagar'!$C:$C,'Fluxo de Caixa'!$A37)</f>
        <v>0</v>
      </c>
      <c r="AB36" s="61">
        <f ca="1">SUMIFS('Ctas Pagar'!$G:$G,'Ctas Pagar'!$J:$J,'Grafico Fluxo de Caixa'!AB$6,'Ctas Pagar'!$C:$C,'Fluxo de Caixa'!$A37)</f>
        <v>0</v>
      </c>
      <c r="AC36" s="61">
        <f ca="1">SUMIFS('Ctas Pagar'!$G:$G,'Ctas Pagar'!$J:$J,'Grafico Fluxo de Caixa'!AC$6,'Ctas Pagar'!$C:$C,'Fluxo de Caixa'!$A37)</f>
        <v>0</v>
      </c>
      <c r="AD36" s="61">
        <f ca="1">SUMIFS('Ctas Pagar'!$G:$G,'Ctas Pagar'!$J:$J,'Grafico Fluxo de Caixa'!AD$6,'Ctas Pagar'!$C:$C,'Fluxo de Caixa'!$A37)</f>
        <v>0</v>
      </c>
      <c r="AE36" s="61">
        <f ca="1">SUMIFS('Ctas Pagar'!$G:$G,'Ctas Pagar'!$J:$J,'Grafico Fluxo de Caixa'!AE$6,'Ctas Pagar'!$C:$C,'Fluxo de Caixa'!$A37)</f>
        <v>0</v>
      </c>
      <c r="AF36" s="61">
        <f ca="1">SUMIFS('Ctas Pagar'!$G:$G,'Ctas Pagar'!$J:$J,'Grafico Fluxo de Caixa'!AF$6,'Ctas Pagar'!$C:$C,'Fluxo de Caixa'!$A37)</f>
        <v>0</v>
      </c>
      <c r="AG36" s="61">
        <f ca="1">SUMIFS('Ctas Pagar'!$G:$G,'Ctas Pagar'!$J:$J,'Grafico Fluxo de Caixa'!AG$6,'Ctas Pagar'!$C:$C,'Fluxo de Caixa'!$A37)</f>
        <v>0</v>
      </c>
    </row>
    <row r="37" spans="1:33">
      <c r="A37" s="6">
        <f>'Plano de Contas'!A48</f>
        <v>0</v>
      </c>
      <c r="B37" s="60">
        <f ca="1">SUMIFS('Ctas Pagar'!$G:$G,'Ctas Pagar'!$J:$J,'Grafico Fluxo de Caixa'!B$6,'Ctas Pagar'!$C:$C,'Fluxo de Caixa'!$A38)</f>
        <v>0</v>
      </c>
      <c r="C37" s="61">
        <f ca="1">SUMIFS('Ctas Pagar'!$G:$G,'Ctas Pagar'!$J:$J,'Grafico Fluxo de Caixa'!C$6,'Ctas Pagar'!$C:$C,'Fluxo de Caixa'!$A38)</f>
        <v>0</v>
      </c>
      <c r="D37" s="61">
        <f ca="1">SUMIFS('Ctas Pagar'!$G:$G,'Ctas Pagar'!$J:$J,'Grafico Fluxo de Caixa'!D$6,'Ctas Pagar'!$C:$C,'Fluxo de Caixa'!$A38)</f>
        <v>0</v>
      </c>
      <c r="E37" s="61">
        <f ca="1">SUMIFS('Ctas Pagar'!$G:$G,'Ctas Pagar'!$J:$J,'Grafico Fluxo de Caixa'!E$6,'Ctas Pagar'!$C:$C,'Fluxo de Caixa'!$A38)</f>
        <v>0</v>
      </c>
      <c r="F37" s="61">
        <f ca="1">SUMIFS('Ctas Pagar'!$G:$G,'Ctas Pagar'!$J:$J,'Grafico Fluxo de Caixa'!F$6,'Ctas Pagar'!$C:$C,'Fluxo de Caixa'!$A38)</f>
        <v>0</v>
      </c>
      <c r="G37" s="61">
        <f ca="1">SUMIFS('Ctas Pagar'!$G:$G,'Ctas Pagar'!$J:$J,'Grafico Fluxo de Caixa'!G$6,'Ctas Pagar'!$C:$C,'Fluxo de Caixa'!$A38)</f>
        <v>0</v>
      </c>
      <c r="H37" s="61">
        <f ca="1">SUMIFS('Ctas Pagar'!$G:$G,'Ctas Pagar'!$J:$J,'Grafico Fluxo de Caixa'!H$6,'Ctas Pagar'!$C:$C,'Fluxo de Caixa'!$A38)</f>
        <v>0</v>
      </c>
      <c r="I37" s="61">
        <f ca="1">SUMIFS('Ctas Pagar'!$G:$G,'Ctas Pagar'!$J:$J,'Grafico Fluxo de Caixa'!I$6,'Ctas Pagar'!$C:$C,'Fluxo de Caixa'!$A38)</f>
        <v>0</v>
      </c>
      <c r="J37" s="61">
        <f ca="1">SUMIFS('Ctas Pagar'!$G:$G,'Ctas Pagar'!$J:$J,'Grafico Fluxo de Caixa'!J$6,'Ctas Pagar'!$C:$C,'Fluxo de Caixa'!$A38)</f>
        <v>0</v>
      </c>
      <c r="K37" s="61">
        <f ca="1">SUMIFS('Ctas Pagar'!$G:$G,'Ctas Pagar'!$J:$J,'Grafico Fluxo de Caixa'!K$6,'Ctas Pagar'!$C:$C,'Fluxo de Caixa'!$A38)</f>
        <v>0</v>
      </c>
      <c r="L37" s="61">
        <f ca="1">SUMIFS('Ctas Pagar'!$G:$G,'Ctas Pagar'!$J:$J,'Grafico Fluxo de Caixa'!L$6,'Ctas Pagar'!$C:$C,'Fluxo de Caixa'!$A38)</f>
        <v>0</v>
      </c>
      <c r="M37" s="61">
        <f ca="1">SUMIFS('Ctas Pagar'!$G:$G,'Ctas Pagar'!$J:$J,'Grafico Fluxo de Caixa'!M$6,'Ctas Pagar'!$C:$C,'Fluxo de Caixa'!$A38)</f>
        <v>0</v>
      </c>
      <c r="N37" s="61">
        <f ca="1">SUMIFS('Ctas Pagar'!$G:$G,'Ctas Pagar'!$J:$J,'Grafico Fluxo de Caixa'!N$6,'Ctas Pagar'!$C:$C,'Fluxo de Caixa'!$A38)</f>
        <v>0</v>
      </c>
      <c r="O37" s="61">
        <f ca="1">SUMIFS('Ctas Pagar'!$G:$G,'Ctas Pagar'!$J:$J,'Grafico Fluxo de Caixa'!O$6,'Ctas Pagar'!$C:$C,'Fluxo de Caixa'!$A38)</f>
        <v>0</v>
      </c>
      <c r="P37" s="61">
        <f ca="1">SUMIFS('Ctas Pagar'!$G:$G,'Ctas Pagar'!$J:$J,'Grafico Fluxo de Caixa'!P$6,'Ctas Pagar'!$C:$C,'Fluxo de Caixa'!$A38)</f>
        <v>0</v>
      </c>
      <c r="Q37" s="61">
        <f ca="1">SUMIFS('Ctas Pagar'!$G:$G,'Ctas Pagar'!$J:$J,'Grafico Fluxo de Caixa'!Q$6,'Ctas Pagar'!$C:$C,'Fluxo de Caixa'!$A38)</f>
        <v>0</v>
      </c>
      <c r="R37" s="61">
        <f ca="1">SUMIFS('Ctas Pagar'!$G:$G,'Ctas Pagar'!$J:$J,'Grafico Fluxo de Caixa'!R$6,'Ctas Pagar'!$C:$C,'Fluxo de Caixa'!$A38)</f>
        <v>0</v>
      </c>
      <c r="S37" s="61">
        <f ca="1">SUMIFS('Ctas Pagar'!$G:$G,'Ctas Pagar'!$J:$J,'Grafico Fluxo de Caixa'!S$6,'Ctas Pagar'!$C:$C,'Fluxo de Caixa'!$A38)</f>
        <v>0</v>
      </c>
      <c r="T37" s="61">
        <f ca="1">SUMIFS('Ctas Pagar'!$G:$G,'Ctas Pagar'!$J:$J,'Grafico Fluxo de Caixa'!T$6,'Ctas Pagar'!$C:$C,'Fluxo de Caixa'!$A38)</f>
        <v>0</v>
      </c>
      <c r="U37" s="61">
        <f ca="1">SUMIFS('Ctas Pagar'!$G:$G,'Ctas Pagar'!$J:$J,'Grafico Fluxo de Caixa'!U$6,'Ctas Pagar'!$C:$C,'Fluxo de Caixa'!$A38)</f>
        <v>0</v>
      </c>
      <c r="V37" s="61">
        <f ca="1">SUMIFS('Ctas Pagar'!$G:$G,'Ctas Pagar'!$J:$J,'Grafico Fluxo de Caixa'!V$6,'Ctas Pagar'!$C:$C,'Fluxo de Caixa'!$A38)</f>
        <v>0</v>
      </c>
      <c r="W37" s="61">
        <f ca="1">SUMIFS('Ctas Pagar'!$G:$G,'Ctas Pagar'!$J:$J,'Grafico Fluxo de Caixa'!W$6,'Ctas Pagar'!$C:$C,'Fluxo de Caixa'!$A38)</f>
        <v>0</v>
      </c>
      <c r="X37" s="61">
        <f ca="1">SUMIFS('Ctas Pagar'!$G:$G,'Ctas Pagar'!$J:$J,'Grafico Fluxo de Caixa'!X$6,'Ctas Pagar'!$C:$C,'Fluxo de Caixa'!$A38)</f>
        <v>0</v>
      </c>
      <c r="Y37" s="61">
        <f ca="1">SUMIFS('Ctas Pagar'!$G:$G,'Ctas Pagar'!$J:$J,'Grafico Fluxo de Caixa'!Y$6,'Ctas Pagar'!$C:$C,'Fluxo de Caixa'!$A38)</f>
        <v>0</v>
      </c>
      <c r="Z37" s="61">
        <f ca="1">SUMIFS('Ctas Pagar'!$G:$G,'Ctas Pagar'!$J:$J,'Grafico Fluxo de Caixa'!Z$6,'Ctas Pagar'!$C:$C,'Fluxo de Caixa'!$A38)</f>
        <v>0</v>
      </c>
      <c r="AA37" s="61">
        <f ca="1">SUMIFS('Ctas Pagar'!$G:$G,'Ctas Pagar'!$J:$J,'Grafico Fluxo de Caixa'!AA$6,'Ctas Pagar'!$C:$C,'Fluxo de Caixa'!$A38)</f>
        <v>0</v>
      </c>
      <c r="AB37" s="61">
        <f ca="1">SUMIFS('Ctas Pagar'!$G:$G,'Ctas Pagar'!$J:$J,'Grafico Fluxo de Caixa'!AB$6,'Ctas Pagar'!$C:$C,'Fluxo de Caixa'!$A38)</f>
        <v>0</v>
      </c>
      <c r="AC37" s="61">
        <f ca="1">SUMIFS('Ctas Pagar'!$G:$G,'Ctas Pagar'!$J:$J,'Grafico Fluxo de Caixa'!AC$6,'Ctas Pagar'!$C:$C,'Fluxo de Caixa'!$A38)</f>
        <v>0</v>
      </c>
      <c r="AD37" s="61">
        <f ca="1">SUMIFS('Ctas Pagar'!$G:$G,'Ctas Pagar'!$J:$J,'Grafico Fluxo de Caixa'!AD$6,'Ctas Pagar'!$C:$C,'Fluxo de Caixa'!$A38)</f>
        <v>0</v>
      </c>
      <c r="AE37" s="61">
        <f ca="1">SUMIFS('Ctas Pagar'!$G:$G,'Ctas Pagar'!$J:$J,'Grafico Fluxo de Caixa'!AE$6,'Ctas Pagar'!$C:$C,'Fluxo de Caixa'!$A38)</f>
        <v>0</v>
      </c>
      <c r="AF37" s="61">
        <f ca="1">SUMIFS('Ctas Pagar'!$G:$G,'Ctas Pagar'!$J:$J,'Grafico Fluxo de Caixa'!AF$6,'Ctas Pagar'!$C:$C,'Fluxo de Caixa'!$A38)</f>
        <v>0</v>
      </c>
      <c r="AG37" s="61">
        <f ca="1">SUMIFS('Ctas Pagar'!$G:$G,'Ctas Pagar'!$J:$J,'Grafico Fluxo de Caixa'!AG$6,'Ctas Pagar'!$C:$C,'Fluxo de Caixa'!$A38)</f>
        <v>0</v>
      </c>
    </row>
    <row r="38" spans="1:33">
      <c r="A38" s="6">
        <f>'Plano de Contas'!A49</f>
        <v>0</v>
      </c>
      <c r="B38" s="60">
        <f ca="1">SUMIFS('Ctas Pagar'!$G:$G,'Ctas Pagar'!$J:$J,'Grafico Fluxo de Caixa'!B$6,'Ctas Pagar'!$C:$C,'Fluxo de Caixa'!$A39)</f>
        <v>0</v>
      </c>
      <c r="C38" s="61">
        <f ca="1">SUMIFS('Ctas Pagar'!$G:$G,'Ctas Pagar'!$J:$J,'Grafico Fluxo de Caixa'!C$6,'Ctas Pagar'!$C:$C,'Fluxo de Caixa'!$A39)</f>
        <v>0</v>
      </c>
      <c r="D38" s="61">
        <f ca="1">SUMIFS('Ctas Pagar'!$G:$G,'Ctas Pagar'!$J:$J,'Grafico Fluxo de Caixa'!D$6,'Ctas Pagar'!$C:$C,'Fluxo de Caixa'!$A39)</f>
        <v>0</v>
      </c>
      <c r="E38" s="61">
        <f ca="1">SUMIFS('Ctas Pagar'!$G:$G,'Ctas Pagar'!$J:$J,'Grafico Fluxo de Caixa'!E$6,'Ctas Pagar'!$C:$C,'Fluxo de Caixa'!$A39)</f>
        <v>0</v>
      </c>
      <c r="F38" s="61">
        <f ca="1">SUMIFS('Ctas Pagar'!$G:$G,'Ctas Pagar'!$J:$J,'Grafico Fluxo de Caixa'!F$6,'Ctas Pagar'!$C:$C,'Fluxo de Caixa'!$A39)</f>
        <v>0</v>
      </c>
      <c r="G38" s="61">
        <f ca="1">SUMIFS('Ctas Pagar'!$G:$G,'Ctas Pagar'!$J:$J,'Grafico Fluxo de Caixa'!G$6,'Ctas Pagar'!$C:$C,'Fluxo de Caixa'!$A39)</f>
        <v>0</v>
      </c>
      <c r="H38" s="61">
        <f ca="1">SUMIFS('Ctas Pagar'!$G:$G,'Ctas Pagar'!$J:$J,'Grafico Fluxo de Caixa'!H$6,'Ctas Pagar'!$C:$C,'Fluxo de Caixa'!$A39)</f>
        <v>0</v>
      </c>
      <c r="I38" s="61">
        <f ca="1">SUMIFS('Ctas Pagar'!$G:$G,'Ctas Pagar'!$J:$J,'Grafico Fluxo de Caixa'!I$6,'Ctas Pagar'!$C:$C,'Fluxo de Caixa'!$A39)</f>
        <v>0</v>
      </c>
      <c r="J38" s="61">
        <f ca="1">SUMIFS('Ctas Pagar'!$G:$G,'Ctas Pagar'!$J:$J,'Grafico Fluxo de Caixa'!J$6,'Ctas Pagar'!$C:$C,'Fluxo de Caixa'!$A39)</f>
        <v>0</v>
      </c>
      <c r="K38" s="61">
        <f ca="1">SUMIFS('Ctas Pagar'!$G:$G,'Ctas Pagar'!$J:$J,'Grafico Fluxo de Caixa'!K$6,'Ctas Pagar'!$C:$C,'Fluxo de Caixa'!$A39)</f>
        <v>0</v>
      </c>
      <c r="L38" s="61">
        <f ca="1">SUMIFS('Ctas Pagar'!$G:$G,'Ctas Pagar'!$J:$J,'Grafico Fluxo de Caixa'!L$6,'Ctas Pagar'!$C:$C,'Fluxo de Caixa'!$A39)</f>
        <v>0</v>
      </c>
      <c r="M38" s="61">
        <f ca="1">SUMIFS('Ctas Pagar'!$G:$G,'Ctas Pagar'!$J:$J,'Grafico Fluxo de Caixa'!M$6,'Ctas Pagar'!$C:$C,'Fluxo de Caixa'!$A39)</f>
        <v>0</v>
      </c>
      <c r="N38" s="61">
        <f ca="1">SUMIFS('Ctas Pagar'!$G:$G,'Ctas Pagar'!$J:$J,'Grafico Fluxo de Caixa'!N$6,'Ctas Pagar'!$C:$C,'Fluxo de Caixa'!$A39)</f>
        <v>0</v>
      </c>
      <c r="O38" s="61">
        <f ca="1">SUMIFS('Ctas Pagar'!$G:$G,'Ctas Pagar'!$J:$J,'Grafico Fluxo de Caixa'!O$6,'Ctas Pagar'!$C:$C,'Fluxo de Caixa'!$A39)</f>
        <v>0</v>
      </c>
      <c r="P38" s="61">
        <f ca="1">SUMIFS('Ctas Pagar'!$G:$G,'Ctas Pagar'!$J:$J,'Grafico Fluxo de Caixa'!P$6,'Ctas Pagar'!$C:$C,'Fluxo de Caixa'!$A39)</f>
        <v>0</v>
      </c>
      <c r="Q38" s="61">
        <f ca="1">SUMIFS('Ctas Pagar'!$G:$G,'Ctas Pagar'!$J:$J,'Grafico Fluxo de Caixa'!Q$6,'Ctas Pagar'!$C:$C,'Fluxo de Caixa'!$A39)</f>
        <v>0</v>
      </c>
      <c r="R38" s="61">
        <f ca="1">SUMIFS('Ctas Pagar'!$G:$G,'Ctas Pagar'!$J:$J,'Grafico Fluxo de Caixa'!R$6,'Ctas Pagar'!$C:$C,'Fluxo de Caixa'!$A39)</f>
        <v>0</v>
      </c>
      <c r="S38" s="61">
        <f ca="1">SUMIFS('Ctas Pagar'!$G:$G,'Ctas Pagar'!$J:$J,'Grafico Fluxo de Caixa'!S$6,'Ctas Pagar'!$C:$C,'Fluxo de Caixa'!$A39)</f>
        <v>0</v>
      </c>
      <c r="T38" s="61">
        <f ca="1">SUMIFS('Ctas Pagar'!$G:$G,'Ctas Pagar'!$J:$J,'Grafico Fluxo de Caixa'!T$6,'Ctas Pagar'!$C:$C,'Fluxo de Caixa'!$A39)</f>
        <v>0</v>
      </c>
      <c r="U38" s="61">
        <f ca="1">SUMIFS('Ctas Pagar'!$G:$G,'Ctas Pagar'!$J:$J,'Grafico Fluxo de Caixa'!U$6,'Ctas Pagar'!$C:$C,'Fluxo de Caixa'!$A39)</f>
        <v>0</v>
      </c>
      <c r="V38" s="61">
        <f ca="1">SUMIFS('Ctas Pagar'!$G:$G,'Ctas Pagar'!$J:$J,'Grafico Fluxo de Caixa'!V$6,'Ctas Pagar'!$C:$C,'Fluxo de Caixa'!$A39)</f>
        <v>0</v>
      </c>
      <c r="W38" s="61">
        <f ca="1">SUMIFS('Ctas Pagar'!$G:$G,'Ctas Pagar'!$J:$J,'Grafico Fluxo de Caixa'!W$6,'Ctas Pagar'!$C:$C,'Fluxo de Caixa'!$A39)</f>
        <v>0</v>
      </c>
      <c r="X38" s="61">
        <f ca="1">SUMIFS('Ctas Pagar'!$G:$G,'Ctas Pagar'!$J:$J,'Grafico Fluxo de Caixa'!X$6,'Ctas Pagar'!$C:$C,'Fluxo de Caixa'!$A39)</f>
        <v>0</v>
      </c>
      <c r="Y38" s="61">
        <f ca="1">SUMIFS('Ctas Pagar'!$G:$G,'Ctas Pagar'!$J:$J,'Grafico Fluxo de Caixa'!Y$6,'Ctas Pagar'!$C:$C,'Fluxo de Caixa'!$A39)</f>
        <v>0</v>
      </c>
      <c r="Z38" s="61">
        <f ca="1">SUMIFS('Ctas Pagar'!$G:$G,'Ctas Pagar'!$J:$J,'Grafico Fluxo de Caixa'!Z$6,'Ctas Pagar'!$C:$C,'Fluxo de Caixa'!$A39)</f>
        <v>0</v>
      </c>
      <c r="AA38" s="61">
        <f ca="1">SUMIFS('Ctas Pagar'!$G:$G,'Ctas Pagar'!$J:$J,'Grafico Fluxo de Caixa'!AA$6,'Ctas Pagar'!$C:$C,'Fluxo de Caixa'!$A39)</f>
        <v>0</v>
      </c>
      <c r="AB38" s="61">
        <f ca="1">SUMIFS('Ctas Pagar'!$G:$G,'Ctas Pagar'!$J:$J,'Grafico Fluxo de Caixa'!AB$6,'Ctas Pagar'!$C:$C,'Fluxo de Caixa'!$A39)</f>
        <v>0</v>
      </c>
      <c r="AC38" s="61">
        <f ca="1">SUMIFS('Ctas Pagar'!$G:$G,'Ctas Pagar'!$J:$J,'Grafico Fluxo de Caixa'!AC$6,'Ctas Pagar'!$C:$C,'Fluxo de Caixa'!$A39)</f>
        <v>0</v>
      </c>
      <c r="AD38" s="61">
        <f ca="1">SUMIFS('Ctas Pagar'!$G:$G,'Ctas Pagar'!$J:$J,'Grafico Fluxo de Caixa'!AD$6,'Ctas Pagar'!$C:$C,'Fluxo de Caixa'!$A39)</f>
        <v>0</v>
      </c>
      <c r="AE38" s="61">
        <f ca="1">SUMIFS('Ctas Pagar'!$G:$G,'Ctas Pagar'!$J:$J,'Grafico Fluxo de Caixa'!AE$6,'Ctas Pagar'!$C:$C,'Fluxo de Caixa'!$A39)</f>
        <v>0</v>
      </c>
      <c r="AF38" s="61">
        <f ca="1">SUMIFS('Ctas Pagar'!$G:$G,'Ctas Pagar'!$J:$J,'Grafico Fluxo de Caixa'!AF$6,'Ctas Pagar'!$C:$C,'Fluxo de Caixa'!$A39)</f>
        <v>0</v>
      </c>
      <c r="AG38" s="61">
        <f ca="1">SUMIFS('Ctas Pagar'!$G:$G,'Ctas Pagar'!$J:$J,'Grafico Fluxo de Caixa'!AG$6,'Ctas Pagar'!$C:$C,'Fluxo de Caixa'!$A39)</f>
        <v>0</v>
      </c>
    </row>
    <row r="39" spans="1:33">
      <c r="A39" s="6">
        <f>'Plano de Contas'!A51</f>
        <v>0</v>
      </c>
      <c r="B39" s="60">
        <f ca="1">SUMIFS('Ctas Pagar'!$G:$G,'Ctas Pagar'!$J:$J,'Grafico Fluxo de Caixa'!B$6,'Ctas Pagar'!$C:$C,'Fluxo de Caixa'!$A40)</f>
        <v>0</v>
      </c>
      <c r="C39" s="61">
        <f ca="1">SUMIFS('Ctas Pagar'!$G:$G,'Ctas Pagar'!$J:$J,'Grafico Fluxo de Caixa'!C$6,'Ctas Pagar'!$C:$C,'Fluxo de Caixa'!$A40)</f>
        <v>0</v>
      </c>
      <c r="D39" s="61">
        <f ca="1">SUMIFS('Ctas Pagar'!$G:$G,'Ctas Pagar'!$J:$J,'Grafico Fluxo de Caixa'!D$6,'Ctas Pagar'!$C:$C,'Fluxo de Caixa'!$A40)</f>
        <v>0</v>
      </c>
      <c r="E39" s="61">
        <f ca="1">SUMIFS('Ctas Pagar'!$G:$G,'Ctas Pagar'!$J:$J,'Grafico Fluxo de Caixa'!E$6,'Ctas Pagar'!$C:$C,'Fluxo de Caixa'!$A40)</f>
        <v>0</v>
      </c>
      <c r="F39" s="61">
        <f ca="1">SUMIFS('Ctas Pagar'!$G:$G,'Ctas Pagar'!$J:$J,'Grafico Fluxo de Caixa'!F$6,'Ctas Pagar'!$C:$C,'Fluxo de Caixa'!$A40)</f>
        <v>0</v>
      </c>
      <c r="G39" s="61">
        <f ca="1">SUMIFS('Ctas Pagar'!$G:$G,'Ctas Pagar'!$J:$J,'Grafico Fluxo de Caixa'!G$6,'Ctas Pagar'!$C:$C,'Fluxo de Caixa'!$A40)</f>
        <v>0</v>
      </c>
      <c r="H39" s="61">
        <f ca="1">SUMIFS('Ctas Pagar'!$G:$G,'Ctas Pagar'!$J:$J,'Grafico Fluxo de Caixa'!H$6,'Ctas Pagar'!$C:$C,'Fluxo de Caixa'!$A40)</f>
        <v>0</v>
      </c>
      <c r="I39" s="61">
        <f ca="1">SUMIFS('Ctas Pagar'!$G:$G,'Ctas Pagar'!$J:$J,'Grafico Fluxo de Caixa'!I$6,'Ctas Pagar'!$C:$C,'Fluxo de Caixa'!$A40)</f>
        <v>0</v>
      </c>
      <c r="J39" s="61">
        <f ca="1">SUMIFS('Ctas Pagar'!$G:$G,'Ctas Pagar'!$J:$J,'Grafico Fluxo de Caixa'!J$6,'Ctas Pagar'!$C:$C,'Fluxo de Caixa'!$A40)</f>
        <v>0</v>
      </c>
      <c r="K39" s="61">
        <f ca="1">SUMIFS('Ctas Pagar'!$G:$G,'Ctas Pagar'!$J:$J,'Grafico Fluxo de Caixa'!K$6,'Ctas Pagar'!$C:$C,'Fluxo de Caixa'!$A40)</f>
        <v>0</v>
      </c>
      <c r="L39" s="61">
        <f ca="1">SUMIFS('Ctas Pagar'!$G:$G,'Ctas Pagar'!$J:$J,'Grafico Fluxo de Caixa'!L$6,'Ctas Pagar'!$C:$C,'Fluxo de Caixa'!$A40)</f>
        <v>0</v>
      </c>
      <c r="M39" s="61">
        <f ca="1">SUMIFS('Ctas Pagar'!$G:$G,'Ctas Pagar'!$J:$J,'Grafico Fluxo de Caixa'!M$6,'Ctas Pagar'!$C:$C,'Fluxo de Caixa'!$A40)</f>
        <v>0</v>
      </c>
      <c r="N39" s="61">
        <f ca="1">SUMIFS('Ctas Pagar'!$G:$G,'Ctas Pagar'!$J:$J,'Grafico Fluxo de Caixa'!N$6,'Ctas Pagar'!$C:$C,'Fluxo de Caixa'!$A40)</f>
        <v>0</v>
      </c>
      <c r="O39" s="61">
        <f ca="1">SUMIFS('Ctas Pagar'!$G:$G,'Ctas Pagar'!$J:$J,'Grafico Fluxo de Caixa'!O$6,'Ctas Pagar'!$C:$C,'Fluxo de Caixa'!$A40)</f>
        <v>0</v>
      </c>
      <c r="P39" s="61">
        <f ca="1">SUMIFS('Ctas Pagar'!$G:$G,'Ctas Pagar'!$J:$J,'Grafico Fluxo de Caixa'!P$6,'Ctas Pagar'!$C:$C,'Fluxo de Caixa'!$A40)</f>
        <v>0</v>
      </c>
      <c r="Q39" s="61">
        <f ca="1">SUMIFS('Ctas Pagar'!$G:$G,'Ctas Pagar'!$J:$J,'Grafico Fluxo de Caixa'!Q$6,'Ctas Pagar'!$C:$C,'Fluxo de Caixa'!$A40)</f>
        <v>0</v>
      </c>
      <c r="R39" s="61">
        <f ca="1">SUMIFS('Ctas Pagar'!$G:$G,'Ctas Pagar'!$J:$J,'Grafico Fluxo de Caixa'!R$6,'Ctas Pagar'!$C:$C,'Fluxo de Caixa'!$A40)</f>
        <v>0</v>
      </c>
      <c r="S39" s="61">
        <f ca="1">SUMIFS('Ctas Pagar'!$G:$G,'Ctas Pagar'!$J:$J,'Grafico Fluxo de Caixa'!S$6,'Ctas Pagar'!$C:$C,'Fluxo de Caixa'!$A40)</f>
        <v>0</v>
      </c>
      <c r="T39" s="61">
        <f ca="1">SUMIFS('Ctas Pagar'!$G:$G,'Ctas Pagar'!$J:$J,'Grafico Fluxo de Caixa'!T$6,'Ctas Pagar'!$C:$C,'Fluxo de Caixa'!$A40)</f>
        <v>0</v>
      </c>
      <c r="U39" s="61">
        <f ca="1">SUMIFS('Ctas Pagar'!$G:$G,'Ctas Pagar'!$J:$J,'Grafico Fluxo de Caixa'!U$6,'Ctas Pagar'!$C:$C,'Fluxo de Caixa'!$A40)</f>
        <v>0</v>
      </c>
      <c r="V39" s="61">
        <f ca="1">SUMIFS('Ctas Pagar'!$G:$G,'Ctas Pagar'!$J:$J,'Grafico Fluxo de Caixa'!V$6,'Ctas Pagar'!$C:$C,'Fluxo de Caixa'!$A40)</f>
        <v>0</v>
      </c>
      <c r="W39" s="61">
        <f ca="1">SUMIFS('Ctas Pagar'!$G:$G,'Ctas Pagar'!$J:$J,'Grafico Fluxo de Caixa'!W$6,'Ctas Pagar'!$C:$C,'Fluxo de Caixa'!$A40)</f>
        <v>0</v>
      </c>
      <c r="X39" s="61">
        <f ca="1">SUMIFS('Ctas Pagar'!$G:$G,'Ctas Pagar'!$J:$J,'Grafico Fluxo de Caixa'!X$6,'Ctas Pagar'!$C:$C,'Fluxo de Caixa'!$A40)</f>
        <v>0</v>
      </c>
      <c r="Y39" s="61">
        <f ca="1">SUMIFS('Ctas Pagar'!$G:$G,'Ctas Pagar'!$J:$J,'Grafico Fluxo de Caixa'!Y$6,'Ctas Pagar'!$C:$C,'Fluxo de Caixa'!$A40)</f>
        <v>0</v>
      </c>
      <c r="Z39" s="61">
        <f ca="1">SUMIFS('Ctas Pagar'!$G:$G,'Ctas Pagar'!$J:$J,'Grafico Fluxo de Caixa'!Z$6,'Ctas Pagar'!$C:$C,'Fluxo de Caixa'!$A40)</f>
        <v>0</v>
      </c>
      <c r="AA39" s="61">
        <f ca="1">SUMIFS('Ctas Pagar'!$G:$G,'Ctas Pagar'!$J:$J,'Grafico Fluxo de Caixa'!AA$6,'Ctas Pagar'!$C:$C,'Fluxo de Caixa'!$A40)</f>
        <v>0</v>
      </c>
      <c r="AB39" s="61">
        <f ca="1">SUMIFS('Ctas Pagar'!$G:$G,'Ctas Pagar'!$J:$J,'Grafico Fluxo de Caixa'!AB$6,'Ctas Pagar'!$C:$C,'Fluxo de Caixa'!$A40)</f>
        <v>0</v>
      </c>
      <c r="AC39" s="61">
        <f ca="1">SUMIFS('Ctas Pagar'!$G:$G,'Ctas Pagar'!$J:$J,'Grafico Fluxo de Caixa'!AC$6,'Ctas Pagar'!$C:$C,'Fluxo de Caixa'!$A40)</f>
        <v>0</v>
      </c>
      <c r="AD39" s="61">
        <f ca="1">SUMIFS('Ctas Pagar'!$G:$G,'Ctas Pagar'!$J:$J,'Grafico Fluxo de Caixa'!AD$6,'Ctas Pagar'!$C:$C,'Fluxo de Caixa'!$A40)</f>
        <v>0</v>
      </c>
      <c r="AE39" s="61">
        <f ca="1">SUMIFS('Ctas Pagar'!$G:$G,'Ctas Pagar'!$J:$J,'Grafico Fluxo de Caixa'!AE$6,'Ctas Pagar'!$C:$C,'Fluxo de Caixa'!$A40)</f>
        <v>0</v>
      </c>
      <c r="AF39" s="61">
        <f ca="1">SUMIFS('Ctas Pagar'!$G:$G,'Ctas Pagar'!$J:$J,'Grafico Fluxo de Caixa'!AF$6,'Ctas Pagar'!$C:$C,'Fluxo de Caixa'!$A40)</f>
        <v>0</v>
      </c>
      <c r="AG39" s="61">
        <f ca="1">SUMIFS('Ctas Pagar'!$G:$G,'Ctas Pagar'!$J:$J,'Grafico Fluxo de Caixa'!AG$6,'Ctas Pagar'!$C:$C,'Fluxo de Caixa'!$A40)</f>
        <v>0</v>
      </c>
    </row>
    <row r="40" spans="1:33">
      <c r="A40" s="6">
        <f>'Plano de Contas'!A52</f>
        <v>0</v>
      </c>
      <c r="B40" s="60">
        <f ca="1">SUMIFS('Ctas Pagar'!$G:$G,'Ctas Pagar'!$J:$J,'Grafico Fluxo de Caixa'!B$6,'Ctas Pagar'!$C:$C,'Fluxo de Caixa'!$A41)</f>
        <v>0</v>
      </c>
      <c r="C40" s="61">
        <f ca="1">SUMIFS('Ctas Pagar'!$G:$G,'Ctas Pagar'!$J:$J,'Grafico Fluxo de Caixa'!C$6,'Ctas Pagar'!$C:$C,'Fluxo de Caixa'!$A41)</f>
        <v>0</v>
      </c>
      <c r="D40" s="61">
        <f ca="1">SUMIFS('Ctas Pagar'!$G:$G,'Ctas Pagar'!$J:$J,'Grafico Fluxo de Caixa'!D$6,'Ctas Pagar'!$C:$C,'Fluxo de Caixa'!$A41)</f>
        <v>0</v>
      </c>
      <c r="E40" s="61">
        <f ca="1">SUMIFS('Ctas Pagar'!$G:$G,'Ctas Pagar'!$J:$J,'Grafico Fluxo de Caixa'!E$6,'Ctas Pagar'!$C:$C,'Fluxo de Caixa'!$A41)</f>
        <v>0</v>
      </c>
      <c r="F40" s="61">
        <f ca="1">SUMIFS('Ctas Pagar'!$G:$G,'Ctas Pagar'!$J:$J,'Grafico Fluxo de Caixa'!F$6,'Ctas Pagar'!$C:$C,'Fluxo de Caixa'!$A41)</f>
        <v>0</v>
      </c>
      <c r="G40" s="61">
        <f ca="1">SUMIFS('Ctas Pagar'!$G:$G,'Ctas Pagar'!$J:$J,'Grafico Fluxo de Caixa'!G$6,'Ctas Pagar'!$C:$C,'Fluxo de Caixa'!$A41)</f>
        <v>0</v>
      </c>
      <c r="H40" s="61">
        <f ca="1">SUMIFS('Ctas Pagar'!$G:$G,'Ctas Pagar'!$J:$J,'Grafico Fluxo de Caixa'!H$6,'Ctas Pagar'!$C:$C,'Fluxo de Caixa'!$A41)</f>
        <v>0</v>
      </c>
      <c r="I40" s="61">
        <f ca="1">SUMIFS('Ctas Pagar'!$G:$G,'Ctas Pagar'!$J:$J,'Grafico Fluxo de Caixa'!I$6,'Ctas Pagar'!$C:$C,'Fluxo de Caixa'!$A41)</f>
        <v>0</v>
      </c>
      <c r="J40" s="61">
        <f ca="1">SUMIFS('Ctas Pagar'!$G:$G,'Ctas Pagar'!$J:$J,'Grafico Fluxo de Caixa'!J$6,'Ctas Pagar'!$C:$C,'Fluxo de Caixa'!$A41)</f>
        <v>0</v>
      </c>
      <c r="K40" s="61">
        <f ca="1">SUMIFS('Ctas Pagar'!$G:$G,'Ctas Pagar'!$J:$J,'Grafico Fluxo de Caixa'!K$6,'Ctas Pagar'!$C:$C,'Fluxo de Caixa'!$A41)</f>
        <v>0</v>
      </c>
      <c r="L40" s="61">
        <f ca="1">SUMIFS('Ctas Pagar'!$G:$G,'Ctas Pagar'!$J:$J,'Grafico Fluxo de Caixa'!L$6,'Ctas Pagar'!$C:$C,'Fluxo de Caixa'!$A41)</f>
        <v>0</v>
      </c>
      <c r="M40" s="61">
        <f ca="1">SUMIFS('Ctas Pagar'!$G:$G,'Ctas Pagar'!$J:$J,'Grafico Fluxo de Caixa'!M$6,'Ctas Pagar'!$C:$C,'Fluxo de Caixa'!$A41)</f>
        <v>0</v>
      </c>
      <c r="N40" s="61">
        <f ca="1">SUMIFS('Ctas Pagar'!$G:$G,'Ctas Pagar'!$J:$J,'Grafico Fluxo de Caixa'!N$6,'Ctas Pagar'!$C:$C,'Fluxo de Caixa'!$A41)</f>
        <v>0</v>
      </c>
      <c r="O40" s="61">
        <f ca="1">SUMIFS('Ctas Pagar'!$G:$G,'Ctas Pagar'!$J:$J,'Grafico Fluxo de Caixa'!O$6,'Ctas Pagar'!$C:$C,'Fluxo de Caixa'!$A41)</f>
        <v>0</v>
      </c>
      <c r="P40" s="61">
        <f ca="1">SUMIFS('Ctas Pagar'!$G:$G,'Ctas Pagar'!$J:$J,'Grafico Fluxo de Caixa'!P$6,'Ctas Pagar'!$C:$C,'Fluxo de Caixa'!$A41)</f>
        <v>0</v>
      </c>
      <c r="Q40" s="61">
        <f ca="1">SUMIFS('Ctas Pagar'!$G:$G,'Ctas Pagar'!$J:$J,'Grafico Fluxo de Caixa'!Q$6,'Ctas Pagar'!$C:$C,'Fluxo de Caixa'!$A41)</f>
        <v>0</v>
      </c>
      <c r="R40" s="61">
        <f ca="1">SUMIFS('Ctas Pagar'!$G:$G,'Ctas Pagar'!$J:$J,'Grafico Fluxo de Caixa'!R$6,'Ctas Pagar'!$C:$C,'Fluxo de Caixa'!$A41)</f>
        <v>0</v>
      </c>
      <c r="S40" s="61">
        <f ca="1">SUMIFS('Ctas Pagar'!$G:$G,'Ctas Pagar'!$J:$J,'Grafico Fluxo de Caixa'!S$6,'Ctas Pagar'!$C:$C,'Fluxo de Caixa'!$A41)</f>
        <v>0</v>
      </c>
      <c r="T40" s="61">
        <f ca="1">SUMIFS('Ctas Pagar'!$G:$G,'Ctas Pagar'!$J:$J,'Grafico Fluxo de Caixa'!T$6,'Ctas Pagar'!$C:$C,'Fluxo de Caixa'!$A41)</f>
        <v>0</v>
      </c>
      <c r="U40" s="61">
        <f ca="1">SUMIFS('Ctas Pagar'!$G:$G,'Ctas Pagar'!$J:$J,'Grafico Fluxo de Caixa'!U$6,'Ctas Pagar'!$C:$C,'Fluxo de Caixa'!$A41)</f>
        <v>0</v>
      </c>
      <c r="V40" s="61">
        <f ca="1">SUMIFS('Ctas Pagar'!$G:$G,'Ctas Pagar'!$J:$J,'Grafico Fluxo de Caixa'!V$6,'Ctas Pagar'!$C:$C,'Fluxo de Caixa'!$A41)</f>
        <v>0</v>
      </c>
      <c r="W40" s="61">
        <f ca="1">SUMIFS('Ctas Pagar'!$G:$G,'Ctas Pagar'!$J:$J,'Grafico Fluxo de Caixa'!W$6,'Ctas Pagar'!$C:$C,'Fluxo de Caixa'!$A41)</f>
        <v>0</v>
      </c>
      <c r="X40" s="61">
        <f ca="1">SUMIFS('Ctas Pagar'!$G:$G,'Ctas Pagar'!$J:$J,'Grafico Fluxo de Caixa'!X$6,'Ctas Pagar'!$C:$C,'Fluxo de Caixa'!$A41)</f>
        <v>0</v>
      </c>
      <c r="Y40" s="61">
        <f ca="1">SUMIFS('Ctas Pagar'!$G:$G,'Ctas Pagar'!$J:$J,'Grafico Fluxo de Caixa'!Y$6,'Ctas Pagar'!$C:$C,'Fluxo de Caixa'!$A41)</f>
        <v>0</v>
      </c>
      <c r="Z40" s="61">
        <f ca="1">SUMIFS('Ctas Pagar'!$G:$G,'Ctas Pagar'!$J:$J,'Grafico Fluxo de Caixa'!Z$6,'Ctas Pagar'!$C:$C,'Fluxo de Caixa'!$A41)</f>
        <v>0</v>
      </c>
      <c r="AA40" s="61">
        <f ca="1">SUMIFS('Ctas Pagar'!$G:$G,'Ctas Pagar'!$J:$J,'Grafico Fluxo de Caixa'!AA$6,'Ctas Pagar'!$C:$C,'Fluxo de Caixa'!$A41)</f>
        <v>0</v>
      </c>
      <c r="AB40" s="61">
        <f ca="1">SUMIFS('Ctas Pagar'!$G:$G,'Ctas Pagar'!$J:$J,'Grafico Fluxo de Caixa'!AB$6,'Ctas Pagar'!$C:$C,'Fluxo de Caixa'!$A41)</f>
        <v>0</v>
      </c>
      <c r="AC40" s="61">
        <f ca="1">SUMIFS('Ctas Pagar'!$G:$G,'Ctas Pagar'!$J:$J,'Grafico Fluxo de Caixa'!AC$6,'Ctas Pagar'!$C:$C,'Fluxo de Caixa'!$A41)</f>
        <v>0</v>
      </c>
      <c r="AD40" s="61">
        <f ca="1">SUMIFS('Ctas Pagar'!$G:$G,'Ctas Pagar'!$J:$J,'Grafico Fluxo de Caixa'!AD$6,'Ctas Pagar'!$C:$C,'Fluxo de Caixa'!$A41)</f>
        <v>0</v>
      </c>
      <c r="AE40" s="61">
        <f ca="1">SUMIFS('Ctas Pagar'!$G:$G,'Ctas Pagar'!$J:$J,'Grafico Fluxo de Caixa'!AE$6,'Ctas Pagar'!$C:$C,'Fluxo de Caixa'!$A41)</f>
        <v>0</v>
      </c>
      <c r="AF40" s="61">
        <f ca="1">SUMIFS('Ctas Pagar'!$G:$G,'Ctas Pagar'!$J:$J,'Grafico Fluxo de Caixa'!AF$6,'Ctas Pagar'!$C:$C,'Fluxo de Caixa'!$A41)</f>
        <v>0</v>
      </c>
      <c r="AG40" s="61">
        <f ca="1">SUMIFS('Ctas Pagar'!$G:$G,'Ctas Pagar'!$J:$J,'Grafico Fluxo de Caixa'!AG$6,'Ctas Pagar'!$C:$C,'Fluxo de Caixa'!$A41)</f>
        <v>0</v>
      </c>
    </row>
    <row r="41" spans="1:33">
      <c r="A41" s="6">
        <f>'Plano de Contas'!A53</f>
        <v>0</v>
      </c>
      <c r="B41" s="60">
        <f ca="1">SUMIFS('Ctas Pagar'!$G:$G,'Ctas Pagar'!$J:$J,'Grafico Fluxo de Caixa'!B$6,'Ctas Pagar'!$C:$C,'Fluxo de Caixa'!$A42)</f>
        <v>0</v>
      </c>
      <c r="C41" s="61">
        <f ca="1">SUMIFS('Ctas Pagar'!$G:$G,'Ctas Pagar'!$J:$J,'Grafico Fluxo de Caixa'!C$6,'Ctas Pagar'!$C:$C,'Fluxo de Caixa'!$A42)</f>
        <v>0</v>
      </c>
      <c r="D41" s="61">
        <f ca="1">SUMIFS('Ctas Pagar'!$G:$G,'Ctas Pagar'!$J:$J,'Grafico Fluxo de Caixa'!D$6,'Ctas Pagar'!$C:$C,'Fluxo de Caixa'!$A42)</f>
        <v>0</v>
      </c>
      <c r="E41" s="61">
        <f ca="1">SUMIFS('Ctas Pagar'!$G:$G,'Ctas Pagar'!$J:$J,'Grafico Fluxo de Caixa'!E$6,'Ctas Pagar'!$C:$C,'Fluxo de Caixa'!$A42)</f>
        <v>0</v>
      </c>
      <c r="F41" s="61">
        <f ca="1">SUMIFS('Ctas Pagar'!$G:$G,'Ctas Pagar'!$J:$J,'Grafico Fluxo de Caixa'!F$6,'Ctas Pagar'!$C:$C,'Fluxo de Caixa'!$A42)</f>
        <v>0</v>
      </c>
      <c r="G41" s="61">
        <f ca="1">SUMIFS('Ctas Pagar'!$G:$G,'Ctas Pagar'!$J:$J,'Grafico Fluxo de Caixa'!G$6,'Ctas Pagar'!$C:$C,'Fluxo de Caixa'!$A42)</f>
        <v>0</v>
      </c>
      <c r="H41" s="61">
        <f ca="1">SUMIFS('Ctas Pagar'!$G:$G,'Ctas Pagar'!$J:$J,'Grafico Fluxo de Caixa'!H$6,'Ctas Pagar'!$C:$C,'Fluxo de Caixa'!$A42)</f>
        <v>0</v>
      </c>
      <c r="I41" s="61">
        <f ca="1">SUMIFS('Ctas Pagar'!$G:$G,'Ctas Pagar'!$J:$J,'Grafico Fluxo de Caixa'!I$6,'Ctas Pagar'!$C:$C,'Fluxo de Caixa'!$A42)</f>
        <v>0</v>
      </c>
      <c r="J41" s="61">
        <f ca="1">SUMIFS('Ctas Pagar'!$G:$G,'Ctas Pagar'!$J:$J,'Grafico Fluxo de Caixa'!J$6,'Ctas Pagar'!$C:$C,'Fluxo de Caixa'!$A42)</f>
        <v>0</v>
      </c>
      <c r="K41" s="61">
        <f ca="1">SUMIFS('Ctas Pagar'!$G:$G,'Ctas Pagar'!$J:$J,'Grafico Fluxo de Caixa'!K$6,'Ctas Pagar'!$C:$C,'Fluxo de Caixa'!$A42)</f>
        <v>0</v>
      </c>
      <c r="L41" s="61">
        <f ca="1">SUMIFS('Ctas Pagar'!$G:$G,'Ctas Pagar'!$J:$J,'Grafico Fluxo de Caixa'!L$6,'Ctas Pagar'!$C:$C,'Fluxo de Caixa'!$A42)</f>
        <v>0</v>
      </c>
      <c r="M41" s="61">
        <f ca="1">SUMIFS('Ctas Pagar'!$G:$G,'Ctas Pagar'!$J:$J,'Grafico Fluxo de Caixa'!M$6,'Ctas Pagar'!$C:$C,'Fluxo de Caixa'!$A42)</f>
        <v>0</v>
      </c>
      <c r="N41" s="61">
        <f ca="1">SUMIFS('Ctas Pagar'!$G:$G,'Ctas Pagar'!$J:$J,'Grafico Fluxo de Caixa'!N$6,'Ctas Pagar'!$C:$C,'Fluxo de Caixa'!$A42)</f>
        <v>0</v>
      </c>
      <c r="O41" s="61">
        <f ca="1">SUMIFS('Ctas Pagar'!$G:$G,'Ctas Pagar'!$J:$J,'Grafico Fluxo de Caixa'!O$6,'Ctas Pagar'!$C:$C,'Fluxo de Caixa'!$A42)</f>
        <v>0</v>
      </c>
      <c r="P41" s="61">
        <f ca="1">SUMIFS('Ctas Pagar'!$G:$G,'Ctas Pagar'!$J:$J,'Grafico Fluxo de Caixa'!P$6,'Ctas Pagar'!$C:$C,'Fluxo de Caixa'!$A42)</f>
        <v>0</v>
      </c>
      <c r="Q41" s="61">
        <f ca="1">SUMIFS('Ctas Pagar'!$G:$G,'Ctas Pagar'!$J:$J,'Grafico Fluxo de Caixa'!Q$6,'Ctas Pagar'!$C:$C,'Fluxo de Caixa'!$A42)</f>
        <v>0</v>
      </c>
      <c r="R41" s="61">
        <f ca="1">SUMIFS('Ctas Pagar'!$G:$G,'Ctas Pagar'!$J:$J,'Grafico Fluxo de Caixa'!R$6,'Ctas Pagar'!$C:$C,'Fluxo de Caixa'!$A42)</f>
        <v>0</v>
      </c>
      <c r="S41" s="61">
        <f ca="1">SUMIFS('Ctas Pagar'!$G:$G,'Ctas Pagar'!$J:$J,'Grafico Fluxo de Caixa'!S$6,'Ctas Pagar'!$C:$C,'Fluxo de Caixa'!$A42)</f>
        <v>0</v>
      </c>
      <c r="T41" s="61">
        <f ca="1">SUMIFS('Ctas Pagar'!$G:$G,'Ctas Pagar'!$J:$J,'Grafico Fluxo de Caixa'!T$6,'Ctas Pagar'!$C:$C,'Fluxo de Caixa'!$A42)</f>
        <v>0</v>
      </c>
      <c r="U41" s="61">
        <f ca="1">SUMIFS('Ctas Pagar'!$G:$G,'Ctas Pagar'!$J:$J,'Grafico Fluxo de Caixa'!U$6,'Ctas Pagar'!$C:$C,'Fluxo de Caixa'!$A42)</f>
        <v>0</v>
      </c>
      <c r="V41" s="61">
        <f ca="1">SUMIFS('Ctas Pagar'!$G:$G,'Ctas Pagar'!$J:$J,'Grafico Fluxo de Caixa'!V$6,'Ctas Pagar'!$C:$C,'Fluxo de Caixa'!$A42)</f>
        <v>0</v>
      </c>
      <c r="W41" s="61">
        <f ca="1">SUMIFS('Ctas Pagar'!$G:$G,'Ctas Pagar'!$J:$J,'Grafico Fluxo de Caixa'!W$6,'Ctas Pagar'!$C:$C,'Fluxo de Caixa'!$A42)</f>
        <v>0</v>
      </c>
      <c r="X41" s="61">
        <f ca="1">SUMIFS('Ctas Pagar'!$G:$G,'Ctas Pagar'!$J:$J,'Grafico Fluxo de Caixa'!X$6,'Ctas Pagar'!$C:$C,'Fluxo de Caixa'!$A42)</f>
        <v>0</v>
      </c>
      <c r="Y41" s="61">
        <f ca="1">SUMIFS('Ctas Pagar'!$G:$G,'Ctas Pagar'!$J:$J,'Grafico Fluxo de Caixa'!Y$6,'Ctas Pagar'!$C:$C,'Fluxo de Caixa'!$A42)</f>
        <v>0</v>
      </c>
      <c r="Z41" s="61">
        <f ca="1">SUMIFS('Ctas Pagar'!$G:$G,'Ctas Pagar'!$J:$J,'Grafico Fluxo de Caixa'!Z$6,'Ctas Pagar'!$C:$C,'Fluxo de Caixa'!$A42)</f>
        <v>0</v>
      </c>
      <c r="AA41" s="61">
        <f ca="1">SUMIFS('Ctas Pagar'!$G:$G,'Ctas Pagar'!$J:$J,'Grafico Fluxo de Caixa'!AA$6,'Ctas Pagar'!$C:$C,'Fluxo de Caixa'!$A42)</f>
        <v>0</v>
      </c>
      <c r="AB41" s="61">
        <f ca="1">SUMIFS('Ctas Pagar'!$G:$G,'Ctas Pagar'!$J:$J,'Grafico Fluxo de Caixa'!AB$6,'Ctas Pagar'!$C:$C,'Fluxo de Caixa'!$A42)</f>
        <v>0</v>
      </c>
      <c r="AC41" s="61">
        <f ca="1">SUMIFS('Ctas Pagar'!$G:$G,'Ctas Pagar'!$J:$J,'Grafico Fluxo de Caixa'!AC$6,'Ctas Pagar'!$C:$C,'Fluxo de Caixa'!$A42)</f>
        <v>0</v>
      </c>
      <c r="AD41" s="61">
        <f ca="1">SUMIFS('Ctas Pagar'!$G:$G,'Ctas Pagar'!$J:$J,'Grafico Fluxo de Caixa'!AD$6,'Ctas Pagar'!$C:$C,'Fluxo de Caixa'!$A42)</f>
        <v>0</v>
      </c>
      <c r="AE41" s="61">
        <f ca="1">SUMIFS('Ctas Pagar'!$G:$G,'Ctas Pagar'!$J:$J,'Grafico Fluxo de Caixa'!AE$6,'Ctas Pagar'!$C:$C,'Fluxo de Caixa'!$A42)</f>
        <v>0</v>
      </c>
      <c r="AF41" s="61">
        <f ca="1">SUMIFS('Ctas Pagar'!$G:$G,'Ctas Pagar'!$J:$J,'Grafico Fluxo de Caixa'!AF$6,'Ctas Pagar'!$C:$C,'Fluxo de Caixa'!$A42)</f>
        <v>0</v>
      </c>
      <c r="AG41" s="61">
        <f ca="1">SUMIFS('Ctas Pagar'!$G:$G,'Ctas Pagar'!$J:$J,'Grafico Fluxo de Caixa'!AG$6,'Ctas Pagar'!$C:$C,'Fluxo de Caixa'!$A42)</f>
        <v>0</v>
      </c>
    </row>
    <row r="42" spans="1:33">
      <c r="A42" s="6">
        <f>'Plano de Contas'!A54</f>
        <v>0</v>
      </c>
      <c r="B42" s="60">
        <f ca="1">SUMIFS('Ctas Pagar'!$G:$G,'Ctas Pagar'!$J:$J,'Grafico Fluxo de Caixa'!B$6,'Ctas Pagar'!$C:$C,'Fluxo de Caixa'!$A43)</f>
        <v>0</v>
      </c>
      <c r="C42" s="61">
        <f ca="1">SUMIFS('Ctas Pagar'!$G:$G,'Ctas Pagar'!$J:$J,'Grafico Fluxo de Caixa'!C$6,'Ctas Pagar'!$C:$C,'Fluxo de Caixa'!$A43)</f>
        <v>0</v>
      </c>
      <c r="D42" s="61">
        <f ca="1">SUMIFS('Ctas Pagar'!$G:$G,'Ctas Pagar'!$J:$J,'Grafico Fluxo de Caixa'!D$6,'Ctas Pagar'!$C:$C,'Fluxo de Caixa'!$A43)</f>
        <v>0</v>
      </c>
      <c r="E42" s="61">
        <f ca="1">SUMIFS('Ctas Pagar'!$G:$G,'Ctas Pagar'!$J:$J,'Grafico Fluxo de Caixa'!E$6,'Ctas Pagar'!$C:$C,'Fluxo de Caixa'!$A43)</f>
        <v>0</v>
      </c>
      <c r="F42" s="61">
        <f ca="1">SUMIFS('Ctas Pagar'!$G:$G,'Ctas Pagar'!$J:$J,'Grafico Fluxo de Caixa'!F$6,'Ctas Pagar'!$C:$C,'Fluxo de Caixa'!$A43)</f>
        <v>0</v>
      </c>
      <c r="G42" s="61">
        <f ca="1">SUMIFS('Ctas Pagar'!$G:$G,'Ctas Pagar'!$J:$J,'Grafico Fluxo de Caixa'!G$6,'Ctas Pagar'!$C:$C,'Fluxo de Caixa'!$A43)</f>
        <v>0</v>
      </c>
      <c r="H42" s="61">
        <f ca="1">SUMIFS('Ctas Pagar'!$G:$G,'Ctas Pagar'!$J:$J,'Grafico Fluxo de Caixa'!H$6,'Ctas Pagar'!$C:$C,'Fluxo de Caixa'!$A43)</f>
        <v>0</v>
      </c>
      <c r="I42" s="61">
        <f ca="1">SUMIFS('Ctas Pagar'!$G:$G,'Ctas Pagar'!$J:$J,'Grafico Fluxo de Caixa'!I$6,'Ctas Pagar'!$C:$C,'Fluxo de Caixa'!$A43)</f>
        <v>0</v>
      </c>
      <c r="J42" s="61">
        <f ca="1">SUMIFS('Ctas Pagar'!$G:$G,'Ctas Pagar'!$J:$J,'Grafico Fluxo de Caixa'!J$6,'Ctas Pagar'!$C:$C,'Fluxo de Caixa'!$A43)</f>
        <v>0</v>
      </c>
      <c r="K42" s="61">
        <f ca="1">SUMIFS('Ctas Pagar'!$G:$G,'Ctas Pagar'!$J:$J,'Grafico Fluxo de Caixa'!K$6,'Ctas Pagar'!$C:$C,'Fluxo de Caixa'!$A43)</f>
        <v>0</v>
      </c>
      <c r="L42" s="61">
        <f ca="1">SUMIFS('Ctas Pagar'!$G:$G,'Ctas Pagar'!$J:$J,'Grafico Fluxo de Caixa'!L$6,'Ctas Pagar'!$C:$C,'Fluxo de Caixa'!$A43)</f>
        <v>0</v>
      </c>
      <c r="M42" s="61">
        <f ca="1">SUMIFS('Ctas Pagar'!$G:$G,'Ctas Pagar'!$J:$J,'Grafico Fluxo de Caixa'!M$6,'Ctas Pagar'!$C:$C,'Fluxo de Caixa'!$A43)</f>
        <v>0</v>
      </c>
      <c r="N42" s="61">
        <f ca="1">SUMIFS('Ctas Pagar'!$G:$G,'Ctas Pagar'!$J:$J,'Grafico Fluxo de Caixa'!N$6,'Ctas Pagar'!$C:$C,'Fluxo de Caixa'!$A43)</f>
        <v>0</v>
      </c>
      <c r="O42" s="61">
        <f ca="1">SUMIFS('Ctas Pagar'!$G:$G,'Ctas Pagar'!$J:$J,'Grafico Fluxo de Caixa'!O$6,'Ctas Pagar'!$C:$C,'Fluxo de Caixa'!$A43)</f>
        <v>0</v>
      </c>
      <c r="P42" s="61">
        <f ca="1">SUMIFS('Ctas Pagar'!$G:$G,'Ctas Pagar'!$J:$J,'Grafico Fluxo de Caixa'!P$6,'Ctas Pagar'!$C:$C,'Fluxo de Caixa'!$A43)</f>
        <v>0</v>
      </c>
      <c r="Q42" s="61">
        <f ca="1">SUMIFS('Ctas Pagar'!$G:$G,'Ctas Pagar'!$J:$J,'Grafico Fluxo de Caixa'!Q$6,'Ctas Pagar'!$C:$C,'Fluxo de Caixa'!$A43)</f>
        <v>0</v>
      </c>
      <c r="R42" s="61">
        <f ca="1">SUMIFS('Ctas Pagar'!$G:$G,'Ctas Pagar'!$J:$J,'Grafico Fluxo de Caixa'!R$6,'Ctas Pagar'!$C:$C,'Fluxo de Caixa'!$A43)</f>
        <v>0</v>
      </c>
      <c r="S42" s="61">
        <f ca="1">SUMIFS('Ctas Pagar'!$G:$G,'Ctas Pagar'!$J:$J,'Grafico Fluxo de Caixa'!S$6,'Ctas Pagar'!$C:$C,'Fluxo de Caixa'!$A43)</f>
        <v>0</v>
      </c>
      <c r="T42" s="61">
        <f ca="1">SUMIFS('Ctas Pagar'!$G:$G,'Ctas Pagar'!$J:$J,'Grafico Fluxo de Caixa'!T$6,'Ctas Pagar'!$C:$C,'Fluxo de Caixa'!$A43)</f>
        <v>0</v>
      </c>
      <c r="U42" s="61">
        <f ca="1">SUMIFS('Ctas Pagar'!$G:$G,'Ctas Pagar'!$J:$J,'Grafico Fluxo de Caixa'!U$6,'Ctas Pagar'!$C:$C,'Fluxo de Caixa'!$A43)</f>
        <v>0</v>
      </c>
      <c r="V42" s="61">
        <f ca="1">SUMIFS('Ctas Pagar'!$G:$G,'Ctas Pagar'!$J:$J,'Grafico Fluxo de Caixa'!V$6,'Ctas Pagar'!$C:$C,'Fluxo de Caixa'!$A43)</f>
        <v>0</v>
      </c>
      <c r="W42" s="61">
        <f ca="1">SUMIFS('Ctas Pagar'!$G:$G,'Ctas Pagar'!$J:$J,'Grafico Fluxo de Caixa'!W$6,'Ctas Pagar'!$C:$C,'Fluxo de Caixa'!$A43)</f>
        <v>0</v>
      </c>
      <c r="X42" s="61">
        <f ca="1">SUMIFS('Ctas Pagar'!$G:$G,'Ctas Pagar'!$J:$J,'Grafico Fluxo de Caixa'!X$6,'Ctas Pagar'!$C:$C,'Fluxo de Caixa'!$A43)</f>
        <v>0</v>
      </c>
      <c r="Y42" s="61">
        <f ca="1">SUMIFS('Ctas Pagar'!$G:$G,'Ctas Pagar'!$J:$J,'Grafico Fluxo de Caixa'!Y$6,'Ctas Pagar'!$C:$C,'Fluxo de Caixa'!$A43)</f>
        <v>0</v>
      </c>
      <c r="Z42" s="61">
        <f ca="1">SUMIFS('Ctas Pagar'!$G:$G,'Ctas Pagar'!$J:$J,'Grafico Fluxo de Caixa'!Z$6,'Ctas Pagar'!$C:$C,'Fluxo de Caixa'!$A43)</f>
        <v>0</v>
      </c>
      <c r="AA42" s="61">
        <f ca="1">SUMIFS('Ctas Pagar'!$G:$G,'Ctas Pagar'!$J:$J,'Grafico Fluxo de Caixa'!AA$6,'Ctas Pagar'!$C:$C,'Fluxo de Caixa'!$A43)</f>
        <v>0</v>
      </c>
      <c r="AB42" s="61">
        <f ca="1">SUMIFS('Ctas Pagar'!$G:$G,'Ctas Pagar'!$J:$J,'Grafico Fluxo de Caixa'!AB$6,'Ctas Pagar'!$C:$C,'Fluxo de Caixa'!$A43)</f>
        <v>0</v>
      </c>
      <c r="AC42" s="61">
        <f ca="1">SUMIFS('Ctas Pagar'!$G:$G,'Ctas Pagar'!$J:$J,'Grafico Fluxo de Caixa'!AC$6,'Ctas Pagar'!$C:$C,'Fluxo de Caixa'!$A43)</f>
        <v>0</v>
      </c>
      <c r="AD42" s="61">
        <f ca="1">SUMIFS('Ctas Pagar'!$G:$G,'Ctas Pagar'!$J:$J,'Grafico Fluxo de Caixa'!AD$6,'Ctas Pagar'!$C:$C,'Fluxo de Caixa'!$A43)</f>
        <v>0</v>
      </c>
      <c r="AE42" s="61">
        <f ca="1">SUMIFS('Ctas Pagar'!$G:$G,'Ctas Pagar'!$J:$J,'Grafico Fluxo de Caixa'!AE$6,'Ctas Pagar'!$C:$C,'Fluxo de Caixa'!$A43)</f>
        <v>0</v>
      </c>
      <c r="AF42" s="61">
        <f ca="1">SUMIFS('Ctas Pagar'!$G:$G,'Ctas Pagar'!$J:$J,'Grafico Fluxo de Caixa'!AF$6,'Ctas Pagar'!$C:$C,'Fluxo de Caixa'!$A43)</f>
        <v>0</v>
      </c>
      <c r="AG42" s="61">
        <f ca="1">SUMIFS('Ctas Pagar'!$G:$G,'Ctas Pagar'!$J:$J,'Grafico Fluxo de Caixa'!AG$6,'Ctas Pagar'!$C:$C,'Fluxo de Caixa'!$A43)</f>
        <v>0</v>
      </c>
    </row>
    <row r="43" spans="1:33">
      <c r="A43" s="7">
        <f>'Plano de Contas'!A55</f>
        <v>0</v>
      </c>
      <c r="B43" s="65">
        <f ca="1">SUMIFS('Ctas Pagar'!$G:$G,'Ctas Pagar'!$J:$J,'Grafico Fluxo de Caixa'!B$6,'Ctas Pagar'!$C:$C,'Fluxo de Caixa'!$A44)</f>
        <v>0</v>
      </c>
      <c r="C43" s="66">
        <f ca="1">SUMIFS('Ctas Pagar'!$G:$G,'Ctas Pagar'!$J:$J,'Grafico Fluxo de Caixa'!C$6,'Ctas Pagar'!$C:$C,'Fluxo de Caixa'!$A44)</f>
        <v>0</v>
      </c>
      <c r="D43" s="66">
        <f ca="1">SUMIFS('Ctas Pagar'!$G:$G,'Ctas Pagar'!$J:$J,'Grafico Fluxo de Caixa'!D$6,'Ctas Pagar'!$C:$C,'Fluxo de Caixa'!$A44)</f>
        <v>0</v>
      </c>
      <c r="E43" s="66">
        <f ca="1">SUMIFS('Ctas Pagar'!$G:$G,'Ctas Pagar'!$J:$J,'Grafico Fluxo de Caixa'!E$6,'Ctas Pagar'!$C:$C,'Fluxo de Caixa'!$A44)</f>
        <v>0</v>
      </c>
      <c r="F43" s="66">
        <f ca="1">SUMIFS('Ctas Pagar'!$G:$G,'Ctas Pagar'!$J:$J,'Grafico Fluxo de Caixa'!F$6,'Ctas Pagar'!$C:$C,'Fluxo de Caixa'!$A44)</f>
        <v>0</v>
      </c>
      <c r="G43" s="66">
        <f ca="1">SUMIFS('Ctas Pagar'!$G:$G,'Ctas Pagar'!$J:$J,'Grafico Fluxo de Caixa'!G$6,'Ctas Pagar'!$C:$C,'Fluxo de Caixa'!$A44)</f>
        <v>0</v>
      </c>
      <c r="H43" s="66">
        <f ca="1">SUMIFS('Ctas Pagar'!$G:$G,'Ctas Pagar'!$J:$J,'Grafico Fluxo de Caixa'!H$6,'Ctas Pagar'!$C:$C,'Fluxo de Caixa'!$A44)</f>
        <v>0</v>
      </c>
      <c r="I43" s="66">
        <f ca="1">SUMIFS('Ctas Pagar'!$G:$G,'Ctas Pagar'!$J:$J,'Grafico Fluxo de Caixa'!I$6,'Ctas Pagar'!$C:$C,'Fluxo de Caixa'!$A44)</f>
        <v>0</v>
      </c>
      <c r="J43" s="66">
        <f ca="1">SUMIFS('Ctas Pagar'!$G:$G,'Ctas Pagar'!$J:$J,'Grafico Fluxo de Caixa'!J$6,'Ctas Pagar'!$C:$C,'Fluxo de Caixa'!$A44)</f>
        <v>0</v>
      </c>
      <c r="K43" s="66">
        <f ca="1">SUMIFS('Ctas Pagar'!$G:$G,'Ctas Pagar'!$J:$J,'Grafico Fluxo de Caixa'!K$6,'Ctas Pagar'!$C:$C,'Fluxo de Caixa'!$A44)</f>
        <v>0</v>
      </c>
      <c r="L43" s="66">
        <f ca="1">SUMIFS('Ctas Pagar'!$G:$G,'Ctas Pagar'!$J:$J,'Grafico Fluxo de Caixa'!L$6,'Ctas Pagar'!$C:$C,'Fluxo de Caixa'!$A44)</f>
        <v>0</v>
      </c>
      <c r="M43" s="66">
        <f ca="1">SUMIFS('Ctas Pagar'!$G:$G,'Ctas Pagar'!$J:$J,'Grafico Fluxo de Caixa'!M$6,'Ctas Pagar'!$C:$C,'Fluxo de Caixa'!$A44)</f>
        <v>0</v>
      </c>
      <c r="N43" s="66">
        <f ca="1">SUMIFS('Ctas Pagar'!$G:$G,'Ctas Pagar'!$J:$J,'Grafico Fluxo de Caixa'!N$6,'Ctas Pagar'!$C:$C,'Fluxo de Caixa'!$A44)</f>
        <v>0</v>
      </c>
      <c r="O43" s="66">
        <f ca="1">SUMIFS('Ctas Pagar'!$G:$G,'Ctas Pagar'!$J:$J,'Grafico Fluxo de Caixa'!O$6,'Ctas Pagar'!$C:$C,'Fluxo de Caixa'!$A44)</f>
        <v>0</v>
      </c>
      <c r="P43" s="66">
        <f ca="1">SUMIFS('Ctas Pagar'!$G:$G,'Ctas Pagar'!$J:$J,'Grafico Fluxo de Caixa'!P$6,'Ctas Pagar'!$C:$C,'Fluxo de Caixa'!$A44)</f>
        <v>0</v>
      </c>
      <c r="Q43" s="66">
        <f ca="1">SUMIFS('Ctas Pagar'!$G:$G,'Ctas Pagar'!$J:$J,'Grafico Fluxo de Caixa'!Q$6,'Ctas Pagar'!$C:$C,'Fluxo de Caixa'!$A44)</f>
        <v>0</v>
      </c>
      <c r="R43" s="66">
        <f ca="1">SUMIFS('Ctas Pagar'!$G:$G,'Ctas Pagar'!$J:$J,'Grafico Fluxo de Caixa'!R$6,'Ctas Pagar'!$C:$C,'Fluxo de Caixa'!$A44)</f>
        <v>0</v>
      </c>
      <c r="S43" s="66">
        <f ca="1">SUMIFS('Ctas Pagar'!$G:$G,'Ctas Pagar'!$J:$J,'Grafico Fluxo de Caixa'!S$6,'Ctas Pagar'!$C:$C,'Fluxo de Caixa'!$A44)</f>
        <v>0</v>
      </c>
      <c r="T43" s="66">
        <f ca="1">SUMIFS('Ctas Pagar'!$G:$G,'Ctas Pagar'!$J:$J,'Grafico Fluxo de Caixa'!T$6,'Ctas Pagar'!$C:$C,'Fluxo de Caixa'!$A44)</f>
        <v>0</v>
      </c>
      <c r="U43" s="66">
        <f ca="1">SUMIFS('Ctas Pagar'!$G:$G,'Ctas Pagar'!$J:$J,'Grafico Fluxo de Caixa'!U$6,'Ctas Pagar'!$C:$C,'Fluxo de Caixa'!$A44)</f>
        <v>0</v>
      </c>
      <c r="V43" s="66">
        <f ca="1">SUMIFS('Ctas Pagar'!$G:$G,'Ctas Pagar'!$J:$J,'Grafico Fluxo de Caixa'!V$6,'Ctas Pagar'!$C:$C,'Fluxo de Caixa'!$A44)</f>
        <v>0</v>
      </c>
      <c r="W43" s="66">
        <f ca="1">SUMIFS('Ctas Pagar'!$G:$G,'Ctas Pagar'!$J:$J,'Grafico Fluxo de Caixa'!W$6,'Ctas Pagar'!$C:$C,'Fluxo de Caixa'!$A44)</f>
        <v>0</v>
      </c>
      <c r="X43" s="66">
        <f ca="1">SUMIFS('Ctas Pagar'!$G:$G,'Ctas Pagar'!$J:$J,'Grafico Fluxo de Caixa'!X$6,'Ctas Pagar'!$C:$C,'Fluxo de Caixa'!$A44)</f>
        <v>0</v>
      </c>
      <c r="Y43" s="66">
        <f ca="1">SUMIFS('Ctas Pagar'!$G:$G,'Ctas Pagar'!$J:$J,'Grafico Fluxo de Caixa'!Y$6,'Ctas Pagar'!$C:$C,'Fluxo de Caixa'!$A44)</f>
        <v>0</v>
      </c>
      <c r="Z43" s="66">
        <f ca="1">SUMIFS('Ctas Pagar'!$G:$G,'Ctas Pagar'!$J:$J,'Grafico Fluxo de Caixa'!Z$6,'Ctas Pagar'!$C:$C,'Fluxo de Caixa'!$A44)</f>
        <v>0</v>
      </c>
      <c r="AA43" s="66">
        <f ca="1">SUMIFS('Ctas Pagar'!$G:$G,'Ctas Pagar'!$J:$J,'Grafico Fluxo de Caixa'!AA$6,'Ctas Pagar'!$C:$C,'Fluxo de Caixa'!$A44)</f>
        <v>0</v>
      </c>
      <c r="AB43" s="66">
        <f ca="1">SUMIFS('Ctas Pagar'!$G:$G,'Ctas Pagar'!$J:$J,'Grafico Fluxo de Caixa'!AB$6,'Ctas Pagar'!$C:$C,'Fluxo de Caixa'!$A44)</f>
        <v>0</v>
      </c>
      <c r="AC43" s="66">
        <f ca="1">SUMIFS('Ctas Pagar'!$G:$G,'Ctas Pagar'!$J:$J,'Grafico Fluxo de Caixa'!AC$6,'Ctas Pagar'!$C:$C,'Fluxo de Caixa'!$A44)</f>
        <v>0</v>
      </c>
      <c r="AD43" s="66">
        <f ca="1">SUMIFS('Ctas Pagar'!$G:$G,'Ctas Pagar'!$J:$J,'Grafico Fluxo de Caixa'!AD$6,'Ctas Pagar'!$C:$C,'Fluxo de Caixa'!$A44)</f>
        <v>0</v>
      </c>
      <c r="AE43" s="66">
        <f ca="1">SUMIFS('Ctas Pagar'!$G:$G,'Ctas Pagar'!$J:$J,'Grafico Fluxo de Caixa'!AE$6,'Ctas Pagar'!$C:$C,'Fluxo de Caixa'!$A44)</f>
        <v>0</v>
      </c>
      <c r="AF43" s="66">
        <f ca="1">SUMIFS('Ctas Pagar'!$G:$G,'Ctas Pagar'!$J:$J,'Grafico Fluxo de Caixa'!AF$6,'Ctas Pagar'!$C:$C,'Fluxo de Caixa'!$A44)</f>
        <v>0</v>
      </c>
      <c r="AG43" s="66">
        <f ca="1">SUMIFS('Ctas Pagar'!$G:$G,'Ctas Pagar'!$J:$J,'Grafico Fluxo de Caixa'!AG$6,'Ctas Pagar'!$C:$C,'Fluxo de Caixa'!$A44)</f>
        <v>0</v>
      </c>
    </row>
    <row r="44" spans="1:33" ht="18.75">
      <c r="A44" s="8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ht="18.75">
      <c r="A45" s="81" t="s">
        <v>116</v>
      </c>
      <c r="B45" s="118">
        <f ca="1">SUM(B46:B98)</f>
        <v>0</v>
      </c>
      <c r="C45" s="118">
        <f t="shared" ref="C45:AG45" ca="1" si="3">SUM(C46:C98)</f>
        <v>0</v>
      </c>
      <c r="D45" s="120">
        <f t="shared" ca="1" si="3"/>
        <v>0</v>
      </c>
      <c r="E45" s="120">
        <f t="shared" ca="1" si="3"/>
        <v>0</v>
      </c>
      <c r="F45" s="82">
        <f t="shared" ca="1" si="3"/>
        <v>0</v>
      </c>
      <c r="G45" s="82">
        <f t="shared" ca="1" si="3"/>
        <v>0</v>
      </c>
      <c r="H45" s="82">
        <f t="shared" ca="1" si="3"/>
        <v>0</v>
      </c>
      <c r="I45" s="82">
        <f t="shared" ca="1" si="3"/>
        <v>0</v>
      </c>
      <c r="J45" s="82">
        <f t="shared" ca="1" si="3"/>
        <v>0</v>
      </c>
      <c r="K45" s="82">
        <f t="shared" ca="1" si="3"/>
        <v>0</v>
      </c>
      <c r="L45" s="82">
        <f t="shared" ca="1" si="3"/>
        <v>0</v>
      </c>
      <c r="M45" s="82">
        <f t="shared" ca="1" si="3"/>
        <v>0</v>
      </c>
      <c r="N45" s="82">
        <f t="shared" ca="1" si="3"/>
        <v>0</v>
      </c>
      <c r="O45" s="82">
        <f t="shared" ca="1" si="3"/>
        <v>0</v>
      </c>
      <c r="P45" s="82">
        <f t="shared" ca="1" si="3"/>
        <v>0</v>
      </c>
      <c r="Q45" s="82">
        <f t="shared" ca="1" si="3"/>
        <v>0</v>
      </c>
      <c r="R45" s="82">
        <f t="shared" ca="1" si="3"/>
        <v>0</v>
      </c>
      <c r="S45" s="82">
        <f t="shared" ca="1" si="3"/>
        <v>0</v>
      </c>
      <c r="T45" s="82">
        <f t="shared" ca="1" si="3"/>
        <v>0</v>
      </c>
      <c r="U45" s="82">
        <f t="shared" ca="1" si="3"/>
        <v>0</v>
      </c>
      <c r="V45" s="82">
        <f t="shared" ca="1" si="3"/>
        <v>0</v>
      </c>
      <c r="W45" s="82">
        <f t="shared" ca="1" si="3"/>
        <v>0</v>
      </c>
      <c r="X45" s="82">
        <f t="shared" ca="1" si="3"/>
        <v>0</v>
      </c>
      <c r="Y45" s="82">
        <f t="shared" ca="1" si="3"/>
        <v>0</v>
      </c>
      <c r="Z45" s="82">
        <f t="shared" ca="1" si="3"/>
        <v>0</v>
      </c>
      <c r="AA45" s="82">
        <f t="shared" ca="1" si="3"/>
        <v>0</v>
      </c>
      <c r="AB45" s="82">
        <f t="shared" ca="1" si="3"/>
        <v>0</v>
      </c>
      <c r="AC45" s="82">
        <f t="shared" ca="1" si="3"/>
        <v>0</v>
      </c>
      <c r="AD45" s="82">
        <f t="shared" ca="1" si="3"/>
        <v>0</v>
      </c>
      <c r="AE45" s="82">
        <f t="shared" ca="1" si="3"/>
        <v>0</v>
      </c>
      <c r="AF45" s="82">
        <f t="shared" ca="1" si="3"/>
        <v>0</v>
      </c>
      <c r="AG45" s="82">
        <f t="shared" ca="1" si="3"/>
        <v>0</v>
      </c>
    </row>
    <row r="46" spans="1:33">
      <c r="A46" s="6" t="str">
        <f>'Plano de Contas'!A57</f>
        <v>5.1.1 Tarifas Bancárias</v>
      </c>
      <c r="B46" s="61">
        <f ca="1">SUMIFS('Ctas Pagar'!$G:$G,'Ctas Pagar'!$J:$J,'Grafico Fluxo de Caixa'!B$6,'Ctas Pagar'!$C:$C,'Fluxo de Caixa'!$A47)</f>
        <v>0</v>
      </c>
      <c r="C46" s="61">
        <f ca="1">SUMIFS('Ctas Pagar'!$G:$G,'Ctas Pagar'!$J:$J,'Grafico Fluxo de Caixa'!C$6,'Ctas Pagar'!$C:$C,'Fluxo de Caixa'!$A47)</f>
        <v>0</v>
      </c>
      <c r="D46" s="63">
        <f ca="1">SUMIFS('Ctas Pagar'!$G:$G,'Ctas Pagar'!$J:$J,'Grafico Fluxo de Caixa'!D$6,'Ctas Pagar'!$C:$C,'Fluxo de Caixa'!$A47)</f>
        <v>0</v>
      </c>
      <c r="E46" s="64">
        <f ca="1">SUMIFS('Ctas Pagar'!$G:$G,'Ctas Pagar'!$J:$J,'Grafico Fluxo de Caixa'!E$6,'Ctas Pagar'!$C:$C,'Fluxo de Caixa'!$A47)</f>
        <v>0</v>
      </c>
      <c r="F46" s="64">
        <f ca="1">SUMIFS('Ctas Pagar'!$G:$G,'Ctas Pagar'!$J:$J,'Grafico Fluxo de Caixa'!F$6,'Ctas Pagar'!$C:$C,'Fluxo de Caixa'!$A47)</f>
        <v>0</v>
      </c>
      <c r="G46" s="64">
        <f ca="1">SUMIFS('Ctas Pagar'!$G:$G,'Ctas Pagar'!$J:$J,'Grafico Fluxo de Caixa'!G$6,'Ctas Pagar'!$C:$C,'Fluxo de Caixa'!$A47)</f>
        <v>0</v>
      </c>
      <c r="H46" s="64">
        <f ca="1">SUMIFS('Ctas Pagar'!$G:$G,'Ctas Pagar'!$J:$J,'Grafico Fluxo de Caixa'!H$6,'Ctas Pagar'!$C:$C,'Fluxo de Caixa'!$A47)</f>
        <v>0</v>
      </c>
      <c r="I46" s="64">
        <f ca="1">SUMIFS('Ctas Pagar'!$G:$G,'Ctas Pagar'!$J:$J,'Grafico Fluxo de Caixa'!I$6,'Ctas Pagar'!$C:$C,'Fluxo de Caixa'!$A47)</f>
        <v>0</v>
      </c>
      <c r="J46" s="64">
        <f ca="1">SUMIFS('Ctas Pagar'!$G:$G,'Ctas Pagar'!$J:$J,'Grafico Fluxo de Caixa'!J$6,'Ctas Pagar'!$C:$C,'Fluxo de Caixa'!$A47)</f>
        <v>0</v>
      </c>
      <c r="K46" s="64">
        <f ca="1">SUMIFS('Ctas Pagar'!$G:$G,'Ctas Pagar'!$J:$J,'Grafico Fluxo de Caixa'!K$6,'Ctas Pagar'!$C:$C,'Fluxo de Caixa'!$A47)</f>
        <v>0</v>
      </c>
      <c r="L46" s="64">
        <f ca="1">SUMIFS('Ctas Pagar'!$G:$G,'Ctas Pagar'!$J:$J,'Grafico Fluxo de Caixa'!L$6,'Ctas Pagar'!$C:$C,'Fluxo de Caixa'!$A47)</f>
        <v>0</v>
      </c>
      <c r="M46" s="64">
        <f ca="1">SUMIFS('Ctas Pagar'!$G:$G,'Ctas Pagar'!$J:$J,'Grafico Fluxo de Caixa'!M$6,'Ctas Pagar'!$C:$C,'Fluxo de Caixa'!$A47)</f>
        <v>0</v>
      </c>
      <c r="N46" s="64">
        <f ca="1">SUMIFS('Ctas Pagar'!$G:$G,'Ctas Pagar'!$J:$J,'Grafico Fluxo de Caixa'!N$6,'Ctas Pagar'!$C:$C,'Fluxo de Caixa'!$A47)</f>
        <v>0</v>
      </c>
      <c r="O46" s="64">
        <f ca="1">SUMIFS('Ctas Pagar'!$G:$G,'Ctas Pagar'!$J:$J,'Grafico Fluxo de Caixa'!O$6,'Ctas Pagar'!$C:$C,'Fluxo de Caixa'!$A47)</f>
        <v>0</v>
      </c>
      <c r="P46" s="64">
        <f ca="1">SUMIFS('Ctas Pagar'!$G:$G,'Ctas Pagar'!$J:$J,'Grafico Fluxo de Caixa'!P$6,'Ctas Pagar'!$C:$C,'Fluxo de Caixa'!$A47)</f>
        <v>0</v>
      </c>
      <c r="Q46" s="64">
        <f ca="1">SUMIFS('Ctas Pagar'!$G:$G,'Ctas Pagar'!$J:$J,'Grafico Fluxo de Caixa'!Q$6,'Ctas Pagar'!$C:$C,'Fluxo de Caixa'!$A47)</f>
        <v>0</v>
      </c>
      <c r="R46" s="64">
        <f ca="1">SUMIFS('Ctas Pagar'!$G:$G,'Ctas Pagar'!$J:$J,'Grafico Fluxo de Caixa'!R$6,'Ctas Pagar'!$C:$C,'Fluxo de Caixa'!$A47)</f>
        <v>0</v>
      </c>
      <c r="S46" s="64">
        <f ca="1">SUMIFS('Ctas Pagar'!$G:$G,'Ctas Pagar'!$J:$J,'Grafico Fluxo de Caixa'!S$6,'Ctas Pagar'!$C:$C,'Fluxo de Caixa'!$A47)</f>
        <v>0</v>
      </c>
      <c r="T46" s="64">
        <f ca="1">SUMIFS('Ctas Pagar'!$G:$G,'Ctas Pagar'!$J:$J,'Grafico Fluxo de Caixa'!T$6,'Ctas Pagar'!$C:$C,'Fluxo de Caixa'!$A47)</f>
        <v>0</v>
      </c>
      <c r="U46" s="64">
        <f ca="1">SUMIFS('Ctas Pagar'!$G:$G,'Ctas Pagar'!$J:$J,'Grafico Fluxo de Caixa'!U$6,'Ctas Pagar'!$C:$C,'Fluxo de Caixa'!$A47)</f>
        <v>0</v>
      </c>
      <c r="V46" s="64">
        <f ca="1">SUMIFS('Ctas Pagar'!$G:$G,'Ctas Pagar'!$J:$J,'Grafico Fluxo de Caixa'!V$6,'Ctas Pagar'!$C:$C,'Fluxo de Caixa'!$A47)</f>
        <v>0</v>
      </c>
      <c r="W46" s="64">
        <f ca="1">SUMIFS('Ctas Pagar'!$G:$G,'Ctas Pagar'!$J:$J,'Grafico Fluxo de Caixa'!W$6,'Ctas Pagar'!$C:$C,'Fluxo de Caixa'!$A47)</f>
        <v>0</v>
      </c>
      <c r="X46" s="64">
        <f ca="1">SUMIFS('Ctas Pagar'!$G:$G,'Ctas Pagar'!$J:$J,'Grafico Fluxo de Caixa'!X$6,'Ctas Pagar'!$C:$C,'Fluxo de Caixa'!$A47)</f>
        <v>0</v>
      </c>
      <c r="Y46" s="64">
        <f ca="1">SUMIFS('Ctas Pagar'!$G:$G,'Ctas Pagar'!$J:$J,'Grafico Fluxo de Caixa'!Y$6,'Ctas Pagar'!$C:$C,'Fluxo de Caixa'!$A47)</f>
        <v>0</v>
      </c>
      <c r="Z46" s="64">
        <f ca="1">SUMIFS('Ctas Pagar'!$G:$G,'Ctas Pagar'!$J:$J,'Grafico Fluxo de Caixa'!Z$6,'Ctas Pagar'!$C:$C,'Fluxo de Caixa'!$A47)</f>
        <v>0</v>
      </c>
      <c r="AA46" s="64">
        <f ca="1">SUMIFS('Ctas Pagar'!$G:$G,'Ctas Pagar'!$J:$J,'Grafico Fluxo de Caixa'!AA$6,'Ctas Pagar'!$C:$C,'Fluxo de Caixa'!$A47)</f>
        <v>0</v>
      </c>
      <c r="AB46" s="64">
        <f ca="1">SUMIFS('Ctas Pagar'!$G:$G,'Ctas Pagar'!$J:$J,'Grafico Fluxo de Caixa'!AB$6,'Ctas Pagar'!$C:$C,'Fluxo de Caixa'!$A47)</f>
        <v>0</v>
      </c>
      <c r="AC46" s="64">
        <f ca="1">SUMIFS('Ctas Pagar'!$G:$G,'Ctas Pagar'!$J:$J,'Grafico Fluxo de Caixa'!AC$6,'Ctas Pagar'!$C:$C,'Fluxo de Caixa'!$A47)</f>
        <v>0</v>
      </c>
      <c r="AD46" s="64">
        <f ca="1">SUMIFS('Ctas Pagar'!$G:$G,'Ctas Pagar'!$J:$J,'Grafico Fluxo de Caixa'!AD$6,'Ctas Pagar'!$C:$C,'Fluxo de Caixa'!$A47)</f>
        <v>0</v>
      </c>
      <c r="AE46" s="64">
        <f ca="1">SUMIFS('Ctas Pagar'!$G:$G,'Ctas Pagar'!$J:$J,'Grafico Fluxo de Caixa'!AE$6,'Ctas Pagar'!$C:$C,'Fluxo de Caixa'!$A47)</f>
        <v>0</v>
      </c>
      <c r="AF46" s="64">
        <f ca="1">SUMIFS('Ctas Pagar'!$G:$G,'Ctas Pagar'!$J:$J,'Grafico Fluxo de Caixa'!AF$6,'Ctas Pagar'!$C:$C,'Fluxo de Caixa'!$A47)</f>
        <v>0</v>
      </c>
      <c r="AG46" s="63">
        <f ca="1">SUMIFS('Ctas Pagar'!$G:$G,'Ctas Pagar'!$J:$J,'Grafico Fluxo de Caixa'!AG$6,'Ctas Pagar'!$C:$C,'Fluxo de Caixa'!$A47)</f>
        <v>0</v>
      </c>
    </row>
    <row r="47" spans="1:33">
      <c r="A47" s="6" t="str">
        <f>'Plano de Contas'!A58</f>
        <v>5.1.2 Aluguel de Máquinas de Cartão</v>
      </c>
      <c r="B47" s="61">
        <f ca="1">SUMIFS('Ctas Pagar'!$G:$G,'Ctas Pagar'!$J:$J,'Grafico Fluxo de Caixa'!B$6,'Ctas Pagar'!$C:$C,'Fluxo de Caixa'!$A48)</f>
        <v>0</v>
      </c>
      <c r="C47" s="61">
        <f ca="1">SUMIFS('Ctas Pagar'!$G:$G,'Ctas Pagar'!$J:$J,'Grafico Fluxo de Caixa'!C$6,'Ctas Pagar'!$C:$C,'Fluxo de Caixa'!$A48)</f>
        <v>0</v>
      </c>
      <c r="D47" s="60">
        <f ca="1">SUMIFS('Ctas Pagar'!$G:$G,'Ctas Pagar'!$J:$J,'Grafico Fluxo de Caixa'!D$6,'Ctas Pagar'!$C:$C,'Fluxo de Caixa'!$A48)</f>
        <v>0</v>
      </c>
      <c r="E47" s="61">
        <f ca="1">SUMIFS('Ctas Pagar'!$G:$G,'Ctas Pagar'!$J:$J,'Grafico Fluxo de Caixa'!E$6,'Ctas Pagar'!$C:$C,'Fluxo de Caixa'!$A48)</f>
        <v>0</v>
      </c>
      <c r="F47" s="61">
        <f ca="1">SUMIFS('Ctas Pagar'!$G:$G,'Ctas Pagar'!$J:$J,'Grafico Fluxo de Caixa'!F$6,'Ctas Pagar'!$C:$C,'Fluxo de Caixa'!$A48)</f>
        <v>0</v>
      </c>
      <c r="G47" s="61">
        <f ca="1">SUMIFS('Ctas Pagar'!$G:$G,'Ctas Pagar'!$J:$J,'Grafico Fluxo de Caixa'!G$6,'Ctas Pagar'!$C:$C,'Fluxo de Caixa'!$A48)</f>
        <v>0</v>
      </c>
      <c r="H47" s="61">
        <f ca="1">SUMIFS('Ctas Pagar'!$G:$G,'Ctas Pagar'!$J:$J,'Grafico Fluxo de Caixa'!H$6,'Ctas Pagar'!$C:$C,'Fluxo de Caixa'!$A48)</f>
        <v>0</v>
      </c>
      <c r="I47" s="61">
        <f ca="1">SUMIFS('Ctas Pagar'!$G:$G,'Ctas Pagar'!$J:$J,'Grafico Fluxo de Caixa'!I$6,'Ctas Pagar'!$C:$C,'Fluxo de Caixa'!$A48)</f>
        <v>0</v>
      </c>
      <c r="J47" s="61">
        <f ca="1">SUMIFS('Ctas Pagar'!$G:$G,'Ctas Pagar'!$J:$J,'Grafico Fluxo de Caixa'!J$6,'Ctas Pagar'!$C:$C,'Fluxo de Caixa'!$A48)</f>
        <v>0</v>
      </c>
      <c r="K47" s="61">
        <f ca="1">SUMIFS('Ctas Pagar'!$G:$G,'Ctas Pagar'!$J:$J,'Grafico Fluxo de Caixa'!K$6,'Ctas Pagar'!$C:$C,'Fluxo de Caixa'!$A48)</f>
        <v>0</v>
      </c>
      <c r="L47" s="61">
        <f ca="1">SUMIFS('Ctas Pagar'!$G:$G,'Ctas Pagar'!$J:$J,'Grafico Fluxo de Caixa'!L$6,'Ctas Pagar'!$C:$C,'Fluxo de Caixa'!$A48)</f>
        <v>0</v>
      </c>
      <c r="M47" s="61">
        <f ca="1">SUMIFS('Ctas Pagar'!$G:$G,'Ctas Pagar'!$J:$J,'Grafico Fluxo de Caixa'!M$6,'Ctas Pagar'!$C:$C,'Fluxo de Caixa'!$A48)</f>
        <v>0</v>
      </c>
      <c r="N47" s="61">
        <f ca="1">SUMIFS('Ctas Pagar'!$G:$G,'Ctas Pagar'!$J:$J,'Grafico Fluxo de Caixa'!N$6,'Ctas Pagar'!$C:$C,'Fluxo de Caixa'!$A48)</f>
        <v>0</v>
      </c>
      <c r="O47" s="61">
        <f ca="1">SUMIFS('Ctas Pagar'!$G:$G,'Ctas Pagar'!$J:$J,'Grafico Fluxo de Caixa'!O$6,'Ctas Pagar'!$C:$C,'Fluxo de Caixa'!$A48)</f>
        <v>0</v>
      </c>
      <c r="P47" s="61">
        <f ca="1">SUMIFS('Ctas Pagar'!$G:$G,'Ctas Pagar'!$J:$J,'Grafico Fluxo de Caixa'!P$6,'Ctas Pagar'!$C:$C,'Fluxo de Caixa'!$A48)</f>
        <v>0</v>
      </c>
      <c r="Q47" s="61">
        <f ca="1">SUMIFS('Ctas Pagar'!$G:$G,'Ctas Pagar'!$J:$J,'Grafico Fluxo de Caixa'!Q$6,'Ctas Pagar'!$C:$C,'Fluxo de Caixa'!$A48)</f>
        <v>0</v>
      </c>
      <c r="R47" s="61">
        <f ca="1">SUMIFS('Ctas Pagar'!$G:$G,'Ctas Pagar'!$J:$J,'Grafico Fluxo de Caixa'!R$6,'Ctas Pagar'!$C:$C,'Fluxo de Caixa'!$A48)</f>
        <v>0</v>
      </c>
      <c r="S47" s="61">
        <f ca="1">SUMIFS('Ctas Pagar'!$G:$G,'Ctas Pagar'!$J:$J,'Grafico Fluxo de Caixa'!S$6,'Ctas Pagar'!$C:$C,'Fluxo de Caixa'!$A48)</f>
        <v>0</v>
      </c>
      <c r="T47" s="61">
        <f ca="1">SUMIFS('Ctas Pagar'!$G:$G,'Ctas Pagar'!$J:$J,'Grafico Fluxo de Caixa'!T$6,'Ctas Pagar'!$C:$C,'Fluxo de Caixa'!$A48)</f>
        <v>0</v>
      </c>
      <c r="U47" s="61">
        <f ca="1">SUMIFS('Ctas Pagar'!$G:$G,'Ctas Pagar'!$J:$J,'Grafico Fluxo de Caixa'!U$6,'Ctas Pagar'!$C:$C,'Fluxo de Caixa'!$A48)</f>
        <v>0</v>
      </c>
      <c r="V47" s="61">
        <f ca="1">SUMIFS('Ctas Pagar'!$G:$G,'Ctas Pagar'!$J:$J,'Grafico Fluxo de Caixa'!V$6,'Ctas Pagar'!$C:$C,'Fluxo de Caixa'!$A48)</f>
        <v>0</v>
      </c>
      <c r="W47" s="61">
        <f ca="1">SUMIFS('Ctas Pagar'!$G:$G,'Ctas Pagar'!$J:$J,'Grafico Fluxo de Caixa'!W$6,'Ctas Pagar'!$C:$C,'Fluxo de Caixa'!$A48)</f>
        <v>0</v>
      </c>
      <c r="X47" s="61">
        <f ca="1">SUMIFS('Ctas Pagar'!$G:$G,'Ctas Pagar'!$J:$J,'Grafico Fluxo de Caixa'!X$6,'Ctas Pagar'!$C:$C,'Fluxo de Caixa'!$A48)</f>
        <v>0</v>
      </c>
      <c r="Y47" s="61">
        <f ca="1">SUMIFS('Ctas Pagar'!$G:$G,'Ctas Pagar'!$J:$J,'Grafico Fluxo de Caixa'!Y$6,'Ctas Pagar'!$C:$C,'Fluxo de Caixa'!$A48)</f>
        <v>0</v>
      </c>
      <c r="Z47" s="61">
        <f ca="1">SUMIFS('Ctas Pagar'!$G:$G,'Ctas Pagar'!$J:$J,'Grafico Fluxo de Caixa'!Z$6,'Ctas Pagar'!$C:$C,'Fluxo de Caixa'!$A48)</f>
        <v>0</v>
      </c>
      <c r="AA47" s="61">
        <f ca="1">SUMIFS('Ctas Pagar'!$G:$G,'Ctas Pagar'!$J:$J,'Grafico Fluxo de Caixa'!AA$6,'Ctas Pagar'!$C:$C,'Fluxo de Caixa'!$A48)</f>
        <v>0</v>
      </c>
      <c r="AB47" s="61">
        <f ca="1">SUMIFS('Ctas Pagar'!$G:$G,'Ctas Pagar'!$J:$J,'Grafico Fluxo de Caixa'!AB$6,'Ctas Pagar'!$C:$C,'Fluxo de Caixa'!$A48)</f>
        <v>0</v>
      </c>
      <c r="AC47" s="61">
        <f ca="1">SUMIFS('Ctas Pagar'!$G:$G,'Ctas Pagar'!$J:$J,'Grafico Fluxo de Caixa'!AC$6,'Ctas Pagar'!$C:$C,'Fluxo de Caixa'!$A48)</f>
        <v>0</v>
      </c>
      <c r="AD47" s="61">
        <f ca="1">SUMIFS('Ctas Pagar'!$G:$G,'Ctas Pagar'!$J:$J,'Grafico Fluxo de Caixa'!AD$6,'Ctas Pagar'!$C:$C,'Fluxo de Caixa'!$A48)</f>
        <v>0</v>
      </c>
      <c r="AE47" s="61">
        <f ca="1">SUMIFS('Ctas Pagar'!$G:$G,'Ctas Pagar'!$J:$J,'Grafico Fluxo de Caixa'!AE$6,'Ctas Pagar'!$C:$C,'Fluxo de Caixa'!$A48)</f>
        <v>0</v>
      </c>
      <c r="AF47" s="61">
        <f ca="1">SUMIFS('Ctas Pagar'!$G:$G,'Ctas Pagar'!$J:$J,'Grafico Fluxo de Caixa'!AF$6,'Ctas Pagar'!$C:$C,'Fluxo de Caixa'!$A48)</f>
        <v>0</v>
      </c>
      <c r="AG47" s="60">
        <f ca="1">SUMIFS('Ctas Pagar'!$G:$G,'Ctas Pagar'!$J:$J,'Grafico Fluxo de Caixa'!AG$6,'Ctas Pagar'!$C:$C,'Fluxo de Caixa'!$A48)</f>
        <v>0</v>
      </c>
    </row>
    <row r="48" spans="1:33">
      <c r="A48" s="6" t="str">
        <f>'Plano de Contas'!A59</f>
        <v>5.1.3 Tarifas DOC/TED</v>
      </c>
      <c r="B48" s="61">
        <f ca="1">SUMIFS('Ctas Pagar'!$G:$G,'Ctas Pagar'!$J:$J,'Grafico Fluxo de Caixa'!B$6,'Ctas Pagar'!$C:$C,'Fluxo de Caixa'!$A49)</f>
        <v>0</v>
      </c>
      <c r="C48" s="61">
        <f ca="1">SUMIFS('Ctas Pagar'!$G:$G,'Ctas Pagar'!$J:$J,'Grafico Fluxo de Caixa'!C$6,'Ctas Pagar'!$C:$C,'Fluxo de Caixa'!$A49)</f>
        <v>0</v>
      </c>
      <c r="D48" s="60">
        <f ca="1">SUMIFS('Ctas Pagar'!$G:$G,'Ctas Pagar'!$J:$J,'Grafico Fluxo de Caixa'!D$6,'Ctas Pagar'!$C:$C,'Fluxo de Caixa'!$A49)</f>
        <v>0</v>
      </c>
      <c r="E48" s="61">
        <f ca="1">SUMIFS('Ctas Pagar'!$G:$G,'Ctas Pagar'!$J:$J,'Grafico Fluxo de Caixa'!E$6,'Ctas Pagar'!$C:$C,'Fluxo de Caixa'!$A49)</f>
        <v>0</v>
      </c>
      <c r="F48" s="61">
        <f ca="1">SUMIFS('Ctas Pagar'!$G:$G,'Ctas Pagar'!$J:$J,'Grafico Fluxo de Caixa'!F$6,'Ctas Pagar'!$C:$C,'Fluxo de Caixa'!$A49)</f>
        <v>0</v>
      </c>
      <c r="G48" s="61">
        <f ca="1">SUMIFS('Ctas Pagar'!$G:$G,'Ctas Pagar'!$J:$J,'Grafico Fluxo de Caixa'!G$6,'Ctas Pagar'!$C:$C,'Fluxo de Caixa'!$A49)</f>
        <v>0</v>
      </c>
      <c r="H48" s="61">
        <f ca="1">SUMIFS('Ctas Pagar'!$G:$G,'Ctas Pagar'!$J:$J,'Grafico Fluxo de Caixa'!H$6,'Ctas Pagar'!$C:$C,'Fluxo de Caixa'!$A49)</f>
        <v>0</v>
      </c>
      <c r="I48" s="61">
        <f ca="1">SUMIFS('Ctas Pagar'!$G:$G,'Ctas Pagar'!$J:$J,'Grafico Fluxo de Caixa'!I$6,'Ctas Pagar'!$C:$C,'Fluxo de Caixa'!$A49)</f>
        <v>0</v>
      </c>
      <c r="J48" s="61">
        <f ca="1">SUMIFS('Ctas Pagar'!$G:$G,'Ctas Pagar'!$J:$J,'Grafico Fluxo de Caixa'!J$6,'Ctas Pagar'!$C:$C,'Fluxo de Caixa'!$A49)</f>
        <v>0</v>
      </c>
      <c r="K48" s="61">
        <f ca="1">SUMIFS('Ctas Pagar'!$G:$G,'Ctas Pagar'!$J:$J,'Grafico Fluxo de Caixa'!K$6,'Ctas Pagar'!$C:$C,'Fluxo de Caixa'!$A49)</f>
        <v>0</v>
      </c>
      <c r="L48" s="61">
        <f ca="1">SUMIFS('Ctas Pagar'!$G:$G,'Ctas Pagar'!$J:$J,'Grafico Fluxo de Caixa'!L$6,'Ctas Pagar'!$C:$C,'Fluxo de Caixa'!$A49)</f>
        <v>0</v>
      </c>
      <c r="M48" s="61">
        <f ca="1">SUMIFS('Ctas Pagar'!$G:$G,'Ctas Pagar'!$J:$J,'Grafico Fluxo de Caixa'!M$6,'Ctas Pagar'!$C:$C,'Fluxo de Caixa'!$A49)</f>
        <v>0</v>
      </c>
      <c r="N48" s="61">
        <f ca="1">SUMIFS('Ctas Pagar'!$G:$G,'Ctas Pagar'!$J:$J,'Grafico Fluxo de Caixa'!N$6,'Ctas Pagar'!$C:$C,'Fluxo de Caixa'!$A49)</f>
        <v>0</v>
      </c>
      <c r="O48" s="61">
        <f ca="1">SUMIFS('Ctas Pagar'!$G:$G,'Ctas Pagar'!$J:$J,'Grafico Fluxo de Caixa'!O$6,'Ctas Pagar'!$C:$C,'Fluxo de Caixa'!$A49)</f>
        <v>0</v>
      </c>
      <c r="P48" s="61">
        <f ca="1">SUMIFS('Ctas Pagar'!$G:$G,'Ctas Pagar'!$J:$J,'Grafico Fluxo de Caixa'!P$6,'Ctas Pagar'!$C:$C,'Fluxo de Caixa'!$A49)</f>
        <v>0</v>
      </c>
      <c r="Q48" s="61">
        <f ca="1">SUMIFS('Ctas Pagar'!$G:$G,'Ctas Pagar'!$J:$J,'Grafico Fluxo de Caixa'!Q$6,'Ctas Pagar'!$C:$C,'Fluxo de Caixa'!$A49)</f>
        <v>0</v>
      </c>
      <c r="R48" s="61">
        <f ca="1">SUMIFS('Ctas Pagar'!$G:$G,'Ctas Pagar'!$J:$J,'Grafico Fluxo de Caixa'!R$6,'Ctas Pagar'!$C:$C,'Fluxo de Caixa'!$A49)</f>
        <v>0</v>
      </c>
      <c r="S48" s="61">
        <f ca="1">SUMIFS('Ctas Pagar'!$G:$G,'Ctas Pagar'!$J:$J,'Grafico Fluxo de Caixa'!S$6,'Ctas Pagar'!$C:$C,'Fluxo de Caixa'!$A49)</f>
        <v>0</v>
      </c>
      <c r="T48" s="61">
        <f ca="1">SUMIFS('Ctas Pagar'!$G:$G,'Ctas Pagar'!$J:$J,'Grafico Fluxo de Caixa'!T$6,'Ctas Pagar'!$C:$C,'Fluxo de Caixa'!$A49)</f>
        <v>0</v>
      </c>
      <c r="U48" s="61">
        <f ca="1">SUMIFS('Ctas Pagar'!$G:$G,'Ctas Pagar'!$J:$J,'Grafico Fluxo de Caixa'!U$6,'Ctas Pagar'!$C:$C,'Fluxo de Caixa'!$A49)</f>
        <v>0</v>
      </c>
      <c r="V48" s="61">
        <f ca="1">SUMIFS('Ctas Pagar'!$G:$G,'Ctas Pagar'!$J:$J,'Grafico Fluxo de Caixa'!V$6,'Ctas Pagar'!$C:$C,'Fluxo de Caixa'!$A49)</f>
        <v>0</v>
      </c>
      <c r="W48" s="61">
        <f ca="1">SUMIFS('Ctas Pagar'!$G:$G,'Ctas Pagar'!$J:$J,'Grafico Fluxo de Caixa'!W$6,'Ctas Pagar'!$C:$C,'Fluxo de Caixa'!$A49)</f>
        <v>0</v>
      </c>
      <c r="X48" s="61">
        <f ca="1">SUMIFS('Ctas Pagar'!$G:$G,'Ctas Pagar'!$J:$J,'Grafico Fluxo de Caixa'!X$6,'Ctas Pagar'!$C:$C,'Fluxo de Caixa'!$A49)</f>
        <v>0</v>
      </c>
      <c r="Y48" s="61">
        <f ca="1">SUMIFS('Ctas Pagar'!$G:$G,'Ctas Pagar'!$J:$J,'Grafico Fluxo de Caixa'!Y$6,'Ctas Pagar'!$C:$C,'Fluxo de Caixa'!$A49)</f>
        <v>0</v>
      </c>
      <c r="Z48" s="61">
        <f ca="1">SUMIFS('Ctas Pagar'!$G:$G,'Ctas Pagar'!$J:$J,'Grafico Fluxo de Caixa'!Z$6,'Ctas Pagar'!$C:$C,'Fluxo de Caixa'!$A49)</f>
        <v>0</v>
      </c>
      <c r="AA48" s="61">
        <f ca="1">SUMIFS('Ctas Pagar'!$G:$G,'Ctas Pagar'!$J:$J,'Grafico Fluxo de Caixa'!AA$6,'Ctas Pagar'!$C:$C,'Fluxo de Caixa'!$A49)</f>
        <v>0</v>
      </c>
      <c r="AB48" s="61">
        <f ca="1">SUMIFS('Ctas Pagar'!$G:$G,'Ctas Pagar'!$J:$J,'Grafico Fluxo de Caixa'!AB$6,'Ctas Pagar'!$C:$C,'Fluxo de Caixa'!$A49)</f>
        <v>0</v>
      </c>
      <c r="AC48" s="61">
        <f ca="1">SUMIFS('Ctas Pagar'!$G:$G,'Ctas Pagar'!$J:$J,'Grafico Fluxo de Caixa'!AC$6,'Ctas Pagar'!$C:$C,'Fluxo de Caixa'!$A49)</f>
        <v>0</v>
      </c>
      <c r="AD48" s="61">
        <f ca="1">SUMIFS('Ctas Pagar'!$G:$G,'Ctas Pagar'!$J:$J,'Grafico Fluxo de Caixa'!AD$6,'Ctas Pagar'!$C:$C,'Fluxo de Caixa'!$A49)</f>
        <v>0</v>
      </c>
      <c r="AE48" s="61">
        <f ca="1">SUMIFS('Ctas Pagar'!$G:$G,'Ctas Pagar'!$J:$J,'Grafico Fluxo de Caixa'!AE$6,'Ctas Pagar'!$C:$C,'Fluxo de Caixa'!$A49)</f>
        <v>0</v>
      </c>
      <c r="AF48" s="61">
        <f ca="1">SUMIFS('Ctas Pagar'!$G:$G,'Ctas Pagar'!$J:$J,'Grafico Fluxo de Caixa'!AF$6,'Ctas Pagar'!$C:$C,'Fluxo de Caixa'!$A49)</f>
        <v>0</v>
      </c>
      <c r="AG48" s="60">
        <f ca="1">SUMIFS('Ctas Pagar'!$G:$G,'Ctas Pagar'!$J:$J,'Grafico Fluxo de Caixa'!AG$6,'Ctas Pagar'!$C:$C,'Fluxo de Caixa'!$A49)</f>
        <v>0</v>
      </c>
    </row>
    <row r="49" spans="1:33">
      <c r="A49" s="6" t="str">
        <f>'Plano de Contas'!A60</f>
        <v>5.1.99 Outros custos com despesas financeiras</v>
      </c>
      <c r="B49" s="61">
        <f ca="1">SUMIFS('Ctas Pagar'!$G:$G,'Ctas Pagar'!$J:$J,'Grafico Fluxo de Caixa'!B$6,'Ctas Pagar'!$C:$C,'Fluxo de Caixa'!$A50)</f>
        <v>0</v>
      </c>
      <c r="C49" s="61">
        <f ca="1">SUMIFS('Ctas Pagar'!$G:$G,'Ctas Pagar'!$J:$J,'Grafico Fluxo de Caixa'!C$6,'Ctas Pagar'!$C:$C,'Fluxo de Caixa'!$A50)</f>
        <v>0</v>
      </c>
      <c r="D49" s="60">
        <f ca="1">SUMIFS('Ctas Pagar'!$G:$G,'Ctas Pagar'!$J:$J,'Grafico Fluxo de Caixa'!D$6,'Ctas Pagar'!$C:$C,'Fluxo de Caixa'!$A50)</f>
        <v>0</v>
      </c>
      <c r="E49" s="61">
        <f ca="1">SUMIFS('Ctas Pagar'!$G:$G,'Ctas Pagar'!$J:$J,'Grafico Fluxo de Caixa'!E$6,'Ctas Pagar'!$C:$C,'Fluxo de Caixa'!$A50)</f>
        <v>0</v>
      </c>
      <c r="F49" s="61">
        <f ca="1">SUMIFS('Ctas Pagar'!$G:$G,'Ctas Pagar'!$J:$J,'Grafico Fluxo de Caixa'!F$6,'Ctas Pagar'!$C:$C,'Fluxo de Caixa'!$A50)</f>
        <v>0</v>
      </c>
      <c r="G49" s="61">
        <f ca="1">SUMIFS('Ctas Pagar'!$G:$G,'Ctas Pagar'!$J:$J,'Grafico Fluxo de Caixa'!G$6,'Ctas Pagar'!$C:$C,'Fluxo de Caixa'!$A50)</f>
        <v>0</v>
      </c>
      <c r="H49" s="61">
        <f ca="1">SUMIFS('Ctas Pagar'!$G:$G,'Ctas Pagar'!$J:$J,'Grafico Fluxo de Caixa'!H$6,'Ctas Pagar'!$C:$C,'Fluxo de Caixa'!$A50)</f>
        <v>0</v>
      </c>
      <c r="I49" s="61">
        <f ca="1">SUMIFS('Ctas Pagar'!$G:$G,'Ctas Pagar'!$J:$J,'Grafico Fluxo de Caixa'!I$6,'Ctas Pagar'!$C:$C,'Fluxo de Caixa'!$A50)</f>
        <v>0</v>
      </c>
      <c r="J49" s="61">
        <f ca="1">SUMIFS('Ctas Pagar'!$G:$G,'Ctas Pagar'!$J:$J,'Grafico Fluxo de Caixa'!J$6,'Ctas Pagar'!$C:$C,'Fluxo de Caixa'!$A50)</f>
        <v>0</v>
      </c>
      <c r="K49" s="61">
        <f ca="1">SUMIFS('Ctas Pagar'!$G:$G,'Ctas Pagar'!$J:$J,'Grafico Fluxo de Caixa'!K$6,'Ctas Pagar'!$C:$C,'Fluxo de Caixa'!$A50)</f>
        <v>0</v>
      </c>
      <c r="L49" s="61">
        <f ca="1">SUMIFS('Ctas Pagar'!$G:$G,'Ctas Pagar'!$J:$J,'Grafico Fluxo de Caixa'!L$6,'Ctas Pagar'!$C:$C,'Fluxo de Caixa'!$A50)</f>
        <v>0</v>
      </c>
      <c r="M49" s="61">
        <f ca="1">SUMIFS('Ctas Pagar'!$G:$G,'Ctas Pagar'!$J:$J,'Grafico Fluxo de Caixa'!M$6,'Ctas Pagar'!$C:$C,'Fluxo de Caixa'!$A50)</f>
        <v>0</v>
      </c>
      <c r="N49" s="61">
        <f ca="1">SUMIFS('Ctas Pagar'!$G:$G,'Ctas Pagar'!$J:$J,'Grafico Fluxo de Caixa'!N$6,'Ctas Pagar'!$C:$C,'Fluxo de Caixa'!$A50)</f>
        <v>0</v>
      </c>
      <c r="O49" s="61">
        <f ca="1">SUMIFS('Ctas Pagar'!$G:$G,'Ctas Pagar'!$J:$J,'Grafico Fluxo de Caixa'!O$6,'Ctas Pagar'!$C:$C,'Fluxo de Caixa'!$A50)</f>
        <v>0</v>
      </c>
      <c r="P49" s="61">
        <f ca="1">SUMIFS('Ctas Pagar'!$G:$G,'Ctas Pagar'!$J:$J,'Grafico Fluxo de Caixa'!P$6,'Ctas Pagar'!$C:$C,'Fluxo de Caixa'!$A50)</f>
        <v>0</v>
      </c>
      <c r="Q49" s="61">
        <f ca="1">SUMIFS('Ctas Pagar'!$G:$G,'Ctas Pagar'!$J:$J,'Grafico Fluxo de Caixa'!Q$6,'Ctas Pagar'!$C:$C,'Fluxo de Caixa'!$A50)</f>
        <v>0</v>
      </c>
      <c r="R49" s="61">
        <f ca="1">SUMIFS('Ctas Pagar'!$G:$G,'Ctas Pagar'!$J:$J,'Grafico Fluxo de Caixa'!R$6,'Ctas Pagar'!$C:$C,'Fluxo de Caixa'!$A50)</f>
        <v>0</v>
      </c>
      <c r="S49" s="61">
        <f ca="1">SUMIFS('Ctas Pagar'!$G:$G,'Ctas Pagar'!$J:$J,'Grafico Fluxo de Caixa'!S$6,'Ctas Pagar'!$C:$C,'Fluxo de Caixa'!$A50)</f>
        <v>0</v>
      </c>
      <c r="T49" s="61">
        <f ca="1">SUMIFS('Ctas Pagar'!$G:$G,'Ctas Pagar'!$J:$J,'Grafico Fluxo de Caixa'!T$6,'Ctas Pagar'!$C:$C,'Fluxo de Caixa'!$A50)</f>
        <v>0</v>
      </c>
      <c r="U49" s="61">
        <f ca="1">SUMIFS('Ctas Pagar'!$G:$G,'Ctas Pagar'!$J:$J,'Grafico Fluxo de Caixa'!U$6,'Ctas Pagar'!$C:$C,'Fluxo de Caixa'!$A50)</f>
        <v>0</v>
      </c>
      <c r="V49" s="61">
        <f ca="1">SUMIFS('Ctas Pagar'!$G:$G,'Ctas Pagar'!$J:$J,'Grafico Fluxo de Caixa'!V$6,'Ctas Pagar'!$C:$C,'Fluxo de Caixa'!$A50)</f>
        <v>0</v>
      </c>
      <c r="W49" s="61">
        <f ca="1">SUMIFS('Ctas Pagar'!$G:$G,'Ctas Pagar'!$J:$J,'Grafico Fluxo de Caixa'!W$6,'Ctas Pagar'!$C:$C,'Fluxo de Caixa'!$A50)</f>
        <v>0</v>
      </c>
      <c r="X49" s="61">
        <f ca="1">SUMIFS('Ctas Pagar'!$G:$G,'Ctas Pagar'!$J:$J,'Grafico Fluxo de Caixa'!X$6,'Ctas Pagar'!$C:$C,'Fluxo de Caixa'!$A50)</f>
        <v>0</v>
      </c>
      <c r="Y49" s="61">
        <f ca="1">SUMIFS('Ctas Pagar'!$G:$G,'Ctas Pagar'!$J:$J,'Grafico Fluxo de Caixa'!Y$6,'Ctas Pagar'!$C:$C,'Fluxo de Caixa'!$A50)</f>
        <v>0</v>
      </c>
      <c r="Z49" s="61">
        <f ca="1">SUMIFS('Ctas Pagar'!$G:$G,'Ctas Pagar'!$J:$J,'Grafico Fluxo de Caixa'!Z$6,'Ctas Pagar'!$C:$C,'Fluxo de Caixa'!$A50)</f>
        <v>0</v>
      </c>
      <c r="AA49" s="61">
        <f ca="1">SUMIFS('Ctas Pagar'!$G:$G,'Ctas Pagar'!$J:$J,'Grafico Fluxo de Caixa'!AA$6,'Ctas Pagar'!$C:$C,'Fluxo de Caixa'!$A50)</f>
        <v>0</v>
      </c>
      <c r="AB49" s="61">
        <f ca="1">SUMIFS('Ctas Pagar'!$G:$G,'Ctas Pagar'!$J:$J,'Grafico Fluxo de Caixa'!AB$6,'Ctas Pagar'!$C:$C,'Fluxo de Caixa'!$A50)</f>
        <v>0</v>
      </c>
      <c r="AC49" s="61">
        <f ca="1">SUMIFS('Ctas Pagar'!$G:$G,'Ctas Pagar'!$J:$J,'Grafico Fluxo de Caixa'!AC$6,'Ctas Pagar'!$C:$C,'Fluxo de Caixa'!$A50)</f>
        <v>0</v>
      </c>
      <c r="AD49" s="61">
        <f ca="1">SUMIFS('Ctas Pagar'!$G:$G,'Ctas Pagar'!$J:$J,'Grafico Fluxo de Caixa'!AD$6,'Ctas Pagar'!$C:$C,'Fluxo de Caixa'!$A50)</f>
        <v>0</v>
      </c>
      <c r="AE49" s="61">
        <f ca="1">SUMIFS('Ctas Pagar'!$G:$G,'Ctas Pagar'!$J:$J,'Grafico Fluxo de Caixa'!AE$6,'Ctas Pagar'!$C:$C,'Fluxo de Caixa'!$A50)</f>
        <v>0</v>
      </c>
      <c r="AF49" s="61">
        <f ca="1">SUMIFS('Ctas Pagar'!$G:$G,'Ctas Pagar'!$J:$J,'Grafico Fluxo de Caixa'!AF$6,'Ctas Pagar'!$C:$C,'Fluxo de Caixa'!$A50)</f>
        <v>0</v>
      </c>
      <c r="AG49" s="60">
        <f ca="1">SUMIFS('Ctas Pagar'!$G:$G,'Ctas Pagar'!$J:$J,'Grafico Fluxo de Caixa'!AG$6,'Ctas Pagar'!$C:$C,'Fluxo de Caixa'!$A50)</f>
        <v>0</v>
      </c>
    </row>
    <row r="50" spans="1:33">
      <c r="A50" s="6">
        <f>'Plano de Contas'!A61</f>
        <v>0</v>
      </c>
      <c r="B50" s="61">
        <f ca="1">SUMIFS('Ctas Pagar'!$G:$G,'Ctas Pagar'!$J:$J,'Grafico Fluxo de Caixa'!B$6,'Ctas Pagar'!$C:$C,'Fluxo de Caixa'!$A51)</f>
        <v>0</v>
      </c>
      <c r="C50" s="61">
        <f ca="1">SUMIFS('Ctas Pagar'!$G:$G,'Ctas Pagar'!$J:$J,'Grafico Fluxo de Caixa'!C$6,'Ctas Pagar'!$C:$C,'Fluxo de Caixa'!$A51)</f>
        <v>0</v>
      </c>
      <c r="D50" s="60">
        <f ca="1">SUMIFS('Ctas Pagar'!$G:$G,'Ctas Pagar'!$J:$J,'Grafico Fluxo de Caixa'!D$6,'Ctas Pagar'!$C:$C,'Fluxo de Caixa'!$A51)</f>
        <v>0</v>
      </c>
      <c r="E50" s="61">
        <f ca="1">SUMIFS('Ctas Pagar'!$G:$G,'Ctas Pagar'!$J:$J,'Grafico Fluxo de Caixa'!E$6,'Ctas Pagar'!$C:$C,'Fluxo de Caixa'!$A51)</f>
        <v>0</v>
      </c>
      <c r="F50" s="61">
        <f ca="1">SUMIFS('Ctas Pagar'!$G:$G,'Ctas Pagar'!$J:$J,'Grafico Fluxo de Caixa'!F$6,'Ctas Pagar'!$C:$C,'Fluxo de Caixa'!$A51)</f>
        <v>0</v>
      </c>
      <c r="G50" s="61">
        <f ca="1">SUMIFS('Ctas Pagar'!$G:$G,'Ctas Pagar'!$J:$J,'Grafico Fluxo de Caixa'!G$6,'Ctas Pagar'!$C:$C,'Fluxo de Caixa'!$A51)</f>
        <v>0</v>
      </c>
      <c r="H50" s="61">
        <f ca="1">SUMIFS('Ctas Pagar'!$G:$G,'Ctas Pagar'!$J:$J,'Grafico Fluxo de Caixa'!H$6,'Ctas Pagar'!$C:$C,'Fluxo de Caixa'!$A51)</f>
        <v>0</v>
      </c>
      <c r="I50" s="61">
        <f ca="1">SUMIFS('Ctas Pagar'!$G:$G,'Ctas Pagar'!$J:$J,'Grafico Fluxo de Caixa'!I$6,'Ctas Pagar'!$C:$C,'Fluxo de Caixa'!$A51)</f>
        <v>0</v>
      </c>
      <c r="J50" s="61">
        <f ca="1">SUMIFS('Ctas Pagar'!$G:$G,'Ctas Pagar'!$J:$J,'Grafico Fluxo de Caixa'!J$6,'Ctas Pagar'!$C:$C,'Fluxo de Caixa'!$A51)</f>
        <v>0</v>
      </c>
      <c r="K50" s="61">
        <f ca="1">SUMIFS('Ctas Pagar'!$G:$G,'Ctas Pagar'!$J:$J,'Grafico Fluxo de Caixa'!K$6,'Ctas Pagar'!$C:$C,'Fluxo de Caixa'!$A51)</f>
        <v>0</v>
      </c>
      <c r="L50" s="61">
        <f ca="1">SUMIFS('Ctas Pagar'!$G:$G,'Ctas Pagar'!$J:$J,'Grafico Fluxo de Caixa'!L$6,'Ctas Pagar'!$C:$C,'Fluxo de Caixa'!$A51)</f>
        <v>0</v>
      </c>
      <c r="M50" s="61">
        <f ca="1">SUMIFS('Ctas Pagar'!$G:$G,'Ctas Pagar'!$J:$J,'Grafico Fluxo de Caixa'!M$6,'Ctas Pagar'!$C:$C,'Fluxo de Caixa'!$A51)</f>
        <v>0</v>
      </c>
      <c r="N50" s="61">
        <f ca="1">SUMIFS('Ctas Pagar'!$G:$G,'Ctas Pagar'!$J:$J,'Grafico Fluxo de Caixa'!N$6,'Ctas Pagar'!$C:$C,'Fluxo de Caixa'!$A51)</f>
        <v>0</v>
      </c>
      <c r="O50" s="61">
        <f ca="1">SUMIFS('Ctas Pagar'!$G:$G,'Ctas Pagar'!$J:$J,'Grafico Fluxo de Caixa'!O$6,'Ctas Pagar'!$C:$C,'Fluxo de Caixa'!$A51)</f>
        <v>0</v>
      </c>
      <c r="P50" s="61">
        <f ca="1">SUMIFS('Ctas Pagar'!$G:$G,'Ctas Pagar'!$J:$J,'Grafico Fluxo de Caixa'!P$6,'Ctas Pagar'!$C:$C,'Fluxo de Caixa'!$A51)</f>
        <v>0</v>
      </c>
      <c r="Q50" s="61">
        <f ca="1">SUMIFS('Ctas Pagar'!$G:$G,'Ctas Pagar'!$J:$J,'Grafico Fluxo de Caixa'!Q$6,'Ctas Pagar'!$C:$C,'Fluxo de Caixa'!$A51)</f>
        <v>0</v>
      </c>
      <c r="R50" s="61">
        <f ca="1">SUMIFS('Ctas Pagar'!$G:$G,'Ctas Pagar'!$J:$J,'Grafico Fluxo de Caixa'!R$6,'Ctas Pagar'!$C:$C,'Fluxo de Caixa'!$A51)</f>
        <v>0</v>
      </c>
      <c r="S50" s="61">
        <f ca="1">SUMIFS('Ctas Pagar'!$G:$G,'Ctas Pagar'!$J:$J,'Grafico Fluxo de Caixa'!S$6,'Ctas Pagar'!$C:$C,'Fluxo de Caixa'!$A51)</f>
        <v>0</v>
      </c>
      <c r="T50" s="61">
        <f ca="1">SUMIFS('Ctas Pagar'!$G:$G,'Ctas Pagar'!$J:$J,'Grafico Fluxo de Caixa'!T$6,'Ctas Pagar'!$C:$C,'Fluxo de Caixa'!$A51)</f>
        <v>0</v>
      </c>
      <c r="U50" s="61">
        <f ca="1">SUMIFS('Ctas Pagar'!$G:$G,'Ctas Pagar'!$J:$J,'Grafico Fluxo de Caixa'!U$6,'Ctas Pagar'!$C:$C,'Fluxo de Caixa'!$A51)</f>
        <v>0</v>
      </c>
      <c r="V50" s="61">
        <f ca="1">SUMIFS('Ctas Pagar'!$G:$G,'Ctas Pagar'!$J:$J,'Grafico Fluxo de Caixa'!V$6,'Ctas Pagar'!$C:$C,'Fluxo de Caixa'!$A51)</f>
        <v>0</v>
      </c>
      <c r="W50" s="61">
        <f ca="1">SUMIFS('Ctas Pagar'!$G:$G,'Ctas Pagar'!$J:$J,'Grafico Fluxo de Caixa'!W$6,'Ctas Pagar'!$C:$C,'Fluxo de Caixa'!$A51)</f>
        <v>0</v>
      </c>
      <c r="X50" s="61">
        <f ca="1">SUMIFS('Ctas Pagar'!$G:$G,'Ctas Pagar'!$J:$J,'Grafico Fluxo de Caixa'!X$6,'Ctas Pagar'!$C:$C,'Fluxo de Caixa'!$A51)</f>
        <v>0</v>
      </c>
      <c r="Y50" s="61">
        <f ca="1">SUMIFS('Ctas Pagar'!$G:$G,'Ctas Pagar'!$J:$J,'Grafico Fluxo de Caixa'!Y$6,'Ctas Pagar'!$C:$C,'Fluxo de Caixa'!$A51)</f>
        <v>0</v>
      </c>
      <c r="Z50" s="61">
        <f ca="1">SUMIFS('Ctas Pagar'!$G:$G,'Ctas Pagar'!$J:$J,'Grafico Fluxo de Caixa'!Z$6,'Ctas Pagar'!$C:$C,'Fluxo de Caixa'!$A51)</f>
        <v>0</v>
      </c>
      <c r="AA50" s="61">
        <f ca="1">SUMIFS('Ctas Pagar'!$G:$G,'Ctas Pagar'!$J:$J,'Grafico Fluxo de Caixa'!AA$6,'Ctas Pagar'!$C:$C,'Fluxo de Caixa'!$A51)</f>
        <v>0</v>
      </c>
      <c r="AB50" s="61">
        <f ca="1">SUMIFS('Ctas Pagar'!$G:$G,'Ctas Pagar'!$J:$J,'Grafico Fluxo de Caixa'!AB$6,'Ctas Pagar'!$C:$C,'Fluxo de Caixa'!$A51)</f>
        <v>0</v>
      </c>
      <c r="AC50" s="61">
        <f ca="1">SUMIFS('Ctas Pagar'!$G:$G,'Ctas Pagar'!$J:$J,'Grafico Fluxo de Caixa'!AC$6,'Ctas Pagar'!$C:$C,'Fluxo de Caixa'!$A51)</f>
        <v>0</v>
      </c>
      <c r="AD50" s="61">
        <f ca="1">SUMIFS('Ctas Pagar'!$G:$G,'Ctas Pagar'!$J:$J,'Grafico Fluxo de Caixa'!AD$6,'Ctas Pagar'!$C:$C,'Fluxo de Caixa'!$A51)</f>
        <v>0</v>
      </c>
      <c r="AE50" s="61">
        <f ca="1">SUMIFS('Ctas Pagar'!$G:$G,'Ctas Pagar'!$J:$J,'Grafico Fluxo de Caixa'!AE$6,'Ctas Pagar'!$C:$C,'Fluxo de Caixa'!$A51)</f>
        <v>0</v>
      </c>
      <c r="AF50" s="61">
        <f ca="1">SUMIFS('Ctas Pagar'!$G:$G,'Ctas Pagar'!$J:$J,'Grafico Fluxo de Caixa'!AF$6,'Ctas Pagar'!$C:$C,'Fluxo de Caixa'!$A51)</f>
        <v>0</v>
      </c>
      <c r="AG50" s="60">
        <f ca="1">SUMIFS('Ctas Pagar'!$G:$G,'Ctas Pagar'!$J:$J,'Grafico Fluxo de Caixa'!AG$6,'Ctas Pagar'!$C:$C,'Fluxo de Caixa'!$A51)</f>
        <v>0</v>
      </c>
    </row>
    <row r="51" spans="1:33">
      <c r="A51" s="6" t="str">
        <f>'Plano de Contas'!A63</f>
        <v>5.2.1 Telefone e Internet</v>
      </c>
      <c r="B51" s="61">
        <f ca="1">SUMIFS('Ctas Pagar'!$G:$G,'Ctas Pagar'!$J:$J,'Grafico Fluxo de Caixa'!B$6,'Ctas Pagar'!$C:$C,'Fluxo de Caixa'!$A52)</f>
        <v>0</v>
      </c>
      <c r="C51" s="61">
        <f ca="1">SUMIFS('Ctas Pagar'!$G:$G,'Ctas Pagar'!$J:$J,'Grafico Fluxo de Caixa'!C$6,'Ctas Pagar'!$C:$C,'Fluxo de Caixa'!$A52)</f>
        <v>0</v>
      </c>
      <c r="D51" s="60">
        <f ca="1">SUMIFS('Ctas Pagar'!$G:$G,'Ctas Pagar'!$J:$J,'Grafico Fluxo de Caixa'!D$6,'Ctas Pagar'!$C:$C,'Fluxo de Caixa'!$A52)</f>
        <v>0</v>
      </c>
      <c r="E51" s="61">
        <f ca="1">SUMIFS('Ctas Pagar'!$G:$G,'Ctas Pagar'!$J:$J,'Grafico Fluxo de Caixa'!E$6,'Ctas Pagar'!$C:$C,'Fluxo de Caixa'!$A52)</f>
        <v>0</v>
      </c>
      <c r="F51" s="61">
        <f ca="1">SUMIFS('Ctas Pagar'!$G:$G,'Ctas Pagar'!$J:$J,'Grafico Fluxo de Caixa'!F$6,'Ctas Pagar'!$C:$C,'Fluxo de Caixa'!$A52)</f>
        <v>0</v>
      </c>
      <c r="G51" s="61">
        <f ca="1">SUMIFS('Ctas Pagar'!$G:$G,'Ctas Pagar'!$J:$J,'Grafico Fluxo de Caixa'!G$6,'Ctas Pagar'!$C:$C,'Fluxo de Caixa'!$A52)</f>
        <v>0</v>
      </c>
      <c r="H51" s="61">
        <f ca="1">SUMIFS('Ctas Pagar'!$G:$G,'Ctas Pagar'!$J:$J,'Grafico Fluxo de Caixa'!H$6,'Ctas Pagar'!$C:$C,'Fluxo de Caixa'!$A52)</f>
        <v>0</v>
      </c>
      <c r="I51" s="61">
        <f ca="1">SUMIFS('Ctas Pagar'!$G:$G,'Ctas Pagar'!$J:$J,'Grafico Fluxo de Caixa'!I$6,'Ctas Pagar'!$C:$C,'Fluxo de Caixa'!$A52)</f>
        <v>0</v>
      </c>
      <c r="J51" s="61">
        <f ca="1">SUMIFS('Ctas Pagar'!$G:$G,'Ctas Pagar'!$J:$J,'Grafico Fluxo de Caixa'!J$6,'Ctas Pagar'!$C:$C,'Fluxo de Caixa'!$A52)</f>
        <v>0</v>
      </c>
      <c r="K51" s="61">
        <f ca="1">SUMIFS('Ctas Pagar'!$G:$G,'Ctas Pagar'!$J:$J,'Grafico Fluxo de Caixa'!K$6,'Ctas Pagar'!$C:$C,'Fluxo de Caixa'!$A52)</f>
        <v>0</v>
      </c>
      <c r="L51" s="61">
        <f ca="1">SUMIFS('Ctas Pagar'!$G:$G,'Ctas Pagar'!$J:$J,'Grafico Fluxo de Caixa'!L$6,'Ctas Pagar'!$C:$C,'Fluxo de Caixa'!$A52)</f>
        <v>0</v>
      </c>
      <c r="M51" s="61">
        <f ca="1">SUMIFS('Ctas Pagar'!$G:$G,'Ctas Pagar'!$J:$J,'Grafico Fluxo de Caixa'!M$6,'Ctas Pagar'!$C:$C,'Fluxo de Caixa'!$A52)</f>
        <v>0</v>
      </c>
      <c r="N51" s="61">
        <f ca="1">SUMIFS('Ctas Pagar'!$G:$G,'Ctas Pagar'!$J:$J,'Grafico Fluxo de Caixa'!N$6,'Ctas Pagar'!$C:$C,'Fluxo de Caixa'!$A52)</f>
        <v>0</v>
      </c>
      <c r="O51" s="61">
        <f ca="1">SUMIFS('Ctas Pagar'!$G:$G,'Ctas Pagar'!$J:$J,'Grafico Fluxo de Caixa'!O$6,'Ctas Pagar'!$C:$C,'Fluxo de Caixa'!$A52)</f>
        <v>0</v>
      </c>
      <c r="P51" s="61">
        <f ca="1">SUMIFS('Ctas Pagar'!$G:$G,'Ctas Pagar'!$J:$J,'Grafico Fluxo de Caixa'!P$6,'Ctas Pagar'!$C:$C,'Fluxo de Caixa'!$A52)</f>
        <v>0</v>
      </c>
      <c r="Q51" s="61">
        <f ca="1">SUMIFS('Ctas Pagar'!$G:$G,'Ctas Pagar'!$J:$J,'Grafico Fluxo de Caixa'!Q$6,'Ctas Pagar'!$C:$C,'Fluxo de Caixa'!$A52)</f>
        <v>0</v>
      </c>
      <c r="R51" s="61">
        <f ca="1">SUMIFS('Ctas Pagar'!$G:$G,'Ctas Pagar'!$J:$J,'Grafico Fluxo de Caixa'!R$6,'Ctas Pagar'!$C:$C,'Fluxo de Caixa'!$A52)</f>
        <v>0</v>
      </c>
      <c r="S51" s="61">
        <f ca="1">SUMIFS('Ctas Pagar'!$G:$G,'Ctas Pagar'!$J:$J,'Grafico Fluxo de Caixa'!S$6,'Ctas Pagar'!$C:$C,'Fluxo de Caixa'!$A52)</f>
        <v>0</v>
      </c>
      <c r="T51" s="61">
        <f ca="1">SUMIFS('Ctas Pagar'!$G:$G,'Ctas Pagar'!$J:$J,'Grafico Fluxo de Caixa'!T$6,'Ctas Pagar'!$C:$C,'Fluxo de Caixa'!$A52)</f>
        <v>0</v>
      </c>
      <c r="U51" s="61">
        <f ca="1">SUMIFS('Ctas Pagar'!$G:$G,'Ctas Pagar'!$J:$J,'Grafico Fluxo de Caixa'!U$6,'Ctas Pagar'!$C:$C,'Fluxo de Caixa'!$A52)</f>
        <v>0</v>
      </c>
      <c r="V51" s="61">
        <f ca="1">SUMIFS('Ctas Pagar'!$G:$G,'Ctas Pagar'!$J:$J,'Grafico Fluxo de Caixa'!V$6,'Ctas Pagar'!$C:$C,'Fluxo de Caixa'!$A52)</f>
        <v>0</v>
      </c>
      <c r="W51" s="61">
        <f ca="1">SUMIFS('Ctas Pagar'!$G:$G,'Ctas Pagar'!$J:$J,'Grafico Fluxo de Caixa'!W$6,'Ctas Pagar'!$C:$C,'Fluxo de Caixa'!$A52)</f>
        <v>0</v>
      </c>
      <c r="X51" s="61">
        <f ca="1">SUMIFS('Ctas Pagar'!$G:$G,'Ctas Pagar'!$J:$J,'Grafico Fluxo de Caixa'!X$6,'Ctas Pagar'!$C:$C,'Fluxo de Caixa'!$A52)</f>
        <v>0</v>
      </c>
      <c r="Y51" s="61">
        <f ca="1">SUMIFS('Ctas Pagar'!$G:$G,'Ctas Pagar'!$J:$J,'Grafico Fluxo de Caixa'!Y$6,'Ctas Pagar'!$C:$C,'Fluxo de Caixa'!$A52)</f>
        <v>0</v>
      </c>
      <c r="Z51" s="61">
        <f ca="1">SUMIFS('Ctas Pagar'!$G:$G,'Ctas Pagar'!$J:$J,'Grafico Fluxo de Caixa'!Z$6,'Ctas Pagar'!$C:$C,'Fluxo de Caixa'!$A52)</f>
        <v>0</v>
      </c>
      <c r="AA51" s="61">
        <f ca="1">SUMIFS('Ctas Pagar'!$G:$G,'Ctas Pagar'!$J:$J,'Grafico Fluxo de Caixa'!AA$6,'Ctas Pagar'!$C:$C,'Fluxo de Caixa'!$A52)</f>
        <v>0</v>
      </c>
      <c r="AB51" s="61">
        <f ca="1">SUMIFS('Ctas Pagar'!$G:$G,'Ctas Pagar'!$J:$J,'Grafico Fluxo de Caixa'!AB$6,'Ctas Pagar'!$C:$C,'Fluxo de Caixa'!$A52)</f>
        <v>0</v>
      </c>
      <c r="AC51" s="61">
        <f ca="1">SUMIFS('Ctas Pagar'!$G:$G,'Ctas Pagar'!$J:$J,'Grafico Fluxo de Caixa'!AC$6,'Ctas Pagar'!$C:$C,'Fluxo de Caixa'!$A52)</f>
        <v>0</v>
      </c>
      <c r="AD51" s="61">
        <f ca="1">SUMIFS('Ctas Pagar'!$G:$G,'Ctas Pagar'!$J:$J,'Grafico Fluxo de Caixa'!AD$6,'Ctas Pagar'!$C:$C,'Fluxo de Caixa'!$A52)</f>
        <v>0</v>
      </c>
      <c r="AE51" s="61">
        <f ca="1">SUMIFS('Ctas Pagar'!$G:$G,'Ctas Pagar'!$J:$J,'Grafico Fluxo de Caixa'!AE$6,'Ctas Pagar'!$C:$C,'Fluxo de Caixa'!$A52)</f>
        <v>0</v>
      </c>
      <c r="AF51" s="61">
        <f ca="1">SUMIFS('Ctas Pagar'!$G:$G,'Ctas Pagar'!$J:$J,'Grafico Fluxo de Caixa'!AF$6,'Ctas Pagar'!$C:$C,'Fluxo de Caixa'!$A52)</f>
        <v>0</v>
      </c>
      <c r="AG51" s="60">
        <f ca="1">SUMIFS('Ctas Pagar'!$G:$G,'Ctas Pagar'!$J:$J,'Grafico Fluxo de Caixa'!AG$6,'Ctas Pagar'!$C:$C,'Fluxo de Caixa'!$A52)</f>
        <v>0</v>
      </c>
    </row>
    <row r="52" spans="1:33">
      <c r="A52" s="6" t="str">
        <f>'Plano de Contas'!A64</f>
        <v>5.2.2 Celular</v>
      </c>
      <c r="B52" s="61">
        <f ca="1">SUMIFS('Ctas Pagar'!$G:$G,'Ctas Pagar'!$J:$J,'Grafico Fluxo de Caixa'!B$6,'Ctas Pagar'!$C:$C,'Fluxo de Caixa'!$A53)</f>
        <v>0</v>
      </c>
      <c r="C52" s="61">
        <f ca="1">SUMIFS('Ctas Pagar'!$G:$G,'Ctas Pagar'!$J:$J,'Grafico Fluxo de Caixa'!C$6,'Ctas Pagar'!$C:$C,'Fluxo de Caixa'!$A53)</f>
        <v>0</v>
      </c>
      <c r="D52" s="60">
        <f ca="1">SUMIFS('Ctas Pagar'!$G:$G,'Ctas Pagar'!$J:$J,'Grafico Fluxo de Caixa'!D$6,'Ctas Pagar'!$C:$C,'Fluxo de Caixa'!$A53)</f>
        <v>0</v>
      </c>
      <c r="E52" s="61">
        <f ca="1">SUMIFS('Ctas Pagar'!$G:$G,'Ctas Pagar'!$J:$J,'Grafico Fluxo de Caixa'!E$6,'Ctas Pagar'!$C:$C,'Fluxo de Caixa'!$A53)</f>
        <v>0</v>
      </c>
      <c r="F52" s="61">
        <f ca="1">SUMIFS('Ctas Pagar'!$G:$G,'Ctas Pagar'!$J:$J,'Grafico Fluxo de Caixa'!F$6,'Ctas Pagar'!$C:$C,'Fluxo de Caixa'!$A53)</f>
        <v>0</v>
      </c>
      <c r="G52" s="61">
        <f ca="1">SUMIFS('Ctas Pagar'!$G:$G,'Ctas Pagar'!$J:$J,'Grafico Fluxo de Caixa'!G$6,'Ctas Pagar'!$C:$C,'Fluxo de Caixa'!$A53)</f>
        <v>0</v>
      </c>
      <c r="H52" s="61">
        <f ca="1">SUMIFS('Ctas Pagar'!$G:$G,'Ctas Pagar'!$J:$J,'Grafico Fluxo de Caixa'!H$6,'Ctas Pagar'!$C:$C,'Fluxo de Caixa'!$A53)</f>
        <v>0</v>
      </c>
      <c r="I52" s="61">
        <f ca="1">SUMIFS('Ctas Pagar'!$G:$G,'Ctas Pagar'!$J:$J,'Grafico Fluxo de Caixa'!I$6,'Ctas Pagar'!$C:$C,'Fluxo de Caixa'!$A53)</f>
        <v>0</v>
      </c>
      <c r="J52" s="61">
        <f ca="1">SUMIFS('Ctas Pagar'!$G:$G,'Ctas Pagar'!$J:$J,'Grafico Fluxo de Caixa'!J$6,'Ctas Pagar'!$C:$C,'Fluxo de Caixa'!$A53)</f>
        <v>0</v>
      </c>
      <c r="K52" s="61">
        <f ca="1">SUMIFS('Ctas Pagar'!$G:$G,'Ctas Pagar'!$J:$J,'Grafico Fluxo de Caixa'!K$6,'Ctas Pagar'!$C:$C,'Fluxo de Caixa'!$A53)</f>
        <v>0</v>
      </c>
      <c r="L52" s="61">
        <f ca="1">SUMIFS('Ctas Pagar'!$G:$G,'Ctas Pagar'!$J:$J,'Grafico Fluxo de Caixa'!L$6,'Ctas Pagar'!$C:$C,'Fluxo de Caixa'!$A53)</f>
        <v>0</v>
      </c>
      <c r="M52" s="61">
        <f ca="1">SUMIFS('Ctas Pagar'!$G:$G,'Ctas Pagar'!$J:$J,'Grafico Fluxo de Caixa'!M$6,'Ctas Pagar'!$C:$C,'Fluxo de Caixa'!$A53)</f>
        <v>0</v>
      </c>
      <c r="N52" s="61">
        <f ca="1">SUMIFS('Ctas Pagar'!$G:$G,'Ctas Pagar'!$J:$J,'Grafico Fluxo de Caixa'!N$6,'Ctas Pagar'!$C:$C,'Fluxo de Caixa'!$A53)</f>
        <v>0</v>
      </c>
      <c r="O52" s="61">
        <f ca="1">SUMIFS('Ctas Pagar'!$G:$G,'Ctas Pagar'!$J:$J,'Grafico Fluxo de Caixa'!O$6,'Ctas Pagar'!$C:$C,'Fluxo de Caixa'!$A53)</f>
        <v>0</v>
      </c>
      <c r="P52" s="61">
        <f ca="1">SUMIFS('Ctas Pagar'!$G:$G,'Ctas Pagar'!$J:$J,'Grafico Fluxo de Caixa'!P$6,'Ctas Pagar'!$C:$C,'Fluxo de Caixa'!$A53)</f>
        <v>0</v>
      </c>
      <c r="Q52" s="61">
        <f ca="1">SUMIFS('Ctas Pagar'!$G:$G,'Ctas Pagar'!$J:$J,'Grafico Fluxo de Caixa'!Q$6,'Ctas Pagar'!$C:$C,'Fluxo de Caixa'!$A53)</f>
        <v>0</v>
      </c>
      <c r="R52" s="61">
        <f ca="1">SUMIFS('Ctas Pagar'!$G:$G,'Ctas Pagar'!$J:$J,'Grafico Fluxo de Caixa'!R$6,'Ctas Pagar'!$C:$C,'Fluxo de Caixa'!$A53)</f>
        <v>0</v>
      </c>
      <c r="S52" s="61">
        <f ca="1">SUMIFS('Ctas Pagar'!$G:$G,'Ctas Pagar'!$J:$J,'Grafico Fluxo de Caixa'!S$6,'Ctas Pagar'!$C:$C,'Fluxo de Caixa'!$A53)</f>
        <v>0</v>
      </c>
      <c r="T52" s="61">
        <f ca="1">SUMIFS('Ctas Pagar'!$G:$G,'Ctas Pagar'!$J:$J,'Grafico Fluxo de Caixa'!T$6,'Ctas Pagar'!$C:$C,'Fluxo de Caixa'!$A53)</f>
        <v>0</v>
      </c>
      <c r="U52" s="61">
        <f ca="1">SUMIFS('Ctas Pagar'!$G:$G,'Ctas Pagar'!$J:$J,'Grafico Fluxo de Caixa'!U$6,'Ctas Pagar'!$C:$C,'Fluxo de Caixa'!$A53)</f>
        <v>0</v>
      </c>
      <c r="V52" s="61">
        <f ca="1">SUMIFS('Ctas Pagar'!$G:$G,'Ctas Pagar'!$J:$J,'Grafico Fluxo de Caixa'!V$6,'Ctas Pagar'!$C:$C,'Fluxo de Caixa'!$A53)</f>
        <v>0</v>
      </c>
      <c r="W52" s="61">
        <f ca="1">SUMIFS('Ctas Pagar'!$G:$G,'Ctas Pagar'!$J:$J,'Grafico Fluxo de Caixa'!W$6,'Ctas Pagar'!$C:$C,'Fluxo de Caixa'!$A53)</f>
        <v>0</v>
      </c>
      <c r="X52" s="61">
        <f ca="1">SUMIFS('Ctas Pagar'!$G:$G,'Ctas Pagar'!$J:$J,'Grafico Fluxo de Caixa'!X$6,'Ctas Pagar'!$C:$C,'Fluxo de Caixa'!$A53)</f>
        <v>0</v>
      </c>
      <c r="Y52" s="61">
        <f ca="1">SUMIFS('Ctas Pagar'!$G:$G,'Ctas Pagar'!$J:$J,'Grafico Fluxo de Caixa'!Y$6,'Ctas Pagar'!$C:$C,'Fluxo de Caixa'!$A53)</f>
        <v>0</v>
      </c>
      <c r="Z52" s="61">
        <f ca="1">SUMIFS('Ctas Pagar'!$G:$G,'Ctas Pagar'!$J:$J,'Grafico Fluxo de Caixa'!Z$6,'Ctas Pagar'!$C:$C,'Fluxo de Caixa'!$A53)</f>
        <v>0</v>
      </c>
      <c r="AA52" s="61">
        <f ca="1">SUMIFS('Ctas Pagar'!$G:$G,'Ctas Pagar'!$J:$J,'Grafico Fluxo de Caixa'!AA$6,'Ctas Pagar'!$C:$C,'Fluxo de Caixa'!$A53)</f>
        <v>0</v>
      </c>
      <c r="AB52" s="61">
        <f ca="1">SUMIFS('Ctas Pagar'!$G:$G,'Ctas Pagar'!$J:$J,'Grafico Fluxo de Caixa'!AB$6,'Ctas Pagar'!$C:$C,'Fluxo de Caixa'!$A53)</f>
        <v>0</v>
      </c>
      <c r="AC52" s="61">
        <f ca="1">SUMIFS('Ctas Pagar'!$G:$G,'Ctas Pagar'!$J:$J,'Grafico Fluxo de Caixa'!AC$6,'Ctas Pagar'!$C:$C,'Fluxo de Caixa'!$A53)</f>
        <v>0</v>
      </c>
      <c r="AD52" s="61">
        <f ca="1">SUMIFS('Ctas Pagar'!$G:$G,'Ctas Pagar'!$J:$J,'Grafico Fluxo de Caixa'!AD$6,'Ctas Pagar'!$C:$C,'Fluxo de Caixa'!$A53)</f>
        <v>0</v>
      </c>
      <c r="AE52" s="61">
        <f ca="1">SUMIFS('Ctas Pagar'!$G:$G,'Ctas Pagar'!$J:$J,'Grafico Fluxo de Caixa'!AE$6,'Ctas Pagar'!$C:$C,'Fluxo de Caixa'!$A53)</f>
        <v>0</v>
      </c>
      <c r="AF52" s="61">
        <f ca="1">SUMIFS('Ctas Pagar'!$G:$G,'Ctas Pagar'!$J:$J,'Grafico Fluxo de Caixa'!AF$6,'Ctas Pagar'!$C:$C,'Fluxo de Caixa'!$A53)</f>
        <v>0</v>
      </c>
      <c r="AG52" s="60">
        <f ca="1">SUMIFS('Ctas Pagar'!$G:$G,'Ctas Pagar'!$J:$J,'Grafico Fluxo de Caixa'!AG$6,'Ctas Pagar'!$C:$C,'Fluxo de Caixa'!$A53)</f>
        <v>0</v>
      </c>
    </row>
    <row r="53" spans="1:33">
      <c r="A53" s="6" t="str">
        <f>'Plano de Contas'!A65</f>
        <v>5.2.3 Energia Elétrica</v>
      </c>
      <c r="B53" s="61">
        <f ca="1">SUMIFS('Ctas Pagar'!$G:$G,'Ctas Pagar'!$J:$J,'Grafico Fluxo de Caixa'!B$6,'Ctas Pagar'!$C:$C,'Fluxo de Caixa'!$A54)</f>
        <v>0</v>
      </c>
      <c r="C53" s="61">
        <f ca="1">SUMIFS('Ctas Pagar'!$G:$G,'Ctas Pagar'!$J:$J,'Grafico Fluxo de Caixa'!C$6,'Ctas Pagar'!$C:$C,'Fluxo de Caixa'!$A54)</f>
        <v>0</v>
      </c>
      <c r="D53" s="60">
        <f ca="1">SUMIFS('Ctas Pagar'!$G:$G,'Ctas Pagar'!$J:$J,'Grafico Fluxo de Caixa'!D$6,'Ctas Pagar'!$C:$C,'Fluxo de Caixa'!$A54)</f>
        <v>0</v>
      </c>
      <c r="E53" s="61">
        <f ca="1">SUMIFS('Ctas Pagar'!$G:$G,'Ctas Pagar'!$J:$J,'Grafico Fluxo de Caixa'!E$6,'Ctas Pagar'!$C:$C,'Fluxo de Caixa'!$A54)</f>
        <v>0</v>
      </c>
      <c r="F53" s="61">
        <f ca="1">SUMIFS('Ctas Pagar'!$G:$G,'Ctas Pagar'!$J:$J,'Grafico Fluxo de Caixa'!F$6,'Ctas Pagar'!$C:$C,'Fluxo de Caixa'!$A54)</f>
        <v>0</v>
      </c>
      <c r="G53" s="61">
        <f ca="1">SUMIFS('Ctas Pagar'!$G:$G,'Ctas Pagar'!$J:$J,'Grafico Fluxo de Caixa'!G$6,'Ctas Pagar'!$C:$C,'Fluxo de Caixa'!$A54)</f>
        <v>0</v>
      </c>
      <c r="H53" s="61">
        <f ca="1">SUMIFS('Ctas Pagar'!$G:$G,'Ctas Pagar'!$J:$J,'Grafico Fluxo de Caixa'!H$6,'Ctas Pagar'!$C:$C,'Fluxo de Caixa'!$A54)</f>
        <v>0</v>
      </c>
      <c r="I53" s="61">
        <f ca="1">SUMIFS('Ctas Pagar'!$G:$G,'Ctas Pagar'!$J:$J,'Grafico Fluxo de Caixa'!I$6,'Ctas Pagar'!$C:$C,'Fluxo de Caixa'!$A54)</f>
        <v>0</v>
      </c>
      <c r="J53" s="61">
        <f ca="1">SUMIFS('Ctas Pagar'!$G:$G,'Ctas Pagar'!$J:$J,'Grafico Fluxo de Caixa'!J$6,'Ctas Pagar'!$C:$C,'Fluxo de Caixa'!$A54)</f>
        <v>0</v>
      </c>
      <c r="K53" s="61">
        <f ca="1">SUMIFS('Ctas Pagar'!$G:$G,'Ctas Pagar'!$J:$J,'Grafico Fluxo de Caixa'!K$6,'Ctas Pagar'!$C:$C,'Fluxo de Caixa'!$A54)</f>
        <v>0</v>
      </c>
      <c r="L53" s="61">
        <f ca="1">SUMIFS('Ctas Pagar'!$G:$G,'Ctas Pagar'!$J:$J,'Grafico Fluxo de Caixa'!L$6,'Ctas Pagar'!$C:$C,'Fluxo de Caixa'!$A54)</f>
        <v>0</v>
      </c>
      <c r="M53" s="61">
        <f ca="1">SUMIFS('Ctas Pagar'!$G:$G,'Ctas Pagar'!$J:$J,'Grafico Fluxo de Caixa'!M$6,'Ctas Pagar'!$C:$C,'Fluxo de Caixa'!$A54)</f>
        <v>0</v>
      </c>
      <c r="N53" s="61">
        <f ca="1">SUMIFS('Ctas Pagar'!$G:$G,'Ctas Pagar'!$J:$J,'Grafico Fluxo de Caixa'!N$6,'Ctas Pagar'!$C:$C,'Fluxo de Caixa'!$A54)</f>
        <v>0</v>
      </c>
      <c r="O53" s="61">
        <f ca="1">SUMIFS('Ctas Pagar'!$G:$G,'Ctas Pagar'!$J:$J,'Grafico Fluxo de Caixa'!O$6,'Ctas Pagar'!$C:$C,'Fluxo de Caixa'!$A54)</f>
        <v>0</v>
      </c>
      <c r="P53" s="61">
        <f ca="1">SUMIFS('Ctas Pagar'!$G:$G,'Ctas Pagar'!$J:$J,'Grafico Fluxo de Caixa'!P$6,'Ctas Pagar'!$C:$C,'Fluxo de Caixa'!$A54)</f>
        <v>0</v>
      </c>
      <c r="Q53" s="61">
        <f ca="1">SUMIFS('Ctas Pagar'!$G:$G,'Ctas Pagar'!$J:$J,'Grafico Fluxo de Caixa'!Q$6,'Ctas Pagar'!$C:$C,'Fluxo de Caixa'!$A54)</f>
        <v>0</v>
      </c>
      <c r="R53" s="61">
        <f ca="1">SUMIFS('Ctas Pagar'!$G:$G,'Ctas Pagar'!$J:$J,'Grafico Fluxo de Caixa'!R$6,'Ctas Pagar'!$C:$C,'Fluxo de Caixa'!$A54)</f>
        <v>0</v>
      </c>
      <c r="S53" s="61">
        <f ca="1">SUMIFS('Ctas Pagar'!$G:$G,'Ctas Pagar'!$J:$J,'Grafico Fluxo de Caixa'!S$6,'Ctas Pagar'!$C:$C,'Fluxo de Caixa'!$A54)</f>
        <v>0</v>
      </c>
      <c r="T53" s="61">
        <f ca="1">SUMIFS('Ctas Pagar'!$G:$G,'Ctas Pagar'!$J:$J,'Grafico Fluxo de Caixa'!T$6,'Ctas Pagar'!$C:$C,'Fluxo de Caixa'!$A54)</f>
        <v>0</v>
      </c>
      <c r="U53" s="61">
        <f ca="1">SUMIFS('Ctas Pagar'!$G:$G,'Ctas Pagar'!$J:$J,'Grafico Fluxo de Caixa'!U$6,'Ctas Pagar'!$C:$C,'Fluxo de Caixa'!$A54)</f>
        <v>0</v>
      </c>
      <c r="V53" s="61">
        <f ca="1">SUMIFS('Ctas Pagar'!$G:$G,'Ctas Pagar'!$J:$J,'Grafico Fluxo de Caixa'!V$6,'Ctas Pagar'!$C:$C,'Fluxo de Caixa'!$A54)</f>
        <v>0</v>
      </c>
      <c r="W53" s="61">
        <f ca="1">SUMIFS('Ctas Pagar'!$G:$G,'Ctas Pagar'!$J:$J,'Grafico Fluxo de Caixa'!W$6,'Ctas Pagar'!$C:$C,'Fluxo de Caixa'!$A54)</f>
        <v>0</v>
      </c>
      <c r="X53" s="61">
        <f ca="1">SUMIFS('Ctas Pagar'!$G:$G,'Ctas Pagar'!$J:$J,'Grafico Fluxo de Caixa'!X$6,'Ctas Pagar'!$C:$C,'Fluxo de Caixa'!$A54)</f>
        <v>0</v>
      </c>
      <c r="Y53" s="61">
        <f ca="1">SUMIFS('Ctas Pagar'!$G:$G,'Ctas Pagar'!$J:$J,'Grafico Fluxo de Caixa'!Y$6,'Ctas Pagar'!$C:$C,'Fluxo de Caixa'!$A54)</f>
        <v>0</v>
      </c>
      <c r="Z53" s="61">
        <f ca="1">SUMIFS('Ctas Pagar'!$G:$G,'Ctas Pagar'!$J:$J,'Grafico Fluxo de Caixa'!Z$6,'Ctas Pagar'!$C:$C,'Fluxo de Caixa'!$A54)</f>
        <v>0</v>
      </c>
      <c r="AA53" s="61">
        <f ca="1">SUMIFS('Ctas Pagar'!$G:$G,'Ctas Pagar'!$J:$J,'Grafico Fluxo de Caixa'!AA$6,'Ctas Pagar'!$C:$C,'Fluxo de Caixa'!$A54)</f>
        <v>0</v>
      </c>
      <c r="AB53" s="61">
        <f ca="1">SUMIFS('Ctas Pagar'!$G:$G,'Ctas Pagar'!$J:$J,'Grafico Fluxo de Caixa'!AB$6,'Ctas Pagar'!$C:$C,'Fluxo de Caixa'!$A54)</f>
        <v>0</v>
      </c>
      <c r="AC53" s="61">
        <f ca="1">SUMIFS('Ctas Pagar'!$G:$G,'Ctas Pagar'!$J:$J,'Grafico Fluxo de Caixa'!AC$6,'Ctas Pagar'!$C:$C,'Fluxo de Caixa'!$A54)</f>
        <v>0</v>
      </c>
      <c r="AD53" s="61">
        <f ca="1">SUMIFS('Ctas Pagar'!$G:$G,'Ctas Pagar'!$J:$J,'Grafico Fluxo de Caixa'!AD$6,'Ctas Pagar'!$C:$C,'Fluxo de Caixa'!$A54)</f>
        <v>0</v>
      </c>
      <c r="AE53" s="61">
        <f ca="1">SUMIFS('Ctas Pagar'!$G:$G,'Ctas Pagar'!$J:$J,'Grafico Fluxo de Caixa'!AE$6,'Ctas Pagar'!$C:$C,'Fluxo de Caixa'!$A54)</f>
        <v>0</v>
      </c>
      <c r="AF53" s="61">
        <f ca="1">SUMIFS('Ctas Pagar'!$G:$G,'Ctas Pagar'!$J:$J,'Grafico Fluxo de Caixa'!AF$6,'Ctas Pagar'!$C:$C,'Fluxo de Caixa'!$A54)</f>
        <v>0</v>
      </c>
      <c r="AG53" s="60">
        <f ca="1">SUMIFS('Ctas Pagar'!$G:$G,'Ctas Pagar'!$J:$J,'Grafico Fluxo de Caixa'!AG$6,'Ctas Pagar'!$C:$C,'Fluxo de Caixa'!$A54)</f>
        <v>0</v>
      </c>
    </row>
    <row r="54" spans="1:33">
      <c r="A54" s="6" t="str">
        <f>'Plano de Contas'!A66</f>
        <v>5.2.4 Aluguel e Condomínio</v>
      </c>
      <c r="B54" s="61">
        <f ca="1">SUMIFS('Ctas Pagar'!$G:$G,'Ctas Pagar'!$J:$J,'Grafico Fluxo de Caixa'!B$6,'Ctas Pagar'!$C:$C,'Fluxo de Caixa'!$A55)</f>
        <v>0</v>
      </c>
      <c r="C54" s="61">
        <f ca="1">SUMIFS('Ctas Pagar'!$G:$G,'Ctas Pagar'!$J:$J,'Grafico Fluxo de Caixa'!C$6,'Ctas Pagar'!$C:$C,'Fluxo de Caixa'!$A55)</f>
        <v>0</v>
      </c>
      <c r="D54" s="60">
        <f ca="1">SUMIFS('Ctas Pagar'!$G:$G,'Ctas Pagar'!$J:$J,'Grafico Fluxo de Caixa'!D$6,'Ctas Pagar'!$C:$C,'Fluxo de Caixa'!$A55)</f>
        <v>0</v>
      </c>
      <c r="E54" s="61">
        <f ca="1">SUMIFS('Ctas Pagar'!$G:$G,'Ctas Pagar'!$J:$J,'Grafico Fluxo de Caixa'!E$6,'Ctas Pagar'!$C:$C,'Fluxo de Caixa'!$A55)</f>
        <v>0</v>
      </c>
      <c r="F54" s="61">
        <f ca="1">SUMIFS('Ctas Pagar'!$G:$G,'Ctas Pagar'!$J:$J,'Grafico Fluxo de Caixa'!F$6,'Ctas Pagar'!$C:$C,'Fluxo de Caixa'!$A55)</f>
        <v>0</v>
      </c>
      <c r="G54" s="61">
        <f ca="1">SUMIFS('Ctas Pagar'!$G:$G,'Ctas Pagar'!$J:$J,'Grafico Fluxo de Caixa'!G$6,'Ctas Pagar'!$C:$C,'Fluxo de Caixa'!$A55)</f>
        <v>0</v>
      </c>
      <c r="H54" s="61">
        <f ca="1">SUMIFS('Ctas Pagar'!$G:$G,'Ctas Pagar'!$J:$J,'Grafico Fluxo de Caixa'!H$6,'Ctas Pagar'!$C:$C,'Fluxo de Caixa'!$A55)</f>
        <v>0</v>
      </c>
      <c r="I54" s="61">
        <f ca="1">SUMIFS('Ctas Pagar'!$G:$G,'Ctas Pagar'!$J:$J,'Grafico Fluxo de Caixa'!I$6,'Ctas Pagar'!$C:$C,'Fluxo de Caixa'!$A55)</f>
        <v>0</v>
      </c>
      <c r="J54" s="61">
        <f ca="1">SUMIFS('Ctas Pagar'!$G:$G,'Ctas Pagar'!$J:$J,'Grafico Fluxo de Caixa'!J$6,'Ctas Pagar'!$C:$C,'Fluxo de Caixa'!$A55)</f>
        <v>0</v>
      </c>
      <c r="K54" s="61">
        <f ca="1">SUMIFS('Ctas Pagar'!$G:$G,'Ctas Pagar'!$J:$J,'Grafico Fluxo de Caixa'!K$6,'Ctas Pagar'!$C:$C,'Fluxo de Caixa'!$A55)</f>
        <v>0</v>
      </c>
      <c r="L54" s="61">
        <f ca="1">SUMIFS('Ctas Pagar'!$G:$G,'Ctas Pagar'!$J:$J,'Grafico Fluxo de Caixa'!L$6,'Ctas Pagar'!$C:$C,'Fluxo de Caixa'!$A55)</f>
        <v>0</v>
      </c>
      <c r="M54" s="61">
        <f ca="1">SUMIFS('Ctas Pagar'!$G:$G,'Ctas Pagar'!$J:$J,'Grafico Fluxo de Caixa'!M$6,'Ctas Pagar'!$C:$C,'Fluxo de Caixa'!$A55)</f>
        <v>0</v>
      </c>
      <c r="N54" s="61">
        <f ca="1">SUMIFS('Ctas Pagar'!$G:$G,'Ctas Pagar'!$J:$J,'Grafico Fluxo de Caixa'!N$6,'Ctas Pagar'!$C:$C,'Fluxo de Caixa'!$A55)</f>
        <v>0</v>
      </c>
      <c r="O54" s="61">
        <f ca="1">SUMIFS('Ctas Pagar'!$G:$G,'Ctas Pagar'!$J:$J,'Grafico Fluxo de Caixa'!O$6,'Ctas Pagar'!$C:$C,'Fluxo de Caixa'!$A55)</f>
        <v>0</v>
      </c>
      <c r="P54" s="61">
        <f ca="1">SUMIFS('Ctas Pagar'!$G:$G,'Ctas Pagar'!$J:$J,'Grafico Fluxo de Caixa'!P$6,'Ctas Pagar'!$C:$C,'Fluxo de Caixa'!$A55)</f>
        <v>0</v>
      </c>
      <c r="Q54" s="61">
        <f ca="1">SUMIFS('Ctas Pagar'!$G:$G,'Ctas Pagar'!$J:$J,'Grafico Fluxo de Caixa'!Q$6,'Ctas Pagar'!$C:$C,'Fluxo de Caixa'!$A55)</f>
        <v>0</v>
      </c>
      <c r="R54" s="61">
        <f ca="1">SUMIFS('Ctas Pagar'!$G:$G,'Ctas Pagar'!$J:$J,'Grafico Fluxo de Caixa'!R$6,'Ctas Pagar'!$C:$C,'Fluxo de Caixa'!$A55)</f>
        <v>0</v>
      </c>
      <c r="S54" s="61">
        <f ca="1">SUMIFS('Ctas Pagar'!$G:$G,'Ctas Pagar'!$J:$J,'Grafico Fluxo de Caixa'!S$6,'Ctas Pagar'!$C:$C,'Fluxo de Caixa'!$A55)</f>
        <v>0</v>
      </c>
      <c r="T54" s="61">
        <f ca="1">SUMIFS('Ctas Pagar'!$G:$G,'Ctas Pagar'!$J:$J,'Grafico Fluxo de Caixa'!T$6,'Ctas Pagar'!$C:$C,'Fluxo de Caixa'!$A55)</f>
        <v>0</v>
      </c>
      <c r="U54" s="61">
        <f ca="1">SUMIFS('Ctas Pagar'!$G:$G,'Ctas Pagar'!$J:$J,'Grafico Fluxo de Caixa'!U$6,'Ctas Pagar'!$C:$C,'Fluxo de Caixa'!$A55)</f>
        <v>0</v>
      </c>
      <c r="V54" s="61">
        <f ca="1">SUMIFS('Ctas Pagar'!$G:$G,'Ctas Pagar'!$J:$J,'Grafico Fluxo de Caixa'!V$6,'Ctas Pagar'!$C:$C,'Fluxo de Caixa'!$A55)</f>
        <v>0</v>
      </c>
      <c r="W54" s="61">
        <f ca="1">SUMIFS('Ctas Pagar'!$G:$G,'Ctas Pagar'!$J:$J,'Grafico Fluxo de Caixa'!W$6,'Ctas Pagar'!$C:$C,'Fluxo de Caixa'!$A55)</f>
        <v>0</v>
      </c>
      <c r="X54" s="61">
        <f ca="1">SUMIFS('Ctas Pagar'!$G:$G,'Ctas Pagar'!$J:$J,'Grafico Fluxo de Caixa'!X$6,'Ctas Pagar'!$C:$C,'Fluxo de Caixa'!$A55)</f>
        <v>0</v>
      </c>
      <c r="Y54" s="61">
        <f ca="1">SUMIFS('Ctas Pagar'!$G:$G,'Ctas Pagar'!$J:$J,'Grafico Fluxo de Caixa'!Y$6,'Ctas Pagar'!$C:$C,'Fluxo de Caixa'!$A55)</f>
        <v>0</v>
      </c>
      <c r="Z54" s="61">
        <f ca="1">SUMIFS('Ctas Pagar'!$G:$G,'Ctas Pagar'!$J:$J,'Grafico Fluxo de Caixa'!Z$6,'Ctas Pagar'!$C:$C,'Fluxo de Caixa'!$A55)</f>
        <v>0</v>
      </c>
      <c r="AA54" s="61">
        <f ca="1">SUMIFS('Ctas Pagar'!$G:$G,'Ctas Pagar'!$J:$J,'Grafico Fluxo de Caixa'!AA$6,'Ctas Pagar'!$C:$C,'Fluxo de Caixa'!$A55)</f>
        <v>0</v>
      </c>
      <c r="AB54" s="61">
        <f ca="1">SUMIFS('Ctas Pagar'!$G:$G,'Ctas Pagar'!$J:$J,'Grafico Fluxo de Caixa'!AB$6,'Ctas Pagar'!$C:$C,'Fluxo de Caixa'!$A55)</f>
        <v>0</v>
      </c>
      <c r="AC54" s="61">
        <f ca="1">SUMIFS('Ctas Pagar'!$G:$G,'Ctas Pagar'!$J:$J,'Grafico Fluxo de Caixa'!AC$6,'Ctas Pagar'!$C:$C,'Fluxo de Caixa'!$A55)</f>
        <v>0</v>
      </c>
      <c r="AD54" s="61">
        <f ca="1">SUMIFS('Ctas Pagar'!$G:$G,'Ctas Pagar'!$J:$J,'Grafico Fluxo de Caixa'!AD$6,'Ctas Pagar'!$C:$C,'Fluxo de Caixa'!$A55)</f>
        <v>0</v>
      </c>
      <c r="AE54" s="61">
        <f ca="1">SUMIFS('Ctas Pagar'!$G:$G,'Ctas Pagar'!$J:$J,'Grafico Fluxo de Caixa'!AE$6,'Ctas Pagar'!$C:$C,'Fluxo de Caixa'!$A55)</f>
        <v>0</v>
      </c>
      <c r="AF54" s="61">
        <f ca="1">SUMIFS('Ctas Pagar'!$G:$G,'Ctas Pagar'!$J:$J,'Grafico Fluxo de Caixa'!AF$6,'Ctas Pagar'!$C:$C,'Fluxo de Caixa'!$A55)</f>
        <v>0</v>
      </c>
      <c r="AG54" s="60">
        <f ca="1">SUMIFS('Ctas Pagar'!$G:$G,'Ctas Pagar'!$J:$J,'Grafico Fluxo de Caixa'!AG$6,'Ctas Pagar'!$C:$C,'Fluxo de Caixa'!$A55)</f>
        <v>0</v>
      </c>
    </row>
    <row r="55" spans="1:33">
      <c r="A55" s="6" t="str">
        <f>'Plano de Contas'!A67</f>
        <v>5.2.5 Água</v>
      </c>
      <c r="B55" s="61">
        <f ca="1">SUMIFS('Ctas Pagar'!$G:$G,'Ctas Pagar'!$J:$J,'Grafico Fluxo de Caixa'!B$6,'Ctas Pagar'!$C:$C,'Fluxo de Caixa'!$A56)</f>
        <v>0</v>
      </c>
      <c r="C55" s="61">
        <f ca="1">SUMIFS('Ctas Pagar'!$G:$G,'Ctas Pagar'!$J:$J,'Grafico Fluxo de Caixa'!C$6,'Ctas Pagar'!$C:$C,'Fluxo de Caixa'!$A56)</f>
        <v>0</v>
      </c>
      <c r="D55" s="60">
        <f ca="1">SUMIFS('Ctas Pagar'!$G:$G,'Ctas Pagar'!$J:$J,'Grafico Fluxo de Caixa'!D$6,'Ctas Pagar'!$C:$C,'Fluxo de Caixa'!$A56)</f>
        <v>0</v>
      </c>
      <c r="E55" s="61">
        <f ca="1">SUMIFS('Ctas Pagar'!$G:$G,'Ctas Pagar'!$J:$J,'Grafico Fluxo de Caixa'!E$6,'Ctas Pagar'!$C:$C,'Fluxo de Caixa'!$A56)</f>
        <v>0</v>
      </c>
      <c r="F55" s="61">
        <f ca="1">SUMIFS('Ctas Pagar'!$G:$G,'Ctas Pagar'!$J:$J,'Grafico Fluxo de Caixa'!F$6,'Ctas Pagar'!$C:$C,'Fluxo de Caixa'!$A56)</f>
        <v>0</v>
      </c>
      <c r="G55" s="61">
        <f ca="1">SUMIFS('Ctas Pagar'!$G:$G,'Ctas Pagar'!$J:$J,'Grafico Fluxo de Caixa'!G$6,'Ctas Pagar'!$C:$C,'Fluxo de Caixa'!$A56)</f>
        <v>0</v>
      </c>
      <c r="H55" s="61">
        <f ca="1">SUMIFS('Ctas Pagar'!$G:$G,'Ctas Pagar'!$J:$J,'Grafico Fluxo de Caixa'!H$6,'Ctas Pagar'!$C:$C,'Fluxo de Caixa'!$A56)</f>
        <v>0</v>
      </c>
      <c r="I55" s="61">
        <f ca="1">SUMIFS('Ctas Pagar'!$G:$G,'Ctas Pagar'!$J:$J,'Grafico Fluxo de Caixa'!I$6,'Ctas Pagar'!$C:$C,'Fluxo de Caixa'!$A56)</f>
        <v>0</v>
      </c>
      <c r="J55" s="61">
        <f ca="1">SUMIFS('Ctas Pagar'!$G:$G,'Ctas Pagar'!$J:$J,'Grafico Fluxo de Caixa'!J$6,'Ctas Pagar'!$C:$C,'Fluxo de Caixa'!$A56)</f>
        <v>0</v>
      </c>
      <c r="K55" s="61">
        <f ca="1">SUMIFS('Ctas Pagar'!$G:$G,'Ctas Pagar'!$J:$J,'Grafico Fluxo de Caixa'!K$6,'Ctas Pagar'!$C:$C,'Fluxo de Caixa'!$A56)</f>
        <v>0</v>
      </c>
      <c r="L55" s="61">
        <f ca="1">SUMIFS('Ctas Pagar'!$G:$G,'Ctas Pagar'!$J:$J,'Grafico Fluxo de Caixa'!L$6,'Ctas Pagar'!$C:$C,'Fluxo de Caixa'!$A56)</f>
        <v>0</v>
      </c>
      <c r="M55" s="61">
        <f ca="1">SUMIFS('Ctas Pagar'!$G:$G,'Ctas Pagar'!$J:$J,'Grafico Fluxo de Caixa'!M$6,'Ctas Pagar'!$C:$C,'Fluxo de Caixa'!$A56)</f>
        <v>0</v>
      </c>
      <c r="N55" s="61">
        <f ca="1">SUMIFS('Ctas Pagar'!$G:$G,'Ctas Pagar'!$J:$J,'Grafico Fluxo de Caixa'!N$6,'Ctas Pagar'!$C:$C,'Fluxo de Caixa'!$A56)</f>
        <v>0</v>
      </c>
      <c r="O55" s="61">
        <f ca="1">SUMIFS('Ctas Pagar'!$G:$G,'Ctas Pagar'!$J:$J,'Grafico Fluxo de Caixa'!O$6,'Ctas Pagar'!$C:$C,'Fluxo de Caixa'!$A56)</f>
        <v>0</v>
      </c>
      <c r="P55" s="61">
        <f ca="1">SUMIFS('Ctas Pagar'!$G:$G,'Ctas Pagar'!$J:$J,'Grafico Fluxo de Caixa'!P$6,'Ctas Pagar'!$C:$C,'Fluxo de Caixa'!$A56)</f>
        <v>0</v>
      </c>
      <c r="Q55" s="61">
        <f ca="1">SUMIFS('Ctas Pagar'!$G:$G,'Ctas Pagar'!$J:$J,'Grafico Fluxo de Caixa'!Q$6,'Ctas Pagar'!$C:$C,'Fluxo de Caixa'!$A56)</f>
        <v>0</v>
      </c>
      <c r="R55" s="61">
        <f ca="1">SUMIFS('Ctas Pagar'!$G:$G,'Ctas Pagar'!$J:$J,'Grafico Fluxo de Caixa'!R$6,'Ctas Pagar'!$C:$C,'Fluxo de Caixa'!$A56)</f>
        <v>0</v>
      </c>
      <c r="S55" s="61">
        <f ca="1">SUMIFS('Ctas Pagar'!$G:$G,'Ctas Pagar'!$J:$J,'Grafico Fluxo de Caixa'!S$6,'Ctas Pagar'!$C:$C,'Fluxo de Caixa'!$A56)</f>
        <v>0</v>
      </c>
      <c r="T55" s="61">
        <f ca="1">SUMIFS('Ctas Pagar'!$G:$G,'Ctas Pagar'!$J:$J,'Grafico Fluxo de Caixa'!T$6,'Ctas Pagar'!$C:$C,'Fluxo de Caixa'!$A56)</f>
        <v>0</v>
      </c>
      <c r="U55" s="61">
        <f ca="1">SUMIFS('Ctas Pagar'!$G:$G,'Ctas Pagar'!$J:$J,'Grafico Fluxo de Caixa'!U$6,'Ctas Pagar'!$C:$C,'Fluxo de Caixa'!$A56)</f>
        <v>0</v>
      </c>
      <c r="V55" s="61">
        <f ca="1">SUMIFS('Ctas Pagar'!$G:$G,'Ctas Pagar'!$J:$J,'Grafico Fluxo de Caixa'!V$6,'Ctas Pagar'!$C:$C,'Fluxo de Caixa'!$A56)</f>
        <v>0</v>
      </c>
      <c r="W55" s="61">
        <f ca="1">SUMIFS('Ctas Pagar'!$G:$G,'Ctas Pagar'!$J:$J,'Grafico Fluxo de Caixa'!W$6,'Ctas Pagar'!$C:$C,'Fluxo de Caixa'!$A56)</f>
        <v>0</v>
      </c>
      <c r="X55" s="61">
        <f ca="1">SUMIFS('Ctas Pagar'!$G:$G,'Ctas Pagar'!$J:$J,'Grafico Fluxo de Caixa'!X$6,'Ctas Pagar'!$C:$C,'Fluxo de Caixa'!$A56)</f>
        <v>0</v>
      </c>
      <c r="Y55" s="61">
        <f ca="1">SUMIFS('Ctas Pagar'!$G:$G,'Ctas Pagar'!$J:$J,'Grafico Fluxo de Caixa'!Y$6,'Ctas Pagar'!$C:$C,'Fluxo de Caixa'!$A56)</f>
        <v>0</v>
      </c>
      <c r="Z55" s="61">
        <f ca="1">SUMIFS('Ctas Pagar'!$G:$G,'Ctas Pagar'!$J:$J,'Grafico Fluxo de Caixa'!Z$6,'Ctas Pagar'!$C:$C,'Fluxo de Caixa'!$A56)</f>
        <v>0</v>
      </c>
      <c r="AA55" s="61">
        <f ca="1">SUMIFS('Ctas Pagar'!$G:$G,'Ctas Pagar'!$J:$J,'Grafico Fluxo de Caixa'!AA$6,'Ctas Pagar'!$C:$C,'Fluxo de Caixa'!$A56)</f>
        <v>0</v>
      </c>
      <c r="AB55" s="61">
        <f ca="1">SUMIFS('Ctas Pagar'!$G:$G,'Ctas Pagar'!$J:$J,'Grafico Fluxo de Caixa'!AB$6,'Ctas Pagar'!$C:$C,'Fluxo de Caixa'!$A56)</f>
        <v>0</v>
      </c>
      <c r="AC55" s="61">
        <f ca="1">SUMIFS('Ctas Pagar'!$G:$G,'Ctas Pagar'!$J:$J,'Grafico Fluxo de Caixa'!AC$6,'Ctas Pagar'!$C:$C,'Fluxo de Caixa'!$A56)</f>
        <v>0</v>
      </c>
      <c r="AD55" s="61">
        <f ca="1">SUMIFS('Ctas Pagar'!$G:$G,'Ctas Pagar'!$J:$J,'Grafico Fluxo de Caixa'!AD$6,'Ctas Pagar'!$C:$C,'Fluxo de Caixa'!$A56)</f>
        <v>0</v>
      </c>
      <c r="AE55" s="61">
        <f ca="1">SUMIFS('Ctas Pagar'!$G:$G,'Ctas Pagar'!$J:$J,'Grafico Fluxo de Caixa'!AE$6,'Ctas Pagar'!$C:$C,'Fluxo de Caixa'!$A56)</f>
        <v>0</v>
      </c>
      <c r="AF55" s="61">
        <f ca="1">SUMIFS('Ctas Pagar'!$G:$G,'Ctas Pagar'!$J:$J,'Grafico Fluxo de Caixa'!AF$6,'Ctas Pagar'!$C:$C,'Fluxo de Caixa'!$A56)</f>
        <v>0</v>
      </c>
      <c r="AG55" s="60">
        <f ca="1">SUMIFS('Ctas Pagar'!$G:$G,'Ctas Pagar'!$J:$J,'Grafico Fluxo de Caixa'!AG$6,'Ctas Pagar'!$C:$C,'Fluxo de Caixa'!$A56)</f>
        <v>0</v>
      </c>
    </row>
    <row r="56" spans="1:33">
      <c r="A56" s="6" t="str">
        <f>'Plano de Contas'!A68</f>
        <v>5.2.6 IPTU e Taxas Públicas</v>
      </c>
      <c r="B56" s="61">
        <f ca="1">SUMIFS('Ctas Pagar'!$G:$G,'Ctas Pagar'!$J:$J,'Grafico Fluxo de Caixa'!B$6,'Ctas Pagar'!$C:$C,'Fluxo de Caixa'!$A57)</f>
        <v>0</v>
      </c>
      <c r="C56" s="61">
        <f ca="1">SUMIFS('Ctas Pagar'!$G:$G,'Ctas Pagar'!$J:$J,'Grafico Fluxo de Caixa'!C$6,'Ctas Pagar'!$C:$C,'Fluxo de Caixa'!$A57)</f>
        <v>0</v>
      </c>
      <c r="D56" s="60">
        <f ca="1">SUMIFS('Ctas Pagar'!$G:$G,'Ctas Pagar'!$J:$J,'Grafico Fluxo de Caixa'!D$6,'Ctas Pagar'!$C:$C,'Fluxo de Caixa'!$A57)</f>
        <v>0</v>
      </c>
      <c r="E56" s="61">
        <f ca="1">SUMIFS('Ctas Pagar'!$G:$G,'Ctas Pagar'!$J:$J,'Grafico Fluxo de Caixa'!E$6,'Ctas Pagar'!$C:$C,'Fluxo de Caixa'!$A57)</f>
        <v>0</v>
      </c>
      <c r="F56" s="61">
        <f ca="1">SUMIFS('Ctas Pagar'!$G:$G,'Ctas Pagar'!$J:$J,'Grafico Fluxo de Caixa'!F$6,'Ctas Pagar'!$C:$C,'Fluxo de Caixa'!$A57)</f>
        <v>0</v>
      </c>
      <c r="G56" s="61">
        <f ca="1">SUMIFS('Ctas Pagar'!$G:$G,'Ctas Pagar'!$J:$J,'Grafico Fluxo de Caixa'!G$6,'Ctas Pagar'!$C:$C,'Fluxo de Caixa'!$A57)</f>
        <v>0</v>
      </c>
      <c r="H56" s="61">
        <f ca="1">SUMIFS('Ctas Pagar'!$G:$G,'Ctas Pagar'!$J:$J,'Grafico Fluxo de Caixa'!H$6,'Ctas Pagar'!$C:$C,'Fluxo de Caixa'!$A57)</f>
        <v>0</v>
      </c>
      <c r="I56" s="61">
        <f ca="1">SUMIFS('Ctas Pagar'!$G:$G,'Ctas Pagar'!$J:$J,'Grafico Fluxo de Caixa'!I$6,'Ctas Pagar'!$C:$C,'Fluxo de Caixa'!$A57)</f>
        <v>0</v>
      </c>
      <c r="J56" s="61">
        <f ca="1">SUMIFS('Ctas Pagar'!$G:$G,'Ctas Pagar'!$J:$J,'Grafico Fluxo de Caixa'!J$6,'Ctas Pagar'!$C:$C,'Fluxo de Caixa'!$A57)</f>
        <v>0</v>
      </c>
      <c r="K56" s="61">
        <f ca="1">SUMIFS('Ctas Pagar'!$G:$G,'Ctas Pagar'!$J:$J,'Grafico Fluxo de Caixa'!K$6,'Ctas Pagar'!$C:$C,'Fluxo de Caixa'!$A57)</f>
        <v>0</v>
      </c>
      <c r="L56" s="61">
        <f ca="1">SUMIFS('Ctas Pagar'!$G:$G,'Ctas Pagar'!$J:$J,'Grafico Fluxo de Caixa'!L$6,'Ctas Pagar'!$C:$C,'Fluxo de Caixa'!$A57)</f>
        <v>0</v>
      </c>
      <c r="M56" s="61">
        <f ca="1">SUMIFS('Ctas Pagar'!$G:$G,'Ctas Pagar'!$J:$J,'Grafico Fluxo de Caixa'!M$6,'Ctas Pagar'!$C:$C,'Fluxo de Caixa'!$A57)</f>
        <v>0</v>
      </c>
      <c r="N56" s="61">
        <f ca="1">SUMIFS('Ctas Pagar'!$G:$G,'Ctas Pagar'!$J:$J,'Grafico Fluxo de Caixa'!N$6,'Ctas Pagar'!$C:$C,'Fluxo de Caixa'!$A57)</f>
        <v>0</v>
      </c>
      <c r="O56" s="61">
        <f ca="1">SUMIFS('Ctas Pagar'!$G:$G,'Ctas Pagar'!$J:$J,'Grafico Fluxo de Caixa'!O$6,'Ctas Pagar'!$C:$C,'Fluxo de Caixa'!$A57)</f>
        <v>0</v>
      </c>
      <c r="P56" s="61">
        <f ca="1">SUMIFS('Ctas Pagar'!$G:$G,'Ctas Pagar'!$J:$J,'Grafico Fluxo de Caixa'!P$6,'Ctas Pagar'!$C:$C,'Fluxo de Caixa'!$A57)</f>
        <v>0</v>
      </c>
      <c r="Q56" s="61">
        <f ca="1">SUMIFS('Ctas Pagar'!$G:$G,'Ctas Pagar'!$J:$J,'Grafico Fluxo de Caixa'!Q$6,'Ctas Pagar'!$C:$C,'Fluxo de Caixa'!$A57)</f>
        <v>0</v>
      </c>
      <c r="R56" s="61">
        <f ca="1">SUMIFS('Ctas Pagar'!$G:$G,'Ctas Pagar'!$J:$J,'Grafico Fluxo de Caixa'!R$6,'Ctas Pagar'!$C:$C,'Fluxo de Caixa'!$A57)</f>
        <v>0</v>
      </c>
      <c r="S56" s="61">
        <f ca="1">SUMIFS('Ctas Pagar'!$G:$G,'Ctas Pagar'!$J:$J,'Grafico Fluxo de Caixa'!S$6,'Ctas Pagar'!$C:$C,'Fluxo de Caixa'!$A57)</f>
        <v>0</v>
      </c>
      <c r="T56" s="61">
        <f ca="1">SUMIFS('Ctas Pagar'!$G:$G,'Ctas Pagar'!$J:$J,'Grafico Fluxo de Caixa'!T$6,'Ctas Pagar'!$C:$C,'Fluxo de Caixa'!$A57)</f>
        <v>0</v>
      </c>
      <c r="U56" s="61">
        <f ca="1">SUMIFS('Ctas Pagar'!$G:$G,'Ctas Pagar'!$J:$J,'Grafico Fluxo de Caixa'!U$6,'Ctas Pagar'!$C:$C,'Fluxo de Caixa'!$A57)</f>
        <v>0</v>
      </c>
      <c r="V56" s="61">
        <f ca="1">SUMIFS('Ctas Pagar'!$G:$G,'Ctas Pagar'!$J:$J,'Grafico Fluxo de Caixa'!V$6,'Ctas Pagar'!$C:$C,'Fluxo de Caixa'!$A57)</f>
        <v>0</v>
      </c>
      <c r="W56" s="61">
        <f ca="1">SUMIFS('Ctas Pagar'!$G:$G,'Ctas Pagar'!$J:$J,'Grafico Fluxo de Caixa'!W$6,'Ctas Pagar'!$C:$C,'Fluxo de Caixa'!$A57)</f>
        <v>0</v>
      </c>
      <c r="X56" s="61">
        <f ca="1">SUMIFS('Ctas Pagar'!$G:$G,'Ctas Pagar'!$J:$J,'Grafico Fluxo de Caixa'!X$6,'Ctas Pagar'!$C:$C,'Fluxo de Caixa'!$A57)</f>
        <v>0</v>
      </c>
      <c r="Y56" s="61">
        <f ca="1">SUMIFS('Ctas Pagar'!$G:$G,'Ctas Pagar'!$J:$J,'Grafico Fluxo de Caixa'!Y$6,'Ctas Pagar'!$C:$C,'Fluxo de Caixa'!$A57)</f>
        <v>0</v>
      </c>
      <c r="Z56" s="61">
        <f ca="1">SUMIFS('Ctas Pagar'!$G:$G,'Ctas Pagar'!$J:$J,'Grafico Fluxo de Caixa'!Z$6,'Ctas Pagar'!$C:$C,'Fluxo de Caixa'!$A57)</f>
        <v>0</v>
      </c>
      <c r="AA56" s="61">
        <f ca="1">SUMIFS('Ctas Pagar'!$G:$G,'Ctas Pagar'!$J:$J,'Grafico Fluxo de Caixa'!AA$6,'Ctas Pagar'!$C:$C,'Fluxo de Caixa'!$A57)</f>
        <v>0</v>
      </c>
      <c r="AB56" s="61">
        <f ca="1">SUMIFS('Ctas Pagar'!$G:$G,'Ctas Pagar'!$J:$J,'Grafico Fluxo de Caixa'!AB$6,'Ctas Pagar'!$C:$C,'Fluxo de Caixa'!$A57)</f>
        <v>0</v>
      </c>
      <c r="AC56" s="61">
        <f ca="1">SUMIFS('Ctas Pagar'!$G:$G,'Ctas Pagar'!$J:$J,'Grafico Fluxo de Caixa'!AC$6,'Ctas Pagar'!$C:$C,'Fluxo de Caixa'!$A57)</f>
        <v>0</v>
      </c>
      <c r="AD56" s="61">
        <f ca="1">SUMIFS('Ctas Pagar'!$G:$G,'Ctas Pagar'!$J:$J,'Grafico Fluxo de Caixa'!AD$6,'Ctas Pagar'!$C:$C,'Fluxo de Caixa'!$A57)</f>
        <v>0</v>
      </c>
      <c r="AE56" s="61">
        <f ca="1">SUMIFS('Ctas Pagar'!$G:$G,'Ctas Pagar'!$J:$J,'Grafico Fluxo de Caixa'!AE$6,'Ctas Pagar'!$C:$C,'Fluxo de Caixa'!$A57)</f>
        <v>0</v>
      </c>
      <c r="AF56" s="61">
        <f ca="1">SUMIFS('Ctas Pagar'!$G:$G,'Ctas Pagar'!$J:$J,'Grafico Fluxo de Caixa'!AF$6,'Ctas Pagar'!$C:$C,'Fluxo de Caixa'!$A57)</f>
        <v>0</v>
      </c>
      <c r="AG56" s="60">
        <f ca="1">SUMIFS('Ctas Pagar'!$G:$G,'Ctas Pagar'!$J:$J,'Grafico Fluxo de Caixa'!AG$6,'Ctas Pagar'!$C:$C,'Fluxo de Caixa'!$A57)</f>
        <v>0</v>
      </c>
    </row>
    <row r="57" spans="1:33">
      <c r="A57" s="6" t="str">
        <f>'Plano de Contas'!A69</f>
        <v>5.2.7 Transporte / Gasolina / Táxi / Uber</v>
      </c>
      <c r="B57" s="61">
        <f ca="1">SUMIFS('Ctas Pagar'!$G:$G,'Ctas Pagar'!$J:$J,'Grafico Fluxo de Caixa'!B$6,'Ctas Pagar'!$C:$C,'Fluxo de Caixa'!$A58)</f>
        <v>0</v>
      </c>
      <c r="C57" s="61">
        <f ca="1">SUMIFS('Ctas Pagar'!$G:$G,'Ctas Pagar'!$J:$J,'Grafico Fluxo de Caixa'!C$6,'Ctas Pagar'!$C:$C,'Fluxo de Caixa'!$A58)</f>
        <v>0</v>
      </c>
      <c r="D57" s="60">
        <f ca="1">SUMIFS('Ctas Pagar'!$G:$G,'Ctas Pagar'!$J:$J,'Grafico Fluxo de Caixa'!D$6,'Ctas Pagar'!$C:$C,'Fluxo de Caixa'!$A58)</f>
        <v>0</v>
      </c>
      <c r="E57" s="61">
        <f ca="1">SUMIFS('Ctas Pagar'!$G:$G,'Ctas Pagar'!$J:$J,'Grafico Fluxo de Caixa'!E$6,'Ctas Pagar'!$C:$C,'Fluxo de Caixa'!$A58)</f>
        <v>0</v>
      </c>
      <c r="F57" s="61">
        <f ca="1">SUMIFS('Ctas Pagar'!$G:$G,'Ctas Pagar'!$J:$J,'Grafico Fluxo de Caixa'!F$6,'Ctas Pagar'!$C:$C,'Fluxo de Caixa'!$A58)</f>
        <v>0</v>
      </c>
      <c r="G57" s="61">
        <f ca="1">SUMIFS('Ctas Pagar'!$G:$G,'Ctas Pagar'!$J:$J,'Grafico Fluxo de Caixa'!G$6,'Ctas Pagar'!$C:$C,'Fluxo de Caixa'!$A58)</f>
        <v>0</v>
      </c>
      <c r="H57" s="61">
        <f ca="1">SUMIFS('Ctas Pagar'!$G:$G,'Ctas Pagar'!$J:$J,'Grafico Fluxo de Caixa'!H$6,'Ctas Pagar'!$C:$C,'Fluxo de Caixa'!$A58)</f>
        <v>0</v>
      </c>
      <c r="I57" s="61">
        <f ca="1">SUMIFS('Ctas Pagar'!$G:$G,'Ctas Pagar'!$J:$J,'Grafico Fluxo de Caixa'!I$6,'Ctas Pagar'!$C:$C,'Fluxo de Caixa'!$A58)</f>
        <v>0</v>
      </c>
      <c r="J57" s="61">
        <f ca="1">SUMIFS('Ctas Pagar'!$G:$G,'Ctas Pagar'!$J:$J,'Grafico Fluxo de Caixa'!J$6,'Ctas Pagar'!$C:$C,'Fluxo de Caixa'!$A58)</f>
        <v>0</v>
      </c>
      <c r="K57" s="61">
        <f ca="1">SUMIFS('Ctas Pagar'!$G:$G,'Ctas Pagar'!$J:$J,'Grafico Fluxo de Caixa'!K$6,'Ctas Pagar'!$C:$C,'Fluxo de Caixa'!$A58)</f>
        <v>0</v>
      </c>
      <c r="L57" s="61">
        <f ca="1">SUMIFS('Ctas Pagar'!$G:$G,'Ctas Pagar'!$J:$J,'Grafico Fluxo de Caixa'!L$6,'Ctas Pagar'!$C:$C,'Fluxo de Caixa'!$A58)</f>
        <v>0</v>
      </c>
      <c r="M57" s="61">
        <f ca="1">SUMIFS('Ctas Pagar'!$G:$G,'Ctas Pagar'!$J:$J,'Grafico Fluxo de Caixa'!M$6,'Ctas Pagar'!$C:$C,'Fluxo de Caixa'!$A58)</f>
        <v>0</v>
      </c>
      <c r="N57" s="61">
        <f ca="1">SUMIFS('Ctas Pagar'!$G:$G,'Ctas Pagar'!$J:$J,'Grafico Fluxo de Caixa'!N$6,'Ctas Pagar'!$C:$C,'Fluxo de Caixa'!$A58)</f>
        <v>0</v>
      </c>
      <c r="O57" s="61">
        <f ca="1">SUMIFS('Ctas Pagar'!$G:$G,'Ctas Pagar'!$J:$J,'Grafico Fluxo de Caixa'!O$6,'Ctas Pagar'!$C:$C,'Fluxo de Caixa'!$A58)</f>
        <v>0</v>
      </c>
      <c r="P57" s="61">
        <f ca="1">SUMIFS('Ctas Pagar'!$G:$G,'Ctas Pagar'!$J:$J,'Grafico Fluxo de Caixa'!P$6,'Ctas Pagar'!$C:$C,'Fluxo de Caixa'!$A58)</f>
        <v>0</v>
      </c>
      <c r="Q57" s="61">
        <f ca="1">SUMIFS('Ctas Pagar'!$G:$G,'Ctas Pagar'!$J:$J,'Grafico Fluxo de Caixa'!Q$6,'Ctas Pagar'!$C:$C,'Fluxo de Caixa'!$A58)</f>
        <v>0</v>
      </c>
      <c r="R57" s="61">
        <f ca="1">SUMIFS('Ctas Pagar'!$G:$G,'Ctas Pagar'!$J:$J,'Grafico Fluxo de Caixa'!R$6,'Ctas Pagar'!$C:$C,'Fluxo de Caixa'!$A58)</f>
        <v>0</v>
      </c>
      <c r="S57" s="61">
        <f ca="1">SUMIFS('Ctas Pagar'!$G:$G,'Ctas Pagar'!$J:$J,'Grafico Fluxo de Caixa'!S$6,'Ctas Pagar'!$C:$C,'Fluxo de Caixa'!$A58)</f>
        <v>0</v>
      </c>
      <c r="T57" s="61">
        <f ca="1">SUMIFS('Ctas Pagar'!$G:$G,'Ctas Pagar'!$J:$J,'Grafico Fluxo de Caixa'!T$6,'Ctas Pagar'!$C:$C,'Fluxo de Caixa'!$A58)</f>
        <v>0</v>
      </c>
      <c r="U57" s="61">
        <f ca="1">SUMIFS('Ctas Pagar'!$G:$G,'Ctas Pagar'!$J:$J,'Grafico Fluxo de Caixa'!U$6,'Ctas Pagar'!$C:$C,'Fluxo de Caixa'!$A58)</f>
        <v>0</v>
      </c>
      <c r="V57" s="61">
        <f ca="1">SUMIFS('Ctas Pagar'!$G:$G,'Ctas Pagar'!$J:$J,'Grafico Fluxo de Caixa'!V$6,'Ctas Pagar'!$C:$C,'Fluxo de Caixa'!$A58)</f>
        <v>0</v>
      </c>
      <c r="W57" s="61">
        <f ca="1">SUMIFS('Ctas Pagar'!$G:$G,'Ctas Pagar'!$J:$J,'Grafico Fluxo de Caixa'!W$6,'Ctas Pagar'!$C:$C,'Fluxo de Caixa'!$A58)</f>
        <v>0</v>
      </c>
      <c r="X57" s="61">
        <f ca="1">SUMIFS('Ctas Pagar'!$G:$G,'Ctas Pagar'!$J:$J,'Grafico Fluxo de Caixa'!X$6,'Ctas Pagar'!$C:$C,'Fluxo de Caixa'!$A58)</f>
        <v>0</v>
      </c>
      <c r="Y57" s="61">
        <f ca="1">SUMIFS('Ctas Pagar'!$G:$G,'Ctas Pagar'!$J:$J,'Grafico Fluxo de Caixa'!Y$6,'Ctas Pagar'!$C:$C,'Fluxo de Caixa'!$A58)</f>
        <v>0</v>
      </c>
      <c r="Z57" s="61">
        <f ca="1">SUMIFS('Ctas Pagar'!$G:$G,'Ctas Pagar'!$J:$J,'Grafico Fluxo de Caixa'!Z$6,'Ctas Pagar'!$C:$C,'Fluxo de Caixa'!$A58)</f>
        <v>0</v>
      </c>
      <c r="AA57" s="61">
        <f ca="1">SUMIFS('Ctas Pagar'!$G:$G,'Ctas Pagar'!$J:$J,'Grafico Fluxo de Caixa'!AA$6,'Ctas Pagar'!$C:$C,'Fluxo de Caixa'!$A58)</f>
        <v>0</v>
      </c>
      <c r="AB57" s="61">
        <f ca="1">SUMIFS('Ctas Pagar'!$G:$G,'Ctas Pagar'!$J:$J,'Grafico Fluxo de Caixa'!AB$6,'Ctas Pagar'!$C:$C,'Fluxo de Caixa'!$A58)</f>
        <v>0</v>
      </c>
      <c r="AC57" s="61">
        <f ca="1">SUMIFS('Ctas Pagar'!$G:$G,'Ctas Pagar'!$J:$J,'Grafico Fluxo de Caixa'!AC$6,'Ctas Pagar'!$C:$C,'Fluxo de Caixa'!$A58)</f>
        <v>0</v>
      </c>
      <c r="AD57" s="61">
        <f ca="1">SUMIFS('Ctas Pagar'!$G:$G,'Ctas Pagar'!$J:$J,'Grafico Fluxo de Caixa'!AD$6,'Ctas Pagar'!$C:$C,'Fluxo de Caixa'!$A58)</f>
        <v>0</v>
      </c>
      <c r="AE57" s="61">
        <f ca="1">SUMIFS('Ctas Pagar'!$G:$G,'Ctas Pagar'!$J:$J,'Grafico Fluxo de Caixa'!AE$6,'Ctas Pagar'!$C:$C,'Fluxo de Caixa'!$A58)</f>
        <v>0</v>
      </c>
      <c r="AF57" s="61">
        <f ca="1">SUMIFS('Ctas Pagar'!$G:$G,'Ctas Pagar'!$J:$J,'Grafico Fluxo de Caixa'!AF$6,'Ctas Pagar'!$C:$C,'Fluxo de Caixa'!$A58)</f>
        <v>0</v>
      </c>
      <c r="AG57" s="60">
        <f ca="1">SUMIFS('Ctas Pagar'!$G:$G,'Ctas Pagar'!$J:$J,'Grafico Fluxo de Caixa'!AG$6,'Ctas Pagar'!$C:$C,'Fluxo de Caixa'!$A58)</f>
        <v>0</v>
      </c>
    </row>
    <row r="58" spans="1:33">
      <c r="A58" s="6" t="str">
        <f>'Plano de Contas'!A70</f>
        <v>5.2.8 Almoço / Supermercado / Lanches / Café</v>
      </c>
      <c r="B58" s="61">
        <f ca="1">SUMIFS('Ctas Pagar'!$G:$G,'Ctas Pagar'!$J:$J,'Grafico Fluxo de Caixa'!B$6,'Ctas Pagar'!$C:$C,'Fluxo de Caixa'!$A59)</f>
        <v>0</v>
      </c>
      <c r="C58" s="61">
        <f ca="1">SUMIFS('Ctas Pagar'!$G:$G,'Ctas Pagar'!$J:$J,'Grafico Fluxo de Caixa'!C$6,'Ctas Pagar'!$C:$C,'Fluxo de Caixa'!$A59)</f>
        <v>0</v>
      </c>
      <c r="D58" s="60">
        <f ca="1">SUMIFS('Ctas Pagar'!$G:$G,'Ctas Pagar'!$J:$J,'Grafico Fluxo de Caixa'!D$6,'Ctas Pagar'!$C:$C,'Fluxo de Caixa'!$A59)</f>
        <v>0</v>
      </c>
      <c r="E58" s="61">
        <f ca="1">SUMIFS('Ctas Pagar'!$G:$G,'Ctas Pagar'!$J:$J,'Grafico Fluxo de Caixa'!E$6,'Ctas Pagar'!$C:$C,'Fluxo de Caixa'!$A59)</f>
        <v>0</v>
      </c>
      <c r="F58" s="61">
        <f ca="1">SUMIFS('Ctas Pagar'!$G:$G,'Ctas Pagar'!$J:$J,'Grafico Fluxo de Caixa'!F$6,'Ctas Pagar'!$C:$C,'Fluxo de Caixa'!$A59)</f>
        <v>0</v>
      </c>
      <c r="G58" s="61">
        <f ca="1">SUMIFS('Ctas Pagar'!$G:$G,'Ctas Pagar'!$J:$J,'Grafico Fluxo de Caixa'!G$6,'Ctas Pagar'!$C:$C,'Fluxo de Caixa'!$A59)</f>
        <v>0</v>
      </c>
      <c r="H58" s="61">
        <f ca="1">SUMIFS('Ctas Pagar'!$G:$G,'Ctas Pagar'!$J:$J,'Grafico Fluxo de Caixa'!H$6,'Ctas Pagar'!$C:$C,'Fluxo de Caixa'!$A59)</f>
        <v>0</v>
      </c>
      <c r="I58" s="61">
        <f ca="1">SUMIFS('Ctas Pagar'!$G:$G,'Ctas Pagar'!$J:$J,'Grafico Fluxo de Caixa'!I$6,'Ctas Pagar'!$C:$C,'Fluxo de Caixa'!$A59)</f>
        <v>0</v>
      </c>
      <c r="J58" s="61">
        <f ca="1">SUMIFS('Ctas Pagar'!$G:$G,'Ctas Pagar'!$J:$J,'Grafico Fluxo de Caixa'!J$6,'Ctas Pagar'!$C:$C,'Fluxo de Caixa'!$A59)</f>
        <v>0</v>
      </c>
      <c r="K58" s="61">
        <f ca="1">SUMIFS('Ctas Pagar'!$G:$G,'Ctas Pagar'!$J:$J,'Grafico Fluxo de Caixa'!K$6,'Ctas Pagar'!$C:$C,'Fluxo de Caixa'!$A59)</f>
        <v>0</v>
      </c>
      <c r="L58" s="61">
        <f ca="1">SUMIFS('Ctas Pagar'!$G:$G,'Ctas Pagar'!$J:$J,'Grafico Fluxo de Caixa'!L$6,'Ctas Pagar'!$C:$C,'Fluxo de Caixa'!$A59)</f>
        <v>0</v>
      </c>
      <c r="M58" s="61">
        <f ca="1">SUMIFS('Ctas Pagar'!$G:$G,'Ctas Pagar'!$J:$J,'Grafico Fluxo de Caixa'!M$6,'Ctas Pagar'!$C:$C,'Fluxo de Caixa'!$A59)</f>
        <v>0</v>
      </c>
      <c r="N58" s="61">
        <f ca="1">SUMIFS('Ctas Pagar'!$G:$G,'Ctas Pagar'!$J:$J,'Grafico Fluxo de Caixa'!N$6,'Ctas Pagar'!$C:$C,'Fluxo de Caixa'!$A59)</f>
        <v>0</v>
      </c>
      <c r="O58" s="61">
        <f ca="1">SUMIFS('Ctas Pagar'!$G:$G,'Ctas Pagar'!$J:$J,'Grafico Fluxo de Caixa'!O$6,'Ctas Pagar'!$C:$C,'Fluxo de Caixa'!$A59)</f>
        <v>0</v>
      </c>
      <c r="P58" s="61">
        <f ca="1">SUMIFS('Ctas Pagar'!$G:$G,'Ctas Pagar'!$J:$J,'Grafico Fluxo de Caixa'!P$6,'Ctas Pagar'!$C:$C,'Fluxo de Caixa'!$A59)</f>
        <v>0</v>
      </c>
      <c r="Q58" s="61">
        <f ca="1">SUMIFS('Ctas Pagar'!$G:$G,'Ctas Pagar'!$J:$J,'Grafico Fluxo de Caixa'!Q$6,'Ctas Pagar'!$C:$C,'Fluxo de Caixa'!$A59)</f>
        <v>0</v>
      </c>
      <c r="R58" s="61">
        <f ca="1">SUMIFS('Ctas Pagar'!$G:$G,'Ctas Pagar'!$J:$J,'Grafico Fluxo de Caixa'!R$6,'Ctas Pagar'!$C:$C,'Fluxo de Caixa'!$A59)</f>
        <v>0</v>
      </c>
      <c r="S58" s="61">
        <f ca="1">SUMIFS('Ctas Pagar'!$G:$G,'Ctas Pagar'!$J:$J,'Grafico Fluxo de Caixa'!S$6,'Ctas Pagar'!$C:$C,'Fluxo de Caixa'!$A59)</f>
        <v>0</v>
      </c>
      <c r="T58" s="61">
        <f ca="1">SUMIFS('Ctas Pagar'!$G:$G,'Ctas Pagar'!$J:$J,'Grafico Fluxo de Caixa'!T$6,'Ctas Pagar'!$C:$C,'Fluxo de Caixa'!$A59)</f>
        <v>0</v>
      </c>
      <c r="U58" s="61">
        <f ca="1">SUMIFS('Ctas Pagar'!$G:$G,'Ctas Pagar'!$J:$J,'Grafico Fluxo de Caixa'!U$6,'Ctas Pagar'!$C:$C,'Fluxo de Caixa'!$A59)</f>
        <v>0</v>
      </c>
      <c r="V58" s="61">
        <f ca="1">SUMIFS('Ctas Pagar'!$G:$G,'Ctas Pagar'!$J:$J,'Grafico Fluxo de Caixa'!V$6,'Ctas Pagar'!$C:$C,'Fluxo de Caixa'!$A59)</f>
        <v>0</v>
      </c>
      <c r="W58" s="61">
        <f ca="1">SUMIFS('Ctas Pagar'!$G:$G,'Ctas Pagar'!$J:$J,'Grafico Fluxo de Caixa'!W$6,'Ctas Pagar'!$C:$C,'Fluxo de Caixa'!$A59)</f>
        <v>0</v>
      </c>
      <c r="X58" s="61">
        <f ca="1">SUMIFS('Ctas Pagar'!$G:$G,'Ctas Pagar'!$J:$J,'Grafico Fluxo de Caixa'!X$6,'Ctas Pagar'!$C:$C,'Fluxo de Caixa'!$A59)</f>
        <v>0</v>
      </c>
      <c r="Y58" s="61">
        <f ca="1">SUMIFS('Ctas Pagar'!$G:$G,'Ctas Pagar'!$J:$J,'Grafico Fluxo de Caixa'!Y$6,'Ctas Pagar'!$C:$C,'Fluxo de Caixa'!$A59)</f>
        <v>0</v>
      </c>
      <c r="Z58" s="61">
        <f ca="1">SUMIFS('Ctas Pagar'!$G:$G,'Ctas Pagar'!$J:$J,'Grafico Fluxo de Caixa'!Z$6,'Ctas Pagar'!$C:$C,'Fluxo de Caixa'!$A59)</f>
        <v>0</v>
      </c>
      <c r="AA58" s="61">
        <f ca="1">SUMIFS('Ctas Pagar'!$G:$G,'Ctas Pagar'!$J:$J,'Grafico Fluxo de Caixa'!AA$6,'Ctas Pagar'!$C:$C,'Fluxo de Caixa'!$A59)</f>
        <v>0</v>
      </c>
      <c r="AB58" s="61">
        <f ca="1">SUMIFS('Ctas Pagar'!$G:$G,'Ctas Pagar'!$J:$J,'Grafico Fluxo de Caixa'!AB$6,'Ctas Pagar'!$C:$C,'Fluxo de Caixa'!$A59)</f>
        <v>0</v>
      </c>
      <c r="AC58" s="61">
        <f ca="1">SUMIFS('Ctas Pagar'!$G:$G,'Ctas Pagar'!$J:$J,'Grafico Fluxo de Caixa'!AC$6,'Ctas Pagar'!$C:$C,'Fluxo de Caixa'!$A59)</f>
        <v>0</v>
      </c>
      <c r="AD58" s="61">
        <f ca="1">SUMIFS('Ctas Pagar'!$G:$G,'Ctas Pagar'!$J:$J,'Grafico Fluxo de Caixa'!AD$6,'Ctas Pagar'!$C:$C,'Fluxo de Caixa'!$A59)</f>
        <v>0</v>
      </c>
      <c r="AE58" s="61">
        <f ca="1">SUMIFS('Ctas Pagar'!$G:$G,'Ctas Pagar'!$J:$J,'Grafico Fluxo de Caixa'!AE$6,'Ctas Pagar'!$C:$C,'Fluxo de Caixa'!$A59)</f>
        <v>0</v>
      </c>
      <c r="AF58" s="61">
        <f ca="1">SUMIFS('Ctas Pagar'!$G:$G,'Ctas Pagar'!$J:$J,'Grafico Fluxo de Caixa'!AF$6,'Ctas Pagar'!$C:$C,'Fluxo de Caixa'!$A59)</f>
        <v>0</v>
      </c>
      <c r="AG58" s="60">
        <f ca="1">SUMIFS('Ctas Pagar'!$G:$G,'Ctas Pagar'!$J:$J,'Grafico Fluxo de Caixa'!AG$6,'Ctas Pagar'!$C:$C,'Fluxo de Caixa'!$A59)</f>
        <v>0</v>
      </c>
    </row>
    <row r="59" spans="1:33">
      <c r="A59" s="6" t="str">
        <f>'Plano de Contas'!A71</f>
        <v>5.2.9 Correios</v>
      </c>
      <c r="B59" s="61">
        <f ca="1">SUMIFS('Ctas Pagar'!$G:$G,'Ctas Pagar'!$J:$J,'Grafico Fluxo de Caixa'!B$6,'Ctas Pagar'!$C:$C,'Fluxo de Caixa'!$A60)</f>
        <v>0</v>
      </c>
      <c r="C59" s="61">
        <f ca="1">SUMIFS('Ctas Pagar'!$G:$G,'Ctas Pagar'!$J:$J,'Grafico Fluxo de Caixa'!C$6,'Ctas Pagar'!$C:$C,'Fluxo de Caixa'!$A60)</f>
        <v>0</v>
      </c>
      <c r="D59" s="60">
        <f ca="1">SUMIFS('Ctas Pagar'!$G:$G,'Ctas Pagar'!$J:$J,'Grafico Fluxo de Caixa'!D$6,'Ctas Pagar'!$C:$C,'Fluxo de Caixa'!$A60)</f>
        <v>0</v>
      </c>
      <c r="E59" s="61">
        <f ca="1">SUMIFS('Ctas Pagar'!$G:$G,'Ctas Pagar'!$J:$J,'Grafico Fluxo de Caixa'!E$6,'Ctas Pagar'!$C:$C,'Fluxo de Caixa'!$A60)</f>
        <v>0</v>
      </c>
      <c r="F59" s="61">
        <f ca="1">SUMIFS('Ctas Pagar'!$G:$G,'Ctas Pagar'!$J:$J,'Grafico Fluxo de Caixa'!F$6,'Ctas Pagar'!$C:$C,'Fluxo de Caixa'!$A60)</f>
        <v>0</v>
      </c>
      <c r="G59" s="61">
        <f ca="1">SUMIFS('Ctas Pagar'!$G:$G,'Ctas Pagar'!$J:$J,'Grafico Fluxo de Caixa'!G$6,'Ctas Pagar'!$C:$C,'Fluxo de Caixa'!$A60)</f>
        <v>0</v>
      </c>
      <c r="H59" s="61">
        <f ca="1">SUMIFS('Ctas Pagar'!$G:$G,'Ctas Pagar'!$J:$J,'Grafico Fluxo de Caixa'!H$6,'Ctas Pagar'!$C:$C,'Fluxo de Caixa'!$A60)</f>
        <v>0</v>
      </c>
      <c r="I59" s="61">
        <f ca="1">SUMIFS('Ctas Pagar'!$G:$G,'Ctas Pagar'!$J:$J,'Grafico Fluxo de Caixa'!I$6,'Ctas Pagar'!$C:$C,'Fluxo de Caixa'!$A60)</f>
        <v>0</v>
      </c>
      <c r="J59" s="61">
        <f ca="1">SUMIFS('Ctas Pagar'!$G:$G,'Ctas Pagar'!$J:$J,'Grafico Fluxo de Caixa'!J$6,'Ctas Pagar'!$C:$C,'Fluxo de Caixa'!$A60)</f>
        <v>0</v>
      </c>
      <c r="K59" s="61">
        <f ca="1">SUMIFS('Ctas Pagar'!$G:$G,'Ctas Pagar'!$J:$J,'Grafico Fluxo de Caixa'!K$6,'Ctas Pagar'!$C:$C,'Fluxo de Caixa'!$A60)</f>
        <v>0</v>
      </c>
      <c r="L59" s="61">
        <f ca="1">SUMIFS('Ctas Pagar'!$G:$G,'Ctas Pagar'!$J:$J,'Grafico Fluxo de Caixa'!L$6,'Ctas Pagar'!$C:$C,'Fluxo de Caixa'!$A60)</f>
        <v>0</v>
      </c>
      <c r="M59" s="61">
        <f ca="1">SUMIFS('Ctas Pagar'!$G:$G,'Ctas Pagar'!$J:$J,'Grafico Fluxo de Caixa'!M$6,'Ctas Pagar'!$C:$C,'Fluxo de Caixa'!$A60)</f>
        <v>0</v>
      </c>
      <c r="N59" s="61">
        <f ca="1">SUMIFS('Ctas Pagar'!$G:$G,'Ctas Pagar'!$J:$J,'Grafico Fluxo de Caixa'!N$6,'Ctas Pagar'!$C:$C,'Fluxo de Caixa'!$A60)</f>
        <v>0</v>
      </c>
      <c r="O59" s="61">
        <f ca="1">SUMIFS('Ctas Pagar'!$G:$G,'Ctas Pagar'!$J:$J,'Grafico Fluxo de Caixa'!O$6,'Ctas Pagar'!$C:$C,'Fluxo de Caixa'!$A60)</f>
        <v>0</v>
      </c>
      <c r="P59" s="61">
        <f ca="1">SUMIFS('Ctas Pagar'!$G:$G,'Ctas Pagar'!$J:$J,'Grafico Fluxo de Caixa'!P$6,'Ctas Pagar'!$C:$C,'Fluxo de Caixa'!$A60)</f>
        <v>0</v>
      </c>
      <c r="Q59" s="61">
        <f ca="1">SUMIFS('Ctas Pagar'!$G:$G,'Ctas Pagar'!$J:$J,'Grafico Fluxo de Caixa'!Q$6,'Ctas Pagar'!$C:$C,'Fluxo de Caixa'!$A60)</f>
        <v>0</v>
      </c>
      <c r="R59" s="61">
        <f ca="1">SUMIFS('Ctas Pagar'!$G:$G,'Ctas Pagar'!$J:$J,'Grafico Fluxo de Caixa'!R$6,'Ctas Pagar'!$C:$C,'Fluxo de Caixa'!$A60)</f>
        <v>0</v>
      </c>
      <c r="S59" s="61">
        <f ca="1">SUMIFS('Ctas Pagar'!$G:$G,'Ctas Pagar'!$J:$J,'Grafico Fluxo de Caixa'!S$6,'Ctas Pagar'!$C:$C,'Fluxo de Caixa'!$A60)</f>
        <v>0</v>
      </c>
      <c r="T59" s="61">
        <f ca="1">SUMIFS('Ctas Pagar'!$G:$G,'Ctas Pagar'!$J:$J,'Grafico Fluxo de Caixa'!T$6,'Ctas Pagar'!$C:$C,'Fluxo de Caixa'!$A60)</f>
        <v>0</v>
      </c>
      <c r="U59" s="61">
        <f ca="1">SUMIFS('Ctas Pagar'!$G:$G,'Ctas Pagar'!$J:$J,'Grafico Fluxo de Caixa'!U$6,'Ctas Pagar'!$C:$C,'Fluxo de Caixa'!$A60)</f>
        <v>0</v>
      </c>
      <c r="V59" s="61">
        <f ca="1">SUMIFS('Ctas Pagar'!$G:$G,'Ctas Pagar'!$J:$J,'Grafico Fluxo de Caixa'!V$6,'Ctas Pagar'!$C:$C,'Fluxo de Caixa'!$A60)</f>
        <v>0</v>
      </c>
      <c r="W59" s="61">
        <f ca="1">SUMIFS('Ctas Pagar'!$G:$G,'Ctas Pagar'!$J:$J,'Grafico Fluxo de Caixa'!W$6,'Ctas Pagar'!$C:$C,'Fluxo de Caixa'!$A60)</f>
        <v>0</v>
      </c>
      <c r="X59" s="61">
        <f ca="1">SUMIFS('Ctas Pagar'!$G:$G,'Ctas Pagar'!$J:$J,'Grafico Fluxo de Caixa'!X$6,'Ctas Pagar'!$C:$C,'Fluxo de Caixa'!$A60)</f>
        <v>0</v>
      </c>
      <c r="Y59" s="61">
        <f ca="1">SUMIFS('Ctas Pagar'!$G:$G,'Ctas Pagar'!$J:$J,'Grafico Fluxo de Caixa'!Y$6,'Ctas Pagar'!$C:$C,'Fluxo de Caixa'!$A60)</f>
        <v>0</v>
      </c>
      <c r="Z59" s="61">
        <f ca="1">SUMIFS('Ctas Pagar'!$G:$G,'Ctas Pagar'!$J:$J,'Grafico Fluxo de Caixa'!Z$6,'Ctas Pagar'!$C:$C,'Fluxo de Caixa'!$A60)</f>
        <v>0</v>
      </c>
      <c r="AA59" s="61">
        <f ca="1">SUMIFS('Ctas Pagar'!$G:$G,'Ctas Pagar'!$J:$J,'Grafico Fluxo de Caixa'!AA$6,'Ctas Pagar'!$C:$C,'Fluxo de Caixa'!$A60)</f>
        <v>0</v>
      </c>
      <c r="AB59" s="61">
        <f ca="1">SUMIFS('Ctas Pagar'!$G:$G,'Ctas Pagar'!$J:$J,'Grafico Fluxo de Caixa'!AB$6,'Ctas Pagar'!$C:$C,'Fluxo de Caixa'!$A60)</f>
        <v>0</v>
      </c>
      <c r="AC59" s="61">
        <f ca="1">SUMIFS('Ctas Pagar'!$G:$G,'Ctas Pagar'!$J:$J,'Grafico Fluxo de Caixa'!AC$6,'Ctas Pagar'!$C:$C,'Fluxo de Caixa'!$A60)</f>
        <v>0</v>
      </c>
      <c r="AD59" s="61">
        <f ca="1">SUMIFS('Ctas Pagar'!$G:$G,'Ctas Pagar'!$J:$J,'Grafico Fluxo de Caixa'!AD$6,'Ctas Pagar'!$C:$C,'Fluxo de Caixa'!$A60)</f>
        <v>0</v>
      </c>
      <c r="AE59" s="61">
        <f ca="1">SUMIFS('Ctas Pagar'!$G:$G,'Ctas Pagar'!$J:$J,'Grafico Fluxo de Caixa'!AE$6,'Ctas Pagar'!$C:$C,'Fluxo de Caixa'!$A60)</f>
        <v>0</v>
      </c>
      <c r="AF59" s="61">
        <f ca="1">SUMIFS('Ctas Pagar'!$G:$G,'Ctas Pagar'!$J:$J,'Grafico Fluxo de Caixa'!AF$6,'Ctas Pagar'!$C:$C,'Fluxo de Caixa'!$A60)</f>
        <v>0</v>
      </c>
      <c r="AG59" s="60">
        <f ca="1">SUMIFS('Ctas Pagar'!$G:$G,'Ctas Pagar'!$J:$J,'Grafico Fluxo de Caixa'!AG$6,'Ctas Pagar'!$C:$C,'Fluxo de Caixa'!$A60)</f>
        <v>0</v>
      </c>
    </row>
    <row r="60" spans="1:33">
      <c r="A60" s="6" t="str">
        <f>'Plano de Contas'!A72</f>
        <v>5.2.10 Cartórios</v>
      </c>
      <c r="B60" s="61">
        <f ca="1">SUMIFS('Ctas Pagar'!$G:$G,'Ctas Pagar'!$J:$J,'Grafico Fluxo de Caixa'!B$6,'Ctas Pagar'!$C:$C,'Fluxo de Caixa'!$A61)</f>
        <v>0</v>
      </c>
      <c r="C60" s="61">
        <f ca="1">SUMIFS('Ctas Pagar'!$G:$G,'Ctas Pagar'!$J:$J,'Grafico Fluxo de Caixa'!C$6,'Ctas Pagar'!$C:$C,'Fluxo de Caixa'!$A61)</f>
        <v>0</v>
      </c>
      <c r="D60" s="60">
        <f ca="1">SUMIFS('Ctas Pagar'!$G:$G,'Ctas Pagar'!$J:$J,'Grafico Fluxo de Caixa'!D$6,'Ctas Pagar'!$C:$C,'Fluxo de Caixa'!$A61)</f>
        <v>0</v>
      </c>
      <c r="E60" s="61">
        <f ca="1">SUMIFS('Ctas Pagar'!$G:$G,'Ctas Pagar'!$J:$J,'Grafico Fluxo de Caixa'!E$6,'Ctas Pagar'!$C:$C,'Fluxo de Caixa'!$A61)</f>
        <v>0</v>
      </c>
      <c r="F60" s="61">
        <f ca="1">SUMIFS('Ctas Pagar'!$G:$G,'Ctas Pagar'!$J:$J,'Grafico Fluxo de Caixa'!F$6,'Ctas Pagar'!$C:$C,'Fluxo de Caixa'!$A61)</f>
        <v>0</v>
      </c>
      <c r="G60" s="61">
        <f ca="1">SUMIFS('Ctas Pagar'!$G:$G,'Ctas Pagar'!$J:$J,'Grafico Fluxo de Caixa'!G$6,'Ctas Pagar'!$C:$C,'Fluxo de Caixa'!$A61)</f>
        <v>0</v>
      </c>
      <c r="H60" s="61">
        <f ca="1">SUMIFS('Ctas Pagar'!$G:$G,'Ctas Pagar'!$J:$J,'Grafico Fluxo de Caixa'!H$6,'Ctas Pagar'!$C:$C,'Fluxo de Caixa'!$A61)</f>
        <v>0</v>
      </c>
      <c r="I60" s="61">
        <f ca="1">SUMIFS('Ctas Pagar'!$G:$G,'Ctas Pagar'!$J:$J,'Grafico Fluxo de Caixa'!I$6,'Ctas Pagar'!$C:$C,'Fluxo de Caixa'!$A61)</f>
        <v>0</v>
      </c>
      <c r="J60" s="61">
        <f ca="1">SUMIFS('Ctas Pagar'!$G:$G,'Ctas Pagar'!$J:$J,'Grafico Fluxo de Caixa'!J$6,'Ctas Pagar'!$C:$C,'Fluxo de Caixa'!$A61)</f>
        <v>0</v>
      </c>
      <c r="K60" s="61">
        <f ca="1">SUMIFS('Ctas Pagar'!$G:$G,'Ctas Pagar'!$J:$J,'Grafico Fluxo de Caixa'!K$6,'Ctas Pagar'!$C:$C,'Fluxo de Caixa'!$A61)</f>
        <v>0</v>
      </c>
      <c r="L60" s="61">
        <f ca="1">SUMIFS('Ctas Pagar'!$G:$G,'Ctas Pagar'!$J:$J,'Grafico Fluxo de Caixa'!L$6,'Ctas Pagar'!$C:$C,'Fluxo de Caixa'!$A61)</f>
        <v>0</v>
      </c>
      <c r="M60" s="61">
        <f ca="1">SUMIFS('Ctas Pagar'!$G:$G,'Ctas Pagar'!$J:$J,'Grafico Fluxo de Caixa'!M$6,'Ctas Pagar'!$C:$C,'Fluxo de Caixa'!$A61)</f>
        <v>0</v>
      </c>
      <c r="N60" s="61">
        <f ca="1">SUMIFS('Ctas Pagar'!$G:$G,'Ctas Pagar'!$J:$J,'Grafico Fluxo de Caixa'!N$6,'Ctas Pagar'!$C:$C,'Fluxo de Caixa'!$A61)</f>
        <v>0</v>
      </c>
      <c r="O60" s="61">
        <f ca="1">SUMIFS('Ctas Pagar'!$G:$G,'Ctas Pagar'!$J:$J,'Grafico Fluxo de Caixa'!O$6,'Ctas Pagar'!$C:$C,'Fluxo de Caixa'!$A61)</f>
        <v>0</v>
      </c>
      <c r="P60" s="61">
        <f ca="1">SUMIFS('Ctas Pagar'!$G:$G,'Ctas Pagar'!$J:$J,'Grafico Fluxo de Caixa'!P$6,'Ctas Pagar'!$C:$C,'Fluxo de Caixa'!$A61)</f>
        <v>0</v>
      </c>
      <c r="Q60" s="61">
        <f ca="1">SUMIFS('Ctas Pagar'!$G:$G,'Ctas Pagar'!$J:$J,'Grafico Fluxo de Caixa'!Q$6,'Ctas Pagar'!$C:$C,'Fluxo de Caixa'!$A61)</f>
        <v>0</v>
      </c>
      <c r="R60" s="61">
        <f ca="1">SUMIFS('Ctas Pagar'!$G:$G,'Ctas Pagar'!$J:$J,'Grafico Fluxo de Caixa'!R$6,'Ctas Pagar'!$C:$C,'Fluxo de Caixa'!$A61)</f>
        <v>0</v>
      </c>
      <c r="S60" s="61">
        <f ca="1">SUMIFS('Ctas Pagar'!$G:$G,'Ctas Pagar'!$J:$J,'Grafico Fluxo de Caixa'!S$6,'Ctas Pagar'!$C:$C,'Fluxo de Caixa'!$A61)</f>
        <v>0</v>
      </c>
      <c r="T60" s="61">
        <f ca="1">SUMIFS('Ctas Pagar'!$G:$G,'Ctas Pagar'!$J:$J,'Grafico Fluxo de Caixa'!T$6,'Ctas Pagar'!$C:$C,'Fluxo de Caixa'!$A61)</f>
        <v>0</v>
      </c>
      <c r="U60" s="61">
        <f ca="1">SUMIFS('Ctas Pagar'!$G:$G,'Ctas Pagar'!$J:$J,'Grafico Fluxo de Caixa'!U$6,'Ctas Pagar'!$C:$C,'Fluxo de Caixa'!$A61)</f>
        <v>0</v>
      </c>
      <c r="V60" s="61">
        <f ca="1">SUMIFS('Ctas Pagar'!$G:$G,'Ctas Pagar'!$J:$J,'Grafico Fluxo de Caixa'!V$6,'Ctas Pagar'!$C:$C,'Fluxo de Caixa'!$A61)</f>
        <v>0</v>
      </c>
      <c r="W60" s="61">
        <f ca="1">SUMIFS('Ctas Pagar'!$G:$G,'Ctas Pagar'!$J:$J,'Grafico Fluxo de Caixa'!W$6,'Ctas Pagar'!$C:$C,'Fluxo de Caixa'!$A61)</f>
        <v>0</v>
      </c>
      <c r="X60" s="61">
        <f ca="1">SUMIFS('Ctas Pagar'!$G:$G,'Ctas Pagar'!$J:$J,'Grafico Fluxo de Caixa'!X$6,'Ctas Pagar'!$C:$C,'Fluxo de Caixa'!$A61)</f>
        <v>0</v>
      </c>
      <c r="Y60" s="61">
        <f ca="1">SUMIFS('Ctas Pagar'!$G:$G,'Ctas Pagar'!$J:$J,'Grafico Fluxo de Caixa'!Y$6,'Ctas Pagar'!$C:$C,'Fluxo de Caixa'!$A61)</f>
        <v>0</v>
      </c>
      <c r="Z60" s="61">
        <f ca="1">SUMIFS('Ctas Pagar'!$G:$G,'Ctas Pagar'!$J:$J,'Grafico Fluxo de Caixa'!Z$6,'Ctas Pagar'!$C:$C,'Fluxo de Caixa'!$A61)</f>
        <v>0</v>
      </c>
      <c r="AA60" s="61">
        <f ca="1">SUMIFS('Ctas Pagar'!$G:$G,'Ctas Pagar'!$J:$J,'Grafico Fluxo de Caixa'!AA$6,'Ctas Pagar'!$C:$C,'Fluxo de Caixa'!$A61)</f>
        <v>0</v>
      </c>
      <c r="AB60" s="61">
        <f ca="1">SUMIFS('Ctas Pagar'!$G:$G,'Ctas Pagar'!$J:$J,'Grafico Fluxo de Caixa'!AB$6,'Ctas Pagar'!$C:$C,'Fluxo de Caixa'!$A61)</f>
        <v>0</v>
      </c>
      <c r="AC60" s="61">
        <f ca="1">SUMIFS('Ctas Pagar'!$G:$G,'Ctas Pagar'!$J:$J,'Grafico Fluxo de Caixa'!AC$6,'Ctas Pagar'!$C:$C,'Fluxo de Caixa'!$A61)</f>
        <v>0</v>
      </c>
      <c r="AD60" s="61">
        <f ca="1">SUMIFS('Ctas Pagar'!$G:$G,'Ctas Pagar'!$J:$J,'Grafico Fluxo de Caixa'!AD$6,'Ctas Pagar'!$C:$C,'Fluxo de Caixa'!$A61)</f>
        <v>0</v>
      </c>
      <c r="AE60" s="61">
        <f ca="1">SUMIFS('Ctas Pagar'!$G:$G,'Ctas Pagar'!$J:$J,'Grafico Fluxo de Caixa'!AE$6,'Ctas Pagar'!$C:$C,'Fluxo de Caixa'!$A61)</f>
        <v>0</v>
      </c>
      <c r="AF60" s="61">
        <f ca="1">SUMIFS('Ctas Pagar'!$G:$G,'Ctas Pagar'!$J:$J,'Grafico Fluxo de Caixa'!AF$6,'Ctas Pagar'!$C:$C,'Fluxo de Caixa'!$A61)</f>
        <v>0</v>
      </c>
      <c r="AG60" s="60">
        <f ca="1">SUMIFS('Ctas Pagar'!$G:$G,'Ctas Pagar'!$J:$J,'Grafico Fluxo de Caixa'!AG$6,'Ctas Pagar'!$C:$C,'Fluxo de Caixa'!$A61)</f>
        <v>0</v>
      </c>
    </row>
    <row r="61" spans="1:33">
      <c r="A61" s="6" t="str">
        <f>'Plano de Contas'!A73</f>
        <v>5.2.99 Outras Despesas Administrativas</v>
      </c>
      <c r="B61" s="61">
        <f ca="1">SUMIFS('Ctas Pagar'!$G:$G,'Ctas Pagar'!$J:$J,'Grafico Fluxo de Caixa'!B$6,'Ctas Pagar'!$C:$C,'Fluxo de Caixa'!$A62)</f>
        <v>0</v>
      </c>
      <c r="C61" s="61">
        <f ca="1">SUMIFS('Ctas Pagar'!$G:$G,'Ctas Pagar'!$J:$J,'Grafico Fluxo de Caixa'!C$6,'Ctas Pagar'!$C:$C,'Fluxo de Caixa'!$A62)</f>
        <v>0</v>
      </c>
      <c r="D61" s="60">
        <f ca="1">SUMIFS('Ctas Pagar'!$G:$G,'Ctas Pagar'!$J:$J,'Grafico Fluxo de Caixa'!D$6,'Ctas Pagar'!$C:$C,'Fluxo de Caixa'!$A62)</f>
        <v>0</v>
      </c>
      <c r="E61" s="61">
        <f ca="1">SUMIFS('Ctas Pagar'!$G:$G,'Ctas Pagar'!$J:$J,'Grafico Fluxo de Caixa'!E$6,'Ctas Pagar'!$C:$C,'Fluxo de Caixa'!$A62)</f>
        <v>0</v>
      </c>
      <c r="F61" s="61">
        <f ca="1">SUMIFS('Ctas Pagar'!$G:$G,'Ctas Pagar'!$J:$J,'Grafico Fluxo de Caixa'!F$6,'Ctas Pagar'!$C:$C,'Fluxo de Caixa'!$A62)</f>
        <v>0</v>
      </c>
      <c r="G61" s="61">
        <f ca="1">SUMIFS('Ctas Pagar'!$G:$G,'Ctas Pagar'!$J:$J,'Grafico Fluxo de Caixa'!G$6,'Ctas Pagar'!$C:$C,'Fluxo de Caixa'!$A62)</f>
        <v>0</v>
      </c>
      <c r="H61" s="61">
        <f ca="1">SUMIFS('Ctas Pagar'!$G:$G,'Ctas Pagar'!$J:$J,'Grafico Fluxo de Caixa'!H$6,'Ctas Pagar'!$C:$C,'Fluxo de Caixa'!$A62)</f>
        <v>0</v>
      </c>
      <c r="I61" s="61">
        <f ca="1">SUMIFS('Ctas Pagar'!$G:$G,'Ctas Pagar'!$J:$J,'Grafico Fluxo de Caixa'!I$6,'Ctas Pagar'!$C:$C,'Fluxo de Caixa'!$A62)</f>
        <v>0</v>
      </c>
      <c r="J61" s="61">
        <f ca="1">SUMIFS('Ctas Pagar'!$G:$G,'Ctas Pagar'!$J:$J,'Grafico Fluxo de Caixa'!J$6,'Ctas Pagar'!$C:$C,'Fluxo de Caixa'!$A62)</f>
        <v>0</v>
      </c>
      <c r="K61" s="61">
        <f ca="1">SUMIFS('Ctas Pagar'!$G:$G,'Ctas Pagar'!$J:$J,'Grafico Fluxo de Caixa'!K$6,'Ctas Pagar'!$C:$C,'Fluxo de Caixa'!$A62)</f>
        <v>0</v>
      </c>
      <c r="L61" s="61">
        <f ca="1">SUMIFS('Ctas Pagar'!$G:$G,'Ctas Pagar'!$J:$J,'Grafico Fluxo de Caixa'!L$6,'Ctas Pagar'!$C:$C,'Fluxo de Caixa'!$A62)</f>
        <v>0</v>
      </c>
      <c r="M61" s="61">
        <f ca="1">SUMIFS('Ctas Pagar'!$G:$G,'Ctas Pagar'!$J:$J,'Grafico Fluxo de Caixa'!M$6,'Ctas Pagar'!$C:$C,'Fluxo de Caixa'!$A62)</f>
        <v>0</v>
      </c>
      <c r="N61" s="61">
        <f ca="1">SUMIFS('Ctas Pagar'!$G:$G,'Ctas Pagar'!$J:$J,'Grafico Fluxo de Caixa'!N$6,'Ctas Pagar'!$C:$C,'Fluxo de Caixa'!$A62)</f>
        <v>0</v>
      </c>
      <c r="O61" s="61">
        <f ca="1">SUMIFS('Ctas Pagar'!$G:$G,'Ctas Pagar'!$J:$J,'Grafico Fluxo de Caixa'!O$6,'Ctas Pagar'!$C:$C,'Fluxo de Caixa'!$A62)</f>
        <v>0</v>
      </c>
      <c r="P61" s="61">
        <f ca="1">SUMIFS('Ctas Pagar'!$G:$G,'Ctas Pagar'!$J:$J,'Grafico Fluxo de Caixa'!P$6,'Ctas Pagar'!$C:$C,'Fluxo de Caixa'!$A62)</f>
        <v>0</v>
      </c>
      <c r="Q61" s="61">
        <f ca="1">SUMIFS('Ctas Pagar'!$G:$G,'Ctas Pagar'!$J:$J,'Grafico Fluxo de Caixa'!Q$6,'Ctas Pagar'!$C:$C,'Fluxo de Caixa'!$A62)</f>
        <v>0</v>
      </c>
      <c r="R61" s="61">
        <f ca="1">SUMIFS('Ctas Pagar'!$G:$G,'Ctas Pagar'!$J:$J,'Grafico Fluxo de Caixa'!R$6,'Ctas Pagar'!$C:$C,'Fluxo de Caixa'!$A62)</f>
        <v>0</v>
      </c>
      <c r="S61" s="61">
        <f ca="1">SUMIFS('Ctas Pagar'!$G:$G,'Ctas Pagar'!$J:$J,'Grafico Fluxo de Caixa'!S$6,'Ctas Pagar'!$C:$C,'Fluxo de Caixa'!$A62)</f>
        <v>0</v>
      </c>
      <c r="T61" s="61">
        <f ca="1">SUMIFS('Ctas Pagar'!$G:$G,'Ctas Pagar'!$J:$J,'Grafico Fluxo de Caixa'!T$6,'Ctas Pagar'!$C:$C,'Fluxo de Caixa'!$A62)</f>
        <v>0</v>
      </c>
      <c r="U61" s="61">
        <f ca="1">SUMIFS('Ctas Pagar'!$G:$G,'Ctas Pagar'!$J:$J,'Grafico Fluxo de Caixa'!U$6,'Ctas Pagar'!$C:$C,'Fluxo de Caixa'!$A62)</f>
        <v>0</v>
      </c>
      <c r="V61" s="61">
        <f ca="1">SUMIFS('Ctas Pagar'!$G:$G,'Ctas Pagar'!$J:$J,'Grafico Fluxo de Caixa'!V$6,'Ctas Pagar'!$C:$C,'Fluxo de Caixa'!$A62)</f>
        <v>0</v>
      </c>
      <c r="W61" s="61">
        <f ca="1">SUMIFS('Ctas Pagar'!$G:$G,'Ctas Pagar'!$J:$J,'Grafico Fluxo de Caixa'!W$6,'Ctas Pagar'!$C:$C,'Fluxo de Caixa'!$A62)</f>
        <v>0</v>
      </c>
      <c r="X61" s="61">
        <f ca="1">SUMIFS('Ctas Pagar'!$G:$G,'Ctas Pagar'!$J:$J,'Grafico Fluxo de Caixa'!X$6,'Ctas Pagar'!$C:$C,'Fluxo de Caixa'!$A62)</f>
        <v>0</v>
      </c>
      <c r="Y61" s="61">
        <f ca="1">SUMIFS('Ctas Pagar'!$G:$G,'Ctas Pagar'!$J:$J,'Grafico Fluxo de Caixa'!Y$6,'Ctas Pagar'!$C:$C,'Fluxo de Caixa'!$A62)</f>
        <v>0</v>
      </c>
      <c r="Z61" s="61">
        <f ca="1">SUMIFS('Ctas Pagar'!$G:$G,'Ctas Pagar'!$J:$J,'Grafico Fluxo de Caixa'!Z$6,'Ctas Pagar'!$C:$C,'Fluxo de Caixa'!$A62)</f>
        <v>0</v>
      </c>
      <c r="AA61" s="61">
        <f ca="1">SUMIFS('Ctas Pagar'!$G:$G,'Ctas Pagar'!$J:$J,'Grafico Fluxo de Caixa'!AA$6,'Ctas Pagar'!$C:$C,'Fluxo de Caixa'!$A62)</f>
        <v>0</v>
      </c>
      <c r="AB61" s="61">
        <f ca="1">SUMIFS('Ctas Pagar'!$G:$G,'Ctas Pagar'!$J:$J,'Grafico Fluxo de Caixa'!AB$6,'Ctas Pagar'!$C:$C,'Fluxo de Caixa'!$A62)</f>
        <v>0</v>
      </c>
      <c r="AC61" s="61">
        <f ca="1">SUMIFS('Ctas Pagar'!$G:$G,'Ctas Pagar'!$J:$J,'Grafico Fluxo de Caixa'!AC$6,'Ctas Pagar'!$C:$C,'Fluxo de Caixa'!$A62)</f>
        <v>0</v>
      </c>
      <c r="AD61" s="61">
        <f ca="1">SUMIFS('Ctas Pagar'!$G:$G,'Ctas Pagar'!$J:$J,'Grafico Fluxo de Caixa'!AD$6,'Ctas Pagar'!$C:$C,'Fluxo de Caixa'!$A62)</f>
        <v>0</v>
      </c>
      <c r="AE61" s="61">
        <f ca="1">SUMIFS('Ctas Pagar'!$G:$G,'Ctas Pagar'!$J:$J,'Grafico Fluxo de Caixa'!AE$6,'Ctas Pagar'!$C:$C,'Fluxo de Caixa'!$A62)</f>
        <v>0</v>
      </c>
      <c r="AF61" s="61">
        <f ca="1">SUMIFS('Ctas Pagar'!$G:$G,'Ctas Pagar'!$J:$J,'Grafico Fluxo de Caixa'!AF$6,'Ctas Pagar'!$C:$C,'Fluxo de Caixa'!$A62)</f>
        <v>0</v>
      </c>
      <c r="AG61" s="60">
        <f ca="1">SUMIFS('Ctas Pagar'!$G:$G,'Ctas Pagar'!$J:$J,'Grafico Fluxo de Caixa'!AG$6,'Ctas Pagar'!$C:$C,'Fluxo de Caixa'!$A62)</f>
        <v>0</v>
      </c>
    </row>
    <row r="62" spans="1:33">
      <c r="A62" s="6">
        <f>'Plano de Contas'!A74</f>
        <v>0</v>
      </c>
      <c r="B62" s="61">
        <f ca="1">SUMIFS('Ctas Pagar'!$G:$G,'Ctas Pagar'!$J:$J,'Grafico Fluxo de Caixa'!B$6,'Ctas Pagar'!$C:$C,'Fluxo de Caixa'!$A63)</f>
        <v>0</v>
      </c>
      <c r="C62" s="61">
        <f ca="1">SUMIFS('Ctas Pagar'!$G:$G,'Ctas Pagar'!$J:$J,'Grafico Fluxo de Caixa'!C$6,'Ctas Pagar'!$C:$C,'Fluxo de Caixa'!$A63)</f>
        <v>0</v>
      </c>
      <c r="D62" s="60">
        <f ca="1">SUMIFS('Ctas Pagar'!$G:$G,'Ctas Pagar'!$J:$J,'Grafico Fluxo de Caixa'!D$6,'Ctas Pagar'!$C:$C,'Fluxo de Caixa'!$A63)</f>
        <v>0</v>
      </c>
      <c r="E62" s="61">
        <f ca="1">SUMIFS('Ctas Pagar'!$G:$G,'Ctas Pagar'!$J:$J,'Grafico Fluxo de Caixa'!E$6,'Ctas Pagar'!$C:$C,'Fluxo de Caixa'!$A63)</f>
        <v>0</v>
      </c>
      <c r="F62" s="61">
        <f ca="1">SUMIFS('Ctas Pagar'!$G:$G,'Ctas Pagar'!$J:$J,'Grafico Fluxo de Caixa'!F$6,'Ctas Pagar'!$C:$C,'Fluxo de Caixa'!$A63)</f>
        <v>0</v>
      </c>
      <c r="G62" s="61">
        <f ca="1">SUMIFS('Ctas Pagar'!$G:$G,'Ctas Pagar'!$J:$J,'Grafico Fluxo de Caixa'!G$6,'Ctas Pagar'!$C:$C,'Fluxo de Caixa'!$A63)</f>
        <v>0</v>
      </c>
      <c r="H62" s="61">
        <f ca="1">SUMIFS('Ctas Pagar'!$G:$G,'Ctas Pagar'!$J:$J,'Grafico Fluxo de Caixa'!H$6,'Ctas Pagar'!$C:$C,'Fluxo de Caixa'!$A63)</f>
        <v>0</v>
      </c>
      <c r="I62" s="61">
        <f ca="1">SUMIFS('Ctas Pagar'!$G:$G,'Ctas Pagar'!$J:$J,'Grafico Fluxo de Caixa'!I$6,'Ctas Pagar'!$C:$C,'Fluxo de Caixa'!$A63)</f>
        <v>0</v>
      </c>
      <c r="J62" s="61">
        <f ca="1">SUMIFS('Ctas Pagar'!$G:$G,'Ctas Pagar'!$J:$J,'Grafico Fluxo de Caixa'!J$6,'Ctas Pagar'!$C:$C,'Fluxo de Caixa'!$A63)</f>
        <v>0</v>
      </c>
      <c r="K62" s="61">
        <f ca="1">SUMIFS('Ctas Pagar'!$G:$G,'Ctas Pagar'!$J:$J,'Grafico Fluxo de Caixa'!K$6,'Ctas Pagar'!$C:$C,'Fluxo de Caixa'!$A63)</f>
        <v>0</v>
      </c>
      <c r="L62" s="61">
        <f ca="1">SUMIFS('Ctas Pagar'!$G:$G,'Ctas Pagar'!$J:$J,'Grafico Fluxo de Caixa'!L$6,'Ctas Pagar'!$C:$C,'Fluxo de Caixa'!$A63)</f>
        <v>0</v>
      </c>
      <c r="M62" s="61">
        <f ca="1">SUMIFS('Ctas Pagar'!$G:$G,'Ctas Pagar'!$J:$J,'Grafico Fluxo de Caixa'!M$6,'Ctas Pagar'!$C:$C,'Fluxo de Caixa'!$A63)</f>
        <v>0</v>
      </c>
      <c r="N62" s="61">
        <f ca="1">SUMIFS('Ctas Pagar'!$G:$G,'Ctas Pagar'!$J:$J,'Grafico Fluxo de Caixa'!N$6,'Ctas Pagar'!$C:$C,'Fluxo de Caixa'!$A63)</f>
        <v>0</v>
      </c>
      <c r="O62" s="61">
        <f ca="1">SUMIFS('Ctas Pagar'!$G:$G,'Ctas Pagar'!$J:$J,'Grafico Fluxo de Caixa'!O$6,'Ctas Pagar'!$C:$C,'Fluxo de Caixa'!$A63)</f>
        <v>0</v>
      </c>
      <c r="P62" s="61">
        <f ca="1">SUMIFS('Ctas Pagar'!$G:$G,'Ctas Pagar'!$J:$J,'Grafico Fluxo de Caixa'!P$6,'Ctas Pagar'!$C:$C,'Fluxo de Caixa'!$A63)</f>
        <v>0</v>
      </c>
      <c r="Q62" s="61">
        <f ca="1">SUMIFS('Ctas Pagar'!$G:$G,'Ctas Pagar'!$J:$J,'Grafico Fluxo de Caixa'!Q$6,'Ctas Pagar'!$C:$C,'Fluxo de Caixa'!$A63)</f>
        <v>0</v>
      </c>
      <c r="R62" s="61">
        <f ca="1">SUMIFS('Ctas Pagar'!$G:$G,'Ctas Pagar'!$J:$J,'Grafico Fluxo de Caixa'!R$6,'Ctas Pagar'!$C:$C,'Fluxo de Caixa'!$A63)</f>
        <v>0</v>
      </c>
      <c r="S62" s="61">
        <f ca="1">SUMIFS('Ctas Pagar'!$G:$G,'Ctas Pagar'!$J:$J,'Grafico Fluxo de Caixa'!S$6,'Ctas Pagar'!$C:$C,'Fluxo de Caixa'!$A63)</f>
        <v>0</v>
      </c>
      <c r="T62" s="61">
        <f ca="1">SUMIFS('Ctas Pagar'!$G:$G,'Ctas Pagar'!$J:$J,'Grafico Fluxo de Caixa'!T$6,'Ctas Pagar'!$C:$C,'Fluxo de Caixa'!$A63)</f>
        <v>0</v>
      </c>
      <c r="U62" s="61">
        <f ca="1">SUMIFS('Ctas Pagar'!$G:$G,'Ctas Pagar'!$J:$J,'Grafico Fluxo de Caixa'!U$6,'Ctas Pagar'!$C:$C,'Fluxo de Caixa'!$A63)</f>
        <v>0</v>
      </c>
      <c r="V62" s="61">
        <f ca="1">SUMIFS('Ctas Pagar'!$G:$G,'Ctas Pagar'!$J:$J,'Grafico Fluxo de Caixa'!V$6,'Ctas Pagar'!$C:$C,'Fluxo de Caixa'!$A63)</f>
        <v>0</v>
      </c>
      <c r="W62" s="61">
        <f ca="1">SUMIFS('Ctas Pagar'!$G:$G,'Ctas Pagar'!$J:$J,'Grafico Fluxo de Caixa'!W$6,'Ctas Pagar'!$C:$C,'Fluxo de Caixa'!$A63)</f>
        <v>0</v>
      </c>
      <c r="X62" s="61">
        <f ca="1">SUMIFS('Ctas Pagar'!$G:$G,'Ctas Pagar'!$J:$J,'Grafico Fluxo de Caixa'!X$6,'Ctas Pagar'!$C:$C,'Fluxo de Caixa'!$A63)</f>
        <v>0</v>
      </c>
      <c r="Y62" s="61">
        <f ca="1">SUMIFS('Ctas Pagar'!$G:$G,'Ctas Pagar'!$J:$J,'Grafico Fluxo de Caixa'!Y$6,'Ctas Pagar'!$C:$C,'Fluxo de Caixa'!$A63)</f>
        <v>0</v>
      </c>
      <c r="Z62" s="61">
        <f ca="1">SUMIFS('Ctas Pagar'!$G:$G,'Ctas Pagar'!$J:$J,'Grafico Fluxo de Caixa'!Z$6,'Ctas Pagar'!$C:$C,'Fluxo de Caixa'!$A63)</f>
        <v>0</v>
      </c>
      <c r="AA62" s="61">
        <f ca="1">SUMIFS('Ctas Pagar'!$G:$G,'Ctas Pagar'!$J:$J,'Grafico Fluxo de Caixa'!AA$6,'Ctas Pagar'!$C:$C,'Fluxo de Caixa'!$A63)</f>
        <v>0</v>
      </c>
      <c r="AB62" s="61">
        <f ca="1">SUMIFS('Ctas Pagar'!$G:$G,'Ctas Pagar'!$J:$J,'Grafico Fluxo de Caixa'!AB$6,'Ctas Pagar'!$C:$C,'Fluxo de Caixa'!$A63)</f>
        <v>0</v>
      </c>
      <c r="AC62" s="61">
        <f ca="1">SUMIFS('Ctas Pagar'!$G:$G,'Ctas Pagar'!$J:$J,'Grafico Fluxo de Caixa'!AC$6,'Ctas Pagar'!$C:$C,'Fluxo de Caixa'!$A63)</f>
        <v>0</v>
      </c>
      <c r="AD62" s="61">
        <f ca="1">SUMIFS('Ctas Pagar'!$G:$G,'Ctas Pagar'!$J:$J,'Grafico Fluxo de Caixa'!AD$6,'Ctas Pagar'!$C:$C,'Fluxo de Caixa'!$A63)</f>
        <v>0</v>
      </c>
      <c r="AE62" s="61">
        <f ca="1">SUMIFS('Ctas Pagar'!$G:$G,'Ctas Pagar'!$J:$J,'Grafico Fluxo de Caixa'!AE$6,'Ctas Pagar'!$C:$C,'Fluxo de Caixa'!$A63)</f>
        <v>0</v>
      </c>
      <c r="AF62" s="61">
        <f ca="1">SUMIFS('Ctas Pagar'!$G:$G,'Ctas Pagar'!$J:$J,'Grafico Fluxo de Caixa'!AF$6,'Ctas Pagar'!$C:$C,'Fluxo de Caixa'!$A63)</f>
        <v>0</v>
      </c>
      <c r="AG62" s="60">
        <f ca="1">SUMIFS('Ctas Pagar'!$G:$G,'Ctas Pagar'!$J:$J,'Grafico Fluxo de Caixa'!AG$6,'Ctas Pagar'!$C:$C,'Fluxo de Caixa'!$A63)</f>
        <v>0</v>
      </c>
    </row>
    <row r="63" spans="1:33">
      <c r="A63" s="6">
        <f>'Plano de Contas'!A75</f>
        <v>0</v>
      </c>
      <c r="B63" s="61">
        <f ca="1">SUMIFS('Ctas Pagar'!$G:$G,'Ctas Pagar'!$J:$J,'Grafico Fluxo de Caixa'!B$6,'Ctas Pagar'!$C:$C,'Fluxo de Caixa'!$A64)</f>
        <v>0</v>
      </c>
      <c r="C63" s="61">
        <f ca="1">SUMIFS('Ctas Pagar'!$G:$G,'Ctas Pagar'!$J:$J,'Grafico Fluxo de Caixa'!C$6,'Ctas Pagar'!$C:$C,'Fluxo de Caixa'!$A64)</f>
        <v>0</v>
      </c>
      <c r="D63" s="60">
        <f ca="1">SUMIFS('Ctas Pagar'!$G:$G,'Ctas Pagar'!$J:$J,'Grafico Fluxo de Caixa'!D$6,'Ctas Pagar'!$C:$C,'Fluxo de Caixa'!$A64)</f>
        <v>0</v>
      </c>
      <c r="E63" s="61">
        <f ca="1">SUMIFS('Ctas Pagar'!$G:$G,'Ctas Pagar'!$J:$J,'Grafico Fluxo de Caixa'!E$6,'Ctas Pagar'!$C:$C,'Fluxo de Caixa'!$A64)</f>
        <v>0</v>
      </c>
      <c r="F63" s="61">
        <f ca="1">SUMIFS('Ctas Pagar'!$G:$G,'Ctas Pagar'!$J:$J,'Grafico Fluxo de Caixa'!F$6,'Ctas Pagar'!$C:$C,'Fluxo de Caixa'!$A64)</f>
        <v>0</v>
      </c>
      <c r="G63" s="61">
        <f ca="1">SUMIFS('Ctas Pagar'!$G:$G,'Ctas Pagar'!$J:$J,'Grafico Fluxo de Caixa'!G$6,'Ctas Pagar'!$C:$C,'Fluxo de Caixa'!$A64)</f>
        <v>0</v>
      </c>
      <c r="H63" s="61">
        <f ca="1">SUMIFS('Ctas Pagar'!$G:$G,'Ctas Pagar'!$J:$J,'Grafico Fluxo de Caixa'!H$6,'Ctas Pagar'!$C:$C,'Fluxo de Caixa'!$A64)</f>
        <v>0</v>
      </c>
      <c r="I63" s="61">
        <f ca="1">SUMIFS('Ctas Pagar'!$G:$G,'Ctas Pagar'!$J:$J,'Grafico Fluxo de Caixa'!I$6,'Ctas Pagar'!$C:$C,'Fluxo de Caixa'!$A64)</f>
        <v>0</v>
      </c>
      <c r="J63" s="61">
        <f ca="1">SUMIFS('Ctas Pagar'!$G:$G,'Ctas Pagar'!$J:$J,'Grafico Fluxo de Caixa'!J$6,'Ctas Pagar'!$C:$C,'Fluxo de Caixa'!$A64)</f>
        <v>0</v>
      </c>
      <c r="K63" s="61">
        <f ca="1">SUMIFS('Ctas Pagar'!$G:$G,'Ctas Pagar'!$J:$J,'Grafico Fluxo de Caixa'!K$6,'Ctas Pagar'!$C:$C,'Fluxo de Caixa'!$A64)</f>
        <v>0</v>
      </c>
      <c r="L63" s="61">
        <f ca="1">SUMIFS('Ctas Pagar'!$G:$G,'Ctas Pagar'!$J:$J,'Grafico Fluxo de Caixa'!L$6,'Ctas Pagar'!$C:$C,'Fluxo de Caixa'!$A64)</f>
        <v>0</v>
      </c>
      <c r="M63" s="61">
        <f ca="1">SUMIFS('Ctas Pagar'!$G:$G,'Ctas Pagar'!$J:$J,'Grafico Fluxo de Caixa'!M$6,'Ctas Pagar'!$C:$C,'Fluxo de Caixa'!$A64)</f>
        <v>0</v>
      </c>
      <c r="N63" s="61">
        <f ca="1">SUMIFS('Ctas Pagar'!$G:$G,'Ctas Pagar'!$J:$J,'Grafico Fluxo de Caixa'!N$6,'Ctas Pagar'!$C:$C,'Fluxo de Caixa'!$A64)</f>
        <v>0</v>
      </c>
      <c r="O63" s="61">
        <f ca="1">SUMIFS('Ctas Pagar'!$G:$G,'Ctas Pagar'!$J:$J,'Grafico Fluxo de Caixa'!O$6,'Ctas Pagar'!$C:$C,'Fluxo de Caixa'!$A64)</f>
        <v>0</v>
      </c>
      <c r="P63" s="61">
        <f ca="1">SUMIFS('Ctas Pagar'!$G:$G,'Ctas Pagar'!$J:$J,'Grafico Fluxo de Caixa'!P$6,'Ctas Pagar'!$C:$C,'Fluxo de Caixa'!$A64)</f>
        <v>0</v>
      </c>
      <c r="Q63" s="61">
        <f ca="1">SUMIFS('Ctas Pagar'!$G:$G,'Ctas Pagar'!$J:$J,'Grafico Fluxo de Caixa'!Q$6,'Ctas Pagar'!$C:$C,'Fluxo de Caixa'!$A64)</f>
        <v>0</v>
      </c>
      <c r="R63" s="61">
        <f ca="1">SUMIFS('Ctas Pagar'!$G:$G,'Ctas Pagar'!$J:$J,'Grafico Fluxo de Caixa'!R$6,'Ctas Pagar'!$C:$C,'Fluxo de Caixa'!$A64)</f>
        <v>0</v>
      </c>
      <c r="S63" s="61">
        <f ca="1">SUMIFS('Ctas Pagar'!$G:$G,'Ctas Pagar'!$J:$J,'Grafico Fluxo de Caixa'!S$6,'Ctas Pagar'!$C:$C,'Fluxo de Caixa'!$A64)</f>
        <v>0</v>
      </c>
      <c r="T63" s="61">
        <f ca="1">SUMIFS('Ctas Pagar'!$G:$G,'Ctas Pagar'!$J:$J,'Grafico Fluxo de Caixa'!T$6,'Ctas Pagar'!$C:$C,'Fluxo de Caixa'!$A64)</f>
        <v>0</v>
      </c>
      <c r="U63" s="61">
        <f ca="1">SUMIFS('Ctas Pagar'!$G:$G,'Ctas Pagar'!$J:$J,'Grafico Fluxo de Caixa'!U$6,'Ctas Pagar'!$C:$C,'Fluxo de Caixa'!$A64)</f>
        <v>0</v>
      </c>
      <c r="V63" s="61">
        <f ca="1">SUMIFS('Ctas Pagar'!$G:$G,'Ctas Pagar'!$J:$J,'Grafico Fluxo de Caixa'!V$6,'Ctas Pagar'!$C:$C,'Fluxo de Caixa'!$A64)</f>
        <v>0</v>
      </c>
      <c r="W63" s="61">
        <f ca="1">SUMIFS('Ctas Pagar'!$G:$G,'Ctas Pagar'!$J:$J,'Grafico Fluxo de Caixa'!W$6,'Ctas Pagar'!$C:$C,'Fluxo de Caixa'!$A64)</f>
        <v>0</v>
      </c>
      <c r="X63" s="61">
        <f ca="1">SUMIFS('Ctas Pagar'!$G:$G,'Ctas Pagar'!$J:$J,'Grafico Fluxo de Caixa'!X$6,'Ctas Pagar'!$C:$C,'Fluxo de Caixa'!$A64)</f>
        <v>0</v>
      </c>
      <c r="Y63" s="61">
        <f ca="1">SUMIFS('Ctas Pagar'!$G:$G,'Ctas Pagar'!$J:$J,'Grafico Fluxo de Caixa'!Y$6,'Ctas Pagar'!$C:$C,'Fluxo de Caixa'!$A64)</f>
        <v>0</v>
      </c>
      <c r="Z63" s="61">
        <f ca="1">SUMIFS('Ctas Pagar'!$G:$G,'Ctas Pagar'!$J:$J,'Grafico Fluxo de Caixa'!Z$6,'Ctas Pagar'!$C:$C,'Fluxo de Caixa'!$A64)</f>
        <v>0</v>
      </c>
      <c r="AA63" s="61">
        <f ca="1">SUMIFS('Ctas Pagar'!$G:$G,'Ctas Pagar'!$J:$J,'Grafico Fluxo de Caixa'!AA$6,'Ctas Pagar'!$C:$C,'Fluxo de Caixa'!$A64)</f>
        <v>0</v>
      </c>
      <c r="AB63" s="61">
        <f ca="1">SUMIFS('Ctas Pagar'!$G:$G,'Ctas Pagar'!$J:$J,'Grafico Fluxo de Caixa'!AB$6,'Ctas Pagar'!$C:$C,'Fluxo de Caixa'!$A64)</f>
        <v>0</v>
      </c>
      <c r="AC63" s="61">
        <f ca="1">SUMIFS('Ctas Pagar'!$G:$G,'Ctas Pagar'!$J:$J,'Grafico Fluxo de Caixa'!AC$6,'Ctas Pagar'!$C:$C,'Fluxo de Caixa'!$A64)</f>
        <v>0</v>
      </c>
      <c r="AD63" s="61">
        <f ca="1">SUMIFS('Ctas Pagar'!$G:$G,'Ctas Pagar'!$J:$J,'Grafico Fluxo de Caixa'!AD$6,'Ctas Pagar'!$C:$C,'Fluxo de Caixa'!$A64)</f>
        <v>0</v>
      </c>
      <c r="AE63" s="61">
        <f ca="1">SUMIFS('Ctas Pagar'!$G:$G,'Ctas Pagar'!$J:$J,'Grafico Fluxo de Caixa'!AE$6,'Ctas Pagar'!$C:$C,'Fluxo de Caixa'!$A64)</f>
        <v>0</v>
      </c>
      <c r="AF63" s="61">
        <f ca="1">SUMIFS('Ctas Pagar'!$G:$G,'Ctas Pagar'!$J:$J,'Grafico Fluxo de Caixa'!AF$6,'Ctas Pagar'!$C:$C,'Fluxo de Caixa'!$A64)</f>
        <v>0</v>
      </c>
      <c r="AG63" s="60">
        <f ca="1">SUMIFS('Ctas Pagar'!$G:$G,'Ctas Pagar'!$J:$J,'Grafico Fluxo de Caixa'!AG$6,'Ctas Pagar'!$C:$C,'Fluxo de Caixa'!$A64)</f>
        <v>0</v>
      </c>
    </row>
    <row r="64" spans="1:33">
      <c r="A64" s="6">
        <f>'Plano de Contas'!A76</f>
        <v>0</v>
      </c>
      <c r="B64" s="61">
        <f ca="1">SUMIFS('Ctas Pagar'!$G:$G,'Ctas Pagar'!$J:$J,'Grafico Fluxo de Caixa'!B$6,'Ctas Pagar'!$C:$C,'Fluxo de Caixa'!$A65)</f>
        <v>0</v>
      </c>
      <c r="C64" s="61">
        <f ca="1">SUMIFS('Ctas Pagar'!$G:$G,'Ctas Pagar'!$J:$J,'Grafico Fluxo de Caixa'!C$6,'Ctas Pagar'!$C:$C,'Fluxo de Caixa'!$A65)</f>
        <v>0</v>
      </c>
      <c r="D64" s="60">
        <f ca="1">SUMIFS('Ctas Pagar'!$G:$G,'Ctas Pagar'!$J:$J,'Grafico Fluxo de Caixa'!D$6,'Ctas Pagar'!$C:$C,'Fluxo de Caixa'!$A65)</f>
        <v>0</v>
      </c>
      <c r="E64" s="61">
        <f ca="1">SUMIFS('Ctas Pagar'!$G:$G,'Ctas Pagar'!$J:$J,'Grafico Fluxo de Caixa'!E$6,'Ctas Pagar'!$C:$C,'Fluxo de Caixa'!$A65)</f>
        <v>0</v>
      </c>
      <c r="F64" s="61">
        <f ca="1">SUMIFS('Ctas Pagar'!$G:$G,'Ctas Pagar'!$J:$J,'Grafico Fluxo de Caixa'!F$6,'Ctas Pagar'!$C:$C,'Fluxo de Caixa'!$A65)</f>
        <v>0</v>
      </c>
      <c r="G64" s="61">
        <f ca="1">SUMIFS('Ctas Pagar'!$G:$G,'Ctas Pagar'!$J:$J,'Grafico Fluxo de Caixa'!G$6,'Ctas Pagar'!$C:$C,'Fluxo de Caixa'!$A65)</f>
        <v>0</v>
      </c>
      <c r="H64" s="61">
        <f ca="1">SUMIFS('Ctas Pagar'!$G:$G,'Ctas Pagar'!$J:$J,'Grafico Fluxo de Caixa'!H$6,'Ctas Pagar'!$C:$C,'Fluxo de Caixa'!$A65)</f>
        <v>0</v>
      </c>
      <c r="I64" s="61">
        <f ca="1">SUMIFS('Ctas Pagar'!$G:$G,'Ctas Pagar'!$J:$J,'Grafico Fluxo de Caixa'!I$6,'Ctas Pagar'!$C:$C,'Fluxo de Caixa'!$A65)</f>
        <v>0</v>
      </c>
      <c r="J64" s="61">
        <f ca="1">SUMIFS('Ctas Pagar'!$G:$G,'Ctas Pagar'!$J:$J,'Grafico Fluxo de Caixa'!J$6,'Ctas Pagar'!$C:$C,'Fluxo de Caixa'!$A65)</f>
        <v>0</v>
      </c>
      <c r="K64" s="61">
        <f ca="1">SUMIFS('Ctas Pagar'!$G:$G,'Ctas Pagar'!$J:$J,'Grafico Fluxo de Caixa'!K$6,'Ctas Pagar'!$C:$C,'Fluxo de Caixa'!$A65)</f>
        <v>0</v>
      </c>
      <c r="L64" s="61">
        <f ca="1">SUMIFS('Ctas Pagar'!$G:$G,'Ctas Pagar'!$J:$J,'Grafico Fluxo de Caixa'!L$6,'Ctas Pagar'!$C:$C,'Fluxo de Caixa'!$A65)</f>
        <v>0</v>
      </c>
      <c r="M64" s="61">
        <f ca="1">SUMIFS('Ctas Pagar'!$G:$G,'Ctas Pagar'!$J:$J,'Grafico Fluxo de Caixa'!M$6,'Ctas Pagar'!$C:$C,'Fluxo de Caixa'!$A65)</f>
        <v>0</v>
      </c>
      <c r="N64" s="61">
        <f ca="1">SUMIFS('Ctas Pagar'!$G:$G,'Ctas Pagar'!$J:$J,'Grafico Fluxo de Caixa'!N$6,'Ctas Pagar'!$C:$C,'Fluxo de Caixa'!$A65)</f>
        <v>0</v>
      </c>
      <c r="O64" s="61">
        <f ca="1">SUMIFS('Ctas Pagar'!$G:$G,'Ctas Pagar'!$J:$J,'Grafico Fluxo de Caixa'!O$6,'Ctas Pagar'!$C:$C,'Fluxo de Caixa'!$A65)</f>
        <v>0</v>
      </c>
      <c r="P64" s="61">
        <f ca="1">SUMIFS('Ctas Pagar'!$G:$G,'Ctas Pagar'!$J:$J,'Grafico Fluxo de Caixa'!P$6,'Ctas Pagar'!$C:$C,'Fluxo de Caixa'!$A65)</f>
        <v>0</v>
      </c>
      <c r="Q64" s="61">
        <f ca="1">SUMIFS('Ctas Pagar'!$G:$G,'Ctas Pagar'!$J:$J,'Grafico Fluxo de Caixa'!Q$6,'Ctas Pagar'!$C:$C,'Fluxo de Caixa'!$A65)</f>
        <v>0</v>
      </c>
      <c r="R64" s="61">
        <f ca="1">SUMIFS('Ctas Pagar'!$G:$G,'Ctas Pagar'!$J:$J,'Grafico Fluxo de Caixa'!R$6,'Ctas Pagar'!$C:$C,'Fluxo de Caixa'!$A65)</f>
        <v>0</v>
      </c>
      <c r="S64" s="61">
        <f ca="1">SUMIFS('Ctas Pagar'!$G:$G,'Ctas Pagar'!$J:$J,'Grafico Fluxo de Caixa'!S$6,'Ctas Pagar'!$C:$C,'Fluxo de Caixa'!$A65)</f>
        <v>0</v>
      </c>
      <c r="T64" s="61">
        <f ca="1">SUMIFS('Ctas Pagar'!$G:$G,'Ctas Pagar'!$J:$J,'Grafico Fluxo de Caixa'!T$6,'Ctas Pagar'!$C:$C,'Fluxo de Caixa'!$A65)</f>
        <v>0</v>
      </c>
      <c r="U64" s="61">
        <f ca="1">SUMIFS('Ctas Pagar'!$G:$G,'Ctas Pagar'!$J:$J,'Grafico Fluxo de Caixa'!U$6,'Ctas Pagar'!$C:$C,'Fluxo de Caixa'!$A65)</f>
        <v>0</v>
      </c>
      <c r="V64" s="61">
        <f ca="1">SUMIFS('Ctas Pagar'!$G:$G,'Ctas Pagar'!$J:$J,'Grafico Fluxo de Caixa'!V$6,'Ctas Pagar'!$C:$C,'Fluxo de Caixa'!$A65)</f>
        <v>0</v>
      </c>
      <c r="W64" s="61">
        <f ca="1">SUMIFS('Ctas Pagar'!$G:$G,'Ctas Pagar'!$J:$J,'Grafico Fluxo de Caixa'!W$6,'Ctas Pagar'!$C:$C,'Fluxo de Caixa'!$A65)</f>
        <v>0</v>
      </c>
      <c r="X64" s="61">
        <f ca="1">SUMIFS('Ctas Pagar'!$G:$G,'Ctas Pagar'!$J:$J,'Grafico Fluxo de Caixa'!X$6,'Ctas Pagar'!$C:$C,'Fluxo de Caixa'!$A65)</f>
        <v>0</v>
      </c>
      <c r="Y64" s="61">
        <f ca="1">SUMIFS('Ctas Pagar'!$G:$G,'Ctas Pagar'!$J:$J,'Grafico Fluxo de Caixa'!Y$6,'Ctas Pagar'!$C:$C,'Fluxo de Caixa'!$A65)</f>
        <v>0</v>
      </c>
      <c r="Z64" s="61">
        <f ca="1">SUMIFS('Ctas Pagar'!$G:$G,'Ctas Pagar'!$J:$J,'Grafico Fluxo de Caixa'!Z$6,'Ctas Pagar'!$C:$C,'Fluxo de Caixa'!$A65)</f>
        <v>0</v>
      </c>
      <c r="AA64" s="61">
        <f ca="1">SUMIFS('Ctas Pagar'!$G:$G,'Ctas Pagar'!$J:$J,'Grafico Fluxo de Caixa'!AA$6,'Ctas Pagar'!$C:$C,'Fluxo de Caixa'!$A65)</f>
        <v>0</v>
      </c>
      <c r="AB64" s="61">
        <f ca="1">SUMIFS('Ctas Pagar'!$G:$G,'Ctas Pagar'!$J:$J,'Grafico Fluxo de Caixa'!AB$6,'Ctas Pagar'!$C:$C,'Fluxo de Caixa'!$A65)</f>
        <v>0</v>
      </c>
      <c r="AC64" s="61">
        <f ca="1">SUMIFS('Ctas Pagar'!$G:$G,'Ctas Pagar'!$J:$J,'Grafico Fluxo de Caixa'!AC$6,'Ctas Pagar'!$C:$C,'Fluxo de Caixa'!$A65)</f>
        <v>0</v>
      </c>
      <c r="AD64" s="61">
        <f ca="1">SUMIFS('Ctas Pagar'!$G:$G,'Ctas Pagar'!$J:$J,'Grafico Fluxo de Caixa'!AD$6,'Ctas Pagar'!$C:$C,'Fluxo de Caixa'!$A65)</f>
        <v>0</v>
      </c>
      <c r="AE64" s="61">
        <f ca="1">SUMIFS('Ctas Pagar'!$G:$G,'Ctas Pagar'!$J:$J,'Grafico Fluxo de Caixa'!AE$6,'Ctas Pagar'!$C:$C,'Fluxo de Caixa'!$A65)</f>
        <v>0</v>
      </c>
      <c r="AF64" s="61">
        <f ca="1">SUMIFS('Ctas Pagar'!$G:$G,'Ctas Pagar'!$J:$J,'Grafico Fluxo de Caixa'!AF$6,'Ctas Pagar'!$C:$C,'Fluxo de Caixa'!$A65)</f>
        <v>0</v>
      </c>
      <c r="AG64" s="60">
        <f ca="1">SUMIFS('Ctas Pagar'!$G:$G,'Ctas Pagar'!$J:$J,'Grafico Fluxo de Caixa'!AG$6,'Ctas Pagar'!$C:$C,'Fluxo de Caixa'!$A65)</f>
        <v>0</v>
      </c>
    </row>
    <row r="65" spans="1:33">
      <c r="A65" s="6" t="str">
        <f>'Plano de Contas'!A78</f>
        <v>5.3.1 Salário de Funcionários</v>
      </c>
      <c r="B65" s="61">
        <f ca="1">SUMIFS('Ctas Pagar'!$G:$G,'Ctas Pagar'!$J:$J,'Grafico Fluxo de Caixa'!B$6,'Ctas Pagar'!$C:$C,'Fluxo de Caixa'!$A66)</f>
        <v>0</v>
      </c>
      <c r="C65" s="61">
        <f ca="1">SUMIFS('Ctas Pagar'!$G:$G,'Ctas Pagar'!$J:$J,'Grafico Fluxo de Caixa'!C$6,'Ctas Pagar'!$C:$C,'Fluxo de Caixa'!$A66)</f>
        <v>0</v>
      </c>
      <c r="D65" s="60">
        <f ca="1">SUMIFS('Ctas Pagar'!$G:$G,'Ctas Pagar'!$J:$J,'Grafico Fluxo de Caixa'!D$6,'Ctas Pagar'!$C:$C,'Fluxo de Caixa'!$A66)</f>
        <v>0</v>
      </c>
      <c r="E65" s="61">
        <f ca="1">SUMIFS('Ctas Pagar'!$G:$G,'Ctas Pagar'!$J:$J,'Grafico Fluxo de Caixa'!E$6,'Ctas Pagar'!$C:$C,'Fluxo de Caixa'!$A66)</f>
        <v>0</v>
      </c>
      <c r="F65" s="61">
        <f ca="1">SUMIFS('Ctas Pagar'!$G:$G,'Ctas Pagar'!$J:$J,'Grafico Fluxo de Caixa'!F$6,'Ctas Pagar'!$C:$C,'Fluxo de Caixa'!$A66)</f>
        <v>0</v>
      </c>
      <c r="G65" s="61">
        <f ca="1">SUMIFS('Ctas Pagar'!$G:$G,'Ctas Pagar'!$J:$J,'Grafico Fluxo de Caixa'!G$6,'Ctas Pagar'!$C:$C,'Fluxo de Caixa'!$A66)</f>
        <v>0</v>
      </c>
      <c r="H65" s="61">
        <f ca="1">SUMIFS('Ctas Pagar'!$G:$G,'Ctas Pagar'!$J:$J,'Grafico Fluxo de Caixa'!H$6,'Ctas Pagar'!$C:$C,'Fluxo de Caixa'!$A66)</f>
        <v>0</v>
      </c>
      <c r="I65" s="61">
        <f ca="1">SUMIFS('Ctas Pagar'!$G:$G,'Ctas Pagar'!$J:$J,'Grafico Fluxo de Caixa'!I$6,'Ctas Pagar'!$C:$C,'Fluxo de Caixa'!$A66)</f>
        <v>0</v>
      </c>
      <c r="J65" s="61">
        <f ca="1">SUMIFS('Ctas Pagar'!$G:$G,'Ctas Pagar'!$J:$J,'Grafico Fluxo de Caixa'!J$6,'Ctas Pagar'!$C:$C,'Fluxo de Caixa'!$A66)</f>
        <v>0</v>
      </c>
      <c r="K65" s="61">
        <f ca="1">SUMIFS('Ctas Pagar'!$G:$G,'Ctas Pagar'!$J:$J,'Grafico Fluxo de Caixa'!K$6,'Ctas Pagar'!$C:$C,'Fluxo de Caixa'!$A66)</f>
        <v>0</v>
      </c>
      <c r="L65" s="61">
        <f ca="1">SUMIFS('Ctas Pagar'!$G:$G,'Ctas Pagar'!$J:$J,'Grafico Fluxo de Caixa'!L$6,'Ctas Pagar'!$C:$C,'Fluxo de Caixa'!$A66)</f>
        <v>0</v>
      </c>
      <c r="M65" s="61">
        <f ca="1">SUMIFS('Ctas Pagar'!$G:$G,'Ctas Pagar'!$J:$J,'Grafico Fluxo de Caixa'!M$6,'Ctas Pagar'!$C:$C,'Fluxo de Caixa'!$A66)</f>
        <v>0</v>
      </c>
      <c r="N65" s="61">
        <f ca="1">SUMIFS('Ctas Pagar'!$G:$G,'Ctas Pagar'!$J:$J,'Grafico Fluxo de Caixa'!N$6,'Ctas Pagar'!$C:$C,'Fluxo de Caixa'!$A66)</f>
        <v>0</v>
      </c>
      <c r="O65" s="61">
        <f ca="1">SUMIFS('Ctas Pagar'!$G:$G,'Ctas Pagar'!$J:$J,'Grafico Fluxo de Caixa'!O$6,'Ctas Pagar'!$C:$C,'Fluxo de Caixa'!$A66)</f>
        <v>0</v>
      </c>
      <c r="P65" s="61">
        <f ca="1">SUMIFS('Ctas Pagar'!$G:$G,'Ctas Pagar'!$J:$J,'Grafico Fluxo de Caixa'!P$6,'Ctas Pagar'!$C:$C,'Fluxo de Caixa'!$A66)</f>
        <v>0</v>
      </c>
      <c r="Q65" s="61">
        <f ca="1">SUMIFS('Ctas Pagar'!$G:$G,'Ctas Pagar'!$J:$J,'Grafico Fluxo de Caixa'!Q$6,'Ctas Pagar'!$C:$C,'Fluxo de Caixa'!$A66)</f>
        <v>0</v>
      </c>
      <c r="R65" s="61">
        <f ca="1">SUMIFS('Ctas Pagar'!$G:$G,'Ctas Pagar'!$J:$J,'Grafico Fluxo de Caixa'!R$6,'Ctas Pagar'!$C:$C,'Fluxo de Caixa'!$A66)</f>
        <v>0</v>
      </c>
      <c r="S65" s="61">
        <f ca="1">SUMIFS('Ctas Pagar'!$G:$G,'Ctas Pagar'!$J:$J,'Grafico Fluxo de Caixa'!S$6,'Ctas Pagar'!$C:$C,'Fluxo de Caixa'!$A66)</f>
        <v>0</v>
      </c>
      <c r="T65" s="61">
        <f ca="1">SUMIFS('Ctas Pagar'!$G:$G,'Ctas Pagar'!$J:$J,'Grafico Fluxo de Caixa'!T$6,'Ctas Pagar'!$C:$C,'Fluxo de Caixa'!$A66)</f>
        <v>0</v>
      </c>
      <c r="U65" s="61">
        <f ca="1">SUMIFS('Ctas Pagar'!$G:$G,'Ctas Pagar'!$J:$J,'Grafico Fluxo de Caixa'!U$6,'Ctas Pagar'!$C:$C,'Fluxo de Caixa'!$A66)</f>
        <v>0</v>
      </c>
      <c r="V65" s="61">
        <f ca="1">SUMIFS('Ctas Pagar'!$G:$G,'Ctas Pagar'!$J:$J,'Grafico Fluxo de Caixa'!V$6,'Ctas Pagar'!$C:$C,'Fluxo de Caixa'!$A66)</f>
        <v>0</v>
      </c>
      <c r="W65" s="61">
        <f ca="1">SUMIFS('Ctas Pagar'!$G:$G,'Ctas Pagar'!$J:$J,'Grafico Fluxo de Caixa'!W$6,'Ctas Pagar'!$C:$C,'Fluxo de Caixa'!$A66)</f>
        <v>0</v>
      </c>
      <c r="X65" s="61">
        <f ca="1">SUMIFS('Ctas Pagar'!$G:$G,'Ctas Pagar'!$J:$J,'Grafico Fluxo de Caixa'!X$6,'Ctas Pagar'!$C:$C,'Fluxo de Caixa'!$A66)</f>
        <v>0</v>
      </c>
      <c r="Y65" s="61">
        <f ca="1">SUMIFS('Ctas Pagar'!$G:$G,'Ctas Pagar'!$J:$J,'Grafico Fluxo de Caixa'!Y$6,'Ctas Pagar'!$C:$C,'Fluxo de Caixa'!$A66)</f>
        <v>0</v>
      </c>
      <c r="Z65" s="61">
        <f ca="1">SUMIFS('Ctas Pagar'!$G:$G,'Ctas Pagar'!$J:$J,'Grafico Fluxo de Caixa'!Z$6,'Ctas Pagar'!$C:$C,'Fluxo de Caixa'!$A66)</f>
        <v>0</v>
      </c>
      <c r="AA65" s="61">
        <f ca="1">SUMIFS('Ctas Pagar'!$G:$G,'Ctas Pagar'!$J:$J,'Grafico Fluxo de Caixa'!AA$6,'Ctas Pagar'!$C:$C,'Fluxo de Caixa'!$A66)</f>
        <v>0</v>
      </c>
      <c r="AB65" s="61">
        <f ca="1">SUMIFS('Ctas Pagar'!$G:$G,'Ctas Pagar'!$J:$J,'Grafico Fluxo de Caixa'!AB$6,'Ctas Pagar'!$C:$C,'Fluxo de Caixa'!$A66)</f>
        <v>0</v>
      </c>
      <c r="AC65" s="61">
        <f ca="1">SUMIFS('Ctas Pagar'!$G:$G,'Ctas Pagar'!$J:$J,'Grafico Fluxo de Caixa'!AC$6,'Ctas Pagar'!$C:$C,'Fluxo de Caixa'!$A66)</f>
        <v>0</v>
      </c>
      <c r="AD65" s="61">
        <f ca="1">SUMIFS('Ctas Pagar'!$G:$G,'Ctas Pagar'!$J:$J,'Grafico Fluxo de Caixa'!AD$6,'Ctas Pagar'!$C:$C,'Fluxo de Caixa'!$A66)</f>
        <v>0</v>
      </c>
      <c r="AE65" s="61">
        <f ca="1">SUMIFS('Ctas Pagar'!$G:$G,'Ctas Pagar'!$J:$J,'Grafico Fluxo de Caixa'!AE$6,'Ctas Pagar'!$C:$C,'Fluxo de Caixa'!$A66)</f>
        <v>0</v>
      </c>
      <c r="AF65" s="61">
        <f ca="1">SUMIFS('Ctas Pagar'!$G:$G,'Ctas Pagar'!$J:$J,'Grafico Fluxo de Caixa'!AF$6,'Ctas Pagar'!$C:$C,'Fluxo de Caixa'!$A66)</f>
        <v>0</v>
      </c>
      <c r="AG65" s="60">
        <f ca="1">SUMIFS('Ctas Pagar'!$G:$G,'Ctas Pagar'!$J:$J,'Grafico Fluxo de Caixa'!AG$6,'Ctas Pagar'!$C:$C,'Fluxo de Caixa'!$A66)</f>
        <v>0</v>
      </c>
    </row>
    <row r="66" spans="1:33">
      <c r="A66" s="6" t="str">
        <f>'Plano de Contas'!A79</f>
        <v>5.3.2 Bolsa de Estágio</v>
      </c>
      <c r="B66" s="61">
        <f ca="1">SUMIFS('Ctas Pagar'!$G:$G,'Ctas Pagar'!$J:$J,'Grafico Fluxo de Caixa'!B$6,'Ctas Pagar'!$C:$C,'Fluxo de Caixa'!$A67)</f>
        <v>0</v>
      </c>
      <c r="C66" s="61">
        <f ca="1">SUMIFS('Ctas Pagar'!$G:$G,'Ctas Pagar'!$J:$J,'Grafico Fluxo de Caixa'!C$6,'Ctas Pagar'!$C:$C,'Fluxo de Caixa'!$A67)</f>
        <v>0</v>
      </c>
      <c r="D66" s="60">
        <f ca="1">SUMIFS('Ctas Pagar'!$G:$G,'Ctas Pagar'!$J:$J,'Grafico Fluxo de Caixa'!D$6,'Ctas Pagar'!$C:$C,'Fluxo de Caixa'!$A67)</f>
        <v>0</v>
      </c>
      <c r="E66" s="61">
        <f ca="1">SUMIFS('Ctas Pagar'!$G:$G,'Ctas Pagar'!$J:$J,'Grafico Fluxo de Caixa'!E$6,'Ctas Pagar'!$C:$C,'Fluxo de Caixa'!$A67)</f>
        <v>0</v>
      </c>
      <c r="F66" s="61">
        <f ca="1">SUMIFS('Ctas Pagar'!$G:$G,'Ctas Pagar'!$J:$J,'Grafico Fluxo de Caixa'!F$6,'Ctas Pagar'!$C:$C,'Fluxo de Caixa'!$A67)</f>
        <v>0</v>
      </c>
      <c r="G66" s="61">
        <f ca="1">SUMIFS('Ctas Pagar'!$G:$G,'Ctas Pagar'!$J:$J,'Grafico Fluxo de Caixa'!G$6,'Ctas Pagar'!$C:$C,'Fluxo de Caixa'!$A67)</f>
        <v>0</v>
      </c>
      <c r="H66" s="61">
        <f ca="1">SUMIFS('Ctas Pagar'!$G:$G,'Ctas Pagar'!$J:$J,'Grafico Fluxo de Caixa'!H$6,'Ctas Pagar'!$C:$C,'Fluxo de Caixa'!$A67)</f>
        <v>0</v>
      </c>
      <c r="I66" s="61">
        <f ca="1">SUMIFS('Ctas Pagar'!$G:$G,'Ctas Pagar'!$J:$J,'Grafico Fluxo de Caixa'!I$6,'Ctas Pagar'!$C:$C,'Fluxo de Caixa'!$A67)</f>
        <v>0</v>
      </c>
      <c r="J66" s="61">
        <f ca="1">SUMIFS('Ctas Pagar'!$G:$G,'Ctas Pagar'!$J:$J,'Grafico Fluxo de Caixa'!J$6,'Ctas Pagar'!$C:$C,'Fluxo de Caixa'!$A67)</f>
        <v>0</v>
      </c>
      <c r="K66" s="61">
        <f ca="1">SUMIFS('Ctas Pagar'!$G:$G,'Ctas Pagar'!$J:$J,'Grafico Fluxo de Caixa'!K$6,'Ctas Pagar'!$C:$C,'Fluxo de Caixa'!$A67)</f>
        <v>0</v>
      </c>
      <c r="L66" s="61">
        <f ca="1">SUMIFS('Ctas Pagar'!$G:$G,'Ctas Pagar'!$J:$J,'Grafico Fluxo de Caixa'!L$6,'Ctas Pagar'!$C:$C,'Fluxo de Caixa'!$A67)</f>
        <v>0</v>
      </c>
      <c r="M66" s="61">
        <f ca="1">SUMIFS('Ctas Pagar'!$G:$G,'Ctas Pagar'!$J:$J,'Grafico Fluxo de Caixa'!M$6,'Ctas Pagar'!$C:$C,'Fluxo de Caixa'!$A67)</f>
        <v>0</v>
      </c>
      <c r="N66" s="61">
        <f ca="1">SUMIFS('Ctas Pagar'!$G:$G,'Ctas Pagar'!$J:$J,'Grafico Fluxo de Caixa'!N$6,'Ctas Pagar'!$C:$C,'Fluxo de Caixa'!$A67)</f>
        <v>0</v>
      </c>
      <c r="O66" s="61">
        <f ca="1">SUMIFS('Ctas Pagar'!$G:$G,'Ctas Pagar'!$J:$J,'Grafico Fluxo de Caixa'!O$6,'Ctas Pagar'!$C:$C,'Fluxo de Caixa'!$A67)</f>
        <v>0</v>
      </c>
      <c r="P66" s="61">
        <f ca="1">SUMIFS('Ctas Pagar'!$G:$G,'Ctas Pagar'!$J:$J,'Grafico Fluxo de Caixa'!P$6,'Ctas Pagar'!$C:$C,'Fluxo de Caixa'!$A67)</f>
        <v>0</v>
      </c>
      <c r="Q66" s="61">
        <f ca="1">SUMIFS('Ctas Pagar'!$G:$G,'Ctas Pagar'!$J:$J,'Grafico Fluxo de Caixa'!Q$6,'Ctas Pagar'!$C:$C,'Fluxo de Caixa'!$A67)</f>
        <v>0</v>
      </c>
      <c r="R66" s="61">
        <f ca="1">SUMIFS('Ctas Pagar'!$G:$G,'Ctas Pagar'!$J:$J,'Grafico Fluxo de Caixa'!R$6,'Ctas Pagar'!$C:$C,'Fluxo de Caixa'!$A67)</f>
        <v>0</v>
      </c>
      <c r="S66" s="61">
        <f ca="1">SUMIFS('Ctas Pagar'!$G:$G,'Ctas Pagar'!$J:$J,'Grafico Fluxo de Caixa'!S$6,'Ctas Pagar'!$C:$C,'Fluxo de Caixa'!$A67)</f>
        <v>0</v>
      </c>
      <c r="T66" s="61">
        <f ca="1">SUMIFS('Ctas Pagar'!$G:$G,'Ctas Pagar'!$J:$J,'Grafico Fluxo de Caixa'!T$6,'Ctas Pagar'!$C:$C,'Fluxo de Caixa'!$A67)</f>
        <v>0</v>
      </c>
      <c r="U66" s="61">
        <f ca="1">SUMIFS('Ctas Pagar'!$G:$G,'Ctas Pagar'!$J:$J,'Grafico Fluxo de Caixa'!U$6,'Ctas Pagar'!$C:$C,'Fluxo de Caixa'!$A67)</f>
        <v>0</v>
      </c>
      <c r="V66" s="61">
        <f ca="1">SUMIFS('Ctas Pagar'!$G:$G,'Ctas Pagar'!$J:$J,'Grafico Fluxo de Caixa'!V$6,'Ctas Pagar'!$C:$C,'Fluxo de Caixa'!$A67)</f>
        <v>0</v>
      </c>
      <c r="W66" s="61">
        <f ca="1">SUMIFS('Ctas Pagar'!$G:$G,'Ctas Pagar'!$J:$J,'Grafico Fluxo de Caixa'!W$6,'Ctas Pagar'!$C:$C,'Fluxo de Caixa'!$A67)</f>
        <v>0</v>
      </c>
      <c r="X66" s="61">
        <f ca="1">SUMIFS('Ctas Pagar'!$G:$G,'Ctas Pagar'!$J:$J,'Grafico Fluxo de Caixa'!X$6,'Ctas Pagar'!$C:$C,'Fluxo de Caixa'!$A67)</f>
        <v>0</v>
      </c>
      <c r="Y66" s="61">
        <f ca="1">SUMIFS('Ctas Pagar'!$G:$G,'Ctas Pagar'!$J:$J,'Grafico Fluxo de Caixa'!Y$6,'Ctas Pagar'!$C:$C,'Fluxo de Caixa'!$A67)</f>
        <v>0</v>
      </c>
      <c r="Z66" s="61">
        <f ca="1">SUMIFS('Ctas Pagar'!$G:$G,'Ctas Pagar'!$J:$J,'Grafico Fluxo de Caixa'!Z$6,'Ctas Pagar'!$C:$C,'Fluxo de Caixa'!$A67)</f>
        <v>0</v>
      </c>
      <c r="AA66" s="61">
        <f ca="1">SUMIFS('Ctas Pagar'!$G:$G,'Ctas Pagar'!$J:$J,'Grafico Fluxo de Caixa'!AA$6,'Ctas Pagar'!$C:$C,'Fluxo de Caixa'!$A67)</f>
        <v>0</v>
      </c>
      <c r="AB66" s="61">
        <f ca="1">SUMIFS('Ctas Pagar'!$G:$G,'Ctas Pagar'!$J:$J,'Grafico Fluxo de Caixa'!AB$6,'Ctas Pagar'!$C:$C,'Fluxo de Caixa'!$A67)</f>
        <v>0</v>
      </c>
      <c r="AC66" s="61">
        <f ca="1">SUMIFS('Ctas Pagar'!$G:$G,'Ctas Pagar'!$J:$J,'Grafico Fluxo de Caixa'!AC$6,'Ctas Pagar'!$C:$C,'Fluxo de Caixa'!$A67)</f>
        <v>0</v>
      </c>
      <c r="AD66" s="61">
        <f ca="1">SUMIFS('Ctas Pagar'!$G:$G,'Ctas Pagar'!$J:$J,'Grafico Fluxo de Caixa'!AD$6,'Ctas Pagar'!$C:$C,'Fluxo de Caixa'!$A67)</f>
        <v>0</v>
      </c>
      <c r="AE66" s="61">
        <f ca="1">SUMIFS('Ctas Pagar'!$G:$G,'Ctas Pagar'!$J:$J,'Grafico Fluxo de Caixa'!AE$6,'Ctas Pagar'!$C:$C,'Fluxo de Caixa'!$A67)</f>
        <v>0</v>
      </c>
      <c r="AF66" s="61">
        <f ca="1">SUMIFS('Ctas Pagar'!$G:$G,'Ctas Pagar'!$J:$J,'Grafico Fluxo de Caixa'!AF$6,'Ctas Pagar'!$C:$C,'Fluxo de Caixa'!$A67)</f>
        <v>0</v>
      </c>
      <c r="AG66" s="60">
        <f ca="1">SUMIFS('Ctas Pagar'!$G:$G,'Ctas Pagar'!$J:$J,'Grafico Fluxo de Caixa'!AG$6,'Ctas Pagar'!$C:$C,'Fluxo de Caixa'!$A67)</f>
        <v>0</v>
      </c>
    </row>
    <row r="67" spans="1:33">
      <c r="A67" s="6" t="str">
        <f>'Plano de Contas'!A80</f>
        <v>5.3.3 VT e VR</v>
      </c>
      <c r="B67" s="61">
        <f ca="1">SUMIFS('Ctas Pagar'!$G:$G,'Ctas Pagar'!$J:$J,'Grafico Fluxo de Caixa'!B$6,'Ctas Pagar'!$C:$C,'Fluxo de Caixa'!$A68)</f>
        <v>0</v>
      </c>
      <c r="C67" s="61">
        <f ca="1">SUMIFS('Ctas Pagar'!$G:$G,'Ctas Pagar'!$J:$J,'Grafico Fluxo de Caixa'!C$6,'Ctas Pagar'!$C:$C,'Fluxo de Caixa'!$A68)</f>
        <v>0</v>
      </c>
      <c r="D67" s="60">
        <f ca="1">SUMIFS('Ctas Pagar'!$G:$G,'Ctas Pagar'!$J:$J,'Grafico Fluxo de Caixa'!D$6,'Ctas Pagar'!$C:$C,'Fluxo de Caixa'!$A68)</f>
        <v>0</v>
      </c>
      <c r="E67" s="61">
        <f ca="1">SUMIFS('Ctas Pagar'!$G:$G,'Ctas Pagar'!$J:$J,'Grafico Fluxo de Caixa'!E$6,'Ctas Pagar'!$C:$C,'Fluxo de Caixa'!$A68)</f>
        <v>0</v>
      </c>
      <c r="F67" s="61">
        <f ca="1">SUMIFS('Ctas Pagar'!$G:$G,'Ctas Pagar'!$J:$J,'Grafico Fluxo de Caixa'!F$6,'Ctas Pagar'!$C:$C,'Fluxo de Caixa'!$A68)</f>
        <v>0</v>
      </c>
      <c r="G67" s="61">
        <f ca="1">SUMIFS('Ctas Pagar'!$G:$G,'Ctas Pagar'!$J:$J,'Grafico Fluxo de Caixa'!G$6,'Ctas Pagar'!$C:$C,'Fluxo de Caixa'!$A68)</f>
        <v>0</v>
      </c>
      <c r="H67" s="61">
        <f ca="1">SUMIFS('Ctas Pagar'!$G:$G,'Ctas Pagar'!$J:$J,'Grafico Fluxo de Caixa'!H$6,'Ctas Pagar'!$C:$C,'Fluxo de Caixa'!$A68)</f>
        <v>0</v>
      </c>
      <c r="I67" s="61">
        <f ca="1">SUMIFS('Ctas Pagar'!$G:$G,'Ctas Pagar'!$J:$J,'Grafico Fluxo de Caixa'!I$6,'Ctas Pagar'!$C:$C,'Fluxo de Caixa'!$A68)</f>
        <v>0</v>
      </c>
      <c r="J67" s="61">
        <f ca="1">SUMIFS('Ctas Pagar'!$G:$G,'Ctas Pagar'!$J:$J,'Grafico Fluxo de Caixa'!J$6,'Ctas Pagar'!$C:$C,'Fluxo de Caixa'!$A68)</f>
        <v>0</v>
      </c>
      <c r="K67" s="61">
        <f ca="1">SUMIFS('Ctas Pagar'!$G:$G,'Ctas Pagar'!$J:$J,'Grafico Fluxo de Caixa'!K$6,'Ctas Pagar'!$C:$C,'Fluxo de Caixa'!$A68)</f>
        <v>0</v>
      </c>
      <c r="L67" s="61">
        <f ca="1">SUMIFS('Ctas Pagar'!$G:$G,'Ctas Pagar'!$J:$J,'Grafico Fluxo de Caixa'!L$6,'Ctas Pagar'!$C:$C,'Fluxo de Caixa'!$A68)</f>
        <v>0</v>
      </c>
      <c r="M67" s="61">
        <f ca="1">SUMIFS('Ctas Pagar'!$G:$G,'Ctas Pagar'!$J:$J,'Grafico Fluxo de Caixa'!M$6,'Ctas Pagar'!$C:$C,'Fluxo de Caixa'!$A68)</f>
        <v>0</v>
      </c>
      <c r="N67" s="61">
        <f ca="1">SUMIFS('Ctas Pagar'!$G:$G,'Ctas Pagar'!$J:$J,'Grafico Fluxo de Caixa'!N$6,'Ctas Pagar'!$C:$C,'Fluxo de Caixa'!$A68)</f>
        <v>0</v>
      </c>
      <c r="O67" s="61">
        <f ca="1">SUMIFS('Ctas Pagar'!$G:$G,'Ctas Pagar'!$J:$J,'Grafico Fluxo de Caixa'!O$6,'Ctas Pagar'!$C:$C,'Fluxo de Caixa'!$A68)</f>
        <v>0</v>
      </c>
      <c r="P67" s="61">
        <f ca="1">SUMIFS('Ctas Pagar'!$G:$G,'Ctas Pagar'!$J:$J,'Grafico Fluxo de Caixa'!P$6,'Ctas Pagar'!$C:$C,'Fluxo de Caixa'!$A68)</f>
        <v>0</v>
      </c>
      <c r="Q67" s="61">
        <f ca="1">SUMIFS('Ctas Pagar'!$G:$G,'Ctas Pagar'!$J:$J,'Grafico Fluxo de Caixa'!Q$6,'Ctas Pagar'!$C:$C,'Fluxo de Caixa'!$A68)</f>
        <v>0</v>
      </c>
      <c r="R67" s="61">
        <f ca="1">SUMIFS('Ctas Pagar'!$G:$G,'Ctas Pagar'!$J:$J,'Grafico Fluxo de Caixa'!R$6,'Ctas Pagar'!$C:$C,'Fluxo de Caixa'!$A68)</f>
        <v>0</v>
      </c>
      <c r="S67" s="61">
        <f ca="1">SUMIFS('Ctas Pagar'!$G:$G,'Ctas Pagar'!$J:$J,'Grafico Fluxo de Caixa'!S$6,'Ctas Pagar'!$C:$C,'Fluxo de Caixa'!$A68)</f>
        <v>0</v>
      </c>
      <c r="T67" s="61">
        <f ca="1">SUMIFS('Ctas Pagar'!$G:$G,'Ctas Pagar'!$J:$J,'Grafico Fluxo de Caixa'!T$6,'Ctas Pagar'!$C:$C,'Fluxo de Caixa'!$A68)</f>
        <v>0</v>
      </c>
      <c r="U67" s="61">
        <f ca="1">SUMIFS('Ctas Pagar'!$G:$G,'Ctas Pagar'!$J:$J,'Grafico Fluxo de Caixa'!U$6,'Ctas Pagar'!$C:$C,'Fluxo de Caixa'!$A68)</f>
        <v>0</v>
      </c>
      <c r="V67" s="61">
        <f ca="1">SUMIFS('Ctas Pagar'!$G:$G,'Ctas Pagar'!$J:$J,'Grafico Fluxo de Caixa'!V$6,'Ctas Pagar'!$C:$C,'Fluxo de Caixa'!$A68)</f>
        <v>0</v>
      </c>
      <c r="W67" s="61">
        <f ca="1">SUMIFS('Ctas Pagar'!$G:$G,'Ctas Pagar'!$J:$J,'Grafico Fluxo de Caixa'!W$6,'Ctas Pagar'!$C:$C,'Fluxo de Caixa'!$A68)</f>
        <v>0</v>
      </c>
      <c r="X67" s="61">
        <f ca="1">SUMIFS('Ctas Pagar'!$G:$G,'Ctas Pagar'!$J:$J,'Grafico Fluxo de Caixa'!X$6,'Ctas Pagar'!$C:$C,'Fluxo de Caixa'!$A68)</f>
        <v>0</v>
      </c>
      <c r="Y67" s="61">
        <f ca="1">SUMIFS('Ctas Pagar'!$G:$G,'Ctas Pagar'!$J:$J,'Grafico Fluxo de Caixa'!Y$6,'Ctas Pagar'!$C:$C,'Fluxo de Caixa'!$A68)</f>
        <v>0</v>
      </c>
      <c r="Z67" s="61">
        <f ca="1">SUMIFS('Ctas Pagar'!$G:$G,'Ctas Pagar'!$J:$J,'Grafico Fluxo de Caixa'!Z$6,'Ctas Pagar'!$C:$C,'Fluxo de Caixa'!$A68)</f>
        <v>0</v>
      </c>
      <c r="AA67" s="61">
        <f ca="1">SUMIFS('Ctas Pagar'!$G:$G,'Ctas Pagar'!$J:$J,'Grafico Fluxo de Caixa'!AA$6,'Ctas Pagar'!$C:$C,'Fluxo de Caixa'!$A68)</f>
        <v>0</v>
      </c>
      <c r="AB67" s="61">
        <f ca="1">SUMIFS('Ctas Pagar'!$G:$G,'Ctas Pagar'!$J:$J,'Grafico Fluxo de Caixa'!AB$6,'Ctas Pagar'!$C:$C,'Fluxo de Caixa'!$A68)</f>
        <v>0</v>
      </c>
      <c r="AC67" s="61">
        <f ca="1">SUMIFS('Ctas Pagar'!$G:$G,'Ctas Pagar'!$J:$J,'Grafico Fluxo de Caixa'!AC$6,'Ctas Pagar'!$C:$C,'Fluxo de Caixa'!$A68)</f>
        <v>0</v>
      </c>
      <c r="AD67" s="61">
        <f ca="1">SUMIFS('Ctas Pagar'!$G:$G,'Ctas Pagar'!$J:$J,'Grafico Fluxo de Caixa'!AD$6,'Ctas Pagar'!$C:$C,'Fluxo de Caixa'!$A68)</f>
        <v>0</v>
      </c>
      <c r="AE67" s="61">
        <f ca="1">SUMIFS('Ctas Pagar'!$G:$G,'Ctas Pagar'!$J:$J,'Grafico Fluxo de Caixa'!AE$6,'Ctas Pagar'!$C:$C,'Fluxo de Caixa'!$A68)</f>
        <v>0</v>
      </c>
      <c r="AF67" s="61">
        <f ca="1">SUMIFS('Ctas Pagar'!$G:$G,'Ctas Pagar'!$J:$J,'Grafico Fluxo de Caixa'!AF$6,'Ctas Pagar'!$C:$C,'Fluxo de Caixa'!$A68)</f>
        <v>0</v>
      </c>
      <c r="AG67" s="60">
        <f ca="1">SUMIFS('Ctas Pagar'!$G:$G,'Ctas Pagar'!$J:$J,'Grafico Fluxo de Caixa'!AG$6,'Ctas Pagar'!$C:$C,'Fluxo de Caixa'!$A68)</f>
        <v>0</v>
      </c>
    </row>
    <row r="68" spans="1:33">
      <c r="A68" s="6" t="str">
        <f>'Plano de Contas'!A81</f>
        <v xml:space="preserve">5.3.4 Rescisão </v>
      </c>
      <c r="B68" s="61">
        <f ca="1">SUMIFS('Ctas Pagar'!$G:$G,'Ctas Pagar'!$J:$J,'Grafico Fluxo de Caixa'!B$6,'Ctas Pagar'!$C:$C,'Fluxo de Caixa'!$A69)</f>
        <v>0</v>
      </c>
      <c r="C68" s="61">
        <f ca="1">SUMIFS('Ctas Pagar'!$G:$G,'Ctas Pagar'!$J:$J,'Grafico Fluxo de Caixa'!C$6,'Ctas Pagar'!$C:$C,'Fluxo de Caixa'!$A69)</f>
        <v>0</v>
      </c>
      <c r="D68" s="60">
        <f ca="1">SUMIFS('Ctas Pagar'!$G:$G,'Ctas Pagar'!$J:$J,'Grafico Fluxo de Caixa'!D$6,'Ctas Pagar'!$C:$C,'Fluxo de Caixa'!$A69)</f>
        <v>0</v>
      </c>
      <c r="E68" s="61">
        <f ca="1">SUMIFS('Ctas Pagar'!$G:$G,'Ctas Pagar'!$J:$J,'Grafico Fluxo de Caixa'!E$6,'Ctas Pagar'!$C:$C,'Fluxo de Caixa'!$A69)</f>
        <v>0</v>
      </c>
      <c r="F68" s="61">
        <f ca="1">SUMIFS('Ctas Pagar'!$G:$G,'Ctas Pagar'!$J:$J,'Grafico Fluxo de Caixa'!F$6,'Ctas Pagar'!$C:$C,'Fluxo de Caixa'!$A69)</f>
        <v>0</v>
      </c>
      <c r="G68" s="61">
        <f ca="1">SUMIFS('Ctas Pagar'!$G:$G,'Ctas Pagar'!$J:$J,'Grafico Fluxo de Caixa'!G$6,'Ctas Pagar'!$C:$C,'Fluxo de Caixa'!$A69)</f>
        <v>0</v>
      </c>
      <c r="H68" s="61">
        <f ca="1">SUMIFS('Ctas Pagar'!$G:$G,'Ctas Pagar'!$J:$J,'Grafico Fluxo de Caixa'!H$6,'Ctas Pagar'!$C:$C,'Fluxo de Caixa'!$A69)</f>
        <v>0</v>
      </c>
      <c r="I68" s="61">
        <f ca="1">SUMIFS('Ctas Pagar'!$G:$G,'Ctas Pagar'!$J:$J,'Grafico Fluxo de Caixa'!I$6,'Ctas Pagar'!$C:$C,'Fluxo de Caixa'!$A69)</f>
        <v>0</v>
      </c>
      <c r="J68" s="61">
        <f ca="1">SUMIFS('Ctas Pagar'!$G:$G,'Ctas Pagar'!$J:$J,'Grafico Fluxo de Caixa'!J$6,'Ctas Pagar'!$C:$C,'Fluxo de Caixa'!$A69)</f>
        <v>0</v>
      </c>
      <c r="K68" s="61">
        <f ca="1">SUMIFS('Ctas Pagar'!$G:$G,'Ctas Pagar'!$J:$J,'Grafico Fluxo de Caixa'!K$6,'Ctas Pagar'!$C:$C,'Fluxo de Caixa'!$A69)</f>
        <v>0</v>
      </c>
      <c r="L68" s="61">
        <f ca="1">SUMIFS('Ctas Pagar'!$G:$G,'Ctas Pagar'!$J:$J,'Grafico Fluxo de Caixa'!L$6,'Ctas Pagar'!$C:$C,'Fluxo de Caixa'!$A69)</f>
        <v>0</v>
      </c>
      <c r="M68" s="61">
        <f ca="1">SUMIFS('Ctas Pagar'!$G:$G,'Ctas Pagar'!$J:$J,'Grafico Fluxo de Caixa'!M$6,'Ctas Pagar'!$C:$C,'Fluxo de Caixa'!$A69)</f>
        <v>0</v>
      </c>
      <c r="N68" s="61">
        <f ca="1">SUMIFS('Ctas Pagar'!$G:$G,'Ctas Pagar'!$J:$J,'Grafico Fluxo de Caixa'!N$6,'Ctas Pagar'!$C:$C,'Fluxo de Caixa'!$A69)</f>
        <v>0</v>
      </c>
      <c r="O68" s="61">
        <f ca="1">SUMIFS('Ctas Pagar'!$G:$G,'Ctas Pagar'!$J:$J,'Grafico Fluxo de Caixa'!O$6,'Ctas Pagar'!$C:$C,'Fluxo de Caixa'!$A69)</f>
        <v>0</v>
      </c>
      <c r="P68" s="61">
        <f ca="1">SUMIFS('Ctas Pagar'!$G:$G,'Ctas Pagar'!$J:$J,'Grafico Fluxo de Caixa'!P$6,'Ctas Pagar'!$C:$C,'Fluxo de Caixa'!$A69)</f>
        <v>0</v>
      </c>
      <c r="Q68" s="61">
        <f ca="1">SUMIFS('Ctas Pagar'!$G:$G,'Ctas Pagar'!$J:$J,'Grafico Fluxo de Caixa'!Q$6,'Ctas Pagar'!$C:$C,'Fluxo de Caixa'!$A69)</f>
        <v>0</v>
      </c>
      <c r="R68" s="61">
        <f ca="1">SUMIFS('Ctas Pagar'!$G:$G,'Ctas Pagar'!$J:$J,'Grafico Fluxo de Caixa'!R$6,'Ctas Pagar'!$C:$C,'Fluxo de Caixa'!$A69)</f>
        <v>0</v>
      </c>
      <c r="S68" s="61">
        <f ca="1">SUMIFS('Ctas Pagar'!$G:$G,'Ctas Pagar'!$J:$J,'Grafico Fluxo de Caixa'!S$6,'Ctas Pagar'!$C:$C,'Fluxo de Caixa'!$A69)</f>
        <v>0</v>
      </c>
      <c r="T68" s="61">
        <f ca="1">SUMIFS('Ctas Pagar'!$G:$G,'Ctas Pagar'!$J:$J,'Grafico Fluxo de Caixa'!T$6,'Ctas Pagar'!$C:$C,'Fluxo de Caixa'!$A69)</f>
        <v>0</v>
      </c>
      <c r="U68" s="61">
        <f ca="1">SUMIFS('Ctas Pagar'!$G:$G,'Ctas Pagar'!$J:$J,'Grafico Fluxo de Caixa'!U$6,'Ctas Pagar'!$C:$C,'Fluxo de Caixa'!$A69)</f>
        <v>0</v>
      </c>
      <c r="V68" s="61">
        <f ca="1">SUMIFS('Ctas Pagar'!$G:$G,'Ctas Pagar'!$J:$J,'Grafico Fluxo de Caixa'!V$6,'Ctas Pagar'!$C:$C,'Fluxo de Caixa'!$A69)</f>
        <v>0</v>
      </c>
      <c r="W68" s="61">
        <f ca="1">SUMIFS('Ctas Pagar'!$G:$G,'Ctas Pagar'!$J:$J,'Grafico Fluxo de Caixa'!W$6,'Ctas Pagar'!$C:$C,'Fluxo de Caixa'!$A69)</f>
        <v>0</v>
      </c>
      <c r="X68" s="61">
        <f ca="1">SUMIFS('Ctas Pagar'!$G:$G,'Ctas Pagar'!$J:$J,'Grafico Fluxo de Caixa'!X$6,'Ctas Pagar'!$C:$C,'Fluxo de Caixa'!$A69)</f>
        <v>0</v>
      </c>
      <c r="Y68" s="61">
        <f ca="1">SUMIFS('Ctas Pagar'!$G:$G,'Ctas Pagar'!$J:$J,'Grafico Fluxo de Caixa'!Y$6,'Ctas Pagar'!$C:$C,'Fluxo de Caixa'!$A69)</f>
        <v>0</v>
      </c>
      <c r="Z68" s="61">
        <f ca="1">SUMIFS('Ctas Pagar'!$G:$G,'Ctas Pagar'!$J:$J,'Grafico Fluxo de Caixa'!Z$6,'Ctas Pagar'!$C:$C,'Fluxo de Caixa'!$A69)</f>
        <v>0</v>
      </c>
      <c r="AA68" s="61">
        <f ca="1">SUMIFS('Ctas Pagar'!$G:$G,'Ctas Pagar'!$J:$J,'Grafico Fluxo de Caixa'!AA$6,'Ctas Pagar'!$C:$C,'Fluxo de Caixa'!$A69)</f>
        <v>0</v>
      </c>
      <c r="AB68" s="61">
        <f ca="1">SUMIFS('Ctas Pagar'!$G:$G,'Ctas Pagar'!$J:$J,'Grafico Fluxo de Caixa'!AB$6,'Ctas Pagar'!$C:$C,'Fluxo de Caixa'!$A69)</f>
        <v>0</v>
      </c>
      <c r="AC68" s="61">
        <f ca="1">SUMIFS('Ctas Pagar'!$G:$G,'Ctas Pagar'!$J:$J,'Grafico Fluxo de Caixa'!AC$6,'Ctas Pagar'!$C:$C,'Fluxo de Caixa'!$A69)</f>
        <v>0</v>
      </c>
      <c r="AD68" s="61">
        <f ca="1">SUMIFS('Ctas Pagar'!$G:$G,'Ctas Pagar'!$J:$J,'Grafico Fluxo de Caixa'!AD$6,'Ctas Pagar'!$C:$C,'Fluxo de Caixa'!$A69)</f>
        <v>0</v>
      </c>
      <c r="AE68" s="61">
        <f ca="1">SUMIFS('Ctas Pagar'!$G:$G,'Ctas Pagar'!$J:$J,'Grafico Fluxo de Caixa'!AE$6,'Ctas Pagar'!$C:$C,'Fluxo de Caixa'!$A69)</f>
        <v>0</v>
      </c>
      <c r="AF68" s="61">
        <f ca="1">SUMIFS('Ctas Pagar'!$G:$G,'Ctas Pagar'!$J:$J,'Grafico Fluxo de Caixa'!AF$6,'Ctas Pagar'!$C:$C,'Fluxo de Caixa'!$A69)</f>
        <v>0</v>
      </c>
      <c r="AG68" s="60">
        <f ca="1">SUMIFS('Ctas Pagar'!$G:$G,'Ctas Pagar'!$J:$J,'Grafico Fluxo de Caixa'!AG$6,'Ctas Pagar'!$C:$C,'Fluxo de Caixa'!$A69)</f>
        <v>0</v>
      </c>
    </row>
    <row r="69" spans="1:33">
      <c r="A69" s="6" t="str">
        <f>'Plano de Contas'!A82</f>
        <v>5.3.5 FGTS</v>
      </c>
      <c r="B69" s="61">
        <f ca="1">SUMIFS('Ctas Pagar'!$G:$G,'Ctas Pagar'!$J:$J,'Grafico Fluxo de Caixa'!B$6,'Ctas Pagar'!$C:$C,'Fluxo de Caixa'!$A70)</f>
        <v>0</v>
      </c>
      <c r="C69" s="61">
        <f ca="1">SUMIFS('Ctas Pagar'!$G:$G,'Ctas Pagar'!$J:$J,'Grafico Fluxo de Caixa'!C$6,'Ctas Pagar'!$C:$C,'Fluxo de Caixa'!$A70)</f>
        <v>0</v>
      </c>
      <c r="D69" s="60">
        <f ca="1">SUMIFS('Ctas Pagar'!$G:$G,'Ctas Pagar'!$J:$J,'Grafico Fluxo de Caixa'!D$6,'Ctas Pagar'!$C:$C,'Fluxo de Caixa'!$A70)</f>
        <v>0</v>
      </c>
      <c r="E69" s="61">
        <f ca="1">SUMIFS('Ctas Pagar'!$G:$G,'Ctas Pagar'!$J:$J,'Grafico Fluxo de Caixa'!E$6,'Ctas Pagar'!$C:$C,'Fluxo de Caixa'!$A70)</f>
        <v>0</v>
      </c>
      <c r="F69" s="61">
        <f ca="1">SUMIFS('Ctas Pagar'!$G:$G,'Ctas Pagar'!$J:$J,'Grafico Fluxo de Caixa'!F$6,'Ctas Pagar'!$C:$C,'Fluxo de Caixa'!$A70)</f>
        <v>0</v>
      </c>
      <c r="G69" s="61">
        <f ca="1">SUMIFS('Ctas Pagar'!$G:$G,'Ctas Pagar'!$J:$J,'Grafico Fluxo de Caixa'!G$6,'Ctas Pagar'!$C:$C,'Fluxo de Caixa'!$A70)</f>
        <v>0</v>
      </c>
      <c r="H69" s="61">
        <f ca="1">SUMIFS('Ctas Pagar'!$G:$G,'Ctas Pagar'!$J:$J,'Grafico Fluxo de Caixa'!H$6,'Ctas Pagar'!$C:$C,'Fluxo de Caixa'!$A70)</f>
        <v>0</v>
      </c>
      <c r="I69" s="61">
        <f ca="1">SUMIFS('Ctas Pagar'!$G:$G,'Ctas Pagar'!$J:$J,'Grafico Fluxo de Caixa'!I$6,'Ctas Pagar'!$C:$C,'Fluxo de Caixa'!$A70)</f>
        <v>0</v>
      </c>
      <c r="J69" s="61">
        <f ca="1">SUMIFS('Ctas Pagar'!$G:$G,'Ctas Pagar'!$J:$J,'Grafico Fluxo de Caixa'!J$6,'Ctas Pagar'!$C:$C,'Fluxo de Caixa'!$A70)</f>
        <v>0</v>
      </c>
      <c r="K69" s="61">
        <f ca="1">SUMIFS('Ctas Pagar'!$G:$G,'Ctas Pagar'!$J:$J,'Grafico Fluxo de Caixa'!K$6,'Ctas Pagar'!$C:$C,'Fluxo de Caixa'!$A70)</f>
        <v>0</v>
      </c>
      <c r="L69" s="61">
        <f ca="1">SUMIFS('Ctas Pagar'!$G:$G,'Ctas Pagar'!$J:$J,'Grafico Fluxo de Caixa'!L$6,'Ctas Pagar'!$C:$C,'Fluxo de Caixa'!$A70)</f>
        <v>0</v>
      </c>
      <c r="M69" s="61">
        <f ca="1">SUMIFS('Ctas Pagar'!$G:$G,'Ctas Pagar'!$J:$J,'Grafico Fluxo de Caixa'!M$6,'Ctas Pagar'!$C:$C,'Fluxo de Caixa'!$A70)</f>
        <v>0</v>
      </c>
      <c r="N69" s="61">
        <f ca="1">SUMIFS('Ctas Pagar'!$G:$G,'Ctas Pagar'!$J:$J,'Grafico Fluxo de Caixa'!N$6,'Ctas Pagar'!$C:$C,'Fluxo de Caixa'!$A70)</f>
        <v>0</v>
      </c>
      <c r="O69" s="61">
        <f ca="1">SUMIFS('Ctas Pagar'!$G:$G,'Ctas Pagar'!$J:$J,'Grafico Fluxo de Caixa'!O$6,'Ctas Pagar'!$C:$C,'Fluxo de Caixa'!$A70)</f>
        <v>0</v>
      </c>
      <c r="P69" s="61">
        <f ca="1">SUMIFS('Ctas Pagar'!$G:$G,'Ctas Pagar'!$J:$J,'Grafico Fluxo de Caixa'!P$6,'Ctas Pagar'!$C:$C,'Fluxo de Caixa'!$A70)</f>
        <v>0</v>
      </c>
      <c r="Q69" s="61">
        <f ca="1">SUMIFS('Ctas Pagar'!$G:$G,'Ctas Pagar'!$J:$J,'Grafico Fluxo de Caixa'!Q$6,'Ctas Pagar'!$C:$C,'Fluxo de Caixa'!$A70)</f>
        <v>0</v>
      </c>
      <c r="R69" s="61">
        <f ca="1">SUMIFS('Ctas Pagar'!$G:$G,'Ctas Pagar'!$J:$J,'Grafico Fluxo de Caixa'!R$6,'Ctas Pagar'!$C:$C,'Fluxo de Caixa'!$A70)</f>
        <v>0</v>
      </c>
      <c r="S69" s="61">
        <f ca="1">SUMIFS('Ctas Pagar'!$G:$G,'Ctas Pagar'!$J:$J,'Grafico Fluxo de Caixa'!S$6,'Ctas Pagar'!$C:$C,'Fluxo de Caixa'!$A70)</f>
        <v>0</v>
      </c>
      <c r="T69" s="61">
        <f ca="1">SUMIFS('Ctas Pagar'!$G:$G,'Ctas Pagar'!$J:$J,'Grafico Fluxo de Caixa'!T$6,'Ctas Pagar'!$C:$C,'Fluxo de Caixa'!$A70)</f>
        <v>0</v>
      </c>
      <c r="U69" s="61">
        <f ca="1">SUMIFS('Ctas Pagar'!$G:$G,'Ctas Pagar'!$J:$J,'Grafico Fluxo de Caixa'!U$6,'Ctas Pagar'!$C:$C,'Fluxo de Caixa'!$A70)</f>
        <v>0</v>
      </c>
      <c r="V69" s="61">
        <f ca="1">SUMIFS('Ctas Pagar'!$G:$G,'Ctas Pagar'!$J:$J,'Grafico Fluxo de Caixa'!V$6,'Ctas Pagar'!$C:$C,'Fluxo de Caixa'!$A70)</f>
        <v>0</v>
      </c>
      <c r="W69" s="61">
        <f ca="1">SUMIFS('Ctas Pagar'!$G:$G,'Ctas Pagar'!$J:$J,'Grafico Fluxo de Caixa'!W$6,'Ctas Pagar'!$C:$C,'Fluxo de Caixa'!$A70)</f>
        <v>0</v>
      </c>
      <c r="X69" s="61">
        <f ca="1">SUMIFS('Ctas Pagar'!$G:$G,'Ctas Pagar'!$J:$J,'Grafico Fluxo de Caixa'!X$6,'Ctas Pagar'!$C:$C,'Fluxo de Caixa'!$A70)</f>
        <v>0</v>
      </c>
      <c r="Y69" s="61">
        <f ca="1">SUMIFS('Ctas Pagar'!$G:$G,'Ctas Pagar'!$J:$J,'Grafico Fluxo de Caixa'!Y$6,'Ctas Pagar'!$C:$C,'Fluxo de Caixa'!$A70)</f>
        <v>0</v>
      </c>
      <c r="Z69" s="61">
        <f ca="1">SUMIFS('Ctas Pagar'!$G:$G,'Ctas Pagar'!$J:$J,'Grafico Fluxo de Caixa'!Z$6,'Ctas Pagar'!$C:$C,'Fluxo de Caixa'!$A70)</f>
        <v>0</v>
      </c>
      <c r="AA69" s="61">
        <f ca="1">SUMIFS('Ctas Pagar'!$G:$G,'Ctas Pagar'!$J:$J,'Grafico Fluxo de Caixa'!AA$6,'Ctas Pagar'!$C:$C,'Fluxo de Caixa'!$A70)</f>
        <v>0</v>
      </c>
      <c r="AB69" s="61">
        <f ca="1">SUMIFS('Ctas Pagar'!$G:$G,'Ctas Pagar'!$J:$J,'Grafico Fluxo de Caixa'!AB$6,'Ctas Pagar'!$C:$C,'Fluxo de Caixa'!$A70)</f>
        <v>0</v>
      </c>
      <c r="AC69" s="61">
        <f ca="1">SUMIFS('Ctas Pagar'!$G:$G,'Ctas Pagar'!$J:$J,'Grafico Fluxo de Caixa'!AC$6,'Ctas Pagar'!$C:$C,'Fluxo de Caixa'!$A70)</f>
        <v>0</v>
      </c>
      <c r="AD69" s="61">
        <f ca="1">SUMIFS('Ctas Pagar'!$G:$G,'Ctas Pagar'!$J:$J,'Grafico Fluxo de Caixa'!AD$6,'Ctas Pagar'!$C:$C,'Fluxo de Caixa'!$A70)</f>
        <v>0</v>
      </c>
      <c r="AE69" s="61">
        <f ca="1">SUMIFS('Ctas Pagar'!$G:$G,'Ctas Pagar'!$J:$J,'Grafico Fluxo de Caixa'!AE$6,'Ctas Pagar'!$C:$C,'Fluxo de Caixa'!$A70)</f>
        <v>0</v>
      </c>
      <c r="AF69" s="61">
        <f ca="1">SUMIFS('Ctas Pagar'!$G:$G,'Ctas Pagar'!$J:$J,'Grafico Fluxo de Caixa'!AF$6,'Ctas Pagar'!$C:$C,'Fluxo de Caixa'!$A70)</f>
        <v>0</v>
      </c>
      <c r="AG69" s="60">
        <f ca="1">SUMIFS('Ctas Pagar'!$G:$G,'Ctas Pagar'!$J:$J,'Grafico Fluxo de Caixa'!AG$6,'Ctas Pagar'!$C:$C,'Fluxo de Caixa'!$A70)</f>
        <v>0</v>
      </c>
    </row>
    <row r="70" spans="1:33">
      <c r="A70" s="6" t="str">
        <f>'Plano de Contas'!A83</f>
        <v>5.3.6  INSS - Federação - Sindicato - IR</v>
      </c>
      <c r="B70" s="61">
        <f ca="1">SUMIFS('Ctas Pagar'!$G:$G,'Ctas Pagar'!$J:$J,'Grafico Fluxo de Caixa'!B$6,'Ctas Pagar'!$C:$C,'Fluxo de Caixa'!$A71)</f>
        <v>0</v>
      </c>
      <c r="C70" s="61">
        <f ca="1">SUMIFS('Ctas Pagar'!$G:$G,'Ctas Pagar'!$J:$J,'Grafico Fluxo de Caixa'!C$6,'Ctas Pagar'!$C:$C,'Fluxo de Caixa'!$A71)</f>
        <v>0</v>
      </c>
      <c r="D70" s="60">
        <f ca="1">SUMIFS('Ctas Pagar'!$G:$G,'Ctas Pagar'!$J:$J,'Grafico Fluxo de Caixa'!D$6,'Ctas Pagar'!$C:$C,'Fluxo de Caixa'!$A71)</f>
        <v>0</v>
      </c>
      <c r="E70" s="61">
        <f ca="1">SUMIFS('Ctas Pagar'!$G:$G,'Ctas Pagar'!$J:$J,'Grafico Fluxo de Caixa'!E$6,'Ctas Pagar'!$C:$C,'Fluxo de Caixa'!$A71)</f>
        <v>0</v>
      </c>
      <c r="F70" s="61">
        <f ca="1">SUMIFS('Ctas Pagar'!$G:$G,'Ctas Pagar'!$J:$J,'Grafico Fluxo de Caixa'!F$6,'Ctas Pagar'!$C:$C,'Fluxo de Caixa'!$A71)</f>
        <v>0</v>
      </c>
      <c r="G70" s="61">
        <f ca="1">SUMIFS('Ctas Pagar'!$G:$G,'Ctas Pagar'!$J:$J,'Grafico Fluxo de Caixa'!G$6,'Ctas Pagar'!$C:$C,'Fluxo de Caixa'!$A71)</f>
        <v>0</v>
      </c>
      <c r="H70" s="61">
        <f ca="1">SUMIFS('Ctas Pagar'!$G:$G,'Ctas Pagar'!$J:$J,'Grafico Fluxo de Caixa'!H$6,'Ctas Pagar'!$C:$C,'Fluxo de Caixa'!$A71)</f>
        <v>0</v>
      </c>
      <c r="I70" s="61">
        <f ca="1">SUMIFS('Ctas Pagar'!$G:$G,'Ctas Pagar'!$J:$J,'Grafico Fluxo de Caixa'!I$6,'Ctas Pagar'!$C:$C,'Fluxo de Caixa'!$A71)</f>
        <v>0</v>
      </c>
      <c r="J70" s="61">
        <f ca="1">SUMIFS('Ctas Pagar'!$G:$G,'Ctas Pagar'!$J:$J,'Grafico Fluxo de Caixa'!J$6,'Ctas Pagar'!$C:$C,'Fluxo de Caixa'!$A71)</f>
        <v>0</v>
      </c>
      <c r="K70" s="61">
        <f ca="1">SUMIFS('Ctas Pagar'!$G:$G,'Ctas Pagar'!$J:$J,'Grafico Fluxo de Caixa'!K$6,'Ctas Pagar'!$C:$C,'Fluxo de Caixa'!$A71)</f>
        <v>0</v>
      </c>
      <c r="L70" s="61">
        <f ca="1">SUMIFS('Ctas Pagar'!$G:$G,'Ctas Pagar'!$J:$J,'Grafico Fluxo de Caixa'!L$6,'Ctas Pagar'!$C:$C,'Fluxo de Caixa'!$A71)</f>
        <v>0</v>
      </c>
      <c r="M70" s="61">
        <f ca="1">SUMIFS('Ctas Pagar'!$G:$G,'Ctas Pagar'!$J:$J,'Grafico Fluxo de Caixa'!M$6,'Ctas Pagar'!$C:$C,'Fluxo de Caixa'!$A71)</f>
        <v>0</v>
      </c>
      <c r="N70" s="61">
        <f ca="1">SUMIFS('Ctas Pagar'!$G:$G,'Ctas Pagar'!$J:$J,'Grafico Fluxo de Caixa'!N$6,'Ctas Pagar'!$C:$C,'Fluxo de Caixa'!$A71)</f>
        <v>0</v>
      </c>
      <c r="O70" s="61">
        <f ca="1">SUMIFS('Ctas Pagar'!$G:$G,'Ctas Pagar'!$J:$J,'Grafico Fluxo de Caixa'!O$6,'Ctas Pagar'!$C:$C,'Fluxo de Caixa'!$A71)</f>
        <v>0</v>
      </c>
      <c r="P70" s="61">
        <f ca="1">SUMIFS('Ctas Pagar'!$G:$G,'Ctas Pagar'!$J:$J,'Grafico Fluxo de Caixa'!P$6,'Ctas Pagar'!$C:$C,'Fluxo de Caixa'!$A71)</f>
        <v>0</v>
      </c>
      <c r="Q70" s="61">
        <f ca="1">SUMIFS('Ctas Pagar'!$G:$G,'Ctas Pagar'!$J:$J,'Grafico Fluxo de Caixa'!Q$6,'Ctas Pagar'!$C:$C,'Fluxo de Caixa'!$A71)</f>
        <v>0</v>
      </c>
      <c r="R70" s="61">
        <f ca="1">SUMIFS('Ctas Pagar'!$G:$G,'Ctas Pagar'!$J:$J,'Grafico Fluxo de Caixa'!R$6,'Ctas Pagar'!$C:$C,'Fluxo de Caixa'!$A71)</f>
        <v>0</v>
      </c>
      <c r="S70" s="61">
        <f ca="1">SUMIFS('Ctas Pagar'!$G:$G,'Ctas Pagar'!$J:$J,'Grafico Fluxo de Caixa'!S$6,'Ctas Pagar'!$C:$C,'Fluxo de Caixa'!$A71)</f>
        <v>0</v>
      </c>
      <c r="T70" s="61">
        <f ca="1">SUMIFS('Ctas Pagar'!$G:$G,'Ctas Pagar'!$J:$J,'Grafico Fluxo de Caixa'!T$6,'Ctas Pagar'!$C:$C,'Fluxo de Caixa'!$A71)</f>
        <v>0</v>
      </c>
      <c r="U70" s="61">
        <f ca="1">SUMIFS('Ctas Pagar'!$G:$G,'Ctas Pagar'!$J:$J,'Grafico Fluxo de Caixa'!U$6,'Ctas Pagar'!$C:$C,'Fluxo de Caixa'!$A71)</f>
        <v>0</v>
      </c>
      <c r="V70" s="61">
        <f ca="1">SUMIFS('Ctas Pagar'!$G:$G,'Ctas Pagar'!$J:$J,'Grafico Fluxo de Caixa'!V$6,'Ctas Pagar'!$C:$C,'Fluxo de Caixa'!$A71)</f>
        <v>0</v>
      </c>
      <c r="W70" s="61">
        <f ca="1">SUMIFS('Ctas Pagar'!$G:$G,'Ctas Pagar'!$J:$J,'Grafico Fluxo de Caixa'!W$6,'Ctas Pagar'!$C:$C,'Fluxo de Caixa'!$A71)</f>
        <v>0</v>
      </c>
      <c r="X70" s="61">
        <f ca="1">SUMIFS('Ctas Pagar'!$G:$G,'Ctas Pagar'!$J:$J,'Grafico Fluxo de Caixa'!X$6,'Ctas Pagar'!$C:$C,'Fluxo de Caixa'!$A71)</f>
        <v>0</v>
      </c>
      <c r="Y70" s="61">
        <f ca="1">SUMIFS('Ctas Pagar'!$G:$G,'Ctas Pagar'!$J:$J,'Grafico Fluxo de Caixa'!Y$6,'Ctas Pagar'!$C:$C,'Fluxo de Caixa'!$A71)</f>
        <v>0</v>
      </c>
      <c r="Z70" s="61">
        <f ca="1">SUMIFS('Ctas Pagar'!$G:$G,'Ctas Pagar'!$J:$J,'Grafico Fluxo de Caixa'!Z$6,'Ctas Pagar'!$C:$C,'Fluxo de Caixa'!$A71)</f>
        <v>0</v>
      </c>
      <c r="AA70" s="61">
        <f ca="1">SUMIFS('Ctas Pagar'!$G:$G,'Ctas Pagar'!$J:$J,'Grafico Fluxo de Caixa'!AA$6,'Ctas Pagar'!$C:$C,'Fluxo de Caixa'!$A71)</f>
        <v>0</v>
      </c>
      <c r="AB70" s="61">
        <f ca="1">SUMIFS('Ctas Pagar'!$G:$G,'Ctas Pagar'!$J:$J,'Grafico Fluxo de Caixa'!AB$6,'Ctas Pagar'!$C:$C,'Fluxo de Caixa'!$A71)</f>
        <v>0</v>
      </c>
      <c r="AC70" s="61">
        <f ca="1">SUMIFS('Ctas Pagar'!$G:$G,'Ctas Pagar'!$J:$J,'Grafico Fluxo de Caixa'!AC$6,'Ctas Pagar'!$C:$C,'Fluxo de Caixa'!$A71)</f>
        <v>0</v>
      </c>
      <c r="AD70" s="61">
        <f ca="1">SUMIFS('Ctas Pagar'!$G:$G,'Ctas Pagar'!$J:$J,'Grafico Fluxo de Caixa'!AD$6,'Ctas Pagar'!$C:$C,'Fluxo de Caixa'!$A71)</f>
        <v>0</v>
      </c>
      <c r="AE70" s="61">
        <f ca="1">SUMIFS('Ctas Pagar'!$G:$G,'Ctas Pagar'!$J:$J,'Grafico Fluxo de Caixa'!AE$6,'Ctas Pagar'!$C:$C,'Fluxo de Caixa'!$A71)</f>
        <v>0</v>
      </c>
      <c r="AF70" s="61">
        <f ca="1">SUMIFS('Ctas Pagar'!$G:$G,'Ctas Pagar'!$J:$J,'Grafico Fluxo de Caixa'!AF$6,'Ctas Pagar'!$C:$C,'Fluxo de Caixa'!$A71)</f>
        <v>0</v>
      </c>
      <c r="AG70" s="60">
        <f ca="1">SUMIFS('Ctas Pagar'!$G:$G,'Ctas Pagar'!$J:$J,'Grafico Fluxo de Caixa'!AG$6,'Ctas Pagar'!$C:$C,'Fluxo de Caixa'!$A71)</f>
        <v>0</v>
      </c>
    </row>
    <row r="71" spans="1:33">
      <c r="A71" s="6" t="str">
        <f>'Plano de Contas'!A84</f>
        <v>5.3.7 Pro-Labore</v>
      </c>
      <c r="B71" s="61">
        <f ca="1">SUMIFS('Ctas Pagar'!$G:$G,'Ctas Pagar'!$J:$J,'Grafico Fluxo de Caixa'!B$6,'Ctas Pagar'!$C:$C,'Fluxo de Caixa'!$A72)</f>
        <v>0</v>
      </c>
      <c r="C71" s="61">
        <f ca="1">SUMIFS('Ctas Pagar'!$G:$G,'Ctas Pagar'!$J:$J,'Grafico Fluxo de Caixa'!C$6,'Ctas Pagar'!$C:$C,'Fluxo de Caixa'!$A72)</f>
        <v>0</v>
      </c>
      <c r="D71" s="60">
        <f ca="1">SUMIFS('Ctas Pagar'!$G:$G,'Ctas Pagar'!$J:$J,'Grafico Fluxo de Caixa'!D$6,'Ctas Pagar'!$C:$C,'Fluxo de Caixa'!$A72)</f>
        <v>0</v>
      </c>
      <c r="E71" s="61">
        <f ca="1">SUMIFS('Ctas Pagar'!$G:$G,'Ctas Pagar'!$J:$J,'Grafico Fluxo de Caixa'!E$6,'Ctas Pagar'!$C:$C,'Fluxo de Caixa'!$A72)</f>
        <v>0</v>
      </c>
      <c r="F71" s="61">
        <f ca="1">SUMIFS('Ctas Pagar'!$G:$G,'Ctas Pagar'!$J:$J,'Grafico Fluxo de Caixa'!F$6,'Ctas Pagar'!$C:$C,'Fluxo de Caixa'!$A72)</f>
        <v>0</v>
      </c>
      <c r="G71" s="61">
        <f ca="1">SUMIFS('Ctas Pagar'!$G:$G,'Ctas Pagar'!$J:$J,'Grafico Fluxo de Caixa'!G$6,'Ctas Pagar'!$C:$C,'Fluxo de Caixa'!$A72)</f>
        <v>0</v>
      </c>
      <c r="H71" s="61">
        <f ca="1">SUMIFS('Ctas Pagar'!$G:$G,'Ctas Pagar'!$J:$J,'Grafico Fluxo de Caixa'!H$6,'Ctas Pagar'!$C:$C,'Fluxo de Caixa'!$A72)</f>
        <v>0</v>
      </c>
      <c r="I71" s="61">
        <f ca="1">SUMIFS('Ctas Pagar'!$G:$G,'Ctas Pagar'!$J:$J,'Grafico Fluxo de Caixa'!I$6,'Ctas Pagar'!$C:$C,'Fluxo de Caixa'!$A72)</f>
        <v>0</v>
      </c>
      <c r="J71" s="61">
        <f ca="1">SUMIFS('Ctas Pagar'!$G:$G,'Ctas Pagar'!$J:$J,'Grafico Fluxo de Caixa'!J$6,'Ctas Pagar'!$C:$C,'Fluxo de Caixa'!$A72)</f>
        <v>0</v>
      </c>
      <c r="K71" s="61">
        <f ca="1">SUMIFS('Ctas Pagar'!$G:$G,'Ctas Pagar'!$J:$J,'Grafico Fluxo de Caixa'!K$6,'Ctas Pagar'!$C:$C,'Fluxo de Caixa'!$A72)</f>
        <v>0</v>
      </c>
      <c r="L71" s="61">
        <f ca="1">SUMIFS('Ctas Pagar'!$G:$G,'Ctas Pagar'!$J:$J,'Grafico Fluxo de Caixa'!L$6,'Ctas Pagar'!$C:$C,'Fluxo de Caixa'!$A72)</f>
        <v>0</v>
      </c>
      <c r="M71" s="61">
        <f ca="1">SUMIFS('Ctas Pagar'!$G:$G,'Ctas Pagar'!$J:$J,'Grafico Fluxo de Caixa'!M$6,'Ctas Pagar'!$C:$C,'Fluxo de Caixa'!$A72)</f>
        <v>0</v>
      </c>
      <c r="N71" s="61">
        <f ca="1">SUMIFS('Ctas Pagar'!$G:$G,'Ctas Pagar'!$J:$J,'Grafico Fluxo de Caixa'!N$6,'Ctas Pagar'!$C:$C,'Fluxo de Caixa'!$A72)</f>
        <v>0</v>
      </c>
      <c r="O71" s="61">
        <f ca="1">SUMIFS('Ctas Pagar'!$G:$G,'Ctas Pagar'!$J:$J,'Grafico Fluxo de Caixa'!O$6,'Ctas Pagar'!$C:$C,'Fluxo de Caixa'!$A72)</f>
        <v>0</v>
      </c>
      <c r="P71" s="61">
        <f ca="1">SUMIFS('Ctas Pagar'!$G:$G,'Ctas Pagar'!$J:$J,'Grafico Fluxo de Caixa'!P$6,'Ctas Pagar'!$C:$C,'Fluxo de Caixa'!$A72)</f>
        <v>0</v>
      </c>
      <c r="Q71" s="61">
        <f ca="1">SUMIFS('Ctas Pagar'!$G:$G,'Ctas Pagar'!$J:$J,'Grafico Fluxo de Caixa'!Q$6,'Ctas Pagar'!$C:$C,'Fluxo de Caixa'!$A72)</f>
        <v>0</v>
      </c>
      <c r="R71" s="61">
        <f ca="1">SUMIFS('Ctas Pagar'!$G:$G,'Ctas Pagar'!$J:$J,'Grafico Fluxo de Caixa'!R$6,'Ctas Pagar'!$C:$C,'Fluxo de Caixa'!$A72)</f>
        <v>0</v>
      </c>
      <c r="S71" s="61">
        <f ca="1">SUMIFS('Ctas Pagar'!$G:$G,'Ctas Pagar'!$J:$J,'Grafico Fluxo de Caixa'!S$6,'Ctas Pagar'!$C:$C,'Fluxo de Caixa'!$A72)</f>
        <v>0</v>
      </c>
      <c r="T71" s="61">
        <f ca="1">SUMIFS('Ctas Pagar'!$G:$G,'Ctas Pagar'!$J:$J,'Grafico Fluxo de Caixa'!T$6,'Ctas Pagar'!$C:$C,'Fluxo de Caixa'!$A72)</f>
        <v>0</v>
      </c>
      <c r="U71" s="61">
        <f ca="1">SUMIFS('Ctas Pagar'!$G:$G,'Ctas Pagar'!$J:$J,'Grafico Fluxo de Caixa'!U$6,'Ctas Pagar'!$C:$C,'Fluxo de Caixa'!$A72)</f>
        <v>0</v>
      </c>
      <c r="V71" s="61">
        <f ca="1">SUMIFS('Ctas Pagar'!$G:$G,'Ctas Pagar'!$J:$J,'Grafico Fluxo de Caixa'!V$6,'Ctas Pagar'!$C:$C,'Fluxo de Caixa'!$A72)</f>
        <v>0</v>
      </c>
      <c r="W71" s="61">
        <f ca="1">SUMIFS('Ctas Pagar'!$G:$G,'Ctas Pagar'!$J:$J,'Grafico Fluxo de Caixa'!W$6,'Ctas Pagar'!$C:$C,'Fluxo de Caixa'!$A72)</f>
        <v>0</v>
      </c>
      <c r="X71" s="61">
        <f ca="1">SUMIFS('Ctas Pagar'!$G:$G,'Ctas Pagar'!$J:$J,'Grafico Fluxo de Caixa'!X$6,'Ctas Pagar'!$C:$C,'Fluxo de Caixa'!$A72)</f>
        <v>0</v>
      </c>
      <c r="Y71" s="61">
        <f ca="1">SUMIFS('Ctas Pagar'!$G:$G,'Ctas Pagar'!$J:$J,'Grafico Fluxo de Caixa'!Y$6,'Ctas Pagar'!$C:$C,'Fluxo de Caixa'!$A72)</f>
        <v>0</v>
      </c>
      <c r="Z71" s="61">
        <f ca="1">SUMIFS('Ctas Pagar'!$G:$G,'Ctas Pagar'!$J:$J,'Grafico Fluxo de Caixa'!Z$6,'Ctas Pagar'!$C:$C,'Fluxo de Caixa'!$A72)</f>
        <v>0</v>
      </c>
      <c r="AA71" s="61">
        <f ca="1">SUMIFS('Ctas Pagar'!$G:$G,'Ctas Pagar'!$J:$J,'Grafico Fluxo de Caixa'!AA$6,'Ctas Pagar'!$C:$C,'Fluxo de Caixa'!$A72)</f>
        <v>0</v>
      </c>
      <c r="AB71" s="61">
        <f ca="1">SUMIFS('Ctas Pagar'!$G:$G,'Ctas Pagar'!$J:$J,'Grafico Fluxo de Caixa'!AB$6,'Ctas Pagar'!$C:$C,'Fluxo de Caixa'!$A72)</f>
        <v>0</v>
      </c>
      <c r="AC71" s="61">
        <f ca="1">SUMIFS('Ctas Pagar'!$G:$G,'Ctas Pagar'!$J:$J,'Grafico Fluxo de Caixa'!AC$6,'Ctas Pagar'!$C:$C,'Fluxo de Caixa'!$A72)</f>
        <v>0</v>
      </c>
      <c r="AD71" s="61">
        <f ca="1">SUMIFS('Ctas Pagar'!$G:$G,'Ctas Pagar'!$J:$J,'Grafico Fluxo de Caixa'!AD$6,'Ctas Pagar'!$C:$C,'Fluxo de Caixa'!$A72)</f>
        <v>0</v>
      </c>
      <c r="AE71" s="61">
        <f ca="1">SUMIFS('Ctas Pagar'!$G:$G,'Ctas Pagar'!$J:$J,'Grafico Fluxo de Caixa'!AE$6,'Ctas Pagar'!$C:$C,'Fluxo de Caixa'!$A72)</f>
        <v>0</v>
      </c>
      <c r="AF71" s="61">
        <f ca="1">SUMIFS('Ctas Pagar'!$G:$G,'Ctas Pagar'!$J:$J,'Grafico Fluxo de Caixa'!AF$6,'Ctas Pagar'!$C:$C,'Fluxo de Caixa'!$A72)</f>
        <v>0</v>
      </c>
      <c r="AG71" s="60">
        <f ca="1">SUMIFS('Ctas Pagar'!$G:$G,'Ctas Pagar'!$J:$J,'Grafico Fluxo de Caixa'!AG$6,'Ctas Pagar'!$C:$C,'Fluxo de Caixa'!$A72)</f>
        <v>0</v>
      </c>
    </row>
    <row r="72" spans="1:33">
      <c r="A72" s="6" t="str">
        <f>'Plano de Contas'!A85</f>
        <v>5.3.8 Plano de Saúde</v>
      </c>
      <c r="B72" s="61">
        <f ca="1">SUMIFS('Ctas Pagar'!$G:$G,'Ctas Pagar'!$J:$J,'Grafico Fluxo de Caixa'!B$6,'Ctas Pagar'!$C:$C,'Fluxo de Caixa'!$A73)</f>
        <v>0</v>
      </c>
      <c r="C72" s="61">
        <f ca="1">SUMIFS('Ctas Pagar'!$G:$G,'Ctas Pagar'!$J:$J,'Grafico Fluxo de Caixa'!C$6,'Ctas Pagar'!$C:$C,'Fluxo de Caixa'!$A73)</f>
        <v>0</v>
      </c>
      <c r="D72" s="60">
        <f ca="1">SUMIFS('Ctas Pagar'!$G:$G,'Ctas Pagar'!$J:$J,'Grafico Fluxo de Caixa'!D$6,'Ctas Pagar'!$C:$C,'Fluxo de Caixa'!$A73)</f>
        <v>0</v>
      </c>
      <c r="E72" s="61">
        <f ca="1">SUMIFS('Ctas Pagar'!$G:$G,'Ctas Pagar'!$J:$J,'Grafico Fluxo de Caixa'!E$6,'Ctas Pagar'!$C:$C,'Fluxo de Caixa'!$A73)</f>
        <v>0</v>
      </c>
      <c r="F72" s="61">
        <f ca="1">SUMIFS('Ctas Pagar'!$G:$G,'Ctas Pagar'!$J:$J,'Grafico Fluxo de Caixa'!F$6,'Ctas Pagar'!$C:$C,'Fluxo de Caixa'!$A73)</f>
        <v>0</v>
      </c>
      <c r="G72" s="61">
        <f ca="1">SUMIFS('Ctas Pagar'!$G:$G,'Ctas Pagar'!$J:$J,'Grafico Fluxo de Caixa'!G$6,'Ctas Pagar'!$C:$C,'Fluxo de Caixa'!$A73)</f>
        <v>0</v>
      </c>
      <c r="H72" s="61">
        <f ca="1">SUMIFS('Ctas Pagar'!$G:$G,'Ctas Pagar'!$J:$J,'Grafico Fluxo de Caixa'!H$6,'Ctas Pagar'!$C:$C,'Fluxo de Caixa'!$A73)</f>
        <v>0</v>
      </c>
      <c r="I72" s="61">
        <f ca="1">SUMIFS('Ctas Pagar'!$G:$G,'Ctas Pagar'!$J:$J,'Grafico Fluxo de Caixa'!I$6,'Ctas Pagar'!$C:$C,'Fluxo de Caixa'!$A73)</f>
        <v>0</v>
      </c>
      <c r="J72" s="61">
        <f ca="1">SUMIFS('Ctas Pagar'!$G:$G,'Ctas Pagar'!$J:$J,'Grafico Fluxo de Caixa'!J$6,'Ctas Pagar'!$C:$C,'Fluxo de Caixa'!$A73)</f>
        <v>0</v>
      </c>
      <c r="K72" s="61">
        <f ca="1">SUMIFS('Ctas Pagar'!$G:$G,'Ctas Pagar'!$J:$J,'Grafico Fluxo de Caixa'!K$6,'Ctas Pagar'!$C:$C,'Fluxo de Caixa'!$A73)</f>
        <v>0</v>
      </c>
      <c r="L72" s="61">
        <f ca="1">SUMIFS('Ctas Pagar'!$G:$G,'Ctas Pagar'!$J:$J,'Grafico Fluxo de Caixa'!L$6,'Ctas Pagar'!$C:$C,'Fluxo de Caixa'!$A73)</f>
        <v>0</v>
      </c>
      <c r="M72" s="61">
        <f ca="1">SUMIFS('Ctas Pagar'!$G:$G,'Ctas Pagar'!$J:$J,'Grafico Fluxo de Caixa'!M$6,'Ctas Pagar'!$C:$C,'Fluxo de Caixa'!$A73)</f>
        <v>0</v>
      </c>
      <c r="N72" s="61">
        <f ca="1">SUMIFS('Ctas Pagar'!$G:$G,'Ctas Pagar'!$J:$J,'Grafico Fluxo de Caixa'!N$6,'Ctas Pagar'!$C:$C,'Fluxo de Caixa'!$A73)</f>
        <v>0</v>
      </c>
      <c r="O72" s="61">
        <f ca="1">SUMIFS('Ctas Pagar'!$G:$G,'Ctas Pagar'!$J:$J,'Grafico Fluxo de Caixa'!O$6,'Ctas Pagar'!$C:$C,'Fluxo de Caixa'!$A73)</f>
        <v>0</v>
      </c>
      <c r="P72" s="61">
        <f ca="1">SUMIFS('Ctas Pagar'!$G:$G,'Ctas Pagar'!$J:$J,'Grafico Fluxo de Caixa'!P$6,'Ctas Pagar'!$C:$C,'Fluxo de Caixa'!$A73)</f>
        <v>0</v>
      </c>
      <c r="Q72" s="61">
        <f ca="1">SUMIFS('Ctas Pagar'!$G:$G,'Ctas Pagar'!$J:$J,'Grafico Fluxo de Caixa'!Q$6,'Ctas Pagar'!$C:$C,'Fluxo de Caixa'!$A73)</f>
        <v>0</v>
      </c>
      <c r="R72" s="61">
        <f ca="1">SUMIFS('Ctas Pagar'!$G:$G,'Ctas Pagar'!$J:$J,'Grafico Fluxo de Caixa'!R$6,'Ctas Pagar'!$C:$C,'Fluxo de Caixa'!$A73)</f>
        <v>0</v>
      </c>
      <c r="S72" s="61">
        <f ca="1">SUMIFS('Ctas Pagar'!$G:$G,'Ctas Pagar'!$J:$J,'Grafico Fluxo de Caixa'!S$6,'Ctas Pagar'!$C:$C,'Fluxo de Caixa'!$A73)</f>
        <v>0</v>
      </c>
      <c r="T72" s="61">
        <f ca="1">SUMIFS('Ctas Pagar'!$G:$G,'Ctas Pagar'!$J:$J,'Grafico Fluxo de Caixa'!T$6,'Ctas Pagar'!$C:$C,'Fluxo de Caixa'!$A73)</f>
        <v>0</v>
      </c>
      <c r="U72" s="61">
        <f ca="1">SUMIFS('Ctas Pagar'!$G:$G,'Ctas Pagar'!$J:$J,'Grafico Fluxo de Caixa'!U$6,'Ctas Pagar'!$C:$C,'Fluxo de Caixa'!$A73)</f>
        <v>0</v>
      </c>
      <c r="V72" s="61">
        <f ca="1">SUMIFS('Ctas Pagar'!$G:$G,'Ctas Pagar'!$J:$J,'Grafico Fluxo de Caixa'!V$6,'Ctas Pagar'!$C:$C,'Fluxo de Caixa'!$A73)</f>
        <v>0</v>
      </c>
      <c r="W72" s="61">
        <f ca="1">SUMIFS('Ctas Pagar'!$G:$G,'Ctas Pagar'!$J:$J,'Grafico Fluxo de Caixa'!W$6,'Ctas Pagar'!$C:$C,'Fluxo de Caixa'!$A73)</f>
        <v>0</v>
      </c>
      <c r="X72" s="61">
        <f ca="1">SUMIFS('Ctas Pagar'!$G:$G,'Ctas Pagar'!$J:$J,'Grafico Fluxo de Caixa'!X$6,'Ctas Pagar'!$C:$C,'Fluxo de Caixa'!$A73)</f>
        <v>0</v>
      </c>
      <c r="Y72" s="61">
        <f ca="1">SUMIFS('Ctas Pagar'!$G:$G,'Ctas Pagar'!$J:$J,'Grafico Fluxo de Caixa'!Y$6,'Ctas Pagar'!$C:$C,'Fluxo de Caixa'!$A73)</f>
        <v>0</v>
      </c>
      <c r="Z72" s="61">
        <f ca="1">SUMIFS('Ctas Pagar'!$G:$G,'Ctas Pagar'!$J:$J,'Grafico Fluxo de Caixa'!Z$6,'Ctas Pagar'!$C:$C,'Fluxo de Caixa'!$A73)</f>
        <v>0</v>
      </c>
      <c r="AA72" s="61">
        <f ca="1">SUMIFS('Ctas Pagar'!$G:$G,'Ctas Pagar'!$J:$J,'Grafico Fluxo de Caixa'!AA$6,'Ctas Pagar'!$C:$C,'Fluxo de Caixa'!$A73)</f>
        <v>0</v>
      </c>
      <c r="AB72" s="61">
        <f ca="1">SUMIFS('Ctas Pagar'!$G:$G,'Ctas Pagar'!$J:$J,'Grafico Fluxo de Caixa'!AB$6,'Ctas Pagar'!$C:$C,'Fluxo de Caixa'!$A73)</f>
        <v>0</v>
      </c>
      <c r="AC72" s="61">
        <f ca="1">SUMIFS('Ctas Pagar'!$G:$G,'Ctas Pagar'!$J:$J,'Grafico Fluxo de Caixa'!AC$6,'Ctas Pagar'!$C:$C,'Fluxo de Caixa'!$A73)</f>
        <v>0</v>
      </c>
      <c r="AD72" s="61">
        <f ca="1">SUMIFS('Ctas Pagar'!$G:$G,'Ctas Pagar'!$J:$J,'Grafico Fluxo de Caixa'!AD$6,'Ctas Pagar'!$C:$C,'Fluxo de Caixa'!$A73)</f>
        <v>0</v>
      </c>
      <c r="AE72" s="61">
        <f ca="1">SUMIFS('Ctas Pagar'!$G:$G,'Ctas Pagar'!$J:$J,'Grafico Fluxo de Caixa'!AE$6,'Ctas Pagar'!$C:$C,'Fluxo de Caixa'!$A73)</f>
        <v>0</v>
      </c>
      <c r="AF72" s="61">
        <f ca="1">SUMIFS('Ctas Pagar'!$G:$G,'Ctas Pagar'!$J:$J,'Grafico Fluxo de Caixa'!AF$6,'Ctas Pagar'!$C:$C,'Fluxo de Caixa'!$A73)</f>
        <v>0</v>
      </c>
      <c r="AG72" s="60">
        <f ca="1">SUMIFS('Ctas Pagar'!$G:$G,'Ctas Pagar'!$J:$J,'Grafico Fluxo de Caixa'!AG$6,'Ctas Pagar'!$C:$C,'Fluxo de Caixa'!$A73)</f>
        <v>0</v>
      </c>
    </row>
    <row r="73" spans="1:33">
      <c r="A73" s="6" t="str">
        <f>'Plano de Contas'!A86</f>
        <v>5.3.9 Plano Odontológico</v>
      </c>
      <c r="B73" s="61">
        <f ca="1">SUMIFS('Ctas Pagar'!$G:$G,'Ctas Pagar'!$J:$J,'Grafico Fluxo de Caixa'!B$6,'Ctas Pagar'!$C:$C,'Fluxo de Caixa'!$A74)</f>
        <v>0</v>
      </c>
      <c r="C73" s="61">
        <f ca="1">SUMIFS('Ctas Pagar'!$G:$G,'Ctas Pagar'!$J:$J,'Grafico Fluxo de Caixa'!C$6,'Ctas Pagar'!$C:$C,'Fluxo de Caixa'!$A74)</f>
        <v>0</v>
      </c>
      <c r="D73" s="60">
        <f ca="1">SUMIFS('Ctas Pagar'!$G:$G,'Ctas Pagar'!$J:$J,'Grafico Fluxo de Caixa'!D$6,'Ctas Pagar'!$C:$C,'Fluxo de Caixa'!$A74)</f>
        <v>0</v>
      </c>
      <c r="E73" s="61">
        <f ca="1">SUMIFS('Ctas Pagar'!$G:$G,'Ctas Pagar'!$J:$J,'Grafico Fluxo de Caixa'!E$6,'Ctas Pagar'!$C:$C,'Fluxo de Caixa'!$A74)</f>
        <v>0</v>
      </c>
      <c r="F73" s="61">
        <f ca="1">SUMIFS('Ctas Pagar'!$G:$G,'Ctas Pagar'!$J:$J,'Grafico Fluxo de Caixa'!F$6,'Ctas Pagar'!$C:$C,'Fluxo de Caixa'!$A74)</f>
        <v>0</v>
      </c>
      <c r="G73" s="61">
        <f ca="1">SUMIFS('Ctas Pagar'!$G:$G,'Ctas Pagar'!$J:$J,'Grafico Fluxo de Caixa'!G$6,'Ctas Pagar'!$C:$C,'Fluxo de Caixa'!$A74)</f>
        <v>0</v>
      </c>
      <c r="H73" s="61">
        <f ca="1">SUMIFS('Ctas Pagar'!$G:$G,'Ctas Pagar'!$J:$J,'Grafico Fluxo de Caixa'!H$6,'Ctas Pagar'!$C:$C,'Fluxo de Caixa'!$A74)</f>
        <v>0</v>
      </c>
      <c r="I73" s="61">
        <f ca="1">SUMIFS('Ctas Pagar'!$G:$G,'Ctas Pagar'!$J:$J,'Grafico Fluxo de Caixa'!I$6,'Ctas Pagar'!$C:$C,'Fluxo de Caixa'!$A74)</f>
        <v>0</v>
      </c>
      <c r="J73" s="61">
        <f ca="1">SUMIFS('Ctas Pagar'!$G:$G,'Ctas Pagar'!$J:$J,'Grafico Fluxo de Caixa'!J$6,'Ctas Pagar'!$C:$C,'Fluxo de Caixa'!$A74)</f>
        <v>0</v>
      </c>
      <c r="K73" s="61">
        <f ca="1">SUMIFS('Ctas Pagar'!$G:$G,'Ctas Pagar'!$J:$J,'Grafico Fluxo de Caixa'!K$6,'Ctas Pagar'!$C:$C,'Fluxo de Caixa'!$A74)</f>
        <v>0</v>
      </c>
      <c r="L73" s="61">
        <f ca="1">SUMIFS('Ctas Pagar'!$G:$G,'Ctas Pagar'!$J:$J,'Grafico Fluxo de Caixa'!L$6,'Ctas Pagar'!$C:$C,'Fluxo de Caixa'!$A74)</f>
        <v>0</v>
      </c>
      <c r="M73" s="61">
        <f ca="1">SUMIFS('Ctas Pagar'!$G:$G,'Ctas Pagar'!$J:$J,'Grafico Fluxo de Caixa'!M$6,'Ctas Pagar'!$C:$C,'Fluxo de Caixa'!$A74)</f>
        <v>0</v>
      </c>
      <c r="N73" s="61">
        <f ca="1">SUMIFS('Ctas Pagar'!$G:$G,'Ctas Pagar'!$J:$J,'Grafico Fluxo de Caixa'!N$6,'Ctas Pagar'!$C:$C,'Fluxo de Caixa'!$A74)</f>
        <v>0</v>
      </c>
      <c r="O73" s="61">
        <f ca="1">SUMIFS('Ctas Pagar'!$G:$G,'Ctas Pagar'!$J:$J,'Grafico Fluxo de Caixa'!O$6,'Ctas Pagar'!$C:$C,'Fluxo de Caixa'!$A74)</f>
        <v>0</v>
      </c>
      <c r="P73" s="61">
        <f ca="1">SUMIFS('Ctas Pagar'!$G:$G,'Ctas Pagar'!$J:$J,'Grafico Fluxo de Caixa'!P$6,'Ctas Pagar'!$C:$C,'Fluxo de Caixa'!$A74)</f>
        <v>0</v>
      </c>
      <c r="Q73" s="61">
        <f ca="1">SUMIFS('Ctas Pagar'!$G:$G,'Ctas Pagar'!$J:$J,'Grafico Fluxo de Caixa'!Q$6,'Ctas Pagar'!$C:$C,'Fluxo de Caixa'!$A74)</f>
        <v>0</v>
      </c>
      <c r="R73" s="61">
        <f ca="1">SUMIFS('Ctas Pagar'!$G:$G,'Ctas Pagar'!$J:$J,'Grafico Fluxo de Caixa'!R$6,'Ctas Pagar'!$C:$C,'Fluxo de Caixa'!$A74)</f>
        <v>0</v>
      </c>
      <c r="S73" s="61">
        <f ca="1">SUMIFS('Ctas Pagar'!$G:$G,'Ctas Pagar'!$J:$J,'Grafico Fluxo de Caixa'!S$6,'Ctas Pagar'!$C:$C,'Fluxo de Caixa'!$A74)</f>
        <v>0</v>
      </c>
      <c r="T73" s="61">
        <f ca="1">SUMIFS('Ctas Pagar'!$G:$G,'Ctas Pagar'!$J:$J,'Grafico Fluxo de Caixa'!T$6,'Ctas Pagar'!$C:$C,'Fluxo de Caixa'!$A74)</f>
        <v>0</v>
      </c>
      <c r="U73" s="61">
        <f ca="1">SUMIFS('Ctas Pagar'!$G:$G,'Ctas Pagar'!$J:$J,'Grafico Fluxo de Caixa'!U$6,'Ctas Pagar'!$C:$C,'Fluxo de Caixa'!$A74)</f>
        <v>0</v>
      </c>
      <c r="V73" s="61">
        <f ca="1">SUMIFS('Ctas Pagar'!$G:$G,'Ctas Pagar'!$J:$J,'Grafico Fluxo de Caixa'!V$6,'Ctas Pagar'!$C:$C,'Fluxo de Caixa'!$A74)</f>
        <v>0</v>
      </c>
      <c r="W73" s="61">
        <f ca="1">SUMIFS('Ctas Pagar'!$G:$G,'Ctas Pagar'!$J:$J,'Grafico Fluxo de Caixa'!W$6,'Ctas Pagar'!$C:$C,'Fluxo de Caixa'!$A74)</f>
        <v>0</v>
      </c>
      <c r="X73" s="61">
        <f ca="1">SUMIFS('Ctas Pagar'!$G:$G,'Ctas Pagar'!$J:$J,'Grafico Fluxo de Caixa'!X$6,'Ctas Pagar'!$C:$C,'Fluxo de Caixa'!$A74)</f>
        <v>0</v>
      </c>
      <c r="Y73" s="61">
        <f ca="1">SUMIFS('Ctas Pagar'!$G:$G,'Ctas Pagar'!$J:$J,'Grafico Fluxo de Caixa'!Y$6,'Ctas Pagar'!$C:$C,'Fluxo de Caixa'!$A74)</f>
        <v>0</v>
      </c>
      <c r="Z73" s="61">
        <f ca="1">SUMIFS('Ctas Pagar'!$G:$G,'Ctas Pagar'!$J:$J,'Grafico Fluxo de Caixa'!Z$6,'Ctas Pagar'!$C:$C,'Fluxo de Caixa'!$A74)</f>
        <v>0</v>
      </c>
      <c r="AA73" s="61">
        <f ca="1">SUMIFS('Ctas Pagar'!$G:$G,'Ctas Pagar'!$J:$J,'Grafico Fluxo de Caixa'!AA$6,'Ctas Pagar'!$C:$C,'Fluxo de Caixa'!$A74)</f>
        <v>0</v>
      </c>
      <c r="AB73" s="61">
        <f ca="1">SUMIFS('Ctas Pagar'!$G:$G,'Ctas Pagar'!$J:$J,'Grafico Fluxo de Caixa'!AB$6,'Ctas Pagar'!$C:$C,'Fluxo de Caixa'!$A74)</f>
        <v>0</v>
      </c>
      <c r="AC73" s="61">
        <f ca="1">SUMIFS('Ctas Pagar'!$G:$G,'Ctas Pagar'!$J:$J,'Grafico Fluxo de Caixa'!AC$6,'Ctas Pagar'!$C:$C,'Fluxo de Caixa'!$A74)</f>
        <v>0</v>
      </c>
      <c r="AD73" s="61">
        <f ca="1">SUMIFS('Ctas Pagar'!$G:$G,'Ctas Pagar'!$J:$J,'Grafico Fluxo de Caixa'!AD$6,'Ctas Pagar'!$C:$C,'Fluxo de Caixa'!$A74)</f>
        <v>0</v>
      </c>
      <c r="AE73" s="61">
        <f ca="1">SUMIFS('Ctas Pagar'!$G:$G,'Ctas Pagar'!$J:$J,'Grafico Fluxo de Caixa'!AE$6,'Ctas Pagar'!$C:$C,'Fluxo de Caixa'!$A74)</f>
        <v>0</v>
      </c>
      <c r="AF73" s="61">
        <f ca="1">SUMIFS('Ctas Pagar'!$G:$G,'Ctas Pagar'!$J:$J,'Grafico Fluxo de Caixa'!AF$6,'Ctas Pagar'!$C:$C,'Fluxo de Caixa'!$A74)</f>
        <v>0</v>
      </c>
      <c r="AG73" s="60">
        <f ca="1">SUMIFS('Ctas Pagar'!$G:$G,'Ctas Pagar'!$J:$J,'Grafico Fluxo de Caixa'!AG$6,'Ctas Pagar'!$C:$C,'Fluxo de Caixa'!$A74)</f>
        <v>0</v>
      </c>
    </row>
    <row r="74" spans="1:33">
      <c r="A74" s="6" t="str">
        <f>'Plano de Contas'!A87</f>
        <v>5.3.10 Convênio Farmacia</v>
      </c>
      <c r="B74" s="61">
        <f ca="1">SUMIFS('Ctas Pagar'!$G:$G,'Ctas Pagar'!$J:$J,'Grafico Fluxo de Caixa'!B$6,'Ctas Pagar'!$C:$C,'Fluxo de Caixa'!$A75)</f>
        <v>0</v>
      </c>
      <c r="C74" s="61">
        <f ca="1">SUMIFS('Ctas Pagar'!$G:$G,'Ctas Pagar'!$J:$J,'Grafico Fluxo de Caixa'!C$6,'Ctas Pagar'!$C:$C,'Fluxo de Caixa'!$A75)</f>
        <v>0</v>
      </c>
      <c r="D74" s="60">
        <f ca="1">SUMIFS('Ctas Pagar'!$G:$G,'Ctas Pagar'!$J:$J,'Grafico Fluxo de Caixa'!D$6,'Ctas Pagar'!$C:$C,'Fluxo de Caixa'!$A75)</f>
        <v>0</v>
      </c>
      <c r="E74" s="61">
        <f ca="1">SUMIFS('Ctas Pagar'!$G:$G,'Ctas Pagar'!$J:$J,'Grafico Fluxo de Caixa'!E$6,'Ctas Pagar'!$C:$C,'Fluxo de Caixa'!$A75)</f>
        <v>0</v>
      </c>
      <c r="F74" s="61">
        <f ca="1">SUMIFS('Ctas Pagar'!$G:$G,'Ctas Pagar'!$J:$J,'Grafico Fluxo de Caixa'!F$6,'Ctas Pagar'!$C:$C,'Fluxo de Caixa'!$A75)</f>
        <v>0</v>
      </c>
      <c r="G74" s="61">
        <f ca="1">SUMIFS('Ctas Pagar'!$G:$G,'Ctas Pagar'!$J:$J,'Grafico Fluxo de Caixa'!G$6,'Ctas Pagar'!$C:$C,'Fluxo de Caixa'!$A75)</f>
        <v>0</v>
      </c>
      <c r="H74" s="61">
        <f ca="1">SUMIFS('Ctas Pagar'!$G:$G,'Ctas Pagar'!$J:$J,'Grafico Fluxo de Caixa'!H$6,'Ctas Pagar'!$C:$C,'Fluxo de Caixa'!$A75)</f>
        <v>0</v>
      </c>
      <c r="I74" s="61">
        <f ca="1">SUMIFS('Ctas Pagar'!$G:$G,'Ctas Pagar'!$J:$J,'Grafico Fluxo de Caixa'!I$6,'Ctas Pagar'!$C:$C,'Fluxo de Caixa'!$A75)</f>
        <v>0</v>
      </c>
      <c r="J74" s="61">
        <f ca="1">SUMIFS('Ctas Pagar'!$G:$G,'Ctas Pagar'!$J:$J,'Grafico Fluxo de Caixa'!J$6,'Ctas Pagar'!$C:$C,'Fluxo de Caixa'!$A75)</f>
        <v>0</v>
      </c>
      <c r="K74" s="61">
        <f ca="1">SUMIFS('Ctas Pagar'!$G:$G,'Ctas Pagar'!$J:$J,'Grafico Fluxo de Caixa'!K$6,'Ctas Pagar'!$C:$C,'Fluxo de Caixa'!$A75)</f>
        <v>0</v>
      </c>
      <c r="L74" s="61">
        <f ca="1">SUMIFS('Ctas Pagar'!$G:$G,'Ctas Pagar'!$J:$J,'Grafico Fluxo de Caixa'!L$6,'Ctas Pagar'!$C:$C,'Fluxo de Caixa'!$A75)</f>
        <v>0</v>
      </c>
      <c r="M74" s="61">
        <f ca="1">SUMIFS('Ctas Pagar'!$G:$G,'Ctas Pagar'!$J:$J,'Grafico Fluxo de Caixa'!M$6,'Ctas Pagar'!$C:$C,'Fluxo de Caixa'!$A75)</f>
        <v>0</v>
      </c>
      <c r="N74" s="61">
        <f ca="1">SUMIFS('Ctas Pagar'!$G:$G,'Ctas Pagar'!$J:$J,'Grafico Fluxo de Caixa'!N$6,'Ctas Pagar'!$C:$C,'Fluxo de Caixa'!$A75)</f>
        <v>0</v>
      </c>
      <c r="O74" s="61">
        <f ca="1">SUMIFS('Ctas Pagar'!$G:$G,'Ctas Pagar'!$J:$J,'Grafico Fluxo de Caixa'!O$6,'Ctas Pagar'!$C:$C,'Fluxo de Caixa'!$A75)</f>
        <v>0</v>
      </c>
      <c r="P74" s="61">
        <f ca="1">SUMIFS('Ctas Pagar'!$G:$G,'Ctas Pagar'!$J:$J,'Grafico Fluxo de Caixa'!P$6,'Ctas Pagar'!$C:$C,'Fluxo de Caixa'!$A75)</f>
        <v>0</v>
      </c>
      <c r="Q74" s="61">
        <f ca="1">SUMIFS('Ctas Pagar'!$G:$G,'Ctas Pagar'!$J:$J,'Grafico Fluxo de Caixa'!Q$6,'Ctas Pagar'!$C:$C,'Fluxo de Caixa'!$A75)</f>
        <v>0</v>
      </c>
      <c r="R74" s="61">
        <f ca="1">SUMIFS('Ctas Pagar'!$G:$G,'Ctas Pagar'!$J:$J,'Grafico Fluxo de Caixa'!R$6,'Ctas Pagar'!$C:$C,'Fluxo de Caixa'!$A75)</f>
        <v>0</v>
      </c>
      <c r="S74" s="61">
        <f ca="1">SUMIFS('Ctas Pagar'!$G:$G,'Ctas Pagar'!$J:$J,'Grafico Fluxo de Caixa'!S$6,'Ctas Pagar'!$C:$C,'Fluxo de Caixa'!$A75)</f>
        <v>0</v>
      </c>
      <c r="T74" s="61">
        <f ca="1">SUMIFS('Ctas Pagar'!$G:$G,'Ctas Pagar'!$J:$J,'Grafico Fluxo de Caixa'!T$6,'Ctas Pagar'!$C:$C,'Fluxo de Caixa'!$A75)</f>
        <v>0</v>
      </c>
      <c r="U74" s="61">
        <f ca="1">SUMIFS('Ctas Pagar'!$G:$G,'Ctas Pagar'!$J:$J,'Grafico Fluxo de Caixa'!U$6,'Ctas Pagar'!$C:$C,'Fluxo de Caixa'!$A75)</f>
        <v>0</v>
      </c>
      <c r="V74" s="61">
        <f ca="1">SUMIFS('Ctas Pagar'!$G:$G,'Ctas Pagar'!$J:$J,'Grafico Fluxo de Caixa'!V$6,'Ctas Pagar'!$C:$C,'Fluxo de Caixa'!$A75)</f>
        <v>0</v>
      </c>
      <c r="W74" s="61">
        <f ca="1">SUMIFS('Ctas Pagar'!$G:$G,'Ctas Pagar'!$J:$J,'Grafico Fluxo de Caixa'!W$6,'Ctas Pagar'!$C:$C,'Fluxo de Caixa'!$A75)</f>
        <v>0</v>
      </c>
      <c r="X74" s="61">
        <f ca="1">SUMIFS('Ctas Pagar'!$G:$G,'Ctas Pagar'!$J:$J,'Grafico Fluxo de Caixa'!X$6,'Ctas Pagar'!$C:$C,'Fluxo de Caixa'!$A75)</f>
        <v>0</v>
      </c>
      <c r="Y74" s="61">
        <f ca="1">SUMIFS('Ctas Pagar'!$G:$G,'Ctas Pagar'!$J:$J,'Grafico Fluxo de Caixa'!Y$6,'Ctas Pagar'!$C:$C,'Fluxo de Caixa'!$A75)</f>
        <v>0</v>
      </c>
      <c r="Z74" s="61">
        <f ca="1">SUMIFS('Ctas Pagar'!$G:$G,'Ctas Pagar'!$J:$J,'Grafico Fluxo de Caixa'!Z$6,'Ctas Pagar'!$C:$C,'Fluxo de Caixa'!$A75)</f>
        <v>0</v>
      </c>
      <c r="AA74" s="61">
        <f ca="1">SUMIFS('Ctas Pagar'!$G:$G,'Ctas Pagar'!$J:$J,'Grafico Fluxo de Caixa'!AA$6,'Ctas Pagar'!$C:$C,'Fluxo de Caixa'!$A75)</f>
        <v>0</v>
      </c>
      <c r="AB74" s="61">
        <f ca="1">SUMIFS('Ctas Pagar'!$G:$G,'Ctas Pagar'!$J:$J,'Grafico Fluxo de Caixa'!AB$6,'Ctas Pagar'!$C:$C,'Fluxo de Caixa'!$A75)</f>
        <v>0</v>
      </c>
      <c r="AC74" s="61">
        <f ca="1">SUMIFS('Ctas Pagar'!$G:$G,'Ctas Pagar'!$J:$J,'Grafico Fluxo de Caixa'!AC$6,'Ctas Pagar'!$C:$C,'Fluxo de Caixa'!$A75)</f>
        <v>0</v>
      </c>
      <c r="AD74" s="61">
        <f ca="1">SUMIFS('Ctas Pagar'!$G:$G,'Ctas Pagar'!$J:$J,'Grafico Fluxo de Caixa'!AD$6,'Ctas Pagar'!$C:$C,'Fluxo de Caixa'!$A75)</f>
        <v>0</v>
      </c>
      <c r="AE74" s="61">
        <f ca="1">SUMIFS('Ctas Pagar'!$G:$G,'Ctas Pagar'!$J:$J,'Grafico Fluxo de Caixa'!AE$6,'Ctas Pagar'!$C:$C,'Fluxo de Caixa'!$A75)</f>
        <v>0</v>
      </c>
      <c r="AF74" s="61">
        <f ca="1">SUMIFS('Ctas Pagar'!$G:$G,'Ctas Pagar'!$J:$J,'Grafico Fluxo de Caixa'!AF$6,'Ctas Pagar'!$C:$C,'Fluxo de Caixa'!$A75)</f>
        <v>0</v>
      </c>
      <c r="AG74" s="60">
        <f ca="1">SUMIFS('Ctas Pagar'!$G:$G,'Ctas Pagar'!$J:$J,'Grafico Fluxo de Caixa'!AG$6,'Ctas Pagar'!$C:$C,'Fluxo de Caixa'!$A75)</f>
        <v>0</v>
      </c>
    </row>
    <row r="75" spans="1:33">
      <c r="A75" s="6" t="str">
        <f>'Plano de Contas'!A88</f>
        <v>5.3.11 Seguro de Vida</v>
      </c>
      <c r="B75" s="61">
        <f ca="1">SUMIFS('Ctas Pagar'!$G:$G,'Ctas Pagar'!$J:$J,'Grafico Fluxo de Caixa'!B$6,'Ctas Pagar'!$C:$C,'Fluxo de Caixa'!$A76)</f>
        <v>0</v>
      </c>
      <c r="C75" s="61">
        <f ca="1">SUMIFS('Ctas Pagar'!$G:$G,'Ctas Pagar'!$J:$J,'Grafico Fluxo de Caixa'!C$6,'Ctas Pagar'!$C:$C,'Fluxo de Caixa'!$A76)</f>
        <v>0</v>
      </c>
      <c r="D75" s="60">
        <f ca="1">SUMIFS('Ctas Pagar'!$G:$G,'Ctas Pagar'!$J:$J,'Grafico Fluxo de Caixa'!D$6,'Ctas Pagar'!$C:$C,'Fluxo de Caixa'!$A76)</f>
        <v>0</v>
      </c>
      <c r="E75" s="61">
        <f ca="1">SUMIFS('Ctas Pagar'!$G:$G,'Ctas Pagar'!$J:$J,'Grafico Fluxo de Caixa'!E$6,'Ctas Pagar'!$C:$C,'Fluxo de Caixa'!$A76)</f>
        <v>0</v>
      </c>
      <c r="F75" s="61">
        <f ca="1">SUMIFS('Ctas Pagar'!$G:$G,'Ctas Pagar'!$J:$J,'Grafico Fluxo de Caixa'!F$6,'Ctas Pagar'!$C:$C,'Fluxo de Caixa'!$A76)</f>
        <v>0</v>
      </c>
      <c r="G75" s="61">
        <f ca="1">SUMIFS('Ctas Pagar'!$G:$G,'Ctas Pagar'!$J:$J,'Grafico Fluxo de Caixa'!G$6,'Ctas Pagar'!$C:$C,'Fluxo de Caixa'!$A76)</f>
        <v>0</v>
      </c>
      <c r="H75" s="61">
        <f ca="1">SUMIFS('Ctas Pagar'!$G:$G,'Ctas Pagar'!$J:$J,'Grafico Fluxo de Caixa'!H$6,'Ctas Pagar'!$C:$C,'Fluxo de Caixa'!$A76)</f>
        <v>0</v>
      </c>
      <c r="I75" s="61">
        <f ca="1">SUMIFS('Ctas Pagar'!$G:$G,'Ctas Pagar'!$J:$J,'Grafico Fluxo de Caixa'!I$6,'Ctas Pagar'!$C:$C,'Fluxo de Caixa'!$A76)</f>
        <v>0</v>
      </c>
      <c r="J75" s="61">
        <f ca="1">SUMIFS('Ctas Pagar'!$G:$G,'Ctas Pagar'!$J:$J,'Grafico Fluxo de Caixa'!J$6,'Ctas Pagar'!$C:$C,'Fluxo de Caixa'!$A76)</f>
        <v>0</v>
      </c>
      <c r="K75" s="61">
        <f ca="1">SUMIFS('Ctas Pagar'!$G:$G,'Ctas Pagar'!$J:$J,'Grafico Fluxo de Caixa'!K$6,'Ctas Pagar'!$C:$C,'Fluxo de Caixa'!$A76)</f>
        <v>0</v>
      </c>
      <c r="L75" s="61">
        <f ca="1">SUMIFS('Ctas Pagar'!$G:$G,'Ctas Pagar'!$J:$J,'Grafico Fluxo de Caixa'!L$6,'Ctas Pagar'!$C:$C,'Fluxo de Caixa'!$A76)</f>
        <v>0</v>
      </c>
      <c r="M75" s="61">
        <f ca="1">SUMIFS('Ctas Pagar'!$G:$G,'Ctas Pagar'!$J:$J,'Grafico Fluxo de Caixa'!M$6,'Ctas Pagar'!$C:$C,'Fluxo de Caixa'!$A76)</f>
        <v>0</v>
      </c>
      <c r="N75" s="61">
        <f ca="1">SUMIFS('Ctas Pagar'!$G:$G,'Ctas Pagar'!$J:$J,'Grafico Fluxo de Caixa'!N$6,'Ctas Pagar'!$C:$C,'Fluxo de Caixa'!$A76)</f>
        <v>0</v>
      </c>
      <c r="O75" s="61">
        <f ca="1">SUMIFS('Ctas Pagar'!$G:$G,'Ctas Pagar'!$J:$J,'Grafico Fluxo de Caixa'!O$6,'Ctas Pagar'!$C:$C,'Fluxo de Caixa'!$A76)</f>
        <v>0</v>
      </c>
      <c r="P75" s="61">
        <f ca="1">SUMIFS('Ctas Pagar'!$G:$G,'Ctas Pagar'!$J:$J,'Grafico Fluxo de Caixa'!P$6,'Ctas Pagar'!$C:$C,'Fluxo de Caixa'!$A76)</f>
        <v>0</v>
      </c>
      <c r="Q75" s="61">
        <f ca="1">SUMIFS('Ctas Pagar'!$G:$G,'Ctas Pagar'!$J:$J,'Grafico Fluxo de Caixa'!Q$6,'Ctas Pagar'!$C:$C,'Fluxo de Caixa'!$A76)</f>
        <v>0</v>
      </c>
      <c r="R75" s="61">
        <f ca="1">SUMIFS('Ctas Pagar'!$G:$G,'Ctas Pagar'!$J:$J,'Grafico Fluxo de Caixa'!R$6,'Ctas Pagar'!$C:$C,'Fluxo de Caixa'!$A76)</f>
        <v>0</v>
      </c>
      <c r="S75" s="61">
        <f ca="1">SUMIFS('Ctas Pagar'!$G:$G,'Ctas Pagar'!$J:$J,'Grafico Fluxo de Caixa'!S$6,'Ctas Pagar'!$C:$C,'Fluxo de Caixa'!$A76)</f>
        <v>0</v>
      </c>
      <c r="T75" s="61">
        <f ca="1">SUMIFS('Ctas Pagar'!$G:$G,'Ctas Pagar'!$J:$J,'Grafico Fluxo de Caixa'!T$6,'Ctas Pagar'!$C:$C,'Fluxo de Caixa'!$A76)</f>
        <v>0</v>
      </c>
      <c r="U75" s="61">
        <f ca="1">SUMIFS('Ctas Pagar'!$G:$G,'Ctas Pagar'!$J:$J,'Grafico Fluxo de Caixa'!U$6,'Ctas Pagar'!$C:$C,'Fluxo de Caixa'!$A76)</f>
        <v>0</v>
      </c>
      <c r="V75" s="61">
        <f ca="1">SUMIFS('Ctas Pagar'!$G:$G,'Ctas Pagar'!$J:$J,'Grafico Fluxo de Caixa'!V$6,'Ctas Pagar'!$C:$C,'Fluxo de Caixa'!$A76)</f>
        <v>0</v>
      </c>
      <c r="W75" s="61">
        <f ca="1">SUMIFS('Ctas Pagar'!$G:$G,'Ctas Pagar'!$J:$J,'Grafico Fluxo de Caixa'!W$6,'Ctas Pagar'!$C:$C,'Fluxo de Caixa'!$A76)</f>
        <v>0</v>
      </c>
      <c r="X75" s="61">
        <f ca="1">SUMIFS('Ctas Pagar'!$G:$G,'Ctas Pagar'!$J:$J,'Grafico Fluxo de Caixa'!X$6,'Ctas Pagar'!$C:$C,'Fluxo de Caixa'!$A76)</f>
        <v>0</v>
      </c>
      <c r="Y75" s="61">
        <f ca="1">SUMIFS('Ctas Pagar'!$G:$G,'Ctas Pagar'!$J:$J,'Grafico Fluxo de Caixa'!Y$6,'Ctas Pagar'!$C:$C,'Fluxo de Caixa'!$A76)</f>
        <v>0</v>
      </c>
      <c r="Z75" s="61">
        <f ca="1">SUMIFS('Ctas Pagar'!$G:$G,'Ctas Pagar'!$J:$J,'Grafico Fluxo de Caixa'!Z$6,'Ctas Pagar'!$C:$C,'Fluxo de Caixa'!$A76)</f>
        <v>0</v>
      </c>
      <c r="AA75" s="61">
        <f ca="1">SUMIFS('Ctas Pagar'!$G:$G,'Ctas Pagar'!$J:$J,'Grafico Fluxo de Caixa'!AA$6,'Ctas Pagar'!$C:$C,'Fluxo de Caixa'!$A76)</f>
        <v>0</v>
      </c>
      <c r="AB75" s="61">
        <f ca="1">SUMIFS('Ctas Pagar'!$G:$G,'Ctas Pagar'!$J:$J,'Grafico Fluxo de Caixa'!AB$6,'Ctas Pagar'!$C:$C,'Fluxo de Caixa'!$A76)</f>
        <v>0</v>
      </c>
      <c r="AC75" s="61">
        <f ca="1">SUMIFS('Ctas Pagar'!$G:$G,'Ctas Pagar'!$J:$J,'Grafico Fluxo de Caixa'!AC$6,'Ctas Pagar'!$C:$C,'Fluxo de Caixa'!$A76)</f>
        <v>0</v>
      </c>
      <c r="AD75" s="61">
        <f ca="1">SUMIFS('Ctas Pagar'!$G:$G,'Ctas Pagar'!$J:$J,'Grafico Fluxo de Caixa'!AD$6,'Ctas Pagar'!$C:$C,'Fluxo de Caixa'!$A76)</f>
        <v>0</v>
      </c>
      <c r="AE75" s="61">
        <f ca="1">SUMIFS('Ctas Pagar'!$G:$G,'Ctas Pagar'!$J:$J,'Grafico Fluxo de Caixa'!AE$6,'Ctas Pagar'!$C:$C,'Fluxo de Caixa'!$A76)</f>
        <v>0</v>
      </c>
      <c r="AF75" s="61">
        <f ca="1">SUMIFS('Ctas Pagar'!$G:$G,'Ctas Pagar'!$J:$J,'Grafico Fluxo de Caixa'!AF$6,'Ctas Pagar'!$C:$C,'Fluxo de Caixa'!$A76)</f>
        <v>0</v>
      </c>
      <c r="AG75" s="60">
        <f ca="1">SUMIFS('Ctas Pagar'!$G:$G,'Ctas Pagar'!$J:$J,'Grafico Fluxo de Caixa'!AG$6,'Ctas Pagar'!$C:$C,'Fluxo de Caixa'!$A76)</f>
        <v>0</v>
      </c>
    </row>
    <row r="76" spans="1:33">
      <c r="A76" s="6" t="str">
        <f>'Plano de Contas'!A89</f>
        <v>5.3.12 Férias</v>
      </c>
      <c r="B76" s="61">
        <f ca="1">SUMIFS('Ctas Pagar'!$G:$G,'Ctas Pagar'!$J:$J,'Grafico Fluxo de Caixa'!B$6,'Ctas Pagar'!$C:$C,'Fluxo de Caixa'!$A77)</f>
        <v>0</v>
      </c>
      <c r="C76" s="61">
        <f ca="1">SUMIFS('Ctas Pagar'!$G:$G,'Ctas Pagar'!$J:$J,'Grafico Fluxo de Caixa'!C$6,'Ctas Pagar'!$C:$C,'Fluxo de Caixa'!$A77)</f>
        <v>0</v>
      </c>
      <c r="D76" s="60">
        <f ca="1">SUMIFS('Ctas Pagar'!$G:$G,'Ctas Pagar'!$J:$J,'Grafico Fluxo de Caixa'!D$6,'Ctas Pagar'!$C:$C,'Fluxo de Caixa'!$A77)</f>
        <v>0</v>
      </c>
      <c r="E76" s="61">
        <f ca="1">SUMIFS('Ctas Pagar'!$G:$G,'Ctas Pagar'!$J:$J,'Grafico Fluxo de Caixa'!E$6,'Ctas Pagar'!$C:$C,'Fluxo de Caixa'!$A77)</f>
        <v>0</v>
      </c>
      <c r="F76" s="61">
        <f ca="1">SUMIFS('Ctas Pagar'!$G:$G,'Ctas Pagar'!$J:$J,'Grafico Fluxo de Caixa'!F$6,'Ctas Pagar'!$C:$C,'Fluxo de Caixa'!$A77)</f>
        <v>0</v>
      </c>
      <c r="G76" s="61">
        <f ca="1">SUMIFS('Ctas Pagar'!$G:$G,'Ctas Pagar'!$J:$J,'Grafico Fluxo de Caixa'!G$6,'Ctas Pagar'!$C:$C,'Fluxo de Caixa'!$A77)</f>
        <v>0</v>
      </c>
      <c r="H76" s="61">
        <f ca="1">SUMIFS('Ctas Pagar'!$G:$G,'Ctas Pagar'!$J:$J,'Grafico Fluxo de Caixa'!H$6,'Ctas Pagar'!$C:$C,'Fluxo de Caixa'!$A77)</f>
        <v>0</v>
      </c>
      <c r="I76" s="61">
        <f ca="1">SUMIFS('Ctas Pagar'!$G:$G,'Ctas Pagar'!$J:$J,'Grafico Fluxo de Caixa'!I$6,'Ctas Pagar'!$C:$C,'Fluxo de Caixa'!$A77)</f>
        <v>0</v>
      </c>
      <c r="J76" s="61">
        <f ca="1">SUMIFS('Ctas Pagar'!$G:$G,'Ctas Pagar'!$J:$J,'Grafico Fluxo de Caixa'!J$6,'Ctas Pagar'!$C:$C,'Fluxo de Caixa'!$A77)</f>
        <v>0</v>
      </c>
      <c r="K76" s="61">
        <f ca="1">SUMIFS('Ctas Pagar'!$G:$G,'Ctas Pagar'!$J:$J,'Grafico Fluxo de Caixa'!K$6,'Ctas Pagar'!$C:$C,'Fluxo de Caixa'!$A77)</f>
        <v>0</v>
      </c>
      <c r="L76" s="61">
        <f ca="1">SUMIFS('Ctas Pagar'!$G:$G,'Ctas Pagar'!$J:$J,'Grafico Fluxo de Caixa'!L$6,'Ctas Pagar'!$C:$C,'Fluxo de Caixa'!$A77)</f>
        <v>0</v>
      </c>
      <c r="M76" s="61">
        <f ca="1">SUMIFS('Ctas Pagar'!$G:$G,'Ctas Pagar'!$J:$J,'Grafico Fluxo de Caixa'!M$6,'Ctas Pagar'!$C:$C,'Fluxo de Caixa'!$A77)</f>
        <v>0</v>
      </c>
      <c r="N76" s="61">
        <f ca="1">SUMIFS('Ctas Pagar'!$G:$G,'Ctas Pagar'!$J:$J,'Grafico Fluxo de Caixa'!N$6,'Ctas Pagar'!$C:$C,'Fluxo de Caixa'!$A77)</f>
        <v>0</v>
      </c>
      <c r="O76" s="61">
        <f ca="1">SUMIFS('Ctas Pagar'!$G:$G,'Ctas Pagar'!$J:$J,'Grafico Fluxo de Caixa'!O$6,'Ctas Pagar'!$C:$C,'Fluxo de Caixa'!$A77)</f>
        <v>0</v>
      </c>
      <c r="P76" s="61">
        <f ca="1">SUMIFS('Ctas Pagar'!$G:$G,'Ctas Pagar'!$J:$J,'Grafico Fluxo de Caixa'!P$6,'Ctas Pagar'!$C:$C,'Fluxo de Caixa'!$A77)</f>
        <v>0</v>
      </c>
      <c r="Q76" s="61">
        <f ca="1">SUMIFS('Ctas Pagar'!$G:$G,'Ctas Pagar'!$J:$J,'Grafico Fluxo de Caixa'!Q$6,'Ctas Pagar'!$C:$C,'Fluxo de Caixa'!$A77)</f>
        <v>0</v>
      </c>
      <c r="R76" s="61">
        <f ca="1">SUMIFS('Ctas Pagar'!$G:$G,'Ctas Pagar'!$J:$J,'Grafico Fluxo de Caixa'!R$6,'Ctas Pagar'!$C:$C,'Fluxo de Caixa'!$A77)</f>
        <v>0</v>
      </c>
      <c r="S76" s="61">
        <f ca="1">SUMIFS('Ctas Pagar'!$G:$G,'Ctas Pagar'!$J:$J,'Grafico Fluxo de Caixa'!S$6,'Ctas Pagar'!$C:$C,'Fluxo de Caixa'!$A77)</f>
        <v>0</v>
      </c>
      <c r="T76" s="61">
        <f ca="1">SUMIFS('Ctas Pagar'!$G:$G,'Ctas Pagar'!$J:$J,'Grafico Fluxo de Caixa'!T$6,'Ctas Pagar'!$C:$C,'Fluxo de Caixa'!$A77)</f>
        <v>0</v>
      </c>
      <c r="U76" s="61">
        <f ca="1">SUMIFS('Ctas Pagar'!$G:$G,'Ctas Pagar'!$J:$J,'Grafico Fluxo de Caixa'!U$6,'Ctas Pagar'!$C:$C,'Fluxo de Caixa'!$A77)</f>
        <v>0</v>
      </c>
      <c r="V76" s="61">
        <f ca="1">SUMIFS('Ctas Pagar'!$G:$G,'Ctas Pagar'!$J:$J,'Grafico Fluxo de Caixa'!V$6,'Ctas Pagar'!$C:$C,'Fluxo de Caixa'!$A77)</f>
        <v>0</v>
      </c>
      <c r="W76" s="61">
        <f ca="1">SUMIFS('Ctas Pagar'!$G:$G,'Ctas Pagar'!$J:$J,'Grafico Fluxo de Caixa'!W$6,'Ctas Pagar'!$C:$C,'Fluxo de Caixa'!$A77)</f>
        <v>0</v>
      </c>
      <c r="X76" s="61">
        <f ca="1">SUMIFS('Ctas Pagar'!$G:$G,'Ctas Pagar'!$J:$J,'Grafico Fluxo de Caixa'!X$6,'Ctas Pagar'!$C:$C,'Fluxo de Caixa'!$A77)</f>
        <v>0</v>
      </c>
      <c r="Y76" s="61">
        <f ca="1">SUMIFS('Ctas Pagar'!$G:$G,'Ctas Pagar'!$J:$J,'Grafico Fluxo de Caixa'!Y$6,'Ctas Pagar'!$C:$C,'Fluxo de Caixa'!$A77)</f>
        <v>0</v>
      </c>
      <c r="Z76" s="61">
        <f ca="1">SUMIFS('Ctas Pagar'!$G:$G,'Ctas Pagar'!$J:$J,'Grafico Fluxo de Caixa'!Z$6,'Ctas Pagar'!$C:$C,'Fluxo de Caixa'!$A77)</f>
        <v>0</v>
      </c>
      <c r="AA76" s="61">
        <f ca="1">SUMIFS('Ctas Pagar'!$G:$G,'Ctas Pagar'!$J:$J,'Grafico Fluxo de Caixa'!AA$6,'Ctas Pagar'!$C:$C,'Fluxo de Caixa'!$A77)</f>
        <v>0</v>
      </c>
      <c r="AB76" s="61">
        <f ca="1">SUMIFS('Ctas Pagar'!$G:$G,'Ctas Pagar'!$J:$J,'Grafico Fluxo de Caixa'!AB$6,'Ctas Pagar'!$C:$C,'Fluxo de Caixa'!$A77)</f>
        <v>0</v>
      </c>
      <c r="AC76" s="61">
        <f ca="1">SUMIFS('Ctas Pagar'!$G:$G,'Ctas Pagar'!$J:$J,'Grafico Fluxo de Caixa'!AC$6,'Ctas Pagar'!$C:$C,'Fluxo de Caixa'!$A77)</f>
        <v>0</v>
      </c>
      <c r="AD76" s="61">
        <f ca="1">SUMIFS('Ctas Pagar'!$G:$G,'Ctas Pagar'!$J:$J,'Grafico Fluxo de Caixa'!AD$6,'Ctas Pagar'!$C:$C,'Fluxo de Caixa'!$A77)</f>
        <v>0</v>
      </c>
      <c r="AE76" s="61">
        <f ca="1">SUMIFS('Ctas Pagar'!$G:$G,'Ctas Pagar'!$J:$J,'Grafico Fluxo de Caixa'!AE$6,'Ctas Pagar'!$C:$C,'Fluxo de Caixa'!$A77)</f>
        <v>0</v>
      </c>
      <c r="AF76" s="61">
        <f ca="1">SUMIFS('Ctas Pagar'!$G:$G,'Ctas Pagar'!$J:$J,'Grafico Fluxo de Caixa'!AF$6,'Ctas Pagar'!$C:$C,'Fluxo de Caixa'!$A77)</f>
        <v>0</v>
      </c>
      <c r="AG76" s="60">
        <f ca="1">SUMIFS('Ctas Pagar'!$G:$G,'Ctas Pagar'!$J:$J,'Grafico Fluxo de Caixa'!AG$6,'Ctas Pagar'!$C:$C,'Fluxo de Caixa'!$A77)</f>
        <v>0</v>
      </c>
    </row>
    <row r="77" spans="1:33">
      <c r="A77" s="6" t="str">
        <f>'Plano de Contas'!A90</f>
        <v>5.3.13 13 Salário</v>
      </c>
      <c r="B77" s="61">
        <f ca="1">SUMIFS('Ctas Pagar'!$G:$G,'Ctas Pagar'!$J:$J,'Grafico Fluxo de Caixa'!B$6,'Ctas Pagar'!$C:$C,'Fluxo de Caixa'!$A78)</f>
        <v>0</v>
      </c>
      <c r="C77" s="61">
        <f ca="1">SUMIFS('Ctas Pagar'!$G:$G,'Ctas Pagar'!$J:$J,'Grafico Fluxo de Caixa'!C$6,'Ctas Pagar'!$C:$C,'Fluxo de Caixa'!$A78)</f>
        <v>0</v>
      </c>
      <c r="D77" s="60">
        <f ca="1">SUMIFS('Ctas Pagar'!$G:$G,'Ctas Pagar'!$J:$J,'Grafico Fluxo de Caixa'!D$6,'Ctas Pagar'!$C:$C,'Fluxo de Caixa'!$A78)</f>
        <v>0</v>
      </c>
      <c r="E77" s="61">
        <f ca="1">SUMIFS('Ctas Pagar'!$G:$G,'Ctas Pagar'!$J:$J,'Grafico Fluxo de Caixa'!E$6,'Ctas Pagar'!$C:$C,'Fluxo de Caixa'!$A78)</f>
        <v>0</v>
      </c>
      <c r="F77" s="61">
        <f ca="1">SUMIFS('Ctas Pagar'!$G:$G,'Ctas Pagar'!$J:$J,'Grafico Fluxo de Caixa'!F$6,'Ctas Pagar'!$C:$C,'Fluxo de Caixa'!$A78)</f>
        <v>0</v>
      </c>
      <c r="G77" s="61">
        <f ca="1">SUMIFS('Ctas Pagar'!$G:$G,'Ctas Pagar'!$J:$J,'Grafico Fluxo de Caixa'!G$6,'Ctas Pagar'!$C:$C,'Fluxo de Caixa'!$A78)</f>
        <v>0</v>
      </c>
      <c r="H77" s="61">
        <f ca="1">SUMIFS('Ctas Pagar'!$G:$G,'Ctas Pagar'!$J:$J,'Grafico Fluxo de Caixa'!H$6,'Ctas Pagar'!$C:$C,'Fluxo de Caixa'!$A78)</f>
        <v>0</v>
      </c>
      <c r="I77" s="61">
        <f ca="1">SUMIFS('Ctas Pagar'!$G:$G,'Ctas Pagar'!$J:$J,'Grafico Fluxo de Caixa'!I$6,'Ctas Pagar'!$C:$C,'Fluxo de Caixa'!$A78)</f>
        <v>0</v>
      </c>
      <c r="J77" s="61">
        <f ca="1">SUMIFS('Ctas Pagar'!$G:$G,'Ctas Pagar'!$J:$J,'Grafico Fluxo de Caixa'!J$6,'Ctas Pagar'!$C:$C,'Fluxo de Caixa'!$A78)</f>
        <v>0</v>
      </c>
      <c r="K77" s="61">
        <f ca="1">SUMIFS('Ctas Pagar'!$G:$G,'Ctas Pagar'!$J:$J,'Grafico Fluxo de Caixa'!K$6,'Ctas Pagar'!$C:$C,'Fluxo de Caixa'!$A78)</f>
        <v>0</v>
      </c>
      <c r="L77" s="61">
        <f ca="1">SUMIFS('Ctas Pagar'!$G:$G,'Ctas Pagar'!$J:$J,'Grafico Fluxo de Caixa'!L$6,'Ctas Pagar'!$C:$C,'Fluxo de Caixa'!$A78)</f>
        <v>0</v>
      </c>
      <c r="M77" s="61">
        <f ca="1">SUMIFS('Ctas Pagar'!$G:$G,'Ctas Pagar'!$J:$J,'Grafico Fluxo de Caixa'!M$6,'Ctas Pagar'!$C:$C,'Fluxo de Caixa'!$A78)</f>
        <v>0</v>
      </c>
      <c r="N77" s="61">
        <f ca="1">SUMIFS('Ctas Pagar'!$G:$G,'Ctas Pagar'!$J:$J,'Grafico Fluxo de Caixa'!N$6,'Ctas Pagar'!$C:$C,'Fluxo de Caixa'!$A78)</f>
        <v>0</v>
      </c>
      <c r="O77" s="61">
        <f ca="1">SUMIFS('Ctas Pagar'!$G:$G,'Ctas Pagar'!$J:$J,'Grafico Fluxo de Caixa'!O$6,'Ctas Pagar'!$C:$C,'Fluxo de Caixa'!$A78)</f>
        <v>0</v>
      </c>
      <c r="P77" s="61">
        <f ca="1">SUMIFS('Ctas Pagar'!$G:$G,'Ctas Pagar'!$J:$J,'Grafico Fluxo de Caixa'!P$6,'Ctas Pagar'!$C:$C,'Fluxo de Caixa'!$A78)</f>
        <v>0</v>
      </c>
      <c r="Q77" s="61">
        <f ca="1">SUMIFS('Ctas Pagar'!$G:$G,'Ctas Pagar'!$J:$J,'Grafico Fluxo de Caixa'!Q$6,'Ctas Pagar'!$C:$C,'Fluxo de Caixa'!$A78)</f>
        <v>0</v>
      </c>
      <c r="R77" s="61">
        <f ca="1">SUMIFS('Ctas Pagar'!$G:$G,'Ctas Pagar'!$J:$J,'Grafico Fluxo de Caixa'!R$6,'Ctas Pagar'!$C:$C,'Fluxo de Caixa'!$A78)</f>
        <v>0</v>
      </c>
      <c r="S77" s="61">
        <f ca="1">SUMIFS('Ctas Pagar'!$G:$G,'Ctas Pagar'!$J:$J,'Grafico Fluxo de Caixa'!S$6,'Ctas Pagar'!$C:$C,'Fluxo de Caixa'!$A78)</f>
        <v>0</v>
      </c>
      <c r="T77" s="61">
        <f ca="1">SUMIFS('Ctas Pagar'!$G:$G,'Ctas Pagar'!$J:$J,'Grafico Fluxo de Caixa'!T$6,'Ctas Pagar'!$C:$C,'Fluxo de Caixa'!$A78)</f>
        <v>0</v>
      </c>
      <c r="U77" s="61">
        <f ca="1">SUMIFS('Ctas Pagar'!$G:$G,'Ctas Pagar'!$J:$J,'Grafico Fluxo de Caixa'!U$6,'Ctas Pagar'!$C:$C,'Fluxo de Caixa'!$A78)</f>
        <v>0</v>
      </c>
      <c r="V77" s="61">
        <f ca="1">SUMIFS('Ctas Pagar'!$G:$G,'Ctas Pagar'!$J:$J,'Grafico Fluxo de Caixa'!V$6,'Ctas Pagar'!$C:$C,'Fluxo de Caixa'!$A78)</f>
        <v>0</v>
      </c>
      <c r="W77" s="61">
        <f ca="1">SUMIFS('Ctas Pagar'!$G:$G,'Ctas Pagar'!$J:$J,'Grafico Fluxo de Caixa'!W$6,'Ctas Pagar'!$C:$C,'Fluxo de Caixa'!$A78)</f>
        <v>0</v>
      </c>
      <c r="X77" s="61">
        <f ca="1">SUMIFS('Ctas Pagar'!$G:$G,'Ctas Pagar'!$J:$J,'Grafico Fluxo de Caixa'!X$6,'Ctas Pagar'!$C:$C,'Fluxo de Caixa'!$A78)</f>
        <v>0</v>
      </c>
      <c r="Y77" s="61">
        <f ca="1">SUMIFS('Ctas Pagar'!$G:$G,'Ctas Pagar'!$J:$J,'Grafico Fluxo de Caixa'!Y$6,'Ctas Pagar'!$C:$C,'Fluxo de Caixa'!$A78)</f>
        <v>0</v>
      </c>
      <c r="Z77" s="61">
        <f ca="1">SUMIFS('Ctas Pagar'!$G:$G,'Ctas Pagar'!$J:$J,'Grafico Fluxo de Caixa'!Z$6,'Ctas Pagar'!$C:$C,'Fluxo de Caixa'!$A78)</f>
        <v>0</v>
      </c>
      <c r="AA77" s="61">
        <f ca="1">SUMIFS('Ctas Pagar'!$G:$G,'Ctas Pagar'!$J:$J,'Grafico Fluxo de Caixa'!AA$6,'Ctas Pagar'!$C:$C,'Fluxo de Caixa'!$A78)</f>
        <v>0</v>
      </c>
      <c r="AB77" s="61">
        <f ca="1">SUMIFS('Ctas Pagar'!$G:$G,'Ctas Pagar'!$J:$J,'Grafico Fluxo de Caixa'!AB$6,'Ctas Pagar'!$C:$C,'Fluxo de Caixa'!$A78)</f>
        <v>0</v>
      </c>
      <c r="AC77" s="61">
        <f ca="1">SUMIFS('Ctas Pagar'!$G:$G,'Ctas Pagar'!$J:$J,'Grafico Fluxo de Caixa'!AC$6,'Ctas Pagar'!$C:$C,'Fluxo de Caixa'!$A78)</f>
        <v>0</v>
      </c>
      <c r="AD77" s="61">
        <f ca="1">SUMIFS('Ctas Pagar'!$G:$G,'Ctas Pagar'!$J:$J,'Grafico Fluxo de Caixa'!AD$6,'Ctas Pagar'!$C:$C,'Fluxo de Caixa'!$A78)</f>
        <v>0</v>
      </c>
      <c r="AE77" s="61">
        <f ca="1">SUMIFS('Ctas Pagar'!$G:$G,'Ctas Pagar'!$J:$J,'Grafico Fluxo de Caixa'!AE$6,'Ctas Pagar'!$C:$C,'Fluxo de Caixa'!$A78)</f>
        <v>0</v>
      </c>
      <c r="AF77" s="61">
        <f ca="1">SUMIFS('Ctas Pagar'!$G:$G,'Ctas Pagar'!$J:$J,'Grafico Fluxo de Caixa'!AF$6,'Ctas Pagar'!$C:$C,'Fluxo de Caixa'!$A78)</f>
        <v>0</v>
      </c>
      <c r="AG77" s="60">
        <f ca="1">SUMIFS('Ctas Pagar'!$G:$G,'Ctas Pagar'!$J:$J,'Grafico Fluxo de Caixa'!AG$6,'Ctas Pagar'!$C:$C,'Fluxo de Caixa'!$A78)</f>
        <v>0</v>
      </c>
    </row>
    <row r="78" spans="1:33">
      <c r="A78" s="6" t="str">
        <f>'Plano de Contas'!A91</f>
        <v>5.3.99 Outras Despesas com Pessoal</v>
      </c>
      <c r="B78" s="61">
        <f ca="1">SUMIFS('Ctas Pagar'!$G:$G,'Ctas Pagar'!$J:$J,'Grafico Fluxo de Caixa'!B$6,'Ctas Pagar'!$C:$C,'Fluxo de Caixa'!$A79)</f>
        <v>0</v>
      </c>
      <c r="C78" s="61">
        <f ca="1">SUMIFS('Ctas Pagar'!$G:$G,'Ctas Pagar'!$J:$J,'Grafico Fluxo de Caixa'!C$6,'Ctas Pagar'!$C:$C,'Fluxo de Caixa'!$A79)</f>
        <v>0</v>
      </c>
      <c r="D78" s="60">
        <f ca="1">SUMIFS('Ctas Pagar'!$G:$G,'Ctas Pagar'!$J:$J,'Grafico Fluxo de Caixa'!D$6,'Ctas Pagar'!$C:$C,'Fluxo de Caixa'!$A79)</f>
        <v>0</v>
      </c>
      <c r="E78" s="61">
        <f ca="1">SUMIFS('Ctas Pagar'!$G:$G,'Ctas Pagar'!$J:$J,'Grafico Fluxo de Caixa'!E$6,'Ctas Pagar'!$C:$C,'Fluxo de Caixa'!$A79)</f>
        <v>0</v>
      </c>
      <c r="F78" s="61">
        <f ca="1">SUMIFS('Ctas Pagar'!$G:$G,'Ctas Pagar'!$J:$J,'Grafico Fluxo de Caixa'!F$6,'Ctas Pagar'!$C:$C,'Fluxo de Caixa'!$A79)</f>
        <v>0</v>
      </c>
      <c r="G78" s="61">
        <f ca="1">SUMIFS('Ctas Pagar'!$G:$G,'Ctas Pagar'!$J:$J,'Grafico Fluxo de Caixa'!G$6,'Ctas Pagar'!$C:$C,'Fluxo de Caixa'!$A79)</f>
        <v>0</v>
      </c>
      <c r="H78" s="61">
        <f ca="1">SUMIFS('Ctas Pagar'!$G:$G,'Ctas Pagar'!$J:$J,'Grafico Fluxo de Caixa'!H$6,'Ctas Pagar'!$C:$C,'Fluxo de Caixa'!$A79)</f>
        <v>0</v>
      </c>
      <c r="I78" s="61">
        <f ca="1">SUMIFS('Ctas Pagar'!$G:$G,'Ctas Pagar'!$J:$J,'Grafico Fluxo de Caixa'!I$6,'Ctas Pagar'!$C:$C,'Fluxo de Caixa'!$A79)</f>
        <v>0</v>
      </c>
      <c r="J78" s="61">
        <f ca="1">SUMIFS('Ctas Pagar'!$G:$G,'Ctas Pagar'!$J:$J,'Grafico Fluxo de Caixa'!J$6,'Ctas Pagar'!$C:$C,'Fluxo de Caixa'!$A79)</f>
        <v>0</v>
      </c>
      <c r="K78" s="61">
        <f ca="1">SUMIFS('Ctas Pagar'!$G:$G,'Ctas Pagar'!$J:$J,'Grafico Fluxo de Caixa'!K$6,'Ctas Pagar'!$C:$C,'Fluxo de Caixa'!$A79)</f>
        <v>0</v>
      </c>
      <c r="L78" s="61">
        <f ca="1">SUMIFS('Ctas Pagar'!$G:$G,'Ctas Pagar'!$J:$J,'Grafico Fluxo de Caixa'!L$6,'Ctas Pagar'!$C:$C,'Fluxo de Caixa'!$A79)</f>
        <v>0</v>
      </c>
      <c r="M78" s="61">
        <f ca="1">SUMIFS('Ctas Pagar'!$G:$G,'Ctas Pagar'!$J:$J,'Grafico Fluxo de Caixa'!M$6,'Ctas Pagar'!$C:$C,'Fluxo de Caixa'!$A79)</f>
        <v>0</v>
      </c>
      <c r="N78" s="61">
        <f ca="1">SUMIFS('Ctas Pagar'!$G:$G,'Ctas Pagar'!$J:$J,'Grafico Fluxo de Caixa'!N$6,'Ctas Pagar'!$C:$C,'Fluxo de Caixa'!$A79)</f>
        <v>0</v>
      </c>
      <c r="O78" s="61">
        <f ca="1">SUMIFS('Ctas Pagar'!$G:$G,'Ctas Pagar'!$J:$J,'Grafico Fluxo de Caixa'!O$6,'Ctas Pagar'!$C:$C,'Fluxo de Caixa'!$A79)</f>
        <v>0</v>
      </c>
      <c r="P78" s="61">
        <f ca="1">SUMIFS('Ctas Pagar'!$G:$G,'Ctas Pagar'!$J:$J,'Grafico Fluxo de Caixa'!P$6,'Ctas Pagar'!$C:$C,'Fluxo de Caixa'!$A79)</f>
        <v>0</v>
      </c>
      <c r="Q78" s="61">
        <f ca="1">SUMIFS('Ctas Pagar'!$G:$G,'Ctas Pagar'!$J:$J,'Grafico Fluxo de Caixa'!Q$6,'Ctas Pagar'!$C:$C,'Fluxo de Caixa'!$A79)</f>
        <v>0</v>
      </c>
      <c r="R78" s="61">
        <f ca="1">SUMIFS('Ctas Pagar'!$G:$G,'Ctas Pagar'!$J:$J,'Grafico Fluxo de Caixa'!R$6,'Ctas Pagar'!$C:$C,'Fluxo de Caixa'!$A79)</f>
        <v>0</v>
      </c>
      <c r="S78" s="61">
        <f ca="1">SUMIFS('Ctas Pagar'!$G:$G,'Ctas Pagar'!$J:$J,'Grafico Fluxo de Caixa'!S$6,'Ctas Pagar'!$C:$C,'Fluxo de Caixa'!$A79)</f>
        <v>0</v>
      </c>
      <c r="T78" s="61">
        <f ca="1">SUMIFS('Ctas Pagar'!$G:$G,'Ctas Pagar'!$J:$J,'Grafico Fluxo de Caixa'!T$6,'Ctas Pagar'!$C:$C,'Fluxo de Caixa'!$A79)</f>
        <v>0</v>
      </c>
      <c r="U78" s="61">
        <f ca="1">SUMIFS('Ctas Pagar'!$G:$G,'Ctas Pagar'!$J:$J,'Grafico Fluxo de Caixa'!U$6,'Ctas Pagar'!$C:$C,'Fluxo de Caixa'!$A79)</f>
        <v>0</v>
      </c>
      <c r="V78" s="61">
        <f ca="1">SUMIFS('Ctas Pagar'!$G:$G,'Ctas Pagar'!$J:$J,'Grafico Fluxo de Caixa'!V$6,'Ctas Pagar'!$C:$C,'Fluxo de Caixa'!$A79)</f>
        <v>0</v>
      </c>
      <c r="W78" s="61">
        <f ca="1">SUMIFS('Ctas Pagar'!$G:$G,'Ctas Pagar'!$J:$J,'Grafico Fluxo de Caixa'!W$6,'Ctas Pagar'!$C:$C,'Fluxo de Caixa'!$A79)</f>
        <v>0</v>
      </c>
      <c r="X78" s="61">
        <f ca="1">SUMIFS('Ctas Pagar'!$G:$G,'Ctas Pagar'!$J:$J,'Grafico Fluxo de Caixa'!X$6,'Ctas Pagar'!$C:$C,'Fluxo de Caixa'!$A79)</f>
        <v>0</v>
      </c>
      <c r="Y78" s="61">
        <f ca="1">SUMIFS('Ctas Pagar'!$G:$G,'Ctas Pagar'!$J:$J,'Grafico Fluxo de Caixa'!Y$6,'Ctas Pagar'!$C:$C,'Fluxo de Caixa'!$A79)</f>
        <v>0</v>
      </c>
      <c r="Z78" s="61">
        <f ca="1">SUMIFS('Ctas Pagar'!$G:$G,'Ctas Pagar'!$J:$J,'Grafico Fluxo de Caixa'!Z$6,'Ctas Pagar'!$C:$C,'Fluxo de Caixa'!$A79)</f>
        <v>0</v>
      </c>
      <c r="AA78" s="61">
        <f ca="1">SUMIFS('Ctas Pagar'!$G:$G,'Ctas Pagar'!$J:$J,'Grafico Fluxo de Caixa'!AA$6,'Ctas Pagar'!$C:$C,'Fluxo de Caixa'!$A79)</f>
        <v>0</v>
      </c>
      <c r="AB78" s="61">
        <f ca="1">SUMIFS('Ctas Pagar'!$G:$G,'Ctas Pagar'!$J:$J,'Grafico Fluxo de Caixa'!AB$6,'Ctas Pagar'!$C:$C,'Fluxo de Caixa'!$A79)</f>
        <v>0</v>
      </c>
      <c r="AC78" s="61">
        <f ca="1">SUMIFS('Ctas Pagar'!$G:$G,'Ctas Pagar'!$J:$J,'Grafico Fluxo de Caixa'!AC$6,'Ctas Pagar'!$C:$C,'Fluxo de Caixa'!$A79)</f>
        <v>0</v>
      </c>
      <c r="AD78" s="61">
        <f ca="1">SUMIFS('Ctas Pagar'!$G:$G,'Ctas Pagar'!$J:$J,'Grafico Fluxo de Caixa'!AD$6,'Ctas Pagar'!$C:$C,'Fluxo de Caixa'!$A79)</f>
        <v>0</v>
      </c>
      <c r="AE78" s="61">
        <f ca="1">SUMIFS('Ctas Pagar'!$G:$G,'Ctas Pagar'!$J:$J,'Grafico Fluxo de Caixa'!AE$6,'Ctas Pagar'!$C:$C,'Fluxo de Caixa'!$A79)</f>
        <v>0</v>
      </c>
      <c r="AF78" s="61">
        <f ca="1">SUMIFS('Ctas Pagar'!$G:$G,'Ctas Pagar'!$J:$J,'Grafico Fluxo de Caixa'!AF$6,'Ctas Pagar'!$C:$C,'Fluxo de Caixa'!$A79)</f>
        <v>0</v>
      </c>
      <c r="AG78" s="60">
        <f ca="1">SUMIFS('Ctas Pagar'!$G:$G,'Ctas Pagar'!$J:$J,'Grafico Fluxo de Caixa'!AG$6,'Ctas Pagar'!$C:$C,'Fluxo de Caixa'!$A79)</f>
        <v>0</v>
      </c>
    </row>
    <row r="79" spans="1:33">
      <c r="A79" s="6">
        <f>'Plano de Contas'!A92</f>
        <v>0</v>
      </c>
      <c r="B79" s="61">
        <f ca="1">SUMIFS('Ctas Pagar'!$G:$G,'Ctas Pagar'!$J:$J,'Grafico Fluxo de Caixa'!B$6,'Ctas Pagar'!$C:$C,'Fluxo de Caixa'!$A80)</f>
        <v>0</v>
      </c>
      <c r="C79" s="61">
        <f ca="1">SUMIFS('Ctas Pagar'!$G:$G,'Ctas Pagar'!$J:$J,'Grafico Fluxo de Caixa'!C$6,'Ctas Pagar'!$C:$C,'Fluxo de Caixa'!$A80)</f>
        <v>0</v>
      </c>
      <c r="D79" s="60">
        <f ca="1">SUMIFS('Ctas Pagar'!$G:$G,'Ctas Pagar'!$J:$J,'Grafico Fluxo de Caixa'!D$6,'Ctas Pagar'!$C:$C,'Fluxo de Caixa'!$A80)</f>
        <v>0</v>
      </c>
      <c r="E79" s="61">
        <f ca="1">SUMIFS('Ctas Pagar'!$G:$G,'Ctas Pagar'!$J:$J,'Grafico Fluxo de Caixa'!E$6,'Ctas Pagar'!$C:$C,'Fluxo de Caixa'!$A80)</f>
        <v>0</v>
      </c>
      <c r="F79" s="61">
        <f ca="1">SUMIFS('Ctas Pagar'!$G:$G,'Ctas Pagar'!$J:$J,'Grafico Fluxo de Caixa'!F$6,'Ctas Pagar'!$C:$C,'Fluxo de Caixa'!$A80)</f>
        <v>0</v>
      </c>
      <c r="G79" s="61">
        <f ca="1">SUMIFS('Ctas Pagar'!$G:$G,'Ctas Pagar'!$J:$J,'Grafico Fluxo de Caixa'!G$6,'Ctas Pagar'!$C:$C,'Fluxo de Caixa'!$A80)</f>
        <v>0</v>
      </c>
      <c r="H79" s="61">
        <f ca="1">SUMIFS('Ctas Pagar'!$G:$G,'Ctas Pagar'!$J:$J,'Grafico Fluxo de Caixa'!H$6,'Ctas Pagar'!$C:$C,'Fluxo de Caixa'!$A80)</f>
        <v>0</v>
      </c>
      <c r="I79" s="61">
        <f ca="1">SUMIFS('Ctas Pagar'!$G:$G,'Ctas Pagar'!$J:$J,'Grafico Fluxo de Caixa'!I$6,'Ctas Pagar'!$C:$C,'Fluxo de Caixa'!$A80)</f>
        <v>0</v>
      </c>
      <c r="J79" s="61">
        <f ca="1">SUMIFS('Ctas Pagar'!$G:$G,'Ctas Pagar'!$J:$J,'Grafico Fluxo de Caixa'!J$6,'Ctas Pagar'!$C:$C,'Fluxo de Caixa'!$A80)</f>
        <v>0</v>
      </c>
      <c r="K79" s="61">
        <f ca="1">SUMIFS('Ctas Pagar'!$G:$G,'Ctas Pagar'!$J:$J,'Grafico Fluxo de Caixa'!K$6,'Ctas Pagar'!$C:$C,'Fluxo de Caixa'!$A80)</f>
        <v>0</v>
      </c>
      <c r="L79" s="61">
        <f ca="1">SUMIFS('Ctas Pagar'!$G:$G,'Ctas Pagar'!$J:$J,'Grafico Fluxo de Caixa'!L$6,'Ctas Pagar'!$C:$C,'Fluxo de Caixa'!$A80)</f>
        <v>0</v>
      </c>
      <c r="M79" s="61">
        <f ca="1">SUMIFS('Ctas Pagar'!$G:$G,'Ctas Pagar'!$J:$J,'Grafico Fluxo de Caixa'!M$6,'Ctas Pagar'!$C:$C,'Fluxo de Caixa'!$A80)</f>
        <v>0</v>
      </c>
      <c r="N79" s="61">
        <f ca="1">SUMIFS('Ctas Pagar'!$G:$G,'Ctas Pagar'!$J:$J,'Grafico Fluxo de Caixa'!N$6,'Ctas Pagar'!$C:$C,'Fluxo de Caixa'!$A80)</f>
        <v>0</v>
      </c>
      <c r="O79" s="61">
        <f ca="1">SUMIFS('Ctas Pagar'!$G:$G,'Ctas Pagar'!$J:$J,'Grafico Fluxo de Caixa'!O$6,'Ctas Pagar'!$C:$C,'Fluxo de Caixa'!$A80)</f>
        <v>0</v>
      </c>
      <c r="P79" s="61">
        <f ca="1">SUMIFS('Ctas Pagar'!$G:$G,'Ctas Pagar'!$J:$J,'Grafico Fluxo de Caixa'!P$6,'Ctas Pagar'!$C:$C,'Fluxo de Caixa'!$A80)</f>
        <v>0</v>
      </c>
      <c r="Q79" s="61">
        <f ca="1">SUMIFS('Ctas Pagar'!$G:$G,'Ctas Pagar'!$J:$J,'Grafico Fluxo de Caixa'!Q$6,'Ctas Pagar'!$C:$C,'Fluxo de Caixa'!$A80)</f>
        <v>0</v>
      </c>
      <c r="R79" s="61">
        <f ca="1">SUMIFS('Ctas Pagar'!$G:$G,'Ctas Pagar'!$J:$J,'Grafico Fluxo de Caixa'!R$6,'Ctas Pagar'!$C:$C,'Fluxo de Caixa'!$A80)</f>
        <v>0</v>
      </c>
      <c r="S79" s="61">
        <f ca="1">SUMIFS('Ctas Pagar'!$G:$G,'Ctas Pagar'!$J:$J,'Grafico Fluxo de Caixa'!S$6,'Ctas Pagar'!$C:$C,'Fluxo de Caixa'!$A80)</f>
        <v>0</v>
      </c>
      <c r="T79" s="61">
        <f ca="1">SUMIFS('Ctas Pagar'!$G:$G,'Ctas Pagar'!$J:$J,'Grafico Fluxo de Caixa'!T$6,'Ctas Pagar'!$C:$C,'Fluxo de Caixa'!$A80)</f>
        <v>0</v>
      </c>
      <c r="U79" s="61">
        <f ca="1">SUMIFS('Ctas Pagar'!$G:$G,'Ctas Pagar'!$J:$J,'Grafico Fluxo de Caixa'!U$6,'Ctas Pagar'!$C:$C,'Fluxo de Caixa'!$A80)</f>
        <v>0</v>
      </c>
      <c r="V79" s="61">
        <f ca="1">SUMIFS('Ctas Pagar'!$G:$G,'Ctas Pagar'!$J:$J,'Grafico Fluxo de Caixa'!V$6,'Ctas Pagar'!$C:$C,'Fluxo de Caixa'!$A80)</f>
        <v>0</v>
      </c>
      <c r="W79" s="61">
        <f ca="1">SUMIFS('Ctas Pagar'!$G:$G,'Ctas Pagar'!$J:$J,'Grafico Fluxo de Caixa'!W$6,'Ctas Pagar'!$C:$C,'Fluxo de Caixa'!$A80)</f>
        <v>0</v>
      </c>
      <c r="X79" s="61">
        <f ca="1">SUMIFS('Ctas Pagar'!$G:$G,'Ctas Pagar'!$J:$J,'Grafico Fluxo de Caixa'!X$6,'Ctas Pagar'!$C:$C,'Fluxo de Caixa'!$A80)</f>
        <v>0</v>
      </c>
      <c r="Y79" s="61">
        <f ca="1">SUMIFS('Ctas Pagar'!$G:$G,'Ctas Pagar'!$J:$J,'Grafico Fluxo de Caixa'!Y$6,'Ctas Pagar'!$C:$C,'Fluxo de Caixa'!$A80)</f>
        <v>0</v>
      </c>
      <c r="Z79" s="61">
        <f ca="1">SUMIFS('Ctas Pagar'!$G:$G,'Ctas Pagar'!$J:$J,'Grafico Fluxo de Caixa'!Z$6,'Ctas Pagar'!$C:$C,'Fluxo de Caixa'!$A80)</f>
        <v>0</v>
      </c>
      <c r="AA79" s="61">
        <f ca="1">SUMIFS('Ctas Pagar'!$G:$G,'Ctas Pagar'!$J:$J,'Grafico Fluxo de Caixa'!AA$6,'Ctas Pagar'!$C:$C,'Fluxo de Caixa'!$A80)</f>
        <v>0</v>
      </c>
      <c r="AB79" s="61">
        <f ca="1">SUMIFS('Ctas Pagar'!$G:$G,'Ctas Pagar'!$J:$J,'Grafico Fluxo de Caixa'!AB$6,'Ctas Pagar'!$C:$C,'Fluxo de Caixa'!$A80)</f>
        <v>0</v>
      </c>
      <c r="AC79" s="61">
        <f ca="1">SUMIFS('Ctas Pagar'!$G:$G,'Ctas Pagar'!$J:$J,'Grafico Fluxo de Caixa'!AC$6,'Ctas Pagar'!$C:$C,'Fluxo de Caixa'!$A80)</f>
        <v>0</v>
      </c>
      <c r="AD79" s="61">
        <f ca="1">SUMIFS('Ctas Pagar'!$G:$G,'Ctas Pagar'!$J:$J,'Grafico Fluxo de Caixa'!AD$6,'Ctas Pagar'!$C:$C,'Fluxo de Caixa'!$A80)</f>
        <v>0</v>
      </c>
      <c r="AE79" s="61">
        <f ca="1">SUMIFS('Ctas Pagar'!$G:$G,'Ctas Pagar'!$J:$J,'Grafico Fluxo de Caixa'!AE$6,'Ctas Pagar'!$C:$C,'Fluxo de Caixa'!$A80)</f>
        <v>0</v>
      </c>
      <c r="AF79" s="61">
        <f ca="1">SUMIFS('Ctas Pagar'!$G:$G,'Ctas Pagar'!$J:$J,'Grafico Fluxo de Caixa'!AF$6,'Ctas Pagar'!$C:$C,'Fluxo de Caixa'!$A80)</f>
        <v>0</v>
      </c>
      <c r="AG79" s="60">
        <f ca="1">SUMIFS('Ctas Pagar'!$G:$G,'Ctas Pagar'!$J:$J,'Grafico Fluxo de Caixa'!AG$6,'Ctas Pagar'!$C:$C,'Fluxo de Caixa'!$A80)</f>
        <v>0</v>
      </c>
    </row>
    <row r="80" spans="1:33">
      <c r="A80" s="6">
        <f>'Plano de Contas'!A93</f>
        <v>0</v>
      </c>
      <c r="B80" s="61">
        <f ca="1">SUMIFS('Ctas Pagar'!$G:$G,'Ctas Pagar'!$J:$J,'Grafico Fluxo de Caixa'!B$6,'Ctas Pagar'!$C:$C,'Fluxo de Caixa'!$A81)</f>
        <v>0</v>
      </c>
      <c r="C80" s="61">
        <f ca="1">SUMIFS('Ctas Pagar'!$G:$G,'Ctas Pagar'!$J:$J,'Grafico Fluxo de Caixa'!C$6,'Ctas Pagar'!$C:$C,'Fluxo de Caixa'!$A81)</f>
        <v>0</v>
      </c>
      <c r="D80" s="60">
        <f ca="1">SUMIFS('Ctas Pagar'!$G:$G,'Ctas Pagar'!$J:$J,'Grafico Fluxo de Caixa'!D$6,'Ctas Pagar'!$C:$C,'Fluxo de Caixa'!$A81)</f>
        <v>0</v>
      </c>
      <c r="E80" s="61">
        <f ca="1">SUMIFS('Ctas Pagar'!$G:$G,'Ctas Pagar'!$J:$J,'Grafico Fluxo de Caixa'!E$6,'Ctas Pagar'!$C:$C,'Fluxo de Caixa'!$A81)</f>
        <v>0</v>
      </c>
      <c r="F80" s="61">
        <f ca="1">SUMIFS('Ctas Pagar'!$G:$G,'Ctas Pagar'!$J:$J,'Grafico Fluxo de Caixa'!F$6,'Ctas Pagar'!$C:$C,'Fluxo de Caixa'!$A81)</f>
        <v>0</v>
      </c>
      <c r="G80" s="61">
        <f ca="1">SUMIFS('Ctas Pagar'!$G:$G,'Ctas Pagar'!$J:$J,'Grafico Fluxo de Caixa'!G$6,'Ctas Pagar'!$C:$C,'Fluxo de Caixa'!$A81)</f>
        <v>0</v>
      </c>
      <c r="H80" s="61">
        <f ca="1">SUMIFS('Ctas Pagar'!$G:$G,'Ctas Pagar'!$J:$J,'Grafico Fluxo de Caixa'!H$6,'Ctas Pagar'!$C:$C,'Fluxo de Caixa'!$A81)</f>
        <v>0</v>
      </c>
      <c r="I80" s="61">
        <f ca="1">SUMIFS('Ctas Pagar'!$G:$G,'Ctas Pagar'!$J:$J,'Grafico Fluxo de Caixa'!I$6,'Ctas Pagar'!$C:$C,'Fluxo de Caixa'!$A81)</f>
        <v>0</v>
      </c>
      <c r="J80" s="61">
        <f ca="1">SUMIFS('Ctas Pagar'!$G:$G,'Ctas Pagar'!$J:$J,'Grafico Fluxo de Caixa'!J$6,'Ctas Pagar'!$C:$C,'Fluxo de Caixa'!$A81)</f>
        <v>0</v>
      </c>
      <c r="K80" s="61">
        <f ca="1">SUMIFS('Ctas Pagar'!$G:$G,'Ctas Pagar'!$J:$J,'Grafico Fluxo de Caixa'!K$6,'Ctas Pagar'!$C:$C,'Fluxo de Caixa'!$A81)</f>
        <v>0</v>
      </c>
      <c r="L80" s="61">
        <f ca="1">SUMIFS('Ctas Pagar'!$G:$G,'Ctas Pagar'!$J:$J,'Grafico Fluxo de Caixa'!L$6,'Ctas Pagar'!$C:$C,'Fluxo de Caixa'!$A81)</f>
        <v>0</v>
      </c>
      <c r="M80" s="61">
        <f ca="1">SUMIFS('Ctas Pagar'!$G:$G,'Ctas Pagar'!$J:$J,'Grafico Fluxo de Caixa'!M$6,'Ctas Pagar'!$C:$C,'Fluxo de Caixa'!$A81)</f>
        <v>0</v>
      </c>
      <c r="N80" s="61">
        <f ca="1">SUMIFS('Ctas Pagar'!$G:$G,'Ctas Pagar'!$J:$J,'Grafico Fluxo de Caixa'!N$6,'Ctas Pagar'!$C:$C,'Fluxo de Caixa'!$A81)</f>
        <v>0</v>
      </c>
      <c r="O80" s="61">
        <f ca="1">SUMIFS('Ctas Pagar'!$G:$G,'Ctas Pagar'!$J:$J,'Grafico Fluxo de Caixa'!O$6,'Ctas Pagar'!$C:$C,'Fluxo de Caixa'!$A81)</f>
        <v>0</v>
      </c>
      <c r="P80" s="61">
        <f ca="1">SUMIFS('Ctas Pagar'!$G:$G,'Ctas Pagar'!$J:$J,'Grafico Fluxo de Caixa'!P$6,'Ctas Pagar'!$C:$C,'Fluxo de Caixa'!$A81)</f>
        <v>0</v>
      </c>
      <c r="Q80" s="61">
        <f ca="1">SUMIFS('Ctas Pagar'!$G:$G,'Ctas Pagar'!$J:$J,'Grafico Fluxo de Caixa'!Q$6,'Ctas Pagar'!$C:$C,'Fluxo de Caixa'!$A81)</f>
        <v>0</v>
      </c>
      <c r="R80" s="61">
        <f ca="1">SUMIFS('Ctas Pagar'!$G:$G,'Ctas Pagar'!$J:$J,'Grafico Fluxo de Caixa'!R$6,'Ctas Pagar'!$C:$C,'Fluxo de Caixa'!$A81)</f>
        <v>0</v>
      </c>
      <c r="S80" s="61">
        <f ca="1">SUMIFS('Ctas Pagar'!$G:$G,'Ctas Pagar'!$J:$J,'Grafico Fluxo de Caixa'!S$6,'Ctas Pagar'!$C:$C,'Fluxo de Caixa'!$A81)</f>
        <v>0</v>
      </c>
      <c r="T80" s="61">
        <f ca="1">SUMIFS('Ctas Pagar'!$G:$G,'Ctas Pagar'!$J:$J,'Grafico Fluxo de Caixa'!T$6,'Ctas Pagar'!$C:$C,'Fluxo de Caixa'!$A81)</f>
        <v>0</v>
      </c>
      <c r="U80" s="61">
        <f ca="1">SUMIFS('Ctas Pagar'!$G:$G,'Ctas Pagar'!$J:$J,'Grafico Fluxo de Caixa'!U$6,'Ctas Pagar'!$C:$C,'Fluxo de Caixa'!$A81)</f>
        <v>0</v>
      </c>
      <c r="V80" s="61">
        <f ca="1">SUMIFS('Ctas Pagar'!$G:$G,'Ctas Pagar'!$J:$J,'Grafico Fluxo de Caixa'!V$6,'Ctas Pagar'!$C:$C,'Fluxo de Caixa'!$A81)</f>
        <v>0</v>
      </c>
      <c r="W80" s="61">
        <f ca="1">SUMIFS('Ctas Pagar'!$G:$G,'Ctas Pagar'!$J:$J,'Grafico Fluxo de Caixa'!W$6,'Ctas Pagar'!$C:$C,'Fluxo de Caixa'!$A81)</f>
        <v>0</v>
      </c>
      <c r="X80" s="61">
        <f ca="1">SUMIFS('Ctas Pagar'!$G:$G,'Ctas Pagar'!$J:$J,'Grafico Fluxo de Caixa'!X$6,'Ctas Pagar'!$C:$C,'Fluxo de Caixa'!$A81)</f>
        <v>0</v>
      </c>
      <c r="Y80" s="61">
        <f ca="1">SUMIFS('Ctas Pagar'!$G:$G,'Ctas Pagar'!$J:$J,'Grafico Fluxo de Caixa'!Y$6,'Ctas Pagar'!$C:$C,'Fluxo de Caixa'!$A81)</f>
        <v>0</v>
      </c>
      <c r="Z80" s="61">
        <f ca="1">SUMIFS('Ctas Pagar'!$G:$G,'Ctas Pagar'!$J:$J,'Grafico Fluxo de Caixa'!Z$6,'Ctas Pagar'!$C:$C,'Fluxo de Caixa'!$A81)</f>
        <v>0</v>
      </c>
      <c r="AA80" s="61">
        <f ca="1">SUMIFS('Ctas Pagar'!$G:$G,'Ctas Pagar'!$J:$J,'Grafico Fluxo de Caixa'!AA$6,'Ctas Pagar'!$C:$C,'Fluxo de Caixa'!$A81)</f>
        <v>0</v>
      </c>
      <c r="AB80" s="61">
        <f ca="1">SUMIFS('Ctas Pagar'!$G:$G,'Ctas Pagar'!$J:$J,'Grafico Fluxo de Caixa'!AB$6,'Ctas Pagar'!$C:$C,'Fluxo de Caixa'!$A81)</f>
        <v>0</v>
      </c>
      <c r="AC80" s="61">
        <f ca="1">SUMIFS('Ctas Pagar'!$G:$G,'Ctas Pagar'!$J:$J,'Grafico Fluxo de Caixa'!AC$6,'Ctas Pagar'!$C:$C,'Fluxo de Caixa'!$A81)</f>
        <v>0</v>
      </c>
      <c r="AD80" s="61">
        <f ca="1">SUMIFS('Ctas Pagar'!$G:$G,'Ctas Pagar'!$J:$J,'Grafico Fluxo de Caixa'!AD$6,'Ctas Pagar'!$C:$C,'Fluxo de Caixa'!$A81)</f>
        <v>0</v>
      </c>
      <c r="AE80" s="61">
        <f ca="1">SUMIFS('Ctas Pagar'!$G:$G,'Ctas Pagar'!$J:$J,'Grafico Fluxo de Caixa'!AE$6,'Ctas Pagar'!$C:$C,'Fluxo de Caixa'!$A81)</f>
        <v>0</v>
      </c>
      <c r="AF80" s="61">
        <f ca="1">SUMIFS('Ctas Pagar'!$G:$G,'Ctas Pagar'!$J:$J,'Grafico Fluxo de Caixa'!AF$6,'Ctas Pagar'!$C:$C,'Fluxo de Caixa'!$A81)</f>
        <v>0</v>
      </c>
      <c r="AG80" s="60">
        <f ca="1">SUMIFS('Ctas Pagar'!$G:$G,'Ctas Pagar'!$J:$J,'Grafico Fluxo de Caixa'!AG$6,'Ctas Pagar'!$C:$C,'Fluxo de Caixa'!$A81)</f>
        <v>0</v>
      </c>
    </row>
    <row r="81" spans="1:33">
      <c r="A81" s="6" t="str">
        <f>'Plano de Contas'!A95</f>
        <v>5.4.1 Contador</v>
      </c>
      <c r="B81" s="61">
        <f ca="1">SUMIFS('Ctas Pagar'!$G:$G,'Ctas Pagar'!$J:$J,'Grafico Fluxo de Caixa'!B$6,'Ctas Pagar'!$C:$C,'Fluxo de Caixa'!$A82)</f>
        <v>0</v>
      </c>
      <c r="C81" s="61">
        <f ca="1">SUMIFS('Ctas Pagar'!$G:$G,'Ctas Pagar'!$J:$J,'Grafico Fluxo de Caixa'!C$6,'Ctas Pagar'!$C:$C,'Fluxo de Caixa'!$A82)</f>
        <v>0</v>
      </c>
      <c r="D81" s="60">
        <f ca="1">SUMIFS('Ctas Pagar'!$G:$G,'Ctas Pagar'!$J:$J,'Grafico Fluxo de Caixa'!D$6,'Ctas Pagar'!$C:$C,'Fluxo de Caixa'!$A82)</f>
        <v>0</v>
      </c>
      <c r="E81" s="61">
        <f ca="1">SUMIFS('Ctas Pagar'!$G:$G,'Ctas Pagar'!$J:$J,'Grafico Fluxo de Caixa'!E$6,'Ctas Pagar'!$C:$C,'Fluxo de Caixa'!$A82)</f>
        <v>0</v>
      </c>
      <c r="F81" s="61">
        <f ca="1">SUMIFS('Ctas Pagar'!$G:$G,'Ctas Pagar'!$J:$J,'Grafico Fluxo de Caixa'!F$6,'Ctas Pagar'!$C:$C,'Fluxo de Caixa'!$A82)</f>
        <v>0</v>
      </c>
      <c r="G81" s="61">
        <f ca="1">SUMIFS('Ctas Pagar'!$G:$G,'Ctas Pagar'!$J:$J,'Grafico Fluxo de Caixa'!G$6,'Ctas Pagar'!$C:$C,'Fluxo de Caixa'!$A82)</f>
        <v>0</v>
      </c>
      <c r="H81" s="61">
        <f ca="1">SUMIFS('Ctas Pagar'!$G:$G,'Ctas Pagar'!$J:$J,'Grafico Fluxo de Caixa'!H$6,'Ctas Pagar'!$C:$C,'Fluxo de Caixa'!$A82)</f>
        <v>0</v>
      </c>
      <c r="I81" s="61">
        <f ca="1">SUMIFS('Ctas Pagar'!$G:$G,'Ctas Pagar'!$J:$J,'Grafico Fluxo de Caixa'!I$6,'Ctas Pagar'!$C:$C,'Fluxo de Caixa'!$A82)</f>
        <v>0</v>
      </c>
      <c r="J81" s="61">
        <f ca="1">SUMIFS('Ctas Pagar'!$G:$G,'Ctas Pagar'!$J:$J,'Grafico Fluxo de Caixa'!J$6,'Ctas Pagar'!$C:$C,'Fluxo de Caixa'!$A82)</f>
        <v>0</v>
      </c>
      <c r="K81" s="61">
        <f ca="1">SUMIFS('Ctas Pagar'!$G:$G,'Ctas Pagar'!$J:$J,'Grafico Fluxo de Caixa'!K$6,'Ctas Pagar'!$C:$C,'Fluxo de Caixa'!$A82)</f>
        <v>0</v>
      </c>
      <c r="L81" s="61">
        <f ca="1">SUMIFS('Ctas Pagar'!$G:$G,'Ctas Pagar'!$J:$J,'Grafico Fluxo de Caixa'!L$6,'Ctas Pagar'!$C:$C,'Fluxo de Caixa'!$A82)</f>
        <v>0</v>
      </c>
      <c r="M81" s="61">
        <f ca="1">SUMIFS('Ctas Pagar'!$G:$G,'Ctas Pagar'!$J:$J,'Grafico Fluxo de Caixa'!M$6,'Ctas Pagar'!$C:$C,'Fluxo de Caixa'!$A82)</f>
        <v>0</v>
      </c>
      <c r="N81" s="61">
        <f ca="1">SUMIFS('Ctas Pagar'!$G:$G,'Ctas Pagar'!$J:$J,'Grafico Fluxo de Caixa'!N$6,'Ctas Pagar'!$C:$C,'Fluxo de Caixa'!$A82)</f>
        <v>0</v>
      </c>
      <c r="O81" s="61">
        <f ca="1">SUMIFS('Ctas Pagar'!$G:$G,'Ctas Pagar'!$J:$J,'Grafico Fluxo de Caixa'!O$6,'Ctas Pagar'!$C:$C,'Fluxo de Caixa'!$A82)</f>
        <v>0</v>
      </c>
      <c r="P81" s="61">
        <f ca="1">SUMIFS('Ctas Pagar'!$G:$G,'Ctas Pagar'!$J:$J,'Grafico Fluxo de Caixa'!P$6,'Ctas Pagar'!$C:$C,'Fluxo de Caixa'!$A82)</f>
        <v>0</v>
      </c>
      <c r="Q81" s="61">
        <f ca="1">SUMIFS('Ctas Pagar'!$G:$G,'Ctas Pagar'!$J:$J,'Grafico Fluxo de Caixa'!Q$6,'Ctas Pagar'!$C:$C,'Fluxo de Caixa'!$A82)</f>
        <v>0</v>
      </c>
      <c r="R81" s="61">
        <f ca="1">SUMIFS('Ctas Pagar'!$G:$G,'Ctas Pagar'!$J:$J,'Grafico Fluxo de Caixa'!R$6,'Ctas Pagar'!$C:$C,'Fluxo de Caixa'!$A82)</f>
        <v>0</v>
      </c>
      <c r="S81" s="61">
        <f ca="1">SUMIFS('Ctas Pagar'!$G:$G,'Ctas Pagar'!$J:$J,'Grafico Fluxo de Caixa'!S$6,'Ctas Pagar'!$C:$C,'Fluxo de Caixa'!$A82)</f>
        <v>0</v>
      </c>
      <c r="T81" s="61">
        <f ca="1">SUMIFS('Ctas Pagar'!$G:$G,'Ctas Pagar'!$J:$J,'Grafico Fluxo de Caixa'!T$6,'Ctas Pagar'!$C:$C,'Fluxo de Caixa'!$A82)</f>
        <v>0</v>
      </c>
      <c r="U81" s="61">
        <f ca="1">SUMIFS('Ctas Pagar'!$G:$G,'Ctas Pagar'!$J:$J,'Grafico Fluxo de Caixa'!U$6,'Ctas Pagar'!$C:$C,'Fluxo de Caixa'!$A82)</f>
        <v>0</v>
      </c>
      <c r="V81" s="61">
        <f ca="1">SUMIFS('Ctas Pagar'!$G:$G,'Ctas Pagar'!$J:$J,'Grafico Fluxo de Caixa'!V$6,'Ctas Pagar'!$C:$C,'Fluxo de Caixa'!$A82)</f>
        <v>0</v>
      </c>
      <c r="W81" s="61">
        <f ca="1">SUMIFS('Ctas Pagar'!$G:$G,'Ctas Pagar'!$J:$J,'Grafico Fluxo de Caixa'!W$6,'Ctas Pagar'!$C:$C,'Fluxo de Caixa'!$A82)</f>
        <v>0</v>
      </c>
      <c r="X81" s="61">
        <f ca="1">SUMIFS('Ctas Pagar'!$G:$G,'Ctas Pagar'!$J:$J,'Grafico Fluxo de Caixa'!X$6,'Ctas Pagar'!$C:$C,'Fluxo de Caixa'!$A82)</f>
        <v>0</v>
      </c>
      <c r="Y81" s="61">
        <f ca="1">SUMIFS('Ctas Pagar'!$G:$G,'Ctas Pagar'!$J:$J,'Grafico Fluxo de Caixa'!Y$6,'Ctas Pagar'!$C:$C,'Fluxo de Caixa'!$A82)</f>
        <v>0</v>
      </c>
      <c r="Z81" s="61">
        <f ca="1">SUMIFS('Ctas Pagar'!$G:$G,'Ctas Pagar'!$J:$J,'Grafico Fluxo de Caixa'!Z$6,'Ctas Pagar'!$C:$C,'Fluxo de Caixa'!$A82)</f>
        <v>0</v>
      </c>
      <c r="AA81" s="61">
        <f ca="1">SUMIFS('Ctas Pagar'!$G:$G,'Ctas Pagar'!$J:$J,'Grafico Fluxo de Caixa'!AA$6,'Ctas Pagar'!$C:$C,'Fluxo de Caixa'!$A82)</f>
        <v>0</v>
      </c>
      <c r="AB81" s="61">
        <f ca="1">SUMIFS('Ctas Pagar'!$G:$G,'Ctas Pagar'!$J:$J,'Grafico Fluxo de Caixa'!AB$6,'Ctas Pagar'!$C:$C,'Fluxo de Caixa'!$A82)</f>
        <v>0</v>
      </c>
      <c r="AC81" s="61">
        <f ca="1">SUMIFS('Ctas Pagar'!$G:$G,'Ctas Pagar'!$J:$J,'Grafico Fluxo de Caixa'!AC$6,'Ctas Pagar'!$C:$C,'Fluxo de Caixa'!$A82)</f>
        <v>0</v>
      </c>
      <c r="AD81" s="61">
        <f ca="1">SUMIFS('Ctas Pagar'!$G:$G,'Ctas Pagar'!$J:$J,'Grafico Fluxo de Caixa'!AD$6,'Ctas Pagar'!$C:$C,'Fluxo de Caixa'!$A82)</f>
        <v>0</v>
      </c>
      <c r="AE81" s="61">
        <f ca="1">SUMIFS('Ctas Pagar'!$G:$G,'Ctas Pagar'!$J:$J,'Grafico Fluxo de Caixa'!AE$6,'Ctas Pagar'!$C:$C,'Fluxo de Caixa'!$A82)</f>
        <v>0</v>
      </c>
      <c r="AF81" s="61">
        <f ca="1">SUMIFS('Ctas Pagar'!$G:$G,'Ctas Pagar'!$J:$J,'Grafico Fluxo de Caixa'!AF$6,'Ctas Pagar'!$C:$C,'Fluxo de Caixa'!$A82)</f>
        <v>0</v>
      </c>
      <c r="AG81" s="60">
        <f ca="1">SUMIFS('Ctas Pagar'!$G:$G,'Ctas Pagar'!$J:$J,'Grafico Fluxo de Caixa'!AG$6,'Ctas Pagar'!$C:$C,'Fluxo de Caixa'!$A82)</f>
        <v>0</v>
      </c>
    </row>
    <row r="82" spans="1:33">
      <c r="A82" s="6" t="str">
        <f>'Plano de Contas'!A96</f>
        <v>5.4.2 Aluguel de Sistemas</v>
      </c>
      <c r="B82" s="61">
        <f ca="1">SUMIFS('Ctas Pagar'!$G:$G,'Ctas Pagar'!$J:$J,'Grafico Fluxo de Caixa'!B$6,'Ctas Pagar'!$C:$C,'Fluxo de Caixa'!$A83)</f>
        <v>0</v>
      </c>
      <c r="C82" s="61">
        <f ca="1">SUMIFS('Ctas Pagar'!$G:$G,'Ctas Pagar'!$J:$J,'Grafico Fluxo de Caixa'!C$6,'Ctas Pagar'!$C:$C,'Fluxo de Caixa'!$A83)</f>
        <v>0</v>
      </c>
      <c r="D82" s="60">
        <f ca="1">SUMIFS('Ctas Pagar'!$G:$G,'Ctas Pagar'!$J:$J,'Grafico Fluxo de Caixa'!D$6,'Ctas Pagar'!$C:$C,'Fluxo de Caixa'!$A83)</f>
        <v>0</v>
      </c>
      <c r="E82" s="61">
        <f ca="1">SUMIFS('Ctas Pagar'!$G:$G,'Ctas Pagar'!$J:$J,'Grafico Fluxo de Caixa'!E$6,'Ctas Pagar'!$C:$C,'Fluxo de Caixa'!$A83)</f>
        <v>0</v>
      </c>
      <c r="F82" s="61">
        <f ca="1">SUMIFS('Ctas Pagar'!$G:$G,'Ctas Pagar'!$J:$J,'Grafico Fluxo de Caixa'!F$6,'Ctas Pagar'!$C:$C,'Fluxo de Caixa'!$A83)</f>
        <v>0</v>
      </c>
      <c r="G82" s="61">
        <f ca="1">SUMIFS('Ctas Pagar'!$G:$G,'Ctas Pagar'!$J:$J,'Grafico Fluxo de Caixa'!G$6,'Ctas Pagar'!$C:$C,'Fluxo de Caixa'!$A83)</f>
        <v>0</v>
      </c>
      <c r="H82" s="61">
        <f ca="1">SUMIFS('Ctas Pagar'!$G:$G,'Ctas Pagar'!$J:$J,'Grafico Fluxo de Caixa'!H$6,'Ctas Pagar'!$C:$C,'Fluxo de Caixa'!$A83)</f>
        <v>0</v>
      </c>
      <c r="I82" s="61">
        <f ca="1">SUMIFS('Ctas Pagar'!$G:$G,'Ctas Pagar'!$J:$J,'Grafico Fluxo de Caixa'!I$6,'Ctas Pagar'!$C:$C,'Fluxo de Caixa'!$A83)</f>
        <v>0</v>
      </c>
      <c r="J82" s="61">
        <f ca="1">SUMIFS('Ctas Pagar'!$G:$G,'Ctas Pagar'!$J:$J,'Grafico Fluxo de Caixa'!J$6,'Ctas Pagar'!$C:$C,'Fluxo de Caixa'!$A83)</f>
        <v>0</v>
      </c>
      <c r="K82" s="61">
        <f ca="1">SUMIFS('Ctas Pagar'!$G:$G,'Ctas Pagar'!$J:$J,'Grafico Fluxo de Caixa'!K$6,'Ctas Pagar'!$C:$C,'Fluxo de Caixa'!$A83)</f>
        <v>0</v>
      </c>
      <c r="L82" s="61">
        <f ca="1">SUMIFS('Ctas Pagar'!$G:$G,'Ctas Pagar'!$J:$J,'Grafico Fluxo de Caixa'!L$6,'Ctas Pagar'!$C:$C,'Fluxo de Caixa'!$A83)</f>
        <v>0</v>
      </c>
      <c r="M82" s="61">
        <f ca="1">SUMIFS('Ctas Pagar'!$G:$G,'Ctas Pagar'!$J:$J,'Grafico Fluxo de Caixa'!M$6,'Ctas Pagar'!$C:$C,'Fluxo de Caixa'!$A83)</f>
        <v>0</v>
      </c>
      <c r="N82" s="61">
        <f ca="1">SUMIFS('Ctas Pagar'!$G:$G,'Ctas Pagar'!$J:$J,'Grafico Fluxo de Caixa'!N$6,'Ctas Pagar'!$C:$C,'Fluxo de Caixa'!$A83)</f>
        <v>0</v>
      </c>
      <c r="O82" s="61">
        <f ca="1">SUMIFS('Ctas Pagar'!$G:$G,'Ctas Pagar'!$J:$J,'Grafico Fluxo de Caixa'!O$6,'Ctas Pagar'!$C:$C,'Fluxo de Caixa'!$A83)</f>
        <v>0</v>
      </c>
      <c r="P82" s="61">
        <f ca="1">SUMIFS('Ctas Pagar'!$G:$G,'Ctas Pagar'!$J:$J,'Grafico Fluxo de Caixa'!P$6,'Ctas Pagar'!$C:$C,'Fluxo de Caixa'!$A83)</f>
        <v>0</v>
      </c>
      <c r="Q82" s="61">
        <f ca="1">SUMIFS('Ctas Pagar'!$G:$G,'Ctas Pagar'!$J:$J,'Grafico Fluxo de Caixa'!Q$6,'Ctas Pagar'!$C:$C,'Fluxo de Caixa'!$A83)</f>
        <v>0</v>
      </c>
      <c r="R82" s="61">
        <f ca="1">SUMIFS('Ctas Pagar'!$G:$G,'Ctas Pagar'!$J:$J,'Grafico Fluxo de Caixa'!R$6,'Ctas Pagar'!$C:$C,'Fluxo de Caixa'!$A83)</f>
        <v>0</v>
      </c>
      <c r="S82" s="61">
        <f ca="1">SUMIFS('Ctas Pagar'!$G:$G,'Ctas Pagar'!$J:$J,'Grafico Fluxo de Caixa'!S$6,'Ctas Pagar'!$C:$C,'Fluxo de Caixa'!$A83)</f>
        <v>0</v>
      </c>
      <c r="T82" s="61">
        <f ca="1">SUMIFS('Ctas Pagar'!$G:$G,'Ctas Pagar'!$J:$J,'Grafico Fluxo de Caixa'!T$6,'Ctas Pagar'!$C:$C,'Fluxo de Caixa'!$A83)</f>
        <v>0</v>
      </c>
      <c r="U82" s="61">
        <f ca="1">SUMIFS('Ctas Pagar'!$G:$G,'Ctas Pagar'!$J:$J,'Grafico Fluxo de Caixa'!U$6,'Ctas Pagar'!$C:$C,'Fluxo de Caixa'!$A83)</f>
        <v>0</v>
      </c>
      <c r="V82" s="61">
        <f ca="1">SUMIFS('Ctas Pagar'!$G:$G,'Ctas Pagar'!$J:$J,'Grafico Fluxo de Caixa'!V$6,'Ctas Pagar'!$C:$C,'Fluxo de Caixa'!$A83)</f>
        <v>0</v>
      </c>
      <c r="W82" s="61">
        <f ca="1">SUMIFS('Ctas Pagar'!$G:$G,'Ctas Pagar'!$J:$J,'Grafico Fluxo de Caixa'!W$6,'Ctas Pagar'!$C:$C,'Fluxo de Caixa'!$A83)</f>
        <v>0</v>
      </c>
      <c r="X82" s="61">
        <f ca="1">SUMIFS('Ctas Pagar'!$G:$G,'Ctas Pagar'!$J:$J,'Grafico Fluxo de Caixa'!X$6,'Ctas Pagar'!$C:$C,'Fluxo de Caixa'!$A83)</f>
        <v>0</v>
      </c>
      <c r="Y82" s="61">
        <f ca="1">SUMIFS('Ctas Pagar'!$G:$G,'Ctas Pagar'!$J:$J,'Grafico Fluxo de Caixa'!Y$6,'Ctas Pagar'!$C:$C,'Fluxo de Caixa'!$A83)</f>
        <v>0</v>
      </c>
      <c r="Z82" s="61">
        <f ca="1">SUMIFS('Ctas Pagar'!$G:$G,'Ctas Pagar'!$J:$J,'Grafico Fluxo de Caixa'!Z$6,'Ctas Pagar'!$C:$C,'Fluxo de Caixa'!$A83)</f>
        <v>0</v>
      </c>
      <c r="AA82" s="61">
        <f ca="1">SUMIFS('Ctas Pagar'!$G:$G,'Ctas Pagar'!$J:$J,'Grafico Fluxo de Caixa'!AA$6,'Ctas Pagar'!$C:$C,'Fluxo de Caixa'!$A83)</f>
        <v>0</v>
      </c>
      <c r="AB82" s="61">
        <f ca="1">SUMIFS('Ctas Pagar'!$G:$G,'Ctas Pagar'!$J:$J,'Grafico Fluxo de Caixa'!AB$6,'Ctas Pagar'!$C:$C,'Fluxo de Caixa'!$A83)</f>
        <v>0</v>
      </c>
      <c r="AC82" s="61">
        <f ca="1">SUMIFS('Ctas Pagar'!$G:$G,'Ctas Pagar'!$J:$J,'Grafico Fluxo de Caixa'!AC$6,'Ctas Pagar'!$C:$C,'Fluxo de Caixa'!$A83)</f>
        <v>0</v>
      </c>
      <c r="AD82" s="61">
        <f ca="1">SUMIFS('Ctas Pagar'!$G:$G,'Ctas Pagar'!$J:$J,'Grafico Fluxo de Caixa'!AD$6,'Ctas Pagar'!$C:$C,'Fluxo de Caixa'!$A83)</f>
        <v>0</v>
      </c>
      <c r="AE82" s="61">
        <f ca="1">SUMIFS('Ctas Pagar'!$G:$G,'Ctas Pagar'!$J:$J,'Grafico Fluxo de Caixa'!AE$6,'Ctas Pagar'!$C:$C,'Fluxo de Caixa'!$A83)</f>
        <v>0</v>
      </c>
      <c r="AF82" s="61">
        <f ca="1">SUMIFS('Ctas Pagar'!$G:$G,'Ctas Pagar'!$J:$J,'Grafico Fluxo de Caixa'!AF$6,'Ctas Pagar'!$C:$C,'Fluxo de Caixa'!$A83)</f>
        <v>0</v>
      </c>
      <c r="AG82" s="60">
        <f ca="1">SUMIFS('Ctas Pagar'!$G:$G,'Ctas Pagar'!$J:$J,'Grafico Fluxo de Caixa'!AG$6,'Ctas Pagar'!$C:$C,'Fluxo de Caixa'!$A83)</f>
        <v>0</v>
      </c>
    </row>
    <row r="83" spans="1:33">
      <c r="A83" s="6" t="str">
        <f>'Plano de Contas'!A97</f>
        <v>5.4.3 Advogado</v>
      </c>
      <c r="B83" s="61">
        <f ca="1">SUMIFS('Ctas Pagar'!$G:$G,'Ctas Pagar'!$J:$J,'Grafico Fluxo de Caixa'!B$6,'Ctas Pagar'!$C:$C,'Fluxo de Caixa'!$A84)</f>
        <v>0</v>
      </c>
      <c r="C83" s="61">
        <f ca="1">SUMIFS('Ctas Pagar'!$G:$G,'Ctas Pagar'!$J:$J,'Grafico Fluxo de Caixa'!C$6,'Ctas Pagar'!$C:$C,'Fluxo de Caixa'!$A84)</f>
        <v>0</v>
      </c>
      <c r="D83" s="60">
        <f ca="1">SUMIFS('Ctas Pagar'!$G:$G,'Ctas Pagar'!$J:$J,'Grafico Fluxo de Caixa'!D$6,'Ctas Pagar'!$C:$C,'Fluxo de Caixa'!$A84)</f>
        <v>0</v>
      </c>
      <c r="E83" s="61">
        <f ca="1">SUMIFS('Ctas Pagar'!$G:$G,'Ctas Pagar'!$J:$J,'Grafico Fluxo de Caixa'!E$6,'Ctas Pagar'!$C:$C,'Fluxo de Caixa'!$A84)</f>
        <v>0</v>
      </c>
      <c r="F83" s="61">
        <f ca="1">SUMIFS('Ctas Pagar'!$G:$G,'Ctas Pagar'!$J:$J,'Grafico Fluxo de Caixa'!F$6,'Ctas Pagar'!$C:$C,'Fluxo de Caixa'!$A84)</f>
        <v>0</v>
      </c>
      <c r="G83" s="61">
        <f ca="1">SUMIFS('Ctas Pagar'!$G:$G,'Ctas Pagar'!$J:$J,'Grafico Fluxo de Caixa'!G$6,'Ctas Pagar'!$C:$C,'Fluxo de Caixa'!$A84)</f>
        <v>0</v>
      </c>
      <c r="H83" s="61">
        <f ca="1">SUMIFS('Ctas Pagar'!$G:$G,'Ctas Pagar'!$J:$J,'Grafico Fluxo de Caixa'!H$6,'Ctas Pagar'!$C:$C,'Fluxo de Caixa'!$A84)</f>
        <v>0</v>
      </c>
      <c r="I83" s="61">
        <f ca="1">SUMIFS('Ctas Pagar'!$G:$G,'Ctas Pagar'!$J:$J,'Grafico Fluxo de Caixa'!I$6,'Ctas Pagar'!$C:$C,'Fluxo de Caixa'!$A84)</f>
        <v>0</v>
      </c>
      <c r="J83" s="61">
        <f ca="1">SUMIFS('Ctas Pagar'!$G:$G,'Ctas Pagar'!$J:$J,'Grafico Fluxo de Caixa'!J$6,'Ctas Pagar'!$C:$C,'Fluxo de Caixa'!$A84)</f>
        <v>0</v>
      </c>
      <c r="K83" s="61">
        <f ca="1">SUMIFS('Ctas Pagar'!$G:$G,'Ctas Pagar'!$J:$J,'Grafico Fluxo de Caixa'!K$6,'Ctas Pagar'!$C:$C,'Fluxo de Caixa'!$A84)</f>
        <v>0</v>
      </c>
      <c r="L83" s="61">
        <f ca="1">SUMIFS('Ctas Pagar'!$G:$G,'Ctas Pagar'!$J:$J,'Grafico Fluxo de Caixa'!L$6,'Ctas Pagar'!$C:$C,'Fluxo de Caixa'!$A84)</f>
        <v>0</v>
      </c>
      <c r="M83" s="61">
        <f ca="1">SUMIFS('Ctas Pagar'!$G:$G,'Ctas Pagar'!$J:$J,'Grafico Fluxo de Caixa'!M$6,'Ctas Pagar'!$C:$C,'Fluxo de Caixa'!$A84)</f>
        <v>0</v>
      </c>
      <c r="N83" s="61">
        <f ca="1">SUMIFS('Ctas Pagar'!$G:$G,'Ctas Pagar'!$J:$J,'Grafico Fluxo de Caixa'!N$6,'Ctas Pagar'!$C:$C,'Fluxo de Caixa'!$A84)</f>
        <v>0</v>
      </c>
      <c r="O83" s="61">
        <f ca="1">SUMIFS('Ctas Pagar'!$G:$G,'Ctas Pagar'!$J:$J,'Grafico Fluxo de Caixa'!O$6,'Ctas Pagar'!$C:$C,'Fluxo de Caixa'!$A84)</f>
        <v>0</v>
      </c>
      <c r="P83" s="61">
        <f ca="1">SUMIFS('Ctas Pagar'!$G:$G,'Ctas Pagar'!$J:$J,'Grafico Fluxo de Caixa'!P$6,'Ctas Pagar'!$C:$C,'Fluxo de Caixa'!$A84)</f>
        <v>0</v>
      </c>
      <c r="Q83" s="61">
        <f ca="1">SUMIFS('Ctas Pagar'!$G:$G,'Ctas Pagar'!$J:$J,'Grafico Fluxo de Caixa'!Q$6,'Ctas Pagar'!$C:$C,'Fluxo de Caixa'!$A84)</f>
        <v>0</v>
      </c>
      <c r="R83" s="61">
        <f ca="1">SUMIFS('Ctas Pagar'!$G:$G,'Ctas Pagar'!$J:$J,'Grafico Fluxo de Caixa'!R$6,'Ctas Pagar'!$C:$C,'Fluxo de Caixa'!$A84)</f>
        <v>0</v>
      </c>
      <c r="S83" s="61">
        <f ca="1">SUMIFS('Ctas Pagar'!$G:$G,'Ctas Pagar'!$J:$J,'Grafico Fluxo de Caixa'!S$6,'Ctas Pagar'!$C:$C,'Fluxo de Caixa'!$A84)</f>
        <v>0</v>
      </c>
      <c r="T83" s="61">
        <f ca="1">SUMIFS('Ctas Pagar'!$G:$G,'Ctas Pagar'!$J:$J,'Grafico Fluxo de Caixa'!T$6,'Ctas Pagar'!$C:$C,'Fluxo de Caixa'!$A84)</f>
        <v>0</v>
      </c>
      <c r="U83" s="61">
        <f ca="1">SUMIFS('Ctas Pagar'!$G:$G,'Ctas Pagar'!$J:$J,'Grafico Fluxo de Caixa'!U$6,'Ctas Pagar'!$C:$C,'Fluxo de Caixa'!$A84)</f>
        <v>0</v>
      </c>
      <c r="V83" s="61">
        <f ca="1">SUMIFS('Ctas Pagar'!$G:$G,'Ctas Pagar'!$J:$J,'Grafico Fluxo de Caixa'!V$6,'Ctas Pagar'!$C:$C,'Fluxo de Caixa'!$A84)</f>
        <v>0</v>
      </c>
      <c r="W83" s="61">
        <f ca="1">SUMIFS('Ctas Pagar'!$G:$G,'Ctas Pagar'!$J:$J,'Grafico Fluxo de Caixa'!W$6,'Ctas Pagar'!$C:$C,'Fluxo de Caixa'!$A84)</f>
        <v>0</v>
      </c>
      <c r="X83" s="61">
        <f ca="1">SUMIFS('Ctas Pagar'!$G:$G,'Ctas Pagar'!$J:$J,'Grafico Fluxo de Caixa'!X$6,'Ctas Pagar'!$C:$C,'Fluxo de Caixa'!$A84)</f>
        <v>0</v>
      </c>
      <c r="Y83" s="61">
        <f ca="1">SUMIFS('Ctas Pagar'!$G:$G,'Ctas Pagar'!$J:$J,'Grafico Fluxo de Caixa'!Y$6,'Ctas Pagar'!$C:$C,'Fluxo de Caixa'!$A84)</f>
        <v>0</v>
      </c>
      <c r="Z83" s="61">
        <f ca="1">SUMIFS('Ctas Pagar'!$G:$G,'Ctas Pagar'!$J:$J,'Grafico Fluxo de Caixa'!Z$6,'Ctas Pagar'!$C:$C,'Fluxo de Caixa'!$A84)</f>
        <v>0</v>
      </c>
      <c r="AA83" s="61">
        <f ca="1">SUMIFS('Ctas Pagar'!$G:$G,'Ctas Pagar'!$J:$J,'Grafico Fluxo de Caixa'!AA$6,'Ctas Pagar'!$C:$C,'Fluxo de Caixa'!$A84)</f>
        <v>0</v>
      </c>
      <c r="AB83" s="61">
        <f ca="1">SUMIFS('Ctas Pagar'!$G:$G,'Ctas Pagar'!$J:$J,'Grafico Fluxo de Caixa'!AB$6,'Ctas Pagar'!$C:$C,'Fluxo de Caixa'!$A84)</f>
        <v>0</v>
      </c>
      <c r="AC83" s="61">
        <f ca="1">SUMIFS('Ctas Pagar'!$G:$G,'Ctas Pagar'!$J:$J,'Grafico Fluxo de Caixa'!AC$6,'Ctas Pagar'!$C:$C,'Fluxo de Caixa'!$A84)</f>
        <v>0</v>
      </c>
      <c r="AD83" s="61">
        <f ca="1">SUMIFS('Ctas Pagar'!$G:$G,'Ctas Pagar'!$J:$J,'Grafico Fluxo de Caixa'!AD$6,'Ctas Pagar'!$C:$C,'Fluxo de Caixa'!$A84)</f>
        <v>0</v>
      </c>
      <c r="AE83" s="61">
        <f ca="1">SUMIFS('Ctas Pagar'!$G:$G,'Ctas Pagar'!$J:$J,'Grafico Fluxo de Caixa'!AE$6,'Ctas Pagar'!$C:$C,'Fluxo de Caixa'!$A84)</f>
        <v>0</v>
      </c>
      <c r="AF83" s="61">
        <f ca="1">SUMIFS('Ctas Pagar'!$G:$G,'Ctas Pagar'!$J:$J,'Grafico Fluxo de Caixa'!AF$6,'Ctas Pagar'!$C:$C,'Fluxo de Caixa'!$A84)</f>
        <v>0</v>
      </c>
      <c r="AG83" s="60">
        <f ca="1">SUMIFS('Ctas Pagar'!$G:$G,'Ctas Pagar'!$J:$J,'Grafico Fluxo de Caixa'!AG$6,'Ctas Pagar'!$C:$C,'Fluxo de Caixa'!$A84)</f>
        <v>0</v>
      </c>
    </row>
    <row r="84" spans="1:33">
      <c r="A84" s="6" t="str">
        <f>'Plano de Contas'!A98</f>
        <v>5.4.4 Associações</v>
      </c>
      <c r="B84" s="61">
        <f ca="1">SUMIFS('Ctas Pagar'!$G:$G,'Ctas Pagar'!$J:$J,'Grafico Fluxo de Caixa'!B$6,'Ctas Pagar'!$C:$C,'Fluxo de Caixa'!$A85)</f>
        <v>0</v>
      </c>
      <c r="C84" s="61">
        <f ca="1">SUMIFS('Ctas Pagar'!$G:$G,'Ctas Pagar'!$J:$J,'Grafico Fluxo de Caixa'!C$6,'Ctas Pagar'!$C:$C,'Fluxo de Caixa'!$A85)</f>
        <v>0</v>
      </c>
      <c r="D84" s="60">
        <f ca="1">SUMIFS('Ctas Pagar'!$G:$G,'Ctas Pagar'!$J:$J,'Grafico Fluxo de Caixa'!D$6,'Ctas Pagar'!$C:$C,'Fluxo de Caixa'!$A85)</f>
        <v>0</v>
      </c>
      <c r="E84" s="61">
        <f ca="1">SUMIFS('Ctas Pagar'!$G:$G,'Ctas Pagar'!$J:$J,'Grafico Fluxo de Caixa'!E$6,'Ctas Pagar'!$C:$C,'Fluxo de Caixa'!$A85)</f>
        <v>0</v>
      </c>
      <c r="F84" s="61">
        <f ca="1">SUMIFS('Ctas Pagar'!$G:$G,'Ctas Pagar'!$J:$J,'Grafico Fluxo de Caixa'!F$6,'Ctas Pagar'!$C:$C,'Fluxo de Caixa'!$A85)</f>
        <v>0</v>
      </c>
      <c r="G84" s="61">
        <f ca="1">SUMIFS('Ctas Pagar'!$G:$G,'Ctas Pagar'!$J:$J,'Grafico Fluxo de Caixa'!G$6,'Ctas Pagar'!$C:$C,'Fluxo de Caixa'!$A85)</f>
        <v>0</v>
      </c>
      <c r="H84" s="61">
        <f ca="1">SUMIFS('Ctas Pagar'!$G:$G,'Ctas Pagar'!$J:$J,'Grafico Fluxo de Caixa'!H$6,'Ctas Pagar'!$C:$C,'Fluxo de Caixa'!$A85)</f>
        <v>0</v>
      </c>
      <c r="I84" s="61">
        <f ca="1">SUMIFS('Ctas Pagar'!$G:$G,'Ctas Pagar'!$J:$J,'Grafico Fluxo de Caixa'!I$6,'Ctas Pagar'!$C:$C,'Fluxo de Caixa'!$A85)</f>
        <v>0</v>
      </c>
      <c r="J84" s="61">
        <f ca="1">SUMIFS('Ctas Pagar'!$G:$G,'Ctas Pagar'!$J:$J,'Grafico Fluxo de Caixa'!J$6,'Ctas Pagar'!$C:$C,'Fluxo de Caixa'!$A85)</f>
        <v>0</v>
      </c>
      <c r="K84" s="61">
        <f ca="1">SUMIFS('Ctas Pagar'!$G:$G,'Ctas Pagar'!$J:$J,'Grafico Fluxo de Caixa'!K$6,'Ctas Pagar'!$C:$C,'Fluxo de Caixa'!$A85)</f>
        <v>0</v>
      </c>
      <c r="L84" s="61">
        <f ca="1">SUMIFS('Ctas Pagar'!$G:$G,'Ctas Pagar'!$J:$J,'Grafico Fluxo de Caixa'!L$6,'Ctas Pagar'!$C:$C,'Fluxo de Caixa'!$A85)</f>
        <v>0</v>
      </c>
      <c r="M84" s="61">
        <f ca="1">SUMIFS('Ctas Pagar'!$G:$G,'Ctas Pagar'!$J:$J,'Grafico Fluxo de Caixa'!M$6,'Ctas Pagar'!$C:$C,'Fluxo de Caixa'!$A85)</f>
        <v>0</v>
      </c>
      <c r="N84" s="61">
        <f ca="1">SUMIFS('Ctas Pagar'!$G:$G,'Ctas Pagar'!$J:$J,'Grafico Fluxo de Caixa'!N$6,'Ctas Pagar'!$C:$C,'Fluxo de Caixa'!$A85)</f>
        <v>0</v>
      </c>
      <c r="O84" s="61">
        <f ca="1">SUMIFS('Ctas Pagar'!$G:$G,'Ctas Pagar'!$J:$J,'Grafico Fluxo de Caixa'!O$6,'Ctas Pagar'!$C:$C,'Fluxo de Caixa'!$A85)</f>
        <v>0</v>
      </c>
      <c r="P84" s="61">
        <f ca="1">SUMIFS('Ctas Pagar'!$G:$G,'Ctas Pagar'!$J:$J,'Grafico Fluxo de Caixa'!P$6,'Ctas Pagar'!$C:$C,'Fluxo de Caixa'!$A85)</f>
        <v>0</v>
      </c>
      <c r="Q84" s="61">
        <f ca="1">SUMIFS('Ctas Pagar'!$G:$G,'Ctas Pagar'!$J:$J,'Grafico Fluxo de Caixa'!Q$6,'Ctas Pagar'!$C:$C,'Fluxo de Caixa'!$A85)</f>
        <v>0</v>
      </c>
      <c r="R84" s="61">
        <f ca="1">SUMIFS('Ctas Pagar'!$G:$G,'Ctas Pagar'!$J:$J,'Grafico Fluxo de Caixa'!R$6,'Ctas Pagar'!$C:$C,'Fluxo de Caixa'!$A85)</f>
        <v>0</v>
      </c>
      <c r="S84" s="61">
        <f ca="1">SUMIFS('Ctas Pagar'!$G:$G,'Ctas Pagar'!$J:$J,'Grafico Fluxo de Caixa'!S$6,'Ctas Pagar'!$C:$C,'Fluxo de Caixa'!$A85)</f>
        <v>0</v>
      </c>
      <c r="T84" s="61">
        <f ca="1">SUMIFS('Ctas Pagar'!$G:$G,'Ctas Pagar'!$J:$J,'Grafico Fluxo de Caixa'!T$6,'Ctas Pagar'!$C:$C,'Fluxo de Caixa'!$A85)</f>
        <v>0</v>
      </c>
      <c r="U84" s="61">
        <f ca="1">SUMIFS('Ctas Pagar'!$G:$G,'Ctas Pagar'!$J:$J,'Grafico Fluxo de Caixa'!U$6,'Ctas Pagar'!$C:$C,'Fluxo de Caixa'!$A85)</f>
        <v>0</v>
      </c>
      <c r="V84" s="61">
        <f ca="1">SUMIFS('Ctas Pagar'!$G:$G,'Ctas Pagar'!$J:$J,'Grafico Fluxo de Caixa'!V$6,'Ctas Pagar'!$C:$C,'Fluxo de Caixa'!$A85)</f>
        <v>0</v>
      </c>
      <c r="W84" s="61">
        <f ca="1">SUMIFS('Ctas Pagar'!$G:$G,'Ctas Pagar'!$J:$J,'Grafico Fluxo de Caixa'!W$6,'Ctas Pagar'!$C:$C,'Fluxo de Caixa'!$A85)</f>
        <v>0</v>
      </c>
      <c r="X84" s="61">
        <f ca="1">SUMIFS('Ctas Pagar'!$G:$G,'Ctas Pagar'!$J:$J,'Grafico Fluxo de Caixa'!X$6,'Ctas Pagar'!$C:$C,'Fluxo de Caixa'!$A85)</f>
        <v>0</v>
      </c>
      <c r="Y84" s="61">
        <f ca="1">SUMIFS('Ctas Pagar'!$G:$G,'Ctas Pagar'!$J:$J,'Grafico Fluxo de Caixa'!Y$6,'Ctas Pagar'!$C:$C,'Fluxo de Caixa'!$A85)</f>
        <v>0</v>
      </c>
      <c r="Z84" s="61">
        <f ca="1">SUMIFS('Ctas Pagar'!$G:$G,'Ctas Pagar'!$J:$J,'Grafico Fluxo de Caixa'!Z$6,'Ctas Pagar'!$C:$C,'Fluxo de Caixa'!$A85)</f>
        <v>0</v>
      </c>
      <c r="AA84" s="61">
        <f ca="1">SUMIFS('Ctas Pagar'!$G:$G,'Ctas Pagar'!$J:$J,'Grafico Fluxo de Caixa'!AA$6,'Ctas Pagar'!$C:$C,'Fluxo de Caixa'!$A85)</f>
        <v>0</v>
      </c>
      <c r="AB84" s="61">
        <f ca="1">SUMIFS('Ctas Pagar'!$G:$G,'Ctas Pagar'!$J:$J,'Grafico Fluxo de Caixa'!AB$6,'Ctas Pagar'!$C:$C,'Fluxo de Caixa'!$A85)</f>
        <v>0</v>
      </c>
      <c r="AC84" s="61">
        <f ca="1">SUMIFS('Ctas Pagar'!$G:$G,'Ctas Pagar'!$J:$J,'Grafico Fluxo de Caixa'!AC$6,'Ctas Pagar'!$C:$C,'Fluxo de Caixa'!$A85)</f>
        <v>0</v>
      </c>
      <c r="AD84" s="61">
        <f ca="1">SUMIFS('Ctas Pagar'!$G:$G,'Ctas Pagar'!$J:$J,'Grafico Fluxo de Caixa'!AD$6,'Ctas Pagar'!$C:$C,'Fluxo de Caixa'!$A85)</f>
        <v>0</v>
      </c>
      <c r="AE84" s="61">
        <f ca="1">SUMIFS('Ctas Pagar'!$G:$G,'Ctas Pagar'!$J:$J,'Grafico Fluxo de Caixa'!AE$6,'Ctas Pagar'!$C:$C,'Fluxo de Caixa'!$A85)</f>
        <v>0</v>
      </c>
      <c r="AF84" s="61">
        <f ca="1">SUMIFS('Ctas Pagar'!$G:$G,'Ctas Pagar'!$J:$J,'Grafico Fluxo de Caixa'!AF$6,'Ctas Pagar'!$C:$C,'Fluxo de Caixa'!$A85)</f>
        <v>0</v>
      </c>
      <c r="AG84" s="60">
        <f ca="1">SUMIFS('Ctas Pagar'!$G:$G,'Ctas Pagar'!$J:$J,'Grafico Fluxo de Caixa'!AG$6,'Ctas Pagar'!$C:$C,'Fluxo de Caixa'!$A85)</f>
        <v>0</v>
      </c>
    </row>
    <row r="85" spans="1:33">
      <c r="A85" s="6" t="str">
        <f>'Plano de Contas'!A99</f>
        <v>5.4.5 Exames, Laudos, Segurança Trabalho</v>
      </c>
      <c r="B85" s="61">
        <f ca="1">SUMIFS('Ctas Pagar'!$G:$G,'Ctas Pagar'!$J:$J,'Grafico Fluxo de Caixa'!B$6,'Ctas Pagar'!$C:$C,'Fluxo de Caixa'!$A86)</f>
        <v>0</v>
      </c>
      <c r="C85" s="61">
        <f ca="1">SUMIFS('Ctas Pagar'!$G:$G,'Ctas Pagar'!$J:$J,'Grafico Fluxo de Caixa'!C$6,'Ctas Pagar'!$C:$C,'Fluxo de Caixa'!$A86)</f>
        <v>0</v>
      </c>
      <c r="D85" s="60">
        <f ca="1">SUMIFS('Ctas Pagar'!$G:$G,'Ctas Pagar'!$J:$J,'Grafico Fluxo de Caixa'!D$6,'Ctas Pagar'!$C:$C,'Fluxo de Caixa'!$A86)</f>
        <v>0</v>
      </c>
      <c r="E85" s="61">
        <f ca="1">SUMIFS('Ctas Pagar'!$G:$G,'Ctas Pagar'!$J:$J,'Grafico Fluxo de Caixa'!E$6,'Ctas Pagar'!$C:$C,'Fluxo de Caixa'!$A86)</f>
        <v>0</v>
      </c>
      <c r="F85" s="61">
        <f ca="1">SUMIFS('Ctas Pagar'!$G:$G,'Ctas Pagar'!$J:$J,'Grafico Fluxo de Caixa'!F$6,'Ctas Pagar'!$C:$C,'Fluxo de Caixa'!$A86)</f>
        <v>0</v>
      </c>
      <c r="G85" s="61">
        <f ca="1">SUMIFS('Ctas Pagar'!$G:$G,'Ctas Pagar'!$J:$J,'Grafico Fluxo de Caixa'!G$6,'Ctas Pagar'!$C:$C,'Fluxo de Caixa'!$A86)</f>
        <v>0</v>
      </c>
      <c r="H85" s="61">
        <f ca="1">SUMIFS('Ctas Pagar'!$G:$G,'Ctas Pagar'!$J:$J,'Grafico Fluxo de Caixa'!H$6,'Ctas Pagar'!$C:$C,'Fluxo de Caixa'!$A86)</f>
        <v>0</v>
      </c>
      <c r="I85" s="61">
        <f ca="1">SUMIFS('Ctas Pagar'!$G:$G,'Ctas Pagar'!$J:$J,'Grafico Fluxo de Caixa'!I$6,'Ctas Pagar'!$C:$C,'Fluxo de Caixa'!$A86)</f>
        <v>0</v>
      </c>
      <c r="J85" s="61">
        <f ca="1">SUMIFS('Ctas Pagar'!$G:$G,'Ctas Pagar'!$J:$J,'Grafico Fluxo de Caixa'!J$6,'Ctas Pagar'!$C:$C,'Fluxo de Caixa'!$A86)</f>
        <v>0</v>
      </c>
      <c r="K85" s="61">
        <f ca="1">SUMIFS('Ctas Pagar'!$G:$G,'Ctas Pagar'!$J:$J,'Grafico Fluxo de Caixa'!K$6,'Ctas Pagar'!$C:$C,'Fluxo de Caixa'!$A86)</f>
        <v>0</v>
      </c>
      <c r="L85" s="61">
        <f ca="1">SUMIFS('Ctas Pagar'!$G:$G,'Ctas Pagar'!$J:$J,'Grafico Fluxo de Caixa'!L$6,'Ctas Pagar'!$C:$C,'Fluxo de Caixa'!$A86)</f>
        <v>0</v>
      </c>
      <c r="M85" s="61">
        <f ca="1">SUMIFS('Ctas Pagar'!$G:$G,'Ctas Pagar'!$J:$J,'Grafico Fluxo de Caixa'!M$6,'Ctas Pagar'!$C:$C,'Fluxo de Caixa'!$A86)</f>
        <v>0</v>
      </c>
      <c r="N85" s="61">
        <f ca="1">SUMIFS('Ctas Pagar'!$G:$G,'Ctas Pagar'!$J:$J,'Grafico Fluxo de Caixa'!N$6,'Ctas Pagar'!$C:$C,'Fluxo de Caixa'!$A86)</f>
        <v>0</v>
      </c>
      <c r="O85" s="61">
        <f ca="1">SUMIFS('Ctas Pagar'!$G:$G,'Ctas Pagar'!$J:$J,'Grafico Fluxo de Caixa'!O$6,'Ctas Pagar'!$C:$C,'Fluxo de Caixa'!$A86)</f>
        <v>0</v>
      </c>
      <c r="P85" s="61">
        <f ca="1">SUMIFS('Ctas Pagar'!$G:$G,'Ctas Pagar'!$J:$J,'Grafico Fluxo de Caixa'!P$6,'Ctas Pagar'!$C:$C,'Fluxo de Caixa'!$A86)</f>
        <v>0</v>
      </c>
      <c r="Q85" s="61">
        <f ca="1">SUMIFS('Ctas Pagar'!$G:$G,'Ctas Pagar'!$J:$J,'Grafico Fluxo de Caixa'!Q$6,'Ctas Pagar'!$C:$C,'Fluxo de Caixa'!$A86)</f>
        <v>0</v>
      </c>
      <c r="R85" s="61">
        <f ca="1">SUMIFS('Ctas Pagar'!$G:$G,'Ctas Pagar'!$J:$J,'Grafico Fluxo de Caixa'!R$6,'Ctas Pagar'!$C:$C,'Fluxo de Caixa'!$A86)</f>
        <v>0</v>
      </c>
      <c r="S85" s="61">
        <f ca="1">SUMIFS('Ctas Pagar'!$G:$G,'Ctas Pagar'!$J:$J,'Grafico Fluxo de Caixa'!S$6,'Ctas Pagar'!$C:$C,'Fluxo de Caixa'!$A86)</f>
        <v>0</v>
      </c>
      <c r="T85" s="61">
        <f ca="1">SUMIFS('Ctas Pagar'!$G:$G,'Ctas Pagar'!$J:$J,'Grafico Fluxo de Caixa'!T$6,'Ctas Pagar'!$C:$C,'Fluxo de Caixa'!$A86)</f>
        <v>0</v>
      </c>
      <c r="U85" s="61">
        <f ca="1">SUMIFS('Ctas Pagar'!$G:$G,'Ctas Pagar'!$J:$J,'Grafico Fluxo de Caixa'!U$6,'Ctas Pagar'!$C:$C,'Fluxo de Caixa'!$A86)</f>
        <v>0</v>
      </c>
      <c r="V85" s="61">
        <f ca="1">SUMIFS('Ctas Pagar'!$G:$G,'Ctas Pagar'!$J:$J,'Grafico Fluxo de Caixa'!V$6,'Ctas Pagar'!$C:$C,'Fluxo de Caixa'!$A86)</f>
        <v>0</v>
      </c>
      <c r="W85" s="61">
        <f ca="1">SUMIFS('Ctas Pagar'!$G:$G,'Ctas Pagar'!$J:$J,'Grafico Fluxo de Caixa'!W$6,'Ctas Pagar'!$C:$C,'Fluxo de Caixa'!$A86)</f>
        <v>0</v>
      </c>
      <c r="X85" s="61">
        <f ca="1">SUMIFS('Ctas Pagar'!$G:$G,'Ctas Pagar'!$J:$J,'Grafico Fluxo de Caixa'!X$6,'Ctas Pagar'!$C:$C,'Fluxo de Caixa'!$A86)</f>
        <v>0</v>
      </c>
      <c r="Y85" s="61">
        <f ca="1">SUMIFS('Ctas Pagar'!$G:$G,'Ctas Pagar'!$J:$J,'Grafico Fluxo de Caixa'!Y$6,'Ctas Pagar'!$C:$C,'Fluxo de Caixa'!$A86)</f>
        <v>0</v>
      </c>
      <c r="Z85" s="61">
        <f ca="1">SUMIFS('Ctas Pagar'!$G:$G,'Ctas Pagar'!$J:$J,'Grafico Fluxo de Caixa'!Z$6,'Ctas Pagar'!$C:$C,'Fluxo de Caixa'!$A86)</f>
        <v>0</v>
      </c>
      <c r="AA85" s="61">
        <f ca="1">SUMIFS('Ctas Pagar'!$G:$G,'Ctas Pagar'!$J:$J,'Grafico Fluxo de Caixa'!AA$6,'Ctas Pagar'!$C:$C,'Fluxo de Caixa'!$A86)</f>
        <v>0</v>
      </c>
      <c r="AB85" s="61">
        <f ca="1">SUMIFS('Ctas Pagar'!$G:$G,'Ctas Pagar'!$J:$J,'Grafico Fluxo de Caixa'!AB$6,'Ctas Pagar'!$C:$C,'Fluxo de Caixa'!$A86)</f>
        <v>0</v>
      </c>
      <c r="AC85" s="61">
        <f ca="1">SUMIFS('Ctas Pagar'!$G:$G,'Ctas Pagar'!$J:$J,'Grafico Fluxo de Caixa'!AC$6,'Ctas Pagar'!$C:$C,'Fluxo de Caixa'!$A86)</f>
        <v>0</v>
      </c>
      <c r="AD85" s="61">
        <f ca="1">SUMIFS('Ctas Pagar'!$G:$G,'Ctas Pagar'!$J:$J,'Grafico Fluxo de Caixa'!AD$6,'Ctas Pagar'!$C:$C,'Fluxo de Caixa'!$A86)</f>
        <v>0</v>
      </c>
      <c r="AE85" s="61">
        <f ca="1">SUMIFS('Ctas Pagar'!$G:$G,'Ctas Pagar'!$J:$J,'Grafico Fluxo de Caixa'!AE$6,'Ctas Pagar'!$C:$C,'Fluxo de Caixa'!$A86)</f>
        <v>0</v>
      </c>
      <c r="AF85" s="61">
        <f ca="1">SUMIFS('Ctas Pagar'!$G:$G,'Ctas Pagar'!$J:$J,'Grafico Fluxo de Caixa'!AF$6,'Ctas Pagar'!$C:$C,'Fluxo de Caixa'!$A86)</f>
        <v>0</v>
      </c>
      <c r="AG85" s="60">
        <f ca="1">SUMIFS('Ctas Pagar'!$G:$G,'Ctas Pagar'!$J:$J,'Grafico Fluxo de Caixa'!AG$6,'Ctas Pagar'!$C:$C,'Fluxo de Caixa'!$A86)</f>
        <v>0</v>
      </c>
    </row>
    <row r="86" spans="1:33">
      <c r="A86" s="6" t="str">
        <f>'Plano de Contas'!A100</f>
        <v>5.4.6 Servidor, Data Center</v>
      </c>
      <c r="B86" s="61">
        <f ca="1">SUMIFS('Ctas Pagar'!$G:$G,'Ctas Pagar'!$J:$J,'Grafico Fluxo de Caixa'!B$6,'Ctas Pagar'!$C:$C,'Fluxo de Caixa'!$A87)</f>
        <v>0</v>
      </c>
      <c r="C86" s="61">
        <f ca="1">SUMIFS('Ctas Pagar'!$G:$G,'Ctas Pagar'!$J:$J,'Grafico Fluxo de Caixa'!C$6,'Ctas Pagar'!$C:$C,'Fluxo de Caixa'!$A87)</f>
        <v>0</v>
      </c>
      <c r="D86" s="60">
        <f ca="1">SUMIFS('Ctas Pagar'!$G:$G,'Ctas Pagar'!$J:$J,'Grafico Fluxo de Caixa'!D$6,'Ctas Pagar'!$C:$C,'Fluxo de Caixa'!$A87)</f>
        <v>0</v>
      </c>
      <c r="E86" s="61">
        <f ca="1">SUMIFS('Ctas Pagar'!$G:$G,'Ctas Pagar'!$J:$J,'Grafico Fluxo de Caixa'!E$6,'Ctas Pagar'!$C:$C,'Fluxo de Caixa'!$A87)</f>
        <v>0</v>
      </c>
      <c r="F86" s="61">
        <f ca="1">SUMIFS('Ctas Pagar'!$G:$G,'Ctas Pagar'!$J:$J,'Grafico Fluxo de Caixa'!F$6,'Ctas Pagar'!$C:$C,'Fluxo de Caixa'!$A87)</f>
        <v>0</v>
      </c>
      <c r="G86" s="61">
        <f ca="1">SUMIFS('Ctas Pagar'!$G:$G,'Ctas Pagar'!$J:$J,'Grafico Fluxo de Caixa'!G$6,'Ctas Pagar'!$C:$C,'Fluxo de Caixa'!$A87)</f>
        <v>0</v>
      </c>
      <c r="H86" s="61">
        <f ca="1">SUMIFS('Ctas Pagar'!$G:$G,'Ctas Pagar'!$J:$J,'Grafico Fluxo de Caixa'!H$6,'Ctas Pagar'!$C:$C,'Fluxo de Caixa'!$A87)</f>
        <v>0</v>
      </c>
      <c r="I86" s="61">
        <f ca="1">SUMIFS('Ctas Pagar'!$G:$G,'Ctas Pagar'!$J:$J,'Grafico Fluxo de Caixa'!I$6,'Ctas Pagar'!$C:$C,'Fluxo de Caixa'!$A87)</f>
        <v>0</v>
      </c>
      <c r="J86" s="61">
        <f ca="1">SUMIFS('Ctas Pagar'!$G:$G,'Ctas Pagar'!$J:$J,'Grafico Fluxo de Caixa'!J$6,'Ctas Pagar'!$C:$C,'Fluxo de Caixa'!$A87)</f>
        <v>0</v>
      </c>
      <c r="K86" s="61">
        <f ca="1">SUMIFS('Ctas Pagar'!$G:$G,'Ctas Pagar'!$J:$J,'Grafico Fluxo de Caixa'!K$6,'Ctas Pagar'!$C:$C,'Fluxo de Caixa'!$A87)</f>
        <v>0</v>
      </c>
      <c r="L86" s="61">
        <f ca="1">SUMIFS('Ctas Pagar'!$G:$G,'Ctas Pagar'!$J:$J,'Grafico Fluxo de Caixa'!L$6,'Ctas Pagar'!$C:$C,'Fluxo de Caixa'!$A87)</f>
        <v>0</v>
      </c>
      <c r="M86" s="61">
        <f ca="1">SUMIFS('Ctas Pagar'!$G:$G,'Ctas Pagar'!$J:$J,'Grafico Fluxo de Caixa'!M$6,'Ctas Pagar'!$C:$C,'Fluxo de Caixa'!$A87)</f>
        <v>0</v>
      </c>
      <c r="N86" s="61">
        <f ca="1">SUMIFS('Ctas Pagar'!$G:$G,'Ctas Pagar'!$J:$J,'Grafico Fluxo de Caixa'!N$6,'Ctas Pagar'!$C:$C,'Fluxo de Caixa'!$A87)</f>
        <v>0</v>
      </c>
      <c r="O86" s="61">
        <f ca="1">SUMIFS('Ctas Pagar'!$G:$G,'Ctas Pagar'!$J:$J,'Grafico Fluxo de Caixa'!O$6,'Ctas Pagar'!$C:$C,'Fluxo de Caixa'!$A87)</f>
        <v>0</v>
      </c>
      <c r="P86" s="61">
        <f ca="1">SUMIFS('Ctas Pagar'!$G:$G,'Ctas Pagar'!$J:$J,'Grafico Fluxo de Caixa'!P$6,'Ctas Pagar'!$C:$C,'Fluxo de Caixa'!$A87)</f>
        <v>0</v>
      </c>
      <c r="Q86" s="61">
        <f ca="1">SUMIFS('Ctas Pagar'!$G:$G,'Ctas Pagar'!$J:$J,'Grafico Fluxo de Caixa'!Q$6,'Ctas Pagar'!$C:$C,'Fluxo de Caixa'!$A87)</f>
        <v>0</v>
      </c>
      <c r="R86" s="61">
        <f ca="1">SUMIFS('Ctas Pagar'!$G:$G,'Ctas Pagar'!$J:$J,'Grafico Fluxo de Caixa'!R$6,'Ctas Pagar'!$C:$C,'Fluxo de Caixa'!$A87)</f>
        <v>0</v>
      </c>
      <c r="S86" s="61">
        <f ca="1">SUMIFS('Ctas Pagar'!$G:$G,'Ctas Pagar'!$J:$J,'Grafico Fluxo de Caixa'!S$6,'Ctas Pagar'!$C:$C,'Fluxo de Caixa'!$A87)</f>
        <v>0</v>
      </c>
      <c r="T86" s="61">
        <f ca="1">SUMIFS('Ctas Pagar'!$G:$G,'Ctas Pagar'!$J:$J,'Grafico Fluxo de Caixa'!T$6,'Ctas Pagar'!$C:$C,'Fluxo de Caixa'!$A87)</f>
        <v>0</v>
      </c>
      <c r="U86" s="61">
        <f ca="1">SUMIFS('Ctas Pagar'!$G:$G,'Ctas Pagar'!$J:$J,'Grafico Fluxo de Caixa'!U$6,'Ctas Pagar'!$C:$C,'Fluxo de Caixa'!$A87)</f>
        <v>0</v>
      </c>
      <c r="V86" s="61">
        <f ca="1">SUMIFS('Ctas Pagar'!$G:$G,'Ctas Pagar'!$J:$J,'Grafico Fluxo de Caixa'!V$6,'Ctas Pagar'!$C:$C,'Fluxo de Caixa'!$A87)</f>
        <v>0</v>
      </c>
      <c r="W86" s="61">
        <f ca="1">SUMIFS('Ctas Pagar'!$G:$G,'Ctas Pagar'!$J:$J,'Grafico Fluxo de Caixa'!W$6,'Ctas Pagar'!$C:$C,'Fluxo de Caixa'!$A87)</f>
        <v>0</v>
      </c>
      <c r="X86" s="61">
        <f ca="1">SUMIFS('Ctas Pagar'!$G:$G,'Ctas Pagar'!$J:$J,'Grafico Fluxo de Caixa'!X$6,'Ctas Pagar'!$C:$C,'Fluxo de Caixa'!$A87)</f>
        <v>0</v>
      </c>
      <c r="Y86" s="61">
        <f ca="1">SUMIFS('Ctas Pagar'!$G:$G,'Ctas Pagar'!$J:$J,'Grafico Fluxo de Caixa'!Y$6,'Ctas Pagar'!$C:$C,'Fluxo de Caixa'!$A87)</f>
        <v>0</v>
      </c>
      <c r="Z86" s="61">
        <f ca="1">SUMIFS('Ctas Pagar'!$G:$G,'Ctas Pagar'!$J:$J,'Grafico Fluxo de Caixa'!Z$6,'Ctas Pagar'!$C:$C,'Fluxo de Caixa'!$A87)</f>
        <v>0</v>
      </c>
      <c r="AA86" s="61">
        <f ca="1">SUMIFS('Ctas Pagar'!$G:$G,'Ctas Pagar'!$J:$J,'Grafico Fluxo de Caixa'!AA$6,'Ctas Pagar'!$C:$C,'Fluxo de Caixa'!$A87)</f>
        <v>0</v>
      </c>
      <c r="AB86" s="61">
        <f ca="1">SUMIFS('Ctas Pagar'!$G:$G,'Ctas Pagar'!$J:$J,'Grafico Fluxo de Caixa'!AB$6,'Ctas Pagar'!$C:$C,'Fluxo de Caixa'!$A87)</f>
        <v>0</v>
      </c>
      <c r="AC86" s="61">
        <f ca="1">SUMIFS('Ctas Pagar'!$G:$G,'Ctas Pagar'!$J:$J,'Grafico Fluxo de Caixa'!AC$6,'Ctas Pagar'!$C:$C,'Fluxo de Caixa'!$A87)</f>
        <v>0</v>
      </c>
      <c r="AD86" s="61">
        <f ca="1">SUMIFS('Ctas Pagar'!$G:$G,'Ctas Pagar'!$J:$J,'Grafico Fluxo de Caixa'!AD$6,'Ctas Pagar'!$C:$C,'Fluxo de Caixa'!$A87)</f>
        <v>0</v>
      </c>
      <c r="AE86" s="61">
        <f ca="1">SUMIFS('Ctas Pagar'!$G:$G,'Ctas Pagar'!$J:$J,'Grafico Fluxo de Caixa'!AE$6,'Ctas Pagar'!$C:$C,'Fluxo de Caixa'!$A87)</f>
        <v>0</v>
      </c>
      <c r="AF86" s="61">
        <f ca="1">SUMIFS('Ctas Pagar'!$G:$G,'Ctas Pagar'!$J:$J,'Grafico Fluxo de Caixa'!AF$6,'Ctas Pagar'!$C:$C,'Fluxo de Caixa'!$A87)</f>
        <v>0</v>
      </c>
      <c r="AG86" s="60">
        <f ca="1">SUMIFS('Ctas Pagar'!$G:$G,'Ctas Pagar'!$J:$J,'Grafico Fluxo de Caixa'!AG$6,'Ctas Pagar'!$C:$C,'Fluxo de Caixa'!$A87)</f>
        <v>0</v>
      </c>
    </row>
    <row r="87" spans="1:33">
      <c r="A87" s="6" t="str">
        <f>'Plano de Contas'!A101</f>
        <v>5.4.99 – Outras Despesas com Serviços de Terceiros</v>
      </c>
      <c r="B87" s="61">
        <f ca="1">SUMIFS('Ctas Pagar'!$G:$G,'Ctas Pagar'!$J:$J,'Grafico Fluxo de Caixa'!B$6,'Ctas Pagar'!$C:$C,'Fluxo de Caixa'!$A88)</f>
        <v>0</v>
      </c>
      <c r="C87" s="61">
        <f ca="1">SUMIFS('Ctas Pagar'!$G:$G,'Ctas Pagar'!$J:$J,'Grafico Fluxo de Caixa'!C$6,'Ctas Pagar'!$C:$C,'Fluxo de Caixa'!$A88)</f>
        <v>0</v>
      </c>
      <c r="D87" s="60">
        <f ca="1">SUMIFS('Ctas Pagar'!$G:$G,'Ctas Pagar'!$J:$J,'Grafico Fluxo de Caixa'!D$6,'Ctas Pagar'!$C:$C,'Fluxo de Caixa'!$A88)</f>
        <v>0</v>
      </c>
      <c r="E87" s="61">
        <f ca="1">SUMIFS('Ctas Pagar'!$G:$G,'Ctas Pagar'!$J:$J,'Grafico Fluxo de Caixa'!E$6,'Ctas Pagar'!$C:$C,'Fluxo de Caixa'!$A88)</f>
        <v>0</v>
      </c>
      <c r="F87" s="61">
        <f ca="1">SUMIFS('Ctas Pagar'!$G:$G,'Ctas Pagar'!$J:$J,'Grafico Fluxo de Caixa'!F$6,'Ctas Pagar'!$C:$C,'Fluxo de Caixa'!$A88)</f>
        <v>0</v>
      </c>
      <c r="G87" s="61">
        <f ca="1">SUMIFS('Ctas Pagar'!$G:$G,'Ctas Pagar'!$J:$J,'Grafico Fluxo de Caixa'!G$6,'Ctas Pagar'!$C:$C,'Fluxo de Caixa'!$A88)</f>
        <v>0</v>
      </c>
      <c r="H87" s="61">
        <f ca="1">SUMIFS('Ctas Pagar'!$G:$G,'Ctas Pagar'!$J:$J,'Grafico Fluxo de Caixa'!H$6,'Ctas Pagar'!$C:$C,'Fluxo de Caixa'!$A88)</f>
        <v>0</v>
      </c>
      <c r="I87" s="61">
        <f ca="1">SUMIFS('Ctas Pagar'!$G:$G,'Ctas Pagar'!$J:$J,'Grafico Fluxo de Caixa'!I$6,'Ctas Pagar'!$C:$C,'Fluxo de Caixa'!$A88)</f>
        <v>0</v>
      </c>
      <c r="J87" s="61">
        <f ca="1">SUMIFS('Ctas Pagar'!$G:$G,'Ctas Pagar'!$J:$J,'Grafico Fluxo de Caixa'!J$6,'Ctas Pagar'!$C:$C,'Fluxo de Caixa'!$A88)</f>
        <v>0</v>
      </c>
      <c r="K87" s="61">
        <f ca="1">SUMIFS('Ctas Pagar'!$G:$G,'Ctas Pagar'!$J:$J,'Grafico Fluxo de Caixa'!K$6,'Ctas Pagar'!$C:$C,'Fluxo de Caixa'!$A88)</f>
        <v>0</v>
      </c>
      <c r="L87" s="61">
        <f ca="1">SUMIFS('Ctas Pagar'!$G:$G,'Ctas Pagar'!$J:$J,'Grafico Fluxo de Caixa'!L$6,'Ctas Pagar'!$C:$C,'Fluxo de Caixa'!$A88)</f>
        <v>0</v>
      </c>
      <c r="M87" s="61">
        <f ca="1">SUMIFS('Ctas Pagar'!$G:$G,'Ctas Pagar'!$J:$J,'Grafico Fluxo de Caixa'!M$6,'Ctas Pagar'!$C:$C,'Fluxo de Caixa'!$A88)</f>
        <v>0</v>
      </c>
      <c r="N87" s="61">
        <f ca="1">SUMIFS('Ctas Pagar'!$G:$G,'Ctas Pagar'!$J:$J,'Grafico Fluxo de Caixa'!N$6,'Ctas Pagar'!$C:$C,'Fluxo de Caixa'!$A88)</f>
        <v>0</v>
      </c>
      <c r="O87" s="61">
        <f ca="1">SUMIFS('Ctas Pagar'!$G:$G,'Ctas Pagar'!$J:$J,'Grafico Fluxo de Caixa'!O$6,'Ctas Pagar'!$C:$C,'Fluxo de Caixa'!$A88)</f>
        <v>0</v>
      </c>
      <c r="P87" s="61">
        <f ca="1">SUMIFS('Ctas Pagar'!$G:$G,'Ctas Pagar'!$J:$J,'Grafico Fluxo de Caixa'!P$6,'Ctas Pagar'!$C:$C,'Fluxo de Caixa'!$A88)</f>
        <v>0</v>
      </c>
      <c r="Q87" s="61">
        <f ca="1">SUMIFS('Ctas Pagar'!$G:$G,'Ctas Pagar'!$J:$J,'Grafico Fluxo de Caixa'!Q$6,'Ctas Pagar'!$C:$C,'Fluxo de Caixa'!$A88)</f>
        <v>0</v>
      </c>
      <c r="R87" s="61">
        <f ca="1">SUMIFS('Ctas Pagar'!$G:$G,'Ctas Pagar'!$J:$J,'Grafico Fluxo de Caixa'!R$6,'Ctas Pagar'!$C:$C,'Fluxo de Caixa'!$A88)</f>
        <v>0</v>
      </c>
      <c r="S87" s="61">
        <f ca="1">SUMIFS('Ctas Pagar'!$G:$G,'Ctas Pagar'!$J:$J,'Grafico Fluxo de Caixa'!S$6,'Ctas Pagar'!$C:$C,'Fluxo de Caixa'!$A88)</f>
        <v>0</v>
      </c>
      <c r="T87" s="61">
        <f ca="1">SUMIFS('Ctas Pagar'!$G:$G,'Ctas Pagar'!$J:$J,'Grafico Fluxo de Caixa'!T$6,'Ctas Pagar'!$C:$C,'Fluxo de Caixa'!$A88)</f>
        <v>0</v>
      </c>
      <c r="U87" s="61">
        <f ca="1">SUMIFS('Ctas Pagar'!$G:$G,'Ctas Pagar'!$J:$J,'Grafico Fluxo de Caixa'!U$6,'Ctas Pagar'!$C:$C,'Fluxo de Caixa'!$A88)</f>
        <v>0</v>
      </c>
      <c r="V87" s="61">
        <f ca="1">SUMIFS('Ctas Pagar'!$G:$G,'Ctas Pagar'!$J:$J,'Grafico Fluxo de Caixa'!V$6,'Ctas Pagar'!$C:$C,'Fluxo de Caixa'!$A88)</f>
        <v>0</v>
      </c>
      <c r="W87" s="61">
        <f ca="1">SUMIFS('Ctas Pagar'!$G:$G,'Ctas Pagar'!$J:$J,'Grafico Fluxo de Caixa'!W$6,'Ctas Pagar'!$C:$C,'Fluxo de Caixa'!$A88)</f>
        <v>0</v>
      </c>
      <c r="X87" s="61">
        <f ca="1">SUMIFS('Ctas Pagar'!$G:$G,'Ctas Pagar'!$J:$J,'Grafico Fluxo de Caixa'!X$6,'Ctas Pagar'!$C:$C,'Fluxo de Caixa'!$A88)</f>
        <v>0</v>
      </c>
      <c r="Y87" s="61">
        <f ca="1">SUMIFS('Ctas Pagar'!$G:$G,'Ctas Pagar'!$J:$J,'Grafico Fluxo de Caixa'!Y$6,'Ctas Pagar'!$C:$C,'Fluxo de Caixa'!$A88)</f>
        <v>0</v>
      </c>
      <c r="Z87" s="61">
        <f ca="1">SUMIFS('Ctas Pagar'!$G:$G,'Ctas Pagar'!$J:$J,'Grafico Fluxo de Caixa'!Z$6,'Ctas Pagar'!$C:$C,'Fluxo de Caixa'!$A88)</f>
        <v>0</v>
      </c>
      <c r="AA87" s="61">
        <f ca="1">SUMIFS('Ctas Pagar'!$G:$G,'Ctas Pagar'!$J:$J,'Grafico Fluxo de Caixa'!AA$6,'Ctas Pagar'!$C:$C,'Fluxo de Caixa'!$A88)</f>
        <v>0</v>
      </c>
      <c r="AB87" s="61">
        <f ca="1">SUMIFS('Ctas Pagar'!$G:$G,'Ctas Pagar'!$J:$J,'Grafico Fluxo de Caixa'!AB$6,'Ctas Pagar'!$C:$C,'Fluxo de Caixa'!$A88)</f>
        <v>0</v>
      </c>
      <c r="AC87" s="61">
        <f ca="1">SUMIFS('Ctas Pagar'!$G:$G,'Ctas Pagar'!$J:$J,'Grafico Fluxo de Caixa'!AC$6,'Ctas Pagar'!$C:$C,'Fluxo de Caixa'!$A88)</f>
        <v>0</v>
      </c>
      <c r="AD87" s="61">
        <f ca="1">SUMIFS('Ctas Pagar'!$G:$G,'Ctas Pagar'!$J:$J,'Grafico Fluxo de Caixa'!AD$6,'Ctas Pagar'!$C:$C,'Fluxo de Caixa'!$A88)</f>
        <v>0</v>
      </c>
      <c r="AE87" s="61">
        <f ca="1">SUMIFS('Ctas Pagar'!$G:$G,'Ctas Pagar'!$J:$J,'Grafico Fluxo de Caixa'!AE$6,'Ctas Pagar'!$C:$C,'Fluxo de Caixa'!$A88)</f>
        <v>0</v>
      </c>
      <c r="AF87" s="61">
        <f ca="1">SUMIFS('Ctas Pagar'!$G:$G,'Ctas Pagar'!$J:$J,'Grafico Fluxo de Caixa'!AF$6,'Ctas Pagar'!$C:$C,'Fluxo de Caixa'!$A88)</f>
        <v>0</v>
      </c>
      <c r="AG87" s="60">
        <f ca="1">SUMIFS('Ctas Pagar'!$G:$G,'Ctas Pagar'!$J:$J,'Grafico Fluxo de Caixa'!AG$6,'Ctas Pagar'!$C:$C,'Fluxo de Caixa'!$A88)</f>
        <v>0</v>
      </c>
    </row>
    <row r="88" spans="1:33">
      <c r="A88" s="6">
        <f>'Plano de Contas'!A102</f>
        <v>0</v>
      </c>
      <c r="B88" s="61">
        <f ca="1">SUMIFS('Ctas Pagar'!$G:$G,'Ctas Pagar'!$J:$J,'Grafico Fluxo de Caixa'!B$6,'Ctas Pagar'!$C:$C,'Fluxo de Caixa'!$A89)</f>
        <v>0</v>
      </c>
      <c r="C88" s="61">
        <f ca="1">SUMIFS('Ctas Pagar'!$G:$G,'Ctas Pagar'!$J:$J,'Grafico Fluxo de Caixa'!C$6,'Ctas Pagar'!$C:$C,'Fluxo de Caixa'!$A89)</f>
        <v>0</v>
      </c>
      <c r="D88" s="60">
        <f ca="1">SUMIFS('Ctas Pagar'!$G:$G,'Ctas Pagar'!$J:$J,'Grafico Fluxo de Caixa'!D$6,'Ctas Pagar'!$C:$C,'Fluxo de Caixa'!$A89)</f>
        <v>0</v>
      </c>
      <c r="E88" s="61">
        <f ca="1">SUMIFS('Ctas Pagar'!$G:$G,'Ctas Pagar'!$J:$J,'Grafico Fluxo de Caixa'!E$6,'Ctas Pagar'!$C:$C,'Fluxo de Caixa'!$A89)</f>
        <v>0</v>
      </c>
      <c r="F88" s="61">
        <f ca="1">SUMIFS('Ctas Pagar'!$G:$G,'Ctas Pagar'!$J:$J,'Grafico Fluxo de Caixa'!F$6,'Ctas Pagar'!$C:$C,'Fluxo de Caixa'!$A89)</f>
        <v>0</v>
      </c>
      <c r="G88" s="61">
        <f ca="1">SUMIFS('Ctas Pagar'!$G:$G,'Ctas Pagar'!$J:$J,'Grafico Fluxo de Caixa'!G$6,'Ctas Pagar'!$C:$C,'Fluxo de Caixa'!$A89)</f>
        <v>0</v>
      </c>
      <c r="H88" s="61">
        <f ca="1">SUMIFS('Ctas Pagar'!$G:$G,'Ctas Pagar'!$J:$J,'Grafico Fluxo de Caixa'!H$6,'Ctas Pagar'!$C:$C,'Fluxo de Caixa'!$A89)</f>
        <v>0</v>
      </c>
      <c r="I88" s="61">
        <f ca="1">SUMIFS('Ctas Pagar'!$G:$G,'Ctas Pagar'!$J:$J,'Grafico Fluxo de Caixa'!I$6,'Ctas Pagar'!$C:$C,'Fluxo de Caixa'!$A89)</f>
        <v>0</v>
      </c>
      <c r="J88" s="61">
        <f ca="1">SUMIFS('Ctas Pagar'!$G:$G,'Ctas Pagar'!$J:$J,'Grafico Fluxo de Caixa'!J$6,'Ctas Pagar'!$C:$C,'Fluxo de Caixa'!$A89)</f>
        <v>0</v>
      </c>
      <c r="K88" s="61">
        <f ca="1">SUMIFS('Ctas Pagar'!$G:$G,'Ctas Pagar'!$J:$J,'Grafico Fluxo de Caixa'!K$6,'Ctas Pagar'!$C:$C,'Fluxo de Caixa'!$A89)</f>
        <v>0</v>
      </c>
      <c r="L88" s="61">
        <f ca="1">SUMIFS('Ctas Pagar'!$G:$G,'Ctas Pagar'!$J:$J,'Grafico Fluxo de Caixa'!L$6,'Ctas Pagar'!$C:$C,'Fluxo de Caixa'!$A89)</f>
        <v>0</v>
      </c>
      <c r="M88" s="61">
        <f ca="1">SUMIFS('Ctas Pagar'!$G:$G,'Ctas Pagar'!$J:$J,'Grafico Fluxo de Caixa'!M$6,'Ctas Pagar'!$C:$C,'Fluxo de Caixa'!$A89)</f>
        <v>0</v>
      </c>
      <c r="N88" s="61">
        <f ca="1">SUMIFS('Ctas Pagar'!$G:$G,'Ctas Pagar'!$J:$J,'Grafico Fluxo de Caixa'!N$6,'Ctas Pagar'!$C:$C,'Fluxo de Caixa'!$A89)</f>
        <v>0</v>
      </c>
      <c r="O88" s="61">
        <f ca="1">SUMIFS('Ctas Pagar'!$G:$G,'Ctas Pagar'!$J:$J,'Grafico Fluxo de Caixa'!O$6,'Ctas Pagar'!$C:$C,'Fluxo de Caixa'!$A89)</f>
        <v>0</v>
      </c>
      <c r="P88" s="61">
        <f ca="1">SUMIFS('Ctas Pagar'!$G:$G,'Ctas Pagar'!$J:$J,'Grafico Fluxo de Caixa'!P$6,'Ctas Pagar'!$C:$C,'Fluxo de Caixa'!$A89)</f>
        <v>0</v>
      </c>
      <c r="Q88" s="61">
        <f ca="1">SUMIFS('Ctas Pagar'!$G:$G,'Ctas Pagar'!$J:$J,'Grafico Fluxo de Caixa'!Q$6,'Ctas Pagar'!$C:$C,'Fluxo de Caixa'!$A89)</f>
        <v>0</v>
      </c>
      <c r="R88" s="61">
        <f ca="1">SUMIFS('Ctas Pagar'!$G:$G,'Ctas Pagar'!$J:$J,'Grafico Fluxo de Caixa'!R$6,'Ctas Pagar'!$C:$C,'Fluxo de Caixa'!$A89)</f>
        <v>0</v>
      </c>
      <c r="S88" s="61">
        <f ca="1">SUMIFS('Ctas Pagar'!$G:$G,'Ctas Pagar'!$J:$J,'Grafico Fluxo de Caixa'!S$6,'Ctas Pagar'!$C:$C,'Fluxo de Caixa'!$A89)</f>
        <v>0</v>
      </c>
      <c r="T88" s="61">
        <f ca="1">SUMIFS('Ctas Pagar'!$G:$G,'Ctas Pagar'!$J:$J,'Grafico Fluxo de Caixa'!T$6,'Ctas Pagar'!$C:$C,'Fluxo de Caixa'!$A89)</f>
        <v>0</v>
      </c>
      <c r="U88" s="61">
        <f ca="1">SUMIFS('Ctas Pagar'!$G:$G,'Ctas Pagar'!$J:$J,'Grafico Fluxo de Caixa'!U$6,'Ctas Pagar'!$C:$C,'Fluxo de Caixa'!$A89)</f>
        <v>0</v>
      </c>
      <c r="V88" s="61">
        <f ca="1">SUMIFS('Ctas Pagar'!$G:$G,'Ctas Pagar'!$J:$J,'Grafico Fluxo de Caixa'!V$6,'Ctas Pagar'!$C:$C,'Fluxo de Caixa'!$A89)</f>
        <v>0</v>
      </c>
      <c r="W88" s="61">
        <f ca="1">SUMIFS('Ctas Pagar'!$G:$G,'Ctas Pagar'!$J:$J,'Grafico Fluxo de Caixa'!W$6,'Ctas Pagar'!$C:$C,'Fluxo de Caixa'!$A89)</f>
        <v>0</v>
      </c>
      <c r="X88" s="61">
        <f ca="1">SUMIFS('Ctas Pagar'!$G:$G,'Ctas Pagar'!$J:$J,'Grafico Fluxo de Caixa'!X$6,'Ctas Pagar'!$C:$C,'Fluxo de Caixa'!$A89)</f>
        <v>0</v>
      </c>
      <c r="Y88" s="61">
        <f ca="1">SUMIFS('Ctas Pagar'!$G:$G,'Ctas Pagar'!$J:$J,'Grafico Fluxo de Caixa'!Y$6,'Ctas Pagar'!$C:$C,'Fluxo de Caixa'!$A89)</f>
        <v>0</v>
      </c>
      <c r="Z88" s="61">
        <f ca="1">SUMIFS('Ctas Pagar'!$G:$G,'Ctas Pagar'!$J:$J,'Grafico Fluxo de Caixa'!Z$6,'Ctas Pagar'!$C:$C,'Fluxo de Caixa'!$A89)</f>
        <v>0</v>
      </c>
      <c r="AA88" s="61">
        <f ca="1">SUMIFS('Ctas Pagar'!$G:$G,'Ctas Pagar'!$J:$J,'Grafico Fluxo de Caixa'!AA$6,'Ctas Pagar'!$C:$C,'Fluxo de Caixa'!$A89)</f>
        <v>0</v>
      </c>
      <c r="AB88" s="61">
        <f ca="1">SUMIFS('Ctas Pagar'!$G:$G,'Ctas Pagar'!$J:$J,'Grafico Fluxo de Caixa'!AB$6,'Ctas Pagar'!$C:$C,'Fluxo de Caixa'!$A89)</f>
        <v>0</v>
      </c>
      <c r="AC88" s="61">
        <f ca="1">SUMIFS('Ctas Pagar'!$G:$G,'Ctas Pagar'!$J:$J,'Grafico Fluxo de Caixa'!AC$6,'Ctas Pagar'!$C:$C,'Fluxo de Caixa'!$A89)</f>
        <v>0</v>
      </c>
      <c r="AD88" s="61">
        <f ca="1">SUMIFS('Ctas Pagar'!$G:$G,'Ctas Pagar'!$J:$J,'Grafico Fluxo de Caixa'!AD$6,'Ctas Pagar'!$C:$C,'Fluxo de Caixa'!$A89)</f>
        <v>0</v>
      </c>
      <c r="AE88" s="61">
        <f ca="1">SUMIFS('Ctas Pagar'!$G:$G,'Ctas Pagar'!$J:$J,'Grafico Fluxo de Caixa'!AE$6,'Ctas Pagar'!$C:$C,'Fluxo de Caixa'!$A89)</f>
        <v>0</v>
      </c>
      <c r="AF88" s="61">
        <f ca="1">SUMIFS('Ctas Pagar'!$G:$G,'Ctas Pagar'!$J:$J,'Grafico Fluxo de Caixa'!AF$6,'Ctas Pagar'!$C:$C,'Fluxo de Caixa'!$A89)</f>
        <v>0</v>
      </c>
      <c r="AG88" s="60">
        <f ca="1">SUMIFS('Ctas Pagar'!$G:$G,'Ctas Pagar'!$J:$J,'Grafico Fluxo de Caixa'!AG$6,'Ctas Pagar'!$C:$C,'Fluxo de Caixa'!$A89)</f>
        <v>0</v>
      </c>
    </row>
    <row r="89" spans="1:33">
      <c r="A89" s="6">
        <f>'Plano de Contas'!A103</f>
        <v>0</v>
      </c>
      <c r="B89" s="61">
        <f ca="1">SUMIFS('Ctas Pagar'!$G:$G,'Ctas Pagar'!$J:$J,'Grafico Fluxo de Caixa'!B$6,'Ctas Pagar'!$C:$C,'Fluxo de Caixa'!$A90)</f>
        <v>0</v>
      </c>
      <c r="C89" s="61">
        <f ca="1">SUMIFS('Ctas Pagar'!$G:$G,'Ctas Pagar'!$J:$J,'Grafico Fluxo de Caixa'!C$6,'Ctas Pagar'!$C:$C,'Fluxo de Caixa'!$A90)</f>
        <v>0</v>
      </c>
      <c r="D89" s="60">
        <f ca="1">SUMIFS('Ctas Pagar'!$G:$G,'Ctas Pagar'!$J:$J,'Grafico Fluxo de Caixa'!D$6,'Ctas Pagar'!$C:$C,'Fluxo de Caixa'!$A90)</f>
        <v>0</v>
      </c>
      <c r="E89" s="61">
        <f ca="1">SUMIFS('Ctas Pagar'!$G:$G,'Ctas Pagar'!$J:$J,'Grafico Fluxo de Caixa'!E$6,'Ctas Pagar'!$C:$C,'Fluxo de Caixa'!$A90)</f>
        <v>0</v>
      </c>
      <c r="F89" s="61">
        <f ca="1">SUMIFS('Ctas Pagar'!$G:$G,'Ctas Pagar'!$J:$J,'Grafico Fluxo de Caixa'!F$6,'Ctas Pagar'!$C:$C,'Fluxo de Caixa'!$A90)</f>
        <v>0</v>
      </c>
      <c r="G89" s="61">
        <f ca="1">SUMIFS('Ctas Pagar'!$G:$G,'Ctas Pagar'!$J:$J,'Grafico Fluxo de Caixa'!G$6,'Ctas Pagar'!$C:$C,'Fluxo de Caixa'!$A90)</f>
        <v>0</v>
      </c>
      <c r="H89" s="61">
        <f ca="1">SUMIFS('Ctas Pagar'!$G:$G,'Ctas Pagar'!$J:$J,'Grafico Fluxo de Caixa'!H$6,'Ctas Pagar'!$C:$C,'Fluxo de Caixa'!$A90)</f>
        <v>0</v>
      </c>
      <c r="I89" s="61">
        <f ca="1">SUMIFS('Ctas Pagar'!$G:$G,'Ctas Pagar'!$J:$J,'Grafico Fluxo de Caixa'!I$6,'Ctas Pagar'!$C:$C,'Fluxo de Caixa'!$A90)</f>
        <v>0</v>
      </c>
      <c r="J89" s="61">
        <f ca="1">SUMIFS('Ctas Pagar'!$G:$G,'Ctas Pagar'!$J:$J,'Grafico Fluxo de Caixa'!J$6,'Ctas Pagar'!$C:$C,'Fluxo de Caixa'!$A90)</f>
        <v>0</v>
      </c>
      <c r="K89" s="61">
        <f ca="1">SUMIFS('Ctas Pagar'!$G:$G,'Ctas Pagar'!$J:$J,'Grafico Fluxo de Caixa'!K$6,'Ctas Pagar'!$C:$C,'Fluxo de Caixa'!$A90)</f>
        <v>0</v>
      </c>
      <c r="L89" s="61">
        <f ca="1">SUMIFS('Ctas Pagar'!$G:$G,'Ctas Pagar'!$J:$J,'Grafico Fluxo de Caixa'!L$6,'Ctas Pagar'!$C:$C,'Fluxo de Caixa'!$A90)</f>
        <v>0</v>
      </c>
      <c r="M89" s="61">
        <f ca="1">SUMIFS('Ctas Pagar'!$G:$G,'Ctas Pagar'!$J:$J,'Grafico Fluxo de Caixa'!M$6,'Ctas Pagar'!$C:$C,'Fluxo de Caixa'!$A90)</f>
        <v>0</v>
      </c>
      <c r="N89" s="61">
        <f ca="1">SUMIFS('Ctas Pagar'!$G:$G,'Ctas Pagar'!$J:$J,'Grafico Fluxo de Caixa'!N$6,'Ctas Pagar'!$C:$C,'Fluxo de Caixa'!$A90)</f>
        <v>0</v>
      </c>
      <c r="O89" s="61">
        <f ca="1">SUMIFS('Ctas Pagar'!$G:$G,'Ctas Pagar'!$J:$J,'Grafico Fluxo de Caixa'!O$6,'Ctas Pagar'!$C:$C,'Fluxo de Caixa'!$A90)</f>
        <v>0</v>
      </c>
      <c r="P89" s="61">
        <f ca="1">SUMIFS('Ctas Pagar'!$G:$G,'Ctas Pagar'!$J:$J,'Grafico Fluxo de Caixa'!P$6,'Ctas Pagar'!$C:$C,'Fluxo de Caixa'!$A90)</f>
        <v>0</v>
      </c>
      <c r="Q89" s="61">
        <f ca="1">SUMIFS('Ctas Pagar'!$G:$G,'Ctas Pagar'!$J:$J,'Grafico Fluxo de Caixa'!Q$6,'Ctas Pagar'!$C:$C,'Fluxo de Caixa'!$A90)</f>
        <v>0</v>
      </c>
      <c r="R89" s="61">
        <f ca="1">SUMIFS('Ctas Pagar'!$G:$G,'Ctas Pagar'!$J:$J,'Grafico Fluxo de Caixa'!R$6,'Ctas Pagar'!$C:$C,'Fluxo de Caixa'!$A90)</f>
        <v>0</v>
      </c>
      <c r="S89" s="61">
        <f ca="1">SUMIFS('Ctas Pagar'!$G:$G,'Ctas Pagar'!$J:$J,'Grafico Fluxo de Caixa'!S$6,'Ctas Pagar'!$C:$C,'Fluxo de Caixa'!$A90)</f>
        <v>0</v>
      </c>
      <c r="T89" s="61">
        <f ca="1">SUMIFS('Ctas Pagar'!$G:$G,'Ctas Pagar'!$J:$J,'Grafico Fluxo de Caixa'!T$6,'Ctas Pagar'!$C:$C,'Fluxo de Caixa'!$A90)</f>
        <v>0</v>
      </c>
      <c r="U89" s="61">
        <f ca="1">SUMIFS('Ctas Pagar'!$G:$G,'Ctas Pagar'!$J:$J,'Grafico Fluxo de Caixa'!U$6,'Ctas Pagar'!$C:$C,'Fluxo de Caixa'!$A90)</f>
        <v>0</v>
      </c>
      <c r="V89" s="61">
        <f ca="1">SUMIFS('Ctas Pagar'!$G:$G,'Ctas Pagar'!$J:$J,'Grafico Fluxo de Caixa'!V$6,'Ctas Pagar'!$C:$C,'Fluxo de Caixa'!$A90)</f>
        <v>0</v>
      </c>
      <c r="W89" s="61">
        <f ca="1">SUMIFS('Ctas Pagar'!$G:$G,'Ctas Pagar'!$J:$J,'Grafico Fluxo de Caixa'!W$6,'Ctas Pagar'!$C:$C,'Fluxo de Caixa'!$A90)</f>
        <v>0</v>
      </c>
      <c r="X89" s="61">
        <f ca="1">SUMIFS('Ctas Pagar'!$G:$G,'Ctas Pagar'!$J:$J,'Grafico Fluxo de Caixa'!X$6,'Ctas Pagar'!$C:$C,'Fluxo de Caixa'!$A90)</f>
        <v>0</v>
      </c>
      <c r="Y89" s="61">
        <f ca="1">SUMIFS('Ctas Pagar'!$G:$G,'Ctas Pagar'!$J:$J,'Grafico Fluxo de Caixa'!Y$6,'Ctas Pagar'!$C:$C,'Fluxo de Caixa'!$A90)</f>
        <v>0</v>
      </c>
      <c r="Z89" s="61">
        <f ca="1">SUMIFS('Ctas Pagar'!$G:$G,'Ctas Pagar'!$J:$J,'Grafico Fluxo de Caixa'!Z$6,'Ctas Pagar'!$C:$C,'Fluxo de Caixa'!$A90)</f>
        <v>0</v>
      </c>
      <c r="AA89" s="61">
        <f ca="1">SUMIFS('Ctas Pagar'!$G:$G,'Ctas Pagar'!$J:$J,'Grafico Fluxo de Caixa'!AA$6,'Ctas Pagar'!$C:$C,'Fluxo de Caixa'!$A90)</f>
        <v>0</v>
      </c>
      <c r="AB89" s="61">
        <f ca="1">SUMIFS('Ctas Pagar'!$G:$G,'Ctas Pagar'!$J:$J,'Grafico Fluxo de Caixa'!AB$6,'Ctas Pagar'!$C:$C,'Fluxo de Caixa'!$A90)</f>
        <v>0</v>
      </c>
      <c r="AC89" s="61">
        <f ca="1">SUMIFS('Ctas Pagar'!$G:$G,'Ctas Pagar'!$J:$J,'Grafico Fluxo de Caixa'!AC$6,'Ctas Pagar'!$C:$C,'Fluxo de Caixa'!$A90)</f>
        <v>0</v>
      </c>
      <c r="AD89" s="61">
        <f ca="1">SUMIFS('Ctas Pagar'!$G:$G,'Ctas Pagar'!$J:$J,'Grafico Fluxo de Caixa'!AD$6,'Ctas Pagar'!$C:$C,'Fluxo de Caixa'!$A90)</f>
        <v>0</v>
      </c>
      <c r="AE89" s="61">
        <f ca="1">SUMIFS('Ctas Pagar'!$G:$G,'Ctas Pagar'!$J:$J,'Grafico Fluxo de Caixa'!AE$6,'Ctas Pagar'!$C:$C,'Fluxo de Caixa'!$A90)</f>
        <v>0</v>
      </c>
      <c r="AF89" s="61">
        <f ca="1">SUMIFS('Ctas Pagar'!$G:$G,'Ctas Pagar'!$J:$J,'Grafico Fluxo de Caixa'!AF$6,'Ctas Pagar'!$C:$C,'Fluxo de Caixa'!$A90)</f>
        <v>0</v>
      </c>
      <c r="AG89" s="60">
        <f ca="1">SUMIFS('Ctas Pagar'!$G:$G,'Ctas Pagar'!$J:$J,'Grafico Fluxo de Caixa'!AG$6,'Ctas Pagar'!$C:$C,'Fluxo de Caixa'!$A90)</f>
        <v>0</v>
      </c>
    </row>
    <row r="90" spans="1:33">
      <c r="A90" s="6" t="str">
        <f>'Plano de Contas'!A105</f>
        <v>5.5.1 Manutenção Equipamentos</v>
      </c>
      <c r="B90" s="61">
        <f ca="1">SUMIFS('Ctas Pagar'!$G:$G,'Ctas Pagar'!$J:$J,'Grafico Fluxo de Caixa'!B$6,'Ctas Pagar'!$C:$C,'Fluxo de Caixa'!$A91)</f>
        <v>0</v>
      </c>
      <c r="C90" s="61">
        <f ca="1">SUMIFS('Ctas Pagar'!$G:$G,'Ctas Pagar'!$J:$J,'Grafico Fluxo de Caixa'!C$6,'Ctas Pagar'!$C:$C,'Fluxo de Caixa'!$A91)</f>
        <v>0</v>
      </c>
      <c r="D90" s="60">
        <f ca="1">SUMIFS('Ctas Pagar'!$G:$G,'Ctas Pagar'!$J:$J,'Grafico Fluxo de Caixa'!D$6,'Ctas Pagar'!$C:$C,'Fluxo de Caixa'!$A91)</f>
        <v>0</v>
      </c>
      <c r="E90" s="61">
        <f ca="1">SUMIFS('Ctas Pagar'!$G:$G,'Ctas Pagar'!$J:$J,'Grafico Fluxo de Caixa'!E$6,'Ctas Pagar'!$C:$C,'Fluxo de Caixa'!$A91)</f>
        <v>0</v>
      </c>
      <c r="F90" s="61">
        <f ca="1">SUMIFS('Ctas Pagar'!$G:$G,'Ctas Pagar'!$J:$J,'Grafico Fluxo de Caixa'!F$6,'Ctas Pagar'!$C:$C,'Fluxo de Caixa'!$A91)</f>
        <v>0</v>
      </c>
      <c r="G90" s="61">
        <f ca="1">SUMIFS('Ctas Pagar'!$G:$G,'Ctas Pagar'!$J:$J,'Grafico Fluxo de Caixa'!G$6,'Ctas Pagar'!$C:$C,'Fluxo de Caixa'!$A91)</f>
        <v>0</v>
      </c>
      <c r="H90" s="61">
        <f ca="1">SUMIFS('Ctas Pagar'!$G:$G,'Ctas Pagar'!$J:$J,'Grafico Fluxo de Caixa'!H$6,'Ctas Pagar'!$C:$C,'Fluxo de Caixa'!$A91)</f>
        <v>0</v>
      </c>
      <c r="I90" s="61">
        <f ca="1">SUMIFS('Ctas Pagar'!$G:$G,'Ctas Pagar'!$J:$J,'Grafico Fluxo de Caixa'!I$6,'Ctas Pagar'!$C:$C,'Fluxo de Caixa'!$A91)</f>
        <v>0</v>
      </c>
      <c r="J90" s="61">
        <f ca="1">SUMIFS('Ctas Pagar'!$G:$G,'Ctas Pagar'!$J:$J,'Grafico Fluxo de Caixa'!J$6,'Ctas Pagar'!$C:$C,'Fluxo de Caixa'!$A91)</f>
        <v>0</v>
      </c>
      <c r="K90" s="61">
        <f ca="1">SUMIFS('Ctas Pagar'!$G:$G,'Ctas Pagar'!$J:$J,'Grafico Fluxo de Caixa'!K$6,'Ctas Pagar'!$C:$C,'Fluxo de Caixa'!$A91)</f>
        <v>0</v>
      </c>
      <c r="L90" s="61">
        <f ca="1">SUMIFS('Ctas Pagar'!$G:$G,'Ctas Pagar'!$J:$J,'Grafico Fluxo de Caixa'!L$6,'Ctas Pagar'!$C:$C,'Fluxo de Caixa'!$A91)</f>
        <v>0</v>
      </c>
      <c r="M90" s="61">
        <f ca="1">SUMIFS('Ctas Pagar'!$G:$G,'Ctas Pagar'!$J:$J,'Grafico Fluxo de Caixa'!M$6,'Ctas Pagar'!$C:$C,'Fluxo de Caixa'!$A91)</f>
        <v>0</v>
      </c>
      <c r="N90" s="61">
        <f ca="1">SUMIFS('Ctas Pagar'!$G:$G,'Ctas Pagar'!$J:$J,'Grafico Fluxo de Caixa'!N$6,'Ctas Pagar'!$C:$C,'Fluxo de Caixa'!$A91)</f>
        <v>0</v>
      </c>
      <c r="O90" s="61">
        <f ca="1">SUMIFS('Ctas Pagar'!$G:$G,'Ctas Pagar'!$J:$J,'Grafico Fluxo de Caixa'!O$6,'Ctas Pagar'!$C:$C,'Fluxo de Caixa'!$A91)</f>
        <v>0</v>
      </c>
      <c r="P90" s="61">
        <f ca="1">SUMIFS('Ctas Pagar'!$G:$G,'Ctas Pagar'!$J:$J,'Grafico Fluxo de Caixa'!P$6,'Ctas Pagar'!$C:$C,'Fluxo de Caixa'!$A91)</f>
        <v>0</v>
      </c>
      <c r="Q90" s="61">
        <f ca="1">SUMIFS('Ctas Pagar'!$G:$G,'Ctas Pagar'!$J:$J,'Grafico Fluxo de Caixa'!Q$6,'Ctas Pagar'!$C:$C,'Fluxo de Caixa'!$A91)</f>
        <v>0</v>
      </c>
      <c r="R90" s="61">
        <f ca="1">SUMIFS('Ctas Pagar'!$G:$G,'Ctas Pagar'!$J:$J,'Grafico Fluxo de Caixa'!R$6,'Ctas Pagar'!$C:$C,'Fluxo de Caixa'!$A91)</f>
        <v>0</v>
      </c>
      <c r="S90" s="61">
        <f ca="1">SUMIFS('Ctas Pagar'!$G:$G,'Ctas Pagar'!$J:$J,'Grafico Fluxo de Caixa'!S$6,'Ctas Pagar'!$C:$C,'Fluxo de Caixa'!$A91)</f>
        <v>0</v>
      </c>
      <c r="T90" s="61">
        <f ca="1">SUMIFS('Ctas Pagar'!$G:$G,'Ctas Pagar'!$J:$J,'Grafico Fluxo de Caixa'!T$6,'Ctas Pagar'!$C:$C,'Fluxo de Caixa'!$A91)</f>
        <v>0</v>
      </c>
      <c r="U90" s="61">
        <f ca="1">SUMIFS('Ctas Pagar'!$G:$G,'Ctas Pagar'!$J:$J,'Grafico Fluxo de Caixa'!U$6,'Ctas Pagar'!$C:$C,'Fluxo de Caixa'!$A91)</f>
        <v>0</v>
      </c>
      <c r="V90" s="61">
        <f ca="1">SUMIFS('Ctas Pagar'!$G:$G,'Ctas Pagar'!$J:$J,'Grafico Fluxo de Caixa'!V$6,'Ctas Pagar'!$C:$C,'Fluxo de Caixa'!$A91)</f>
        <v>0</v>
      </c>
      <c r="W90" s="61">
        <f ca="1">SUMIFS('Ctas Pagar'!$G:$G,'Ctas Pagar'!$J:$J,'Grafico Fluxo de Caixa'!W$6,'Ctas Pagar'!$C:$C,'Fluxo de Caixa'!$A91)</f>
        <v>0</v>
      </c>
      <c r="X90" s="61">
        <f ca="1">SUMIFS('Ctas Pagar'!$G:$G,'Ctas Pagar'!$J:$J,'Grafico Fluxo de Caixa'!X$6,'Ctas Pagar'!$C:$C,'Fluxo de Caixa'!$A91)</f>
        <v>0</v>
      </c>
      <c r="Y90" s="61">
        <f ca="1">SUMIFS('Ctas Pagar'!$G:$G,'Ctas Pagar'!$J:$J,'Grafico Fluxo de Caixa'!Y$6,'Ctas Pagar'!$C:$C,'Fluxo de Caixa'!$A91)</f>
        <v>0</v>
      </c>
      <c r="Z90" s="61">
        <f ca="1">SUMIFS('Ctas Pagar'!$G:$G,'Ctas Pagar'!$J:$J,'Grafico Fluxo de Caixa'!Z$6,'Ctas Pagar'!$C:$C,'Fluxo de Caixa'!$A91)</f>
        <v>0</v>
      </c>
      <c r="AA90" s="61">
        <f ca="1">SUMIFS('Ctas Pagar'!$G:$G,'Ctas Pagar'!$J:$J,'Grafico Fluxo de Caixa'!AA$6,'Ctas Pagar'!$C:$C,'Fluxo de Caixa'!$A91)</f>
        <v>0</v>
      </c>
      <c r="AB90" s="61">
        <f ca="1">SUMIFS('Ctas Pagar'!$G:$G,'Ctas Pagar'!$J:$J,'Grafico Fluxo de Caixa'!AB$6,'Ctas Pagar'!$C:$C,'Fluxo de Caixa'!$A91)</f>
        <v>0</v>
      </c>
      <c r="AC90" s="61">
        <f ca="1">SUMIFS('Ctas Pagar'!$G:$G,'Ctas Pagar'!$J:$J,'Grafico Fluxo de Caixa'!AC$6,'Ctas Pagar'!$C:$C,'Fluxo de Caixa'!$A91)</f>
        <v>0</v>
      </c>
      <c r="AD90" s="61">
        <f ca="1">SUMIFS('Ctas Pagar'!$G:$G,'Ctas Pagar'!$J:$J,'Grafico Fluxo de Caixa'!AD$6,'Ctas Pagar'!$C:$C,'Fluxo de Caixa'!$A91)</f>
        <v>0</v>
      </c>
      <c r="AE90" s="61">
        <f ca="1">SUMIFS('Ctas Pagar'!$G:$G,'Ctas Pagar'!$J:$J,'Grafico Fluxo de Caixa'!AE$6,'Ctas Pagar'!$C:$C,'Fluxo de Caixa'!$A91)</f>
        <v>0</v>
      </c>
      <c r="AF90" s="61">
        <f ca="1">SUMIFS('Ctas Pagar'!$G:$G,'Ctas Pagar'!$J:$J,'Grafico Fluxo de Caixa'!AF$6,'Ctas Pagar'!$C:$C,'Fluxo de Caixa'!$A91)</f>
        <v>0</v>
      </c>
      <c r="AG90" s="60">
        <f ca="1">SUMIFS('Ctas Pagar'!$G:$G,'Ctas Pagar'!$J:$J,'Grafico Fluxo de Caixa'!AG$6,'Ctas Pagar'!$C:$C,'Fluxo de Caixa'!$A91)</f>
        <v>0</v>
      </c>
    </row>
    <row r="91" spans="1:33">
      <c r="A91" s="6" t="str">
        <f>'Plano de Contas'!A106</f>
        <v>5.5.2 Materiais Escritório</v>
      </c>
      <c r="B91" s="61">
        <f ca="1">SUMIFS('Ctas Pagar'!$G:$G,'Ctas Pagar'!$J:$J,'Grafico Fluxo de Caixa'!B$6,'Ctas Pagar'!$C:$C,'Fluxo de Caixa'!$A92)</f>
        <v>0</v>
      </c>
      <c r="C91" s="61">
        <f ca="1">SUMIFS('Ctas Pagar'!$G:$G,'Ctas Pagar'!$J:$J,'Grafico Fluxo de Caixa'!C$6,'Ctas Pagar'!$C:$C,'Fluxo de Caixa'!$A92)</f>
        <v>0</v>
      </c>
      <c r="D91" s="60">
        <f ca="1">SUMIFS('Ctas Pagar'!$G:$G,'Ctas Pagar'!$J:$J,'Grafico Fluxo de Caixa'!D$6,'Ctas Pagar'!$C:$C,'Fluxo de Caixa'!$A92)</f>
        <v>0</v>
      </c>
      <c r="E91" s="61">
        <f ca="1">SUMIFS('Ctas Pagar'!$G:$G,'Ctas Pagar'!$J:$J,'Grafico Fluxo de Caixa'!E$6,'Ctas Pagar'!$C:$C,'Fluxo de Caixa'!$A92)</f>
        <v>0</v>
      </c>
      <c r="F91" s="61">
        <f ca="1">SUMIFS('Ctas Pagar'!$G:$G,'Ctas Pagar'!$J:$J,'Grafico Fluxo de Caixa'!F$6,'Ctas Pagar'!$C:$C,'Fluxo de Caixa'!$A92)</f>
        <v>0</v>
      </c>
      <c r="G91" s="61">
        <f ca="1">SUMIFS('Ctas Pagar'!$G:$G,'Ctas Pagar'!$J:$J,'Grafico Fluxo de Caixa'!G$6,'Ctas Pagar'!$C:$C,'Fluxo de Caixa'!$A92)</f>
        <v>0</v>
      </c>
      <c r="H91" s="61">
        <f ca="1">SUMIFS('Ctas Pagar'!$G:$G,'Ctas Pagar'!$J:$J,'Grafico Fluxo de Caixa'!H$6,'Ctas Pagar'!$C:$C,'Fluxo de Caixa'!$A92)</f>
        <v>0</v>
      </c>
      <c r="I91" s="61">
        <f ca="1">SUMIFS('Ctas Pagar'!$G:$G,'Ctas Pagar'!$J:$J,'Grafico Fluxo de Caixa'!I$6,'Ctas Pagar'!$C:$C,'Fluxo de Caixa'!$A92)</f>
        <v>0</v>
      </c>
      <c r="J91" s="61">
        <f ca="1">SUMIFS('Ctas Pagar'!$G:$G,'Ctas Pagar'!$J:$J,'Grafico Fluxo de Caixa'!J$6,'Ctas Pagar'!$C:$C,'Fluxo de Caixa'!$A92)</f>
        <v>0</v>
      </c>
      <c r="K91" s="61">
        <f ca="1">SUMIFS('Ctas Pagar'!$G:$G,'Ctas Pagar'!$J:$J,'Grafico Fluxo de Caixa'!K$6,'Ctas Pagar'!$C:$C,'Fluxo de Caixa'!$A92)</f>
        <v>0</v>
      </c>
      <c r="L91" s="61">
        <f ca="1">SUMIFS('Ctas Pagar'!$G:$G,'Ctas Pagar'!$J:$J,'Grafico Fluxo de Caixa'!L$6,'Ctas Pagar'!$C:$C,'Fluxo de Caixa'!$A92)</f>
        <v>0</v>
      </c>
      <c r="M91" s="61">
        <f ca="1">SUMIFS('Ctas Pagar'!$G:$G,'Ctas Pagar'!$J:$J,'Grafico Fluxo de Caixa'!M$6,'Ctas Pagar'!$C:$C,'Fluxo de Caixa'!$A92)</f>
        <v>0</v>
      </c>
      <c r="N91" s="61">
        <f ca="1">SUMIFS('Ctas Pagar'!$G:$G,'Ctas Pagar'!$J:$J,'Grafico Fluxo de Caixa'!N$6,'Ctas Pagar'!$C:$C,'Fluxo de Caixa'!$A92)</f>
        <v>0</v>
      </c>
      <c r="O91" s="61">
        <f ca="1">SUMIFS('Ctas Pagar'!$G:$G,'Ctas Pagar'!$J:$J,'Grafico Fluxo de Caixa'!O$6,'Ctas Pagar'!$C:$C,'Fluxo de Caixa'!$A92)</f>
        <v>0</v>
      </c>
      <c r="P91" s="61">
        <f ca="1">SUMIFS('Ctas Pagar'!$G:$G,'Ctas Pagar'!$J:$J,'Grafico Fluxo de Caixa'!P$6,'Ctas Pagar'!$C:$C,'Fluxo de Caixa'!$A92)</f>
        <v>0</v>
      </c>
      <c r="Q91" s="61">
        <f ca="1">SUMIFS('Ctas Pagar'!$G:$G,'Ctas Pagar'!$J:$J,'Grafico Fluxo de Caixa'!Q$6,'Ctas Pagar'!$C:$C,'Fluxo de Caixa'!$A92)</f>
        <v>0</v>
      </c>
      <c r="R91" s="61">
        <f ca="1">SUMIFS('Ctas Pagar'!$G:$G,'Ctas Pagar'!$J:$J,'Grafico Fluxo de Caixa'!R$6,'Ctas Pagar'!$C:$C,'Fluxo de Caixa'!$A92)</f>
        <v>0</v>
      </c>
      <c r="S91" s="61">
        <f ca="1">SUMIFS('Ctas Pagar'!$G:$G,'Ctas Pagar'!$J:$J,'Grafico Fluxo de Caixa'!S$6,'Ctas Pagar'!$C:$C,'Fluxo de Caixa'!$A92)</f>
        <v>0</v>
      </c>
      <c r="T91" s="61">
        <f ca="1">SUMIFS('Ctas Pagar'!$G:$G,'Ctas Pagar'!$J:$J,'Grafico Fluxo de Caixa'!T$6,'Ctas Pagar'!$C:$C,'Fluxo de Caixa'!$A92)</f>
        <v>0</v>
      </c>
      <c r="U91" s="61">
        <f ca="1">SUMIFS('Ctas Pagar'!$G:$G,'Ctas Pagar'!$J:$J,'Grafico Fluxo de Caixa'!U$6,'Ctas Pagar'!$C:$C,'Fluxo de Caixa'!$A92)</f>
        <v>0</v>
      </c>
      <c r="V91" s="61">
        <f ca="1">SUMIFS('Ctas Pagar'!$G:$G,'Ctas Pagar'!$J:$J,'Grafico Fluxo de Caixa'!V$6,'Ctas Pagar'!$C:$C,'Fluxo de Caixa'!$A92)</f>
        <v>0</v>
      </c>
      <c r="W91" s="61">
        <f ca="1">SUMIFS('Ctas Pagar'!$G:$G,'Ctas Pagar'!$J:$J,'Grafico Fluxo de Caixa'!W$6,'Ctas Pagar'!$C:$C,'Fluxo de Caixa'!$A92)</f>
        <v>0</v>
      </c>
      <c r="X91" s="61">
        <f ca="1">SUMIFS('Ctas Pagar'!$G:$G,'Ctas Pagar'!$J:$J,'Grafico Fluxo de Caixa'!X$6,'Ctas Pagar'!$C:$C,'Fluxo de Caixa'!$A92)</f>
        <v>0</v>
      </c>
      <c r="Y91" s="61">
        <f ca="1">SUMIFS('Ctas Pagar'!$G:$G,'Ctas Pagar'!$J:$J,'Grafico Fluxo de Caixa'!Y$6,'Ctas Pagar'!$C:$C,'Fluxo de Caixa'!$A92)</f>
        <v>0</v>
      </c>
      <c r="Z91" s="61">
        <f ca="1">SUMIFS('Ctas Pagar'!$G:$G,'Ctas Pagar'!$J:$J,'Grafico Fluxo de Caixa'!Z$6,'Ctas Pagar'!$C:$C,'Fluxo de Caixa'!$A92)</f>
        <v>0</v>
      </c>
      <c r="AA91" s="61">
        <f ca="1">SUMIFS('Ctas Pagar'!$G:$G,'Ctas Pagar'!$J:$J,'Grafico Fluxo de Caixa'!AA$6,'Ctas Pagar'!$C:$C,'Fluxo de Caixa'!$A92)</f>
        <v>0</v>
      </c>
      <c r="AB91" s="61">
        <f ca="1">SUMIFS('Ctas Pagar'!$G:$G,'Ctas Pagar'!$J:$J,'Grafico Fluxo de Caixa'!AB$6,'Ctas Pagar'!$C:$C,'Fluxo de Caixa'!$A92)</f>
        <v>0</v>
      </c>
      <c r="AC91" s="61">
        <f ca="1">SUMIFS('Ctas Pagar'!$G:$G,'Ctas Pagar'!$J:$J,'Grafico Fluxo de Caixa'!AC$6,'Ctas Pagar'!$C:$C,'Fluxo de Caixa'!$A92)</f>
        <v>0</v>
      </c>
      <c r="AD91" s="61">
        <f ca="1">SUMIFS('Ctas Pagar'!$G:$G,'Ctas Pagar'!$J:$J,'Grafico Fluxo de Caixa'!AD$6,'Ctas Pagar'!$C:$C,'Fluxo de Caixa'!$A92)</f>
        <v>0</v>
      </c>
      <c r="AE91" s="61">
        <f ca="1">SUMIFS('Ctas Pagar'!$G:$G,'Ctas Pagar'!$J:$J,'Grafico Fluxo de Caixa'!AE$6,'Ctas Pagar'!$C:$C,'Fluxo de Caixa'!$A92)</f>
        <v>0</v>
      </c>
      <c r="AF91" s="61">
        <f ca="1">SUMIFS('Ctas Pagar'!$G:$G,'Ctas Pagar'!$J:$J,'Grafico Fluxo de Caixa'!AF$6,'Ctas Pagar'!$C:$C,'Fluxo de Caixa'!$A92)</f>
        <v>0</v>
      </c>
      <c r="AG91" s="60">
        <f ca="1">SUMIFS('Ctas Pagar'!$G:$G,'Ctas Pagar'!$J:$J,'Grafico Fluxo de Caixa'!AG$6,'Ctas Pagar'!$C:$C,'Fluxo de Caixa'!$A92)</f>
        <v>0</v>
      </c>
    </row>
    <row r="92" spans="1:33">
      <c r="A92" s="6" t="str">
        <f>'Plano de Contas'!A107</f>
        <v>5.5.3 Materiais de Limpeza</v>
      </c>
      <c r="B92" s="61">
        <f ca="1">SUMIFS('Ctas Pagar'!$G:$G,'Ctas Pagar'!$J:$J,'Grafico Fluxo de Caixa'!B$6,'Ctas Pagar'!$C:$C,'Fluxo de Caixa'!$A93)</f>
        <v>0</v>
      </c>
      <c r="C92" s="61">
        <f ca="1">SUMIFS('Ctas Pagar'!$G:$G,'Ctas Pagar'!$J:$J,'Grafico Fluxo de Caixa'!C$6,'Ctas Pagar'!$C:$C,'Fluxo de Caixa'!$A93)</f>
        <v>0</v>
      </c>
      <c r="D92" s="60">
        <f ca="1">SUMIFS('Ctas Pagar'!$G:$G,'Ctas Pagar'!$J:$J,'Grafico Fluxo de Caixa'!D$6,'Ctas Pagar'!$C:$C,'Fluxo de Caixa'!$A93)</f>
        <v>0</v>
      </c>
      <c r="E92" s="61">
        <f ca="1">SUMIFS('Ctas Pagar'!$G:$G,'Ctas Pagar'!$J:$J,'Grafico Fluxo de Caixa'!E$6,'Ctas Pagar'!$C:$C,'Fluxo de Caixa'!$A93)</f>
        <v>0</v>
      </c>
      <c r="F92" s="61">
        <f ca="1">SUMIFS('Ctas Pagar'!$G:$G,'Ctas Pagar'!$J:$J,'Grafico Fluxo de Caixa'!F$6,'Ctas Pagar'!$C:$C,'Fluxo de Caixa'!$A93)</f>
        <v>0</v>
      </c>
      <c r="G92" s="61">
        <f ca="1">SUMIFS('Ctas Pagar'!$G:$G,'Ctas Pagar'!$J:$J,'Grafico Fluxo de Caixa'!G$6,'Ctas Pagar'!$C:$C,'Fluxo de Caixa'!$A93)</f>
        <v>0</v>
      </c>
      <c r="H92" s="61">
        <f ca="1">SUMIFS('Ctas Pagar'!$G:$G,'Ctas Pagar'!$J:$J,'Grafico Fluxo de Caixa'!H$6,'Ctas Pagar'!$C:$C,'Fluxo de Caixa'!$A93)</f>
        <v>0</v>
      </c>
      <c r="I92" s="61">
        <f ca="1">SUMIFS('Ctas Pagar'!$G:$G,'Ctas Pagar'!$J:$J,'Grafico Fluxo de Caixa'!I$6,'Ctas Pagar'!$C:$C,'Fluxo de Caixa'!$A93)</f>
        <v>0</v>
      </c>
      <c r="J92" s="61">
        <f ca="1">SUMIFS('Ctas Pagar'!$G:$G,'Ctas Pagar'!$J:$J,'Grafico Fluxo de Caixa'!J$6,'Ctas Pagar'!$C:$C,'Fluxo de Caixa'!$A93)</f>
        <v>0</v>
      </c>
      <c r="K92" s="61">
        <f ca="1">SUMIFS('Ctas Pagar'!$G:$G,'Ctas Pagar'!$J:$J,'Grafico Fluxo de Caixa'!K$6,'Ctas Pagar'!$C:$C,'Fluxo de Caixa'!$A93)</f>
        <v>0</v>
      </c>
      <c r="L92" s="61">
        <f ca="1">SUMIFS('Ctas Pagar'!$G:$G,'Ctas Pagar'!$J:$J,'Grafico Fluxo de Caixa'!L$6,'Ctas Pagar'!$C:$C,'Fluxo de Caixa'!$A93)</f>
        <v>0</v>
      </c>
      <c r="M92" s="61">
        <f ca="1">SUMIFS('Ctas Pagar'!$G:$G,'Ctas Pagar'!$J:$J,'Grafico Fluxo de Caixa'!M$6,'Ctas Pagar'!$C:$C,'Fluxo de Caixa'!$A93)</f>
        <v>0</v>
      </c>
      <c r="N92" s="61">
        <f ca="1">SUMIFS('Ctas Pagar'!$G:$G,'Ctas Pagar'!$J:$J,'Grafico Fluxo de Caixa'!N$6,'Ctas Pagar'!$C:$C,'Fluxo de Caixa'!$A93)</f>
        <v>0</v>
      </c>
      <c r="O92" s="61">
        <f ca="1">SUMIFS('Ctas Pagar'!$G:$G,'Ctas Pagar'!$J:$J,'Grafico Fluxo de Caixa'!O$6,'Ctas Pagar'!$C:$C,'Fluxo de Caixa'!$A93)</f>
        <v>0</v>
      </c>
      <c r="P92" s="61">
        <f ca="1">SUMIFS('Ctas Pagar'!$G:$G,'Ctas Pagar'!$J:$J,'Grafico Fluxo de Caixa'!P$6,'Ctas Pagar'!$C:$C,'Fluxo de Caixa'!$A93)</f>
        <v>0</v>
      </c>
      <c r="Q92" s="61">
        <f ca="1">SUMIFS('Ctas Pagar'!$G:$G,'Ctas Pagar'!$J:$J,'Grafico Fluxo de Caixa'!Q$6,'Ctas Pagar'!$C:$C,'Fluxo de Caixa'!$A93)</f>
        <v>0</v>
      </c>
      <c r="R92" s="61">
        <f ca="1">SUMIFS('Ctas Pagar'!$G:$G,'Ctas Pagar'!$J:$J,'Grafico Fluxo de Caixa'!R$6,'Ctas Pagar'!$C:$C,'Fluxo de Caixa'!$A93)</f>
        <v>0</v>
      </c>
      <c r="S92" s="61">
        <f ca="1">SUMIFS('Ctas Pagar'!$G:$G,'Ctas Pagar'!$J:$J,'Grafico Fluxo de Caixa'!S$6,'Ctas Pagar'!$C:$C,'Fluxo de Caixa'!$A93)</f>
        <v>0</v>
      </c>
      <c r="T92" s="61">
        <f ca="1">SUMIFS('Ctas Pagar'!$G:$G,'Ctas Pagar'!$J:$J,'Grafico Fluxo de Caixa'!T$6,'Ctas Pagar'!$C:$C,'Fluxo de Caixa'!$A93)</f>
        <v>0</v>
      </c>
      <c r="U92" s="61">
        <f ca="1">SUMIFS('Ctas Pagar'!$G:$G,'Ctas Pagar'!$J:$J,'Grafico Fluxo de Caixa'!U$6,'Ctas Pagar'!$C:$C,'Fluxo de Caixa'!$A93)</f>
        <v>0</v>
      </c>
      <c r="V92" s="61">
        <f ca="1">SUMIFS('Ctas Pagar'!$G:$G,'Ctas Pagar'!$J:$J,'Grafico Fluxo de Caixa'!V$6,'Ctas Pagar'!$C:$C,'Fluxo de Caixa'!$A93)</f>
        <v>0</v>
      </c>
      <c r="W92" s="61">
        <f ca="1">SUMIFS('Ctas Pagar'!$G:$G,'Ctas Pagar'!$J:$J,'Grafico Fluxo de Caixa'!W$6,'Ctas Pagar'!$C:$C,'Fluxo de Caixa'!$A93)</f>
        <v>0</v>
      </c>
      <c r="X92" s="61">
        <f ca="1">SUMIFS('Ctas Pagar'!$G:$G,'Ctas Pagar'!$J:$J,'Grafico Fluxo de Caixa'!X$6,'Ctas Pagar'!$C:$C,'Fluxo de Caixa'!$A93)</f>
        <v>0</v>
      </c>
      <c r="Y92" s="61">
        <f ca="1">SUMIFS('Ctas Pagar'!$G:$G,'Ctas Pagar'!$J:$J,'Grafico Fluxo de Caixa'!Y$6,'Ctas Pagar'!$C:$C,'Fluxo de Caixa'!$A93)</f>
        <v>0</v>
      </c>
      <c r="Z92" s="61">
        <f ca="1">SUMIFS('Ctas Pagar'!$G:$G,'Ctas Pagar'!$J:$J,'Grafico Fluxo de Caixa'!Z$6,'Ctas Pagar'!$C:$C,'Fluxo de Caixa'!$A93)</f>
        <v>0</v>
      </c>
      <c r="AA92" s="61">
        <f ca="1">SUMIFS('Ctas Pagar'!$G:$G,'Ctas Pagar'!$J:$J,'Grafico Fluxo de Caixa'!AA$6,'Ctas Pagar'!$C:$C,'Fluxo de Caixa'!$A93)</f>
        <v>0</v>
      </c>
      <c r="AB92" s="61">
        <f ca="1">SUMIFS('Ctas Pagar'!$G:$G,'Ctas Pagar'!$J:$J,'Grafico Fluxo de Caixa'!AB$6,'Ctas Pagar'!$C:$C,'Fluxo de Caixa'!$A93)</f>
        <v>0</v>
      </c>
      <c r="AC92" s="61">
        <f ca="1">SUMIFS('Ctas Pagar'!$G:$G,'Ctas Pagar'!$J:$J,'Grafico Fluxo de Caixa'!AC$6,'Ctas Pagar'!$C:$C,'Fluxo de Caixa'!$A93)</f>
        <v>0</v>
      </c>
      <c r="AD92" s="61">
        <f ca="1">SUMIFS('Ctas Pagar'!$G:$G,'Ctas Pagar'!$J:$J,'Grafico Fluxo de Caixa'!AD$6,'Ctas Pagar'!$C:$C,'Fluxo de Caixa'!$A93)</f>
        <v>0</v>
      </c>
      <c r="AE92" s="61">
        <f ca="1">SUMIFS('Ctas Pagar'!$G:$G,'Ctas Pagar'!$J:$J,'Grafico Fluxo de Caixa'!AE$6,'Ctas Pagar'!$C:$C,'Fluxo de Caixa'!$A93)</f>
        <v>0</v>
      </c>
      <c r="AF92" s="61">
        <f ca="1">SUMIFS('Ctas Pagar'!$G:$G,'Ctas Pagar'!$J:$J,'Grafico Fluxo de Caixa'!AF$6,'Ctas Pagar'!$C:$C,'Fluxo de Caixa'!$A93)</f>
        <v>0</v>
      </c>
      <c r="AG92" s="60">
        <f ca="1">SUMIFS('Ctas Pagar'!$G:$G,'Ctas Pagar'!$J:$J,'Grafico Fluxo de Caixa'!AG$6,'Ctas Pagar'!$C:$C,'Fluxo de Caixa'!$A93)</f>
        <v>0</v>
      </c>
    </row>
    <row r="93" spans="1:33">
      <c r="A93" s="6" t="str">
        <f>'Plano de Contas'!A108</f>
        <v>5.5.4 Manutenção Veiculo</v>
      </c>
      <c r="B93" s="61">
        <f ca="1">SUMIFS('Ctas Pagar'!$G:$G,'Ctas Pagar'!$J:$J,'Grafico Fluxo de Caixa'!B$6,'Ctas Pagar'!$C:$C,'Fluxo de Caixa'!$A94)</f>
        <v>0</v>
      </c>
      <c r="C93" s="61">
        <f ca="1">SUMIFS('Ctas Pagar'!$G:$G,'Ctas Pagar'!$J:$J,'Grafico Fluxo de Caixa'!C$6,'Ctas Pagar'!$C:$C,'Fluxo de Caixa'!$A94)</f>
        <v>0</v>
      </c>
      <c r="D93" s="60">
        <f ca="1">SUMIFS('Ctas Pagar'!$G:$G,'Ctas Pagar'!$J:$J,'Grafico Fluxo de Caixa'!D$6,'Ctas Pagar'!$C:$C,'Fluxo de Caixa'!$A94)</f>
        <v>0</v>
      </c>
      <c r="E93" s="61">
        <f ca="1">SUMIFS('Ctas Pagar'!$G:$G,'Ctas Pagar'!$J:$J,'Grafico Fluxo de Caixa'!E$6,'Ctas Pagar'!$C:$C,'Fluxo de Caixa'!$A94)</f>
        <v>0</v>
      </c>
      <c r="F93" s="61">
        <f ca="1">SUMIFS('Ctas Pagar'!$G:$G,'Ctas Pagar'!$J:$J,'Grafico Fluxo de Caixa'!F$6,'Ctas Pagar'!$C:$C,'Fluxo de Caixa'!$A94)</f>
        <v>0</v>
      </c>
      <c r="G93" s="61">
        <f ca="1">SUMIFS('Ctas Pagar'!$G:$G,'Ctas Pagar'!$J:$J,'Grafico Fluxo de Caixa'!G$6,'Ctas Pagar'!$C:$C,'Fluxo de Caixa'!$A94)</f>
        <v>0</v>
      </c>
      <c r="H93" s="61">
        <f ca="1">SUMIFS('Ctas Pagar'!$G:$G,'Ctas Pagar'!$J:$J,'Grafico Fluxo de Caixa'!H$6,'Ctas Pagar'!$C:$C,'Fluxo de Caixa'!$A94)</f>
        <v>0</v>
      </c>
      <c r="I93" s="61">
        <f ca="1">SUMIFS('Ctas Pagar'!$G:$G,'Ctas Pagar'!$J:$J,'Grafico Fluxo de Caixa'!I$6,'Ctas Pagar'!$C:$C,'Fluxo de Caixa'!$A94)</f>
        <v>0</v>
      </c>
      <c r="J93" s="61">
        <f ca="1">SUMIFS('Ctas Pagar'!$G:$G,'Ctas Pagar'!$J:$J,'Grafico Fluxo de Caixa'!J$6,'Ctas Pagar'!$C:$C,'Fluxo de Caixa'!$A94)</f>
        <v>0</v>
      </c>
      <c r="K93" s="61">
        <f ca="1">SUMIFS('Ctas Pagar'!$G:$G,'Ctas Pagar'!$J:$J,'Grafico Fluxo de Caixa'!K$6,'Ctas Pagar'!$C:$C,'Fluxo de Caixa'!$A94)</f>
        <v>0</v>
      </c>
      <c r="L93" s="61">
        <f ca="1">SUMIFS('Ctas Pagar'!$G:$G,'Ctas Pagar'!$J:$J,'Grafico Fluxo de Caixa'!L$6,'Ctas Pagar'!$C:$C,'Fluxo de Caixa'!$A94)</f>
        <v>0</v>
      </c>
      <c r="M93" s="61">
        <f ca="1">SUMIFS('Ctas Pagar'!$G:$G,'Ctas Pagar'!$J:$J,'Grafico Fluxo de Caixa'!M$6,'Ctas Pagar'!$C:$C,'Fluxo de Caixa'!$A94)</f>
        <v>0</v>
      </c>
      <c r="N93" s="61">
        <f ca="1">SUMIFS('Ctas Pagar'!$G:$G,'Ctas Pagar'!$J:$J,'Grafico Fluxo de Caixa'!N$6,'Ctas Pagar'!$C:$C,'Fluxo de Caixa'!$A94)</f>
        <v>0</v>
      </c>
      <c r="O93" s="61">
        <f ca="1">SUMIFS('Ctas Pagar'!$G:$G,'Ctas Pagar'!$J:$J,'Grafico Fluxo de Caixa'!O$6,'Ctas Pagar'!$C:$C,'Fluxo de Caixa'!$A94)</f>
        <v>0</v>
      </c>
      <c r="P93" s="61">
        <f ca="1">SUMIFS('Ctas Pagar'!$G:$G,'Ctas Pagar'!$J:$J,'Grafico Fluxo de Caixa'!P$6,'Ctas Pagar'!$C:$C,'Fluxo de Caixa'!$A94)</f>
        <v>0</v>
      </c>
      <c r="Q93" s="61">
        <f ca="1">SUMIFS('Ctas Pagar'!$G:$G,'Ctas Pagar'!$J:$J,'Grafico Fluxo de Caixa'!Q$6,'Ctas Pagar'!$C:$C,'Fluxo de Caixa'!$A94)</f>
        <v>0</v>
      </c>
      <c r="R93" s="61">
        <f ca="1">SUMIFS('Ctas Pagar'!$G:$G,'Ctas Pagar'!$J:$J,'Grafico Fluxo de Caixa'!R$6,'Ctas Pagar'!$C:$C,'Fluxo de Caixa'!$A94)</f>
        <v>0</v>
      </c>
      <c r="S93" s="61">
        <f ca="1">SUMIFS('Ctas Pagar'!$G:$G,'Ctas Pagar'!$J:$J,'Grafico Fluxo de Caixa'!S$6,'Ctas Pagar'!$C:$C,'Fluxo de Caixa'!$A94)</f>
        <v>0</v>
      </c>
      <c r="T93" s="61">
        <f ca="1">SUMIFS('Ctas Pagar'!$G:$G,'Ctas Pagar'!$J:$J,'Grafico Fluxo de Caixa'!T$6,'Ctas Pagar'!$C:$C,'Fluxo de Caixa'!$A94)</f>
        <v>0</v>
      </c>
      <c r="U93" s="61">
        <f ca="1">SUMIFS('Ctas Pagar'!$G:$G,'Ctas Pagar'!$J:$J,'Grafico Fluxo de Caixa'!U$6,'Ctas Pagar'!$C:$C,'Fluxo de Caixa'!$A94)</f>
        <v>0</v>
      </c>
      <c r="V93" s="61">
        <f ca="1">SUMIFS('Ctas Pagar'!$G:$G,'Ctas Pagar'!$J:$J,'Grafico Fluxo de Caixa'!V$6,'Ctas Pagar'!$C:$C,'Fluxo de Caixa'!$A94)</f>
        <v>0</v>
      </c>
      <c r="W93" s="61">
        <f ca="1">SUMIFS('Ctas Pagar'!$G:$G,'Ctas Pagar'!$J:$J,'Grafico Fluxo de Caixa'!W$6,'Ctas Pagar'!$C:$C,'Fluxo de Caixa'!$A94)</f>
        <v>0</v>
      </c>
      <c r="X93" s="61">
        <f ca="1">SUMIFS('Ctas Pagar'!$G:$G,'Ctas Pagar'!$J:$J,'Grafico Fluxo de Caixa'!X$6,'Ctas Pagar'!$C:$C,'Fluxo de Caixa'!$A94)</f>
        <v>0</v>
      </c>
      <c r="Y93" s="61">
        <f ca="1">SUMIFS('Ctas Pagar'!$G:$G,'Ctas Pagar'!$J:$J,'Grafico Fluxo de Caixa'!Y$6,'Ctas Pagar'!$C:$C,'Fluxo de Caixa'!$A94)</f>
        <v>0</v>
      </c>
      <c r="Z93" s="61">
        <f ca="1">SUMIFS('Ctas Pagar'!$G:$G,'Ctas Pagar'!$J:$J,'Grafico Fluxo de Caixa'!Z$6,'Ctas Pagar'!$C:$C,'Fluxo de Caixa'!$A94)</f>
        <v>0</v>
      </c>
      <c r="AA93" s="61">
        <f ca="1">SUMIFS('Ctas Pagar'!$G:$G,'Ctas Pagar'!$J:$J,'Grafico Fluxo de Caixa'!AA$6,'Ctas Pagar'!$C:$C,'Fluxo de Caixa'!$A94)</f>
        <v>0</v>
      </c>
      <c r="AB93" s="61">
        <f ca="1">SUMIFS('Ctas Pagar'!$G:$G,'Ctas Pagar'!$J:$J,'Grafico Fluxo de Caixa'!AB$6,'Ctas Pagar'!$C:$C,'Fluxo de Caixa'!$A94)</f>
        <v>0</v>
      </c>
      <c r="AC93" s="61">
        <f ca="1">SUMIFS('Ctas Pagar'!$G:$G,'Ctas Pagar'!$J:$J,'Grafico Fluxo de Caixa'!AC$6,'Ctas Pagar'!$C:$C,'Fluxo de Caixa'!$A94)</f>
        <v>0</v>
      </c>
      <c r="AD93" s="61">
        <f ca="1">SUMIFS('Ctas Pagar'!$G:$G,'Ctas Pagar'!$J:$J,'Grafico Fluxo de Caixa'!AD$6,'Ctas Pagar'!$C:$C,'Fluxo de Caixa'!$A94)</f>
        <v>0</v>
      </c>
      <c r="AE93" s="61">
        <f ca="1">SUMIFS('Ctas Pagar'!$G:$G,'Ctas Pagar'!$J:$J,'Grafico Fluxo de Caixa'!AE$6,'Ctas Pagar'!$C:$C,'Fluxo de Caixa'!$A94)</f>
        <v>0</v>
      </c>
      <c r="AF93" s="61">
        <f ca="1">SUMIFS('Ctas Pagar'!$G:$G,'Ctas Pagar'!$J:$J,'Grafico Fluxo de Caixa'!AF$6,'Ctas Pagar'!$C:$C,'Fluxo de Caixa'!$A94)</f>
        <v>0</v>
      </c>
      <c r="AG93" s="60">
        <f ca="1">SUMIFS('Ctas Pagar'!$G:$G,'Ctas Pagar'!$J:$J,'Grafico Fluxo de Caixa'!AG$6,'Ctas Pagar'!$C:$C,'Fluxo de Caixa'!$A94)</f>
        <v>0</v>
      </c>
    </row>
    <row r="94" spans="1:33">
      <c r="A94" s="6" t="str">
        <f>'Plano de Contas'!A109</f>
        <v>5.5.5 Seguro Veiculo</v>
      </c>
      <c r="B94" s="61">
        <f ca="1">SUMIFS('Ctas Pagar'!$G:$G,'Ctas Pagar'!$J:$J,'Grafico Fluxo de Caixa'!B$6,'Ctas Pagar'!$C:$C,'Fluxo de Caixa'!$A95)</f>
        <v>0</v>
      </c>
      <c r="C94" s="61">
        <f ca="1">SUMIFS('Ctas Pagar'!$G:$G,'Ctas Pagar'!$J:$J,'Grafico Fluxo de Caixa'!C$6,'Ctas Pagar'!$C:$C,'Fluxo de Caixa'!$A95)</f>
        <v>0</v>
      </c>
      <c r="D94" s="60">
        <f ca="1">SUMIFS('Ctas Pagar'!$G:$G,'Ctas Pagar'!$J:$J,'Grafico Fluxo de Caixa'!D$6,'Ctas Pagar'!$C:$C,'Fluxo de Caixa'!$A95)</f>
        <v>0</v>
      </c>
      <c r="E94" s="61">
        <f ca="1">SUMIFS('Ctas Pagar'!$G:$G,'Ctas Pagar'!$J:$J,'Grafico Fluxo de Caixa'!E$6,'Ctas Pagar'!$C:$C,'Fluxo de Caixa'!$A95)</f>
        <v>0</v>
      </c>
      <c r="F94" s="61">
        <f ca="1">SUMIFS('Ctas Pagar'!$G:$G,'Ctas Pagar'!$J:$J,'Grafico Fluxo de Caixa'!F$6,'Ctas Pagar'!$C:$C,'Fluxo de Caixa'!$A95)</f>
        <v>0</v>
      </c>
      <c r="G94" s="61">
        <f ca="1">SUMIFS('Ctas Pagar'!$G:$G,'Ctas Pagar'!$J:$J,'Grafico Fluxo de Caixa'!G$6,'Ctas Pagar'!$C:$C,'Fluxo de Caixa'!$A95)</f>
        <v>0</v>
      </c>
      <c r="H94" s="61">
        <f ca="1">SUMIFS('Ctas Pagar'!$G:$G,'Ctas Pagar'!$J:$J,'Grafico Fluxo de Caixa'!H$6,'Ctas Pagar'!$C:$C,'Fluxo de Caixa'!$A95)</f>
        <v>0</v>
      </c>
      <c r="I94" s="61">
        <f ca="1">SUMIFS('Ctas Pagar'!$G:$G,'Ctas Pagar'!$J:$J,'Grafico Fluxo de Caixa'!I$6,'Ctas Pagar'!$C:$C,'Fluxo de Caixa'!$A95)</f>
        <v>0</v>
      </c>
      <c r="J94" s="61">
        <f ca="1">SUMIFS('Ctas Pagar'!$G:$G,'Ctas Pagar'!$J:$J,'Grafico Fluxo de Caixa'!J$6,'Ctas Pagar'!$C:$C,'Fluxo de Caixa'!$A95)</f>
        <v>0</v>
      </c>
      <c r="K94" s="61">
        <f ca="1">SUMIFS('Ctas Pagar'!$G:$G,'Ctas Pagar'!$J:$J,'Grafico Fluxo de Caixa'!K$6,'Ctas Pagar'!$C:$C,'Fluxo de Caixa'!$A95)</f>
        <v>0</v>
      </c>
      <c r="L94" s="61">
        <f ca="1">SUMIFS('Ctas Pagar'!$G:$G,'Ctas Pagar'!$J:$J,'Grafico Fluxo de Caixa'!L$6,'Ctas Pagar'!$C:$C,'Fluxo de Caixa'!$A95)</f>
        <v>0</v>
      </c>
      <c r="M94" s="61">
        <f ca="1">SUMIFS('Ctas Pagar'!$G:$G,'Ctas Pagar'!$J:$J,'Grafico Fluxo de Caixa'!M$6,'Ctas Pagar'!$C:$C,'Fluxo de Caixa'!$A95)</f>
        <v>0</v>
      </c>
      <c r="N94" s="61">
        <f ca="1">SUMIFS('Ctas Pagar'!$G:$G,'Ctas Pagar'!$J:$J,'Grafico Fluxo de Caixa'!N$6,'Ctas Pagar'!$C:$C,'Fluxo de Caixa'!$A95)</f>
        <v>0</v>
      </c>
      <c r="O94" s="61">
        <f ca="1">SUMIFS('Ctas Pagar'!$G:$G,'Ctas Pagar'!$J:$J,'Grafico Fluxo de Caixa'!O$6,'Ctas Pagar'!$C:$C,'Fluxo de Caixa'!$A95)</f>
        <v>0</v>
      </c>
      <c r="P94" s="61">
        <f ca="1">SUMIFS('Ctas Pagar'!$G:$G,'Ctas Pagar'!$J:$J,'Grafico Fluxo de Caixa'!P$6,'Ctas Pagar'!$C:$C,'Fluxo de Caixa'!$A95)</f>
        <v>0</v>
      </c>
      <c r="Q94" s="61">
        <f ca="1">SUMIFS('Ctas Pagar'!$G:$G,'Ctas Pagar'!$J:$J,'Grafico Fluxo de Caixa'!Q$6,'Ctas Pagar'!$C:$C,'Fluxo de Caixa'!$A95)</f>
        <v>0</v>
      </c>
      <c r="R94" s="61">
        <f ca="1">SUMIFS('Ctas Pagar'!$G:$G,'Ctas Pagar'!$J:$J,'Grafico Fluxo de Caixa'!R$6,'Ctas Pagar'!$C:$C,'Fluxo de Caixa'!$A95)</f>
        <v>0</v>
      </c>
      <c r="S94" s="61">
        <f ca="1">SUMIFS('Ctas Pagar'!$G:$G,'Ctas Pagar'!$J:$J,'Grafico Fluxo de Caixa'!S$6,'Ctas Pagar'!$C:$C,'Fluxo de Caixa'!$A95)</f>
        <v>0</v>
      </c>
      <c r="T94" s="61">
        <f ca="1">SUMIFS('Ctas Pagar'!$G:$G,'Ctas Pagar'!$J:$J,'Grafico Fluxo de Caixa'!T$6,'Ctas Pagar'!$C:$C,'Fluxo de Caixa'!$A95)</f>
        <v>0</v>
      </c>
      <c r="U94" s="61">
        <f ca="1">SUMIFS('Ctas Pagar'!$G:$G,'Ctas Pagar'!$J:$J,'Grafico Fluxo de Caixa'!U$6,'Ctas Pagar'!$C:$C,'Fluxo de Caixa'!$A95)</f>
        <v>0</v>
      </c>
      <c r="V94" s="61">
        <f ca="1">SUMIFS('Ctas Pagar'!$G:$G,'Ctas Pagar'!$J:$J,'Grafico Fluxo de Caixa'!V$6,'Ctas Pagar'!$C:$C,'Fluxo de Caixa'!$A95)</f>
        <v>0</v>
      </c>
      <c r="W94" s="61">
        <f ca="1">SUMIFS('Ctas Pagar'!$G:$G,'Ctas Pagar'!$J:$J,'Grafico Fluxo de Caixa'!W$6,'Ctas Pagar'!$C:$C,'Fluxo de Caixa'!$A95)</f>
        <v>0</v>
      </c>
      <c r="X94" s="61">
        <f ca="1">SUMIFS('Ctas Pagar'!$G:$G,'Ctas Pagar'!$J:$J,'Grafico Fluxo de Caixa'!X$6,'Ctas Pagar'!$C:$C,'Fluxo de Caixa'!$A95)</f>
        <v>0</v>
      </c>
      <c r="Y94" s="61">
        <f ca="1">SUMIFS('Ctas Pagar'!$G:$G,'Ctas Pagar'!$J:$J,'Grafico Fluxo de Caixa'!Y$6,'Ctas Pagar'!$C:$C,'Fluxo de Caixa'!$A95)</f>
        <v>0</v>
      </c>
      <c r="Z94" s="61">
        <f ca="1">SUMIFS('Ctas Pagar'!$G:$G,'Ctas Pagar'!$J:$J,'Grafico Fluxo de Caixa'!Z$6,'Ctas Pagar'!$C:$C,'Fluxo de Caixa'!$A95)</f>
        <v>0</v>
      </c>
      <c r="AA94" s="61">
        <f ca="1">SUMIFS('Ctas Pagar'!$G:$G,'Ctas Pagar'!$J:$J,'Grafico Fluxo de Caixa'!AA$6,'Ctas Pagar'!$C:$C,'Fluxo de Caixa'!$A95)</f>
        <v>0</v>
      </c>
      <c r="AB94" s="61">
        <f ca="1">SUMIFS('Ctas Pagar'!$G:$G,'Ctas Pagar'!$J:$J,'Grafico Fluxo de Caixa'!AB$6,'Ctas Pagar'!$C:$C,'Fluxo de Caixa'!$A95)</f>
        <v>0</v>
      </c>
      <c r="AC94" s="61">
        <f ca="1">SUMIFS('Ctas Pagar'!$G:$G,'Ctas Pagar'!$J:$J,'Grafico Fluxo de Caixa'!AC$6,'Ctas Pagar'!$C:$C,'Fluxo de Caixa'!$A95)</f>
        <v>0</v>
      </c>
      <c r="AD94" s="61">
        <f ca="1">SUMIFS('Ctas Pagar'!$G:$G,'Ctas Pagar'!$J:$J,'Grafico Fluxo de Caixa'!AD$6,'Ctas Pagar'!$C:$C,'Fluxo de Caixa'!$A95)</f>
        <v>0</v>
      </c>
      <c r="AE94" s="61">
        <f ca="1">SUMIFS('Ctas Pagar'!$G:$G,'Ctas Pagar'!$J:$J,'Grafico Fluxo de Caixa'!AE$6,'Ctas Pagar'!$C:$C,'Fluxo de Caixa'!$A95)</f>
        <v>0</v>
      </c>
      <c r="AF94" s="61">
        <f ca="1">SUMIFS('Ctas Pagar'!$G:$G,'Ctas Pagar'!$J:$J,'Grafico Fluxo de Caixa'!AF$6,'Ctas Pagar'!$C:$C,'Fluxo de Caixa'!$A95)</f>
        <v>0</v>
      </c>
      <c r="AG94" s="60">
        <f ca="1">SUMIFS('Ctas Pagar'!$G:$G,'Ctas Pagar'!$J:$J,'Grafico Fluxo de Caixa'!AG$6,'Ctas Pagar'!$C:$C,'Fluxo de Caixa'!$A95)</f>
        <v>0</v>
      </c>
    </row>
    <row r="95" spans="1:33">
      <c r="A95" s="6" t="str">
        <f>'Plano de Contas'!A110</f>
        <v>5.5.99 Outras Despesas com Materiais</v>
      </c>
      <c r="B95" s="61">
        <f ca="1">SUMIFS('Ctas Pagar'!$G:$G,'Ctas Pagar'!$J:$J,'Grafico Fluxo de Caixa'!B$6,'Ctas Pagar'!$C:$C,'Fluxo de Caixa'!$A96)</f>
        <v>0</v>
      </c>
      <c r="C95" s="61">
        <f ca="1">SUMIFS('Ctas Pagar'!$G:$G,'Ctas Pagar'!$J:$J,'Grafico Fluxo de Caixa'!C$6,'Ctas Pagar'!$C:$C,'Fluxo de Caixa'!$A96)</f>
        <v>0</v>
      </c>
      <c r="D95" s="60">
        <f ca="1">SUMIFS('Ctas Pagar'!$G:$G,'Ctas Pagar'!$J:$J,'Grafico Fluxo de Caixa'!D$6,'Ctas Pagar'!$C:$C,'Fluxo de Caixa'!$A96)</f>
        <v>0</v>
      </c>
      <c r="E95" s="61">
        <f ca="1">SUMIFS('Ctas Pagar'!$G:$G,'Ctas Pagar'!$J:$J,'Grafico Fluxo de Caixa'!E$6,'Ctas Pagar'!$C:$C,'Fluxo de Caixa'!$A96)</f>
        <v>0</v>
      </c>
      <c r="F95" s="61">
        <f ca="1">SUMIFS('Ctas Pagar'!$G:$G,'Ctas Pagar'!$J:$J,'Grafico Fluxo de Caixa'!F$6,'Ctas Pagar'!$C:$C,'Fluxo de Caixa'!$A96)</f>
        <v>0</v>
      </c>
      <c r="G95" s="61">
        <f ca="1">SUMIFS('Ctas Pagar'!$G:$G,'Ctas Pagar'!$J:$J,'Grafico Fluxo de Caixa'!G$6,'Ctas Pagar'!$C:$C,'Fluxo de Caixa'!$A96)</f>
        <v>0</v>
      </c>
      <c r="H95" s="61">
        <f ca="1">SUMIFS('Ctas Pagar'!$G:$G,'Ctas Pagar'!$J:$J,'Grafico Fluxo de Caixa'!H$6,'Ctas Pagar'!$C:$C,'Fluxo de Caixa'!$A96)</f>
        <v>0</v>
      </c>
      <c r="I95" s="61">
        <f ca="1">SUMIFS('Ctas Pagar'!$G:$G,'Ctas Pagar'!$J:$J,'Grafico Fluxo de Caixa'!I$6,'Ctas Pagar'!$C:$C,'Fluxo de Caixa'!$A96)</f>
        <v>0</v>
      </c>
      <c r="J95" s="61">
        <f ca="1">SUMIFS('Ctas Pagar'!$G:$G,'Ctas Pagar'!$J:$J,'Grafico Fluxo de Caixa'!J$6,'Ctas Pagar'!$C:$C,'Fluxo de Caixa'!$A96)</f>
        <v>0</v>
      </c>
      <c r="K95" s="61">
        <f ca="1">SUMIFS('Ctas Pagar'!$G:$G,'Ctas Pagar'!$J:$J,'Grafico Fluxo de Caixa'!K$6,'Ctas Pagar'!$C:$C,'Fluxo de Caixa'!$A96)</f>
        <v>0</v>
      </c>
      <c r="L95" s="61">
        <f ca="1">SUMIFS('Ctas Pagar'!$G:$G,'Ctas Pagar'!$J:$J,'Grafico Fluxo de Caixa'!L$6,'Ctas Pagar'!$C:$C,'Fluxo de Caixa'!$A96)</f>
        <v>0</v>
      </c>
      <c r="M95" s="61">
        <f ca="1">SUMIFS('Ctas Pagar'!$G:$G,'Ctas Pagar'!$J:$J,'Grafico Fluxo de Caixa'!M$6,'Ctas Pagar'!$C:$C,'Fluxo de Caixa'!$A96)</f>
        <v>0</v>
      </c>
      <c r="N95" s="61">
        <f ca="1">SUMIFS('Ctas Pagar'!$G:$G,'Ctas Pagar'!$J:$J,'Grafico Fluxo de Caixa'!N$6,'Ctas Pagar'!$C:$C,'Fluxo de Caixa'!$A96)</f>
        <v>0</v>
      </c>
      <c r="O95" s="61">
        <f ca="1">SUMIFS('Ctas Pagar'!$G:$G,'Ctas Pagar'!$J:$J,'Grafico Fluxo de Caixa'!O$6,'Ctas Pagar'!$C:$C,'Fluxo de Caixa'!$A96)</f>
        <v>0</v>
      </c>
      <c r="P95" s="61">
        <f ca="1">SUMIFS('Ctas Pagar'!$G:$G,'Ctas Pagar'!$J:$J,'Grafico Fluxo de Caixa'!P$6,'Ctas Pagar'!$C:$C,'Fluxo de Caixa'!$A96)</f>
        <v>0</v>
      </c>
      <c r="Q95" s="61">
        <f ca="1">SUMIFS('Ctas Pagar'!$G:$G,'Ctas Pagar'!$J:$J,'Grafico Fluxo de Caixa'!Q$6,'Ctas Pagar'!$C:$C,'Fluxo de Caixa'!$A96)</f>
        <v>0</v>
      </c>
      <c r="R95" s="61">
        <f ca="1">SUMIFS('Ctas Pagar'!$G:$G,'Ctas Pagar'!$J:$J,'Grafico Fluxo de Caixa'!R$6,'Ctas Pagar'!$C:$C,'Fluxo de Caixa'!$A96)</f>
        <v>0</v>
      </c>
      <c r="S95" s="61">
        <f ca="1">SUMIFS('Ctas Pagar'!$G:$G,'Ctas Pagar'!$J:$J,'Grafico Fluxo de Caixa'!S$6,'Ctas Pagar'!$C:$C,'Fluxo de Caixa'!$A96)</f>
        <v>0</v>
      </c>
      <c r="T95" s="61">
        <f ca="1">SUMIFS('Ctas Pagar'!$G:$G,'Ctas Pagar'!$J:$J,'Grafico Fluxo de Caixa'!T$6,'Ctas Pagar'!$C:$C,'Fluxo de Caixa'!$A96)</f>
        <v>0</v>
      </c>
      <c r="U95" s="61">
        <f ca="1">SUMIFS('Ctas Pagar'!$G:$G,'Ctas Pagar'!$J:$J,'Grafico Fluxo de Caixa'!U$6,'Ctas Pagar'!$C:$C,'Fluxo de Caixa'!$A96)</f>
        <v>0</v>
      </c>
      <c r="V95" s="61">
        <f ca="1">SUMIFS('Ctas Pagar'!$G:$G,'Ctas Pagar'!$J:$J,'Grafico Fluxo de Caixa'!V$6,'Ctas Pagar'!$C:$C,'Fluxo de Caixa'!$A96)</f>
        <v>0</v>
      </c>
      <c r="W95" s="61">
        <f ca="1">SUMIFS('Ctas Pagar'!$G:$G,'Ctas Pagar'!$J:$J,'Grafico Fluxo de Caixa'!W$6,'Ctas Pagar'!$C:$C,'Fluxo de Caixa'!$A96)</f>
        <v>0</v>
      </c>
      <c r="X95" s="61">
        <f ca="1">SUMIFS('Ctas Pagar'!$G:$G,'Ctas Pagar'!$J:$J,'Grafico Fluxo de Caixa'!X$6,'Ctas Pagar'!$C:$C,'Fluxo de Caixa'!$A96)</f>
        <v>0</v>
      </c>
      <c r="Y95" s="61">
        <f ca="1">SUMIFS('Ctas Pagar'!$G:$G,'Ctas Pagar'!$J:$J,'Grafico Fluxo de Caixa'!Y$6,'Ctas Pagar'!$C:$C,'Fluxo de Caixa'!$A96)</f>
        <v>0</v>
      </c>
      <c r="Z95" s="61">
        <f ca="1">SUMIFS('Ctas Pagar'!$G:$G,'Ctas Pagar'!$J:$J,'Grafico Fluxo de Caixa'!Z$6,'Ctas Pagar'!$C:$C,'Fluxo de Caixa'!$A96)</f>
        <v>0</v>
      </c>
      <c r="AA95" s="61">
        <f ca="1">SUMIFS('Ctas Pagar'!$G:$G,'Ctas Pagar'!$J:$J,'Grafico Fluxo de Caixa'!AA$6,'Ctas Pagar'!$C:$C,'Fluxo de Caixa'!$A96)</f>
        <v>0</v>
      </c>
      <c r="AB95" s="61">
        <f ca="1">SUMIFS('Ctas Pagar'!$G:$G,'Ctas Pagar'!$J:$J,'Grafico Fluxo de Caixa'!AB$6,'Ctas Pagar'!$C:$C,'Fluxo de Caixa'!$A96)</f>
        <v>0</v>
      </c>
      <c r="AC95" s="61">
        <f ca="1">SUMIFS('Ctas Pagar'!$G:$G,'Ctas Pagar'!$J:$J,'Grafico Fluxo de Caixa'!AC$6,'Ctas Pagar'!$C:$C,'Fluxo de Caixa'!$A96)</f>
        <v>0</v>
      </c>
      <c r="AD95" s="61">
        <f ca="1">SUMIFS('Ctas Pagar'!$G:$G,'Ctas Pagar'!$J:$J,'Grafico Fluxo de Caixa'!AD$6,'Ctas Pagar'!$C:$C,'Fluxo de Caixa'!$A96)</f>
        <v>0</v>
      </c>
      <c r="AE95" s="61">
        <f ca="1">SUMIFS('Ctas Pagar'!$G:$G,'Ctas Pagar'!$J:$J,'Grafico Fluxo de Caixa'!AE$6,'Ctas Pagar'!$C:$C,'Fluxo de Caixa'!$A96)</f>
        <v>0</v>
      </c>
      <c r="AF95" s="61">
        <f ca="1">SUMIFS('Ctas Pagar'!$G:$G,'Ctas Pagar'!$J:$J,'Grafico Fluxo de Caixa'!AF$6,'Ctas Pagar'!$C:$C,'Fluxo de Caixa'!$A96)</f>
        <v>0</v>
      </c>
      <c r="AG95" s="60">
        <f ca="1">SUMIFS('Ctas Pagar'!$G:$G,'Ctas Pagar'!$J:$J,'Grafico Fluxo de Caixa'!AG$6,'Ctas Pagar'!$C:$C,'Fluxo de Caixa'!$A96)</f>
        <v>0</v>
      </c>
    </row>
    <row r="96" spans="1:33">
      <c r="A96" s="6">
        <f>'Plano de Contas'!A111</f>
        <v>0</v>
      </c>
      <c r="B96" s="61">
        <f ca="1">SUMIFS('Ctas Pagar'!$G:$G,'Ctas Pagar'!$J:$J,'Grafico Fluxo de Caixa'!B$6,'Ctas Pagar'!$C:$C,'Fluxo de Caixa'!$A97)</f>
        <v>0</v>
      </c>
      <c r="C96" s="61">
        <f ca="1">SUMIFS('Ctas Pagar'!$G:$G,'Ctas Pagar'!$J:$J,'Grafico Fluxo de Caixa'!C$6,'Ctas Pagar'!$C:$C,'Fluxo de Caixa'!$A97)</f>
        <v>0</v>
      </c>
      <c r="D96" s="60">
        <f ca="1">SUMIFS('Ctas Pagar'!$G:$G,'Ctas Pagar'!$J:$J,'Grafico Fluxo de Caixa'!D$6,'Ctas Pagar'!$C:$C,'Fluxo de Caixa'!$A97)</f>
        <v>0</v>
      </c>
      <c r="E96" s="61">
        <f ca="1">SUMIFS('Ctas Pagar'!$G:$G,'Ctas Pagar'!$J:$J,'Grafico Fluxo de Caixa'!E$6,'Ctas Pagar'!$C:$C,'Fluxo de Caixa'!$A97)</f>
        <v>0</v>
      </c>
      <c r="F96" s="61">
        <f ca="1">SUMIFS('Ctas Pagar'!$G:$G,'Ctas Pagar'!$J:$J,'Grafico Fluxo de Caixa'!F$6,'Ctas Pagar'!$C:$C,'Fluxo de Caixa'!$A97)</f>
        <v>0</v>
      </c>
      <c r="G96" s="61">
        <f ca="1">SUMIFS('Ctas Pagar'!$G:$G,'Ctas Pagar'!$J:$J,'Grafico Fluxo de Caixa'!G$6,'Ctas Pagar'!$C:$C,'Fluxo de Caixa'!$A97)</f>
        <v>0</v>
      </c>
      <c r="H96" s="61">
        <f ca="1">SUMIFS('Ctas Pagar'!$G:$G,'Ctas Pagar'!$J:$J,'Grafico Fluxo de Caixa'!H$6,'Ctas Pagar'!$C:$C,'Fluxo de Caixa'!$A97)</f>
        <v>0</v>
      </c>
      <c r="I96" s="61">
        <f ca="1">SUMIFS('Ctas Pagar'!$G:$G,'Ctas Pagar'!$J:$J,'Grafico Fluxo de Caixa'!I$6,'Ctas Pagar'!$C:$C,'Fluxo de Caixa'!$A97)</f>
        <v>0</v>
      </c>
      <c r="J96" s="61">
        <f ca="1">SUMIFS('Ctas Pagar'!$G:$G,'Ctas Pagar'!$J:$J,'Grafico Fluxo de Caixa'!J$6,'Ctas Pagar'!$C:$C,'Fluxo de Caixa'!$A97)</f>
        <v>0</v>
      </c>
      <c r="K96" s="61">
        <f ca="1">SUMIFS('Ctas Pagar'!$G:$G,'Ctas Pagar'!$J:$J,'Grafico Fluxo de Caixa'!K$6,'Ctas Pagar'!$C:$C,'Fluxo de Caixa'!$A97)</f>
        <v>0</v>
      </c>
      <c r="L96" s="61">
        <f ca="1">SUMIFS('Ctas Pagar'!$G:$G,'Ctas Pagar'!$J:$J,'Grafico Fluxo de Caixa'!L$6,'Ctas Pagar'!$C:$C,'Fluxo de Caixa'!$A97)</f>
        <v>0</v>
      </c>
      <c r="M96" s="61">
        <f ca="1">SUMIFS('Ctas Pagar'!$G:$G,'Ctas Pagar'!$J:$J,'Grafico Fluxo de Caixa'!M$6,'Ctas Pagar'!$C:$C,'Fluxo de Caixa'!$A97)</f>
        <v>0</v>
      </c>
      <c r="N96" s="61">
        <f ca="1">SUMIFS('Ctas Pagar'!$G:$G,'Ctas Pagar'!$J:$J,'Grafico Fluxo de Caixa'!N$6,'Ctas Pagar'!$C:$C,'Fluxo de Caixa'!$A97)</f>
        <v>0</v>
      </c>
      <c r="O96" s="61">
        <f ca="1">SUMIFS('Ctas Pagar'!$G:$G,'Ctas Pagar'!$J:$J,'Grafico Fluxo de Caixa'!O$6,'Ctas Pagar'!$C:$C,'Fluxo de Caixa'!$A97)</f>
        <v>0</v>
      </c>
      <c r="P96" s="61">
        <f ca="1">SUMIFS('Ctas Pagar'!$G:$G,'Ctas Pagar'!$J:$J,'Grafico Fluxo de Caixa'!P$6,'Ctas Pagar'!$C:$C,'Fluxo de Caixa'!$A97)</f>
        <v>0</v>
      </c>
      <c r="Q96" s="61">
        <f ca="1">SUMIFS('Ctas Pagar'!$G:$G,'Ctas Pagar'!$J:$J,'Grafico Fluxo de Caixa'!Q$6,'Ctas Pagar'!$C:$C,'Fluxo de Caixa'!$A97)</f>
        <v>0</v>
      </c>
      <c r="R96" s="61">
        <f ca="1">SUMIFS('Ctas Pagar'!$G:$G,'Ctas Pagar'!$J:$J,'Grafico Fluxo de Caixa'!R$6,'Ctas Pagar'!$C:$C,'Fluxo de Caixa'!$A97)</f>
        <v>0</v>
      </c>
      <c r="S96" s="61">
        <f ca="1">SUMIFS('Ctas Pagar'!$G:$G,'Ctas Pagar'!$J:$J,'Grafico Fluxo de Caixa'!S$6,'Ctas Pagar'!$C:$C,'Fluxo de Caixa'!$A97)</f>
        <v>0</v>
      </c>
      <c r="T96" s="61">
        <f ca="1">SUMIFS('Ctas Pagar'!$G:$G,'Ctas Pagar'!$J:$J,'Grafico Fluxo de Caixa'!T$6,'Ctas Pagar'!$C:$C,'Fluxo de Caixa'!$A97)</f>
        <v>0</v>
      </c>
      <c r="U96" s="61">
        <f ca="1">SUMIFS('Ctas Pagar'!$G:$G,'Ctas Pagar'!$J:$J,'Grafico Fluxo de Caixa'!U$6,'Ctas Pagar'!$C:$C,'Fluxo de Caixa'!$A97)</f>
        <v>0</v>
      </c>
      <c r="V96" s="61">
        <f ca="1">SUMIFS('Ctas Pagar'!$G:$G,'Ctas Pagar'!$J:$J,'Grafico Fluxo de Caixa'!V$6,'Ctas Pagar'!$C:$C,'Fluxo de Caixa'!$A97)</f>
        <v>0</v>
      </c>
      <c r="W96" s="61">
        <f ca="1">SUMIFS('Ctas Pagar'!$G:$G,'Ctas Pagar'!$J:$J,'Grafico Fluxo de Caixa'!W$6,'Ctas Pagar'!$C:$C,'Fluxo de Caixa'!$A97)</f>
        <v>0</v>
      </c>
      <c r="X96" s="61">
        <f ca="1">SUMIFS('Ctas Pagar'!$G:$G,'Ctas Pagar'!$J:$J,'Grafico Fluxo de Caixa'!X$6,'Ctas Pagar'!$C:$C,'Fluxo de Caixa'!$A97)</f>
        <v>0</v>
      </c>
      <c r="Y96" s="61">
        <f ca="1">SUMIFS('Ctas Pagar'!$G:$G,'Ctas Pagar'!$J:$J,'Grafico Fluxo de Caixa'!Y$6,'Ctas Pagar'!$C:$C,'Fluxo de Caixa'!$A97)</f>
        <v>0</v>
      </c>
      <c r="Z96" s="61">
        <f ca="1">SUMIFS('Ctas Pagar'!$G:$G,'Ctas Pagar'!$J:$J,'Grafico Fluxo de Caixa'!Z$6,'Ctas Pagar'!$C:$C,'Fluxo de Caixa'!$A97)</f>
        <v>0</v>
      </c>
      <c r="AA96" s="61">
        <f ca="1">SUMIFS('Ctas Pagar'!$G:$G,'Ctas Pagar'!$J:$J,'Grafico Fluxo de Caixa'!AA$6,'Ctas Pagar'!$C:$C,'Fluxo de Caixa'!$A97)</f>
        <v>0</v>
      </c>
      <c r="AB96" s="61">
        <f ca="1">SUMIFS('Ctas Pagar'!$G:$G,'Ctas Pagar'!$J:$J,'Grafico Fluxo de Caixa'!AB$6,'Ctas Pagar'!$C:$C,'Fluxo de Caixa'!$A97)</f>
        <v>0</v>
      </c>
      <c r="AC96" s="61">
        <f ca="1">SUMIFS('Ctas Pagar'!$G:$G,'Ctas Pagar'!$J:$J,'Grafico Fluxo de Caixa'!AC$6,'Ctas Pagar'!$C:$C,'Fluxo de Caixa'!$A97)</f>
        <v>0</v>
      </c>
      <c r="AD96" s="61">
        <f ca="1">SUMIFS('Ctas Pagar'!$G:$G,'Ctas Pagar'!$J:$J,'Grafico Fluxo de Caixa'!AD$6,'Ctas Pagar'!$C:$C,'Fluxo de Caixa'!$A97)</f>
        <v>0</v>
      </c>
      <c r="AE96" s="61">
        <f ca="1">SUMIFS('Ctas Pagar'!$G:$G,'Ctas Pagar'!$J:$J,'Grafico Fluxo de Caixa'!AE$6,'Ctas Pagar'!$C:$C,'Fluxo de Caixa'!$A97)</f>
        <v>0</v>
      </c>
      <c r="AF96" s="61">
        <f ca="1">SUMIFS('Ctas Pagar'!$G:$G,'Ctas Pagar'!$J:$J,'Grafico Fluxo de Caixa'!AF$6,'Ctas Pagar'!$C:$C,'Fluxo de Caixa'!$A97)</f>
        <v>0</v>
      </c>
      <c r="AG96" s="60">
        <f ca="1">SUMIFS('Ctas Pagar'!$G:$G,'Ctas Pagar'!$J:$J,'Grafico Fluxo de Caixa'!AG$6,'Ctas Pagar'!$C:$C,'Fluxo de Caixa'!$A97)</f>
        <v>0</v>
      </c>
    </row>
    <row r="97" spans="1:33">
      <c r="A97" s="6">
        <f>'Plano de Contas'!A112</f>
        <v>0</v>
      </c>
      <c r="B97" s="61">
        <f ca="1">SUMIFS('Ctas Pagar'!$G:$G,'Ctas Pagar'!$J:$J,'Grafico Fluxo de Caixa'!B$6,'Ctas Pagar'!$C:$C,'Fluxo de Caixa'!$A98)</f>
        <v>0</v>
      </c>
      <c r="C97" s="61">
        <f ca="1">SUMIFS('Ctas Pagar'!$G:$G,'Ctas Pagar'!$J:$J,'Grafico Fluxo de Caixa'!C$6,'Ctas Pagar'!$C:$C,'Fluxo de Caixa'!$A98)</f>
        <v>0</v>
      </c>
      <c r="D97" s="60">
        <f ca="1">SUMIFS('Ctas Pagar'!$G:$G,'Ctas Pagar'!$J:$J,'Grafico Fluxo de Caixa'!D$6,'Ctas Pagar'!$C:$C,'Fluxo de Caixa'!$A98)</f>
        <v>0</v>
      </c>
      <c r="E97" s="61">
        <f ca="1">SUMIFS('Ctas Pagar'!$G:$G,'Ctas Pagar'!$J:$J,'Grafico Fluxo de Caixa'!E$6,'Ctas Pagar'!$C:$C,'Fluxo de Caixa'!$A98)</f>
        <v>0</v>
      </c>
      <c r="F97" s="61">
        <f ca="1">SUMIFS('Ctas Pagar'!$G:$G,'Ctas Pagar'!$J:$J,'Grafico Fluxo de Caixa'!F$6,'Ctas Pagar'!$C:$C,'Fluxo de Caixa'!$A98)</f>
        <v>0</v>
      </c>
      <c r="G97" s="61">
        <f ca="1">SUMIFS('Ctas Pagar'!$G:$G,'Ctas Pagar'!$J:$J,'Grafico Fluxo de Caixa'!G$6,'Ctas Pagar'!$C:$C,'Fluxo de Caixa'!$A98)</f>
        <v>0</v>
      </c>
      <c r="H97" s="61">
        <f ca="1">SUMIFS('Ctas Pagar'!$G:$G,'Ctas Pagar'!$J:$J,'Grafico Fluxo de Caixa'!H$6,'Ctas Pagar'!$C:$C,'Fluxo de Caixa'!$A98)</f>
        <v>0</v>
      </c>
      <c r="I97" s="61">
        <f ca="1">SUMIFS('Ctas Pagar'!$G:$G,'Ctas Pagar'!$J:$J,'Grafico Fluxo de Caixa'!I$6,'Ctas Pagar'!$C:$C,'Fluxo de Caixa'!$A98)</f>
        <v>0</v>
      </c>
      <c r="J97" s="61">
        <f ca="1">SUMIFS('Ctas Pagar'!$G:$G,'Ctas Pagar'!$J:$J,'Grafico Fluxo de Caixa'!J$6,'Ctas Pagar'!$C:$C,'Fluxo de Caixa'!$A98)</f>
        <v>0</v>
      </c>
      <c r="K97" s="61">
        <f ca="1">SUMIFS('Ctas Pagar'!$G:$G,'Ctas Pagar'!$J:$J,'Grafico Fluxo de Caixa'!K$6,'Ctas Pagar'!$C:$C,'Fluxo de Caixa'!$A98)</f>
        <v>0</v>
      </c>
      <c r="L97" s="61">
        <f ca="1">SUMIFS('Ctas Pagar'!$G:$G,'Ctas Pagar'!$J:$J,'Grafico Fluxo de Caixa'!L$6,'Ctas Pagar'!$C:$C,'Fluxo de Caixa'!$A98)</f>
        <v>0</v>
      </c>
      <c r="M97" s="61">
        <f ca="1">SUMIFS('Ctas Pagar'!$G:$G,'Ctas Pagar'!$J:$J,'Grafico Fluxo de Caixa'!M$6,'Ctas Pagar'!$C:$C,'Fluxo de Caixa'!$A98)</f>
        <v>0</v>
      </c>
      <c r="N97" s="61">
        <f ca="1">SUMIFS('Ctas Pagar'!$G:$G,'Ctas Pagar'!$J:$J,'Grafico Fluxo de Caixa'!N$6,'Ctas Pagar'!$C:$C,'Fluxo de Caixa'!$A98)</f>
        <v>0</v>
      </c>
      <c r="O97" s="61">
        <f ca="1">SUMIFS('Ctas Pagar'!$G:$G,'Ctas Pagar'!$J:$J,'Grafico Fluxo de Caixa'!O$6,'Ctas Pagar'!$C:$C,'Fluxo de Caixa'!$A98)</f>
        <v>0</v>
      </c>
      <c r="P97" s="61">
        <f ca="1">SUMIFS('Ctas Pagar'!$G:$G,'Ctas Pagar'!$J:$J,'Grafico Fluxo de Caixa'!P$6,'Ctas Pagar'!$C:$C,'Fluxo de Caixa'!$A98)</f>
        <v>0</v>
      </c>
      <c r="Q97" s="61">
        <f ca="1">SUMIFS('Ctas Pagar'!$G:$G,'Ctas Pagar'!$J:$J,'Grafico Fluxo de Caixa'!Q$6,'Ctas Pagar'!$C:$C,'Fluxo de Caixa'!$A98)</f>
        <v>0</v>
      </c>
      <c r="R97" s="61">
        <f ca="1">SUMIFS('Ctas Pagar'!$G:$G,'Ctas Pagar'!$J:$J,'Grafico Fluxo de Caixa'!R$6,'Ctas Pagar'!$C:$C,'Fluxo de Caixa'!$A98)</f>
        <v>0</v>
      </c>
      <c r="S97" s="61">
        <f ca="1">SUMIFS('Ctas Pagar'!$G:$G,'Ctas Pagar'!$J:$J,'Grafico Fluxo de Caixa'!S$6,'Ctas Pagar'!$C:$C,'Fluxo de Caixa'!$A98)</f>
        <v>0</v>
      </c>
      <c r="T97" s="61">
        <f ca="1">SUMIFS('Ctas Pagar'!$G:$G,'Ctas Pagar'!$J:$J,'Grafico Fluxo de Caixa'!T$6,'Ctas Pagar'!$C:$C,'Fluxo de Caixa'!$A98)</f>
        <v>0</v>
      </c>
      <c r="U97" s="61">
        <f ca="1">SUMIFS('Ctas Pagar'!$G:$G,'Ctas Pagar'!$J:$J,'Grafico Fluxo de Caixa'!U$6,'Ctas Pagar'!$C:$C,'Fluxo de Caixa'!$A98)</f>
        <v>0</v>
      </c>
      <c r="V97" s="61">
        <f ca="1">SUMIFS('Ctas Pagar'!$G:$G,'Ctas Pagar'!$J:$J,'Grafico Fluxo de Caixa'!V$6,'Ctas Pagar'!$C:$C,'Fluxo de Caixa'!$A98)</f>
        <v>0</v>
      </c>
      <c r="W97" s="61">
        <f ca="1">SUMIFS('Ctas Pagar'!$G:$G,'Ctas Pagar'!$J:$J,'Grafico Fluxo de Caixa'!W$6,'Ctas Pagar'!$C:$C,'Fluxo de Caixa'!$A98)</f>
        <v>0</v>
      </c>
      <c r="X97" s="61">
        <f ca="1">SUMIFS('Ctas Pagar'!$G:$G,'Ctas Pagar'!$J:$J,'Grafico Fluxo de Caixa'!X$6,'Ctas Pagar'!$C:$C,'Fluxo de Caixa'!$A98)</f>
        <v>0</v>
      </c>
      <c r="Y97" s="61">
        <f ca="1">SUMIFS('Ctas Pagar'!$G:$G,'Ctas Pagar'!$J:$J,'Grafico Fluxo de Caixa'!Y$6,'Ctas Pagar'!$C:$C,'Fluxo de Caixa'!$A98)</f>
        <v>0</v>
      </c>
      <c r="Z97" s="61">
        <f ca="1">SUMIFS('Ctas Pagar'!$G:$G,'Ctas Pagar'!$J:$J,'Grafico Fluxo de Caixa'!Z$6,'Ctas Pagar'!$C:$C,'Fluxo de Caixa'!$A98)</f>
        <v>0</v>
      </c>
      <c r="AA97" s="61">
        <f ca="1">SUMIFS('Ctas Pagar'!$G:$G,'Ctas Pagar'!$J:$J,'Grafico Fluxo de Caixa'!AA$6,'Ctas Pagar'!$C:$C,'Fluxo de Caixa'!$A98)</f>
        <v>0</v>
      </c>
      <c r="AB97" s="61">
        <f ca="1">SUMIFS('Ctas Pagar'!$G:$G,'Ctas Pagar'!$J:$J,'Grafico Fluxo de Caixa'!AB$6,'Ctas Pagar'!$C:$C,'Fluxo de Caixa'!$A98)</f>
        <v>0</v>
      </c>
      <c r="AC97" s="61">
        <f ca="1">SUMIFS('Ctas Pagar'!$G:$G,'Ctas Pagar'!$J:$J,'Grafico Fluxo de Caixa'!AC$6,'Ctas Pagar'!$C:$C,'Fluxo de Caixa'!$A98)</f>
        <v>0</v>
      </c>
      <c r="AD97" s="61">
        <f ca="1">SUMIFS('Ctas Pagar'!$G:$G,'Ctas Pagar'!$J:$J,'Grafico Fluxo de Caixa'!AD$6,'Ctas Pagar'!$C:$C,'Fluxo de Caixa'!$A98)</f>
        <v>0</v>
      </c>
      <c r="AE97" s="61">
        <f ca="1">SUMIFS('Ctas Pagar'!$G:$G,'Ctas Pagar'!$J:$J,'Grafico Fluxo de Caixa'!AE$6,'Ctas Pagar'!$C:$C,'Fluxo de Caixa'!$A98)</f>
        <v>0</v>
      </c>
      <c r="AF97" s="61">
        <f ca="1">SUMIFS('Ctas Pagar'!$G:$G,'Ctas Pagar'!$J:$J,'Grafico Fluxo de Caixa'!AF$6,'Ctas Pagar'!$C:$C,'Fluxo de Caixa'!$A98)</f>
        <v>0</v>
      </c>
      <c r="AG97" s="60">
        <f ca="1">SUMIFS('Ctas Pagar'!$G:$G,'Ctas Pagar'!$J:$J,'Grafico Fluxo de Caixa'!AG$6,'Ctas Pagar'!$C:$C,'Fluxo de Caixa'!$A98)</f>
        <v>0</v>
      </c>
    </row>
    <row r="98" spans="1:33">
      <c r="A98" s="7">
        <f>'Plano de Contas'!A113</f>
        <v>0</v>
      </c>
      <c r="B98" s="66">
        <f ca="1">SUMIFS('Ctas Pagar'!$G:$G,'Ctas Pagar'!$J:$J,'Grafico Fluxo de Caixa'!B$6,'Ctas Pagar'!$C:$C,'Fluxo de Caixa'!$A99)</f>
        <v>0</v>
      </c>
      <c r="C98" s="66">
        <f ca="1">SUMIFS('Ctas Pagar'!$G:$G,'Ctas Pagar'!$J:$J,'Grafico Fluxo de Caixa'!C$6,'Ctas Pagar'!$C:$C,'Fluxo de Caixa'!$A99)</f>
        <v>0</v>
      </c>
      <c r="D98" s="65">
        <f ca="1">SUMIFS('Ctas Pagar'!$G:$G,'Ctas Pagar'!$J:$J,'Grafico Fluxo de Caixa'!D$6,'Ctas Pagar'!$C:$C,'Fluxo de Caixa'!$A99)</f>
        <v>0</v>
      </c>
      <c r="E98" s="66">
        <f ca="1">SUMIFS('Ctas Pagar'!$G:$G,'Ctas Pagar'!$J:$J,'Grafico Fluxo de Caixa'!E$6,'Ctas Pagar'!$C:$C,'Fluxo de Caixa'!$A99)</f>
        <v>0</v>
      </c>
      <c r="F98" s="66">
        <f ca="1">SUMIFS('Ctas Pagar'!$G:$G,'Ctas Pagar'!$J:$J,'Grafico Fluxo de Caixa'!F$6,'Ctas Pagar'!$C:$C,'Fluxo de Caixa'!$A99)</f>
        <v>0</v>
      </c>
      <c r="G98" s="66">
        <f ca="1">SUMIFS('Ctas Pagar'!$G:$G,'Ctas Pagar'!$J:$J,'Grafico Fluxo de Caixa'!G$6,'Ctas Pagar'!$C:$C,'Fluxo de Caixa'!$A99)</f>
        <v>0</v>
      </c>
      <c r="H98" s="66">
        <f ca="1">SUMIFS('Ctas Pagar'!$G:$G,'Ctas Pagar'!$J:$J,'Grafico Fluxo de Caixa'!H$6,'Ctas Pagar'!$C:$C,'Fluxo de Caixa'!$A99)</f>
        <v>0</v>
      </c>
      <c r="I98" s="66">
        <f ca="1">SUMIFS('Ctas Pagar'!$G:$G,'Ctas Pagar'!$J:$J,'Grafico Fluxo de Caixa'!I$6,'Ctas Pagar'!$C:$C,'Fluxo de Caixa'!$A99)</f>
        <v>0</v>
      </c>
      <c r="J98" s="66">
        <f ca="1">SUMIFS('Ctas Pagar'!$G:$G,'Ctas Pagar'!$J:$J,'Grafico Fluxo de Caixa'!J$6,'Ctas Pagar'!$C:$C,'Fluxo de Caixa'!$A99)</f>
        <v>0</v>
      </c>
      <c r="K98" s="66">
        <f ca="1">SUMIFS('Ctas Pagar'!$G:$G,'Ctas Pagar'!$J:$J,'Grafico Fluxo de Caixa'!K$6,'Ctas Pagar'!$C:$C,'Fluxo de Caixa'!$A99)</f>
        <v>0</v>
      </c>
      <c r="L98" s="66">
        <f ca="1">SUMIFS('Ctas Pagar'!$G:$G,'Ctas Pagar'!$J:$J,'Grafico Fluxo de Caixa'!L$6,'Ctas Pagar'!$C:$C,'Fluxo de Caixa'!$A99)</f>
        <v>0</v>
      </c>
      <c r="M98" s="66">
        <f ca="1">SUMIFS('Ctas Pagar'!$G:$G,'Ctas Pagar'!$J:$J,'Grafico Fluxo de Caixa'!M$6,'Ctas Pagar'!$C:$C,'Fluxo de Caixa'!$A99)</f>
        <v>0</v>
      </c>
      <c r="N98" s="66">
        <f ca="1">SUMIFS('Ctas Pagar'!$G:$G,'Ctas Pagar'!$J:$J,'Grafico Fluxo de Caixa'!N$6,'Ctas Pagar'!$C:$C,'Fluxo de Caixa'!$A99)</f>
        <v>0</v>
      </c>
      <c r="O98" s="66">
        <f ca="1">SUMIFS('Ctas Pagar'!$G:$G,'Ctas Pagar'!$J:$J,'Grafico Fluxo de Caixa'!O$6,'Ctas Pagar'!$C:$C,'Fluxo de Caixa'!$A99)</f>
        <v>0</v>
      </c>
      <c r="P98" s="66">
        <f ca="1">SUMIFS('Ctas Pagar'!$G:$G,'Ctas Pagar'!$J:$J,'Grafico Fluxo de Caixa'!P$6,'Ctas Pagar'!$C:$C,'Fluxo de Caixa'!$A99)</f>
        <v>0</v>
      </c>
      <c r="Q98" s="66">
        <f ca="1">SUMIFS('Ctas Pagar'!$G:$G,'Ctas Pagar'!$J:$J,'Grafico Fluxo de Caixa'!Q$6,'Ctas Pagar'!$C:$C,'Fluxo de Caixa'!$A99)</f>
        <v>0</v>
      </c>
      <c r="R98" s="66">
        <f ca="1">SUMIFS('Ctas Pagar'!$G:$G,'Ctas Pagar'!$J:$J,'Grafico Fluxo de Caixa'!R$6,'Ctas Pagar'!$C:$C,'Fluxo de Caixa'!$A99)</f>
        <v>0</v>
      </c>
      <c r="S98" s="66">
        <f ca="1">SUMIFS('Ctas Pagar'!$G:$G,'Ctas Pagar'!$J:$J,'Grafico Fluxo de Caixa'!S$6,'Ctas Pagar'!$C:$C,'Fluxo de Caixa'!$A99)</f>
        <v>0</v>
      </c>
      <c r="T98" s="66">
        <f ca="1">SUMIFS('Ctas Pagar'!$G:$G,'Ctas Pagar'!$J:$J,'Grafico Fluxo de Caixa'!T$6,'Ctas Pagar'!$C:$C,'Fluxo de Caixa'!$A99)</f>
        <v>0</v>
      </c>
      <c r="U98" s="66">
        <f ca="1">SUMIFS('Ctas Pagar'!$G:$G,'Ctas Pagar'!$J:$J,'Grafico Fluxo de Caixa'!U$6,'Ctas Pagar'!$C:$C,'Fluxo de Caixa'!$A99)</f>
        <v>0</v>
      </c>
      <c r="V98" s="66">
        <f ca="1">SUMIFS('Ctas Pagar'!$G:$G,'Ctas Pagar'!$J:$J,'Grafico Fluxo de Caixa'!V$6,'Ctas Pagar'!$C:$C,'Fluxo de Caixa'!$A99)</f>
        <v>0</v>
      </c>
      <c r="W98" s="66">
        <f ca="1">SUMIFS('Ctas Pagar'!$G:$G,'Ctas Pagar'!$J:$J,'Grafico Fluxo de Caixa'!W$6,'Ctas Pagar'!$C:$C,'Fluxo de Caixa'!$A99)</f>
        <v>0</v>
      </c>
      <c r="X98" s="66">
        <f ca="1">SUMIFS('Ctas Pagar'!$G:$G,'Ctas Pagar'!$J:$J,'Grafico Fluxo de Caixa'!X$6,'Ctas Pagar'!$C:$C,'Fluxo de Caixa'!$A99)</f>
        <v>0</v>
      </c>
      <c r="Y98" s="66">
        <f ca="1">SUMIFS('Ctas Pagar'!$G:$G,'Ctas Pagar'!$J:$J,'Grafico Fluxo de Caixa'!Y$6,'Ctas Pagar'!$C:$C,'Fluxo de Caixa'!$A99)</f>
        <v>0</v>
      </c>
      <c r="Z98" s="66">
        <f ca="1">SUMIFS('Ctas Pagar'!$G:$G,'Ctas Pagar'!$J:$J,'Grafico Fluxo de Caixa'!Z$6,'Ctas Pagar'!$C:$C,'Fluxo de Caixa'!$A99)</f>
        <v>0</v>
      </c>
      <c r="AA98" s="66">
        <f ca="1">SUMIFS('Ctas Pagar'!$G:$G,'Ctas Pagar'!$J:$J,'Grafico Fluxo de Caixa'!AA$6,'Ctas Pagar'!$C:$C,'Fluxo de Caixa'!$A99)</f>
        <v>0</v>
      </c>
      <c r="AB98" s="66">
        <f ca="1">SUMIFS('Ctas Pagar'!$G:$G,'Ctas Pagar'!$J:$J,'Grafico Fluxo de Caixa'!AB$6,'Ctas Pagar'!$C:$C,'Fluxo de Caixa'!$A99)</f>
        <v>0</v>
      </c>
      <c r="AC98" s="66">
        <f ca="1">SUMIFS('Ctas Pagar'!$G:$G,'Ctas Pagar'!$J:$J,'Grafico Fluxo de Caixa'!AC$6,'Ctas Pagar'!$C:$C,'Fluxo de Caixa'!$A99)</f>
        <v>0</v>
      </c>
      <c r="AD98" s="66">
        <f ca="1">SUMIFS('Ctas Pagar'!$G:$G,'Ctas Pagar'!$J:$J,'Grafico Fluxo de Caixa'!AD$6,'Ctas Pagar'!$C:$C,'Fluxo de Caixa'!$A99)</f>
        <v>0</v>
      </c>
      <c r="AE98" s="66">
        <f ca="1">SUMIFS('Ctas Pagar'!$G:$G,'Ctas Pagar'!$J:$J,'Grafico Fluxo de Caixa'!AE$6,'Ctas Pagar'!$C:$C,'Fluxo de Caixa'!$A99)</f>
        <v>0</v>
      </c>
      <c r="AF98" s="66">
        <f ca="1">SUMIFS('Ctas Pagar'!$G:$G,'Ctas Pagar'!$J:$J,'Grafico Fluxo de Caixa'!AF$6,'Ctas Pagar'!$C:$C,'Fluxo de Caixa'!$A99)</f>
        <v>0</v>
      </c>
      <c r="AG98" s="65">
        <f ca="1">SUMIFS('Ctas Pagar'!$G:$G,'Ctas Pagar'!$J:$J,'Grafico Fluxo de Caixa'!AG$6,'Ctas Pagar'!$C:$C,'Fluxo de Caixa'!$A99)</f>
        <v>0</v>
      </c>
    </row>
    <row r="99" spans="1:33" ht="18.75">
      <c r="A99" s="119"/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</row>
    <row r="100" spans="1:33" ht="18.75">
      <c r="A100" s="81" t="s">
        <v>117</v>
      </c>
      <c r="B100" s="121">
        <f ca="1">SUM(B101:B122)</f>
        <v>0</v>
      </c>
      <c r="C100" s="83">
        <f t="shared" ref="C100:AG100" ca="1" si="4">SUM(C101:C122)</f>
        <v>0</v>
      </c>
      <c r="D100" s="83">
        <f t="shared" ca="1" si="4"/>
        <v>0</v>
      </c>
      <c r="E100" s="83">
        <f t="shared" ca="1" si="4"/>
        <v>0</v>
      </c>
      <c r="F100" s="83">
        <f t="shared" ca="1" si="4"/>
        <v>0</v>
      </c>
      <c r="G100" s="83">
        <f t="shared" ca="1" si="4"/>
        <v>0</v>
      </c>
      <c r="H100" s="83">
        <f t="shared" ca="1" si="4"/>
        <v>0</v>
      </c>
      <c r="I100" s="83">
        <f t="shared" ca="1" si="4"/>
        <v>0</v>
      </c>
      <c r="J100" s="83">
        <f t="shared" ca="1" si="4"/>
        <v>0</v>
      </c>
      <c r="K100" s="83">
        <f t="shared" ca="1" si="4"/>
        <v>0</v>
      </c>
      <c r="L100" s="83">
        <f t="shared" ca="1" si="4"/>
        <v>0</v>
      </c>
      <c r="M100" s="83">
        <f t="shared" ca="1" si="4"/>
        <v>0</v>
      </c>
      <c r="N100" s="83">
        <f t="shared" ca="1" si="4"/>
        <v>0</v>
      </c>
      <c r="O100" s="83">
        <f t="shared" ca="1" si="4"/>
        <v>0</v>
      </c>
      <c r="P100" s="83">
        <f t="shared" ca="1" si="4"/>
        <v>0</v>
      </c>
      <c r="Q100" s="83">
        <f t="shared" ca="1" si="4"/>
        <v>0</v>
      </c>
      <c r="R100" s="83">
        <f t="shared" ca="1" si="4"/>
        <v>0</v>
      </c>
      <c r="S100" s="83">
        <f t="shared" ca="1" si="4"/>
        <v>0</v>
      </c>
      <c r="T100" s="83">
        <f t="shared" ca="1" si="4"/>
        <v>0</v>
      </c>
      <c r="U100" s="83">
        <f t="shared" ca="1" si="4"/>
        <v>0</v>
      </c>
      <c r="V100" s="83">
        <f t="shared" ca="1" si="4"/>
        <v>0</v>
      </c>
      <c r="W100" s="83">
        <f t="shared" ca="1" si="4"/>
        <v>0</v>
      </c>
      <c r="X100" s="83">
        <f t="shared" ca="1" si="4"/>
        <v>0</v>
      </c>
      <c r="Y100" s="83">
        <f t="shared" ca="1" si="4"/>
        <v>0</v>
      </c>
      <c r="Z100" s="83">
        <f t="shared" ca="1" si="4"/>
        <v>0</v>
      </c>
      <c r="AA100" s="83">
        <f t="shared" ca="1" si="4"/>
        <v>0</v>
      </c>
      <c r="AB100" s="83">
        <f t="shared" ca="1" si="4"/>
        <v>0</v>
      </c>
      <c r="AC100" s="83">
        <f t="shared" ca="1" si="4"/>
        <v>0</v>
      </c>
      <c r="AD100" s="83">
        <f t="shared" ca="1" si="4"/>
        <v>0</v>
      </c>
      <c r="AE100" s="83">
        <f t="shared" ca="1" si="4"/>
        <v>0</v>
      </c>
      <c r="AF100" s="83">
        <f t="shared" ca="1" si="4"/>
        <v>0</v>
      </c>
      <c r="AG100" s="83">
        <f t="shared" ca="1" si="4"/>
        <v>0</v>
      </c>
    </row>
    <row r="101" spans="1:33">
      <c r="A101" s="6" t="str">
        <f>'Plano de Contas'!A115</f>
        <v>6.1.1 Papelaria (folder, cartão visitas, etc.)</v>
      </c>
      <c r="B101" s="63">
        <f ca="1">SUMIFS('Ctas Pagar'!$G:$G,'Ctas Pagar'!$J:$J,'Grafico Fluxo de Caixa'!B$6,'Ctas Pagar'!$C:$C,'Fluxo de Caixa'!$A102)</f>
        <v>0</v>
      </c>
      <c r="C101" s="63">
        <f ca="1">SUMIFS('Ctas Pagar'!$G:$G,'Ctas Pagar'!$J:$J,'Grafico Fluxo de Caixa'!C$6,'Ctas Pagar'!$C:$C,'Fluxo de Caixa'!$A102)</f>
        <v>0</v>
      </c>
      <c r="D101" s="63">
        <f ca="1">SUMIFS('Ctas Pagar'!$G:$G,'Ctas Pagar'!$J:$J,'Grafico Fluxo de Caixa'!D$6,'Ctas Pagar'!$C:$C,'Fluxo de Caixa'!$A102)</f>
        <v>0</v>
      </c>
      <c r="E101" s="63">
        <f ca="1">SUMIFS('Ctas Pagar'!$G:$G,'Ctas Pagar'!$J:$J,'Grafico Fluxo de Caixa'!E$6,'Ctas Pagar'!$C:$C,'Fluxo de Caixa'!$A102)</f>
        <v>0</v>
      </c>
      <c r="F101" s="63">
        <f ca="1">SUMIFS('Ctas Pagar'!$G:$G,'Ctas Pagar'!$J:$J,'Grafico Fluxo de Caixa'!F$6,'Ctas Pagar'!$C:$C,'Fluxo de Caixa'!$A102)</f>
        <v>0</v>
      </c>
      <c r="G101" s="63">
        <f ca="1">SUMIFS('Ctas Pagar'!$G:$G,'Ctas Pagar'!$J:$J,'Grafico Fluxo de Caixa'!G$6,'Ctas Pagar'!$C:$C,'Fluxo de Caixa'!$A102)</f>
        <v>0</v>
      </c>
      <c r="H101" s="63">
        <f ca="1">SUMIFS('Ctas Pagar'!$G:$G,'Ctas Pagar'!$J:$J,'Grafico Fluxo de Caixa'!H$6,'Ctas Pagar'!$C:$C,'Fluxo de Caixa'!$A102)</f>
        <v>0</v>
      </c>
      <c r="I101" s="63">
        <f ca="1">SUMIFS('Ctas Pagar'!$G:$G,'Ctas Pagar'!$J:$J,'Grafico Fluxo de Caixa'!I$6,'Ctas Pagar'!$C:$C,'Fluxo de Caixa'!$A102)</f>
        <v>0</v>
      </c>
      <c r="J101" s="63">
        <f ca="1">SUMIFS('Ctas Pagar'!$G:$G,'Ctas Pagar'!$J:$J,'Grafico Fluxo de Caixa'!J$6,'Ctas Pagar'!$C:$C,'Fluxo de Caixa'!$A102)</f>
        <v>0</v>
      </c>
      <c r="K101" s="63">
        <f ca="1">SUMIFS('Ctas Pagar'!$G:$G,'Ctas Pagar'!$J:$J,'Grafico Fluxo de Caixa'!K$6,'Ctas Pagar'!$C:$C,'Fluxo de Caixa'!$A102)</f>
        <v>0</v>
      </c>
      <c r="L101" s="63">
        <f ca="1">SUMIFS('Ctas Pagar'!$G:$G,'Ctas Pagar'!$J:$J,'Grafico Fluxo de Caixa'!L$6,'Ctas Pagar'!$C:$C,'Fluxo de Caixa'!$A102)</f>
        <v>0</v>
      </c>
      <c r="M101" s="63">
        <f ca="1">SUMIFS('Ctas Pagar'!$G:$G,'Ctas Pagar'!$J:$J,'Grafico Fluxo de Caixa'!M$6,'Ctas Pagar'!$C:$C,'Fluxo de Caixa'!$A102)</f>
        <v>0</v>
      </c>
      <c r="N101" s="63">
        <f ca="1">SUMIFS('Ctas Pagar'!$G:$G,'Ctas Pagar'!$J:$J,'Grafico Fluxo de Caixa'!N$6,'Ctas Pagar'!$C:$C,'Fluxo de Caixa'!$A102)</f>
        <v>0</v>
      </c>
      <c r="O101" s="63">
        <f ca="1">SUMIFS('Ctas Pagar'!$G:$G,'Ctas Pagar'!$J:$J,'Grafico Fluxo de Caixa'!O$6,'Ctas Pagar'!$C:$C,'Fluxo de Caixa'!$A102)</f>
        <v>0</v>
      </c>
      <c r="P101" s="63">
        <f ca="1">SUMIFS('Ctas Pagar'!$G:$G,'Ctas Pagar'!$J:$J,'Grafico Fluxo de Caixa'!P$6,'Ctas Pagar'!$C:$C,'Fluxo de Caixa'!$A102)</f>
        <v>0</v>
      </c>
      <c r="Q101" s="63">
        <f ca="1">SUMIFS('Ctas Pagar'!$G:$G,'Ctas Pagar'!$J:$J,'Grafico Fluxo de Caixa'!Q$6,'Ctas Pagar'!$C:$C,'Fluxo de Caixa'!$A102)</f>
        <v>0</v>
      </c>
      <c r="R101" s="63">
        <f ca="1">SUMIFS('Ctas Pagar'!$G:$G,'Ctas Pagar'!$J:$J,'Grafico Fluxo de Caixa'!R$6,'Ctas Pagar'!$C:$C,'Fluxo de Caixa'!$A102)</f>
        <v>0</v>
      </c>
      <c r="S101" s="63">
        <f ca="1">SUMIFS('Ctas Pagar'!$G:$G,'Ctas Pagar'!$J:$J,'Grafico Fluxo de Caixa'!S$6,'Ctas Pagar'!$C:$C,'Fluxo de Caixa'!$A102)</f>
        <v>0</v>
      </c>
      <c r="T101" s="63">
        <f ca="1">SUMIFS('Ctas Pagar'!$G:$G,'Ctas Pagar'!$J:$J,'Grafico Fluxo de Caixa'!T$6,'Ctas Pagar'!$C:$C,'Fluxo de Caixa'!$A102)</f>
        <v>0</v>
      </c>
      <c r="U101" s="63">
        <f ca="1">SUMIFS('Ctas Pagar'!$G:$G,'Ctas Pagar'!$J:$J,'Grafico Fluxo de Caixa'!U$6,'Ctas Pagar'!$C:$C,'Fluxo de Caixa'!$A102)</f>
        <v>0</v>
      </c>
      <c r="V101" s="63">
        <f ca="1">SUMIFS('Ctas Pagar'!$G:$G,'Ctas Pagar'!$J:$J,'Grafico Fluxo de Caixa'!V$6,'Ctas Pagar'!$C:$C,'Fluxo de Caixa'!$A102)</f>
        <v>0</v>
      </c>
      <c r="W101" s="63">
        <f ca="1">SUMIFS('Ctas Pagar'!$G:$G,'Ctas Pagar'!$J:$J,'Grafico Fluxo de Caixa'!W$6,'Ctas Pagar'!$C:$C,'Fluxo de Caixa'!$A102)</f>
        <v>0</v>
      </c>
      <c r="X101" s="63">
        <f ca="1">SUMIFS('Ctas Pagar'!$G:$G,'Ctas Pagar'!$J:$J,'Grafico Fluxo de Caixa'!X$6,'Ctas Pagar'!$C:$C,'Fluxo de Caixa'!$A102)</f>
        <v>0</v>
      </c>
      <c r="Y101" s="63">
        <f ca="1">SUMIFS('Ctas Pagar'!$G:$G,'Ctas Pagar'!$J:$J,'Grafico Fluxo de Caixa'!Y$6,'Ctas Pagar'!$C:$C,'Fluxo de Caixa'!$A102)</f>
        <v>0</v>
      </c>
      <c r="Z101" s="63">
        <f ca="1">SUMIFS('Ctas Pagar'!$G:$G,'Ctas Pagar'!$J:$J,'Grafico Fluxo de Caixa'!Z$6,'Ctas Pagar'!$C:$C,'Fluxo de Caixa'!$A102)</f>
        <v>0</v>
      </c>
      <c r="AA101" s="63">
        <f ca="1">SUMIFS('Ctas Pagar'!$G:$G,'Ctas Pagar'!$J:$J,'Grafico Fluxo de Caixa'!AA$6,'Ctas Pagar'!$C:$C,'Fluxo de Caixa'!$A102)</f>
        <v>0</v>
      </c>
      <c r="AB101" s="63">
        <f ca="1">SUMIFS('Ctas Pagar'!$G:$G,'Ctas Pagar'!$J:$J,'Grafico Fluxo de Caixa'!AB$6,'Ctas Pagar'!$C:$C,'Fluxo de Caixa'!$A102)</f>
        <v>0</v>
      </c>
      <c r="AC101" s="63">
        <f ca="1">SUMIFS('Ctas Pagar'!$G:$G,'Ctas Pagar'!$J:$J,'Grafico Fluxo de Caixa'!AC$6,'Ctas Pagar'!$C:$C,'Fluxo de Caixa'!$A102)</f>
        <v>0</v>
      </c>
      <c r="AD101" s="63">
        <f ca="1">SUMIFS('Ctas Pagar'!$G:$G,'Ctas Pagar'!$J:$J,'Grafico Fluxo de Caixa'!AD$6,'Ctas Pagar'!$C:$C,'Fluxo de Caixa'!$A102)</f>
        <v>0</v>
      </c>
      <c r="AE101" s="63">
        <f ca="1">SUMIFS('Ctas Pagar'!$G:$G,'Ctas Pagar'!$J:$J,'Grafico Fluxo de Caixa'!AE$6,'Ctas Pagar'!$C:$C,'Fluxo de Caixa'!$A102)</f>
        <v>0</v>
      </c>
      <c r="AF101" s="63">
        <f ca="1">SUMIFS('Ctas Pagar'!$G:$G,'Ctas Pagar'!$J:$J,'Grafico Fluxo de Caixa'!AF$6,'Ctas Pagar'!$C:$C,'Fluxo de Caixa'!$A102)</f>
        <v>0</v>
      </c>
      <c r="AG101" s="63">
        <f ca="1">SUMIFS('Ctas Pagar'!$G:$G,'Ctas Pagar'!$J:$J,'Grafico Fluxo de Caixa'!AG$6,'Ctas Pagar'!$C:$C,'Fluxo de Caixa'!$A102)</f>
        <v>0</v>
      </c>
    </row>
    <row r="102" spans="1:33">
      <c r="A102" s="6" t="str">
        <f>'Plano de Contas'!A116</f>
        <v>6.1.2 Site / internet</v>
      </c>
      <c r="B102" s="60">
        <f ca="1">SUMIFS('Ctas Pagar'!$G:$G,'Ctas Pagar'!$J:$J,'Grafico Fluxo de Caixa'!B$6,'Ctas Pagar'!$C:$C,'Fluxo de Caixa'!$A103)</f>
        <v>0</v>
      </c>
      <c r="C102" s="60">
        <f ca="1">SUMIFS('Ctas Pagar'!$G:$G,'Ctas Pagar'!$J:$J,'Grafico Fluxo de Caixa'!C$6,'Ctas Pagar'!$C:$C,'Fluxo de Caixa'!$A103)</f>
        <v>0</v>
      </c>
      <c r="D102" s="60">
        <f ca="1">SUMIFS('Ctas Pagar'!$G:$G,'Ctas Pagar'!$J:$J,'Grafico Fluxo de Caixa'!D$6,'Ctas Pagar'!$C:$C,'Fluxo de Caixa'!$A103)</f>
        <v>0</v>
      </c>
      <c r="E102" s="60">
        <f ca="1">SUMIFS('Ctas Pagar'!$G:$G,'Ctas Pagar'!$J:$J,'Grafico Fluxo de Caixa'!E$6,'Ctas Pagar'!$C:$C,'Fluxo de Caixa'!$A103)</f>
        <v>0</v>
      </c>
      <c r="F102" s="60">
        <f ca="1">SUMIFS('Ctas Pagar'!$G:$G,'Ctas Pagar'!$J:$J,'Grafico Fluxo de Caixa'!F$6,'Ctas Pagar'!$C:$C,'Fluxo de Caixa'!$A103)</f>
        <v>0</v>
      </c>
      <c r="G102" s="60">
        <f ca="1">SUMIFS('Ctas Pagar'!$G:$G,'Ctas Pagar'!$J:$J,'Grafico Fluxo de Caixa'!G$6,'Ctas Pagar'!$C:$C,'Fluxo de Caixa'!$A103)</f>
        <v>0</v>
      </c>
      <c r="H102" s="60">
        <f ca="1">SUMIFS('Ctas Pagar'!$G:$G,'Ctas Pagar'!$J:$J,'Grafico Fluxo de Caixa'!H$6,'Ctas Pagar'!$C:$C,'Fluxo de Caixa'!$A103)</f>
        <v>0</v>
      </c>
      <c r="I102" s="60">
        <f ca="1">SUMIFS('Ctas Pagar'!$G:$G,'Ctas Pagar'!$J:$J,'Grafico Fluxo de Caixa'!I$6,'Ctas Pagar'!$C:$C,'Fluxo de Caixa'!$A103)</f>
        <v>0</v>
      </c>
      <c r="J102" s="60">
        <f ca="1">SUMIFS('Ctas Pagar'!$G:$G,'Ctas Pagar'!$J:$J,'Grafico Fluxo de Caixa'!J$6,'Ctas Pagar'!$C:$C,'Fluxo de Caixa'!$A103)</f>
        <v>0</v>
      </c>
      <c r="K102" s="60">
        <f ca="1">SUMIFS('Ctas Pagar'!$G:$G,'Ctas Pagar'!$J:$J,'Grafico Fluxo de Caixa'!K$6,'Ctas Pagar'!$C:$C,'Fluxo de Caixa'!$A103)</f>
        <v>0</v>
      </c>
      <c r="L102" s="60">
        <f ca="1">SUMIFS('Ctas Pagar'!$G:$G,'Ctas Pagar'!$J:$J,'Grafico Fluxo de Caixa'!L$6,'Ctas Pagar'!$C:$C,'Fluxo de Caixa'!$A103)</f>
        <v>0</v>
      </c>
      <c r="M102" s="60">
        <f ca="1">SUMIFS('Ctas Pagar'!$G:$G,'Ctas Pagar'!$J:$J,'Grafico Fluxo de Caixa'!M$6,'Ctas Pagar'!$C:$C,'Fluxo de Caixa'!$A103)</f>
        <v>0</v>
      </c>
      <c r="N102" s="60">
        <f ca="1">SUMIFS('Ctas Pagar'!$G:$G,'Ctas Pagar'!$J:$J,'Grafico Fluxo de Caixa'!N$6,'Ctas Pagar'!$C:$C,'Fluxo de Caixa'!$A103)</f>
        <v>0</v>
      </c>
      <c r="O102" s="60">
        <f ca="1">SUMIFS('Ctas Pagar'!$G:$G,'Ctas Pagar'!$J:$J,'Grafico Fluxo de Caixa'!O$6,'Ctas Pagar'!$C:$C,'Fluxo de Caixa'!$A103)</f>
        <v>0</v>
      </c>
      <c r="P102" s="60">
        <f ca="1">SUMIFS('Ctas Pagar'!$G:$G,'Ctas Pagar'!$J:$J,'Grafico Fluxo de Caixa'!P$6,'Ctas Pagar'!$C:$C,'Fluxo de Caixa'!$A103)</f>
        <v>0</v>
      </c>
      <c r="Q102" s="60">
        <f ca="1">SUMIFS('Ctas Pagar'!$G:$G,'Ctas Pagar'!$J:$J,'Grafico Fluxo de Caixa'!Q$6,'Ctas Pagar'!$C:$C,'Fluxo de Caixa'!$A103)</f>
        <v>0</v>
      </c>
      <c r="R102" s="60">
        <f ca="1">SUMIFS('Ctas Pagar'!$G:$G,'Ctas Pagar'!$J:$J,'Grafico Fluxo de Caixa'!R$6,'Ctas Pagar'!$C:$C,'Fluxo de Caixa'!$A103)</f>
        <v>0</v>
      </c>
      <c r="S102" s="60">
        <f ca="1">SUMIFS('Ctas Pagar'!$G:$G,'Ctas Pagar'!$J:$J,'Grafico Fluxo de Caixa'!S$6,'Ctas Pagar'!$C:$C,'Fluxo de Caixa'!$A103)</f>
        <v>0</v>
      </c>
      <c r="T102" s="60">
        <f ca="1">SUMIFS('Ctas Pagar'!$G:$G,'Ctas Pagar'!$J:$J,'Grafico Fluxo de Caixa'!T$6,'Ctas Pagar'!$C:$C,'Fluxo de Caixa'!$A103)</f>
        <v>0</v>
      </c>
      <c r="U102" s="60">
        <f ca="1">SUMIFS('Ctas Pagar'!$G:$G,'Ctas Pagar'!$J:$J,'Grafico Fluxo de Caixa'!U$6,'Ctas Pagar'!$C:$C,'Fluxo de Caixa'!$A103)</f>
        <v>0</v>
      </c>
      <c r="V102" s="60">
        <f ca="1">SUMIFS('Ctas Pagar'!$G:$G,'Ctas Pagar'!$J:$J,'Grafico Fluxo de Caixa'!V$6,'Ctas Pagar'!$C:$C,'Fluxo de Caixa'!$A103)</f>
        <v>0</v>
      </c>
      <c r="W102" s="60">
        <f ca="1">SUMIFS('Ctas Pagar'!$G:$G,'Ctas Pagar'!$J:$J,'Grafico Fluxo de Caixa'!W$6,'Ctas Pagar'!$C:$C,'Fluxo de Caixa'!$A103)</f>
        <v>0</v>
      </c>
      <c r="X102" s="60">
        <f ca="1">SUMIFS('Ctas Pagar'!$G:$G,'Ctas Pagar'!$J:$J,'Grafico Fluxo de Caixa'!X$6,'Ctas Pagar'!$C:$C,'Fluxo de Caixa'!$A103)</f>
        <v>0</v>
      </c>
      <c r="Y102" s="60">
        <f ca="1">SUMIFS('Ctas Pagar'!$G:$G,'Ctas Pagar'!$J:$J,'Grafico Fluxo de Caixa'!Y$6,'Ctas Pagar'!$C:$C,'Fluxo de Caixa'!$A103)</f>
        <v>0</v>
      </c>
      <c r="Z102" s="60">
        <f ca="1">SUMIFS('Ctas Pagar'!$G:$G,'Ctas Pagar'!$J:$J,'Grafico Fluxo de Caixa'!Z$6,'Ctas Pagar'!$C:$C,'Fluxo de Caixa'!$A103)</f>
        <v>0</v>
      </c>
      <c r="AA102" s="60">
        <f ca="1">SUMIFS('Ctas Pagar'!$G:$G,'Ctas Pagar'!$J:$J,'Grafico Fluxo de Caixa'!AA$6,'Ctas Pagar'!$C:$C,'Fluxo de Caixa'!$A103)</f>
        <v>0</v>
      </c>
      <c r="AB102" s="60">
        <f ca="1">SUMIFS('Ctas Pagar'!$G:$G,'Ctas Pagar'!$J:$J,'Grafico Fluxo de Caixa'!AB$6,'Ctas Pagar'!$C:$C,'Fluxo de Caixa'!$A103)</f>
        <v>0</v>
      </c>
      <c r="AC102" s="60">
        <f ca="1">SUMIFS('Ctas Pagar'!$G:$G,'Ctas Pagar'!$J:$J,'Grafico Fluxo de Caixa'!AC$6,'Ctas Pagar'!$C:$C,'Fluxo de Caixa'!$A103)</f>
        <v>0</v>
      </c>
      <c r="AD102" s="60">
        <f ca="1">SUMIFS('Ctas Pagar'!$G:$G,'Ctas Pagar'!$J:$J,'Grafico Fluxo de Caixa'!AD$6,'Ctas Pagar'!$C:$C,'Fluxo de Caixa'!$A103)</f>
        <v>0</v>
      </c>
      <c r="AE102" s="60">
        <f ca="1">SUMIFS('Ctas Pagar'!$G:$G,'Ctas Pagar'!$J:$J,'Grafico Fluxo de Caixa'!AE$6,'Ctas Pagar'!$C:$C,'Fluxo de Caixa'!$A103)</f>
        <v>0</v>
      </c>
      <c r="AF102" s="60">
        <f ca="1">SUMIFS('Ctas Pagar'!$G:$G,'Ctas Pagar'!$J:$J,'Grafico Fluxo de Caixa'!AF$6,'Ctas Pagar'!$C:$C,'Fluxo de Caixa'!$A103)</f>
        <v>0</v>
      </c>
      <c r="AG102" s="60">
        <f ca="1">SUMIFS('Ctas Pagar'!$G:$G,'Ctas Pagar'!$J:$J,'Grafico Fluxo de Caixa'!AG$6,'Ctas Pagar'!$C:$C,'Fluxo de Caixa'!$A103)</f>
        <v>0</v>
      </c>
    </row>
    <row r="103" spans="1:33">
      <c r="A103" s="6" t="str">
        <f>'Plano de Contas'!A117</f>
        <v>6.1.3 Mídias/ Propaganda</v>
      </c>
      <c r="B103" s="60">
        <f ca="1">SUMIFS('Ctas Pagar'!$G:$G,'Ctas Pagar'!$J:$J,'Grafico Fluxo de Caixa'!B$6,'Ctas Pagar'!$C:$C,'Fluxo de Caixa'!$A104)</f>
        <v>0</v>
      </c>
      <c r="C103" s="60">
        <f ca="1">SUMIFS('Ctas Pagar'!$G:$G,'Ctas Pagar'!$J:$J,'Grafico Fluxo de Caixa'!C$6,'Ctas Pagar'!$C:$C,'Fluxo de Caixa'!$A104)</f>
        <v>0</v>
      </c>
      <c r="D103" s="60">
        <f ca="1">SUMIFS('Ctas Pagar'!$G:$G,'Ctas Pagar'!$J:$J,'Grafico Fluxo de Caixa'!D$6,'Ctas Pagar'!$C:$C,'Fluxo de Caixa'!$A104)</f>
        <v>0</v>
      </c>
      <c r="E103" s="60">
        <f ca="1">SUMIFS('Ctas Pagar'!$G:$G,'Ctas Pagar'!$J:$J,'Grafico Fluxo de Caixa'!E$6,'Ctas Pagar'!$C:$C,'Fluxo de Caixa'!$A104)</f>
        <v>0</v>
      </c>
      <c r="F103" s="60">
        <f ca="1">SUMIFS('Ctas Pagar'!$G:$G,'Ctas Pagar'!$J:$J,'Grafico Fluxo de Caixa'!F$6,'Ctas Pagar'!$C:$C,'Fluxo de Caixa'!$A104)</f>
        <v>0</v>
      </c>
      <c r="G103" s="60">
        <f ca="1">SUMIFS('Ctas Pagar'!$G:$G,'Ctas Pagar'!$J:$J,'Grafico Fluxo de Caixa'!G$6,'Ctas Pagar'!$C:$C,'Fluxo de Caixa'!$A104)</f>
        <v>0</v>
      </c>
      <c r="H103" s="60">
        <f ca="1">SUMIFS('Ctas Pagar'!$G:$G,'Ctas Pagar'!$J:$J,'Grafico Fluxo de Caixa'!H$6,'Ctas Pagar'!$C:$C,'Fluxo de Caixa'!$A104)</f>
        <v>0</v>
      </c>
      <c r="I103" s="60">
        <f ca="1">SUMIFS('Ctas Pagar'!$G:$G,'Ctas Pagar'!$J:$J,'Grafico Fluxo de Caixa'!I$6,'Ctas Pagar'!$C:$C,'Fluxo de Caixa'!$A104)</f>
        <v>0</v>
      </c>
      <c r="J103" s="60">
        <f ca="1">SUMIFS('Ctas Pagar'!$G:$G,'Ctas Pagar'!$J:$J,'Grafico Fluxo de Caixa'!J$6,'Ctas Pagar'!$C:$C,'Fluxo de Caixa'!$A104)</f>
        <v>0</v>
      </c>
      <c r="K103" s="60">
        <f ca="1">SUMIFS('Ctas Pagar'!$G:$G,'Ctas Pagar'!$J:$J,'Grafico Fluxo de Caixa'!K$6,'Ctas Pagar'!$C:$C,'Fluxo de Caixa'!$A104)</f>
        <v>0</v>
      </c>
      <c r="L103" s="60">
        <f ca="1">SUMIFS('Ctas Pagar'!$G:$G,'Ctas Pagar'!$J:$J,'Grafico Fluxo de Caixa'!L$6,'Ctas Pagar'!$C:$C,'Fluxo de Caixa'!$A104)</f>
        <v>0</v>
      </c>
      <c r="M103" s="60">
        <f ca="1">SUMIFS('Ctas Pagar'!$G:$G,'Ctas Pagar'!$J:$J,'Grafico Fluxo de Caixa'!M$6,'Ctas Pagar'!$C:$C,'Fluxo de Caixa'!$A104)</f>
        <v>0</v>
      </c>
      <c r="N103" s="60">
        <f ca="1">SUMIFS('Ctas Pagar'!$G:$G,'Ctas Pagar'!$J:$J,'Grafico Fluxo de Caixa'!N$6,'Ctas Pagar'!$C:$C,'Fluxo de Caixa'!$A104)</f>
        <v>0</v>
      </c>
      <c r="O103" s="60">
        <f ca="1">SUMIFS('Ctas Pagar'!$G:$G,'Ctas Pagar'!$J:$J,'Grafico Fluxo de Caixa'!O$6,'Ctas Pagar'!$C:$C,'Fluxo de Caixa'!$A104)</f>
        <v>0</v>
      </c>
      <c r="P103" s="60">
        <f ca="1">SUMIFS('Ctas Pagar'!$G:$G,'Ctas Pagar'!$J:$J,'Grafico Fluxo de Caixa'!P$6,'Ctas Pagar'!$C:$C,'Fluxo de Caixa'!$A104)</f>
        <v>0</v>
      </c>
      <c r="Q103" s="60">
        <f ca="1">SUMIFS('Ctas Pagar'!$G:$G,'Ctas Pagar'!$J:$J,'Grafico Fluxo de Caixa'!Q$6,'Ctas Pagar'!$C:$C,'Fluxo de Caixa'!$A104)</f>
        <v>0</v>
      </c>
      <c r="R103" s="60">
        <f ca="1">SUMIFS('Ctas Pagar'!$G:$G,'Ctas Pagar'!$J:$J,'Grafico Fluxo de Caixa'!R$6,'Ctas Pagar'!$C:$C,'Fluxo de Caixa'!$A104)</f>
        <v>0</v>
      </c>
      <c r="S103" s="60">
        <f ca="1">SUMIFS('Ctas Pagar'!$G:$G,'Ctas Pagar'!$J:$J,'Grafico Fluxo de Caixa'!S$6,'Ctas Pagar'!$C:$C,'Fluxo de Caixa'!$A104)</f>
        <v>0</v>
      </c>
      <c r="T103" s="60">
        <f ca="1">SUMIFS('Ctas Pagar'!$G:$G,'Ctas Pagar'!$J:$J,'Grafico Fluxo de Caixa'!T$6,'Ctas Pagar'!$C:$C,'Fluxo de Caixa'!$A104)</f>
        <v>0</v>
      </c>
      <c r="U103" s="60">
        <f ca="1">SUMIFS('Ctas Pagar'!$G:$G,'Ctas Pagar'!$J:$J,'Grafico Fluxo de Caixa'!U$6,'Ctas Pagar'!$C:$C,'Fluxo de Caixa'!$A104)</f>
        <v>0</v>
      </c>
      <c r="V103" s="60">
        <f ca="1">SUMIFS('Ctas Pagar'!$G:$G,'Ctas Pagar'!$J:$J,'Grafico Fluxo de Caixa'!V$6,'Ctas Pagar'!$C:$C,'Fluxo de Caixa'!$A104)</f>
        <v>0</v>
      </c>
      <c r="W103" s="60">
        <f ca="1">SUMIFS('Ctas Pagar'!$G:$G,'Ctas Pagar'!$J:$J,'Grafico Fluxo de Caixa'!W$6,'Ctas Pagar'!$C:$C,'Fluxo de Caixa'!$A104)</f>
        <v>0</v>
      </c>
      <c r="X103" s="60">
        <f ca="1">SUMIFS('Ctas Pagar'!$G:$G,'Ctas Pagar'!$J:$J,'Grafico Fluxo de Caixa'!X$6,'Ctas Pagar'!$C:$C,'Fluxo de Caixa'!$A104)</f>
        <v>0</v>
      </c>
      <c r="Y103" s="60">
        <f ca="1">SUMIFS('Ctas Pagar'!$G:$G,'Ctas Pagar'!$J:$J,'Grafico Fluxo de Caixa'!Y$6,'Ctas Pagar'!$C:$C,'Fluxo de Caixa'!$A104)</f>
        <v>0</v>
      </c>
      <c r="Z103" s="60">
        <f ca="1">SUMIFS('Ctas Pagar'!$G:$G,'Ctas Pagar'!$J:$J,'Grafico Fluxo de Caixa'!Z$6,'Ctas Pagar'!$C:$C,'Fluxo de Caixa'!$A104)</f>
        <v>0</v>
      </c>
      <c r="AA103" s="60">
        <f ca="1">SUMIFS('Ctas Pagar'!$G:$G,'Ctas Pagar'!$J:$J,'Grafico Fluxo de Caixa'!AA$6,'Ctas Pagar'!$C:$C,'Fluxo de Caixa'!$A104)</f>
        <v>0</v>
      </c>
      <c r="AB103" s="60">
        <f ca="1">SUMIFS('Ctas Pagar'!$G:$G,'Ctas Pagar'!$J:$J,'Grafico Fluxo de Caixa'!AB$6,'Ctas Pagar'!$C:$C,'Fluxo de Caixa'!$A104)</f>
        <v>0</v>
      </c>
      <c r="AC103" s="60">
        <f ca="1">SUMIFS('Ctas Pagar'!$G:$G,'Ctas Pagar'!$J:$J,'Grafico Fluxo de Caixa'!AC$6,'Ctas Pagar'!$C:$C,'Fluxo de Caixa'!$A104)</f>
        <v>0</v>
      </c>
      <c r="AD103" s="60">
        <f ca="1">SUMIFS('Ctas Pagar'!$G:$G,'Ctas Pagar'!$J:$J,'Grafico Fluxo de Caixa'!AD$6,'Ctas Pagar'!$C:$C,'Fluxo de Caixa'!$A104)</f>
        <v>0</v>
      </c>
      <c r="AE103" s="60">
        <f ca="1">SUMIFS('Ctas Pagar'!$G:$G,'Ctas Pagar'!$J:$J,'Grafico Fluxo de Caixa'!AE$6,'Ctas Pagar'!$C:$C,'Fluxo de Caixa'!$A104)</f>
        <v>0</v>
      </c>
      <c r="AF103" s="60">
        <f ca="1">SUMIFS('Ctas Pagar'!$G:$G,'Ctas Pagar'!$J:$J,'Grafico Fluxo de Caixa'!AF$6,'Ctas Pagar'!$C:$C,'Fluxo de Caixa'!$A104)</f>
        <v>0</v>
      </c>
      <c r="AG103" s="60">
        <f ca="1">SUMIFS('Ctas Pagar'!$G:$G,'Ctas Pagar'!$J:$J,'Grafico Fluxo de Caixa'!AG$6,'Ctas Pagar'!$C:$C,'Fluxo de Caixa'!$A104)</f>
        <v>0</v>
      </c>
    </row>
    <row r="104" spans="1:33">
      <c r="A104" s="6" t="str">
        <f>'Plano de Contas'!A118</f>
        <v>6.1.4 Realização Eventos</v>
      </c>
      <c r="B104" s="60">
        <f ca="1">SUMIFS('Ctas Pagar'!$G:$G,'Ctas Pagar'!$J:$J,'Grafico Fluxo de Caixa'!B$6,'Ctas Pagar'!$C:$C,'Fluxo de Caixa'!$A105)</f>
        <v>0</v>
      </c>
      <c r="C104" s="60">
        <f ca="1">SUMIFS('Ctas Pagar'!$G:$G,'Ctas Pagar'!$J:$J,'Grafico Fluxo de Caixa'!C$6,'Ctas Pagar'!$C:$C,'Fluxo de Caixa'!$A105)</f>
        <v>0</v>
      </c>
      <c r="D104" s="60">
        <f ca="1">SUMIFS('Ctas Pagar'!$G:$G,'Ctas Pagar'!$J:$J,'Grafico Fluxo de Caixa'!D$6,'Ctas Pagar'!$C:$C,'Fluxo de Caixa'!$A105)</f>
        <v>0</v>
      </c>
      <c r="E104" s="60">
        <f ca="1">SUMIFS('Ctas Pagar'!$G:$G,'Ctas Pagar'!$J:$J,'Grafico Fluxo de Caixa'!E$6,'Ctas Pagar'!$C:$C,'Fluxo de Caixa'!$A105)</f>
        <v>0</v>
      </c>
      <c r="F104" s="60">
        <f ca="1">SUMIFS('Ctas Pagar'!$G:$G,'Ctas Pagar'!$J:$J,'Grafico Fluxo de Caixa'!F$6,'Ctas Pagar'!$C:$C,'Fluxo de Caixa'!$A105)</f>
        <v>0</v>
      </c>
      <c r="G104" s="60">
        <f ca="1">SUMIFS('Ctas Pagar'!$G:$G,'Ctas Pagar'!$J:$J,'Grafico Fluxo de Caixa'!G$6,'Ctas Pagar'!$C:$C,'Fluxo de Caixa'!$A105)</f>
        <v>0</v>
      </c>
      <c r="H104" s="60">
        <f ca="1">SUMIFS('Ctas Pagar'!$G:$G,'Ctas Pagar'!$J:$J,'Grafico Fluxo de Caixa'!H$6,'Ctas Pagar'!$C:$C,'Fluxo de Caixa'!$A105)</f>
        <v>0</v>
      </c>
      <c r="I104" s="60">
        <f ca="1">SUMIFS('Ctas Pagar'!$G:$G,'Ctas Pagar'!$J:$J,'Grafico Fluxo de Caixa'!I$6,'Ctas Pagar'!$C:$C,'Fluxo de Caixa'!$A105)</f>
        <v>0</v>
      </c>
      <c r="J104" s="60">
        <f ca="1">SUMIFS('Ctas Pagar'!$G:$G,'Ctas Pagar'!$J:$J,'Grafico Fluxo de Caixa'!J$6,'Ctas Pagar'!$C:$C,'Fluxo de Caixa'!$A105)</f>
        <v>0</v>
      </c>
      <c r="K104" s="60">
        <f ca="1">SUMIFS('Ctas Pagar'!$G:$G,'Ctas Pagar'!$J:$J,'Grafico Fluxo de Caixa'!K$6,'Ctas Pagar'!$C:$C,'Fluxo de Caixa'!$A105)</f>
        <v>0</v>
      </c>
      <c r="L104" s="60">
        <f ca="1">SUMIFS('Ctas Pagar'!$G:$G,'Ctas Pagar'!$J:$J,'Grafico Fluxo de Caixa'!L$6,'Ctas Pagar'!$C:$C,'Fluxo de Caixa'!$A105)</f>
        <v>0</v>
      </c>
      <c r="M104" s="60">
        <f ca="1">SUMIFS('Ctas Pagar'!$G:$G,'Ctas Pagar'!$J:$J,'Grafico Fluxo de Caixa'!M$6,'Ctas Pagar'!$C:$C,'Fluxo de Caixa'!$A105)</f>
        <v>0</v>
      </c>
      <c r="N104" s="60">
        <f ca="1">SUMIFS('Ctas Pagar'!$G:$G,'Ctas Pagar'!$J:$J,'Grafico Fluxo de Caixa'!N$6,'Ctas Pagar'!$C:$C,'Fluxo de Caixa'!$A105)</f>
        <v>0</v>
      </c>
      <c r="O104" s="60">
        <f ca="1">SUMIFS('Ctas Pagar'!$G:$G,'Ctas Pagar'!$J:$J,'Grafico Fluxo de Caixa'!O$6,'Ctas Pagar'!$C:$C,'Fluxo de Caixa'!$A105)</f>
        <v>0</v>
      </c>
      <c r="P104" s="60">
        <f ca="1">SUMIFS('Ctas Pagar'!$G:$G,'Ctas Pagar'!$J:$J,'Grafico Fluxo de Caixa'!P$6,'Ctas Pagar'!$C:$C,'Fluxo de Caixa'!$A105)</f>
        <v>0</v>
      </c>
      <c r="Q104" s="60">
        <f ca="1">SUMIFS('Ctas Pagar'!$G:$G,'Ctas Pagar'!$J:$J,'Grafico Fluxo de Caixa'!Q$6,'Ctas Pagar'!$C:$C,'Fluxo de Caixa'!$A105)</f>
        <v>0</v>
      </c>
      <c r="R104" s="60">
        <f ca="1">SUMIFS('Ctas Pagar'!$G:$G,'Ctas Pagar'!$J:$J,'Grafico Fluxo de Caixa'!R$6,'Ctas Pagar'!$C:$C,'Fluxo de Caixa'!$A105)</f>
        <v>0</v>
      </c>
      <c r="S104" s="60">
        <f ca="1">SUMIFS('Ctas Pagar'!$G:$G,'Ctas Pagar'!$J:$J,'Grafico Fluxo de Caixa'!S$6,'Ctas Pagar'!$C:$C,'Fluxo de Caixa'!$A105)</f>
        <v>0</v>
      </c>
      <c r="T104" s="60">
        <f ca="1">SUMIFS('Ctas Pagar'!$G:$G,'Ctas Pagar'!$J:$J,'Grafico Fluxo de Caixa'!T$6,'Ctas Pagar'!$C:$C,'Fluxo de Caixa'!$A105)</f>
        <v>0</v>
      </c>
      <c r="U104" s="60">
        <f ca="1">SUMIFS('Ctas Pagar'!$G:$G,'Ctas Pagar'!$J:$J,'Grafico Fluxo de Caixa'!U$6,'Ctas Pagar'!$C:$C,'Fluxo de Caixa'!$A105)</f>
        <v>0</v>
      </c>
      <c r="V104" s="60">
        <f ca="1">SUMIFS('Ctas Pagar'!$G:$G,'Ctas Pagar'!$J:$J,'Grafico Fluxo de Caixa'!V$6,'Ctas Pagar'!$C:$C,'Fluxo de Caixa'!$A105)</f>
        <v>0</v>
      </c>
      <c r="W104" s="60">
        <f ca="1">SUMIFS('Ctas Pagar'!$G:$G,'Ctas Pagar'!$J:$J,'Grafico Fluxo de Caixa'!W$6,'Ctas Pagar'!$C:$C,'Fluxo de Caixa'!$A105)</f>
        <v>0</v>
      </c>
      <c r="X104" s="60">
        <f ca="1">SUMIFS('Ctas Pagar'!$G:$G,'Ctas Pagar'!$J:$J,'Grafico Fluxo de Caixa'!X$6,'Ctas Pagar'!$C:$C,'Fluxo de Caixa'!$A105)</f>
        <v>0</v>
      </c>
      <c r="Y104" s="60">
        <f ca="1">SUMIFS('Ctas Pagar'!$G:$G,'Ctas Pagar'!$J:$J,'Grafico Fluxo de Caixa'!Y$6,'Ctas Pagar'!$C:$C,'Fluxo de Caixa'!$A105)</f>
        <v>0</v>
      </c>
      <c r="Z104" s="60">
        <f ca="1">SUMIFS('Ctas Pagar'!$G:$G,'Ctas Pagar'!$J:$J,'Grafico Fluxo de Caixa'!Z$6,'Ctas Pagar'!$C:$C,'Fluxo de Caixa'!$A105)</f>
        <v>0</v>
      </c>
      <c r="AA104" s="60">
        <f ca="1">SUMIFS('Ctas Pagar'!$G:$G,'Ctas Pagar'!$J:$J,'Grafico Fluxo de Caixa'!AA$6,'Ctas Pagar'!$C:$C,'Fluxo de Caixa'!$A105)</f>
        <v>0</v>
      </c>
      <c r="AB104" s="60">
        <f ca="1">SUMIFS('Ctas Pagar'!$G:$G,'Ctas Pagar'!$J:$J,'Grafico Fluxo de Caixa'!AB$6,'Ctas Pagar'!$C:$C,'Fluxo de Caixa'!$A105)</f>
        <v>0</v>
      </c>
      <c r="AC104" s="60">
        <f ca="1">SUMIFS('Ctas Pagar'!$G:$G,'Ctas Pagar'!$J:$J,'Grafico Fluxo de Caixa'!AC$6,'Ctas Pagar'!$C:$C,'Fluxo de Caixa'!$A105)</f>
        <v>0</v>
      </c>
      <c r="AD104" s="60">
        <f ca="1">SUMIFS('Ctas Pagar'!$G:$G,'Ctas Pagar'!$J:$J,'Grafico Fluxo de Caixa'!AD$6,'Ctas Pagar'!$C:$C,'Fluxo de Caixa'!$A105)</f>
        <v>0</v>
      </c>
      <c r="AE104" s="60">
        <f ca="1">SUMIFS('Ctas Pagar'!$G:$G,'Ctas Pagar'!$J:$J,'Grafico Fluxo de Caixa'!AE$6,'Ctas Pagar'!$C:$C,'Fluxo de Caixa'!$A105)</f>
        <v>0</v>
      </c>
      <c r="AF104" s="60">
        <f ca="1">SUMIFS('Ctas Pagar'!$G:$G,'Ctas Pagar'!$J:$J,'Grafico Fluxo de Caixa'!AF$6,'Ctas Pagar'!$C:$C,'Fluxo de Caixa'!$A105)</f>
        <v>0</v>
      </c>
      <c r="AG104" s="60">
        <f ca="1">SUMIFS('Ctas Pagar'!$G:$G,'Ctas Pagar'!$J:$J,'Grafico Fluxo de Caixa'!AG$6,'Ctas Pagar'!$C:$C,'Fluxo de Caixa'!$A105)</f>
        <v>0</v>
      </c>
    </row>
    <row r="105" spans="1:33">
      <c r="A105" s="6" t="str">
        <f>'Plano de Contas'!A119</f>
        <v>6.1.5 Prestadores de serviços de marketing</v>
      </c>
      <c r="B105" s="60">
        <f ca="1">SUMIFS('Ctas Pagar'!$G:$G,'Ctas Pagar'!$J:$J,'Grafico Fluxo de Caixa'!B$6,'Ctas Pagar'!$C:$C,'Fluxo de Caixa'!$A106)</f>
        <v>0</v>
      </c>
      <c r="C105" s="60">
        <f ca="1">SUMIFS('Ctas Pagar'!$G:$G,'Ctas Pagar'!$J:$J,'Grafico Fluxo de Caixa'!C$6,'Ctas Pagar'!$C:$C,'Fluxo de Caixa'!$A106)</f>
        <v>0</v>
      </c>
      <c r="D105" s="60">
        <f ca="1">SUMIFS('Ctas Pagar'!$G:$G,'Ctas Pagar'!$J:$J,'Grafico Fluxo de Caixa'!D$6,'Ctas Pagar'!$C:$C,'Fluxo de Caixa'!$A106)</f>
        <v>0</v>
      </c>
      <c r="E105" s="60">
        <f ca="1">SUMIFS('Ctas Pagar'!$G:$G,'Ctas Pagar'!$J:$J,'Grafico Fluxo de Caixa'!E$6,'Ctas Pagar'!$C:$C,'Fluxo de Caixa'!$A106)</f>
        <v>0</v>
      </c>
      <c r="F105" s="60">
        <f ca="1">SUMIFS('Ctas Pagar'!$G:$G,'Ctas Pagar'!$J:$J,'Grafico Fluxo de Caixa'!F$6,'Ctas Pagar'!$C:$C,'Fluxo de Caixa'!$A106)</f>
        <v>0</v>
      </c>
      <c r="G105" s="60">
        <f ca="1">SUMIFS('Ctas Pagar'!$G:$G,'Ctas Pagar'!$J:$J,'Grafico Fluxo de Caixa'!G$6,'Ctas Pagar'!$C:$C,'Fluxo de Caixa'!$A106)</f>
        <v>0</v>
      </c>
      <c r="H105" s="60">
        <f ca="1">SUMIFS('Ctas Pagar'!$G:$G,'Ctas Pagar'!$J:$J,'Grafico Fluxo de Caixa'!H$6,'Ctas Pagar'!$C:$C,'Fluxo de Caixa'!$A106)</f>
        <v>0</v>
      </c>
      <c r="I105" s="60">
        <f ca="1">SUMIFS('Ctas Pagar'!$G:$G,'Ctas Pagar'!$J:$J,'Grafico Fluxo de Caixa'!I$6,'Ctas Pagar'!$C:$C,'Fluxo de Caixa'!$A106)</f>
        <v>0</v>
      </c>
      <c r="J105" s="60">
        <f ca="1">SUMIFS('Ctas Pagar'!$G:$G,'Ctas Pagar'!$J:$J,'Grafico Fluxo de Caixa'!J$6,'Ctas Pagar'!$C:$C,'Fluxo de Caixa'!$A106)</f>
        <v>0</v>
      </c>
      <c r="K105" s="60">
        <f ca="1">SUMIFS('Ctas Pagar'!$G:$G,'Ctas Pagar'!$J:$J,'Grafico Fluxo de Caixa'!K$6,'Ctas Pagar'!$C:$C,'Fluxo de Caixa'!$A106)</f>
        <v>0</v>
      </c>
      <c r="L105" s="60">
        <f ca="1">SUMIFS('Ctas Pagar'!$G:$G,'Ctas Pagar'!$J:$J,'Grafico Fluxo de Caixa'!L$6,'Ctas Pagar'!$C:$C,'Fluxo de Caixa'!$A106)</f>
        <v>0</v>
      </c>
      <c r="M105" s="60">
        <f ca="1">SUMIFS('Ctas Pagar'!$G:$G,'Ctas Pagar'!$J:$J,'Grafico Fluxo de Caixa'!M$6,'Ctas Pagar'!$C:$C,'Fluxo de Caixa'!$A106)</f>
        <v>0</v>
      </c>
      <c r="N105" s="60">
        <f ca="1">SUMIFS('Ctas Pagar'!$G:$G,'Ctas Pagar'!$J:$J,'Grafico Fluxo de Caixa'!N$6,'Ctas Pagar'!$C:$C,'Fluxo de Caixa'!$A106)</f>
        <v>0</v>
      </c>
      <c r="O105" s="60">
        <f ca="1">SUMIFS('Ctas Pagar'!$G:$G,'Ctas Pagar'!$J:$J,'Grafico Fluxo de Caixa'!O$6,'Ctas Pagar'!$C:$C,'Fluxo de Caixa'!$A106)</f>
        <v>0</v>
      </c>
      <c r="P105" s="60">
        <f ca="1">SUMIFS('Ctas Pagar'!$G:$G,'Ctas Pagar'!$J:$J,'Grafico Fluxo de Caixa'!P$6,'Ctas Pagar'!$C:$C,'Fluxo de Caixa'!$A106)</f>
        <v>0</v>
      </c>
      <c r="Q105" s="60">
        <f ca="1">SUMIFS('Ctas Pagar'!$G:$G,'Ctas Pagar'!$J:$J,'Grafico Fluxo de Caixa'!Q$6,'Ctas Pagar'!$C:$C,'Fluxo de Caixa'!$A106)</f>
        <v>0</v>
      </c>
      <c r="R105" s="60">
        <f ca="1">SUMIFS('Ctas Pagar'!$G:$G,'Ctas Pagar'!$J:$J,'Grafico Fluxo de Caixa'!R$6,'Ctas Pagar'!$C:$C,'Fluxo de Caixa'!$A106)</f>
        <v>0</v>
      </c>
      <c r="S105" s="60">
        <f ca="1">SUMIFS('Ctas Pagar'!$G:$G,'Ctas Pagar'!$J:$J,'Grafico Fluxo de Caixa'!S$6,'Ctas Pagar'!$C:$C,'Fluxo de Caixa'!$A106)</f>
        <v>0</v>
      </c>
      <c r="T105" s="60">
        <f ca="1">SUMIFS('Ctas Pagar'!$G:$G,'Ctas Pagar'!$J:$J,'Grafico Fluxo de Caixa'!T$6,'Ctas Pagar'!$C:$C,'Fluxo de Caixa'!$A106)</f>
        <v>0</v>
      </c>
      <c r="U105" s="60">
        <f ca="1">SUMIFS('Ctas Pagar'!$G:$G,'Ctas Pagar'!$J:$J,'Grafico Fluxo de Caixa'!U$6,'Ctas Pagar'!$C:$C,'Fluxo de Caixa'!$A106)</f>
        <v>0</v>
      </c>
      <c r="V105" s="60">
        <f ca="1">SUMIFS('Ctas Pagar'!$G:$G,'Ctas Pagar'!$J:$J,'Grafico Fluxo de Caixa'!V$6,'Ctas Pagar'!$C:$C,'Fluxo de Caixa'!$A106)</f>
        <v>0</v>
      </c>
      <c r="W105" s="60">
        <f ca="1">SUMIFS('Ctas Pagar'!$G:$G,'Ctas Pagar'!$J:$J,'Grafico Fluxo de Caixa'!W$6,'Ctas Pagar'!$C:$C,'Fluxo de Caixa'!$A106)</f>
        <v>0</v>
      </c>
      <c r="X105" s="60">
        <f ca="1">SUMIFS('Ctas Pagar'!$G:$G,'Ctas Pagar'!$J:$J,'Grafico Fluxo de Caixa'!X$6,'Ctas Pagar'!$C:$C,'Fluxo de Caixa'!$A106)</f>
        <v>0</v>
      </c>
      <c r="Y105" s="60">
        <f ca="1">SUMIFS('Ctas Pagar'!$G:$G,'Ctas Pagar'!$J:$J,'Grafico Fluxo de Caixa'!Y$6,'Ctas Pagar'!$C:$C,'Fluxo de Caixa'!$A106)</f>
        <v>0</v>
      </c>
      <c r="Z105" s="60">
        <f ca="1">SUMIFS('Ctas Pagar'!$G:$G,'Ctas Pagar'!$J:$J,'Grafico Fluxo de Caixa'!Z$6,'Ctas Pagar'!$C:$C,'Fluxo de Caixa'!$A106)</f>
        <v>0</v>
      </c>
      <c r="AA105" s="60">
        <f ca="1">SUMIFS('Ctas Pagar'!$G:$G,'Ctas Pagar'!$J:$J,'Grafico Fluxo de Caixa'!AA$6,'Ctas Pagar'!$C:$C,'Fluxo de Caixa'!$A106)</f>
        <v>0</v>
      </c>
      <c r="AB105" s="60">
        <f ca="1">SUMIFS('Ctas Pagar'!$G:$G,'Ctas Pagar'!$J:$J,'Grafico Fluxo de Caixa'!AB$6,'Ctas Pagar'!$C:$C,'Fluxo de Caixa'!$A106)</f>
        <v>0</v>
      </c>
      <c r="AC105" s="60">
        <f ca="1">SUMIFS('Ctas Pagar'!$G:$G,'Ctas Pagar'!$J:$J,'Grafico Fluxo de Caixa'!AC$6,'Ctas Pagar'!$C:$C,'Fluxo de Caixa'!$A106)</f>
        <v>0</v>
      </c>
      <c r="AD105" s="60">
        <f ca="1">SUMIFS('Ctas Pagar'!$G:$G,'Ctas Pagar'!$J:$J,'Grafico Fluxo de Caixa'!AD$6,'Ctas Pagar'!$C:$C,'Fluxo de Caixa'!$A106)</f>
        <v>0</v>
      </c>
      <c r="AE105" s="60">
        <f ca="1">SUMIFS('Ctas Pagar'!$G:$G,'Ctas Pagar'!$J:$J,'Grafico Fluxo de Caixa'!AE$6,'Ctas Pagar'!$C:$C,'Fluxo de Caixa'!$A106)</f>
        <v>0</v>
      </c>
      <c r="AF105" s="60">
        <f ca="1">SUMIFS('Ctas Pagar'!$G:$G,'Ctas Pagar'!$J:$J,'Grafico Fluxo de Caixa'!AF$6,'Ctas Pagar'!$C:$C,'Fluxo de Caixa'!$A106)</f>
        <v>0</v>
      </c>
      <c r="AG105" s="60">
        <f ca="1">SUMIFS('Ctas Pagar'!$G:$G,'Ctas Pagar'!$J:$J,'Grafico Fluxo de Caixa'!AG$6,'Ctas Pagar'!$C:$C,'Fluxo de Caixa'!$A106)</f>
        <v>0</v>
      </c>
    </row>
    <row r="106" spans="1:33">
      <c r="A106" s="6" t="str">
        <f>'Plano de Contas'!A120</f>
        <v>6.1.99 Outros investimentos em marketing</v>
      </c>
      <c r="B106" s="60">
        <f ca="1">SUMIFS('Ctas Pagar'!$G:$G,'Ctas Pagar'!$J:$J,'Grafico Fluxo de Caixa'!B$6,'Ctas Pagar'!$C:$C,'Fluxo de Caixa'!$A107)</f>
        <v>0</v>
      </c>
      <c r="C106" s="60">
        <f ca="1">SUMIFS('Ctas Pagar'!$G:$G,'Ctas Pagar'!$J:$J,'Grafico Fluxo de Caixa'!C$6,'Ctas Pagar'!$C:$C,'Fluxo de Caixa'!$A107)</f>
        <v>0</v>
      </c>
      <c r="D106" s="60">
        <f ca="1">SUMIFS('Ctas Pagar'!$G:$G,'Ctas Pagar'!$J:$J,'Grafico Fluxo de Caixa'!D$6,'Ctas Pagar'!$C:$C,'Fluxo de Caixa'!$A107)</f>
        <v>0</v>
      </c>
      <c r="E106" s="60">
        <f ca="1">SUMIFS('Ctas Pagar'!$G:$G,'Ctas Pagar'!$J:$J,'Grafico Fluxo de Caixa'!E$6,'Ctas Pagar'!$C:$C,'Fluxo de Caixa'!$A107)</f>
        <v>0</v>
      </c>
      <c r="F106" s="60">
        <f ca="1">SUMIFS('Ctas Pagar'!$G:$G,'Ctas Pagar'!$J:$J,'Grafico Fluxo de Caixa'!F$6,'Ctas Pagar'!$C:$C,'Fluxo de Caixa'!$A107)</f>
        <v>0</v>
      </c>
      <c r="G106" s="60">
        <f ca="1">SUMIFS('Ctas Pagar'!$G:$G,'Ctas Pagar'!$J:$J,'Grafico Fluxo de Caixa'!G$6,'Ctas Pagar'!$C:$C,'Fluxo de Caixa'!$A107)</f>
        <v>0</v>
      </c>
      <c r="H106" s="60">
        <f ca="1">SUMIFS('Ctas Pagar'!$G:$G,'Ctas Pagar'!$J:$J,'Grafico Fluxo de Caixa'!H$6,'Ctas Pagar'!$C:$C,'Fluxo de Caixa'!$A107)</f>
        <v>0</v>
      </c>
      <c r="I106" s="60">
        <f ca="1">SUMIFS('Ctas Pagar'!$G:$G,'Ctas Pagar'!$J:$J,'Grafico Fluxo de Caixa'!I$6,'Ctas Pagar'!$C:$C,'Fluxo de Caixa'!$A107)</f>
        <v>0</v>
      </c>
      <c r="J106" s="60">
        <f ca="1">SUMIFS('Ctas Pagar'!$G:$G,'Ctas Pagar'!$J:$J,'Grafico Fluxo de Caixa'!J$6,'Ctas Pagar'!$C:$C,'Fluxo de Caixa'!$A107)</f>
        <v>0</v>
      </c>
      <c r="K106" s="60">
        <f ca="1">SUMIFS('Ctas Pagar'!$G:$G,'Ctas Pagar'!$J:$J,'Grafico Fluxo de Caixa'!K$6,'Ctas Pagar'!$C:$C,'Fluxo de Caixa'!$A107)</f>
        <v>0</v>
      </c>
      <c r="L106" s="60">
        <f ca="1">SUMIFS('Ctas Pagar'!$G:$G,'Ctas Pagar'!$J:$J,'Grafico Fluxo de Caixa'!L$6,'Ctas Pagar'!$C:$C,'Fluxo de Caixa'!$A107)</f>
        <v>0</v>
      </c>
      <c r="M106" s="60">
        <f ca="1">SUMIFS('Ctas Pagar'!$G:$G,'Ctas Pagar'!$J:$J,'Grafico Fluxo de Caixa'!M$6,'Ctas Pagar'!$C:$C,'Fluxo de Caixa'!$A107)</f>
        <v>0</v>
      </c>
      <c r="N106" s="60">
        <f ca="1">SUMIFS('Ctas Pagar'!$G:$G,'Ctas Pagar'!$J:$J,'Grafico Fluxo de Caixa'!N$6,'Ctas Pagar'!$C:$C,'Fluxo de Caixa'!$A107)</f>
        <v>0</v>
      </c>
      <c r="O106" s="60">
        <f ca="1">SUMIFS('Ctas Pagar'!$G:$G,'Ctas Pagar'!$J:$J,'Grafico Fluxo de Caixa'!O$6,'Ctas Pagar'!$C:$C,'Fluxo de Caixa'!$A107)</f>
        <v>0</v>
      </c>
      <c r="P106" s="60">
        <f ca="1">SUMIFS('Ctas Pagar'!$G:$G,'Ctas Pagar'!$J:$J,'Grafico Fluxo de Caixa'!P$6,'Ctas Pagar'!$C:$C,'Fluxo de Caixa'!$A107)</f>
        <v>0</v>
      </c>
      <c r="Q106" s="60">
        <f ca="1">SUMIFS('Ctas Pagar'!$G:$G,'Ctas Pagar'!$J:$J,'Grafico Fluxo de Caixa'!Q$6,'Ctas Pagar'!$C:$C,'Fluxo de Caixa'!$A107)</f>
        <v>0</v>
      </c>
      <c r="R106" s="60">
        <f ca="1">SUMIFS('Ctas Pagar'!$G:$G,'Ctas Pagar'!$J:$J,'Grafico Fluxo de Caixa'!R$6,'Ctas Pagar'!$C:$C,'Fluxo de Caixa'!$A107)</f>
        <v>0</v>
      </c>
      <c r="S106" s="60">
        <f ca="1">SUMIFS('Ctas Pagar'!$G:$G,'Ctas Pagar'!$J:$J,'Grafico Fluxo de Caixa'!S$6,'Ctas Pagar'!$C:$C,'Fluxo de Caixa'!$A107)</f>
        <v>0</v>
      </c>
      <c r="T106" s="60">
        <f ca="1">SUMIFS('Ctas Pagar'!$G:$G,'Ctas Pagar'!$J:$J,'Grafico Fluxo de Caixa'!T$6,'Ctas Pagar'!$C:$C,'Fluxo de Caixa'!$A107)</f>
        <v>0</v>
      </c>
      <c r="U106" s="60">
        <f ca="1">SUMIFS('Ctas Pagar'!$G:$G,'Ctas Pagar'!$J:$J,'Grafico Fluxo de Caixa'!U$6,'Ctas Pagar'!$C:$C,'Fluxo de Caixa'!$A107)</f>
        <v>0</v>
      </c>
      <c r="V106" s="60">
        <f ca="1">SUMIFS('Ctas Pagar'!$G:$G,'Ctas Pagar'!$J:$J,'Grafico Fluxo de Caixa'!V$6,'Ctas Pagar'!$C:$C,'Fluxo de Caixa'!$A107)</f>
        <v>0</v>
      </c>
      <c r="W106" s="60">
        <f ca="1">SUMIFS('Ctas Pagar'!$G:$G,'Ctas Pagar'!$J:$J,'Grafico Fluxo de Caixa'!W$6,'Ctas Pagar'!$C:$C,'Fluxo de Caixa'!$A107)</f>
        <v>0</v>
      </c>
      <c r="X106" s="60">
        <f ca="1">SUMIFS('Ctas Pagar'!$G:$G,'Ctas Pagar'!$J:$J,'Grafico Fluxo de Caixa'!X$6,'Ctas Pagar'!$C:$C,'Fluxo de Caixa'!$A107)</f>
        <v>0</v>
      </c>
      <c r="Y106" s="60">
        <f ca="1">SUMIFS('Ctas Pagar'!$G:$G,'Ctas Pagar'!$J:$J,'Grafico Fluxo de Caixa'!Y$6,'Ctas Pagar'!$C:$C,'Fluxo de Caixa'!$A107)</f>
        <v>0</v>
      </c>
      <c r="Z106" s="60">
        <f ca="1">SUMIFS('Ctas Pagar'!$G:$G,'Ctas Pagar'!$J:$J,'Grafico Fluxo de Caixa'!Z$6,'Ctas Pagar'!$C:$C,'Fluxo de Caixa'!$A107)</f>
        <v>0</v>
      </c>
      <c r="AA106" s="60">
        <f ca="1">SUMIFS('Ctas Pagar'!$G:$G,'Ctas Pagar'!$J:$J,'Grafico Fluxo de Caixa'!AA$6,'Ctas Pagar'!$C:$C,'Fluxo de Caixa'!$A107)</f>
        <v>0</v>
      </c>
      <c r="AB106" s="60">
        <f ca="1">SUMIFS('Ctas Pagar'!$G:$G,'Ctas Pagar'!$J:$J,'Grafico Fluxo de Caixa'!AB$6,'Ctas Pagar'!$C:$C,'Fluxo de Caixa'!$A107)</f>
        <v>0</v>
      </c>
      <c r="AC106" s="60">
        <f ca="1">SUMIFS('Ctas Pagar'!$G:$G,'Ctas Pagar'!$J:$J,'Grafico Fluxo de Caixa'!AC$6,'Ctas Pagar'!$C:$C,'Fluxo de Caixa'!$A107)</f>
        <v>0</v>
      </c>
      <c r="AD106" s="60">
        <f ca="1">SUMIFS('Ctas Pagar'!$G:$G,'Ctas Pagar'!$J:$J,'Grafico Fluxo de Caixa'!AD$6,'Ctas Pagar'!$C:$C,'Fluxo de Caixa'!$A107)</f>
        <v>0</v>
      </c>
      <c r="AE106" s="60">
        <f ca="1">SUMIFS('Ctas Pagar'!$G:$G,'Ctas Pagar'!$J:$J,'Grafico Fluxo de Caixa'!AE$6,'Ctas Pagar'!$C:$C,'Fluxo de Caixa'!$A107)</f>
        <v>0</v>
      </c>
      <c r="AF106" s="60">
        <f ca="1">SUMIFS('Ctas Pagar'!$G:$G,'Ctas Pagar'!$J:$J,'Grafico Fluxo de Caixa'!AF$6,'Ctas Pagar'!$C:$C,'Fluxo de Caixa'!$A107)</f>
        <v>0</v>
      </c>
      <c r="AG106" s="60">
        <f ca="1">SUMIFS('Ctas Pagar'!$G:$G,'Ctas Pagar'!$J:$J,'Grafico Fluxo de Caixa'!AG$6,'Ctas Pagar'!$C:$C,'Fluxo de Caixa'!$A107)</f>
        <v>0</v>
      </c>
    </row>
    <row r="107" spans="1:33">
      <c r="A107" s="6">
        <f>'Plano de Contas'!A121</f>
        <v>0</v>
      </c>
      <c r="B107" s="60">
        <f ca="1">SUMIFS('Ctas Pagar'!$G:$G,'Ctas Pagar'!$J:$J,'Grafico Fluxo de Caixa'!B$6,'Ctas Pagar'!$C:$C,'Fluxo de Caixa'!$A108)</f>
        <v>0</v>
      </c>
      <c r="C107" s="60">
        <f ca="1">SUMIFS('Ctas Pagar'!$G:$G,'Ctas Pagar'!$J:$J,'Grafico Fluxo de Caixa'!C$6,'Ctas Pagar'!$C:$C,'Fluxo de Caixa'!$A108)</f>
        <v>0</v>
      </c>
      <c r="D107" s="60">
        <f ca="1">SUMIFS('Ctas Pagar'!$G:$G,'Ctas Pagar'!$J:$J,'Grafico Fluxo de Caixa'!D$6,'Ctas Pagar'!$C:$C,'Fluxo de Caixa'!$A108)</f>
        <v>0</v>
      </c>
      <c r="E107" s="60">
        <f ca="1">SUMIFS('Ctas Pagar'!$G:$G,'Ctas Pagar'!$J:$J,'Grafico Fluxo de Caixa'!E$6,'Ctas Pagar'!$C:$C,'Fluxo de Caixa'!$A108)</f>
        <v>0</v>
      </c>
      <c r="F107" s="60">
        <f ca="1">SUMIFS('Ctas Pagar'!$G:$G,'Ctas Pagar'!$J:$J,'Grafico Fluxo de Caixa'!F$6,'Ctas Pagar'!$C:$C,'Fluxo de Caixa'!$A108)</f>
        <v>0</v>
      </c>
      <c r="G107" s="60">
        <f ca="1">SUMIFS('Ctas Pagar'!$G:$G,'Ctas Pagar'!$J:$J,'Grafico Fluxo de Caixa'!G$6,'Ctas Pagar'!$C:$C,'Fluxo de Caixa'!$A108)</f>
        <v>0</v>
      </c>
      <c r="H107" s="60">
        <f ca="1">SUMIFS('Ctas Pagar'!$G:$G,'Ctas Pagar'!$J:$J,'Grafico Fluxo de Caixa'!H$6,'Ctas Pagar'!$C:$C,'Fluxo de Caixa'!$A108)</f>
        <v>0</v>
      </c>
      <c r="I107" s="60">
        <f ca="1">SUMIFS('Ctas Pagar'!$G:$G,'Ctas Pagar'!$J:$J,'Grafico Fluxo de Caixa'!I$6,'Ctas Pagar'!$C:$C,'Fluxo de Caixa'!$A108)</f>
        <v>0</v>
      </c>
      <c r="J107" s="60">
        <f ca="1">SUMIFS('Ctas Pagar'!$G:$G,'Ctas Pagar'!$J:$J,'Grafico Fluxo de Caixa'!J$6,'Ctas Pagar'!$C:$C,'Fluxo de Caixa'!$A108)</f>
        <v>0</v>
      </c>
      <c r="K107" s="60">
        <f ca="1">SUMIFS('Ctas Pagar'!$G:$G,'Ctas Pagar'!$J:$J,'Grafico Fluxo de Caixa'!K$6,'Ctas Pagar'!$C:$C,'Fluxo de Caixa'!$A108)</f>
        <v>0</v>
      </c>
      <c r="L107" s="60">
        <f ca="1">SUMIFS('Ctas Pagar'!$G:$G,'Ctas Pagar'!$J:$J,'Grafico Fluxo de Caixa'!L$6,'Ctas Pagar'!$C:$C,'Fluxo de Caixa'!$A108)</f>
        <v>0</v>
      </c>
      <c r="M107" s="60">
        <f ca="1">SUMIFS('Ctas Pagar'!$G:$G,'Ctas Pagar'!$J:$J,'Grafico Fluxo de Caixa'!M$6,'Ctas Pagar'!$C:$C,'Fluxo de Caixa'!$A108)</f>
        <v>0</v>
      </c>
      <c r="N107" s="60">
        <f ca="1">SUMIFS('Ctas Pagar'!$G:$G,'Ctas Pagar'!$J:$J,'Grafico Fluxo de Caixa'!N$6,'Ctas Pagar'!$C:$C,'Fluxo de Caixa'!$A108)</f>
        <v>0</v>
      </c>
      <c r="O107" s="60">
        <f ca="1">SUMIFS('Ctas Pagar'!$G:$G,'Ctas Pagar'!$J:$J,'Grafico Fluxo de Caixa'!O$6,'Ctas Pagar'!$C:$C,'Fluxo de Caixa'!$A108)</f>
        <v>0</v>
      </c>
      <c r="P107" s="60">
        <f ca="1">SUMIFS('Ctas Pagar'!$G:$G,'Ctas Pagar'!$J:$J,'Grafico Fluxo de Caixa'!P$6,'Ctas Pagar'!$C:$C,'Fluxo de Caixa'!$A108)</f>
        <v>0</v>
      </c>
      <c r="Q107" s="60">
        <f ca="1">SUMIFS('Ctas Pagar'!$G:$G,'Ctas Pagar'!$J:$J,'Grafico Fluxo de Caixa'!Q$6,'Ctas Pagar'!$C:$C,'Fluxo de Caixa'!$A108)</f>
        <v>0</v>
      </c>
      <c r="R107" s="60">
        <f ca="1">SUMIFS('Ctas Pagar'!$G:$G,'Ctas Pagar'!$J:$J,'Grafico Fluxo de Caixa'!R$6,'Ctas Pagar'!$C:$C,'Fluxo de Caixa'!$A108)</f>
        <v>0</v>
      </c>
      <c r="S107" s="60">
        <f ca="1">SUMIFS('Ctas Pagar'!$G:$G,'Ctas Pagar'!$J:$J,'Grafico Fluxo de Caixa'!S$6,'Ctas Pagar'!$C:$C,'Fluxo de Caixa'!$A108)</f>
        <v>0</v>
      </c>
      <c r="T107" s="60">
        <f ca="1">SUMIFS('Ctas Pagar'!$G:$G,'Ctas Pagar'!$J:$J,'Grafico Fluxo de Caixa'!T$6,'Ctas Pagar'!$C:$C,'Fluxo de Caixa'!$A108)</f>
        <v>0</v>
      </c>
      <c r="U107" s="60">
        <f ca="1">SUMIFS('Ctas Pagar'!$G:$G,'Ctas Pagar'!$J:$J,'Grafico Fluxo de Caixa'!U$6,'Ctas Pagar'!$C:$C,'Fluxo de Caixa'!$A108)</f>
        <v>0</v>
      </c>
      <c r="V107" s="60">
        <f ca="1">SUMIFS('Ctas Pagar'!$G:$G,'Ctas Pagar'!$J:$J,'Grafico Fluxo de Caixa'!V$6,'Ctas Pagar'!$C:$C,'Fluxo de Caixa'!$A108)</f>
        <v>0</v>
      </c>
      <c r="W107" s="60">
        <f ca="1">SUMIFS('Ctas Pagar'!$G:$G,'Ctas Pagar'!$J:$J,'Grafico Fluxo de Caixa'!W$6,'Ctas Pagar'!$C:$C,'Fluxo de Caixa'!$A108)</f>
        <v>0</v>
      </c>
      <c r="X107" s="60">
        <f ca="1">SUMIFS('Ctas Pagar'!$G:$G,'Ctas Pagar'!$J:$J,'Grafico Fluxo de Caixa'!X$6,'Ctas Pagar'!$C:$C,'Fluxo de Caixa'!$A108)</f>
        <v>0</v>
      </c>
      <c r="Y107" s="60">
        <f ca="1">SUMIFS('Ctas Pagar'!$G:$G,'Ctas Pagar'!$J:$J,'Grafico Fluxo de Caixa'!Y$6,'Ctas Pagar'!$C:$C,'Fluxo de Caixa'!$A108)</f>
        <v>0</v>
      </c>
      <c r="Z107" s="60">
        <f ca="1">SUMIFS('Ctas Pagar'!$G:$G,'Ctas Pagar'!$J:$J,'Grafico Fluxo de Caixa'!Z$6,'Ctas Pagar'!$C:$C,'Fluxo de Caixa'!$A108)</f>
        <v>0</v>
      </c>
      <c r="AA107" s="60">
        <f ca="1">SUMIFS('Ctas Pagar'!$G:$G,'Ctas Pagar'!$J:$J,'Grafico Fluxo de Caixa'!AA$6,'Ctas Pagar'!$C:$C,'Fluxo de Caixa'!$A108)</f>
        <v>0</v>
      </c>
      <c r="AB107" s="60">
        <f ca="1">SUMIFS('Ctas Pagar'!$G:$G,'Ctas Pagar'!$J:$J,'Grafico Fluxo de Caixa'!AB$6,'Ctas Pagar'!$C:$C,'Fluxo de Caixa'!$A108)</f>
        <v>0</v>
      </c>
      <c r="AC107" s="60">
        <f ca="1">SUMIFS('Ctas Pagar'!$G:$G,'Ctas Pagar'!$J:$J,'Grafico Fluxo de Caixa'!AC$6,'Ctas Pagar'!$C:$C,'Fluxo de Caixa'!$A108)</f>
        <v>0</v>
      </c>
      <c r="AD107" s="60">
        <f ca="1">SUMIFS('Ctas Pagar'!$G:$G,'Ctas Pagar'!$J:$J,'Grafico Fluxo de Caixa'!AD$6,'Ctas Pagar'!$C:$C,'Fluxo de Caixa'!$A108)</f>
        <v>0</v>
      </c>
      <c r="AE107" s="60">
        <f ca="1">SUMIFS('Ctas Pagar'!$G:$G,'Ctas Pagar'!$J:$J,'Grafico Fluxo de Caixa'!AE$6,'Ctas Pagar'!$C:$C,'Fluxo de Caixa'!$A108)</f>
        <v>0</v>
      </c>
      <c r="AF107" s="60">
        <f ca="1">SUMIFS('Ctas Pagar'!$G:$G,'Ctas Pagar'!$J:$J,'Grafico Fluxo de Caixa'!AF$6,'Ctas Pagar'!$C:$C,'Fluxo de Caixa'!$A108)</f>
        <v>0</v>
      </c>
      <c r="AG107" s="60">
        <f ca="1">SUMIFS('Ctas Pagar'!$G:$G,'Ctas Pagar'!$J:$J,'Grafico Fluxo de Caixa'!AG$6,'Ctas Pagar'!$C:$C,'Fluxo de Caixa'!$A108)</f>
        <v>0</v>
      </c>
    </row>
    <row r="108" spans="1:33">
      <c r="A108" s="6" t="str">
        <f>'Plano de Contas'!A123</f>
        <v>6.2.1 Compra de Equipamentos de Informárica</v>
      </c>
      <c r="B108" s="60">
        <f ca="1">SUMIFS('Ctas Pagar'!$G:$G,'Ctas Pagar'!$J:$J,'Grafico Fluxo de Caixa'!B$6,'Ctas Pagar'!$C:$C,'Fluxo de Caixa'!$A109)</f>
        <v>0</v>
      </c>
      <c r="C108" s="60">
        <f ca="1">SUMIFS('Ctas Pagar'!$G:$G,'Ctas Pagar'!$J:$J,'Grafico Fluxo de Caixa'!C$6,'Ctas Pagar'!$C:$C,'Fluxo de Caixa'!$A109)</f>
        <v>0</v>
      </c>
      <c r="D108" s="60">
        <f ca="1">SUMIFS('Ctas Pagar'!$G:$G,'Ctas Pagar'!$J:$J,'Grafico Fluxo de Caixa'!D$6,'Ctas Pagar'!$C:$C,'Fluxo de Caixa'!$A109)</f>
        <v>0</v>
      </c>
      <c r="E108" s="60">
        <f ca="1">SUMIFS('Ctas Pagar'!$G:$G,'Ctas Pagar'!$J:$J,'Grafico Fluxo de Caixa'!E$6,'Ctas Pagar'!$C:$C,'Fluxo de Caixa'!$A109)</f>
        <v>0</v>
      </c>
      <c r="F108" s="60">
        <f ca="1">SUMIFS('Ctas Pagar'!$G:$G,'Ctas Pagar'!$J:$J,'Grafico Fluxo de Caixa'!F$6,'Ctas Pagar'!$C:$C,'Fluxo de Caixa'!$A109)</f>
        <v>0</v>
      </c>
      <c r="G108" s="60">
        <f ca="1">SUMIFS('Ctas Pagar'!$G:$G,'Ctas Pagar'!$J:$J,'Grafico Fluxo de Caixa'!G$6,'Ctas Pagar'!$C:$C,'Fluxo de Caixa'!$A109)</f>
        <v>0</v>
      </c>
      <c r="H108" s="60">
        <f ca="1">SUMIFS('Ctas Pagar'!$G:$G,'Ctas Pagar'!$J:$J,'Grafico Fluxo de Caixa'!H$6,'Ctas Pagar'!$C:$C,'Fluxo de Caixa'!$A109)</f>
        <v>0</v>
      </c>
      <c r="I108" s="60">
        <f ca="1">SUMIFS('Ctas Pagar'!$G:$G,'Ctas Pagar'!$J:$J,'Grafico Fluxo de Caixa'!I$6,'Ctas Pagar'!$C:$C,'Fluxo de Caixa'!$A109)</f>
        <v>0</v>
      </c>
      <c r="J108" s="60">
        <f ca="1">SUMIFS('Ctas Pagar'!$G:$G,'Ctas Pagar'!$J:$J,'Grafico Fluxo de Caixa'!J$6,'Ctas Pagar'!$C:$C,'Fluxo de Caixa'!$A109)</f>
        <v>0</v>
      </c>
      <c r="K108" s="60">
        <f ca="1">SUMIFS('Ctas Pagar'!$G:$G,'Ctas Pagar'!$J:$J,'Grafico Fluxo de Caixa'!K$6,'Ctas Pagar'!$C:$C,'Fluxo de Caixa'!$A109)</f>
        <v>0</v>
      </c>
      <c r="L108" s="60">
        <f ca="1">SUMIFS('Ctas Pagar'!$G:$G,'Ctas Pagar'!$J:$J,'Grafico Fluxo de Caixa'!L$6,'Ctas Pagar'!$C:$C,'Fluxo de Caixa'!$A109)</f>
        <v>0</v>
      </c>
      <c r="M108" s="60">
        <f ca="1">SUMIFS('Ctas Pagar'!$G:$G,'Ctas Pagar'!$J:$J,'Grafico Fluxo de Caixa'!M$6,'Ctas Pagar'!$C:$C,'Fluxo de Caixa'!$A109)</f>
        <v>0</v>
      </c>
      <c r="N108" s="60">
        <f ca="1">SUMIFS('Ctas Pagar'!$G:$G,'Ctas Pagar'!$J:$J,'Grafico Fluxo de Caixa'!N$6,'Ctas Pagar'!$C:$C,'Fluxo de Caixa'!$A109)</f>
        <v>0</v>
      </c>
      <c r="O108" s="60">
        <f ca="1">SUMIFS('Ctas Pagar'!$G:$G,'Ctas Pagar'!$J:$J,'Grafico Fluxo de Caixa'!O$6,'Ctas Pagar'!$C:$C,'Fluxo de Caixa'!$A109)</f>
        <v>0</v>
      </c>
      <c r="P108" s="60">
        <f ca="1">SUMIFS('Ctas Pagar'!$G:$G,'Ctas Pagar'!$J:$J,'Grafico Fluxo de Caixa'!P$6,'Ctas Pagar'!$C:$C,'Fluxo de Caixa'!$A109)</f>
        <v>0</v>
      </c>
      <c r="Q108" s="60">
        <f ca="1">SUMIFS('Ctas Pagar'!$G:$G,'Ctas Pagar'!$J:$J,'Grafico Fluxo de Caixa'!Q$6,'Ctas Pagar'!$C:$C,'Fluxo de Caixa'!$A109)</f>
        <v>0</v>
      </c>
      <c r="R108" s="60">
        <f ca="1">SUMIFS('Ctas Pagar'!$G:$G,'Ctas Pagar'!$J:$J,'Grafico Fluxo de Caixa'!R$6,'Ctas Pagar'!$C:$C,'Fluxo de Caixa'!$A109)</f>
        <v>0</v>
      </c>
      <c r="S108" s="60">
        <f ca="1">SUMIFS('Ctas Pagar'!$G:$G,'Ctas Pagar'!$J:$J,'Grafico Fluxo de Caixa'!S$6,'Ctas Pagar'!$C:$C,'Fluxo de Caixa'!$A109)</f>
        <v>0</v>
      </c>
      <c r="T108" s="60">
        <f ca="1">SUMIFS('Ctas Pagar'!$G:$G,'Ctas Pagar'!$J:$J,'Grafico Fluxo de Caixa'!T$6,'Ctas Pagar'!$C:$C,'Fluxo de Caixa'!$A109)</f>
        <v>0</v>
      </c>
      <c r="U108" s="60">
        <f ca="1">SUMIFS('Ctas Pagar'!$G:$G,'Ctas Pagar'!$J:$J,'Grafico Fluxo de Caixa'!U$6,'Ctas Pagar'!$C:$C,'Fluxo de Caixa'!$A109)</f>
        <v>0</v>
      </c>
      <c r="V108" s="60">
        <f ca="1">SUMIFS('Ctas Pagar'!$G:$G,'Ctas Pagar'!$J:$J,'Grafico Fluxo de Caixa'!V$6,'Ctas Pagar'!$C:$C,'Fluxo de Caixa'!$A109)</f>
        <v>0</v>
      </c>
      <c r="W108" s="60">
        <f ca="1">SUMIFS('Ctas Pagar'!$G:$G,'Ctas Pagar'!$J:$J,'Grafico Fluxo de Caixa'!W$6,'Ctas Pagar'!$C:$C,'Fluxo de Caixa'!$A109)</f>
        <v>0</v>
      </c>
      <c r="X108" s="60">
        <f ca="1">SUMIFS('Ctas Pagar'!$G:$G,'Ctas Pagar'!$J:$J,'Grafico Fluxo de Caixa'!X$6,'Ctas Pagar'!$C:$C,'Fluxo de Caixa'!$A109)</f>
        <v>0</v>
      </c>
      <c r="Y108" s="60">
        <f ca="1">SUMIFS('Ctas Pagar'!$G:$G,'Ctas Pagar'!$J:$J,'Grafico Fluxo de Caixa'!Y$6,'Ctas Pagar'!$C:$C,'Fluxo de Caixa'!$A109)</f>
        <v>0</v>
      </c>
      <c r="Z108" s="60">
        <f ca="1">SUMIFS('Ctas Pagar'!$G:$G,'Ctas Pagar'!$J:$J,'Grafico Fluxo de Caixa'!Z$6,'Ctas Pagar'!$C:$C,'Fluxo de Caixa'!$A109)</f>
        <v>0</v>
      </c>
      <c r="AA108" s="60">
        <f ca="1">SUMIFS('Ctas Pagar'!$G:$G,'Ctas Pagar'!$J:$J,'Grafico Fluxo de Caixa'!AA$6,'Ctas Pagar'!$C:$C,'Fluxo de Caixa'!$A109)</f>
        <v>0</v>
      </c>
      <c r="AB108" s="60">
        <f ca="1">SUMIFS('Ctas Pagar'!$G:$G,'Ctas Pagar'!$J:$J,'Grafico Fluxo de Caixa'!AB$6,'Ctas Pagar'!$C:$C,'Fluxo de Caixa'!$A109)</f>
        <v>0</v>
      </c>
      <c r="AC108" s="60">
        <f ca="1">SUMIFS('Ctas Pagar'!$G:$G,'Ctas Pagar'!$J:$J,'Grafico Fluxo de Caixa'!AC$6,'Ctas Pagar'!$C:$C,'Fluxo de Caixa'!$A109)</f>
        <v>0</v>
      </c>
      <c r="AD108" s="60">
        <f ca="1">SUMIFS('Ctas Pagar'!$G:$G,'Ctas Pagar'!$J:$J,'Grafico Fluxo de Caixa'!AD$6,'Ctas Pagar'!$C:$C,'Fluxo de Caixa'!$A109)</f>
        <v>0</v>
      </c>
      <c r="AE108" s="60">
        <f ca="1">SUMIFS('Ctas Pagar'!$G:$G,'Ctas Pagar'!$J:$J,'Grafico Fluxo de Caixa'!AE$6,'Ctas Pagar'!$C:$C,'Fluxo de Caixa'!$A109)</f>
        <v>0</v>
      </c>
      <c r="AF108" s="60">
        <f ca="1">SUMIFS('Ctas Pagar'!$G:$G,'Ctas Pagar'!$J:$J,'Grafico Fluxo de Caixa'!AF$6,'Ctas Pagar'!$C:$C,'Fluxo de Caixa'!$A109)</f>
        <v>0</v>
      </c>
      <c r="AG108" s="60">
        <f ca="1">SUMIFS('Ctas Pagar'!$G:$G,'Ctas Pagar'!$J:$J,'Grafico Fluxo de Caixa'!AG$6,'Ctas Pagar'!$C:$C,'Fluxo de Caixa'!$A109)</f>
        <v>0</v>
      </c>
    </row>
    <row r="109" spans="1:33">
      <c r="A109" s="6" t="str">
        <f>'Plano de Contas'!A124</f>
        <v>6.2.2 Reformas / Estrutura</v>
      </c>
      <c r="B109" s="60">
        <f ca="1">SUMIFS('Ctas Pagar'!$G:$G,'Ctas Pagar'!$J:$J,'Grafico Fluxo de Caixa'!B$6,'Ctas Pagar'!$C:$C,'Fluxo de Caixa'!$A110)</f>
        <v>0</v>
      </c>
      <c r="C109" s="60">
        <f ca="1">SUMIFS('Ctas Pagar'!$G:$G,'Ctas Pagar'!$J:$J,'Grafico Fluxo de Caixa'!C$6,'Ctas Pagar'!$C:$C,'Fluxo de Caixa'!$A110)</f>
        <v>0</v>
      </c>
      <c r="D109" s="60">
        <f ca="1">SUMIFS('Ctas Pagar'!$G:$G,'Ctas Pagar'!$J:$J,'Grafico Fluxo de Caixa'!D$6,'Ctas Pagar'!$C:$C,'Fluxo de Caixa'!$A110)</f>
        <v>0</v>
      </c>
      <c r="E109" s="60">
        <f ca="1">SUMIFS('Ctas Pagar'!$G:$G,'Ctas Pagar'!$J:$J,'Grafico Fluxo de Caixa'!E$6,'Ctas Pagar'!$C:$C,'Fluxo de Caixa'!$A110)</f>
        <v>0</v>
      </c>
      <c r="F109" s="60">
        <f ca="1">SUMIFS('Ctas Pagar'!$G:$G,'Ctas Pagar'!$J:$J,'Grafico Fluxo de Caixa'!F$6,'Ctas Pagar'!$C:$C,'Fluxo de Caixa'!$A110)</f>
        <v>0</v>
      </c>
      <c r="G109" s="60">
        <f ca="1">SUMIFS('Ctas Pagar'!$G:$G,'Ctas Pagar'!$J:$J,'Grafico Fluxo de Caixa'!G$6,'Ctas Pagar'!$C:$C,'Fluxo de Caixa'!$A110)</f>
        <v>0</v>
      </c>
      <c r="H109" s="60">
        <f ca="1">SUMIFS('Ctas Pagar'!$G:$G,'Ctas Pagar'!$J:$J,'Grafico Fluxo de Caixa'!H$6,'Ctas Pagar'!$C:$C,'Fluxo de Caixa'!$A110)</f>
        <v>0</v>
      </c>
      <c r="I109" s="60">
        <f ca="1">SUMIFS('Ctas Pagar'!$G:$G,'Ctas Pagar'!$J:$J,'Grafico Fluxo de Caixa'!I$6,'Ctas Pagar'!$C:$C,'Fluxo de Caixa'!$A110)</f>
        <v>0</v>
      </c>
      <c r="J109" s="60">
        <f ca="1">SUMIFS('Ctas Pagar'!$G:$G,'Ctas Pagar'!$J:$J,'Grafico Fluxo de Caixa'!J$6,'Ctas Pagar'!$C:$C,'Fluxo de Caixa'!$A110)</f>
        <v>0</v>
      </c>
      <c r="K109" s="60">
        <f ca="1">SUMIFS('Ctas Pagar'!$G:$G,'Ctas Pagar'!$J:$J,'Grafico Fluxo de Caixa'!K$6,'Ctas Pagar'!$C:$C,'Fluxo de Caixa'!$A110)</f>
        <v>0</v>
      </c>
      <c r="L109" s="60">
        <f ca="1">SUMIFS('Ctas Pagar'!$G:$G,'Ctas Pagar'!$J:$J,'Grafico Fluxo de Caixa'!L$6,'Ctas Pagar'!$C:$C,'Fluxo de Caixa'!$A110)</f>
        <v>0</v>
      </c>
      <c r="M109" s="60">
        <f ca="1">SUMIFS('Ctas Pagar'!$G:$G,'Ctas Pagar'!$J:$J,'Grafico Fluxo de Caixa'!M$6,'Ctas Pagar'!$C:$C,'Fluxo de Caixa'!$A110)</f>
        <v>0</v>
      </c>
      <c r="N109" s="60">
        <f ca="1">SUMIFS('Ctas Pagar'!$G:$G,'Ctas Pagar'!$J:$J,'Grafico Fluxo de Caixa'!N$6,'Ctas Pagar'!$C:$C,'Fluxo de Caixa'!$A110)</f>
        <v>0</v>
      </c>
      <c r="O109" s="60">
        <f ca="1">SUMIFS('Ctas Pagar'!$G:$G,'Ctas Pagar'!$J:$J,'Grafico Fluxo de Caixa'!O$6,'Ctas Pagar'!$C:$C,'Fluxo de Caixa'!$A110)</f>
        <v>0</v>
      </c>
      <c r="P109" s="60">
        <f ca="1">SUMIFS('Ctas Pagar'!$G:$G,'Ctas Pagar'!$J:$J,'Grafico Fluxo de Caixa'!P$6,'Ctas Pagar'!$C:$C,'Fluxo de Caixa'!$A110)</f>
        <v>0</v>
      </c>
      <c r="Q109" s="60">
        <f ca="1">SUMIFS('Ctas Pagar'!$G:$G,'Ctas Pagar'!$J:$J,'Grafico Fluxo de Caixa'!Q$6,'Ctas Pagar'!$C:$C,'Fluxo de Caixa'!$A110)</f>
        <v>0</v>
      </c>
      <c r="R109" s="60">
        <f ca="1">SUMIFS('Ctas Pagar'!$G:$G,'Ctas Pagar'!$J:$J,'Grafico Fluxo de Caixa'!R$6,'Ctas Pagar'!$C:$C,'Fluxo de Caixa'!$A110)</f>
        <v>0</v>
      </c>
      <c r="S109" s="60">
        <f ca="1">SUMIFS('Ctas Pagar'!$G:$G,'Ctas Pagar'!$J:$J,'Grafico Fluxo de Caixa'!S$6,'Ctas Pagar'!$C:$C,'Fluxo de Caixa'!$A110)</f>
        <v>0</v>
      </c>
      <c r="T109" s="60">
        <f ca="1">SUMIFS('Ctas Pagar'!$G:$G,'Ctas Pagar'!$J:$J,'Grafico Fluxo de Caixa'!T$6,'Ctas Pagar'!$C:$C,'Fluxo de Caixa'!$A110)</f>
        <v>0</v>
      </c>
      <c r="U109" s="60">
        <f ca="1">SUMIFS('Ctas Pagar'!$G:$G,'Ctas Pagar'!$J:$J,'Grafico Fluxo de Caixa'!U$6,'Ctas Pagar'!$C:$C,'Fluxo de Caixa'!$A110)</f>
        <v>0</v>
      </c>
      <c r="V109" s="60">
        <f ca="1">SUMIFS('Ctas Pagar'!$G:$G,'Ctas Pagar'!$J:$J,'Grafico Fluxo de Caixa'!V$6,'Ctas Pagar'!$C:$C,'Fluxo de Caixa'!$A110)</f>
        <v>0</v>
      </c>
      <c r="W109" s="60">
        <f ca="1">SUMIFS('Ctas Pagar'!$G:$G,'Ctas Pagar'!$J:$J,'Grafico Fluxo de Caixa'!W$6,'Ctas Pagar'!$C:$C,'Fluxo de Caixa'!$A110)</f>
        <v>0</v>
      </c>
      <c r="X109" s="60">
        <f ca="1">SUMIFS('Ctas Pagar'!$G:$G,'Ctas Pagar'!$J:$J,'Grafico Fluxo de Caixa'!X$6,'Ctas Pagar'!$C:$C,'Fluxo de Caixa'!$A110)</f>
        <v>0</v>
      </c>
      <c r="Y109" s="60">
        <f ca="1">SUMIFS('Ctas Pagar'!$G:$G,'Ctas Pagar'!$J:$J,'Grafico Fluxo de Caixa'!Y$6,'Ctas Pagar'!$C:$C,'Fluxo de Caixa'!$A110)</f>
        <v>0</v>
      </c>
      <c r="Z109" s="60">
        <f ca="1">SUMIFS('Ctas Pagar'!$G:$G,'Ctas Pagar'!$J:$J,'Grafico Fluxo de Caixa'!Z$6,'Ctas Pagar'!$C:$C,'Fluxo de Caixa'!$A110)</f>
        <v>0</v>
      </c>
      <c r="AA109" s="60">
        <f ca="1">SUMIFS('Ctas Pagar'!$G:$G,'Ctas Pagar'!$J:$J,'Grafico Fluxo de Caixa'!AA$6,'Ctas Pagar'!$C:$C,'Fluxo de Caixa'!$A110)</f>
        <v>0</v>
      </c>
      <c r="AB109" s="60">
        <f ca="1">SUMIFS('Ctas Pagar'!$G:$G,'Ctas Pagar'!$J:$J,'Grafico Fluxo de Caixa'!AB$6,'Ctas Pagar'!$C:$C,'Fluxo de Caixa'!$A110)</f>
        <v>0</v>
      </c>
      <c r="AC109" s="60">
        <f ca="1">SUMIFS('Ctas Pagar'!$G:$G,'Ctas Pagar'!$J:$J,'Grafico Fluxo de Caixa'!AC$6,'Ctas Pagar'!$C:$C,'Fluxo de Caixa'!$A110)</f>
        <v>0</v>
      </c>
      <c r="AD109" s="60">
        <f ca="1">SUMIFS('Ctas Pagar'!$G:$G,'Ctas Pagar'!$J:$J,'Grafico Fluxo de Caixa'!AD$6,'Ctas Pagar'!$C:$C,'Fluxo de Caixa'!$A110)</f>
        <v>0</v>
      </c>
      <c r="AE109" s="60">
        <f ca="1">SUMIFS('Ctas Pagar'!$G:$G,'Ctas Pagar'!$J:$J,'Grafico Fluxo de Caixa'!AE$6,'Ctas Pagar'!$C:$C,'Fluxo de Caixa'!$A110)</f>
        <v>0</v>
      </c>
      <c r="AF109" s="60">
        <f ca="1">SUMIFS('Ctas Pagar'!$G:$G,'Ctas Pagar'!$J:$J,'Grafico Fluxo de Caixa'!AF$6,'Ctas Pagar'!$C:$C,'Fluxo de Caixa'!$A110)</f>
        <v>0</v>
      </c>
      <c r="AG109" s="60">
        <f ca="1">SUMIFS('Ctas Pagar'!$G:$G,'Ctas Pagar'!$J:$J,'Grafico Fluxo de Caixa'!AG$6,'Ctas Pagar'!$C:$C,'Fluxo de Caixa'!$A110)</f>
        <v>0</v>
      </c>
    </row>
    <row r="110" spans="1:33">
      <c r="A110" s="6" t="str">
        <f>'Plano de Contas'!A125</f>
        <v>6.2.3 Mobiliário</v>
      </c>
      <c r="B110" s="60">
        <f ca="1">SUMIFS('Ctas Pagar'!$G:$G,'Ctas Pagar'!$J:$J,'Grafico Fluxo de Caixa'!B$6,'Ctas Pagar'!$C:$C,'Fluxo de Caixa'!$A111)</f>
        <v>0</v>
      </c>
      <c r="C110" s="60">
        <f ca="1">SUMIFS('Ctas Pagar'!$G:$G,'Ctas Pagar'!$J:$J,'Grafico Fluxo de Caixa'!C$6,'Ctas Pagar'!$C:$C,'Fluxo de Caixa'!$A111)</f>
        <v>0</v>
      </c>
      <c r="D110" s="60">
        <f ca="1">SUMIFS('Ctas Pagar'!$G:$G,'Ctas Pagar'!$J:$J,'Grafico Fluxo de Caixa'!D$6,'Ctas Pagar'!$C:$C,'Fluxo de Caixa'!$A111)</f>
        <v>0</v>
      </c>
      <c r="E110" s="60">
        <f ca="1">SUMIFS('Ctas Pagar'!$G:$G,'Ctas Pagar'!$J:$J,'Grafico Fluxo de Caixa'!E$6,'Ctas Pagar'!$C:$C,'Fluxo de Caixa'!$A111)</f>
        <v>0</v>
      </c>
      <c r="F110" s="60">
        <f ca="1">SUMIFS('Ctas Pagar'!$G:$G,'Ctas Pagar'!$J:$J,'Grafico Fluxo de Caixa'!F$6,'Ctas Pagar'!$C:$C,'Fluxo de Caixa'!$A111)</f>
        <v>0</v>
      </c>
      <c r="G110" s="60">
        <f ca="1">SUMIFS('Ctas Pagar'!$G:$G,'Ctas Pagar'!$J:$J,'Grafico Fluxo de Caixa'!G$6,'Ctas Pagar'!$C:$C,'Fluxo de Caixa'!$A111)</f>
        <v>0</v>
      </c>
      <c r="H110" s="60">
        <f ca="1">SUMIFS('Ctas Pagar'!$G:$G,'Ctas Pagar'!$J:$J,'Grafico Fluxo de Caixa'!H$6,'Ctas Pagar'!$C:$C,'Fluxo de Caixa'!$A111)</f>
        <v>0</v>
      </c>
      <c r="I110" s="60">
        <f ca="1">SUMIFS('Ctas Pagar'!$G:$G,'Ctas Pagar'!$J:$J,'Grafico Fluxo de Caixa'!I$6,'Ctas Pagar'!$C:$C,'Fluxo de Caixa'!$A111)</f>
        <v>0</v>
      </c>
      <c r="J110" s="60">
        <f ca="1">SUMIFS('Ctas Pagar'!$G:$G,'Ctas Pagar'!$J:$J,'Grafico Fluxo de Caixa'!J$6,'Ctas Pagar'!$C:$C,'Fluxo de Caixa'!$A111)</f>
        <v>0</v>
      </c>
      <c r="K110" s="60">
        <f ca="1">SUMIFS('Ctas Pagar'!$G:$G,'Ctas Pagar'!$J:$J,'Grafico Fluxo de Caixa'!K$6,'Ctas Pagar'!$C:$C,'Fluxo de Caixa'!$A111)</f>
        <v>0</v>
      </c>
      <c r="L110" s="60">
        <f ca="1">SUMIFS('Ctas Pagar'!$G:$G,'Ctas Pagar'!$J:$J,'Grafico Fluxo de Caixa'!L$6,'Ctas Pagar'!$C:$C,'Fluxo de Caixa'!$A111)</f>
        <v>0</v>
      </c>
      <c r="M110" s="60">
        <f ca="1">SUMIFS('Ctas Pagar'!$G:$G,'Ctas Pagar'!$J:$J,'Grafico Fluxo de Caixa'!M$6,'Ctas Pagar'!$C:$C,'Fluxo de Caixa'!$A111)</f>
        <v>0</v>
      </c>
      <c r="N110" s="60">
        <f ca="1">SUMIFS('Ctas Pagar'!$G:$G,'Ctas Pagar'!$J:$J,'Grafico Fluxo de Caixa'!N$6,'Ctas Pagar'!$C:$C,'Fluxo de Caixa'!$A111)</f>
        <v>0</v>
      </c>
      <c r="O110" s="60">
        <f ca="1">SUMIFS('Ctas Pagar'!$G:$G,'Ctas Pagar'!$J:$J,'Grafico Fluxo de Caixa'!O$6,'Ctas Pagar'!$C:$C,'Fluxo de Caixa'!$A111)</f>
        <v>0</v>
      </c>
      <c r="P110" s="60">
        <f ca="1">SUMIFS('Ctas Pagar'!$G:$G,'Ctas Pagar'!$J:$J,'Grafico Fluxo de Caixa'!P$6,'Ctas Pagar'!$C:$C,'Fluxo de Caixa'!$A111)</f>
        <v>0</v>
      </c>
      <c r="Q110" s="60">
        <f ca="1">SUMIFS('Ctas Pagar'!$G:$G,'Ctas Pagar'!$J:$J,'Grafico Fluxo de Caixa'!Q$6,'Ctas Pagar'!$C:$C,'Fluxo de Caixa'!$A111)</f>
        <v>0</v>
      </c>
      <c r="R110" s="60">
        <f ca="1">SUMIFS('Ctas Pagar'!$G:$G,'Ctas Pagar'!$J:$J,'Grafico Fluxo de Caixa'!R$6,'Ctas Pagar'!$C:$C,'Fluxo de Caixa'!$A111)</f>
        <v>0</v>
      </c>
      <c r="S110" s="60">
        <f ca="1">SUMIFS('Ctas Pagar'!$G:$G,'Ctas Pagar'!$J:$J,'Grafico Fluxo de Caixa'!S$6,'Ctas Pagar'!$C:$C,'Fluxo de Caixa'!$A111)</f>
        <v>0</v>
      </c>
      <c r="T110" s="60">
        <f ca="1">SUMIFS('Ctas Pagar'!$G:$G,'Ctas Pagar'!$J:$J,'Grafico Fluxo de Caixa'!T$6,'Ctas Pagar'!$C:$C,'Fluxo de Caixa'!$A111)</f>
        <v>0</v>
      </c>
      <c r="U110" s="60">
        <f ca="1">SUMIFS('Ctas Pagar'!$G:$G,'Ctas Pagar'!$J:$J,'Grafico Fluxo de Caixa'!U$6,'Ctas Pagar'!$C:$C,'Fluxo de Caixa'!$A111)</f>
        <v>0</v>
      </c>
      <c r="V110" s="60">
        <f ca="1">SUMIFS('Ctas Pagar'!$G:$G,'Ctas Pagar'!$J:$J,'Grafico Fluxo de Caixa'!V$6,'Ctas Pagar'!$C:$C,'Fluxo de Caixa'!$A111)</f>
        <v>0</v>
      </c>
      <c r="W110" s="60">
        <f ca="1">SUMIFS('Ctas Pagar'!$G:$G,'Ctas Pagar'!$J:$J,'Grafico Fluxo de Caixa'!W$6,'Ctas Pagar'!$C:$C,'Fluxo de Caixa'!$A111)</f>
        <v>0</v>
      </c>
      <c r="X110" s="60">
        <f ca="1">SUMIFS('Ctas Pagar'!$G:$G,'Ctas Pagar'!$J:$J,'Grafico Fluxo de Caixa'!X$6,'Ctas Pagar'!$C:$C,'Fluxo de Caixa'!$A111)</f>
        <v>0</v>
      </c>
      <c r="Y110" s="60">
        <f ca="1">SUMIFS('Ctas Pagar'!$G:$G,'Ctas Pagar'!$J:$J,'Grafico Fluxo de Caixa'!Y$6,'Ctas Pagar'!$C:$C,'Fluxo de Caixa'!$A111)</f>
        <v>0</v>
      </c>
      <c r="Z110" s="60">
        <f ca="1">SUMIFS('Ctas Pagar'!$G:$G,'Ctas Pagar'!$J:$J,'Grafico Fluxo de Caixa'!Z$6,'Ctas Pagar'!$C:$C,'Fluxo de Caixa'!$A111)</f>
        <v>0</v>
      </c>
      <c r="AA110" s="60">
        <f ca="1">SUMIFS('Ctas Pagar'!$G:$G,'Ctas Pagar'!$J:$J,'Grafico Fluxo de Caixa'!AA$6,'Ctas Pagar'!$C:$C,'Fluxo de Caixa'!$A111)</f>
        <v>0</v>
      </c>
      <c r="AB110" s="60">
        <f ca="1">SUMIFS('Ctas Pagar'!$G:$G,'Ctas Pagar'!$J:$J,'Grafico Fluxo de Caixa'!AB$6,'Ctas Pagar'!$C:$C,'Fluxo de Caixa'!$A111)</f>
        <v>0</v>
      </c>
      <c r="AC110" s="60">
        <f ca="1">SUMIFS('Ctas Pagar'!$G:$G,'Ctas Pagar'!$J:$J,'Grafico Fluxo de Caixa'!AC$6,'Ctas Pagar'!$C:$C,'Fluxo de Caixa'!$A111)</f>
        <v>0</v>
      </c>
      <c r="AD110" s="60">
        <f ca="1">SUMIFS('Ctas Pagar'!$G:$G,'Ctas Pagar'!$J:$J,'Grafico Fluxo de Caixa'!AD$6,'Ctas Pagar'!$C:$C,'Fluxo de Caixa'!$A111)</f>
        <v>0</v>
      </c>
      <c r="AE110" s="60">
        <f ca="1">SUMIFS('Ctas Pagar'!$G:$G,'Ctas Pagar'!$J:$J,'Grafico Fluxo de Caixa'!AE$6,'Ctas Pagar'!$C:$C,'Fluxo de Caixa'!$A111)</f>
        <v>0</v>
      </c>
      <c r="AF110" s="60">
        <f ca="1">SUMIFS('Ctas Pagar'!$G:$G,'Ctas Pagar'!$J:$J,'Grafico Fluxo de Caixa'!AF$6,'Ctas Pagar'!$C:$C,'Fluxo de Caixa'!$A111)</f>
        <v>0</v>
      </c>
      <c r="AG110" s="60">
        <f ca="1">SUMIFS('Ctas Pagar'!$G:$G,'Ctas Pagar'!$J:$J,'Grafico Fluxo de Caixa'!AG$6,'Ctas Pagar'!$C:$C,'Fluxo de Caixa'!$A111)</f>
        <v>0</v>
      </c>
    </row>
    <row r="111" spans="1:33">
      <c r="A111" s="6" t="str">
        <f>'Plano de Contas'!A126</f>
        <v>6.2.99 Outros Investimentos em Bens Materiais</v>
      </c>
      <c r="B111" s="60">
        <f ca="1">SUMIFS('Ctas Pagar'!$G:$G,'Ctas Pagar'!$J:$J,'Grafico Fluxo de Caixa'!B$6,'Ctas Pagar'!$C:$C,'Fluxo de Caixa'!$A112)</f>
        <v>0</v>
      </c>
      <c r="C111" s="60">
        <f ca="1">SUMIFS('Ctas Pagar'!$G:$G,'Ctas Pagar'!$J:$J,'Grafico Fluxo de Caixa'!C$6,'Ctas Pagar'!$C:$C,'Fluxo de Caixa'!$A112)</f>
        <v>0</v>
      </c>
      <c r="D111" s="60">
        <f ca="1">SUMIFS('Ctas Pagar'!$G:$G,'Ctas Pagar'!$J:$J,'Grafico Fluxo de Caixa'!D$6,'Ctas Pagar'!$C:$C,'Fluxo de Caixa'!$A112)</f>
        <v>0</v>
      </c>
      <c r="E111" s="60">
        <f ca="1">SUMIFS('Ctas Pagar'!$G:$G,'Ctas Pagar'!$J:$J,'Grafico Fluxo de Caixa'!E$6,'Ctas Pagar'!$C:$C,'Fluxo de Caixa'!$A112)</f>
        <v>0</v>
      </c>
      <c r="F111" s="60">
        <f ca="1">SUMIFS('Ctas Pagar'!$G:$G,'Ctas Pagar'!$J:$J,'Grafico Fluxo de Caixa'!F$6,'Ctas Pagar'!$C:$C,'Fluxo de Caixa'!$A112)</f>
        <v>0</v>
      </c>
      <c r="G111" s="60">
        <f ca="1">SUMIFS('Ctas Pagar'!$G:$G,'Ctas Pagar'!$J:$J,'Grafico Fluxo de Caixa'!G$6,'Ctas Pagar'!$C:$C,'Fluxo de Caixa'!$A112)</f>
        <v>0</v>
      </c>
      <c r="H111" s="60">
        <f ca="1">SUMIFS('Ctas Pagar'!$G:$G,'Ctas Pagar'!$J:$J,'Grafico Fluxo de Caixa'!H$6,'Ctas Pagar'!$C:$C,'Fluxo de Caixa'!$A112)</f>
        <v>0</v>
      </c>
      <c r="I111" s="60">
        <f ca="1">SUMIFS('Ctas Pagar'!$G:$G,'Ctas Pagar'!$J:$J,'Grafico Fluxo de Caixa'!I$6,'Ctas Pagar'!$C:$C,'Fluxo de Caixa'!$A112)</f>
        <v>0</v>
      </c>
      <c r="J111" s="60">
        <f ca="1">SUMIFS('Ctas Pagar'!$G:$G,'Ctas Pagar'!$J:$J,'Grafico Fluxo de Caixa'!J$6,'Ctas Pagar'!$C:$C,'Fluxo de Caixa'!$A112)</f>
        <v>0</v>
      </c>
      <c r="K111" s="60">
        <f ca="1">SUMIFS('Ctas Pagar'!$G:$G,'Ctas Pagar'!$J:$J,'Grafico Fluxo de Caixa'!K$6,'Ctas Pagar'!$C:$C,'Fluxo de Caixa'!$A112)</f>
        <v>0</v>
      </c>
      <c r="L111" s="60">
        <f ca="1">SUMIFS('Ctas Pagar'!$G:$G,'Ctas Pagar'!$J:$J,'Grafico Fluxo de Caixa'!L$6,'Ctas Pagar'!$C:$C,'Fluxo de Caixa'!$A112)</f>
        <v>0</v>
      </c>
      <c r="M111" s="60">
        <f ca="1">SUMIFS('Ctas Pagar'!$G:$G,'Ctas Pagar'!$J:$J,'Grafico Fluxo de Caixa'!M$6,'Ctas Pagar'!$C:$C,'Fluxo de Caixa'!$A112)</f>
        <v>0</v>
      </c>
      <c r="N111" s="60">
        <f ca="1">SUMIFS('Ctas Pagar'!$G:$G,'Ctas Pagar'!$J:$J,'Grafico Fluxo de Caixa'!N$6,'Ctas Pagar'!$C:$C,'Fluxo de Caixa'!$A112)</f>
        <v>0</v>
      </c>
      <c r="O111" s="60">
        <f ca="1">SUMIFS('Ctas Pagar'!$G:$G,'Ctas Pagar'!$J:$J,'Grafico Fluxo de Caixa'!O$6,'Ctas Pagar'!$C:$C,'Fluxo de Caixa'!$A112)</f>
        <v>0</v>
      </c>
      <c r="P111" s="60">
        <f ca="1">SUMIFS('Ctas Pagar'!$G:$G,'Ctas Pagar'!$J:$J,'Grafico Fluxo de Caixa'!P$6,'Ctas Pagar'!$C:$C,'Fluxo de Caixa'!$A112)</f>
        <v>0</v>
      </c>
      <c r="Q111" s="60">
        <f ca="1">SUMIFS('Ctas Pagar'!$G:$G,'Ctas Pagar'!$J:$J,'Grafico Fluxo de Caixa'!Q$6,'Ctas Pagar'!$C:$C,'Fluxo de Caixa'!$A112)</f>
        <v>0</v>
      </c>
      <c r="R111" s="60">
        <f ca="1">SUMIFS('Ctas Pagar'!$G:$G,'Ctas Pagar'!$J:$J,'Grafico Fluxo de Caixa'!R$6,'Ctas Pagar'!$C:$C,'Fluxo de Caixa'!$A112)</f>
        <v>0</v>
      </c>
      <c r="S111" s="60">
        <f ca="1">SUMIFS('Ctas Pagar'!$G:$G,'Ctas Pagar'!$J:$J,'Grafico Fluxo de Caixa'!S$6,'Ctas Pagar'!$C:$C,'Fluxo de Caixa'!$A112)</f>
        <v>0</v>
      </c>
      <c r="T111" s="60">
        <f ca="1">SUMIFS('Ctas Pagar'!$G:$G,'Ctas Pagar'!$J:$J,'Grafico Fluxo de Caixa'!T$6,'Ctas Pagar'!$C:$C,'Fluxo de Caixa'!$A112)</f>
        <v>0</v>
      </c>
      <c r="U111" s="60">
        <f ca="1">SUMIFS('Ctas Pagar'!$G:$G,'Ctas Pagar'!$J:$J,'Grafico Fluxo de Caixa'!U$6,'Ctas Pagar'!$C:$C,'Fluxo de Caixa'!$A112)</f>
        <v>0</v>
      </c>
      <c r="V111" s="60">
        <f ca="1">SUMIFS('Ctas Pagar'!$G:$G,'Ctas Pagar'!$J:$J,'Grafico Fluxo de Caixa'!V$6,'Ctas Pagar'!$C:$C,'Fluxo de Caixa'!$A112)</f>
        <v>0</v>
      </c>
      <c r="W111" s="60">
        <f ca="1">SUMIFS('Ctas Pagar'!$G:$G,'Ctas Pagar'!$J:$J,'Grafico Fluxo de Caixa'!W$6,'Ctas Pagar'!$C:$C,'Fluxo de Caixa'!$A112)</f>
        <v>0</v>
      </c>
      <c r="X111" s="60">
        <f ca="1">SUMIFS('Ctas Pagar'!$G:$G,'Ctas Pagar'!$J:$J,'Grafico Fluxo de Caixa'!X$6,'Ctas Pagar'!$C:$C,'Fluxo de Caixa'!$A112)</f>
        <v>0</v>
      </c>
      <c r="Y111" s="60">
        <f ca="1">SUMIFS('Ctas Pagar'!$G:$G,'Ctas Pagar'!$J:$J,'Grafico Fluxo de Caixa'!Y$6,'Ctas Pagar'!$C:$C,'Fluxo de Caixa'!$A112)</f>
        <v>0</v>
      </c>
      <c r="Z111" s="60">
        <f ca="1">SUMIFS('Ctas Pagar'!$G:$G,'Ctas Pagar'!$J:$J,'Grafico Fluxo de Caixa'!Z$6,'Ctas Pagar'!$C:$C,'Fluxo de Caixa'!$A112)</f>
        <v>0</v>
      </c>
      <c r="AA111" s="60">
        <f ca="1">SUMIFS('Ctas Pagar'!$G:$G,'Ctas Pagar'!$J:$J,'Grafico Fluxo de Caixa'!AA$6,'Ctas Pagar'!$C:$C,'Fluxo de Caixa'!$A112)</f>
        <v>0</v>
      </c>
      <c r="AB111" s="60">
        <f ca="1">SUMIFS('Ctas Pagar'!$G:$G,'Ctas Pagar'!$J:$J,'Grafico Fluxo de Caixa'!AB$6,'Ctas Pagar'!$C:$C,'Fluxo de Caixa'!$A112)</f>
        <v>0</v>
      </c>
      <c r="AC111" s="60">
        <f ca="1">SUMIFS('Ctas Pagar'!$G:$G,'Ctas Pagar'!$J:$J,'Grafico Fluxo de Caixa'!AC$6,'Ctas Pagar'!$C:$C,'Fluxo de Caixa'!$A112)</f>
        <v>0</v>
      </c>
      <c r="AD111" s="60">
        <f ca="1">SUMIFS('Ctas Pagar'!$G:$G,'Ctas Pagar'!$J:$J,'Grafico Fluxo de Caixa'!AD$6,'Ctas Pagar'!$C:$C,'Fluxo de Caixa'!$A112)</f>
        <v>0</v>
      </c>
      <c r="AE111" s="60">
        <f ca="1">SUMIFS('Ctas Pagar'!$G:$G,'Ctas Pagar'!$J:$J,'Grafico Fluxo de Caixa'!AE$6,'Ctas Pagar'!$C:$C,'Fluxo de Caixa'!$A112)</f>
        <v>0</v>
      </c>
      <c r="AF111" s="60">
        <f ca="1">SUMIFS('Ctas Pagar'!$G:$G,'Ctas Pagar'!$J:$J,'Grafico Fluxo de Caixa'!AF$6,'Ctas Pagar'!$C:$C,'Fluxo de Caixa'!$A112)</f>
        <v>0</v>
      </c>
      <c r="AG111" s="60">
        <f ca="1">SUMIFS('Ctas Pagar'!$G:$G,'Ctas Pagar'!$J:$J,'Grafico Fluxo de Caixa'!AG$6,'Ctas Pagar'!$C:$C,'Fluxo de Caixa'!$A112)</f>
        <v>0</v>
      </c>
    </row>
    <row r="112" spans="1:33">
      <c r="A112" s="6">
        <f>'Plano de Contas'!A127</f>
        <v>0</v>
      </c>
      <c r="B112" s="60">
        <f ca="1">SUMIFS('Ctas Pagar'!$G:$G,'Ctas Pagar'!$J:$J,'Grafico Fluxo de Caixa'!B$6,'Ctas Pagar'!$C:$C,'Fluxo de Caixa'!$A113)</f>
        <v>0</v>
      </c>
      <c r="C112" s="60">
        <f ca="1">SUMIFS('Ctas Pagar'!$G:$G,'Ctas Pagar'!$J:$J,'Grafico Fluxo de Caixa'!C$6,'Ctas Pagar'!$C:$C,'Fluxo de Caixa'!$A113)</f>
        <v>0</v>
      </c>
      <c r="D112" s="60">
        <f ca="1">SUMIFS('Ctas Pagar'!$G:$G,'Ctas Pagar'!$J:$J,'Grafico Fluxo de Caixa'!D$6,'Ctas Pagar'!$C:$C,'Fluxo de Caixa'!$A113)</f>
        <v>0</v>
      </c>
      <c r="E112" s="60">
        <f ca="1">SUMIFS('Ctas Pagar'!$G:$G,'Ctas Pagar'!$J:$J,'Grafico Fluxo de Caixa'!E$6,'Ctas Pagar'!$C:$C,'Fluxo de Caixa'!$A113)</f>
        <v>0</v>
      </c>
      <c r="F112" s="60">
        <f ca="1">SUMIFS('Ctas Pagar'!$G:$G,'Ctas Pagar'!$J:$J,'Grafico Fluxo de Caixa'!F$6,'Ctas Pagar'!$C:$C,'Fluxo de Caixa'!$A113)</f>
        <v>0</v>
      </c>
      <c r="G112" s="60">
        <f ca="1">SUMIFS('Ctas Pagar'!$G:$G,'Ctas Pagar'!$J:$J,'Grafico Fluxo de Caixa'!G$6,'Ctas Pagar'!$C:$C,'Fluxo de Caixa'!$A113)</f>
        <v>0</v>
      </c>
      <c r="H112" s="60">
        <f ca="1">SUMIFS('Ctas Pagar'!$G:$G,'Ctas Pagar'!$J:$J,'Grafico Fluxo de Caixa'!H$6,'Ctas Pagar'!$C:$C,'Fluxo de Caixa'!$A113)</f>
        <v>0</v>
      </c>
      <c r="I112" s="60">
        <f ca="1">SUMIFS('Ctas Pagar'!$G:$G,'Ctas Pagar'!$J:$J,'Grafico Fluxo de Caixa'!I$6,'Ctas Pagar'!$C:$C,'Fluxo de Caixa'!$A113)</f>
        <v>0</v>
      </c>
      <c r="J112" s="60">
        <f ca="1">SUMIFS('Ctas Pagar'!$G:$G,'Ctas Pagar'!$J:$J,'Grafico Fluxo de Caixa'!J$6,'Ctas Pagar'!$C:$C,'Fluxo de Caixa'!$A113)</f>
        <v>0</v>
      </c>
      <c r="K112" s="60">
        <f ca="1">SUMIFS('Ctas Pagar'!$G:$G,'Ctas Pagar'!$J:$J,'Grafico Fluxo de Caixa'!K$6,'Ctas Pagar'!$C:$C,'Fluxo de Caixa'!$A113)</f>
        <v>0</v>
      </c>
      <c r="L112" s="60">
        <f ca="1">SUMIFS('Ctas Pagar'!$G:$G,'Ctas Pagar'!$J:$J,'Grafico Fluxo de Caixa'!L$6,'Ctas Pagar'!$C:$C,'Fluxo de Caixa'!$A113)</f>
        <v>0</v>
      </c>
      <c r="M112" s="60">
        <f ca="1">SUMIFS('Ctas Pagar'!$G:$G,'Ctas Pagar'!$J:$J,'Grafico Fluxo de Caixa'!M$6,'Ctas Pagar'!$C:$C,'Fluxo de Caixa'!$A113)</f>
        <v>0</v>
      </c>
      <c r="N112" s="60">
        <f ca="1">SUMIFS('Ctas Pagar'!$G:$G,'Ctas Pagar'!$J:$J,'Grafico Fluxo de Caixa'!N$6,'Ctas Pagar'!$C:$C,'Fluxo de Caixa'!$A113)</f>
        <v>0</v>
      </c>
      <c r="O112" s="60">
        <f ca="1">SUMIFS('Ctas Pagar'!$G:$G,'Ctas Pagar'!$J:$J,'Grafico Fluxo de Caixa'!O$6,'Ctas Pagar'!$C:$C,'Fluxo de Caixa'!$A113)</f>
        <v>0</v>
      </c>
      <c r="P112" s="60">
        <f ca="1">SUMIFS('Ctas Pagar'!$G:$G,'Ctas Pagar'!$J:$J,'Grafico Fluxo de Caixa'!P$6,'Ctas Pagar'!$C:$C,'Fluxo de Caixa'!$A113)</f>
        <v>0</v>
      </c>
      <c r="Q112" s="60">
        <f ca="1">SUMIFS('Ctas Pagar'!$G:$G,'Ctas Pagar'!$J:$J,'Grafico Fluxo de Caixa'!Q$6,'Ctas Pagar'!$C:$C,'Fluxo de Caixa'!$A113)</f>
        <v>0</v>
      </c>
      <c r="R112" s="60">
        <f ca="1">SUMIFS('Ctas Pagar'!$G:$G,'Ctas Pagar'!$J:$J,'Grafico Fluxo de Caixa'!R$6,'Ctas Pagar'!$C:$C,'Fluxo de Caixa'!$A113)</f>
        <v>0</v>
      </c>
      <c r="S112" s="60">
        <f ca="1">SUMIFS('Ctas Pagar'!$G:$G,'Ctas Pagar'!$J:$J,'Grafico Fluxo de Caixa'!S$6,'Ctas Pagar'!$C:$C,'Fluxo de Caixa'!$A113)</f>
        <v>0</v>
      </c>
      <c r="T112" s="60">
        <f ca="1">SUMIFS('Ctas Pagar'!$G:$G,'Ctas Pagar'!$J:$J,'Grafico Fluxo de Caixa'!T$6,'Ctas Pagar'!$C:$C,'Fluxo de Caixa'!$A113)</f>
        <v>0</v>
      </c>
      <c r="U112" s="60">
        <f ca="1">SUMIFS('Ctas Pagar'!$G:$G,'Ctas Pagar'!$J:$J,'Grafico Fluxo de Caixa'!U$6,'Ctas Pagar'!$C:$C,'Fluxo de Caixa'!$A113)</f>
        <v>0</v>
      </c>
      <c r="V112" s="60">
        <f ca="1">SUMIFS('Ctas Pagar'!$G:$G,'Ctas Pagar'!$J:$J,'Grafico Fluxo de Caixa'!V$6,'Ctas Pagar'!$C:$C,'Fluxo de Caixa'!$A113)</f>
        <v>0</v>
      </c>
      <c r="W112" s="60">
        <f ca="1">SUMIFS('Ctas Pagar'!$G:$G,'Ctas Pagar'!$J:$J,'Grafico Fluxo de Caixa'!W$6,'Ctas Pagar'!$C:$C,'Fluxo de Caixa'!$A113)</f>
        <v>0</v>
      </c>
      <c r="X112" s="60">
        <f ca="1">SUMIFS('Ctas Pagar'!$G:$G,'Ctas Pagar'!$J:$J,'Grafico Fluxo de Caixa'!X$6,'Ctas Pagar'!$C:$C,'Fluxo de Caixa'!$A113)</f>
        <v>0</v>
      </c>
      <c r="Y112" s="60">
        <f ca="1">SUMIFS('Ctas Pagar'!$G:$G,'Ctas Pagar'!$J:$J,'Grafico Fluxo de Caixa'!Y$6,'Ctas Pagar'!$C:$C,'Fluxo de Caixa'!$A113)</f>
        <v>0</v>
      </c>
      <c r="Z112" s="60">
        <f ca="1">SUMIFS('Ctas Pagar'!$G:$G,'Ctas Pagar'!$J:$J,'Grafico Fluxo de Caixa'!Z$6,'Ctas Pagar'!$C:$C,'Fluxo de Caixa'!$A113)</f>
        <v>0</v>
      </c>
      <c r="AA112" s="60">
        <f ca="1">SUMIFS('Ctas Pagar'!$G:$G,'Ctas Pagar'!$J:$J,'Grafico Fluxo de Caixa'!AA$6,'Ctas Pagar'!$C:$C,'Fluxo de Caixa'!$A113)</f>
        <v>0</v>
      </c>
      <c r="AB112" s="60">
        <f ca="1">SUMIFS('Ctas Pagar'!$G:$G,'Ctas Pagar'!$J:$J,'Grafico Fluxo de Caixa'!AB$6,'Ctas Pagar'!$C:$C,'Fluxo de Caixa'!$A113)</f>
        <v>0</v>
      </c>
      <c r="AC112" s="60">
        <f ca="1">SUMIFS('Ctas Pagar'!$G:$G,'Ctas Pagar'!$J:$J,'Grafico Fluxo de Caixa'!AC$6,'Ctas Pagar'!$C:$C,'Fluxo de Caixa'!$A113)</f>
        <v>0</v>
      </c>
      <c r="AD112" s="60">
        <f ca="1">SUMIFS('Ctas Pagar'!$G:$G,'Ctas Pagar'!$J:$J,'Grafico Fluxo de Caixa'!AD$6,'Ctas Pagar'!$C:$C,'Fluxo de Caixa'!$A113)</f>
        <v>0</v>
      </c>
      <c r="AE112" s="60">
        <f ca="1">SUMIFS('Ctas Pagar'!$G:$G,'Ctas Pagar'!$J:$J,'Grafico Fluxo de Caixa'!AE$6,'Ctas Pagar'!$C:$C,'Fluxo de Caixa'!$A113)</f>
        <v>0</v>
      </c>
      <c r="AF112" s="60">
        <f ca="1">SUMIFS('Ctas Pagar'!$G:$G,'Ctas Pagar'!$J:$J,'Grafico Fluxo de Caixa'!AF$6,'Ctas Pagar'!$C:$C,'Fluxo de Caixa'!$A113)</f>
        <v>0</v>
      </c>
      <c r="AG112" s="60">
        <f ca="1">SUMIFS('Ctas Pagar'!$G:$G,'Ctas Pagar'!$J:$J,'Grafico Fluxo de Caixa'!AG$6,'Ctas Pagar'!$C:$C,'Fluxo de Caixa'!$A113)</f>
        <v>0</v>
      </c>
    </row>
    <row r="113" spans="1:33">
      <c r="A113" s="6">
        <f>'Plano de Contas'!A128</f>
        <v>0</v>
      </c>
      <c r="B113" s="60">
        <f ca="1">SUMIFS('Ctas Pagar'!$G:$G,'Ctas Pagar'!$J:$J,'Grafico Fluxo de Caixa'!B$6,'Ctas Pagar'!$C:$C,'Fluxo de Caixa'!$A114)</f>
        <v>0</v>
      </c>
      <c r="C113" s="60">
        <f ca="1">SUMIFS('Ctas Pagar'!$G:$G,'Ctas Pagar'!$J:$J,'Grafico Fluxo de Caixa'!C$6,'Ctas Pagar'!$C:$C,'Fluxo de Caixa'!$A114)</f>
        <v>0</v>
      </c>
      <c r="D113" s="60">
        <f ca="1">SUMIFS('Ctas Pagar'!$G:$G,'Ctas Pagar'!$J:$J,'Grafico Fluxo de Caixa'!D$6,'Ctas Pagar'!$C:$C,'Fluxo de Caixa'!$A114)</f>
        <v>0</v>
      </c>
      <c r="E113" s="60">
        <f ca="1">SUMIFS('Ctas Pagar'!$G:$G,'Ctas Pagar'!$J:$J,'Grafico Fluxo de Caixa'!E$6,'Ctas Pagar'!$C:$C,'Fluxo de Caixa'!$A114)</f>
        <v>0</v>
      </c>
      <c r="F113" s="60">
        <f ca="1">SUMIFS('Ctas Pagar'!$G:$G,'Ctas Pagar'!$J:$J,'Grafico Fluxo de Caixa'!F$6,'Ctas Pagar'!$C:$C,'Fluxo de Caixa'!$A114)</f>
        <v>0</v>
      </c>
      <c r="G113" s="60">
        <f ca="1">SUMIFS('Ctas Pagar'!$G:$G,'Ctas Pagar'!$J:$J,'Grafico Fluxo de Caixa'!G$6,'Ctas Pagar'!$C:$C,'Fluxo de Caixa'!$A114)</f>
        <v>0</v>
      </c>
      <c r="H113" s="60">
        <f ca="1">SUMIFS('Ctas Pagar'!$G:$G,'Ctas Pagar'!$J:$J,'Grafico Fluxo de Caixa'!H$6,'Ctas Pagar'!$C:$C,'Fluxo de Caixa'!$A114)</f>
        <v>0</v>
      </c>
      <c r="I113" s="60">
        <f ca="1">SUMIFS('Ctas Pagar'!$G:$G,'Ctas Pagar'!$J:$J,'Grafico Fluxo de Caixa'!I$6,'Ctas Pagar'!$C:$C,'Fluxo de Caixa'!$A114)</f>
        <v>0</v>
      </c>
      <c r="J113" s="60">
        <f ca="1">SUMIFS('Ctas Pagar'!$G:$G,'Ctas Pagar'!$J:$J,'Grafico Fluxo de Caixa'!J$6,'Ctas Pagar'!$C:$C,'Fluxo de Caixa'!$A114)</f>
        <v>0</v>
      </c>
      <c r="K113" s="60">
        <f ca="1">SUMIFS('Ctas Pagar'!$G:$G,'Ctas Pagar'!$J:$J,'Grafico Fluxo de Caixa'!K$6,'Ctas Pagar'!$C:$C,'Fluxo de Caixa'!$A114)</f>
        <v>0</v>
      </c>
      <c r="L113" s="60">
        <f ca="1">SUMIFS('Ctas Pagar'!$G:$G,'Ctas Pagar'!$J:$J,'Grafico Fluxo de Caixa'!L$6,'Ctas Pagar'!$C:$C,'Fluxo de Caixa'!$A114)</f>
        <v>0</v>
      </c>
      <c r="M113" s="60">
        <f ca="1">SUMIFS('Ctas Pagar'!$G:$G,'Ctas Pagar'!$J:$J,'Grafico Fluxo de Caixa'!M$6,'Ctas Pagar'!$C:$C,'Fluxo de Caixa'!$A114)</f>
        <v>0</v>
      </c>
      <c r="N113" s="60">
        <f ca="1">SUMIFS('Ctas Pagar'!$G:$G,'Ctas Pagar'!$J:$J,'Grafico Fluxo de Caixa'!N$6,'Ctas Pagar'!$C:$C,'Fluxo de Caixa'!$A114)</f>
        <v>0</v>
      </c>
      <c r="O113" s="60">
        <f ca="1">SUMIFS('Ctas Pagar'!$G:$G,'Ctas Pagar'!$J:$J,'Grafico Fluxo de Caixa'!O$6,'Ctas Pagar'!$C:$C,'Fluxo de Caixa'!$A114)</f>
        <v>0</v>
      </c>
      <c r="P113" s="60">
        <f ca="1">SUMIFS('Ctas Pagar'!$G:$G,'Ctas Pagar'!$J:$J,'Grafico Fluxo de Caixa'!P$6,'Ctas Pagar'!$C:$C,'Fluxo de Caixa'!$A114)</f>
        <v>0</v>
      </c>
      <c r="Q113" s="60">
        <f ca="1">SUMIFS('Ctas Pagar'!$G:$G,'Ctas Pagar'!$J:$J,'Grafico Fluxo de Caixa'!Q$6,'Ctas Pagar'!$C:$C,'Fluxo de Caixa'!$A114)</f>
        <v>0</v>
      </c>
      <c r="R113" s="60">
        <f ca="1">SUMIFS('Ctas Pagar'!$G:$G,'Ctas Pagar'!$J:$J,'Grafico Fluxo de Caixa'!R$6,'Ctas Pagar'!$C:$C,'Fluxo de Caixa'!$A114)</f>
        <v>0</v>
      </c>
      <c r="S113" s="60">
        <f ca="1">SUMIFS('Ctas Pagar'!$G:$G,'Ctas Pagar'!$J:$J,'Grafico Fluxo de Caixa'!S$6,'Ctas Pagar'!$C:$C,'Fluxo de Caixa'!$A114)</f>
        <v>0</v>
      </c>
      <c r="T113" s="60">
        <f ca="1">SUMIFS('Ctas Pagar'!$G:$G,'Ctas Pagar'!$J:$J,'Grafico Fluxo de Caixa'!T$6,'Ctas Pagar'!$C:$C,'Fluxo de Caixa'!$A114)</f>
        <v>0</v>
      </c>
      <c r="U113" s="60">
        <f ca="1">SUMIFS('Ctas Pagar'!$G:$G,'Ctas Pagar'!$J:$J,'Grafico Fluxo de Caixa'!U$6,'Ctas Pagar'!$C:$C,'Fluxo de Caixa'!$A114)</f>
        <v>0</v>
      </c>
      <c r="V113" s="60">
        <f ca="1">SUMIFS('Ctas Pagar'!$G:$G,'Ctas Pagar'!$J:$J,'Grafico Fluxo de Caixa'!V$6,'Ctas Pagar'!$C:$C,'Fluxo de Caixa'!$A114)</f>
        <v>0</v>
      </c>
      <c r="W113" s="60">
        <f ca="1">SUMIFS('Ctas Pagar'!$G:$G,'Ctas Pagar'!$J:$J,'Grafico Fluxo de Caixa'!W$6,'Ctas Pagar'!$C:$C,'Fluxo de Caixa'!$A114)</f>
        <v>0</v>
      </c>
      <c r="X113" s="60">
        <f ca="1">SUMIFS('Ctas Pagar'!$G:$G,'Ctas Pagar'!$J:$J,'Grafico Fluxo de Caixa'!X$6,'Ctas Pagar'!$C:$C,'Fluxo de Caixa'!$A114)</f>
        <v>0</v>
      </c>
      <c r="Y113" s="60">
        <f ca="1">SUMIFS('Ctas Pagar'!$G:$G,'Ctas Pagar'!$J:$J,'Grafico Fluxo de Caixa'!Y$6,'Ctas Pagar'!$C:$C,'Fluxo de Caixa'!$A114)</f>
        <v>0</v>
      </c>
      <c r="Z113" s="60">
        <f ca="1">SUMIFS('Ctas Pagar'!$G:$G,'Ctas Pagar'!$J:$J,'Grafico Fluxo de Caixa'!Z$6,'Ctas Pagar'!$C:$C,'Fluxo de Caixa'!$A114)</f>
        <v>0</v>
      </c>
      <c r="AA113" s="60">
        <f ca="1">SUMIFS('Ctas Pagar'!$G:$G,'Ctas Pagar'!$J:$J,'Grafico Fluxo de Caixa'!AA$6,'Ctas Pagar'!$C:$C,'Fluxo de Caixa'!$A114)</f>
        <v>0</v>
      </c>
      <c r="AB113" s="60">
        <f ca="1">SUMIFS('Ctas Pagar'!$G:$G,'Ctas Pagar'!$J:$J,'Grafico Fluxo de Caixa'!AB$6,'Ctas Pagar'!$C:$C,'Fluxo de Caixa'!$A114)</f>
        <v>0</v>
      </c>
      <c r="AC113" s="60">
        <f ca="1">SUMIFS('Ctas Pagar'!$G:$G,'Ctas Pagar'!$J:$J,'Grafico Fluxo de Caixa'!AC$6,'Ctas Pagar'!$C:$C,'Fluxo de Caixa'!$A114)</f>
        <v>0</v>
      </c>
      <c r="AD113" s="60">
        <f ca="1">SUMIFS('Ctas Pagar'!$G:$G,'Ctas Pagar'!$J:$J,'Grafico Fluxo de Caixa'!AD$6,'Ctas Pagar'!$C:$C,'Fluxo de Caixa'!$A114)</f>
        <v>0</v>
      </c>
      <c r="AE113" s="60">
        <f ca="1">SUMIFS('Ctas Pagar'!$G:$G,'Ctas Pagar'!$J:$J,'Grafico Fluxo de Caixa'!AE$6,'Ctas Pagar'!$C:$C,'Fluxo de Caixa'!$A114)</f>
        <v>0</v>
      </c>
      <c r="AF113" s="60">
        <f ca="1">SUMIFS('Ctas Pagar'!$G:$G,'Ctas Pagar'!$J:$J,'Grafico Fluxo de Caixa'!AF$6,'Ctas Pagar'!$C:$C,'Fluxo de Caixa'!$A114)</f>
        <v>0</v>
      </c>
      <c r="AG113" s="60">
        <f ca="1">SUMIFS('Ctas Pagar'!$G:$G,'Ctas Pagar'!$J:$J,'Grafico Fluxo de Caixa'!AG$6,'Ctas Pagar'!$C:$C,'Fluxo de Caixa'!$A114)</f>
        <v>0</v>
      </c>
    </row>
    <row r="114" spans="1:33">
      <c r="A114" s="6" t="str">
        <f>'Plano de Contas'!A130</f>
        <v>6.3.1 Consultoria</v>
      </c>
      <c r="B114" s="60">
        <f ca="1">SUMIFS('Ctas Pagar'!$G:$G,'Ctas Pagar'!$J:$J,'Grafico Fluxo de Caixa'!B$6,'Ctas Pagar'!$C:$C,'Fluxo de Caixa'!$A115)</f>
        <v>0</v>
      </c>
      <c r="C114" s="60">
        <f ca="1">SUMIFS('Ctas Pagar'!$G:$G,'Ctas Pagar'!$J:$J,'Grafico Fluxo de Caixa'!C$6,'Ctas Pagar'!$C:$C,'Fluxo de Caixa'!$A115)</f>
        <v>0</v>
      </c>
      <c r="D114" s="60">
        <f ca="1">SUMIFS('Ctas Pagar'!$G:$G,'Ctas Pagar'!$J:$J,'Grafico Fluxo de Caixa'!D$6,'Ctas Pagar'!$C:$C,'Fluxo de Caixa'!$A115)</f>
        <v>0</v>
      </c>
      <c r="E114" s="60">
        <f ca="1">SUMIFS('Ctas Pagar'!$G:$G,'Ctas Pagar'!$J:$J,'Grafico Fluxo de Caixa'!E$6,'Ctas Pagar'!$C:$C,'Fluxo de Caixa'!$A115)</f>
        <v>0</v>
      </c>
      <c r="F114" s="60">
        <f ca="1">SUMIFS('Ctas Pagar'!$G:$G,'Ctas Pagar'!$J:$J,'Grafico Fluxo de Caixa'!F$6,'Ctas Pagar'!$C:$C,'Fluxo de Caixa'!$A115)</f>
        <v>0</v>
      </c>
      <c r="G114" s="60">
        <f ca="1">SUMIFS('Ctas Pagar'!$G:$G,'Ctas Pagar'!$J:$J,'Grafico Fluxo de Caixa'!G$6,'Ctas Pagar'!$C:$C,'Fluxo de Caixa'!$A115)</f>
        <v>0</v>
      </c>
      <c r="H114" s="60">
        <f ca="1">SUMIFS('Ctas Pagar'!$G:$G,'Ctas Pagar'!$J:$J,'Grafico Fluxo de Caixa'!H$6,'Ctas Pagar'!$C:$C,'Fluxo de Caixa'!$A115)</f>
        <v>0</v>
      </c>
      <c r="I114" s="60">
        <f ca="1">SUMIFS('Ctas Pagar'!$G:$G,'Ctas Pagar'!$J:$J,'Grafico Fluxo de Caixa'!I$6,'Ctas Pagar'!$C:$C,'Fluxo de Caixa'!$A115)</f>
        <v>0</v>
      </c>
      <c r="J114" s="60">
        <f ca="1">SUMIFS('Ctas Pagar'!$G:$G,'Ctas Pagar'!$J:$J,'Grafico Fluxo de Caixa'!J$6,'Ctas Pagar'!$C:$C,'Fluxo de Caixa'!$A115)</f>
        <v>0</v>
      </c>
      <c r="K114" s="60">
        <f ca="1">SUMIFS('Ctas Pagar'!$G:$G,'Ctas Pagar'!$J:$J,'Grafico Fluxo de Caixa'!K$6,'Ctas Pagar'!$C:$C,'Fluxo de Caixa'!$A115)</f>
        <v>0</v>
      </c>
      <c r="L114" s="60">
        <f ca="1">SUMIFS('Ctas Pagar'!$G:$G,'Ctas Pagar'!$J:$J,'Grafico Fluxo de Caixa'!L$6,'Ctas Pagar'!$C:$C,'Fluxo de Caixa'!$A115)</f>
        <v>0</v>
      </c>
      <c r="M114" s="60">
        <f ca="1">SUMIFS('Ctas Pagar'!$G:$G,'Ctas Pagar'!$J:$J,'Grafico Fluxo de Caixa'!M$6,'Ctas Pagar'!$C:$C,'Fluxo de Caixa'!$A115)</f>
        <v>0</v>
      </c>
      <c r="N114" s="60">
        <f ca="1">SUMIFS('Ctas Pagar'!$G:$G,'Ctas Pagar'!$J:$J,'Grafico Fluxo de Caixa'!N$6,'Ctas Pagar'!$C:$C,'Fluxo de Caixa'!$A115)</f>
        <v>0</v>
      </c>
      <c r="O114" s="60">
        <f ca="1">SUMIFS('Ctas Pagar'!$G:$G,'Ctas Pagar'!$J:$J,'Grafico Fluxo de Caixa'!O$6,'Ctas Pagar'!$C:$C,'Fluxo de Caixa'!$A115)</f>
        <v>0</v>
      </c>
      <c r="P114" s="60">
        <f ca="1">SUMIFS('Ctas Pagar'!$G:$G,'Ctas Pagar'!$J:$J,'Grafico Fluxo de Caixa'!P$6,'Ctas Pagar'!$C:$C,'Fluxo de Caixa'!$A115)</f>
        <v>0</v>
      </c>
      <c r="Q114" s="60">
        <f ca="1">SUMIFS('Ctas Pagar'!$G:$G,'Ctas Pagar'!$J:$J,'Grafico Fluxo de Caixa'!Q$6,'Ctas Pagar'!$C:$C,'Fluxo de Caixa'!$A115)</f>
        <v>0</v>
      </c>
      <c r="R114" s="60">
        <f ca="1">SUMIFS('Ctas Pagar'!$G:$G,'Ctas Pagar'!$J:$J,'Grafico Fluxo de Caixa'!R$6,'Ctas Pagar'!$C:$C,'Fluxo de Caixa'!$A115)</f>
        <v>0</v>
      </c>
      <c r="S114" s="60">
        <f ca="1">SUMIFS('Ctas Pagar'!$G:$G,'Ctas Pagar'!$J:$J,'Grafico Fluxo de Caixa'!S$6,'Ctas Pagar'!$C:$C,'Fluxo de Caixa'!$A115)</f>
        <v>0</v>
      </c>
      <c r="T114" s="60">
        <f ca="1">SUMIFS('Ctas Pagar'!$G:$G,'Ctas Pagar'!$J:$J,'Grafico Fluxo de Caixa'!T$6,'Ctas Pagar'!$C:$C,'Fluxo de Caixa'!$A115)</f>
        <v>0</v>
      </c>
      <c r="U114" s="60">
        <f ca="1">SUMIFS('Ctas Pagar'!$G:$G,'Ctas Pagar'!$J:$J,'Grafico Fluxo de Caixa'!U$6,'Ctas Pagar'!$C:$C,'Fluxo de Caixa'!$A115)</f>
        <v>0</v>
      </c>
      <c r="V114" s="60">
        <f ca="1">SUMIFS('Ctas Pagar'!$G:$G,'Ctas Pagar'!$J:$J,'Grafico Fluxo de Caixa'!V$6,'Ctas Pagar'!$C:$C,'Fluxo de Caixa'!$A115)</f>
        <v>0</v>
      </c>
      <c r="W114" s="60">
        <f ca="1">SUMIFS('Ctas Pagar'!$G:$G,'Ctas Pagar'!$J:$J,'Grafico Fluxo de Caixa'!W$6,'Ctas Pagar'!$C:$C,'Fluxo de Caixa'!$A115)</f>
        <v>0</v>
      </c>
      <c r="X114" s="60">
        <f ca="1">SUMIFS('Ctas Pagar'!$G:$G,'Ctas Pagar'!$J:$J,'Grafico Fluxo de Caixa'!X$6,'Ctas Pagar'!$C:$C,'Fluxo de Caixa'!$A115)</f>
        <v>0</v>
      </c>
      <c r="Y114" s="60">
        <f ca="1">SUMIFS('Ctas Pagar'!$G:$G,'Ctas Pagar'!$J:$J,'Grafico Fluxo de Caixa'!Y$6,'Ctas Pagar'!$C:$C,'Fluxo de Caixa'!$A115)</f>
        <v>0</v>
      </c>
      <c r="Z114" s="60">
        <f ca="1">SUMIFS('Ctas Pagar'!$G:$G,'Ctas Pagar'!$J:$J,'Grafico Fluxo de Caixa'!Z$6,'Ctas Pagar'!$C:$C,'Fluxo de Caixa'!$A115)</f>
        <v>0</v>
      </c>
      <c r="AA114" s="60">
        <f ca="1">SUMIFS('Ctas Pagar'!$G:$G,'Ctas Pagar'!$J:$J,'Grafico Fluxo de Caixa'!AA$6,'Ctas Pagar'!$C:$C,'Fluxo de Caixa'!$A115)</f>
        <v>0</v>
      </c>
      <c r="AB114" s="60">
        <f ca="1">SUMIFS('Ctas Pagar'!$G:$G,'Ctas Pagar'!$J:$J,'Grafico Fluxo de Caixa'!AB$6,'Ctas Pagar'!$C:$C,'Fluxo de Caixa'!$A115)</f>
        <v>0</v>
      </c>
      <c r="AC114" s="60">
        <f ca="1">SUMIFS('Ctas Pagar'!$G:$G,'Ctas Pagar'!$J:$J,'Grafico Fluxo de Caixa'!AC$6,'Ctas Pagar'!$C:$C,'Fluxo de Caixa'!$A115)</f>
        <v>0</v>
      </c>
      <c r="AD114" s="60">
        <f ca="1">SUMIFS('Ctas Pagar'!$G:$G,'Ctas Pagar'!$J:$J,'Grafico Fluxo de Caixa'!AD$6,'Ctas Pagar'!$C:$C,'Fluxo de Caixa'!$A115)</f>
        <v>0</v>
      </c>
      <c r="AE114" s="60">
        <f ca="1">SUMIFS('Ctas Pagar'!$G:$G,'Ctas Pagar'!$J:$J,'Grafico Fluxo de Caixa'!AE$6,'Ctas Pagar'!$C:$C,'Fluxo de Caixa'!$A115)</f>
        <v>0</v>
      </c>
      <c r="AF114" s="60">
        <f ca="1">SUMIFS('Ctas Pagar'!$G:$G,'Ctas Pagar'!$J:$J,'Grafico Fluxo de Caixa'!AF$6,'Ctas Pagar'!$C:$C,'Fluxo de Caixa'!$A115)</f>
        <v>0</v>
      </c>
      <c r="AG114" s="60">
        <f ca="1">SUMIFS('Ctas Pagar'!$G:$G,'Ctas Pagar'!$J:$J,'Grafico Fluxo de Caixa'!AG$6,'Ctas Pagar'!$C:$C,'Fluxo de Caixa'!$A115)</f>
        <v>0</v>
      </c>
    </row>
    <row r="115" spans="1:33">
      <c r="A115" s="6" t="str">
        <f>'Plano de Contas'!A131</f>
        <v>6.3.2 Treinamentos</v>
      </c>
      <c r="B115" s="60">
        <f ca="1">SUMIFS('Ctas Pagar'!$G:$G,'Ctas Pagar'!$J:$J,'Grafico Fluxo de Caixa'!B$6,'Ctas Pagar'!$C:$C,'Fluxo de Caixa'!$A116)</f>
        <v>0</v>
      </c>
      <c r="C115" s="60">
        <f ca="1">SUMIFS('Ctas Pagar'!$G:$G,'Ctas Pagar'!$J:$J,'Grafico Fluxo de Caixa'!C$6,'Ctas Pagar'!$C:$C,'Fluxo de Caixa'!$A116)</f>
        <v>0</v>
      </c>
      <c r="D115" s="60">
        <f ca="1">SUMIFS('Ctas Pagar'!$G:$G,'Ctas Pagar'!$J:$J,'Grafico Fluxo de Caixa'!D$6,'Ctas Pagar'!$C:$C,'Fluxo de Caixa'!$A116)</f>
        <v>0</v>
      </c>
      <c r="E115" s="60">
        <f ca="1">SUMIFS('Ctas Pagar'!$G:$G,'Ctas Pagar'!$J:$J,'Grafico Fluxo de Caixa'!E$6,'Ctas Pagar'!$C:$C,'Fluxo de Caixa'!$A116)</f>
        <v>0</v>
      </c>
      <c r="F115" s="60">
        <f ca="1">SUMIFS('Ctas Pagar'!$G:$G,'Ctas Pagar'!$J:$J,'Grafico Fluxo de Caixa'!F$6,'Ctas Pagar'!$C:$C,'Fluxo de Caixa'!$A116)</f>
        <v>0</v>
      </c>
      <c r="G115" s="60">
        <f ca="1">SUMIFS('Ctas Pagar'!$G:$G,'Ctas Pagar'!$J:$J,'Grafico Fluxo de Caixa'!G$6,'Ctas Pagar'!$C:$C,'Fluxo de Caixa'!$A116)</f>
        <v>0</v>
      </c>
      <c r="H115" s="60">
        <f ca="1">SUMIFS('Ctas Pagar'!$G:$G,'Ctas Pagar'!$J:$J,'Grafico Fluxo de Caixa'!H$6,'Ctas Pagar'!$C:$C,'Fluxo de Caixa'!$A116)</f>
        <v>0</v>
      </c>
      <c r="I115" s="60">
        <f ca="1">SUMIFS('Ctas Pagar'!$G:$G,'Ctas Pagar'!$J:$J,'Grafico Fluxo de Caixa'!I$6,'Ctas Pagar'!$C:$C,'Fluxo de Caixa'!$A116)</f>
        <v>0</v>
      </c>
      <c r="J115" s="60">
        <f ca="1">SUMIFS('Ctas Pagar'!$G:$G,'Ctas Pagar'!$J:$J,'Grafico Fluxo de Caixa'!J$6,'Ctas Pagar'!$C:$C,'Fluxo de Caixa'!$A116)</f>
        <v>0</v>
      </c>
      <c r="K115" s="60">
        <f ca="1">SUMIFS('Ctas Pagar'!$G:$G,'Ctas Pagar'!$J:$J,'Grafico Fluxo de Caixa'!K$6,'Ctas Pagar'!$C:$C,'Fluxo de Caixa'!$A116)</f>
        <v>0</v>
      </c>
      <c r="L115" s="60">
        <f ca="1">SUMIFS('Ctas Pagar'!$G:$G,'Ctas Pagar'!$J:$J,'Grafico Fluxo de Caixa'!L$6,'Ctas Pagar'!$C:$C,'Fluxo de Caixa'!$A116)</f>
        <v>0</v>
      </c>
      <c r="M115" s="60">
        <f ca="1">SUMIFS('Ctas Pagar'!$G:$G,'Ctas Pagar'!$J:$J,'Grafico Fluxo de Caixa'!M$6,'Ctas Pagar'!$C:$C,'Fluxo de Caixa'!$A116)</f>
        <v>0</v>
      </c>
      <c r="N115" s="60">
        <f ca="1">SUMIFS('Ctas Pagar'!$G:$G,'Ctas Pagar'!$J:$J,'Grafico Fluxo de Caixa'!N$6,'Ctas Pagar'!$C:$C,'Fluxo de Caixa'!$A116)</f>
        <v>0</v>
      </c>
      <c r="O115" s="60">
        <f ca="1">SUMIFS('Ctas Pagar'!$G:$G,'Ctas Pagar'!$J:$J,'Grafico Fluxo de Caixa'!O$6,'Ctas Pagar'!$C:$C,'Fluxo de Caixa'!$A116)</f>
        <v>0</v>
      </c>
      <c r="P115" s="60">
        <f ca="1">SUMIFS('Ctas Pagar'!$G:$G,'Ctas Pagar'!$J:$J,'Grafico Fluxo de Caixa'!P$6,'Ctas Pagar'!$C:$C,'Fluxo de Caixa'!$A116)</f>
        <v>0</v>
      </c>
      <c r="Q115" s="60">
        <f ca="1">SUMIFS('Ctas Pagar'!$G:$G,'Ctas Pagar'!$J:$J,'Grafico Fluxo de Caixa'!Q$6,'Ctas Pagar'!$C:$C,'Fluxo de Caixa'!$A116)</f>
        <v>0</v>
      </c>
      <c r="R115" s="60">
        <f ca="1">SUMIFS('Ctas Pagar'!$G:$G,'Ctas Pagar'!$J:$J,'Grafico Fluxo de Caixa'!R$6,'Ctas Pagar'!$C:$C,'Fluxo de Caixa'!$A116)</f>
        <v>0</v>
      </c>
      <c r="S115" s="60">
        <f ca="1">SUMIFS('Ctas Pagar'!$G:$G,'Ctas Pagar'!$J:$J,'Grafico Fluxo de Caixa'!S$6,'Ctas Pagar'!$C:$C,'Fluxo de Caixa'!$A116)</f>
        <v>0</v>
      </c>
      <c r="T115" s="60">
        <f ca="1">SUMIFS('Ctas Pagar'!$G:$G,'Ctas Pagar'!$J:$J,'Grafico Fluxo de Caixa'!T$6,'Ctas Pagar'!$C:$C,'Fluxo de Caixa'!$A116)</f>
        <v>0</v>
      </c>
      <c r="U115" s="60">
        <f ca="1">SUMIFS('Ctas Pagar'!$G:$G,'Ctas Pagar'!$J:$J,'Grafico Fluxo de Caixa'!U$6,'Ctas Pagar'!$C:$C,'Fluxo de Caixa'!$A116)</f>
        <v>0</v>
      </c>
      <c r="V115" s="60">
        <f ca="1">SUMIFS('Ctas Pagar'!$G:$G,'Ctas Pagar'!$J:$J,'Grafico Fluxo de Caixa'!V$6,'Ctas Pagar'!$C:$C,'Fluxo de Caixa'!$A116)</f>
        <v>0</v>
      </c>
      <c r="W115" s="60">
        <f ca="1">SUMIFS('Ctas Pagar'!$G:$G,'Ctas Pagar'!$J:$J,'Grafico Fluxo de Caixa'!W$6,'Ctas Pagar'!$C:$C,'Fluxo de Caixa'!$A116)</f>
        <v>0</v>
      </c>
      <c r="X115" s="60">
        <f ca="1">SUMIFS('Ctas Pagar'!$G:$G,'Ctas Pagar'!$J:$J,'Grafico Fluxo de Caixa'!X$6,'Ctas Pagar'!$C:$C,'Fluxo de Caixa'!$A116)</f>
        <v>0</v>
      </c>
      <c r="Y115" s="60">
        <f ca="1">SUMIFS('Ctas Pagar'!$G:$G,'Ctas Pagar'!$J:$J,'Grafico Fluxo de Caixa'!Y$6,'Ctas Pagar'!$C:$C,'Fluxo de Caixa'!$A116)</f>
        <v>0</v>
      </c>
      <c r="Z115" s="60">
        <f ca="1">SUMIFS('Ctas Pagar'!$G:$G,'Ctas Pagar'!$J:$J,'Grafico Fluxo de Caixa'!Z$6,'Ctas Pagar'!$C:$C,'Fluxo de Caixa'!$A116)</f>
        <v>0</v>
      </c>
      <c r="AA115" s="60">
        <f ca="1">SUMIFS('Ctas Pagar'!$G:$G,'Ctas Pagar'!$J:$J,'Grafico Fluxo de Caixa'!AA$6,'Ctas Pagar'!$C:$C,'Fluxo de Caixa'!$A116)</f>
        <v>0</v>
      </c>
      <c r="AB115" s="60">
        <f ca="1">SUMIFS('Ctas Pagar'!$G:$G,'Ctas Pagar'!$J:$J,'Grafico Fluxo de Caixa'!AB$6,'Ctas Pagar'!$C:$C,'Fluxo de Caixa'!$A116)</f>
        <v>0</v>
      </c>
      <c r="AC115" s="60">
        <f ca="1">SUMIFS('Ctas Pagar'!$G:$G,'Ctas Pagar'!$J:$J,'Grafico Fluxo de Caixa'!AC$6,'Ctas Pagar'!$C:$C,'Fluxo de Caixa'!$A116)</f>
        <v>0</v>
      </c>
      <c r="AD115" s="60">
        <f ca="1">SUMIFS('Ctas Pagar'!$G:$G,'Ctas Pagar'!$J:$J,'Grafico Fluxo de Caixa'!AD$6,'Ctas Pagar'!$C:$C,'Fluxo de Caixa'!$A116)</f>
        <v>0</v>
      </c>
      <c r="AE115" s="60">
        <f ca="1">SUMIFS('Ctas Pagar'!$G:$G,'Ctas Pagar'!$J:$J,'Grafico Fluxo de Caixa'!AE$6,'Ctas Pagar'!$C:$C,'Fluxo de Caixa'!$A116)</f>
        <v>0</v>
      </c>
      <c r="AF115" s="60">
        <f ca="1">SUMIFS('Ctas Pagar'!$G:$G,'Ctas Pagar'!$J:$J,'Grafico Fluxo de Caixa'!AF$6,'Ctas Pagar'!$C:$C,'Fluxo de Caixa'!$A116)</f>
        <v>0</v>
      </c>
      <c r="AG115" s="60">
        <f ca="1">SUMIFS('Ctas Pagar'!$G:$G,'Ctas Pagar'!$J:$J,'Grafico Fluxo de Caixa'!AG$6,'Ctas Pagar'!$C:$C,'Fluxo de Caixa'!$A116)</f>
        <v>0</v>
      </c>
    </row>
    <row r="116" spans="1:33">
      <c r="A116" s="6" t="str">
        <f>'Plano de Contas'!A132</f>
        <v>6.3.99 Outros investimentos desenv. empresarial</v>
      </c>
      <c r="B116" s="60">
        <f ca="1">SUMIFS('Ctas Pagar'!$G:$G,'Ctas Pagar'!$J:$J,'Grafico Fluxo de Caixa'!B$6,'Ctas Pagar'!$C:$C,'Fluxo de Caixa'!$A117)</f>
        <v>0</v>
      </c>
      <c r="C116" s="60">
        <f ca="1">SUMIFS('Ctas Pagar'!$G:$G,'Ctas Pagar'!$J:$J,'Grafico Fluxo de Caixa'!C$6,'Ctas Pagar'!$C:$C,'Fluxo de Caixa'!$A117)</f>
        <v>0</v>
      </c>
      <c r="D116" s="60">
        <f ca="1">SUMIFS('Ctas Pagar'!$G:$G,'Ctas Pagar'!$J:$J,'Grafico Fluxo de Caixa'!D$6,'Ctas Pagar'!$C:$C,'Fluxo de Caixa'!$A117)</f>
        <v>0</v>
      </c>
      <c r="E116" s="60">
        <f ca="1">SUMIFS('Ctas Pagar'!$G:$G,'Ctas Pagar'!$J:$J,'Grafico Fluxo de Caixa'!E$6,'Ctas Pagar'!$C:$C,'Fluxo de Caixa'!$A117)</f>
        <v>0</v>
      </c>
      <c r="F116" s="60">
        <f ca="1">SUMIFS('Ctas Pagar'!$G:$G,'Ctas Pagar'!$J:$J,'Grafico Fluxo de Caixa'!F$6,'Ctas Pagar'!$C:$C,'Fluxo de Caixa'!$A117)</f>
        <v>0</v>
      </c>
      <c r="G116" s="60">
        <f ca="1">SUMIFS('Ctas Pagar'!$G:$G,'Ctas Pagar'!$J:$J,'Grafico Fluxo de Caixa'!G$6,'Ctas Pagar'!$C:$C,'Fluxo de Caixa'!$A117)</f>
        <v>0</v>
      </c>
      <c r="H116" s="60">
        <f ca="1">SUMIFS('Ctas Pagar'!$G:$G,'Ctas Pagar'!$J:$J,'Grafico Fluxo de Caixa'!H$6,'Ctas Pagar'!$C:$C,'Fluxo de Caixa'!$A117)</f>
        <v>0</v>
      </c>
      <c r="I116" s="60">
        <f ca="1">SUMIFS('Ctas Pagar'!$G:$G,'Ctas Pagar'!$J:$J,'Grafico Fluxo de Caixa'!I$6,'Ctas Pagar'!$C:$C,'Fluxo de Caixa'!$A117)</f>
        <v>0</v>
      </c>
      <c r="J116" s="60">
        <f ca="1">SUMIFS('Ctas Pagar'!$G:$G,'Ctas Pagar'!$J:$J,'Grafico Fluxo de Caixa'!J$6,'Ctas Pagar'!$C:$C,'Fluxo de Caixa'!$A117)</f>
        <v>0</v>
      </c>
      <c r="K116" s="60">
        <f ca="1">SUMIFS('Ctas Pagar'!$G:$G,'Ctas Pagar'!$J:$J,'Grafico Fluxo de Caixa'!K$6,'Ctas Pagar'!$C:$C,'Fluxo de Caixa'!$A117)</f>
        <v>0</v>
      </c>
      <c r="L116" s="60">
        <f ca="1">SUMIFS('Ctas Pagar'!$G:$G,'Ctas Pagar'!$J:$J,'Grafico Fluxo de Caixa'!L$6,'Ctas Pagar'!$C:$C,'Fluxo de Caixa'!$A117)</f>
        <v>0</v>
      </c>
      <c r="M116" s="60">
        <f ca="1">SUMIFS('Ctas Pagar'!$G:$G,'Ctas Pagar'!$J:$J,'Grafico Fluxo de Caixa'!M$6,'Ctas Pagar'!$C:$C,'Fluxo de Caixa'!$A117)</f>
        <v>0</v>
      </c>
      <c r="N116" s="60">
        <f ca="1">SUMIFS('Ctas Pagar'!$G:$G,'Ctas Pagar'!$J:$J,'Grafico Fluxo de Caixa'!N$6,'Ctas Pagar'!$C:$C,'Fluxo de Caixa'!$A117)</f>
        <v>0</v>
      </c>
      <c r="O116" s="60">
        <f ca="1">SUMIFS('Ctas Pagar'!$G:$G,'Ctas Pagar'!$J:$J,'Grafico Fluxo de Caixa'!O$6,'Ctas Pagar'!$C:$C,'Fluxo de Caixa'!$A117)</f>
        <v>0</v>
      </c>
      <c r="P116" s="60">
        <f ca="1">SUMIFS('Ctas Pagar'!$G:$G,'Ctas Pagar'!$J:$J,'Grafico Fluxo de Caixa'!P$6,'Ctas Pagar'!$C:$C,'Fluxo de Caixa'!$A117)</f>
        <v>0</v>
      </c>
      <c r="Q116" s="60">
        <f ca="1">SUMIFS('Ctas Pagar'!$G:$G,'Ctas Pagar'!$J:$J,'Grafico Fluxo de Caixa'!Q$6,'Ctas Pagar'!$C:$C,'Fluxo de Caixa'!$A117)</f>
        <v>0</v>
      </c>
      <c r="R116" s="60">
        <f ca="1">SUMIFS('Ctas Pagar'!$G:$G,'Ctas Pagar'!$J:$J,'Grafico Fluxo de Caixa'!R$6,'Ctas Pagar'!$C:$C,'Fluxo de Caixa'!$A117)</f>
        <v>0</v>
      </c>
      <c r="S116" s="60">
        <f ca="1">SUMIFS('Ctas Pagar'!$G:$G,'Ctas Pagar'!$J:$J,'Grafico Fluxo de Caixa'!S$6,'Ctas Pagar'!$C:$C,'Fluxo de Caixa'!$A117)</f>
        <v>0</v>
      </c>
      <c r="T116" s="60">
        <f ca="1">SUMIFS('Ctas Pagar'!$G:$G,'Ctas Pagar'!$J:$J,'Grafico Fluxo de Caixa'!T$6,'Ctas Pagar'!$C:$C,'Fluxo de Caixa'!$A117)</f>
        <v>0</v>
      </c>
      <c r="U116" s="60">
        <f ca="1">SUMIFS('Ctas Pagar'!$G:$G,'Ctas Pagar'!$J:$J,'Grafico Fluxo de Caixa'!U$6,'Ctas Pagar'!$C:$C,'Fluxo de Caixa'!$A117)</f>
        <v>0</v>
      </c>
      <c r="V116" s="60">
        <f ca="1">SUMIFS('Ctas Pagar'!$G:$G,'Ctas Pagar'!$J:$J,'Grafico Fluxo de Caixa'!V$6,'Ctas Pagar'!$C:$C,'Fluxo de Caixa'!$A117)</f>
        <v>0</v>
      </c>
      <c r="W116" s="60">
        <f ca="1">SUMIFS('Ctas Pagar'!$G:$G,'Ctas Pagar'!$J:$J,'Grafico Fluxo de Caixa'!W$6,'Ctas Pagar'!$C:$C,'Fluxo de Caixa'!$A117)</f>
        <v>0</v>
      </c>
      <c r="X116" s="60">
        <f ca="1">SUMIFS('Ctas Pagar'!$G:$G,'Ctas Pagar'!$J:$J,'Grafico Fluxo de Caixa'!X$6,'Ctas Pagar'!$C:$C,'Fluxo de Caixa'!$A117)</f>
        <v>0</v>
      </c>
      <c r="Y116" s="60">
        <f ca="1">SUMIFS('Ctas Pagar'!$G:$G,'Ctas Pagar'!$J:$J,'Grafico Fluxo de Caixa'!Y$6,'Ctas Pagar'!$C:$C,'Fluxo de Caixa'!$A117)</f>
        <v>0</v>
      </c>
      <c r="Z116" s="60">
        <f ca="1">SUMIFS('Ctas Pagar'!$G:$G,'Ctas Pagar'!$J:$J,'Grafico Fluxo de Caixa'!Z$6,'Ctas Pagar'!$C:$C,'Fluxo de Caixa'!$A117)</f>
        <v>0</v>
      </c>
      <c r="AA116" s="60">
        <f ca="1">SUMIFS('Ctas Pagar'!$G:$G,'Ctas Pagar'!$J:$J,'Grafico Fluxo de Caixa'!AA$6,'Ctas Pagar'!$C:$C,'Fluxo de Caixa'!$A117)</f>
        <v>0</v>
      </c>
      <c r="AB116" s="60">
        <f ca="1">SUMIFS('Ctas Pagar'!$G:$G,'Ctas Pagar'!$J:$J,'Grafico Fluxo de Caixa'!AB$6,'Ctas Pagar'!$C:$C,'Fluxo de Caixa'!$A117)</f>
        <v>0</v>
      </c>
      <c r="AC116" s="60">
        <f ca="1">SUMIFS('Ctas Pagar'!$G:$G,'Ctas Pagar'!$J:$J,'Grafico Fluxo de Caixa'!AC$6,'Ctas Pagar'!$C:$C,'Fluxo de Caixa'!$A117)</f>
        <v>0</v>
      </c>
      <c r="AD116" s="60">
        <f ca="1">SUMIFS('Ctas Pagar'!$G:$G,'Ctas Pagar'!$J:$J,'Grafico Fluxo de Caixa'!AD$6,'Ctas Pagar'!$C:$C,'Fluxo de Caixa'!$A117)</f>
        <v>0</v>
      </c>
      <c r="AE116" s="60">
        <f ca="1">SUMIFS('Ctas Pagar'!$G:$G,'Ctas Pagar'!$J:$J,'Grafico Fluxo de Caixa'!AE$6,'Ctas Pagar'!$C:$C,'Fluxo de Caixa'!$A117)</f>
        <v>0</v>
      </c>
      <c r="AF116" s="60">
        <f ca="1">SUMIFS('Ctas Pagar'!$G:$G,'Ctas Pagar'!$J:$J,'Grafico Fluxo de Caixa'!AF$6,'Ctas Pagar'!$C:$C,'Fluxo de Caixa'!$A117)</f>
        <v>0</v>
      </c>
      <c r="AG116" s="60">
        <f ca="1">SUMIFS('Ctas Pagar'!$G:$G,'Ctas Pagar'!$J:$J,'Grafico Fluxo de Caixa'!AG$6,'Ctas Pagar'!$C:$C,'Fluxo de Caixa'!$A117)</f>
        <v>0</v>
      </c>
    </row>
    <row r="117" spans="1:33">
      <c r="A117" s="6">
        <f>'Plano de Contas'!A133</f>
        <v>0</v>
      </c>
      <c r="B117" s="60">
        <f ca="1">SUMIFS('Ctas Pagar'!$G:$G,'Ctas Pagar'!$J:$J,'Grafico Fluxo de Caixa'!B$6,'Ctas Pagar'!$C:$C,'Fluxo de Caixa'!$A118)</f>
        <v>0</v>
      </c>
      <c r="C117" s="60">
        <f ca="1">SUMIFS('Ctas Pagar'!$G:$G,'Ctas Pagar'!$J:$J,'Grafico Fluxo de Caixa'!C$6,'Ctas Pagar'!$C:$C,'Fluxo de Caixa'!$A118)</f>
        <v>0</v>
      </c>
      <c r="D117" s="60">
        <f ca="1">SUMIFS('Ctas Pagar'!$G:$G,'Ctas Pagar'!$J:$J,'Grafico Fluxo de Caixa'!D$6,'Ctas Pagar'!$C:$C,'Fluxo de Caixa'!$A118)</f>
        <v>0</v>
      </c>
      <c r="E117" s="60">
        <f ca="1">SUMIFS('Ctas Pagar'!$G:$G,'Ctas Pagar'!$J:$J,'Grafico Fluxo de Caixa'!E$6,'Ctas Pagar'!$C:$C,'Fluxo de Caixa'!$A118)</f>
        <v>0</v>
      </c>
      <c r="F117" s="60">
        <f ca="1">SUMIFS('Ctas Pagar'!$G:$G,'Ctas Pagar'!$J:$J,'Grafico Fluxo de Caixa'!F$6,'Ctas Pagar'!$C:$C,'Fluxo de Caixa'!$A118)</f>
        <v>0</v>
      </c>
      <c r="G117" s="60">
        <f ca="1">SUMIFS('Ctas Pagar'!$G:$G,'Ctas Pagar'!$J:$J,'Grafico Fluxo de Caixa'!G$6,'Ctas Pagar'!$C:$C,'Fluxo de Caixa'!$A118)</f>
        <v>0</v>
      </c>
      <c r="H117" s="60">
        <f ca="1">SUMIFS('Ctas Pagar'!$G:$G,'Ctas Pagar'!$J:$J,'Grafico Fluxo de Caixa'!H$6,'Ctas Pagar'!$C:$C,'Fluxo de Caixa'!$A118)</f>
        <v>0</v>
      </c>
      <c r="I117" s="60">
        <f ca="1">SUMIFS('Ctas Pagar'!$G:$G,'Ctas Pagar'!$J:$J,'Grafico Fluxo de Caixa'!I$6,'Ctas Pagar'!$C:$C,'Fluxo de Caixa'!$A118)</f>
        <v>0</v>
      </c>
      <c r="J117" s="60">
        <f ca="1">SUMIFS('Ctas Pagar'!$G:$G,'Ctas Pagar'!$J:$J,'Grafico Fluxo de Caixa'!J$6,'Ctas Pagar'!$C:$C,'Fluxo de Caixa'!$A118)</f>
        <v>0</v>
      </c>
      <c r="K117" s="60">
        <f ca="1">SUMIFS('Ctas Pagar'!$G:$G,'Ctas Pagar'!$J:$J,'Grafico Fluxo de Caixa'!K$6,'Ctas Pagar'!$C:$C,'Fluxo de Caixa'!$A118)</f>
        <v>0</v>
      </c>
      <c r="L117" s="60">
        <f ca="1">SUMIFS('Ctas Pagar'!$G:$G,'Ctas Pagar'!$J:$J,'Grafico Fluxo de Caixa'!L$6,'Ctas Pagar'!$C:$C,'Fluxo de Caixa'!$A118)</f>
        <v>0</v>
      </c>
      <c r="M117" s="60">
        <f ca="1">SUMIFS('Ctas Pagar'!$G:$G,'Ctas Pagar'!$J:$J,'Grafico Fluxo de Caixa'!M$6,'Ctas Pagar'!$C:$C,'Fluxo de Caixa'!$A118)</f>
        <v>0</v>
      </c>
      <c r="N117" s="60">
        <f ca="1">SUMIFS('Ctas Pagar'!$G:$G,'Ctas Pagar'!$J:$J,'Grafico Fluxo de Caixa'!N$6,'Ctas Pagar'!$C:$C,'Fluxo de Caixa'!$A118)</f>
        <v>0</v>
      </c>
      <c r="O117" s="60">
        <f ca="1">SUMIFS('Ctas Pagar'!$G:$G,'Ctas Pagar'!$J:$J,'Grafico Fluxo de Caixa'!O$6,'Ctas Pagar'!$C:$C,'Fluxo de Caixa'!$A118)</f>
        <v>0</v>
      </c>
      <c r="P117" s="60">
        <f ca="1">SUMIFS('Ctas Pagar'!$G:$G,'Ctas Pagar'!$J:$J,'Grafico Fluxo de Caixa'!P$6,'Ctas Pagar'!$C:$C,'Fluxo de Caixa'!$A118)</f>
        <v>0</v>
      </c>
      <c r="Q117" s="60">
        <f ca="1">SUMIFS('Ctas Pagar'!$G:$G,'Ctas Pagar'!$J:$J,'Grafico Fluxo de Caixa'!Q$6,'Ctas Pagar'!$C:$C,'Fluxo de Caixa'!$A118)</f>
        <v>0</v>
      </c>
      <c r="R117" s="60">
        <f ca="1">SUMIFS('Ctas Pagar'!$G:$G,'Ctas Pagar'!$J:$J,'Grafico Fluxo de Caixa'!R$6,'Ctas Pagar'!$C:$C,'Fluxo de Caixa'!$A118)</f>
        <v>0</v>
      </c>
      <c r="S117" s="60">
        <f ca="1">SUMIFS('Ctas Pagar'!$G:$G,'Ctas Pagar'!$J:$J,'Grafico Fluxo de Caixa'!S$6,'Ctas Pagar'!$C:$C,'Fluxo de Caixa'!$A118)</f>
        <v>0</v>
      </c>
      <c r="T117" s="60">
        <f ca="1">SUMIFS('Ctas Pagar'!$G:$G,'Ctas Pagar'!$J:$J,'Grafico Fluxo de Caixa'!T$6,'Ctas Pagar'!$C:$C,'Fluxo de Caixa'!$A118)</f>
        <v>0</v>
      </c>
      <c r="U117" s="60">
        <f ca="1">SUMIFS('Ctas Pagar'!$G:$G,'Ctas Pagar'!$J:$J,'Grafico Fluxo de Caixa'!U$6,'Ctas Pagar'!$C:$C,'Fluxo de Caixa'!$A118)</f>
        <v>0</v>
      </c>
      <c r="V117" s="60">
        <f ca="1">SUMIFS('Ctas Pagar'!$G:$G,'Ctas Pagar'!$J:$J,'Grafico Fluxo de Caixa'!V$6,'Ctas Pagar'!$C:$C,'Fluxo de Caixa'!$A118)</f>
        <v>0</v>
      </c>
      <c r="W117" s="60">
        <f ca="1">SUMIFS('Ctas Pagar'!$G:$G,'Ctas Pagar'!$J:$J,'Grafico Fluxo de Caixa'!W$6,'Ctas Pagar'!$C:$C,'Fluxo de Caixa'!$A118)</f>
        <v>0</v>
      </c>
      <c r="X117" s="60">
        <f ca="1">SUMIFS('Ctas Pagar'!$G:$G,'Ctas Pagar'!$J:$J,'Grafico Fluxo de Caixa'!X$6,'Ctas Pagar'!$C:$C,'Fluxo de Caixa'!$A118)</f>
        <v>0</v>
      </c>
      <c r="Y117" s="60">
        <f ca="1">SUMIFS('Ctas Pagar'!$G:$G,'Ctas Pagar'!$J:$J,'Grafico Fluxo de Caixa'!Y$6,'Ctas Pagar'!$C:$C,'Fluxo de Caixa'!$A118)</f>
        <v>0</v>
      </c>
      <c r="Z117" s="60">
        <f ca="1">SUMIFS('Ctas Pagar'!$G:$G,'Ctas Pagar'!$J:$J,'Grafico Fluxo de Caixa'!Z$6,'Ctas Pagar'!$C:$C,'Fluxo de Caixa'!$A118)</f>
        <v>0</v>
      </c>
      <c r="AA117" s="60">
        <f ca="1">SUMIFS('Ctas Pagar'!$G:$G,'Ctas Pagar'!$J:$J,'Grafico Fluxo de Caixa'!AA$6,'Ctas Pagar'!$C:$C,'Fluxo de Caixa'!$A118)</f>
        <v>0</v>
      </c>
      <c r="AB117" s="60">
        <f ca="1">SUMIFS('Ctas Pagar'!$G:$G,'Ctas Pagar'!$J:$J,'Grafico Fluxo de Caixa'!AB$6,'Ctas Pagar'!$C:$C,'Fluxo de Caixa'!$A118)</f>
        <v>0</v>
      </c>
      <c r="AC117" s="60">
        <f ca="1">SUMIFS('Ctas Pagar'!$G:$G,'Ctas Pagar'!$J:$J,'Grafico Fluxo de Caixa'!AC$6,'Ctas Pagar'!$C:$C,'Fluxo de Caixa'!$A118)</f>
        <v>0</v>
      </c>
      <c r="AD117" s="60">
        <f ca="1">SUMIFS('Ctas Pagar'!$G:$G,'Ctas Pagar'!$J:$J,'Grafico Fluxo de Caixa'!AD$6,'Ctas Pagar'!$C:$C,'Fluxo de Caixa'!$A118)</f>
        <v>0</v>
      </c>
      <c r="AE117" s="60">
        <f ca="1">SUMIFS('Ctas Pagar'!$G:$G,'Ctas Pagar'!$J:$J,'Grafico Fluxo de Caixa'!AE$6,'Ctas Pagar'!$C:$C,'Fluxo de Caixa'!$A118)</f>
        <v>0</v>
      </c>
      <c r="AF117" s="60">
        <f ca="1">SUMIFS('Ctas Pagar'!$G:$G,'Ctas Pagar'!$J:$J,'Grafico Fluxo de Caixa'!AF$6,'Ctas Pagar'!$C:$C,'Fluxo de Caixa'!$A118)</f>
        <v>0</v>
      </c>
      <c r="AG117" s="60">
        <f ca="1">SUMIFS('Ctas Pagar'!$G:$G,'Ctas Pagar'!$J:$J,'Grafico Fluxo de Caixa'!AG$6,'Ctas Pagar'!$C:$C,'Fluxo de Caixa'!$A118)</f>
        <v>0</v>
      </c>
    </row>
    <row r="118" spans="1:33">
      <c r="A118" s="6" t="str">
        <f>'Plano de Contas'!A135</f>
        <v>6.4.1 Aquisição de Franquias</v>
      </c>
      <c r="B118" s="60">
        <f ca="1">SUMIFS('Ctas Pagar'!$G:$G,'Ctas Pagar'!$J:$J,'Grafico Fluxo de Caixa'!B$6,'Ctas Pagar'!$C:$C,'Fluxo de Caixa'!$A119)</f>
        <v>0</v>
      </c>
      <c r="C118" s="60">
        <f ca="1">SUMIFS('Ctas Pagar'!$G:$G,'Ctas Pagar'!$J:$J,'Grafico Fluxo de Caixa'!C$6,'Ctas Pagar'!$C:$C,'Fluxo de Caixa'!$A119)</f>
        <v>0</v>
      </c>
      <c r="D118" s="60">
        <f ca="1">SUMIFS('Ctas Pagar'!$G:$G,'Ctas Pagar'!$J:$J,'Grafico Fluxo de Caixa'!D$6,'Ctas Pagar'!$C:$C,'Fluxo de Caixa'!$A119)</f>
        <v>0</v>
      </c>
      <c r="E118" s="60">
        <f ca="1">SUMIFS('Ctas Pagar'!$G:$G,'Ctas Pagar'!$J:$J,'Grafico Fluxo de Caixa'!E$6,'Ctas Pagar'!$C:$C,'Fluxo de Caixa'!$A119)</f>
        <v>0</v>
      </c>
      <c r="F118" s="60">
        <f ca="1">SUMIFS('Ctas Pagar'!$G:$G,'Ctas Pagar'!$J:$J,'Grafico Fluxo de Caixa'!F$6,'Ctas Pagar'!$C:$C,'Fluxo de Caixa'!$A119)</f>
        <v>0</v>
      </c>
      <c r="G118" s="60">
        <f ca="1">SUMIFS('Ctas Pagar'!$G:$G,'Ctas Pagar'!$J:$J,'Grafico Fluxo de Caixa'!G$6,'Ctas Pagar'!$C:$C,'Fluxo de Caixa'!$A119)</f>
        <v>0</v>
      </c>
      <c r="H118" s="60">
        <f ca="1">SUMIFS('Ctas Pagar'!$G:$G,'Ctas Pagar'!$J:$J,'Grafico Fluxo de Caixa'!H$6,'Ctas Pagar'!$C:$C,'Fluxo de Caixa'!$A119)</f>
        <v>0</v>
      </c>
      <c r="I118" s="60">
        <f ca="1">SUMIFS('Ctas Pagar'!$G:$G,'Ctas Pagar'!$J:$J,'Grafico Fluxo de Caixa'!I$6,'Ctas Pagar'!$C:$C,'Fluxo de Caixa'!$A119)</f>
        <v>0</v>
      </c>
      <c r="J118" s="60">
        <f ca="1">SUMIFS('Ctas Pagar'!$G:$G,'Ctas Pagar'!$J:$J,'Grafico Fluxo de Caixa'!J$6,'Ctas Pagar'!$C:$C,'Fluxo de Caixa'!$A119)</f>
        <v>0</v>
      </c>
      <c r="K118" s="60">
        <f ca="1">SUMIFS('Ctas Pagar'!$G:$G,'Ctas Pagar'!$J:$J,'Grafico Fluxo de Caixa'!K$6,'Ctas Pagar'!$C:$C,'Fluxo de Caixa'!$A119)</f>
        <v>0</v>
      </c>
      <c r="L118" s="60">
        <f ca="1">SUMIFS('Ctas Pagar'!$G:$G,'Ctas Pagar'!$J:$J,'Grafico Fluxo de Caixa'!L$6,'Ctas Pagar'!$C:$C,'Fluxo de Caixa'!$A119)</f>
        <v>0</v>
      </c>
      <c r="M118" s="60">
        <f ca="1">SUMIFS('Ctas Pagar'!$G:$G,'Ctas Pagar'!$J:$J,'Grafico Fluxo de Caixa'!M$6,'Ctas Pagar'!$C:$C,'Fluxo de Caixa'!$A119)</f>
        <v>0</v>
      </c>
      <c r="N118" s="60">
        <f ca="1">SUMIFS('Ctas Pagar'!$G:$G,'Ctas Pagar'!$J:$J,'Grafico Fluxo de Caixa'!N$6,'Ctas Pagar'!$C:$C,'Fluxo de Caixa'!$A119)</f>
        <v>0</v>
      </c>
      <c r="O118" s="60">
        <f ca="1">SUMIFS('Ctas Pagar'!$G:$G,'Ctas Pagar'!$J:$J,'Grafico Fluxo de Caixa'!O$6,'Ctas Pagar'!$C:$C,'Fluxo de Caixa'!$A119)</f>
        <v>0</v>
      </c>
      <c r="P118" s="60">
        <f ca="1">SUMIFS('Ctas Pagar'!$G:$G,'Ctas Pagar'!$J:$J,'Grafico Fluxo de Caixa'!P$6,'Ctas Pagar'!$C:$C,'Fluxo de Caixa'!$A119)</f>
        <v>0</v>
      </c>
      <c r="Q118" s="60">
        <f ca="1">SUMIFS('Ctas Pagar'!$G:$G,'Ctas Pagar'!$J:$J,'Grafico Fluxo de Caixa'!Q$6,'Ctas Pagar'!$C:$C,'Fluxo de Caixa'!$A119)</f>
        <v>0</v>
      </c>
      <c r="R118" s="60">
        <f ca="1">SUMIFS('Ctas Pagar'!$G:$G,'Ctas Pagar'!$J:$J,'Grafico Fluxo de Caixa'!R$6,'Ctas Pagar'!$C:$C,'Fluxo de Caixa'!$A119)</f>
        <v>0</v>
      </c>
      <c r="S118" s="60">
        <f ca="1">SUMIFS('Ctas Pagar'!$G:$G,'Ctas Pagar'!$J:$J,'Grafico Fluxo de Caixa'!S$6,'Ctas Pagar'!$C:$C,'Fluxo de Caixa'!$A119)</f>
        <v>0</v>
      </c>
      <c r="T118" s="60">
        <f ca="1">SUMIFS('Ctas Pagar'!$G:$G,'Ctas Pagar'!$J:$J,'Grafico Fluxo de Caixa'!T$6,'Ctas Pagar'!$C:$C,'Fluxo de Caixa'!$A119)</f>
        <v>0</v>
      </c>
      <c r="U118" s="60">
        <f ca="1">SUMIFS('Ctas Pagar'!$G:$G,'Ctas Pagar'!$J:$J,'Grafico Fluxo de Caixa'!U$6,'Ctas Pagar'!$C:$C,'Fluxo de Caixa'!$A119)</f>
        <v>0</v>
      </c>
      <c r="V118" s="60">
        <f ca="1">SUMIFS('Ctas Pagar'!$G:$G,'Ctas Pagar'!$J:$J,'Grafico Fluxo de Caixa'!V$6,'Ctas Pagar'!$C:$C,'Fluxo de Caixa'!$A119)</f>
        <v>0</v>
      </c>
      <c r="W118" s="60">
        <f ca="1">SUMIFS('Ctas Pagar'!$G:$G,'Ctas Pagar'!$J:$J,'Grafico Fluxo de Caixa'!W$6,'Ctas Pagar'!$C:$C,'Fluxo de Caixa'!$A119)</f>
        <v>0</v>
      </c>
      <c r="X118" s="60">
        <f ca="1">SUMIFS('Ctas Pagar'!$G:$G,'Ctas Pagar'!$J:$J,'Grafico Fluxo de Caixa'!X$6,'Ctas Pagar'!$C:$C,'Fluxo de Caixa'!$A119)</f>
        <v>0</v>
      </c>
      <c r="Y118" s="60">
        <f ca="1">SUMIFS('Ctas Pagar'!$G:$G,'Ctas Pagar'!$J:$J,'Grafico Fluxo de Caixa'!Y$6,'Ctas Pagar'!$C:$C,'Fluxo de Caixa'!$A119)</f>
        <v>0</v>
      </c>
      <c r="Z118" s="60">
        <f ca="1">SUMIFS('Ctas Pagar'!$G:$G,'Ctas Pagar'!$J:$J,'Grafico Fluxo de Caixa'!Z$6,'Ctas Pagar'!$C:$C,'Fluxo de Caixa'!$A119)</f>
        <v>0</v>
      </c>
      <c r="AA118" s="60">
        <f ca="1">SUMIFS('Ctas Pagar'!$G:$G,'Ctas Pagar'!$J:$J,'Grafico Fluxo de Caixa'!AA$6,'Ctas Pagar'!$C:$C,'Fluxo de Caixa'!$A119)</f>
        <v>0</v>
      </c>
      <c r="AB118" s="60">
        <f ca="1">SUMIFS('Ctas Pagar'!$G:$G,'Ctas Pagar'!$J:$J,'Grafico Fluxo de Caixa'!AB$6,'Ctas Pagar'!$C:$C,'Fluxo de Caixa'!$A119)</f>
        <v>0</v>
      </c>
      <c r="AC118" s="60">
        <f ca="1">SUMIFS('Ctas Pagar'!$G:$G,'Ctas Pagar'!$J:$J,'Grafico Fluxo de Caixa'!AC$6,'Ctas Pagar'!$C:$C,'Fluxo de Caixa'!$A119)</f>
        <v>0</v>
      </c>
      <c r="AD118" s="60">
        <f ca="1">SUMIFS('Ctas Pagar'!$G:$G,'Ctas Pagar'!$J:$J,'Grafico Fluxo de Caixa'!AD$6,'Ctas Pagar'!$C:$C,'Fluxo de Caixa'!$A119)</f>
        <v>0</v>
      </c>
      <c r="AE118" s="60">
        <f ca="1">SUMIFS('Ctas Pagar'!$G:$G,'Ctas Pagar'!$J:$J,'Grafico Fluxo de Caixa'!AE$6,'Ctas Pagar'!$C:$C,'Fluxo de Caixa'!$A119)</f>
        <v>0</v>
      </c>
      <c r="AF118" s="60">
        <f ca="1">SUMIFS('Ctas Pagar'!$G:$G,'Ctas Pagar'!$J:$J,'Grafico Fluxo de Caixa'!AF$6,'Ctas Pagar'!$C:$C,'Fluxo de Caixa'!$A119)</f>
        <v>0</v>
      </c>
      <c r="AG118" s="60">
        <f ca="1">SUMIFS('Ctas Pagar'!$G:$G,'Ctas Pagar'!$J:$J,'Grafico Fluxo de Caixa'!AG$6,'Ctas Pagar'!$C:$C,'Fluxo de Caixa'!$A119)</f>
        <v>0</v>
      </c>
    </row>
    <row r="119" spans="1:33">
      <c r="A119" s="6" t="str">
        <f>'Plano de Contas'!A136</f>
        <v>6.4.2 Consórcios</v>
      </c>
      <c r="B119" s="60">
        <f ca="1">SUMIFS('Ctas Pagar'!$G:$G,'Ctas Pagar'!$J:$J,'Grafico Fluxo de Caixa'!B$6,'Ctas Pagar'!$C:$C,'Fluxo de Caixa'!$A120)</f>
        <v>0</v>
      </c>
      <c r="C119" s="60">
        <f ca="1">SUMIFS('Ctas Pagar'!$G:$G,'Ctas Pagar'!$J:$J,'Grafico Fluxo de Caixa'!C$6,'Ctas Pagar'!$C:$C,'Fluxo de Caixa'!$A120)</f>
        <v>0</v>
      </c>
      <c r="D119" s="60">
        <f ca="1">SUMIFS('Ctas Pagar'!$G:$G,'Ctas Pagar'!$J:$J,'Grafico Fluxo de Caixa'!D$6,'Ctas Pagar'!$C:$C,'Fluxo de Caixa'!$A120)</f>
        <v>0</v>
      </c>
      <c r="E119" s="60">
        <f ca="1">SUMIFS('Ctas Pagar'!$G:$G,'Ctas Pagar'!$J:$J,'Grafico Fluxo de Caixa'!E$6,'Ctas Pagar'!$C:$C,'Fluxo de Caixa'!$A120)</f>
        <v>0</v>
      </c>
      <c r="F119" s="60">
        <f ca="1">SUMIFS('Ctas Pagar'!$G:$G,'Ctas Pagar'!$J:$J,'Grafico Fluxo de Caixa'!F$6,'Ctas Pagar'!$C:$C,'Fluxo de Caixa'!$A120)</f>
        <v>0</v>
      </c>
      <c r="G119" s="60">
        <f ca="1">SUMIFS('Ctas Pagar'!$G:$G,'Ctas Pagar'!$J:$J,'Grafico Fluxo de Caixa'!G$6,'Ctas Pagar'!$C:$C,'Fluxo de Caixa'!$A120)</f>
        <v>0</v>
      </c>
      <c r="H119" s="60">
        <f ca="1">SUMIFS('Ctas Pagar'!$G:$G,'Ctas Pagar'!$J:$J,'Grafico Fluxo de Caixa'!H$6,'Ctas Pagar'!$C:$C,'Fluxo de Caixa'!$A120)</f>
        <v>0</v>
      </c>
      <c r="I119" s="60">
        <f ca="1">SUMIFS('Ctas Pagar'!$G:$G,'Ctas Pagar'!$J:$J,'Grafico Fluxo de Caixa'!I$6,'Ctas Pagar'!$C:$C,'Fluxo de Caixa'!$A120)</f>
        <v>0</v>
      </c>
      <c r="J119" s="60">
        <f ca="1">SUMIFS('Ctas Pagar'!$G:$G,'Ctas Pagar'!$J:$J,'Grafico Fluxo de Caixa'!J$6,'Ctas Pagar'!$C:$C,'Fluxo de Caixa'!$A120)</f>
        <v>0</v>
      </c>
      <c r="K119" s="60">
        <f ca="1">SUMIFS('Ctas Pagar'!$G:$G,'Ctas Pagar'!$J:$J,'Grafico Fluxo de Caixa'!K$6,'Ctas Pagar'!$C:$C,'Fluxo de Caixa'!$A120)</f>
        <v>0</v>
      </c>
      <c r="L119" s="60">
        <f ca="1">SUMIFS('Ctas Pagar'!$G:$G,'Ctas Pagar'!$J:$J,'Grafico Fluxo de Caixa'!L$6,'Ctas Pagar'!$C:$C,'Fluxo de Caixa'!$A120)</f>
        <v>0</v>
      </c>
      <c r="M119" s="60">
        <f ca="1">SUMIFS('Ctas Pagar'!$G:$G,'Ctas Pagar'!$J:$J,'Grafico Fluxo de Caixa'!M$6,'Ctas Pagar'!$C:$C,'Fluxo de Caixa'!$A120)</f>
        <v>0</v>
      </c>
      <c r="N119" s="60">
        <f ca="1">SUMIFS('Ctas Pagar'!$G:$G,'Ctas Pagar'!$J:$J,'Grafico Fluxo de Caixa'!N$6,'Ctas Pagar'!$C:$C,'Fluxo de Caixa'!$A120)</f>
        <v>0</v>
      </c>
      <c r="O119" s="60">
        <f ca="1">SUMIFS('Ctas Pagar'!$G:$G,'Ctas Pagar'!$J:$J,'Grafico Fluxo de Caixa'!O$6,'Ctas Pagar'!$C:$C,'Fluxo de Caixa'!$A120)</f>
        <v>0</v>
      </c>
      <c r="P119" s="60">
        <f ca="1">SUMIFS('Ctas Pagar'!$G:$G,'Ctas Pagar'!$J:$J,'Grafico Fluxo de Caixa'!P$6,'Ctas Pagar'!$C:$C,'Fluxo de Caixa'!$A120)</f>
        <v>0</v>
      </c>
      <c r="Q119" s="60">
        <f ca="1">SUMIFS('Ctas Pagar'!$G:$G,'Ctas Pagar'!$J:$J,'Grafico Fluxo de Caixa'!Q$6,'Ctas Pagar'!$C:$C,'Fluxo de Caixa'!$A120)</f>
        <v>0</v>
      </c>
      <c r="R119" s="60">
        <f ca="1">SUMIFS('Ctas Pagar'!$G:$G,'Ctas Pagar'!$J:$J,'Grafico Fluxo de Caixa'!R$6,'Ctas Pagar'!$C:$C,'Fluxo de Caixa'!$A120)</f>
        <v>0</v>
      </c>
      <c r="S119" s="60">
        <f ca="1">SUMIFS('Ctas Pagar'!$G:$G,'Ctas Pagar'!$J:$J,'Grafico Fluxo de Caixa'!S$6,'Ctas Pagar'!$C:$C,'Fluxo de Caixa'!$A120)</f>
        <v>0</v>
      </c>
      <c r="T119" s="60">
        <f ca="1">SUMIFS('Ctas Pagar'!$G:$G,'Ctas Pagar'!$J:$J,'Grafico Fluxo de Caixa'!T$6,'Ctas Pagar'!$C:$C,'Fluxo de Caixa'!$A120)</f>
        <v>0</v>
      </c>
      <c r="U119" s="60">
        <f ca="1">SUMIFS('Ctas Pagar'!$G:$G,'Ctas Pagar'!$J:$J,'Grafico Fluxo de Caixa'!U$6,'Ctas Pagar'!$C:$C,'Fluxo de Caixa'!$A120)</f>
        <v>0</v>
      </c>
      <c r="V119" s="60">
        <f ca="1">SUMIFS('Ctas Pagar'!$G:$G,'Ctas Pagar'!$J:$J,'Grafico Fluxo de Caixa'!V$6,'Ctas Pagar'!$C:$C,'Fluxo de Caixa'!$A120)</f>
        <v>0</v>
      </c>
      <c r="W119" s="60">
        <f ca="1">SUMIFS('Ctas Pagar'!$G:$G,'Ctas Pagar'!$J:$J,'Grafico Fluxo de Caixa'!W$6,'Ctas Pagar'!$C:$C,'Fluxo de Caixa'!$A120)</f>
        <v>0</v>
      </c>
      <c r="X119" s="60">
        <f ca="1">SUMIFS('Ctas Pagar'!$G:$G,'Ctas Pagar'!$J:$J,'Grafico Fluxo de Caixa'!X$6,'Ctas Pagar'!$C:$C,'Fluxo de Caixa'!$A120)</f>
        <v>0</v>
      </c>
      <c r="Y119" s="60">
        <f ca="1">SUMIFS('Ctas Pagar'!$G:$G,'Ctas Pagar'!$J:$J,'Grafico Fluxo de Caixa'!Y$6,'Ctas Pagar'!$C:$C,'Fluxo de Caixa'!$A120)</f>
        <v>0</v>
      </c>
      <c r="Z119" s="60">
        <f ca="1">SUMIFS('Ctas Pagar'!$G:$G,'Ctas Pagar'!$J:$J,'Grafico Fluxo de Caixa'!Z$6,'Ctas Pagar'!$C:$C,'Fluxo de Caixa'!$A120)</f>
        <v>0</v>
      </c>
      <c r="AA119" s="60">
        <f ca="1">SUMIFS('Ctas Pagar'!$G:$G,'Ctas Pagar'!$J:$J,'Grafico Fluxo de Caixa'!AA$6,'Ctas Pagar'!$C:$C,'Fluxo de Caixa'!$A120)</f>
        <v>0</v>
      </c>
      <c r="AB119" s="60">
        <f ca="1">SUMIFS('Ctas Pagar'!$G:$G,'Ctas Pagar'!$J:$J,'Grafico Fluxo de Caixa'!AB$6,'Ctas Pagar'!$C:$C,'Fluxo de Caixa'!$A120)</f>
        <v>0</v>
      </c>
      <c r="AC119" s="60">
        <f ca="1">SUMIFS('Ctas Pagar'!$G:$G,'Ctas Pagar'!$J:$J,'Grafico Fluxo de Caixa'!AC$6,'Ctas Pagar'!$C:$C,'Fluxo de Caixa'!$A120)</f>
        <v>0</v>
      </c>
      <c r="AD119" s="60">
        <f ca="1">SUMIFS('Ctas Pagar'!$G:$G,'Ctas Pagar'!$J:$J,'Grafico Fluxo de Caixa'!AD$6,'Ctas Pagar'!$C:$C,'Fluxo de Caixa'!$A120)</f>
        <v>0</v>
      </c>
      <c r="AE119" s="60">
        <f ca="1">SUMIFS('Ctas Pagar'!$G:$G,'Ctas Pagar'!$J:$J,'Grafico Fluxo de Caixa'!AE$6,'Ctas Pagar'!$C:$C,'Fluxo de Caixa'!$A120)</f>
        <v>0</v>
      </c>
      <c r="AF119" s="60">
        <f ca="1">SUMIFS('Ctas Pagar'!$G:$G,'Ctas Pagar'!$J:$J,'Grafico Fluxo de Caixa'!AF$6,'Ctas Pagar'!$C:$C,'Fluxo de Caixa'!$A120)</f>
        <v>0</v>
      </c>
      <c r="AG119" s="60">
        <f ca="1">SUMIFS('Ctas Pagar'!$G:$G,'Ctas Pagar'!$J:$J,'Grafico Fluxo de Caixa'!AG$6,'Ctas Pagar'!$C:$C,'Fluxo de Caixa'!$A120)</f>
        <v>0</v>
      </c>
    </row>
    <row r="120" spans="1:33">
      <c r="A120" s="6">
        <f>'Plano de Contas'!A137</f>
        <v>0</v>
      </c>
      <c r="B120" s="60">
        <f ca="1">SUMIFS('Ctas Pagar'!$G:$G,'Ctas Pagar'!$J:$J,'Grafico Fluxo de Caixa'!B$6,'Ctas Pagar'!$C:$C,'Fluxo de Caixa'!$A121)</f>
        <v>0</v>
      </c>
      <c r="C120" s="60">
        <f ca="1">SUMIFS('Ctas Pagar'!$G:$G,'Ctas Pagar'!$J:$J,'Grafico Fluxo de Caixa'!C$6,'Ctas Pagar'!$C:$C,'Fluxo de Caixa'!$A121)</f>
        <v>0</v>
      </c>
      <c r="D120" s="60">
        <f ca="1">SUMIFS('Ctas Pagar'!$G:$G,'Ctas Pagar'!$J:$J,'Grafico Fluxo de Caixa'!D$6,'Ctas Pagar'!$C:$C,'Fluxo de Caixa'!$A121)</f>
        <v>0</v>
      </c>
      <c r="E120" s="60">
        <f ca="1">SUMIFS('Ctas Pagar'!$G:$G,'Ctas Pagar'!$J:$J,'Grafico Fluxo de Caixa'!E$6,'Ctas Pagar'!$C:$C,'Fluxo de Caixa'!$A121)</f>
        <v>0</v>
      </c>
      <c r="F120" s="60">
        <f ca="1">SUMIFS('Ctas Pagar'!$G:$G,'Ctas Pagar'!$J:$J,'Grafico Fluxo de Caixa'!F$6,'Ctas Pagar'!$C:$C,'Fluxo de Caixa'!$A121)</f>
        <v>0</v>
      </c>
      <c r="G120" s="60">
        <f ca="1">SUMIFS('Ctas Pagar'!$G:$G,'Ctas Pagar'!$J:$J,'Grafico Fluxo de Caixa'!G$6,'Ctas Pagar'!$C:$C,'Fluxo de Caixa'!$A121)</f>
        <v>0</v>
      </c>
      <c r="H120" s="60">
        <f ca="1">SUMIFS('Ctas Pagar'!$G:$G,'Ctas Pagar'!$J:$J,'Grafico Fluxo de Caixa'!H$6,'Ctas Pagar'!$C:$C,'Fluxo de Caixa'!$A121)</f>
        <v>0</v>
      </c>
      <c r="I120" s="60">
        <f ca="1">SUMIFS('Ctas Pagar'!$G:$G,'Ctas Pagar'!$J:$J,'Grafico Fluxo de Caixa'!I$6,'Ctas Pagar'!$C:$C,'Fluxo de Caixa'!$A121)</f>
        <v>0</v>
      </c>
      <c r="J120" s="60">
        <f ca="1">SUMIFS('Ctas Pagar'!$G:$G,'Ctas Pagar'!$J:$J,'Grafico Fluxo de Caixa'!J$6,'Ctas Pagar'!$C:$C,'Fluxo de Caixa'!$A121)</f>
        <v>0</v>
      </c>
      <c r="K120" s="60">
        <f ca="1">SUMIFS('Ctas Pagar'!$G:$G,'Ctas Pagar'!$J:$J,'Grafico Fluxo de Caixa'!K$6,'Ctas Pagar'!$C:$C,'Fluxo de Caixa'!$A121)</f>
        <v>0</v>
      </c>
      <c r="L120" s="60">
        <f ca="1">SUMIFS('Ctas Pagar'!$G:$G,'Ctas Pagar'!$J:$J,'Grafico Fluxo de Caixa'!L$6,'Ctas Pagar'!$C:$C,'Fluxo de Caixa'!$A121)</f>
        <v>0</v>
      </c>
      <c r="M120" s="60">
        <f ca="1">SUMIFS('Ctas Pagar'!$G:$G,'Ctas Pagar'!$J:$J,'Grafico Fluxo de Caixa'!M$6,'Ctas Pagar'!$C:$C,'Fluxo de Caixa'!$A121)</f>
        <v>0</v>
      </c>
      <c r="N120" s="60">
        <f ca="1">SUMIFS('Ctas Pagar'!$G:$G,'Ctas Pagar'!$J:$J,'Grafico Fluxo de Caixa'!N$6,'Ctas Pagar'!$C:$C,'Fluxo de Caixa'!$A121)</f>
        <v>0</v>
      </c>
      <c r="O120" s="60">
        <f ca="1">SUMIFS('Ctas Pagar'!$G:$G,'Ctas Pagar'!$J:$J,'Grafico Fluxo de Caixa'!O$6,'Ctas Pagar'!$C:$C,'Fluxo de Caixa'!$A121)</f>
        <v>0</v>
      </c>
      <c r="P120" s="60">
        <f ca="1">SUMIFS('Ctas Pagar'!$G:$G,'Ctas Pagar'!$J:$J,'Grafico Fluxo de Caixa'!P$6,'Ctas Pagar'!$C:$C,'Fluxo de Caixa'!$A121)</f>
        <v>0</v>
      </c>
      <c r="Q120" s="60">
        <f ca="1">SUMIFS('Ctas Pagar'!$G:$G,'Ctas Pagar'!$J:$J,'Grafico Fluxo de Caixa'!Q$6,'Ctas Pagar'!$C:$C,'Fluxo de Caixa'!$A121)</f>
        <v>0</v>
      </c>
      <c r="R120" s="60">
        <f ca="1">SUMIFS('Ctas Pagar'!$G:$G,'Ctas Pagar'!$J:$J,'Grafico Fluxo de Caixa'!R$6,'Ctas Pagar'!$C:$C,'Fluxo de Caixa'!$A121)</f>
        <v>0</v>
      </c>
      <c r="S120" s="60">
        <f ca="1">SUMIFS('Ctas Pagar'!$G:$G,'Ctas Pagar'!$J:$J,'Grafico Fluxo de Caixa'!S$6,'Ctas Pagar'!$C:$C,'Fluxo de Caixa'!$A121)</f>
        <v>0</v>
      </c>
      <c r="T120" s="60">
        <f ca="1">SUMIFS('Ctas Pagar'!$G:$G,'Ctas Pagar'!$J:$J,'Grafico Fluxo de Caixa'!T$6,'Ctas Pagar'!$C:$C,'Fluxo de Caixa'!$A121)</f>
        <v>0</v>
      </c>
      <c r="U120" s="60">
        <f ca="1">SUMIFS('Ctas Pagar'!$G:$G,'Ctas Pagar'!$J:$J,'Grafico Fluxo de Caixa'!U$6,'Ctas Pagar'!$C:$C,'Fluxo de Caixa'!$A121)</f>
        <v>0</v>
      </c>
      <c r="V120" s="60">
        <f ca="1">SUMIFS('Ctas Pagar'!$G:$G,'Ctas Pagar'!$J:$J,'Grafico Fluxo de Caixa'!V$6,'Ctas Pagar'!$C:$C,'Fluxo de Caixa'!$A121)</f>
        <v>0</v>
      </c>
      <c r="W120" s="60">
        <f ca="1">SUMIFS('Ctas Pagar'!$G:$G,'Ctas Pagar'!$J:$J,'Grafico Fluxo de Caixa'!W$6,'Ctas Pagar'!$C:$C,'Fluxo de Caixa'!$A121)</f>
        <v>0</v>
      </c>
      <c r="X120" s="60">
        <f ca="1">SUMIFS('Ctas Pagar'!$G:$G,'Ctas Pagar'!$J:$J,'Grafico Fluxo de Caixa'!X$6,'Ctas Pagar'!$C:$C,'Fluxo de Caixa'!$A121)</f>
        <v>0</v>
      </c>
      <c r="Y120" s="60">
        <f ca="1">SUMIFS('Ctas Pagar'!$G:$G,'Ctas Pagar'!$J:$J,'Grafico Fluxo de Caixa'!Y$6,'Ctas Pagar'!$C:$C,'Fluxo de Caixa'!$A121)</f>
        <v>0</v>
      </c>
      <c r="Z120" s="60">
        <f ca="1">SUMIFS('Ctas Pagar'!$G:$G,'Ctas Pagar'!$J:$J,'Grafico Fluxo de Caixa'!Z$6,'Ctas Pagar'!$C:$C,'Fluxo de Caixa'!$A121)</f>
        <v>0</v>
      </c>
      <c r="AA120" s="60">
        <f ca="1">SUMIFS('Ctas Pagar'!$G:$G,'Ctas Pagar'!$J:$J,'Grafico Fluxo de Caixa'!AA$6,'Ctas Pagar'!$C:$C,'Fluxo de Caixa'!$A121)</f>
        <v>0</v>
      </c>
      <c r="AB120" s="60">
        <f ca="1">SUMIFS('Ctas Pagar'!$G:$G,'Ctas Pagar'!$J:$J,'Grafico Fluxo de Caixa'!AB$6,'Ctas Pagar'!$C:$C,'Fluxo de Caixa'!$A121)</f>
        <v>0</v>
      </c>
      <c r="AC120" s="60">
        <f ca="1">SUMIFS('Ctas Pagar'!$G:$G,'Ctas Pagar'!$J:$J,'Grafico Fluxo de Caixa'!AC$6,'Ctas Pagar'!$C:$C,'Fluxo de Caixa'!$A121)</f>
        <v>0</v>
      </c>
      <c r="AD120" s="60">
        <f ca="1">SUMIFS('Ctas Pagar'!$G:$G,'Ctas Pagar'!$J:$J,'Grafico Fluxo de Caixa'!AD$6,'Ctas Pagar'!$C:$C,'Fluxo de Caixa'!$A121)</f>
        <v>0</v>
      </c>
      <c r="AE120" s="60">
        <f ca="1">SUMIFS('Ctas Pagar'!$G:$G,'Ctas Pagar'!$J:$J,'Grafico Fluxo de Caixa'!AE$6,'Ctas Pagar'!$C:$C,'Fluxo de Caixa'!$A121)</f>
        <v>0</v>
      </c>
      <c r="AF120" s="60">
        <f ca="1">SUMIFS('Ctas Pagar'!$G:$G,'Ctas Pagar'!$J:$J,'Grafico Fluxo de Caixa'!AF$6,'Ctas Pagar'!$C:$C,'Fluxo de Caixa'!$A121)</f>
        <v>0</v>
      </c>
      <c r="AG120" s="60">
        <f ca="1">SUMIFS('Ctas Pagar'!$G:$G,'Ctas Pagar'!$J:$J,'Grafico Fluxo de Caixa'!AG$6,'Ctas Pagar'!$C:$C,'Fluxo de Caixa'!$A121)</f>
        <v>0</v>
      </c>
    </row>
    <row r="121" spans="1:33">
      <c r="A121" s="6">
        <f>'Plano de Contas'!A138</f>
        <v>0</v>
      </c>
      <c r="B121" s="60">
        <f ca="1">SUMIFS('Ctas Pagar'!$G:$G,'Ctas Pagar'!$J:$J,'Grafico Fluxo de Caixa'!B$6,'Ctas Pagar'!$C:$C,'Fluxo de Caixa'!$A122)</f>
        <v>0</v>
      </c>
      <c r="C121" s="60">
        <f ca="1">SUMIFS('Ctas Pagar'!$G:$G,'Ctas Pagar'!$J:$J,'Grafico Fluxo de Caixa'!C$6,'Ctas Pagar'!$C:$C,'Fluxo de Caixa'!$A122)</f>
        <v>0</v>
      </c>
      <c r="D121" s="60">
        <f ca="1">SUMIFS('Ctas Pagar'!$G:$G,'Ctas Pagar'!$J:$J,'Grafico Fluxo de Caixa'!D$6,'Ctas Pagar'!$C:$C,'Fluxo de Caixa'!$A122)</f>
        <v>0</v>
      </c>
      <c r="E121" s="60">
        <f ca="1">SUMIFS('Ctas Pagar'!$G:$G,'Ctas Pagar'!$J:$J,'Grafico Fluxo de Caixa'!E$6,'Ctas Pagar'!$C:$C,'Fluxo de Caixa'!$A122)</f>
        <v>0</v>
      </c>
      <c r="F121" s="60">
        <f ca="1">SUMIFS('Ctas Pagar'!$G:$G,'Ctas Pagar'!$J:$J,'Grafico Fluxo de Caixa'!F$6,'Ctas Pagar'!$C:$C,'Fluxo de Caixa'!$A122)</f>
        <v>0</v>
      </c>
      <c r="G121" s="60">
        <f ca="1">SUMIFS('Ctas Pagar'!$G:$G,'Ctas Pagar'!$J:$J,'Grafico Fluxo de Caixa'!G$6,'Ctas Pagar'!$C:$C,'Fluxo de Caixa'!$A122)</f>
        <v>0</v>
      </c>
      <c r="H121" s="60">
        <f ca="1">SUMIFS('Ctas Pagar'!$G:$G,'Ctas Pagar'!$J:$J,'Grafico Fluxo de Caixa'!H$6,'Ctas Pagar'!$C:$C,'Fluxo de Caixa'!$A122)</f>
        <v>0</v>
      </c>
      <c r="I121" s="60">
        <f ca="1">SUMIFS('Ctas Pagar'!$G:$G,'Ctas Pagar'!$J:$J,'Grafico Fluxo de Caixa'!I$6,'Ctas Pagar'!$C:$C,'Fluxo de Caixa'!$A122)</f>
        <v>0</v>
      </c>
      <c r="J121" s="60">
        <f ca="1">SUMIFS('Ctas Pagar'!$G:$G,'Ctas Pagar'!$J:$J,'Grafico Fluxo de Caixa'!J$6,'Ctas Pagar'!$C:$C,'Fluxo de Caixa'!$A122)</f>
        <v>0</v>
      </c>
      <c r="K121" s="60">
        <f ca="1">SUMIFS('Ctas Pagar'!$G:$G,'Ctas Pagar'!$J:$J,'Grafico Fluxo de Caixa'!K$6,'Ctas Pagar'!$C:$C,'Fluxo de Caixa'!$A122)</f>
        <v>0</v>
      </c>
      <c r="L121" s="60">
        <f ca="1">SUMIFS('Ctas Pagar'!$G:$G,'Ctas Pagar'!$J:$J,'Grafico Fluxo de Caixa'!L$6,'Ctas Pagar'!$C:$C,'Fluxo de Caixa'!$A122)</f>
        <v>0</v>
      </c>
      <c r="M121" s="60">
        <f ca="1">SUMIFS('Ctas Pagar'!$G:$G,'Ctas Pagar'!$J:$J,'Grafico Fluxo de Caixa'!M$6,'Ctas Pagar'!$C:$C,'Fluxo de Caixa'!$A122)</f>
        <v>0</v>
      </c>
      <c r="N121" s="60">
        <f ca="1">SUMIFS('Ctas Pagar'!$G:$G,'Ctas Pagar'!$J:$J,'Grafico Fluxo de Caixa'!N$6,'Ctas Pagar'!$C:$C,'Fluxo de Caixa'!$A122)</f>
        <v>0</v>
      </c>
      <c r="O121" s="60">
        <f ca="1">SUMIFS('Ctas Pagar'!$G:$G,'Ctas Pagar'!$J:$J,'Grafico Fluxo de Caixa'!O$6,'Ctas Pagar'!$C:$C,'Fluxo de Caixa'!$A122)</f>
        <v>0</v>
      </c>
      <c r="P121" s="60">
        <f ca="1">SUMIFS('Ctas Pagar'!$G:$G,'Ctas Pagar'!$J:$J,'Grafico Fluxo de Caixa'!P$6,'Ctas Pagar'!$C:$C,'Fluxo de Caixa'!$A122)</f>
        <v>0</v>
      </c>
      <c r="Q121" s="60">
        <f ca="1">SUMIFS('Ctas Pagar'!$G:$G,'Ctas Pagar'!$J:$J,'Grafico Fluxo de Caixa'!Q$6,'Ctas Pagar'!$C:$C,'Fluxo de Caixa'!$A122)</f>
        <v>0</v>
      </c>
      <c r="R121" s="60">
        <f ca="1">SUMIFS('Ctas Pagar'!$G:$G,'Ctas Pagar'!$J:$J,'Grafico Fluxo de Caixa'!R$6,'Ctas Pagar'!$C:$C,'Fluxo de Caixa'!$A122)</f>
        <v>0</v>
      </c>
      <c r="S121" s="60">
        <f ca="1">SUMIFS('Ctas Pagar'!$G:$G,'Ctas Pagar'!$J:$J,'Grafico Fluxo de Caixa'!S$6,'Ctas Pagar'!$C:$C,'Fluxo de Caixa'!$A122)</f>
        <v>0</v>
      </c>
      <c r="T121" s="60">
        <f ca="1">SUMIFS('Ctas Pagar'!$G:$G,'Ctas Pagar'!$J:$J,'Grafico Fluxo de Caixa'!T$6,'Ctas Pagar'!$C:$C,'Fluxo de Caixa'!$A122)</f>
        <v>0</v>
      </c>
      <c r="U121" s="60">
        <f ca="1">SUMIFS('Ctas Pagar'!$G:$G,'Ctas Pagar'!$J:$J,'Grafico Fluxo de Caixa'!U$6,'Ctas Pagar'!$C:$C,'Fluxo de Caixa'!$A122)</f>
        <v>0</v>
      </c>
      <c r="V121" s="60">
        <f ca="1">SUMIFS('Ctas Pagar'!$G:$G,'Ctas Pagar'!$J:$J,'Grafico Fluxo de Caixa'!V$6,'Ctas Pagar'!$C:$C,'Fluxo de Caixa'!$A122)</f>
        <v>0</v>
      </c>
      <c r="W121" s="60">
        <f ca="1">SUMIFS('Ctas Pagar'!$G:$G,'Ctas Pagar'!$J:$J,'Grafico Fluxo de Caixa'!W$6,'Ctas Pagar'!$C:$C,'Fluxo de Caixa'!$A122)</f>
        <v>0</v>
      </c>
      <c r="X121" s="60">
        <f ca="1">SUMIFS('Ctas Pagar'!$G:$G,'Ctas Pagar'!$J:$J,'Grafico Fluxo de Caixa'!X$6,'Ctas Pagar'!$C:$C,'Fluxo de Caixa'!$A122)</f>
        <v>0</v>
      </c>
      <c r="Y121" s="60">
        <f ca="1">SUMIFS('Ctas Pagar'!$G:$G,'Ctas Pagar'!$J:$J,'Grafico Fluxo de Caixa'!Y$6,'Ctas Pagar'!$C:$C,'Fluxo de Caixa'!$A122)</f>
        <v>0</v>
      </c>
      <c r="Z121" s="60">
        <f ca="1">SUMIFS('Ctas Pagar'!$G:$G,'Ctas Pagar'!$J:$J,'Grafico Fluxo de Caixa'!Z$6,'Ctas Pagar'!$C:$C,'Fluxo de Caixa'!$A122)</f>
        <v>0</v>
      </c>
      <c r="AA121" s="60">
        <f ca="1">SUMIFS('Ctas Pagar'!$G:$G,'Ctas Pagar'!$J:$J,'Grafico Fluxo de Caixa'!AA$6,'Ctas Pagar'!$C:$C,'Fluxo de Caixa'!$A122)</f>
        <v>0</v>
      </c>
      <c r="AB121" s="60">
        <f ca="1">SUMIFS('Ctas Pagar'!$G:$G,'Ctas Pagar'!$J:$J,'Grafico Fluxo de Caixa'!AB$6,'Ctas Pagar'!$C:$C,'Fluxo de Caixa'!$A122)</f>
        <v>0</v>
      </c>
      <c r="AC121" s="60">
        <f ca="1">SUMIFS('Ctas Pagar'!$G:$G,'Ctas Pagar'!$J:$J,'Grafico Fluxo de Caixa'!AC$6,'Ctas Pagar'!$C:$C,'Fluxo de Caixa'!$A122)</f>
        <v>0</v>
      </c>
      <c r="AD121" s="60">
        <f ca="1">SUMIFS('Ctas Pagar'!$G:$G,'Ctas Pagar'!$J:$J,'Grafico Fluxo de Caixa'!AD$6,'Ctas Pagar'!$C:$C,'Fluxo de Caixa'!$A122)</f>
        <v>0</v>
      </c>
      <c r="AE121" s="60">
        <f ca="1">SUMIFS('Ctas Pagar'!$G:$G,'Ctas Pagar'!$J:$J,'Grafico Fluxo de Caixa'!AE$6,'Ctas Pagar'!$C:$C,'Fluxo de Caixa'!$A122)</f>
        <v>0</v>
      </c>
      <c r="AF121" s="60">
        <f ca="1">SUMIFS('Ctas Pagar'!$G:$G,'Ctas Pagar'!$J:$J,'Grafico Fluxo de Caixa'!AF$6,'Ctas Pagar'!$C:$C,'Fluxo de Caixa'!$A122)</f>
        <v>0</v>
      </c>
      <c r="AG121" s="60">
        <f ca="1">SUMIFS('Ctas Pagar'!$G:$G,'Ctas Pagar'!$J:$J,'Grafico Fluxo de Caixa'!AG$6,'Ctas Pagar'!$C:$C,'Fluxo de Caixa'!$A122)</f>
        <v>0</v>
      </c>
    </row>
    <row r="122" spans="1:33">
      <c r="A122" s="7">
        <f>'Plano de Contas'!A139</f>
        <v>0</v>
      </c>
      <c r="B122" s="65">
        <f ca="1">SUMIFS('Ctas Pagar'!$G:$G,'Ctas Pagar'!$J:$J,'Grafico Fluxo de Caixa'!B$6,'Ctas Pagar'!$C:$C,'Fluxo de Caixa'!$A123)</f>
        <v>0</v>
      </c>
      <c r="C122" s="65">
        <f ca="1">SUMIFS('Ctas Pagar'!$G:$G,'Ctas Pagar'!$J:$J,'Grafico Fluxo de Caixa'!C$6,'Ctas Pagar'!$C:$C,'Fluxo de Caixa'!$A123)</f>
        <v>0</v>
      </c>
      <c r="D122" s="65">
        <f ca="1">SUMIFS('Ctas Pagar'!$G:$G,'Ctas Pagar'!$J:$J,'Grafico Fluxo de Caixa'!D$6,'Ctas Pagar'!$C:$C,'Fluxo de Caixa'!$A123)</f>
        <v>0</v>
      </c>
      <c r="E122" s="65">
        <f ca="1">SUMIFS('Ctas Pagar'!$G:$G,'Ctas Pagar'!$J:$J,'Grafico Fluxo de Caixa'!E$6,'Ctas Pagar'!$C:$C,'Fluxo de Caixa'!$A123)</f>
        <v>0</v>
      </c>
      <c r="F122" s="65">
        <f ca="1">SUMIFS('Ctas Pagar'!$G:$G,'Ctas Pagar'!$J:$J,'Grafico Fluxo de Caixa'!F$6,'Ctas Pagar'!$C:$C,'Fluxo de Caixa'!$A123)</f>
        <v>0</v>
      </c>
      <c r="G122" s="65">
        <f ca="1">SUMIFS('Ctas Pagar'!$G:$G,'Ctas Pagar'!$J:$J,'Grafico Fluxo de Caixa'!G$6,'Ctas Pagar'!$C:$C,'Fluxo de Caixa'!$A123)</f>
        <v>0</v>
      </c>
      <c r="H122" s="65">
        <f ca="1">SUMIFS('Ctas Pagar'!$G:$G,'Ctas Pagar'!$J:$J,'Grafico Fluxo de Caixa'!H$6,'Ctas Pagar'!$C:$C,'Fluxo de Caixa'!$A123)</f>
        <v>0</v>
      </c>
      <c r="I122" s="65">
        <f ca="1">SUMIFS('Ctas Pagar'!$G:$G,'Ctas Pagar'!$J:$J,'Grafico Fluxo de Caixa'!I$6,'Ctas Pagar'!$C:$C,'Fluxo de Caixa'!$A123)</f>
        <v>0</v>
      </c>
      <c r="J122" s="65">
        <f ca="1">SUMIFS('Ctas Pagar'!$G:$G,'Ctas Pagar'!$J:$J,'Grafico Fluxo de Caixa'!J$6,'Ctas Pagar'!$C:$C,'Fluxo de Caixa'!$A123)</f>
        <v>0</v>
      </c>
      <c r="K122" s="65">
        <f ca="1">SUMIFS('Ctas Pagar'!$G:$G,'Ctas Pagar'!$J:$J,'Grafico Fluxo de Caixa'!K$6,'Ctas Pagar'!$C:$C,'Fluxo de Caixa'!$A123)</f>
        <v>0</v>
      </c>
      <c r="L122" s="65">
        <f ca="1">SUMIFS('Ctas Pagar'!$G:$G,'Ctas Pagar'!$J:$J,'Grafico Fluxo de Caixa'!L$6,'Ctas Pagar'!$C:$C,'Fluxo de Caixa'!$A123)</f>
        <v>0</v>
      </c>
      <c r="M122" s="65">
        <f ca="1">SUMIFS('Ctas Pagar'!$G:$G,'Ctas Pagar'!$J:$J,'Grafico Fluxo de Caixa'!M$6,'Ctas Pagar'!$C:$C,'Fluxo de Caixa'!$A123)</f>
        <v>0</v>
      </c>
      <c r="N122" s="65">
        <f ca="1">SUMIFS('Ctas Pagar'!$G:$G,'Ctas Pagar'!$J:$J,'Grafico Fluxo de Caixa'!N$6,'Ctas Pagar'!$C:$C,'Fluxo de Caixa'!$A123)</f>
        <v>0</v>
      </c>
      <c r="O122" s="65">
        <f ca="1">SUMIFS('Ctas Pagar'!$G:$G,'Ctas Pagar'!$J:$J,'Grafico Fluxo de Caixa'!O$6,'Ctas Pagar'!$C:$C,'Fluxo de Caixa'!$A123)</f>
        <v>0</v>
      </c>
      <c r="P122" s="65">
        <f ca="1">SUMIFS('Ctas Pagar'!$G:$G,'Ctas Pagar'!$J:$J,'Grafico Fluxo de Caixa'!P$6,'Ctas Pagar'!$C:$C,'Fluxo de Caixa'!$A123)</f>
        <v>0</v>
      </c>
      <c r="Q122" s="65">
        <f ca="1">SUMIFS('Ctas Pagar'!$G:$G,'Ctas Pagar'!$J:$J,'Grafico Fluxo de Caixa'!Q$6,'Ctas Pagar'!$C:$C,'Fluxo de Caixa'!$A123)</f>
        <v>0</v>
      </c>
      <c r="R122" s="65">
        <f ca="1">SUMIFS('Ctas Pagar'!$G:$G,'Ctas Pagar'!$J:$J,'Grafico Fluxo de Caixa'!R$6,'Ctas Pagar'!$C:$C,'Fluxo de Caixa'!$A123)</f>
        <v>0</v>
      </c>
      <c r="S122" s="65">
        <f ca="1">SUMIFS('Ctas Pagar'!$G:$G,'Ctas Pagar'!$J:$J,'Grafico Fluxo de Caixa'!S$6,'Ctas Pagar'!$C:$C,'Fluxo de Caixa'!$A123)</f>
        <v>0</v>
      </c>
      <c r="T122" s="65">
        <f ca="1">SUMIFS('Ctas Pagar'!$G:$G,'Ctas Pagar'!$J:$J,'Grafico Fluxo de Caixa'!T$6,'Ctas Pagar'!$C:$C,'Fluxo de Caixa'!$A123)</f>
        <v>0</v>
      </c>
      <c r="U122" s="65">
        <f ca="1">SUMIFS('Ctas Pagar'!$G:$G,'Ctas Pagar'!$J:$J,'Grafico Fluxo de Caixa'!U$6,'Ctas Pagar'!$C:$C,'Fluxo de Caixa'!$A123)</f>
        <v>0</v>
      </c>
      <c r="V122" s="65">
        <f ca="1">SUMIFS('Ctas Pagar'!$G:$G,'Ctas Pagar'!$J:$J,'Grafico Fluxo de Caixa'!V$6,'Ctas Pagar'!$C:$C,'Fluxo de Caixa'!$A123)</f>
        <v>0</v>
      </c>
      <c r="W122" s="65">
        <f ca="1">SUMIFS('Ctas Pagar'!$G:$G,'Ctas Pagar'!$J:$J,'Grafico Fluxo de Caixa'!W$6,'Ctas Pagar'!$C:$C,'Fluxo de Caixa'!$A123)</f>
        <v>0</v>
      </c>
      <c r="X122" s="65">
        <f ca="1">SUMIFS('Ctas Pagar'!$G:$G,'Ctas Pagar'!$J:$J,'Grafico Fluxo de Caixa'!X$6,'Ctas Pagar'!$C:$C,'Fluxo de Caixa'!$A123)</f>
        <v>0</v>
      </c>
      <c r="Y122" s="65">
        <f ca="1">SUMIFS('Ctas Pagar'!$G:$G,'Ctas Pagar'!$J:$J,'Grafico Fluxo de Caixa'!Y$6,'Ctas Pagar'!$C:$C,'Fluxo de Caixa'!$A123)</f>
        <v>0</v>
      </c>
      <c r="Z122" s="65">
        <f ca="1">SUMIFS('Ctas Pagar'!$G:$G,'Ctas Pagar'!$J:$J,'Grafico Fluxo de Caixa'!Z$6,'Ctas Pagar'!$C:$C,'Fluxo de Caixa'!$A123)</f>
        <v>0</v>
      </c>
      <c r="AA122" s="65">
        <f ca="1">SUMIFS('Ctas Pagar'!$G:$G,'Ctas Pagar'!$J:$J,'Grafico Fluxo de Caixa'!AA$6,'Ctas Pagar'!$C:$C,'Fluxo de Caixa'!$A123)</f>
        <v>0</v>
      </c>
      <c r="AB122" s="65">
        <f ca="1">SUMIFS('Ctas Pagar'!$G:$G,'Ctas Pagar'!$J:$J,'Grafico Fluxo de Caixa'!AB$6,'Ctas Pagar'!$C:$C,'Fluxo de Caixa'!$A123)</f>
        <v>0</v>
      </c>
      <c r="AC122" s="65">
        <f ca="1">SUMIFS('Ctas Pagar'!$G:$G,'Ctas Pagar'!$J:$J,'Grafico Fluxo de Caixa'!AC$6,'Ctas Pagar'!$C:$C,'Fluxo de Caixa'!$A123)</f>
        <v>0</v>
      </c>
      <c r="AD122" s="65">
        <f ca="1">SUMIFS('Ctas Pagar'!$G:$G,'Ctas Pagar'!$J:$J,'Grafico Fluxo de Caixa'!AD$6,'Ctas Pagar'!$C:$C,'Fluxo de Caixa'!$A123)</f>
        <v>0</v>
      </c>
      <c r="AE122" s="65">
        <f ca="1">SUMIFS('Ctas Pagar'!$G:$G,'Ctas Pagar'!$J:$J,'Grafico Fluxo de Caixa'!AE$6,'Ctas Pagar'!$C:$C,'Fluxo de Caixa'!$A123)</f>
        <v>0</v>
      </c>
      <c r="AF122" s="65">
        <f ca="1">SUMIFS('Ctas Pagar'!$G:$G,'Ctas Pagar'!$J:$J,'Grafico Fluxo de Caixa'!AF$6,'Ctas Pagar'!$C:$C,'Fluxo de Caixa'!$A123)</f>
        <v>0</v>
      </c>
      <c r="AG122" s="65">
        <f ca="1">SUMIFS('Ctas Pagar'!$G:$G,'Ctas Pagar'!$J:$J,'Grafico Fluxo de Caixa'!AG$6,'Ctas Pagar'!$C:$C,'Fluxo de Caixa'!$A123)</f>
        <v>0</v>
      </c>
    </row>
    <row r="123" spans="1:33">
      <c r="A123" s="16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  <c r="AE123" s="69"/>
      <c r="AF123" s="69"/>
      <c r="AG123" s="69"/>
    </row>
    <row r="124" spans="1:33" ht="18.75">
      <c r="A124" s="81" t="s">
        <v>118</v>
      </c>
      <c r="B124" s="80">
        <f ca="1">((SUM(B125:B133)))</f>
        <v>0</v>
      </c>
      <c r="C124" s="80">
        <f t="shared" ref="C124:AG124" ca="1" si="5">((SUM(C125:C133)))</f>
        <v>0</v>
      </c>
      <c r="D124" s="80">
        <f t="shared" ca="1" si="5"/>
        <v>0</v>
      </c>
      <c r="E124" s="80">
        <f t="shared" ca="1" si="5"/>
        <v>0</v>
      </c>
      <c r="F124" s="80">
        <f t="shared" ca="1" si="5"/>
        <v>0</v>
      </c>
      <c r="G124" s="80">
        <f t="shared" ca="1" si="5"/>
        <v>0</v>
      </c>
      <c r="H124" s="80">
        <f t="shared" ca="1" si="5"/>
        <v>0</v>
      </c>
      <c r="I124" s="80">
        <f t="shared" ca="1" si="5"/>
        <v>0</v>
      </c>
      <c r="J124" s="80">
        <f t="shared" ca="1" si="5"/>
        <v>0</v>
      </c>
      <c r="K124" s="80">
        <f t="shared" ca="1" si="5"/>
        <v>0</v>
      </c>
      <c r="L124" s="80">
        <f t="shared" ca="1" si="5"/>
        <v>0</v>
      </c>
      <c r="M124" s="80">
        <f t="shared" ca="1" si="5"/>
        <v>0</v>
      </c>
      <c r="N124" s="80">
        <f t="shared" ca="1" si="5"/>
        <v>0</v>
      </c>
      <c r="O124" s="80">
        <f t="shared" ca="1" si="5"/>
        <v>0</v>
      </c>
      <c r="P124" s="80">
        <f t="shared" ca="1" si="5"/>
        <v>0</v>
      </c>
      <c r="Q124" s="80">
        <f t="shared" ca="1" si="5"/>
        <v>0</v>
      </c>
      <c r="R124" s="80">
        <f t="shared" ca="1" si="5"/>
        <v>0</v>
      </c>
      <c r="S124" s="80">
        <f t="shared" ca="1" si="5"/>
        <v>0</v>
      </c>
      <c r="T124" s="80">
        <f t="shared" ca="1" si="5"/>
        <v>0</v>
      </c>
      <c r="U124" s="80">
        <f t="shared" ca="1" si="5"/>
        <v>0</v>
      </c>
      <c r="V124" s="80">
        <f t="shared" ca="1" si="5"/>
        <v>0</v>
      </c>
      <c r="W124" s="80">
        <f t="shared" ca="1" si="5"/>
        <v>0</v>
      </c>
      <c r="X124" s="80">
        <f t="shared" ca="1" si="5"/>
        <v>0</v>
      </c>
      <c r="Y124" s="80">
        <f t="shared" ca="1" si="5"/>
        <v>0</v>
      </c>
      <c r="Z124" s="80">
        <f t="shared" ca="1" si="5"/>
        <v>0</v>
      </c>
      <c r="AA124" s="80">
        <f t="shared" ca="1" si="5"/>
        <v>0</v>
      </c>
      <c r="AB124" s="80">
        <f t="shared" ca="1" si="5"/>
        <v>0</v>
      </c>
      <c r="AC124" s="80">
        <f t="shared" ca="1" si="5"/>
        <v>0</v>
      </c>
      <c r="AD124" s="80">
        <f t="shared" ca="1" si="5"/>
        <v>0</v>
      </c>
      <c r="AE124" s="80">
        <f t="shared" ca="1" si="5"/>
        <v>0</v>
      </c>
      <c r="AF124" s="80">
        <f t="shared" ca="1" si="5"/>
        <v>0</v>
      </c>
      <c r="AG124" s="80">
        <f t="shared" ca="1" si="5"/>
        <v>0</v>
      </c>
    </row>
    <row r="125" spans="1:33">
      <c r="A125" s="6" t="str">
        <f>'Plano de Contas'!A141</f>
        <v>7.2.1 Pagamento de Empréstimos</v>
      </c>
      <c r="B125" s="60">
        <f ca="1">SUMIFS('Ctas Pagar'!$G:$G,'Ctas Pagar'!$J:$J,'Grafico Fluxo de Caixa'!B$6,'Ctas Pagar'!$C:$C,'Fluxo de Caixa'!$A126)</f>
        <v>0</v>
      </c>
      <c r="C125" s="60">
        <f ca="1">SUMIFS('Ctas Pagar'!$G:$G,'Ctas Pagar'!$J:$J,'Grafico Fluxo de Caixa'!C$6,'Ctas Pagar'!$C:$C,'Fluxo de Caixa'!$A126)</f>
        <v>0</v>
      </c>
      <c r="D125" s="60">
        <f ca="1">SUMIFS('Ctas Pagar'!$G:$G,'Ctas Pagar'!$J:$J,'Grafico Fluxo de Caixa'!D$6,'Ctas Pagar'!$C:$C,'Fluxo de Caixa'!$A126)</f>
        <v>0</v>
      </c>
      <c r="E125" s="60">
        <f ca="1">SUMIFS('Ctas Pagar'!$G:$G,'Ctas Pagar'!$J:$J,'Grafico Fluxo de Caixa'!E$6,'Ctas Pagar'!$C:$C,'Fluxo de Caixa'!$A126)</f>
        <v>0</v>
      </c>
      <c r="F125" s="60">
        <f ca="1">SUMIFS('Ctas Pagar'!$G:$G,'Ctas Pagar'!$J:$J,'Grafico Fluxo de Caixa'!F$6,'Ctas Pagar'!$C:$C,'Fluxo de Caixa'!$A126)</f>
        <v>0</v>
      </c>
      <c r="G125" s="60">
        <f ca="1">SUMIFS('Ctas Pagar'!$G:$G,'Ctas Pagar'!$J:$J,'Grafico Fluxo de Caixa'!G$6,'Ctas Pagar'!$C:$C,'Fluxo de Caixa'!$A126)</f>
        <v>0</v>
      </c>
      <c r="H125" s="60">
        <f ca="1">SUMIFS('Ctas Pagar'!$G:$G,'Ctas Pagar'!$J:$J,'Grafico Fluxo de Caixa'!H$6,'Ctas Pagar'!$C:$C,'Fluxo de Caixa'!$A126)</f>
        <v>0</v>
      </c>
      <c r="I125" s="60">
        <f ca="1">SUMIFS('Ctas Pagar'!$G:$G,'Ctas Pagar'!$J:$J,'Grafico Fluxo de Caixa'!I$6,'Ctas Pagar'!$C:$C,'Fluxo de Caixa'!$A126)</f>
        <v>0</v>
      </c>
      <c r="J125" s="60">
        <f ca="1">SUMIFS('Ctas Pagar'!$G:$G,'Ctas Pagar'!$J:$J,'Grafico Fluxo de Caixa'!J$6,'Ctas Pagar'!$C:$C,'Fluxo de Caixa'!$A126)</f>
        <v>0</v>
      </c>
      <c r="K125" s="60">
        <f ca="1">SUMIFS('Ctas Pagar'!$G:$G,'Ctas Pagar'!$J:$J,'Grafico Fluxo de Caixa'!K$6,'Ctas Pagar'!$C:$C,'Fluxo de Caixa'!$A126)</f>
        <v>0</v>
      </c>
      <c r="L125" s="60">
        <f ca="1">SUMIFS('Ctas Pagar'!$G:$G,'Ctas Pagar'!$J:$J,'Grafico Fluxo de Caixa'!L$6,'Ctas Pagar'!$C:$C,'Fluxo de Caixa'!$A126)</f>
        <v>0</v>
      </c>
      <c r="M125" s="60">
        <f ca="1">SUMIFS('Ctas Pagar'!$G:$G,'Ctas Pagar'!$J:$J,'Grafico Fluxo de Caixa'!M$6,'Ctas Pagar'!$C:$C,'Fluxo de Caixa'!$A126)</f>
        <v>0</v>
      </c>
      <c r="N125" s="60">
        <f ca="1">SUMIFS('Ctas Pagar'!$G:$G,'Ctas Pagar'!$J:$J,'Grafico Fluxo de Caixa'!N$6,'Ctas Pagar'!$C:$C,'Fluxo de Caixa'!$A126)</f>
        <v>0</v>
      </c>
      <c r="O125" s="60">
        <f ca="1">SUMIFS('Ctas Pagar'!$G:$G,'Ctas Pagar'!$J:$J,'Grafico Fluxo de Caixa'!O$6,'Ctas Pagar'!$C:$C,'Fluxo de Caixa'!$A126)</f>
        <v>0</v>
      </c>
      <c r="P125" s="60">
        <f ca="1">SUMIFS('Ctas Pagar'!$G:$G,'Ctas Pagar'!$J:$J,'Grafico Fluxo de Caixa'!P$6,'Ctas Pagar'!$C:$C,'Fluxo de Caixa'!$A126)</f>
        <v>0</v>
      </c>
      <c r="Q125" s="60">
        <f ca="1">SUMIFS('Ctas Pagar'!$G:$G,'Ctas Pagar'!$J:$J,'Grafico Fluxo de Caixa'!Q$6,'Ctas Pagar'!$C:$C,'Fluxo de Caixa'!$A126)</f>
        <v>0</v>
      </c>
      <c r="R125" s="60">
        <f ca="1">SUMIFS('Ctas Pagar'!$G:$G,'Ctas Pagar'!$J:$J,'Grafico Fluxo de Caixa'!R$6,'Ctas Pagar'!$C:$C,'Fluxo de Caixa'!$A126)</f>
        <v>0</v>
      </c>
      <c r="S125" s="60">
        <f ca="1">SUMIFS('Ctas Pagar'!$G:$G,'Ctas Pagar'!$J:$J,'Grafico Fluxo de Caixa'!S$6,'Ctas Pagar'!$C:$C,'Fluxo de Caixa'!$A126)</f>
        <v>0</v>
      </c>
      <c r="T125" s="60">
        <f ca="1">SUMIFS('Ctas Pagar'!$G:$G,'Ctas Pagar'!$J:$J,'Grafico Fluxo de Caixa'!T$6,'Ctas Pagar'!$C:$C,'Fluxo de Caixa'!$A126)</f>
        <v>0</v>
      </c>
      <c r="U125" s="60">
        <f ca="1">SUMIFS('Ctas Pagar'!$G:$G,'Ctas Pagar'!$J:$J,'Grafico Fluxo de Caixa'!U$6,'Ctas Pagar'!$C:$C,'Fluxo de Caixa'!$A126)</f>
        <v>0</v>
      </c>
      <c r="V125" s="60">
        <f ca="1">SUMIFS('Ctas Pagar'!$G:$G,'Ctas Pagar'!$J:$J,'Grafico Fluxo de Caixa'!V$6,'Ctas Pagar'!$C:$C,'Fluxo de Caixa'!$A126)</f>
        <v>0</v>
      </c>
      <c r="W125" s="60">
        <f ca="1">SUMIFS('Ctas Pagar'!$G:$G,'Ctas Pagar'!$J:$J,'Grafico Fluxo de Caixa'!W$6,'Ctas Pagar'!$C:$C,'Fluxo de Caixa'!$A126)</f>
        <v>0</v>
      </c>
      <c r="X125" s="60">
        <f ca="1">SUMIFS('Ctas Pagar'!$G:$G,'Ctas Pagar'!$J:$J,'Grafico Fluxo de Caixa'!X$6,'Ctas Pagar'!$C:$C,'Fluxo de Caixa'!$A126)</f>
        <v>0</v>
      </c>
      <c r="Y125" s="60">
        <f ca="1">SUMIFS('Ctas Pagar'!$G:$G,'Ctas Pagar'!$J:$J,'Grafico Fluxo de Caixa'!Y$6,'Ctas Pagar'!$C:$C,'Fluxo de Caixa'!$A126)</f>
        <v>0</v>
      </c>
      <c r="Z125" s="60">
        <f ca="1">SUMIFS('Ctas Pagar'!$G:$G,'Ctas Pagar'!$J:$J,'Grafico Fluxo de Caixa'!Z$6,'Ctas Pagar'!$C:$C,'Fluxo de Caixa'!$A126)</f>
        <v>0</v>
      </c>
      <c r="AA125" s="60">
        <f ca="1">SUMIFS('Ctas Pagar'!$G:$G,'Ctas Pagar'!$J:$J,'Grafico Fluxo de Caixa'!AA$6,'Ctas Pagar'!$C:$C,'Fluxo de Caixa'!$A126)</f>
        <v>0</v>
      </c>
      <c r="AB125" s="60">
        <f ca="1">SUMIFS('Ctas Pagar'!$G:$G,'Ctas Pagar'!$J:$J,'Grafico Fluxo de Caixa'!AB$6,'Ctas Pagar'!$C:$C,'Fluxo de Caixa'!$A126)</f>
        <v>0</v>
      </c>
      <c r="AC125" s="60">
        <f ca="1">SUMIFS('Ctas Pagar'!$G:$G,'Ctas Pagar'!$J:$J,'Grafico Fluxo de Caixa'!AC$6,'Ctas Pagar'!$C:$C,'Fluxo de Caixa'!$A126)</f>
        <v>0</v>
      </c>
      <c r="AD125" s="60">
        <f ca="1">SUMIFS('Ctas Pagar'!$G:$G,'Ctas Pagar'!$J:$J,'Grafico Fluxo de Caixa'!AD$6,'Ctas Pagar'!$C:$C,'Fluxo de Caixa'!$A126)</f>
        <v>0</v>
      </c>
      <c r="AE125" s="60">
        <f ca="1">SUMIFS('Ctas Pagar'!$G:$G,'Ctas Pagar'!$J:$J,'Grafico Fluxo de Caixa'!AE$6,'Ctas Pagar'!$C:$C,'Fluxo de Caixa'!$A126)</f>
        <v>0</v>
      </c>
      <c r="AF125" s="60">
        <f ca="1">SUMIFS('Ctas Pagar'!$G:$G,'Ctas Pagar'!$J:$J,'Grafico Fluxo de Caixa'!AF$6,'Ctas Pagar'!$C:$C,'Fluxo de Caixa'!$A126)</f>
        <v>0</v>
      </c>
      <c r="AG125" s="60">
        <f ca="1">SUMIFS('Ctas Pagar'!$G:$G,'Ctas Pagar'!$J:$J,'Grafico Fluxo de Caixa'!AG$6,'Ctas Pagar'!$C:$C,'Fluxo de Caixa'!$A126)</f>
        <v>0</v>
      </c>
    </row>
    <row r="126" spans="1:33">
      <c r="A126" s="6" t="str">
        <f>'Plano de Contas'!A142</f>
        <v>7.2.2 Juros Bancários e por Atraso</v>
      </c>
      <c r="B126" s="60">
        <f ca="1">SUMIFS('Ctas Pagar'!$G:$G,'Ctas Pagar'!$J:$J,'Grafico Fluxo de Caixa'!B$6,'Ctas Pagar'!$C:$C,'Fluxo de Caixa'!$A127)</f>
        <v>0</v>
      </c>
      <c r="C126" s="60">
        <f ca="1">SUMIFS('Ctas Pagar'!$G:$G,'Ctas Pagar'!$J:$J,'Grafico Fluxo de Caixa'!C$6,'Ctas Pagar'!$C:$C,'Fluxo de Caixa'!$A127)</f>
        <v>0</v>
      </c>
      <c r="D126" s="60">
        <f ca="1">SUMIFS('Ctas Pagar'!$G:$G,'Ctas Pagar'!$J:$J,'Grafico Fluxo de Caixa'!D$6,'Ctas Pagar'!$C:$C,'Fluxo de Caixa'!$A127)</f>
        <v>0</v>
      </c>
      <c r="E126" s="60">
        <f ca="1">SUMIFS('Ctas Pagar'!$G:$G,'Ctas Pagar'!$J:$J,'Grafico Fluxo de Caixa'!E$6,'Ctas Pagar'!$C:$C,'Fluxo de Caixa'!$A127)</f>
        <v>0</v>
      </c>
      <c r="F126" s="60">
        <f ca="1">SUMIFS('Ctas Pagar'!$G:$G,'Ctas Pagar'!$J:$J,'Grafico Fluxo de Caixa'!F$6,'Ctas Pagar'!$C:$C,'Fluxo de Caixa'!$A127)</f>
        <v>0</v>
      </c>
      <c r="G126" s="60">
        <f ca="1">SUMIFS('Ctas Pagar'!$G:$G,'Ctas Pagar'!$J:$J,'Grafico Fluxo de Caixa'!G$6,'Ctas Pagar'!$C:$C,'Fluxo de Caixa'!$A127)</f>
        <v>0</v>
      </c>
      <c r="H126" s="60">
        <f ca="1">SUMIFS('Ctas Pagar'!$G:$G,'Ctas Pagar'!$J:$J,'Grafico Fluxo de Caixa'!H$6,'Ctas Pagar'!$C:$C,'Fluxo de Caixa'!$A127)</f>
        <v>0</v>
      </c>
      <c r="I126" s="60">
        <f ca="1">SUMIFS('Ctas Pagar'!$G:$G,'Ctas Pagar'!$J:$J,'Grafico Fluxo de Caixa'!I$6,'Ctas Pagar'!$C:$C,'Fluxo de Caixa'!$A127)</f>
        <v>0</v>
      </c>
      <c r="J126" s="60">
        <f ca="1">SUMIFS('Ctas Pagar'!$G:$G,'Ctas Pagar'!$J:$J,'Grafico Fluxo de Caixa'!J$6,'Ctas Pagar'!$C:$C,'Fluxo de Caixa'!$A127)</f>
        <v>0</v>
      </c>
      <c r="K126" s="60">
        <f ca="1">SUMIFS('Ctas Pagar'!$G:$G,'Ctas Pagar'!$J:$J,'Grafico Fluxo de Caixa'!K$6,'Ctas Pagar'!$C:$C,'Fluxo de Caixa'!$A127)</f>
        <v>0</v>
      </c>
      <c r="L126" s="60">
        <f ca="1">SUMIFS('Ctas Pagar'!$G:$G,'Ctas Pagar'!$J:$J,'Grafico Fluxo de Caixa'!L$6,'Ctas Pagar'!$C:$C,'Fluxo de Caixa'!$A127)</f>
        <v>0</v>
      </c>
      <c r="M126" s="60">
        <f ca="1">SUMIFS('Ctas Pagar'!$G:$G,'Ctas Pagar'!$J:$J,'Grafico Fluxo de Caixa'!M$6,'Ctas Pagar'!$C:$C,'Fluxo de Caixa'!$A127)</f>
        <v>0</v>
      </c>
      <c r="N126" s="60">
        <f ca="1">SUMIFS('Ctas Pagar'!$G:$G,'Ctas Pagar'!$J:$J,'Grafico Fluxo de Caixa'!N$6,'Ctas Pagar'!$C:$C,'Fluxo de Caixa'!$A127)</f>
        <v>0</v>
      </c>
      <c r="O126" s="60">
        <f ca="1">SUMIFS('Ctas Pagar'!$G:$G,'Ctas Pagar'!$J:$J,'Grafico Fluxo de Caixa'!O$6,'Ctas Pagar'!$C:$C,'Fluxo de Caixa'!$A127)</f>
        <v>0</v>
      </c>
      <c r="P126" s="60">
        <f ca="1">SUMIFS('Ctas Pagar'!$G:$G,'Ctas Pagar'!$J:$J,'Grafico Fluxo de Caixa'!P$6,'Ctas Pagar'!$C:$C,'Fluxo de Caixa'!$A127)</f>
        <v>0</v>
      </c>
      <c r="Q126" s="60">
        <f ca="1">SUMIFS('Ctas Pagar'!$G:$G,'Ctas Pagar'!$J:$J,'Grafico Fluxo de Caixa'!Q$6,'Ctas Pagar'!$C:$C,'Fluxo de Caixa'!$A127)</f>
        <v>0</v>
      </c>
      <c r="R126" s="60">
        <f ca="1">SUMIFS('Ctas Pagar'!$G:$G,'Ctas Pagar'!$J:$J,'Grafico Fluxo de Caixa'!R$6,'Ctas Pagar'!$C:$C,'Fluxo de Caixa'!$A127)</f>
        <v>0</v>
      </c>
      <c r="S126" s="60">
        <f ca="1">SUMIFS('Ctas Pagar'!$G:$G,'Ctas Pagar'!$J:$J,'Grafico Fluxo de Caixa'!S$6,'Ctas Pagar'!$C:$C,'Fluxo de Caixa'!$A127)</f>
        <v>0</v>
      </c>
      <c r="T126" s="60">
        <f ca="1">SUMIFS('Ctas Pagar'!$G:$G,'Ctas Pagar'!$J:$J,'Grafico Fluxo de Caixa'!T$6,'Ctas Pagar'!$C:$C,'Fluxo de Caixa'!$A127)</f>
        <v>0</v>
      </c>
      <c r="U126" s="60">
        <f ca="1">SUMIFS('Ctas Pagar'!$G:$G,'Ctas Pagar'!$J:$J,'Grafico Fluxo de Caixa'!U$6,'Ctas Pagar'!$C:$C,'Fluxo de Caixa'!$A127)</f>
        <v>0</v>
      </c>
      <c r="V126" s="60">
        <f ca="1">SUMIFS('Ctas Pagar'!$G:$G,'Ctas Pagar'!$J:$J,'Grafico Fluxo de Caixa'!V$6,'Ctas Pagar'!$C:$C,'Fluxo de Caixa'!$A127)</f>
        <v>0</v>
      </c>
      <c r="W126" s="60">
        <f ca="1">SUMIFS('Ctas Pagar'!$G:$G,'Ctas Pagar'!$J:$J,'Grafico Fluxo de Caixa'!W$6,'Ctas Pagar'!$C:$C,'Fluxo de Caixa'!$A127)</f>
        <v>0</v>
      </c>
      <c r="X126" s="60">
        <f ca="1">SUMIFS('Ctas Pagar'!$G:$G,'Ctas Pagar'!$J:$J,'Grafico Fluxo de Caixa'!X$6,'Ctas Pagar'!$C:$C,'Fluxo de Caixa'!$A127)</f>
        <v>0</v>
      </c>
      <c r="Y126" s="60">
        <f ca="1">SUMIFS('Ctas Pagar'!$G:$G,'Ctas Pagar'!$J:$J,'Grafico Fluxo de Caixa'!Y$6,'Ctas Pagar'!$C:$C,'Fluxo de Caixa'!$A127)</f>
        <v>0</v>
      </c>
      <c r="Z126" s="60">
        <f ca="1">SUMIFS('Ctas Pagar'!$G:$G,'Ctas Pagar'!$J:$J,'Grafico Fluxo de Caixa'!Z$6,'Ctas Pagar'!$C:$C,'Fluxo de Caixa'!$A127)</f>
        <v>0</v>
      </c>
      <c r="AA126" s="60">
        <f ca="1">SUMIFS('Ctas Pagar'!$G:$G,'Ctas Pagar'!$J:$J,'Grafico Fluxo de Caixa'!AA$6,'Ctas Pagar'!$C:$C,'Fluxo de Caixa'!$A127)</f>
        <v>0</v>
      </c>
      <c r="AB126" s="60">
        <f ca="1">SUMIFS('Ctas Pagar'!$G:$G,'Ctas Pagar'!$J:$J,'Grafico Fluxo de Caixa'!AB$6,'Ctas Pagar'!$C:$C,'Fluxo de Caixa'!$A127)</f>
        <v>0</v>
      </c>
      <c r="AC126" s="60">
        <f ca="1">SUMIFS('Ctas Pagar'!$G:$G,'Ctas Pagar'!$J:$J,'Grafico Fluxo de Caixa'!AC$6,'Ctas Pagar'!$C:$C,'Fluxo de Caixa'!$A127)</f>
        <v>0</v>
      </c>
      <c r="AD126" s="60">
        <f ca="1">SUMIFS('Ctas Pagar'!$G:$G,'Ctas Pagar'!$J:$J,'Grafico Fluxo de Caixa'!AD$6,'Ctas Pagar'!$C:$C,'Fluxo de Caixa'!$A127)</f>
        <v>0</v>
      </c>
      <c r="AE126" s="60">
        <f ca="1">SUMIFS('Ctas Pagar'!$G:$G,'Ctas Pagar'!$J:$J,'Grafico Fluxo de Caixa'!AE$6,'Ctas Pagar'!$C:$C,'Fluxo de Caixa'!$A127)</f>
        <v>0</v>
      </c>
      <c r="AF126" s="60">
        <f ca="1">SUMIFS('Ctas Pagar'!$G:$G,'Ctas Pagar'!$J:$J,'Grafico Fluxo de Caixa'!AF$6,'Ctas Pagar'!$C:$C,'Fluxo de Caixa'!$A127)</f>
        <v>0</v>
      </c>
      <c r="AG126" s="60">
        <f ca="1">SUMIFS('Ctas Pagar'!$G:$G,'Ctas Pagar'!$J:$J,'Grafico Fluxo de Caixa'!AG$6,'Ctas Pagar'!$C:$C,'Fluxo de Caixa'!$A127)</f>
        <v>0</v>
      </c>
    </row>
    <row r="127" spans="1:33">
      <c r="A127" s="6" t="str">
        <f>'Plano de Contas'!A143</f>
        <v>7.2.3 Pagamento de dívidas passadas</v>
      </c>
      <c r="B127" s="60">
        <f ca="1">SUMIFS('Ctas Pagar'!$G:$G,'Ctas Pagar'!$J:$J,'Grafico Fluxo de Caixa'!B$6,'Ctas Pagar'!$C:$C,'Fluxo de Caixa'!$A128)</f>
        <v>0</v>
      </c>
      <c r="C127" s="60">
        <f ca="1">SUMIFS('Ctas Pagar'!$G:$G,'Ctas Pagar'!$J:$J,'Grafico Fluxo de Caixa'!C$6,'Ctas Pagar'!$C:$C,'Fluxo de Caixa'!$A128)</f>
        <v>0</v>
      </c>
      <c r="D127" s="60">
        <f ca="1">SUMIFS('Ctas Pagar'!$G:$G,'Ctas Pagar'!$J:$J,'Grafico Fluxo de Caixa'!D$6,'Ctas Pagar'!$C:$C,'Fluxo de Caixa'!$A128)</f>
        <v>0</v>
      </c>
      <c r="E127" s="60">
        <f ca="1">SUMIFS('Ctas Pagar'!$G:$G,'Ctas Pagar'!$J:$J,'Grafico Fluxo de Caixa'!E$6,'Ctas Pagar'!$C:$C,'Fluxo de Caixa'!$A128)</f>
        <v>0</v>
      </c>
      <c r="F127" s="60">
        <f ca="1">SUMIFS('Ctas Pagar'!$G:$G,'Ctas Pagar'!$J:$J,'Grafico Fluxo de Caixa'!F$6,'Ctas Pagar'!$C:$C,'Fluxo de Caixa'!$A128)</f>
        <v>0</v>
      </c>
      <c r="G127" s="60">
        <f ca="1">SUMIFS('Ctas Pagar'!$G:$G,'Ctas Pagar'!$J:$J,'Grafico Fluxo de Caixa'!G$6,'Ctas Pagar'!$C:$C,'Fluxo de Caixa'!$A128)</f>
        <v>0</v>
      </c>
      <c r="H127" s="60">
        <f ca="1">SUMIFS('Ctas Pagar'!$G:$G,'Ctas Pagar'!$J:$J,'Grafico Fluxo de Caixa'!H$6,'Ctas Pagar'!$C:$C,'Fluxo de Caixa'!$A128)</f>
        <v>0</v>
      </c>
      <c r="I127" s="60">
        <f ca="1">SUMIFS('Ctas Pagar'!$G:$G,'Ctas Pagar'!$J:$J,'Grafico Fluxo de Caixa'!I$6,'Ctas Pagar'!$C:$C,'Fluxo de Caixa'!$A128)</f>
        <v>0</v>
      </c>
      <c r="J127" s="60">
        <f ca="1">SUMIFS('Ctas Pagar'!$G:$G,'Ctas Pagar'!$J:$J,'Grafico Fluxo de Caixa'!J$6,'Ctas Pagar'!$C:$C,'Fluxo de Caixa'!$A128)</f>
        <v>0</v>
      </c>
      <c r="K127" s="60">
        <f ca="1">SUMIFS('Ctas Pagar'!$G:$G,'Ctas Pagar'!$J:$J,'Grafico Fluxo de Caixa'!K$6,'Ctas Pagar'!$C:$C,'Fluxo de Caixa'!$A128)</f>
        <v>0</v>
      </c>
      <c r="L127" s="60">
        <f ca="1">SUMIFS('Ctas Pagar'!$G:$G,'Ctas Pagar'!$J:$J,'Grafico Fluxo de Caixa'!L$6,'Ctas Pagar'!$C:$C,'Fluxo de Caixa'!$A128)</f>
        <v>0</v>
      </c>
      <c r="M127" s="60">
        <f ca="1">SUMIFS('Ctas Pagar'!$G:$G,'Ctas Pagar'!$J:$J,'Grafico Fluxo de Caixa'!M$6,'Ctas Pagar'!$C:$C,'Fluxo de Caixa'!$A128)</f>
        <v>0</v>
      </c>
      <c r="N127" s="60">
        <f ca="1">SUMIFS('Ctas Pagar'!$G:$G,'Ctas Pagar'!$J:$J,'Grafico Fluxo de Caixa'!N$6,'Ctas Pagar'!$C:$C,'Fluxo de Caixa'!$A128)</f>
        <v>0</v>
      </c>
      <c r="O127" s="60">
        <f ca="1">SUMIFS('Ctas Pagar'!$G:$G,'Ctas Pagar'!$J:$J,'Grafico Fluxo de Caixa'!O$6,'Ctas Pagar'!$C:$C,'Fluxo de Caixa'!$A128)</f>
        <v>0</v>
      </c>
      <c r="P127" s="60">
        <f ca="1">SUMIFS('Ctas Pagar'!$G:$G,'Ctas Pagar'!$J:$J,'Grafico Fluxo de Caixa'!P$6,'Ctas Pagar'!$C:$C,'Fluxo de Caixa'!$A128)</f>
        <v>0</v>
      </c>
      <c r="Q127" s="60">
        <f ca="1">SUMIFS('Ctas Pagar'!$G:$G,'Ctas Pagar'!$J:$J,'Grafico Fluxo de Caixa'!Q$6,'Ctas Pagar'!$C:$C,'Fluxo de Caixa'!$A128)</f>
        <v>0</v>
      </c>
      <c r="R127" s="60">
        <f ca="1">SUMIFS('Ctas Pagar'!$G:$G,'Ctas Pagar'!$J:$J,'Grafico Fluxo de Caixa'!R$6,'Ctas Pagar'!$C:$C,'Fluxo de Caixa'!$A128)</f>
        <v>0</v>
      </c>
      <c r="S127" s="60">
        <f ca="1">SUMIFS('Ctas Pagar'!$G:$G,'Ctas Pagar'!$J:$J,'Grafico Fluxo de Caixa'!S$6,'Ctas Pagar'!$C:$C,'Fluxo de Caixa'!$A128)</f>
        <v>0</v>
      </c>
      <c r="T127" s="60">
        <f ca="1">SUMIFS('Ctas Pagar'!$G:$G,'Ctas Pagar'!$J:$J,'Grafico Fluxo de Caixa'!T$6,'Ctas Pagar'!$C:$C,'Fluxo de Caixa'!$A128)</f>
        <v>0</v>
      </c>
      <c r="U127" s="60">
        <f ca="1">SUMIFS('Ctas Pagar'!$G:$G,'Ctas Pagar'!$J:$J,'Grafico Fluxo de Caixa'!U$6,'Ctas Pagar'!$C:$C,'Fluxo de Caixa'!$A128)</f>
        <v>0</v>
      </c>
      <c r="V127" s="60">
        <f ca="1">SUMIFS('Ctas Pagar'!$G:$G,'Ctas Pagar'!$J:$J,'Grafico Fluxo de Caixa'!V$6,'Ctas Pagar'!$C:$C,'Fluxo de Caixa'!$A128)</f>
        <v>0</v>
      </c>
      <c r="W127" s="60">
        <f ca="1">SUMIFS('Ctas Pagar'!$G:$G,'Ctas Pagar'!$J:$J,'Grafico Fluxo de Caixa'!W$6,'Ctas Pagar'!$C:$C,'Fluxo de Caixa'!$A128)</f>
        <v>0</v>
      </c>
      <c r="X127" s="60">
        <f ca="1">SUMIFS('Ctas Pagar'!$G:$G,'Ctas Pagar'!$J:$J,'Grafico Fluxo de Caixa'!X$6,'Ctas Pagar'!$C:$C,'Fluxo de Caixa'!$A128)</f>
        <v>0</v>
      </c>
      <c r="Y127" s="60">
        <f ca="1">SUMIFS('Ctas Pagar'!$G:$G,'Ctas Pagar'!$J:$J,'Grafico Fluxo de Caixa'!Y$6,'Ctas Pagar'!$C:$C,'Fluxo de Caixa'!$A128)</f>
        <v>0</v>
      </c>
      <c r="Z127" s="60">
        <f ca="1">SUMIFS('Ctas Pagar'!$G:$G,'Ctas Pagar'!$J:$J,'Grafico Fluxo de Caixa'!Z$6,'Ctas Pagar'!$C:$C,'Fluxo de Caixa'!$A128)</f>
        <v>0</v>
      </c>
      <c r="AA127" s="60">
        <f ca="1">SUMIFS('Ctas Pagar'!$G:$G,'Ctas Pagar'!$J:$J,'Grafico Fluxo de Caixa'!AA$6,'Ctas Pagar'!$C:$C,'Fluxo de Caixa'!$A128)</f>
        <v>0</v>
      </c>
      <c r="AB127" s="60">
        <f ca="1">SUMIFS('Ctas Pagar'!$G:$G,'Ctas Pagar'!$J:$J,'Grafico Fluxo de Caixa'!AB$6,'Ctas Pagar'!$C:$C,'Fluxo de Caixa'!$A128)</f>
        <v>0</v>
      </c>
      <c r="AC127" s="60">
        <f ca="1">SUMIFS('Ctas Pagar'!$G:$G,'Ctas Pagar'!$J:$J,'Grafico Fluxo de Caixa'!AC$6,'Ctas Pagar'!$C:$C,'Fluxo de Caixa'!$A128)</f>
        <v>0</v>
      </c>
      <c r="AD127" s="60">
        <f ca="1">SUMIFS('Ctas Pagar'!$G:$G,'Ctas Pagar'!$J:$J,'Grafico Fluxo de Caixa'!AD$6,'Ctas Pagar'!$C:$C,'Fluxo de Caixa'!$A128)</f>
        <v>0</v>
      </c>
      <c r="AE127" s="60">
        <f ca="1">SUMIFS('Ctas Pagar'!$G:$G,'Ctas Pagar'!$J:$J,'Grafico Fluxo de Caixa'!AE$6,'Ctas Pagar'!$C:$C,'Fluxo de Caixa'!$A128)</f>
        <v>0</v>
      </c>
      <c r="AF127" s="60">
        <f ca="1">SUMIFS('Ctas Pagar'!$G:$G,'Ctas Pagar'!$J:$J,'Grafico Fluxo de Caixa'!AF$6,'Ctas Pagar'!$C:$C,'Fluxo de Caixa'!$A128)</f>
        <v>0</v>
      </c>
      <c r="AG127" s="60">
        <f ca="1">SUMIFS('Ctas Pagar'!$G:$G,'Ctas Pagar'!$J:$J,'Grafico Fluxo de Caixa'!AG$6,'Ctas Pagar'!$C:$C,'Fluxo de Caixa'!$A128)</f>
        <v>0</v>
      </c>
    </row>
    <row r="128" spans="1:33">
      <c r="A128" s="6" t="str">
        <f>'Plano de Contas'!A144</f>
        <v>7.2.4 Parcelamento de Impostos</v>
      </c>
      <c r="B128" s="60">
        <f ca="1">SUMIFS('Ctas Pagar'!$G:$G,'Ctas Pagar'!$J:$J,'Grafico Fluxo de Caixa'!B$6,'Ctas Pagar'!$C:$C,'Fluxo de Caixa'!$A129)</f>
        <v>0</v>
      </c>
      <c r="C128" s="60">
        <f ca="1">SUMIFS('Ctas Pagar'!$G:$G,'Ctas Pagar'!$J:$J,'Grafico Fluxo de Caixa'!C$6,'Ctas Pagar'!$C:$C,'Fluxo de Caixa'!$A129)</f>
        <v>0</v>
      </c>
      <c r="D128" s="60">
        <f ca="1">SUMIFS('Ctas Pagar'!$G:$G,'Ctas Pagar'!$J:$J,'Grafico Fluxo de Caixa'!D$6,'Ctas Pagar'!$C:$C,'Fluxo de Caixa'!$A129)</f>
        <v>0</v>
      </c>
      <c r="E128" s="60">
        <f ca="1">SUMIFS('Ctas Pagar'!$G:$G,'Ctas Pagar'!$J:$J,'Grafico Fluxo de Caixa'!E$6,'Ctas Pagar'!$C:$C,'Fluxo de Caixa'!$A129)</f>
        <v>0</v>
      </c>
      <c r="F128" s="60">
        <f ca="1">SUMIFS('Ctas Pagar'!$G:$G,'Ctas Pagar'!$J:$J,'Grafico Fluxo de Caixa'!F$6,'Ctas Pagar'!$C:$C,'Fluxo de Caixa'!$A129)</f>
        <v>0</v>
      </c>
      <c r="G128" s="60">
        <f ca="1">SUMIFS('Ctas Pagar'!$G:$G,'Ctas Pagar'!$J:$J,'Grafico Fluxo de Caixa'!G$6,'Ctas Pagar'!$C:$C,'Fluxo de Caixa'!$A129)</f>
        <v>0</v>
      </c>
      <c r="H128" s="60">
        <f ca="1">SUMIFS('Ctas Pagar'!$G:$G,'Ctas Pagar'!$J:$J,'Grafico Fluxo de Caixa'!H$6,'Ctas Pagar'!$C:$C,'Fluxo de Caixa'!$A129)</f>
        <v>0</v>
      </c>
      <c r="I128" s="60">
        <f ca="1">SUMIFS('Ctas Pagar'!$G:$G,'Ctas Pagar'!$J:$J,'Grafico Fluxo de Caixa'!I$6,'Ctas Pagar'!$C:$C,'Fluxo de Caixa'!$A129)</f>
        <v>0</v>
      </c>
      <c r="J128" s="60">
        <f ca="1">SUMIFS('Ctas Pagar'!$G:$G,'Ctas Pagar'!$J:$J,'Grafico Fluxo de Caixa'!J$6,'Ctas Pagar'!$C:$C,'Fluxo de Caixa'!$A129)</f>
        <v>0</v>
      </c>
      <c r="K128" s="60">
        <f ca="1">SUMIFS('Ctas Pagar'!$G:$G,'Ctas Pagar'!$J:$J,'Grafico Fluxo de Caixa'!K$6,'Ctas Pagar'!$C:$C,'Fluxo de Caixa'!$A129)</f>
        <v>0</v>
      </c>
      <c r="L128" s="60">
        <f ca="1">SUMIFS('Ctas Pagar'!$G:$G,'Ctas Pagar'!$J:$J,'Grafico Fluxo de Caixa'!L$6,'Ctas Pagar'!$C:$C,'Fluxo de Caixa'!$A129)</f>
        <v>0</v>
      </c>
      <c r="M128" s="60">
        <f ca="1">SUMIFS('Ctas Pagar'!$G:$G,'Ctas Pagar'!$J:$J,'Grafico Fluxo de Caixa'!M$6,'Ctas Pagar'!$C:$C,'Fluxo de Caixa'!$A129)</f>
        <v>0</v>
      </c>
      <c r="N128" s="60">
        <f ca="1">SUMIFS('Ctas Pagar'!$G:$G,'Ctas Pagar'!$J:$J,'Grafico Fluxo de Caixa'!N$6,'Ctas Pagar'!$C:$C,'Fluxo de Caixa'!$A129)</f>
        <v>0</v>
      </c>
      <c r="O128" s="60">
        <f ca="1">SUMIFS('Ctas Pagar'!$G:$G,'Ctas Pagar'!$J:$J,'Grafico Fluxo de Caixa'!O$6,'Ctas Pagar'!$C:$C,'Fluxo de Caixa'!$A129)</f>
        <v>0</v>
      </c>
      <c r="P128" s="60">
        <f ca="1">SUMIFS('Ctas Pagar'!$G:$G,'Ctas Pagar'!$J:$J,'Grafico Fluxo de Caixa'!P$6,'Ctas Pagar'!$C:$C,'Fluxo de Caixa'!$A129)</f>
        <v>0</v>
      </c>
      <c r="Q128" s="60">
        <f ca="1">SUMIFS('Ctas Pagar'!$G:$G,'Ctas Pagar'!$J:$J,'Grafico Fluxo de Caixa'!Q$6,'Ctas Pagar'!$C:$C,'Fluxo de Caixa'!$A129)</f>
        <v>0</v>
      </c>
      <c r="R128" s="60">
        <f ca="1">SUMIFS('Ctas Pagar'!$G:$G,'Ctas Pagar'!$J:$J,'Grafico Fluxo de Caixa'!R$6,'Ctas Pagar'!$C:$C,'Fluxo de Caixa'!$A129)</f>
        <v>0</v>
      </c>
      <c r="S128" s="60">
        <f ca="1">SUMIFS('Ctas Pagar'!$G:$G,'Ctas Pagar'!$J:$J,'Grafico Fluxo de Caixa'!S$6,'Ctas Pagar'!$C:$C,'Fluxo de Caixa'!$A129)</f>
        <v>0</v>
      </c>
      <c r="T128" s="60">
        <f ca="1">SUMIFS('Ctas Pagar'!$G:$G,'Ctas Pagar'!$J:$J,'Grafico Fluxo de Caixa'!T$6,'Ctas Pagar'!$C:$C,'Fluxo de Caixa'!$A129)</f>
        <v>0</v>
      </c>
      <c r="U128" s="60">
        <f ca="1">SUMIFS('Ctas Pagar'!$G:$G,'Ctas Pagar'!$J:$J,'Grafico Fluxo de Caixa'!U$6,'Ctas Pagar'!$C:$C,'Fluxo de Caixa'!$A129)</f>
        <v>0</v>
      </c>
      <c r="V128" s="60">
        <f ca="1">SUMIFS('Ctas Pagar'!$G:$G,'Ctas Pagar'!$J:$J,'Grafico Fluxo de Caixa'!V$6,'Ctas Pagar'!$C:$C,'Fluxo de Caixa'!$A129)</f>
        <v>0</v>
      </c>
      <c r="W128" s="60">
        <f ca="1">SUMIFS('Ctas Pagar'!$G:$G,'Ctas Pagar'!$J:$J,'Grafico Fluxo de Caixa'!W$6,'Ctas Pagar'!$C:$C,'Fluxo de Caixa'!$A129)</f>
        <v>0</v>
      </c>
      <c r="X128" s="60">
        <f ca="1">SUMIFS('Ctas Pagar'!$G:$G,'Ctas Pagar'!$J:$J,'Grafico Fluxo de Caixa'!X$6,'Ctas Pagar'!$C:$C,'Fluxo de Caixa'!$A129)</f>
        <v>0</v>
      </c>
      <c r="Y128" s="60">
        <f ca="1">SUMIFS('Ctas Pagar'!$G:$G,'Ctas Pagar'!$J:$J,'Grafico Fluxo de Caixa'!Y$6,'Ctas Pagar'!$C:$C,'Fluxo de Caixa'!$A129)</f>
        <v>0</v>
      </c>
      <c r="Z128" s="60">
        <f ca="1">SUMIFS('Ctas Pagar'!$G:$G,'Ctas Pagar'!$J:$J,'Grafico Fluxo de Caixa'!Z$6,'Ctas Pagar'!$C:$C,'Fluxo de Caixa'!$A129)</f>
        <v>0</v>
      </c>
      <c r="AA128" s="60">
        <f ca="1">SUMIFS('Ctas Pagar'!$G:$G,'Ctas Pagar'!$J:$J,'Grafico Fluxo de Caixa'!AA$6,'Ctas Pagar'!$C:$C,'Fluxo de Caixa'!$A129)</f>
        <v>0</v>
      </c>
      <c r="AB128" s="60">
        <f ca="1">SUMIFS('Ctas Pagar'!$G:$G,'Ctas Pagar'!$J:$J,'Grafico Fluxo de Caixa'!AB$6,'Ctas Pagar'!$C:$C,'Fluxo de Caixa'!$A129)</f>
        <v>0</v>
      </c>
      <c r="AC128" s="60">
        <f ca="1">SUMIFS('Ctas Pagar'!$G:$G,'Ctas Pagar'!$J:$J,'Grafico Fluxo de Caixa'!AC$6,'Ctas Pagar'!$C:$C,'Fluxo de Caixa'!$A129)</f>
        <v>0</v>
      </c>
      <c r="AD128" s="60">
        <f ca="1">SUMIFS('Ctas Pagar'!$G:$G,'Ctas Pagar'!$J:$J,'Grafico Fluxo de Caixa'!AD$6,'Ctas Pagar'!$C:$C,'Fluxo de Caixa'!$A129)</f>
        <v>0</v>
      </c>
      <c r="AE128" s="60">
        <f ca="1">SUMIFS('Ctas Pagar'!$G:$G,'Ctas Pagar'!$J:$J,'Grafico Fluxo de Caixa'!AE$6,'Ctas Pagar'!$C:$C,'Fluxo de Caixa'!$A129)</f>
        <v>0</v>
      </c>
      <c r="AF128" s="60">
        <f ca="1">SUMIFS('Ctas Pagar'!$G:$G,'Ctas Pagar'!$J:$J,'Grafico Fluxo de Caixa'!AF$6,'Ctas Pagar'!$C:$C,'Fluxo de Caixa'!$A129)</f>
        <v>0</v>
      </c>
      <c r="AG128" s="60">
        <f ca="1">SUMIFS('Ctas Pagar'!$G:$G,'Ctas Pagar'!$J:$J,'Grafico Fluxo de Caixa'!AG$6,'Ctas Pagar'!$C:$C,'Fluxo de Caixa'!$A129)</f>
        <v>0</v>
      </c>
    </row>
    <row r="129" spans="1:33">
      <c r="A129" s="6" t="str">
        <f>'Plano de Contas'!A145</f>
        <v>7.2.5 Distribuição de Lucros</v>
      </c>
      <c r="B129" s="60">
        <f ca="1">SUMIFS('Ctas Pagar'!$G:$G,'Ctas Pagar'!$J:$J,'Grafico Fluxo de Caixa'!B$6,'Ctas Pagar'!$C:$C,'Fluxo de Caixa'!$A130)</f>
        <v>0</v>
      </c>
      <c r="C129" s="60">
        <f ca="1">SUMIFS('Ctas Pagar'!$G:$G,'Ctas Pagar'!$J:$J,'Grafico Fluxo de Caixa'!C$6,'Ctas Pagar'!$C:$C,'Fluxo de Caixa'!$A130)</f>
        <v>0</v>
      </c>
      <c r="D129" s="60">
        <f ca="1">SUMIFS('Ctas Pagar'!$G:$G,'Ctas Pagar'!$J:$J,'Grafico Fluxo de Caixa'!D$6,'Ctas Pagar'!$C:$C,'Fluxo de Caixa'!$A130)</f>
        <v>0</v>
      </c>
      <c r="E129" s="60">
        <f ca="1">SUMIFS('Ctas Pagar'!$G:$G,'Ctas Pagar'!$J:$J,'Grafico Fluxo de Caixa'!E$6,'Ctas Pagar'!$C:$C,'Fluxo de Caixa'!$A130)</f>
        <v>0</v>
      </c>
      <c r="F129" s="60">
        <f ca="1">SUMIFS('Ctas Pagar'!$G:$G,'Ctas Pagar'!$J:$J,'Grafico Fluxo de Caixa'!F$6,'Ctas Pagar'!$C:$C,'Fluxo de Caixa'!$A130)</f>
        <v>0</v>
      </c>
      <c r="G129" s="60">
        <f ca="1">SUMIFS('Ctas Pagar'!$G:$G,'Ctas Pagar'!$J:$J,'Grafico Fluxo de Caixa'!G$6,'Ctas Pagar'!$C:$C,'Fluxo de Caixa'!$A130)</f>
        <v>0</v>
      </c>
      <c r="H129" s="60">
        <f ca="1">SUMIFS('Ctas Pagar'!$G:$G,'Ctas Pagar'!$J:$J,'Grafico Fluxo de Caixa'!H$6,'Ctas Pagar'!$C:$C,'Fluxo de Caixa'!$A130)</f>
        <v>0</v>
      </c>
      <c r="I129" s="60">
        <f ca="1">SUMIFS('Ctas Pagar'!$G:$G,'Ctas Pagar'!$J:$J,'Grafico Fluxo de Caixa'!I$6,'Ctas Pagar'!$C:$C,'Fluxo de Caixa'!$A130)</f>
        <v>0</v>
      </c>
      <c r="J129" s="60">
        <f ca="1">SUMIFS('Ctas Pagar'!$G:$G,'Ctas Pagar'!$J:$J,'Grafico Fluxo de Caixa'!J$6,'Ctas Pagar'!$C:$C,'Fluxo de Caixa'!$A130)</f>
        <v>0</v>
      </c>
      <c r="K129" s="60">
        <f ca="1">SUMIFS('Ctas Pagar'!$G:$G,'Ctas Pagar'!$J:$J,'Grafico Fluxo de Caixa'!K$6,'Ctas Pagar'!$C:$C,'Fluxo de Caixa'!$A130)</f>
        <v>0</v>
      </c>
      <c r="L129" s="60">
        <f ca="1">SUMIFS('Ctas Pagar'!$G:$G,'Ctas Pagar'!$J:$J,'Grafico Fluxo de Caixa'!L$6,'Ctas Pagar'!$C:$C,'Fluxo de Caixa'!$A130)</f>
        <v>0</v>
      </c>
      <c r="M129" s="60">
        <f ca="1">SUMIFS('Ctas Pagar'!$G:$G,'Ctas Pagar'!$J:$J,'Grafico Fluxo de Caixa'!M$6,'Ctas Pagar'!$C:$C,'Fluxo de Caixa'!$A130)</f>
        <v>0</v>
      </c>
      <c r="N129" s="60">
        <f ca="1">SUMIFS('Ctas Pagar'!$G:$G,'Ctas Pagar'!$J:$J,'Grafico Fluxo de Caixa'!N$6,'Ctas Pagar'!$C:$C,'Fluxo de Caixa'!$A130)</f>
        <v>0</v>
      </c>
      <c r="O129" s="60">
        <f ca="1">SUMIFS('Ctas Pagar'!$G:$G,'Ctas Pagar'!$J:$J,'Grafico Fluxo de Caixa'!O$6,'Ctas Pagar'!$C:$C,'Fluxo de Caixa'!$A130)</f>
        <v>0</v>
      </c>
      <c r="P129" s="60">
        <f ca="1">SUMIFS('Ctas Pagar'!$G:$G,'Ctas Pagar'!$J:$J,'Grafico Fluxo de Caixa'!P$6,'Ctas Pagar'!$C:$C,'Fluxo de Caixa'!$A130)</f>
        <v>0</v>
      </c>
      <c r="Q129" s="60">
        <f ca="1">SUMIFS('Ctas Pagar'!$G:$G,'Ctas Pagar'!$J:$J,'Grafico Fluxo de Caixa'!Q$6,'Ctas Pagar'!$C:$C,'Fluxo de Caixa'!$A130)</f>
        <v>0</v>
      </c>
      <c r="R129" s="60">
        <f ca="1">SUMIFS('Ctas Pagar'!$G:$G,'Ctas Pagar'!$J:$J,'Grafico Fluxo de Caixa'!R$6,'Ctas Pagar'!$C:$C,'Fluxo de Caixa'!$A130)</f>
        <v>0</v>
      </c>
      <c r="S129" s="60">
        <f ca="1">SUMIFS('Ctas Pagar'!$G:$G,'Ctas Pagar'!$J:$J,'Grafico Fluxo de Caixa'!S$6,'Ctas Pagar'!$C:$C,'Fluxo de Caixa'!$A130)</f>
        <v>0</v>
      </c>
      <c r="T129" s="60">
        <f ca="1">SUMIFS('Ctas Pagar'!$G:$G,'Ctas Pagar'!$J:$J,'Grafico Fluxo de Caixa'!T$6,'Ctas Pagar'!$C:$C,'Fluxo de Caixa'!$A130)</f>
        <v>0</v>
      </c>
      <c r="U129" s="60">
        <f ca="1">SUMIFS('Ctas Pagar'!$G:$G,'Ctas Pagar'!$J:$J,'Grafico Fluxo de Caixa'!U$6,'Ctas Pagar'!$C:$C,'Fluxo de Caixa'!$A130)</f>
        <v>0</v>
      </c>
      <c r="V129" s="60">
        <f ca="1">SUMIFS('Ctas Pagar'!$G:$G,'Ctas Pagar'!$J:$J,'Grafico Fluxo de Caixa'!V$6,'Ctas Pagar'!$C:$C,'Fluxo de Caixa'!$A130)</f>
        <v>0</v>
      </c>
      <c r="W129" s="60">
        <f ca="1">SUMIFS('Ctas Pagar'!$G:$G,'Ctas Pagar'!$J:$J,'Grafico Fluxo de Caixa'!W$6,'Ctas Pagar'!$C:$C,'Fluxo de Caixa'!$A130)</f>
        <v>0</v>
      </c>
      <c r="X129" s="60">
        <f ca="1">SUMIFS('Ctas Pagar'!$G:$G,'Ctas Pagar'!$J:$J,'Grafico Fluxo de Caixa'!X$6,'Ctas Pagar'!$C:$C,'Fluxo de Caixa'!$A130)</f>
        <v>0</v>
      </c>
      <c r="Y129" s="60">
        <f ca="1">SUMIFS('Ctas Pagar'!$G:$G,'Ctas Pagar'!$J:$J,'Grafico Fluxo de Caixa'!Y$6,'Ctas Pagar'!$C:$C,'Fluxo de Caixa'!$A130)</f>
        <v>0</v>
      </c>
      <c r="Z129" s="60">
        <f ca="1">SUMIFS('Ctas Pagar'!$G:$G,'Ctas Pagar'!$J:$J,'Grafico Fluxo de Caixa'!Z$6,'Ctas Pagar'!$C:$C,'Fluxo de Caixa'!$A130)</f>
        <v>0</v>
      </c>
      <c r="AA129" s="60">
        <f ca="1">SUMIFS('Ctas Pagar'!$G:$G,'Ctas Pagar'!$J:$J,'Grafico Fluxo de Caixa'!AA$6,'Ctas Pagar'!$C:$C,'Fluxo de Caixa'!$A130)</f>
        <v>0</v>
      </c>
      <c r="AB129" s="60">
        <f ca="1">SUMIFS('Ctas Pagar'!$G:$G,'Ctas Pagar'!$J:$J,'Grafico Fluxo de Caixa'!AB$6,'Ctas Pagar'!$C:$C,'Fluxo de Caixa'!$A130)</f>
        <v>0</v>
      </c>
      <c r="AC129" s="60">
        <f ca="1">SUMIFS('Ctas Pagar'!$G:$G,'Ctas Pagar'!$J:$J,'Grafico Fluxo de Caixa'!AC$6,'Ctas Pagar'!$C:$C,'Fluxo de Caixa'!$A130)</f>
        <v>0</v>
      </c>
      <c r="AD129" s="60">
        <f ca="1">SUMIFS('Ctas Pagar'!$G:$G,'Ctas Pagar'!$J:$J,'Grafico Fluxo de Caixa'!AD$6,'Ctas Pagar'!$C:$C,'Fluxo de Caixa'!$A130)</f>
        <v>0</v>
      </c>
      <c r="AE129" s="60">
        <f ca="1">SUMIFS('Ctas Pagar'!$G:$G,'Ctas Pagar'!$J:$J,'Grafico Fluxo de Caixa'!AE$6,'Ctas Pagar'!$C:$C,'Fluxo de Caixa'!$A130)</f>
        <v>0</v>
      </c>
      <c r="AF129" s="60">
        <f ca="1">SUMIFS('Ctas Pagar'!$G:$G,'Ctas Pagar'!$J:$J,'Grafico Fluxo de Caixa'!AF$6,'Ctas Pagar'!$C:$C,'Fluxo de Caixa'!$A130)</f>
        <v>0</v>
      </c>
      <c r="AG129" s="60">
        <f ca="1">SUMIFS('Ctas Pagar'!$G:$G,'Ctas Pagar'!$J:$J,'Grafico Fluxo de Caixa'!AG$6,'Ctas Pagar'!$C:$C,'Fluxo de Caixa'!$A130)</f>
        <v>0</v>
      </c>
    </row>
    <row r="130" spans="1:33">
      <c r="A130" s="6" t="str">
        <f>'Plano de Contas'!A146</f>
        <v>7.2.6 Pgto Juros/Taxas/Impostos de Antecipação de Recebíveis</v>
      </c>
      <c r="B130" s="60">
        <f ca="1">SUMIFS('Ctas Pagar'!$G:$G,'Ctas Pagar'!$J:$J,'Grafico Fluxo de Caixa'!B$6,'Ctas Pagar'!$C:$C,'Fluxo de Caixa'!$A131)</f>
        <v>0</v>
      </c>
      <c r="C130" s="60">
        <f ca="1">SUMIFS('Ctas Pagar'!$G:$G,'Ctas Pagar'!$J:$J,'Grafico Fluxo de Caixa'!C$6,'Ctas Pagar'!$C:$C,'Fluxo de Caixa'!$A131)</f>
        <v>0</v>
      </c>
      <c r="D130" s="60">
        <f ca="1">SUMIFS('Ctas Pagar'!$G:$G,'Ctas Pagar'!$J:$J,'Grafico Fluxo de Caixa'!D$6,'Ctas Pagar'!$C:$C,'Fluxo de Caixa'!$A131)</f>
        <v>0</v>
      </c>
      <c r="E130" s="60">
        <f ca="1">SUMIFS('Ctas Pagar'!$G:$G,'Ctas Pagar'!$J:$J,'Grafico Fluxo de Caixa'!E$6,'Ctas Pagar'!$C:$C,'Fluxo de Caixa'!$A131)</f>
        <v>0</v>
      </c>
      <c r="F130" s="60">
        <f ca="1">SUMIFS('Ctas Pagar'!$G:$G,'Ctas Pagar'!$J:$J,'Grafico Fluxo de Caixa'!F$6,'Ctas Pagar'!$C:$C,'Fluxo de Caixa'!$A131)</f>
        <v>0</v>
      </c>
      <c r="G130" s="60">
        <f ca="1">SUMIFS('Ctas Pagar'!$G:$G,'Ctas Pagar'!$J:$J,'Grafico Fluxo de Caixa'!G$6,'Ctas Pagar'!$C:$C,'Fluxo de Caixa'!$A131)</f>
        <v>0</v>
      </c>
      <c r="H130" s="60">
        <f ca="1">SUMIFS('Ctas Pagar'!$G:$G,'Ctas Pagar'!$J:$J,'Grafico Fluxo de Caixa'!H$6,'Ctas Pagar'!$C:$C,'Fluxo de Caixa'!$A131)</f>
        <v>0</v>
      </c>
      <c r="I130" s="60">
        <f ca="1">SUMIFS('Ctas Pagar'!$G:$G,'Ctas Pagar'!$J:$J,'Grafico Fluxo de Caixa'!I$6,'Ctas Pagar'!$C:$C,'Fluxo de Caixa'!$A131)</f>
        <v>0</v>
      </c>
      <c r="J130" s="60">
        <f ca="1">SUMIFS('Ctas Pagar'!$G:$G,'Ctas Pagar'!$J:$J,'Grafico Fluxo de Caixa'!J$6,'Ctas Pagar'!$C:$C,'Fluxo de Caixa'!$A131)</f>
        <v>0</v>
      </c>
      <c r="K130" s="60">
        <f ca="1">SUMIFS('Ctas Pagar'!$G:$G,'Ctas Pagar'!$J:$J,'Grafico Fluxo de Caixa'!K$6,'Ctas Pagar'!$C:$C,'Fluxo de Caixa'!$A131)</f>
        <v>0</v>
      </c>
      <c r="L130" s="60">
        <f ca="1">SUMIFS('Ctas Pagar'!$G:$G,'Ctas Pagar'!$J:$J,'Grafico Fluxo de Caixa'!L$6,'Ctas Pagar'!$C:$C,'Fluxo de Caixa'!$A131)</f>
        <v>0</v>
      </c>
      <c r="M130" s="60">
        <f ca="1">SUMIFS('Ctas Pagar'!$G:$G,'Ctas Pagar'!$J:$J,'Grafico Fluxo de Caixa'!M$6,'Ctas Pagar'!$C:$C,'Fluxo de Caixa'!$A131)</f>
        <v>0</v>
      </c>
      <c r="N130" s="60">
        <f ca="1">SUMIFS('Ctas Pagar'!$G:$G,'Ctas Pagar'!$J:$J,'Grafico Fluxo de Caixa'!N$6,'Ctas Pagar'!$C:$C,'Fluxo de Caixa'!$A131)</f>
        <v>0</v>
      </c>
      <c r="O130" s="60">
        <f ca="1">SUMIFS('Ctas Pagar'!$G:$G,'Ctas Pagar'!$J:$J,'Grafico Fluxo de Caixa'!O$6,'Ctas Pagar'!$C:$C,'Fluxo de Caixa'!$A131)</f>
        <v>0</v>
      </c>
      <c r="P130" s="60">
        <f ca="1">SUMIFS('Ctas Pagar'!$G:$G,'Ctas Pagar'!$J:$J,'Grafico Fluxo de Caixa'!P$6,'Ctas Pagar'!$C:$C,'Fluxo de Caixa'!$A131)</f>
        <v>0</v>
      </c>
      <c r="Q130" s="60">
        <f ca="1">SUMIFS('Ctas Pagar'!$G:$G,'Ctas Pagar'!$J:$J,'Grafico Fluxo de Caixa'!Q$6,'Ctas Pagar'!$C:$C,'Fluxo de Caixa'!$A131)</f>
        <v>0</v>
      </c>
      <c r="R130" s="60">
        <f ca="1">SUMIFS('Ctas Pagar'!$G:$G,'Ctas Pagar'!$J:$J,'Grafico Fluxo de Caixa'!R$6,'Ctas Pagar'!$C:$C,'Fluxo de Caixa'!$A131)</f>
        <v>0</v>
      </c>
      <c r="S130" s="60">
        <f ca="1">SUMIFS('Ctas Pagar'!$G:$G,'Ctas Pagar'!$J:$J,'Grafico Fluxo de Caixa'!S$6,'Ctas Pagar'!$C:$C,'Fluxo de Caixa'!$A131)</f>
        <v>0</v>
      </c>
      <c r="T130" s="60">
        <f ca="1">SUMIFS('Ctas Pagar'!$G:$G,'Ctas Pagar'!$J:$J,'Grafico Fluxo de Caixa'!T$6,'Ctas Pagar'!$C:$C,'Fluxo de Caixa'!$A131)</f>
        <v>0</v>
      </c>
      <c r="U130" s="60">
        <f ca="1">SUMIFS('Ctas Pagar'!$G:$G,'Ctas Pagar'!$J:$J,'Grafico Fluxo de Caixa'!U$6,'Ctas Pagar'!$C:$C,'Fluxo de Caixa'!$A131)</f>
        <v>0</v>
      </c>
      <c r="V130" s="60">
        <f ca="1">SUMIFS('Ctas Pagar'!$G:$G,'Ctas Pagar'!$J:$J,'Grafico Fluxo de Caixa'!V$6,'Ctas Pagar'!$C:$C,'Fluxo de Caixa'!$A131)</f>
        <v>0</v>
      </c>
      <c r="W130" s="60">
        <f ca="1">SUMIFS('Ctas Pagar'!$G:$G,'Ctas Pagar'!$J:$J,'Grafico Fluxo de Caixa'!W$6,'Ctas Pagar'!$C:$C,'Fluxo de Caixa'!$A131)</f>
        <v>0</v>
      </c>
      <c r="X130" s="60">
        <f ca="1">SUMIFS('Ctas Pagar'!$G:$G,'Ctas Pagar'!$J:$J,'Grafico Fluxo de Caixa'!X$6,'Ctas Pagar'!$C:$C,'Fluxo de Caixa'!$A131)</f>
        <v>0</v>
      </c>
      <c r="Y130" s="60">
        <f ca="1">SUMIFS('Ctas Pagar'!$G:$G,'Ctas Pagar'!$J:$J,'Grafico Fluxo de Caixa'!Y$6,'Ctas Pagar'!$C:$C,'Fluxo de Caixa'!$A131)</f>
        <v>0</v>
      </c>
      <c r="Z130" s="60">
        <f ca="1">SUMIFS('Ctas Pagar'!$G:$G,'Ctas Pagar'!$J:$J,'Grafico Fluxo de Caixa'!Z$6,'Ctas Pagar'!$C:$C,'Fluxo de Caixa'!$A131)</f>
        <v>0</v>
      </c>
      <c r="AA130" s="60">
        <f ca="1">SUMIFS('Ctas Pagar'!$G:$G,'Ctas Pagar'!$J:$J,'Grafico Fluxo de Caixa'!AA$6,'Ctas Pagar'!$C:$C,'Fluxo de Caixa'!$A131)</f>
        <v>0</v>
      </c>
      <c r="AB130" s="60">
        <f ca="1">SUMIFS('Ctas Pagar'!$G:$G,'Ctas Pagar'!$J:$J,'Grafico Fluxo de Caixa'!AB$6,'Ctas Pagar'!$C:$C,'Fluxo de Caixa'!$A131)</f>
        <v>0</v>
      </c>
      <c r="AC130" s="60">
        <f ca="1">SUMIFS('Ctas Pagar'!$G:$G,'Ctas Pagar'!$J:$J,'Grafico Fluxo de Caixa'!AC$6,'Ctas Pagar'!$C:$C,'Fluxo de Caixa'!$A131)</f>
        <v>0</v>
      </c>
      <c r="AD130" s="60">
        <f ca="1">SUMIFS('Ctas Pagar'!$G:$G,'Ctas Pagar'!$J:$J,'Grafico Fluxo de Caixa'!AD$6,'Ctas Pagar'!$C:$C,'Fluxo de Caixa'!$A131)</f>
        <v>0</v>
      </c>
      <c r="AE130" s="60">
        <f ca="1">SUMIFS('Ctas Pagar'!$G:$G,'Ctas Pagar'!$J:$J,'Grafico Fluxo de Caixa'!AE$6,'Ctas Pagar'!$C:$C,'Fluxo de Caixa'!$A131)</f>
        <v>0</v>
      </c>
      <c r="AF130" s="60">
        <f ca="1">SUMIFS('Ctas Pagar'!$G:$G,'Ctas Pagar'!$J:$J,'Grafico Fluxo de Caixa'!AF$6,'Ctas Pagar'!$C:$C,'Fluxo de Caixa'!$A131)</f>
        <v>0</v>
      </c>
      <c r="AG130" s="60">
        <f ca="1">SUMIFS('Ctas Pagar'!$G:$G,'Ctas Pagar'!$J:$J,'Grafico Fluxo de Caixa'!AG$6,'Ctas Pagar'!$C:$C,'Fluxo de Caixa'!$A131)</f>
        <v>0</v>
      </c>
    </row>
    <row r="131" spans="1:33">
      <c r="A131" s="6" t="str">
        <f>'Plano de Contas'!A147</f>
        <v>7.2.99 Outras Saidas Não Operacionais</v>
      </c>
      <c r="B131" s="60">
        <f ca="1">SUMIFS('Ctas Pagar'!$G:$G,'Ctas Pagar'!$J:$J,'Grafico Fluxo de Caixa'!B$6,'Ctas Pagar'!$C:$C,'Fluxo de Caixa'!$A132)</f>
        <v>0</v>
      </c>
      <c r="C131" s="60">
        <f ca="1">SUMIFS('Ctas Pagar'!$G:$G,'Ctas Pagar'!$J:$J,'Grafico Fluxo de Caixa'!C$6,'Ctas Pagar'!$C:$C,'Fluxo de Caixa'!$A132)</f>
        <v>0</v>
      </c>
      <c r="D131" s="60">
        <f ca="1">SUMIFS('Ctas Pagar'!$G:$G,'Ctas Pagar'!$J:$J,'Grafico Fluxo de Caixa'!D$6,'Ctas Pagar'!$C:$C,'Fluxo de Caixa'!$A132)</f>
        <v>0</v>
      </c>
      <c r="E131" s="60">
        <f ca="1">SUMIFS('Ctas Pagar'!$G:$G,'Ctas Pagar'!$J:$J,'Grafico Fluxo de Caixa'!E$6,'Ctas Pagar'!$C:$C,'Fluxo de Caixa'!$A132)</f>
        <v>0</v>
      </c>
      <c r="F131" s="60">
        <f ca="1">SUMIFS('Ctas Pagar'!$G:$G,'Ctas Pagar'!$J:$J,'Grafico Fluxo de Caixa'!F$6,'Ctas Pagar'!$C:$C,'Fluxo de Caixa'!$A132)</f>
        <v>0</v>
      </c>
      <c r="G131" s="60">
        <f ca="1">SUMIFS('Ctas Pagar'!$G:$G,'Ctas Pagar'!$J:$J,'Grafico Fluxo de Caixa'!G$6,'Ctas Pagar'!$C:$C,'Fluxo de Caixa'!$A132)</f>
        <v>0</v>
      </c>
      <c r="H131" s="60">
        <f ca="1">SUMIFS('Ctas Pagar'!$G:$G,'Ctas Pagar'!$J:$J,'Grafico Fluxo de Caixa'!H$6,'Ctas Pagar'!$C:$C,'Fluxo de Caixa'!$A132)</f>
        <v>0</v>
      </c>
      <c r="I131" s="60">
        <f ca="1">SUMIFS('Ctas Pagar'!$G:$G,'Ctas Pagar'!$J:$J,'Grafico Fluxo de Caixa'!I$6,'Ctas Pagar'!$C:$C,'Fluxo de Caixa'!$A132)</f>
        <v>0</v>
      </c>
      <c r="J131" s="60">
        <f ca="1">SUMIFS('Ctas Pagar'!$G:$G,'Ctas Pagar'!$J:$J,'Grafico Fluxo de Caixa'!J$6,'Ctas Pagar'!$C:$C,'Fluxo de Caixa'!$A132)</f>
        <v>0</v>
      </c>
      <c r="K131" s="60">
        <f ca="1">SUMIFS('Ctas Pagar'!$G:$G,'Ctas Pagar'!$J:$J,'Grafico Fluxo de Caixa'!K$6,'Ctas Pagar'!$C:$C,'Fluxo de Caixa'!$A132)</f>
        <v>0</v>
      </c>
      <c r="L131" s="60">
        <f ca="1">SUMIFS('Ctas Pagar'!$G:$G,'Ctas Pagar'!$J:$J,'Grafico Fluxo de Caixa'!L$6,'Ctas Pagar'!$C:$C,'Fluxo de Caixa'!$A132)</f>
        <v>0</v>
      </c>
      <c r="M131" s="60">
        <f ca="1">SUMIFS('Ctas Pagar'!$G:$G,'Ctas Pagar'!$J:$J,'Grafico Fluxo de Caixa'!M$6,'Ctas Pagar'!$C:$C,'Fluxo de Caixa'!$A132)</f>
        <v>0</v>
      </c>
      <c r="N131" s="60">
        <f ca="1">SUMIFS('Ctas Pagar'!$G:$G,'Ctas Pagar'!$J:$J,'Grafico Fluxo de Caixa'!N$6,'Ctas Pagar'!$C:$C,'Fluxo de Caixa'!$A132)</f>
        <v>0</v>
      </c>
      <c r="O131" s="60">
        <f ca="1">SUMIFS('Ctas Pagar'!$G:$G,'Ctas Pagar'!$J:$J,'Grafico Fluxo de Caixa'!O$6,'Ctas Pagar'!$C:$C,'Fluxo de Caixa'!$A132)</f>
        <v>0</v>
      </c>
      <c r="P131" s="60">
        <f ca="1">SUMIFS('Ctas Pagar'!$G:$G,'Ctas Pagar'!$J:$J,'Grafico Fluxo de Caixa'!P$6,'Ctas Pagar'!$C:$C,'Fluxo de Caixa'!$A132)</f>
        <v>0</v>
      </c>
      <c r="Q131" s="60">
        <f ca="1">SUMIFS('Ctas Pagar'!$G:$G,'Ctas Pagar'!$J:$J,'Grafico Fluxo de Caixa'!Q$6,'Ctas Pagar'!$C:$C,'Fluxo de Caixa'!$A132)</f>
        <v>0</v>
      </c>
      <c r="R131" s="60">
        <f ca="1">SUMIFS('Ctas Pagar'!$G:$G,'Ctas Pagar'!$J:$J,'Grafico Fluxo de Caixa'!R$6,'Ctas Pagar'!$C:$C,'Fluxo de Caixa'!$A132)</f>
        <v>0</v>
      </c>
      <c r="S131" s="60">
        <f ca="1">SUMIFS('Ctas Pagar'!$G:$G,'Ctas Pagar'!$J:$J,'Grafico Fluxo de Caixa'!S$6,'Ctas Pagar'!$C:$C,'Fluxo de Caixa'!$A132)</f>
        <v>0</v>
      </c>
      <c r="T131" s="60">
        <f ca="1">SUMIFS('Ctas Pagar'!$G:$G,'Ctas Pagar'!$J:$J,'Grafico Fluxo de Caixa'!T$6,'Ctas Pagar'!$C:$C,'Fluxo de Caixa'!$A132)</f>
        <v>0</v>
      </c>
      <c r="U131" s="60">
        <f ca="1">SUMIFS('Ctas Pagar'!$G:$G,'Ctas Pagar'!$J:$J,'Grafico Fluxo de Caixa'!U$6,'Ctas Pagar'!$C:$C,'Fluxo de Caixa'!$A132)</f>
        <v>0</v>
      </c>
      <c r="V131" s="60">
        <f ca="1">SUMIFS('Ctas Pagar'!$G:$G,'Ctas Pagar'!$J:$J,'Grafico Fluxo de Caixa'!V$6,'Ctas Pagar'!$C:$C,'Fluxo de Caixa'!$A132)</f>
        <v>0</v>
      </c>
      <c r="W131" s="60">
        <f ca="1">SUMIFS('Ctas Pagar'!$G:$G,'Ctas Pagar'!$J:$J,'Grafico Fluxo de Caixa'!W$6,'Ctas Pagar'!$C:$C,'Fluxo de Caixa'!$A132)</f>
        <v>0</v>
      </c>
      <c r="X131" s="60">
        <f ca="1">SUMIFS('Ctas Pagar'!$G:$G,'Ctas Pagar'!$J:$J,'Grafico Fluxo de Caixa'!X$6,'Ctas Pagar'!$C:$C,'Fluxo de Caixa'!$A132)</f>
        <v>0</v>
      </c>
      <c r="Y131" s="60">
        <f ca="1">SUMIFS('Ctas Pagar'!$G:$G,'Ctas Pagar'!$J:$J,'Grafico Fluxo de Caixa'!Y$6,'Ctas Pagar'!$C:$C,'Fluxo de Caixa'!$A132)</f>
        <v>0</v>
      </c>
      <c r="Z131" s="60">
        <f ca="1">SUMIFS('Ctas Pagar'!$G:$G,'Ctas Pagar'!$J:$J,'Grafico Fluxo de Caixa'!Z$6,'Ctas Pagar'!$C:$C,'Fluxo de Caixa'!$A132)</f>
        <v>0</v>
      </c>
      <c r="AA131" s="60">
        <f ca="1">SUMIFS('Ctas Pagar'!$G:$G,'Ctas Pagar'!$J:$J,'Grafico Fluxo de Caixa'!AA$6,'Ctas Pagar'!$C:$C,'Fluxo de Caixa'!$A132)</f>
        <v>0</v>
      </c>
      <c r="AB131" s="60">
        <f ca="1">SUMIFS('Ctas Pagar'!$G:$G,'Ctas Pagar'!$J:$J,'Grafico Fluxo de Caixa'!AB$6,'Ctas Pagar'!$C:$C,'Fluxo de Caixa'!$A132)</f>
        <v>0</v>
      </c>
      <c r="AC131" s="60">
        <f ca="1">SUMIFS('Ctas Pagar'!$G:$G,'Ctas Pagar'!$J:$J,'Grafico Fluxo de Caixa'!AC$6,'Ctas Pagar'!$C:$C,'Fluxo de Caixa'!$A132)</f>
        <v>0</v>
      </c>
      <c r="AD131" s="60">
        <f ca="1">SUMIFS('Ctas Pagar'!$G:$G,'Ctas Pagar'!$J:$J,'Grafico Fluxo de Caixa'!AD$6,'Ctas Pagar'!$C:$C,'Fluxo de Caixa'!$A132)</f>
        <v>0</v>
      </c>
      <c r="AE131" s="60">
        <f ca="1">SUMIFS('Ctas Pagar'!$G:$G,'Ctas Pagar'!$J:$J,'Grafico Fluxo de Caixa'!AE$6,'Ctas Pagar'!$C:$C,'Fluxo de Caixa'!$A132)</f>
        <v>0</v>
      </c>
      <c r="AF131" s="60">
        <f ca="1">SUMIFS('Ctas Pagar'!$G:$G,'Ctas Pagar'!$J:$J,'Grafico Fluxo de Caixa'!AF$6,'Ctas Pagar'!$C:$C,'Fluxo de Caixa'!$A132)</f>
        <v>0</v>
      </c>
      <c r="AG131" s="60">
        <f ca="1">SUMIFS('Ctas Pagar'!$G:$G,'Ctas Pagar'!$J:$J,'Grafico Fluxo de Caixa'!AG$6,'Ctas Pagar'!$C:$C,'Fluxo de Caixa'!$A132)</f>
        <v>0</v>
      </c>
    </row>
    <row r="132" spans="1:33">
      <c r="A132" s="6">
        <f>'Plano de Contas'!A148</f>
        <v>0</v>
      </c>
      <c r="B132" s="60">
        <f ca="1">SUMIFS('Ctas Pagar'!$G:$G,'Ctas Pagar'!$J:$J,'Grafico Fluxo de Caixa'!B$6,'Ctas Pagar'!$C:$C,'Fluxo de Caixa'!$A133)</f>
        <v>0</v>
      </c>
      <c r="C132" s="60">
        <f ca="1">SUMIFS('Ctas Pagar'!$G:$G,'Ctas Pagar'!$J:$J,'Grafico Fluxo de Caixa'!C$6,'Ctas Pagar'!$C:$C,'Fluxo de Caixa'!$A133)</f>
        <v>0</v>
      </c>
      <c r="D132" s="60">
        <f ca="1">SUMIFS('Ctas Pagar'!$G:$G,'Ctas Pagar'!$J:$J,'Grafico Fluxo de Caixa'!D$6,'Ctas Pagar'!$C:$C,'Fluxo de Caixa'!$A133)</f>
        <v>0</v>
      </c>
      <c r="E132" s="60">
        <f ca="1">SUMIFS('Ctas Pagar'!$G:$G,'Ctas Pagar'!$J:$J,'Grafico Fluxo de Caixa'!E$6,'Ctas Pagar'!$C:$C,'Fluxo de Caixa'!$A133)</f>
        <v>0</v>
      </c>
      <c r="F132" s="60">
        <f ca="1">SUMIFS('Ctas Pagar'!$G:$G,'Ctas Pagar'!$J:$J,'Grafico Fluxo de Caixa'!F$6,'Ctas Pagar'!$C:$C,'Fluxo de Caixa'!$A133)</f>
        <v>0</v>
      </c>
      <c r="G132" s="60">
        <f ca="1">SUMIFS('Ctas Pagar'!$G:$G,'Ctas Pagar'!$J:$J,'Grafico Fluxo de Caixa'!G$6,'Ctas Pagar'!$C:$C,'Fluxo de Caixa'!$A133)</f>
        <v>0</v>
      </c>
      <c r="H132" s="60">
        <f ca="1">SUMIFS('Ctas Pagar'!$G:$G,'Ctas Pagar'!$J:$J,'Grafico Fluxo de Caixa'!H$6,'Ctas Pagar'!$C:$C,'Fluxo de Caixa'!$A133)</f>
        <v>0</v>
      </c>
      <c r="I132" s="60">
        <f ca="1">SUMIFS('Ctas Pagar'!$G:$G,'Ctas Pagar'!$J:$J,'Grafico Fluxo de Caixa'!I$6,'Ctas Pagar'!$C:$C,'Fluxo de Caixa'!$A133)</f>
        <v>0</v>
      </c>
      <c r="J132" s="60">
        <f ca="1">SUMIFS('Ctas Pagar'!$G:$G,'Ctas Pagar'!$J:$J,'Grafico Fluxo de Caixa'!J$6,'Ctas Pagar'!$C:$C,'Fluxo de Caixa'!$A133)</f>
        <v>0</v>
      </c>
      <c r="K132" s="60">
        <f ca="1">SUMIFS('Ctas Pagar'!$G:$G,'Ctas Pagar'!$J:$J,'Grafico Fluxo de Caixa'!K$6,'Ctas Pagar'!$C:$C,'Fluxo de Caixa'!$A133)</f>
        <v>0</v>
      </c>
      <c r="L132" s="60">
        <f ca="1">SUMIFS('Ctas Pagar'!$G:$G,'Ctas Pagar'!$J:$J,'Grafico Fluxo de Caixa'!L$6,'Ctas Pagar'!$C:$C,'Fluxo de Caixa'!$A133)</f>
        <v>0</v>
      </c>
      <c r="M132" s="60">
        <f ca="1">SUMIFS('Ctas Pagar'!$G:$G,'Ctas Pagar'!$J:$J,'Grafico Fluxo de Caixa'!M$6,'Ctas Pagar'!$C:$C,'Fluxo de Caixa'!$A133)</f>
        <v>0</v>
      </c>
      <c r="N132" s="60">
        <f ca="1">SUMIFS('Ctas Pagar'!$G:$G,'Ctas Pagar'!$J:$J,'Grafico Fluxo de Caixa'!N$6,'Ctas Pagar'!$C:$C,'Fluxo de Caixa'!$A133)</f>
        <v>0</v>
      </c>
      <c r="O132" s="60">
        <f ca="1">SUMIFS('Ctas Pagar'!$G:$G,'Ctas Pagar'!$J:$J,'Grafico Fluxo de Caixa'!O$6,'Ctas Pagar'!$C:$C,'Fluxo de Caixa'!$A133)</f>
        <v>0</v>
      </c>
      <c r="P132" s="60">
        <f ca="1">SUMIFS('Ctas Pagar'!$G:$G,'Ctas Pagar'!$J:$J,'Grafico Fluxo de Caixa'!P$6,'Ctas Pagar'!$C:$C,'Fluxo de Caixa'!$A133)</f>
        <v>0</v>
      </c>
      <c r="Q132" s="60">
        <f ca="1">SUMIFS('Ctas Pagar'!$G:$G,'Ctas Pagar'!$J:$J,'Grafico Fluxo de Caixa'!Q$6,'Ctas Pagar'!$C:$C,'Fluxo de Caixa'!$A133)</f>
        <v>0</v>
      </c>
      <c r="R132" s="60">
        <f ca="1">SUMIFS('Ctas Pagar'!$G:$G,'Ctas Pagar'!$J:$J,'Grafico Fluxo de Caixa'!R$6,'Ctas Pagar'!$C:$C,'Fluxo de Caixa'!$A133)</f>
        <v>0</v>
      </c>
      <c r="S132" s="60">
        <f ca="1">SUMIFS('Ctas Pagar'!$G:$G,'Ctas Pagar'!$J:$J,'Grafico Fluxo de Caixa'!S$6,'Ctas Pagar'!$C:$C,'Fluxo de Caixa'!$A133)</f>
        <v>0</v>
      </c>
      <c r="T132" s="60">
        <f ca="1">SUMIFS('Ctas Pagar'!$G:$G,'Ctas Pagar'!$J:$J,'Grafico Fluxo de Caixa'!T$6,'Ctas Pagar'!$C:$C,'Fluxo de Caixa'!$A133)</f>
        <v>0</v>
      </c>
      <c r="U132" s="60">
        <f ca="1">SUMIFS('Ctas Pagar'!$G:$G,'Ctas Pagar'!$J:$J,'Grafico Fluxo de Caixa'!U$6,'Ctas Pagar'!$C:$C,'Fluxo de Caixa'!$A133)</f>
        <v>0</v>
      </c>
      <c r="V132" s="60">
        <f ca="1">SUMIFS('Ctas Pagar'!$G:$G,'Ctas Pagar'!$J:$J,'Grafico Fluxo de Caixa'!V$6,'Ctas Pagar'!$C:$C,'Fluxo de Caixa'!$A133)</f>
        <v>0</v>
      </c>
      <c r="W132" s="60">
        <f ca="1">SUMIFS('Ctas Pagar'!$G:$G,'Ctas Pagar'!$J:$J,'Grafico Fluxo de Caixa'!W$6,'Ctas Pagar'!$C:$C,'Fluxo de Caixa'!$A133)</f>
        <v>0</v>
      </c>
      <c r="X132" s="60">
        <f ca="1">SUMIFS('Ctas Pagar'!$G:$G,'Ctas Pagar'!$J:$J,'Grafico Fluxo de Caixa'!X$6,'Ctas Pagar'!$C:$C,'Fluxo de Caixa'!$A133)</f>
        <v>0</v>
      </c>
      <c r="Y132" s="60">
        <f ca="1">SUMIFS('Ctas Pagar'!$G:$G,'Ctas Pagar'!$J:$J,'Grafico Fluxo de Caixa'!Y$6,'Ctas Pagar'!$C:$C,'Fluxo de Caixa'!$A133)</f>
        <v>0</v>
      </c>
      <c r="Z132" s="60">
        <f ca="1">SUMIFS('Ctas Pagar'!$G:$G,'Ctas Pagar'!$J:$J,'Grafico Fluxo de Caixa'!Z$6,'Ctas Pagar'!$C:$C,'Fluxo de Caixa'!$A133)</f>
        <v>0</v>
      </c>
      <c r="AA132" s="60">
        <f ca="1">SUMIFS('Ctas Pagar'!$G:$G,'Ctas Pagar'!$J:$J,'Grafico Fluxo de Caixa'!AA$6,'Ctas Pagar'!$C:$C,'Fluxo de Caixa'!$A133)</f>
        <v>0</v>
      </c>
      <c r="AB132" s="60">
        <f ca="1">SUMIFS('Ctas Pagar'!$G:$G,'Ctas Pagar'!$J:$J,'Grafico Fluxo de Caixa'!AB$6,'Ctas Pagar'!$C:$C,'Fluxo de Caixa'!$A133)</f>
        <v>0</v>
      </c>
      <c r="AC132" s="60">
        <f ca="1">SUMIFS('Ctas Pagar'!$G:$G,'Ctas Pagar'!$J:$J,'Grafico Fluxo de Caixa'!AC$6,'Ctas Pagar'!$C:$C,'Fluxo de Caixa'!$A133)</f>
        <v>0</v>
      </c>
      <c r="AD132" s="60">
        <f ca="1">SUMIFS('Ctas Pagar'!$G:$G,'Ctas Pagar'!$J:$J,'Grafico Fluxo de Caixa'!AD$6,'Ctas Pagar'!$C:$C,'Fluxo de Caixa'!$A133)</f>
        <v>0</v>
      </c>
      <c r="AE132" s="60">
        <f ca="1">SUMIFS('Ctas Pagar'!$G:$G,'Ctas Pagar'!$J:$J,'Grafico Fluxo de Caixa'!AE$6,'Ctas Pagar'!$C:$C,'Fluxo de Caixa'!$A133)</f>
        <v>0</v>
      </c>
      <c r="AF132" s="60">
        <f ca="1">SUMIFS('Ctas Pagar'!$G:$G,'Ctas Pagar'!$J:$J,'Grafico Fluxo de Caixa'!AF$6,'Ctas Pagar'!$C:$C,'Fluxo de Caixa'!$A133)</f>
        <v>0</v>
      </c>
      <c r="AG132" s="60">
        <f ca="1">SUMIFS('Ctas Pagar'!$G:$G,'Ctas Pagar'!$J:$J,'Grafico Fluxo de Caixa'!AG$6,'Ctas Pagar'!$C:$C,'Fluxo de Caixa'!$A133)</f>
        <v>0</v>
      </c>
    </row>
    <row r="133" spans="1:33">
      <c r="A133" s="6">
        <f>'Plano de Contas'!A149</f>
        <v>0</v>
      </c>
      <c r="B133" s="60">
        <f ca="1">SUMIFS('Ctas Pagar'!$G:$G,'Ctas Pagar'!$J:$J,'Grafico Fluxo de Caixa'!B$6,'Ctas Pagar'!$C:$C,'Fluxo de Caixa'!$A134)</f>
        <v>0</v>
      </c>
      <c r="C133" s="60">
        <f ca="1">SUMIFS('Ctas Pagar'!$G:$G,'Ctas Pagar'!$J:$J,'Grafico Fluxo de Caixa'!C$6,'Ctas Pagar'!$C:$C,'Fluxo de Caixa'!$A134)</f>
        <v>0</v>
      </c>
      <c r="D133" s="60">
        <f ca="1">SUMIFS('Ctas Pagar'!$G:$G,'Ctas Pagar'!$J:$J,'Grafico Fluxo de Caixa'!D$6,'Ctas Pagar'!$C:$C,'Fluxo de Caixa'!$A134)</f>
        <v>0</v>
      </c>
      <c r="E133" s="60">
        <f ca="1">SUMIFS('Ctas Pagar'!$G:$G,'Ctas Pagar'!$J:$J,'Grafico Fluxo de Caixa'!E$6,'Ctas Pagar'!$C:$C,'Fluxo de Caixa'!$A134)</f>
        <v>0</v>
      </c>
      <c r="F133" s="60">
        <f ca="1">SUMIFS('Ctas Pagar'!$G:$G,'Ctas Pagar'!$J:$J,'Grafico Fluxo de Caixa'!F$6,'Ctas Pagar'!$C:$C,'Fluxo de Caixa'!$A134)</f>
        <v>0</v>
      </c>
      <c r="G133" s="60">
        <f ca="1">SUMIFS('Ctas Pagar'!$G:$G,'Ctas Pagar'!$J:$J,'Grafico Fluxo de Caixa'!G$6,'Ctas Pagar'!$C:$C,'Fluxo de Caixa'!$A134)</f>
        <v>0</v>
      </c>
      <c r="H133" s="60">
        <f ca="1">SUMIFS('Ctas Pagar'!$G:$G,'Ctas Pagar'!$J:$J,'Grafico Fluxo de Caixa'!H$6,'Ctas Pagar'!$C:$C,'Fluxo de Caixa'!$A134)</f>
        <v>0</v>
      </c>
      <c r="I133" s="60">
        <f ca="1">SUMIFS('Ctas Pagar'!$G:$G,'Ctas Pagar'!$J:$J,'Grafico Fluxo de Caixa'!I$6,'Ctas Pagar'!$C:$C,'Fluxo de Caixa'!$A134)</f>
        <v>0</v>
      </c>
      <c r="J133" s="60">
        <f ca="1">SUMIFS('Ctas Pagar'!$G:$G,'Ctas Pagar'!$J:$J,'Grafico Fluxo de Caixa'!J$6,'Ctas Pagar'!$C:$C,'Fluxo de Caixa'!$A134)</f>
        <v>0</v>
      </c>
      <c r="K133" s="60">
        <f ca="1">SUMIFS('Ctas Pagar'!$G:$G,'Ctas Pagar'!$J:$J,'Grafico Fluxo de Caixa'!K$6,'Ctas Pagar'!$C:$C,'Fluxo de Caixa'!$A134)</f>
        <v>0</v>
      </c>
      <c r="L133" s="60">
        <f ca="1">SUMIFS('Ctas Pagar'!$G:$G,'Ctas Pagar'!$J:$J,'Grafico Fluxo de Caixa'!L$6,'Ctas Pagar'!$C:$C,'Fluxo de Caixa'!$A134)</f>
        <v>0</v>
      </c>
      <c r="M133" s="60">
        <f ca="1">SUMIFS('Ctas Pagar'!$G:$G,'Ctas Pagar'!$J:$J,'Grafico Fluxo de Caixa'!M$6,'Ctas Pagar'!$C:$C,'Fluxo de Caixa'!$A134)</f>
        <v>0</v>
      </c>
      <c r="N133" s="60">
        <f ca="1">SUMIFS('Ctas Pagar'!$G:$G,'Ctas Pagar'!$J:$J,'Grafico Fluxo de Caixa'!N$6,'Ctas Pagar'!$C:$C,'Fluxo de Caixa'!$A134)</f>
        <v>0</v>
      </c>
      <c r="O133" s="60">
        <f ca="1">SUMIFS('Ctas Pagar'!$G:$G,'Ctas Pagar'!$J:$J,'Grafico Fluxo de Caixa'!O$6,'Ctas Pagar'!$C:$C,'Fluxo de Caixa'!$A134)</f>
        <v>0</v>
      </c>
      <c r="P133" s="60">
        <f ca="1">SUMIFS('Ctas Pagar'!$G:$G,'Ctas Pagar'!$J:$J,'Grafico Fluxo de Caixa'!P$6,'Ctas Pagar'!$C:$C,'Fluxo de Caixa'!$A134)</f>
        <v>0</v>
      </c>
      <c r="Q133" s="60">
        <f ca="1">SUMIFS('Ctas Pagar'!$G:$G,'Ctas Pagar'!$J:$J,'Grafico Fluxo de Caixa'!Q$6,'Ctas Pagar'!$C:$C,'Fluxo de Caixa'!$A134)</f>
        <v>0</v>
      </c>
      <c r="R133" s="60">
        <f ca="1">SUMIFS('Ctas Pagar'!$G:$G,'Ctas Pagar'!$J:$J,'Grafico Fluxo de Caixa'!R$6,'Ctas Pagar'!$C:$C,'Fluxo de Caixa'!$A134)</f>
        <v>0</v>
      </c>
      <c r="S133" s="60">
        <f ca="1">SUMIFS('Ctas Pagar'!$G:$G,'Ctas Pagar'!$J:$J,'Grafico Fluxo de Caixa'!S$6,'Ctas Pagar'!$C:$C,'Fluxo de Caixa'!$A134)</f>
        <v>0</v>
      </c>
      <c r="T133" s="60">
        <f ca="1">SUMIFS('Ctas Pagar'!$G:$G,'Ctas Pagar'!$J:$J,'Grafico Fluxo de Caixa'!T$6,'Ctas Pagar'!$C:$C,'Fluxo de Caixa'!$A134)</f>
        <v>0</v>
      </c>
      <c r="U133" s="60">
        <f ca="1">SUMIFS('Ctas Pagar'!$G:$G,'Ctas Pagar'!$J:$J,'Grafico Fluxo de Caixa'!U$6,'Ctas Pagar'!$C:$C,'Fluxo de Caixa'!$A134)</f>
        <v>0</v>
      </c>
      <c r="V133" s="60">
        <f ca="1">SUMIFS('Ctas Pagar'!$G:$G,'Ctas Pagar'!$J:$J,'Grafico Fluxo de Caixa'!V$6,'Ctas Pagar'!$C:$C,'Fluxo de Caixa'!$A134)</f>
        <v>0</v>
      </c>
      <c r="W133" s="60">
        <f ca="1">SUMIFS('Ctas Pagar'!$G:$G,'Ctas Pagar'!$J:$J,'Grafico Fluxo de Caixa'!W$6,'Ctas Pagar'!$C:$C,'Fluxo de Caixa'!$A134)</f>
        <v>0</v>
      </c>
      <c r="X133" s="60">
        <f ca="1">SUMIFS('Ctas Pagar'!$G:$G,'Ctas Pagar'!$J:$J,'Grafico Fluxo de Caixa'!X$6,'Ctas Pagar'!$C:$C,'Fluxo de Caixa'!$A134)</f>
        <v>0</v>
      </c>
      <c r="Y133" s="60">
        <f ca="1">SUMIFS('Ctas Pagar'!$G:$G,'Ctas Pagar'!$J:$J,'Grafico Fluxo de Caixa'!Y$6,'Ctas Pagar'!$C:$C,'Fluxo de Caixa'!$A134)</f>
        <v>0</v>
      </c>
      <c r="Z133" s="60">
        <f ca="1">SUMIFS('Ctas Pagar'!$G:$G,'Ctas Pagar'!$J:$J,'Grafico Fluxo de Caixa'!Z$6,'Ctas Pagar'!$C:$C,'Fluxo de Caixa'!$A134)</f>
        <v>0</v>
      </c>
      <c r="AA133" s="60">
        <f ca="1">SUMIFS('Ctas Pagar'!$G:$G,'Ctas Pagar'!$J:$J,'Grafico Fluxo de Caixa'!AA$6,'Ctas Pagar'!$C:$C,'Fluxo de Caixa'!$A134)</f>
        <v>0</v>
      </c>
      <c r="AB133" s="60">
        <f ca="1">SUMIFS('Ctas Pagar'!$G:$G,'Ctas Pagar'!$J:$J,'Grafico Fluxo de Caixa'!AB$6,'Ctas Pagar'!$C:$C,'Fluxo de Caixa'!$A134)</f>
        <v>0</v>
      </c>
      <c r="AC133" s="60">
        <f ca="1">SUMIFS('Ctas Pagar'!$G:$G,'Ctas Pagar'!$J:$J,'Grafico Fluxo de Caixa'!AC$6,'Ctas Pagar'!$C:$C,'Fluxo de Caixa'!$A134)</f>
        <v>0</v>
      </c>
      <c r="AD133" s="60">
        <f ca="1">SUMIFS('Ctas Pagar'!$G:$G,'Ctas Pagar'!$J:$J,'Grafico Fluxo de Caixa'!AD$6,'Ctas Pagar'!$C:$C,'Fluxo de Caixa'!$A134)</f>
        <v>0</v>
      </c>
      <c r="AE133" s="60">
        <f ca="1">SUMIFS('Ctas Pagar'!$G:$G,'Ctas Pagar'!$J:$J,'Grafico Fluxo de Caixa'!AE$6,'Ctas Pagar'!$C:$C,'Fluxo de Caixa'!$A134)</f>
        <v>0</v>
      </c>
      <c r="AF133" s="60">
        <f ca="1">SUMIFS('Ctas Pagar'!$G:$G,'Ctas Pagar'!$J:$J,'Grafico Fluxo de Caixa'!AF$6,'Ctas Pagar'!$C:$C,'Fluxo de Caixa'!$A134)</f>
        <v>0</v>
      </c>
      <c r="AG133" s="60">
        <f ca="1">SUMIFS('Ctas Pagar'!$G:$G,'Ctas Pagar'!$J:$J,'Grafico Fluxo de Caixa'!AG$6,'Ctas Pagar'!$C:$C,'Fluxo de Caixa'!$A134)</f>
        <v>0</v>
      </c>
    </row>
    <row r="134" spans="1:33" ht="18.75">
      <c r="A134" s="81" t="s">
        <v>119</v>
      </c>
      <c r="B134" s="80">
        <f ca="1">SUM(B135:B142)</f>
        <v>0</v>
      </c>
      <c r="C134" s="80">
        <f t="shared" ref="C134:AG134" ca="1" si="6">SUM(C135:C142)</f>
        <v>0</v>
      </c>
      <c r="D134" s="80">
        <f t="shared" ca="1" si="6"/>
        <v>0</v>
      </c>
      <c r="E134" s="80">
        <f t="shared" ca="1" si="6"/>
        <v>0</v>
      </c>
      <c r="F134" s="80">
        <f t="shared" ca="1" si="6"/>
        <v>0</v>
      </c>
      <c r="G134" s="80">
        <f t="shared" ca="1" si="6"/>
        <v>0</v>
      </c>
      <c r="H134" s="80">
        <f t="shared" ca="1" si="6"/>
        <v>0</v>
      </c>
      <c r="I134" s="80">
        <f t="shared" ca="1" si="6"/>
        <v>0</v>
      </c>
      <c r="J134" s="80">
        <f t="shared" ca="1" si="6"/>
        <v>0</v>
      </c>
      <c r="K134" s="80">
        <f t="shared" ca="1" si="6"/>
        <v>0</v>
      </c>
      <c r="L134" s="80">
        <f t="shared" ca="1" si="6"/>
        <v>0</v>
      </c>
      <c r="M134" s="80">
        <f t="shared" ca="1" si="6"/>
        <v>0</v>
      </c>
      <c r="N134" s="80">
        <f t="shared" ca="1" si="6"/>
        <v>0</v>
      </c>
      <c r="O134" s="80">
        <f t="shared" ca="1" si="6"/>
        <v>0</v>
      </c>
      <c r="P134" s="80">
        <f t="shared" ca="1" si="6"/>
        <v>0</v>
      </c>
      <c r="Q134" s="80">
        <f t="shared" ca="1" si="6"/>
        <v>0</v>
      </c>
      <c r="R134" s="80">
        <f t="shared" ca="1" si="6"/>
        <v>0</v>
      </c>
      <c r="S134" s="80">
        <f t="shared" ca="1" si="6"/>
        <v>0</v>
      </c>
      <c r="T134" s="80">
        <f t="shared" ca="1" si="6"/>
        <v>0</v>
      </c>
      <c r="U134" s="80">
        <f t="shared" ca="1" si="6"/>
        <v>0</v>
      </c>
      <c r="V134" s="80">
        <f t="shared" ca="1" si="6"/>
        <v>0</v>
      </c>
      <c r="W134" s="80">
        <f t="shared" ca="1" si="6"/>
        <v>0</v>
      </c>
      <c r="X134" s="80">
        <f t="shared" ca="1" si="6"/>
        <v>0</v>
      </c>
      <c r="Y134" s="80">
        <f t="shared" ca="1" si="6"/>
        <v>0</v>
      </c>
      <c r="Z134" s="80">
        <f t="shared" ca="1" si="6"/>
        <v>0</v>
      </c>
      <c r="AA134" s="80">
        <f t="shared" ca="1" si="6"/>
        <v>0</v>
      </c>
      <c r="AB134" s="80">
        <f t="shared" ca="1" si="6"/>
        <v>0</v>
      </c>
      <c r="AC134" s="80">
        <f t="shared" ca="1" si="6"/>
        <v>0</v>
      </c>
      <c r="AD134" s="80">
        <f t="shared" ca="1" si="6"/>
        <v>0</v>
      </c>
      <c r="AE134" s="80">
        <f t="shared" ca="1" si="6"/>
        <v>0</v>
      </c>
      <c r="AF134" s="80">
        <f t="shared" ca="1" si="6"/>
        <v>0</v>
      </c>
      <c r="AG134" s="80">
        <f t="shared" ca="1" si="6"/>
        <v>0</v>
      </c>
    </row>
    <row r="135" spans="1:33">
      <c r="A135" s="6" t="str">
        <f>'Plano de Contas'!A22</f>
        <v>7.1.1 Empréstimos obtidos</v>
      </c>
      <c r="B135" s="60">
        <f ca="1">SUMIFS('Ctas Receber'!$G:$G,'Ctas Receber'!$J:$J,'Grafico Fluxo de Caixa'!B$6,'Ctas Receber'!$N:$N,Parametros!$C$8,'Ctas Receber'!$C:$C,'Fluxo de Caixa'!$A136)</f>
        <v>0</v>
      </c>
      <c r="C135" s="60">
        <f ca="1">SUMIFS('Ctas Receber'!$G:$G,'Ctas Receber'!$J:$J,'Grafico Fluxo de Caixa'!C$6,'Ctas Receber'!$N:$N,Parametros!$C$8,'Ctas Receber'!$C:$C,'Fluxo de Caixa'!$A136)</f>
        <v>0</v>
      </c>
      <c r="D135" s="60">
        <f ca="1">SUMIFS('Ctas Receber'!$G:$G,'Ctas Receber'!$J:$J,'Grafico Fluxo de Caixa'!D$6,'Ctas Receber'!$N:$N,Parametros!$C$8,'Ctas Receber'!$C:$C,'Fluxo de Caixa'!$A136)</f>
        <v>0</v>
      </c>
      <c r="E135" s="60">
        <f ca="1">SUMIFS('Ctas Receber'!$G:$G,'Ctas Receber'!$J:$J,'Grafico Fluxo de Caixa'!E$6,'Ctas Receber'!$N:$N,Parametros!$C$8,'Ctas Receber'!$C:$C,'Fluxo de Caixa'!$A136)</f>
        <v>0</v>
      </c>
      <c r="F135" s="60">
        <f ca="1">SUMIFS('Ctas Receber'!$G:$G,'Ctas Receber'!$J:$J,'Grafico Fluxo de Caixa'!F$6,'Ctas Receber'!$N:$N,Parametros!$C$8,'Ctas Receber'!$C:$C,'Fluxo de Caixa'!$A136)</f>
        <v>0</v>
      </c>
      <c r="G135" s="60">
        <f ca="1">SUMIFS('Ctas Receber'!$G:$G,'Ctas Receber'!$J:$J,'Grafico Fluxo de Caixa'!G$6,'Ctas Receber'!$N:$N,Parametros!$C$8,'Ctas Receber'!$C:$C,'Fluxo de Caixa'!$A136)</f>
        <v>0</v>
      </c>
      <c r="H135" s="60">
        <f ca="1">SUMIFS('Ctas Receber'!$G:$G,'Ctas Receber'!$J:$J,'Grafico Fluxo de Caixa'!H$6,'Ctas Receber'!$N:$N,Parametros!$C$8,'Ctas Receber'!$C:$C,'Fluxo de Caixa'!$A136)</f>
        <v>0</v>
      </c>
      <c r="I135" s="60">
        <f ca="1">SUMIFS('Ctas Receber'!$G:$G,'Ctas Receber'!$J:$J,'Grafico Fluxo de Caixa'!I$6,'Ctas Receber'!$N:$N,Parametros!$C$8,'Ctas Receber'!$C:$C,'Fluxo de Caixa'!$A136)</f>
        <v>0</v>
      </c>
      <c r="J135" s="60">
        <f ca="1">SUMIFS('Ctas Receber'!$G:$G,'Ctas Receber'!$J:$J,'Grafico Fluxo de Caixa'!J$6,'Ctas Receber'!$N:$N,Parametros!$C$8,'Ctas Receber'!$C:$C,'Fluxo de Caixa'!$A136)</f>
        <v>0</v>
      </c>
      <c r="K135" s="60">
        <f ca="1">SUMIFS('Ctas Receber'!$G:$G,'Ctas Receber'!$J:$J,'Grafico Fluxo de Caixa'!K$6,'Ctas Receber'!$N:$N,Parametros!$C$8,'Ctas Receber'!$C:$C,'Fluxo de Caixa'!$A136)</f>
        <v>0</v>
      </c>
      <c r="L135" s="60">
        <f ca="1">SUMIFS('Ctas Receber'!$G:$G,'Ctas Receber'!$J:$J,'Grafico Fluxo de Caixa'!L$6,'Ctas Receber'!$N:$N,Parametros!$C$8,'Ctas Receber'!$C:$C,'Fluxo de Caixa'!$A136)</f>
        <v>0</v>
      </c>
      <c r="M135" s="60">
        <f ca="1">SUMIFS('Ctas Receber'!$G:$G,'Ctas Receber'!$J:$J,'Grafico Fluxo de Caixa'!M$6,'Ctas Receber'!$N:$N,Parametros!$C$8,'Ctas Receber'!$C:$C,'Fluxo de Caixa'!$A136)</f>
        <v>0</v>
      </c>
      <c r="N135" s="60">
        <f ca="1">SUMIFS('Ctas Receber'!$G:$G,'Ctas Receber'!$J:$J,'Grafico Fluxo de Caixa'!N$6,'Ctas Receber'!$N:$N,Parametros!$C$8,'Ctas Receber'!$C:$C,'Fluxo de Caixa'!$A136)</f>
        <v>0</v>
      </c>
      <c r="O135" s="60">
        <f ca="1">SUMIFS('Ctas Receber'!$G:$G,'Ctas Receber'!$J:$J,'Grafico Fluxo de Caixa'!O$6,'Ctas Receber'!$N:$N,Parametros!$C$8,'Ctas Receber'!$C:$C,'Fluxo de Caixa'!$A136)</f>
        <v>0</v>
      </c>
      <c r="P135" s="60">
        <f ca="1">SUMIFS('Ctas Receber'!$G:$G,'Ctas Receber'!$J:$J,'Grafico Fluxo de Caixa'!P$6,'Ctas Receber'!$N:$N,Parametros!$C$8,'Ctas Receber'!$C:$C,'Fluxo de Caixa'!$A136)</f>
        <v>0</v>
      </c>
      <c r="Q135" s="60">
        <f ca="1">SUMIFS('Ctas Receber'!$G:$G,'Ctas Receber'!$J:$J,'Grafico Fluxo de Caixa'!Q$6,'Ctas Receber'!$N:$N,Parametros!$C$8,'Ctas Receber'!$C:$C,'Fluxo de Caixa'!$A136)</f>
        <v>0</v>
      </c>
      <c r="R135" s="60">
        <f ca="1">SUMIFS('Ctas Receber'!$G:$G,'Ctas Receber'!$J:$J,'Grafico Fluxo de Caixa'!R$6,'Ctas Receber'!$N:$N,Parametros!$C$8,'Ctas Receber'!$C:$C,'Fluxo de Caixa'!$A136)</f>
        <v>0</v>
      </c>
      <c r="S135" s="60">
        <f ca="1">SUMIFS('Ctas Receber'!$G:$G,'Ctas Receber'!$J:$J,'Grafico Fluxo de Caixa'!S$6,'Ctas Receber'!$N:$N,Parametros!$C$8,'Ctas Receber'!$C:$C,'Fluxo de Caixa'!$A136)</f>
        <v>0</v>
      </c>
      <c r="T135" s="60">
        <f ca="1">SUMIFS('Ctas Receber'!$G:$G,'Ctas Receber'!$J:$J,'Grafico Fluxo de Caixa'!T$6,'Ctas Receber'!$N:$N,Parametros!$C$8,'Ctas Receber'!$C:$C,'Fluxo de Caixa'!$A136)</f>
        <v>0</v>
      </c>
      <c r="U135" s="60">
        <f ca="1">SUMIFS('Ctas Receber'!$G:$G,'Ctas Receber'!$J:$J,'Grafico Fluxo de Caixa'!U$6,'Ctas Receber'!$N:$N,Parametros!$C$8,'Ctas Receber'!$C:$C,'Fluxo de Caixa'!$A136)</f>
        <v>0</v>
      </c>
      <c r="V135" s="60">
        <f ca="1">SUMIFS('Ctas Receber'!$G:$G,'Ctas Receber'!$J:$J,'Grafico Fluxo de Caixa'!V$6,'Ctas Receber'!$N:$N,Parametros!$C$8,'Ctas Receber'!$C:$C,'Fluxo de Caixa'!$A136)</f>
        <v>0</v>
      </c>
      <c r="W135" s="60">
        <f ca="1">SUMIFS('Ctas Receber'!$G:$G,'Ctas Receber'!$J:$J,'Grafico Fluxo de Caixa'!W$6,'Ctas Receber'!$N:$N,Parametros!$C$8,'Ctas Receber'!$C:$C,'Fluxo de Caixa'!$A136)</f>
        <v>0</v>
      </c>
      <c r="X135" s="60">
        <f ca="1">SUMIFS('Ctas Receber'!$G:$G,'Ctas Receber'!$J:$J,'Grafico Fluxo de Caixa'!X$6,'Ctas Receber'!$N:$N,Parametros!$C$8,'Ctas Receber'!$C:$C,'Fluxo de Caixa'!$A136)</f>
        <v>0</v>
      </c>
      <c r="Y135" s="60">
        <f ca="1">SUMIFS('Ctas Receber'!$G:$G,'Ctas Receber'!$J:$J,'Grafico Fluxo de Caixa'!Y$6,'Ctas Receber'!$N:$N,Parametros!$C$8,'Ctas Receber'!$C:$C,'Fluxo de Caixa'!$A136)</f>
        <v>0</v>
      </c>
      <c r="Z135" s="60">
        <f ca="1">SUMIFS('Ctas Receber'!$G:$G,'Ctas Receber'!$J:$J,'Grafico Fluxo de Caixa'!Z$6,'Ctas Receber'!$N:$N,Parametros!$C$8,'Ctas Receber'!$C:$C,'Fluxo de Caixa'!$A136)</f>
        <v>0</v>
      </c>
      <c r="AA135" s="60">
        <f ca="1">SUMIFS('Ctas Receber'!$G:$G,'Ctas Receber'!$J:$J,'Grafico Fluxo de Caixa'!AA$6,'Ctas Receber'!$N:$N,Parametros!$C$8,'Ctas Receber'!$C:$C,'Fluxo de Caixa'!$A136)</f>
        <v>0</v>
      </c>
      <c r="AB135" s="60">
        <f ca="1">SUMIFS('Ctas Receber'!$G:$G,'Ctas Receber'!$J:$J,'Grafico Fluxo de Caixa'!AB$6,'Ctas Receber'!$N:$N,Parametros!$C$8,'Ctas Receber'!$C:$C,'Fluxo de Caixa'!$A136)</f>
        <v>0</v>
      </c>
      <c r="AC135" s="60">
        <f ca="1">SUMIFS('Ctas Receber'!$G:$G,'Ctas Receber'!$J:$J,'Grafico Fluxo de Caixa'!AC$6,'Ctas Receber'!$N:$N,Parametros!$C$8,'Ctas Receber'!$C:$C,'Fluxo de Caixa'!$A136)</f>
        <v>0</v>
      </c>
      <c r="AD135" s="60">
        <f ca="1">SUMIFS('Ctas Receber'!$G:$G,'Ctas Receber'!$J:$J,'Grafico Fluxo de Caixa'!AD$6,'Ctas Receber'!$N:$N,Parametros!$C$8,'Ctas Receber'!$C:$C,'Fluxo de Caixa'!$A136)</f>
        <v>0</v>
      </c>
      <c r="AE135" s="60">
        <f ca="1">SUMIFS('Ctas Receber'!$G:$G,'Ctas Receber'!$J:$J,'Grafico Fluxo de Caixa'!AE$6,'Ctas Receber'!$N:$N,Parametros!$C$8,'Ctas Receber'!$C:$C,'Fluxo de Caixa'!$A136)</f>
        <v>0</v>
      </c>
      <c r="AF135" s="60">
        <f ca="1">SUMIFS('Ctas Receber'!$G:$G,'Ctas Receber'!$J:$J,'Grafico Fluxo de Caixa'!AF$6,'Ctas Receber'!$N:$N,Parametros!$C$8,'Ctas Receber'!$C:$C,'Fluxo de Caixa'!$A136)</f>
        <v>0</v>
      </c>
      <c r="AG135" s="60">
        <f ca="1">SUMIFS('Ctas Receber'!$G:$G,'Ctas Receber'!$J:$J,'Grafico Fluxo de Caixa'!AG$6,'Ctas Receber'!$N:$N,Parametros!$C$8,'Ctas Receber'!$C:$C,'Fluxo de Caixa'!$A136)</f>
        <v>0</v>
      </c>
    </row>
    <row r="136" spans="1:33">
      <c r="A136" s="6" t="str">
        <f>'Plano de Contas'!A23</f>
        <v>7.1.2 Capitalização dos sócios</v>
      </c>
      <c r="B136" s="60">
        <f ca="1">SUMIFS('Ctas Receber'!$G:$G,'Ctas Receber'!$J:$J,'Grafico Fluxo de Caixa'!B$6,'Ctas Receber'!$N:$N,Parametros!$C$8,'Ctas Receber'!$C:$C,'Fluxo de Caixa'!$A137)</f>
        <v>0</v>
      </c>
      <c r="C136" s="60">
        <f ca="1">SUMIFS('Ctas Receber'!$G:$G,'Ctas Receber'!$J:$J,'Grafico Fluxo de Caixa'!C$6,'Ctas Receber'!$N:$N,Parametros!$C$8,'Ctas Receber'!$C:$C,'Fluxo de Caixa'!$A137)</f>
        <v>0</v>
      </c>
      <c r="D136" s="60">
        <f ca="1">SUMIFS('Ctas Receber'!$G:$G,'Ctas Receber'!$J:$J,'Grafico Fluxo de Caixa'!D$6,'Ctas Receber'!$N:$N,Parametros!$C$8,'Ctas Receber'!$C:$C,'Fluxo de Caixa'!$A137)</f>
        <v>0</v>
      </c>
      <c r="E136" s="60">
        <f ca="1">SUMIFS('Ctas Receber'!$G:$G,'Ctas Receber'!$J:$J,'Grafico Fluxo de Caixa'!E$6,'Ctas Receber'!$N:$N,Parametros!$C$8,'Ctas Receber'!$C:$C,'Fluxo de Caixa'!$A137)</f>
        <v>0</v>
      </c>
      <c r="F136" s="60">
        <f ca="1">SUMIFS('Ctas Receber'!$G:$G,'Ctas Receber'!$J:$J,'Grafico Fluxo de Caixa'!F$6,'Ctas Receber'!$N:$N,Parametros!$C$8,'Ctas Receber'!$C:$C,'Fluxo de Caixa'!$A137)</f>
        <v>0</v>
      </c>
      <c r="G136" s="60">
        <f ca="1">SUMIFS('Ctas Receber'!$G:$G,'Ctas Receber'!$J:$J,'Grafico Fluxo de Caixa'!G$6,'Ctas Receber'!$N:$N,Parametros!$C$8,'Ctas Receber'!$C:$C,'Fluxo de Caixa'!$A137)</f>
        <v>0</v>
      </c>
      <c r="H136" s="60">
        <f ca="1">SUMIFS('Ctas Receber'!$G:$G,'Ctas Receber'!$J:$J,'Grafico Fluxo de Caixa'!H$6,'Ctas Receber'!$N:$N,Parametros!$C$8,'Ctas Receber'!$C:$C,'Fluxo de Caixa'!$A137)</f>
        <v>0</v>
      </c>
      <c r="I136" s="60">
        <f ca="1">SUMIFS('Ctas Receber'!$G:$G,'Ctas Receber'!$J:$J,'Grafico Fluxo de Caixa'!I$6,'Ctas Receber'!$N:$N,Parametros!$C$8,'Ctas Receber'!$C:$C,'Fluxo de Caixa'!$A137)</f>
        <v>0</v>
      </c>
      <c r="J136" s="60">
        <f ca="1">SUMIFS('Ctas Receber'!$G:$G,'Ctas Receber'!$J:$J,'Grafico Fluxo de Caixa'!J$6,'Ctas Receber'!$N:$N,Parametros!$C$8,'Ctas Receber'!$C:$C,'Fluxo de Caixa'!$A137)</f>
        <v>0</v>
      </c>
      <c r="K136" s="60">
        <f ca="1">SUMIFS('Ctas Receber'!$G:$G,'Ctas Receber'!$J:$J,'Grafico Fluxo de Caixa'!K$6,'Ctas Receber'!$N:$N,Parametros!$C$8,'Ctas Receber'!$C:$C,'Fluxo de Caixa'!$A137)</f>
        <v>0</v>
      </c>
      <c r="L136" s="60">
        <f ca="1">SUMIFS('Ctas Receber'!$G:$G,'Ctas Receber'!$J:$J,'Grafico Fluxo de Caixa'!L$6,'Ctas Receber'!$N:$N,Parametros!$C$8,'Ctas Receber'!$C:$C,'Fluxo de Caixa'!$A137)</f>
        <v>0</v>
      </c>
      <c r="M136" s="60">
        <f ca="1">SUMIFS('Ctas Receber'!$G:$G,'Ctas Receber'!$J:$J,'Grafico Fluxo de Caixa'!M$6,'Ctas Receber'!$N:$N,Parametros!$C$8,'Ctas Receber'!$C:$C,'Fluxo de Caixa'!$A137)</f>
        <v>0</v>
      </c>
      <c r="N136" s="60">
        <f ca="1">SUMIFS('Ctas Receber'!$G:$G,'Ctas Receber'!$J:$J,'Grafico Fluxo de Caixa'!N$6,'Ctas Receber'!$N:$N,Parametros!$C$8,'Ctas Receber'!$C:$C,'Fluxo de Caixa'!$A137)</f>
        <v>0</v>
      </c>
      <c r="O136" s="60">
        <f ca="1">SUMIFS('Ctas Receber'!$G:$G,'Ctas Receber'!$J:$J,'Grafico Fluxo de Caixa'!O$6,'Ctas Receber'!$N:$N,Parametros!$C$8,'Ctas Receber'!$C:$C,'Fluxo de Caixa'!$A137)</f>
        <v>0</v>
      </c>
      <c r="P136" s="60">
        <f ca="1">SUMIFS('Ctas Receber'!$G:$G,'Ctas Receber'!$J:$J,'Grafico Fluxo de Caixa'!P$6,'Ctas Receber'!$N:$N,Parametros!$C$8,'Ctas Receber'!$C:$C,'Fluxo de Caixa'!$A137)</f>
        <v>0</v>
      </c>
      <c r="Q136" s="60">
        <f ca="1">SUMIFS('Ctas Receber'!$G:$G,'Ctas Receber'!$J:$J,'Grafico Fluxo de Caixa'!Q$6,'Ctas Receber'!$N:$N,Parametros!$C$8,'Ctas Receber'!$C:$C,'Fluxo de Caixa'!$A137)</f>
        <v>0</v>
      </c>
      <c r="R136" s="60">
        <f ca="1">SUMIFS('Ctas Receber'!$G:$G,'Ctas Receber'!$J:$J,'Grafico Fluxo de Caixa'!R$6,'Ctas Receber'!$N:$N,Parametros!$C$8,'Ctas Receber'!$C:$C,'Fluxo de Caixa'!$A137)</f>
        <v>0</v>
      </c>
      <c r="S136" s="60">
        <f ca="1">SUMIFS('Ctas Receber'!$G:$G,'Ctas Receber'!$J:$J,'Grafico Fluxo de Caixa'!S$6,'Ctas Receber'!$N:$N,Parametros!$C$8,'Ctas Receber'!$C:$C,'Fluxo de Caixa'!$A137)</f>
        <v>0</v>
      </c>
      <c r="T136" s="60">
        <f ca="1">SUMIFS('Ctas Receber'!$G:$G,'Ctas Receber'!$J:$J,'Grafico Fluxo de Caixa'!T$6,'Ctas Receber'!$N:$N,Parametros!$C$8,'Ctas Receber'!$C:$C,'Fluxo de Caixa'!$A137)</f>
        <v>0</v>
      </c>
      <c r="U136" s="60">
        <f ca="1">SUMIFS('Ctas Receber'!$G:$G,'Ctas Receber'!$J:$J,'Grafico Fluxo de Caixa'!U$6,'Ctas Receber'!$N:$N,Parametros!$C$8,'Ctas Receber'!$C:$C,'Fluxo de Caixa'!$A137)</f>
        <v>0</v>
      </c>
      <c r="V136" s="60">
        <f ca="1">SUMIFS('Ctas Receber'!$G:$G,'Ctas Receber'!$J:$J,'Grafico Fluxo de Caixa'!V$6,'Ctas Receber'!$N:$N,Parametros!$C$8,'Ctas Receber'!$C:$C,'Fluxo de Caixa'!$A137)</f>
        <v>0</v>
      </c>
      <c r="W136" s="60">
        <f ca="1">SUMIFS('Ctas Receber'!$G:$G,'Ctas Receber'!$J:$J,'Grafico Fluxo de Caixa'!W$6,'Ctas Receber'!$N:$N,Parametros!$C$8,'Ctas Receber'!$C:$C,'Fluxo de Caixa'!$A137)</f>
        <v>0</v>
      </c>
      <c r="X136" s="60">
        <f ca="1">SUMIFS('Ctas Receber'!$G:$G,'Ctas Receber'!$J:$J,'Grafico Fluxo de Caixa'!X$6,'Ctas Receber'!$N:$N,Parametros!$C$8,'Ctas Receber'!$C:$C,'Fluxo de Caixa'!$A137)</f>
        <v>0</v>
      </c>
      <c r="Y136" s="60">
        <f ca="1">SUMIFS('Ctas Receber'!$G:$G,'Ctas Receber'!$J:$J,'Grafico Fluxo de Caixa'!Y$6,'Ctas Receber'!$N:$N,Parametros!$C$8,'Ctas Receber'!$C:$C,'Fluxo de Caixa'!$A137)</f>
        <v>0</v>
      </c>
      <c r="Z136" s="60">
        <f ca="1">SUMIFS('Ctas Receber'!$G:$G,'Ctas Receber'!$J:$J,'Grafico Fluxo de Caixa'!Z$6,'Ctas Receber'!$N:$N,Parametros!$C$8,'Ctas Receber'!$C:$C,'Fluxo de Caixa'!$A137)</f>
        <v>0</v>
      </c>
      <c r="AA136" s="60">
        <f ca="1">SUMIFS('Ctas Receber'!$G:$G,'Ctas Receber'!$J:$J,'Grafico Fluxo de Caixa'!AA$6,'Ctas Receber'!$N:$N,Parametros!$C$8,'Ctas Receber'!$C:$C,'Fluxo de Caixa'!$A137)</f>
        <v>0</v>
      </c>
      <c r="AB136" s="60">
        <f ca="1">SUMIFS('Ctas Receber'!$G:$G,'Ctas Receber'!$J:$J,'Grafico Fluxo de Caixa'!AB$6,'Ctas Receber'!$N:$N,Parametros!$C$8,'Ctas Receber'!$C:$C,'Fluxo de Caixa'!$A137)</f>
        <v>0</v>
      </c>
      <c r="AC136" s="60">
        <f ca="1">SUMIFS('Ctas Receber'!$G:$G,'Ctas Receber'!$J:$J,'Grafico Fluxo de Caixa'!AC$6,'Ctas Receber'!$N:$N,Parametros!$C$8,'Ctas Receber'!$C:$C,'Fluxo de Caixa'!$A137)</f>
        <v>0</v>
      </c>
      <c r="AD136" s="60">
        <f ca="1">SUMIFS('Ctas Receber'!$G:$G,'Ctas Receber'!$J:$J,'Grafico Fluxo de Caixa'!AD$6,'Ctas Receber'!$N:$N,Parametros!$C$8,'Ctas Receber'!$C:$C,'Fluxo de Caixa'!$A137)</f>
        <v>0</v>
      </c>
      <c r="AE136" s="60">
        <f ca="1">SUMIFS('Ctas Receber'!$G:$G,'Ctas Receber'!$J:$J,'Grafico Fluxo de Caixa'!AE$6,'Ctas Receber'!$N:$N,Parametros!$C$8,'Ctas Receber'!$C:$C,'Fluxo de Caixa'!$A137)</f>
        <v>0</v>
      </c>
      <c r="AF136" s="60">
        <f ca="1">SUMIFS('Ctas Receber'!$G:$G,'Ctas Receber'!$J:$J,'Grafico Fluxo de Caixa'!AF$6,'Ctas Receber'!$N:$N,Parametros!$C$8,'Ctas Receber'!$C:$C,'Fluxo de Caixa'!$A137)</f>
        <v>0</v>
      </c>
      <c r="AG136" s="60">
        <f ca="1">SUMIFS('Ctas Receber'!$G:$G,'Ctas Receber'!$J:$J,'Grafico Fluxo de Caixa'!AG$6,'Ctas Receber'!$N:$N,Parametros!$C$8,'Ctas Receber'!$C:$C,'Fluxo de Caixa'!$A137)</f>
        <v>0</v>
      </c>
    </row>
    <row r="137" spans="1:33">
      <c r="A137" s="6" t="str">
        <f>'Plano de Contas'!A24</f>
        <v>7.1.3 Venda de equipamentos usados</v>
      </c>
      <c r="B137" s="60">
        <f ca="1">SUMIFS('Ctas Receber'!$G:$G,'Ctas Receber'!$J:$J,'Grafico Fluxo de Caixa'!B$6,'Ctas Receber'!$N:$N,Parametros!$C$8,'Ctas Receber'!$C:$C,'Fluxo de Caixa'!$A138)</f>
        <v>0</v>
      </c>
      <c r="C137" s="60">
        <f ca="1">SUMIFS('Ctas Receber'!$G:$G,'Ctas Receber'!$J:$J,'Grafico Fluxo de Caixa'!C$6,'Ctas Receber'!$N:$N,Parametros!$C$8,'Ctas Receber'!$C:$C,'Fluxo de Caixa'!$A138)</f>
        <v>0</v>
      </c>
      <c r="D137" s="60">
        <f ca="1">SUMIFS('Ctas Receber'!$G:$G,'Ctas Receber'!$J:$J,'Grafico Fluxo de Caixa'!D$6,'Ctas Receber'!$N:$N,Parametros!$C$8,'Ctas Receber'!$C:$C,'Fluxo de Caixa'!$A138)</f>
        <v>0</v>
      </c>
      <c r="E137" s="60">
        <f ca="1">SUMIFS('Ctas Receber'!$G:$G,'Ctas Receber'!$J:$J,'Grafico Fluxo de Caixa'!E$6,'Ctas Receber'!$N:$N,Parametros!$C$8,'Ctas Receber'!$C:$C,'Fluxo de Caixa'!$A138)</f>
        <v>0</v>
      </c>
      <c r="F137" s="60">
        <f ca="1">SUMIFS('Ctas Receber'!$G:$G,'Ctas Receber'!$J:$J,'Grafico Fluxo de Caixa'!F$6,'Ctas Receber'!$N:$N,Parametros!$C$8,'Ctas Receber'!$C:$C,'Fluxo de Caixa'!$A138)</f>
        <v>0</v>
      </c>
      <c r="G137" s="60">
        <f ca="1">SUMIFS('Ctas Receber'!$G:$G,'Ctas Receber'!$J:$J,'Grafico Fluxo de Caixa'!G$6,'Ctas Receber'!$N:$N,Parametros!$C$8,'Ctas Receber'!$C:$C,'Fluxo de Caixa'!$A138)</f>
        <v>0</v>
      </c>
      <c r="H137" s="60">
        <f ca="1">SUMIFS('Ctas Receber'!$G:$G,'Ctas Receber'!$J:$J,'Grafico Fluxo de Caixa'!H$6,'Ctas Receber'!$N:$N,Parametros!$C$8,'Ctas Receber'!$C:$C,'Fluxo de Caixa'!$A138)</f>
        <v>0</v>
      </c>
      <c r="I137" s="60">
        <f ca="1">SUMIFS('Ctas Receber'!$G:$G,'Ctas Receber'!$J:$J,'Grafico Fluxo de Caixa'!I$6,'Ctas Receber'!$N:$N,Parametros!$C$8,'Ctas Receber'!$C:$C,'Fluxo de Caixa'!$A138)</f>
        <v>0</v>
      </c>
      <c r="J137" s="60">
        <f ca="1">SUMIFS('Ctas Receber'!$G:$G,'Ctas Receber'!$J:$J,'Grafico Fluxo de Caixa'!J$6,'Ctas Receber'!$N:$N,Parametros!$C$8,'Ctas Receber'!$C:$C,'Fluxo de Caixa'!$A138)</f>
        <v>0</v>
      </c>
      <c r="K137" s="60">
        <f ca="1">SUMIFS('Ctas Receber'!$G:$G,'Ctas Receber'!$J:$J,'Grafico Fluxo de Caixa'!K$6,'Ctas Receber'!$N:$N,Parametros!$C$8,'Ctas Receber'!$C:$C,'Fluxo de Caixa'!$A138)</f>
        <v>0</v>
      </c>
      <c r="L137" s="60">
        <f ca="1">SUMIFS('Ctas Receber'!$G:$G,'Ctas Receber'!$J:$J,'Grafico Fluxo de Caixa'!L$6,'Ctas Receber'!$N:$N,Parametros!$C$8,'Ctas Receber'!$C:$C,'Fluxo de Caixa'!$A138)</f>
        <v>0</v>
      </c>
      <c r="M137" s="60">
        <f ca="1">SUMIFS('Ctas Receber'!$G:$G,'Ctas Receber'!$J:$J,'Grafico Fluxo de Caixa'!M$6,'Ctas Receber'!$N:$N,Parametros!$C$8,'Ctas Receber'!$C:$C,'Fluxo de Caixa'!$A138)</f>
        <v>0</v>
      </c>
      <c r="N137" s="60">
        <f ca="1">SUMIFS('Ctas Receber'!$G:$G,'Ctas Receber'!$J:$J,'Grafico Fluxo de Caixa'!N$6,'Ctas Receber'!$N:$N,Parametros!$C$8,'Ctas Receber'!$C:$C,'Fluxo de Caixa'!$A138)</f>
        <v>0</v>
      </c>
      <c r="O137" s="60">
        <f ca="1">SUMIFS('Ctas Receber'!$G:$G,'Ctas Receber'!$J:$J,'Grafico Fluxo de Caixa'!O$6,'Ctas Receber'!$N:$N,Parametros!$C$8,'Ctas Receber'!$C:$C,'Fluxo de Caixa'!$A138)</f>
        <v>0</v>
      </c>
      <c r="P137" s="60">
        <f ca="1">SUMIFS('Ctas Receber'!$G:$G,'Ctas Receber'!$J:$J,'Grafico Fluxo de Caixa'!P$6,'Ctas Receber'!$N:$N,Parametros!$C$8,'Ctas Receber'!$C:$C,'Fluxo de Caixa'!$A138)</f>
        <v>0</v>
      </c>
      <c r="Q137" s="60">
        <f ca="1">SUMIFS('Ctas Receber'!$G:$G,'Ctas Receber'!$J:$J,'Grafico Fluxo de Caixa'!Q$6,'Ctas Receber'!$N:$N,Parametros!$C$8,'Ctas Receber'!$C:$C,'Fluxo de Caixa'!$A138)</f>
        <v>0</v>
      </c>
      <c r="R137" s="60">
        <f ca="1">SUMIFS('Ctas Receber'!$G:$G,'Ctas Receber'!$J:$J,'Grafico Fluxo de Caixa'!R$6,'Ctas Receber'!$N:$N,Parametros!$C$8,'Ctas Receber'!$C:$C,'Fluxo de Caixa'!$A138)</f>
        <v>0</v>
      </c>
      <c r="S137" s="60">
        <f ca="1">SUMIFS('Ctas Receber'!$G:$G,'Ctas Receber'!$J:$J,'Grafico Fluxo de Caixa'!S$6,'Ctas Receber'!$N:$N,Parametros!$C$8,'Ctas Receber'!$C:$C,'Fluxo de Caixa'!$A138)</f>
        <v>0</v>
      </c>
      <c r="T137" s="60">
        <f ca="1">SUMIFS('Ctas Receber'!$G:$G,'Ctas Receber'!$J:$J,'Grafico Fluxo de Caixa'!T$6,'Ctas Receber'!$N:$N,Parametros!$C$8,'Ctas Receber'!$C:$C,'Fluxo de Caixa'!$A138)</f>
        <v>0</v>
      </c>
      <c r="U137" s="60">
        <f ca="1">SUMIFS('Ctas Receber'!$G:$G,'Ctas Receber'!$J:$J,'Grafico Fluxo de Caixa'!U$6,'Ctas Receber'!$N:$N,Parametros!$C$8,'Ctas Receber'!$C:$C,'Fluxo de Caixa'!$A138)</f>
        <v>0</v>
      </c>
      <c r="V137" s="60">
        <f ca="1">SUMIFS('Ctas Receber'!$G:$G,'Ctas Receber'!$J:$J,'Grafico Fluxo de Caixa'!V$6,'Ctas Receber'!$N:$N,Parametros!$C$8,'Ctas Receber'!$C:$C,'Fluxo de Caixa'!$A138)</f>
        <v>0</v>
      </c>
      <c r="W137" s="60">
        <f ca="1">SUMIFS('Ctas Receber'!$G:$G,'Ctas Receber'!$J:$J,'Grafico Fluxo de Caixa'!W$6,'Ctas Receber'!$N:$N,Parametros!$C$8,'Ctas Receber'!$C:$C,'Fluxo de Caixa'!$A138)</f>
        <v>0</v>
      </c>
      <c r="X137" s="60">
        <f ca="1">SUMIFS('Ctas Receber'!$G:$G,'Ctas Receber'!$J:$J,'Grafico Fluxo de Caixa'!X$6,'Ctas Receber'!$N:$N,Parametros!$C$8,'Ctas Receber'!$C:$C,'Fluxo de Caixa'!$A138)</f>
        <v>0</v>
      </c>
      <c r="Y137" s="60">
        <f ca="1">SUMIFS('Ctas Receber'!$G:$G,'Ctas Receber'!$J:$J,'Grafico Fluxo de Caixa'!Y$6,'Ctas Receber'!$N:$N,Parametros!$C$8,'Ctas Receber'!$C:$C,'Fluxo de Caixa'!$A138)</f>
        <v>0</v>
      </c>
      <c r="Z137" s="60">
        <f ca="1">SUMIFS('Ctas Receber'!$G:$G,'Ctas Receber'!$J:$J,'Grafico Fluxo de Caixa'!Z$6,'Ctas Receber'!$N:$N,Parametros!$C$8,'Ctas Receber'!$C:$C,'Fluxo de Caixa'!$A138)</f>
        <v>0</v>
      </c>
      <c r="AA137" s="60">
        <f ca="1">SUMIFS('Ctas Receber'!$G:$G,'Ctas Receber'!$J:$J,'Grafico Fluxo de Caixa'!AA$6,'Ctas Receber'!$N:$N,Parametros!$C$8,'Ctas Receber'!$C:$C,'Fluxo de Caixa'!$A138)</f>
        <v>0</v>
      </c>
      <c r="AB137" s="60">
        <f ca="1">SUMIFS('Ctas Receber'!$G:$G,'Ctas Receber'!$J:$J,'Grafico Fluxo de Caixa'!AB$6,'Ctas Receber'!$N:$N,Parametros!$C$8,'Ctas Receber'!$C:$C,'Fluxo de Caixa'!$A138)</f>
        <v>0</v>
      </c>
      <c r="AC137" s="60">
        <f ca="1">SUMIFS('Ctas Receber'!$G:$G,'Ctas Receber'!$J:$J,'Grafico Fluxo de Caixa'!AC$6,'Ctas Receber'!$N:$N,Parametros!$C$8,'Ctas Receber'!$C:$C,'Fluxo de Caixa'!$A138)</f>
        <v>0</v>
      </c>
      <c r="AD137" s="60">
        <f ca="1">SUMIFS('Ctas Receber'!$G:$G,'Ctas Receber'!$J:$J,'Grafico Fluxo de Caixa'!AD$6,'Ctas Receber'!$N:$N,Parametros!$C$8,'Ctas Receber'!$C:$C,'Fluxo de Caixa'!$A138)</f>
        <v>0</v>
      </c>
      <c r="AE137" s="60">
        <f ca="1">SUMIFS('Ctas Receber'!$G:$G,'Ctas Receber'!$J:$J,'Grafico Fluxo de Caixa'!AE$6,'Ctas Receber'!$N:$N,Parametros!$C$8,'Ctas Receber'!$C:$C,'Fluxo de Caixa'!$A138)</f>
        <v>0</v>
      </c>
      <c r="AF137" s="60">
        <f ca="1">SUMIFS('Ctas Receber'!$G:$G,'Ctas Receber'!$J:$J,'Grafico Fluxo de Caixa'!AF$6,'Ctas Receber'!$N:$N,Parametros!$C$8,'Ctas Receber'!$C:$C,'Fluxo de Caixa'!$A138)</f>
        <v>0</v>
      </c>
      <c r="AG137" s="60">
        <f ca="1">SUMIFS('Ctas Receber'!$G:$G,'Ctas Receber'!$J:$J,'Grafico Fluxo de Caixa'!AG$6,'Ctas Receber'!$N:$N,Parametros!$C$8,'Ctas Receber'!$C:$C,'Fluxo de Caixa'!$A138)</f>
        <v>0</v>
      </c>
    </row>
    <row r="138" spans="1:33">
      <c r="A138" s="6" t="str">
        <f>'Plano de Contas'!A25</f>
        <v>7.1.4 Antecipação de Recebíveis</v>
      </c>
      <c r="B138" s="60">
        <f ca="1">SUMIFS('Ctas Receber'!$G:$G,'Ctas Receber'!$J:$J,'Grafico Fluxo de Caixa'!B$6,'Ctas Receber'!$C:$C,'Fluxo de Caixa'!$A139)</f>
        <v>0</v>
      </c>
      <c r="C138" s="60">
        <f ca="1">SUMIFS('Ctas Receber'!$G:$G,'Ctas Receber'!$J:$J,'Grafico Fluxo de Caixa'!C$6,'Ctas Receber'!$C:$C,'Fluxo de Caixa'!$A139)</f>
        <v>0</v>
      </c>
      <c r="D138" s="60">
        <f ca="1">SUMIFS('Ctas Receber'!$G:$G,'Ctas Receber'!$J:$J,'Grafico Fluxo de Caixa'!D$6,'Ctas Receber'!$C:$C,'Fluxo de Caixa'!$A139)</f>
        <v>0</v>
      </c>
      <c r="E138" s="60">
        <f ca="1">SUMIFS('Ctas Receber'!$G:$G,'Ctas Receber'!$J:$J,'Grafico Fluxo de Caixa'!E$6,'Ctas Receber'!$C:$C,'Fluxo de Caixa'!$A139)</f>
        <v>0</v>
      </c>
      <c r="F138" s="60">
        <f ca="1">SUMIFS('Ctas Receber'!$G:$G,'Ctas Receber'!$J:$J,'Grafico Fluxo de Caixa'!F$6,'Ctas Receber'!$C:$C,'Fluxo de Caixa'!$A139)</f>
        <v>0</v>
      </c>
      <c r="G138" s="60">
        <f ca="1">SUMIFS('Ctas Receber'!$G:$G,'Ctas Receber'!$J:$J,'Grafico Fluxo de Caixa'!G$6,'Ctas Receber'!$C:$C,'Fluxo de Caixa'!$A139)</f>
        <v>0</v>
      </c>
      <c r="H138" s="60">
        <f ca="1">SUMIFS('Ctas Receber'!$G:$G,'Ctas Receber'!$J:$J,'Grafico Fluxo de Caixa'!H$6,'Ctas Receber'!$C:$C,'Fluxo de Caixa'!$A139)</f>
        <v>0</v>
      </c>
      <c r="I138" s="60">
        <f ca="1">SUMIFS('Ctas Receber'!$G:$G,'Ctas Receber'!$J:$J,'Grafico Fluxo de Caixa'!I$6,'Ctas Receber'!$C:$C,'Fluxo de Caixa'!$A139)</f>
        <v>0</v>
      </c>
      <c r="J138" s="60">
        <f ca="1">SUMIFS('Ctas Receber'!$G:$G,'Ctas Receber'!$J:$J,'Grafico Fluxo de Caixa'!J$6,'Ctas Receber'!$C:$C,'Fluxo de Caixa'!$A139)</f>
        <v>0</v>
      </c>
      <c r="K138" s="60">
        <f ca="1">SUMIFS('Ctas Receber'!$G:$G,'Ctas Receber'!$J:$J,'Grafico Fluxo de Caixa'!K$6,'Ctas Receber'!$C:$C,'Fluxo de Caixa'!$A139)</f>
        <v>0</v>
      </c>
      <c r="L138" s="60">
        <f ca="1">SUMIFS('Ctas Receber'!$G:$G,'Ctas Receber'!$J:$J,'Grafico Fluxo de Caixa'!L$6,'Ctas Receber'!$C:$C,'Fluxo de Caixa'!$A139)</f>
        <v>0</v>
      </c>
      <c r="M138" s="60">
        <f ca="1">SUMIFS('Ctas Receber'!$G:$G,'Ctas Receber'!$J:$J,'Grafico Fluxo de Caixa'!M$6,'Ctas Receber'!$C:$C,'Fluxo de Caixa'!$A139)</f>
        <v>0</v>
      </c>
      <c r="N138" s="60">
        <f ca="1">SUMIFS('Ctas Receber'!$G:$G,'Ctas Receber'!$J:$J,'Grafico Fluxo de Caixa'!N$6,'Ctas Receber'!$C:$C,'Fluxo de Caixa'!$A139)</f>
        <v>0</v>
      </c>
      <c r="O138" s="60">
        <f ca="1">SUMIFS('Ctas Receber'!$G:$G,'Ctas Receber'!$J:$J,'Grafico Fluxo de Caixa'!O$6,'Ctas Receber'!$C:$C,'Fluxo de Caixa'!$A139)</f>
        <v>0</v>
      </c>
      <c r="P138" s="60">
        <f ca="1">SUMIFS('Ctas Receber'!$G:$G,'Ctas Receber'!$J:$J,'Grafico Fluxo de Caixa'!P$6,'Ctas Receber'!$C:$C,'Fluxo de Caixa'!$A139)</f>
        <v>0</v>
      </c>
      <c r="Q138" s="60">
        <f ca="1">SUMIFS('Ctas Receber'!$G:$G,'Ctas Receber'!$J:$J,'Grafico Fluxo de Caixa'!Q$6,'Ctas Receber'!$C:$C,'Fluxo de Caixa'!$A139)</f>
        <v>0</v>
      </c>
      <c r="R138" s="60">
        <f ca="1">SUMIFS('Ctas Receber'!$G:$G,'Ctas Receber'!$J:$J,'Grafico Fluxo de Caixa'!R$6,'Ctas Receber'!$C:$C,'Fluxo de Caixa'!$A139)</f>
        <v>0</v>
      </c>
      <c r="S138" s="60">
        <f ca="1">SUMIFS('Ctas Receber'!$G:$G,'Ctas Receber'!$J:$J,'Grafico Fluxo de Caixa'!S$6,'Ctas Receber'!$C:$C,'Fluxo de Caixa'!$A139)</f>
        <v>0</v>
      </c>
      <c r="T138" s="60">
        <f ca="1">SUMIFS('Ctas Receber'!$G:$G,'Ctas Receber'!$J:$J,'Grafico Fluxo de Caixa'!T$6,'Ctas Receber'!$C:$C,'Fluxo de Caixa'!$A139)</f>
        <v>0</v>
      </c>
      <c r="U138" s="60">
        <f ca="1">SUMIFS('Ctas Receber'!$G:$G,'Ctas Receber'!$J:$J,'Grafico Fluxo de Caixa'!U$6,'Ctas Receber'!$C:$C,'Fluxo de Caixa'!$A139)</f>
        <v>0</v>
      </c>
      <c r="V138" s="60">
        <f ca="1">SUMIFS('Ctas Receber'!$G:$G,'Ctas Receber'!$J:$J,'Grafico Fluxo de Caixa'!V$6,'Ctas Receber'!$C:$C,'Fluxo de Caixa'!$A139)</f>
        <v>0</v>
      </c>
      <c r="W138" s="60">
        <f ca="1">SUMIFS('Ctas Receber'!$G:$G,'Ctas Receber'!$J:$J,'Grafico Fluxo de Caixa'!W$6,'Ctas Receber'!$C:$C,'Fluxo de Caixa'!$A139)</f>
        <v>0</v>
      </c>
      <c r="X138" s="60">
        <f ca="1">SUMIFS('Ctas Receber'!$G:$G,'Ctas Receber'!$J:$J,'Grafico Fluxo de Caixa'!X$6,'Ctas Receber'!$C:$C,'Fluxo de Caixa'!$A139)</f>
        <v>0</v>
      </c>
      <c r="Y138" s="60">
        <f ca="1">SUMIFS('Ctas Receber'!$G:$G,'Ctas Receber'!$J:$J,'Grafico Fluxo de Caixa'!Y$6,'Ctas Receber'!$C:$C,'Fluxo de Caixa'!$A139)</f>
        <v>0</v>
      </c>
      <c r="Z138" s="60">
        <f ca="1">SUMIFS('Ctas Receber'!$G:$G,'Ctas Receber'!$J:$J,'Grafico Fluxo de Caixa'!Z$6,'Ctas Receber'!$C:$C,'Fluxo de Caixa'!$A139)</f>
        <v>0</v>
      </c>
      <c r="AA138" s="60">
        <f ca="1">SUMIFS('Ctas Receber'!$G:$G,'Ctas Receber'!$J:$J,'Grafico Fluxo de Caixa'!AA$6,'Ctas Receber'!$C:$C,'Fluxo de Caixa'!$A139)</f>
        <v>0</v>
      </c>
      <c r="AB138" s="60">
        <f ca="1">SUMIFS('Ctas Receber'!$G:$G,'Ctas Receber'!$J:$J,'Grafico Fluxo de Caixa'!AB$6,'Ctas Receber'!$C:$C,'Fluxo de Caixa'!$A139)</f>
        <v>0</v>
      </c>
      <c r="AC138" s="60">
        <f ca="1">SUMIFS('Ctas Receber'!$G:$G,'Ctas Receber'!$J:$J,'Grafico Fluxo de Caixa'!AC$6,'Ctas Receber'!$C:$C,'Fluxo de Caixa'!$A139)</f>
        <v>0</v>
      </c>
      <c r="AD138" s="60">
        <f ca="1">SUMIFS('Ctas Receber'!$G:$G,'Ctas Receber'!$J:$J,'Grafico Fluxo de Caixa'!AD$6,'Ctas Receber'!$C:$C,'Fluxo de Caixa'!$A139)</f>
        <v>0</v>
      </c>
      <c r="AE138" s="60">
        <f ca="1">SUMIFS('Ctas Receber'!$G:$G,'Ctas Receber'!$J:$J,'Grafico Fluxo de Caixa'!AE$6,'Ctas Receber'!$C:$C,'Fluxo de Caixa'!$A139)</f>
        <v>0</v>
      </c>
      <c r="AF138" s="60">
        <f ca="1">SUMIFS('Ctas Receber'!$G:$G,'Ctas Receber'!$J:$J,'Grafico Fluxo de Caixa'!AF$6,'Ctas Receber'!$C:$C,'Fluxo de Caixa'!$A139)</f>
        <v>0</v>
      </c>
      <c r="AG138" s="60">
        <f ca="1">SUMIFS('Ctas Receber'!$G:$G,'Ctas Receber'!$J:$J,'Grafico Fluxo de Caixa'!AG$6,'Ctas Receber'!$C:$C,'Fluxo de Caixa'!$A139)</f>
        <v>0</v>
      </c>
    </row>
    <row r="139" spans="1:33">
      <c r="A139" s="6" t="str">
        <f>'Plano de Contas'!A26</f>
        <v>7.1.99 Outros entradas não operacionais</v>
      </c>
      <c r="B139" s="60">
        <f ca="1">SUMIFS('Ctas Receber'!$G:$G,'Ctas Receber'!$J:$J,'Grafico Fluxo de Caixa'!B$6,'Ctas Receber'!$N:$N,Parametros!$C$8,'Ctas Receber'!$C:$C,'Fluxo de Caixa'!$A140)</f>
        <v>0</v>
      </c>
      <c r="C139" s="60">
        <f ca="1">SUMIFS('Ctas Receber'!$G:$G,'Ctas Receber'!$J:$J,'Grafico Fluxo de Caixa'!C$6,'Ctas Receber'!$N:$N,Parametros!$C$8,'Ctas Receber'!$C:$C,'Fluxo de Caixa'!$A140)</f>
        <v>0</v>
      </c>
      <c r="D139" s="60">
        <f ca="1">SUMIFS('Ctas Receber'!$G:$G,'Ctas Receber'!$J:$J,'Grafico Fluxo de Caixa'!D$6,'Ctas Receber'!$N:$N,Parametros!$C$8,'Ctas Receber'!$C:$C,'Fluxo de Caixa'!$A140)</f>
        <v>0</v>
      </c>
      <c r="E139" s="60">
        <f ca="1">SUMIFS('Ctas Receber'!$G:$G,'Ctas Receber'!$J:$J,'Grafico Fluxo de Caixa'!E$6,'Ctas Receber'!$N:$N,Parametros!$C$8,'Ctas Receber'!$C:$C,'Fluxo de Caixa'!$A140)</f>
        <v>0</v>
      </c>
      <c r="F139" s="60">
        <f ca="1">SUMIFS('Ctas Receber'!$G:$G,'Ctas Receber'!$J:$J,'Grafico Fluxo de Caixa'!F$6,'Ctas Receber'!$N:$N,Parametros!$C$8,'Ctas Receber'!$C:$C,'Fluxo de Caixa'!$A140)</f>
        <v>0</v>
      </c>
      <c r="G139" s="60">
        <f ca="1">SUMIFS('Ctas Receber'!$G:$G,'Ctas Receber'!$J:$J,'Grafico Fluxo de Caixa'!G$6,'Ctas Receber'!$N:$N,Parametros!$C$8,'Ctas Receber'!$C:$C,'Fluxo de Caixa'!$A140)</f>
        <v>0</v>
      </c>
      <c r="H139" s="60">
        <f ca="1">SUMIFS('Ctas Receber'!$G:$G,'Ctas Receber'!$J:$J,'Grafico Fluxo de Caixa'!H$6,'Ctas Receber'!$N:$N,Parametros!$C$8,'Ctas Receber'!$C:$C,'Fluxo de Caixa'!$A140)</f>
        <v>0</v>
      </c>
      <c r="I139" s="60">
        <f ca="1">SUMIFS('Ctas Receber'!$G:$G,'Ctas Receber'!$J:$J,'Grafico Fluxo de Caixa'!I$6,'Ctas Receber'!$N:$N,Parametros!$C$8,'Ctas Receber'!$C:$C,'Fluxo de Caixa'!$A140)</f>
        <v>0</v>
      </c>
      <c r="J139" s="60">
        <f ca="1">SUMIFS('Ctas Receber'!$G:$G,'Ctas Receber'!$J:$J,'Grafico Fluxo de Caixa'!J$6,'Ctas Receber'!$N:$N,Parametros!$C$8,'Ctas Receber'!$C:$C,'Fluxo de Caixa'!$A140)</f>
        <v>0</v>
      </c>
      <c r="K139" s="60">
        <f ca="1">SUMIFS('Ctas Receber'!$G:$G,'Ctas Receber'!$J:$J,'Grafico Fluxo de Caixa'!K$6,'Ctas Receber'!$N:$N,Parametros!$C$8,'Ctas Receber'!$C:$C,'Fluxo de Caixa'!$A140)</f>
        <v>0</v>
      </c>
      <c r="L139" s="60">
        <f ca="1">SUMIFS('Ctas Receber'!$G:$G,'Ctas Receber'!$J:$J,'Grafico Fluxo de Caixa'!L$6,'Ctas Receber'!$N:$N,Parametros!$C$8,'Ctas Receber'!$C:$C,'Fluxo de Caixa'!$A140)</f>
        <v>0</v>
      </c>
      <c r="M139" s="60">
        <f ca="1">SUMIFS('Ctas Receber'!$G:$G,'Ctas Receber'!$J:$J,'Grafico Fluxo de Caixa'!M$6,'Ctas Receber'!$N:$N,Parametros!$C$8,'Ctas Receber'!$C:$C,'Fluxo de Caixa'!$A140)</f>
        <v>0</v>
      </c>
      <c r="N139" s="60">
        <f ca="1">SUMIFS('Ctas Receber'!$G:$G,'Ctas Receber'!$J:$J,'Grafico Fluxo de Caixa'!N$6,'Ctas Receber'!$N:$N,Parametros!$C$8,'Ctas Receber'!$C:$C,'Fluxo de Caixa'!$A140)</f>
        <v>0</v>
      </c>
      <c r="O139" s="60">
        <f ca="1">SUMIFS('Ctas Receber'!$G:$G,'Ctas Receber'!$J:$J,'Grafico Fluxo de Caixa'!O$6,'Ctas Receber'!$N:$N,Parametros!$C$8,'Ctas Receber'!$C:$C,'Fluxo de Caixa'!$A140)</f>
        <v>0</v>
      </c>
      <c r="P139" s="60">
        <f ca="1">SUMIFS('Ctas Receber'!$G:$G,'Ctas Receber'!$J:$J,'Grafico Fluxo de Caixa'!P$6,'Ctas Receber'!$N:$N,Parametros!$C$8,'Ctas Receber'!$C:$C,'Fluxo de Caixa'!$A140)</f>
        <v>0</v>
      </c>
      <c r="Q139" s="60">
        <f ca="1">SUMIFS('Ctas Receber'!$G:$G,'Ctas Receber'!$J:$J,'Grafico Fluxo de Caixa'!Q$6,'Ctas Receber'!$N:$N,Parametros!$C$8,'Ctas Receber'!$C:$C,'Fluxo de Caixa'!$A140)</f>
        <v>0</v>
      </c>
      <c r="R139" s="60">
        <f ca="1">SUMIFS('Ctas Receber'!$G:$G,'Ctas Receber'!$J:$J,'Grafico Fluxo de Caixa'!R$6,'Ctas Receber'!$N:$N,Parametros!$C$8,'Ctas Receber'!$C:$C,'Fluxo de Caixa'!$A140)</f>
        <v>0</v>
      </c>
      <c r="S139" s="60">
        <f ca="1">SUMIFS('Ctas Receber'!$G:$G,'Ctas Receber'!$J:$J,'Grafico Fluxo de Caixa'!S$6,'Ctas Receber'!$N:$N,Parametros!$C$8,'Ctas Receber'!$C:$C,'Fluxo de Caixa'!$A140)</f>
        <v>0</v>
      </c>
      <c r="T139" s="60">
        <f ca="1">SUMIFS('Ctas Receber'!$G:$G,'Ctas Receber'!$J:$J,'Grafico Fluxo de Caixa'!T$6,'Ctas Receber'!$N:$N,Parametros!$C$8,'Ctas Receber'!$C:$C,'Fluxo de Caixa'!$A140)</f>
        <v>0</v>
      </c>
      <c r="U139" s="60">
        <f ca="1">SUMIFS('Ctas Receber'!$G:$G,'Ctas Receber'!$J:$J,'Grafico Fluxo de Caixa'!U$6,'Ctas Receber'!$N:$N,Parametros!$C$8,'Ctas Receber'!$C:$C,'Fluxo de Caixa'!$A140)</f>
        <v>0</v>
      </c>
      <c r="V139" s="60">
        <f ca="1">SUMIFS('Ctas Receber'!$G:$G,'Ctas Receber'!$J:$J,'Grafico Fluxo de Caixa'!V$6,'Ctas Receber'!$N:$N,Parametros!$C$8,'Ctas Receber'!$C:$C,'Fluxo de Caixa'!$A140)</f>
        <v>0</v>
      </c>
      <c r="W139" s="60">
        <f ca="1">SUMIFS('Ctas Receber'!$G:$G,'Ctas Receber'!$J:$J,'Grafico Fluxo de Caixa'!W$6,'Ctas Receber'!$N:$N,Parametros!$C$8,'Ctas Receber'!$C:$C,'Fluxo de Caixa'!$A140)</f>
        <v>0</v>
      </c>
      <c r="X139" s="60">
        <f ca="1">SUMIFS('Ctas Receber'!$G:$G,'Ctas Receber'!$J:$J,'Grafico Fluxo de Caixa'!X$6,'Ctas Receber'!$N:$N,Parametros!$C$8,'Ctas Receber'!$C:$C,'Fluxo de Caixa'!$A140)</f>
        <v>0</v>
      </c>
      <c r="Y139" s="60">
        <f ca="1">SUMIFS('Ctas Receber'!$G:$G,'Ctas Receber'!$J:$J,'Grafico Fluxo de Caixa'!Y$6,'Ctas Receber'!$N:$N,Parametros!$C$8,'Ctas Receber'!$C:$C,'Fluxo de Caixa'!$A140)</f>
        <v>0</v>
      </c>
      <c r="Z139" s="60">
        <f ca="1">SUMIFS('Ctas Receber'!$G:$G,'Ctas Receber'!$J:$J,'Grafico Fluxo de Caixa'!Z$6,'Ctas Receber'!$N:$N,Parametros!$C$8,'Ctas Receber'!$C:$C,'Fluxo de Caixa'!$A140)</f>
        <v>0</v>
      </c>
      <c r="AA139" s="60">
        <f ca="1">SUMIFS('Ctas Receber'!$G:$G,'Ctas Receber'!$J:$J,'Grafico Fluxo de Caixa'!AA$6,'Ctas Receber'!$N:$N,Parametros!$C$8,'Ctas Receber'!$C:$C,'Fluxo de Caixa'!$A140)</f>
        <v>0</v>
      </c>
      <c r="AB139" s="60">
        <f ca="1">SUMIFS('Ctas Receber'!$G:$G,'Ctas Receber'!$J:$J,'Grafico Fluxo de Caixa'!AB$6,'Ctas Receber'!$N:$N,Parametros!$C$8,'Ctas Receber'!$C:$C,'Fluxo de Caixa'!$A140)</f>
        <v>0</v>
      </c>
      <c r="AC139" s="60">
        <f ca="1">SUMIFS('Ctas Receber'!$G:$G,'Ctas Receber'!$J:$J,'Grafico Fluxo de Caixa'!AC$6,'Ctas Receber'!$N:$N,Parametros!$C$8,'Ctas Receber'!$C:$C,'Fluxo de Caixa'!$A140)</f>
        <v>0</v>
      </c>
      <c r="AD139" s="60">
        <f ca="1">SUMIFS('Ctas Receber'!$G:$G,'Ctas Receber'!$J:$J,'Grafico Fluxo de Caixa'!AD$6,'Ctas Receber'!$N:$N,Parametros!$C$8,'Ctas Receber'!$C:$C,'Fluxo de Caixa'!$A140)</f>
        <v>0</v>
      </c>
      <c r="AE139" s="60">
        <f ca="1">SUMIFS('Ctas Receber'!$G:$G,'Ctas Receber'!$J:$J,'Grafico Fluxo de Caixa'!AE$6,'Ctas Receber'!$N:$N,Parametros!$C$8,'Ctas Receber'!$C:$C,'Fluxo de Caixa'!$A140)</f>
        <v>0</v>
      </c>
      <c r="AF139" s="60">
        <f ca="1">SUMIFS('Ctas Receber'!$G:$G,'Ctas Receber'!$J:$J,'Grafico Fluxo de Caixa'!AF$6,'Ctas Receber'!$N:$N,Parametros!$C$8,'Ctas Receber'!$C:$C,'Fluxo de Caixa'!$A140)</f>
        <v>0</v>
      </c>
      <c r="AG139" s="60">
        <f ca="1">SUMIFS('Ctas Receber'!$G:$G,'Ctas Receber'!$J:$J,'Grafico Fluxo de Caixa'!AG$6,'Ctas Receber'!$N:$N,Parametros!$C$8,'Ctas Receber'!$C:$C,'Fluxo de Caixa'!$A140)</f>
        <v>0</v>
      </c>
    </row>
    <row r="140" spans="1:33">
      <c r="A140" s="6">
        <f>'Plano de Contas'!A27</f>
        <v>0</v>
      </c>
      <c r="B140" s="60">
        <f ca="1">SUMIFS('Ctas Receber'!$G:$G,'Ctas Receber'!$J:$J,'Grafico Fluxo de Caixa'!B$6,'Ctas Receber'!$N:$N,Parametros!$C$8,'Ctas Receber'!$C:$C,'Fluxo de Caixa'!$A141)</f>
        <v>0</v>
      </c>
      <c r="C140" s="60">
        <f ca="1">SUMIFS('Ctas Receber'!$G:$G,'Ctas Receber'!$J:$J,'Grafico Fluxo de Caixa'!C$6,'Ctas Receber'!$N:$N,Parametros!$C$8,'Ctas Receber'!$C:$C,'Fluxo de Caixa'!$A141)</f>
        <v>0</v>
      </c>
      <c r="D140" s="60">
        <f ca="1">SUMIFS('Ctas Receber'!$G:$G,'Ctas Receber'!$J:$J,'Grafico Fluxo de Caixa'!D$6,'Ctas Receber'!$N:$N,Parametros!$C$8,'Ctas Receber'!$C:$C,'Fluxo de Caixa'!$A141)</f>
        <v>0</v>
      </c>
      <c r="E140" s="60">
        <f ca="1">SUMIFS('Ctas Receber'!$G:$G,'Ctas Receber'!$J:$J,'Grafico Fluxo de Caixa'!E$6,'Ctas Receber'!$N:$N,Parametros!$C$8,'Ctas Receber'!$C:$C,'Fluxo de Caixa'!$A141)</f>
        <v>0</v>
      </c>
      <c r="F140" s="60">
        <f ca="1">SUMIFS('Ctas Receber'!$G:$G,'Ctas Receber'!$J:$J,'Grafico Fluxo de Caixa'!F$6,'Ctas Receber'!$N:$N,Parametros!$C$8,'Ctas Receber'!$C:$C,'Fluxo de Caixa'!$A141)</f>
        <v>0</v>
      </c>
      <c r="G140" s="60">
        <f ca="1">SUMIFS('Ctas Receber'!$G:$G,'Ctas Receber'!$J:$J,'Grafico Fluxo de Caixa'!G$6,'Ctas Receber'!$N:$N,Parametros!$C$8,'Ctas Receber'!$C:$C,'Fluxo de Caixa'!$A141)</f>
        <v>0</v>
      </c>
      <c r="H140" s="60">
        <f ca="1">SUMIFS('Ctas Receber'!$G:$G,'Ctas Receber'!$J:$J,'Grafico Fluxo de Caixa'!H$6,'Ctas Receber'!$N:$N,Parametros!$C$8,'Ctas Receber'!$C:$C,'Fluxo de Caixa'!$A141)</f>
        <v>0</v>
      </c>
      <c r="I140" s="60">
        <f ca="1">SUMIFS('Ctas Receber'!$G:$G,'Ctas Receber'!$J:$J,'Grafico Fluxo de Caixa'!I$6,'Ctas Receber'!$N:$N,Parametros!$C$8,'Ctas Receber'!$C:$C,'Fluxo de Caixa'!$A141)</f>
        <v>0</v>
      </c>
      <c r="J140" s="60">
        <f ca="1">SUMIFS('Ctas Receber'!$G:$G,'Ctas Receber'!$J:$J,'Grafico Fluxo de Caixa'!J$6,'Ctas Receber'!$N:$N,Parametros!$C$8,'Ctas Receber'!$C:$C,'Fluxo de Caixa'!$A141)</f>
        <v>0</v>
      </c>
      <c r="K140" s="60">
        <f ca="1">SUMIFS('Ctas Receber'!$G:$G,'Ctas Receber'!$J:$J,'Grafico Fluxo de Caixa'!K$6,'Ctas Receber'!$N:$N,Parametros!$C$8,'Ctas Receber'!$C:$C,'Fluxo de Caixa'!$A141)</f>
        <v>0</v>
      </c>
      <c r="L140" s="60">
        <f ca="1">SUMIFS('Ctas Receber'!$G:$G,'Ctas Receber'!$J:$J,'Grafico Fluxo de Caixa'!L$6,'Ctas Receber'!$N:$N,Parametros!$C$8,'Ctas Receber'!$C:$C,'Fluxo de Caixa'!$A141)</f>
        <v>0</v>
      </c>
      <c r="M140" s="60">
        <f ca="1">SUMIFS('Ctas Receber'!$G:$G,'Ctas Receber'!$J:$J,'Grafico Fluxo de Caixa'!M$6,'Ctas Receber'!$N:$N,Parametros!$C$8,'Ctas Receber'!$C:$C,'Fluxo de Caixa'!$A141)</f>
        <v>0</v>
      </c>
      <c r="N140" s="60">
        <f ca="1">SUMIFS('Ctas Receber'!$G:$G,'Ctas Receber'!$J:$J,'Grafico Fluxo de Caixa'!N$6,'Ctas Receber'!$N:$N,Parametros!$C$8,'Ctas Receber'!$C:$C,'Fluxo de Caixa'!$A141)</f>
        <v>0</v>
      </c>
      <c r="O140" s="60">
        <f ca="1">SUMIFS('Ctas Receber'!$G:$G,'Ctas Receber'!$J:$J,'Grafico Fluxo de Caixa'!O$6,'Ctas Receber'!$N:$N,Parametros!$C$8,'Ctas Receber'!$C:$C,'Fluxo de Caixa'!$A141)</f>
        <v>0</v>
      </c>
      <c r="P140" s="60">
        <f ca="1">SUMIFS('Ctas Receber'!$G:$G,'Ctas Receber'!$J:$J,'Grafico Fluxo de Caixa'!P$6,'Ctas Receber'!$N:$N,Parametros!$C$8,'Ctas Receber'!$C:$C,'Fluxo de Caixa'!$A141)</f>
        <v>0</v>
      </c>
      <c r="Q140" s="60">
        <f ca="1">SUMIFS('Ctas Receber'!$G:$G,'Ctas Receber'!$J:$J,'Grafico Fluxo de Caixa'!Q$6,'Ctas Receber'!$N:$N,Parametros!$C$8,'Ctas Receber'!$C:$C,'Fluxo de Caixa'!$A141)</f>
        <v>0</v>
      </c>
      <c r="R140" s="60">
        <f ca="1">SUMIFS('Ctas Receber'!$G:$G,'Ctas Receber'!$J:$J,'Grafico Fluxo de Caixa'!R$6,'Ctas Receber'!$N:$N,Parametros!$C$8,'Ctas Receber'!$C:$C,'Fluxo de Caixa'!$A141)</f>
        <v>0</v>
      </c>
      <c r="S140" s="60">
        <f ca="1">SUMIFS('Ctas Receber'!$G:$G,'Ctas Receber'!$J:$J,'Grafico Fluxo de Caixa'!S$6,'Ctas Receber'!$N:$N,Parametros!$C$8,'Ctas Receber'!$C:$C,'Fluxo de Caixa'!$A141)</f>
        <v>0</v>
      </c>
      <c r="T140" s="60">
        <f ca="1">SUMIFS('Ctas Receber'!$G:$G,'Ctas Receber'!$J:$J,'Grafico Fluxo de Caixa'!T$6,'Ctas Receber'!$N:$N,Parametros!$C$8,'Ctas Receber'!$C:$C,'Fluxo de Caixa'!$A141)</f>
        <v>0</v>
      </c>
      <c r="U140" s="60">
        <f ca="1">SUMIFS('Ctas Receber'!$G:$G,'Ctas Receber'!$J:$J,'Grafico Fluxo de Caixa'!U$6,'Ctas Receber'!$N:$N,Parametros!$C$8,'Ctas Receber'!$C:$C,'Fluxo de Caixa'!$A141)</f>
        <v>0</v>
      </c>
      <c r="V140" s="60">
        <f ca="1">SUMIFS('Ctas Receber'!$G:$G,'Ctas Receber'!$J:$J,'Grafico Fluxo de Caixa'!V$6,'Ctas Receber'!$N:$N,Parametros!$C$8,'Ctas Receber'!$C:$C,'Fluxo de Caixa'!$A141)</f>
        <v>0</v>
      </c>
      <c r="W140" s="60">
        <f ca="1">SUMIFS('Ctas Receber'!$G:$G,'Ctas Receber'!$J:$J,'Grafico Fluxo de Caixa'!W$6,'Ctas Receber'!$N:$N,Parametros!$C$8,'Ctas Receber'!$C:$C,'Fluxo de Caixa'!$A141)</f>
        <v>0</v>
      </c>
      <c r="X140" s="60">
        <f ca="1">SUMIFS('Ctas Receber'!$G:$G,'Ctas Receber'!$J:$J,'Grafico Fluxo de Caixa'!X$6,'Ctas Receber'!$N:$N,Parametros!$C$8,'Ctas Receber'!$C:$C,'Fluxo de Caixa'!$A141)</f>
        <v>0</v>
      </c>
      <c r="Y140" s="60">
        <f ca="1">SUMIFS('Ctas Receber'!$G:$G,'Ctas Receber'!$J:$J,'Grafico Fluxo de Caixa'!Y$6,'Ctas Receber'!$N:$N,Parametros!$C$8,'Ctas Receber'!$C:$C,'Fluxo de Caixa'!$A141)</f>
        <v>0</v>
      </c>
      <c r="Z140" s="60">
        <f ca="1">SUMIFS('Ctas Receber'!$G:$G,'Ctas Receber'!$J:$J,'Grafico Fluxo de Caixa'!Z$6,'Ctas Receber'!$N:$N,Parametros!$C$8,'Ctas Receber'!$C:$C,'Fluxo de Caixa'!$A141)</f>
        <v>0</v>
      </c>
      <c r="AA140" s="60">
        <f ca="1">SUMIFS('Ctas Receber'!$G:$G,'Ctas Receber'!$J:$J,'Grafico Fluxo de Caixa'!AA$6,'Ctas Receber'!$N:$N,Parametros!$C$8,'Ctas Receber'!$C:$C,'Fluxo de Caixa'!$A141)</f>
        <v>0</v>
      </c>
      <c r="AB140" s="60">
        <f ca="1">SUMIFS('Ctas Receber'!$G:$G,'Ctas Receber'!$J:$J,'Grafico Fluxo de Caixa'!AB$6,'Ctas Receber'!$N:$N,Parametros!$C$8,'Ctas Receber'!$C:$C,'Fluxo de Caixa'!$A141)</f>
        <v>0</v>
      </c>
      <c r="AC140" s="60">
        <f ca="1">SUMIFS('Ctas Receber'!$G:$G,'Ctas Receber'!$J:$J,'Grafico Fluxo de Caixa'!AC$6,'Ctas Receber'!$N:$N,Parametros!$C$8,'Ctas Receber'!$C:$C,'Fluxo de Caixa'!$A141)</f>
        <v>0</v>
      </c>
      <c r="AD140" s="60">
        <f ca="1">SUMIFS('Ctas Receber'!$G:$G,'Ctas Receber'!$J:$J,'Grafico Fluxo de Caixa'!AD$6,'Ctas Receber'!$N:$N,Parametros!$C$8,'Ctas Receber'!$C:$C,'Fluxo de Caixa'!$A141)</f>
        <v>0</v>
      </c>
      <c r="AE140" s="60">
        <f ca="1">SUMIFS('Ctas Receber'!$G:$G,'Ctas Receber'!$J:$J,'Grafico Fluxo de Caixa'!AE$6,'Ctas Receber'!$N:$N,Parametros!$C$8,'Ctas Receber'!$C:$C,'Fluxo de Caixa'!$A141)</f>
        <v>0</v>
      </c>
      <c r="AF140" s="60">
        <f ca="1">SUMIFS('Ctas Receber'!$G:$G,'Ctas Receber'!$J:$J,'Grafico Fluxo de Caixa'!AF$6,'Ctas Receber'!$N:$N,Parametros!$C$8,'Ctas Receber'!$C:$C,'Fluxo de Caixa'!$A141)</f>
        <v>0</v>
      </c>
      <c r="AG140" s="60">
        <f ca="1">SUMIFS('Ctas Receber'!$G:$G,'Ctas Receber'!$J:$J,'Grafico Fluxo de Caixa'!AG$6,'Ctas Receber'!$N:$N,Parametros!$C$8,'Ctas Receber'!$C:$C,'Fluxo de Caixa'!$A141)</f>
        <v>0</v>
      </c>
    </row>
    <row r="141" spans="1:33">
      <c r="A141" s="6">
        <f>'Plano de Contas'!A28</f>
        <v>0</v>
      </c>
      <c r="B141" s="60">
        <f ca="1">SUMIFS('Ctas Receber'!$G:$G,'Ctas Receber'!$J:$J,'Grafico Fluxo de Caixa'!B$6,'Ctas Receber'!$N:$N,Parametros!$C$8,'Ctas Receber'!$C:$C,'Fluxo de Caixa'!$A142)</f>
        <v>0</v>
      </c>
      <c r="C141" s="60">
        <f ca="1">SUMIFS('Ctas Receber'!$G:$G,'Ctas Receber'!$J:$J,'Grafico Fluxo de Caixa'!C$6,'Ctas Receber'!$N:$N,Parametros!$C$8,'Ctas Receber'!$C:$C,'Fluxo de Caixa'!$A142)</f>
        <v>0</v>
      </c>
      <c r="D141" s="60">
        <f ca="1">SUMIFS('Ctas Receber'!$G:$G,'Ctas Receber'!$J:$J,'Grafico Fluxo de Caixa'!D$6,'Ctas Receber'!$N:$N,Parametros!$C$8,'Ctas Receber'!$C:$C,'Fluxo de Caixa'!$A142)</f>
        <v>0</v>
      </c>
      <c r="E141" s="60">
        <f ca="1">SUMIFS('Ctas Receber'!$G:$G,'Ctas Receber'!$J:$J,'Grafico Fluxo de Caixa'!E$6,'Ctas Receber'!$N:$N,Parametros!$C$8,'Ctas Receber'!$C:$C,'Fluxo de Caixa'!$A142)</f>
        <v>0</v>
      </c>
      <c r="F141" s="60">
        <f ca="1">SUMIFS('Ctas Receber'!$G:$G,'Ctas Receber'!$J:$J,'Grafico Fluxo de Caixa'!F$6,'Ctas Receber'!$N:$N,Parametros!$C$8,'Ctas Receber'!$C:$C,'Fluxo de Caixa'!$A142)</f>
        <v>0</v>
      </c>
      <c r="G141" s="60">
        <f ca="1">SUMIFS('Ctas Receber'!$G:$G,'Ctas Receber'!$J:$J,'Grafico Fluxo de Caixa'!G$6,'Ctas Receber'!$N:$N,Parametros!$C$8,'Ctas Receber'!$C:$C,'Fluxo de Caixa'!$A142)</f>
        <v>0</v>
      </c>
      <c r="H141" s="60">
        <f ca="1">SUMIFS('Ctas Receber'!$G:$G,'Ctas Receber'!$J:$J,'Grafico Fluxo de Caixa'!H$6,'Ctas Receber'!$N:$N,Parametros!$C$8,'Ctas Receber'!$C:$C,'Fluxo de Caixa'!$A142)</f>
        <v>0</v>
      </c>
      <c r="I141" s="60">
        <f ca="1">SUMIFS('Ctas Receber'!$G:$G,'Ctas Receber'!$J:$J,'Grafico Fluxo de Caixa'!I$6,'Ctas Receber'!$N:$N,Parametros!$C$8,'Ctas Receber'!$C:$C,'Fluxo de Caixa'!$A142)</f>
        <v>0</v>
      </c>
      <c r="J141" s="60">
        <f ca="1">SUMIFS('Ctas Receber'!$G:$G,'Ctas Receber'!$J:$J,'Grafico Fluxo de Caixa'!J$6,'Ctas Receber'!$N:$N,Parametros!$C$8,'Ctas Receber'!$C:$C,'Fluxo de Caixa'!$A142)</f>
        <v>0</v>
      </c>
      <c r="K141" s="60">
        <f ca="1">SUMIFS('Ctas Receber'!$G:$G,'Ctas Receber'!$J:$J,'Grafico Fluxo de Caixa'!K$6,'Ctas Receber'!$N:$N,Parametros!$C$8,'Ctas Receber'!$C:$C,'Fluxo de Caixa'!$A142)</f>
        <v>0</v>
      </c>
      <c r="L141" s="60">
        <f ca="1">SUMIFS('Ctas Receber'!$G:$G,'Ctas Receber'!$J:$J,'Grafico Fluxo de Caixa'!L$6,'Ctas Receber'!$N:$N,Parametros!$C$8,'Ctas Receber'!$C:$C,'Fluxo de Caixa'!$A142)</f>
        <v>0</v>
      </c>
      <c r="M141" s="60">
        <f ca="1">SUMIFS('Ctas Receber'!$G:$G,'Ctas Receber'!$J:$J,'Grafico Fluxo de Caixa'!M$6,'Ctas Receber'!$N:$N,Parametros!$C$8,'Ctas Receber'!$C:$C,'Fluxo de Caixa'!$A142)</f>
        <v>0</v>
      </c>
      <c r="N141" s="60">
        <f ca="1">SUMIFS('Ctas Receber'!$G:$G,'Ctas Receber'!$J:$J,'Grafico Fluxo de Caixa'!N$6,'Ctas Receber'!$N:$N,Parametros!$C$8,'Ctas Receber'!$C:$C,'Fluxo de Caixa'!$A142)</f>
        <v>0</v>
      </c>
      <c r="O141" s="60">
        <f ca="1">SUMIFS('Ctas Receber'!$G:$G,'Ctas Receber'!$J:$J,'Grafico Fluxo de Caixa'!O$6,'Ctas Receber'!$N:$N,Parametros!$C$8,'Ctas Receber'!$C:$C,'Fluxo de Caixa'!$A142)</f>
        <v>0</v>
      </c>
      <c r="P141" s="60">
        <f ca="1">SUMIFS('Ctas Receber'!$G:$G,'Ctas Receber'!$J:$J,'Grafico Fluxo de Caixa'!P$6,'Ctas Receber'!$N:$N,Parametros!$C$8,'Ctas Receber'!$C:$C,'Fluxo de Caixa'!$A142)</f>
        <v>0</v>
      </c>
      <c r="Q141" s="60">
        <f ca="1">SUMIFS('Ctas Receber'!$G:$G,'Ctas Receber'!$J:$J,'Grafico Fluxo de Caixa'!Q$6,'Ctas Receber'!$N:$N,Parametros!$C$8,'Ctas Receber'!$C:$C,'Fluxo de Caixa'!$A142)</f>
        <v>0</v>
      </c>
      <c r="R141" s="60">
        <f ca="1">SUMIFS('Ctas Receber'!$G:$G,'Ctas Receber'!$J:$J,'Grafico Fluxo de Caixa'!R$6,'Ctas Receber'!$N:$N,Parametros!$C$8,'Ctas Receber'!$C:$C,'Fluxo de Caixa'!$A142)</f>
        <v>0</v>
      </c>
      <c r="S141" s="60">
        <f ca="1">SUMIFS('Ctas Receber'!$G:$G,'Ctas Receber'!$J:$J,'Grafico Fluxo de Caixa'!S$6,'Ctas Receber'!$N:$N,Parametros!$C$8,'Ctas Receber'!$C:$C,'Fluxo de Caixa'!$A142)</f>
        <v>0</v>
      </c>
      <c r="T141" s="60">
        <f ca="1">SUMIFS('Ctas Receber'!$G:$G,'Ctas Receber'!$J:$J,'Grafico Fluxo de Caixa'!T$6,'Ctas Receber'!$N:$N,Parametros!$C$8,'Ctas Receber'!$C:$C,'Fluxo de Caixa'!$A142)</f>
        <v>0</v>
      </c>
      <c r="U141" s="60">
        <f ca="1">SUMIFS('Ctas Receber'!$G:$G,'Ctas Receber'!$J:$J,'Grafico Fluxo de Caixa'!U$6,'Ctas Receber'!$N:$N,Parametros!$C$8,'Ctas Receber'!$C:$C,'Fluxo de Caixa'!$A142)</f>
        <v>0</v>
      </c>
      <c r="V141" s="60">
        <f ca="1">SUMIFS('Ctas Receber'!$G:$G,'Ctas Receber'!$J:$J,'Grafico Fluxo de Caixa'!V$6,'Ctas Receber'!$N:$N,Parametros!$C$8,'Ctas Receber'!$C:$C,'Fluxo de Caixa'!$A142)</f>
        <v>0</v>
      </c>
      <c r="W141" s="60">
        <f ca="1">SUMIFS('Ctas Receber'!$G:$G,'Ctas Receber'!$J:$J,'Grafico Fluxo de Caixa'!W$6,'Ctas Receber'!$N:$N,Parametros!$C$8,'Ctas Receber'!$C:$C,'Fluxo de Caixa'!$A142)</f>
        <v>0</v>
      </c>
      <c r="X141" s="60">
        <f ca="1">SUMIFS('Ctas Receber'!$G:$G,'Ctas Receber'!$J:$J,'Grafico Fluxo de Caixa'!X$6,'Ctas Receber'!$N:$N,Parametros!$C$8,'Ctas Receber'!$C:$C,'Fluxo de Caixa'!$A142)</f>
        <v>0</v>
      </c>
      <c r="Y141" s="60">
        <f ca="1">SUMIFS('Ctas Receber'!$G:$G,'Ctas Receber'!$J:$J,'Grafico Fluxo de Caixa'!Y$6,'Ctas Receber'!$N:$N,Parametros!$C$8,'Ctas Receber'!$C:$C,'Fluxo de Caixa'!$A142)</f>
        <v>0</v>
      </c>
      <c r="Z141" s="60">
        <f ca="1">SUMIFS('Ctas Receber'!$G:$G,'Ctas Receber'!$J:$J,'Grafico Fluxo de Caixa'!Z$6,'Ctas Receber'!$N:$N,Parametros!$C$8,'Ctas Receber'!$C:$C,'Fluxo de Caixa'!$A142)</f>
        <v>0</v>
      </c>
      <c r="AA141" s="60">
        <f ca="1">SUMIFS('Ctas Receber'!$G:$G,'Ctas Receber'!$J:$J,'Grafico Fluxo de Caixa'!AA$6,'Ctas Receber'!$N:$N,Parametros!$C$8,'Ctas Receber'!$C:$C,'Fluxo de Caixa'!$A142)</f>
        <v>0</v>
      </c>
      <c r="AB141" s="60">
        <f ca="1">SUMIFS('Ctas Receber'!$G:$G,'Ctas Receber'!$J:$J,'Grafico Fluxo de Caixa'!AB$6,'Ctas Receber'!$N:$N,Parametros!$C$8,'Ctas Receber'!$C:$C,'Fluxo de Caixa'!$A142)</f>
        <v>0</v>
      </c>
      <c r="AC141" s="60">
        <f ca="1">SUMIFS('Ctas Receber'!$G:$G,'Ctas Receber'!$J:$J,'Grafico Fluxo de Caixa'!AC$6,'Ctas Receber'!$N:$N,Parametros!$C$8,'Ctas Receber'!$C:$C,'Fluxo de Caixa'!$A142)</f>
        <v>0</v>
      </c>
      <c r="AD141" s="60">
        <f ca="1">SUMIFS('Ctas Receber'!$G:$G,'Ctas Receber'!$J:$J,'Grafico Fluxo de Caixa'!AD$6,'Ctas Receber'!$N:$N,Parametros!$C$8,'Ctas Receber'!$C:$C,'Fluxo de Caixa'!$A142)</f>
        <v>0</v>
      </c>
      <c r="AE141" s="60">
        <f ca="1">SUMIFS('Ctas Receber'!$G:$G,'Ctas Receber'!$J:$J,'Grafico Fluxo de Caixa'!AE$6,'Ctas Receber'!$N:$N,Parametros!$C$8,'Ctas Receber'!$C:$C,'Fluxo de Caixa'!$A142)</f>
        <v>0</v>
      </c>
      <c r="AF141" s="60">
        <f ca="1">SUMIFS('Ctas Receber'!$G:$G,'Ctas Receber'!$J:$J,'Grafico Fluxo de Caixa'!AF$6,'Ctas Receber'!$N:$N,Parametros!$C$8,'Ctas Receber'!$C:$C,'Fluxo de Caixa'!$A142)</f>
        <v>0</v>
      </c>
      <c r="AG141" s="60">
        <f ca="1">SUMIFS('Ctas Receber'!$G:$G,'Ctas Receber'!$J:$J,'Grafico Fluxo de Caixa'!AG$6,'Ctas Receber'!$N:$N,Parametros!$C$8,'Ctas Receber'!$C:$C,'Fluxo de Caixa'!$A142)</f>
        <v>0</v>
      </c>
    </row>
    <row r="142" spans="1:33">
      <c r="A142" s="7">
        <f>'Plano de Contas'!A29</f>
        <v>0</v>
      </c>
      <c r="B142" s="60">
        <f ca="1">SUMIFS('Ctas Receber'!$G:$G,'Ctas Receber'!$J:$J,'Grafico Fluxo de Caixa'!B$6,'Ctas Receber'!$N:$N,Parametros!$C$8,'Ctas Receber'!$C:$C,'Fluxo de Caixa'!$A143)</f>
        <v>0</v>
      </c>
      <c r="C142" s="60">
        <f ca="1">SUMIFS('Ctas Receber'!$G:$G,'Ctas Receber'!$J:$J,'Grafico Fluxo de Caixa'!C$6,'Ctas Receber'!$N:$N,Parametros!$C$8,'Ctas Receber'!$C:$C,'Fluxo de Caixa'!$A143)</f>
        <v>0</v>
      </c>
      <c r="D142" s="60">
        <f ca="1">SUMIFS('Ctas Receber'!$G:$G,'Ctas Receber'!$J:$J,'Grafico Fluxo de Caixa'!D$6,'Ctas Receber'!$N:$N,Parametros!$C$8,'Ctas Receber'!$C:$C,'Fluxo de Caixa'!$A143)</f>
        <v>0</v>
      </c>
      <c r="E142" s="60">
        <f ca="1">SUMIFS('Ctas Receber'!$G:$G,'Ctas Receber'!$J:$J,'Grafico Fluxo de Caixa'!E$6,'Ctas Receber'!$N:$N,Parametros!$C$8,'Ctas Receber'!$C:$C,'Fluxo de Caixa'!$A143)</f>
        <v>0</v>
      </c>
      <c r="F142" s="60">
        <f ca="1">SUMIFS('Ctas Receber'!$G:$G,'Ctas Receber'!$J:$J,'Grafico Fluxo de Caixa'!F$6,'Ctas Receber'!$N:$N,Parametros!$C$8,'Ctas Receber'!$C:$C,'Fluxo de Caixa'!$A143)</f>
        <v>0</v>
      </c>
      <c r="G142" s="60">
        <f ca="1">SUMIFS('Ctas Receber'!$G:$G,'Ctas Receber'!$J:$J,'Grafico Fluxo de Caixa'!G$6,'Ctas Receber'!$N:$N,Parametros!$C$8,'Ctas Receber'!$C:$C,'Fluxo de Caixa'!$A143)</f>
        <v>0</v>
      </c>
      <c r="H142" s="60">
        <f ca="1">SUMIFS('Ctas Receber'!$G:$G,'Ctas Receber'!$J:$J,'Grafico Fluxo de Caixa'!H$6,'Ctas Receber'!$N:$N,Parametros!$C$8,'Ctas Receber'!$C:$C,'Fluxo de Caixa'!$A143)</f>
        <v>0</v>
      </c>
      <c r="I142" s="60">
        <f ca="1">SUMIFS('Ctas Receber'!$G:$G,'Ctas Receber'!$J:$J,'Grafico Fluxo de Caixa'!I$6,'Ctas Receber'!$N:$N,Parametros!$C$8,'Ctas Receber'!$C:$C,'Fluxo de Caixa'!$A143)</f>
        <v>0</v>
      </c>
      <c r="J142" s="60">
        <f ca="1">SUMIFS('Ctas Receber'!$G:$G,'Ctas Receber'!$J:$J,'Grafico Fluxo de Caixa'!J$6,'Ctas Receber'!$N:$N,Parametros!$C$8,'Ctas Receber'!$C:$C,'Fluxo de Caixa'!$A143)</f>
        <v>0</v>
      </c>
      <c r="K142" s="60">
        <f ca="1">SUMIFS('Ctas Receber'!$G:$G,'Ctas Receber'!$J:$J,'Grafico Fluxo de Caixa'!K$6,'Ctas Receber'!$N:$N,Parametros!$C$8,'Ctas Receber'!$C:$C,'Fluxo de Caixa'!$A143)</f>
        <v>0</v>
      </c>
      <c r="L142" s="60">
        <f ca="1">SUMIFS('Ctas Receber'!$G:$G,'Ctas Receber'!$J:$J,'Grafico Fluxo de Caixa'!L$6,'Ctas Receber'!$N:$N,Parametros!$C$8,'Ctas Receber'!$C:$C,'Fluxo de Caixa'!$A143)</f>
        <v>0</v>
      </c>
      <c r="M142" s="60">
        <f ca="1">SUMIFS('Ctas Receber'!$G:$G,'Ctas Receber'!$J:$J,'Grafico Fluxo de Caixa'!M$6,'Ctas Receber'!$N:$N,Parametros!$C$8,'Ctas Receber'!$C:$C,'Fluxo de Caixa'!$A143)</f>
        <v>0</v>
      </c>
      <c r="N142" s="60">
        <f ca="1">SUMIFS('Ctas Receber'!$G:$G,'Ctas Receber'!$J:$J,'Grafico Fluxo de Caixa'!N$6,'Ctas Receber'!$N:$N,Parametros!$C$8,'Ctas Receber'!$C:$C,'Fluxo de Caixa'!$A143)</f>
        <v>0</v>
      </c>
      <c r="O142" s="60">
        <f ca="1">SUMIFS('Ctas Receber'!$G:$G,'Ctas Receber'!$J:$J,'Grafico Fluxo de Caixa'!O$6,'Ctas Receber'!$N:$N,Parametros!$C$8,'Ctas Receber'!$C:$C,'Fluxo de Caixa'!$A143)</f>
        <v>0</v>
      </c>
      <c r="P142" s="60">
        <f ca="1">SUMIFS('Ctas Receber'!$G:$G,'Ctas Receber'!$J:$J,'Grafico Fluxo de Caixa'!P$6,'Ctas Receber'!$N:$N,Parametros!$C$8,'Ctas Receber'!$C:$C,'Fluxo de Caixa'!$A143)</f>
        <v>0</v>
      </c>
      <c r="Q142" s="60">
        <f ca="1">SUMIFS('Ctas Receber'!$G:$G,'Ctas Receber'!$J:$J,'Grafico Fluxo de Caixa'!Q$6,'Ctas Receber'!$N:$N,Parametros!$C$8,'Ctas Receber'!$C:$C,'Fluxo de Caixa'!$A143)</f>
        <v>0</v>
      </c>
      <c r="R142" s="60">
        <f ca="1">SUMIFS('Ctas Receber'!$G:$G,'Ctas Receber'!$J:$J,'Grafico Fluxo de Caixa'!R$6,'Ctas Receber'!$N:$N,Parametros!$C$8,'Ctas Receber'!$C:$C,'Fluxo de Caixa'!$A143)</f>
        <v>0</v>
      </c>
      <c r="S142" s="60">
        <f ca="1">SUMIFS('Ctas Receber'!$G:$G,'Ctas Receber'!$J:$J,'Grafico Fluxo de Caixa'!S$6,'Ctas Receber'!$N:$N,Parametros!$C$8,'Ctas Receber'!$C:$C,'Fluxo de Caixa'!$A143)</f>
        <v>0</v>
      </c>
      <c r="T142" s="60">
        <f ca="1">SUMIFS('Ctas Receber'!$G:$G,'Ctas Receber'!$J:$J,'Grafico Fluxo de Caixa'!T$6,'Ctas Receber'!$N:$N,Parametros!$C$8,'Ctas Receber'!$C:$C,'Fluxo de Caixa'!$A143)</f>
        <v>0</v>
      </c>
      <c r="U142" s="60">
        <f ca="1">SUMIFS('Ctas Receber'!$G:$G,'Ctas Receber'!$J:$J,'Grafico Fluxo de Caixa'!U$6,'Ctas Receber'!$N:$N,Parametros!$C$8,'Ctas Receber'!$C:$C,'Fluxo de Caixa'!$A143)</f>
        <v>0</v>
      </c>
      <c r="V142" s="60">
        <f ca="1">SUMIFS('Ctas Receber'!$G:$G,'Ctas Receber'!$J:$J,'Grafico Fluxo de Caixa'!V$6,'Ctas Receber'!$N:$N,Parametros!$C$8,'Ctas Receber'!$C:$C,'Fluxo de Caixa'!$A143)</f>
        <v>0</v>
      </c>
      <c r="W142" s="60">
        <f ca="1">SUMIFS('Ctas Receber'!$G:$G,'Ctas Receber'!$J:$J,'Grafico Fluxo de Caixa'!W$6,'Ctas Receber'!$N:$N,Parametros!$C$8,'Ctas Receber'!$C:$C,'Fluxo de Caixa'!$A143)</f>
        <v>0</v>
      </c>
      <c r="X142" s="60">
        <f ca="1">SUMIFS('Ctas Receber'!$G:$G,'Ctas Receber'!$J:$J,'Grafico Fluxo de Caixa'!X$6,'Ctas Receber'!$N:$N,Parametros!$C$8,'Ctas Receber'!$C:$C,'Fluxo de Caixa'!$A143)</f>
        <v>0</v>
      </c>
      <c r="Y142" s="60">
        <f ca="1">SUMIFS('Ctas Receber'!$G:$G,'Ctas Receber'!$J:$J,'Grafico Fluxo de Caixa'!Y$6,'Ctas Receber'!$N:$N,Parametros!$C$8,'Ctas Receber'!$C:$C,'Fluxo de Caixa'!$A143)</f>
        <v>0</v>
      </c>
      <c r="Z142" s="60">
        <f ca="1">SUMIFS('Ctas Receber'!$G:$G,'Ctas Receber'!$J:$J,'Grafico Fluxo de Caixa'!Z$6,'Ctas Receber'!$N:$N,Parametros!$C$8,'Ctas Receber'!$C:$C,'Fluxo de Caixa'!$A143)</f>
        <v>0</v>
      </c>
      <c r="AA142" s="60">
        <f ca="1">SUMIFS('Ctas Receber'!$G:$G,'Ctas Receber'!$J:$J,'Grafico Fluxo de Caixa'!AA$6,'Ctas Receber'!$N:$N,Parametros!$C$8,'Ctas Receber'!$C:$C,'Fluxo de Caixa'!$A143)</f>
        <v>0</v>
      </c>
      <c r="AB142" s="60">
        <f ca="1">SUMIFS('Ctas Receber'!$G:$G,'Ctas Receber'!$J:$J,'Grafico Fluxo de Caixa'!AB$6,'Ctas Receber'!$N:$N,Parametros!$C$8,'Ctas Receber'!$C:$C,'Fluxo de Caixa'!$A143)</f>
        <v>0</v>
      </c>
      <c r="AC142" s="60">
        <f ca="1">SUMIFS('Ctas Receber'!$G:$G,'Ctas Receber'!$J:$J,'Grafico Fluxo de Caixa'!AC$6,'Ctas Receber'!$N:$N,Parametros!$C$8,'Ctas Receber'!$C:$C,'Fluxo de Caixa'!$A143)</f>
        <v>0</v>
      </c>
      <c r="AD142" s="60">
        <f ca="1">SUMIFS('Ctas Receber'!$G:$G,'Ctas Receber'!$J:$J,'Grafico Fluxo de Caixa'!AD$6,'Ctas Receber'!$N:$N,Parametros!$C$8,'Ctas Receber'!$C:$C,'Fluxo de Caixa'!$A143)</f>
        <v>0</v>
      </c>
      <c r="AE142" s="60">
        <f ca="1">SUMIFS('Ctas Receber'!$G:$G,'Ctas Receber'!$J:$J,'Grafico Fluxo de Caixa'!AE$6,'Ctas Receber'!$N:$N,Parametros!$C$8,'Ctas Receber'!$C:$C,'Fluxo de Caixa'!$A143)</f>
        <v>0</v>
      </c>
      <c r="AF142" s="60">
        <f ca="1">SUMIFS('Ctas Receber'!$G:$G,'Ctas Receber'!$J:$J,'Grafico Fluxo de Caixa'!AF$6,'Ctas Receber'!$N:$N,Parametros!$C$8,'Ctas Receber'!$C:$C,'Fluxo de Caixa'!$A143)</f>
        <v>0</v>
      </c>
      <c r="AG142" s="60">
        <f ca="1">SUMIFS('Ctas Receber'!$G:$G,'Ctas Receber'!$J:$J,'Grafico Fluxo de Caixa'!AG$6,'Ctas Receber'!$N:$N,Parametros!$C$8,'Ctas Receber'!$C:$C,'Fluxo de Caixa'!$A143)</f>
        <v>0</v>
      </c>
    </row>
    <row r="143" spans="1:33" ht="18.75">
      <c r="A143" s="84" t="s">
        <v>120</v>
      </c>
      <c r="B143" s="85">
        <f ca="1">((B8+B134)-(B21+B45+B100+B124))</f>
        <v>0</v>
      </c>
      <c r="C143" s="85">
        <f t="shared" ref="C143:AG143" ca="1" si="7">((C8+C134)-(C21+C45+C100+C124))</f>
        <v>0</v>
      </c>
      <c r="D143" s="85">
        <f t="shared" ca="1" si="7"/>
        <v>0</v>
      </c>
      <c r="E143" s="85">
        <f t="shared" ca="1" si="7"/>
        <v>0</v>
      </c>
      <c r="F143" s="85">
        <f t="shared" ca="1" si="7"/>
        <v>0</v>
      </c>
      <c r="G143" s="85">
        <f t="shared" ca="1" si="7"/>
        <v>0</v>
      </c>
      <c r="H143" s="85">
        <f t="shared" ca="1" si="7"/>
        <v>0</v>
      </c>
      <c r="I143" s="85">
        <f t="shared" ca="1" si="7"/>
        <v>0</v>
      </c>
      <c r="J143" s="85">
        <f t="shared" ca="1" si="7"/>
        <v>0</v>
      </c>
      <c r="K143" s="85">
        <f t="shared" ca="1" si="7"/>
        <v>0</v>
      </c>
      <c r="L143" s="85">
        <f t="shared" ca="1" si="7"/>
        <v>0</v>
      </c>
      <c r="M143" s="85">
        <f t="shared" ca="1" si="7"/>
        <v>0</v>
      </c>
      <c r="N143" s="85">
        <f t="shared" ca="1" si="7"/>
        <v>0</v>
      </c>
      <c r="O143" s="85">
        <f t="shared" ca="1" si="7"/>
        <v>0</v>
      </c>
      <c r="P143" s="85">
        <f t="shared" ca="1" si="7"/>
        <v>0</v>
      </c>
      <c r="Q143" s="85">
        <f t="shared" ca="1" si="7"/>
        <v>0</v>
      </c>
      <c r="R143" s="85">
        <f t="shared" ca="1" si="7"/>
        <v>0</v>
      </c>
      <c r="S143" s="85">
        <f t="shared" ca="1" si="7"/>
        <v>0</v>
      </c>
      <c r="T143" s="85">
        <f t="shared" ca="1" si="7"/>
        <v>0</v>
      </c>
      <c r="U143" s="85">
        <f t="shared" ca="1" si="7"/>
        <v>0</v>
      </c>
      <c r="V143" s="85">
        <f t="shared" ca="1" si="7"/>
        <v>0</v>
      </c>
      <c r="W143" s="85">
        <f t="shared" ca="1" si="7"/>
        <v>0</v>
      </c>
      <c r="X143" s="85">
        <f t="shared" ca="1" si="7"/>
        <v>0</v>
      </c>
      <c r="Y143" s="85">
        <f t="shared" ca="1" si="7"/>
        <v>0</v>
      </c>
      <c r="Z143" s="85">
        <f t="shared" ca="1" si="7"/>
        <v>0</v>
      </c>
      <c r="AA143" s="85">
        <f t="shared" ca="1" si="7"/>
        <v>0</v>
      </c>
      <c r="AB143" s="85">
        <f t="shared" ca="1" si="7"/>
        <v>0</v>
      </c>
      <c r="AC143" s="85">
        <f t="shared" ca="1" si="7"/>
        <v>0</v>
      </c>
      <c r="AD143" s="85">
        <f t="shared" ca="1" si="7"/>
        <v>0</v>
      </c>
      <c r="AE143" s="85">
        <f t="shared" ca="1" si="7"/>
        <v>0</v>
      </c>
      <c r="AF143" s="85">
        <f t="shared" ca="1" si="7"/>
        <v>0</v>
      </c>
      <c r="AG143" s="85">
        <f t="shared" ca="1" si="7"/>
        <v>0</v>
      </c>
    </row>
    <row r="145" spans="1:33" ht="18.75">
      <c r="A145" s="122"/>
      <c r="B145" s="123"/>
      <c r="C145" s="123"/>
      <c r="D145" s="123"/>
      <c r="E145" s="123"/>
      <c r="F145" s="123"/>
      <c r="G145" s="123"/>
      <c r="H145" s="123"/>
      <c r="I145" s="123"/>
      <c r="J145" s="123"/>
      <c r="K145" s="123"/>
      <c r="L145" s="123"/>
      <c r="M145" s="123"/>
      <c r="N145" s="123"/>
      <c r="O145" s="123"/>
      <c r="P145" s="123"/>
      <c r="Q145" s="123"/>
      <c r="R145" s="123"/>
      <c r="S145" s="123"/>
      <c r="T145" s="123"/>
      <c r="U145" s="123"/>
      <c r="V145" s="123"/>
      <c r="W145" s="123"/>
      <c r="X145" s="123"/>
      <c r="Y145" s="123"/>
      <c r="Z145" s="123"/>
      <c r="AA145" s="123"/>
      <c r="AB145" s="123"/>
      <c r="AC145" s="123"/>
      <c r="AD145" s="123"/>
      <c r="AE145" s="123"/>
      <c r="AF145" s="123"/>
      <c r="AG145" s="123"/>
    </row>
    <row r="146" spans="1:33" ht="18.75">
      <c r="A146" s="100" t="s">
        <v>247</v>
      </c>
      <c r="B146" s="101">
        <f ca="1">B124+B100+B45+B21</f>
        <v>0</v>
      </c>
      <c r="C146" s="101">
        <f t="shared" ref="C146:AG146" ca="1" si="8">C124+C100+C45+C21</f>
        <v>0</v>
      </c>
      <c r="D146" s="101">
        <f t="shared" ca="1" si="8"/>
        <v>0</v>
      </c>
      <c r="E146" s="101">
        <f t="shared" ca="1" si="8"/>
        <v>0</v>
      </c>
      <c r="F146" s="101">
        <f t="shared" ca="1" si="8"/>
        <v>0</v>
      </c>
      <c r="G146" s="101">
        <f t="shared" ca="1" si="8"/>
        <v>0</v>
      </c>
      <c r="H146" s="101">
        <f t="shared" ca="1" si="8"/>
        <v>0</v>
      </c>
      <c r="I146" s="101">
        <f t="shared" ca="1" si="8"/>
        <v>0</v>
      </c>
      <c r="J146" s="101">
        <f t="shared" ca="1" si="8"/>
        <v>0</v>
      </c>
      <c r="K146" s="101">
        <f t="shared" ca="1" si="8"/>
        <v>0</v>
      </c>
      <c r="L146" s="101">
        <f t="shared" ca="1" si="8"/>
        <v>0</v>
      </c>
      <c r="M146" s="101">
        <f t="shared" ca="1" si="8"/>
        <v>0</v>
      </c>
      <c r="N146" s="101">
        <f t="shared" ca="1" si="8"/>
        <v>0</v>
      </c>
      <c r="O146" s="101">
        <f t="shared" ca="1" si="8"/>
        <v>0</v>
      </c>
      <c r="P146" s="101">
        <f t="shared" ca="1" si="8"/>
        <v>0</v>
      </c>
      <c r="Q146" s="101">
        <f t="shared" ca="1" si="8"/>
        <v>0</v>
      </c>
      <c r="R146" s="101">
        <f t="shared" ca="1" si="8"/>
        <v>0</v>
      </c>
      <c r="S146" s="101">
        <f t="shared" ca="1" si="8"/>
        <v>0</v>
      </c>
      <c r="T146" s="101">
        <f t="shared" ca="1" si="8"/>
        <v>0</v>
      </c>
      <c r="U146" s="101">
        <f t="shared" ca="1" si="8"/>
        <v>0</v>
      </c>
      <c r="V146" s="101">
        <f t="shared" ca="1" si="8"/>
        <v>0</v>
      </c>
      <c r="W146" s="101">
        <f t="shared" ca="1" si="8"/>
        <v>0</v>
      </c>
      <c r="X146" s="101">
        <f t="shared" ca="1" si="8"/>
        <v>0</v>
      </c>
      <c r="Y146" s="101">
        <f t="shared" ca="1" si="8"/>
        <v>0</v>
      </c>
      <c r="Z146" s="101">
        <f t="shared" ca="1" si="8"/>
        <v>0</v>
      </c>
      <c r="AA146" s="101">
        <f t="shared" ca="1" si="8"/>
        <v>0</v>
      </c>
      <c r="AB146" s="101">
        <f t="shared" ca="1" si="8"/>
        <v>0</v>
      </c>
      <c r="AC146" s="101">
        <f t="shared" ca="1" si="8"/>
        <v>0</v>
      </c>
      <c r="AD146" s="101">
        <f t="shared" ca="1" si="8"/>
        <v>0</v>
      </c>
      <c r="AE146" s="101">
        <f t="shared" ca="1" si="8"/>
        <v>0</v>
      </c>
      <c r="AF146" s="101">
        <f t="shared" ca="1" si="8"/>
        <v>0</v>
      </c>
      <c r="AG146" s="101">
        <f t="shared" ca="1" si="8"/>
        <v>0</v>
      </c>
    </row>
    <row r="147" spans="1:33" ht="18.75">
      <c r="A147" s="100" t="s">
        <v>248</v>
      </c>
      <c r="B147" s="101">
        <f ca="1">B134+B8</f>
        <v>0</v>
      </c>
      <c r="C147" s="101">
        <f t="shared" ref="C147:AG147" ca="1" si="9">C134+C8</f>
        <v>0</v>
      </c>
      <c r="D147" s="101">
        <f t="shared" ca="1" si="9"/>
        <v>0</v>
      </c>
      <c r="E147" s="101">
        <f t="shared" ca="1" si="9"/>
        <v>0</v>
      </c>
      <c r="F147" s="101">
        <f t="shared" ca="1" si="9"/>
        <v>0</v>
      </c>
      <c r="G147" s="101">
        <f t="shared" ca="1" si="9"/>
        <v>0</v>
      </c>
      <c r="H147" s="101">
        <f t="shared" ca="1" si="9"/>
        <v>0</v>
      </c>
      <c r="I147" s="101">
        <f t="shared" ca="1" si="9"/>
        <v>0</v>
      </c>
      <c r="J147" s="101">
        <f t="shared" ca="1" si="9"/>
        <v>0</v>
      </c>
      <c r="K147" s="101">
        <f t="shared" ca="1" si="9"/>
        <v>0</v>
      </c>
      <c r="L147" s="101">
        <f t="shared" ca="1" si="9"/>
        <v>0</v>
      </c>
      <c r="M147" s="101">
        <f t="shared" ca="1" si="9"/>
        <v>0</v>
      </c>
      <c r="N147" s="101">
        <f t="shared" ca="1" si="9"/>
        <v>0</v>
      </c>
      <c r="O147" s="101">
        <f t="shared" ca="1" si="9"/>
        <v>0</v>
      </c>
      <c r="P147" s="101">
        <f t="shared" ca="1" si="9"/>
        <v>0</v>
      </c>
      <c r="Q147" s="101">
        <f t="shared" ca="1" si="9"/>
        <v>0</v>
      </c>
      <c r="R147" s="101">
        <f t="shared" ca="1" si="9"/>
        <v>0</v>
      </c>
      <c r="S147" s="101">
        <f t="shared" ca="1" si="9"/>
        <v>0</v>
      </c>
      <c r="T147" s="101">
        <f t="shared" ca="1" si="9"/>
        <v>0</v>
      </c>
      <c r="U147" s="101">
        <f t="shared" ca="1" si="9"/>
        <v>0</v>
      </c>
      <c r="V147" s="101">
        <f t="shared" ca="1" si="9"/>
        <v>0</v>
      </c>
      <c r="W147" s="101">
        <f t="shared" ca="1" si="9"/>
        <v>0</v>
      </c>
      <c r="X147" s="101">
        <f t="shared" ca="1" si="9"/>
        <v>0</v>
      </c>
      <c r="Y147" s="101">
        <f t="shared" ca="1" si="9"/>
        <v>0</v>
      </c>
      <c r="Z147" s="101">
        <f t="shared" ca="1" si="9"/>
        <v>0</v>
      </c>
      <c r="AA147" s="101">
        <f t="shared" ca="1" si="9"/>
        <v>0</v>
      </c>
      <c r="AB147" s="101">
        <f t="shared" ca="1" si="9"/>
        <v>0</v>
      </c>
      <c r="AC147" s="101">
        <f t="shared" ca="1" si="9"/>
        <v>0</v>
      </c>
      <c r="AD147" s="101">
        <f t="shared" ca="1" si="9"/>
        <v>0</v>
      </c>
      <c r="AE147" s="101">
        <f t="shared" ca="1" si="9"/>
        <v>0</v>
      </c>
      <c r="AF147" s="101">
        <f t="shared" ca="1" si="9"/>
        <v>0</v>
      </c>
      <c r="AG147" s="101">
        <f t="shared" ca="1" si="9"/>
        <v>0</v>
      </c>
    </row>
    <row r="148" spans="1:33" ht="18.75">
      <c r="A148" s="100" t="s">
        <v>249</v>
      </c>
      <c r="B148" s="101">
        <f ca="1">B143+A7</f>
        <v>0</v>
      </c>
      <c r="C148" s="101">
        <f ca="1">C143+B148</f>
        <v>0</v>
      </c>
      <c r="D148" s="101">
        <f t="shared" ref="D148:AG148" ca="1" si="10">D143+C148</f>
        <v>0</v>
      </c>
      <c r="E148" s="101">
        <f t="shared" ca="1" si="10"/>
        <v>0</v>
      </c>
      <c r="F148" s="101">
        <f t="shared" ca="1" si="10"/>
        <v>0</v>
      </c>
      <c r="G148" s="101">
        <f t="shared" ca="1" si="10"/>
        <v>0</v>
      </c>
      <c r="H148" s="101">
        <f t="shared" ca="1" si="10"/>
        <v>0</v>
      </c>
      <c r="I148" s="101">
        <f t="shared" ca="1" si="10"/>
        <v>0</v>
      </c>
      <c r="J148" s="101">
        <f t="shared" ca="1" si="10"/>
        <v>0</v>
      </c>
      <c r="K148" s="101">
        <f t="shared" ca="1" si="10"/>
        <v>0</v>
      </c>
      <c r="L148" s="101">
        <f t="shared" ca="1" si="10"/>
        <v>0</v>
      </c>
      <c r="M148" s="101">
        <f t="shared" ca="1" si="10"/>
        <v>0</v>
      </c>
      <c r="N148" s="101">
        <f t="shared" ca="1" si="10"/>
        <v>0</v>
      </c>
      <c r="O148" s="101">
        <f t="shared" ca="1" si="10"/>
        <v>0</v>
      </c>
      <c r="P148" s="101">
        <f t="shared" ca="1" si="10"/>
        <v>0</v>
      </c>
      <c r="Q148" s="101">
        <f t="shared" ca="1" si="10"/>
        <v>0</v>
      </c>
      <c r="R148" s="101">
        <f t="shared" ca="1" si="10"/>
        <v>0</v>
      </c>
      <c r="S148" s="101">
        <f t="shared" ca="1" si="10"/>
        <v>0</v>
      </c>
      <c r="T148" s="101">
        <f t="shared" ca="1" si="10"/>
        <v>0</v>
      </c>
      <c r="U148" s="101">
        <f t="shared" ca="1" si="10"/>
        <v>0</v>
      </c>
      <c r="V148" s="101">
        <f t="shared" ca="1" si="10"/>
        <v>0</v>
      </c>
      <c r="W148" s="101">
        <f t="shared" ca="1" si="10"/>
        <v>0</v>
      </c>
      <c r="X148" s="101">
        <f t="shared" ca="1" si="10"/>
        <v>0</v>
      </c>
      <c r="Y148" s="101">
        <f t="shared" ca="1" si="10"/>
        <v>0</v>
      </c>
      <c r="Z148" s="101">
        <f t="shared" ca="1" si="10"/>
        <v>0</v>
      </c>
      <c r="AA148" s="101">
        <f t="shared" ca="1" si="10"/>
        <v>0</v>
      </c>
      <c r="AB148" s="101">
        <f t="shared" ca="1" si="10"/>
        <v>0</v>
      </c>
      <c r="AC148" s="101">
        <f t="shared" ca="1" si="10"/>
        <v>0</v>
      </c>
      <c r="AD148" s="101">
        <f t="shared" ca="1" si="10"/>
        <v>0</v>
      </c>
      <c r="AE148" s="101">
        <f t="shared" ca="1" si="10"/>
        <v>0</v>
      </c>
      <c r="AF148" s="101">
        <f t="shared" ca="1" si="10"/>
        <v>0</v>
      </c>
      <c r="AG148" s="101">
        <f t="shared" ca="1" si="10"/>
        <v>0</v>
      </c>
    </row>
    <row r="149" spans="1:33" ht="18.75">
      <c r="A149" s="84" t="s">
        <v>250</v>
      </c>
      <c r="B149" s="145">
        <f ca="1">B6</f>
        <v>44749</v>
      </c>
      <c r="C149" s="116">
        <f t="shared" ref="C149:AG149" ca="1" si="11">B149+1</f>
        <v>44750</v>
      </c>
      <c r="D149" s="145">
        <f t="shared" ca="1" si="11"/>
        <v>44751</v>
      </c>
      <c r="E149" s="145">
        <f t="shared" ca="1" si="11"/>
        <v>44752</v>
      </c>
      <c r="F149" s="145">
        <f t="shared" ca="1" si="11"/>
        <v>44753</v>
      </c>
      <c r="G149" s="145">
        <f t="shared" ca="1" si="11"/>
        <v>44754</v>
      </c>
      <c r="H149" s="145">
        <f t="shared" ca="1" si="11"/>
        <v>44755</v>
      </c>
      <c r="I149" s="145">
        <f t="shared" ca="1" si="11"/>
        <v>44756</v>
      </c>
      <c r="J149" s="145">
        <f t="shared" ca="1" si="11"/>
        <v>44757</v>
      </c>
      <c r="K149" s="145">
        <f t="shared" ca="1" si="11"/>
        <v>44758</v>
      </c>
      <c r="L149" s="145">
        <f t="shared" ca="1" si="11"/>
        <v>44759</v>
      </c>
      <c r="M149" s="145">
        <f t="shared" ca="1" si="11"/>
        <v>44760</v>
      </c>
      <c r="N149" s="145">
        <f t="shared" ca="1" si="11"/>
        <v>44761</v>
      </c>
      <c r="O149" s="145">
        <f t="shared" ca="1" si="11"/>
        <v>44762</v>
      </c>
      <c r="P149" s="145">
        <f t="shared" ca="1" si="11"/>
        <v>44763</v>
      </c>
      <c r="Q149" s="145">
        <f t="shared" ca="1" si="11"/>
        <v>44764</v>
      </c>
      <c r="R149" s="145">
        <f t="shared" ca="1" si="11"/>
        <v>44765</v>
      </c>
      <c r="S149" s="145">
        <f t="shared" ca="1" si="11"/>
        <v>44766</v>
      </c>
      <c r="T149" s="145">
        <f t="shared" ca="1" si="11"/>
        <v>44767</v>
      </c>
      <c r="U149" s="145">
        <f t="shared" ca="1" si="11"/>
        <v>44768</v>
      </c>
      <c r="V149" s="145">
        <f t="shared" ca="1" si="11"/>
        <v>44769</v>
      </c>
      <c r="W149" s="145">
        <f t="shared" ca="1" si="11"/>
        <v>44770</v>
      </c>
      <c r="X149" s="145">
        <f t="shared" ca="1" si="11"/>
        <v>44771</v>
      </c>
      <c r="Y149" s="145">
        <f t="shared" ca="1" si="11"/>
        <v>44772</v>
      </c>
      <c r="Z149" s="145">
        <f t="shared" ca="1" si="11"/>
        <v>44773</v>
      </c>
      <c r="AA149" s="145">
        <f t="shared" ca="1" si="11"/>
        <v>44774</v>
      </c>
      <c r="AB149" s="145">
        <f t="shared" ca="1" si="11"/>
        <v>44775</v>
      </c>
      <c r="AC149" s="145">
        <f t="shared" ca="1" si="11"/>
        <v>44776</v>
      </c>
      <c r="AD149" s="145">
        <f t="shared" ca="1" si="11"/>
        <v>44777</v>
      </c>
      <c r="AE149" s="145">
        <f t="shared" ca="1" si="11"/>
        <v>44778</v>
      </c>
      <c r="AF149" s="145">
        <f t="shared" ca="1" si="11"/>
        <v>44779</v>
      </c>
      <c r="AG149" s="145">
        <f t="shared" ca="1" si="11"/>
        <v>44780</v>
      </c>
    </row>
  </sheetData>
  <sheetProtection algorithmName="SHA-512" hashValue="cqIW7DoWnlm0jgl7HMDln/CNJWwIHV+vZo4x+QYKNIF1GzJU0i/spCKTP9mzqam05lcuLqlLSUevyXTPAZMpmg==" saltValue="2e4gsinXM3YLOGaebnp4zA==" spinCount="100000" sheet="1" objects="1" scenarios="1"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Dashboard</vt:lpstr>
      <vt:lpstr>Ctas Pagar</vt:lpstr>
      <vt:lpstr>Ctas Receber</vt:lpstr>
      <vt:lpstr>Fluxo de Caixa</vt:lpstr>
      <vt:lpstr>DRE Gerencial</vt:lpstr>
      <vt:lpstr>DRE Sintético</vt:lpstr>
      <vt:lpstr>Clientes</vt:lpstr>
      <vt:lpstr>Fornecedores</vt:lpstr>
      <vt:lpstr>Plano de Contas</vt:lpstr>
      <vt:lpstr>Parametros</vt:lpstr>
      <vt:lpstr>Grafico Fluxo de Caixa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Junior Fuganholi</dc:creator>
  <cp:keywords/>
  <dc:description/>
  <cp:lastModifiedBy>Junior Fuganholi</cp:lastModifiedBy>
  <cp:revision/>
  <dcterms:created xsi:type="dcterms:W3CDTF">2021-12-29T16:49:50Z</dcterms:created>
  <dcterms:modified xsi:type="dcterms:W3CDTF">2022-07-07T18:32:39Z</dcterms:modified>
  <cp:category/>
  <cp:contentStatus/>
</cp:coreProperties>
</file>